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3a713fb04b792619/ドキュメント/"/>
    </mc:Choice>
  </mc:AlternateContent>
  <xr:revisionPtr revIDLastSave="2909" documentId="8_{B942299F-F054-4863-BA96-B1147C55AD61}" xr6:coauthVersionLast="47" xr6:coauthVersionMax="47" xr10:uidLastSave="{669244EA-4CD2-43A8-BAFD-42F49F233F8F}"/>
  <bookViews>
    <workbookView xWindow="-108" yWindow="-108" windowWidth="23256" windowHeight="12456" firstSheet="3" activeTab="7" xr2:uid="{B8CF0BC7-B13E-415B-A415-D131A79A94F3}"/>
  </bookViews>
  <sheets>
    <sheet name="DataSet" sheetId="2" r:id="rId1"/>
    <sheet name="Formula.." sheetId="1" r:id="rId2"/>
    <sheet name="Conditional Formatting" sheetId="3" r:id="rId3"/>
    <sheet name="Text Function" sheetId="4" r:id="rId4"/>
    <sheet name="Logical Function" sheetId="5" r:id="rId5"/>
    <sheet name="Math Function" sheetId="6" r:id="rId6"/>
    <sheet name="Pivot Table" sheetId="7" r:id="rId7"/>
    <sheet name="DASHBOARD" sheetId="8" r:id="rId8"/>
    <sheet name="KPI" sheetId="9" r:id="rId9"/>
  </sheets>
  <definedNames>
    <definedName name="Slicer_Category">#N/A</definedName>
    <definedName name="Slicer_Customer_Type">#N/A</definedName>
    <definedName name="Slicer_Month">#N/A</definedName>
    <definedName name="Slicer_Order_Status">#N/A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05" i="7" l="1"/>
  <c r="P1704" i="7"/>
  <c r="P1703" i="7"/>
  <c r="R1703" i="7" s="1"/>
  <c r="S1703" i="7" s="1"/>
  <c r="P1702" i="7"/>
  <c r="P1701" i="7"/>
  <c r="P1700" i="7"/>
  <c r="P1699" i="7"/>
  <c r="R1699" i="7" s="1"/>
  <c r="S1699" i="7" s="1"/>
  <c r="U1699" i="7" s="1"/>
  <c r="P1698" i="7"/>
  <c r="P1697" i="7"/>
  <c r="P1696" i="7"/>
  <c r="P1695" i="7"/>
  <c r="R1695" i="7" s="1"/>
  <c r="S1695" i="7" s="1"/>
  <c r="R1694" i="7"/>
  <c r="S1694" i="7" s="1"/>
  <c r="P1694" i="7"/>
  <c r="P1693" i="7"/>
  <c r="P1692" i="7"/>
  <c r="S1691" i="7"/>
  <c r="P1691" i="7"/>
  <c r="R1691" i="7" s="1"/>
  <c r="P1690" i="7"/>
  <c r="P1689" i="7"/>
  <c r="P1688" i="7"/>
  <c r="P1687" i="7"/>
  <c r="R1687" i="7" s="1"/>
  <c r="S1687" i="7" s="1"/>
  <c r="R1686" i="7"/>
  <c r="P1686" i="7"/>
  <c r="P1685" i="7"/>
  <c r="P1684" i="7"/>
  <c r="P1683" i="7"/>
  <c r="R1683" i="7" s="1"/>
  <c r="S1683" i="7" s="1"/>
  <c r="S1682" i="7"/>
  <c r="R1682" i="7"/>
  <c r="P1682" i="7"/>
  <c r="P1681" i="7"/>
  <c r="P1680" i="7"/>
  <c r="V1679" i="7"/>
  <c r="W1679" i="7" s="1"/>
  <c r="U1679" i="7"/>
  <c r="S1679" i="7"/>
  <c r="P1679" i="7"/>
  <c r="R1679" i="7" s="1"/>
  <c r="R1678" i="7"/>
  <c r="P1678" i="7"/>
  <c r="S1678" i="7" s="1"/>
  <c r="P1677" i="7"/>
  <c r="P1676" i="7"/>
  <c r="S1675" i="7"/>
  <c r="P1675" i="7"/>
  <c r="R1675" i="7" s="1"/>
  <c r="S1674" i="7"/>
  <c r="R1674" i="7"/>
  <c r="P1674" i="7"/>
  <c r="P1673" i="7"/>
  <c r="P1672" i="7"/>
  <c r="S1671" i="7"/>
  <c r="P1671" i="7"/>
  <c r="R1671" i="7" s="1"/>
  <c r="P1670" i="7"/>
  <c r="P1669" i="7"/>
  <c r="P1668" i="7"/>
  <c r="V1667" i="7"/>
  <c r="W1667" i="7" s="1"/>
  <c r="P1667" i="7"/>
  <c r="R1667" i="7" s="1"/>
  <c r="S1667" i="7" s="1"/>
  <c r="U1667" i="7" s="1"/>
  <c r="P1666" i="7"/>
  <c r="P1665" i="7"/>
  <c r="P1664" i="7"/>
  <c r="P1663" i="7"/>
  <c r="R1663" i="7" s="1"/>
  <c r="S1663" i="7" s="1"/>
  <c r="R1662" i="7"/>
  <c r="S1662" i="7" s="1"/>
  <c r="P1662" i="7"/>
  <c r="P1661" i="7"/>
  <c r="P1660" i="7"/>
  <c r="U1659" i="7"/>
  <c r="V1659" i="7" s="1"/>
  <c r="W1659" i="7" s="1"/>
  <c r="S1659" i="7"/>
  <c r="P1659" i="7"/>
  <c r="R1659" i="7" s="1"/>
  <c r="P1658" i="7"/>
  <c r="P1657" i="7"/>
  <c r="P1656" i="7"/>
  <c r="P1655" i="7"/>
  <c r="R1655" i="7" s="1"/>
  <c r="S1655" i="7" s="1"/>
  <c r="P1654" i="7"/>
  <c r="P1653" i="7"/>
  <c r="P1652" i="7"/>
  <c r="S1651" i="7"/>
  <c r="P1651" i="7"/>
  <c r="R1651" i="7" s="1"/>
  <c r="S1650" i="7"/>
  <c r="R1650" i="7"/>
  <c r="P1650" i="7"/>
  <c r="P1649" i="7"/>
  <c r="P1648" i="7"/>
  <c r="U1647" i="7"/>
  <c r="V1647" i="7" s="1"/>
  <c r="W1647" i="7" s="1"/>
  <c r="S1647" i="7"/>
  <c r="P1647" i="7"/>
  <c r="R1647" i="7" s="1"/>
  <c r="R1646" i="7"/>
  <c r="P1646" i="7"/>
  <c r="S1646" i="7" s="1"/>
  <c r="P1645" i="7"/>
  <c r="P1644" i="7"/>
  <c r="S1643" i="7"/>
  <c r="P1643" i="7"/>
  <c r="R1643" i="7" s="1"/>
  <c r="P1642" i="7"/>
  <c r="R1642" i="7" s="1"/>
  <c r="S1642" i="7" s="1"/>
  <c r="P1641" i="7"/>
  <c r="P1640" i="7"/>
  <c r="P1639" i="7"/>
  <c r="R1639" i="7" s="1"/>
  <c r="S1639" i="7" s="1"/>
  <c r="P1638" i="7"/>
  <c r="P1637" i="7"/>
  <c r="P1636" i="7"/>
  <c r="P1635" i="7"/>
  <c r="R1635" i="7" s="1"/>
  <c r="S1635" i="7" s="1"/>
  <c r="P1634" i="7"/>
  <c r="P1633" i="7"/>
  <c r="P1632" i="7"/>
  <c r="P1631" i="7"/>
  <c r="R1631" i="7" s="1"/>
  <c r="S1631" i="7" s="1"/>
  <c r="S1630" i="7"/>
  <c r="R1630" i="7"/>
  <c r="P1630" i="7"/>
  <c r="P1629" i="7"/>
  <c r="P1628" i="7"/>
  <c r="S1627" i="7"/>
  <c r="U1627" i="7" s="1"/>
  <c r="V1627" i="7" s="1"/>
  <c r="W1627" i="7" s="1"/>
  <c r="P1627" i="7"/>
  <c r="R1627" i="7" s="1"/>
  <c r="P1626" i="7"/>
  <c r="P1625" i="7"/>
  <c r="P1624" i="7"/>
  <c r="P1623" i="7"/>
  <c r="R1623" i="7" s="1"/>
  <c r="S1623" i="7" s="1"/>
  <c r="P1622" i="7"/>
  <c r="P1621" i="7"/>
  <c r="P1620" i="7"/>
  <c r="P1619" i="7"/>
  <c r="R1619" i="7" s="1"/>
  <c r="S1619" i="7" s="1"/>
  <c r="S1618" i="7"/>
  <c r="R1618" i="7"/>
  <c r="P1618" i="7"/>
  <c r="P1617" i="7"/>
  <c r="R1617" i="7" s="1"/>
  <c r="P1616" i="7"/>
  <c r="P1615" i="7"/>
  <c r="R1615" i="7" s="1"/>
  <c r="S1615" i="7" s="1"/>
  <c r="R1614" i="7"/>
  <c r="P1614" i="7"/>
  <c r="S1613" i="7"/>
  <c r="P1613" i="7"/>
  <c r="R1613" i="7" s="1"/>
  <c r="P1612" i="7"/>
  <c r="P1611" i="7"/>
  <c r="R1611" i="7" s="1"/>
  <c r="S1611" i="7" s="1"/>
  <c r="P1610" i="7"/>
  <c r="P1609" i="7"/>
  <c r="P1608" i="7"/>
  <c r="R1608" i="7" s="1"/>
  <c r="S1607" i="7"/>
  <c r="P1607" i="7"/>
  <c r="R1607" i="7" s="1"/>
  <c r="P1606" i="7"/>
  <c r="S1605" i="7"/>
  <c r="U1605" i="7" s="1"/>
  <c r="R1605" i="7"/>
  <c r="P1605" i="7"/>
  <c r="P1604" i="7"/>
  <c r="P1603" i="7"/>
  <c r="R1603" i="7" s="1"/>
  <c r="R1602" i="7"/>
  <c r="S1602" i="7" s="1"/>
  <c r="P1602" i="7"/>
  <c r="P1601" i="7"/>
  <c r="P1600" i="7"/>
  <c r="S1599" i="7"/>
  <c r="P1599" i="7"/>
  <c r="R1599" i="7" s="1"/>
  <c r="S1598" i="7"/>
  <c r="P1598" i="7"/>
  <c r="R1598" i="7" s="1"/>
  <c r="P1597" i="7"/>
  <c r="P1596" i="7"/>
  <c r="R1596" i="7" s="1"/>
  <c r="S1595" i="7"/>
  <c r="P1595" i="7"/>
  <c r="R1595" i="7" s="1"/>
  <c r="P1594" i="7"/>
  <c r="R1593" i="7"/>
  <c r="S1593" i="7" s="1"/>
  <c r="P1593" i="7"/>
  <c r="P1592" i="7"/>
  <c r="P1591" i="7"/>
  <c r="S1590" i="7"/>
  <c r="P1590" i="7"/>
  <c r="R1590" i="7" s="1"/>
  <c r="R1589" i="7"/>
  <c r="S1589" i="7" s="1"/>
  <c r="P1589" i="7"/>
  <c r="P1588" i="7"/>
  <c r="P1587" i="7"/>
  <c r="S1586" i="7"/>
  <c r="P1586" i="7"/>
  <c r="R1586" i="7" s="1"/>
  <c r="S1585" i="7"/>
  <c r="P1585" i="7"/>
  <c r="R1585" i="7" s="1"/>
  <c r="P1584" i="7"/>
  <c r="P1583" i="7"/>
  <c r="P1582" i="7"/>
  <c r="R1582" i="7" s="1"/>
  <c r="S1582" i="7" s="1"/>
  <c r="P1581" i="7"/>
  <c r="R1581" i="7" s="1"/>
  <c r="S1581" i="7" s="1"/>
  <c r="P1580" i="7"/>
  <c r="P1579" i="7"/>
  <c r="P1578" i="7"/>
  <c r="R1578" i="7" s="1"/>
  <c r="S1578" i="7" s="1"/>
  <c r="P1577" i="7"/>
  <c r="P1576" i="7"/>
  <c r="P1575" i="7"/>
  <c r="P1574" i="7"/>
  <c r="R1574" i="7" s="1"/>
  <c r="S1574" i="7" s="1"/>
  <c r="P1573" i="7"/>
  <c r="P1572" i="7"/>
  <c r="P1571" i="7"/>
  <c r="V1570" i="7"/>
  <c r="W1570" i="7" s="1"/>
  <c r="P1570" i="7"/>
  <c r="R1570" i="7" s="1"/>
  <c r="S1570" i="7" s="1"/>
  <c r="U1570" i="7" s="1"/>
  <c r="P1569" i="7"/>
  <c r="P1568" i="7"/>
  <c r="P1567" i="7"/>
  <c r="P1566" i="7"/>
  <c r="R1566" i="7" s="1"/>
  <c r="S1566" i="7" s="1"/>
  <c r="R1565" i="7"/>
  <c r="P1565" i="7"/>
  <c r="S1565" i="7" s="1"/>
  <c r="P1564" i="7"/>
  <c r="P1563" i="7"/>
  <c r="S1562" i="7"/>
  <c r="P1562" i="7"/>
  <c r="R1562" i="7" s="1"/>
  <c r="S1561" i="7"/>
  <c r="R1561" i="7"/>
  <c r="P1561" i="7"/>
  <c r="P1560" i="7"/>
  <c r="P1559" i="7"/>
  <c r="U1558" i="7"/>
  <c r="S1558" i="7"/>
  <c r="P1558" i="7"/>
  <c r="R1558" i="7" s="1"/>
  <c r="R1557" i="7"/>
  <c r="S1557" i="7" s="1"/>
  <c r="P1557" i="7"/>
  <c r="P1556" i="7"/>
  <c r="P1555" i="7"/>
  <c r="S1554" i="7"/>
  <c r="P1554" i="7"/>
  <c r="R1554" i="7" s="1"/>
  <c r="P1553" i="7"/>
  <c r="P1552" i="7"/>
  <c r="P1551" i="7"/>
  <c r="U1550" i="7"/>
  <c r="P1550" i="7"/>
  <c r="R1550" i="7" s="1"/>
  <c r="S1550" i="7" s="1"/>
  <c r="S1549" i="7"/>
  <c r="P1549" i="7"/>
  <c r="R1549" i="7" s="1"/>
  <c r="P1548" i="7"/>
  <c r="P1547" i="7"/>
  <c r="U1546" i="7"/>
  <c r="V1546" i="7" s="1"/>
  <c r="W1546" i="7" s="1"/>
  <c r="P1546" i="7"/>
  <c r="R1546" i="7" s="1"/>
  <c r="S1546" i="7" s="1"/>
  <c r="P1545" i="7"/>
  <c r="P1544" i="7"/>
  <c r="P1543" i="7"/>
  <c r="P1542" i="7"/>
  <c r="R1542" i="7" s="1"/>
  <c r="S1542" i="7" s="1"/>
  <c r="R1541" i="7"/>
  <c r="P1541" i="7"/>
  <c r="P1540" i="7"/>
  <c r="P1539" i="7"/>
  <c r="V1538" i="7"/>
  <c r="W1538" i="7" s="1"/>
  <c r="S1538" i="7"/>
  <c r="U1538" i="7" s="1"/>
  <c r="P1538" i="7"/>
  <c r="R1538" i="7" s="1"/>
  <c r="P1537" i="7"/>
  <c r="P1536" i="7"/>
  <c r="P1535" i="7"/>
  <c r="P1534" i="7"/>
  <c r="R1534" i="7" s="1"/>
  <c r="S1534" i="7" s="1"/>
  <c r="R1533" i="7"/>
  <c r="P1533" i="7"/>
  <c r="P1532" i="7"/>
  <c r="P1531" i="7"/>
  <c r="S1530" i="7"/>
  <c r="P1530" i="7"/>
  <c r="R1530" i="7" s="1"/>
  <c r="S1529" i="7"/>
  <c r="R1529" i="7"/>
  <c r="P1529" i="7"/>
  <c r="P1528" i="7"/>
  <c r="R1528" i="7" s="1"/>
  <c r="P1527" i="7"/>
  <c r="P1526" i="7"/>
  <c r="R1526" i="7" s="1"/>
  <c r="S1526" i="7" s="1"/>
  <c r="P1525" i="7"/>
  <c r="P1524" i="7"/>
  <c r="P1523" i="7"/>
  <c r="V1522" i="7"/>
  <c r="W1522" i="7" s="1"/>
  <c r="P1522" i="7"/>
  <c r="R1522" i="7" s="1"/>
  <c r="S1522" i="7" s="1"/>
  <c r="U1522" i="7" s="1"/>
  <c r="P1521" i="7"/>
  <c r="P1520" i="7"/>
  <c r="P1519" i="7"/>
  <c r="V1518" i="7"/>
  <c r="W1518" i="7" s="1"/>
  <c r="P1518" i="7"/>
  <c r="R1518" i="7" s="1"/>
  <c r="S1518" i="7" s="1"/>
  <c r="U1518" i="7" s="1"/>
  <c r="R1517" i="7"/>
  <c r="P1517" i="7"/>
  <c r="P1516" i="7"/>
  <c r="P1515" i="7"/>
  <c r="P1514" i="7"/>
  <c r="R1514" i="7" s="1"/>
  <c r="S1514" i="7" s="1"/>
  <c r="U1514" i="7" s="1"/>
  <c r="P1513" i="7"/>
  <c r="R1512" i="7"/>
  <c r="S1512" i="7" s="1"/>
  <c r="P1512" i="7"/>
  <c r="P1511" i="7"/>
  <c r="P1510" i="7"/>
  <c r="R1510" i="7" s="1"/>
  <c r="S1510" i="7" s="1"/>
  <c r="P1509" i="7"/>
  <c r="S1508" i="7"/>
  <c r="U1508" i="7" s="1"/>
  <c r="R1508" i="7"/>
  <c r="P1508" i="7"/>
  <c r="S1507" i="7"/>
  <c r="P1507" i="7"/>
  <c r="R1507" i="7" s="1"/>
  <c r="P1506" i="7"/>
  <c r="P1505" i="7"/>
  <c r="S1504" i="7"/>
  <c r="U1504" i="7" s="1"/>
  <c r="R1504" i="7"/>
  <c r="P1504" i="7"/>
  <c r="P1503" i="7"/>
  <c r="P1502" i="7"/>
  <c r="P1501" i="7"/>
  <c r="R1500" i="7"/>
  <c r="S1500" i="7" s="1"/>
  <c r="P1500" i="7"/>
  <c r="P1499" i="7"/>
  <c r="R1499" i="7" s="1"/>
  <c r="P1498" i="7"/>
  <c r="P1497" i="7"/>
  <c r="V1496" i="7"/>
  <c r="W1496" i="7" s="1"/>
  <c r="R1496" i="7"/>
  <c r="S1496" i="7" s="1"/>
  <c r="U1496" i="7" s="1"/>
  <c r="P1496" i="7"/>
  <c r="P1495" i="7"/>
  <c r="P1494" i="7"/>
  <c r="P1493" i="7"/>
  <c r="S1492" i="7"/>
  <c r="R1492" i="7"/>
  <c r="P1492" i="7"/>
  <c r="P1491" i="7"/>
  <c r="R1491" i="7" s="1"/>
  <c r="P1490" i="7"/>
  <c r="P1489" i="7"/>
  <c r="R1488" i="7"/>
  <c r="S1488" i="7" s="1"/>
  <c r="P1488" i="7"/>
  <c r="P1487" i="7"/>
  <c r="P1486" i="7"/>
  <c r="R1486" i="7" s="1"/>
  <c r="P1485" i="7"/>
  <c r="R1484" i="7"/>
  <c r="S1484" i="7" s="1"/>
  <c r="P1484" i="7"/>
  <c r="S1483" i="7"/>
  <c r="U1483" i="7" s="1"/>
  <c r="P1483" i="7"/>
  <c r="R1483" i="7" s="1"/>
  <c r="P1482" i="7"/>
  <c r="P1481" i="7"/>
  <c r="R1480" i="7"/>
  <c r="S1480" i="7" s="1"/>
  <c r="P1480" i="7"/>
  <c r="S1479" i="7"/>
  <c r="P1479" i="7"/>
  <c r="R1479" i="7" s="1"/>
  <c r="S1478" i="7"/>
  <c r="P1478" i="7"/>
  <c r="R1478" i="7" s="1"/>
  <c r="P1477" i="7"/>
  <c r="V1476" i="7"/>
  <c r="W1476" i="7" s="1"/>
  <c r="R1476" i="7"/>
  <c r="S1476" i="7" s="1"/>
  <c r="U1476" i="7" s="1"/>
  <c r="P1476" i="7"/>
  <c r="S1475" i="7"/>
  <c r="P1475" i="7"/>
  <c r="R1475" i="7" s="1"/>
  <c r="S1474" i="7"/>
  <c r="P1474" i="7"/>
  <c r="R1474" i="7" s="1"/>
  <c r="P1473" i="7"/>
  <c r="R1472" i="7"/>
  <c r="S1472" i="7" s="1"/>
  <c r="P1472" i="7"/>
  <c r="P1471" i="7"/>
  <c r="R1471" i="7" s="1"/>
  <c r="S1470" i="7"/>
  <c r="P1470" i="7"/>
  <c r="R1470" i="7" s="1"/>
  <c r="P1469" i="7"/>
  <c r="S1468" i="7"/>
  <c r="U1468" i="7" s="1"/>
  <c r="R1468" i="7"/>
  <c r="P1468" i="7"/>
  <c r="S1467" i="7"/>
  <c r="R1467" i="7"/>
  <c r="P1467" i="7"/>
  <c r="S1466" i="7"/>
  <c r="P1466" i="7"/>
  <c r="R1466" i="7" s="1"/>
  <c r="P1465" i="7"/>
  <c r="S1464" i="7"/>
  <c r="R1464" i="7"/>
  <c r="P1464" i="7"/>
  <c r="S1463" i="7"/>
  <c r="R1463" i="7"/>
  <c r="P1463" i="7"/>
  <c r="S1462" i="7"/>
  <c r="P1462" i="7"/>
  <c r="R1462" i="7" s="1"/>
  <c r="P1461" i="7"/>
  <c r="S1460" i="7"/>
  <c r="R1460" i="7"/>
  <c r="P1460" i="7"/>
  <c r="R1459" i="7"/>
  <c r="S1459" i="7" s="1"/>
  <c r="P1459" i="7"/>
  <c r="S1458" i="7"/>
  <c r="P1458" i="7"/>
  <c r="R1458" i="7" s="1"/>
  <c r="P1457" i="7"/>
  <c r="S1456" i="7"/>
  <c r="R1456" i="7"/>
  <c r="P1456" i="7"/>
  <c r="R1455" i="7"/>
  <c r="S1455" i="7" s="1"/>
  <c r="P1455" i="7"/>
  <c r="S1454" i="7"/>
  <c r="P1454" i="7"/>
  <c r="R1454" i="7" s="1"/>
  <c r="P1453" i="7"/>
  <c r="S1452" i="7"/>
  <c r="R1452" i="7"/>
  <c r="P1452" i="7"/>
  <c r="R1451" i="7"/>
  <c r="S1451" i="7" s="1"/>
  <c r="P1451" i="7"/>
  <c r="S1450" i="7"/>
  <c r="P1450" i="7"/>
  <c r="R1450" i="7" s="1"/>
  <c r="S1449" i="7"/>
  <c r="P1449" i="7"/>
  <c r="R1449" i="7" s="1"/>
  <c r="S1448" i="7"/>
  <c r="P1448" i="7"/>
  <c r="R1448" i="7" s="1"/>
  <c r="P1447" i="7"/>
  <c r="P1446" i="7"/>
  <c r="S1445" i="7"/>
  <c r="R1445" i="7"/>
  <c r="P1445" i="7"/>
  <c r="S1444" i="7"/>
  <c r="P1444" i="7"/>
  <c r="R1444" i="7" s="1"/>
  <c r="P1443" i="7"/>
  <c r="P1442" i="7"/>
  <c r="S1441" i="7"/>
  <c r="R1441" i="7"/>
  <c r="P1441" i="7"/>
  <c r="S1440" i="7"/>
  <c r="P1440" i="7"/>
  <c r="R1440" i="7" s="1"/>
  <c r="P1439" i="7"/>
  <c r="P1438" i="7"/>
  <c r="S1437" i="7"/>
  <c r="U1437" i="7" s="1"/>
  <c r="R1437" i="7"/>
  <c r="P1437" i="7"/>
  <c r="P1436" i="7"/>
  <c r="P1435" i="7"/>
  <c r="P1434" i="7"/>
  <c r="V1433" i="7"/>
  <c r="W1433" i="7" s="1"/>
  <c r="R1433" i="7"/>
  <c r="S1433" i="7" s="1"/>
  <c r="U1433" i="7" s="1"/>
  <c r="P1433" i="7"/>
  <c r="P1432" i="7"/>
  <c r="R1432" i="7" s="1"/>
  <c r="P1431" i="7"/>
  <c r="P1430" i="7"/>
  <c r="V1429" i="7"/>
  <c r="W1429" i="7" s="1"/>
  <c r="R1429" i="7"/>
  <c r="S1429" i="7" s="1"/>
  <c r="U1429" i="7" s="1"/>
  <c r="P1429" i="7"/>
  <c r="P1428" i="7"/>
  <c r="P1427" i="7"/>
  <c r="P1426" i="7"/>
  <c r="R1425" i="7"/>
  <c r="S1425" i="7" s="1"/>
  <c r="P1425" i="7"/>
  <c r="S1424" i="7"/>
  <c r="P1424" i="7"/>
  <c r="R1424" i="7" s="1"/>
  <c r="P1423" i="7"/>
  <c r="P1422" i="7"/>
  <c r="R1421" i="7"/>
  <c r="S1421" i="7" s="1"/>
  <c r="P1421" i="7"/>
  <c r="P1420" i="7"/>
  <c r="R1420" i="7" s="1"/>
  <c r="P1419" i="7"/>
  <c r="P1418" i="7"/>
  <c r="R1417" i="7"/>
  <c r="S1417" i="7" s="1"/>
  <c r="P1417" i="7"/>
  <c r="S1416" i="7"/>
  <c r="P1416" i="7"/>
  <c r="R1416" i="7" s="1"/>
  <c r="S1415" i="7"/>
  <c r="P1415" i="7"/>
  <c r="R1415" i="7" s="1"/>
  <c r="P1414" i="7"/>
  <c r="V1413" i="7"/>
  <c r="W1413" i="7" s="1"/>
  <c r="R1413" i="7"/>
  <c r="S1413" i="7" s="1"/>
  <c r="U1413" i="7" s="1"/>
  <c r="P1413" i="7"/>
  <c r="P1412" i="7"/>
  <c r="R1412" i="7" s="1"/>
  <c r="S1411" i="7"/>
  <c r="P1411" i="7"/>
  <c r="R1411" i="7" s="1"/>
  <c r="P1410" i="7"/>
  <c r="S1409" i="7"/>
  <c r="U1409" i="7" s="1"/>
  <c r="R1409" i="7"/>
  <c r="P1409" i="7"/>
  <c r="S1408" i="7"/>
  <c r="P1408" i="7"/>
  <c r="R1408" i="7" s="1"/>
  <c r="P1407" i="7"/>
  <c r="R1407" i="7" s="1"/>
  <c r="P1406" i="7"/>
  <c r="S1405" i="7"/>
  <c r="U1405" i="7" s="1"/>
  <c r="R1405" i="7"/>
  <c r="P1405" i="7"/>
  <c r="P1404" i="7"/>
  <c r="P1403" i="7"/>
  <c r="R1403" i="7" s="1"/>
  <c r="P1402" i="7"/>
  <c r="S1401" i="7"/>
  <c r="R1401" i="7"/>
  <c r="P1401" i="7"/>
  <c r="P1400" i="7"/>
  <c r="R1400" i="7" s="1"/>
  <c r="P1399" i="7"/>
  <c r="P1398" i="7"/>
  <c r="R1397" i="7"/>
  <c r="S1397" i="7" s="1"/>
  <c r="P1397" i="7"/>
  <c r="P1396" i="7"/>
  <c r="P1395" i="7"/>
  <c r="R1395" i="7" s="1"/>
  <c r="P1394" i="7"/>
  <c r="S1393" i="7"/>
  <c r="R1393" i="7"/>
  <c r="P1393" i="7"/>
  <c r="S1392" i="7"/>
  <c r="U1392" i="7" s="1"/>
  <c r="P1392" i="7"/>
  <c r="R1392" i="7" s="1"/>
  <c r="P1391" i="7"/>
  <c r="P1390" i="7"/>
  <c r="R1389" i="7"/>
  <c r="S1389" i="7" s="1"/>
  <c r="P1389" i="7"/>
  <c r="S1388" i="7"/>
  <c r="U1388" i="7" s="1"/>
  <c r="P1388" i="7"/>
  <c r="R1388" i="7" s="1"/>
  <c r="S1387" i="7"/>
  <c r="P1387" i="7"/>
  <c r="R1387" i="7" s="1"/>
  <c r="P1386" i="7"/>
  <c r="R1385" i="7"/>
  <c r="S1385" i="7" s="1"/>
  <c r="P1385" i="7"/>
  <c r="S1384" i="7"/>
  <c r="P1384" i="7"/>
  <c r="R1384" i="7" s="1"/>
  <c r="P1383" i="7"/>
  <c r="R1382" i="7"/>
  <c r="S1382" i="7" s="1"/>
  <c r="P1382" i="7"/>
  <c r="S1381" i="7"/>
  <c r="P1381" i="7"/>
  <c r="R1381" i="7" s="1"/>
  <c r="P1380" i="7"/>
  <c r="P1379" i="7"/>
  <c r="V1378" i="7"/>
  <c r="W1378" i="7" s="1"/>
  <c r="S1378" i="7"/>
  <c r="U1378" i="7" s="1"/>
  <c r="R1378" i="7"/>
  <c r="P1378" i="7"/>
  <c r="S1377" i="7"/>
  <c r="P1377" i="7"/>
  <c r="R1377" i="7" s="1"/>
  <c r="P1376" i="7"/>
  <c r="P1375" i="7"/>
  <c r="S1374" i="7"/>
  <c r="U1374" i="7" s="1"/>
  <c r="R1374" i="7"/>
  <c r="P1374" i="7"/>
  <c r="S1373" i="7"/>
  <c r="P1373" i="7"/>
  <c r="R1373" i="7" s="1"/>
  <c r="P1372" i="7"/>
  <c r="P1371" i="7"/>
  <c r="S1370" i="7"/>
  <c r="R1370" i="7"/>
  <c r="P1370" i="7"/>
  <c r="P1369" i="7"/>
  <c r="R1369" i="7" s="1"/>
  <c r="P1368" i="7"/>
  <c r="P1367" i="7"/>
  <c r="R1366" i="7"/>
  <c r="S1366" i="7" s="1"/>
  <c r="P1366" i="7"/>
  <c r="P1365" i="7"/>
  <c r="R1365" i="7" s="1"/>
  <c r="P1364" i="7"/>
  <c r="P1363" i="7"/>
  <c r="R1362" i="7"/>
  <c r="S1362" i="7" s="1"/>
  <c r="P1362" i="7"/>
  <c r="P1361" i="7"/>
  <c r="P1360" i="7"/>
  <c r="P1359" i="7"/>
  <c r="S1358" i="7"/>
  <c r="U1358" i="7" s="1"/>
  <c r="R1358" i="7"/>
  <c r="P1358" i="7"/>
  <c r="P1357" i="7"/>
  <c r="R1357" i="7" s="1"/>
  <c r="P1356" i="7"/>
  <c r="P1355" i="7"/>
  <c r="R1354" i="7"/>
  <c r="S1354" i="7" s="1"/>
  <c r="P1354" i="7"/>
  <c r="P1353" i="7"/>
  <c r="P1352" i="7"/>
  <c r="P1351" i="7"/>
  <c r="R1350" i="7"/>
  <c r="S1350" i="7" s="1"/>
  <c r="P1350" i="7"/>
  <c r="S1349" i="7"/>
  <c r="P1349" i="7"/>
  <c r="R1349" i="7" s="1"/>
  <c r="P1348" i="7"/>
  <c r="P1347" i="7"/>
  <c r="S1346" i="7"/>
  <c r="R1346" i="7"/>
  <c r="P1346" i="7"/>
  <c r="P1345" i="7"/>
  <c r="R1345" i="7" s="1"/>
  <c r="S1344" i="7"/>
  <c r="P1344" i="7"/>
  <c r="R1344" i="7" s="1"/>
  <c r="P1343" i="7"/>
  <c r="R1342" i="7"/>
  <c r="S1342" i="7" s="1"/>
  <c r="P1342" i="7"/>
  <c r="P1341" i="7"/>
  <c r="R1341" i="7" s="1"/>
  <c r="P1340" i="7"/>
  <c r="R1340" i="7" s="1"/>
  <c r="P1339" i="7"/>
  <c r="R1338" i="7"/>
  <c r="S1338" i="7" s="1"/>
  <c r="P1338" i="7"/>
  <c r="P1337" i="7"/>
  <c r="R1337" i="7" s="1"/>
  <c r="P1336" i="7"/>
  <c r="R1336" i="7" s="1"/>
  <c r="P1335" i="7"/>
  <c r="S1334" i="7"/>
  <c r="U1334" i="7" s="1"/>
  <c r="R1334" i="7"/>
  <c r="P1334" i="7"/>
  <c r="S1333" i="7"/>
  <c r="U1333" i="7" s="1"/>
  <c r="P1333" i="7"/>
  <c r="R1333" i="7" s="1"/>
  <c r="S1332" i="7"/>
  <c r="P1332" i="7"/>
  <c r="R1332" i="7" s="1"/>
  <c r="P1331" i="7"/>
  <c r="R1330" i="7"/>
  <c r="S1330" i="7" s="1"/>
  <c r="P1330" i="7"/>
  <c r="V1329" i="7"/>
  <c r="W1329" i="7" s="1"/>
  <c r="S1329" i="7"/>
  <c r="U1329" i="7" s="1"/>
  <c r="P1329" i="7"/>
  <c r="R1329" i="7" s="1"/>
  <c r="S1328" i="7"/>
  <c r="P1328" i="7"/>
  <c r="R1328" i="7" s="1"/>
  <c r="P1327" i="7"/>
  <c r="R1326" i="7"/>
  <c r="S1326" i="7" s="1"/>
  <c r="U1326" i="7" s="1"/>
  <c r="P1326" i="7"/>
  <c r="P1325" i="7"/>
  <c r="S1324" i="7"/>
  <c r="P1324" i="7"/>
  <c r="R1324" i="7" s="1"/>
  <c r="P1323" i="7"/>
  <c r="R1322" i="7"/>
  <c r="S1322" i="7" s="1"/>
  <c r="P1322" i="7"/>
  <c r="P1321" i="7"/>
  <c r="R1321" i="7" s="1"/>
  <c r="P1320" i="7"/>
  <c r="P1319" i="7"/>
  <c r="S1318" i="7"/>
  <c r="U1318" i="7" s="1"/>
  <c r="R1318" i="7"/>
  <c r="P1318" i="7"/>
  <c r="P1317" i="7"/>
  <c r="P1316" i="7"/>
  <c r="R1316" i="7" s="1"/>
  <c r="P1315" i="7"/>
  <c r="S1314" i="7"/>
  <c r="U1314" i="7" s="1"/>
  <c r="R1314" i="7"/>
  <c r="P1314" i="7"/>
  <c r="P1313" i="7"/>
  <c r="R1313" i="7" s="1"/>
  <c r="S1312" i="7"/>
  <c r="P1312" i="7"/>
  <c r="R1312" i="7" s="1"/>
  <c r="P1311" i="7"/>
  <c r="R1310" i="7"/>
  <c r="S1310" i="7" s="1"/>
  <c r="P1310" i="7"/>
  <c r="V1309" i="7"/>
  <c r="W1309" i="7" s="1"/>
  <c r="P1309" i="7"/>
  <c r="R1309" i="7" s="1"/>
  <c r="S1309" i="7" s="1"/>
  <c r="U1309" i="7" s="1"/>
  <c r="P1308" i="7"/>
  <c r="R1308" i="7" s="1"/>
  <c r="P1307" i="7"/>
  <c r="R1306" i="7"/>
  <c r="S1306" i="7" s="1"/>
  <c r="P1306" i="7"/>
  <c r="P1305" i="7"/>
  <c r="P1304" i="7"/>
  <c r="V1303" i="7"/>
  <c r="W1303" i="7" s="1"/>
  <c r="R1303" i="7"/>
  <c r="P1303" i="7"/>
  <c r="S1303" i="7" s="1"/>
  <c r="U1303" i="7" s="1"/>
  <c r="V1302" i="7"/>
  <c r="W1302" i="7" s="1"/>
  <c r="S1302" i="7"/>
  <c r="U1302" i="7" s="1"/>
  <c r="P1302" i="7"/>
  <c r="R1302" i="7" s="1"/>
  <c r="P1301" i="7"/>
  <c r="P1300" i="7"/>
  <c r="R1299" i="7"/>
  <c r="P1299" i="7"/>
  <c r="S1299" i="7" s="1"/>
  <c r="S1298" i="7"/>
  <c r="P1298" i="7"/>
  <c r="R1298" i="7" s="1"/>
  <c r="P1297" i="7"/>
  <c r="R1297" i="7" s="1"/>
  <c r="P1296" i="7"/>
  <c r="V1295" i="7"/>
  <c r="W1295" i="7" s="1"/>
  <c r="R1295" i="7"/>
  <c r="P1295" i="7"/>
  <c r="S1295" i="7" s="1"/>
  <c r="U1295" i="7" s="1"/>
  <c r="V1294" i="7"/>
  <c r="W1294" i="7" s="1"/>
  <c r="S1294" i="7"/>
  <c r="U1294" i="7" s="1"/>
  <c r="P1294" i="7"/>
  <c r="R1294" i="7" s="1"/>
  <c r="P1293" i="7"/>
  <c r="P1292" i="7"/>
  <c r="R1291" i="7"/>
  <c r="P1291" i="7"/>
  <c r="S1291" i="7" s="1"/>
  <c r="S1290" i="7"/>
  <c r="P1290" i="7"/>
  <c r="R1290" i="7" s="1"/>
  <c r="P1289" i="7"/>
  <c r="R1289" i="7" s="1"/>
  <c r="P1288" i="7"/>
  <c r="V1287" i="7"/>
  <c r="W1287" i="7" s="1"/>
  <c r="R1287" i="7"/>
  <c r="P1287" i="7"/>
  <c r="S1287" i="7" s="1"/>
  <c r="U1287" i="7" s="1"/>
  <c r="S1286" i="7"/>
  <c r="P1286" i="7"/>
  <c r="R1286" i="7" s="1"/>
  <c r="P1285" i="7"/>
  <c r="P1284" i="7"/>
  <c r="R1283" i="7"/>
  <c r="P1283" i="7"/>
  <c r="S1283" i="7" s="1"/>
  <c r="S1282" i="7"/>
  <c r="P1282" i="7"/>
  <c r="R1282" i="7" s="1"/>
  <c r="P1281" i="7"/>
  <c r="R1281" i="7" s="1"/>
  <c r="P1280" i="7"/>
  <c r="V1279" i="7"/>
  <c r="W1279" i="7" s="1"/>
  <c r="R1279" i="7"/>
  <c r="P1279" i="7"/>
  <c r="S1279" i="7" s="1"/>
  <c r="U1279" i="7" s="1"/>
  <c r="S1278" i="7"/>
  <c r="P1278" i="7"/>
  <c r="R1278" i="7" s="1"/>
  <c r="P1277" i="7"/>
  <c r="P1276" i="7"/>
  <c r="R1275" i="7"/>
  <c r="P1275" i="7"/>
  <c r="S1275" i="7" s="1"/>
  <c r="S1274" i="7"/>
  <c r="P1274" i="7"/>
  <c r="R1274" i="7" s="1"/>
  <c r="P1273" i="7"/>
  <c r="R1273" i="7" s="1"/>
  <c r="P1272" i="7"/>
  <c r="V1271" i="7"/>
  <c r="W1271" i="7" s="1"/>
  <c r="R1271" i="7"/>
  <c r="P1271" i="7"/>
  <c r="S1271" i="7" s="1"/>
  <c r="U1271" i="7" s="1"/>
  <c r="V1270" i="7"/>
  <c r="W1270" i="7" s="1"/>
  <c r="S1270" i="7"/>
  <c r="U1270" i="7" s="1"/>
  <c r="P1270" i="7"/>
  <c r="R1270" i="7" s="1"/>
  <c r="P1269" i="7"/>
  <c r="P1268" i="7"/>
  <c r="R1267" i="7"/>
  <c r="P1267" i="7"/>
  <c r="S1267" i="7" s="1"/>
  <c r="S1266" i="7"/>
  <c r="P1266" i="7"/>
  <c r="R1266" i="7" s="1"/>
  <c r="P1265" i="7"/>
  <c r="R1265" i="7" s="1"/>
  <c r="P1264" i="7"/>
  <c r="V1263" i="7"/>
  <c r="W1263" i="7" s="1"/>
  <c r="R1263" i="7"/>
  <c r="P1263" i="7"/>
  <c r="S1263" i="7" s="1"/>
  <c r="U1263" i="7" s="1"/>
  <c r="V1262" i="7"/>
  <c r="W1262" i="7" s="1"/>
  <c r="S1262" i="7"/>
  <c r="U1262" i="7" s="1"/>
  <c r="P1262" i="7"/>
  <c r="R1262" i="7" s="1"/>
  <c r="P1261" i="7"/>
  <c r="P1260" i="7"/>
  <c r="R1259" i="7"/>
  <c r="P1259" i="7"/>
  <c r="S1259" i="7" s="1"/>
  <c r="S1258" i="7"/>
  <c r="P1258" i="7"/>
  <c r="R1258" i="7" s="1"/>
  <c r="P1257" i="7"/>
  <c r="R1257" i="7" s="1"/>
  <c r="P1256" i="7"/>
  <c r="V1255" i="7"/>
  <c r="W1255" i="7" s="1"/>
  <c r="R1255" i="7"/>
  <c r="P1255" i="7"/>
  <c r="S1255" i="7" s="1"/>
  <c r="U1255" i="7" s="1"/>
  <c r="S1254" i="7"/>
  <c r="P1254" i="7"/>
  <c r="R1254" i="7" s="1"/>
  <c r="P1253" i="7"/>
  <c r="P1252" i="7"/>
  <c r="R1251" i="7"/>
  <c r="P1251" i="7"/>
  <c r="S1251" i="7" s="1"/>
  <c r="S1250" i="7"/>
  <c r="P1250" i="7"/>
  <c r="R1250" i="7" s="1"/>
  <c r="P1249" i="7"/>
  <c r="R1249" i="7" s="1"/>
  <c r="P1248" i="7"/>
  <c r="V1247" i="7"/>
  <c r="W1247" i="7" s="1"/>
  <c r="R1247" i="7"/>
  <c r="P1247" i="7"/>
  <c r="S1247" i="7" s="1"/>
  <c r="U1247" i="7" s="1"/>
  <c r="S1246" i="7"/>
  <c r="P1246" i="7"/>
  <c r="R1246" i="7" s="1"/>
  <c r="P1245" i="7"/>
  <c r="P1244" i="7"/>
  <c r="R1243" i="7"/>
  <c r="P1243" i="7"/>
  <c r="S1243" i="7" s="1"/>
  <c r="S1242" i="7"/>
  <c r="P1242" i="7"/>
  <c r="R1242" i="7" s="1"/>
  <c r="P1241" i="7"/>
  <c r="R1241" i="7" s="1"/>
  <c r="P1240" i="7"/>
  <c r="V1239" i="7"/>
  <c r="W1239" i="7" s="1"/>
  <c r="R1239" i="7"/>
  <c r="P1239" i="7"/>
  <c r="S1239" i="7" s="1"/>
  <c r="U1239" i="7" s="1"/>
  <c r="V1238" i="7"/>
  <c r="W1238" i="7" s="1"/>
  <c r="S1238" i="7"/>
  <c r="U1238" i="7" s="1"/>
  <c r="P1238" i="7"/>
  <c r="R1238" i="7" s="1"/>
  <c r="P1237" i="7"/>
  <c r="P1236" i="7"/>
  <c r="R1235" i="7"/>
  <c r="P1235" i="7"/>
  <c r="S1235" i="7" s="1"/>
  <c r="S1234" i="7"/>
  <c r="P1234" i="7"/>
  <c r="R1234" i="7" s="1"/>
  <c r="P1233" i="7"/>
  <c r="R1233" i="7" s="1"/>
  <c r="P1232" i="7"/>
  <c r="V1231" i="7"/>
  <c r="W1231" i="7" s="1"/>
  <c r="R1231" i="7"/>
  <c r="P1231" i="7"/>
  <c r="S1231" i="7" s="1"/>
  <c r="U1231" i="7" s="1"/>
  <c r="V1230" i="7"/>
  <c r="W1230" i="7" s="1"/>
  <c r="S1230" i="7"/>
  <c r="U1230" i="7" s="1"/>
  <c r="P1230" i="7"/>
  <c r="R1230" i="7" s="1"/>
  <c r="P1229" i="7"/>
  <c r="P1228" i="7"/>
  <c r="R1227" i="7"/>
  <c r="P1227" i="7"/>
  <c r="S1227" i="7" s="1"/>
  <c r="S1226" i="7"/>
  <c r="P1226" i="7"/>
  <c r="R1226" i="7" s="1"/>
  <c r="P1225" i="7"/>
  <c r="R1225" i="7" s="1"/>
  <c r="P1224" i="7"/>
  <c r="R1223" i="7"/>
  <c r="P1223" i="7"/>
  <c r="S1223" i="7" s="1"/>
  <c r="U1223" i="7" s="1"/>
  <c r="S1222" i="7"/>
  <c r="P1222" i="7"/>
  <c r="R1222" i="7" s="1"/>
  <c r="P1221" i="7"/>
  <c r="P1220" i="7"/>
  <c r="R1219" i="7"/>
  <c r="P1219" i="7"/>
  <c r="S1219" i="7" s="1"/>
  <c r="S1218" i="7"/>
  <c r="P1218" i="7"/>
  <c r="R1218" i="7" s="1"/>
  <c r="S1217" i="7"/>
  <c r="P1217" i="7"/>
  <c r="R1217" i="7" s="1"/>
  <c r="P1216" i="7"/>
  <c r="R1215" i="7"/>
  <c r="P1215" i="7"/>
  <c r="S1215" i="7" s="1"/>
  <c r="U1215" i="7" s="1"/>
  <c r="V1214" i="7"/>
  <c r="W1214" i="7" s="1"/>
  <c r="P1214" i="7"/>
  <c r="R1214" i="7" s="1"/>
  <c r="S1214" i="7" s="1"/>
  <c r="U1214" i="7" s="1"/>
  <c r="P1213" i="7"/>
  <c r="P1212" i="7"/>
  <c r="R1211" i="7"/>
  <c r="P1211" i="7"/>
  <c r="S1211" i="7" s="1"/>
  <c r="S1210" i="7"/>
  <c r="P1210" i="7"/>
  <c r="R1210" i="7" s="1"/>
  <c r="S1209" i="7"/>
  <c r="P1209" i="7"/>
  <c r="R1209" i="7" s="1"/>
  <c r="P1208" i="7"/>
  <c r="R1207" i="7"/>
  <c r="P1207" i="7"/>
  <c r="S1207" i="7" s="1"/>
  <c r="U1207" i="7" s="1"/>
  <c r="S1206" i="7"/>
  <c r="P1206" i="7"/>
  <c r="R1206" i="7" s="1"/>
  <c r="P1205" i="7"/>
  <c r="P1204" i="7"/>
  <c r="R1203" i="7"/>
  <c r="P1203" i="7"/>
  <c r="S1203" i="7" s="1"/>
  <c r="S1202" i="7"/>
  <c r="P1202" i="7"/>
  <c r="R1202" i="7" s="1"/>
  <c r="P1201" i="7"/>
  <c r="P1200" i="7"/>
  <c r="R1199" i="7"/>
  <c r="P1199" i="7"/>
  <c r="S1199" i="7" s="1"/>
  <c r="U1199" i="7" s="1"/>
  <c r="P1198" i="7"/>
  <c r="R1198" i="7" s="1"/>
  <c r="S1198" i="7" s="1"/>
  <c r="P1197" i="7"/>
  <c r="P1196" i="7"/>
  <c r="R1195" i="7"/>
  <c r="P1195" i="7"/>
  <c r="S1195" i="7" s="1"/>
  <c r="S1194" i="7"/>
  <c r="P1194" i="7"/>
  <c r="R1194" i="7" s="1"/>
  <c r="S1193" i="7"/>
  <c r="P1193" i="7"/>
  <c r="R1193" i="7" s="1"/>
  <c r="P1192" i="7"/>
  <c r="R1191" i="7"/>
  <c r="P1191" i="7"/>
  <c r="S1191" i="7" s="1"/>
  <c r="U1191" i="7" s="1"/>
  <c r="S1190" i="7"/>
  <c r="U1190" i="7" s="1"/>
  <c r="P1190" i="7"/>
  <c r="R1190" i="7" s="1"/>
  <c r="P1189" i="7"/>
  <c r="P1188" i="7"/>
  <c r="R1187" i="7"/>
  <c r="P1187" i="7"/>
  <c r="S1187" i="7" s="1"/>
  <c r="S1186" i="7"/>
  <c r="P1186" i="7"/>
  <c r="R1186" i="7" s="1"/>
  <c r="P1185" i="7"/>
  <c r="P1184" i="7"/>
  <c r="R1183" i="7"/>
  <c r="P1183" i="7"/>
  <c r="S1183" i="7" s="1"/>
  <c r="U1183" i="7" s="1"/>
  <c r="P1182" i="7"/>
  <c r="R1182" i="7" s="1"/>
  <c r="S1182" i="7" s="1"/>
  <c r="P1181" i="7"/>
  <c r="P1180" i="7"/>
  <c r="R1179" i="7"/>
  <c r="P1179" i="7"/>
  <c r="S1179" i="7" s="1"/>
  <c r="S1178" i="7"/>
  <c r="P1178" i="7"/>
  <c r="R1178" i="7" s="1"/>
  <c r="S1177" i="7"/>
  <c r="P1177" i="7"/>
  <c r="R1177" i="7" s="1"/>
  <c r="P1176" i="7"/>
  <c r="R1175" i="7"/>
  <c r="P1175" i="7"/>
  <c r="S1175" i="7" s="1"/>
  <c r="U1175" i="7" s="1"/>
  <c r="P1174" i="7"/>
  <c r="R1174" i="7" s="1"/>
  <c r="S1174" i="7" s="1"/>
  <c r="U1174" i="7" s="1"/>
  <c r="P1173" i="7"/>
  <c r="P1172" i="7"/>
  <c r="R1171" i="7"/>
  <c r="P1171" i="7"/>
  <c r="S1171" i="7" s="1"/>
  <c r="S1170" i="7"/>
  <c r="P1170" i="7"/>
  <c r="R1170" i="7" s="1"/>
  <c r="P1169" i="7"/>
  <c r="R1169" i="7" s="1"/>
  <c r="P1168" i="7"/>
  <c r="R1167" i="7"/>
  <c r="P1167" i="7"/>
  <c r="S1167" i="7" s="1"/>
  <c r="U1167" i="7" s="1"/>
  <c r="S1166" i="7"/>
  <c r="P1166" i="7"/>
  <c r="R1166" i="7" s="1"/>
  <c r="P1165" i="7"/>
  <c r="P1164" i="7"/>
  <c r="R1163" i="7"/>
  <c r="P1163" i="7"/>
  <c r="S1163" i="7" s="1"/>
  <c r="S1162" i="7"/>
  <c r="P1162" i="7"/>
  <c r="R1162" i="7" s="1"/>
  <c r="P1161" i="7"/>
  <c r="R1161" i="7" s="1"/>
  <c r="P1160" i="7"/>
  <c r="R1159" i="7"/>
  <c r="P1159" i="7"/>
  <c r="S1159" i="7" s="1"/>
  <c r="U1159" i="7" s="1"/>
  <c r="P1158" i="7"/>
  <c r="R1158" i="7" s="1"/>
  <c r="S1158" i="7" s="1"/>
  <c r="P1157" i="7"/>
  <c r="P1156" i="7"/>
  <c r="R1155" i="7"/>
  <c r="P1155" i="7"/>
  <c r="S1155" i="7" s="1"/>
  <c r="S1154" i="7"/>
  <c r="P1154" i="7"/>
  <c r="R1154" i="7" s="1"/>
  <c r="S1153" i="7"/>
  <c r="P1153" i="7"/>
  <c r="R1153" i="7" s="1"/>
  <c r="P1152" i="7"/>
  <c r="R1151" i="7"/>
  <c r="P1151" i="7"/>
  <c r="S1151" i="7" s="1"/>
  <c r="U1151" i="7" s="1"/>
  <c r="V1150" i="7"/>
  <c r="W1150" i="7" s="1"/>
  <c r="P1150" i="7"/>
  <c r="R1150" i="7" s="1"/>
  <c r="S1150" i="7" s="1"/>
  <c r="U1150" i="7" s="1"/>
  <c r="P1149" i="7"/>
  <c r="P1148" i="7"/>
  <c r="R1147" i="7"/>
  <c r="P1147" i="7"/>
  <c r="S1147" i="7" s="1"/>
  <c r="S1146" i="7"/>
  <c r="P1146" i="7"/>
  <c r="R1146" i="7" s="1"/>
  <c r="S1145" i="7"/>
  <c r="P1145" i="7"/>
  <c r="R1145" i="7" s="1"/>
  <c r="P1144" i="7"/>
  <c r="R1143" i="7"/>
  <c r="P1143" i="7"/>
  <c r="S1143" i="7" s="1"/>
  <c r="U1143" i="7" s="1"/>
  <c r="S1142" i="7"/>
  <c r="P1142" i="7"/>
  <c r="R1142" i="7" s="1"/>
  <c r="P1141" i="7"/>
  <c r="P1140" i="7"/>
  <c r="R1139" i="7"/>
  <c r="P1139" i="7"/>
  <c r="S1139" i="7" s="1"/>
  <c r="S1138" i="7"/>
  <c r="P1138" i="7"/>
  <c r="R1138" i="7" s="1"/>
  <c r="P1137" i="7"/>
  <c r="P1136" i="7"/>
  <c r="R1135" i="7"/>
  <c r="P1135" i="7"/>
  <c r="S1135" i="7" s="1"/>
  <c r="U1135" i="7" s="1"/>
  <c r="P1134" i="7"/>
  <c r="R1134" i="7" s="1"/>
  <c r="S1134" i="7" s="1"/>
  <c r="P1133" i="7"/>
  <c r="P1132" i="7"/>
  <c r="R1131" i="7"/>
  <c r="P1131" i="7"/>
  <c r="S1131" i="7" s="1"/>
  <c r="S1130" i="7"/>
  <c r="P1130" i="7"/>
  <c r="R1130" i="7" s="1"/>
  <c r="P1129" i="7"/>
  <c r="P1128" i="7"/>
  <c r="R1127" i="7"/>
  <c r="P1127" i="7"/>
  <c r="P1126" i="7"/>
  <c r="R1126" i="7" s="1"/>
  <c r="S1126" i="7" s="1"/>
  <c r="R1125" i="7"/>
  <c r="S1125" i="7" s="1"/>
  <c r="P1125" i="7"/>
  <c r="P1124" i="7"/>
  <c r="R1123" i="7"/>
  <c r="P1123" i="7"/>
  <c r="S1122" i="7"/>
  <c r="P1122" i="7"/>
  <c r="R1122" i="7" s="1"/>
  <c r="P1121" i="7"/>
  <c r="S1120" i="7"/>
  <c r="R1120" i="7"/>
  <c r="P1120" i="7"/>
  <c r="P1119" i="7"/>
  <c r="U1118" i="7"/>
  <c r="P1118" i="7"/>
  <c r="R1118" i="7" s="1"/>
  <c r="S1118" i="7" s="1"/>
  <c r="V1118" i="7" s="1"/>
  <c r="W1118" i="7" s="1"/>
  <c r="R1117" i="7"/>
  <c r="P1117" i="7"/>
  <c r="R1116" i="7"/>
  <c r="S1116" i="7" s="1"/>
  <c r="P1116" i="7"/>
  <c r="R1115" i="7"/>
  <c r="P1115" i="7"/>
  <c r="S1115" i="7" s="1"/>
  <c r="P1114" i="7"/>
  <c r="R1114" i="7" s="1"/>
  <c r="S1114" i="7" s="1"/>
  <c r="R1113" i="7"/>
  <c r="P1113" i="7"/>
  <c r="R1112" i="7"/>
  <c r="S1112" i="7" s="1"/>
  <c r="P1112" i="7"/>
  <c r="V1111" i="7"/>
  <c r="W1111" i="7" s="1"/>
  <c r="R1111" i="7"/>
  <c r="P1111" i="7"/>
  <c r="S1111" i="7" s="1"/>
  <c r="U1111" i="7" s="1"/>
  <c r="S1110" i="7"/>
  <c r="P1110" i="7"/>
  <c r="R1110" i="7" s="1"/>
  <c r="P1109" i="7"/>
  <c r="R1108" i="7"/>
  <c r="S1108" i="7" s="1"/>
  <c r="P1108" i="7"/>
  <c r="V1107" i="7"/>
  <c r="W1107" i="7" s="1"/>
  <c r="R1107" i="7"/>
  <c r="P1107" i="7"/>
  <c r="S1107" i="7" s="1"/>
  <c r="U1107" i="7" s="1"/>
  <c r="P1106" i="7"/>
  <c r="R1106" i="7" s="1"/>
  <c r="S1106" i="7" s="1"/>
  <c r="P1105" i="7"/>
  <c r="R1104" i="7"/>
  <c r="S1104" i="7" s="1"/>
  <c r="P1104" i="7"/>
  <c r="R1103" i="7"/>
  <c r="P1103" i="7"/>
  <c r="S1103" i="7" s="1"/>
  <c r="U1103" i="7" s="1"/>
  <c r="U1102" i="7"/>
  <c r="P1102" i="7"/>
  <c r="R1102" i="7" s="1"/>
  <c r="S1102" i="7" s="1"/>
  <c r="P1101" i="7"/>
  <c r="R1100" i="7"/>
  <c r="S1100" i="7" s="1"/>
  <c r="P1100" i="7"/>
  <c r="R1099" i="7"/>
  <c r="P1099" i="7"/>
  <c r="S1099" i="7" s="1"/>
  <c r="U1099" i="7" s="1"/>
  <c r="U1098" i="7"/>
  <c r="P1098" i="7"/>
  <c r="R1098" i="7" s="1"/>
  <c r="S1098" i="7" s="1"/>
  <c r="P1097" i="7"/>
  <c r="R1096" i="7"/>
  <c r="S1096" i="7" s="1"/>
  <c r="P1096" i="7"/>
  <c r="R1095" i="7"/>
  <c r="P1095" i="7"/>
  <c r="S1095" i="7" s="1"/>
  <c r="S1094" i="7"/>
  <c r="P1094" i="7"/>
  <c r="R1094" i="7" s="1"/>
  <c r="P1093" i="7"/>
  <c r="R1092" i="7"/>
  <c r="S1092" i="7" s="1"/>
  <c r="P1092" i="7"/>
  <c r="R1091" i="7"/>
  <c r="P1091" i="7"/>
  <c r="S1091" i="7" s="1"/>
  <c r="S1090" i="7"/>
  <c r="P1090" i="7"/>
  <c r="R1090" i="7" s="1"/>
  <c r="R1089" i="7"/>
  <c r="P1089" i="7"/>
  <c r="R1088" i="7"/>
  <c r="S1088" i="7" s="1"/>
  <c r="P1088" i="7"/>
  <c r="W1087" i="7"/>
  <c r="V1087" i="7"/>
  <c r="R1087" i="7"/>
  <c r="P1087" i="7"/>
  <c r="S1087" i="7" s="1"/>
  <c r="U1087" i="7" s="1"/>
  <c r="S1086" i="7"/>
  <c r="P1086" i="7"/>
  <c r="R1086" i="7" s="1"/>
  <c r="R1085" i="7"/>
  <c r="P1085" i="7"/>
  <c r="R1084" i="7"/>
  <c r="S1084" i="7" s="1"/>
  <c r="P1084" i="7"/>
  <c r="R1083" i="7"/>
  <c r="P1083" i="7"/>
  <c r="S1083" i="7" s="1"/>
  <c r="P1082" i="7"/>
  <c r="R1082" i="7" s="1"/>
  <c r="S1082" i="7" s="1"/>
  <c r="R1081" i="7"/>
  <c r="P1081" i="7"/>
  <c r="R1080" i="7"/>
  <c r="S1080" i="7" s="1"/>
  <c r="P1080" i="7"/>
  <c r="V1079" i="7"/>
  <c r="W1079" i="7" s="1"/>
  <c r="R1079" i="7"/>
  <c r="P1079" i="7"/>
  <c r="S1079" i="7" s="1"/>
  <c r="U1079" i="7" s="1"/>
  <c r="S1078" i="7"/>
  <c r="P1078" i="7"/>
  <c r="R1078" i="7" s="1"/>
  <c r="P1077" i="7"/>
  <c r="R1076" i="7"/>
  <c r="S1076" i="7" s="1"/>
  <c r="P1076" i="7"/>
  <c r="V1075" i="7"/>
  <c r="W1075" i="7" s="1"/>
  <c r="R1075" i="7"/>
  <c r="P1075" i="7"/>
  <c r="S1075" i="7" s="1"/>
  <c r="U1075" i="7" s="1"/>
  <c r="P1074" i="7"/>
  <c r="R1074" i="7" s="1"/>
  <c r="S1074" i="7" s="1"/>
  <c r="P1073" i="7"/>
  <c r="R1072" i="7"/>
  <c r="S1072" i="7" s="1"/>
  <c r="P1072" i="7"/>
  <c r="R1071" i="7"/>
  <c r="P1071" i="7"/>
  <c r="S1071" i="7" s="1"/>
  <c r="U1071" i="7" s="1"/>
  <c r="U1070" i="7"/>
  <c r="P1070" i="7"/>
  <c r="R1070" i="7" s="1"/>
  <c r="S1070" i="7" s="1"/>
  <c r="P1069" i="7"/>
  <c r="R1068" i="7"/>
  <c r="S1068" i="7" s="1"/>
  <c r="P1068" i="7"/>
  <c r="R1067" i="7"/>
  <c r="P1067" i="7"/>
  <c r="S1067" i="7" s="1"/>
  <c r="U1067" i="7" s="1"/>
  <c r="U1066" i="7"/>
  <c r="P1066" i="7"/>
  <c r="R1066" i="7" s="1"/>
  <c r="S1066" i="7" s="1"/>
  <c r="P1065" i="7"/>
  <c r="R1064" i="7"/>
  <c r="S1064" i="7" s="1"/>
  <c r="P1064" i="7"/>
  <c r="R1063" i="7"/>
  <c r="P1063" i="7"/>
  <c r="S1063" i="7" s="1"/>
  <c r="S1062" i="7"/>
  <c r="P1062" i="7"/>
  <c r="R1062" i="7" s="1"/>
  <c r="P1061" i="7"/>
  <c r="R1060" i="7"/>
  <c r="S1060" i="7" s="1"/>
  <c r="P1060" i="7"/>
  <c r="R1059" i="7"/>
  <c r="P1059" i="7"/>
  <c r="S1059" i="7" s="1"/>
  <c r="S1058" i="7"/>
  <c r="P1058" i="7"/>
  <c r="R1058" i="7" s="1"/>
  <c r="R1057" i="7"/>
  <c r="P1057" i="7"/>
  <c r="R1056" i="7"/>
  <c r="S1056" i="7" s="1"/>
  <c r="P1056" i="7"/>
  <c r="W1055" i="7"/>
  <c r="V1055" i="7"/>
  <c r="R1055" i="7"/>
  <c r="P1055" i="7"/>
  <c r="S1055" i="7" s="1"/>
  <c r="U1055" i="7" s="1"/>
  <c r="S1054" i="7"/>
  <c r="P1054" i="7"/>
  <c r="R1054" i="7" s="1"/>
  <c r="R1053" i="7"/>
  <c r="P1053" i="7"/>
  <c r="R1052" i="7"/>
  <c r="S1052" i="7" s="1"/>
  <c r="P1052" i="7"/>
  <c r="R1051" i="7"/>
  <c r="P1051" i="7"/>
  <c r="S1051" i="7" s="1"/>
  <c r="P1050" i="7"/>
  <c r="R1050" i="7" s="1"/>
  <c r="S1050" i="7" s="1"/>
  <c r="R1049" i="7"/>
  <c r="P1049" i="7"/>
  <c r="R1048" i="7"/>
  <c r="S1048" i="7" s="1"/>
  <c r="P1048" i="7"/>
  <c r="V1047" i="7"/>
  <c r="W1047" i="7" s="1"/>
  <c r="R1047" i="7"/>
  <c r="P1047" i="7"/>
  <c r="S1047" i="7" s="1"/>
  <c r="U1047" i="7" s="1"/>
  <c r="S1046" i="7"/>
  <c r="P1046" i="7"/>
  <c r="R1046" i="7" s="1"/>
  <c r="P1045" i="7"/>
  <c r="R1044" i="7"/>
  <c r="S1044" i="7" s="1"/>
  <c r="P1044" i="7"/>
  <c r="V1043" i="7"/>
  <c r="W1043" i="7" s="1"/>
  <c r="R1043" i="7"/>
  <c r="P1043" i="7"/>
  <c r="S1043" i="7" s="1"/>
  <c r="U1043" i="7" s="1"/>
  <c r="P1042" i="7"/>
  <c r="R1042" i="7" s="1"/>
  <c r="S1042" i="7" s="1"/>
  <c r="P1041" i="7"/>
  <c r="R1040" i="7"/>
  <c r="S1040" i="7" s="1"/>
  <c r="P1040" i="7"/>
  <c r="R1039" i="7"/>
  <c r="P1039" i="7"/>
  <c r="S1039" i="7" s="1"/>
  <c r="U1039" i="7" s="1"/>
  <c r="U1038" i="7"/>
  <c r="P1038" i="7"/>
  <c r="R1038" i="7" s="1"/>
  <c r="S1038" i="7" s="1"/>
  <c r="P1037" i="7"/>
  <c r="R1036" i="7"/>
  <c r="S1036" i="7" s="1"/>
  <c r="P1036" i="7"/>
  <c r="R1035" i="7"/>
  <c r="P1035" i="7"/>
  <c r="S1035" i="7" s="1"/>
  <c r="U1035" i="7" s="1"/>
  <c r="U1034" i="7"/>
  <c r="P1034" i="7"/>
  <c r="R1034" i="7" s="1"/>
  <c r="S1034" i="7" s="1"/>
  <c r="P1033" i="7"/>
  <c r="R1032" i="7"/>
  <c r="S1032" i="7" s="1"/>
  <c r="P1032" i="7"/>
  <c r="R1031" i="7"/>
  <c r="P1031" i="7"/>
  <c r="S1030" i="7"/>
  <c r="P1030" i="7"/>
  <c r="R1030" i="7" s="1"/>
  <c r="P1029" i="7"/>
  <c r="R1028" i="7"/>
  <c r="S1028" i="7" s="1"/>
  <c r="P1028" i="7"/>
  <c r="V1027" i="7"/>
  <c r="W1027" i="7" s="1"/>
  <c r="R1027" i="7"/>
  <c r="P1027" i="7"/>
  <c r="S1027" i="7" s="1"/>
  <c r="U1027" i="7" s="1"/>
  <c r="P1026" i="7"/>
  <c r="R1026" i="7" s="1"/>
  <c r="S1026" i="7" s="1"/>
  <c r="P1025" i="7"/>
  <c r="U1024" i="7"/>
  <c r="R1024" i="7"/>
  <c r="S1024" i="7" s="1"/>
  <c r="P1024" i="7"/>
  <c r="R1023" i="7"/>
  <c r="P1023" i="7"/>
  <c r="U1022" i="7"/>
  <c r="P1022" i="7"/>
  <c r="R1022" i="7" s="1"/>
  <c r="S1022" i="7" s="1"/>
  <c r="R1021" i="7"/>
  <c r="P1021" i="7"/>
  <c r="R1020" i="7"/>
  <c r="S1020" i="7" s="1"/>
  <c r="P1020" i="7"/>
  <c r="R1019" i="7"/>
  <c r="P1019" i="7"/>
  <c r="S1019" i="7" s="1"/>
  <c r="S1018" i="7"/>
  <c r="P1018" i="7"/>
  <c r="R1018" i="7" s="1"/>
  <c r="P1017" i="7"/>
  <c r="R1016" i="7"/>
  <c r="S1016" i="7" s="1"/>
  <c r="P1016" i="7"/>
  <c r="R1015" i="7"/>
  <c r="P1015" i="7"/>
  <c r="P1014" i="7"/>
  <c r="R1014" i="7" s="1"/>
  <c r="S1014" i="7" s="1"/>
  <c r="R1013" i="7"/>
  <c r="P1013" i="7"/>
  <c r="U1012" i="7"/>
  <c r="R1012" i="7"/>
  <c r="S1012" i="7" s="1"/>
  <c r="P1012" i="7"/>
  <c r="R1011" i="7"/>
  <c r="P1011" i="7"/>
  <c r="S1011" i="7" s="1"/>
  <c r="U1011" i="7" s="1"/>
  <c r="P1010" i="7"/>
  <c r="R1010" i="7" s="1"/>
  <c r="S1010" i="7" s="1"/>
  <c r="P1009" i="7"/>
  <c r="R1008" i="7"/>
  <c r="S1008" i="7" s="1"/>
  <c r="P1008" i="7"/>
  <c r="V1007" i="7"/>
  <c r="W1007" i="7" s="1"/>
  <c r="R1007" i="7"/>
  <c r="P1007" i="7"/>
  <c r="S1007" i="7" s="1"/>
  <c r="U1007" i="7" s="1"/>
  <c r="S1006" i="7"/>
  <c r="P1006" i="7"/>
  <c r="R1006" i="7" s="1"/>
  <c r="P1005" i="7"/>
  <c r="U1004" i="7"/>
  <c r="R1004" i="7"/>
  <c r="S1004" i="7" s="1"/>
  <c r="P1004" i="7"/>
  <c r="R1003" i="7"/>
  <c r="P1003" i="7"/>
  <c r="P1002" i="7"/>
  <c r="R1002" i="7" s="1"/>
  <c r="S1002" i="7" s="1"/>
  <c r="R1001" i="7"/>
  <c r="P1001" i="7"/>
  <c r="S1000" i="7"/>
  <c r="R1000" i="7"/>
  <c r="P1000" i="7"/>
  <c r="R999" i="7"/>
  <c r="P999" i="7"/>
  <c r="S998" i="7"/>
  <c r="P998" i="7"/>
  <c r="R998" i="7" s="1"/>
  <c r="R997" i="7"/>
  <c r="S997" i="7" s="1"/>
  <c r="U997" i="7" s="1"/>
  <c r="P997" i="7"/>
  <c r="R996" i="7"/>
  <c r="S996" i="7" s="1"/>
  <c r="P996" i="7"/>
  <c r="R995" i="7"/>
  <c r="P995" i="7"/>
  <c r="P994" i="7"/>
  <c r="R994" i="7" s="1"/>
  <c r="V993" i="7"/>
  <c r="W993" i="7" s="1"/>
  <c r="S993" i="7"/>
  <c r="U993" i="7" s="1"/>
  <c r="R993" i="7"/>
  <c r="P993" i="7"/>
  <c r="R992" i="7"/>
  <c r="P992" i="7"/>
  <c r="S992" i="7" s="1"/>
  <c r="R991" i="7"/>
  <c r="S991" i="7" s="1"/>
  <c r="P991" i="7"/>
  <c r="P990" i="7"/>
  <c r="R990" i="7" s="1"/>
  <c r="S990" i="7" s="1"/>
  <c r="P989" i="7"/>
  <c r="R988" i="7"/>
  <c r="P988" i="7"/>
  <c r="R987" i="7"/>
  <c r="S987" i="7" s="1"/>
  <c r="U987" i="7" s="1"/>
  <c r="P987" i="7"/>
  <c r="U986" i="7"/>
  <c r="S986" i="7"/>
  <c r="P986" i="7"/>
  <c r="R986" i="7" s="1"/>
  <c r="P985" i="7"/>
  <c r="R984" i="7"/>
  <c r="P984" i="7"/>
  <c r="V983" i="7"/>
  <c r="W983" i="7" s="1"/>
  <c r="R983" i="7"/>
  <c r="S983" i="7" s="1"/>
  <c r="U983" i="7" s="1"/>
  <c r="P983" i="7"/>
  <c r="S982" i="7"/>
  <c r="P982" i="7"/>
  <c r="R982" i="7" s="1"/>
  <c r="R981" i="7"/>
  <c r="P981" i="7"/>
  <c r="R980" i="7"/>
  <c r="P980" i="7"/>
  <c r="V979" i="7"/>
  <c r="W979" i="7" s="1"/>
  <c r="R979" i="7"/>
  <c r="S979" i="7" s="1"/>
  <c r="U979" i="7" s="1"/>
  <c r="P979" i="7"/>
  <c r="S978" i="7"/>
  <c r="P978" i="7"/>
  <c r="R978" i="7" s="1"/>
  <c r="R977" i="7"/>
  <c r="P977" i="7"/>
  <c r="R976" i="7"/>
  <c r="P976" i="7"/>
  <c r="S976" i="7" s="1"/>
  <c r="V975" i="7"/>
  <c r="W975" i="7" s="1"/>
  <c r="R975" i="7"/>
  <c r="S975" i="7" s="1"/>
  <c r="U975" i="7" s="1"/>
  <c r="P975" i="7"/>
  <c r="P974" i="7"/>
  <c r="R974" i="7" s="1"/>
  <c r="S974" i="7" s="1"/>
  <c r="R973" i="7"/>
  <c r="P973" i="7"/>
  <c r="R972" i="7"/>
  <c r="P972" i="7"/>
  <c r="S972" i="7" s="1"/>
  <c r="V971" i="7"/>
  <c r="W971" i="7" s="1"/>
  <c r="R971" i="7"/>
  <c r="S971" i="7" s="1"/>
  <c r="U971" i="7" s="1"/>
  <c r="P971" i="7"/>
  <c r="P970" i="7"/>
  <c r="R970" i="7" s="1"/>
  <c r="S970" i="7" s="1"/>
  <c r="P969" i="7"/>
  <c r="R968" i="7"/>
  <c r="P968" i="7"/>
  <c r="S968" i="7" s="1"/>
  <c r="R967" i="7"/>
  <c r="S967" i="7" s="1"/>
  <c r="P967" i="7"/>
  <c r="U966" i="7"/>
  <c r="P966" i="7"/>
  <c r="R966" i="7" s="1"/>
  <c r="S966" i="7" s="1"/>
  <c r="P965" i="7"/>
  <c r="R964" i="7"/>
  <c r="P964" i="7"/>
  <c r="S964" i="7" s="1"/>
  <c r="R963" i="7"/>
  <c r="S963" i="7" s="1"/>
  <c r="U963" i="7" s="1"/>
  <c r="P963" i="7"/>
  <c r="U962" i="7"/>
  <c r="P962" i="7"/>
  <c r="R962" i="7" s="1"/>
  <c r="S962" i="7" s="1"/>
  <c r="P961" i="7"/>
  <c r="R960" i="7"/>
  <c r="P960" i="7"/>
  <c r="S960" i="7" s="1"/>
  <c r="R959" i="7"/>
  <c r="S959" i="7" s="1"/>
  <c r="P959" i="7"/>
  <c r="P958" i="7"/>
  <c r="R958" i="7" s="1"/>
  <c r="S958" i="7" s="1"/>
  <c r="P957" i="7"/>
  <c r="R956" i="7"/>
  <c r="P956" i="7"/>
  <c r="R955" i="7"/>
  <c r="S955" i="7" s="1"/>
  <c r="U955" i="7" s="1"/>
  <c r="P955" i="7"/>
  <c r="U954" i="7"/>
  <c r="S954" i="7"/>
  <c r="P954" i="7"/>
  <c r="R954" i="7" s="1"/>
  <c r="P953" i="7"/>
  <c r="R952" i="7"/>
  <c r="P952" i="7"/>
  <c r="V951" i="7"/>
  <c r="W951" i="7" s="1"/>
  <c r="R951" i="7"/>
  <c r="S951" i="7" s="1"/>
  <c r="U951" i="7" s="1"/>
  <c r="P951" i="7"/>
  <c r="S950" i="7"/>
  <c r="P950" i="7"/>
  <c r="R950" i="7" s="1"/>
  <c r="R949" i="7"/>
  <c r="P949" i="7"/>
  <c r="R948" i="7"/>
  <c r="P948" i="7"/>
  <c r="V947" i="7"/>
  <c r="W947" i="7" s="1"/>
  <c r="R947" i="7"/>
  <c r="S947" i="7" s="1"/>
  <c r="U947" i="7" s="1"/>
  <c r="P947" i="7"/>
  <c r="S946" i="7"/>
  <c r="P946" i="7"/>
  <c r="R946" i="7" s="1"/>
  <c r="R945" i="7"/>
  <c r="P945" i="7"/>
  <c r="R944" i="7"/>
  <c r="P944" i="7"/>
  <c r="S944" i="7" s="1"/>
  <c r="V943" i="7"/>
  <c r="W943" i="7" s="1"/>
  <c r="R943" i="7"/>
  <c r="S943" i="7" s="1"/>
  <c r="U943" i="7" s="1"/>
  <c r="P943" i="7"/>
  <c r="P942" i="7"/>
  <c r="R942" i="7" s="1"/>
  <c r="S942" i="7" s="1"/>
  <c r="R941" i="7"/>
  <c r="P941" i="7"/>
  <c r="R940" i="7"/>
  <c r="P940" i="7"/>
  <c r="S940" i="7" s="1"/>
  <c r="V939" i="7"/>
  <c r="W939" i="7" s="1"/>
  <c r="R939" i="7"/>
  <c r="S939" i="7" s="1"/>
  <c r="U939" i="7" s="1"/>
  <c r="P939" i="7"/>
  <c r="P938" i="7"/>
  <c r="R938" i="7" s="1"/>
  <c r="S938" i="7" s="1"/>
  <c r="P937" i="7"/>
  <c r="R936" i="7"/>
  <c r="P936" i="7"/>
  <c r="S936" i="7" s="1"/>
  <c r="R935" i="7"/>
  <c r="S935" i="7" s="1"/>
  <c r="P935" i="7"/>
  <c r="U934" i="7"/>
  <c r="P934" i="7"/>
  <c r="R934" i="7" s="1"/>
  <c r="S934" i="7" s="1"/>
  <c r="P933" i="7"/>
  <c r="R932" i="7"/>
  <c r="P932" i="7"/>
  <c r="S932" i="7" s="1"/>
  <c r="R931" i="7"/>
  <c r="S931" i="7" s="1"/>
  <c r="U931" i="7" s="1"/>
  <c r="P931" i="7"/>
  <c r="U930" i="7"/>
  <c r="P930" i="7"/>
  <c r="R930" i="7" s="1"/>
  <c r="S930" i="7" s="1"/>
  <c r="P929" i="7"/>
  <c r="R928" i="7"/>
  <c r="P928" i="7"/>
  <c r="S928" i="7" s="1"/>
  <c r="R927" i="7"/>
  <c r="S927" i="7" s="1"/>
  <c r="P927" i="7"/>
  <c r="P926" i="7"/>
  <c r="R926" i="7" s="1"/>
  <c r="S926" i="7" s="1"/>
  <c r="P925" i="7"/>
  <c r="R924" i="7"/>
  <c r="P924" i="7"/>
  <c r="R923" i="7"/>
  <c r="S923" i="7" s="1"/>
  <c r="U923" i="7" s="1"/>
  <c r="P923" i="7"/>
  <c r="U922" i="7"/>
  <c r="S922" i="7"/>
  <c r="P922" i="7"/>
  <c r="R922" i="7" s="1"/>
  <c r="P921" i="7"/>
  <c r="R920" i="7"/>
  <c r="P920" i="7"/>
  <c r="V919" i="7"/>
  <c r="W919" i="7" s="1"/>
  <c r="R919" i="7"/>
  <c r="S919" i="7" s="1"/>
  <c r="U919" i="7" s="1"/>
  <c r="P919" i="7"/>
  <c r="S918" i="7"/>
  <c r="P918" i="7"/>
  <c r="R918" i="7" s="1"/>
  <c r="R917" i="7"/>
  <c r="P917" i="7"/>
  <c r="R916" i="7"/>
  <c r="P916" i="7"/>
  <c r="V915" i="7"/>
  <c r="W915" i="7" s="1"/>
  <c r="R915" i="7"/>
  <c r="S915" i="7" s="1"/>
  <c r="U915" i="7" s="1"/>
  <c r="P915" i="7"/>
  <c r="S914" i="7"/>
  <c r="P914" i="7"/>
  <c r="R914" i="7" s="1"/>
  <c r="R913" i="7"/>
  <c r="P913" i="7"/>
  <c r="R912" i="7"/>
  <c r="P912" i="7"/>
  <c r="S912" i="7" s="1"/>
  <c r="V911" i="7"/>
  <c r="W911" i="7" s="1"/>
  <c r="R911" i="7"/>
  <c r="S911" i="7" s="1"/>
  <c r="U911" i="7" s="1"/>
  <c r="P911" i="7"/>
  <c r="P910" i="7"/>
  <c r="R910" i="7" s="1"/>
  <c r="S910" i="7" s="1"/>
  <c r="R909" i="7"/>
  <c r="P909" i="7"/>
  <c r="R908" i="7"/>
  <c r="P908" i="7"/>
  <c r="S908" i="7" s="1"/>
  <c r="V907" i="7"/>
  <c r="W907" i="7" s="1"/>
  <c r="R907" i="7"/>
  <c r="S907" i="7" s="1"/>
  <c r="U907" i="7" s="1"/>
  <c r="P907" i="7"/>
  <c r="P906" i="7"/>
  <c r="R906" i="7" s="1"/>
  <c r="S906" i="7" s="1"/>
  <c r="P905" i="7"/>
  <c r="R904" i="7"/>
  <c r="P904" i="7"/>
  <c r="S904" i="7" s="1"/>
  <c r="R903" i="7"/>
  <c r="S903" i="7" s="1"/>
  <c r="P903" i="7"/>
  <c r="U902" i="7"/>
  <c r="P902" i="7"/>
  <c r="R902" i="7" s="1"/>
  <c r="S902" i="7" s="1"/>
  <c r="P901" i="7"/>
  <c r="R900" i="7"/>
  <c r="P900" i="7"/>
  <c r="S900" i="7" s="1"/>
  <c r="R899" i="7"/>
  <c r="S899" i="7" s="1"/>
  <c r="U899" i="7" s="1"/>
  <c r="P899" i="7"/>
  <c r="U898" i="7"/>
  <c r="P898" i="7"/>
  <c r="R898" i="7" s="1"/>
  <c r="S898" i="7" s="1"/>
  <c r="P897" i="7"/>
  <c r="R896" i="7"/>
  <c r="P896" i="7"/>
  <c r="S896" i="7" s="1"/>
  <c r="R895" i="7"/>
  <c r="S895" i="7" s="1"/>
  <c r="P895" i="7"/>
  <c r="P894" i="7"/>
  <c r="R894" i="7" s="1"/>
  <c r="S894" i="7" s="1"/>
  <c r="P893" i="7"/>
  <c r="R892" i="7"/>
  <c r="P892" i="7"/>
  <c r="R891" i="7"/>
  <c r="S891" i="7" s="1"/>
  <c r="U891" i="7" s="1"/>
  <c r="P891" i="7"/>
  <c r="S890" i="7"/>
  <c r="P890" i="7"/>
  <c r="R890" i="7" s="1"/>
  <c r="P889" i="7"/>
  <c r="R888" i="7"/>
  <c r="P888" i="7"/>
  <c r="V887" i="7"/>
  <c r="W887" i="7" s="1"/>
  <c r="R887" i="7"/>
  <c r="S887" i="7" s="1"/>
  <c r="U887" i="7" s="1"/>
  <c r="P887" i="7"/>
  <c r="S886" i="7"/>
  <c r="P886" i="7"/>
  <c r="R886" i="7" s="1"/>
  <c r="R885" i="7"/>
  <c r="P885" i="7"/>
  <c r="R884" i="7"/>
  <c r="P884" i="7"/>
  <c r="V883" i="7"/>
  <c r="W883" i="7" s="1"/>
  <c r="R883" i="7"/>
  <c r="S883" i="7" s="1"/>
  <c r="U883" i="7" s="1"/>
  <c r="P883" i="7"/>
  <c r="S882" i="7"/>
  <c r="P882" i="7"/>
  <c r="R882" i="7" s="1"/>
  <c r="R881" i="7"/>
  <c r="P881" i="7"/>
  <c r="R880" i="7"/>
  <c r="P880" i="7"/>
  <c r="S880" i="7" s="1"/>
  <c r="V879" i="7"/>
  <c r="W879" i="7" s="1"/>
  <c r="R879" i="7"/>
  <c r="S879" i="7" s="1"/>
  <c r="U879" i="7" s="1"/>
  <c r="P879" i="7"/>
  <c r="P878" i="7"/>
  <c r="R878" i="7" s="1"/>
  <c r="S878" i="7" s="1"/>
  <c r="R877" i="7"/>
  <c r="P877" i="7"/>
  <c r="R876" i="7"/>
  <c r="P876" i="7"/>
  <c r="S876" i="7" s="1"/>
  <c r="V875" i="7"/>
  <c r="W875" i="7" s="1"/>
  <c r="R875" i="7"/>
  <c r="S875" i="7" s="1"/>
  <c r="U875" i="7" s="1"/>
  <c r="P875" i="7"/>
  <c r="P874" i="7"/>
  <c r="R874" i="7" s="1"/>
  <c r="S874" i="7" s="1"/>
  <c r="P873" i="7"/>
  <c r="R872" i="7"/>
  <c r="P872" i="7"/>
  <c r="S872" i="7" s="1"/>
  <c r="R871" i="7"/>
  <c r="S871" i="7" s="1"/>
  <c r="P871" i="7"/>
  <c r="P870" i="7"/>
  <c r="R870" i="7" s="1"/>
  <c r="S870" i="7" s="1"/>
  <c r="P869" i="7"/>
  <c r="R868" i="7"/>
  <c r="P868" i="7"/>
  <c r="S868" i="7" s="1"/>
  <c r="R867" i="7"/>
  <c r="S867" i="7" s="1"/>
  <c r="U867" i="7" s="1"/>
  <c r="P867" i="7"/>
  <c r="P866" i="7"/>
  <c r="R866" i="7" s="1"/>
  <c r="S866" i="7" s="1"/>
  <c r="P865" i="7"/>
  <c r="R864" i="7"/>
  <c r="P864" i="7"/>
  <c r="S864" i="7" s="1"/>
  <c r="R863" i="7"/>
  <c r="S863" i="7" s="1"/>
  <c r="P863" i="7"/>
  <c r="P862" i="7"/>
  <c r="R862" i="7" s="1"/>
  <c r="S862" i="7" s="1"/>
  <c r="P861" i="7"/>
  <c r="R860" i="7"/>
  <c r="P860" i="7"/>
  <c r="R859" i="7"/>
  <c r="S859" i="7" s="1"/>
  <c r="U859" i="7" s="1"/>
  <c r="P859" i="7"/>
  <c r="S858" i="7"/>
  <c r="P858" i="7"/>
  <c r="R858" i="7" s="1"/>
  <c r="P857" i="7"/>
  <c r="R856" i="7"/>
  <c r="P856" i="7"/>
  <c r="V855" i="7"/>
  <c r="W855" i="7" s="1"/>
  <c r="R855" i="7"/>
  <c r="S855" i="7" s="1"/>
  <c r="U855" i="7" s="1"/>
  <c r="P855" i="7"/>
  <c r="S854" i="7"/>
  <c r="P854" i="7"/>
  <c r="R854" i="7" s="1"/>
  <c r="R853" i="7"/>
  <c r="P853" i="7"/>
  <c r="R852" i="7"/>
  <c r="P852" i="7"/>
  <c r="V851" i="7"/>
  <c r="W851" i="7" s="1"/>
  <c r="R851" i="7"/>
  <c r="S851" i="7" s="1"/>
  <c r="U851" i="7" s="1"/>
  <c r="P851" i="7"/>
  <c r="S850" i="7"/>
  <c r="P850" i="7"/>
  <c r="R850" i="7" s="1"/>
  <c r="R849" i="7"/>
  <c r="P849" i="7"/>
  <c r="R848" i="7"/>
  <c r="P848" i="7"/>
  <c r="S848" i="7" s="1"/>
  <c r="V847" i="7"/>
  <c r="W847" i="7" s="1"/>
  <c r="R847" i="7"/>
  <c r="S847" i="7" s="1"/>
  <c r="U847" i="7" s="1"/>
  <c r="P847" i="7"/>
  <c r="P846" i="7"/>
  <c r="R846" i="7" s="1"/>
  <c r="S846" i="7" s="1"/>
  <c r="R845" i="7"/>
  <c r="P845" i="7"/>
  <c r="R844" i="7"/>
  <c r="P844" i="7"/>
  <c r="S844" i="7" s="1"/>
  <c r="V843" i="7"/>
  <c r="W843" i="7" s="1"/>
  <c r="R843" i="7"/>
  <c r="S843" i="7" s="1"/>
  <c r="U843" i="7" s="1"/>
  <c r="P843" i="7"/>
  <c r="P842" i="7"/>
  <c r="R842" i="7" s="1"/>
  <c r="S842" i="7" s="1"/>
  <c r="P841" i="7"/>
  <c r="R840" i="7"/>
  <c r="P840" i="7"/>
  <c r="S840" i="7" s="1"/>
  <c r="R839" i="7"/>
  <c r="S839" i="7" s="1"/>
  <c r="P839" i="7"/>
  <c r="P838" i="7"/>
  <c r="R838" i="7" s="1"/>
  <c r="S838" i="7" s="1"/>
  <c r="P837" i="7"/>
  <c r="R836" i="7"/>
  <c r="P836" i="7"/>
  <c r="S836" i="7" s="1"/>
  <c r="R835" i="7"/>
  <c r="S835" i="7" s="1"/>
  <c r="U835" i="7" s="1"/>
  <c r="P835" i="7"/>
  <c r="P834" i="7"/>
  <c r="R834" i="7" s="1"/>
  <c r="S834" i="7" s="1"/>
  <c r="P833" i="7"/>
  <c r="R832" i="7"/>
  <c r="P832" i="7"/>
  <c r="S832" i="7" s="1"/>
  <c r="R831" i="7"/>
  <c r="S831" i="7" s="1"/>
  <c r="P831" i="7"/>
  <c r="P830" i="7"/>
  <c r="R830" i="7" s="1"/>
  <c r="S830" i="7" s="1"/>
  <c r="P829" i="7"/>
  <c r="R828" i="7"/>
  <c r="P828" i="7"/>
  <c r="R827" i="7"/>
  <c r="S827" i="7" s="1"/>
  <c r="U827" i="7" s="1"/>
  <c r="P827" i="7"/>
  <c r="S826" i="7"/>
  <c r="P826" i="7"/>
  <c r="R826" i="7" s="1"/>
  <c r="P825" i="7"/>
  <c r="R824" i="7"/>
  <c r="P824" i="7"/>
  <c r="V823" i="7"/>
  <c r="W823" i="7" s="1"/>
  <c r="R823" i="7"/>
  <c r="S823" i="7" s="1"/>
  <c r="U823" i="7" s="1"/>
  <c r="P823" i="7"/>
  <c r="S822" i="7"/>
  <c r="P822" i="7"/>
  <c r="R822" i="7" s="1"/>
  <c r="R821" i="7"/>
  <c r="P821" i="7"/>
  <c r="R820" i="7"/>
  <c r="P820" i="7"/>
  <c r="V819" i="7"/>
  <c r="W819" i="7" s="1"/>
  <c r="R819" i="7"/>
  <c r="S819" i="7" s="1"/>
  <c r="U819" i="7" s="1"/>
  <c r="P819" i="7"/>
  <c r="S818" i="7"/>
  <c r="P818" i="7"/>
  <c r="R818" i="7" s="1"/>
  <c r="R817" i="7"/>
  <c r="P817" i="7"/>
  <c r="R816" i="7"/>
  <c r="P816" i="7"/>
  <c r="S816" i="7" s="1"/>
  <c r="V815" i="7"/>
  <c r="W815" i="7" s="1"/>
  <c r="R815" i="7"/>
  <c r="S815" i="7" s="1"/>
  <c r="U815" i="7" s="1"/>
  <c r="P815" i="7"/>
  <c r="P814" i="7"/>
  <c r="R814" i="7" s="1"/>
  <c r="S814" i="7" s="1"/>
  <c r="P813" i="7"/>
  <c r="R812" i="7"/>
  <c r="P812" i="7"/>
  <c r="S812" i="7" s="1"/>
  <c r="R811" i="7"/>
  <c r="S811" i="7" s="1"/>
  <c r="U811" i="7" s="1"/>
  <c r="P811" i="7"/>
  <c r="P810" i="7"/>
  <c r="P809" i="7"/>
  <c r="R808" i="7"/>
  <c r="P808" i="7"/>
  <c r="R807" i="7"/>
  <c r="S807" i="7" s="1"/>
  <c r="P807" i="7"/>
  <c r="V806" i="7"/>
  <c r="W806" i="7" s="1"/>
  <c r="S806" i="7"/>
  <c r="U806" i="7" s="1"/>
  <c r="P806" i="7"/>
  <c r="R806" i="7" s="1"/>
  <c r="P805" i="7"/>
  <c r="P804" i="7"/>
  <c r="S803" i="7"/>
  <c r="R803" i="7"/>
  <c r="P803" i="7"/>
  <c r="S802" i="7"/>
  <c r="P802" i="7"/>
  <c r="R802" i="7" s="1"/>
  <c r="R801" i="7"/>
  <c r="P801" i="7"/>
  <c r="S801" i="7" s="1"/>
  <c r="P800" i="7"/>
  <c r="S799" i="7"/>
  <c r="U799" i="7" s="1"/>
  <c r="R799" i="7"/>
  <c r="P799" i="7"/>
  <c r="U798" i="7"/>
  <c r="S798" i="7"/>
  <c r="P798" i="7"/>
  <c r="R798" i="7" s="1"/>
  <c r="R797" i="7"/>
  <c r="P797" i="7"/>
  <c r="P796" i="7"/>
  <c r="S795" i="7"/>
  <c r="R795" i="7"/>
  <c r="P795" i="7"/>
  <c r="P794" i="7"/>
  <c r="R794" i="7" s="1"/>
  <c r="R793" i="7"/>
  <c r="S793" i="7" s="1"/>
  <c r="P793" i="7"/>
  <c r="P792" i="7"/>
  <c r="S791" i="7"/>
  <c r="U791" i="7" s="1"/>
  <c r="R791" i="7"/>
  <c r="P791" i="7"/>
  <c r="P790" i="7"/>
  <c r="P789" i="7"/>
  <c r="R789" i="7" s="1"/>
  <c r="S789" i="7" s="1"/>
  <c r="R788" i="7"/>
  <c r="P788" i="7"/>
  <c r="R787" i="7"/>
  <c r="S787" i="7" s="1"/>
  <c r="P787" i="7"/>
  <c r="P786" i="7"/>
  <c r="R786" i="7" s="1"/>
  <c r="S785" i="7"/>
  <c r="P785" i="7"/>
  <c r="R785" i="7" s="1"/>
  <c r="R784" i="7"/>
  <c r="P784" i="7"/>
  <c r="R783" i="7"/>
  <c r="P783" i="7"/>
  <c r="P782" i="7"/>
  <c r="V781" i="7"/>
  <c r="W781" i="7" s="1"/>
  <c r="R781" i="7"/>
  <c r="P781" i="7"/>
  <c r="S781" i="7" s="1"/>
  <c r="U781" i="7" s="1"/>
  <c r="R780" i="7"/>
  <c r="P780" i="7"/>
  <c r="P779" i="7"/>
  <c r="P778" i="7"/>
  <c r="R778" i="7" s="1"/>
  <c r="P777" i="7"/>
  <c r="P776" i="7"/>
  <c r="S775" i="7"/>
  <c r="U775" i="7" s="1"/>
  <c r="P775" i="7"/>
  <c r="R775" i="7" s="1"/>
  <c r="P774" i="7"/>
  <c r="P773" i="7"/>
  <c r="P772" i="7"/>
  <c r="R772" i="7" s="1"/>
  <c r="S772" i="7" s="1"/>
  <c r="P771" i="7"/>
  <c r="R771" i="7" s="1"/>
  <c r="P770" i="7"/>
  <c r="R770" i="7" s="1"/>
  <c r="S769" i="7"/>
  <c r="P769" i="7"/>
  <c r="R769" i="7" s="1"/>
  <c r="P768" i="7"/>
  <c r="R767" i="7"/>
  <c r="P767" i="7"/>
  <c r="S767" i="7" s="1"/>
  <c r="V766" i="7"/>
  <c r="W766" i="7" s="1"/>
  <c r="P766" i="7"/>
  <c r="R766" i="7" s="1"/>
  <c r="S766" i="7" s="1"/>
  <c r="U766" i="7" s="1"/>
  <c r="P765" i="7"/>
  <c r="R765" i="7" s="1"/>
  <c r="S765" i="7" s="1"/>
  <c r="P764" i="7"/>
  <c r="R763" i="7"/>
  <c r="P763" i="7"/>
  <c r="P762" i="7"/>
  <c r="R762" i="7" s="1"/>
  <c r="S762" i="7" s="1"/>
  <c r="U762" i="7" s="1"/>
  <c r="P761" i="7"/>
  <c r="R761" i="7" s="1"/>
  <c r="S761" i="7" s="1"/>
  <c r="P760" i="7"/>
  <c r="R759" i="7"/>
  <c r="P759" i="7"/>
  <c r="S759" i="7" s="1"/>
  <c r="P758" i="7"/>
  <c r="R758" i="7" s="1"/>
  <c r="S758" i="7" s="1"/>
  <c r="P757" i="7"/>
  <c r="R757" i="7" s="1"/>
  <c r="S757" i="7" s="1"/>
  <c r="P756" i="7"/>
  <c r="R755" i="7"/>
  <c r="P755" i="7"/>
  <c r="P754" i="7"/>
  <c r="R754" i="7" s="1"/>
  <c r="S754" i="7" s="1"/>
  <c r="U754" i="7" s="1"/>
  <c r="P753" i="7"/>
  <c r="R753" i="7" s="1"/>
  <c r="S753" i="7" s="1"/>
  <c r="P752" i="7"/>
  <c r="R751" i="7"/>
  <c r="S751" i="7" s="1"/>
  <c r="P751" i="7"/>
  <c r="P750" i="7"/>
  <c r="R750" i="7" s="1"/>
  <c r="S750" i="7" s="1"/>
  <c r="P749" i="7"/>
  <c r="R749" i="7" s="1"/>
  <c r="S749" i="7" s="1"/>
  <c r="P748" i="7"/>
  <c r="R747" i="7"/>
  <c r="P747" i="7"/>
  <c r="P746" i="7"/>
  <c r="R746" i="7" s="1"/>
  <c r="S746" i="7" s="1"/>
  <c r="U746" i="7" s="1"/>
  <c r="S745" i="7"/>
  <c r="P745" i="7"/>
  <c r="R745" i="7" s="1"/>
  <c r="P744" i="7"/>
  <c r="R743" i="7"/>
  <c r="S743" i="7" s="1"/>
  <c r="P743" i="7"/>
  <c r="P742" i="7"/>
  <c r="R742" i="7" s="1"/>
  <c r="S742" i="7" s="1"/>
  <c r="U742" i="7" s="1"/>
  <c r="P741" i="7"/>
  <c r="R741" i="7" s="1"/>
  <c r="S741" i="7" s="1"/>
  <c r="P740" i="7"/>
  <c r="R739" i="7"/>
  <c r="P739" i="7"/>
  <c r="P738" i="7"/>
  <c r="R738" i="7" s="1"/>
  <c r="S738" i="7" s="1"/>
  <c r="U738" i="7" s="1"/>
  <c r="S737" i="7"/>
  <c r="P737" i="7"/>
  <c r="R737" i="7" s="1"/>
  <c r="P736" i="7"/>
  <c r="R735" i="7"/>
  <c r="P735" i="7"/>
  <c r="S735" i="7" s="1"/>
  <c r="V734" i="7"/>
  <c r="W734" i="7" s="1"/>
  <c r="P734" i="7"/>
  <c r="R734" i="7" s="1"/>
  <c r="S734" i="7" s="1"/>
  <c r="U734" i="7" s="1"/>
  <c r="P733" i="7"/>
  <c r="R733" i="7" s="1"/>
  <c r="S733" i="7" s="1"/>
  <c r="P732" i="7"/>
  <c r="V731" i="7"/>
  <c r="W731" i="7" s="1"/>
  <c r="R731" i="7"/>
  <c r="P731" i="7"/>
  <c r="S731" i="7" s="1"/>
  <c r="U731" i="7" s="1"/>
  <c r="S730" i="7"/>
  <c r="P730" i="7"/>
  <c r="R730" i="7" s="1"/>
  <c r="P729" i="7"/>
  <c r="R729" i="7" s="1"/>
  <c r="P728" i="7"/>
  <c r="R727" i="7"/>
  <c r="P727" i="7"/>
  <c r="S727" i="7" s="1"/>
  <c r="P726" i="7"/>
  <c r="R726" i="7" s="1"/>
  <c r="S726" i="7" s="1"/>
  <c r="P725" i="7"/>
  <c r="R725" i="7" s="1"/>
  <c r="P724" i="7"/>
  <c r="R723" i="7"/>
  <c r="P723" i="7"/>
  <c r="V722" i="7"/>
  <c r="W722" i="7" s="1"/>
  <c r="P722" i="7"/>
  <c r="R722" i="7" s="1"/>
  <c r="S722" i="7" s="1"/>
  <c r="U722" i="7" s="1"/>
  <c r="S721" i="7"/>
  <c r="P721" i="7"/>
  <c r="R721" i="7" s="1"/>
  <c r="R720" i="7"/>
  <c r="P720" i="7"/>
  <c r="R719" i="7"/>
  <c r="P719" i="7"/>
  <c r="S719" i="7" s="1"/>
  <c r="U719" i="7" s="1"/>
  <c r="P718" i="7"/>
  <c r="R718" i="7" s="1"/>
  <c r="S718" i="7" s="1"/>
  <c r="P717" i="7"/>
  <c r="R717" i="7" s="1"/>
  <c r="P716" i="7"/>
  <c r="V715" i="7"/>
  <c r="W715" i="7" s="1"/>
  <c r="R715" i="7"/>
  <c r="P715" i="7"/>
  <c r="S715" i="7" s="1"/>
  <c r="U715" i="7" s="1"/>
  <c r="S714" i="7"/>
  <c r="P714" i="7"/>
  <c r="R714" i="7" s="1"/>
  <c r="P713" i="7"/>
  <c r="R713" i="7" s="1"/>
  <c r="P712" i="7"/>
  <c r="R711" i="7"/>
  <c r="P711" i="7"/>
  <c r="P710" i="7"/>
  <c r="R710" i="7" s="1"/>
  <c r="S710" i="7" s="1"/>
  <c r="P709" i="7"/>
  <c r="P708" i="7"/>
  <c r="R707" i="7"/>
  <c r="P707" i="7"/>
  <c r="P706" i="7"/>
  <c r="R706" i="7" s="1"/>
  <c r="S706" i="7" s="1"/>
  <c r="U706" i="7" s="1"/>
  <c r="S705" i="7"/>
  <c r="P705" i="7"/>
  <c r="R705" i="7" s="1"/>
  <c r="R704" i="7"/>
  <c r="P704" i="7"/>
  <c r="R703" i="7"/>
  <c r="P703" i="7"/>
  <c r="S703" i="7" s="1"/>
  <c r="U703" i="7" s="1"/>
  <c r="P702" i="7"/>
  <c r="R702" i="7" s="1"/>
  <c r="S702" i="7" s="1"/>
  <c r="P701" i="7"/>
  <c r="R701" i="7" s="1"/>
  <c r="P700" i="7"/>
  <c r="V699" i="7"/>
  <c r="W699" i="7" s="1"/>
  <c r="R699" i="7"/>
  <c r="P699" i="7"/>
  <c r="S699" i="7" s="1"/>
  <c r="U699" i="7" s="1"/>
  <c r="S698" i="7"/>
  <c r="P698" i="7"/>
  <c r="R698" i="7" s="1"/>
  <c r="P697" i="7"/>
  <c r="R697" i="7" s="1"/>
  <c r="P696" i="7"/>
  <c r="R695" i="7"/>
  <c r="P695" i="7"/>
  <c r="S695" i="7" s="1"/>
  <c r="P694" i="7"/>
  <c r="R694" i="7" s="1"/>
  <c r="S694" i="7" s="1"/>
  <c r="P693" i="7"/>
  <c r="P692" i="7"/>
  <c r="R691" i="7"/>
  <c r="P691" i="7"/>
  <c r="P690" i="7"/>
  <c r="R690" i="7" s="1"/>
  <c r="S690" i="7" s="1"/>
  <c r="S689" i="7"/>
  <c r="P689" i="7"/>
  <c r="R689" i="7" s="1"/>
  <c r="R688" i="7"/>
  <c r="P688" i="7"/>
  <c r="R687" i="7"/>
  <c r="P687" i="7"/>
  <c r="S687" i="7" s="1"/>
  <c r="U687" i="7" s="1"/>
  <c r="P686" i="7"/>
  <c r="R686" i="7" s="1"/>
  <c r="S686" i="7" s="1"/>
  <c r="P685" i="7"/>
  <c r="R685" i="7" s="1"/>
  <c r="P684" i="7"/>
  <c r="V683" i="7"/>
  <c r="W683" i="7" s="1"/>
  <c r="R683" i="7"/>
  <c r="P683" i="7"/>
  <c r="S683" i="7" s="1"/>
  <c r="U683" i="7" s="1"/>
  <c r="S682" i="7"/>
  <c r="P682" i="7"/>
  <c r="R682" i="7" s="1"/>
  <c r="P681" i="7"/>
  <c r="R681" i="7" s="1"/>
  <c r="P680" i="7"/>
  <c r="P679" i="7"/>
  <c r="S678" i="7"/>
  <c r="P678" i="7"/>
  <c r="R678" i="7" s="1"/>
  <c r="P677" i="7"/>
  <c r="P676" i="7"/>
  <c r="R676" i="7" s="1"/>
  <c r="S676" i="7" s="1"/>
  <c r="R675" i="7"/>
  <c r="S675" i="7" s="1"/>
  <c r="P675" i="7"/>
  <c r="P674" i="7"/>
  <c r="R674" i="7" s="1"/>
  <c r="P673" i="7"/>
  <c r="P672" i="7"/>
  <c r="R671" i="7"/>
  <c r="P671" i="7"/>
  <c r="P670" i="7"/>
  <c r="R670" i="7" s="1"/>
  <c r="S669" i="7"/>
  <c r="P669" i="7"/>
  <c r="R669" i="7" s="1"/>
  <c r="R668" i="7"/>
  <c r="S668" i="7" s="1"/>
  <c r="P668" i="7"/>
  <c r="P667" i="7"/>
  <c r="R667" i="7" s="1"/>
  <c r="S667" i="7" s="1"/>
  <c r="S666" i="7"/>
  <c r="P666" i="7"/>
  <c r="R666" i="7" s="1"/>
  <c r="P665" i="7"/>
  <c r="R665" i="7" s="1"/>
  <c r="P664" i="7"/>
  <c r="P663" i="7"/>
  <c r="P662" i="7"/>
  <c r="P661" i="7"/>
  <c r="P660" i="7"/>
  <c r="R660" i="7" s="1"/>
  <c r="S660" i="7" s="1"/>
  <c r="R659" i="7"/>
  <c r="S659" i="7" s="1"/>
  <c r="P659" i="7"/>
  <c r="P658" i="7"/>
  <c r="P657" i="7"/>
  <c r="R657" i="7" s="1"/>
  <c r="R656" i="7"/>
  <c r="S656" i="7" s="1"/>
  <c r="P656" i="7"/>
  <c r="P655" i="7"/>
  <c r="P654" i="7"/>
  <c r="P653" i="7"/>
  <c r="P652" i="7"/>
  <c r="P651" i="7"/>
  <c r="P650" i="7"/>
  <c r="P649" i="7"/>
  <c r="R649" i="7" s="1"/>
  <c r="R648" i="7"/>
  <c r="P648" i="7"/>
  <c r="P647" i="7"/>
  <c r="P646" i="7"/>
  <c r="R646" i="7" s="1"/>
  <c r="S646" i="7" s="1"/>
  <c r="P645" i="7"/>
  <c r="P644" i="7"/>
  <c r="S643" i="7"/>
  <c r="P643" i="7"/>
  <c r="R643" i="7" s="1"/>
  <c r="S642" i="7"/>
  <c r="P642" i="7"/>
  <c r="R642" i="7" s="1"/>
  <c r="P641" i="7"/>
  <c r="R641" i="7" s="1"/>
  <c r="S640" i="7"/>
  <c r="P640" i="7"/>
  <c r="R640" i="7" s="1"/>
  <c r="S639" i="7"/>
  <c r="P639" i="7"/>
  <c r="R639" i="7" s="1"/>
  <c r="P638" i="7"/>
  <c r="S637" i="7"/>
  <c r="P637" i="7"/>
  <c r="R637" i="7" s="1"/>
  <c r="S636" i="7"/>
  <c r="P636" i="7"/>
  <c r="R636" i="7" s="1"/>
  <c r="P635" i="7"/>
  <c r="S634" i="7"/>
  <c r="P634" i="7"/>
  <c r="R634" i="7" s="1"/>
  <c r="P633" i="7"/>
  <c r="R632" i="7"/>
  <c r="S632" i="7" s="1"/>
  <c r="P632" i="7"/>
  <c r="P631" i="7"/>
  <c r="S630" i="7"/>
  <c r="P630" i="7"/>
  <c r="R630" i="7" s="1"/>
  <c r="P629" i="7"/>
  <c r="R628" i="7"/>
  <c r="S628" i="7" s="1"/>
  <c r="P628" i="7"/>
  <c r="P627" i="7"/>
  <c r="S626" i="7"/>
  <c r="P626" i="7"/>
  <c r="R626" i="7" s="1"/>
  <c r="P625" i="7"/>
  <c r="R624" i="7"/>
  <c r="S624" i="7" s="1"/>
  <c r="P624" i="7"/>
  <c r="P623" i="7"/>
  <c r="P622" i="7"/>
  <c r="R622" i="7" s="1"/>
  <c r="S622" i="7" s="1"/>
  <c r="P621" i="7"/>
  <c r="R620" i="7"/>
  <c r="S620" i="7" s="1"/>
  <c r="P620" i="7"/>
  <c r="P619" i="7"/>
  <c r="S618" i="7"/>
  <c r="P618" i="7"/>
  <c r="R618" i="7" s="1"/>
  <c r="P617" i="7"/>
  <c r="R616" i="7"/>
  <c r="S616" i="7" s="1"/>
  <c r="P616" i="7"/>
  <c r="P615" i="7"/>
  <c r="S614" i="7"/>
  <c r="P614" i="7"/>
  <c r="R614" i="7" s="1"/>
  <c r="P613" i="7"/>
  <c r="R612" i="7"/>
  <c r="S612" i="7" s="1"/>
  <c r="P612" i="7"/>
  <c r="P611" i="7"/>
  <c r="S610" i="7"/>
  <c r="P610" i="7"/>
  <c r="R610" i="7" s="1"/>
  <c r="P609" i="7"/>
  <c r="R608" i="7"/>
  <c r="S608" i="7" s="1"/>
  <c r="P608" i="7"/>
  <c r="P607" i="7"/>
  <c r="P606" i="7"/>
  <c r="R606" i="7" s="1"/>
  <c r="S606" i="7" s="1"/>
  <c r="P605" i="7"/>
  <c r="R604" i="7"/>
  <c r="S604" i="7" s="1"/>
  <c r="P604" i="7"/>
  <c r="P603" i="7"/>
  <c r="S602" i="7"/>
  <c r="P602" i="7"/>
  <c r="R602" i="7" s="1"/>
  <c r="P601" i="7"/>
  <c r="R600" i="7"/>
  <c r="S600" i="7" s="1"/>
  <c r="P600" i="7"/>
  <c r="P599" i="7"/>
  <c r="P598" i="7"/>
  <c r="R598" i="7" s="1"/>
  <c r="S598" i="7" s="1"/>
  <c r="P597" i="7"/>
  <c r="R596" i="7"/>
  <c r="S596" i="7" s="1"/>
  <c r="P596" i="7"/>
  <c r="P595" i="7"/>
  <c r="S594" i="7"/>
  <c r="P594" i="7"/>
  <c r="R594" i="7" s="1"/>
  <c r="P593" i="7"/>
  <c r="R592" i="7"/>
  <c r="S592" i="7" s="1"/>
  <c r="P592" i="7"/>
  <c r="P591" i="7"/>
  <c r="S590" i="7"/>
  <c r="P590" i="7"/>
  <c r="R590" i="7" s="1"/>
  <c r="P589" i="7"/>
  <c r="R588" i="7"/>
  <c r="S588" i="7" s="1"/>
  <c r="P588" i="7"/>
  <c r="P587" i="7"/>
  <c r="S586" i="7"/>
  <c r="P586" i="7"/>
  <c r="R586" i="7" s="1"/>
  <c r="P585" i="7"/>
  <c r="R584" i="7"/>
  <c r="S584" i="7" s="1"/>
  <c r="P584" i="7"/>
  <c r="P583" i="7"/>
  <c r="P582" i="7"/>
  <c r="R582" i="7" s="1"/>
  <c r="S582" i="7" s="1"/>
  <c r="P581" i="7"/>
  <c r="R580" i="7"/>
  <c r="S580" i="7" s="1"/>
  <c r="P580" i="7"/>
  <c r="P579" i="7"/>
  <c r="S578" i="7"/>
  <c r="P578" i="7"/>
  <c r="R578" i="7" s="1"/>
  <c r="P577" i="7"/>
  <c r="R576" i="7"/>
  <c r="S576" i="7" s="1"/>
  <c r="P576" i="7"/>
  <c r="P575" i="7"/>
  <c r="P574" i="7"/>
  <c r="R574" i="7" s="1"/>
  <c r="S574" i="7" s="1"/>
  <c r="P573" i="7"/>
  <c r="R572" i="7"/>
  <c r="S572" i="7" s="1"/>
  <c r="P572" i="7"/>
  <c r="P571" i="7"/>
  <c r="S570" i="7"/>
  <c r="P570" i="7"/>
  <c r="R570" i="7" s="1"/>
  <c r="P569" i="7"/>
  <c r="R568" i="7"/>
  <c r="S568" i="7" s="1"/>
  <c r="P568" i="7"/>
  <c r="P567" i="7"/>
  <c r="S566" i="7"/>
  <c r="P566" i="7"/>
  <c r="R566" i="7" s="1"/>
  <c r="P565" i="7"/>
  <c r="R564" i="7"/>
  <c r="S564" i="7" s="1"/>
  <c r="P564" i="7"/>
  <c r="P563" i="7"/>
  <c r="S562" i="7"/>
  <c r="P562" i="7"/>
  <c r="R562" i="7" s="1"/>
  <c r="P561" i="7"/>
  <c r="R560" i="7"/>
  <c r="S560" i="7" s="1"/>
  <c r="P560" i="7"/>
  <c r="P559" i="7"/>
  <c r="P558" i="7"/>
  <c r="R558" i="7" s="1"/>
  <c r="S558" i="7" s="1"/>
  <c r="P557" i="7"/>
  <c r="R556" i="7"/>
  <c r="S556" i="7" s="1"/>
  <c r="P556" i="7"/>
  <c r="P555" i="7"/>
  <c r="S554" i="7"/>
  <c r="P554" i="7"/>
  <c r="R554" i="7" s="1"/>
  <c r="P553" i="7"/>
  <c r="R552" i="7"/>
  <c r="S552" i="7" s="1"/>
  <c r="P552" i="7"/>
  <c r="P551" i="7"/>
  <c r="S550" i="7"/>
  <c r="P550" i="7"/>
  <c r="R550" i="7" s="1"/>
  <c r="P549" i="7"/>
  <c r="R548" i="7"/>
  <c r="S548" i="7" s="1"/>
  <c r="P548" i="7"/>
  <c r="P547" i="7"/>
  <c r="S546" i="7"/>
  <c r="P546" i="7"/>
  <c r="R546" i="7" s="1"/>
  <c r="P545" i="7"/>
  <c r="R544" i="7"/>
  <c r="S544" i="7" s="1"/>
  <c r="P544" i="7"/>
  <c r="P543" i="7"/>
  <c r="P542" i="7"/>
  <c r="R542" i="7" s="1"/>
  <c r="S542" i="7" s="1"/>
  <c r="P541" i="7"/>
  <c r="R540" i="7"/>
  <c r="S540" i="7" s="1"/>
  <c r="P540" i="7"/>
  <c r="P539" i="7"/>
  <c r="S538" i="7"/>
  <c r="P538" i="7"/>
  <c r="R538" i="7" s="1"/>
  <c r="P537" i="7"/>
  <c r="R536" i="7"/>
  <c r="S536" i="7" s="1"/>
  <c r="P536" i="7"/>
  <c r="P535" i="7"/>
  <c r="P534" i="7"/>
  <c r="R534" i="7" s="1"/>
  <c r="S534" i="7" s="1"/>
  <c r="P533" i="7"/>
  <c r="R532" i="7"/>
  <c r="S532" i="7" s="1"/>
  <c r="P532" i="7"/>
  <c r="P531" i="7"/>
  <c r="S530" i="7"/>
  <c r="P530" i="7"/>
  <c r="R530" i="7" s="1"/>
  <c r="P529" i="7"/>
  <c r="R528" i="7"/>
  <c r="S528" i="7" s="1"/>
  <c r="P528" i="7"/>
  <c r="P527" i="7"/>
  <c r="S526" i="7"/>
  <c r="P526" i="7"/>
  <c r="R526" i="7" s="1"/>
  <c r="P525" i="7"/>
  <c r="R524" i="7"/>
  <c r="S524" i="7" s="1"/>
  <c r="P524" i="7"/>
  <c r="P523" i="7"/>
  <c r="S522" i="7"/>
  <c r="P522" i="7"/>
  <c r="R522" i="7" s="1"/>
  <c r="P521" i="7"/>
  <c r="R520" i="7"/>
  <c r="S520" i="7" s="1"/>
  <c r="P520" i="7"/>
  <c r="P519" i="7"/>
  <c r="P518" i="7"/>
  <c r="R518" i="7" s="1"/>
  <c r="S518" i="7" s="1"/>
  <c r="P517" i="7"/>
  <c r="R516" i="7"/>
  <c r="S516" i="7" s="1"/>
  <c r="P516" i="7"/>
  <c r="P515" i="7"/>
  <c r="S514" i="7"/>
  <c r="P514" i="7"/>
  <c r="R514" i="7" s="1"/>
  <c r="P513" i="7"/>
  <c r="R512" i="7"/>
  <c r="S512" i="7" s="1"/>
  <c r="P512" i="7"/>
  <c r="P511" i="7"/>
  <c r="P510" i="7"/>
  <c r="R510" i="7" s="1"/>
  <c r="S510" i="7" s="1"/>
  <c r="P509" i="7"/>
  <c r="R508" i="7"/>
  <c r="S508" i="7" s="1"/>
  <c r="P508" i="7"/>
  <c r="P507" i="7"/>
  <c r="S506" i="7"/>
  <c r="P506" i="7"/>
  <c r="R506" i="7" s="1"/>
  <c r="P505" i="7"/>
  <c r="R504" i="7"/>
  <c r="S504" i="7" s="1"/>
  <c r="P504" i="7"/>
  <c r="P503" i="7"/>
  <c r="S502" i="7"/>
  <c r="P502" i="7"/>
  <c r="R502" i="7" s="1"/>
  <c r="P501" i="7"/>
  <c r="R500" i="7"/>
  <c r="S500" i="7" s="1"/>
  <c r="P500" i="7"/>
  <c r="P499" i="7"/>
  <c r="S498" i="7"/>
  <c r="P498" i="7"/>
  <c r="R498" i="7" s="1"/>
  <c r="P497" i="7"/>
  <c r="R496" i="7"/>
  <c r="S496" i="7" s="1"/>
  <c r="P496" i="7"/>
  <c r="P495" i="7"/>
  <c r="S494" i="7"/>
  <c r="P494" i="7"/>
  <c r="R494" i="7" s="1"/>
  <c r="P493" i="7"/>
  <c r="R492" i="7"/>
  <c r="S492" i="7" s="1"/>
  <c r="P492" i="7"/>
  <c r="P491" i="7"/>
  <c r="S490" i="7"/>
  <c r="P490" i="7"/>
  <c r="R490" i="7" s="1"/>
  <c r="P489" i="7"/>
  <c r="R488" i="7"/>
  <c r="S488" i="7" s="1"/>
  <c r="P488" i="7"/>
  <c r="P487" i="7"/>
  <c r="S486" i="7"/>
  <c r="P486" i="7"/>
  <c r="R486" i="7" s="1"/>
  <c r="P485" i="7"/>
  <c r="R484" i="7"/>
  <c r="S484" i="7" s="1"/>
  <c r="P484" i="7"/>
  <c r="P483" i="7"/>
  <c r="S482" i="7"/>
  <c r="P482" i="7"/>
  <c r="R482" i="7" s="1"/>
  <c r="P481" i="7"/>
  <c r="R480" i="7"/>
  <c r="S480" i="7" s="1"/>
  <c r="P480" i="7"/>
  <c r="P479" i="7"/>
  <c r="S478" i="7"/>
  <c r="P478" i="7"/>
  <c r="R478" i="7" s="1"/>
  <c r="P477" i="7"/>
  <c r="R476" i="7"/>
  <c r="S476" i="7" s="1"/>
  <c r="P476" i="7"/>
  <c r="P475" i="7"/>
  <c r="S474" i="7"/>
  <c r="P474" i="7"/>
  <c r="R474" i="7" s="1"/>
  <c r="P473" i="7"/>
  <c r="R472" i="7"/>
  <c r="S472" i="7" s="1"/>
  <c r="P472" i="7"/>
  <c r="P471" i="7"/>
  <c r="S470" i="7"/>
  <c r="P470" i="7"/>
  <c r="R470" i="7" s="1"/>
  <c r="P469" i="7"/>
  <c r="R468" i="7"/>
  <c r="S468" i="7" s="1"/>
  <c r="P468" i="7"/>
  <c r="P467" i="7"/>
  <c r="S466" i="7"/>
  <c r="P466" i="7"/>
  <c r="R466" i="7" s="1"/>
  <c r="P465" i="7"/>
  <c r="R464" i="7"/>
  <c r="S464" i="7" s="1"/>
  <c r="P464" i="7"/>
  <c r="P463" i="7"/>
  <c r="S462" i="7"/>
  <c r="P462" i="7"/>
  <c r="R462" i="7" s="1"/>
  <c r="P461" i="7"/>
  <c r="R460" i="7"/>
  <c r="S460" i="7" s="1"/>
  <c r="P460" i="7"/>
  <c r="P459" i="7"/>
  <c r="S458" i="7"/>
  <c r="P458" i="7"/>
  <c r="R458" i="7" s="1"/>
  <c r="P457" i="7"/>
  <c r="R456" i="7"/>
  <c r="S456" i="7" s="1"/>
  <c r="P456" i="7"/>
  <c r="P455" i="7"/>
  <c r="P454" i="7"/>
  <c r="R454" i="7" s="1"/>
  <c r="S454" i="7" s="1"/>
  <c r="R453" i="7"/>
  <c r="P453" i="7"/>
  <c r="S452" i="7"/>
  <c r="R452" i="7"/>
  <c r="P452" i="7"/>
  <c r="P451" i="7"/>
  <c r="P450" i="7"/>
  <c r="R450" i="7" s="1"/>
  <c r="S450" i="7" s="1"/>
  <c r="R449" i="7"/>
  <c r="P449" i="7"/>
  <c r="S448" i="7"/>
  <c r="R448" i="7"/>
  <c r="P448" i="7"/>
  <c r="P447" i="7"/>
  <c r="S446" i="7"/>
  <c r="P446" i="7"/>
  <c r="R446" i="7" s="1"/>
  <c r="P445" i="7"/>
  <c r="S444" i="7"/>
  <c r="R444" i="7"/>
  <c r="P444" i="7"/>
  <c r="P443" i="7"/>
  <c r="S442" i="7"/>
  <c r="P442" i="7"/>
  <c r="R442" i="7" s="1"/>
  <c r="R441" i="7"/>
  <c r="P441" i="7"/>
  <c r="R440" i="7"/>
  <c r="S440" i="7" s="1"/>
  <c r="P440" i="7"/>
  <c r="P439" i="7"/>
  <c r="P438" i="7"/>
  <c r="R438" i="7" s="1"/>
  <c r="S438" i="7" s="1"/>
  <c r="R437" i="7"/>
  <c r="P437" i="7"/>
  <c r="S436" i="7"/>
  <c r="R436" i="7"/>
  <c r="P436" i="7"/>
  <c r="R435" i="7"/>
  <c r="P435" i="7"/>
  <c r="P434" i="7"/>
  <c r="R434" i="7" s="1"/>
  <c r="S434" i="7" s="1"/>
  <c r="P433" i="7"/>
  <c r="R432" i="7"/>
  <c r="S432" i="7" s="1"/>
  <c r="U432" i="7" s="1"/>
  <c r="P432" i="7"/>
  <c r="R431" i="7"/>
  <c r="P431" i="7"/>
  <c r="P430" i="7"/>
  <c r="P429" i="7"/>
  <c r="R428" i="7"/>
  <c r="P428" i="7"/>
  <c r="P427" i="7"/>
  <c r="R427" i="7" s="1"/>
  <c r="P426" i="7"/>
  <c r="R426" i="7" s="1"/>
  <c r="P425" i="7"/>
  <c r="S424" i="7"/>
  <c r="P424" i="7"/>
  <c r="R424" i="7" s="1"/>
  <c r="S423" i="7"/>
  <c r="P423" i="7"/>
  <c r="R423" i="7" s="1"/>
  <c r="P422" i="7"/>
  <c r="P421" i="7"/>
  <c r="R421" i="7" s="1"/>
  <c r="U420" i="7"/>
  <c r="P420" i="7"/>
  <c r="R420" i="7" s="1"/>
  <c r="S420" i="7" s="1"/>
  <c r="P419" i="7"/>
  <c r="R419" i="7" s="1"/>
  <c r="S418" i="7"/>
  <c r="P418" i="7"/>
  <c r="R418" i="7" s="1"/>
  <c r="P417" i="7"/>
  <c r="R417" i="7" s="1"/>
  <c r="S417" i="7" s="1"/>
  <c r="P416" i="7"/>
  <c r="R416" i="7" s="1"/>
  <c r="P415" i="7"/>
  <c r="R415" i="7" s="1"/>
  <c r="P414" i="7"/>
  <c r="R413" i="7"/>
  <c r="S413" i="7" s="1"/>
  <c r="P413" i="7"/>
  <c r="P412" i="7"/>
  <c r="R412" i="7" s="1"/>
  <c r="P411" i="7"/>
  <c r="R411" i="7" s="1"/>
  <c r="P410" i="7"/>
  <c r="R409" i="7"/>
  <c r="S409" i="7" s="1"/>
  <c r="P409" i="7"/>
  <c r="S408" i="7"/>
  <c r="P408" i="7"/>
  <c r="R408" i="7" s="1"/>
  <c r="P407" i="7"/>
  <c r="R407" i="7" s="1"/>
  <c r="P406" i="7"/>
  <c r="V405" i="7"/>
  <c r="W405" i="7" s="1"/>
  <c r="R405" i="7"/>
  <c r="S405" i="7" s="1"/>
  <c r="U405" i="7" s="1"/>
  <c r="P405" i="7"/>
  <c r="S404" i="7"/>
  <c r="U404" i="7" s="1"/>
  <c r="P404" i="7"/>
  <c r="R404" i="7" s="1"/>
  <c r="S403" i="7"/>
  <c r="P403" i="7"/>
  <c r="R403" i="7" s="1"/>
  <c r="P402" i="7"/>
  <c r="R401" i="7"/>
  <c r="S401" i="7" s="1"/>
  <c r="P401" i="7"/>
  <c r="S400" i="7"/>
  <c r="U400" i="7" s="1"/>
  <c r="P400" i="7"/>
  <c r="R400" i="7" s="1"/>
  <c r="S399" i="7"/>
  <c r="P399" i="7"/>
  <c r="R399" i="7" s="1"/>
  <c r="P398" i="7"/>
  <c r="R397" i="7"/>
  <c r="S397" i="7" s="1"/>
  <c r="P397" i="7"/>
  <c r="P396" i="7"/>
  <c r="S395" i="7"/>
  <c r="P395" i="7"/>
  <c r="R395" i="7" s="1"/>
  <c r="P394" i="7"/>
  <c r="S393" i="7"/>
  <c r="R393" i="7"/>
  <c r="P393" i="7"/>
  <c r="P392" i="7"/>
  <c r="R392" i="7" s="1"/>
  <c r="P391" i="7"/>
  <c r="P390" i="7"/>
  <c r="S389" i="7"/>
  <c r="U389" i="7" s="1"/>
  <c r="R389" i="7"/>
  <c r="P389" i="7"/>
  <c r="P388" i="7"/>
  <c r="R388" i="7" s="1"/>
  <c r="P387" i="7"/>
  <c r="R387" i="7" s="1"/>
  <c r="P386" i="7"/>
  <c r="S385" i="7"/>
  <c r="U385" i="7" s="1"/>
  <c r="R385" i="7"/>
  <c r="P385" i="7"/>
  <c r="P384" i="7"/>
  <c r="R384" i="7" s="1"/>
  <c r="P383" i="7"/>
  <c r="R383" i="7" s="1"/>
  <c r="P382" i="7"/>
  <c r="R381" i="7"/>
  <c r="S381" i="7" s="1"/>
  <c r="P381" i="7"/>
  <c r="P380" i="7"/>
  <c r="R380" i="7" s="1"/>
  <c r="P379" i="7"/>
  <c r="R379" i="7" s="1"/>
  <c r="P378" i="7"/>
  <c r="R377" i="7"/>
  <c r="S377" i="7" s="1"/>
  <c r="P377" i="7"/>
  <c r="S376" i="7"/>
  <c r="P376" i="7"/>
  <c r="R376" i="7" s="1"/>
  <c r="P375" i="7"/>
  <c r="R375" i="7" s="1"/>
  <c r="P374" i="7"/>
  <c r="R373" i="7"/>
  <c r="S373" i="7" s="1"/>
  <c r="U373" i="7" s="1"/>
  <c r="P373" i="7"/>
  <c r="S372" i="7"/>
  <c r="U372" i="7" s="1"/>
  <c r="P372" i="7"/>
  <c r="R372" i="7" s="1"/>
  <c r="S371" i="7"/>
  <c r="P371" i="7"/>
  <c r="R371" i="7" s="1"/>
  <c r="P370" i="7"/>
  <c r="R369" i="7"/>
  <c r="S369" i="7" s="1"/>
  <c r="P369" i="7"/>
  <c r="S368" i="7"/>
  <c r="U368" i="7" s="1"/>
  <c r="P368" i="7"/>
  <c r="R368" i="7" s="1"/>
  <c r="S367" i="7"/>
  <c r="P367" i="7"/>
  <c r="R367" i="7" s="1"/>
  <c r="P366" i="7"/>
  <c r="R365" i="7"/>
  <c r="S365" i="7" s="1"/>
  <c r="P365" i="7"/>
  <c r="P364" i="7"/>
  <c r="S363" i="7"/>
  <c r="P363" i="7"/>
  <c r="R363" i="7" s="1"/>
  <c r="P362" i="7"/>
  <c r="S361" i="7"/>
  <c r="R361" i="7"/>
  <c r="P361" i="7"/>
  <c r="P360" i="7"/>
  <c r="R360" i="7" s="1"/>
  <c r="P359" i="7"/>
  <c r="P358" i="7"/>
  <c r="S357" i="7"/>
  <c r="U357" i="7" s="1"/>
  <c r="R357" i="7"/>
  <c r="P357" i="7"/>
  <c r="P356" i="7"/>
  <c r="R356" i="7" s="1"/>
  <c r="P355" i="7"/>
  <c r="R355" i="7" s="1"/>
  <c r="P354" i="7"/>
  <c r="S353" i="7"/>
  <c r="U353" i="7" s="1"/>
  <c r="R353" i="7"/>
  <c r="P353" i="7"/>
  <c r="P352" i="7"/>
  <c r="R352" i="7" s="1"/>
  <c r="P351" i="7"/>
  <c r="R351" i="7" s="1"/>
  <c r="P350" i="7"/>
  <c r="R349" i="7"/>
  <c r="S349" i="7" s="1"/>
  <c r="P349" i="7"/>
  <c r="P348" i="7"/>
  <c r="R348" i="7" s="1"/>
  <c r="P347" i="7"/>
  <c r="R347" i="7" s="1"/>
  <c r="P346" i="7"/>
  <c r="R345" i="7"/>
  <c r="S345" i="7" s="1"/>
  <c r="P345" i="7"/>
  <c r="S344" i="7"/>
  <c r="P344" i="7"/>
  <c r="R344" i="7" s="1"/>
  <c r="P343" i="7"/>
  <c r="R343" i="7" s="1"/>
  <c r="P342" i="7"/>
  <c r="R341" i="7"/>
  <c r="S341" i="7" s="1"/>
  <c r="U341" i="7" s="1"/>
  <c r="P341" i="7"/>
  <c r="S340" i="7"/>
  <c r="U340" i="7" s="1"/>
  <c r="P340" i="7"/>
  <c r="R340" i="7" s="1"/>
  <c r="S339" i="7"/>
  <c r="P339" i="7"/>
  <c r="R339" i="7" s="1"/>
  <c r="P338" i="7"/>
  <c r="R337" i="7"/>
  <c r="S337" i="7" s="1"/>
  <c r="P337" i="7"/>
  <c r="P336" i="7"/>
  <c r="R335" i="7"/>
  <c r="S335" i="7" s="1"/>
  <c r="P335" i="7"/>
  <c r="P334" i="7"/>
  <c r="P333" i="7"/>
  <c r="U332" i="7"/>
  <c r="R332" i="7"/>
  <c r="S332" i="7" s="1"/>
  <c r="P332" i="7"/>
  <c r="R331" i="7"/>
  <c r="S331" i="7" s="1"/>
  <c r="P331" i="7"/>
  <c r="P330" i="7"/>
  <c r="P329" i="7"/>
  <c r="R328" i="7"/>
  <c r="S328" i="7" s="1"/>
  <c r="P328" i="7"/>
  <c r="R327" i="7"/>
  <c r="S327" i="7" s="1"/>
  <c r="P327" i="7"/>
  <c r="P326" i="7"/>
  <c r="P325" i="7"/>
  <c r="R324" i="7"/>
  <c r="P324" i="7"/>
  <c r="S324" i="7" s="1"/>
  <c r="R323" i="7"/>
  <c r="S323" i="7" s="1"/>
  <c r="P323" i="7"/>
  <c r="P322" i="7"/>
  <c r="P321" i="7"/>
  <c r="R320" i="7"/>
  <c r="P320" i="7"/>
  <c r="S320" i="7" s="1"/>
  <c r="R319" i="7"/>
  <c r="S319" i="7" s="1"/>
  <c r="P319" i="7"/>
  <c r="P318" i="7"/>
  <c r="P317" i="7"/>
  <c r="R316" i="7"/>
  <c r="P316" i="7"/>
  <c r="S316" i="7" s="1"/>
  <c r="R315" i="7"/>
  <c r="S315" i="7" s="1"/>
  <c r="P315" i="7"/>
  <c r="P314" i="7"/>
  <c r="P313" i="7"/>
  <c r="R312" i="7"/>
  <c r="P312" i="7"/>
  <c r="S312" i="7" s="1"/>
  <c r="R311" i="7"/>
  <c r="S311" i="7" s="1"/>
  <c r="P311" i="7"/>
  <c r="P310" i="7"/>
  <c r="P309" i="7"/>
  <c r="R308" i="7"/>
  <c r="P308" i="7"/>
  <c r="S308" i="7" s="1"/>
  <c r="R307" i="7"/>
  <c r="S307" i="7" s="1"/>
  <c r="P307" i="7"/>
  <c r="P306" i="7"/>
  <c r="P305" i="7"/>
  <c r="R304" i="7"/>
  <c r="P304" i="7"/>
  <c r="S304" i="7" s="1"/>
  <c r="R303" i="7"/>
  <c r="S303" i="7" s="1"/>
  <c r="P303" i="7"/>
  <c r="P302" i="7"/>
  <c r="P301" i="7"/>
  <c r="R300" i="7"/>
  <c r="P300" i="7"/>
  <c r="S300" i="7" s="1"/>
  <c r="R299" i="7"/>
  <c r="S299" i="7" s="1"/>
  <c r="P299" i="7"/>
  <c r="P298" i="7"/>
  <c r="P297" i="7"/>
  <c r="R296" i="7"/>
  <c r="P296" i="7"/>
  <c r="S296" i="7" s="1"/>
  <c r="R295" i="7"/>
  <c r="S295" i="7" s="1"/>
  <c r="P295" i="7"/>
  <c r="P294" i="7"/>
  <c r="P293" i="7"/>
  <c r="R292" i="7"/>
  <c r="P292" i="7"/>
  <c r="S292" i="7" s="1"/>
  <c r="R291" i="7"/>
  <c r="S291" i="7" s="1"/>
  <c r="P291" i="7"/>
  <c r="P290" i="7"/>
  <c r="P289" i="7"/>
  <c r="R288" i="7"/>
  <c r="P288" i="7"/>
  <c r="S288" i="7" s="1"/>
  <c r="R287" i="7"/>
  <c r="S287" i="7" s="1"/>
  <c r="P287" i="7"/>
  <c r="P286" i="7"/>
  <c r="P285" i="7"/>
  <c r="R284" i="7"/>
  <c r="P284" i="7"/>
  <c r="S284" i="7" s="1"/>
  <c r="R283" i="7"/>
  <c r="S283" i="7" s="1"/>
  <c r="P283" i="7"/>
  <c r="P282" i="7"/>
  <c r="P281" i="7"/>
  <c r="R280" i="7"/>
  <c r="P280" i="7"/>
  <c r="S280" i="7" s="1"/>
  <c r="R279" i="7"/>
  <c r="S279" i="7" s="1"/>
  <c r="P279" i="7"/>
  <c r="P278" i="7"/>
  <c r="P277" i="7"/>
  <c r="R276" i="7"/>
  <c r="P276" i="7"/>
  <c r="S276" i="7" s="1"/>
  <c r="R275" i="7"/>
  <c r="S275" i="7" s="1"/>
  <c r="P275" i="7"/>
  <c r="P274" i="7"/>
  <c r="P273" i="7"/>
  <c r="R272" i="7"/>
  <c r="P272" i="7"/>
  <c r="S272" i="7" s="1"/>
  <c r="R271" i="7"/>
  <c r="S271" i="7" s="1"/>
  <c r="P271" i="7"/>
  <c r="P270" i="7"/>
  <c r="P269" i="7"/>
  <c r="R268" i="7"/>
  <c r="P268" i="7"/>
  <c r="S268" i="7" s="1"/>
  <c r="R267" i="7"/>
  <c r="S267" i="7" s="1"/>
  <c r="P267" i="7"/>
  <c r="P266" i="7"/>
  <c r="P265" i="7"/>
  <c r="R264" i="7"/>
  <c r="P264" i="7"/>
  <c r="S264" i="7" s="1"/>
  <c r="R263" i="7"/>
  <c r="S263" i="7" s="1"/>
  <c r="P263" i="7"/>
  <c r="P262" i="7"/>
  <c r="P261" i="7"/>
  <c r="R260" i="7"/>
  <c r="P260" i="7"/>
  <c r="S260" i="7" s="1"/>
  <c r="R259" i="7"/>
  <c r="S259" i="7" s="1"/>
  <c r="P259" i="7"/>
  <c r="P258" i="7"/>
  <c r="P257" i="7"/>
  <c r="R256" i="7"/>
  <c r="P256" i="7"/>
  <c r="S256" i="7" s="1"/>
  <c r="R255" i="7"/>
  <c r="S255" i="7" s="1"/>
  <c r="P255" i="7"/>
  <c r="P254" i="7"/>
  <c r="P253" i="7"/>
  <c r="R252" i="7"/>
  <c r="P252" i="7"/>
  <c r="S252" i="7" s="1"/>
  <c r="R251" i="7"/>
  <c r="S251" i="7" s="1"/>
  <c r="P251" i="7"/>
  <c r="P250" i="7"/>
  <c r="P249" i="7"/>
  <c r="P248" i="7"/>
  <c r="R247" i="7"/>
  <c r="S247" i="7" s="1"/>
  <c r="P247" i="7"/>
  <c r="P246" i="7"/>
  <c r="P245" i="7"/>
  <c r="P244" i="7"/>
  <c r="R244" i="7" s="1"/>
  <c r="S244" i="7" s="1"/>
  <c r="R243" i="7"/>
  <c r="S243" i="7" s="1"/>
  <c r="P243" i="7"/>
  <c r="P242" i="7"/>
  <c r="P241" i="7"/>
  <c r="P240" i="7"/>
  <c r="R239" i="7"/>
  <c r="S239" i="7" s="1"/>
  <c r="P239" i="7"/>
  <c r="P238" i="7"/>
  <c r="P237" i="7"/>
  <c r="P236" i="7"/>
  <c r="R235" i="7"/>
  <c r="S235" i="7" s="1"/>
  <c r="P235" i="7"/>
  <c r="P234" i="7"/>
  <c r="P233" i="7"/>
  <c r="P232" i="7"/>
  <c r="R231" i="7"/>
  <c r="S231" i="7" s="1"/>
  <c r="P231" i="7"/>
  <c r="P230" i="7"/>
  <c r="P229" i="7"/>
  <c r="P228" i="7"/>
  <c r="R227" i="7"/>
  <c r="S227" i="7" s="1"/>
  <c r="P227" i="7"/>
  <c r="P226" i="7"/>
  <c r="P225" i="7"/>
  <c r="P224" i="7"/>
  <c r="R223" i="7"/>
  <c r="S223" i="7" s="1"/>
  <c r="P223" i="7"/>
  <c r="P222" i="7"/>
  <c r="P221" i="7"/>
  <c r="P220" i="7"/>
  <c r="R219" i="7"/>
  <c r="S219" i="7" s="1"/>
  <c r="P219" i="7"/>
  <c r="P218" i="7"/>
  <c r="P217" i="7"/>
  <c r="P216" i="7"/>
  <c r="R216" i="7" s="1"/>
  <c r="S216" i="7" s="1"/>
  <c r="R215" i="7"/>
  <c r="S215" i="7" s="1"/>
  <c r="P215" i="7"/>
  <c r="P214" i="7"/>
  <c r="P213" i="7"/>
  <c r="P212" i="7"/>
  <c r="R212" i="7" s="1"/>
  <c r="S212" i="7" s="1"/>
  <c r="R211" i="7"/>
  <c r="S211" i="7" s="1"/>
  <c r="P211" i="7"/>
  <c r="P210" i="7"/>
  <c r="P209" i="7"/>
  <c r="P208" i="7"/>
  <c r="R208" i="7" s="1"/>
  <c r="S208" i="7" s="1"/>
  <c r="R207" i="7"/>
  <c r="S207" i="7" s="1"/>
  <c r="P207" i="7"/>
  <c r="P206" i="7"/>
  <c r="P205" i="7"/>
  <c r="P204" i="7"/>
  <c r="R204" i="7" s="1"/>
  <c r="S204" i="7" s="1"/>
  <c r="R203" i="7"/>
  <c r="S203" i="7" s="1"/>
  <c r="P203" i="7"/>
  <c r="P202" i="7"/>
  <c r="P201" i="7"/>
  <c r="P200" i="7"/>
  <c r="R200" i="7" s="1"/>
  <c r="S200" i="7" s="1"/>
  <c r="R199" i="7"/>
  <c r="S199" i="7" s="1"/>
  <c r="P199" i="7"/>
  <c r="P198" i="7"/>
  <c r="P197" i="7"/>
  <c r="P196" i="7"/>
  <c r="R196" i="7" s="1"/>
  <c r="S196" i="7" s="1"/>
  <c r="S195" i="7"/>
  <c r="R195" i="7"/>
  <c r="P195" i="7"/>
  <c r="P194" i="7"/>
  <c r="P193" i="7"/>
  <c r="P192" i="7"/>
  <c r="R191" i="7"/>
  <c r="S191" i="7" s="1"/>
  <c r="P191" i="7"/>
  <c r="P190" i="7"/>
  <c r="P189" i="7"/>
  <c r="P188" i="7"/>
  <c r="S187" i="7"/>
  <c r="R187" i="7"/>
  <c r="P187" i="7"/>
  <c r="P186" i="7"/>
  <c r="P185" i="7"/>
  <c r="P184" i="7"/>
  <c r="R184" i="7" s="1"/>
  <c r="S184" i="7" s="1"/>
  <c r="R183" i="7"/>
  <c r="S183" i="7" s="1"/>
  <c r="P183" i="7"/>
  <c r="P182" i="7"/>
  <c r="P181" i="7"/>
  <c r="U180" i="7"/>
  <c r="V180" i="7" s="1"/>
  <c r="W180" i="7" s="1"/>
  <c r="P180" i="7"/>
  <c r="R180" i="7" s="1"/>
  <c r="S180" i="7" s="1"/>
  <c r="R179" i="7"/>
  <c r="S179" i="7" s="1"/>
  <c r="P179" i="7"/>
  <c r="P178" i="7"/>
  <c r="P177" i="7"/>
  <c r="V176" i="7"/>
  <c r="W176" i="7" s="1"/>
  <c r="P176" i="7"/>
  <c r="R176" i="7" s="1"/>
  <c r="S176" i="7" s="1"/>
  <c r="U176" i="7" s="1"/>
  <c r="R175" i="7"/>
  <c r="S175" i="7" s="1"/>
  <c r="P175" i="7"/>
  <c r="P174" i="7"/>
  <c r="P173" i="7"/>
  <c r="P172" i="7"/>
  <c r="R172" i="7" s="1"/>
  <c r="S172" i="7" s="1"/>
  <c r="R171" i="7"/>
  <c r="S171" i="7" s="1"/>
  <c r="P171" i="7"/>
  <c r="P170" i="7"/>
  <c r="P169" i="7"/>
  <c r="P168" i="7"/>
  <c r="R168" i="7" s="1"/>
  <c r="S168" i="7" s="1"/>
  <c r="R167" i="7"/>
  <c r="S167" i="7" s="1"/>
  <c r="P167" i="7"/>
  <c r="P166" i="7"/>
  <c r="P165" i="7"/>
  <c r="P164" i="7"/>
  <c r="R164" i="7" s="1"/>
  <c r="S164" i="7" s="1"/>
  <c r="S163" i="7"/>
  <c r="R163" i="7"/>
  <c r="P163" i="7"/>
  <c r="P162" i="7"/>
  <c r="P161" i="7"/>
  <c r="P160" i="7"/>
  <c r="R160" i="7" s="1"/>
  <c r="S160" i="7" s="1"/>
  <c r="R159" i="7"/>
  <c r="S159" i="7" s="1"/>
  <c r="P159" i="7"/>
  <c r="P158" i="7"/>
  <c r="P157" i="7"/>
  <c r="U156" i="7"/>
  <c r="V156" i="7" s="1"/>
  <c r="W156" i="7" s="1"/>
  <c r="P156" i="7"/>
  <c r="R156" i="7" s="1"/>
  <c r="S156" i="7" s="1"/>
  <c r="S155" i="7"/>
  <c r="R155" i="7"/>
  <c r="P155" i="7"/>
  <c r="P154" i="7"/>
  <c r="P153" i="7"/>
  <c r="P152" i="7"/>
  <c r="R152" i="7" s="1"/>
  <c r="S152" i="7" s="1"/>
  <c r="S151" i="7"/>
  <c r="R151" i="7"/>
  <c r="P151" i="7"/>
  <c r="P150" i="7"/>
  <c r="P149" i="7"/>
  <c r="U148" i="7"/>
  <c r="V148" i="7" s="1"/>
  <c r="W148" i="7" s="1"/>
  <c r="P148" i="7"/>
  <c r="R148" i="7" s="1"/>
  <c r="S148" i="7" s="1"/>
  <c r="R147" i="7"/>
  <c r="S147" i="7" s="1"/>
  <c r="P147" i="7"/>
  <c r="P146" i="7"/>
  <c r="P145" i="7"/>
  <c r="P144" i="7"/>
  <c r="R144" i="7" s="1"/>
  <c r="S144" i="7" s="1"/>
  <c r="U144" i="7" s="1"/>
  <c r="V144" i="7" s="1"/>
  <c r="W144" i="7" s="1"/>
  <c r="R143" i="7"/>
  <c r="S143" i="7" s="1"/>
  <c r="P143" i="7"/>
  <c r="P142" i="7"/>
  <c r="P141" i="7"/>
  <c r="P140" i="7"/>
  <c r="R140" i="7" s="1"/>
  <c r="S140" i="7" s="1"/>
  <c r="R139" i="7"/>
  <c r="S139" i="7" s="1"/>
  <c r="P139" i="7"/>
  <c r="P138" i="7"/>
  <c r="P137" i="7"/>
  <c r="P136" i="7"/>
  <c r="R136" i="7" s="1"/>
  <c r="S136" i="7" s="1"/>
  <c r="R135" i="7"/>
  <c r="S135" i="7" s="1"/>
  <c r="P135" i="7"/>
  <c r="P134" i="7"/>
  <c r="P133" i="7"/>
  <c r="P132" i="7"/>
  <c r="R132" i="7" s="1"/>
  <c r="S132" i="7" s="1"/>
  <c r="S131" i="7"/>
  <c r="R131" i="7"/>
  <c r="P131" i="7"/>
  <c r="P130" i="7"/>
  <c r="P129" i="7"/>
  <c r="P128" i="7"/>
  <c r="R127" i="7"/>
  <c r="S127" i="7" s="1"/>
  <c r="P127" i="7"/>
  <c r="P126" i="7"/>
  <c r="P125" i="7"/>
  <c r="P124" i="7"/>
  <c r="S123" i="7"/>
  <c r="R123" i="7"/>
  <c r="P123" i="7"/>
  <c r="P122" i="7"/>
  <c r="P121" i="7"/>
  <c r="P120" i="7"/>
  <c r="R119" i="7"/>
  <c r="S119" i="7" s="1"/>
  <c r="P119" i="7"/>
  <c r="P118" i="7"/>
  <c r="P117" i="7"/>
  <c r="P116" i="7"/>
  <c r="S115" i="7"/>
  <c r="R115" i="7"/>
  <c r="P115" i="7"/>
  <c r="P114" i="7"/>
  <c r="P113" i="7"/>
  <c r="P112" i="7"/>
  <c r="R111" i="7"/>
  <c r="S111" i="7" s="1"/>
  <c r="P111" i="7"/>
  <c r="P110" i="7"/>
  <c r="P109" i="7"/>
  <c r="P108" i="7"/>
  <c r="R107" i="7"/>
  <c r="S107" i="7" s="1"/>
  <c r="P107" i="7"/>
  <c r="P106" i="7"/>
  <c r="P105" i="7"/>
  <c r="P104" i="7"/>
  <c r="R103" i="7"/>
  <c r="S103" i="7" s="1"/>
  <c r="P103" i="7"/>
  <c r="P102" i="7"/>
  <c r="P101" i="7"/>
  <c r="P100" i="7"/>
  <c r="S99" i="7"/>
  <c r="R99" i="7"/>
  <c r="P99" i="7"/>
  <c r="P98" i="7"/>
  <c r="P97" i="7"/>
  <c r="P96" i="7"/>
  <c r="R95" i="7"/>
  <c r="S95" i="7" s="1"/>
  <c r="P95" i="7"/>
  <c r="P94" i="7"/>
  <c r="P93" i="7"/>
  <c r="P92" i="7"/>
  <c r="S91" i="7"/>
  <c r="R91" i="7"/>
  <c r="P91" i="7"/>
  <c r="P90" i="7"/>
  <c r="P89" i="7"/>
  <c r="P88" i="7"/>
  <c r="R87" i="7"/>
  <c r="S87" i="7" s="1"/>
  <c r="P87" i="7"/>
  <c r="P86" i="7"/>
  <c r="P85" i="7"/>
  <c r="P84" i="7"/>
  <c r="R83" i="7"/>
  <c r="S83" i="7" s="1"/>
  <c r="P83" i="7"/>
  <c r="P82" i="7"/>
  <c r="P81" i="7"/>
  <c r="P80" i="7"/>
  <c r="R79" i="7"/>
  <c r="S79" i="7" s="1"/>
  <c r="P79" i="7"/>
  <c r="P78" i="7"/>
  <c r="P77" i="7"/>
  <c r="P76" i="7"/>
  <c r="R75" i="7"/>
  <c r="S75" i="7" s="1"/>
  <c r="P75" i="7"/>
  <c r="P74" i="7"/>
  <c r="P73" i="7"/>
  <c r="P72" i="7"/>
  <c r="R71" i="7"/>
  <c r="S71" i="7" s="1"/>
  <c r="P71" i="7"/>
  <c r="P70" i="7"/>
  <c r="P69" i="7"/>
  <c r="P68" i="7"/>
  <c r="S67" i="7"/>
  <c r="R67" i="7"/>
  <c r="P67" i="7"/>
  <c r="P66" i="7"/>
  <c r="P65" i="7"/>
  <c r="P64" i="7"/>
  <c r="R63" i="7"/>
  <c r="S63" i="7" s="1"/>
  <c r="P63" i="7"/>
  <c r="P62" i="7"/>
  <c r="P61" i="7"/>
  <c r="P60" i="7"/>
  <c r="S59" i="7"/>
  <c r="R59" i="7"/>
  <c r="P59" i="7"/>
  <c r="P58" i="7"/>
  <c r="P57" i="7"/>
  <c r="P56" i="7"/>
  <c r="R55" i="7"/>
  <c r="S55" i="7" s="1"/>
  <c r="P55" i="7"/>
  <c r="P54" i="7"/>
  <c r="P53" i="7"/>
  <c r="P52" i="7"/>
  <c r="R51" i="7"/>
  <c r="S51" i="7" s="1"/>
  <c r="P51" i="7"/>
  <c r="P50" i="7"/>
  <c r="P49" i="7"/>
  <c r="P48" i="7"/>
  <c r="R47" i="7"/>
  <c r="S47" i="7" s="1"/>
  <c r="P47" i="7"/>
  <c r="P46" i="7"/>
  <c r="P45" i="7"/>
  <c r="P44" i="7"/>
  <c r="R43" i="7"/>
  <c r="S43" i="7" s="1"/>
  <c r="P43" i="7"/>
  <c r="P42" i="7"/>
  <c r="P41" i="7"/>
  <c r="P40" i="7"/>
  <c r="R39" i="7"/>
  <c r="S39" i="7" s="1"/>
  <c r="P39" i="7"/>
  <c r="P38" i="7"/>
  <c r="P37" i="7"/>
  <c r="P36" i="7"/>
  <c r="S35" i="7"/>
  <c r="R35" i="7"/>
  <c r="P35" i="7"/>
  <c r="P34" i="7"/>
  <c r="P33" i="7"/>
  <c r="P32" i="7"/>
  <c r="R31" i="7"/>
  <c r="S31" i="7" s="1"/>
  <c r="P31" i="7"/>
  <c r="P30" i="7"/>
  <c r="P29" i="7"/>
  <c r="P28" i="7"/>
  <c r="S27" i="7"/>
  <c r="R27" i="7"/>
  <c r="P27" i="7"/>
  <c r="P26" i="7"/>
  <c r="P25" i="7"/>
  <c r="P24" i="7"/>
  <c r="S23" i="7"/>
  <c r="R23" i="7"/>
  <c r="P23" i="7"/>
  <c r="P22" i="7"/>
  <c r="P21" i="7"/>
  <c r="P20" i="7"/>
  <c r="R19" i="7"/>
  <c r="S19" i="7" s="1"/>
  <c r="P19" i="7"/>
  <c r="P18" i="7"/>
  <c r="P17" i="7"/>
  <c r="P16" i="7"/>
  <c r="R15" i="7"/>
  <c r="S15" i="7" s="1"/>
  <c r="P15" i="7"/>
  <c r="P14" i="7"/>
  <c r="P13" i="7"/>
  <c r="P12" i="7"/>
  <c r="R11" i="7"/>
  <c r="S11" i="7" s="1"/>
  <c r="P11" i="7"/>
  <c r="P10" i="7"/>
  <c r="P9" i="7"/>
  <c r="P8" i="7"/>
  <c r="R7" i="7"/>
  <c r="S7" i="7" s="1"/>
  <c r="P7" i="7"/>
  <c r="P6" i="7"/>
  <c r="P5" i="7"/>
  <c r="P4" i="7"/>
  <c r="S3" i="7"/>
  <c r="R3" i="7"/>
  <c r="P3" i="7"/>
  <c r="P2" i="7"/>
  <c r="U15" i="7" l="1"/>
  <c r="V15" i="7" s="1"/>
  <c r="W15" i="7" s="1"/>
  <c r="V31" i="7"/>
  <c r="W31" i="7" s="1"/>
  <c r="U31" i="7"/>
  <c r="U59" i="7"/>
  <c r="V59" i="7" s="1"/>
  <c r="W59" i="7" s="1"/>
  <c r="U71" i="7"/>
  <c r="V71" i="7" s="1"/>
  <c r="W71" i="7" s="1"/>
  <c r="V111" i="7"/>
  <c r="W111" i="7" s="1"/>
  <c r="U111" i="7"/>
  <c r="V127" i="7"/>
  <c r="W127" i="7" s="1"/>
  <c r="U127" i="7"/>
  <c r="S166" i="7"/>
  <c r="R166" i="7"/>
  <c r="U171" i="7"/>
  <c r="V171" i="7" s="1"/>
  <c r="W171" i="7" s="1"/>
  <c r="V231" i="7"/>
  <c r="W231" i="7" s="1"/>
  <c r="U231" i="7"/>
  <c r="U199" i="7"/>
  <c r="V199" i="7" s="1"/>
  <c r="W199" i="7" s="1"/>
  <c r="S38" i="7"/>
  <c r="R38" i="7"/>
  <c r="V43" i="7"/>
  <c r="W43" i="7" s="1"/>
  <c r="U43" i="7"/>
  <c r="V83" i="7"/>
  <c r="W83" i="7" s="1"/>
  <c r="U83" i="7"/>
  <c r="R134" i="7"/>
  <c r="S134" i="7" s="1"/>
  <c r="V139" i="7"/>
  <c r="W139" i="7" s="1"/>
  <c r="U139" i="7"/>
  <c r="V155" i="7"/>
  <c r="W155" i="7" s="1"/>
  <c r="U155" i="7"/>
  <c r="U183" i="7"/>
  <c r="V183" i="7" s="1"/>
  <c r="W183" i="7" s="1"/>
  <c r="V132" i="7"/>
  <c r="W132" i="7" s="1"/>
  <c r="V211" i="7"/>
  <c r="W211" i="7" s="1"/>
  <c r="U211" i="7"/>
  <c r="V55" i="7"/>
  <c r="W55" i="7" s="1"/>
  <c r="U55" i="7"/>
  <c r="U95" i="7"/>
  <c r="V95" i="7" s="1"/>
  <c r="W95" i="7" s="1"/>
  <c r="V167" i="7"/>
  <c r="W167" i="7" s="1"/>
  <c r="U167" i="7"/>
  <c r="V184" i="7"/>
  <c r="W184" i="7" s="1"/>
  <c r="U184" i="7"/>
  <c r="U207" i="7"/>
  <c r="V207" i="7" s="1"/>
  <c r="W207" i="7" s="1"/>
  <c r="U159" i="7"/>
  <c r="V159" i="7" s="1"/>
  <c r="W159" i="7" s="1"/>
  <c r="R6" i="7"/>
  <c r="S6" i="7" s="1"/>
  <c r="V11" i="7"/>
  <c r="W11" i="7" s="1"/>
  <c r="U11" i="7"/>
  <c r="U27" i="7"/>
  <c r="V27" i="7" s="1"/>
  <c r="W27" i="7" s="1"/>
  <c r="U39" i="7"/>
  <c r="V39" i="7" s="1"/>
  <c r="W39" i="7" s="1"/>
  <c r="V79" i="7"/>
  <c r="W79" i="7" s="1"/>
  <c r="U79" i="7"/>
  <c r="R102" i="7"/>
  <c r="S102" i="7" s="1"/>
  <c r="U107" i="7"/>
  <c r="V107" i="7" s="1"/>
  <c r="W107" i="7" s="1"/>
  <c r="U123" i="7"/>
  <c r="V123" i="7" s="1"/>
  <c r="W123" i="7" s="1"/>
  <c r="V135" i="7"/>
  <c r="W135" i="7" s="1"/>
  <c r="U135" i="7"/>
  <c r="U179" i="7"/>
  <c r="V179" i="7" s="1"/>
  <c r="W179" i="7" s="1"/>
  <c r="U51" i="7"/>
  <c r="V51" i="7" s="1"/>
  <c r="W51" i="7" s="1"/>
  <c r="U147" i="7"/>
  <c r="V147" i="7" s="1"/>
  <c r="W147" i="7" s="1"/>
  <c r="U152" i="7"/>
  <c r="V152" i="7" s="1"/>
  <c r="W152" i="7" s="1"/>
  <c r="U191" i="7"/>
  <c r="V191" i="7" s="1"/>
  <c r="W191" i="7" s="1"/>
  <c r="U87" i="7"/>
  <c r="V87" i="7" s="1"/>
  <c r="W87" i="7" s="1"/>
  <c r="U187" i="7"/>
  <c r="V187" i="7" s="1"/>
  <c r="W187" i="7" s="1"/>
  <c r="U7" i="7"/>
  <c r="V7" i="7" s="1"/>
  <c r="W7" i="7" s="1"/>
  <c r="U63" i="7"/>
  <c r="V63" i="7" s="1"/>
  <c r="W63" i="7" s="1"/>
  <c r="U91" i="7"/>
  <c r="V91" i="7" s="1"/>
  <c r="W91" i="7" s="1"/>
  <c r="V103" i="7"/>
  <c r="W103" i="7" s="1"/>
  <c r="U103" i="7"/>
  <c r="V119" i="7"/>
  <c r="W119" i="7" s="1"/>
  <c r="U119" i="7"/>
  <c r="U175" i="7"/>
  <c r="V175" i="7" s="1"/>
  <c r="W175" i="7" s="1"/>
  <c r="R198" i="7"/>
  <c r="S198" i="7" s="1"/>
  <c r="U203" i="7"/>
  <c r="V203" i="7" s="1"/>
  <c r="W203" i="7" s="1"/>
  <c r="U19" i="7"/>
  <c r="V19" i="7" s="1"/>
  <c r="W19" i="7" s="1"/>
  <c r="U47" i="7"/>
  <c r="V47" i="7" s="1"/>
  <c r="W47" i="7" s="1"/>
  <c r="R70" i="7"/>
  <c r="S70" i="7" s="1"/>
  <c r="V75" i="7"/>
  <c r="W75" i="7" s="1"/>
  <c r="U75" i="7"/>
  <c r="U143" i="7"/>
  <c r="V143" i="7" s="1"/>
  <c r="W143" i="7" s="1"/>
  <c r="V164" i="7"/>
  <c r="W164" i="7" s="1"/>
  <c r="U381" i="7"/>
  <c r="V381" i="7"/>
  <c r="W381" i="7" s="1"/>
  <c r="R396" i="7"/>
  <c r="S396" i="7" s="1"/>
  <c r="U745" i="7"/>
  <c r="V745" i="7" s="1"/>
  <c r="W745" i="7" s="1"/>
  <c r="V1078" i="7"/>
  <c r="W1078" i="7" s="1"/>
  <c r="U1078" i="7"/>
  <c r="U1566" i="7"/>
  <c r="V1566" i="7"/>
  <c r="W1566" i="7" s="1"/>
  <c r="R1573" i="7"/>
  <c r="S1573" i="7" s="1"/>
  <c r="R10" i="7"/>
  <c r="S10" i="7" s="1"/>
  <c r="R42" i="7"/>
  <c r="S42" i="7" s="1"/>
  <c r="R74" i="7"/>
  <c r="S74" i="7" s="1"/>
  <c r="R106" i="7"/>
  <c r="S106" i="7" s="1"/>
  <c r="R138" i="7"/>
  <c r="S138" i="7" s="1"/>
  <c r="R170" i="7"/>
  <c r="S170" i="7" s="1"/>
  <c r="R202" i="7"/>
  <c r="S202" i="7" s="1"/>
  <c r="V227" i="7"/>
  <c r="W227" i="7" s="1"/>
  <c r="U227" i="7"/>
  <c r="S266" i="7"/>
  <c r="S298" i="7"/>
  <c r="S330" i="7"/>
  <c r="U339" i="7"/>
  <c r="V339" i="7" s="1"/>
  <c r="W339" i="7" s="1"/>
  <c r="U518" i="7"/>
  <c r="V518" i="7" s="1"/>
  <c r="W518" i="7" s="1"/>
  <c r="R529" i="7"/>
  <c r="S529" i="7" s="1"/>
  <c r="U622" i="7"/>
  <c r="V622" i="7" s="1"/>
  <c r="W622" i="7" s="1"/>
  <c r="U730" i="7"/>
  <c r="V730" i="7" s="1"/>
  <c r="W730" i="7" s="1"/>
  <c r="V735" i="7"/>
  <c r="W735" i="7" s="1"/>
  <c r="U735" i="7"/>
  <c r="U534" i="7"/>
  <c r="V534" i="7" s="1"/>
  <c r="W534" i="7" s="1"/>
  <c r="U3" i="7"/>
  <c r="V3" i="7" s="1"/>
  <c r="W3" i="7" s="1"/>
  <c r="R14" i="7"/>
  <c r="S14" i="7" s="1"/>
  <c r="U35" i="7"/>
  <c r="V35" i="7" s="1"/>
  <c r="W35" i="7" s="1"/>
  <c r="R46" i="7"/>
  <c r="S46" i="7" s="1"/>
  <c r="V67" i="7"/>
  <c r="W67" i="7" s="1"/>
  <c r="U67" i="7"/>
  <c r="R78" i="7"/>
  <c r="S78" i="7" s="1"/>
  <c r="U99" i="7"/>
  <c r="V99" i="7" s="1"/>
  <c r="W99" i="7" s="1"/>
  <c r="S110" i="7"/>
  <c r="R110" i="7"/>
  <c r="U131" i="7"/>
  <c r="V131" i="7" s="1"/>
  <c r="W131" i="7" s="1"/>
  <c r="R142" i="7"/>
  <c r="S142" i="7" s="1"/>
  <c r="U163" i="7"/>
  <c r="V163" i="7" s="1"/>
  <c r="W163" i="7" s="1"/>
  <c r="R174" i="7"/>
  <c r="S174" i="7" s="1"/>
  <c r="U195" i="7"/>
  <c r="V195" i="7" s="1"/>
  <c r="W195" i="7" s="1"/>
  <c r="R206" i="7"/>
  <c r="S206" i="7" s="1"/>
  <c r="U223" i="7"/>
  <c r="V223" i="7" s="1"/>
  <c r="W223" i="7" s="1"/>
  <c r="U344" i="7"/>
  <c r="V344" i="7" s="1"/>
  <c r="W344" i="7" s="1"/>
  <c r="U349" i="7"/>
  <c r="V349" i="7" s="1"/>
  <c r="W349" i="7" s="1"/>
  <c r="R354" i="7"/>
  <c r="S354" i="7" s="1"/>
  <c r="R359" i="7"/>
  <c r="S359" i="7" s="1"/>
  <c r="R364" i="7"/>
  <c r="S364" i="7" s="1"/>
  <c r="U377" i="7"/>
  <c r="V377" i="7" s="1"/>
  <c r="W377" i="7" s="1"/>
  <c r="U397" i="7"/>
  <c r="V397" i="7" s="1"/>
  <c r="W397" i="7" s="1"/>
  <c r="U401" i="7"/>
  <c r="V401" i="7" s="1"/>
  <c r="W401" i="7" s="1"/>
  <c r="U450" i="7"/>
  <c r="V450" i="7" s="1"/>
  <c r="W450" i="7" s="1"/>
  <c r="U584" i="7"/>
  <c r="V584" i="7" s="1"/>
  <c r="W584" i="7" s="1"/>
  <c r="U606" i="7"/>
  <c r="V606" i="7" s="1"/>
  <c r="W606" i="7" s="1"/>
  <c r="U678" i="7"/>
  <c r="V678" i="7" s="1"/>
  <c r="W678" i="7" s="1"/>
  <c r="U753" i="7"/>
  <c r="V753" i="7" s="1"/>
  <c r="W753" i="7" s="1"/>
  <c r="U803" i="7"/>
  <c r="V803" i="7" s="1"/>
  <c r="W803" i="7" s="1"/>
  <c r="R18" i="7"/>
  <c r="S18" i="7" s="1"/>
  <c r="R50" i="7"/>
  <c r="S50" i="7" s="1"/>
  <c r="R82" i="7"/>
  <c r="S82" i="7" s="1"/>
  <c r="R114" i="7"/>
  <c r="S114" i="7" s="1"/>
  <c r="R146" i="7"/>
  <c r="S146" i="7" s="1"/>
  <c r="U160" i="7"/>
  <c r="V160" i="7" s="1"/>
  <c r="W160" i="7" s="1"/>
  <c r="R178" i="7"/>
  <c r="S178" i="7" s="1"/>
  <c r="U219" i="7"/>
  <c r="V219" i="7" s="1"/>
  <c r="W219" i="7" s="1"/>
  <c r="U251" i="7"/>
  <c r="V251" i="7" s="1"/>
  <c r="W251" i="7" s="1"/>
  <c r="U255" i="7"/>
  <c r="V255" i="7" s="1"/>
  <c r="W255" i="7" s="1"/>
  <c r="V259" i="7"/>
  <c r="W259" i="7" s="1"/>
  <c r="U259" i="7"/>
  <c r="V263" i="7"/>
  <c r="W263" i="7" s="1"/>
  <c r="U263" i="7"/>
  <c r="V267" i="7"/>
  <c r="W267" i="7" s="1"/>
  <c r="U267" i="7"/>
  <c r="U271" i="7"/>
  <c r="V271" i="7" s="1"/>
  <c r="W271" i="7" s="1"/>
  <c r="V275" i="7"/>
  <c r="W275" i="7" s="1"/>
  <c r="U275" i="7"/>
  <c r="V279" i="7"/>
  <c r="W279" i="7" s="1"/>
  <c r="U279" i="7"/>
  <c r="V283" i="7"/>
  <c r="W283" i="7" s="1"/>
  <c r="U283" i="7"/>
  <c r="U287" i="7"/>
  <c r="V287" i="7" s="1"/>
  <c r="W287" i="7" s="1"/>
  <c r="V291" i="7"/>
  <c r="W291" i="7" s="1"/>
  <c r="U291" i="7"/>
  <c r="V295" i="7"/>
  <c r="W295" i="7" s="1"/>
  <c r="U295" i="7"/>
  <c r="V299" i="7"/>
  <c r="W299" i="7" s="1"/>
  <c r="U299" i="7"/>
  <c r="V303" i="7"/>
  <c r="W303" i="7" s="1"/>
  <c r="U303" i="7"/>
  <c r="V307" i="7"/>
  <c r="W307" i="7" s="1"/>
  <c r="U307" i="7"/>
  <c r="V311" i="7"/>
  <c r="W311" i="7" s="1"/>
  <c r="U311" i="7"/>
  <c r="V315" i="7"/>
  <c r="W315" i="7" s="1"/>
  <c r="U315" i="7"/>
  <c r="V319" i="7"/>
  <c r="W319" i="7" s="1"/>
  <c r="U319" i="7"/>
  <c r="V323" i="7"/>
  <c r="W323" i="7" s="1"/>
  <c r="U323" i="7"/>
  <c r="V327" i="7"/>
  <c r="W327" i="7" s="1"/>
  <c r="U327" i="7"/>
  <c r="V331" i="7"/>
  <c r="W331" i="7" s="1"/>
  <c r="U331" i="7"/>
  <c r="U335" i="7"/>
  <c r="V335" i="7" s="1"/>
  <c r="W335" i="7" s="1"/>
  <c r="V417" i="7"/>
  <c r="W417" i="7" s="1"/>
  <c r="U417" i="7"/>
  <c r="V446" i="7"/>
  <c r="W446" i="7" s="1"/>
  <c r="U446" i="7"/>
  <c r="V558" i="7"/>
  <c r="W558" i="7" s="1"/>
  <c r="U558" i="7"/>
  <c r="R386" i="7"/>
  <c r="S386" i="7" s="1"/>
  <c r="U550" i="7"/>
  <c r="V550" i="7" s="1"/>
  <c r="W550" i="7" s="1"/>
  <c r="S22" i="7"/>
  <c r="R22" i="7"/>
  <c r="S54" i="7"/>
  <c r="R54" i="7"/>
  <c r="S86" i="7"/>
  <c r="R86" i="7"/>
  <c r="S118" i="7"/>
  <c r="R118" i="7"/>
  <c r="U132" i="7"/>
  <c r="S150" i="7"/>
  <c r="R150" i="7"/>
  <c r="U164" i="7"/>
  <c r="S182" i="7"/>
  <c r="R182" i="7"/>
  <c r="U196" i="7"/>
  <c r="V196" i="7" s="1"/>
  <c r="W196" i="7" s="1"/>
  <c r="U215" i="7"/>
  <c r="V215" i="7" s="1"/>
  <c r="W215" i="7" s="1"/>
  <c r="U247" i="7"/>
  <c r="V247" i="7" s="1"/>
  <c r="W247" i="7" s="1"/>
  <c r="V280" i="7"/>
  <c r="W280" i="7" s="1"/>
  <c r="V312" i="7"/>
  <c r="W312" i="7" s="1"/>
  <c r="U345" i="7"/>
  <c r="V345" i="7"/>
  <c r="W345" i="7" s="1"/>
  <c r="U365" i="7"/>
  <c r="V365" i="7"/>
  <c r="W365" i="7" s="1"/>
  <c r="U369" i="7"/>
  <c r="V369" i="7" s="1"/>
  <c r="W369" i="7" s="1"/>
  <c r="V373" i="7"/>
  <c r="W373" i="7" s="1"/>
  <c r="U393" i="7"/>
  <c r="V393" i="7" s="1"/>
  <c r="W393" i="7" s="1"/>
  <c r="U423" i="7"/>
  <c r="V423" i="7" s="1"/>
  <c r="W423" i="7" s="1"/>
  <c r="S429" i="7"/>
  <c r="R429" i="7"/>
  <c r="U520" i="7"/>
  <c r="V520" i="7" s="1"/>
  <c r="W520" i="7" s="1"/>
  <c r="U542" i="7"/>
  <c r="V542" i="7" s="1"/>
  <c r="W542" i="7" s="1"/>
  <c r="U574" i="7"/>
  <c r="V574" i="7" s="1"/>
  <c r="W574" i="7" s="1"/>
  <c r="S213" i="7"/>
  <c r="U376" i="7"/>
  <c r="V376" i="7" s="1"/>
  <c r="W376" i="7" s="1"/>
  <c r="R391" i="7"/>
  <c r="S391" i="7" s="1"/>
  <c r="U409" i="7"/>
  <c r="V409" i="7" s="1"/>
  <c r="W409" i="7" s="1"/>
  <c r="U1074" i="7"/>
  <c r="V1074" i="7" s="1"/>
  <c r="W1074" i="7" s="1"/>
  <c r="R26" i="7"/>
  <c r="S26" i="7" s="1"/>
  <c r="R58" i="7"/>
  <c r="S58" i="7" s="1"/>
  <c r="S65" i="7"/>
  <c r="R90" i="7"/>
  <c r="S90" i="7" s="1"/>
  <c r="R122" i="7"/>
  <c r="S122" i="7" s="1"/>
  <c r="S129" i="7"/>
  <c r="U136" i="7"/>
  <c r="V136" i="7" s="1"/>
  <c r="W136" i="7" s="1"/>
  <c r="R154" i="7"/>
  <c r="S154" i="7" s="1"/>
  <c r="U168" i="7"/>
  <c r="V168" i="7" s="1"/>
  <c r="W168" i="7" s="1"/>
  <c r="R186" i="7"/>
  <c r="S186" i="7" s="1"/>
  <c r="S193" i="7"/>
  <c r="U200" i="7"/>
  <c r="V200" i="7" s="1"/>
  <c r="W200" i="7" s="1"/>
  <c r="U243" i="7"/>
  <c r="V243" i="7" s="1"/>
  <c r="W243" i="7" s="1"/>
  <c r="V328" i="7"/>
  <c r="W328" i="7" s="1"/>
  <c r="V332" i="7"/>
  <c r="W332" i="7" s="1"/>
  <c r="U403" i="7"/>
  <c r="V403" i="7" s="1"/>
  <c r="W403" i="7" s="1"/>
  <c r="U639" i="7"/>
  <c r="V639" i="7" s="1"/>
  <c r="W639" i="7" s="1"/>
  <c r="R30" i="7"/>
  <c r="S30" i="7" s="1"/>
  <c r="S62" i="7"/>
  <c r="R62" i="7"/>
  <c r="R94" i="7"/>
  <c r="S94" i="7" s="1"/>
  <c r="V115" i="7"/>
  <c r="W115" i="7" s="1"/>
  <c r="U115" i="7"/>
  <c r="R126" i="7"/>
  <c r="S126" i="7" s="1"/>
  <c r="U140" i="7"/>
  <c r="V140" i="7" s="1"/>
  <c r="W140" i="7" s="1"/>
  <c r="R158" i="7"/>
  <c r="S158" i="7" s="1"/>
  <c r="U172" i="7"/>
  <c r="V172" i="7" s="1"/>
  <c r="W172" i="7" s="1"/>
  <c r="R190" i="7"/>
  <c r="S190" i="7" s="1"/>
  <c r="U204" i="7"/>
  <c r="V204" i="7" s="1"/>
  <c r="W204" i="7" s="1"/>
  <c r="U216" i="7"/>
  <c r="V216" i="7" s="1"/>
  <c r="W216" i="7" s="1"/>
  <c r="U239" i="7"/>
  <c r="V239" i="7" s="1"/>
  <c r="W239" i="7" s="1"/>
  <c r="U252" i="7"/>
  <c r="V252" i="7" s="1"/>
  <c r="W252" i="7" s="1"/>
  <c r="U256" i="7"/>
  <c r="V256" i="7" s="1"/>
  <c r="W256" i="7" s="1"/>
  <c r="U260" i="7"/>
  <c r="V260" i="7" s="1"/>
  <c r="W260" i="7" s="1"/>
  <c r="U264" i="7"/>
  <c r="V264" i="7" s="1"/>
  <c r="W264" i="7" s="1"/>
  <c r="U268" i="7"/>
  <c r="V268" i="7" s="1"/>
  <c r="W268" i="7" s="1"/>
  <c r="U272" i="7"/>
  <c r="V272" i="7" s="1"/>
  <c r="W272" i="7" s="1"/>
  <c r="U276" i="7"/>
  <c r="V276" i="7" s="1"/>
  <c r="W276" i="7" s="1"/>
  <c r="U280" i="7"/>
  <c r="U284" i="7"/>
  <c r="V284" i="7" s="1"/>
  <c r="W284" i="7" s="1"/>
  <c r="U288" i="7"/>
  <c r="V288" i="7" s="1"/>
  <c r="W288" i="7" s="1"/>
  <c r="U292" i="7"/>
  <c r="V292" i="7" s="1"/>
  <c r="W292" i="7" s="1"/>
  <c r="U296" i="7"/>
  <c r="V296" i="7" s="1"/>
  <c r="W296" i="7" s="1"/>
  <c r="U300" i="7"/>
  <c r="V300" i="7" s="1"/>
  <c r="W300" i="7" s="1"/>
  <c r="U304" i="7"/>
  <c r="V304" i="7" s="1"/>
  <c r="W304" i="7" s="1"/>
  <c r="U308" i="7"/>
  <c r="V308" i="7" s="1"/>
  <c r="W308" i="7" s="1"/>
  <c r="U312" i="7"/>
  <c r="U316" i="7"/>
  <c r="V316" i="7" s="1"/>
  <c r="W316" i="7" s="1"/>
  <c r="U320" i="7"/>
  <c r="V320" i="7" s="1"/>
  <c r="W320" i="7" s="1"/>
  <c r="U324" i="7"/>
  <c r="V324" i="7" s="1"/>
  <c r="W324" i="7" s="1"/>
  <c r="U328" i="7"/>
  <c r="U337" i="7"/>
  <c r="V337" i="7" s="1"/>
  <c r="W337" i="7" s="1"/>
  <c r="V341" i="7"/>
  <c r="W341" i="7" s="1"/>
  <c r="U361" i="7"/>
  <c r="V361" i="7"/>
  <c r="W361" i="7" s="1"/>
  <c r="U408" i="7"/>
  <c r="V408" i="7"/>
  <c r="W408" i="7" s="1"/>
  <c r="U413" i="7"/>
  <c r="V413" i="7"/>
  <c r="W413" i="7" s="1"/>
  <c r="U452" i="7"/>
  <c r="V452" i="7" s="1"/>
  <c r="W452" i="7" s="1"/>
  <c r="U510" i="7"/>
  <c r="V510" i="7" s="1"/>
  <c r="W510" i="7" s="1"/>
  <c r="U598" i="7"/>
  <c r="V598" i="7" s="1"/>
  <c r="W598" i="7" s="1"/>
  <c r="U614" i="7"/>
  <c r="V614" i="7" s="1"/>
  <c r="W614" i="7" s="1"/>
  <c r="R2" i="7"/>
  <c r="S2" i="7" s="1"/>
  <c r="V23" i="7"/>
  <c r="W23" i="7" s="1"/>
  <c r="U23" i="7"/>
  <c r="R34" i="7"/>
  <c r="S34" i="7" s="1"/>
  <c r="R66" i="7"/>
  <c r="S66" i="7" s="1"/>
  <c r="S73" i="7"/>
  <c r="R98" i="7"/>
  <c r="S98" i="7" s="1"/>
  <c r="R130" i="7"/>
  <c r="S130" i="7" s="1"/>
  <c r="S137" i="7"/>
  <c r="U151" i="7"/>
  <c r="V151" i="7" s="1"/>
  <c r="W151" i="7" s="1"/>
  <c r="R162" i="7"/>
  <c r="S162" i="7" s="1"/>
  <c r="R194" i="7"/>
  <c r="S194" i="7" s="1"/>
  <c r="S201" i="7"/>
  <c r="U208" i="7"/>
  <c r="V208" i="7" s="1"/>
  <c r="W208" i="7" s="1"/>
  <c r="U212" i="7"/>
  <c r="V212" i="7" s="1"/>
  <c r="W212" i="7" s="1"/>
  <c r="U235" i="7"/>
  <c r="V235" i="7" s="1"/>
  <c r="W235" i="7" s="1"/>
  <c r="U244" i="7"/>
  <c r="V244" i="7" s="1"/>
  <c r="W244" i="7" s="1"/>
  <c r="S277" i="7"/>
  <c r="S309" i="7"/>
  <c r="U371" i="7"/>
  <c r="V371" i="7" s="1"/>
  <c r="W371" i="7" s="1"/>
  <c r="V420" i="7"/>
  <c r="W420" i="7" s="1"/>
  <c r="U582" i="7"/>
  <c r="V582" i="7" s="1"/>
  <c r="W582" i="7" s="1"/>
  <c r="R593" i="7"/>
  <c r="S593" i="7" s="1"/>
  <c r="R342" i="7"/>
  <c r="S342" i="7" s="1"/>
  <c r="V418" i="7"/>
  <c r="W418" i="7" s="1"/>
  <c r="U418" i="7"/>
  <c r="U440" i="7"/>
  <c r="V440" i="7" s="1"/>
  <c r="W440" i="7" s="1"/>
  <c r="U512" i="7"/>
  <c r="V512" i="7" s="1"/>
  <c r="W512" i="7" s="1"/>
  <c r="U576" i="7"/>
  <c r="V576" i="7" s="1"/>
  <c r="W576" i="7" s="1"/>
  <c r="V669" i="7"/>
  <c r="W669" i="7" s="1"/>
  <c r="U669" i="7"/>
  <c r="R800" i="7"/>
  <c r="S800" i="7" s="1"/>
  <c r="U1635" i="7"/>
  <c r="V1635" i="7" s="1"/>
  <c r="W1635" i="7" s="1"/>
  <c r="R210" i="7"/>
  <c r="S210" i="7" s="1"/>
  <c r="R214" i="7"/>
  <c r="S214" i="7" s="1"/>
  <c r="R218" i="7"/>
  <c r="S218" i="7" s="1"/>
  <c r="R222" i="7"/>
  <c r="S222" i="7" s="1"/>
  <c r="R226" i="7"/>
  <c r="S226" i="7" s="1"/>
  <c r="R230" i="7"/>
  <c r="S230" i="7" s="1"/>
  <c r="R234" i="7"/>
  <c r="S234" i="7" s="1"/>
  <c r="R238" i="7"/>
  <c r="S238" i="7" s="1"/>
  <c r="R242" i="7"/>
  <c r="S242" i="7" s="1"/>
  <c r="R246" i="7"/>
  <c r="S246" i="7" s="1"/>
  <c r="R250" i="7"/>
  <c r="S250" i="7" s="1"/>
  <c r="R254" i="7"/>
  <c r="S254" i="7" s="1"/>
  <c r="R258" i="7"/>
  <c r="S258" i="7" s="1"/>
  <c r="R262" i="7"/>
  <c r="S262" i="7" s="1"/>
  <c r="R266" i="7"/>
  <c r="R270" i="7"/>
  <c r="S270" i="7" s="1"/>
  <c r="R274" i="7"/>
  <c r="S274" i="7" s="1"/>
  <c r="R278" i="7"/>
  <c r="S278" i="7" s="1"/>
  <c r="R282" i="7"/>
  <c r="S282" i="7" s="1"/>
  <c r="R286" i="7"/>
  <c r="S286" i="7" s="1"/>
  <c r="R290" i="7"/>
  <c r="S290" i="7" s="1"/>
  <c r="R294" i="7"/>
  <c r="S294" i="7" s="1"/>
  <c r="R298" i="7"/>
  <c r="R302" i="7"/>
  <c r="S302" i="7" s="1"/>
  <c r="R306" i="7"/>
  <c r="S306" i="7" s="1"/>
  <c r="R310" i="7"/>
  <c r="S310" i="7" s="1"/>
  <c r="R314" i="7"/>
  <c r="S314" i="7" s="1"/>
  <c r="R318" i="7"/>
  <c r="S318" i="7" s="1"/>
  <c r="R322" i="7"/>
  <c r="S322" i="7" s="1"/>
  <c r="R326" i="7"/>
  <c r="S326" i="7" s="1"/>
  <c r="R330" i="7"/>
  <c r="R334" i="7"/>
  <c r="S334" i="7" s="1"/>
  <c r="S347" i="7"/>
  <c r="S352" i="7"/>
  <c r="S362" i="7"/>
  <c r="R362" i="7"/>
  <c r="S379" i="7"/>
  <c r="S384" i="7"/>
  <c r="R394" i="7"/>
  <c r="S394" i="7" s="1"/>
  <c r="S411" i="7"/>
  <c r="S416" i="7"/>
  <c r="S421" i="7"/>
  <c r="S441" i="7"/>
  <c r="U456" i="7"/>
  <c r="V456" i="7" s="1"/>
  <c r="W456" i="7" s="1"/>
  <c r="U504" i="7"/>
  <c r="V504" i="7" s="1"/>
  <c r="W504" i="7" s="1"/>
  <c r="R513" i="7"/>
  <c r="S513" i="7" s="1"/>
  <c r="U568" i="7"/>
  <c r="V568" i="7" s="1"/>
  <c r="W568" i="7" s="1"/>
  <c r="R577" i="7"/>
  <c r="S577" i="7" s="1"/>
  <c r="U632" i="7"/>
  <c r="V632" i="7" s="1"/>
  <c r="W632" i="7" s="1"/>
  <c r="V636" i="7"/>
  <c r="W636" i="7" s="1"/>
  <c r="U636" i="7"/>
  <c r="R693" i="7"/>
  <c r="S693" i="7" s="1"/>
  <c r="U702" i="7"/>
  <c r="V702" i="7" s="1"/>
  <c r="W702" i="7" s="1"/>
  <c r="U726" i="7"/>
  <c r="V726" i="7"/>
  <c r="W726" i="7" s="1"/>
  <c r="U758" i="7"/>
  <c r="V758" i="7" s="1"/>
  <c r="W758" i="7" s="1"/>
  <c r="U878" i="7"/>
  <c r="V878" i="7" s="1"/>
  <c r="W878" i="7" s="1"/>
  <c r="R406" i="7"/>
  <c r="S406" i="7" s="1"/>
  <c r="V432" i="7"/>
  <c r="W432" i="7" s="1"/>
  <c r="S585" i="7"/>
  <c r="R585" i="7"/>
  <c r="U793" i="7"/>
  <c r="V793" i="7" s="1"/>
  <c r="W793" i="7" s="1"/>
  <c r="U918" i="7"/>
  <c r="V918" i="7" s="1"/>
  <c r="W918" i="7" s="1"/>
  <c r="U1083" i="7"/>
  <c r="V1083" i="7"/>
  <c r="W1083" i="7" s="1"/>
  <c r="R350" i="7"/>
  <c r="S350" i="7" s="1"/>
  <c r="U367" i="7"/>
  <c r="V367" i="7" s="1"/>
  <c r="W367" i="7" s="1"/>
  <c r="R382" i="7"/>
  <c r="S382" i="7" s="1"/>
  <c r="U399" i="7"/>
  <c r="V399" i="7" s="1"/>
  <c r="W399" i="7" s="1"/>
  <c r="R414" i="7"/>
  <c r="S414" i="7" s="1"/>
  <c r="U424" i="7"/>
  <c r="V424" i="7" s="1"/>
  <c r="W424" i="7" s="1"/>
  <c r="R430" i="7"/>
  <c r="S430" i="7" s="1"/>
  <c r="R433" i="7"/>
  <c r="S433" i="7" s="1"/>
  <c r="U444" i="7"/>
  <c r="V444" i="7" s="1"/>
  <c r="W444" i="7" s="1"/>
  <c r="U464" i="7"/>
  <c r="V464" i="7" s="1"/>
  <c r="W464" i="7" s="1"/>
  <c r="U472" i="7"/>
  <c r="V472" i="7" s="1"/>
  <c r="W472" i="7" s="1"/>
  <c r="U480" i="7"/>
  <c r="V480" i="7" s="1"/>
  <c r="W480" i="7" s="1"/>
  <c r="U488" i="7"/>
  <c r="V488" i="7" s="1"/>
  <c r="W488" i="7" s="1"/>
  <c r="U496" i="7"/>
  <c r="V496" i="7" s="1"/>
  <c r="W496" i="7" s="1"/>
  <c r="R505" i="7"/>
  <c r="S505" i="7" s="1"/>
  <c r="U526" i="7"/>
  <c r="V526" i="7" s="1"/>
  <c r="W526" i="7" s="1"/>
  <c r="U560" i="7"/>
  <c r="V560" i="7" s="1"/>
  <c r="W560" i="7" s="1"/>
  <c r="R569" i="7"/>
  <c r="S569" i="7" s="1"/>
  <c r="V590" i="7"/>
  <c r="W590" i="7" s="1"/>
  <c r="U590" i="7"/>
  <c r="U624" i="7"/>
  <c r="V624" i="7" s="1"/>
  <c r="W624" i="7" s="1"/>
  <c r="R633" i="7"/>
  <c r="S633" i="7" s="1"/>
  <c r="R645" i="7"/>
  <c r="S645" i="7"/>
  <c r="U660" i="7"/>
  <c r="V660" i="7" s="1"/>
  <c r="W660" i="7" s="1"/>
  <c r="R680" i="7"/>
  <c r="S680" i="7" s="1"/>
  <c r="U727" i="7"/>
  <c r="V727" i="7"/>
  <c r="W727" i="7" s="1"/>
  <c r="U759" i="7"/>
  <c r="V759" i="7" s="1"/>
  <c r="W759" i="7" s="1"/>
  <c r="U785" i="7"/>
  <c r="V785" i="7" s="1"/>
  <c r="W785" i="7" s="1"/>
  <c r="U812" i="7"/>
  <c r="V812" i="7" s="1"/>
  <c r="W812" i="7" s="1"/>
  <c r="U839" i="7"/>
  <c r="V839" i="7" s="1"/>
  <c r="W839" i="7" s="1"/>
  <c r="U844" i="7"/>
  <c r="V844" i="7" s="1"/>
  <c r="W844" i="7" s="1"/>
  <c r="V848" i="7"/>
  <c r="W848" i="7" s="1"/>
  <c r="U848" i="7"/>
  <c r="U903" i="7"/>
  <c r="V903" i="7" s="1"/>
  <c r="W903" i="7" s="1"/>
  <c r="U908" i="7"/>
  <c r="V908" i="7" s="1"/>
  <c r="W908" i="7" s="1"/>
  <c r="U912" i="7"/>
  <c r="V912" i="7" s="1"/>
  <c r="W912" i="7" s="1"/>
  <c r="U1332" i="7"/>
  <c r="V1332" i="7" s="1"/>
  <c r="W1332" i="7" s="1"/>
  <c r="U1445" i="7"/>
  <c r="V1445" i="7"/>
  <c r="W1445" i="7" s="1"/>
  <c r="U1529" i="7"/>
  <c r="V1529" i="7" s="1"/>
  <c r="W1529" i="7" s="1"/>
  <c r="S374" i="7"/>
  <c r="R374" i="7"/>
  <c r="R521" i="7"/>
  <c r="S521" i="7" s="1"/>
  <c r="R712" i="7"/>
  <c r="S712" i="7" s="1"/>
  <c r="V757" i="7"/>
  <c r="W757" i="7" s="1"/>
  <c r="U757" i="7"/>
  <c r="U816" i="7"/>
  <c r="V816" i="7" s="1"/>
  <c r="W816" i="7" s="1"/>
  <c r="U854" i="7"/>
  <c r="V854" i="7" s="1"/>
  <c r="W854" i="7" s="1"/>
  <c r="U1060" i="7"/>
  <c r="V1060" i="7" s="1"/>
  <c r="W1060" i="7" s="1"/>
  <c r="R5" i="7"/>
  <c r="S5" i="7" s="1"/>
  <c r="R9" i="7"/>
  <c r="S9" i="7" s="1"/>
  <c r="R13" i="7"/>
  <c r="S13" i="7" s="1"/>
  <c r="R17" i="7"/>
  <c r="S17" i="7" s="1"/>
  <c r="R21" i="7"/>
  <c r="S21" i="7" s="1"/>
  <c r="R25" i="7"/>
  <c r="S25" i="7" s="1"/>
  <c r="R29" i="7"/>
  <c r="S29" i="7" s="1"/>
  <c r="R33" i="7"/>
  <c r="S33" i="7" s="1"/>
  <c r="R37" i="7"/>
  <c r="S37" i="7" s="1"/>
  <c r="R41" i="7"/>
  <c r="S41" i="7" s="1"/>
  <c r="R45" i="7"/>
  <c r="S45" i="7" s="1"/>
  <c r="R49" i="7"/>
  <c r="S49" i="7" s="1"/>
  <c r="R53" i="7"/>
  <c r="S53" i="7" s="1"/>
  <c r="R57" i="7"/>
  <c r="S57" i="7" s="1"/>
  <c r="R61" i="7"/>
  <c r="S61" i="7" s="1"/>
  <c r="R65" i="7"/>
  <c r="R69" i="7"/>
  <c r="S69" i="7" s="1"/>
  <c r="R73" i="7"/>
  <c r="R77" i="7"/>
  <c r="S77" i="7" s="1"/>
  <c r="R81" i="7"/>
  <c r="S81" i="7" s="1"/>
  <c r="R85" i="7"/>
  <c r="S85" i="7" s="1"/>
  <c r="R89" i="7"/>
  <c r="S89" i="7" s="1"/>
  <c r="R93" i="7"/>
  <c r="S93" i="7" s="1"/>
  <c r="R97" i="7"/>
  <c r="S97" i="7" s="1"/>
  <c r="R101" i="7"/>
  <c r="S101" i="7" s="1"/>
  <c r="R105" i="7"/>
  <c r="S105" i="7" s="1"/>
  <c r="R109" i="7"/>
  <c r="S109" i="7" s="1"/>
  <c r="R113" i="7"/>
  <c r="S113" i="7" s="1"/>
  <c r="R117" i="7"/>
  <c r="S117" i="7" s="1"/>
  <c r="R121" i="7"/>
  <c r="S121" i="7" s="1"/>
  <c r="R125" i="7"/>
  <c r="S125" i="7" s="1"/>
  <c r="R129" i="7"/>
  <c r="R133" i="7"/>
  <c r="S133" i="7" s="1"/>
  <c r="R137" i="7"/>
  <c r="R141" i="7"/>
  <c r="S141" i="7" s="1"/>
  <c r="R145" i="7"/>
  <c r="S145" i="7" s="1"/>
  <c r="R149" i="7"/>
  <c r="S149" i="7" s="1"/>
  <c r="R153" i="7"/>
  <c r="S153" i="7" s="1"/>
  <c r="R157" i="7"/>
  <c r="S157" i="7" s="1"/>
  <c r="R161" i="7"/>
  <c r="S161" i="7" s="1"/>
  <c r="R165" i="7"/>
  <c r="S165" i="7" s="1"/>
  <c r="R169" i="7"/>
  <c r="S169" i="7" s="1"/>
  <c r="R173" i="7"/>
  <c r="S173" i="7" s="1"/>
  <c r="R177" i="7"/>
  <c r="S177" i="7" s="1"/>
  <c r="R181" i="7"/>
  <c r="S181" i="7" s="1"/>
  <c r="R185" i="7"/>
  <c r="S185" i="7" s="1"/>
  <c r="R189" i="7"/>
  <c r="S189" i="7" s="1"/>
  <c r="R193" i="7"/>
  <c r="R197" i="7"/>
  <c r="S197" i="7" s="1"/>
  <c r="R201" i="7"/>
  <c r="R205" i="7"/>
  <c r="S205" i="7" s="1"/>
  <c r="R209" i="7"/>
  <c r="S209" i="7" s="1"/>
  <c r="R213" i="7"/>
  <c r="R217" i="7"/>
  <c r="S217" i="7" s="1"/>
  <c r="R221" i="7"/>
  <c r="S221" i="7" s="1"/>
  <c r="R225" i="7"/>
  <c r="S225" i="7" s="1"/>
  <c r="R229" i="7"/>
  <c r="S229" i="7" s="1"/>
  <c r="R233" i="7"/>
  <c r="S233" i="7" s="1"/>
  <c r="R237" i="7"/>
  <c r="S237" i="7" s="1"/>
  <c r="R241" i="7"/>
  <c r="S241" i="7" s="1"/>
  <c r="R245" i="7"/>
  <c r="S245" i="7" s="1"/>
  <c r="R249" i="7"/>
  <c r="S249" i="7" s="1"/>
  <c r="R253" i="7"/>
  <c r="S253" i="7" s="1"/>
  <c r="R257" i="7"/>
  <c r="S257" i="7" s="1"/>
  <c r="R261" i="7"/>
  <c r="S261" i="7" s="1"/>
  <c r="R265" i="7"/>
  <c r="S265" i="7" s="1"/>
  <c r="R269" i="7"/>
  <c r="S269" i="7" s="1"/>
  <c r="R273" i="7"/>
  <c r="S273" i="7" s="1"/>
  <c r="R277" i="7"/>
  <c r="R281" i="7"/>
  <c r="S281" i="7" s="1"/>
  <c r="R285" i="7"/>
  <c r="S285" i="7" s="1"/>
  <c r="R289" i="7"/>
  <c r="S289" i="7" s="1"/>
  <c r="R293" i="7"/>
  <c r="S293" i="7" s="1"/>
  <c r="R297" i="7"/>
  <c r="S297" i="7" s="1"/>
  <c r="R301" i="7"/>
  <c r="S301" i="7" s="1"/>
  <c r="R305" i="7"/>
  <c r="S305" i="7" s="1"/>
  <c r="R309" i="7"/>
  <c r="R313" i="7"/>
  <c r="S313" i="7" s="1"/>
  <c r="R317" i="7"/>
  <c r="S317" i="7" s="1"/>
  <c r="R321" i="7"/>
  <c r="S321" i="7" s="1"/>
  <c r="R325" i="7"/>
  <c r="S325" i="7" s="1"/>
  <c r="R329" i="7"/>
  <c r="S329" i="7" s="1"/>
  <c r="R333" i="7"/>
  <c r="S333" i="7" s="1"/>
  <c r="R338" i="7"/>
  <c r="S338" i="7" s="1"/>
  <c r="V340" i="7"/>
  <c r="W340" i="7" s="1"/>
  <c r="S355" i="7"/>
  <c r="V357" i="7"/>
  <c r="W357" i="7" s="1"/>
  <c r="S360" i="7"/>
  <c r="R370" i="7"/>
  <c r="S370" i="7" s="1"/>
  <c r="V372" i="7"/>
  <c r="W372" i="7" s="1"/>
  <c r="S387" i="7"/>
  <c r="V389" i="7"/>
  <c r="W389" i="7" s="1"/>
  <c r="S392" i="7"/>
  <c r="R402" i="7"/>
  <c r="S402" i="7" s="1"/>
  <c r="V404" i="7"/>
  <c r="W404" i="7" s="1"/>
  <c r="S419" i="7"/>
  <c r="R422" i="7"/>
  <c r="S422" i="7" s="1"/>
  <c r="S427" i="7"/>
  <c r="U438" i="7"/>
  <c r="V438" i="7" s="1"/>
  <c r="W438" i="7" s="1"/>
  <c r="V454" i="7"/>
  <c r="W454" i="7" s="1"/>
  <c r="R457" i="7"/>
  <c r="S457" i="7" s="1"/>
  <c r="R461" i="7"/>
  <c r="S461" i="7" s="1"/>
  <c r="R465" i="7"/>
  <c r="S465" i="7" s="1"/>
  <c r="R469" i="7"/>
  <c r="S469" i="7" s="1"/>
  <c r="S473" i="7"/>
  <c r="R473" i="7"/>
  <c r="R477" i="7"/>
  <c r="S477" i="7" s="1"/>
  <c r="R481" i="7"/>
  <c r="S481" i="7" s="1"/>
  <c r="R485" i="7"/>
  <c r="S485" i="7" s="1"/>
  <c r="S489" i="7"/>
  <c r="R489" i="7"/>
  <c r="R493" i="7"/>
  <c r="S493" i="7" s="1"/>
  <c r="R497" i="7"/>
  <c r="S497" i="7" s="1"/>
  <c r="U552" i="7"/>
  <c r="V552" i="7" s="1"/>
  <c r="W552" i="7" s="1"/>
  <c r="R561" i="7"/>
  <c r="S561" i="7" s="1"/>
  <c r="U616" i="7"/>
  <c r="V616" i="7" s="1"/>
  <c r="W616" i="7" s="1"/>
  <c r="R625" i="7"/>
  <c r="S625" i="7" s="1"/>
  <c r="U646" i="7"/>
  <c r="V646" i="7" s="1"/>
  <c r="W646" i="7" s="1"/>
  <c r="R661" i="7"/>
  <c r="S661" i="7" s="1"/>
  <c r="U718" i="7"/>
  <c r="V718" i="7" s="1"/>
  <c r="W718" i="7" s="1"/>
  <c r="R748" i="7"/>
  <c r="S748" i="7" s="1"/>
  <c r="S777" i="7"/>
  <c r="R777" i="7"/>
  <c r="U1051" i="7"/>
  <c r="V1051" i="7" s="1"/>
  <c r="W1051" i="7" s="1"/>
  <c r="R336" i="7"/>
  <c r="S336" i="7" s="1"/>
  <c r="S343" i="7"/>
  <c r="S348" i="7"/>
  <c r="R358" i="7"/>
  <c r="S358" i="7" s="1"/>
  <c r="S375" i="7"/>
  <c r="S380" i="7"/>
  <c r="R390" i="7"/>
  <c r="S390" i="7" s="1"/>
  <c r="S407" i="7"/>
  <c r="S412" i="7"/>
  <c r="R425" i="7"/>
  <c r="S425" i="7" s="1"/>
  <c r="S428" i="7"/>
  <c r="S431" i="7"/>
  <c r="U454" i="7"/>
  <c r="U544" i="7"/>
  <c r="V544" i="7" s="1"/>
  <c r="W544" i="7" s="1"/>
  <c r="R553" i="7"/>
  <c r="S553" i="7" s="1"/>
  <c r="U608" i="7"/>
  <c r="V608" i="7" s="1"/>
  <c r="W608" i="7" s="1"/>
  <c r="R617" i="7"/>
  <c r="S617" i="7" s="1"/>
  <c r="R662" i="7"/>
  <c r="S662" i="7" s="1"/>
  <c r="U667" i="7"/>
  <c r="V667" i="7" s="1"/>
  <c r="W667" i="7" s="1"/>
  <c r="U676" i="7"/>
  <c r="V676" i="7" s="1"/>
  <c r="W676" i="7" s="1"/>
  <c r="U686" i="7"/>
  <c r="V686" i="7" s="1"/>
  <c r="W686" i="7" s="1"/>
  <c r="R709" i="7"/>
  <c r="S709" i="7" s="1"/>
  <c r="S728" i="7"/>
  <c r="R728" i="7"/>
  <c r="U996" i="7"/>
  <c r="V996" i="7" s="1"/>
  <c r="W996" i="7" s="1"/>
  <c r="R1029" i="7"/>
  <c r="S1029" i="7" s="1"/>
  <c r="R4" i="7"/>
  <c r="S4" i="7" s="1"/>
  <c r="R8" i="7"/>
  <c r="S8" i="7" s="1"/>
  <c r="R12" i="7"/>
  <c r="S12" i="7" s="1"/>
  <c r="R16" i="7"/>
  <c r="S16" i="7" s="1"/>
  <c r="R20" i="7"/>
  <c r="S20" i="7" s="1"/>
  <c r="R24" i="7"/>
  <c r="S24" i="7" s="1"/>
  <c r="R28" i="7"/>
  <c r="S28" i="7" s="1"/>
  <c r="R32" i="7"/>
  <c r="S32" i="7" s="1"/>
  <c r="R36" i="7"/>
  <c r="S36" i="7" s="1"/>
  <c r="R40" i="7"/>
  <c r="S40" i="7" s="1"/>
  <c r="R44" i="7"/>
  <c r="S44" i="7" s="1"/>
  <c r="R48" i="7"/>
  <c r="S48" i="7" s="1"/>
  <c r="R52" i="7"/>
  <c r="S52" i="7" s="1"/>
  <c r="R56" i="7"/>
  <c r="S56" i="7" s="1"/>
  <c r="R60" i="7"/>
  <c r="S60" i="7" s="1"/>
  <c r="R64" i="7"/>
  <c r="S64" i="7" s="1"/>
  <c r="R68" i="7"/>
  <c r="S68" i="7" s="1"/>
  <c r="R72" i="7"/>
  <c r="S72" i="7" s="1"/>
  <c r="R76" i="7"/>
  <c r="S76" i="7" s="1"/>
  <c r="R80" i="7"/>
  <c r="S80" i="7" s="1"/>
  <c r="R84" i="7"/>
  <c r="S84" i="7" s="1"/>
  <c r="R88" i="7"/>
  <c r="S88" i="7" s="1"/>
  <c r="R92" i="7"/>
  <c r="S92" i="7" s="1"/>
  <c r="R96" i="7"/>
  <c r="S96" i="7" s="1"/>
  <c r="R100" i="7"/>
  <c r="S100" i="7" s="1"/>
  <c r="R104" i="7"/>
  <c r="S104" i="7" s="1"/>
  <c r="R108" i="7"/>
  <c r="S108" i="7" s="1"/>
  <c r="R112" i="7"/>
  <c r="S112" i="7" s="1"/>
  <c r="R116" i="7"/>
  <c r="S116" i="7" s="1"/>
  <c r="R120" i="7"/>
  <c r="S120" i="7" s="1"/>
  <c r="R124" i="7"/>
  <c r="S124" i="7" s="1"/>
  <c r="R128" i="7"/>
  <c r="S128" i="7" s="1"/>
  <c r="R188" i="7"/>
  <c r="S188" i="7" s="1"/>
  <c r="R192" i="7"/>
  <c r="S192" i="7" s="1"/>
  <c r="R220" i="7"/>
  <c r="S220" i="7" s="1"/>
  <c r="R224" i="7"/>
  <c r="S224" i="7" s="1"/>
  <c r="R228" i="7"/>
  <c r="S228" i="7" s="1"/>
  <c r="R232" i="7"/>
  <c r="S232" i="7" s="1"/>
  <c r="R236" i="7"/>
  <c r="S236" i="7" s="1"/>
  <c r="R240" i="7"/>
  <c r="S240" i="7" s="1"/>
  <c r="R248" i="7"/>
  <c r="S248" i="7" s="1"/>
  <c r="R346" i="7"/>
  <c r="S346" i="7" s="1"/>
  <c r="U363" i="7"/>
  <c r="V363" i="7" s="1"/>
  <c r="W363" i="7" s="1"/>
  <c r="S378" i="7"/>
  <c r="R378" i="7"/>
  <c r="U395" i="7"/>
  <c r="V395" i="7" s="1"/>
  <c r="W395" i="7" s="1"/>
  <c r="R410" i="7"/>
  <c r="S410" i="7" s="1"/>
  <c r="U442" i="7"/>
  <c r="V442" i="7" s="1"/>
  <c r="W442" i="7" s="1"/>
  <c r="U448" i="7"/>
  <c r="V448" i="7" s="1"/>
  <c r="W448" i="7" s="1"/>
  <c r="U462" i="7"/>
  <c r="V462" i="7" s="1"/>
  <c r="W462" i="7" s="1"/>
  <c r="U470" i="7"/>
  <c r="V470" i="7" s="1"/>
  <c r="W470" i="7" s="1"/>
  <c r="U478" i="7"/>
  <c r="V478" i="7" s="1"/>
  <c r="W478" i="7" s="1"/>
  <c r="U486" i="7"/>
  <c r="V486" i="7" s="1"/>
  <c r="W486" i="7" s="1"/>
  <c r="U494" i="7"/>
  <c r="V494" i="7" s="1"/>
  <c r="W494" i="7" s="1"/>
  <c r="U502" i="7"/>
  <c r="V502" i="7" s="1"/>
  <c r="W502" i="7" s="1"/>
  <c r="U536" i="7"/>
  <c r="V536" i="7" s="1"/>
  <c r="W536" i="7" s="1"/>
  <c r="R545" i="7"/>
  <c r="S545" i="7" s="1"/>
  <c r="V566" i="7"/>
  <c r="W566" i="7" s="1"/>
  <c r="U566" i="7"/>
  <c r="U600" i="7"/>
  <c r="V600" i="7" s="1"/>
  <c r="W600" i="7" s="1"/>
  <c r="R609" i="7"/>
  <c r="S609" i="7" s="1"/>
  <c r="U630" i="7"/>
  <c r="V630" i="7" s="1"/>
  <c r="W630" i="7" s="1"/>
  <c r="U642" i="7"/>
  <c r="V642" i="7" s="1"/>
  <c r="W642" i="7" s="1"/>
  <c r="U690" i="7"/>
  <c r="V690" i="7" s="1"/>
  <c r="W690" i="7" s="1"/>
  <c r="U761" i="7"/>
  <c r="V761" i="7" s="1"/>
  <c r="W761" i="7" s="1"/>
  <c r="V772" i="7"/>
  <c r="W772" i="7" s="1"/>
  <c r="U772" i="7"/>
  <c r="U836" i="7"/>
  <c r="V836" i="7" s="1"/>
  <c r="W836" i="7" s="1"/>
  <c r="R841" i="7"/>
  <c r="S841" i="7" s="1"/>
  <c r="R905" i="7"/>
  <c r="S905" i="7" s="1"/>
  <c r="S965" i="7"/>
  <c r="R965" i="7"/>
  <c r="U974" i="7"/>
  <c r="V974" i="7" s="1"/>
  <c r="W974" i="7" s="1"/>
  <c r="S351" i="7"/>
  <c r="V353" i="7"/>
  <c r="W353" i="7" s="1"/>
  <c r="S356" i="7"/>
  <c r="R366" i="7"/>
  <c r="S366" i="7" s="1"/>
  <c r="V368" i="7"/>
  <c r="W368" i="7" s="1"/>
  <c r="S383" i="7"/>
  <c r="V385" i="7"/>
  <c r="W385" i="7" s="1"/>
  <c r="S388" i="7"/>
  <c r="R398" i="7"/>
  <c r="S398" i="7" s="1"/>
  <c r="V400" i="7"/>
  <c r="W400" i="7" s="1"/>
  <c r="S415" i="7"/>
  <c r="U434" i="7"/>
  <c r="V434" i="7" s="1"/>
  <c r="W434" i="7" s="1"/>
  <c r="U436" i="7"/>
  <c r="V436" i="7" s="1"/>
  <c r="W436" i="7" s="1"/>
  <c r="R443" i="7"/>
  <c r="S443" i="7" s="1"/>
  <c r="U458" i="7"/>
  <c r="V458" i="7" s="1"/>
  <c r="W458" i="7" s="1"/>
  <c r="U466" i="7"/>
  <c r="V466" i="7" s="1"/>
  <c r="W466" i="7" s="1"/>
  <c r="U474" i="7"/>
  <c r="V474" i="7" s="1"/>
  <c r="W474" i="7" s="1"/>
  <c r="U482" i="7"/>
  <c r="V482" i="7" s="1"/>
  <c r="W482" i="7" s="1"/>
  <c r="U490" i="7"/>
  <c r="V490" i="7" s="1"/>
  <c r="W490" i="7" s="1"/>
  <c r="U528" i="7"/>
  <c r="V528" i="7" s="1"/>
  <c r="W528" i="7" s="1"/>
  <c r="R537" i="7"/>
  <c r="S537" i="7" s="1"/>
  <c r="U592" i="7"/>
  <c r="V592" i="7" s="1"/>
  <c r="W592" i="7" s="1"/>
  <c r="S601" i="7"/>
  <c r="R601" i="7"/>
  <c r="U668" i="7"/>
  <c r="V668" i="7" s="1"/>
  <c r="W668" i="7" s="1"/>
  <c r="R700" i="7"/>
  <c r="S700" i="7" s="1"/>
  <c r="U750" i="7"/>
  <c r="V750" i="7" s="1"/>
  <c r="W750" i="7" s="1"/>
  <c r="U767" i="7"/>
  <c r="V767" i="7" s="1"/>
  <c r="W767" i="7" s="1"/>
  <c r="R773" i="7"/>
  <c r="S773" i="7" s="1"/>
  <c r="U822" i="7"/>
  <c r="V822" i="7" s="1"/>
  <c r="W822" i="7" s="1"/>
  <c r="S435" i="7"/>
  <c r="S437" i="7"/>
  <c r="R439" i="7"/>
  <c r="S439" i="7" s="1"/>
  <c r="S453" i="7"/>
  <c r="R455" i="7"/>
  <c r="S455" i="7" s="1"/>
  <c r="U675" i="7"/>
  <c r="V675" i="7" s="1"/>
  <c r="W675" i="7" s="1"/>
  <c r="U682" i="7"/>
  <c r="V682" i="7" s="1"/>
  <c r="W682" i="7" s="1"/>
  <c r="U689" i="7"/>
  <c r="V689" i="7" s="1"/>
  <c r="W689" i="7" s="1"/>
  <c r="R716" i="7"/>
  <c r="S716" i="7" s="1"/>
  <c r="R740" i="7"/>
  <c r="S740" i="7" s="1"/>
  <c r="U749" i="7"/>
  <c r="V749" i="7" s="1"/>
  <c r="W749" i="7" s="1"/>
  <c r="R782" i="7"/>
  <c r="S782" i="7"/>
  <c r="U801" i="7"/>
  <c r="V801" i="7" s="1"/>
  <c r="W801" i="7" s="1"/>
  <c r="U868" i="7"/>
  <c r="V868" i="7" s="1"/>
  <c r="W868" i="7" s="1"/>
  <c r="R873" i="7"/>
  <c r="S873" i="7" s="1"/>
  <c r="U900" i="7"/>
  <c r="V900" i="7" s="1"/>
  <c r="W900" i="7" s="1"/>
  <c r="U935" i="7"/>
  <c r="V935" i="7"/>
  <c r="W935" i="7" s="1"/>
  <c r="U940" i="7"/>
  <c r="V940" i="7" s="1"/>
  <c r="W940" i="7" s="1"/>
  <c r="U944" i="7"/>
  <c r="V944" i="7" s="1"/>
  <c r="W944" i="7" s="1"/>
  <c r="U950" i="7"/>
  <c r="V950" i="7" s="1"/>
  <c r="W950" i="7" s="1"/>
  <c r="U1042" i="7"/>
  <c r="V1042" i="7" s="1"/>
  <c r="W1042" i="7" s="1"/>
  <c r="U1046" i="7"/>
  <c r="V1046" i="7" s="1"/>
  <c r="W1046" i="7" s="1"/>
  <c r="S449" i="7"/>
  <c r="R451" i="7"/>
  <c r="S451" i="7" s="1"/>
  <c r="U460" i="7"/>
  <c r="V460" i="7" s="1"/>
  <c r="W460" i="7" s="1"/>
  <c r="U468" i="7"/>
  <c r="V468" i="7" s="1"/>
  <c r="W468" i="7" s="1"/>
  <c r="U476" i="7"/>
  <c r="V476" i="7" s="1"/>
  <c r="W476" i="7" s="1"/>
  <c r="U484" i="7"/>
  <c r="V484" i="7" s="1"/>
  <c r="W484" i="7" s="1"/>
  <c r="U492" i="7"/>
  <c r="V492" i="7" s="1"/>
  <c r="W492" i="7" s="1"/>
  <c r="U500" i="7"/>
  <c r="V500" i="7" s="1"/>
  <c r="W500" i="7" s="1"/>
  <c r="V508" i="7"/>
  <c r="W508" i="7" s="1"/>
  <c r="U508" i="7"/>
  <c r="U516" i="7"/>
  <c r="V516" i="7" s="1"/>
  <c r="W516" i="7" s="1"/>
  <c r="U524" i="7"/>
  <c r="V524" i="7" s="1"/>
  <c r="W524" i="7" s="1"/>
  <c r="U532" i="7"/>
  <c r="V532" i="7" s="1"/>
  <c r="W532" i="7" s="1"/>
  <c r="U540" i="7"/>
  <c r="V540" i="7" s="1"/>
  <c r="W540" i="7" s="1"/>
  <c r="U548" i="7"/>
  <c r="V548" i="7" s="1"/>
  <c r="W548" i="7" s="1"/>
  <c r="U556" i="7"/>
  <c r="V556" i="7" s="1"/>
  <c r="W556" i="7" s="1"/>
  <c r="U564" i="7"/>
  <c r="V564" i="7" s="1"/>
  <c r="W564" i="7" s="1"/>
  <c r="V572" i="7"/>
  <c r="W572" i="7" s="1"/>
  <c r="U572" i="7"/>
  <c r="U580" i="7"/>
  <c r="V580" i="7" s="1"/>
  <c r="W580" i="7" s="1"/>
  <c r="U588" i="7"/>
  <c r="V588" i="7" s="1"/>
  <c r="W588" i="7" s="1"/>
  <c r="U596" i="7"/>
  <c r="V596" i="7" s="1"/>
  <c r="W596" i="7" s="1"/>
  <c r="U604" i="7"/>
  <c r="V604" i="7" s="1"/>
  <c r="W604" i="7" s="1"/>
  <c r="U612" i="7"/>
  <c r="V612" i="7" s="1"/>
  <c r="W612" i="7" s="1"/>
  <c r="U620" i="7"/>
  <c r="V620" i="7" s="1"/>
  <c r="W620" i="7" s="1"/>
  <c r="U628" i="7"/>
  <c r="V628" i="7" s="1"/>
  <c r="W628" i="7" s="1"/>
  <c r="R653" i="7"/>
  <c r="S653" i="7" s="1"/>
  <c r="U656" i="7"/>
  <c r="V656" i="7" s="1"/>
  <c r="W656" i="7" s="1"/>
  <c r="U659" i="7"/>
  <c r="V659" i="7" s="1"/>
  <c r="W659" i="7" s="1"/>
  <c r="U666" i="7"/>
  <c r="V666" i="7"/>
  <c r="W666" i="7" s="1"/>
  <c r="R673" i="7"/>
  <c r="S673" i="7" s="1"/>
  <c r="U694" i="7"/>
  <c r="V694" i="7" s="1"/>
  <c r="W694" i="7" s="1"/>
  <c r="U698" i="7"/>
  <c r="V698" i="7"/>
  <c r="W698" i="7" s="1"/>
  <c r="U705" i="7"/>
  <c r="V705" i="7" s="1"/>
  <c r="W705" i="7" s="1"/>
  <c r="R732" i="7"/>
  <c r="S732" i="7" s="1"/>
  <c r="U741" i="7"/>
  <c r="V741" i="7" s="1"/>
  <c r="W741" i="7" s="1"/>
  <c r="R764" i="7"/>
  <c r="S764" i="7" s="1"/>
  <c r="R779" i="7"/>
  <c r="S779" i="7" s="1"/>
  <c r="U846" i="7"/>
  <c r="V846" i="7" s="1"/>
  <c r="W846" i="7" s="1"/>
  <c r="R869" i="7"/>
  <c r="S869" i="7" s="1"/>
  <c r="R901" i="7"/>
  <c r="S901" i="7" s="1"/>
  <c r="U910" i="7"/>
  <c r="V910" i="7" s="1"/>
  <c r="W910" i="7" s="1"/>
  <c r="U932" i="7"/>
  <c r="V932" i="7" s="1"/>
  <c r="W932" i="7" s="1"/>
  <c r="U967" i="7"/>
  <c r="V967" i="7"/>
  <c r="W967" i="7" s="1"/>
  <c r="U972" i="7"/>
  <c r="V972" i="7" s="1"/>
  <c r="W972" i="7" s="1"/>
  <c r="U976" i="7"/>
  <c r="V976" i="7" s="1"/>
  <c r="W976" i="7" s="1"/>
  <c r="U982" i="7"/>
  <c r="V982" i="7" s="1"/>
  <c r="W982" i="7" s="1"/>
  <c r="U1217" i="7"/>
  <c r="V1217" i="7" s="1"/>
  <c r="W1217" i="7" s="1"/>
  <c r="U1222" i="7"/>
  <c r="V1222" i="7" s="1"/>
  <c r="W1222" i="7" s="1"/>
  <c r="U1246" i="7"/>
  <c r="V1246" i="7"/>
  <c r="W1246" i="7" s="1"/>
  <c r="R650" i="7"/>
  <c r="S650" i="7" s="1"/>
  <c r="U695" i="7"/>
  <c r="V695" i="7" s="1"/>
  <c r="W695" i="7" s="1"/>
  <c r="U737" i="7"/>
  <c r="V737" i="7" s="1"/>
  <c r="W737" i="7" s="1"/>
  <c r="U769" i="7"/>
  <c r="V769" i="7" s="1"/>
  <c r="W769" i="7" s="1"/>
  <c r="V802" i="7"/>
  <c r="W802" i="7" s="1"/>
  <c r="U802" i="7"/>
  <c r="R810" i="7"/>
  <c r="S810" i="7" s="1"/>
  <c r="U814" i="7"/>
  <c r="V814" i="7" s="1"/>
  <c r="W814" i="7" s="1"/>
  <c r="R837" i="7"/>
  <c r="S837" i="7" s="1"/>
  <c r="S937" i="7"/>
  <c r="R937" i="7"/>
  <c r="U998" i="7"/>
  <c r="V998" i="7" s="1"/>
  <c r="W998" i="7" s="1"/>
  <c r="U1008" i="7"/>
  <c r="V1008" i="7" s="1"/>
  <c r="W1008" i="7" s="1"/>
  <c r="U1122" i="7"/>
  <c r="V1122" i="7" s="1"/>
  <c r="W1122" i="7" s="1"/>
  <c r="R447" i="7"/>
  <c r="S447" i="7" s="1"/>
  <c r="U498" i="7"/>
  <c r="V498" i="7" s="1"/>
  <c r="W498" i="7" s="1"/>
  <c r="R501" i="7"/>
  <c r="S501" i="7" s="1"/>
  <c r="U506" i="7"/>
  <c r="V506" i="7" s="1"/>
  <c r="W506" i="7" s="1"/>
  <c r="R509" i="7"/>
  <c r="S509" i="7" s="1"/>
  <c r="U514" i="7"/>
  <c r="V514" i="7" s="1"/>
  <c r="W514" i="7" s="1"/>
  <c r="R517" i="7"/>
  <c r="S517" i="7" s="1"/>
  <c r="U522" i="7"/>
  <c r="V522" i="7" s="1"/>
  <c r="W522" i="7" s="1"/>
  <c r="R525" i="7"/>
  <c r="S525" i="7" s="1"/>
  <c r="U530" i="7"/>
  <c r="V530" i="7" s="1"/>
  <c r="W530" i="7" s="1"/>
  <c r="R533" i="7"/>
  <c r="S533" i="7" s="1"/>
  <c r="U538" i="7"/>
  <c r="V538" i="7" s="1"/>
  <c r="W538" i="7" s="1"/>
  <c r="R541" i="7"/>
  <c r="S541" i="7" s="1"/>
  <c r="U546" i="7"/>
  <c r="V546" i="7" s="1"/>
  <c r="W546" i="7" s="1"/>
  <c r="R549" i="7"/>
  <c r="S549" i="7" s="1"/>
  <c r="U554" i="7"/>
  <c r="V554" i="7" s="1"/>
  <c r="W554" i="7" s="1"/>
  <c r="R557" i="7"/>
  <c r="S557" i="7" s="1"/>
  <c r="U562" i="7"/>
  <c r="V562" i="7" s="1"/>
  <c r="W562" i="7" s="1"/>
  <c r="R565" i="7"/>
  <c r="S565" i="7" s="1"/>
  <c r="U570" i="7"/>
  <c r="V570" i="7" s="1"/>
  <c r="W570" i="7" s="1"/>
  <c r="R573" i="7"/>
  <c r="S573" i="7" s="1"/>
  <c r="U578" i="7"/>
  <c r="V578" i="7" s="1"/>
  <c r="W578" i="7" s="1"/>
  <c r="R581" i="7"/>
  <c r="S581" i="7" s="1"/>
  <c r="U586" i="7"/>
  <c r="V586" i="7" s="1"/>
  <c r="W586" i="7" s="1"/>
  <c r="R589" i="7"/>
  <c r="S589" i="7" s="1"/>
  <c r="U594" i="7"/>
  <c r="V594" i="7" s="1"/>
  <c r="W594" i="7" s="1"/>
  <c r="R597" i="7"/>
  <c r="S597" i="7" s="1"/>
  <c r="U602" i="7"/>
  <c r="V602" i="7" s="1"/>
  <c r="W602" i="7" s="1"/>
  <c r="R605" i="7"/>
  <c r="S605" i="7" s="1"/>
  <c r="U610" i="7"/>
  <c r="V610" i="7" s="1"/>
  <c r="W610" i="7" s="1"/>
  <c r="R613" i="7"/>
  <c r="S613" i="7" s="1"/>
  <c r="U618" i="7"/>
  <c r="V618" i="7" s="1"/>
  <c r="W618" i="7" s="1"/>
  <c r="R621" i="7"/>
  <c r="S621" i="7" s="1"/>
  <c r="U626" i="7"/>
  <c r="V626" i="7" s="1"/>
  <c r="W626" i="7" s="1"/>
  <c r="R629" i="7"/>
  <c r="S629" i="7" s="1"/>
  <c r="U634" i="7"/>
  <c r="V634" i="7" s="1"/>
  <c r="W634" i="7" s="1"/>
  <c r="U637" i="7"/>
  <c r="V637" i="7" s="1"/>
  <c r="W637" i="7" s="1"/>
  <c r="U640" i="7"/>
  <c r="V640" i="7" s="1"/>
  <c r="W640" i="7" s="1"/>
  <c r="U643" i="7"/>
  <c r="V643" i="7" s="1"/>
  <c r="W643" i="7" s="1"/>
  <c r="R647" i="7"/>
  <c r="S647" i="7" s="1"/>
  <c r="R654" i="7"/>
  <c r="S654" i="7" s="1"/>
  <c r="S657" i="7"/>
  <c r="R664" i="7"/>
  <c r="S664" i="7" s="1"/>
  <c r="R677" i="7"/>
  <c r="S677" i="7" s="1"/>
  <c r="R684" i="7"/>
  <c r="S684" i="7" s="1"/>
  <c r="V706" i="7"/>
  <c r="W706" i="7" s="1"/>
  <c r="U710" i="7"/>
  <c r="V710" i="7"/>
  <c r="W710" i="7" s="1"/>
  <c r="U714" i="7"/>
  <c r="V714" i="7"/>
  <c r="W714" i="7" s="1"/>
  <c r="U721" i="7"/>
  <c r="V721" i="7" s="1"/>
  <c r="W721" i="7" s="1"/>
  <c r="S725" i="7"/>
  <c r="U733" i="7"/>
  <c r="V733" i="7" s="1"/>
  <c r="W733" i="7" s="1"/>
  <c r="V742" i="7"/>
  <c r="W742" i="7" s="1"/>
  <c r="R756" i="7"/>
  <c r="S756" i="7" s="1"/>
  <c r="U765" i="7"/>
  <c r="V765" i="7" s="1"/>
  <c r="W765" i="7" s="1"/>
  <c r="V791" i="7"/>
  <c r="W791" i="7" s="1"/>
  <c r="U795" i="7"/>
  <c r="V795" i="7"/>
  <c r="W795" i="7" s="1"/>
  <c r="R933" i="7"/>
  <c r="S933" i="7" s="1"/>
  <c r="V942" i="7"/>
  <c r="W942" i="7" s="1"/>
  <c r="U942" i="7"/>
  <c r="U964" i="7"/>
  <c r="V964" i="7" s="1"/>
  <c r="W964" i="7" s="1"/>
  <c r="U1018" i="7"/>
  <c r="V1018" i="7" s="1"/>
  <c r="W1018" i="7" s="1"/>
  <c r="U1092" i="7"/>
  <c r="V1092" i="7" s="1"/>
  <c r="W1092" i="7" s="1"/>
  <c r="V1106" i="7"/>
  <c r="W1106" i="7" s="1"/>
  <c r="U1106" i="7"/>
  <c r="U1110" i="7"/>
  <c r="V1110" i="7" s="1"/>
  <c r="W1110" i="7" s="1"/>
  <c r="U1182" i="7"/>
  <c r="V1182" i="7" s="1"/>
  <c r="W1182" i="7" s="1"/>
  <c r="S426" i="7"/>
  <c r="R445" i="7"/>
  <c r="S445" i="7" s="1"/>
  <c r="R644" i="7"/>
  <c r="S644" i="7" s="1"/>
  <c r="S648" i="7"/>
  <c r="R651" i="7"/>
  <c r="S651" i="7" s="1"/>
  <c r="S671" i="7"/>
  <c r="R696" i="7"/>
  <c r="S696" i="7" s="1"/>
  <c r="S711" i="7"/>
  <c r="V775" i="7"/>
  <c r="W775" i="7" s="1"/>
  <c r="U871" i="7"/>
  <c r="V871" i="7"/>
  <c r="W871" i="7" s="1"/>
  <c r="U876" i="7"/>
  <c r="V876" i="7" s="1"/>
  <c r="W876" i="7" s="1"/>
  <c r="U880" i="7"/>
  <c r="V880" i="7" s="1"/>
  <c r="W880" i="7" s="1"/>
  <c r="U886" i="7"/>
  <c r="V886" i="7" s="1"/>
  <c r="W886" i="7" s="1"/>
  <c r="R969" i="7"/>
  <c r="S969" i="7" s="1"/>
  <c r="U1014" i="7"/>
  <c r="V1014" i="7" s="1"/>
  <c r="W1014" i="7" s="1"/>
  <c r="U1115" i="7"/>
  <c r="V1115" i="7" s="1"/>
  <c r="W1115" i="7" s="1"/>
  <c r="V1145" i="7"/>
  <c r="W1145" i="7" s="1"/>
  <c r="U1145" i="7"/>
  <c r="U1155" i="7"/>
  <c r="V1155" i="7"/>
  <c r="W1155" i="7" s="1"/>
  <c r="U1166" i="7"/>
  <c r="V1166" i="7" s="1"/>
  <c r="W1166" i="7" s="1"/>
  <c r="S691" i="7"/>
  <c r="S707" i="7"/>
  <c r="S723" i="7"/>
  <c r="R776" i="7"/>
  <c r="S776" i="7" s="1"/>
  <c r="S780" i="7"/>
  <c r="S783" i="7"/>
  <c r="U789" i="7"/>
  <c r="V789" i="7" s="1"/>
  <c r="W789" i="7" s="1"/>
  <c r="R792" i="7"/>
  <c r="S792" i="7" s="1"/>
  <c r="V798" i="7"/>
  <c r="W798" i="7" s="1"/>
  <c r="R809" i="7"/>
  <c r="S809" i="7" s="1"/>
  <c r="R829" i="7"/>
  <c r="S829" i="7" s="1"/>
  <c r="R861" i="7"/>
  <c r="S861" i="7" s="1"/>
  <c r="R893" i="7"/>
  <c r="S893" i="7" s="1"/>
  <c r="R925" i="7"/>
  <c r="S925" i="7" s="1"/>
  <c r="R957" i="7"/>
  <c r="S957" i="7" s="1"/>
  <c r="R989" i="7"/>
  <c r="S989" i="7" s="1"/>
  <c r="U1050" i="7"/>
  <c r="V1050" i="7" s="1"/>
  <c r="W1050" i="7" s="1"/>
  <c r="U1082" i="7"/>
  <c r="V1082" i="7" s="1"/>
  <c r="W1082" i="7" s="1"/>
  <c r="U1114" i="7"/>
  <c r="V1114" i="7" s="1"/>
  <c r="W1114" i="7" s="1"/>
  <c r="U1171" i="7"/>
  <c r="V1171" i="7"/>
  <c r="W1171" i="7" s="1"/>
  <c r="R1192" i="7"/>
  <c r="S1192" i="7" s="1"/>
  <c r="U743" i="7"/>
  <c r="V743" i="7" s="1"/>
  <c r="W743" i="7" s="1"/>
  <c r="U751" i="7"/>
  <c r="V751" i="7" s="1"/>
  <c r="W751" i="7" s="1"/>
  <c r="R790" i="7"/>
  <c r="S790" i="7"/>
  <c r="U830" i="7"/>
  <c r="V830" i="7" s="1"/>
  <c r="W830" i="7" s="1"/>
  <c r="U862" i="7"/>
  <c r="V862" i="7" s="1"/>
  <c r="W862" i="7" s="1"/>
  <c r="U894" i="7"/>
  <c r="V894" i="7" s="1"/>
  <c r="W894" i="7" s="1"/>
  <c r="V898" i="7"/>
  <c r="W898" i="7" s="1"/>
  <c r="V902" i="7"/>
  <c r="W902" i="7" s="1"/>
  <c r="V922" i="7"/>
  <c r="W922" i="7" s="1"/>
  <c r="U926" i="7"/>
  <c r="V926" i="7" s="1"/>
  <c r="W926" i="7" s="1"/>
  <c r="V930" i="7"/>
  <c r="W930" i="7" s="1"/>
  <c r="V934" i="7"/>
  <c r="W934" i="7" s="1"/>
  <c r="V954" i="7"/>
  <c r="W954" i="7" s="1"/>
  <c r="U958" i="7"/>
  <c r="V958" i="7" s="1"/>
  <c r="W958" i="7" s="1"/>
  <c r="V962" i="7"/>
  <c r="W962" i="7" s="1"/>
  <c r="V966" i="7"/>
  <c r="W966" i="7" s="1"/>
  <c r="V986" i="7"/>
  <c r="W986" i="7" s="1"/>
  <c r="U990" i="7"/>
  <c r="V990" i="7" s="1"/>
  <c r="W990" i="7" s="1"/>
  <c r="U1019" i="7"/>
  <c r="V1019" i="7" s="1"/>
  <c r="W1019" i="7" s="1"/>
  <c r="S1031" i="7"/>
  <c r="U1063" i="7"/>
  <c r="V1063" i="7" s="1"/>
  <c r="W1063" i="7" s="1"/>
  <c r="U1095" i="7"/>
  <c r="V1095" i="7"/>
  <c r="W1095" i="7" s="1"/>
  <c r="U1286" i="7"/>
  <c r="V1286" i="7" s="1"/>
  <c r="W1286" i="7" s="1"/>
  <c r="U1373" i="7"/>
  <c r="V1373" i="7" s="1"/>
  <c r="W1373" i="7" s="1"/>
  <c r="R459" i="7"/>
  <c r="S459" i="7" s="1"/>
  <c r="R463" i="7"/>
  <c r="S463" i="7" s="1"/>
  <c r="R467" i="7"/>
  <c r="S467" i="7" s="1"/>
  <c r="R471" i="7"/>
  <c r="S471" i="7" s="1"/>
  <c r="R475" i="7"/>
  <c r="S475" i="7" s="1"/>
  <c r="R479" i="7"/>
  <c r="S479" i="7" s="1"/>
  <c r="R483" i="7"/>
  <c r="S483" i="7" s="1"/>
  <c r="R487" i="7"/>
  <c r="S487" i="7" s="1"/>
  <c r="R491" i="7"/>
  <c r="S491" i="7" s="1"/>
  <c r="R495" i="7"/>
  <c r="S495" i="7" s="1"/>
  <c r="R499" i="7"/>
  <c r="S499" i="7" s="1"/>
  <c r="R503" i="7"/>
  <c r="S503" i="7" s="1"/>
  <c r="R507" i="7"/>
  <c r="S507" i="7" s="1"/>
  <c r="R511" i="7"/>
  <c r="S511" i="7" s="1"/>
  <c r="R515" i="7"/>
  <c r="S515" i="7" s="1"/>
  <c r="R519" i="7"/>
  <c r="S519" i="7" s="1"/>
  <c r="R523" i="7"/>
  <c r="S523" i="7" s="1"/>
  <c r="R527" i="7"/>
  <c r="S527" i="7" s="1"/>
  <c r="R531" i="7"/>
  <c r="S531" i="7" s="1"/>
  <c r="R535" i="7"/>
  <c r="S535" i="7" s="1"/>
  <c r="R539" i="7"/>
  <c r="S539" i="7" s="1"/>
  <c r="R543" i="7"/>
  <c r="S543" i="7" s="1"/>
  <c r="R547" i="7"/>
  <c r="S547" i="7" s="1"/>
  <c r="R551" i="7"/>
  <c r="S551" i="7" s="1"/>
  <c r="R555" i="7"/>
  <c r="S555" i="7" s="1"/>
  <c r="R559" i="7"/>
  <c r="S559" i="7" s="1"/>
  <c r="R563" i="7"/>
  <c r="S563" i="7" s="1"/>
  <c r="R567" i="7"/>
  <c r="S567" i="7" s="1"/>
  <c r="R571" i="7"/>
  <c r="S571" i="7" s="1"/>
  <c r="R575" i="7"/>
  <c r="S575" i="7" s="1"/>
  <c r="R579" i="7"/>
  <c r="S579" i="7" s="1"/>
  <c r="R583" i="7"/>
  <c r="S583" i="7" s="1"/>
  <c r="R587" i="7"/>
  <c r="S587" i="7" s="1"/>
  <c r="R591" i="7"/>
  <c r="S591" i="7" s="1"/>
  <c r="R595" i="7"/>
  <c r="S595" i="7" s="1"/>
  <c r="R599" i="7"/>
  <c r="S599" i="7" s="1"/>
  <c r="R603" i="7"/>
  <c r="S603" i="7" s="1"/>
  <c r="R607" i="7"/>
  <c r="S607" i="7" s="1"/>
  <c r="R611" i="7"/>
  <c r="S611" i="7" s="1"/>
  <c r="R615" i="7"/>
  <c r="S615" i="7" s="1"/>
  <c r="R619" i="7"/>
  <c r="S619" i="7" s="1"/>
  <c r="R623" i="7"/>
  <c r="S623" i="7" s="1"/>
  <c r="R627" i="7"/>
  <c r="S627" i="7" s="1"/>
  <c r="R631" i="7"/>
  <c r="S631" i="7" s="1"/>
  <c r="R635" i="7"/>
  <c r="S635" i="7" s="1"/>
  <c r="R638" i="7"/>
  <c r="S638" i="7" s="1"/>
  <c r="S641" i="7"/>
  <c r="R663" i="7"/>
  <c r="S663" i="7" s="1"/>
  <c r="S670" i="7"/>
  <c r="R672" i="7"/>
  <c r="S672" i="7" s="1"/>
  <c r="R679" i="7"/>
  <c r="S679" i="7" s="1"/>
  <c r="S685" i="7"/>
  <c r="S701" i="7"/>
  <c r="S717" i="7"/>
  <c r="V738" i="7"/>
  <c r="W738" i="7" s="1"/>
  <c r="V746" i="7"/>
  <c r="W746" i="7" s="1"/>
  <c r="V754" i="7"/>
  <c r="W754" i="7" s="1"/>
  <c r="V762" i="7"/>
  <c r="W762" i="7" s="1"/>
  <c r="R774" i="7"/>
  <c r="S774" i="7" s="1"/>
  <c r="U826" i="7"/>
  <c r="V826" i="7" s="1"/>
  <c r="W826" i="7" s="1"/>
  <c r="U834" i="7"/>
  <c r="V834" i="7" s="1"/>
  <c r="W834" i="7" s="1"/>
  <c r="U838" i="7"/>
  <c r="V838" i="7" s="1"/>
  <c r="W838" i="7" s="1"/>
  <c r="U842" i="7"/>
  <c r="V842" i="7" s="1"/>
  <c r="W842" i="7" s="1"/>
  <c r="U858" i="7"/>
  <c r="V858" i="7" s="1"/>
  <c r="W858" i="7" s="1"/>
  <c r="U866" i="7"/>
  <c r="V866" i="7" s="1"/>
  <c r="W866" i="7" s="1"/>
  <c r="U870" i="7"/>
  <c r="V870" i="7" s="1"/>
  <c r="W870" i="7" s="1"/>
  <c r="U874" i="7"/>
  <c r="V874" i="7" s="1"/>
  <c r="W874" i="7" s="1"/>
  <c r="U890" i="7"/>
  <c r="V890" i="7" s="1"/>
  <c r="W890" i="7" s="1"/>
  <c r="U906" i="7"/>
  <c r="V906" i="7" s="1"/>
  <c r="W906" i="7" s="1"/>
  <c r="U938" i="7"/>
  <c r="V938" i="7" s="1"/>
  <c r="W938" i="7" s="1"/>
  <c r="U970" i="7"/>
  <c r="V970" i="7" s="1"/>
  <c r="W970" i="7" s="1"/>
  <c r="U1059" i="7"/>
  <c r="V1059" i="7" s="1"/>
  <c r="W1059" i="7" s="1"/>
  <c r="U1091" i="7"/>
  <c r="V1091" i="7" s="1"/>
  <c r="W1091" i="7" s="1"/>
  <c r="R652" i="7"/>
  <c r="S652" i="7" s="1"/>
  <c r="R655" i="7"/>
  <c r="S655" i="7" s="1"/>
  <c r="R658" i="7"/>
  <c r="S658" i="7" s="1"/>
  <c r="S665" i="7"/>
  <c r="S681" i="7"/>
  <c r="V687" i="7"/>
  <c r="W687" i="7" s="1"/>
  <c r="R692" i="7"/>
  <c r="S692" i="7" s="1"/>
  <c r="V703" i="7"/>
  <c r="W703" i="7" s="1"/>
  <c r="R708" i="7"/>
  <c r="S708" i="7" s="1"/>
  <c r="V719" i="7"/>
  <c r="W719" i="7" s="1"/>
  <c r="R724" i="7"/>
  <c r="S724" i="7" s="1"/>
  <c r="R736" i="7"/>
  <c r="S736" i="7" s="1"/>
  <c r="R744" i="7"/>
  <c r="S744" i="7" s="1"/>
  <c r="R752" i="7"/>
  <c r="S752" i="7" s="1"/>
  <c r="R760" i="7"/>
  <c r="S760" i="7" s="1"/>
  <c r="R768" i="7"/>
  <c r="S768" i="7" s="1"/>
  <c r="U787" i="7"/>
  <c r="V787" i="7"/>
  <c r="W787" i="7" s="1"/>
  <c r="U807" i="7"/>
  <c r="V807" i="7"/>
  <c r="W807" i="7" s="1"/>
  <c r="U831" i="7"/>
  <c r="V831" i="7" s="1"/>
  <c r="W831" i="7" s="1"/>
  <c r="U863" i="7"/>
  <c r="V863" i="7" s="1"/>
  <c r="W863" i="7" s="1"/>
  <c r="U895" i="7"/>
  <c r="V895" i="7" s="1"/>
  <c r="W895" i="7" s="1"/>
  <c r="U927" i="7"/>
  <c r="V927" i="7" s="1"/>
  <c r="W927" i="7" s="1"/>
  <c r="U959" i="7"/>
  <c r="V959" i="7" s="1"/>
  <c r="W959" i="7" s="1"/>
  <c r="U991" i="7"/>
  <c r="V991" i="7" s="1"/>
  <c r="W991" i="7" s="1"/>
  <c r="U1120" i="7"/>
  <c r="V1120" i="7" s="1"/>
  <c r="W1120" i="7" s="1"/>
  <c r="R1137" i="7"/>
  <c r="S1137" i="7" s="1"/>
  <c r="U1142" i="7"/>
  <c r="V1142" i="7" s="1"/>
  <c r="W1142" i="7" s="1"/>
  <c r="R1200" i="7"/>
  <c r="S1200" i="7" s="1"/>
  <c r="U1254" i="7"/>
  <c r="V1254" i="7" s="1"/>
  <c r="W1254" i="7" s="1"/>
  <c r="S649" i="7"/>
  <c r="S674" i="7"/>
  <c r="S688" i="7"/>
  <c r="S697" i="7"/>
  <c r="S704" i="7"/>
  <c r="S713" i="7"/>
  <c r="S720" i="7"/>
  <c r="S729" i="7"/>
  <c r="S739" i="7"/>
  <c r="S747" i="7"/>
  <c r="S755" i="7"/>
  <c r="S763" i="7"/>
  <c r="S771" i="7"/>
  <c r="S788" i="7"/>
  <c r="S797" i="7"/>
  <c r="R805" i="7"/>
  <c r="S805" i="7" s="1"/>
  <c r="R1121" i="7"/>
  <c r="S1121" i="7" s="1"/>
  <c r="U1158" i="7"/>
  <c r="V1158" i="7" s="1"/>
  <c r="W1158" i="7" s="1"/>
  <c r="R1201" i="7"/>
  <c r="S1201" i="7" s="1"/>
  <c r="U1206" i="7"/>
  <c r="V1206" i="7" s="1"/>
  <c r="W1206" i="7" s="1"/>
  <c r="U1278" i="7"/>
  <c r="V1278" i="7" s="1"/>
  <c r="W1278" i="7" s="1"/>
  <c r="S817" i="7"/>
  <c r="S824" i="7"/>
  <c r="S849" i="7"/>
  <c r="S856" i="7"/>
  <c r="S881" i="7"/>
  <c r="S888" i="7"/>
  <c r="S913" i="7"/>
  <c r="S920" i="7"/>
  <c r="S945" i="7"/>
  <c r="S952" i="7"/>
  <c r="S977" i="7"/>
  <c r="S984" i="7"/>
  <c r="U1002" i="7"/>
  <c r="V1002" i="7" s="1"/>
  <c r="W1002" i="7" s="1"/>
  <c r="V1022" i="7"/>
  <c r="W1022" i="7" s="1"/>
  <c r="R1025" i="7"/>
  <c r="S1025" i="7" s="1"/>
  <c r="U1056" i="7"/>
  <c r="V1056" i="7" s="1"/>
  <c r="W1056" i="7" s="1"/>
  <c r="U1088" i="7"/>
  <c r="V1088" i="7" s="1"/>
  <c r="W1088" i="7" s="1"/>
  <c r="U1126" i="7"/>
  <c r="V1126" i="7" s="1"/>
  <c r="W1126" i="7" s="1"/>
  <c r="R1136" i="7"/>
  <c r="S1136" i="7" s="1"/>
  <c r="R1176" i="7"/>
  <c r="S1176" i="7" s="1"/>
  <c r="U1324" i="7"/>
  <c r="V1324" i="7" s="1"/>
  <c r="W1324" i="7" s="1"/>
  <c r="U1381" i="7"/>
  <c r="V1381" i="7" s="1"/>
  <c r="W1381" i="7" s="1"/>
  <c r="U832" i="7"/>
  <c r="V832" i="7" s="1"/>
  <c r="W832" i="7" s="1"/>
  <c r="U864" i="7"/>
  <c r="V864" i="7" s="1"/>
  <c r="W864" i="7" s="1"/>
  <c r="U896" i="7"/>
  <c r="V896" i="7" s="1"/>
  <c r="W896" i="7" s="1"/>
  <c r="U928" i="7"/>
  <c r="V928" i="7" s="1"/>
  <c r="W928" i="7" s="1"/>
  <c r="U960" i="7"/>
  <c r="V960" i="7" s="1"/>
  <c r="W960" i="7" s="1"/>
  <c r="U992" i="7"/>
  <c r="V992" i="7" s="1"/>
  <c r="W992" i="7" s="1"/>
  <c r="U1026" i="7"/>
  <c r="V1026" i="7" s="1"/>
  <c r="W1026" i="7" s="1"/>
  <c r="U1054" i="7"/>
  <c r="V1054" i="7" s="1"/>
  <c r="W1054" i="7" s="1"/>
  <c r="R1061" i="7"/>
  <c r="S1061" i="7" s="1"/>
  <c r="U1086" i="7"/>
  <c r="V1086" i="7" s="1"/>
  <c r="W1086" i="7" s="1"/>
  <c r="R1093" i="7"/>
  <c r="S1093" i="7" s="1"/>
  <c r="U1441" i="7"/>
  <c r="V1441" i="7" s="1"/>
  <c r="W1441" i="7" s="1"/>
  <c r="S770" i="7"/>
  <c r="S784" i="7"/>
  <c r="S794" i="7"/>
  <c r="R804" i="7"/>
  <c r="S804" i="7" s="1"/>
  <c r="R813" i="7"/>
  <c r="S813" i="7" s="1"/>
  <c r="S820" i="7"/>
  <c r="R825" i="7"/>
  <c r="S825" i="7" s="1"/>
  <c r="V827" i="7"/>
  <c r="W827" i="7" s="1"/>
  <c r="S845" i="7"/>
  <c r="S852" i="7"/>
  <c r="R857" i="7"/>
  <c r="S857" i="7" s="1"/>
  <c r="V859" i="7"/>
  <c r="W859" i="7" s="1"/>
  <c r="S877" i="7"/>
  <c r="S884" i="7"/>
  <c r="R889" i="7"/>
  <c r="S889" i="7" s="1"/>
  <c r="V891" i="7"/>
  <c r="W891" i="7" s="1"/>
  <c r="S909" i="7"/>
  <c r="S916" i="7"/>
  <c r="R921" i="7"/>
  <c r="S921" i="7" s="1"/>
  <c r="V923" i="7"/>
  <c r="W923" i="7" s="1"/>
  <c r="S941" i="7"/>
  <c r="S948" i="7"/>
  <c r="R953" i="7"/>
  <c r="S953" i="7" s="1"/>
  <c r="V955" i="7"/>
  <c r="W955" i="7" s="1"/>
  <c r="S973" i="7"/>
  <c r="S980" i="7"/>
  <c r="R985" i="7"/>
  <c r="S985" i="7" s="1"/>
  <c r="V987" i="7"/>
  <c r="W987" i="7" s="1"/>
  <c r="S995" i="7"/>
  <c r="V997" i="7"/>
  <c r="W997" i="7" s="1"/>
  <c r="U1006" i="7"/>
  <c r="V1006" i="7" s="1"/>
  <c r="W1006" i="7" s="1"/>
  <c r="U1153" i="7"/>
  <c r="V1153" i="7" s="1"/>
  <c r="W1153" i="7" s="1"/>
  <c r="U1193" i="7"/>
  <c r="V1193" i="7" s="1"/>
  <c r="W1193" i="7" s="1"/>
  <c r="U1198" i="7"/>
  <c r="V1198" i="7"/>
  <c r="W1198" i="7" s="1"/>
  <c r="U840" i="7"/>
  <c r="V840" i="7" s="1"/>
  <c r="W840" i="7" s="1"/>
  <c r="U872" i="7"/>
  <c r="V872" i="7" s="1"/>
  <c r="W872" i="7" s="1"/>
  <c r="U904" i="7"/>
  <c r="V904" i="7" s="1"/>
  <c r="W904" i="7" s="1"/>
  <c r="U936" i="7"/>
  <c r="V936" i="7" s="1"/>
  <c r="W936" i="7" s="1"/>
  <c r="U968" i="7"/>
  <c r="V968" i="7" s="1"/>
  <c r="W968" i="7" s="1"/>
  <c r="U1016" i="7"/>
  <c r="V1016" i="7" s="1"/>
  <c r="W1016" i="7" s="1"/>
  <c r="R1037" i="7"/>
  <c r="S1037" i="7" s="1"/>
  <c r="U1048" i="7"/>
  <c r="V1048" i="7" s="1"/>
  <c r="W1048" i="7" s="1"/>
  <c r="R1069" i="7"/>
  <c r="S1069" i="7" s="1"/>
  <c r="U1080" i="7"/>
  <c r="V1080" i="7" s="1"/>
  <c r="W1080" i="7" s="1"/>
  <c r="R1101" i="7"/>
  <c r="S1101" i="7" s="1"/>
  <c r="U1112" i="7"/>
  <c r="V1112" i="7" s="1"/>
  <c r="W1112" i="7" s="1"/>
  <c r="R1129" i="7"/>
  <c r="S1129" i="7" s="1"/>
  <c r="U1209" i="7"/>
  <c r="V1209" i="7" s="1"/>
  <c r="W1209" i="7" s="1"/>
  <c r="U1219" i="7"/>
  <c r="V1219" i="7" s="1"/>
  <c r="W1219" i="7" s="1"/>
  <c r="R1317" i="7"/>
  <c r="S1317" i="7" s="1"/>
  <c r="U1346" i="7"/>
  <c r="V1346" i="7" s="1"/>
  <c r="W1346" i="7" s="1"/>
  <c r="S778" i="7"/>
  <c r="S786" i="7"/>
  <c r="R796" i="7"/>
  <c r="S796" i="7" s="1"/>
  <c r="V799" i="7"/>
  <c r="W799" i="7" s="1"/>
  <c r="S808" i="7"/>
  <c r="V811" i="7"/>
  <c r="W811" i="7" s="1"/>
  <c r="U818" i="7"/>
  <c r="V818" i="7" s="1"/>
  <c r="W818" i="7" s="1"/>
  <c r="S821" i="7"/>
  <c r="S828" i="7"/>
  <c r="R833" i="7"/>
  <c r="S833" i="7" s="1"/>
  <c r="V835" i="7"/>
  <c r="W835" i="7" s="1"/>
  <c r="U850" i="7"/>
  <c r="V850" i="7" s="1"/>
  <c r="W850" i="7" s="1"/>
  <c r="S853" i="7"/>
  <c r="S860" i="7"/>
  <c r="R865" i="7"/>
  <c r="S865" i="7" s="1"/>
  <c r="V867" i="7"/>
  <c r="W867" i="7" s="1"/>
  <c r="U882" i="7"/>
  <c r="V882" i="7" s="1"/>
  <c r="W882" i="7" s="1"/>
  <c r="S885" i="7"/>
  <c r="S892" i="7"/>
  <c r="R897" i="7"/>
  <c r="S897" i="7" s="1"/>
  <c r="V899" i="7"/>
  <c r="W899" i="7" s="1"/>
  <c r="U914" i="7"/>
  <c r="V914" i="7" s="1"/>
  <c r="W914" i="7" s="1"/>
  <c r="S917" i="7"/>
  <c r="S924" i="7"/>
  <c r="R929" i="7"/>
  <c r="S929" i="7" s="1"/>
  <c r="V931" i="7"/>
  <c r="W931" i="7" s="1"/>
  <c r="U946" i="7"/>
  <c r="V946" i="7" s="1"/>
  <c r="W946" i="7" s="1"/>
  <c r="S949" i="7"/>
  <c r="S956" i="7"/>
  <c r="R961" i="7"/>
  <c r="S961" i="7" s="1"/>
  <c r="V963" i="7"/>
  <c r="W963" i="7" s="1"/>
  <c r="U978" i="7"/>
  <c r="V978" i="7" s="1"/>
  <c r="W978" i="7" s="1"/>
  <c r="S981" i="7"/>
  <c r="S988" i="7"/>
  <c r="U1010" i="7"/>
  <c r="V1010" i="7" s="1"/>
  <c r="W1010" i="7" s="1"/>
  <c r="R1017" i="7"/>
  <c r="S1017" i="7" s="1"/>
  <c r="U1020" i="7"/>
  <c r="V1020" i="7" s="1"/>
  <c r="W1020" i="7" s="1"/>
  <c r="V1034" i="7"/>
  <c r="W1034" i="7" s="1"/>
  <c r="V1038" i="7"/>
  <c r="W1038" i="7" s="1"/>
  <c r="R1041" i="7"/>
  <c r="S1041" i="7" s="1"/>
  <c r="U1058" i="7"/>
  <c r="V1058" i="7" s="1"/>
  <c r="W1058" i="7" s="1"/>
  <c r="V1066" i="7"/>
  <c r="W1066" i="7" s="1"/>
  <c r="V1070" i="7"/>
  <c r="W1070" i="7" s="1"/>
  <c r="R1073" i="7"/>
  <c r="S1073" i="7" s="1"/>
  <c r="U1090" i="7"/>
  <c r="V1090" i="7" s="1"/>
  <c r="W1090" i="7" s="1"/>
  <c r="V1098" i="7"/>
  <c r="W1098" i="7" s="1"/>
  <c r="V1102" i="7"/>
  <c r="W1102" i="7" s="1"/>
  <c r="R1105" i="7"/>
  <c r="S1105" i="7" s="1"/>
  <c r="U1134" i="7"/>
  <c r="V1134" i="7" s="1"/>
  <c r="W1134" i="7" s="1"/>
  <c r="V1174" i="7"/>
  <c r="W1174" i="7" s="1"/>
  <c r="U1179" i="7"/>
  <c r="V1179" i="7"/>
  <c r="W1179" i="7" s="1"/>
  <c r="R1185" i="7"/>
  <c r="S1185" i="7" s="1"/>
  <c r="U1312" i="7"/>
  <c r="V1312" i="7" s="1"/>
  <c r="W1312" i="7" s="1"/>
  <c r="R1353" i="7"/>
  <c r="S1353" i="7" s="1"/>
  <c r="V1012" i="7"/>
  <c r="W1012" i="7" s="1"/>
  <c r="S1021" i="7"/>
  <c r="S1023" i="7"/>
  <c r="U1036" i="7"/>
  <c r="V1036" i="7" s="1"/>
  <c r="W1036" i="7" s="1"/>
  <c r="S1049" i="7"/>
  <c r="U1068" i="7"/>
  <c r="V1068" i="7" s="1"/>
  <c r="W1068" i="7" s="1"/>
  <c r="S1081" i="7"/>
  <c r="U1100" i="7"/>
  <c r="V1100" i="7" s="1"/>
  <c r="W1100" i="7" s="1"/>
  <c r="S1113" i="7"/>
  <c r="V1125" i="7"/>
  <c r="W1125" i="7" s="1"/>
  <c r="U1125" i="7"/>
  <c r="U1163" i="7"/>
  <c r="V1163" i="7"/>
  <c r="W1163" i="7" s="1"/>
  <c r="R1184" i="7"/>
  <c r="S1184" i="7" s="1"/>
  <c r="U1227" i="7"/>
  <c r="V1227" i="7" s="1"/>
  <c r="W1227" i="7" s="1"/>
  <c r="U1235" i="7"/>
  <c r="V1235" i="7" s="1"/>
  <c r="W1235" i="7" s="1"/>
  <c r="U1243" i="7"/>
  <c r="V1243" i="7" s="1"/>
  <c r="W1243" i="7" s="1"/>
  <c r="U1251" i="7"/>
  <c r="V1251" i="7"/>
  <c r="W1251" i="7" s="1"/>
  <c r="U1259" i="7"/>
  <c r="V1259" i="7"/>
  <c r="W1259" i="7" s="1"/>
  <c r="U1267" i="7"/>
  <c r="V1267" i="7"/>
  <c r="W1267" i="7" s="1"/>
  <c r="U1275" i="7"/>
  <c r="V1275" i="7"/>
  <c r="W1275" i="7" s="1"/>
  <c r="U1283" i="7"/>
  <c r="V1283" i="7" s="1"/>
  <c r="W1283" i="7" s="1"/>
  <c r="U1291" i="7"/>
  <c r="V1291" i="7"/>
  <c r="W1291" i="7" s="1"/>
  <c r="U1299" i="7"/>
  <c r="V1299" i="7" s="1"/>
  <c r="W1299" i="7" s="1"/>
  <c r="R1325" i="7"/>
  <c r="S1325" i="7" s="1"/>
  <c r="U1342" i="7"/>
  <c r="V1342" i="7" s="1"/>
  <c r="W1342" i="7" s="1"/>
  <c r="R1352" i="7"/>
  <c r="S1352" i="7" s="1"/>
  <c r="U1382" i="7"/>
  <c r="V1382" i="7" s="1"/>
  <c r="W1382" i="7" s="1"/>
  <c r="R1494" i="7"/>
  <c r="S1494" i="7" s="1"/>
  <c r="V1004" i="7"/>
  <c r="W1004" i="7" s="1"/>
  <c r="S1013" i="7"/>
  <c r="S1015" i="7"/>
  <c r="V1039" i="7"/>
  <c r="W1039" i="7" s="1"/>
  <c r="U1044" i="7"/>
  <c r="V1044" i="7" s="1"/>
  <c r="W1044" i="7" s="1"/>
  <c r="S1057" i="7"/>
  <c r="V1071" i="7"/>
  <c r="W1071" i="7" s="1"/>
  <c r="U1076" i="7"/>
  <c r="V1076" i="7" s="1"/>
  <c r="W1076" i="7" s="1"/>
  <c r="S1089" i="7"/>
  <c r="V1103" i="7"/>
  <c r="W1103" i="7" s="1"/>
  <c r="U1108" i="7"/>
  <c r="V1108" i="7" s="1"/>
  <c r="W1108" i="7" s="1"/>
  <c r="U1147" i="7"/>
  <c r="V1147" i="7" s="1"/>
  <c r="W1147" i="7" s="1"/>
  <c r="R1168" i="7"/>
  <c r="S1168" i="7" s="1"/>
  <c r="U1211" i="7"/>
  <c r="V1211" i="7" s="1"/>
  <c r="W1211" i="7" s="1"/>
  <c r="U1338" i="7"/>
  <c r="V1338" i="7" s="1"/>
  <c r="W1338" i="7" s="1"/>
  <c r="R1490" i="7"/>
  <c r="S1490" i="7" s="1"/>
  <c r="U1032" i="7"/>
  <c r="V1032" i="7" s="1"/>
  <c r="W1032" i="7" s="1"/>
  <c r="S1045" i="7"/>
  <c r="U1064" i="7"/>
  <c r="V1064" i="7" s="1"/>
  <c r="W1064" i="7" s="1"/>
  <c r="U1096" i="7"/>
  <c r="V1096" i="7" s="1"/>
  <c r="W1096" i="7" s="1"/>
  <c r="S1109" i="7"/>
  <c r="R1119" i="7"/>
  <c r="S1119" i="7" s="1"/>
  <c r="U1139" i="7"/>
  <c r="V1139" i="7" s="1"/>
  <c r="W1139" i="7" s="1"/>
  <c r="R1160" i="7"/>
  <c r="S1160" i="7" s="1"/>
  <c r="U1177" i="7"/>
  <c r="V1177" i="7" s="1"/>
  <c r="W1177" i="7" s="1"/>
  <c r="U1203" i="7"/>
  <c r="V1203" i="7" s="1"/>
  <c r="W1203" i="7" s="1"/>
  <c r="R1224" i="7"/>
  <c r="S1224" i="7" s="1"/>
  <c r="S1232" i="7"/>
  <c r="R1232" i="7"/>
  <c r="R1240" i="7"/>
  <c r="S1240" i="7" s="1"/>
  <c r="S1248" i="7"/>
  <c r="R1248" i="7"/>
  <c r="R1256" i="7"/>
  <c r="S1256" i="7" s="1"/>
  <c r="S1264" i="7"/>
  <c r="R1264" i="7"/>
  <c r="R1272" i="7"/>
  <c r="S1272" i="7" s="1"/>
  <c r="R1280" i="7"/>
  <c r="S1280" i="7" s="1"/>
  <c r="R1288" i="7"/>
  <c r="S1288" i="7" s="1"/>
  <c r="S1296" i="7"/>
  <c r="R1296" i="7"/>
  <c r="S1304" i="7"/>
  <c r="R1304" i="7"/>
  <c r="R1339" i="7"/>
  <c r="S1339" i="7" s="1"/>
  <c r="U1344" i="7"/>
  <c r="V1344" i="7" s="1"/>
  <c r="W1344" i="7" s="1"/>
  <c r="U1370" i="7"/>
  <c r="V1370" i="7" s="1"/>
  <c r="W1370" i="7" s="1"/>
  <c r="U1408" i="7"/>
  <c r="V1408" i="7" s="1"/>
  <c r="W1408" i="7" s="1"/>
  <c r="U1470" i="7"/>
  <c r="V1470" i="7" s="1"/>
  <c r="W1470" i="7" s="1"/>
  <c r="U1479" i="7"/>
  <c r="V1479" i="7" s="1"/>
  <c r="W1479" i="7" s="1"/>
  <c r="U1484" i="7"/>
  <c r="V1484" i="7" s="1"/>
  <c r="W1484" i="7" s="1"/>
  <c r="S994" i="7"/>
  <c r="U1000" i="7"/>
  <c r="V1000" i="7" s="1"/>
  <c r="W1000" i="7" s="1"/>
  <c r="R1009" i="7"/>
  <c r="S1009" i="7" s="1"/>
  <c r="U1030" i="7"/>
  <c r="V1030" i="7" s="1"/>
  <c r="W1030" i="7" s="1"/>
  <c r="S1033" i="7"/>
  <c r="R1045" i="7"/>
  <c r="U1052" i="7"/>
  <c r="V1052" i="7" s="1"/>
  <c r="W1052" i="7" s="1"/>
  <c r="U1062" i="7"/>
  <c r="V1062" i="7" s="1"/>
  <c r="W1062" i="7" s="1"/>
  <c r="R1077" i="7"/>
  <c r="S1077" i="7" s="1"/>
  <c r="U1084" i="7"/>
  <c r="V1084" i="7" s="1"/>
  <c r="W1084" i="7" s="1"/>
  <c r="U1094" i="7"/>
  <c r="V1094" i="7" s="1"/>
  <c r="W1094" i="7" s="1"/>
  <c r="R1109" i="7"/>
  <c r="U1116" i="7"/>
  <c r="V1116" i="7" s="1"/>
  <c r="W1116" i="7" s="1"/>
  <c r="U1131" i="7"/>
  <c r="V1131" i="7" s="1"/>
  <c r="W1131" i="7" s="1"/>
  <c r="S1152" i="7"/>
  <c r="R1152" i="7"/>
  <c r="S1169" i="7"/>
  <c r="V1190" i="7"/>
  <c r="W1190" i="7" s="1"/>
  <c r="U1195" i="7"/>
  <c r="V1195" i="7" s="1"/>
  <c r="W1195" i="7" s="1"/>
  <c r="S1216" i="7"/>
  <c r="R1216" i="7"/>
  <c r="R1305" i="7"/>
  <c r="S1305" i="7" s="1"/>
  <c r="U1322" i="7"/>
  <c r="V1322" i="7" s="1"/>
  <c r="W1322" i="7" s="1"/>
  <c r="R1404" i="7"/>
  <c r="S1404" i="7" s="1"/>
  <c r="S999" i="7"/>
  <c r="S1001" i="7"/>
  <c r="S1003" i="7"/>
  <c r="R1005" i="7"/>
  <c r="S1005" i="7" s="1"/>
  <c r="V1011" i="7"/>
  <c r="W1011" i="7" s="1"/>
  <c r="V1024" i="7"/>
  <c r="W1024" i="7" s="1"/>
  <c r="U1028" i="7"/>
  <c r="V1028" i="7" s="1"/>
  <c r="W1028" i="7" s="1"/>
  <c r="R1033" i="7"/>
  <c r="V1035" i="7"/>
  <c r="W1035" i="7" s="1"/>
  <c r="U1040" i="7"/>
  <c r="V1040" i="7" s="1"/>
  <c r="W1040" i="7" s="1"/>
  <c r="S1053" i="7"/>
  <c r="R1065" i="7"/>
  <c r="S1065" i="7" s="1"/>
  <c r="V1067" i="7"/>
  <c r="W1067" i="7" s="1"/>
  <c r="V1072" i="7"/>
  <c r="W1072" i="7" s="1"/>
  <c r="U1072" i="7"/>
  <c r="S1085" i="7"/>
  <c r="R1097" i="7"/>
  <c r="S1097" i="7" s="1"/>
  <c r="V1099" i="7"/>
  <c r="W1099" i="7" s="1"/>
  <c r="U1104" i="7"/>
  <c r="V1104" i="7" s="1"/>
  <c r="W1104" i="7" s="1"/>
  <c r="S1117" i="7"/>
  <c r="S1124" i="7"/>
  <c r="R1124" i="7"/>
  <c r="R1144" i="7"/>
  <c r="S1144" i="7" s="1"/>
  <c r="S1161" i="7"/>
  <c r="U1187" i="7"/>
  <c r="V1187" i="7"/>
  <c r="W1187" i="7" s="1"/>
  <c r="R1208" i="7"/>
  <c r="S1208" i="7" s="1"/>
  <c r="S1225" i="7"/>
  <c r="S1233" i="7"/>
  <c r="S1241" i="7"/>
  <c r="S1249" i="7"/>
  <c r="S1257" i="7"/>
  <c r="S1265" i="7"/>
  <c r="S1273" i="7"/>
  <c r="S1281" i="7"/>
  <c r="S1289" i="7"/>
  <c r="S1297" i="7"/>
  <c r="V1334" i="7"/>
  <c r="W1334" i="7" s="1"/>
  <c r="R1361" i="7"/>
  <c r="S1361" i="7"/>
  <c r="U1366" i="7"/>
  <c r="V1366" i="7"/>
  <c r="W1366" i="7" s="1"/>
  <c r="U1385" i="7"/>
  <c r="V1385" i="7"/>
  <c r="W1385" i="7" s="1"/>
  <c r="U1424" i="7"/>
  <c r="V1424" i="7" s="1"/>
  <c r="W1424" i="7" s="1"/>
  <c r="S1127" i="7"/>
  <c r="R1320" i="7"/>
  <c r="S1320" i="7" s="1"/>
  <c r="S1123" i="7"/>
  <c r="R1132" i="7"/>
  <c r="S1132" i="7" s="1"/>
  <c r="R1140" i="7"/>
  <c r="S1140" i="7" s="1"/>
  <c r="S1148" i="7"/>
  <c r="R1148" i="7"/>
  <c r="R1156" i="7"/>
  <c r="S1156" i="7" s="1"/>
  <c r="R1164" i="7"/>
  <c r="S1164" i="7" s="1"/>
  <c r="R1172" i="7"/>
  <c r="S1172" i="7" s="1"/>
  <c r="S1180" i="7"/>
  <c r="R1180" i="7"/>
  <c r="R1188" i="7"/>
  <c r="S1188" i="7" s="1"/>
  <c r="S1196" i="7"/>
  <c r="R1196" i="7"/>
  <c r="R1204" i="7"/>
  <c r="S1204" i="7" s="1"/>
  <c r="S1212" i="7"/>
  <c r="R1212" i="7"/>
  <c r="R1220" i="7"/>
  <c r="S1220" i="7" s="1"/>
  <c r="R1228" i="7"/>
  <c r="S1228" i="7" s="1"/>
  <c r="R1236" i="7"/>
  <c r="S1236" i="7" s="1"/>
  <c r="S1244" i="7"/>
  <c r="R1244" i="7"/>
  <c r="R1252" i="7"/>
  <c r="S1252" i="7" s="1"/>
  <c r="R1260" i="7"/>
  <c r="S1260" i="7" s="1"/>
  <c r="R1268" i="7"/>
  <c r="S1268" i="7" s="1"/>
  <c r="S1276" i="7"/>
  <c r="R1276" i="7"/>
  <c r="R1284" i="7"/>
  <c r="S1284" i="7" s="1"/>
  <c r="S1292" i="7"/>
  <c r="R1292" i="7"/>
  <c r="R1300" i="7"/>
  <c r="S1300" i="7" s="1"/>
  <c r="U1362" i="7"/>
  <c r="V1362" i="7" s="1"/>
  <c r="W1362" i="7" s="1"/>
  <c r="R1396" i="7"/>
  <c r="S1396" i="7" s="1"/>
  <c r="R1419" i="7"/>
  <c r="S1419" i="7" s="1"/>
  <c r="U1306" i="7"/>
  <c r="V1306" i="7"/>
  <c r="W1306" i="7" s="1"/>
  <c r="U1310" i="7"/>
  <c r="V1310" i="7" s="1"/>
  <c r="W1310" i="7" s="1"/>
  <c r="U1349" i="7"/>
  <c r="V1349" i="7" s="1"/>
  <c r="W1349" i="7" s="1"/>
  <c r="U1354" i="7"/>
  <c r="V1354" i="7" s="1"/>
  <c r="W1354" i="7" s="1"/>
  <c r="U1415" i="7"/>
  <c r="V1415" i="7" s="1"/>
  <c r="W1415" i="7" s="1"/>
  <c r="U1425" i="7"/>
  <c r="V1425" i="7" s="1"/>
  <c r="W1425" i="7" s="1"/>
  <c r="U1467" i="7"/>
  <c r="V1467" i="7" s="1"/>
  <c r="W1467" i="7" s="1"/>
  <c r="R1128" i="7"/>
  <c r="S1128" i="7" s="1"/>
  <c r="U1130" i="7"/>
  <c r="V1130" i="7" s="1"/>
  <c r="W1130" i="7" s="1"/>
  <c r="R1133" i="7"/>
  <c r="S1133" i="7" s="1"/>
  <c r="V1135" i="7"/>
  <c r="W1135" i="7" s="1"/>
  <c r="U1138" i="7"/>
  <c r="V1138" i="7" s="1"/>
  <c r="W1138" i="7" s="1"/>
  <c r="R1141" i="7"/>
  <c r="S1141" i="7" s="1"/>
  <c r="V1143" i="7"/>
  <c r="W1143" i="7" s="1"/>
  <c r="U1146" i="7"/>
  <c r="V1146" i="7" s="1"/>
  <c r="W1146" i="7" s="1"/>
  <c r="R1149" i="7"/>
  <c r="S1149" i="7" s="1"/>
  <c r="V1151" i="7"/>
  <c r="W1151" i="7" s="1"/>
  <c r="U1154" i="7"/>
  <c r="V1154" i="7" s="1"/>
  <c r="W1154" i="7" s="1"/>
  <c r="R1157" i="7"/>
  <c r="S1157" i="7" s="1"/>
  <c r="V1159" i="7"/>
  <c r="W1159" i="7" s="1"/>
  <c r="U1162" i="7"/>
  <c r="V1162" i="7" s="1"/>
  <c r="W1162" i="7" s="1"/>
  <c r="R1165" i="7"/>
  <c r="S1165" i="7" s="1"/>
  <c r="V1167" i="7"/>
  <c r="W1167" i="7" s="1"/>
  <c r="U1170" i="7"/>
  <c r="V1170" i="7" s="1"/>
  <c r="W1170" i="7" s="1"/>
  <c r="R1173" i="7"/>
  <c r="S1173" i="7" s="1"/>
  <c r="V1175" i="7"/>
  <c r="W1175" i="7" s="1"/>
  <c r="U1178" i="7"/>
  <c r="V1178" i="7" s="1"/>
  <c r="W1178" i="7" s="1"/>
  <c r="R1181" i="7"/>
  <c r="S1181" i="7" s="1"/>
  <c r="V1183" i="7"/>
  <c r="W1183" i="7" s="1"/>
  <c r="U1186" i="7"/>
  <c r="V1186" i="7" s="1"/>
  <c r="W1186" i="7" s="1"/>
  <c r="R1189" i="7"/>
  <c r="S1189" i="7" s="1"/>
  <c r="V1191" i="7"/>
  <c r="W1191" i="7" s="1"/>
  <c r="U1194" i="7"/>
  <c r="V1194" i="7" s="1"/>
  <c r="W1194" i="7" s="1"/>
  <c r="R1197" i="7"/>
  <c r="S1197" i="7" s="1"/>
  <c r="V1199" i="7"/>
  <c r="W1199" i="7" s="1"/>
  <c r="U1202" i="7"/>
  <c r="V1202" i="7" s="1"/>
  <c r="W1202" i="7" s="1"/>
  <c r="R1205" i="7"/>
  <c r="S1205" i="7" s="1"/>
  <c r="V1207" i="7"/>
  <c r="W1207" i="7" s="1"/>
  <c r="U1210" i="7"/>
  <c r="V1210" i="7" s="1"/>
  <c r="W1210" i="7" s="1"/>
  <c r="R1213" i="7"/>
  <c r="S1213" i="7" s="1"/>
  <c r="V1215" i="7"/>
  <c r="W1215" i="7" s="1"/>
  <c r="U1218" i="7"/>
  <c r="V1218" i="7" s="1"/>
  <c r="W1218" i="7" s="1"/>
  <c r="R1221" i="7"/>
  <c r="S1221" i="7" s="1"/>
  <c r="V1223" i="7"/>
  <c r="W1223" i="7" s="1"/>
  <c r="U1226" i="7"/>
  <c r="V1226" i="7" s="1"/>
  <c r="W1226" i="7" s="1"/>
  <c r="R1229" i="7"/>
  <c r="S1229" i="7" s="1"/>
  <c r="U1234" i="7"/>
  <c r="V1234" i="7" s="1"/>
  <c r="W1234" i="7" s="1"/>
  <c r="R1237" i="7"/>
  <c r="S1237" i="7" s="1"/>
  <c r="U1242" i="7"/>
  <c r="V1242" i="7" s="1"/>
  <c r="W1242" i="7" s="1"/>
  <c r="R1245" i="7"/>
  <c r="S1245" i="7" s="1"/>
  <c r="U1250" i="7"/>
  <c r="V1250" i="7" s="1"/>
  <c r="W1250" i="7" s="1"/>
  <c r="R1253" i="7"/>
  <c r="S1253" i="7" s="1"/>
  <c r="U1258" i="7"/>
  <c r="V1258" i="7" s="1"/>
  <c r="W1258" i="7" s="1"/>
  <c r="R1261" i="7"/>
  <c r="S1261" i="7" s="1"/>
  <c r="U1266" i="7"/>
  <c r="V1266" i="7" s="1"/>
  <c r="W1266" i="7" s="1"/>
  <c r="R1269" i="7"/>
  <c r="S1269" i="7" s="1"/>
  <c r="U1274" i="7"/>
  <c r="V1274" i="7" s="1"/>
  <c r="W1274" i="7" s="1"/>
  <c r="R1277" i="7"/>
  <c r="S1277" i="7" s="1"/>
  <c r="U1282" i="7"/>
  <c r="V1282" i="7" s="1"/>
  <c r="W1282" i="7" s="1"/>
  <c r="R1285" i="7"/>
  <c r="S1285" i="7" s="1"/>
  <c r="U1290" i="7"/>
  <c r="V1290" i="7" s="1"/>
  <c r="W1290" i="7" s="1"/>
  <c r="R1293" i="7"/>
  <c r="S1293" i="7" s="1"/>
  <c r="U1298" i="7"/>
  <c r="V1298" i="7" s="1"/>
  <c r="W1298" i="7" s="1"/>
  <c r="R1301" i="7"/>
  <c r="S1301" i="7" s="1"/>
  <c r="S1307" i="7"/>
  <c r="R1307" i="7"/>
  <c r="V1314" i="7"/>
  <c r="W1314" i="7" s="1"/>
  <c r="V1326" i="7"/>
  <c r="W1326" i="7" s="1"/>
  <c r="S1337" i="7"/>
  <c r="V1358" i="7"/>
  <c r="W1358" i="7" s="1"/>
  <c r="U1384" i="7"/>
  <c r="V1384" i="7" s="1"/>
  <c r="W1384" i="7" s="1"/>
  <c r="V1388" i="7"/>
  <c r="W1388" i="7" s="1"/>
  <c r="V1411" i="7"/>
  <c r="W1411" i="7" s="1"/>
  <c r="U1411" i="7"/>
  <c r="R1453" i="7"/>
  <c r="S1453" i="7" s="1"/>
  <c r="R1315" i="7"/>
  <c r="S1315" i="7" s="1"/>
  <c r="R1327" i="7"/>
  <c r="S1327" i="7" s="1"/>
  <c r="U1330" i="7"/>
  <c r="V1330" i="7" s="1"/>
  <c r="W1330" i="7" s="1"/>
  <c r="U1350" i="7"/>
  <c r="V1350" i="7" s="1"/>
  <c r="W1350" i="7" s="1"/>
  <c r="R1364" i="7"/>
  <c r="S1364" i="7" s="1"/>
  <c r="R1376" i="7"/>
  <c r="S1376" i="7" s="1"/>
  <c r="U1421" i="7"/>
  <c r="V1421" i="7" s="1"/>
  <c r="W1421" i="7" s="1"/>
  <c r="R1457" i="7"/>
  <c r="S1457" i="7" s="1"/>
  <c r="R1335" i="7"/>
  <c r="S1335" i="7" s="1"/>
  <c r="R1356" i="7"/>
  <c r="S1356" i="7" s="1"/>
  <c r="U1416" i="7"/>
  <c r="V1416" i="7" s="1"/>
  <c r="W1416" i="7" s="1"/>
  <c r="U1472" i="7"/>
  <c r="V1472" i="7" s="1"/>
  <c r="W1472" i="7" s="1"/>
  <c r="R1485" i="7"/>
  <c r="S1485" i="7" s="1"/>
  <c r="U1500" i="7"/>
  <c r="V1500" i="7" s="1"/>
  <c r="W1500" i="7" s="1"/>
  <c r="R1553" i="7"/>
  <c r="S1553" i="7" s="1"/>
  <c r="R1600" i="7"/>
  <c r="S1600" i="7" s="1"/>
  <c r="U1678" i="7"/>
  <c r="V1678" i="7" s="1"/>
  <c r="W1678" i="7" s="1"/>
  <c r="V1687" i="7"/>
  <c r="W1687" i="7" s="1"/>
  <c r="U1687" i="7"/>
  <c r="S1308" i="7"/>
  <c r="S1313" i="7"/>
  <c r="R1323" i="7"/>
  <c r="S1323" i="7" s="1"/>
  <c r="S1340" i="7"/>
  <c r="S1345" i="7"/>
  <c r="S1365" i="7"/>
  <c r="R1368" i="7"/>
  <c r="S1368" i="7" s="1"/>
  <c r="R1386" i="7"/>
  <c r="S1386" i="7" s="1"/>
  <c r="U1389" i="7"/>
  <c r="V1389" i="7" s="1"/>
  <c r="W1389" i="7" s="1"/>
  <c r="U1397" i="7"/>
  <c r="V1397" i="7" s="1"/>
  <c r="W1397" i="7" s="1"/>
  <c r="U1401" i="7"/>
  <c r="V1401" i="7" s="1"/>
  <c r="W1401" i="7" s="1"/>
  <c r="V1405" i="7"/>
  <c r="W1405" i="7" s="1"/>
  <c r="R1436" i="7"/>
  <c r="S1436" i="7" s="1"/>
  <c r="R1447" i="7"/>
  <c r="S1447" i="7" s="1"/>
  <c r="R1465" i="7"/>
  <c r="S1465" i="7" s="1"/>
  <c r="R1311" i="7"/>
  <c r="S1311" i="7" s="1"/>
  <c r="U1328" i="7"/>
  <c r="V1328" i="7" s="1"/>
  <c r="W1328" i="7" s="1"/>
  <c r="R1343" i="7"/>
  <c r="S1343" i="7" s="1"/>
  <c r="R1348" i="7"/>
  <c r="S1348" i="7" s="1"/>
  <c r="U1377" i="7"/>
  <c r="V1377" i="7" s="1"/>
  <c r="W1377" i="7" s="1"/>
  <c r="R1380" i="7"/>
  <c r="S1380" i="7" s="1"/>
  <c r="U1393" i="7"/>
  <c r="V1393" i="7"/>
  <c r="W1393" i="7" s="1"/>
  <c r="R1398" i="7"/>
  <c r="S1398" i="7" s="1"/>
  <c r="U1417" i="7"/>
  <c r="V1417" i="7" s="1"/>
  <c r="W1417" i="7" s="1"/>
  <c r="R1427" i="7"/>
  <c r="S1427" i="7" s="1"/>
  <c r="U1451" i="7"/>
  <c r="V1451" i="7" s="1"/>
  <c r="W1451" i="7" s="1"/>
  <c r="R1487" i="7"/>
  <c r="S1487" i="7" s="1"/>
  <c r="U1578" i="7"/>
  <c r="V1578" i="7" s="1"/>
  <c r="W1578" i="7" s="1"/>
  <c r="U1585" i="7"/>
  <c r="V1585" i="7" s="1"/>
  <c r="W1585" i="7" s="1"/>
  <c r="U1590" i="7"/>
  <c r="V1590" i="7" s="1"/>
  <c r="W1590" i="7" s="1"/>
  <c r="S1316" i="7"/>
  <c r="V1318" i="7"/>
  <c r="W1318" i="7" s="1"/>
  <c r="S1321" i="7"/>
  <c r="R1331" i="7"/>
  <c r="S1331" i="7" s="1"/>
  <c r="V1333" i="7"/>
  <c r="W1333" i="7" s="1"/>
  <c r="S1357" i="7"/>
  <c r="R1360" i="7"/>
  <c r="S1360" i="7" s="1"/>
  <c r="V1374" i="7"/>
  <c r="W1374" i="7" s="1"/>
  <c r="R1394" i="7"/>
  <c r="S1394" i="7" s="1"/>
  <c r="R1428" i="7"/>
  <c r="S1428" i="7" s="1"/>
  <c r="U1455" i="7"/>
  <c r="V1455" i="7" s="1"/>
  <c r="W1455" i="7" s="1"/>
  <c r="U1459" i="7"/>
  <c r="V1459" i="7" s="1"/>
  <c r="W1459" i="7" s="1"/>
  <c r="R1482" i="7"/>
  <c r="S1482" i="7" s="1"/>
  <c r="R1503" i="7"/>
  <c r="S1503" i="7" s="1"/>
  <c r="R1319" i="7"/>
  <c r="S1319" i="7" s="1"/>
  <c r="S1336" i="7"/>
  <c r="S1341" i="7"/>
  <c r="S1369" i="7"/>
  <c r="R1372" i="7"/>
  <c r="S1372" i="7" s="1"/>
  <c r="R1391" i="7"/>
  <c r="S1391" i="7" s="1"/>
  <c r="R1399" i="7"/>
  <c r="S1399" i="7" s="1"/>
  <c r="S1403" i="7"/>
  <c r="U1444" i="7"/>
  <c r="V1444" i="7" s="1"/>
  <c r="W1444" i="7" s="1"/>
  <c r="U1448" i="7"/>
  <c r="V1448" i="7" s="1"/>
  <c r="W1448" i="7" s="1"/>
  <c r="R1406" i="7"/>
  <c r="S1406" i="7" s="1"/>
  <c r="R1439" i="7"/>
  <c r="S1439" i="7" s="1"/>
  <c r="U1475" i="7"/>
  <c r="V1475" i="7" s="1"/>
  <c r="W1475" i="7" s="1"/>
  <c r="R1495" i="7"/>
  <c r="S1495" i="7" s="1"/>
  <c r="U1526" i="7"/>
  <c r="V1526" i="7" s="1"/>
  <c r="W1526" i="7" s="1"/>
  <c r="U1530" i="7"/>
  <c r="V1530" i="7" s="1"/>
  <c r="W1530" i="7" s="1"/>
  <c r="V1557" i="7"/>
  <c r="W1557" i="7" s="1"/>
  <c r="U1557" i="7"/>
  <c r="U1561" i="7"/>
  <c r="V1561" i="7" s="1"/>
  <c r="W1561" i="7" s="1"/>
  <c r="R1414" i="7"/>
  <c r="S1414" i="7" s="1"/>
  <c r="R1431" i="7"/>
  <c r="S1431" i="7" s="1"/>
  <c r="U1581" i="7"/>
  <c r="V1581" i="7" s="1"/>
  <c r="W1581" i="7" s="1"/>
  <c r="U1607" i="7"/>
  <c r="V1607" i="7" s="1"/>
  <c r="W1607" i="7" s="1"/>
  <c r="V1619" i="7"/>
  <c r="W1619" i="7" s="1"/>
  <c r="U1619" i="7"/>
  <c r="U1694" i="7"/>
  <c r="V1694" i="7" s="1"/>
  <c r="W1694" i="7" s="1"/>
  <c r="U1387" i="7"/>
  <c r="V1387" i="7" s="1"/>
  <c r="W1387" i="7" s="1"/>
  <c r="R1402" i="7"/>
  <c r="S1402" i="7" s="1"/>
  <c r="V1440" i="7"/>
  <c r="W1440" i="7" s="1"/>
  <c r="U1440" i="7"/>
  <c r="R1443" i="7"/>
  <c r="S1443" i="7" s="1"/>
  <c r="U1463" i="7"/>
  <c r="V1463" i="7"/>
  <c r="W1463" i="7" s="1"/>
  <c r="U1582" i="7"/>
  <c r="V1582" i="7" s="1"/>
  <c r="W1582" i="7" s="1"/>
  <c r="U1593" i="7"/>
  <c r="V1593" i="7" s="1"/>
  <c r="W1593" i="7" s="1"/>
  <c r="U1598" i="7"/>
  <c r="V1598" i="7" s="1"/>
  <c r="W1598" i="7" s="1"/>
  <c r="V1650" i="7"/>
  <c r="W1650" i="7" s="1"/>
  <c r="U1650" i="7"/>
  <c r="R1347" i="7"/>
  <c r="S1347" i="7" s="1"/>
  <c r="R1351" i="7"/>
  <c r="S1351" i="7" s="1"/>
  <c r="R1355" i="7"/>
  <c r="S1355" i="7" s="1"/>
  <c r="R1359" i="7"/>
  <c r="S1359" i="7" s="1"/>
  <c r="R1363" i="7"/>
  <c r="S1363" i="7" s="1"/>
  <c r="R1367" i="7"/>
  <c r="S1367" i="7" s="1"/>
  <c r="R1371" i="7"/>
  <c r="S1371" i="7" s="1"/>
  <c r="R1375" i="7"/>
  <c r="S1375" i="7" s="1"/>
  <c r="R1379" i="7"/>
  <c r="S1379" i="7" s="1"/>
  <c r="R1383" i="7"/>
  <c r="S1383" i="7" s="1"/>
  <c r="S1390" i="7"/>
  <c r="R1390" i="7"/>
  <c r="V1392" i="7"/>
  <c r="W1392" i="7" s="1"/>
  <c r="S1407" i="7"/>
  <c r="V1409" i="7"/>
  <c r="W1409" i="7" s="1"/>
  <c r="S1412" i="7"/>
  <c r="S1420" i="7"/>
  <c r="R1423" i="7"/>
  <c r="S1423" i="7" s="1"/>
  <c r="V1437" i="7"/>
  <c r="W1437" i="7" s="1"/>
  <c r="U1449" i="7"/>
  <c r="V1449" i="7" s="1"/>
  <c r="W1449" i="7" s="1"/>
  <c r="S1461" i="7"/>
  <c r="R1461" i="7"/>
  <c r="S1477" i="7"/>
  <c r="R1477" i="7"/>
  <c r="U1480" i="7"/>
  <c r="V1480" i="7" s="1"/>
  <c r="W1480" i="7" s="1"/>
  <c r="U1488" i="7"/>
  <c r="V1488" i="7"/>
  <c r="W1488" i="7" s="1"/>
  <c r="U1492" i="7"/>
  <c r="V1492" i="7" s="1"/>
  <c r="W1492" i="7" s="1"/>
  <c r="V1508" i="7"/>
  <c r="W1508" i="7" s="1"/>
  <c r="S1513" i="7"/>
  <c r="R1513" i="7"/>
  <c r="U1549" i="7"/>
  <c r="V1549" i="7" s="1"/>
  <c r="W1549" i="7" s="1"/>
  <c r="U1674" i="7"/>
  <c r="V1674" i="7" s="1"/>
  <c r="W1674" i="7" s="1"/>
  <c r="U1683" i="7"/>
  <c r="V1683" i="7" s="1"/>
  <c r="W1683" i="7" s="1"/>
  <c r="S1395" i="7"/>
  <c r="S1400" i="7"/>
  <c r="R1410" i="7"/>
  <c r="S1410" i="7" s="1"/>
  <c r="S1432" i="7"/>
  <c r="S1435" i="7"/>
  <c r="R1435" i="7"/>
  <c r="U1474" i="7"/>
  <c r="V1474" i="7" s="1"/>
  <c r="W1474" i="7" s="1"/>
  <c r="S1489" i="7"/>
  <c r="R1489" i="7"/>
  <c r="U1534" i="7"/>
  <c r="V1534" i="7" s="1"/>
  <c r="W1534" i="7" s="1"/>
  <c r="S1545" i="7"/>
  <c r="R1545" i="7"/>
  <c r="U1642" i="7"/>
  <c r="V1642" i="7" s="1"/>
  <c r="W1642" i="7" s="1"/>
  <c r="S1506" i="7"/>
  <c r="R1506" i="7"/>
  <c r="U1512" i="7"/>
  <c r="V1512" i="7" s="1"/>
  <c r="W1512" i="7" s="1"/>
  <c r="V1558" i="7"/>
  <c r="W1558" i="7" s="1"/>
  <c r="U1562" i="7"/>
  <c r="V1562" i="7" s="1"/>
  <c r="W1562" i="7" s="1"/>
  <c r="S1577" i="7"/>
  <c r="R1577" i="7"/>
  <c r="V1618" i="7"/>
  <c r="W1618" i="7" s="1"/>
  <c r="U1618" i="7"/>
  <c r="U1651" i="7"/>
  <c r="V1651" i="7" s="1"/>
  <c r="W1651" i="7" s="1"/>
  <c r="V1662" i="7"/>
  <c r="W1662" i="7" s="1"/>
  <c r="U1662" i="7"/>
  <c r="S1473" i="7"/>
  <c r="R1473" i="7"/>
  <c r="S1498" i="7"/>
  <c r="R1498" i="7"/>
  <c r="S1517" i="7"/>
  <c r="S1541" i="7"/>
  <c r="V1550" i="7"/>
  <c r="W1550" i="7" s="1"/>
  <c r="V1695" i="7"/>
  <c r="W1695" i="7" s="1"/>
  <c r="U1695" i="7"/>
  <c r="V1450" i="7"/>
  <c r="W1450" i="7" s="1"/>
  <c r="U1450" i="7"/>
  <c r="V1454" i="7"/>
  <c r="W1454" i="7" s="1"/>
  <c r="U1454" i="7"/>
  <c r="U1458" i="7"/>
  <c r="V1458" i="7" s="1"/>
  <c r="W1458" i="7" s="1"/>
  <c r="V1462" i="7"/>
  <c r="W1462" i="7" s="1"/>
  <c r="U1462" i="7"/>
  <c r="V1466" i="7"/>
  <c r="W1466" i="7" s="1"/>
  <c r="U1466" i="7"/>
  <c r="V1478" i="7"/>
  <c r="W1478" i="7" s="1"/>
  <c r="U1478" i="7"/>
  <c r="R1493" i="7"/>
  <c r="S1493" i="7" s="1"/>
  <c r="V1507" i="7"/>
  <c r="W1507" i="7" s="1"/>
  <c r="U1507" i="7"/>
  <c r="V1510" i="7"/>
  <c r="W1510" i="7" s="1"/>
  <c r="U1510" i="7"/>
  <c r="R1564" i="7"/>
  <c r="S1564" i="7" s="1"/>
  <c r="U1574" i="7"/>
  <c r="V1574" i="7" s="1"/>
  <c r="W1574" i="7" s="1"/>
  <c r="R1588" i="7"/>
  <c r="S1588" i="7" s="1"/>
  <c r="U1615" i="7"/>
  <c r="V1615" i="7"/>
  <c r="W1615" i="7" s="1"/>
  <c r="U1703" i="7"/>
  <c r="V1703" i="7" s="1"/>
  <c r="W1703" i="7" s="1"/>
  <c r="R1418" i="7"/>
  <c r="S1418" i="7" s="1"/>
  <c r="R1422" i="7"/>
  <c r="S1422" i="7" s="1"/>
  <c r="R1426" i="7"/>
  <c r="S1426" i="7" s="1"/>
  <c r="R1430" i="7"/>
  <c r="S1430" i="7" s="1"/>
  <c r="R1434" i="7"/>
  <c r="S1434" i="7" s="1"/>
  <c r="R1438" i="7"/>
  <c r="S1438" i="7" s="1"/>
  <c r="R1442" i="7"/>
  <c r="S1442" i="7" s="1"/>
  <c r="R1446" i="7"/>
  <c r="S1446" i="7" s="1"/>
  <c r="U1452" i="7"/>
  <c r="V1452" i="7" s="1"/>
  <c r="W1452" i="7" s="1"/>
  <c r="U1456" i="7"/>
  <c r="V1456" i="7" s="1"/>
  <c r="W1456" i="7" s="1"/>
  <c r="U1460" i="7"/>
  <c r="V1460" i="7" s="1"/>
  <c r="W1460" i="7" s="1"/>
  <c r="U1464" i="7"/>
  <c r="V1464" i="7" s="1"/>
  <c r="W1464" i="7" s="1"/>
  <c r="V1468" i="7"/>
  <c r="W1468" i="7" s="1"/>
  <c r="S1471" i="7"/>
  <c r="R1481" i="7"/>
  <c r="S1481" i="7" s="1"/>
  <c r="V1483" i="7"/>
  <c r="W1483" i="7" s="1"/>
  <c r="V1504" i="7"/>
  <c r="W1504" i="7" s="1"/>
  <c r="R1521" i="7"/>
  <c r="S1521" i="7" s="1"/>
  <c r="S1532" i="7"/>
  <c r="R1532" i="7"/>
  <c r="V1542" i="7"/>
  <c r="W1542" i="7" s="1"/>
  <c r="U1542" i="7"/>
  <c r="R1556" i="7"/>
  <c r="S1556" i="7" s="1"/>
  <c r="V1565" i="7"/>
  <c r="W1565" i="7" s="1"/>
  <c r="U1565" i="7"/>
  <c r="R1584" i="7"/>
  <c r="S1584" i="7" s="1"/>
  <c r="S1597" i="7"/>
  <c r="R1597" i="7"/>
  <c r="S1616" i="7"/>
  <c r="R1616" i="7"/>
  <c r="U1639" i="7"/>
  <c r="V1639" i="7" s="1"/>
  <c r="W1639" i="7" s="1"/>
  <c r="U1655" i="7"/>
  <c r="V1655" i="7" s="1"/>
  <c r="W1655" i="7" s="1"/>
  <c r="V1671" i="7"/>
  <c r="W1671" i="7" s="1"/>
  <c r="U1671" i="7"/>
  <c r="S1697" i="7"/>
  <c r="R1697" i="7"/>
  <c r="S1469" i="7"/>
  <c r="R1469" i="7"/>
  <c r="S1486" i="7"/>
  <c r="S1491" i="7"/>
  <c r="S1499" i="7"/>
  <c r="R1502" i="7"/>
  <c r="S1502" i="7" s="1"/>
  <c r="R1511" i="7"/>
  <c r="S1511" i="7" s="1"/>
  <c r="V1514" i="7"/>
  <c r="W1514" i="7" s="1"/>
  <c r="R1525" i="7"/>
  <c r="S1525" i="7" s="1"/>
  <c r="S1533" i="7"/>
  <c r="R1552" i="7"/>
  <c r="S1552" i="7" s="1"/>
  <c r="V1589" i="7"/>
  <c r="W1589" i="7" s="1"/>
  <c r="U1589" i="7"/>
  <c r="V1602" i="7"/>
  <c r="W1602" i="7" s="1"/>
  <c r="U1602" i="7"/>
  <c r="U1611" i="7"/>
  <c r="V1611" i="7" s="1"/>
  <c r="W1611" i="7" s="1"/>
  <c r="S1633" i="7"/>
  <c r="R1633" i="7"/>
  <c r="S1666" i="7"/>
  <c r="R1666" i="7"/>
  <c r="U1691" i="7"/>
  <c r="V1691" i="7" s="1"/>
  <c r="W1691" i="7" s="1"/>
  <c r="R1515" i="7"/>
  <c r="S1515" i="7" s="1"/>
  <c r="S1519" i="7"/>
  <c r="R1519" i="7"/>
  <c r="R1523" i="7"/>
  <c r="S1523" i="7" s="1"/>
  <c r="S1527" i="7"/>
  <c r="R1527" i="7"/>
  <c r="R1544" i="7"/>
  <c r="S1544" i="7" s="1"/>
  <c r="R1576" i="7"/>
  <c r="S1576" i="7" s="1"/>
  <c r="R1604" i="7"/>
  <c r="S1604" i="7" s="1"/>
  <c r="S1634" i="7"/>
  <c r="R1634" i="7"/>
  <c r="R1665" i="7"/>
  <c r="S1665" i="7" s="1"/>
  <c r="U1682" i="7"/>
  <c r="V1682" i="7" s="1"/>
  <c r="W1682" i="7" s="1"/>
  <c r="R1536" i="7"/>
  <c r="S1536" i="7" s="1"/>
  <c r="S1568" i="7"/>
  <c r="R1568" i="7"/>
  <c r="R1621" i="7"/>
  <c r="S1621" i="7" s="1"/>
  <c r="R1698" i="7"/>
  <c r="S1698" i="7" s="1"/>
  <c r="S1548" i="7"/>
  <c r="R1548" i="7"/>
  <c r="R1580" i="7"/>
  <c r="S1580" i="7" s="1"/>
  <c r="U1595" i="7"/>
  <c r="V1595" i="7" s="1"/>
  <c r="W1595" i="7" s="1"/>
  <c r="U1630" i="7"/>
  <c r="V1630" i="7" s="1"/>
  <c r="W1630" i="7" s="1"/>
  <c r="R1653" i="7"/>
  <c r="S1653" i="7" s="1"/>
  <c r="R1497" i="7"/>
  <c r="S1497" i="7" s="1"/>
  <c r="R1501" i="7"/>
  <c r="S1501" i="7" s="1"/>
  <c r="R1505" i="7"/>
  <c r="S1505" i="7" s="1"/>
  <c r="R1509" i="7"/>
  <c r="S1509" i="7" s="1"/>
  <c r="R1516" i="7"/>
  <c r="S1516" i="7" s="1"/>
  <c r="R1520" i="7"/>
  <c r="S1520" i="7" s="1"/>
  <c r="R1524" i="7"/>
  <c r="S1524" i="7" s="1"/>
  <c r="S1528" i="7"/>
  <c r="R1537" i="7"/>
  <c r="S1537" i="7" s="1"/>
  <c r="U1554" i="7"/>
  <c r="V1554" i="7" s="1"/>
  <c r="W1554" i="7" s="1"/>
  <c r="R1560" i="7"/>
  <c r="S1560" i="7" s="1"/>
  <c r="R1569" i="7"/>
  <c r="S1569" i="7" s="1"/>
  <c r="U1586" i="7"/>
  <c r="V1586" i="7" s="1"/>
  <c r="W1586" i="7" s="1"/>
  <c r="R1592" i="7"/>
  <c r="S1592" i="7" s="1"/>
  <c r="V1605" i="7"/>
  <c r="W1605" i="7" s="1"/>
  <c r="R1609" i="7"/>
  <c r="S1609" i="7" s="1"/>
  <c r="U1613" i="7"/>
  <c r="V1613" i="7" s="1"/>
  <c r="W1613" i="7" s="1"/>
  <c r="R1622" i="7"/>
  <c r="S1622" i="7" s="1"/>
  <c r="U1631" i="7"/>
  <c r="V1631" i="7" s="1"/>
  <c r="W1631" i="7" s="1"/>
  <c r="R1645" i="7"/>
  <c r="S1645" i="7" s="1"/>
  <c r="R1685" i="7"/>
  <c r="S1685" i="7" s="1"/>
  <c r="V1699" i="7"/>
  <c r="W1699" i="7" s="1"/>
  <c r="R1540" i="7"/>
  <c r="S1540" i="7" s="1"/>
  <c r="R1572" i="7"/>
  <c r="S1572" i="7" s="1"/>
  <c r="R1606" i="7"/>
  <c r="S1606" i="7" s="1"/>
  <c r="S1614" i="7"/>
  <c r="U1623" i="7"/>
  <c r="V1623" i="7" s="1"/>
  <c r="W1623" i="7" s="1"/>
  <c r="U1646" i="7"/>
  <c r="V1646" i="7" s="1"/>
  <c r="W1646" i="7" s="1"/>
  <c r="R1654" i="7"/>
  <c r="S1654" i="7" s="1"/>
  <c r="U1663" i="7"/>
  <c r="V1663" i="7" s="1"/>
  <c r="W1663" i="7" s="1"/>
  <c r="R1677" i="7"/>
  <c r="S1677" i="7" s="1"/>
  <c r="S1686" i="7"/>
  <c r="R1625" i="7"/>
  <c r="S1625" i="7" s="1"/>
  <c r="R1657" i="7"/>
  <c r="S1657" i="7" s="1"/>
  <c r="R1689" i="7"/>
  <c r="S1689" i="7" s="1"/>
  <c r="R1612" i="7"/>
  <c r="S1612" i="7" s="1"/>
  <c r="R1637" i="7"/>
  <c r="S1637" i="7" s="1"/>
  <c r="R1669" i="7"/>
  <c r="S1669" i="7" s="1"/>
  <c r="R1701" i="7"/>
  <c r="S1701" i="7" s="1"/>
  <c r="R1531" i="7"/>
  <c r="S1531" i="7" s="1"/>
  <c r="R1535" i="7"/>
  <c r="S1535" i="7" s="1"/>
  <c r="R1539" i="7"/>
  <c r="S1539" i="7" s="1"/>
  <c r="R1543" i="7"/>
  <c r="S1543" i="7" s="1"/>
  <c r="R1547" i="7"/>
  <c r="S1547" i="7" s="1"/>
  <c r="R1551" i="7"/>
  <c r="S1551" i="7" s="1"/>
  <c r="R1555" i="7"/>
  <c r="S1555" i="7" s="1"/>
  <c r="R1559" i="7"/>
  <c r="S1559" i="7" s="1"/>
  <c r="R1563" i="7"/>
  <c r="S1563" i="7" s="1"/>
  <c r="R1567" i="7"/>
  <c r="S1567" i="7" s="1"/>
  <c r="R1571" i="7"/>
  <c r="S1571" i="7" s="1"/>
  <c r="R1575" i="7"/>
  <c r="S1575" i="7" s="1"/>
  <c r="R1579" i="7"/>
  <c r="S1579" i="7" s="1"/>
  <c r="R1583" i="7"/>
  <c r="S1583" i="7" s="1"/>
  <c r="R1587" i="7"/>
  <c r="S1587" i="7" s="1"/>
  <c r="R1591" i="7"/>
  <c r="S1591" i="7" s="1"/>
  <c r="R1594" i="7"/>
  <c r="S1594" i="7" s="1"/>
  <c r="U1599" i="7"/>
  <c r="V1599" i="7" s="1"/>
  <c r="W1599" i="7" s="1"/>
  <c r="R1601" i="7"/>
  <c r="S1601" i="7" s="1"/>
  <c r="S1608" i="7"/>
  <c r="R1610" i="7"/>
  <c r="S1610" i="7" s="1"/>
  <c r="S1617" i="7"/>
  <c r="R1626" i="7"/>
  <c r="S1626" i="7" s="1"/>
  <c r="U1643" i="7"/>
  <c r="V1643" i="7" s="1"/>
  <c r="W1643" i="7" s="1"/>
  <c r="R1649" i="7"/>
  <c r="S1649" i="7" s="1"/>
  <c r="R1658" i="7"/>
  <c r="S1658" i="7" s="1"/>
  <c r="U1675" i="7"/>
  <c r="V1675" i="7" s="1"/>
  <c r="W1675" i="7" s="1"/>
  <c r="R1681" i="7"/>
  <c r="S1681" i="7" s="1"/>
  <c r="R1690" i="7"/>
  <c r="S1690" i="7" s="1"/>
  <c r="S1603" i="7"/>
  <c r="R1629" i="7"/>
  <c r="S1629" i="7" s="1"/>
  <c r="R1638" i="7"/>
  <c r="S1638" i="7" s="1"/>
  <c r="R1661" i="7"/>
  <c r="S1661" i="7" s="1"/>
  <c r="R1670" i="7"/>
  <c r="S1670" i="7" s="1"/>
  <c r="R1693" i="7"/>
  <c r="S1693" i="7" s="1"/>
  <c r="R1702" i="7"/>
  <c r="S1702" i="7" s="1"/>
  <c r="S1596" i="7"/>
  <c r="R1641" i="7"/>
  <c r="S1641" i="7" s="1"/>
  <c r="R1673" i="7"/>
  <c r="S1673" i="7" s="1"/>
  <c r="R1705" i="7"/>
  <c r="S1705" i="7" s="1"/>
  <c r="R1620" i="7"/>
  <c r="S1620" i="7" s="1"/>
  <c r="R1624" i="7"/>
  <c r="S1624" i="7" s="1"/>
  <c r="R1628" i="7"/>
  <c r="S1628" i="7" s="1"/>
  <c r="R1632" i="7"/>
  <c r="S1632" i="7" s="1"/>
  <c r="R1636" i="7"/>
  <c r="S1636" i="7" s="1"/>
  <c r="R1640" i="7"/>
  <c r="S1640" i="7" s="1"/>
  <c r="R1644" i="7"/>
  <c r="S1644" i="7" s="1"/>
  <c r="R1648" i="7"/>
  <c r="S1648" i="7" s="1"/>
  <c r="R1652" i="7"/>
  <c r="S1652" i="7" s="1"/>
  <c r="R1656" i="7"/>
  <c r="S1656" i="7" s="1"/>
  <c r="R1660" i="7"/>
  <c r="S1660" i="7" s="1"/>
  <c r="R1664" i="7"/>
  <c r="S1664" i="7" s="1"/>
  <c r="R1668" i="7"/>
  <c r="S1668" i="7" s="1"/>
  <c r="R1672" i="7"/>
  <c r="S1672" i="7" s="1"/>
  <c r="R1676" i="7"/>
  <c r="S1676" i="7" s="1"/>
  <c r="R1680" i="7"/>
  <c r="S1680" i="7" s="1"/>
  <c r="R1684" i="7"/>
  <c r="S1684" i="7" s="1"/>
  <c r="R1688" i="7"/>
  <c r="S1688" i="7" s="1"/>
  <c r="R1692" i="7"/>
  <c r="S1692" i="7" s="1"/>
  <c r="R1696" i="7"/>
  <c r="S1696" i="7" s="1"/>
  <c r="R1700" i="7"/>
  <c r="S1700" i="7" s="1"/>
  <c r="R1704" i="7"/>
  <c r="S1704" i="7" s="1"/>
  <c r="U1664" i="7" l="1"/>
  <c r="V1664" i="7" s="1"/>
  <c r="W1664" i="7" s="1"/>
  <c r="U1543" i="7"/>
  <c r="V1543" i="7" s="1"/>
  <c r="W1543" i="7" s="1"/>
  <c r="U1505" i="7"/>
  <c r="V1505" i="7" s="1"/>
  <c r="W1505" i="7" s="1"/>
  <c r="U1692" i="7"/>
  <c r="V1692" i="7" s="1"/>
  <c r="W1692" i="7" s="1"/>
  <c r="U1660" i="7"/>
  <c r="V1660" i="7"/>
  <c r="W1660" i="7" s="1"/>
  <c r="U1628" i="7"/>
  <c r="V1628" i="7"/>
  <c r="W1628" i="7" s="1"/>
  <c r="U1693" i="7"/>
  <c r="V1693" i="7" s="1"/>
  <c r="W1693" i="7" s="1"/>
  <c r="U1601" i="7"/>
  <c r="V1601" i="7" s="1"/>
  <c r="W1601" i="7" s="1"/>
  <c r="U1571" i="7"/>
  <c r="V1571" i="7"/>
  <c r="W1571" i="7" s="1"/>
  <c r="U1539" i="7"/>
  <c r="V1539" i="7"/>
  <c r="W1539" i="7" s="1"/>
  <c r="U1657" i="7"/>
  <c r="V1657" i="7" s="1"/>
  <c r="W1657" i="7" s="1"/>
  <c r="V1622" i="7"/>
  <c r="W1622" i="7" s="1"/>
  <c r="U1622" i="7"/>
  <c r="U1501" i="7"/>
  <c r="V1501" i="7" s="1"/>
  <c r="W1501" i="7" s="1"/>
  <c r="U1698" i="7"/>
  <c r="V1698" i="7" s="1"/>
  <c r="W1698" i="7" s="1"/>
  <c r="U1511" i="7"/>
  <c r="V1511" i="7"/>
  <c r="W1511" i="7" s="1"/>
  <c r="U1426" i="7"/>
  <c r="V1426" i="7" s="1"/>
  <c r="W1426" i="7" s="1"/>
  <c r="U1564" i="7"/>
  <c r="V1564" i="7" s="1"/>
  <c r="W1564" i="7" s="1"/>
  <c r="U1410" i="7"/>
  <c r="V1410" i="7" s="1"/>
  <c r="W1410" i="7" s="1"/>
  <c r="U1688" i="7"/>
  <c r="V1688" i="7"/>
  <c r="W1688" i="7" s="1"/>
  <c r="U1656" i="7"/>
  <c r="V1656" i="7" s="1"/>
  <c r="W1656" i="7" s="1"/>
  <c r="U1670" i="7"/>
  <c r="V1670" i="7" s="1"/>
  <c r="W1670" i="7" s="1"/>
  <c r="U1658" i="7"/>
  <c r="V1658" i="7" s="1"/>
  <c r="W1658" i="7" s="1"/>
  <c r="U1567" i="7"/>
  <c r="V1567" i="7"/>
  <c r="W1567" i="7" s="1"/>
  <c r="V1625" i="7"/>
  <c r="W1625" i="7" s="1"/>
  <c r="U1625" i="7"/>
  <c r="U1606" i="7"/>
  <c r="V1606" i="7" s="1"/>
  <c r="W1606" i="7" s="1"/>
  <c r="U1537" i="7"/>
  <c r="V1537" i="7" s="1"/>
  <c r="W1537" i="7" s="1"/>
  <c r="U1497" i="7"/>
  <c r="V1497" i="7"/>
  <c r="W1497" i="7" s="1"/>
  <c r="V1621" i="7"/>
  <c r="W1621" i="7" s="1"/>
  <c r="U1621" i="7"/>
  <c r="U1604" i="7"/>
  <c r="V1604" i="7"/>
  <c r="W1604" i="7" s="1"/>
  <c r="U1515" i="7"/>
  <c r="V1515" i="7"/>
  <c r="W1515" i="7" s="1"/>
  <c r="U1502" i="7"/>
  <c r="V1502" i="7" s="1"/>
  <c r="W1502" i="7" s="1"/>
  <c r="V1584" i="7"/>
  <c r="W1584" i="7" s="1"/>
  <c r="U1584" i="7"/>
  <c r="U1521" i="7"/>
  <c r="V1521" i="7" s="1"/>
  <c r="W1521" i="7" s="1"/>
  <c r="U1575" i="7"/>
  <c r="V1575" i="7"/>
  <c r="W1575" i="7" s="1"/>
  <c r="U1684" i="7"/>
  <c r="V1684" i="7"/>
  <c r="W1684" i="7" s="1"/>
  <c r="U1652" i="7"/>
  <c r="V1652" i="7" s="1"/>
  <c r="W1652" i="7" s="1"/>
  <c r="U1620" i="7"/>
  <c r="V1620" i="7"/>
  <c r="W1620" i="7" s="1"/>
  <c r="U1661" i="7"/>
  <c r="V1661" i="7" s="1"/>
  <c r="W1661" i="7" s="1"/>
  <c r="U1649" i="7"/>
  <c r="V1649" i="7" s="1"/>
  <c r="W1649" i="7" s="1"/>
  <c r="U1594" i="7"/>
  <c r="V1594" i="7" s="1"/>
  <c r="W1594" i="7" s="1"/>
  <c r="U1563" i="7"/>
  <c r="V1563" i="7"/>
  <c r="W1563" i="7" s="1"/>
  <c r="U1531" i="7"/>
  <c r="V1531" i="7"/>
  <c r="W1531" i="7" s="1"/>
  <c r="U1572" i="7"/>
  <c r="V1572" i="7" s="1"/>
  <c r="W1572" i="7" s="1"/>
  <c r="U1609" i="7"/>
  <c r="V1609" i="7" s="1"/>
  <c r="W1609" i="7" s="1"/>
  <c r="U1653" i="7"/>
  <c r="V1653" i="7" s="1"/>
  <c r="W1653" i="7" s="1"/>
  <c r="U1576" i="7"/>
  <c r="V1576" i="7" s="1"/>
  <c r="W1576" i="7" s="1"/>
  <c r="U1632" i="7"/>
  <c r="V1632" i="7"/>
  <c r="W1632" i="7" s="1"/>
  <c r="V1560" i="7"/>
  <c r="W1560" i="7" s="1"/>
  <c r="U1560" i="7"/>
  <c r="U1680" i="7"/>
  <c r="V1680" i="7"/>
  <c r="W1680" i="7" s="1"/>
  <c r="U1648" i="7"/>
  <c r="V1648" i="7"/>
  <c r="W1648" i="7" s="1"/>
  <c r="U1705" i="7"/>
  <c r="V1705" i="7" s="1"/>
  <c r="W1705" i="7" s="1"/>
  <c r="V1638" i="7"/>
  <c r="W1638" i="7" s="1"/>
  <c r="U1638" i="7"/>
  <c r="U1559" i="7"/>
  <c r="V1559" i="7"/>
  <c r="W1559" i="7" s="1"/>
  <c r="U1701" i="7"/>
  <c r="V1701" i="7" s="1"/>
  <c r="W1701" i="7" s="1"/>
  <c r="U1677" i="7"/>
  <c r="V1677" i="7" s="1"/>
  <c r="W1677" i="7" s="1"/>
  <c r="V1540" i="7"/>
  <c r="W1540" i="7" s="1"/>
  <c r="U1540" i="7"/>
  <c r="U1524" i="7"/>
  <c r="V1524" i="7" s="1"/>
  <c r="W1524" i="7" s="1"/>
  <c r="U1544" i="7"/>
  <c r="V1544" i="7" s="1"/>
  <c r="W1544" i="7" s="1"/>
  <c r="U1423" i="7"/>
  <c r="V1423" i="7" s="1"/>
  <c r="W1423" i="7" s="1"/>
  <c r="U1696" i="7"/>
  <c r="V1696" i="7" s="1"/>
  <c r="W1696" i="7" s="1"/>
  <c r="U1702" i="7"/>
  <c r="V1702" i="7" s="1"/>
  <c r="W1702" i="7" s="1"/>
  <c r="U1676" i="7"/>
  <c r="V1676" i="7"/>
  <c r="W1676" i="7" s="1"/>
  <c r="U1644" i="7"/>
  <c r="V1644" i="7"/>
  <c r="W1644" i="7" s="1"/>
  <c r="V1673" i="7"/>
  <c r="W1673" i="7" s="1"/>
  <c r="U1673" i="7"/>
  <c r="U1629" i="7"/>
  <c r="V1629" i="7" s="1"/>
  <c r="W1629" i="7" s="1"/>
  <c r="U1626" i="7"/>
  <c r="V1626" i="7" s="1"/>
  <c r="W1626" i="7" s="1"/>
  <c r="U1555" i="7"/>
  <c r="V1555" i="7"/>
  <c r="W1555" i="7" s="1"/>
  <c r="V1669" i="7"/>
  <c r="W1669" i="7" s="1"/>
  <c r="U1669" i="7"/>
  <c r="U1592" i="7"/>
  <c r="V1592" i="7" s="1"/>
  <c r="W1592" i="7" s="1"/>
  <c r="U1520" i="7"/>
  <c r="V1520" i="7" s="1"/>
  <c r="W1520" i="7" s="1"/>
  <c r="U1536" i="7"/>
  <c r="V1536" i="7" s="1"/>
  <c r="W1536" i="7" s="1"/>
  <c r="V1552" i="7"/>
  <c r="W1552" i="7" s="1"/>
  <c r="U1552" i="7"/>
  <c r="U1556" i="7"/>
  <c r="V1556" i="7" s="1"/>
  <c r="W1556" i="7" s="1"/>
  <c r="U1481" i="7"/>
  <c r="V1481" i="7"/>
  <c r="W1481" i="7" s="1"/>
  <c r="U1681" i="7"/>
  <c r="V1681" i="7" s="1"/>
  <c r="W1681" i="7" s="1"/>
  <c r="U1704" i="7"/>
  <c r="V1704" i="7" s="1"/>
  <c r="W1704" i="7" s="1"/>
  <c r="U1672" i="7"/>
  <c r="V1672" i="7"/>
  <c r="W1672" i="7" s="1"/>
  <c r="U1640" i="7"/>
  <c r="V1640" i="7"/>
  <c r="W1640" i="7" s="1"/>
  <c r="U1641" i="7"/>
  <c r="V1641" i="7" s="1"/>
  <c r="W1641" i="7" s="1"/>
  <c r="U1583" i="7"/>
  <c r="V1583" i="7" s="1"/>
  <c r="W1583" i="7" s="1"/>
  <c r="U1551" i="7"/>
  <c r="V1551" i="7"/>
  <c r="W1551" i="7" s="1"/>
  <c r="U1637" i="7"/>
  <c r="V1637" i="7" s="1"/>
  <c r="W1637" i="7" s="1"/>
  <c r="U1654" i="7"/>
  <c r="V1654" i="7" s="1"/>
  <c r="W1654" i="7" s="1"/>
  <c r="V1685" i="7"/>
  <c r="W1685" i="7" s="1"/>
  <c r="U1685" i="7"/>
  <c r="U1580" i="7"/>
  <c r="V1580" i="7" s="1"/>
  <c r="W1580" i="7" s="1"/>
  <c r="U1438" i="7"/>
  <c r="V1438" i="7" s="1"/>
  <c r="W1438" i="7" s="1"/>
  <c r="U1493" i="7"/>
  <c r="V1493" i="7" s="1"/>
  <c r="W1493" i="7" s="1"/>
  <c r="V1689" i="7"/>
  <c r="W1689" i="7" s="1"/>
  <c r="U1689" i="7"/>
  <c r="U1700" i="7"/>
  <c r="V1700" i="7"/>
  <c r="W1700" i="7" s="1"/>
  <c r="U1668" i="7"/>
  <c r="V1668" i="7"/>
  <c r="W1668" i="7" s="1"/>
  <c r="U1636" i="7"/>
  <c r="V1636" i="7"/>
  <c r="W1636" i="7" s="1"/>
  <c r="V1690" i="7"/>
  <c r="W1690" i="7" s="1"/>
  <c r="U1690" i="7"/>
  <c r="U1610" i="7"/>
  <c r="V1610" i="7"/>
  <c r="W1610" i="7" s="1"/>
  <c r="U1579" i="7"/>
  <c r="V1579" i="7"/>
  <c r="W1579" i="7" s="1"/>
  <c r="U1547" i="7"/>
  <c r="V1547" i="7"/>
  <c r="W1547" i="7" s="1"/>
  <c r="U1612" i="7"/>
  <c r="V1612" i="7" s="1"/>
  <c r="W1612" i="7" s="1"/>
  <c r="U1645" i="7"/>
  <c r="V1645" i="7" s="1"/>
  <c r="W1645" i="7" s="1"/>
  <c r="U1569" i="7"/>
  <c r="V1569" i="7" s="1"/>
  <c r="W1569" i="7" s="1"/>
  <c r="U1509" i="7"/>
  <c r="V1509" i="7" s="1"/>
  <c r="W1509" i="7" s="1"/>
  <c r="V1665" i="7"/>
  <c r="W1665" i="7" s="1"/>
  <c r="U1665" i="7"/>
  <c r="U1523" i="7"/>
  <c r="V1523" i="7"/>
  <c r="W1523" i="7" s="1"/>
  <c r="U1525" i="7"/>
  <c r="V1525" i="7" s="1"/>
  <c r="W1525" i="7" s="1"/>
  <c r="U1588" i="7"/>
  <c r="V1588" i="7" s="1"/>
  <c r="W1588" i="7" s="1"/>
  <c r="U1603" i="7"/>
  <c r="V1603" i="7" s="1"/>
  <c r="W1603" i="7" s="1"/>
  <c r="U1686" i="7"/>
  <c r="V1686" i="7" s="1"/>
  <c r="W1686" i="7" s="1"/>
  <c r="U1519" i="7"/>
  <c r="V1519" i="7" s="1"/>
  <c r="W1519" i="7" s="1"/>
  <c r="U1633" i="7"/>
  <c r="V1633" i="7" s="1"/>
  <c r="W1633" i="7" s="1"/>
  <c r="V1533" i="7"/>
  <c r="W1533" i="7" s="1"/>
  <c r="U1533" i="7"/>
  <c r="U1491" i="7"/>
  <c r="V1491" i="7"/>
  <c r="W1491" i="7" s="1"/>
  <c r="U1597" i="7"/>
  <c r="V1597" i="7" s="1"/>
  <c r="W1597" i="7" s="1"/>
  <c r="U1418" i="7"/>
  <c r="V1418" i="7" s="1"/>
  <c r="W1418" i="7" s="1"/>
  <c r="V1395" i="7"/>
  <c r="W1395" i="7" s="1"/>
  <c r="U1395" i="7"/>
  <c r="U1359" i="7"/>
  <c r="V1359" i="7" s="1"/>
  <c r="W1359" i="7" s="1"/>
  <c r="U1402" i="7"/>
  <c r="V1402" i="7" s="1"/>
  <c r="W1402" i="7" s="1"/>
  <c r="U1414" i="7"/>
  <c r="V1414" i="7" s="1"/>
  <c r="W1414" i="7" s="1"/>
  <c r="V1439" i="7"/>
  <c r="W1439" i="7" s="1"/>
  <c r="U1439" i="7"/>
  <c r="U1428" i="7"/>
  <c r="V1428" i="7" s="1"/>
  <c r="W1428" i="7" s="1"/>
  <c r="V1189" i="7"/>
  <c r="W1189" i="7" s="1"/>
  <c r="U1189" i="7"/>
  <c r="U1419" i="7"/>
  <c r="V1419" i="7" s="1"/>
  <c r="W1419" i="7" s="1"/>
  <c r="V1220" i="7"/>
  <c r="W1220" i="7" s="1"/>
  <c r="U1220" i="7"/>
  <c r="U1404" i="7"/>
  <c r="V1404" i="7"/>
  <c r="W1404" i="7" s="1"/>
  <c r="V1256" i="7"/>
  <c r="W1256" i="7" s="1"/>
  <c r="U1256" i="7"/>
  <c r="U833" i="7"/>
  <c r="V833" i="7" s="1"/>
  <c r="W833" i="7" s="1"/>
  <c r="V1101" i="7"/>
  <c r="W1101" i="7" s="1"/>
  <c r="U1101" i="7"/>
  <c r="U1137" i="7"/>
  <c r="V1137" i="7" s="1"/>
  <c r="W1137" i="7" s="1"/>
  <c r="V736" i="7"/>
  <c r="W736" i="7" s="1"/>
  <c r="U736" i="7"/>
  <c r="U635" i="7"/>
  <c r="V635" i="7"/>
  <c r="W635" i="7" s="1"/>
  <c r="U603" i="7"/>
  <c r="V603" i="7" s="1"/>
  <c r="W603" i="7" s="1"/>
  <c r="U571" i="7"/>
  <c r="V571" i="7"/>
  <c r="W571" i="7" s="1"/>
  <c r="U539" i="7"/>
  <c r="V539" i="7" s="1"/>
  <c r="W539" i="7" s="1"/>
  <c r="U507" i="7"/>
  <c r="V507" i="7"/>
  <c r="W507" i="7" s="1"/>
  <c r="U475" i="7"/>
  <c r="V475" i="7" s="1"/>
  <c r="W475" i="7" s="1"/>
  <c r="U893" i="7"/>
  <c r="V893" i="7" s="1"/>
  <c r="W893" i="7" s="1"/>
  <c r="U644" i="7"/>
  <c r="V644" i="7" s="1"/>
  <c r="W644" i="7" s="1"/>
  <c r="U647" i="7"/>
  <c r="V647" i="7" s="1"/>
  <c r="W647" i="7" s="1"/>
  <c r="V700" i="7"/>
  <c r="W700" i="7" s="1"/>
  <c r="U700" i="7"/>
  <c r="U220" i="7"/>
  <c r="V220" i="7" s="1"/>
  <c r="W220" i="7" s="1"/>
  <c r="U108" i="7"/>
  <c r="V108" i="7" s="1"/>
  <c r="W108" i="7" s="1"/>
  <c r="U76" i="7"/>
  <c r="V76" i="7" s="1"/>
  <c r="W76" i="7" s="1"/>
  <c r="V44" i="7"/>
  <c r="W44" i="7" s="1"/>
  <c r="U44" i="7"/>
  <c r="U12" i="7"/>
  <c r="V12" i="7" s="1"/>
  <c r="W12" i="7" s="1"/>
  <c r="U748" i="7"/>
  <c r="V748" i="7" s="1"/>
  <c r="W748" i="7" s="1"/>
  <c r="U497" i="7"/>
  <c r="V497" i="7" s="1"/>
  <c r="W497" i="7" s="1"/>
  <c r="V422" i="7"/>
  <c r="W422" i="7" s="1"/>
  <c r="U422" i="7"/>
  <c r="U370" i="7"/>
  <c r="V370" i="7" s="1"/>
  <c r="W370" i="7" s="1"/>
  <c r="U325" i="7"/>
  <c r="V325" i="7" s="1"/>
  <c r="W325" i="7" s="1"/>
  <c r="U293" i="7"/>
  <c r="V293" i="7" s="1"/>
  <c r="W293" i="7" s="1"/>
  <c r="V261" i="7"/>
  <c r="W261" i="7" s="1"/>
  <c r="U261" i="7"/>
  <c r="U229" i="7"/>
  <c r="V229" i="7" s="1"/>
  <c r="W229" i="7" s="1"/>
  <c r="U197" i="7"/>
  <c r="V197" i="7" s="1"/>
  <c r="W197" i="7" s="1"/>
  <c r="U165" i="7"/>
  <c r="V165" i="7" s="1"/>
  <c r="W165" i="7" s="1"/>
  <c r="V133" i="7"/>
  <c r="W133" i="7" s="1"/>
  <c r="U133" i="7"/>
  <c r="V101" i="7"/>
  <c r="W101" i="7" s="1"/>
  <c r="U101" i="7"/>
  <c r="U69" i="7"/>
  <c r="V69" i="7" s="1"/>
  <c r="W69" i="7" s="1"/>
  <c r="U37" i="7"/>
  <c r="V37" i="7" s="1"/>
  <c r="W37" i="7" s="1"/>
  <c r="V5" i="7"/>
  <c r="W5" i="7" s="1"/>
  <c r="U5" i="7"/>
  <c r="V322" i="7"/>
  <c r="W322" i="7" s="1"/>
  <c r="U322" i="7"/>
  <c r="U290" i="7"/>
  <c r="V290" i="7" s="1"/>
  <c r="W290" i="7" s="1"/>
  <c r="U258" i="7"/>
  <c r="V258" i="7" s="1"/>
  <c r="W258" i="7" s="1"/>
  <c r="V226" i="7"/>
  <c r="W226" i="7" s="1"/>
  <c r="U226" i="7"/>
  <c r="V94" i="7"/>
  <c r="W94" i="7" s="1"/>
  <c r="U94" i="7"/>
  <c r="U122" i="7"/>
  <c r="V122" i="7" s="1"/>
  <c r="W122" i="7" s="1"/>
  <c r="U18" i="7"/>
  <c r="V18" i="7" s="1"/>
  <c r="W18" i="7" s="1"/>
  <c r="V206" i="7"/>
  <c r="W206" i="7" s="1"/>
  <c r="U206" i="7"/>
  <c r="V106" i="7"/>
  <c r="W106" i="7" s="1"/>
  <c r="U106" i="7"/>
  <c r="U6" i="7"/>
  <c r="V6" i="7" s="1"/>
  <c r="W6" i="7" s="1"/>
  <c r="U1624" i="7"/>
  <c r="V1624" i="7"/>
  <c r="W1624" i="7" s="1"/>
  <c r="U1535" i="7"/>
  <c r="V1535" i="7" s="1"/>
  <c r="W1535" i="7" s="1"/>
  <c r="V1516" i="7"/>
  <c r="W1516" i="7" s="1"/>
  <c r="U1516" i="7"/>
  <c r="U1634" i="7"/>
  <c r="V1634" i="7" s="1"/>
  <c r="W1634" i="7" s="1"/>
  <c r="U1486" i="7"/>
  <c r="V1486" i="7" s="1"/>
  <c r="W1486" i="7" s="1"/>
  <c r="V1446" i="7"/>
  <c r="W1446" i="7" s="1"/>
  <c r="U1446" i="7"/>
  <c r="V1498" i="7"/>
  <c r="W1498" i="7" s="1"/>
  <c r="U1498" i="7"/>
  <c r="U1545" i="7"/>
  <c r="V1545" i="7" s="1"/>
  <c r="W1545" i="7" s="1"/>
  <c r="U1513" i="7"/>
  <c r="V1513" i="7" s="1"/>
  <c r="W1513" i="7" s="1"/>
  <c r="U1390" i="7"/>
  <c r="V1390" i="7" s="1"/>
  <c r="W1390" i="7" s="1"/>
  <c r="U1355" i="7"/>
  <c r="V1355" i="7" s="1"/>
  <c r="W1355" i="7" s="1"/>
  <c r="U1406" i="7"/>
  <c r="V1406" i="7" s="1"/>
  <c r="W1406" i="7" s="1"/>
  <c r="U1394" i="7"/>
  <c r="V1394" i="7" s="1"/>
  <c r="W1394" i="7" s="1"/>
  <c r="V1398" i="7"/>
  <c r="W1398" i="7" s="1"/>
  <c r="U1398" i="7"/>
  <c r="U1311" i="7"/>
  <c r="V1311" i="7" s="1"/>
  <c r="W1311" i="7" s="1"/>
  <c r="U1386" i="7"/>
  <c r="V1386" i="7" s="1"/>
  <c r="W1386" i="7" s="1"/>
  <c r="V1293" i="7"/>
  <c r="W1293" i="7" s="1"/>
  <c r="U1293" i="7"/>
  <c r="V1261" i="7"/>
  <c r="W1261" i="7" s="1"/>
  <c r="U1261" i="7"/>
  <c r="U1229" i="7"/>
  <c r="V1229" i="7" s="1"/>
  <c r="W1229" i="7" s="1"/>
  <c r="U1165" i="7"/>
  <c r="V1165" i="7" s="1"/>
  <c r="W1165" i="7" s="1"/>
  <c r="U1396" i="7"/>
  <c r="V1396" i="7" s="1"/>
  <c r="W1396" i="7" s="1"/>
  <c r="V1268" i="7"/>
  <c r="W1268" i="7" s="1"/>
  <c r="U1268" i="7"/>
  <c r="U1172" i="7"/>
  <c r="V1172" i="7" s="1"/>
  <c r="W1172" i="7" s="1"/>
  <c r="U1320" i="7"/>
  <c r="V1320" i="7" s="1"/>
  <c r="W1320" i="7" s="1"/>
  <c r="U1144" i="7"/>
  <c r="V1144" i="7" s="1"/>
  <c r="W1144" i="7" s="1"/>
  <c r="V1160" i="7"/>
  <c r="W1160" i="7" s="1"/>
  <c r="U1160" i="7"/>
  <c r="U1490" i="7"/>
  <c r="V1490" i="7" s="1"/>
  <c r="W1490" i="7" s="1"/>
  <c r="U1494" i="7"/>
  <c r="V1494" i="7" s="1"/>
  <c r="W1494" i="7" s="1"/>
  <c r="U929" i="7"/>
  <c r="V929" i="7" s="1"/>
  <c r="W929" i="7" s="1"/>
  <c r="V813" i="7"/>
  <c r="W813" i="7" s="1"/>
  <c r="U813" i="7"/>
  <c r="U1061" i="7"/>
  <c r="V1061" i="7" s="1"/>
  <c r="W1061" i="7" s="1"/>
  <c r="U1025" i="7"/>
  <c r="V1025" i="7" s="1"/>
  <c r="W1025" i="7" s="1"/>
  <c r="U724" i="7"/>
  <c r="V724" i="7" s="1"/>
  <c r="W724" i="7" s="1"/>
  <c r="U658" i="7"/>
  <c r="V658" i="7" s="1"/>
  <c r="W658" i="7" s="1"/>
  <c r="U631" i="7"/>
  <c r="V631" i="7" s="1"/>
  <c r="W631" i="7" s="1"/>
  <c r="U599" i="7"/>
  <c r="V599" i="7" s="1"/>
  <c r="W599" i="7" s="1"/>
  <c r="U567" i="7"/>
  <c r="V567" i="7" s="1"/>
  <c r="W567" i="7" s="1"/>
  <c r="U535" i="7"/>
  <c r="V535" i="7" s="1"/>
  <c r="W535" i="7" s="1"/>
  <c r="U503" i="7"/>
  <c r="V503" i="7"/>
  <c r="W503" i="7" s="1"/>
  <c r="U471" i="7"/>
  <c r="V471" i="7"/>
  <c r="W471" i="7" s="1"/>
  <c r="U861" i="7"/>
  <c r="V861" i="7" s="1"/>
  <c r="W861" i="7" s="1"/>
  <c r="V776" i="7"/>
  <c r="W776" i="7" s="1"/>
  <c r="U776" i="7"/>
  <c r="U445" i="7"/>
  <c r="V445" i="7" s="1"/>
  <c r="W445" i="7" s="1"/>
  <c r="U756" i="7"/>
  <c r="V756" i="7" s="1"/>
  <c r="W756" i="7" s="1"/>
  <c r="U613" i="7"/>
  <c r="V613" i="7" s="1"/>
  <c r="W613" i="7" s="1"/>
  <c r="V581" i="7"/>
  <c r="W581" i="7" s="1"/>
  <c r="U581" i="7"/>
  <c r="U549" i="7"/>
  <c r="V549" i="7" s="1"/>
  <c r="W549" i="7" s="1"/>
  <c r="U517" i="7"/>
  <c r="V517" i="7" s="1"/>
  <c r="W517" i="7" s="1"/>
  <c r="U901" i="7"/>
  <c r="V901" i="7" s="1"/>
  <c r="W901" i="7" s="1"/>
  <c r="V653" i="7"/>
  <c r="W653" i="7" s="1"/>
  <c r="U653" i="7"/>
  <c r="U439" i="7"/>
  <c r="V439" i="7" s="1"/>
  <c r="W439" i="7" s="1"/>
  <c r="U398" i="7"/>
  <c r="V398" i="7" s="1"/>
  <c r="W398" i="7" s="1"/>
  <c r="U346" i="7"/>
  <c r="V346" i="7" s="1"/>
  <c r="W346" i="7" s="1"/>
  <c r="V192" i="7"/>
  <c r="W192" i="7" s="1"/>
  <c r="U192" i="7"/>
  <c r="U104" i="7"/>
  <c r="V104" i="7" s="1"/>
  <c r="W104" i="7" s="1"/>
  <c r="U72" i="7"/>
  <c r="V72" i="7" s="1"/>
  <c r="W72" i="7" s="1"/>
  <c r="U40" i="7"/>
  <c r="V40" i="7" s="1"/>
  <c r="W40" i="7" s="1"/>
  <c r="V8" i="7"/>
  <c r="W8" i="7" s="1"/>
  <c r="U8" i="7"/>
  <c r="U358" i="7"/>
  <c r="V358" i="7" s="1"/>
  <c r="W358" i="7" s="1"/>
  <c r="U493" i="7"/>
  <c r="V493" i="7" s="1"/>
  <c r="W493" i="7" s="1"/>
  <c r="U469" i="7"/>
  <c r="V469" i="7" s="1"/>
  <c r="W469" i="7" s="1"/>
  <c r="V321" i="7"/>
  <c r="W321" i="7" s="1"/>
  <c r="U321" i="7"/>
  <c r="U289" i="7"/>
  <c r="V289" i="7" s="1"/>
  <c r="W289" i="7" s="1"/>
  <c r="U257" i="7"/>
  <c r="V257" i="7" s="1"/>
  <c r="W257" i="7" s="1"/>
  <c r="U225" i="7"/>
  <c r="V225" i="7" s="1"/>
  <c r="W225" i="7" s="1"/>
  <c r="V161" i="7"/>
  <c r="W161" i="7" s="1"/>
  <c r="U161" i="7"/>
  <c r="U97" i="7"/>
  <c r="V97" i="7" s="1"/>
  <c r="W97" i="7" s="1"/>
  <c r="U33" i="7"/>
  <c r="V33" i="7" s="1"/>
  <c r="W33" i="7" s="1"/>
  <c r="U382" i="7"/>
  <c r="V382" i="7" s="1"/>
  <c r="W382" i="7" s="1"/>
  <c r="V693" i="7"/>
  <c r="W693" i="7" s="1"/>
  <c r="U693" i="7"/>
  <c r="U318" i="7"/>
  <c r="V318" i="7" s="1"/>
  <c r="W318" i="7" s="1"/>
  <c r="U286" i="7"/>
  <c r="V286" i="7" s="1"/>
  <c r="W286" i="7" s="1"/>
  <c r="U254" i="7"/>
  <c r="V254" i="7" s="1"/>
  <c r="W254" i="7" s="1"/>
  <c r="V222" i="7"/>
  <c r="W222" i="7" s="1"/>
  <c r="U222" i="7"/>
  <c r="U66" i="7"/>
  <c r="V66" i="7" s="1"/>
  <c r="W66" i="7" s="1"/>
  <c r="U190" i="7"/>
  <c r="V190" i="7" s="1"/>
  <c r="W190" i="7" s="1"/>
  <c r="U90" i="7"/>
  <c r="V90" i="7" s="1"/>
  <c r="W90" i="7" s="1"/>
  <c r="V78" i="7"/>
  <c r="W78" i="7" s="1"/>
  <c r="U78" i="7"/>
  <c r="U74" i="7"/>
  <c r="V74" i="7" s="1"/>
  <c r="W74" i="7" s="1"/>
  <c r="U70" i="7"/>
  <c r="V70" i="7" s="1"/>
  <c r="W70" i="7" s="1"/>
  <c r="U102" i="7"/>
  <c r="V102" i="7" s="1"/>
  <c r="W102" i="7" s="1"/>
  <c r="U1614" i="7"/>
  <c r="V1614" i="7" s="1"/>
  <c r="W1614" i="7" s="1"/>
  <c r="U1442" i="7"/>
  <c r="V1442" i="7" s="1"/>
  <c r="W1442" i="7" s="1"/>
  <c r="V1383" i="7"/>
  <c r="W1383" i="7" s="1"/>
  <c r="U1383" i="7"/>
  <c r="U1351" i="7"/>
  <c r="V1351" i="7" s="1"/>
  <c r="W1351" i="7" s="1"/>
  <c r="V1465" i="7"/>
  <c r="W1465" i="7" s="1"/>
  <c r="U1465" i="7"/>
  <c r="U1368" i="7"/>
  <c r="V1368" i="7" s="1"/>
  <c r="W1368" i="7" s="1"/>
  <c r="V1356" i="7"/>
  <c r="W1356" i="7" s="1"/>
  <c r="U1356" i="7"/>
  <c r="U1327" i="7"/>
  <c r="V1327" i="7" s="1"/>
  <c r="W1327" i="7" s="1"/>
  <c r="V1205" i="7"/>
  <c r="W1205" i="7" s="1"/>
  <c r="U1205" i="7"/>
  <c r="U1141" i="7"/>
  <c r="V1141" i="7" s="1"/>
  <c r="W1141" i="7" s="1"/>
  <c r="V1260" i="7"/>
  <c r="W1260" i="7" s="1"/>
  <c r="U1260" i="7"/>
  <c r="U1164" i="7"/>
  <c r="V1164" i="7" s="1"/>
  <c r="W1164" i="7" s="1"/>
  <c r="V1305" i="7"/>
  <c r="W1305" i="7" s="1"/>
  <c r="U1305" i="7"/>
  <c r="U1105" i="7"/>
  <c r="V1105" i="7" s="1"/>
  <c r="W1105" i="7" s="1"/>
  <c r="V1041" i="7"/>
  <c r="W1041" i="7" s="1"/>
  <c r="U1041" i="7"/>
  <c r="U1069" i="7"/>
  <c r="V1069" i="7" s="1"/>
  <c r="W1069" i="7" s="1"/>
  <c r="V804" i="7"/>
  <c r="W804" i="7" s="1"/>
  <c r="U804" i="7"/>
  <c r="U1201" i="7"/>
  <c r="V1201" i="7" s="1"/>
  <c r="W1201" i="7" s="1"/>
  <c r="V655" i="7"/>
  <c r="W655" i="7" s="1"/>
  <c r="U655" i="7"/>
  <c r="U774" i="7"/>
  <c r="V774" i="7" s="1"/>
  <c r="W774" i="7" s="1"/>
  <c r="U679" i="7"/>
  <c r="V679" i="7" s="1"/>
  <c r="W679" i="7" s="1"/>
  <c r="U627" i="7"/>
  <c r="V627" i="7" s="1"/>
  <c r="W627" i="7" s="1"/>
  <c r="U595" i="7"/>
  <c r="V595" i="7" s="1"/>
  <c r="W595" i="7" s="1"/>
  <c r="U563" i="7"/>
  <c r="V563" i="7" s="1"/>
  <c r="W563" i="7" s="1"/>
  <c r="U531" i="7"/>
  <c r="V531" i="7" s="1"/>
  <c r="W531" i="7" s="1"/>
  <c r="U499" i="7"/>
  <c r="V499" i="7" s="1"/>
  <c r="W499" i="7" s="1"/>
  <c r="U467" i="7"/>
  <c r="V467" i="7" s="1"/>
  <c r="W467" i="7" s="1"/>
  <c r="U829" i="7"/>
  <c r="V829" i="7" s="1"/>
  <c r="W829" i="7" s="1"/>
  <c r="V869" i="7"/>
  <c r="W869" i="7" s="1"/>
  <c r="U869" i="7"/>
  <c r="U451" i="7"/>
  <c r="V451" i="7" s="1"/>
  <c r="W451" i="7" s="1"/>
  <c r="U740" i="7"/>
  <c r="V740" i="7" s="1"/>
  <c r="W740" i="7" s="1"/>
  <c r="U545" i="7"/>
  <c r="V545" i="7" s="1"/>
  <c r="W545" i="7" s="1"/>
  <c r="V248" i="7"/>
  <c r="W248" i="7" s="1"/>
  <c r="U248" i="7"/>
  <c r="U188" i="7"/>
  <c r="V188" i="7" s="1"/>
  <c r="W188" i="7" s="1"/>
  <c r="U100" i="7"/>
  <c r="V100" i="7" s="1"/>
  <c r="W100" i="7" s="1"/>
  <c r="U68" i="7"/>
  <c r="V68" i="7" s="1"/>
  <c r="W68" i="7" s="1"/>
  <c r="V36" i="7"/>
  <c r="W36" i="7" s="1"/>
  <c r="U36" i="7"/>
  <c r="U4" i="7"/>
  <c r="V4" i="7" s="1"/>
  <c r="W4" i="7" s="1"/>
  <c r="U661" i="7"/>
  <c r="V661" i="7" s="1"/>
  <c r="W661" i="7" s="1"/>
  <c r="U465" i="7"/>
  <c r="V465" i="7" s="1"/>
  <c r="W465" i="7" s="1"/>
  <c r="V317" i="7"/>
  <c r="W317" i="7" s="1"/>
  <c r="U317" i="7"/>
  <c r="U285" i="7"/>
  <c r="V285" i="7" s="1"/>
  <c r="W285" i="7" s="1"/>
  <c r="U253" i="7"/>
  <c r="V253" i="7" s="1"/>
  <c r="W253" i="7" s="1"/>
  <c r="U221" i="7"/>
  <c r="V221" i="7" s="1"/>
  <c r="W221" i="7" s="1"/>
  <c r="V189" i="7"/>
  <c r="W189" i="7" s="1"/>
  <c r="U189" i="7"/>
  <c r="U157" i="7"/>
  <c r="V157" i="7" s="1"/>
  <c r="W157" i="7" s="1"/>
  <c r="U125" i="7"/>
  <c r="V125" i="7" s="1"/>
  <c r="W125" i="7" s="1"/>
  <c r="U93" i="7"/>
  <c r="V93" i="7" s="1"/>
  <c r="W93" i="7" s="1"/>
  <c r="V61" i="7"/>
  <c r="W61" i="7" s="1"/>
  <c r="U61" i="7"/>
  <c r="U29" i="7"/>
  <c r="V29" i="7" s="1"/>
  <c r="W29" i="7" s="1"/>
  <c r="U680" i="7"/>
  <c r="V680" i="7" s="1"/>
  <c r="W680" i="7" s="1"/>
  <c r="V569" i="7"/>
  <c r="W569" i="7" s="1"/>
  <c r="U569" i="7"/>
  <c r="V314" i="7"/>
  <c r="W314" i="7" s="1"/>
  <c r="U314" i="7"/>
  <c r="U282" i="7"/>
  <c r="V282" i="7" s="1"/>
  <c r="W282" i="7" s="1"/>
  <c r="U250" i="7"/>
  <c r="V250" i="7" s="1"/>
  <c r="W250" i="7" s="1"/>
  <c r="V218" i="7"/>
  <c r="W218" i="7" s="1"/>
  <c r="U218" i="7"/>
  <c r="V194" i="7"/>
  <c r="W194" i="7" s="1"/>
  <c r="U194" i="7"/>
  <c r="U34" i="7"/>
  <c r="V34" i="7" s="1"/>
  <c r="W34" i="7" s="1"/>
  <c r="U178" i="7"/>
  <c r="V178" i="7" s="1"/>
  <c r="W178" i="7" s="1"/>
  <c r="U364" i="7"/>
  <c r="V364" i="7" s="1"/>
  <c r="W364" i="7" s="1"/>
  <c r="V174" i="7"/>
  <c r="W174" i="7" s="1"/>
  <c r="U174" i="7"/>
  <c r="U42" i="7"/>
  <c r="V42" i="7" s="1"/>
  <c r="W42" i="7" s="1"/>
  <c r="U396" i="7"/>
  <c r="V396" i="7" s="1"/>
  <c r="W396" i="7" s="1"/>
  <c r="U134" i="7"/>
  <c r="V134" i="7" s="1"/>
  <c r="W134" i="7" s="1"/>
  <c r="U1596" i="7"/>
  <c r="V1596" i="7" s="1"/>
  <c r="W1596" i="7" s="1"/>
  <c r="U1591" i="7"/>
  <c r="V1591" i="7"/>
  <c r="W1591" i="7" s="1"/>
  <c r="U1469" i="7"/>
  <c r="V1469" i="7" s="1"/>
  <c r="W1469" i="7" s="1"/>
  <c r="U1532" i="7"/>
  <c r="V1532" i="7" s="1"/>
  <c r="W1532" i="7" s="1"/>
  <c r="U1471" i="7"/>
  <c r="V1471" i="7" s="1"/>
  <c r="W1471" i="7" s="1"/>
  <c r="V1473" i="7"/>
  <c r="W1473" i="7" s="1"/>
  <c r="U1473" i="7"/>
  <c r="V1435" i="7"/>
  <c r="W1435" i="7" s="1"/>
  <c r="U1435" i="7"/>
  <c r="U1477" i="7"/>
  <c r="V1477" i="7" s="1"/>
  <c r="W1477" i="7" s="1"/>
  <c r="V1420" i="7"/>
  <c r="W1420" i="7" s="1"/>
  <c r="U1420" i="7"/>
  <c r="U1379" i="7"/>
  <c r="V1379" i="7" s="1"/>
  <c r="W1379" i="7" s="1"/>
  <c r="U1347" i="7"/>
  <c r="V1347" i="7" s="1"/>
  <c r="W1347" i="7" s="1"/>
  <c r="U1319" i="7"/>
  <c r="V1319" i="7" s="1"/>
  <c r="W1319" i="7" s="1"/>
  <c r="V1360" i="7"/>
  <c r="W1360" i="7" s="1"/>
  <c r="U1360" i="7"/>
  <c r="U1447" i="7"/>
  <c r="V1447" i="7" s="1"/>
  <c r="W1447" i="7" s="1"/>
  <c r="U1335" i="7"/>
  <c r="V1335" i="7" s="1"/>
  <c r="W1335" i="7" s="1"/>
  <c r="U1315" i="7"/>
  <c r="V1315" i="7" s="1"/>
  <c r="W1315" i="7" s="1"/>
  <c r="V1285" i="7"/>
  <c r="W1285" i="7" s="1"/>
  <c r="U1285" i="7"/>
  <c r="U1253" i="7"/>
  <c r="V1253" i="7" s="1"/>
  <c r="W1253" i="7" s="1"/>
  <c r="U1181" i="7"/>
  <c r="V1181" i="7" s="1"/>
  <c r="W1181" i="7" s="1"/>
  <c r="U1300" i="7"/>
  <c r="V1300" i="7" s="1"/>
  <c r="W1300" i="7" s="1"/>
  <c r="V1252" i="7"/>
  <c r="W1252" i="7" s="1"/>
  <c r="U1252" i="7"/>
  <c r="U1204" i="7"/>
  <c r="V1204" i="7" s="1"/>
  <c r="W1204" i="7" s="1"/>
  <c r="U1156" i="7"/>
  <c r="V1156" i="7" s="1"/>
  <c r="W1156" i="7" s="1"/>
  <c r="U1288" i="7"/>
  <c r="V1288" i="7" s="1"/>
  <c r="W1288" i="7" s="1"/>
  <c r="V1240" i="7"/>
  <c r="W1240" i="7" s="1"/>
  <c r="U1240" i="7"/>
  <c r="U1119" i="7"/>
  <c r="V1119" i="7" s="1"/>
  <c r="W1119" i="7" s="1"/>
  <c r="U1352" i="7"/>
  <c r="V1352" i="7" s="1"/>
  <c r="W1352" i="7" s="1"/>
  <c r="U1353" i="7"/>
  <c r="V1353" i="7" s="1"/>
  <c r="W1353" i="7" s="1"/>
  <c r="V865" i="7"/>
  <c r="W865" i="7" s="1"/>
  <c r="U865" i="7"/>
  <c r="U1317" i="7"/>
  <c r="V1317" i="7" s="1"/>
  <c r="W1317" i="7" s="1"/>
  <c r="U985" i="7"/>
  <c r="V985" i="7" s="1"/>
  <c r="W985" i="7" s="1"/>
  <c r="U921" i="7"/>
  <c r="V921" i="7" s="1"/>
  <c r="W921" i="7" s="1"/>
  <c r="V857" i="7"/>
  <c r="W857" i="7" s="1"/>
  <c r="U857" i="7"/>
  <c r="U708" i="7"/>
  <c r="V708" i="7" s="1"/>
  <c r="W708" i="7" s="1"/>
  <c r="U652" i="7"/>
  <c r="V652" i="7" s="1"/>
  <c r="W652" i="7" s="1"/>
  <c r="U672" i="7"/>
  <c r="V672" i="7"/>
  <c r="W672" i="7" s="1"/>
  <c r="U623" i="7"/>
  <c r="V623" i="7"/>
  <c r="W623" i="7" s="1"/>
  <c r="U591" i="7"/>
  <c r="V591" i="7" s="1"/>
  <c r="W591" i="7" s="1"/>
  <c r="U559" i="7"/>
  <c r="V559" i="7" s="1"/>
  <c r="W559" i="7" s="1"/>
  <c r="U527" i="7"/>
  <c r="V527" i="7"/>
  <c r="W527" i="7" s="1"/>
  <c r="U495" i="7"/>
  <c r="V495" i="7"/>
  <c r="W495" i="7" s="1"/>
  <c r="U463" i="7"/>
  <c r="V463" i="7" s="1"/>
  <c r="W463" i="7" s="1"/>
  <c r="U809" i="7"/>
  <c r="V809" i="7" s="1"/>
  <c r="W809" i="7" s="1"/>
  <c r="U684" i="7"/>
  <c r="V684" i="7" s="1"/>
  <c r="W684" i="7" s="1"/>
  <c r="U605" i="7"/>
  <c r="V605" i="7" s="1"/>
  <c r="W605" i="7" s="1"/>
  <c r="U573" i="7"/>
  <c r="V573" i="7" s="1"/>
  <c r="W573" i="7" s="1"/>
  <c r="U541" i="7"/>
  <c r="V541" i="7" s="1"/>
  <c r="W541" i="7" s="1"/>
  <c r="U509" i="7"/>
  <c r="V509" i="7" s="1"/>
  <c r="W509" i="7" s="1"/>
  <c r="V716" i="7"/>
  <c r="W716" i="7" s="1"/>
  <c r="U716" i="7"/>
  <c r="U240" i="7"/>
  <c r="V240" i="7" s="1"/>
  <c r="W240" i="7" s="1"/>
  <c r="U128" i="7"/>
  <c r="V128" i="7" s="1"/>
  <c r="W128" i="7" s="1"/>
  <c r="U96" i="7"/>
  <c r="V96" i="7" s="1"/>
  <c r="W96" i="7" s="1"/>
  <c r="V64" i="7"/>
  <c r="W64" i="7" s="1"/>
  <c r="U64" i="7"/>
  <c r="U32" i="7"/>
  <c r="V32" i="7" s="1"/>
  <c r="W32" i="7" s="1"/>
  <c r="U1029" i="7"/>
  <c r="V1029" i="7" s="1"/>
  <c r="W1029" i="7" s="1"/>
  <c r="U662" i="7"/>
  <c r="V662" i="7" s="1"/>
  <c r="W662" i="7" s="1"/>
  <c r="V425" i="7"/>
  <c r="W425" i="7" s="1"/>
  <c r="U425" i="7"/>
  <c r="U461" i="7"/>
  <c r="V461" i="7" s="1"/>
  <c r="W461" i="7" s="1"/>
  <c r="U402" i="7"/>
  <c r="V402" i="7" s="1"/>
  <c r="W402" i="7" s="1"/>
  <c r="V313" i="7"/>
  <c r="W313" i="7" s="1"/>
  <c r="U313" i="7"/>
  <c r="U281" i="7"/>
  <c r="V281" i="7" s="1"/>
  <c r="W281" i="7" s="1"/>
  <c r="U249" i="7"/>
  <c r="V249" i="7" s="1"/>
  <c r="W249" i="7" s="1"/>
  <c r="U217" i="7"/>
  <c r="V217" i="7" s="1"/>
  <c r="W217" i="7" s="1"/>
  <c r="V185" i="7"/>
  <c r="W185" i="7" s="1"/>
  <c r="U185" i="7"/>
  <c r="U153" i="7"/>
  <c r="V153" i="7" s="1"/>
  <c r="W153" i="7" s="1"/>
  <c r="U121" i="7"/>
  <c r="V121" i="7" s="1"/>
  <c r="W121" i="7" s="1"/>
  <c r="U89" i="7"/>
  <c r="V89" i="7" s="1"/>
  <c r="W89" i="7" s="1"/>
  <c r="V57" i="7"/>
  <c r="W57" i="7" s="1"/>
  <c r="U57" i="7"/>
  <c r="U25" i="7"/>
  <c r="V25" i="7" s="1"/>
  <c r="W25" i="7" s="1"/>
  <c r="U350" i="7"/>
  <c r="V350" i="7" s="1"/>
  <c r="W350" i="7" s="1"/>
  <c r="U406" i="7"/>
  <c r="V406" i="7" s="1"/>
  <c r="W406" i="7" s="1"/>
  <c r="V310" i="7"/>
  <c r="W310" i="7" s="1"/>
  <c r="U310" i="7"/>
  <c r="U278" i="7"/>
  <c r="V278" i="7" s="1"/>
  <c r="W278" i="7" s="1"/>
  <c r="U246" i="7"/>
  <c r="V246" i="7" s="1"/>
  <c r="W246" i="7" s="1"/>
  <c r="U214" i="7"/>
  <c r="V214" i="7" s="1"/>
  <c r="W214" i="7" s="1"/>
  <c r="V162" i="7"/>
  <c r="W162" i="7" s="1"/>
  <c r="U162" i="7"/>
  <c r="U158" i="7"/>
  <c r="V158" i="7" s="1"/>
  <c r="W158" i="7" s="1"/>
  <c r="U30" i="7"/>
  <c r="V30" i="7" s="1"/>
  <c r="W30" i="7" s="1"/>
  <c r="U186" i="7"/>
  <c r="V186" i="7" s="1"/>
  <c r="W186" i="7" s="1"/>
  <c r="V58" i="7"/>
  <c r="W58" i="7" s="1"/>
  <c r="U58" i="7"/>
  <c r="U386" i="7"/>
  <c r="V386" i="7" s="1"/>
  <c r="W386" i="7" s="1"/>
  <c r="U359" i="7"/>
  <c r="V359" i="7" s="1"/>
  <c r="W359" i="7" s="1"/>
  <c r="U10" i="7"/>
  <c r="V10" i="7" s="1"/>
  <c r="W10" i="7" s="1"/>
  <c r="U1587" i="7"/>
  <c r="V1587" i="7" s="1"/>
  <c r="W1587" i="7" s="1"/>
  <c r="U1527" i="7"/>
  <c r="V1527" i="7" s="1"/>
  <c r="W1527" i="7" s="1"/>
  <c r="U1434" i="7"/>
  <c r="V1434" i="7" s="1"/>
  <c r="W1434" i="7" s="1"/>
  <c r="U1541" i="7"/>
  <c r="V1541" i="7" s="1"/>
  <c r="W1541" i="7" s="1"/>
  <c r="V1577" i="7"/>
  <c r="W1577" i="7" s="1"/>
  <c r="U1577" i="7"/>
  <c r="U1432" i="7"/>
  <c r="V1432" i="7" s="1"/>
  <c r="W1432" i="7" s="1"/>
  <c r="U1412" i="7"/>
  <c r="V1412" i="7" s="1"/>
  <c r="W1412" i="7" s="1"/>
  <c r="U1375" i="7"/>
  <c r="V1375" i="7" s="1"/>
  <c r="W1375" i="7" s="1"/>
  <c r="U1503" i="7"/>
  <c r="V1503" i="7" s="1"/>
  <c r="W1503" i="7" s="1"/>
  <c r="U1380" i="7"/>
  <c r="V1380" i="7" s="1"/>
  <c r="W1380" i="7" s="1"/>
  <c r="U1436" i="7"/>
  <c r="V1436" i="7" s="1"/>
  <c r="W1436" i="7" s="1"/>
  <c r="U1600" i="7"/>
  <c r="V1600" i="7" s="1"/>
  <c r="W1600" i="7" s="1"/>
  <c r="U1457" i="7"/>
  <c r="V1457" i="7" s="1"/>
  <c r="W1457" i="7" s="1"/>
  <c r="V1453" i="7"/>
  <c r="W1453" i="7" s="1"/>
  <c r="U1453" i="7"/>
  <c r="U1221" i="7"/>
  <c r="V1221" i="7" s="1"/>
  <c r="W1221" i="7" s="1"/>
  <c r="U1157" i="7"/>
  <c r="V1157" i="7" s="1"/>
  <c r="W1157" i="7" s="1"/>
  <c r="V1065" i="7"/>
  <c r="W1065" i="7" s="1"/>
  <c r="U1065" i="7"/>
  <c r="V1005" i="7"/>
  <c r="W1005" i="7" s="1"/>
  <c r="U1005" i="7"/>
  <c r="U1280" i="7"/>
  <c r="V1280" i="7" s="1"/>
  <c r="W1280" i="7" s="1"/>
  <c r="U1168" i="7"/>
  <c r="V1168" i="7" s="1"/>
  <c r="W1168" i="7" s="1"/>
  <c r="V961" i="7"/>
  <c r="W961" i="7" s="1"/>
  <c r="U961" i="7"/>
  <c r="V1037" i="7"/>
  <c r="W1037" i="7" s="1"/>
  <c r="U1037" i="7"/>
  <c r="U1176" i="7"/>
  <c r="V1176" i="7" s="1"/>
  <c r="W1176" i="7" s="1"/>
  <c r="U1121" i="7"/>
  <c r="V1121" i="7" s="1"/>
  <c r="W1121" i="7" s="1"/>
  <c r="V768" i="7"/>
  <c r="W768" i="7" s="1"/>
  <c r="U768" i="7"/>
  <c r="U619" i="7"/>
  <c r="V619" i="7" s="1"/>
  <c r="W619" i="7" s="1"/>
  <c r="U587" i="7"/>
  <c r="V587" i="7" s="1"/>
  <c r="W587" i="7" s="1"/>
  <c r="U555" i="7"/>
  <c r="V555" i="7" s="1"/>
  <c r="W555" i="7" s="1"/>
  <c r="U523" i="7"/>
  <c r="V523" i="7" s="1"/>
  <c r="W523" i="7" s="1"/>
  <c r="U491" i="7"/>
  <c r="V491" i="7"/>
  <c r="W491" i="7" s="1"/>
  <c r="U459" i="7"/>
  <c r="V459" i="7" s="1"/>
  <c r="W459" i="7" s="1"/>
  <c r="U969" i="7"/>
  <c r="V969" i="7" s="1"/>
  <c r="W969" i="7" s="1"/>
  <c r="U696" i="7"/>
  <c r="V696" i="7" s="1"/>
  <c r="W696" i="7" s="1"/>
  <c r="U933" i="7"/>
  <c r="V933" i="7" s="1"/>
  <c r="W933" i="7" s="1"/>
  <c r="U677" i="7"/>
  <c r="V677" i="7" s="1"/>
  <c r="W677" i="7" s="1"/>
  <c r="U779" i="7"/>
  <c r="V779" i="7" s="1"/>
  <c r="W779" i="7" s="1"/>
  <c r="U673" i="7"/>
  <c r="V673" i="7" s="1"/>
  <c r="W673" i="7" s="1"/>
  <c r="U873" i="7"/>
  <c r="V873" i="7" s="1"/>
  <c r="W873" i="7" s="1"/>
  <c r="U443" i="7"/>
  <c r="V443" i="7" s="1"/>
  <c r="W443" i="7" s="1"/>
  <c r="U410" i="7"/>
  <c r="V410" i="7" s="1"/>
  <c r="W410" i="7" s="1"/>
  <c r="U236" i="7"/>
  <c r="V236" i="7" s="1"/>
  <c r="W236" i="7" s="1"/>
  <c r="U124" i="7"/>
  <c r="V124" i="7" s="1"/>
  <c r="W124" i="7" s="1"/>
  <c r="U92" i="7"/>
  <c r="V92" i="7" s="1"/>
  <c r="W92" i="7" s="1"/>
  <c r="U60" i="7"/>
  <c r="V60" i="7" s="1"/>
  <c r="W60" i="7" s="1"/>
  <c r="U28" i="7"/>
  <c r="V28" i="7" s="1"/>
  <c r="W28" i="7" s="1"/>
  <c r="U617" i="7"/>
  <c r="V617" i="7" s="1"/>
  <c r="W617" i="7" s="1"/>
  <c r="U336" i="7"/>
  <c r="V336" i="7" s="1"/>
  <c r="W336" i="7" s="1"/>
  <c r="V625" i="7"/>
  <c r="W625" i="7" s="1"/>
  <c r="U625" i="7"/>
  <c r="U485" i="7"/>
  <c r="V485" i="7" s="1"/>
  <c r="W485" i="7" s="1"/>
  <c r="U457" i="7"/>
  <c r="V457" i="7"/>
  <c r="W457" i="7" s="1"/>
  <c r="U245" i="7"/>
  <c r="V245" i="7" s="1"/>
  <c r="W245" i="7" s="1"/>
  <c r="V181" i="7"/>
  <c r="W181" i="7" s="1"/>
  <c r="U181" i="7"/>
  <c r="U149" i="7"/>
  <c r="V149" i="7" s="1"/>
  <c r="W149" i="7" s="1"/>
  <c r="U117" i="7"/>
  <c r="V117" i="7" s="1"/>
  <c r="W117" i="7" s="1"/>
  <c r="U85" i="7"/>
  <c r="V85" i="7" s="1"/>
  <c r="W85" i="7" s="1"/>
  <c r="U53" i="7"/>
  <c r="V53" i="7" s="1"/>
  <c r="W53" i="7" s="1"/>
  <c r="U21" i="7"/>
  <c r="V21" i="7" s="1"/>
  <c r="W21" i="7" s="1"/>
  <c r="U433" i="7"/>
  <c r="V433" i="7" s="1"/>
  <c r="W433" i="7" s="1"/>
  <c r="U306" i="7"/>
  <c r="V306" i="7" s="1"/>
  <c r="W306" i="7" s="1"/>
  <c r="U274" i="7"/>
  <c r="V274" i="7" s="1"/>
  <c r="W274" i="7" s="1"/>
  <c r="U242" i="7"/>
  <c r="V242" i="7" s="1"/>
  <c r="W242" i="7" s="1"/>
  <c r="U210" i="7"/>
  <c r="V210" i="7" s="1"/>
  <c r="W210" i="7" s="1"/>
  <c r="U26" i="7"/>
  <c r="V26" i="7" s="1"/>
  <c r="W26" i="7" s="1"/>
  <c r="U146" i="7"/>
  <c r="V146" i="7" s="1"/>
  <c r="W146" i="7" s="1"/>
  <c r="U354" i="7"/>
  <c r="V354" i="7" s="1"/>
  <c r="W354" i="7" s="1"/>
  <c r="U142" i="7"/>
  <c r="V142" i="7" s="1"/>
  <c r="W142" i="7" s="1"/>
  <c r="U46" i="7"/>
  <c r="V46" i="7" s="1"/>
  <c r="W46" i="7" s="1"/>
  <c r="U1573" i="7"/>
  <c r="V1573" i="7" s="1"/>
  <c r="W1573" i="7" s="1"/>
  <c r="U1617" i="7"/>
  <c r="V1617" i="7" s="1"/>
  <c r="W1617" i="7" s="1"/>
  <c r="U1548" i="7"/>
  <c r="V1548" i="7" s="1"/>
  <c r="W1548" i="7" s="1"/>
  <c r="U1568" i="7"/>
  <c r="V1568" i="7" s="1"/>
  <c r="W1568" i="7" s="1"/>
  <c r="U1666" i="7"/>
  <c r="V1666" i="7" s="1"/>
  <c r="W1666" i="7" s="1"/>
  <c r="U1697" i="7"/>
  <c r="V1697" i="7" s="1"/>
  <c r="W1697" i="7" s="1"/>
  <c r="U1616" i="7"/>
  <c r="V1616" i="7" s="1"/>
  <c r="W1616" i="7" s="1"/>
  <c r="U1430" i="7"/>
  <c r="V1430" i="7" s="1"/>
  <c r="W1430" i="7" s="1"/>
  <c r="U1506" i="7"/>
  <c r="V1506" i="7" s="1"/>
  <c r="W1506" i="7" s="1"/>
  <c r="U1489" i="7"/>
  <c r="V1489" i="7" s="1"/>
  <c r="W1489" i="7" s="1"/>
  <c r="U1461" i="7"/>
  <c r="V1461" i="7" s="1"/>
  <c r="W1461" i="7" s="1"/>
  <c r="V1371" i="7"/>
  <c r="W1371" i="7" s="1"/>
  <c r="U1371" i="7"/>
  <c r="U1443" i="7"/>
  <c r="V1443" i="7" s="1"/>
  <c r="W1443" i="7" s="1"/>
  <c r="U1399" i="7"/>
  <c r="V1399" i="7" s="1"/>
  <c r="W1399" i="7" s="1"/>
  <c r="U1482" i="7"/>
  <c r="V1482" i="7" s="1"/>
  <c r="W1482" i="7" s="1"/>
  <c r="U1487" i="7"/>
  <c r="V1487" i="7" s="1"/>
  <c r="W1487" i="7" s="1"/>
  <c r="U1553" i="7"/>
  <c r="V1553" i="7" s="1"/>
  <c r="W1553" i="7" s="1"/>
  <c r="U1277" i="7"/>
  <c r="V1277" i="7" s="1"/>
  <c r="W1277" i="7" s="1"/>
  <c r="U1245" i="7"/>
  <c r="V1245" i="7" s="1"/>
  <c r="W1245" i="7" s="1"/>
  <c r="V1197" i="7"/>
  <c r="W1197" i="7" s="1"/>
  <c r="U1197" i="7"/>
  <c r="U1133" i="7"/>
  <c r="V1133" i="7" s="1"/>
  <c r="W1133" i="7" s="1"/>
  <c r="U1208" i="7"/>
  <c r="V1208" i="7" s="1"/>
  <c r="W1208" i="7" s="1"/>
  <c r="U1009" i="7"/>
  <c r="V1009" i="7" s="1"/>
  <c r="W1009" i="7" s="1"/>
  <c r="V1272" i="7"/>
  <c r="W1272" i="7" s="1"/>
  <c r="U1272" i="7"/>
  <c r="U1325" i="7"/>
  <c r="V1325" i="7" s="1"/>
  <c r="W1325" i="7" s="1"/>
  <c r="U1184" i="7"/>
  <c r="V1184" i="7" s="1"/>
  <c r="W1184" i="7" s="1"/>
  <c r="U1185" i="7"/>
  <c r="V1185" i="7" s="1"/>
  <c r="W1185" i="7" s="1"/>
  <c r="U1136" i="7"/>
  <c r="V1136" i="7" s="1"/>
  <c r="W1136" i="7" s="1"/>
  <c r="U805" i="7"/>
  <c r="V805" i="7" s="1"/>
  <c r="W805" i="7" s="1"/>
  <c r="U760" i="7"/>
  <c r="V760" i="7" s="1"/>
  <c r="W760" i="7" s="1"/>
  <c r="U692" i="7"/>
  <c r="V692" i="7" s="1"/>
  <c r="W692" i="7" s="1"/>
  <c r="U663" i="7"/>
  <c r="V663" i="7" s="1"/>
  <c r="W663" i="7" s="1"/>
  <c r="U615" i="7"/>
  <c r="V615" i="7"/>
  <c r="W615" i="7" s="1"/>
  <c r="U583" i="7"/>
  <c r="V583" i="7" s="1"/>
  <c r="W583" i="7" s="1"/>
  <c r="U551" i="7"/>
  <c r="V551" i="7"/>
  <c r="W551" i="7" s="1"/>
  <c r="U519" i="7"/>
  <c r="V519" i="7" s="1"/>
  <c r="W519" i="7" s="1"/>
  <c r="U487" i="7"/>
  <c r="V487" i="7"/>
  <c r="W487" i="7" s="1"/>
  <c r="V989" i="7"/>
  <c r="W989" i="7" s="1"/>
  <c r="U989" i="7"/>
  <c r="U792" i="7"/>
  <c r="V792" i="7" s="1"/>
  <c r="W792" i="7" s="1"/>
  <c r="U664" i="7"/>
  <c r="V664" i="7" s="1"/>
  <c r="W664" i="7" s="1"/>
  <c r="U629" i="7"/>
  <c r="V629" i="7" s="1"/>
  <c r="W629" i="7" s="1"/>
  <c r="V597" i="7"/>
  <c r="W597" i="7" s="1"/>
  <c r="U597" i="7"/>
  <c r="U565" i="7"/>
  <c r="V565" i="7" s="1"/>
  <c r="W565" i="7" s="1"/>
  <c r="U533" i="7"/>
  <c r="V533" i="7" s="1"/>
  <c r="W533" i="7" s="1"/>
  <c r="U501" i="7"/>
  <c r="V501" i="7" s="1"/>
  <c r="W501" i="7" s="1"/>
  <c r="V837" i="7"/>
  <c r="W837" i="7" s="1"/>
  <c r="U837" i="7"/>
  <c r="U650" i="7"/>
  <c r="V650" i="7" s="1"/>
  <c r="W650" i="7" s="1"/>
  <c r="U764" i="7"/>
  <c r="V764" i="7" s="1"/>
  <c r="W764" i="7" s="1"/>
  <c r="V773" i="7"/>
  <c r="W773" i="7" s="1"/>
  <c r="U773" i="7"/>
  <c r="V537" i="7"/>
  <c r="W537" i="7" s="1"/>
  <c r="U537" i="7"/>
  <c r="U905" i="7"/>
  <c r="V905" i="7" s="1"/>
  <c r="W905" i="7" s="1"/>
  <c r="U232" i="7"/>
  <c r="V232" i="7" s="1"/>
  <c r="W232" i="7" s="1"/>
  <c r="U120" i="7"/>
  <c r="V120" i="7" s="1"/>
  <c r="W120" i="7" s="1"/>
  <c r="U88" i="7"/>
  <c r="V88" i="7" s="1"/>
  <c r="W88" i="7" s="1"/>
  <c r="U56" i="7"/>
  <c r="V56" i="7" s="1"/>
  <c r="W56" i="7" s="1"/>
  <c r="U24" i="7"/>
  <c r="V24" i="7" s="1"/>
  <c r="W24" i="7" s="1"/>
  <c r="U481" i="7"/>
  <c r="V481" i="7" s="1"/>
  <c r="W481" i="7" s="1"/>
  <c r="U338" i="7"/>
  <c r="V338" i="7" s="1"/>
  <c r="W338" i="7" s="1"/>
  <c r="V305" i="7"/>
  <c r="W305" i="7" s="1"/>
  <c r="U305" i="7"/>
  <c r="U273" i="7"/>
  <c r="V273" i="7" s="1"/>
  <c r="W273" i="7" s="1"/>
  <c r="U241" i="7"/>
  <c r="V241" i="7" s="1"/>
  <c r="W241" i="7" s="1"/>
  <c r="V209" i="7"/>
  <c r="W209" i="7" s="1"/>
  <c r="U209" i="7"/>
  <c r="V177" i="7"/>
  <c r="W177" i="7" s="1"/>
  <c r="U177" i="7"/>
  <c r="V145" i="7"/>
  <c r="W145" i="7" s="1"/>
  <c r="U145" i="7"/>
  <c r="U113" i="7"/>
  <c r="V113" i="7" s="1"/>
  <c r="W113" i="7" s="1"/>
  <c r="U81" i="7"/>
  <c r="V81" i="7" s="1"/>
  <c r="W81" i="7" s="1"/>
  <c r="V49" i="7"/>
  <c r="W49" i="7" s="1"/>
  <c r="U49" i="7"/>
  <c r="V17" i="7"/>
  <c r="W17" i="7" s="1"/>
  <c r="U17" i="7"/>
  <c r="U505" i="7"/>
  <c r="V505" i="7" s="1"/>
  <c r="W505" i="7" s="1"/>
  <c r="U430" i="7"/>
  <c r="V430" i="7" s="1"/>
  <c r="W430" i="7" s="1"/>
  <c r="V577" i="7"/>
  <c r="W577" i="7" s="1"/>
  <c r="U577" i="7"/>
  <c r="V334" i="7"/>
  <c r="W334" i="7" s="1"/>
  <c r="U334" i="7"/>
  <c r="U302" i="7"/>
  <c r="V302" i="7" s="1"/>
  <c r="W302" i="7" s="1"/>
  <c r="U270" i="7"/>
  <c r="V270" i="7" s="1"/>
  <c r="W270" i="7" s="1"/>
  <c r="V238" i="7"/>
  <c r="W238" i="7" s="1"/>
  <c r="U238" i="7"/>
  <c r="V2" i="7"/>
  <c r="W2" i="7" s="1"/>
  <c r="U2" i="7"/>
  <c r="U126" i="7"/>
  <c r="V126" i="7" s="1"/>
  <c r="W126" i="7" s="1"/>
  <c r="U154" i="7"/>
  <c r="V154" i="7" s="1"/>
  <c r="W154" i="7" s="1"/>
  <c r="V114" i="7"/>
  <c r="W114" i="7" s="1"/>
  <c r="U114" i="7"/>
  <c r="V529" i="7"/>
  <c r="W529" i="7" s="1"/>
  <c r="U529" i="7"/>
  <c r="U202" i="7"/>
  <c r="V202" i="7" s="1"/>
  <c r="W202" i="7" s="1"/>
  <c r="U198" i="7"/>
  <c r="V198" i="7" s="1"/>
  <c r="W198" i="7" s="1"/>
  <c r="V1528" i="7"/>
  <c r="W1528" i="7" s="1"/>
  <c r="U1528" i="7"/>
  <c r="V1517" i="7"/>
  <c r="W1517" i="7" s="1"/>
  <c r="U1517" i="7"/>
  <c r="U1407" i="7"/>
  <c r="V1407" i="7" s="1"/>
  <c r="W1407" i="7" s="1"/>
  <c r="U1367" i="7"/>
  <c r="V1367" i="7" s="1"/>
  <c r="W1367" i="7" s="1"/>
  <c r="V1495" i="7"/>
  <c r="W1495" i="7" s="1"/>
  <c r="U1495" i="7"/>
  <c r="V1391" i="7"/>
  <c r="W1391" i="7" s="1"/>
  <c r="U1391" i="7"/>
  <c r="U1331" i="7"/>
  <c r="V1331" i="7" s="1"/>
  <c r="W1331" i="7" s="1"/>
  <c r="U1348" i="7"/>
  <c r="V1348" i="7" s="1"/>
  <c r="W1348" i="7" s="1"/>
  <c r="V1323" i="7"/>
  <c r="W1323" i="7" s="1"/>
  <c r="U1323" i="7"/>
  <c r="V1376" i="7"/>
  <c r="W1376" i="7" s="1"/>
  <c r="U1376" i="7"/>
  <c r="U1173" i="7"/>
  <c r="V1173" i="7" s="1"/>
  <c r="W1173" i="7" s="1"/>
  <c r="U1284" i="7"/>
  <c r="V1284" i="7" s="1"/>
  <c r="W1284" i="7" s="1"/>
  <c r="V1236" i="7"/>
  <c r="W1236" i="7" s="1"/>
  <c r="U1236" i="7"/>
  <c r="V1188" i="7"/>
  <c r="W1188" i="7" s="1"/>
  <c r="U1188" i="7"/>
  <c r="U1140" i="7"/>
  <c r="V1140" i="7" s="1"/>
  <c r="W1140" i="7" s="1"/>
  <c r="U1339" i="7"/>
  <c r="V1339" i="7" s="1"/>
  <c r="W1339" i="7" s="1"/>
  <c r="V1224" i="7"/>
  <c r="W1224" i="7" s="1"/>
  <c r="U1224" i="7"/>
  <c r="V1073" i="7"/>
  <c r="W1073" i="7" s="1"/>
  <c r="U1073" i="7"/>
  <c r="V1017" i="7"/>
  <c r="W1017" i="7" s="1"/>
  <c r="U1017" i="7"/>
  <c r="U897" i="7"/>
  <c r="V897" i="7" s="1"/>
  <c r="W897" i="7" s="1"/>
  <c r="V1129" i="7"/>
  <c r="W1129" i="7" s="1"/>
  <c r="U1129" i="7"/>
  <c r="V1200" i="7"/>
  <c r="W1200" i="7" s="1"/>
  <c r="U1200" i="7"/>
  <c r="U752" i="7"/>
  <c r="V752" i="7" s="1"/>
  <c r="W752" i="7" s="1"/>
  <c r="U611" i="7"/>
  <c r="V611" i="7" s="1"/>
  <c r="W611" i="7" s="1"/>
  <c r="U579" i="7"/>
  <c r="V579" i="7" s="1"/>
  <c r="W579" i="7" s="1"/>
  <c r="U547" i="7"/>
  <c r="V547" i="7" s="1"/>
  <c r="W547" i="7" s="1"/>
  <c r="U515" i="7"/>
  <c r="V515" i="7" s="1"/>
  <c r="W515" i="7" s="1"/>
  <c r="U483" i="7"/>
  <c r="V483" i="7"/>
  <c r="W483" i="7" s="1"/>
  <c r="U957" i="7"/>
  <c r="V957" i="7" s="1"/>
  <c r="W957" i="7" s="1"/>
  <c r="V651" i="7"/>
  <c r="W651" i="7" s="1"/>
  <c r="U651" i="7"/>
  <c r="U366" i="7"/>
  <c r="V366" i="7" s="1"/>
  <c r="W366" i="7" s="1"/>
  <c r="U841" i="7"/>
  <c r="V841" i="7" s="1"/>
  <c r="W841" i="7" s="1"/>
  <c r="U609" i="7"/>
  <c r="V609" i="7" s="1"/>
  <c r="W609" i="7" s="1"/>
  <c r="V228" i="7"/>
  <c r="W228" i="7" s="1"/>
  <c r="U228" i="7"/>
  <c r="U116" i="7"/>
  <c r="V116" i="7" s="1"/>
  <c r="W116" i="7" s="1"/>
  <c r="U84" i="7"/>
  <c r="V84" i="7" s="1"/>
  <c r="W84" i="7" s="1"/>
  <c r="U52" i="7"/>
  <c r="V52" i="7" s="1"/>
  <c r="W52" i="7" s="1"/>
  <c r="V20" i="7"/>
  <c r="W20" i="7" s="1"/>
  <c r="U20" i="7"/>
  <c r="U553" i="7"/>
  <c r="V553" i="7" s="1"/>
  <c r="W553" i="7" s="1"/>
  <c r="U390" i="7"/>
  <c r="V390" i="7" s="1"/>
  <c r="W390" i="7" s="1"/>
  <c r="U561" i="7"/>
  <c r="V561" i="7" s="1"/>
  <c r="W561" i="7" s="1"/>
  <c r="V477" i="7"/>
  <c r="W477" i="7" s="1"/>
  <c r="U477" i="7"/>
  <c r="U333" i="7"/>
  <c r="V333" i="7" s="1"/>
  <c r="W333" i="7" s="1"/>
  <c r="U301" i="7"/>
  <c r="V301" i="7" s="1"/>
  <c r="W301" i="7" s="1"/>
  <c r="U269" i="7"/>
  <c r="V269" i="7" s="1"/>
  <c r="W269" i="7" s="1"/>
  <c r="V237" i="7"/>
  <c r="W237" i="7" s="1"/>
  <c r="U237" i="7"/>
  <c r="U205" i="7"/>
  <c r="V205" i="7" s="1"/>
  <c r="W205" i="7" s="1"/>
  <c r="U173" i="7"/>
  <c r="V173" i="7" s="1"/>
  <c r="W173" i="7" s="1"/>
  <c r="U141" i="7"/>
  <c r="V141" i="7" s="1"/>
  <c r="W141" i="7" s="1"/>
  <c r="V109" i="7"/>
  <c r="W109" i="7" s="1"/>
  <c r="U109" i="7"/>
  <c r="U77" i="7"/>
  <c r="V77" i="7" s="1"/>
  <c r="W77" i="7" s="1"/>
  <c r="U45" i="7"/>
  <c r="V45" i="7" s="1"/>
  <c r="W45" i="7" s="1"/>
  <c r="U13" i="7"/>
  <c r="V13" i="7" s="1"/>
  <c r="W13" i="7" s="1"/>
  <c r="V712" i="7"/>
  <c r="W712" i="7" s="1"/>
  <c r="U712" i="7"/>
  <c r="V633" i="7"/>
  <c r="W633" i="7" s="1"/>
  <c r="U633" i="7"/>
  <c r="U394" i="7"/>
  <c r="V394" i="7" s="1"/>
  <c r="W394" i="7" s="1"/>
  <c r="U234" i="7"/>
  <c r="V234" i="7" s="1"/>
  <c r="W234" i="7" s="1"/>
  <c r="V800" i="7"/>
  <c r="W800" i="7" s="1"/>
  <c r="U800" i="7"/>
  <c r="V342" i="7"/>
  <c r="W342" i="7" s="1"/>
  <c r="U342" i="7"/>
  <c r="U130" i="7"/>
  <c r="V130" i="7" s="1"/>
  <c r="W130" i="7" s="1"/>
  <c r="U82" i="7"/>
  <c r="V82" i="7" s="1"/>
  <c r="W82" i="7" s="1"/>
  <c r="V14" i="7"/>
  <c r="W14" i="7" s="1"/>
  <c r="U14" i="7"/>
  <c r="V170" i="7"/>
  <c r="W170" i="7" s="1"/>
  <c r="U170" i="7"/>
  <c r="U1608" i="7"/>
  <c r="V1608" i="7" s="1"/>
  <c r="W1608" i="7" s="1"/>
  <c r="U1499" i="7"/>
  <c r="V1499" i="7" s="1"/>
  <c r="W1499" i="7" s="1"/>
  <c r="V1422" i="7"/>
  <c r="W1422" i="7" s="1"/>
  <c r="U1422" i="7"/>
  <c r="U1400" i="7"/>
  <c r="V1400" i="7" s="1"/>
  <c r="W1400" i="7" s="1"/>
  <c r="U1363" i="7"/>
  <c r="V1363" i="7"/>
  <c r="W1363" i="7" s="1"/>
  <c r="U1431" i="7"/>
  <c r="V1431" i="7" s="1"/>
  <c r="W1431" i="7" s="1"/>
  <c r="V1372" i="7"/>
  <c r="W1372" i="7" s="1"/>
  <c r="U1372" i="7"/>
  <c r="V1427" i="7"/>
  <c r="W1427" i="7" s="1"/>
  <c r="U1427" i="7"/>
  <c r="U1343" i="7"/>
  <c r="V1343" i="7" s="1"/>
  <c r="W1343" i="7" s="1"/>
  <c r="U1485" i="7"/>
  <c r="V1485" i="7" s="1"/>
  <c r="W1485" i="7" s="1"/>
  <c r="V1364" i="7"/>
  <c r="W1364" i="7" s="1"/>
  <c r="U1364" i="7"/>
  <c r="V1301" i="7"/>
  <c r="W1301" i="7" s="1"/>
  <c r="U1301" i="7"/>
  <c r="U1269" i="7"/>
  <c r="V1269" i="7" s="1"/>
  <c r="W1269" i="7" s="1"/>
  <c r="U1237" i="7"/>
  <c r="V1237" i="7" s="1"/>
  <c r="W1237" i="7" s="1"/>
  <c r="U1213" i="7"/>
  <c r="V1213" i="7" s="1"/>
  <c r="W1213" i="7" s="1"/>
  <c r="V1149" i="7"/>
  <c r="W1149" i="7" s="1"/>
  <c r="U1149" i="7"/>
  <c r="U1128" i="7"/>
  <c r="V1128" i="7" s="1"/>
  <c r="W1128" i="7" s="1"/>
  <c r="U1228" i="7"/>
  <c r="V1228" i="7" s="1"/>
  <c r="W1228" i="7" s="1"/>
  <c r="U1132" i="7"/>
  <c r="V1132" i="7" s="1"/>
  <c r="W1132" i="7" s="1"/>
  <c r="U1097" i="7"/>
  <c r="V1097" i="7" s="1"/>
  <c r="W1097" i="7" s="1"/>
  <c r="U1077" i="7"/>
  <c r="V1077" i="7" s="1"/>
  <c r="W1077" i="7" s="1"/>
  <c r="U796" i="7"/>
  <c r="V796" i="7" s="1"/>
  <c r="W796" i="7" s="1"/>
  <c r="U953" i="7"/>
  <c r="V953" i="7" s="1"/>
  <c r="W953" i="7" s="1"/>
  <c r="U889" i="7"/>
  <c r="V889" i="7" s="1"/>
  <c r="W889" i="7" s="1"/>
  <c r="V825" i="7"/>
  <c r="W825" i="7" s="1"/>
  <c r="U825" i="7"/>
  <c r="U1093" i="7"/>
  <c r="V1093" i="7" s="1"/>
  <c r="W1093" i="7" s="1"/>
  <c r="U744" i="7"/>
  <c r="V744" i="7" s="1"/>
  <c r="W744" i="7" s="1"/>
  <c r="U638" i="7"/>
  <c r="V638" i="7" s="1"/>
  <c r="W638" i="7" s="1"/>
  <c r="U607" i="7"/>
  <c r="V607" i="7" s="1"/>
  <c r="W607" i="7" s="1"/>
  <c r="U575" i="7"/>
  <c r="V575" i="7" s="1"/>
  <c r="W575" i="7" s="1"/>
  <c r="U543" i="7"/>
  <c r="V543" i="7" s="1"/>
  <c r="W543" i="7" s="1"/>
  <c r="U511" i="7"/>
  <c r="V511" i="7"/>
  <c r="W511" i="7" s="1"/>
  <c r="U479" i="7"/>
  <c r="V479" i="7"/>
  <c r="W479" i="7" s="1"/>
  <c r="U1192" i="7"/>
  <c r="V1192" i="7" s="1"/>
  <c r="W1192" i="7" s="1"/>
  <c r="U925" i="7"/>
  <c r="V925" i="7" s="1"/>
  <c r="W925" i="7" s="1"/>
  <c r="U654" i="7"/>
  <c r="V654" i="7"/>
  <c r="W654" i="7" s="1"/>
  <c r="U621" i="7"/>
  <c r="V621" i="7" s="1"/>
  <c r="W621" i="7" s="1"/>
  <c r="U589" i="7"/>
  <c r="V589" i="7" s="1"/>
  <c r="W589" i="7" s="1"/>
  <c r="U557" i="7"/>
  <c r="V557" i="7" s="1"/>
  <c r="W557" i="7" s="1"/>
  <c r="U525" i="7"/>
  <c r="V525" i="7" s="1"/>
  <c r="W525" i="7" s="1"/>
  <c r="U447" i="7"/>
  <c r="V447" i="7"/>
  <c r="W447" i="7" s="1"/>
  <c r="U810" i="7"/>
  <c r="V810" i="7" s="1"/>
  <c r="W810" i="7" s="1"/>
  <c r="U732" i="7"/>
  <c r="V732" i="7" s="1"/>
  <c r="W732" i="7" s="1"/>
  <c r="U455" i="7"/>
  <c r="V455" i="7" s="1"/>
  <c r="W455" i="7" s="1"/>
  <c r="U224" i="7"/>
  <c r="V224" i="7" s="1"/>
  <c r="W224" i="7" s="1"/>
  <c r="U112" i="7"/>
  <c r="V112" i="7" s="1"/>
  <c r="W112" i="7" s="1"/>
  <c r="U80" i="7"/>
  <c r="V80" i="7" s="1"/>
  <c r="W80" i="7" s="1"/>
  <c r="U48" i="7"/>
  <c r="V48" i="7" s="1"/>
  <c r="W48" i="7" s="1"/>
  <c r="U16" i="7"/>
  <c r="V16" i="7" s="1"/>
  <c r="W16" i="7" s="1"/>
  <c r="U709" i="7"/>
  <c r="V709" i="7" s="1"/>
  <c r="W709" i="7" s="1"/>
  <c r="U329" i="7"/>
  <c r="V329" i="7" s="1"/>
  <c r="W329" i="7" s="1"/>
  <c r="U297" i="7"/>
  <c r="V297" i="7" s="1"/>
  <c r="W297" i="7" s="1"/>
  <c r="U265" i="7"/>
  <c r="V265" i="7" s="1"/>
  <c r="W265" i="7" s="1"/>
  <c r="U233" i="7"/>
  <c r="V233" i="7" s="1"/>
  <c r="W233" i="7" s="1"/>
  <c r="U169" i="7"/>
  <c r="V169" i="7" s="1"/>
  <c r="W169" i="7" s="1"/>
  <c r="U105" i="7"/>
  <c r="V105" i="7" s="1"/>
  <c r="W105" i="7" s="1"/>
  <c r="U41" i="7"/>
  <c r="V41" i="7" s="1"/>
  <c r="W41" i="7" s="1"/>
  <c r="U9" i="7"/>
  <c r="V9" i="7" s="1"/>
  <c r="W9" i="7" s="1"/>
  <c r="U521" i="7"/>
  <c r="V521" i="7" s="1"/>
  <c r="W521" i="7" s="1"/>
  <c r="U414" i="7"/>
  <c r="V414" i="7" s="1"/>
  <c r="W414" i="7" s="1"/>
  <c r="U513" i="7"/>
  <c r="V513" i="7" s="1"/>
  <c r="W513" i="7" s="1"/>
  <c r="U326" i="7"/>
  <c r="V326" i="7" s="1"/>
  <c r="W326" i="7" s="1"/>
  <c r="U294" i="7"/>
  <c r="V294" i="7" s="1"/>
  <c r="W294" i="7" s="1"/>
  <c r="U262" i="7"/>
  <c r="V262" i="7" s="1"/>
  <c r="W262" i="7" s="1"/>
  <c r="U230" i="7"/>
  <c r="V230" i="7" s="1"/>
  <c r="W230" i="7" s="1"/>
  <c r="U593" i="7"/>
  <c r="V593" i="7" s="1"/>
  <c r="W593" i="7" s="1"/>
  <c r="U98" i="7"/>
  <c r="V98" i="7" s="1"/>
  <c r="W98" i="7" s="1"/>
  <c r="U391" i="7"/>
  <c r="V391" i="7" s="1"/>
  <c r="W391" i="7" s="1"/>
  <c r="U50" i="7"/>
  <c r="V50" i="7" s="1"/>
  <c r="W50" i="7" s="1"/>
  <c r="U138" i="7"/>
  <c r="V138" i="7" s="1"/>
  <c r="W138" i="7" s="1"/>
  <c r="U1265" i="7"/>
  <c r="V1265" i="7" s="1"/>
  <c r="W1265" i="7" s="1"/>
  <c r="U1013" i="7"/>
  <c r="V1013" i="7" s="1"/>
  <c r="W1013" i="7" s="1"/>
  <c r="U1049" i="7"/>
  <c r="V1049" i="7" s="1"/>
  <c r="W1049" i="7" s="1"/>
  <c r="U860" i="7"/>
  <c r="V860" i="7" s="1"/>
  <c r="W860" i="7" s="1"/>
  <c r="U995" i="7"/>
  <c r="V995" i="7" s="1"/>
  <c r="W995" i="7" s="1"/>
  <c r="U941" i="7"/>
  <c r="V941" i="7" s="1"/>
  <c r="W941" i="7" s="1"/>
  <c r="U877" i="7"/>
  <c r="V877" i="7" s="1"/>
  <c r="W877" i="7" s="1"/>
  <c r="U888" i="7"/>
  <c r="V888" i="7" s="1"/>
  <c r="W888" i="7" s="1"/>
  <c r="U739" i="7"/>
  <c r="V739" i="7" s="1"/>
  <c r="W739" i="7" s="1"/>
  <c r="U649" i="7"/>
  <c r="V649" i="7" s="1"/>
  <c r="W649" i="7" s="1"/>
  <c r="U670" i="7"/>
  <c r="V670" i="7" s="1"/>
  <c r="W670" i="7" s="1"/>
  <c r="U723" i="7"/>
  <c r="V723" i="7" s="1"/>
  <c r="W723" i="7" s="1"/>
  <c r="U711" i="7"/>
  <c r="V711" i="7" s="1"/>
  <c r="W711" i="7" s="1"/>
  <c r="U937" i="7"/>
  <c r="V937" i="7" s="1"/>
  <c r="W937" i="7" s="1"/>
  <c r="U435" i="7"/>
  <c r="V435" i="7" s="1"/>
  <c r="W435" i="7" s="1"/>
  <c r="U601" i="7"/>
  <c r="V601" i="7" s="1"/>
  <c r="W601" i="7" s="1"/>
  <c r="U415" i="7"/>
  <c r="V415" i="7" s="1"/>
  <c r="W415" i="7" s="1"/>
  <c r="U965" i="7"/>
  <c r="V965" i="7" s="1"/>
  <c r="W965" i="7" s="1"/>
  <c r="U728" i="7"/>
  <c r="V728" i="7" s="1"/>
  <c r="W728" i="7" s="1"/>
  <c r="U428" i="7"/>
  <c r="V428" i="7" s="1"/>
  <c r="W428" i="7" s="1"/>
  <c r="U777" i="7"/>
  <c r="V777" i="7" s="1"/>
  <c r="W777" i="7" s="1"/>
  <c r="U489" i="7"/>
  <c r="V489" i="7" s="1"/>
  <c r="W489" i="7" s="1"/>
  <c r="U473" i="7"/>
  <c r="V473" i="7" s="1"/>
  <c r="W473" i="7" s="1"/>
  <c r="U360" i="7"/>
  <c r="V360" i="7" s="1"/>
  <c r="W360" i="7" s="1"/>
  <c r="U374" i="7"/>
  <c r="V374" i="7" s="1"/>
  <c r="W374" i="7" s="1"/>
  <c r="U645" i="7"/>
  <c r="V645" i="7" s="1"/>
  <c r="W645" i="7" s="1"/>
  <c r="U585" i="7"/>
  <c r="V585" i="7" s="1"/>
  <c r="W585" i="7" s="1"/>
  <c r="V421" i="7"/>
  <c r="W421" i="7" s="1"/>
  <c r="U421" i="7"/>
  <c r="U362" i="7"/>
  <c r="V362" i="7" s="1"/>
  <c r="W362" i="7" s="1"/>
  <c r="U309" i="7"/>
  <c r="V309" i="7" s="1"/>
  <c r="W309" i="7" s="1"/>
  <c r="V277" i="7"/>
  <c r="W277" i="7" s="1"/>
  <c r="U277" i="7"/>
  <c r="V201" i="7"/>
  <c r="W201" i="7" s="1"/>
  <c r="U201" i="7"/>
  <c r="V137" i="7"/>
  <c r="W137" i="7" s="1"/>
  <c r="U137" i="7"/>
  <c r="U73" i="7"/>
  <c r="V73" i="7" s="1"/>
  <c r="W73" i="7" s="1"/>
  <c r="U62" i="7"/>
  <c r="V62" i="7" s="1"/>
  <c r="W62" i="7" s="1"/>
  <c r="U193" i="7"/>
  <c r="V193" i="7" s="1"/>
  <c r="W193" i="7" s="1"/>
  <c r="V129" i="7"/>
  <c r="W129" i="7" s="1"/>
  <c r="U129" i="7"/>
  <c r="V65" i="7"/>
  <c r="W65" i="7" s="1"/>
  <c r="U65" i="7"/>
  <c r="U213" i="7"/>
  <c r="V213" i="7" s="1"/>
  <c r="W213" i="7" s="1"/>
  <c r="U429" i="7"/>
  <c r="V429" i="7"/>
  <c r="W429" i="7" s="1"/>
  <c r="V110" i="7"/>
  <c r="W110" i="7" s="1"/>
  <c r="U110" i="7"/>
  <c r="U330" i="7"/>
  <c r="V330" i="7" s="1"/>
  <c r="W330" i="7" s="1"/>
  <c r="U298" i="7"/>
  <c r="V298" i="7" s="1"/>
  <c r="W298" i="7" s="1"/>
  <c r="U266" i="7"/>
  <c r="V266" i="7" s="1"/>
  <c r="W266" i="7" s="1"/>
  <c r="V166" i="7"/>
  <c r="W166" i="7" s="1"/>
  <c r="U166" i="7"/>
  <c r="U1316" i="7"/>
  <c r="V1316" i="7" s="1"/>
  <c r="W1316" i="7" s="1"/>
  <c r="U1307" i="7"/>
  <c r="V1307" i="7" s="1"/>
  <c r="W1307" i="7" s="1"/>
  <c r="U1276" i="7"/>
  <c r="V1276" i="7" s="1"/>
  <c r="W1276" i="7" s="1"/>
  <c r="U1244" i="7"/>
  <c r="V1244" i="7" s="1"/>
  <c r="W1244" i="7" s="1"/>
  <c r="U1212" i="7"/>
  <c r="V1212" i="7" s="1"/>
  <c r="W1212" i="7" s="1"/>
  <c r="U1180" i="7"/>
  <c r="V1180" i="7" s="1"/>
  <c r="W1180" i="7" s="1"/>
  <c r="U1148" i="7"/>
  <c r="V1148" i="7" s="1"/>
  <c r="W1148" i="7" s="1"/>
  <c r="U1361" i="7"/>
  <c r="V1361" i="7" s="1"/>
  <c r="W1361" i="7" s="1"/>
  <c r="U1257" i="7"/>
  <c r="V1257" i="7" s="1"/>
  <c r="W1257" i="7" s="1"/>
  <c r="U1124" i="7"/>
  <c r="V1124" i="7" s="1"/>
  <c r="W1124" i="7" s="1"/>
  <c r="U1216" i="7"/>
  <c r="V1216" i="7" s="1"/>
  <c r="W1216" i="7" s="1"/>
  <c r="U1152" i="7"/>
  <c r="V1152" i="7" s="1"/>
  <c r="W1152" i="7" s="1"/>
  <c r="U1033" i="7"/>
  <c r="V1033" i="7" s="1"/>
  <c r="W1033" i="7" s="1"/>
  <c r="U1296" i="7"/>
  <c r="V1296" i="7" s="1"/>
  <c r="W1296" i="7" s="1"/>
  <c r="U1264" i="7"/>
  <c r="V1264" i="7" s="1"/>
  <c r="W1264" i="7" s="1"/>
  <c r="U1232" i="7"/>
  <c r="V1232" i="7" s="1"/>
  <c r="W1232" i="7" s="1"/>
  <c r="U1109" i="7"/>
  <c r="V1109" i="7" s="1"/>
  <c r="W1109" i="7" s="1"/>
  <c r="U1045" i="7"/>
  <c r="V1045" i="7" s="1"/>
  <c r="W1045" i="7" s="1"/>
  <c r="U956" i="7"/>
  <c r="V956" i="7" s="1"/>
  <c r="W956" i="7" s="1"/>
  <c r="V853" i="7"/>
  <c r="W853" i="7" s="1"/>
  <c r="U853" i="7"/>
  <c r="U808" i="7"/>
  <c r="V808" i="7" s="1"/>
  <c r="W808" i="7" s="1"/>
  <c r="U881" i="7"/>
  <c r="V881" i="7" s="1"/>
  <c r="W881" i="7" s="1"/>
  <c r="U729" i="7"/>
  <c r="V729" i="7" s="1"/>
  <c r="W729" i="7" s="1"/>
  <c r="U681" i="7"/>
  <c r="V681" i="7" s="1"/>
  <c r="W681" i="7" s="1"/>
  <c r="U717" i="7"/>
  <c r="V717" i="7" s="1"/>
  <c r="W717" i="7" s="1"/>
  <c r="U790" i="7"/>
  <c r="V790" i="7" s="1"/>
  <c r="W790" i="7" s="1"/>
  <c r="U707" i="7"/>
  <c r="V707" i="7" s="1"/>
  <c r="W707" i="7" s="1"/>
  <c r="U426" i="7"/>
  <c r="V426" i="7" s="1"/>
  <c r="W426" i="7" s="1"/>
  <c r="U416" i="7"/>
  <c r="V416" i="7" s="1"/>
  <c r="W416" i="7" s="1"/>
  <c r="U352" i="7"/>
  <c r="V352" i="7" s="1"/>
  <c r="W352" i="7" s="1"/>
  <c r="U1313" i="7"/>
  <c r="V1313" i="7"/>
  <c r="W1313" i="7" s="1"/>
  <c r="U1127" i="7"/>
  <c r="V1127" i="7" s="1"/>
  <c r="W1127" i="7" s="1"/>
  <c r="U1249" i="7"/>
  <c r="V1249" i="7" s="1"/>
  <c r="W1249" i="7" s="1"/>
  <c r="U1117" i="7"/>
  <c r="V1117" i="7" s="1"/>
  <c r="W1117" i="7" s="1"/>
  <c r="U1113" i="7"/>
  <c r="V1113" i="7" s="1"/>
  <c r="W1113" i="7" s="1"/>
  <c r="U949" i="7"/>
  <c r="V949" i="7" s="1"/>
  <c r="W949" i="7" s="1"/>
  <c r="U794" i="7"/>
  <c r="V794" i="7" s="1"/>
  <c r="W794" i="7" s="1"/>
  <c r="U984" i="7"/>
  <c r="V984" i="7" s="1"/>
  <c r="W984" i="7" s="1"/>
  <c r="U856" i="7"/>
  <c r="V856" i="7" s="1"/>
  <c r="W856" i="7" s="1"/>
  <c r="U797" i="7"/>
  <c r="V797" i="7" s="1"/>
  <c r="W797" i="7" s="1"/>
  <c r="U720" i="7"/>
  <c r="V720" i="7" s="1"/>
  <c r="W720" i="7" s="1"/>
  <c r="U665" i="7"/>
  <c r="V665" i="7"/>
  <c r="W665" i="7" s="1"/>
  <c r="U641" i="7"/>
  <c r="V641" i="7" s="1"/>
  <c r="W641" i="7" s="1"/>
  <c r="U1031" i="7"/>
  <c r="V1031" i="7" s="1"/>
  <c r="W1031" i="7" s="1"/>
  <c r="U691" i="7"/>
  <c r="V691" i="7"/>
  <c r="W691" i="7" s="1"/>
  <c r="U657" i="7"/>
  <c r="V657" i="7"/>
  <c r="W657" i="7" s="1"/>
  <c r="U782" i="7"/>
  <c r="V782" i="7" s="1"/>
  <c r="W782" i="7" s="1"/>
  <c r="U356" i="7"/>
  <c r="V356" i="7" s="1"/>
  <c r="W356" i="7" s="1"/>
  <c r="U412" i="7"/>
  <c r="V412" i="7"/>
  <c r="W412" i="7" s="1"/>
  <c r="U348" i="7"/>
  <c r="V348" i="7"/>
  <c r="W348" i="7" s="1"/>
  <c r="U427" i="7"/>
  <c r="V427" i="7" s="1"/>
  <c r="W427" i="7" s="1"/>
  <c r="U392" i="7"/>
  <c r="V392" i="7" s="1"/>
  <c r="W392" i="7" s="1"/>
  <c r="U355" i="7"/>
  <c r="V355" i="7" s="1"/>
  <c r="W355" i="7" s="1"/>
  <c r="U411" i="7"/>
  <c r="V411" i="7" s="1"/>
  <c r="W411" i="7" s="1"/>
  <c r="U347" i="7"/>
  <c r="V347" i="7" s="1"/>
  <c r="W347" i="7" s="1"/>
  <c r="U182" i="7"/>
  <c r="V182" i="7" s="1"/>
  <c r="W182" i="7" s="1"/>
  <c r="U118" i="7"/>
  <c r="V118" i="7" s="1"/>
  <c r="W118" i="7" s="1"/>
  <c r="U54" i="7"/>
  <c r="V54" i="7" s="1"/>
  <c r="W54" i="7" s="1"/>
  <c r="V1357" i="7"/>
  <c r="W1357" i="7" s="1"/>
  <c r="U1357" i="7"/>
  <c r="U1308" i="7"/>
  <c r="V1308" i="7" s="1"/>
  <c r="W1308" i="7" s="1"/>
  <c r="U1241" i="7"/>
  <c r="V1241" i="7" s="1"/>
  <c r="W1241" i="7" s="1"/>
  <c r="U1057" i="7"/>
  <c r="V1057" i="7" s="1"/>
  <c r="W1057" i="7" s="1"/>
  <c r="U1023" i="7"/>
  <c r="V1023" i="7" s="1"/>
  <c r="W1023" i="7" s="1"/>
  <c r="U892" i="7"/>
  <c r="V892" i="7" s="1"/>
  <c r="W892" i="7" s="1"/>
  <c r="U980" i="7"/>
  <c r="V980" i="7" s="1"/>
  <c r="W980" i="7" s="1"/>
  <c r="U916" i="7"/>
  <c r="V916" i="7" s="1"/>
  <c r="W916" i="7" s="1"/>
  <c r="U852" i="7"/>
  <c r="V852" i="7" s="1"/>
  <c r="W852" i="7" s="1"/>
  <c r="U784" i="7"/>
  <c r="V784" i="7" s="1"/>
  <c r="W784" i="7" s="1"/>
  <c r="U977" i="7"/>
  <c r="V977" i="7" s="1"/>
  <c r="W977" i="7" s="1"/>
  <c r="U849" i="7"/>
  <c r="V849" i="7" s="1"/>
  <c r="W849" i="7" s="1"/>
  <c r="U788" i="7"/>
  <c r="V788" i="7"/>
  <c r="W788" i="7" s="1"/>
  <c r="U713" i="7"/>
  <c r="V713" i="7" s="1"/>
  <c r="W713" i="7" s="1"/>
  <c r="U701" i="7"/>
  <c r="V701" i="7" s="1"/>
  <c r="W701" i="7" s="1"/>
  <c r="U671" i="7"/>
  <c r="V671" i="7" s="1"/>
  <c r="W671" i="7" s="1"/>
  <c r="U407" i="7"/>
  <c r="V407" i="7" s="1"/>
  <c r="W407" i="7" s="1"/>
  <c r="V343" i="7"/>
  <c r="W343" i="7" s="1"/>
  <c r="U343" i="7"/>
  <c r="V1297" i="7"/>
  <c r="W1297" i="7" s="1"/>
  <c r="U1297" i="7"/>
  <c r="U1233" i="7"/>
  <c r="V1233" i="7" s="1"/>
  <c r="W1233" i="7" s="1"/>
  <c r="U1161" i="7"/>
  <c r="V1161" i="7" s="1"/>
  <c r="W1161" i="7" s="1"/>
  <c r="V1053" i="7"/>
  <c r="W1053" i="7" s="1"/>
  <c r="U1053" i="7"/>
  <c r="V1021" i="7"/>
  <c r="W1021" i="7" s="1"/>
  <c r="U1021" i="7"/>
  <c r="U988" i="7"/>
  <c r="V988" i="7" s="1"/>
  <c r="W988" i="7" s="1"/>
  <c r="U885" i="7"/>
  <c r="V885" i="7" s="1"/>
  <c r="W885" i="7" s="1"/>
  <c r="V786" i="7"/>
  <c r="W786" i="7" s="1"/>
  <c r="U786" i="7"/>
  <c r="V973" i="7"/>
  <c r="W973" i="7" s="1"/>
  <c r="U973" i="7"/>
  <c r="U909" i="7"/>
  <c r="V909" i="7" s="1"/>
  <c r="W909" i="7" s="1"/>
  <c r="U845" i="7"/>
  <c r="V845" i="7" s="1"/>
  <c r="W845" i="7" s="1"/>
  <c r="U770" i="7"/>
  <c r="V770" i="7" s="1"/>
  <c r="W770" i="7" s="1"/>
  <c r="U952" i="7"/>
  <c r="V952" i="7" s="1"/>
  <c r="W952" i="7" s="1"/>
  <c r="U824" i="7"/>
  <c r="V824" i="7" s="1"/>
  <c r="W824" i="7" s="1"/>
  <c r="U771" i="7"/>
  <c r="V771" i="7" s="1"/>
  <c r="W771" i="7" s="1"/>
  <c r="U704" i="7"/>
  <c r="V704" i="7" s="1"/>
  <c r="W704" i="7" s="1"/>
  <c r="U783" i="7"/>
  <c r="V783" i="7" s="1"/>
  <c r="W783" i="7" s="1"/>
  <c r="U453" i="7"/>
  <c r="V453" i="7" s="1"/>
  <c r="W453" i="7" s="1"/>
  <c r="U388" i="7"/>
  <c r="V388" i="7" s="1"/>
  <c r="W388" i="7" s="1"/>
  <c r="V351" i="7"/>
  <c r="W351" i="7" s="1"/>
  <c r="U351" i="7"/>
  <c r="U387" i="7"/>
  <c r="V387" i="7" s="1"/>
  <c r="W387" i="7" s="1"/>
  <c r="U1403" i="7"/>
  <c r="V1403" i="7" s="1"/>
  <c r="W1403" i="7" s="1"/>
  <c r="U1369" i="7"/>
  <c r="V1369" i="7" s="1"/>
  <c r="W1369" i="7" s="1"/>
  <c r="V1365" i="7"/>
  <c r="W1365" i="7" s="1"/>
  <c r="U1365" i="7"/>
  <c r="U1337" i="7"/>
  <c r="V1337" i="7" s="1"/>
  <c r="W1337" i="7" s="1"/>
  <c r="U1292" i="7"/>
  <c r="V1292" i="7" s="1"/>
  <c r="W1292" i="7" s="1"/>
  <c r="U1196" i="7"/>
  <c r="V1196" i="7" s="1"/>
  <c r="W1196" i="7" s="1"/>
  <c r="V1289" i="7"/>
  <c r="W1289" i="7" s="1"/>
  <c r="U1289" i="7"/>
  <c r="U1225" i="7"/>
  <c r="V1225" i="7" s="1"/>
  <c r="W1225" i="7" s="1"/>
  <c r="U1003" i="7"/>
  <c r="V1003" i="7" s="1"/>
  <c r="W1003" i="7" s="1"/>
  <c r="U1248" i="7"/>
  <c r="V1248" i="7" s="1"/>
  <c r="W1248" i="7" s="1"/>
  <c r="U1081" i="7"/>
  <c r="V1081" i="7" s="1"/>
  <c r="W1081" i="7" s="1"/>
  <c r="U981" i="7"/>
  <c r="V981" i="7" s="1"/>
  <c r="W981" i="7" s="1"/>
  <c r="U828" i="7"/>
  <c r="V828" i="7" s="1"/>
  <c r="W828" i="7" s="1"/>
  <c r="U778" i="7"/>
  <c r="V778" i="7" s="1"/>
  <c r="W778" i="7" s="1"/>
  <c r="V945" i="7"/>
  <c r="W945" i="7" s="1"/>
  <c r="U945" i="7"/>
  <c r="V817" i="7"/>
  <c r="W817" i="7" s="1"/>
  <c r="U817" i="7"/>
  <c r="U763" i="7"/>
  <c r="V763" i="7" s="1"/>
  <c r="W763" i="7" s="1"/>
  <c r="U697" i="7"/>
  <c r="V697" i="7" s="1"/>
  <c r="W697" i="7" s="1"/>
  <c r="V685" i="7"/>
  <c r="W685" i="7" s="1"/>
  <c r="U685" i="7"/>
  <c r="V780" i="7"/>
  <c r="W780" i="7" s="1"/>
  <c r="U780" i="7"/>
  <c r="U648" i="7"/>
  <c r="V648" i="7" s="1"/>
  <c r="W648" i="7" s="1"/>
  <c r="U725" i="7"/>
  <c r="V725" i="7" s="1"/>
  <c r="W725" i="7" s="1"/>
  <c r="V449" i="7"/>
  <c r="W449" i="7" s="1"/>
  <c r="U449" i="7"/>
  <c r="U378" i="7"/>
  <c r="V378" i="7" s="1"/>
  <c r="W378" i="7" s="1"/>
  <c r="U384" i="7"/>
  <c r="V384" i="7"/>
  <c r="W384" i="7" s="1"/>
  <c r="U1341" i="7"/>
  <c r="V1341" i="7" s="1"/>
  <c r="W1341" i="7" s="1"/>
  <c r="U1345" i="7"/>
  <c r="V1345" i="7" s="1"/>
  <c r="W1345" i="7" s="1"/>
  <c r="U1123" i="7"/>
  <c r="V1123" i="7" s="1"/>
  <c r="W1123" i="7" s="1"/>
  <c r="U1281" i="7"/>
  <c r="V1281" i="7" s="1"/>
  <c r="W1281" i="7" s="1"/>
  <c r="U1001" i="7"/>
  <c r="V1001" i="7" s="1"/>
  <c r="W1001" i="7" s="1"/>
  <c r="U1169" i="7"/>
  <c r="V1169" i="7" s="1"/>
  <c r="W1169" i="7" s="1"/>
  <c r="U924" i="7"/>
  <c r="V924" i="7" s="1"/>
  <c r="W924" i="7" s="1"/>
  <c r="U821" i="7"/>
  <c r="V821" i="7" s="1"/>
  <c r="W821" i="7" s="1"/>
  <c r="U920" i="7"/>
  <c r="V920" i="7" s="1"/>
  <c r="W920" i="7" s="1"/>
  <c r="U755" i="7"/>
  <c r="V755" i="7" s="1"/>
  <c r="W755" i="7" s="1"/>
  <c r="U688" i="7"/>
  <c r="V688" i="7" s="1"/>
  <c r="W688" i="7" s="1"/>
  <c r="U383" i="7"/>
  <c r="V383" i="7" s="1"/>
  <c r="W383" i="7" s="1"/>
  <c r="U380" i="7"/>
  <c r="V380" i="7" s="1"/>
  <c r="W380" i="7" s="1"/>
  <c r="U419" i="7"/>
  <c r="V419" i="7" s="1"/>
  <c r="W419" i="7" s="1"/>
  <c r="V379" i="7"/>
  <c r="W379" i="7" s="1"/>
  <c r="U379" i="7"/>
  <c r="U150" i="7"/>
  <c r="V150" i="7" s="1"/>
  <c r="W150" i="7" s="1"/>
  <c r="U86" i="7"/>
  <c r="V86" i="7" s="1"/>
  <c r="W86" i="7" s="1"/>
  <c r="U22" i="7"/>
  <c r="V22" i="7" s="1"/>
  <c r="W22" i="7" s="1"/>
  <c r="U1336" i="7"/>
  <c r="V1336" i="7" s="1"/>
  <c r="W1336" i="7" s="1"/>
  <c r="U1321" i="7"/>
  <c r="V1321" i="7"/>
  <c r="W1321" i="7" s="1"/>
  <c r="U1340" i="7"/>
  <c r="V1340" i="7" s="1"/>
  <c r="W1340" i="7" s="1"/>
  <c r="U1273" i="7"/>
  <c r="V1273" i="7" s="1"/>
  <c r="W1273" i="7" s="1"/>
  <c r="U1085" i="7"/>
  <c r="V1085" i="7" s="1"/>
  <c r="W1085" i="7" s="1"/>
  <c r="U999" i="7"/>
  <c r="V999" i="7"/>
  <c r="W999" i="7" s="1"/>
  <c r="U994" i="7"/>
  <c r="V994" i="7" s="1"/>
  <c r="W994" i="7" s="1"/>
  <c r="U1304" i="7"/>
  <c r="V1304" i="7" s="1"/>
  <c r="W1304" i="7" s="1"/>
  <c r="U1089" i="7"/>
  <c r="V1089" i="7" s="1"/>
  <c r="W1089" i="7" s="1"/>
  <c r="U1015" i="7"/>
  <c r="V1015" i="7"/>
  <c r="W1015" i="7" s="1"/>
  <c r="U917" i="7"/>
  <c r="V917" i="7" s="1"/>
  <c r="W917" i="7" s="1"/>
  <c r="U948" i="7"/>
  <c r="V948" i="7" s="1"/>
  <c r="W948" i="7" s="1"/>
  <c r="U884" i="7"/>
  <c r="V884" i="7" s="1"/>
  <c r="W884" i="7" s="1"/>
  <c r="U820" i="7"/>
  <c r="V820" i="7" s="1"/>
  <c r="W820" i="7" s="1"/>
  <c r="U913" i="7"/>
  <c r="V913" i="7" s="1"/>
  <c r="W913" i="7" s="1"/>
  <c r="U747" i="7"/>
  <c r="V747" i="7" s="1"/>
  <c r="W747" i="7" s="1"/>
  <c r="U674" i="7"/>
  <c r="V674" i="7" s="1"/>
  <c r="W674" i="7" s="1"/>
  <c r="U437" i="7"/>
  <c r="V437" i="7"/>
  <c r="W437" i="7" s="1"/>
  <c r="U431" i="7"/>
  <c r="V431" i="7" s="1"/>
  <c r="W431" i="7" s="1"/>
  <c r="U375" i="7"/>
  <c r="V375" i="7" s="1"/>
  <c r="W375" i="7" s="1"/>
  <c r="U441" i="7"/>
  <c r="V441" i="7" s="1"/>
  <c r="W441" i="7" s="1"/>
  <c r="U38" i="7"/>
  <c r="V38" i="7" s="1"/>
  <c r="W38" i="7" s="1"/>
  <c r="AG24" i="6" l="1"/>
  <c r="AG22" i="6"/>
  <c r="AG20" i="6"/>
  <c r="AG18" i="6"/>
  <c r="AG16" i="6"/>
  <c r="AG14" i="6"/>
  <c r="AG12" i="6"/>
  <c r="AG10" i="6"/>
  <c r="AG8" i="6"/>
  <c r="AG6" i="6"/>
  <c r="AG4" i="6"/>
  <c r="U4" i="6"/>
  <c r="V4" i="6"/>
  <c r="U1705" i="6"/>
  <c r="S1705" i="6"/>
  <c r="V1705" i="6" s="1"/>
  <c r="W1705" i="6" s="1"/>
  <c r="R1705" i="6"/>
  <c r="P1705" i="6"/>
  <c r="R1704" i="6"/>
  <c r="S1704" i="6" s="1"/>
  <c r="P1704" i="6"/>
  <c r="S1703" i="6"/>
  <c r="R1703" i="6"/>
  <c r="P1703" i="6"/>
  <c r="R1702" i="6"/>
  <c r="S1702" i="6" s="1"/>
  <c r="P1702" i="6"/>
  <c r="R1701" i="6"/>
  <c r="P1701" i="6"/>
  <c r="S1701" i="6" s="1"/>
  <c r="R1700" i="6"/>
  <c r="S1700" i="6" s="1"/>
  <c r="P1700" i="6"/>
  <c r="U1699" i="6"/>
  <c r="S1699" i="6"/>
  <c r="R1699" i="6"/>
  <c r="P1699" i="6"/>
  <c r="R1698" i="6"/>
  <c r="S1698" i="6" s="1"/>
  <c r="P1698" i="6"/>
  <c r="R1697" i="6"/>
  <c r="P1697" i="6"/>
  <c r="R1696" i="6"/>
  <c r="S1696" i="6" s="1"/>
  <c r="U1696" i="6" s="1"/>
  <c r="P1696" i="6"/>
  <c r="S1695" i="6"/>
  <c r="R1695" i="6"/>
  <c r="P1695" i="6"/>
  <c r="R1694" i="6"/>
  <c r="S1694" i="6" s="1"/>
  <c r="P1694" i="6"/>
  <c r="R1693" i="6"/>
  <c r="P1693" i="6"/>
  <c r="V1692" i="6"/>
  <c r="W1692" i="6" s="1"/>
  <c r="R1692" i="6"/>
  <c r="S1692" i="6" s="1"/>
  <c r="U1692" i="6" s="1"/>
  <c r="P1692" i="6"/>
  <c r="S1691" i="6"/>
  <c r="R1691" i="6"/>
  <c r="P1691" i="6"/>
  <c r="U1690" i="6"/>
  <c r="R1690" i="6"/>
  <c r="S1690" i="6" s="1"/>
  <c r="P1690" i="6"/>
  <c r="R1689" i="6"/>
  <c r="P1689" i="6"/>
  <c r="R1688" i="6"/>
  <c r="S1688" i="6" s="1"/>
  <c r="P1688" i="6"/>
  <c r="S1687" i="6"/>
  <c r="R1687" i="6"/>
  <c r="P1687" i="6"/>
  <c r="R1686" i="6"/>
  <c r="S1686" i="6" s="1"/>
  <c r="P1686" i="6"/>
  <c r="R1685" i="6"/>
  <c r="P1685" i="6"/>
  <c r="S1685" i="6" s="1"/>
  <c r="R1684" i="6"/>
  <c r="S1684" i="6" s="1"/>
  <c r="P1684" i="6"/>
  <c r="U1683" i="6"/>
  <c r="S1683" i="6"/>
  <c r="R1683" i="6"/>
  <c r="P1683" i="6"/>
  <c r="R1682" i="6"/>
  <c r="S1682" i="6" s="1"/>
  <c r="P1682" i="6"/>
  <c r="R1681" i="6"/>
  <c r="P1681" i="6"/>
  <c r="S1681" i="6" s="1"/>
  <c r="R1680" i="6"/>
  <c r="S1680" i="6" s="1"/>
  <c r="U1680" i="6" s="1"/>
  <c r="P1680" i="6"/>
  <c r="S1679" i="6"/>
  <c r="R1679" i="6"/>
  <c r="P1679" i="6"/>
  <c r="R1678" i="6"/>
  <c r="S1678" i="6" s="1"/>
  <c r="P1678" i="6"/>
  <c r="R1677" i="6"/>
  <c r="P1677" i="6"/>
  <c r="V1676" i="6"/>
  <c r="W1676" i="6" s="1"/>
  <c r="R1676" i="6"/>
  <c r="S1676" i="6" s="1"/>
  <c r="U1676" i="6" s="1"/>
  <c r="P1676" i="6"/>
  <c r="S1675" i="6"/>
  <c r="R1675" i="6"/>
  <c r="P1675" i="6"/>
  <c r="U1674" i="6"/>
  <c r="R1674" i="6"/>
  <c r="S1674" i="6" s="1"/>
  <c r="P1674" i="6"/>
  <c r="R1673" i="6"/>
  <c r="P1673" i="6"/>
  <c r="R1672" i="6"/>
  <c r="S1672" i="6" s="1"/>
  <c r="P1672" i="6"/>
  <c r="S1671" i="6"/>
  <c r="R1671" i="6"/>
  <c r="P1671" i="6"/>
  <c r="R1670" i="6"/>
  <c r="S1670" i="6" s="1"/>
  <c r="P1670" i="6"/>
  <c r="R1669" i="6"/>
  <c r="P1669" i="6"/>
  <c r="S1669" i="6" s="1"/>
  <c r="R1668" i="6"/>
  <c r="S1668" i="6" s="1"/>
  <c r="P1668" i="6"/>
  <c r="U1667" i="6"/>
  <c r="S1667" i="6"/>
  <c r="R1667" i="6"/>
  <c r="P1667" i="6"/>
  <c r="R1666" i="6"/>
  <c r="S1666" i="6" s="1"/>
  <c r="P1666" i="6"/>
  <c r="R1665" i="6"/>
  <c r="P1665" i="6"/>
  <c r="R1664" i="6"/>
  <c r="S1664" i="6" s="1"/>
  <c r="U1664" i="6" s="1"/>
  <c r="P1664" i="6"/>
  <c r="S1663" i="6"/>
  <c r="R1663" i="6"/>
  <c r="P1663" i="6"/>
  <c r="R1662" i="6"/>
  <c r="S1662" i="6" s="1"/>
  <c r="P1662" i="6"/>
  <c r="R1661" i="6"/>
  <c r="P1661" i="6"/>
  <c r="V1660" i="6"/>
  <c r="W1660" i="6" s="1"/>
  <c r="R1660" i="6"/>
  <c r="S1660" i="6" s="1"/>
  <c r="U1660" i="6" s="1"/>
  <c r="P1660" i="6"/>
  <c r="S1659" i="6"/>
  <c r="R1659" i="6"/>
  <c r="P1659" i="6"/>
  <c r="U1658" i="6"/>
  <c r="R1658" i="6"/>
  <c r="S1658" i="6" s="1"/>
  <c r="P1658" i="6"/>
  <c r="R1657" i="6"/>
  <c r="P1657" i="6"/>
  <c r="R1656" i="6"/>
  <c r="S1656" i="6" s="1"/>
  <c r="P1656" i="6"/>
  <c r="S1655" i="6"/>
  <c r="R1655" i="6"/>
  <c r="P1655" i="6"/>
  <c r="R1654" i="6"/>
  <c r="S1654" i="6" s="1"/>
  <c r="P1654" i="6"/>
  <c r="R1653" i="6"/>
  <c r="P1653" i="6"/>
  <c r="R1652" i="6"/>
  <c r="S1652" i="6" s="1"/>
  <c r="P1652" i="6"/>
  <c r="U1651" i="6"/>
  <c r="S1651" i="6"/>
  <c r="R1651" i="6"/>
  <c r="P1651" i="6"/>
  <c r="R1650" i="6"/>
  <c r="S1650" i="6" s="1"/>
  <c r="P1650" i="6"/>
  <c r="R1649" i="6"/>
  <c r="P1649" i="6"/>
  <c r="S1649" i="6" s="1"/>
  <c r="R1648" i="6"/>
  <c r="S1648" i="6" s="1"/>
  <c r="U1648" i="6" s="1"/>
  <c r="P1648" i="6"/>
  <c r="S1647" i="6"/>
  <c r="R1647" i="6"/>
  <c r="P1647" i="6"/>
  <c r="R1646" i="6"/>
  <c r="S1646" i="6" s="1"/>
  <c r="P1646" i="6"/>
  <c r="R1645" i="6"/>
  <c r="P1645" i="6"/>
  <c r="V1644" i="6"/>
  <c r="W1644" i="6" s="1"/>
  <c r="R1644" i="6"/>
  <c r="S1644" i="6" s="1"/>
  <c r="U1644" i="6" s="1"/>
  <c r="P1644" i="6"/>
  <c r="S1643" i="6"/>
  <c r="R1643" i="6"/>
  <c r="P1643" i="6"/>
  <c r="U1642" i="6"/>
  <c r="R1642" i="6"/>
  <c r="S1642" i="6" s="1"/>
  <c r="P1642" i="6"/>
  <c r="R1641" i="6"/>
  <c r="P1641" i="6"/>
  <c r="R1640" i="6"/>
  <c r="S1640" i="6" s="1"/>
  <c r="P1640" i="6"/>
  <c r="S1639" i="6"/>
  <c r="R1639" i="6"/>
  <c r="P1639" i="6"/>
  <c r="R1638" i="6"/>
  <c r="S1638" i="6" s="1"/>
  <c r="P1638" i="6"/>
  <c r="R1637" i="6"/>
  <c r="P1637" i="6"/>
  <c r="R1636" i="6"/>
  <c r="S1636" i="6" s="1"/>
  <c r="P1636" i="6"/>
  <c r="U1635" i="6"/>
  <c r="S1635" i="6"/>
  <c r="R1635" i="6"/>
  <c r="P1635" i="6"/>
  <c r="R1634" i="6"/>
  <c r="S1634" i="6" s="1"/>
  <c r="P1634" i="6"/>
  <c r="R1633" i="6"/>
  <c r="P1633" i="6"/>
  <c r="S1633" i="6" s="1"/>
  <c r="R1632" i="6"/>
  <c r="S1632" i="6" s="1"/>
  <c r="U1632" i="6" s="1"/>
  <c r="P1632" i="6"/>
  <c r="S1631" i="6"/>
  <c r="R1631" i="6"/>
  <c r="P1631" i="6"/>
  <c r="R1630" i="6"/>
  <c r="P1630" i="6"/>
  <c r="R1629" i="6"/>
  <c r="P1629" i="6"/>
  <c r="W1628" i="6"/>
  <c r="V1628" i="6"/>
  <c r="R1628" i="6"/>
  <c r="S1628" i="6" s="1"/>
  <c r="U1628" i="6" s="1"/>
  <c r="P1628" i="6"/>
  <c r="S1627" i="6"/>
  <c r="R1627" i="6"/>
  <c r="P1627" i="6"/>
  <c r="P1626" i="6"/>
  <c r="R1625" i="6"/>
  <c r="P1625" i="6"/>
  <c r="R1624" i="6"/>
  <c r="S1624" i="6" s="1"/>
  <c r="P1624" i="6"/>
  <c r="S1623" i="6"/>
  <c r="R1623" i="6"/>
  <c r="P1623" i="6"/>
  <c r="P1622" i="6"/>
  <c r="R1621" i="6"/>
  <c r="P1621" i="6"/>
  <c r="S1621" i="6" s="1"/>
  <c r="R1620" i="6"/>
  <c r="S1620" i="6" s="1"/>
  <c r="P1620" i="6"/>
  <c r="U1619" i="6"/>
  <c r="S1619" i="6"/>
  <c r="R1619" i="6"/>
  <c r="P1619" i="6"/>
  <c r="R1618" i="6"/>
  <c r="P1618" i="6"/>
  <c r="R1617" i="6"/>
  <c r="P1617" i="6"/>
  <c r="S1617" i="6" s="1"/>
  <c r="R1616" i="6"/>
  <c r="S1616" i="6" s="1"/>
  <c r="U1616" i="6" s="1"/>
  <c r="P1616" i="6"/>
  <c r="S1615" i="6"/>
  <c r="R1615" i="6"/>
  <c r="P1615" i="6"/>
  <c r="R1614" i="6"/>
  <c r="P1614" i="6"/>
  <c r="R1613" i="6"/>
  <c r="P1613" i="6"/>
  <c r="W1612" i="6"/>
  <c r="V1612" i="6"/>
  <c r="R1612" i="6"/>
  <c r="S1612" i="6" s="1"/>
  <c r="U1612" i="6" s="1"/>
  <c r="P1612" i="6"/>
  <c r="S1611" i="6"/>
  <c r="R1611" i="6"/>
  <c r="P1611" i="6"/>
  <c r="P1610" i="6"/>
  <c r="R1609" i="6"/>
  <c r="P1609" i="6"/>
  <c r="R1608" i="6"/>
  <c r="S1608" i="6" s="1"/>
  <c r="P1608" i="6"/>
  <c r="S1607" i="6"/>
  <c r="R1607" i="6"/>
  <c r="P1607" i="6"/>
  <c r="P1606" i="6"/>
  <c r="R1605" i="6"/>
  <c r="P1605" i="6"/>
  <c r="S1605" i="6" s="1"/>
  <c r="R1604" i="6"/>
  <c r="S1604" i="6" s="1"/>
  <c r="P1604" i="6"/>
  <c r="U1603" i="6"/>
  <c r="S1603" i="6"/>
  <c r="R1603" i="6"/>
  <c r="P1603" i="6"/>
  <c r="R1602" i="6"/>
  <c r="P1602" i="6"/>
  <c r="R1601" i="6"/>
  <c r="P1601" i="6"/>
  <c r="R1600" i="6"/>
  <c r="S1600" i="6" s="1"/>
  <c r="U1600" i="6" s="1"/>
  <c r="P1600" i="6"/>
  <c r="S1599" i="6"/>
  <c r="R1599" i="6"/>
  <c r="P1599" i="6"/>
  <c r="R1598" i="6"/>
  <c r="P1598" i="6"/>
  <c r="R1597" i="6"/>
  <c r="P1597" i="6"/>
  <c r="V1596" i="6"/>
  <c r="W1596" i="6" s="1"/>
  <c r="R1596" i="6"/>
  <c r="S1596" i="6" s="1"/>
  <c r="U1596" i="6" s="1"/>
  <c r="P1596" i="6"/>
  <c r="S1595" i="6"/>
  <c r="R1595" i="6"/>
  <c r="P1595" i="6"/>
  <c r="P1594" i="6"/>
  <c r="R1593" i="6"/>
  <c r="P1593" i="6"/>
  <c r="R1592" i="6"/>
  <c r="S1592" i="6" s="1"/>
  <c r="P1592" i="6"/>
  <c r="S1591" i="6"/>
  <c r="R1591" i="6"/>
  <c r="P1591" i="6"/>
  <c r="R1590" i="6"/>
  <c r="S1590" i="6" s="1"/>
  <c r="P1590" i="6"/>
  <c r="P1589" i="6"/>
  <c r="V1588" i="6"/>
  <c r="W1588" i="6" s="1"/>
  <c r="R1588" i="6"/>
  <c r="S1588" i="6" s="1"/>
  <c r="U1588" i="6" s="1"/>
  <c r="P1588" i="6"/>
  <c r="S1587" i="6"/>
  <c r="R1587" i="6"/>
  <c r="P1587" i="6"/>
  <c r="S1586" i="6"/>
  <c r="R1586" i="6"/>
  <c r="P1586" i="6"/>
  <c r="P1585" i="6"/>
  <c r="V1584" i="6"/>
  <c r="W1584" i="6" s="1"/>
  <c r="R1584" i="6"/>
  <c r="S1584" i="6" s="1"/>
  <c r="U1584" i="6" s="1"/>
  <c r="P1584" i="6"/>
  <c r="S1583" i="6"/>
  <c r="R1583" i="6"/>
  <c r="P1583" i="6"/>
  <c r="R1582" i="6"/>
  <c r="S1582" i="6" s="1"/>
  <c r="P1582" i="6"/>
  <c r="R1581" i="6"/>
  <c r="P1581" i="6"/>
  <c r="R1580" i="6"/>
  <c r="S1580" i="6" s="1"/>
  <c r="P1580" i="6"/>
  <c r="U1579" i="6"/>
  <c r="S1579" i="6"/>
  <c r="V1579" i="6" s="1"/>
  <c r="W1579" i="6" s="1"/>
  <c r="R1579" i="6"/>
  <c r="P1579" i="6"/>
  <c r="P1578" i="6"/>
  <c r="R1577" i="6"/>
  <c r="P1577" i="6"/>
  <c r="V1576" i="6"/>
  <c r="W1576" i="6" s="1"/>
  <c r="R1576" i="6"/>
  <c r="S1576" i="6" s="1"/>
  <c r="U1576" i="6" s="1"/>
  <c r="P1576" i="6"/>
  <c r="W1575" i="6"/>
  <c r="U1575" i="6"/>
  <c r="S1575" i="6"/>
  <c r="V1575" i="6" s="1"/>
  <c r="R1575" i="6"/>
  <c r="P1575" i="6"/>
  <c r="P1574" i="6"/>
  <c r="P1573" i="6"/>
  <c r="R1572" i="6"/>
  <c r="S1572" i="6" s="1"/>
  <c r="P1572" i="6"/>
  <c r="S1571" i="6"/>
  <c r="R1571" i="6"/>
  <c r="P1571" i="6"/>
  <c r="P1570" i="6"/>
  <c r="R1570" i="6" s="1"/>
  <c r="P1569" i="6"/>
  <c r="R1568" i="6"/>
  <c r="S1568" i="6" s="1"/>
  <c r="P1568" i="6"/>
  <c r="S1567" i="6"/>
  <c r="U1567" i="6" s="1"/>
  <c r="V1567" i="6" s="1"/>
  <c r="W1567" i="6" s="1"/>
  <c r="R1567" i="6"/>
  <c r="P1567" i="6"/>
  <c r="R1566" i="6"/>
  <c r="S1566" i="6" s="1"/>
  <c r="P1566" i="6"/>
  <c r="R1565" i="6"/>
  <c r="P1565" i="6"/>
  <c r="R1564" i="6"/>
  <c r="S1564" i="6" s="1"/>
  <c r="P1564" i="6"/>
  <c r="S1563" i="6"/>
  <c r="U1563" i="6" s="1"/>
  <c r="R1563" i="6"/>
  <c r="P1563" i="6"/>
  <c r="R1562" i="6"/>
  <c r="P1562" i="6"/>
  <c r="S1562" i="6" s="1"/>
  <c r="P1561" i="6"/>
  <c r="U1560" i="6"/>
  <c r="R1560" i="6"/>
  <c r="S1560" i="6" s="1"/>
  <c r="V1560" i="6" s="1"/>
  <c r="W1560" i="6" s="1"/>
  <c r="P1560" i="6"/>
  <c r="R1559" i="6"/>
  <c r="S1559" i="6" s="1"/>
  <c r="P1559" i="6"/>
  <c r="P1558" i="6"/>
  <c r="R1557" i="6"/>
  <c r="P1557" i="6"/>
  <c r="U1556" i="6"/>
  <c r="R1556" i="6"/>
  <c r="S1556" i="6" s="1"/>
  <c r="P1556" i="6"/>
  <c r="S1555" i="6"/>
  <c r="U1555" i="6" s="1"/>
  <c r="R1555" i="6"/>
  <c r="P1555" i="6"/>
  <c r="R1554" i="6"/>
  <c r="P1554" i="6"/>
  <c r="S1554" i="6" s="1"/>
  <c r="P1553" i="6"/>
  <c r="U1552" i="6"/>
  <c r="R1552" i="6"/>
  <c r="S1552" i="6" s="1"/>
  <c r="V1552" i="6" s="1"/>
  <c r="W1552" i="6" s="1"/>
  <c r="P1552" i="6"/>
  <c r="R1551" i="6"/>
  <c r="S1551" i="6" s="1"/>
  <c r="P1551" i="6"/>
  <c r="P1550" i="6"/>
  <c r="R1549" i="6"/>
  <c r="P1549" i="6"/>
  <c r="U1548" i="6"/>
  <c r="R1548" i="6"/>
  <c r="S1548" i="6" s="1"/>
  <c r="P1548" i="6"/>
  <c r="S1547" i="6"/>
  <c r="U1547" i="6" s="1"/>
  <c r="R1547" i="6"/>
  <c r="P1547" i="6"/>
  <c r="R1546" i="6"/>
  <c r="P1546" i="6"/>
  <c r="P1545" i="6"/>
  <c r="U1544" i="6"/>
  <c r="R1544" i="6"/>
  <c r="S1544" i="6" s="1"/>
  <c r="V1544" i="6" s="1"/>
  <c r="W1544" i="6" s="1"/>
  <c r="P1544" i="6"/>
  <c r="V1543" i="6"/>
  <c r="W1543" i="6" s="1"/>
  <c r="R1543" i="6"/>
  <c r="S1543" i="6" s="1"/>
  <c r="U1543" i="6" s="1"/>
  <c r="P1543" i="6"/>
  <c r="P1542" i="6"/>
  <c r="R1541" i="6"/>
  <c r="P1541" i="6"/>
  <c r="U1540" i="6"/>
  <c r="R1540" i="6"/>
  <c r="S1540" i="6" s="1"/>
  <c r="P1540" i="6"/>
  <c r="S1539" i="6"/>
  <c r="P1539" i="6"/>
  <c r="R1539" i="6" s="1"/>
  <c r="R1538" i="6"/>
  <c r="P1538" i="6"/>
  <c r="S1538" i="6" s="1"/>
  <c r="R1537" i="6"/>
  <c r="P1537" i="6"/>
  <c r="V1536" i="6"/>
  <c r="W1536" i="6" s="1"/>
  <c r="S1536" i="6"/>
  <c r="U1536" i="6" s="1"/>
  <c r="R1536" i="6"/>
  <c r="P1536" i="6"/>
  <c r="P1535" i="6"/>
  <c r="R1535" i="6" s="1"/>
  <c r="S1534" i="6"/>
  <c r="P1534" i="6"/>
  <c r="R1534" i="6" s="1"/>
  <c r="P1533" i="6"/>
  <c r="R1532" i="6"/>
  <c r="S1532" i="6" s="1"/>
  <c r="P1532" i="6"/>
  <c r="R1531" i="6"/>
  <c r="P1531" i="6"/>
  <c r="S1530" i="6"/>
  <c r="P1530" i="6"/>
  <c r="R1530" i="6" s="1"/>
  <c r="R1529" i="6"/>
  <c r="P1529" i="6"/>
  <c r="R1528" i="6"/>
  <c r="S1528" i="6" s="1"/>
  <c r="P1528" i="6"/>
  <c r="V1527" i="6"/>
  <c r="W1527" i="6" s="1"/>
  <c r="R1527" i="6"/>
  <c r="P1527" i="6"/>
  <c r="S1527" i="6" s="1"/>
  <c r="U1527" i="6" s="1"/>
  <c r="P1526" i="6"/>
  <c r="R1526" i="6" s="1"/>
  <c r="S1526" i="6" s="1"/>
  <c r="P1525" i="6"/>
  <c r="R1524" i="6"/>
  <c r="S1524" i="6" s="1"/>
  <c r="P1524" i="6"/>
  <c r="R1523" i="6"/>
  <c r="P1523" i="6"/>
  <c r="P1522" i="6"/>
  <c r="R1522" i="6" s="1"/>
  <c r="S1522" i="6" s="1"/>
  <c r="R1521" i="6"/>
  <c r="P1521" i="6"/>
  <c r="U1520" i="6"/>
  <c r="R1520" i="6"/>
  <c r="S1520" i="6" s="1"/>
  <c r="P1520" i="6"/>
  <c r="R1519" i="6"/>
  <c r="P1519" i="6"/>
  <c r="S1519" i="6" s="1"/>
  <c r="U1519" i="6" s="1"/>
  <c r="P1518" i="6"/>
  <c r="R1518" i="6" s="1"/>
  <c r="S1518" i="6" s="1"/>
  <c r="P1517" i="6"/>
  <c r="R1516" i="6"/>
  <c r="S1516" i="6" s="1"/>
  <c r="P1516" i="6"/>
  <c r="R1515" i="6"/>
  <c r="P1515" i="6"/>
  <c r="S1515" i="6" s="1"/>
  <c r="S1514" i="6"/>
  <c r="P1514" i="6"/>
  <c r="R1514" i="6" s="1"/>
  <c r="P1513" i="6"/>
  <c r="U1512" i="6"/>
  <c r="R1512" i="6"/>
  <c r="S1512" i="6" s="1"/>
  <c r="P1512" i="6"/>
  <c r="R1511" i="6"/>
  <c r="P1511" i="6"/>
  <c r="S1511" i="6" s="1"/>
  <c r="P1510" i="6"/>
  <c r="R1510" i="6" s="1"/>
  <c r="S1510" i="6" s="1"/>
  <c r="P1509" i="6"/>
  <c r="R1508" i="6"/>
  <c r="S1508" i="6" s="1"/>
  <c r="P1508" i="6"/>
  <c r="R1507" i="6"/>
  <c r="P1507" i="6"/>
  <c r="S1507" i="6" s="1"/>
  <c r="U1507" i="6" s="1"/>
  <c r="U1506" i="6"/>
  <c r="S1506" i="6"/>
  <c r="P1506" i="6"/>
  <c r="R1506" i="6" s="1"/>
  <c r="P1505" i="6"/>
  <c r="R1504" i="6"/>
  <c r="P1504" i="6"/>
  <c r="S1504" i="6" s="1"/>
  <c r="V1503" i="6"/>
  <c r="W1503" i="6" s="1"/>
  <c r="R1503" i="6"/>
  <c r="P1503" i="6"/>
  <c r="S1503" i="6" s="1"/>
  <c r="U1503" i="6" s="1"/>
  <c r="P1502" i="6"/>
  <c r="R1502" i="6" s="1"/>
  <c r="S1502" i="6" s="1"/>
  <c r="P1501" i="6"/>
  <c r="R1500" i="6"/>
  <c r="S1500" i="6" s="1"/>
  <c r="P1500" i="6"/>
  <c r="R1499" i="6"/>
  <c r="P1499" i="6"/>
  <c r="P1498" i="6"/>
  <c r="R1498" i="6" s="1"/>
  <c r="S1498" i="6" s="1"/>
  <c r="R1497" i="6"/>
  <c r="P1497" i="6"/>
  <c r="R1496" i="6"/>
  <c r="P1496" i="6"/>
  <c r="S1496" i="6" s="1"/>
  <c r="V1495" i="6"/>
  <c r="W1495" i="6" s="1"/>
  <c r="R1495" i="6"/>
  <c r="P1495" i="6"/>
  <c r="S1495" i="6" s="1"/>
  <c r="U1495" i="6" s="1"/>
  <c r="P1494" i="6"/>
  <c r="R1494" i="6" s="1"/>
  <c r="S1494" i="6" s="1"/>
  <c r="P1493" i="6"/>
  <c r="R1492" i="6"/>
  <c r="P1492" i="6"/>
  <c r="S1492" i="6" s="1"/>
  <c r="R1491" i="6"/>
  <c r="P1491" i="6"/>
  <c r="P1490" i="6"/>
  <c r="R1490" i="6" s="1"/>
  <c r="S1490" i="6" s="1"/>
  <c r="R1489" i="6"/>
  <c r="P1489" i="6"/>
  <c r="P1488" i="6"/>
  <c r="P1487" i="6"/>
  <c r="P1486" i="6"/>
  <c r="R1486" i="6" s="1"/>
  <c r="S1486" i="6" s="1"/>
  <c r="R1485" i="6"/>
  <c r="P1485" i="6"/>
  <c r="S1485" i="6" s="1"/>
  <c r="R1484" i="6"/>
  <c r="P1484" i="6"/>
  <c r="R1483" i="6"/>
  <c r="P1483" i="6"/>
  <c r="P1482" i="6"/>
  <c r="R1482" i="6" s="1"/>
  <c r="S1482" i="6" s="1"/>
  <c r="P1481" i="6"/>
  <c r="P1480" i="6"/>
  <c r="R1480" i="6" s="1"/>
  <c r="S1480" i="6" s="1"/>
  <c r="P1479" i="6"/>
  <c r="S1478" i="6"/>
  <c r="U1478" i="6" s="1"/>
  <c r="V1478" i="6" s="1"/>
  <c r="W1478" i="6" s="1"/>
  <c r="P1478" i="6"/>
  <c r="R1478" i="6" s="1"/>
  <c r="R1477" i="6"/>
  <c r="S1477" i="6" s="1"/>
  <c r="P1477" i="6"/>
  <c r="P1476" i="6"/>
  <c r="P1475" i="6"/>
  <c r="R1475" i="6" s="1"/>
  <c r="S1475" i="6" s="1"/>
  <c r="P1474" i="6"/>
  <c r="R1474" i="6" s="1"/>
  <c r="P1473" i="6"/>
  <c r="U1472" i="6"/>
  <c r="S1472" i="6"/>
  <c r="P1472" i="6"/>
  <c r="R1472" i="6" s="1"/>
  <c r="P1471" i="6"/>
  <c r="P1470" i="6"/>
  <c r="V1469" i="6"/>
  <c r="W1469" i="6" s="1"/>
  <c r="P1469" i="6"/>
  <c r="R1469" i="6" s="1"/>
  <c r="S1469" i="6" s="1"/>
  <c r="U1469" i="6" s="1"/>
  <c r="P1468" i="6"/>
  <c r="R1468" i="6" s="1"/>
  <c r="S1468" i="6" s="1"/>
  <c r="P1467" i="6"/>
  <c r="P1466" i="6"/>
  <c r="P1465" i="6"/>
  <c r="R1465" i="6" s="1"/>
  <c r="S1465" i="6" s="1"/>
  <c r="U1465" i="6" s="1"/>
  <c r="P1464" i="6"/>
  <c r="R1464" i="6" s="1"/>
  <c r="S1464" i="6" s="1"/>
  <c r="R1463" i="6"/>
  <c r="S1463" i="6" s="1"/>
  <c r="P1463" i="6"/>
  <c r="P1462" i="6"/>
  <c r="V1461" i="6"/>
  <c r="W1461" i="6" s="1"/>
  <c r="P1461" i="6"/>
  <c r="R1461" i="6" s="1"/>
  <c r="S1461" i="6" s="1"/>
  <c r="U1461" i="6" s="1"/>
  <c r="U1460" i="6"/>
  <c r="V1460" i="6" s="1"/>
  <c r="W1460" i="6" s="1"/>
  <c r="S1460" i="6"/>
  <c r="P1460" i="6"/>
  <c r="R1460" i="6" s="1"/>
  <c r="P1459" i="6"/>
  <c r="P1458" i="6"/>
  <c r="V1457" i="6"/>
  <c r="W1457" i="6" s="1"/>
  <c r="P1457" i="6"/>
  <c r="R1457" i="6" s="1"/>
  <c r="S1457" i="6" s="1"/>
  <c r="U1457" i="6" s="1"/>
  <c r="P1456" i="6"/>
  <c r="R1456" i="6" s="1"/>
  <c r="S1456" i="6" s="1"/>
  <c r="P1455" i="6"/>
  <c r="P1454" i="6"/>
  <c r="P1453" i="6"/>
  <c r="R1453" i="6" s="1"/>
  <c r="S1453" i="6" s="1"/>
  <c r="U1453" i="6" s="1"/>
  <c r="P1452" i="6"/>
  <c r="R1452" i="6" s="1"/>
  <c r="S1452" i="6" s="1"/>
  <c r="S1451" i="6"/>
  <c r="P1451" i="6"/>
  <c r="R1451" i="6" s="1"/>
  <c r="P1450" i="6"/>
  <c r="P1449" i="6"/>
  <c r="R1449" i="6" s="1"/>
  <c r="S1449" i="6" s="1"/>
  <c r="V1448" i="6"/>
  <c r="W1448" i="6" s="1"/>
  <c r="U1448" i="6"/>
  <c r="P1448" i="6"/>
  <c r="R1448" i="6" s="1"/>
  <c r="S1448" i="6" s="1"/>
  <c r="R1447" i="6"/>
  <c r="P1447" i="6"/>
  <c r="S1447" i="6" s="1"/>
  <c r="P1446" i="6"/>
  <c r="V1445" i="6"/>
  <c r="W1445" i="6" s="1"/>
  <c r="P1445" i="6"/>
  <c r="R1445" i="6" s="1"/>
  <c r="S1445" i="6" s="1"/>
  <c r="U1445" i="6" s="1"/>
  <c r="S1444" i="6"/>
  <c r="P1444" i="6"/>
  <c r="R1444" i="6" s="1"/>
  <c r="P1443" i="6"/>
  <c r="R1443" i="6" s="1"/>
  <c r="S1443" i="6" s="1"/>
  <c r="P1442" i="6"/>
  <c r="P1441" i="6"/>
  <c r="R1441" i="6" s="1"/>
  <c r="S1441" i="6" s="1"/>
  <c r="U1441" i="6" s="1"/>
  <c r="U1440" i="6"/>
  <c r="S1440" i="6"/>
  <c r="P1440" i="6"/>
  <c r="R1440" i="6" s="1"/>
  <c r="P1439" i="6"/>
  <c r="P1438" i="6"/>
  <c r="V1437" i="6"/>
  <c r="W1437" i="6" s="1"/>
  <c r="P1437" i="6"/>
  <c r="R1437" i="6" s="1"/>
  <c r="S1437" i="6" s="1"/>
  <c r="U1437" i="6" s="1"/>
  <c r="P1436" i="6"/>
  <c r="R1436" i="6" s="1"/>
  <c r="S1436" i="6" s="1"/>
  <c r="P1435" i="6"/>
  <c r="P1434" i="6"/>
  <c r="P1433" i="6"/>
  <c r="R1433" i="6" s="1"/>
  <c r="S1433" i="6" s="1"/>
  <c r="U1433" i="6" s="1"/>
  <c r="P1432" i="6"/>
  <c r="R1432" i="6" s="1"/>
  <c r="S1432" i="6" s="1"/>
  <c r="R1431" i="6"/>
  <c r="S1431" i="6" s="1"/>
  <c r="P1431" i="6"/>
  <c r="P1430" i="6"/>
  <c r="V1429" i="6"/>
  <c r="W1429" i="6" s="1"/>
  <c r="P1429" i="6"/>
  <c r="R1429" i="6" s="1"/>
  <c r="S1429" i="6" s="1"/>
  <c r="U1429" i="6" s="1"/>
  <c r="U1428" i="6"/>
  <c r="V1428" i="6" s="1"/>
  <c r="W1428" i="6" s="1"/>
  <c r="S1428" i="6"/>
  <c r="P1428" i="6"/>
  <c r="R1428" i="6" s="1"/>
  <c r="P1427" i="6"/>
  <c r="P1426" i="6"/>
  <c r="P1425" i="6"/>
  <c r="R1425" i="6" s="1"/>
  <c r="S1425" i="6" s="1"/>
  <c r="U1425" i="6" s="1"/>
  <c r="P1424" i="6"/>
  <c r="R1424" i="6" s="1"/>
  <c r="S1424" i="6" s="1"/>
  <c r="P1423" i="6"/>
  <c r="P1422" i="6"/>
  <c r="P1421" i="6"/>
  <c r="R1421" i="6" s="1"/>
  <c r="S1421" i="6" s="1"/>
  <c r="U1421" i="6" s="1"/>
  <c r="P1420" i="6"/>
  <c r="R1420" i="6" s="1"/>
  <c r="S1420" i="6" s="1"/>
  <c r="S1419" i="6"/>
  <c r="P1419" i="6"/>
  <c r="R1419" i="6" s="1"/>
  <c r="P1418" i="6"/>
  <c r="P1417" i="6"/>
  <c r="R1417" i="6" s="1"/>
  <c r="S1417" i="6" s="1"/>
  <c r="V1416" i="6"/>
  <c r="W1416" i="6" s="1"/>
  <c r="U1416" i="6"/>
  <c r="P1416" i="6"/>
  <c r="R1416" i="6" s="1"/>
  <c r="S1416" i="6" s="1"/>
  <c r="R1415" i="6"/>
  <c r="S1415" i="6" s="1"/>
  <c r="P1415" i="6"/>
  <c r="P1414" i="6"/>
  <c r="V1413" i="6"/>
  <c r="W1413" i="6" s="1"/>
  <c r="P1413" i="6"/>
  <c r="R1413" i="6" s="1"/>
  <c r="S1413" i="6" s="1"/>
  <c r="U1413" i="6" s="1"/>
  <c r="S1412" i="6"/>
  <c r="P1412" i="6"/>
  <c r="R1412" i="6" s="1"/>
  <c r="S1411" i="6"/>
  <c r="R1411" i="6"/>
  <c r="P1411" i="6"/>
  <c r="P1410" i="6"/>
  <c r="P1409" i="6"/>
  <c r="P1408" i="6"/>
  <c r="R1408" i="6" s="1"/>
  <c r="S1408" i="6" s="1"/>
  <c r="R1407" i="6"/>
  <c r="P1407" i="6"/>
  <c r="R1406" i="6"/>
  <c r="P1406" i="6"/>
  <c r="P1405" i="6"/>
  <c r="S1404" i="6"/>
  <c r="P1404" i="6"/>
  <c r="R1404" i="6" s="1"/>
  <c r="R1403" i="6"/>
  <c r="S1403" i="6" s="1"/>
  <c r="P1403" i="6"/>
  <c r="P1402" i="6"/>
  <c r="P1401" i="6"/>
  <c r="S1400" i="6"/>
  <c r="P1400" i="6"/>
  <c r="R1400" i="6" s="1"/>
  <c r="P1399" i="6"/>
  <c r="R1398" i="6"/>
  <c r="P1398" i="6"/>
  <c r="P1397" i="6"/>
  <c r="S1396" i="6"/>
  <c r="P1396" i="6"/>
  <c r="R1396" i="6" s="1"/>
  <c r="R1395" i="6"/>
  <c r="S1395" i="6" s="1"/>
  <c r="P1395" i="6"/>
  <c r="P1394" i="6"/>
  <c r="P1393" i="6"/>
  <c r="W1392" i="6"/>
  <c r="V1392" i="6"/>
  <c r="P1392" i="6"/>
  <c r="R1392" i="6" s="1"/>
  <c r="S1392" i="6" s="1"/>
  <c r="U1392" i="6" s="1"/>
  <c r="P1391" i="6"/>
  <c r="R1390" i="6"/>
  <c r="P1390" i="6"/>
  <c r="P1389" i="6"/>
  <c r="U1388" i="6"/>
  <c r="V1388" i="6" s="1"/>
  <c r="W1388" i="6" s="1"/>
  <c r="S1388" i="6"/>
  <c r="P1388" i="6"/>
  <c r="R1388" i="6" s="1"/>
  <c r="R1387" i="6"/>
  <c r="P1387" i="6"/>
  <c r="S1387" i="6" s="1"/>
  <c r="P1386" i="6"/>
  <c r="P1385" i="6"/>
  <c r="R1385" i="6" s="1"/>
  <c r="S1385" i="6" s="1"/>
  <c r="U1385" i="6" s="1"/>
  <c r="V1385" i="6" s="1"/>
  <c r="W1385" i="6" s="1"/>
  <c r="P1384" i="6"/>
  <c r="R1384" i="6" s="1"/>
  <c r="S1384" i="6" s="1"/>
  <c r="P1383" i="6"/>
  <c r="R1382" i="6"/>
  <c r="P1382" i="6"/>
  <c r="P1381" i="6"/>
  <c r="S1380" i="6"/>
  <c r="P1380" i="6"/>
  <c r="R1380" i="6" s="1"/>
  <c r="R1379" i="6"/>
  <c r="S1379" i="6" s="1"/>
  <c r="P1379" i="6"/>
  <c r="P1378" i="6"/>
  <c r="P1377" i="6"/>
  <c r="R1377" i="6" s="1"/>
  <c r="S1377" i="6" s="1"/>
  <c r="V1376" i="6"/>
  <c r="W1376" i="6" s="1"/>
  <c r="P1376" i="6"/>
  <c r="R1376" i="6" s="1"/>
  <c r="S1376" i="6" s="1"/>
  <c r="U1376" i="6" s="1"/>
  <c r="P1375" i="6"/>
  <c r="R1374" i="6"/>
  <c r="P1374" i="6"/>
  <c r="P1373" i="6"/>
  <c r="R1373" i="6" s="1"/>
  <c r="S1373" i="6" s="1"/>
  <c r="U1373" i="6" s="1"/>
  <c r="U1372" i="6"/>
  <c r="S1372" i="6"/>
  <c r="V1372" i="6" s="1"/>
  <c r="W1372" i="6" s="1"/>
  <c r="P1372" i="6"/>
  <c r="R1372" i="6" s="1"/>
  <c r="R1371" i="6"/>
  <c r="P1371" i="6"/>
  <c r="S1371" i="6" s="1"/>
  <c r="R1370" i="6"/>
  <c r="P1370" i="6"/>
  <c r="W1369" i="6"/>
  <c r="V1369" i="6"/>
  <c r="P1369" i="6"/>
  <c r="R1369" i="6" s="1"/>
  <c r="S1369" i="6" s="1"/>
  <c r="U1369" i="6" s="1"/>
  <c r="P1368" i="6"/>
  <c r="R1368" i="6" s="1"/>
  <c r="P1367" i="6"/>
  <c r="R1366" i="6"/>
  <c r="P1366" i="6"/>
  <c r="P1365" i="6"/>
  <c r="R1365" i="6" s="1"/>
  <c r="P1364" i="6"/>
  <c r="R1364" i="6" s="1"/>
  <c r="R1363" i="6"/>
  <c r="S1363" i="6" s="1"/>
  <c r="P1363" i="6"/>
  <c r="S1362" i="6"/>
  <c r="R1362" i="6"/>
  <c r="P1362" i="6"/>
  <c r="S1361" i="6"/>
  <c r="P1361" i="6"/>
  <c r="R1361" i="6" s="1"/>
  <c r="P1360" i="6"/>
  <c r="R1360" i="6" s="1"/>
  <c r="R1359" i="6"/>
  <c r="P1359" i="6"/>
  <c r="P1358" i="6"/>
  <c r="P1357" i="6"/>
  <c r="P1356" i="6"/>
  <c r="R1355" i="6"/>
  <c r="S1355" i="6" s="1"/>
  <c r="P1355" i="6"/>
  <c r="R1354" i="6"/>
  <c r="P1354" i="6"/>
  <c r="S1354" i="6" s="1"/>
  <c r="V1353" i="6"/>
  <c r="W1353" i="6" s="1"/>
  <c r="S1353" i="6"/>
  <c r="U1353" i="6" s="1"/>
  <c r="P1353" i="6"/>
  <c r="R1353" i="6" s="1"/>
  <c r="P1352" i="6"/>
  <c r="P1351" i="6"/>
  <c r="P1350" i="6"/>
  <c r="P1349" i="6"/>
  <c r="R1349" i="6" s="1"/>
  <c r="P1348" i="6"/>
  <c r="R1347" i="6"/>
  <c r="P1347" i="6"/>
  <c r="S1347" i="6" s="1"/>
  <c r="V1346" i="6"/>
  <c r="W1346" i="6" s="1"/>
  <c r="S1346" i="6"/>
  <c r="U1346" i="6" s="1"/>
  <c r="R1346" i="6"/>
  <c r="P1346" i="6"/>
  <c r="S1345" i="6"/>
  <c r="P1345" i="6"/>
  <c r="R1345" i="6" s="1"/>
  <c r="U1344" i="6"/>
  <c r="P1344" i="6"/>
  <c r="R1344" i="6" s="1"/>
  <c r="S1344" i="6" s="1"/>
  <c r="P1343" i="6"/>
  <c r="P1342" i="6"/>
  <c r="S1341" i="6"/>
  <c r="P1341" i="6"/>
  <c r="R1341" i="6" s="1"/>
  <c r="P1340" i="6"/>
  <c r="S1339" i="6"/>
  <c r="R1339" i="6"/>
  <c r="P1339" i="6"/>
  <c r="R1338" i="6"/>
  <c r="P1338" i="6"/>
  <c r="V1337" i="6"/>
  <c r="W1337" i="6" s="1"/>
  <c r="S1337" i="6"/>
  <c r="U1337" i="6" s="1"/>
  <c r="P1337" i="6"/>
  <c r="R1337" i="6" s="1"/>
  <c r="P1336" i="6"/>
  <c r="P1335" i="6"/>
  <c r="R1334" i="6"/>
  <c r="P1334" i="6"/>
  <c r="P1333" i="6"/>
  <c r="R1333" i="6" s="1"/>
  <c r="P1332" i="6"/>
  <c r="P1331" i="6"/>
  <c r="P1330" i="6"/>
  <c r="P1329" i="6"/>
  <c r="S1328" i="6"/>
  <c r="P1328" i="6"/>
  <c r="R1328" i="6" s="1"/>
  <c r="P1327" i="6"/>
  <c r="S1326" i="6"/>
  <c r="R1326" i="6"/>
  <c r="P1326" i="6"/>
  <c r="R1325" i="6"/>
  <c r="P1325" i="6"/>
  <c r="R1324" i="6"/>
  <c r="P1324" i="6"/>
  <c r="P1323" i="6"/>
  <c r="R1322" i="6"/>
  <c r="S1322" i="6" s="1"/>
  <c r="P1322" i="6"/>
  <c r="R1321" i="6"/>
  <c r="P1321" i="6"/>
  <c r="R1320" i="6"/>
  <c r="P1320" i="6"/>
  <c r="P1319" i="6"/>
  <c r="R1318" i="6"/>
  <c r="S1318" i="6" s="1"/>
  <c r="P1318" i="6"/>
  <c r="P1317" i="6"/>
  <c r="R1316" i="6"/>
  <c r="P1316" i="6"/>
  <c r="S1316" i="6" s="1"/>
  <c r="P1315" i="6"/>
  <c r="R1314" i="6"/>
  <c r="S1314" i="6" s="1"/>
  <c r="P1314" i="6"/>
  <c r="P1313" i="6"/>
  <c r="R1312" i="6"/>
  <c r="P1312" i="6"/>
  <c r="P1311" i="6"/>
  <c r="U1310" i="6"/>
  <c r="S1310" i="6"/>
  <c r="R1310" i="6"/>
  <c r="P1310" i="6"/>
  <c r="R1309" i="6"/>
  <c r="P1309" i="6"/>
  <c r="R1308" i="6"/>
  <c r="P1308" i="6"/>
  <c r="P1307" i="6"/>
  <c r="S1306" i="6"/>
  <c r="R1306" i="6"/>
  <c r="P1306" i="6"/>
  <c r="R1305" i="6"/>
  <c r="P1305" i="6"/>
  <c r="R1304" i="6"/>
  <c r="P1304" i="6"/>
  <c r="S1304" i="6" s="1"/>
  <c r="P1303" i="6"/>
  <c r="R1302" i="6"/>
  <c r="S1302" i="6" s="1"/>
  <c r="P1302" i="6"/>
  <c r="P1301" i="6"/>
  <c r="R1300" i="6"/>
  <c r="P1300" i="6"/>
  <c r="S1300" i="6" s="1"/>
  <c r="P1299" i="6"/>
  <c r="R1298" i="6"/>
  <c r="S1298" i="6" s="1"/>
  <c r="P1298" i="6"/>
  <c r="P1297" i="6"/>
  <c r="R1296" i="6"/>
  <c r="P1296" i="6"/>
  <c r="P1295" i="6"/>
  <c r="U1294" i="6"/>
  <c r="S1294" i="6"/>
  <c r="R1294" i="6"/>
  <c r="P1294" i="6"/>
  <c r="R1293" i="6"/>
  <c r="P1293" i="6"/>
  <c r="R1292" i="6"/>
  <c r="P1292" i="6"/>
  <c r="P1291" i="6"/>
  <c r="U1290" i="6"/>
  <c r="S1290" i="6"/>
  <c r="R1290" i="6"/>
  <c r="P1290" i="6"/>
  <c r="R1289" i="6"/>
  <c r="P1289" i="6"/>
  <c r="R1288" i="6"/>
  <c r="P1288" i="6"/>
  <c r="P1287" i="6"/>
  <c r="R1286" i="6"/>
  <c r="S1286" i="6" s="1"/>
  <c r="P1286" i="6"/>
  <c r="P1285" i="6"/>
  <c r="R1284" i="6"/>
  <c r="P1284" i="6"/>
  <c r="S1284" i="6" s="1"/>
  <c r="P1283" i="6"/>
  <c r="R1282" i="6"/>
  <c r="S1282" i="6" s="1"/>
  <c r="P1282" i="6"/>
  <c r="P1281" i="6"/>
  <c r="R1280" i="6"/>
  <c r="P1280" i="6"/>
  <c r="P1279" i="6"/>
  <c r="U1278" i="6"/>
  <c r="S1278" i="6"/>
  <c r="R1278" i="6"/>
  <c r="P1278" i="6"/>
  <c r="R1277" i="6"/>
  <c r="P1277" i="6"/>
  <c r="R1276" i="6"/>
  <c r="P1276" i="6"/>
  <c r="P1275" i="6"/>
  <c r="S1274" i="6"/>
  <c r="R1274" i="6"/>
  <c r="P1274" i="6"/>
  <c r="P1273" i="6"/>
  <c r="R1272" i="6"/>
  <c r="P1272" i="6"/>
  <c r="S1272" i="6" s="1"/>
  <c r="P1271" i="6"/>
  <c r="R1270" i="6"/>
  <c r="S1270" i="6" s="1"/>
  <c r="P1270" i="6"/>
  <c r="R1269" i="6"/>
  <c r="P1269" i="6"/>
  <c r="R1268" i="6"/>
  <c r="P1268" i="6"/>
  <c r="S1268" i="6" s="1"/>
  <c r="P1267" i="6"/>
  <c r="U1266" i="6"/>
  <c r="R1266" i="6"/>
  <c r="S1266" i="6" s="1"/>
  <c r="P1266" i="6"/>
  <c r="P1265" i="6"/>
  <c r="R1264" i="6"/>
  <c r="P1264" i="6"/>
  <c r="P1263" i="6"/>
  <c r="S1262" i="6"/>
  <c r="R1262" i="6"/>
  <c r="P1262" i="6"/>
  <c r="R1261" i="6"/>
  <c r="P1261" i="6"/>
  <c r="R1260" i="6"/>
  <c r="P1260" i="6"/>
  <c r="S1260" i="6" s="1"/>
  <c r="P1259" i="6"/>
  <c r="R1258" i="6"/>
  <c r="S1258" i="6" s="1"/>
  <c r="P1258" i="6"/>
  <c r="R1257" i="6"/>
  <c r="P1257" i="6"/>
  <c r="R1256" i="6"/>
  <c r="P1256" i="6"/>
  <c r="S1256" i="6" s="1"/>
  <c r="P1255" i="6"/>
  <c r="S1254" i="6"/>
  <c r="R1254" i="6"/>
  <c r="P1254" i="6"/>
  <c r="P1253" i="6"/>
  <c r="R1252" i="6"/>
  <c r="P1252" i="6"/>
  <c r="S1252" i="6" s="1"/>
  <c r="P1251" i="6"/>
  <c r="R1250" i="6"/>
  <c r="S1250" i="6" s="1"/>
  <c r="P1250" i="6"/>
  <c r="P1249" i="6"/>
  <c r="R1248" i="6"/>
  <c r="P1248" i="6"/>
  <c r="P1247" i="6"/>
  <c r="U1246" i="6"/>
  <c r="S1246" i="6"/>
  <c r="R1246" i="6"/>
  <c r="P1246" i="6"/>
  <c r="R1245" i="6"/>
  <c r="P1245" i="6"/>
  <c r="R1244" i="6"/>
  <c r="P1244" i="6"/>
  <c r="P1243" i="6"/>
  <c r="S1242" i="6"/>
  <c r="R1242" i="6"/>
  <c r="P1242" i="6"/>
  <c r="R1241" i="6"/>
  <c r="P1241" i="6"/>
  <c r="R1240" i="6"/>
  <c r="P1240" i="6"/>
  <c r="S1240" i="6" s="1"/>
  <c r="P1239" i="6"/>
  <c r="R1238" i="6"/>
  <c r="S1238" i="6" s="1"/>
  <c r="P1238" i="6"/>
  <c r="P1237" i="6"/>
  <c r="R1236" i="6"/>
  <c r="P1236" i="6"/>
  <c r="S1236" i="6" s="1"/>
  <c r="P1235" i="6"/>
  <c r="R1234" i="6"/>
  <c r="S1234" i="6" s="1"/>
  <c r="P1234" i="6"/>
  <c r="P1233" i="6"/>
  <c r="R1232" i="6"/>
  <c r="P1232" i="6"/>
  <c r="P1231" i="6"/>
  <c r="U1230" i="6"/>
  <c r="S1230" i="6"/>
  <c r="R1230" i="6"/>
  <c r="P1230" i="6"/>
  <c r="R1229" i="6"/>
  <c r="P1229" i="6"/>
  <c r="R1228" i="6"/>
  <c r="P1228" i="6"/>
  <c r="P1227" i="6"/>
  <c r="S1226" i="6"/>
  <c r="R1226" i="6"/>
  <c r="P1226" i="6"/>
  <c r="R1225" i="6"/>
  <c r="P1225" i="6"/>
  <c r="R1224" i="6"/>
  <c r="P1224" i="6"/>
  <c r="S1224" i="6" s="1"/>
  <c r="P1223" i="6"/>
  <c r="R1222" i="6"/>
  <c r="S1222" i="6" s="1"/>
  <c r="P1222" i="6"/>
  <c r="P1221" i="6"/>
  <c r="R1220" i="6"/>
  <c r="P1220" i="6"/>
  <c r="S1220" i="6" s="1"/>
  <c r="P1219" i="6"/>
  <c r="R1218" i="6"/>
  <c r="S1218" i="6" s="1"/>
  <c r="P1218" i="6"/>
  <c r="P1217" i="6"/>
  <c r="R1216" i="6"/>
  <c r="P1216" i="6"/>
  <c r="P1215" i="6"/>
  <c r="U1214" i="6"/>
  <c r="S1214" i="6"/>
  <c r="R1214" i="6"/>
  <c r="P1214" i="6"/>
  <c r="R1213" i="6"/>
  <c r="P1213" i="6"/>
  <c r="R1212" i="6"/>
  <c r="P1212" i="6"/>
  <c r="P1211" i="6"/>
  <c r="S1210" i="6"/>
  <c r="R1210" i="6"/>
  <c r="P1210" i="6"/>
  <c r="P1209" i="6"/>
  <c r="R1208" i="6"/>
  <c r="P1208" i="6"/>
  <c r="S1208" i="6" s="1"/>
  <c r="P1207" i="6"/>
  <c r="R1206" i="6"/>
  <c r="S1206" i="6" s="1"/>
  <c r="P1206" i="6"/>
  <c r="R1205" i="6"/>
  <c r="P1205" i="6"/>
  <c r="R1204" i="6"/>
  <c r="P1204" i="6"/>
  <c r="S1204" i="6" s="1"/>
  <c r="P1203" i="6"/>
  <c r="U1202" i="6"/>
  <c r="R1202" i="6"/>
  <c r="S1202" i="6" s="1"/>
  <c r="P1202" i="6"/>
  <c r="P1201" i="6"/>
  <c r="R1200" i="6"/>
  <c r="P1200" i="6"/>
  <c r="P1199" i="6"/>
  <c r="R1198" i="6"/>
  <c r="S1198" i="6" s="1"/>
  <c r="P1198" i="6"/>
  <c r="P1197" i="6"/>
  <c r="R1196" i="6"/>
  <c r="P1196" i="6"/>
  <c r="P1195" i="6"/>
  <c r="U1194" i="6"/>
  <c r="S1194" i="6"/>
  <c r="V1194" i="6" s="1"/>
  <c r="W1194" i="6" s="1"/>
  <c r="R1194" i="6"/>
  <c r="P1194" i="6"/>
  <c r="P1193" i="6"/>
  <c r="R1192" i="6"/>
  <c r="P1192" i="6"/>
  <c r="P1191" i="6"/>
  <c r="S1190" i="6"/>
  <c r="R1190" i="6"/>
  <c r="P1190" i="6"/>
  <c r="P1189" i="6"/>
  <c r="P1188" i="6"/>
  <c r="R1187" i="6"/>
  <c r="S1187" i="6" s="1"/>
  <c r="P1187" i="6"/>
  <c r="P1186" i="6"/>
  <c r="S1185" i="6"/>
  <c r="R1185" i="6"/>
  <c r="P1185" i="6"/>
  <c r="P1184" i="6"/>
  <c r="R1183" i="6"/>
  <c r="S1183" i="6" s="1"/>
  <c r="P1183" i="6"/>
  <c r="P1182" i="6"/>
  <c r="S1181" i="6"/>
  <c r="R1181" i="6"/>
  <c r="P1181" i="6"/>
  <c r="P1180" i="6"/>
  <c r="S1179" i="6"/>
  <c r="R1179" i="6"/>
  <c r="P1179" i="6"/>
  <c r="R1178" i="6"/>
  <c r="P1178" i="6"/>
  <c r="S1177" i="6"/>
  <c r="R1177" i="6"/>
  <c r="P1177" i="6"/>
  <c r="P1176" i="6"/>
  <c r="R1175" i="6"/>
  <c r="S1175" i="6" s="1"/>
  <c r="P1175" i="6"/>
  <c r="R1174" i="6"/>
  <c r="P1174" i="6"/>
  <c r="S1173" i="6"/>
  <c r="R1173" i="6"/>
  <c r="P1173" i="6"/>
  <c r="P1172" i="6"/>
  <c r="R1171" i="6"/>
  <c r="S1171" i="6" s="1"/>
  <c r="P1171" i="6"/>
  <c r="P1170" i="6"/>
  <c r="S1169" i="6"/>
  <c r="R1169" i="6"/>
  <c r="P1169" i="6"/>
  <c r="P1168" i="6"/>
  <c r="R1167" i="6"/>
  <c r="S1167" i="6" s="1"/>
  <c r="P1167" i="6"/>
  <c r="P1166" i="6"/>
  <c r="S1165" i="6"/>
  <c r="R1165" i="6"/>
  <c r="P1165" i="6"/>
  <c r="P1164" i="6"/>
  <c r="S1163" i="6"/>
  <c r="R1163" i="6"/>
  <c r="P1163" i="6"/>
  <c r="P1162" i="6"/>
  <c r="S1161" i="6"/>
  <c r="R1161" i="6"/>
  <c r="P1161" i="6"/>
  <c r="P1160" i="6"/>
  <c r="U1159" i="6"/>
  <c r="S1159" i="6"/>
  <c r="R1159" i="6"/>
  <c r="P1159" i="6"/>
  <c r="P1158" i="6"/>
  <c r="S1157" i="6"/>
  <c r="R1157" i="6"/>
  <c r="P1157" i="6"/>
  <c r="P1156" i="6"/>
  <c r="R1155" i="6"/>
  <c r="S1155" i="6" s="1"/>
  <c r="P1155" i="6"/>
  <c r="P1154" i="6"/>
  <c r="S1153" i="6"/>
  <c r="R1153" i="6"/>
  <c r="P1153" i="6"/>
  <c r="P1152" i="6"/>
  <c r="R1151" i="6"/>
  <c r="S1151" i="6" s="1"/>
  <c r="P1151" i="6"/>
  <c r="P1150" i="6"/>
  <c r="S1149" i="6"/>
  <c r="R1149" i="6"/>
  <c r="P1149" i="6"/>
  <c r="P1148" i="6"/>
  <c r="R1147" i="6"/>
  <c r="S1147" i="6" s="1"/>
  <c r="P1147" i="6"/>
  <c r="R1146" i="6"/>
  <c r="P1146" i="6"/>
  <c r="S1145" i="6"/>
  <c r="R1145" i="6"/>
  <c r="P1145" i="6"/>
  <c r="P1144" i="6"/>
  <c r="R1143" i="6"/>
  <c r="S1143" i="6" s="1"/>
  <c r="P1143" i="6"/>
  <c r="R1142" i="6"/>
  <c r="P1142" i="6"/>
  <c r="S1141" i="6"/>
  <c r="R1141" i="6"/>
  <c r="P1141" i="6"/>
  <c r="P1140" i="6"/>
  <c r="R1139" i="6"/>
  <c r="S1139" i="6" s="1"/>
  <c r="P1139" i="6"/>
  <c r="P1138" i="6"/>
  <c r="S1137" i="6"/>
  <c r="R1137" i="6"/>
  <c r="P1137" i="6"/>
  <c r="P1136" i="6"/>
  <c r="R1135" i="6"/>
  <c r="S1135" i="6" s="1"/>
  <c r="P1135" i="6"/>
  <c r="P1134" i="6"/>
  <c r="S1133" i="6"/>
  <c r="R1133" i="6"/>
  <c r="P1133" i="6"/>
  <c r="P1132" i="6"/>
  <c r="S1131" i="6"/>
  <c r="R1131" i="6"/>
  <c r="P1131" i="6"/>
  <c r="R1130" i="6"/>
  <c r="P1130" i="6"/>
  <c r="S1129" i="6"/>
  <c r="R1129" i="6"/>
  <c r="P1129" i="6"/>
  <c r="P1128" i="6"/>
  <c r="U1127" i="6"/>
  <c r="S1127" i="6"/>
  <c r="R1127" i="6"/>
  <c r="P1127" i="6"/>
  <c r="P1126" i="6"/>
  <c r="S1125" i="6"/>
  <c r="R1125" i="6"/>
  <c r="P1125" i="6"/>
  <c r="P1124" i="6"/>
  <c r="R1123" i="6"/>
  <c r="S1123" i="6" s="1"/>
  <c r="P1123" i="6"/>
  <c r="P1122" i="6"/>
  <c r="S1121" i="6"/>
  <c r="R1121" i="6"/>
  <c r="P1121" i="6"/>
  <c r="P1120" i="6"/>
  <c r="R1119" i="6"/>
  <c r="S1119" i="6" s="1"/>
  <c r="P1119" i="6"/>
  <c r="P1118" i="6"/>
  <c r="S1117" i="6"/>
  <c r="R1117" i="6"/>
  <c r="P1117" i="6"/>
  <c r="P1116" i="6"/>
  <c r="S1115" i="6"/>
  <c r="R1115" i="6"/>
  <c r="P1115" i="6"/>
  <c r="R1114" i="6"/>
  <c r="P1114" i="6"/>
  <c r="S1113" i="6"/>
  <c r="R1113" i="6"/>
  <c r="P1113" i="6"/>
  <c r="P1112" i="6"/>
  <c r="R1111" i="6"/>
  <c r="S1111" i="6" s="1"/>
  <c r="P1111" i="6"/>
  <c r="R1110" i="6"/>
  <c r="P1110" i="6"/>
  <c r="S1109" i="6"/>
  <c r="R1109" i="6"/>
  <c r="P1109" i="6"/>
  <c r="P1108" i="6"/>
  <c r="R1107" i="6"/>
  <c r="S1107" i="6" s="1"/>
  <c r="P1107" i="6"/>
  <c r="P1106" i="6"/>
  <c r="S1105" i="6"/>
  <c r="R1105" i="6"/>
  <c r="P1105" i="6"/>
  <c r="P1104" i="6"/>
  <c r="R1103" i="6"/>
  <c r="S1103" i="6" s="1"/>
  <c r="P1103" i="6"/>
  <c r="R1102" i="6"/>
  <c r="P1102" i="6"/>
  <c r="S1101" i="6"/>
  <c r="R1101" i="6"/>
  <c r="P1101" i="6"/>
  <c r="P1100" i="6"/>
  <c r="S1099" i="6"/>
  <c r="R1099" i="6"/>
  <c r="P1099" i="6"/>
  <c r="P1098" i="6"/>
  <c r="S1097" i="6"/>
  <c r="R1097" i="6"/>
  <c r="P1097" i="6"/>
  <c r="P1096" i="6"/>
  <c r="U1095" i="6"/>
  <c r="R1095" i="6"/>
  <c r="S1095" i="6" s="1"/>
  <c r="P1095" i="6"/>
  <c r="R1094" i="6"/>
  <c r="P1094" i="6"/>
  <c r="R1093" i="6"/>
  <c r="S1093" i="6" s="1"/>
  <c r="P1093" i="6"/>
  <c r="P1092" i="6"/>
  <c r="R1091" i="6"/>
  <c r="S1091" i="6" s="1"/>
  <c r="P1091" i="6"/>
  <c r="R1090" i="6"/>
  <c r="P1090" i="6"/>
  <c r="R1089" i="6"/>
  <c r="S1089" i="6" s="1"/>
  <c r="P1089" i="6"/>
  <c r="P1088" i="6"/>
  <c r="S1087" i="6"/>
  <c r="R1087" i="6"/>
  <c r="P1087" i="6"/>
  <c r="R1086" i="6"/>
  <c r="P1086" i="6"/>
  <c r="S1085" i="6"/>
  <c r="R1085" i="6"/>
  <c r="P1085" i="6"/>
  <c r="P1084" i="6"/>
  <c r="R1083" i="6"/>
  <c r="S1083" i="6" s="1"/>
  <c r="P1083" i="6"/>
  <c r="P1082" i="6"/>
  <c r="R1081" i="6"/>
  <c r="S1081" i="6" s="1"/>
  <c r="P1081" i="6"/>
  <c r="P1080" i="6"/>
  <c r="R1079" i="6"/>
  <c r="S1079" i="6" s="1"/>
  <c r="P1079" i="6"/>
  <c r="P1078" i="6"/>
  <c r="R1077" i="6"/>
  <c r="S1077" i="6" s="1"/>
  <c r="P1077" i="6"/>
  <c r="P1076" i="6"/>
  <c r="S1075" i="6"/>
  <c r="R1075" i="6"/>
  <c r="P1075" i="6"/>
  <c r="P1074" i="6"/>
  <c r="S1073" i="6"/>
  <c r="R1073" i="6"/>
  <c r="P1073" i="6"/>
  <c r="P1072" i="6"/>
  <c r="R1071" i="6"/>
  <c r="S1071" i="6" s="1"/>
  <c r="P1071" i="6"/>
  <c r="P1070" i="6"/>
  <c r="R1069" i="6"/>
  <c r="S1069" i="6" s="1"/>
  <c r="P1069" i="6"/>
  <c r="P1068" i="6"/>
  <c r="S1067" i="6"/>
  <c r="R1067" i="6"/>
  <c r="P1067" i="6"/>
  <c r="P1066" i="6"/>
  <c r="S1065" i="6"/>
  <c r="R1065" i="6"/>
  <c r="P1065" i="6"/>
  <c r="P1064" i="6"/>
  <c r="U1063" i="6"/>
  <c r="R1063" i="6"/>
  <c r="S1063" i="6" s="1"/>
  <c r="P1063" i="6"/>
  <c r="P1062" i="6"/>
  <c r="R1061" i="6"/>
  <c r="S1061" i="6" s="1"/>
  <c r="P1061" i="6"/>
  <c r="P1060" i="6"/>
  <c r="R1059" i="6"/>
  <c r="S1059" i="6" s="1"/>
  <c r="P1059" i="6"/>
  <c r="R1058" i="6"/>
  <c r="P1058" i="6"/>
  <c r="R1057" i="6"/>
  <c r="S1057" i="6" s="1"/>
  <c r="P1057" i="6"/>
  <c r="P1056" i="6"/>
  <c r="R1055" i="6"/>
  <c r="S1055" i="6" s="1"/>
  <c r="P1055" i="6"/>
  <c r="R1054" i="6"/>
  <c r="P1054" i="6"/>
  <c r="S1053" i="6"/>
  <c r="R1053" i="6"/>
  <c r="P1053" i="6"/>
  <c r="P1052" i="6"/>
  <c r="U1051" i="6"/>
  <c r="R1051" i="6"/>
  <c r="S1051" i="6" s="1"/>
  <c r="P1051" i="6"/>
  <c r="P1050" i="6"/>
  <c r="R1049" i="6"/>
  <c r="S1049" i="6" s="1"/>
  <c r="P1049" i="6"/>
  <c r="P1048" i="6"/>
  <c r="U1047" i="6"/>
  <c r="S1047" i="6"/>
  <c r="R1047" i="6"/>
  <c r="P1047" i="6"/>
  <c r="P1046" i="6"/>
  <c r="R1045" i="6"/>
  <c r="S1045" i="6" s="1"/>
  <c r="P1045" i="6"/>
  <c r="P1044" i="6"/>
  <c r="S1043" i="6"/>
  <c r="R1043" i="6"/>
  <c r="P1043" i="6"/>
  <c r="P1042" i="6"/>
  <c r="S1041" i="6"/>
  <c r="R1041" i="6"/>
  <c r="P1041" i="6"/>
  <c r="P1040" i="6"/>
  <c r="R1039" i="6"/>
  <c r="S1039" i="6" s="1"/>
  <c r="P1039" i="6"/>
  <c r="P1038" i="6"/>
  <c r="R1037" i="6"/>
  <c r="S1037" i="6" s="1"/>
  <c r="P1037" i="6"/>
  <c r="P1036" i="6"/>
  <c r="U1035" i="6"/>
  <c r="S1035" i="6"/>
  <c r="R1035" i="6"/>
  <c r="P1035" i="6"/>
  <c r="P1034" i="6"/>
  <c r="S1033" i="6"/>
  <c r="R1033" i="6"/>
  <c r="P1033" i="6"/>
  <c r="P1032" i="6"/>
  <c r="R1031" i="6"/>
  <c r="S1031" i="6" s="1"/>
  <c r="P1031" i="6"/>
  <c r="P1030" i="6"/>
  <c r="R1029" i="6"/>
  <c r="S1029" i="6" s="1"/>
  <c r="P1029" i="6"/>
  <c r="P1028" i="6"/>
  <c r="R1027" i="6"/>
  <c r="S1027" i="6" s="1"/>
  <c r="P1027" i="6"/>
  <c r="P1026" i="6"/>
  <c r="R1025" i="6"/>
  <c r="S1025" i="6" s="1"/>
  <c r="P1025" i="6"/>
  <c r="P1024" i="6"/>
  <c r="R1023" i="6"/>
  <c r="S1023" i="6" s="1"/>
  <c r="P1023" i="6"/>
  <c r="R1022" i="6"/>
  <c r="P1022" i="6"/>
  <c r="S1021" i="6"/>
  <c r="R1021" i="6"/>
  <c r="P1021" i="6"/>
  <c r="P1020" i="6"/>
  <c r="U1019" i="6"/>
  <c r="S1019" i="6"/>
  <c r="R1019" i="6"/>
  <c r="P1019" i="6"/>
  <c r="P1018" i="6"/>
  <c r="R1017" i="6"/>
  <c r="S1017" i="6" s="1"/>
  <c r="P1017" i="6"/>
  <c r="P1016" i="6"/>
  <c r="P1015" i="6"/>
  <c r="R1015" i="6" s="1"/>
  <c r="S1015" i="6" s="1"/>
  <c r="U1015" i="6" s="1"/>
  <c r="S1014" i="6"/>
  <c r="P1014" i="6"/>
  <c r="R1014" i="6" s="1"/>
  <c r="P1013" i="6"/>
  <c r="S1012" i="6"/>
  <c r="P1012" i="6"/>
  <c r="R1012" i="6" s="1"/>
  <c r="R1011" i="6"/>
  <c r="P1011" i="6"/>
  <c r="R1010" i="6"/>
  <c r="S1010" i="6" s="1"/>
  <c r="P1010" i="6"/>
  <c r="P1009" i="6"/>
  <c r="P1008" i="6"/>
  <c r="R1008" i="6" s="1"/>
  <c r="S1008" i="6" s="1"/>
  <c r="U1008" i="6" s="1"/>
  <c r="V1008" i="6" s="1"/>
  <c r="W1008" i="6" s="1"/>
  <c r="P1007" i="6"/>
  <c r="P1006" i="6"/>
  <c r="P1005" i="6"/>
  <c r="P1004" i="6"/>
  <c r="R1004" i="6" s="1"/>
  <c r="S1004" i="6" s="1"/>
  <c r="V1003" i="6"/>
  <c r="W1003" i="6" s="1"/>
  <c r="R1003" i="6"/>
  <c r="S1003" i="6" s="1"/>
  <c r="U1003" i="6" s="1"/>
  <c r="P1003" i="6"/>
  <c r="P1002" i="6"/>
  <c r="R1001" i="6"/>
  <c r="P1001" i="6"/>
  <c r="P1000" i="6"/>
  <c r="R1000" i="6" s="1"/>
  <c r="S1000" i="6" s="1"/>
  <c r="P999" i="6"/>
  <c r="R999" i="6" s="1"/>
  <c r="S999" i="6" s="1"/>
  <c r="S998" i="6"/>
  <c r="P998" i="6"/>
  <c r="R998" i="6" s="1"/>
  <c r="R997" i="6"/>
  <c r="P997" i="6"/>
  <c r="S996" i="6"/>
  <c r="U996" i="6" s="1"/>
  <c r="V996" i="6" s="1"/>
  <c r="W996" i="6" s="1"/>
  <c r="P996" i="6"/>
  <c r="R996" i="6" s="1"/>
  <c r="U995" i="6"/>
  <c r="S995" i="6"/>
  <c r="R995" i="6"/>
  <c r="P995" i="6"/>
  <c r="P994" i="6"/>
  <c r="R993" i="6"/>
  <c r="P993" i="6"/>
  <c r="P992" i="6"/>
  <c r="R992" i="6" s="1"/>
  <c r="S992" i="6" s="1"/>
  <c r="P991" i="6"/>
  <c r="P990" i="6"/>
  <c r="R990" i="6" s="1"/>
  <c r="S990" i="6" s="1"/>
  <c r="P989" i="6"/>
  <c r="S988" i="6"/>
  <c r="P988" i="6"/>
  <c r="R988" i="6" s="1"/>
  <c r="P987" i="6"/>
  <c r="R986" i="6"/>
  <c r="S986" i="6" s="1"/>
  <c r="P986" i="6"/>
  <c r="P985" i="6"/>
  <c r="P984" i="6"/>
  <c r="R984" i="6" s="1"/>
  <c r="S984" i="6" s="1"/>
  <c r="P983" i="6"/>
  <c r="R983" i="6" s="1"/>
  <c r="S983" i="6" s="1"/>
  <c r="U983" i="6" s="1"/>
  <c r="V983" i="6" s="1"/>
  <c r="W983" i="6" s="1"/>
  <c r="R982" i="6"/>
  <c r="S982" i="6" s="1"/>
  <c r="P982" i="6"/>
  <c r="P981" i="6"/>
  <c r="P980" i="6"/>
  <c r="R980" i="6" s="1"/>
  <c r="S980" i="6" s="1"/>
  <c r="P979" i="6"/>
  <c r="R978" i="6"/>
  <c r="S978" i="6" s="1"/>
  <c r="P978" i="6"/>
  <c r="R977" i="6"/>
  <c r="P977" i="6"/>
  <c r="U976" i="6"/>
  <c r="V976" i="6" s="1"/>
  <c r="W976" i="6" s="1"/>
  <c r="P976" i="6"/>
  <c r="R976" i="6" s="1"/>
  <c r="S976" i="6" s="1"/>
  <c r="P975" i="6"/>
  <c r="P974" i="6"/>
  <c r="P973" i="6"/>
  <c r="S972" i="6"/>
  <c r="P972" i="6"/>
  <c r="R972" i="6" s="1"/>
  <c r="U971" i="6"/>
  <c r="V971" i="6" s="1"/>
  <c r="W971" i="6" s="1"/>
  <c r="R971" i="6"/>
  <c r="P971" i="6"/>
  <c r="S971" i="6" s="1"/>
  <c r="S970" i="6"/>
  <c r="P970" i="6"/>
  <c r="R970" i="6" s="1"/>
  <c r="R969" i="6"/>
  <c r="P969" i="6"/>
  <c r="P968" i="6"/>
  <c r="R968" i="6" s="1"/>
  <c r="S968" i="6" s="1"/>
  <c r="R967" i="6"/>
  <c r="S967" i="6" s="1"/>
  <c r="P967" i="6"/>
  <c r="P966" i="6"/>
  <c r="R966" i="6" s="1"/>
  <c r="S966" i="6" s="1"/>
  <c r="P965" i="6"/>
  <c r="W964" i="6"/>
  <c r="S964" i="6"/>
  <c r="U964" i="6" s="1"/>
  <c r="V964" i="6" s="1"/>
  <c r="P964" i="6"/>
  <c r="R964" i="6" s="1"/>
  <c r="S963" i="6"/>
  <c r="R963" i="6"/>
  <c r="P963" i="6"/>
  <c r="P962" i="6"/>
  <c r="R961" i="6"/>
  <c r="P961" i="6"/>
  <c r="P960" i="6"/>
  <c r="R960" i="6" s="1"/>
  <c r="S960" i="6" s="1"/>
  <c r="P959" i="6"/>
  <c r="R958" i="6"/>
  <c r="S958" i="6" s="1"/>
  <c r="P958" i="6"/>
  <c r="P957" i="6"/>
  <c r="V956" i="6"/>
  <c r="W956" i="6" s="1"/>
  <c r="S956" i="6"/>
  <c r="U956" i="6" s="1"/>
  <c r="P956" i="6"/>
  <c r="R956" i="6" s="1"/>
  <c r="P955" i="6"/>
  <c r="U954" i="6"/>
  <c r="R954" i="6"/>
  <c r="P954" i="6"/>
  <c r="S954" i="6" s="1"/>
  <c r="P953" i="6"/>
  <c r="P952" i="6"/>
  <c r="R952" i="6" s="1"/>
  <c r="S952" i="6" s="1"/>
  <c r="V951" i="6"/>
  <c r="W951" i="6" s="1"/>
  <c r="U951" i="6"/>
  <c r="S951" i="6"/>
  <c r="P951" i="6"/>
  <c r="R951" i="6" s="1"/>
  <c r="P950" i="6"/>
  <c r="P949" i="6"/>
  <c r="P948" i="6"/>
  <c r="R948" i="6" s="1"/>
  <c r="S948" i="6" s="1"/>
  <c r="U948" i="6" s="1"/>
  <c r="P947" i="6"/>
  <c r="S946" i="6"/>
  <c r="R946" i="6"/>
  <c r="P946" i="6"/>
  <c r="P945" i="6"/>
  <c r="P944" i="6"/>
  <c r="R944" i="6" s="1"/>
  <c r="S944" i="6" s="1"/>
  <c r="R943" i="6"/>
  <c r="S943" i="6" s="1"/>
  <c r="P943" i="6"/>
  <c r="P942" i="6"/>
  <c r="P941" i="6"/>
  <c r="P940" i="6"/>
  <c r="R940" i="6" s="1"/>
  <c r="S940" i="6" s="1"/>
  <c r="V939" i="6"/>
  <c r="W939" i="6" s="1"/>
  <c r="U939" i="6"/>
  <c r="R939" i="6"/>
  <c r="P939" i="6"/>
  <c r="S939" i="6" s="1"/>
  <c r="R938" i="6"/>
  <c r="S938" i="6" s="1"/>
  <c r="P938" i="6"/>
  <c r="R937" i="6"/>
  <c r="P937" i="6"/>
  <c r="S936" i="6"/>
  <c r="P936" i="6"/>
  <c r="R936" i="6" s="1"/>
  <c r="P935" i="6"/>
  <c r="P934" i="6"/>
  <c r="R934" i="6" s="1"/>
  <c r="S934" i="6" s="1"/>
  <c r="P933" i="6"/>
  <c r="V932" i="6"/>
  <c r="W932" i="6" s="1"/>
  <c r="S932" i="6"/>
  <c r="U932" i="6" s="1"/>
  <c r="P932" i="6"/>
  <c r="R932" i="6" s="1"/>
  <c r="R931" i="6"/>
  <c r="S931" i="6" s="1"/>
  <c r="U931" i="6" s="1"/>
  <c r="P931" i="6"/>
  <c r="P930" i="6"/>
  <c r="R929" i="6"/>
  <c r="P929" i="6"/>
  <c r="S928" i="6"/>
  <c r="P928" i="6"/>
  <c r="R928" i="6" s="1"/>
  <c r="P927" i="6"/>
  <c r="R926" i="6"/>
  <c r="P926" i="6"/>
  <c r="S926" i="6" s="1"/>
  <c r="P925" i="6"/>
  <c r="U924" i="6"/>
  <c r="V924" i="6" s="1"/>
  <c r="W924" i="6" s="1"/>
  <c r="S924" i="6"/>
  <c r="P924" i="6"/>
  <c r="R924" i="6" s="1"/>
  <c r="P923" i="6"/>
  <c r="R923" i="6" s="1"/>
  <c r="S923" i="6" s="1"/>
  <c r="R922" i="6"/>
  <c r="S922" i="6" s="1"/>
  <c r="P922" i="6"/>
  <c r="R921" i="6"/>
  <c r="P921" i="6"/>
  <c r="P920" i="6"/>
  <c r="R920" i="6" s="1"/>
  <c r="S920" i="6" s="1"/>
  <c r="P919" i="6"/>
  <c r="R919" i="6" s="1"/>
  <c r="S919" i="6" s="1"/>
  <c r="P918" i="6"/>
  <c r="P917" i="6"/>
  <c r="U916" i="6"/>
  <c r="V916" i="6" s="1"/>
  <c r="W916" i="6" s="1"/>
  <c r="S916" i="6"/>
  <c r="P916" i="6"/>
  <c r="R916" i="6" s="1"/>
  <c r="R915" i="6"/>
  <c r="P915" i="6"/>
  <c r="U914" i="6"/>
  <c r="S914" i="6"/>
  <c r="R914" i="6"/>
  <c r="P914" i="6"/>
  <c r="P913" i="6"/>
  <c r="U912" i="6"/>
  <c r="P912" i="6"/>
  <c r="R912" i="6" s="1"/>
  <c r="S912" i="6" s="1"/>
  <c r="P911" i="6"/>
  <c r="P910" i="6"/>
  <c r="R909" i="6"/>
  <c r="P909" i="6"/>
  <c r="P908" i="6"/>
  <c r="R908" i="6" s="1"/>
  <c r="S908" i="6" s="1"/>
  <c r="U907" i="6"/>
  <c r="R907" i="6"/>
  <c r="P907" i="6"/>
  <c r="S907" i="6" s="1"/>
  <c r="P906" i="6"/>
  <c r="R905" i="6"/>
  <c r="P905" i="6"/>
  <c r="P904" i="6"/>
  <c r="R904" i="6" s="1"/>
  <c r="S904" i="6" s="1"/>
  <c r="R903" i="6"/>
  <c r="P903" i="6"/>
  <c r="P902" i="6"/>
  <c r="R902" i="6" s="1"/>
  <c r="S902" i="6" s="1"/>
  <c r="R901" i="6"/>
  <c r="P901" i="6"/>
  <c r="S900" i="6"/>
  <c r="U900" i="6" s="1"/>
  <c r="V900" i="6" s="1"/>
  <c r="W900" i="6" s="1"/>
  <c r="P900" i="6"/>
  <c r="R900" i="6" s="1"/>
  <c r="R899" i="6"/>
  <c r="S899" i="6" s="1"/>
  <c r="P899" i="6"/>
  <c r="R898" i="6"/>
  <c r="P898" i="6"/>
  <c r="R897" i="6"/>
  <c r="P897" i="6"/>
  <c r="P896" i="6"/>
  <c r="R896" i="6" s="1"/>
  <c r="S896" i="6" s="1"/>
  <c r="P895" i="6"/>
  <c r="R894" i="6"/>
  <c r="P894" i="6"/>
  <c r="P893" i="6"/>
  <c r="S892" i="6"/>
  <c r="P892" i="6"/>
  <c r="R892" i="6" s="1"/>
  <c r="R891" i="6"/>
  <c r="S891" i="6" s="1"/>
  <c r="P891" i="6"/>
  <c r="R890" i="6"/>
  <c r="P890" i="6"/>
  <c r="S890" i="6" s="1"/>
  <c r="P889" i="6"/>
  <c r="P888" i="6"/>
  <c r="R888" i="6" s="1"/>
  <c r="S888" i="6" s="1"/>
  <c r="S887" i="6"/>
  <c r="P887" i="6"/>
  <c r="R887" i="6" s="1"/>
  <c r="S886" i="6"/>
  <c r="P886" i="6"/>
  <c r="R886" i="6" s="1"/>
  <c r="P885" i="6"/>
  <c r="S884" i="6"/>
  <c r="P884" i="6"/>
  <c r="R884" i="6" s="1"/>
  <c r="P883" i="6"/>
  <c r="R882" i="6"/>
  <c r="S882" i="6" s="1"/>
  <c r="P882" i="6"/>
  <c r="P881" i="6"/>
  <c r="V880" i="6"/>
  <c r="W880" i="6" s="1"/>
  <c r="P880" i="6"/>
  <c r="R880" i="6" s="1"/>
  <c r="S880" i="6" s="1"/>
  <c r="U880" i="6" s="1"/>
  <c r="P879" i="6"/>
  <c r="P878" i="6"/>
  <c r="P877" i="6"/>
  <c r="P876" i="6"/>
  <c r="R876" i="6" s="1"/>
  <c r="S876" i="6" s="1"/>
  <c r="V875" i="6"/>
  <c r="W875" i="6" s="1"/>
  <c r="R875" i="6"/>
  <c r="P875" i="6"/>
  <c r="S875" i="6" s="1"/>
  <c r="U875" i="6" s="1"/>
  <c r="P874" i="6"/>
  <c r="R873" i="6"/>
  <c r="P873" i="6"/>
  <c r="V872" i="6"/>
  <c r="W872" i="6" s="1"/>
  <c r="P872" i="6"/>
  <c r="R872" i="6" s="1"/>
  <c r="S872" i="6" s="1"/>
  <c r="U872" i="6" s="1"/>
  <c r="P871" i="6"/>
  <c r="R871" i="6" s="1"/>
  <c r="S870" i="6"/>
  <c r="P870" i="6"/>
  <c r="R870" i="6" s="1"/>
  <c r="P869" i="6"/>
  <c r="V868" i="6"/>
  <c r="W868" i="6" s="1"/>
  <c r="S868" i="6"/>
  <c r="U868" i="6" s="1"/>
  <c r="P868" i="6"/>
  <c r="R868" i="6" s="1"/>
  <c r="S867" i="6"/>
  <c r="R867" i="6"/>
  <c r="P867" i="6"/>
  <c r="R866" i="6"/>
  <c r="P866" i="6"/>
  <c r="R865" i="6"/>
  <c r="P865" i="6"/>
  <c r="S864" i="6"/>
  <c r="P864" i="6"/>
  <c r="R864" i="6" s="1"/>
  <c r="S863" i="6"/>
  <c r="P863" i="6"/>
  <c r="R863" i="6" s="1"/>
  <c r="R862" i="6"/>
  <c r="S862" i="6" s="1"/>
  <c r="P862" i="6"/>
  <c r="P861" i="6"/>
  <c r="U860" i="6"/>
  <c r="S860" i="6"/>
  <c r="P860" i="6"/>
  <c r="R860" i="6" s="1"/>
  <c r="R859" i="6"/>
  <c r="S859" i="6" s="1"/>
  <c r="P859" i="6"/>
  <c r="R858" i="6"/>
  <c r="S858" i="6" s="1"/>
  <c r="P858" i="6"/>
  <c r="R857" i="6"/>
  <c r="S857" i="6" s="1"/>
  <c r="P857" i="6"/>
  <c r="P856" i="6"/>
  <c r="R856" i="6" s="1"/>
  <c r="R855" i="6"/>
  <c r="S855" i="6" s="1"/>
  <c r="P855" i="6"/>
  <c r="U854" i="6"/>
  <c r="V854" i="6" s="1"/>
  <c r="W854" i="6" s="1"/>
  <c r="S854" i="6"/>
  <c r="R854" i="6"/>
  <c r="P854" i="6"/>
  <c r="R853" i="6"/>
  <c r="P853" i="6"/>
  <c r="P852" i="6"/>
  <c r="P851" i="6"/>
  <c r="R851" i="6" s="1"/>
  <c r="R850" i="6"/>
  <c r="P850" i="6"/>
  <c r="S849" i="6"/>
  <c r="P849" i="6"/>
  <c r="R849" i="6" s="1"/>
  <c r="S848" i="6"/>
  <c r="U848" i="6" s="1"/>
  <c r="V848" i="6" s="1"/>
  <c r="W848" i="6" s="1"/>
  <c r="P848" i="6"/>
  <c r="R848" i="6" s="1"/>
  <c r="R847" i="6"/>
  <c r="P847" i="6"/>
  <c r="S846" i="6"/>
  <c r="P846" i="6"/>
  <c r="R846" i="6" s="1"/>
  <c r="R845" i="6"/>
  <c r="S845" i="6" s="1"/>
  <c r="P845" i="6"/>
  <c r="P844" i="6"/>
  <c r="S843" i="6"/>
  <c r="P843" i="6"/>
  <c r="R843" i="6" s="1"/>
  <c r="S842" i="6"/>
  <c r="R842" i="6"/>
  <c r="P842" i="6"/>
  <c r="P841" i="6"/>
  <c r="U840" i="6"/>
  <c r="S840" i="6"/>
  <c r="V840" i="6" s="1"/>
  <c r="W840" i="6" s="1"/>
  <c r="P840" i="6"/>
  <c r="R840" i="6" s="1"/>
  <c r="S839" i="6"/>
  <c r="P839" i="6"/>
  <c r="R839" i="6" s="1"/>
  <c r="S838" i="6"/>
  <c r="P838" i="6"/>
  <c r="R838" i="6" s="1"/>
  <c r="S837" i="6"/>
  <c r="R837" i="6"/>
  <c r="P837" i="6"/>
  <c r="U836" i="6"/>
  <c r="S836" i="6"/>
  <c r="P836" i="6"/>
  <c r="R836" i="6" s="1"/>
  <c r="P835" i="6"/>
  <c r="V834" i="6"/>
  <c r="W834" i="6" s="1"/>
  <c r="U834" i="6"/>
  <c r="S834" i="6"/>
  <c r="R834" i="6"/>
  <c r="P834" i="6"/>
  <c r="R833" i="6"/>
  <c r="P833" i="6"/>
  <c r="W832" i="6"/>
  <c r="V832" i="6"/>
  <c r="S832" i="6"/>
  <c r="U832" i="6" s="1"/>
  <c r="P832" i="6"/>
  <c r="R832" i="6" s="1"/>
  <c r="S831" i="6"/>
  <c r="R831" i="6"/>
  <c r="P831" i="6"/>
  <c r="R830" i="6"/>
  <c r="S830" i="6" s="1"/>
  <c r="P830" i="6"/>
  <c r="R829" i="6"/>
  <c r="S829" i="6" s="1"/>
  <c r="P829" i="6"/>
  <c r="P828" i="6"/>
  <c r="S827" i="6"/>
  <c r="U827" i="6" s="1"/>
  <c r="R827" i="6"/>
  <c r="P827" i="6"/>
  <c r="R826" i="6"/>
  <c r="P826" i="6"/>
  <c r="S826" i="6" s="1"/>
  <c r="P825" i="6"/>
  <c r="P824" i="6"/>
  <c r="R823" i="6"/>
  <c r="S823" i="6" s="1"/>
  <c r="P823" i="6"/>
  <c r="U822" i="6"/>
  <c r="S822" i="6"/>
  <c r="V822" i="6" s="1"/>
  <c r="W822" i="6" s="1"/>
  <c r="R822" i="6"/>
  <c r="P822" i="6"/>
  <c r="P821" i="6"/>
  <c r="P820" i="6"/>
  <c r="P819" i="6"/>
  <c r="R819" i="6" s="1"/>
  <c r="S819" i="6" s="1"/>
  <c r="R818" i="6"/>
  <c r="P818" i="6"/>
  <c r="P817" i="6"/>
  <c r="S816" i="6"/>
  <c r="P816" i="6"/>
  <c r="R816" i="6" s="1"/>
  <c r="P815" i="6"/>
  <c r="P814" i="6"/>
  <c r="R813" i="6"/>
  <c r="S813" i="6" s="1"/>
  <c r="U813" i="6" s="1"/>
  <c r="P813" i="6"/>
  <c r="P812" i="6"/>
  <c r="P811" i="6"/>
  <c r="R810" i="6"/>
  <c r="S810" i="6" s="1"/>
  <c r="P810" i="6"/>
  <c r="P809" i="6"/>
  <c r="R809" i="6" s="1"/>
  <c r="P808" i="6"/>
  <c r="R808" i="6" s="1"/>
  <c r="U807" i="6"/>
  <c r="R807" i="6"/>
  <c r="S807" i="6" s="1"/>
  <c r="P807" i="6"/>
  <c r="P806" i="6"/>
  <c r="P805" i="6"/>
  <c r="P804" i="6"/>
  <c r="R804" i="6" s="1"/>
  <c r="S803" i="6"/>
  <c r="P803" i="6"/>
  <c r="R803" i="6" s="1"/>
  <c r="P802" i="6"/>
  <c r="P801" i="6"/>
  <c r="S800" i="6"/>
  <c r="P800" i="6"/>
  <c r="R800" i="6" s="1"/>
  <c r="P799" i="6"/>
  <c r="P798" i="6"/>
  <c r="R798" i="6" s="1"/>
  <c r="S798" i="6" s="1"/>
  <c r="R797" i="6"/>
  <c r="S797" i="6" s="1"/>
  <c r="P797" i="6"/>
  <c r="P796" i="6"/>
  <c r="R796" i="6" s="1"/>
  <c r="R795" i="6"/>
  <c r="S795" i="6" s="1"/>
  <c r="P795" i="6"/>
  <c r="R794" i="6"/>
  <c r="S794" i="6" s="1"/>
  <c r="P794" i="6"/>
  <c r="P793" i="6"/>
  <c r="R793" i="6" s="1"/>
  <c r="S793" i="6" s="1"/>
  <c r="P792" i="6"/>
  <c r="R792" i="6" s="1"/>
  <c r="R791" i="6"/>
  <c r="S791" i="6" s="1"/>
  <c r="P791" i="6"/>
  <c r="S790" i="6"/>
  <c r="P790" i="6"/>
  <c r="R790" i="6" s="1"/>
  <c r="P789" i="6"/>
  <c r="P788" i="6"/>
  <c r="U787" i="6"/>
  <c r="P787" i="6"/>
  <c r="R787" i="6" s="1"/>
  <c r="S787" i="6" s="1"/>
  <c r="V787" i="6" s="1"/>
  <c r="W787" i="6" s="1"/>
  <c r="P786" i="6"/>
  <c r="P785" i="6"/>
  <c r="V784" i="6"/>
  <c r="W784" i="6" s="1"/>
  <c r="S784" i="6"/>
  <c r="U784" i="6" s="1"/>
  <c r="P784" i="6"/>
  <c r="R784" i="6" s="1"/>
  <c r="R783" i="6"/>
  <c r="P783" i="6"/>
  <c r="P782" i="6"/>
  <c r="S781" i="6"/>
  <c r="U781" i="6" s="1"/>
  <c r="R781" i="6"/>
  <c r="P781" i="6"/>
  <c r="P780" i="6"/>
  <c r="P779" i="6"/>
  <c r="R778" i="6"/>
  <c r="S778" i="6" s="1"/>
  <c r="P778" i="6"/>
  <c r="P777" i="6"/>
  <c r="R777" i="6" s="1"/>
  <c r="P776" i="6"/>
  <c r="R776" i="6" s="1"/>
  <c r="R775" i="6"/>
  <c r="S775" i="6" s="1"/>
  <c r="P775" i="6"/>
  <c r="S774" i="6"/>
  <c r="P774" i="6"/>
  <c r="R774" i="6" s="1"/>
  <c r="P773" i="6"/>
  <c r="S772" i="6"/>
  <c r="P772" i="6"/>
  <c r="R772" i="6" s="1"/>
  <c r="P771" i="6"/>
  <c r="R771" i="6" s="1"/>
  <c r="P770" i="6"/>
  <c r="R769" i="6"/>
  <c r="S769" i="6" s="1"/>
  <c r="P769" i="6"/>
  <c r="S768" i="6"/>
  <c r="P768" i="6"/>
  <c r="R768" i="6" s="1"/>
  <c r="P767" i="6"/>
  <c r="R766" i="6"/>
  <c r="P766" i="6"/>
  <c r="S766" i="6" s="1"/>
  <c r="U766" i="6" s="1"/>
  <c r="R765" i="6"/>
  <c r="S765" i="6" s="1"/>
  <c r="P765" i="6"/>
  <c r="P764" i="6"/>
  <c r="R764" i="6" s="1"/>
  <c r="P763" i="6"/>
  <c r="R762" i="6"/>
  <c r="S762" i="6" s="1"/>
  <c r="P762" i="6"/>
  <c r="S761" i="6"/>
  <c r="U761" i="6" s="1"/>
  <c r="P761" i="6"/>
  <c r="R761" i="6" s="1"/>
  <c r="P760" i="6"/>
  <c r="R760" i="6" s="1"/>
  <c r="R759" i="6"/>
  <c r="S759" i="6" s="1"/>
  <c r="P759" i="6"/>
  <c r="P758" i="6"/>
  <c r="R758" i="6" s="1"/>
  <c r="S758" i="6" s="1"/>
  <c r="R757" i="6"/>
  <c r="P757" i="6"/>
  <c r="P756" i="6"/>
  <c r="S755" i="6"/>
  <c r="P755" i="6"/>
  <c r="R755" i="6" s="1"/>
  <c r="R754" i="6"/>
  <c r="P754" i="6"/>
  <c r="P753" i="6"/>
  <c r="S752" i="6"/>
  <c r="P752" i="6"/>
  <c r="R752" i="6" s="1"/>
  <c r="P751" i="6"/>
  <c r="P750" i="6"/>
  <c r="S749" i="6"/>
  <c r="U749" i="6" s="1"/>
  <c r="R749" i="6"/>
  <c r="P749" i="6"/>
  <c r="P748" i="6"/>
  <c r="P747" i="6"/>
  <c r="R746" i="6"/>
  <c r="S746" i="6" s="1"/>
  <c r="U746" i="6" s="1"/>
  <c r="P746" i="6"/>
  <c r="S745" i="6"/>
  <c r="P745" i="6"/>
  <c r="R745" i="6" s="1"/>
  <c r="P744" i="6"/>
  <c r="R744" i="6" s="1"/>
  <c r="U743" i="6"/>
  <c r="R743" i="6"/>
  <c r="S743" i="6" s="1"/>
  <c r="P743" i="6"/>
  <c r="P742" i="6"/>
  <c r="P741" i="6"/>
  <c r="P740" i="6"/>
  <c r="R740" i="6" s="1"/>
  <c r="P739" i="6"/>
  <c r="P738" i="6"/>
  <c r="P737" i="6"/>
  <c r="S736" i="6"/>
  <c r="P736" i="6"/>
  <c r="R736" i="6" s="1"/>
  <c r="P735" i="6"/>
  <c r="P734" i="6"/>
  <c r="R734" i="6" s="1"/>
  <c r="S734" i="6" s="1"/>
  <c r="R733" i="6"/>
  <c r="S733" i="6" s="1"/>
  <c r="P733" i="6"/>
  <c r="U732" i="6"/>
  <c r="V732" i="6" s="1"/>
  <c r="W732" i="6" s="1"/>
  <c r="S732" i="6"/>
  <c r="P732" i="6"/>
  <c r="R732" i="6" s="1"/>
  <c r="P731" i="6"/>
  <c r="R731" i="6" s="1"/>
  <c r="S731" i="6" s="1"/>
  <c r="R730" i="6"/>
  <c r="S730" i="6" s="1"/>
  <c r="P730" i="6"/>
  <c r="P729" i="6"/>
  <c r="R729" i="6" s="1"/>
  <c r="S729" i="6" s="1"/>
  <c r="P728" i="6"/>
  <c r="R728" i="6" s="1"/>
  <c r="R727" i="6"/>
  <c r="S727" i="6" s="1"/>
  <c r="P727" i="6"/>
  <c r="P726" i="6"/>
  <c r="R726" i="6" s="1"/>
  <c r="S726" i="6" s="1"/>
  <c r="P725" i="6"/>
  <c r="P724" i="6"/>
  <c r="R724" i="6" s="1"/>
  <c r="P723" i="6"/>
  <c r="S722" i="6"/>
  <c r="P722" i="6"/>
  <c r="R722" i="6" s="1"/>
  <c r="P721" i="6"/>
  <c r="P720" i="6"/>
  <c r="P719" i="6"/>
  <c r="P718" i="6"/>
  <c r="R718" i="6" s="1"/>
  <c r="S718" i="6" s="1"/>
  <c r="R717" i="6"/>
  <c r="S717" i="6" s="1"/>
  <c r="P717" i="6"/>
  <c r="P716" i="6"/>
  <c r="R716" i="6" s="1"/>
  <c r="P715" i="6"/>
  <c r="S714" i="6"/>
  <c r="P714" i="6"/>
  <c r="R714" i="6" s="1"/>
  <c r="P713" i="6"/>
  <c r="P712" i="6"/>
  <c r="R712" i="6" s="1"/>
  <c r="P711" i="6"/>
  <c r="S710" i="6"/>
  <c r="P710" i="6"/>
  <c r="R710" i="6" s="1"/>
  <c r="S709" i="6"/>
  <c r="P709" i="6"/>
  <c r="R709" i="6" s="1"/>
  <c r="P708" i="6"/>
  <c r="R708" i="6" s="1"/>
  <c r="P707" i="6"/>
  <c r="P706" i="6"/>
  <c r="R706" i="6" s="1"/>
  <c r="S706" i="6" s="1"/>
  <c r="U706" i="6" s="1"/>
  <c r="P705" i="6"/>
  <c r="R705" i="6" s="1"/>
  <c r="S705" i="6" s="1"/>
  <c r="S704" i="6"/>
  <c r="P704" i="6"/>
  <c r="R704" i="6" s="1"/>
  <c r="P703" i="6"/>
  <c r="S702" i="6"/>
  <c r="U702" i="6" s="1"/>
  <c r="V702" i="6" s="1"/>
  <c r="W702" i="6" s="1"/>
  <c r="P702" i="6"/>
  <c r="R702" i="6" s="1"/>
  <c r="P701" i="6"/>
  <c r="S700" i="6"/>
  <c r="P700" i="6"/>
  <c r="R700" i="6" s="1"/>
  <c r="P699" i="6"/>
  <c r="P698" i="6"/>
  <c r="R698" i="6" s="1"/>
  <c r="S698" i="6" s="1"/>
  <c r="R697" i="6"/>
  <c r="S697" i="6" s="1"/>
  <c r="P697" i="6"/>
  <c r="P696" i="6"/>
  <c r="R696" i="6" s="1"/>
  <c r="P695" i="6"/>
  <c r="V694" i="6"/>
  <c r="W694" i="6" s="1"/>
  <c r="P694" i="6"/>
  <c r="R694" i="6" s="1"/>
  <c r="S694" i="6" s="1"/>
  <c r="U694" i="6" s="1"/>
  <c r="R693" i="6"/>
  <c r="P693" i="6"/>
  <c r="P692" i="6"/>
  <c r="P691" i="6"/>
  <c r="P690" i="6"/>
  <c r="R690" i="6" s="1"/>
  <c r="S690" i="6" s="1"/>
  <c r="P689" i="6"/>
  <c r="P688" i="6"/>
  <c r="P687" i="6"/>
  <c r="P686" i="6"/>
  <c r="R686" i="6" s="1"/>
  <c r="S686" i="6" s="1"/>
  <c r="P685" i="6"/>
  <c r="P684" i="6"/>
  <c r="R684" i="6" s="1"/>
  <c r="P683" i="6"/>
  <c r="V682" i="6"/>
  <c r="W682" i="6" s="1"/>
  <c r="S682" i="6"/>
  <c r="U682" i="6" s="1"/>
  <c r="P682" i="6"/>
  <c r="R682" i="6" s="1"/>
  <c r="P681" i="6"/>
  <c r="P680" i="6"/>
  <c r="P679" i="6"/>
  <c r="P678" i="6"/>
  <c r="R678" i="6" s="1"/>
  <c r="S678" i="6" s="1"/>
  <c r="P677" i="6"/>
  <c r="R677" i="6" s="1"/>
  <c r="S677" i="6" s="1"/>
  <c r="P676" i="6"/>
  <c r="R676" i="6" s="1"/>
  <c r="P675" i="6"/>
  <c r="P674" i="6"/>
  <c r="R674" i="6" s="1"/>
  <c r="S674" i="6" s="1"/>
  <c r="U674" i="6" s="1"/>
  <c r="P673" i="6"/>
  <c r="S672" i="6"/>
  <c r="P672" i="6"/>
  <c r="R672" i="6" s="1"/>
  <c r="P671" i="6"/>
  <c r="P670" i="6"/>
  <c r="R670" i="6" s="1"/>
  <c r="S670" i="6" s="1"/>
  <c r="P669" i="6"/>
  <c r="S668" i="6"/>
  <c r="P668" i="6"/>
  <c r="R668" i="6" s="1"/>
  <c r="P667" i="6"/>
  <c r="P666" i="6"/>
  <c r="R666" i="6" s="1"/>
  <c r="S666" i="6" s="1"/>
  <c r="S665" i="6"/>
  <c r="R665" i="6"/>
  <c r="P665" i="6"/>
  <c r="P664" i="6"/>
  <c r="R664" i="6" s="1"/>
  <c r="P663" i="6"/>
  <c r="U662" i="6"/>
  <c r="P662" i="6"/>
  <c r="R662" i="6" s="1"/>
  <c r="S662" i="6" s="1"/>
  <c r="P661" i="6"/>
  <c r="P660" i="6"/>
  <c r="R660" i="6" s="1"/>
  <c r="P659" i="6"/>
  <c r="S658" i="6"/>
  <c r="P658" i="6"/>
  <c r="R658" i="6" s="1"/>
  <c r="P657" i="6"/>
  <c r="P656" i="6"/>
  <c r="P655" i="6"/>
  <c r="P654" i="6"/>
  <c r="R654" i="6" s="1"/>
  <c r="S654" i="6" s="1"/>
  <c r="S653" i="6"/>
  <c r="U653" i="6" s="1"/>
  <c r="R653" i="6"/>
  <c r="P653" i="6"/>
  <c r="P652" i="6"/>
  <c r="R652" i="6" s="1"/>
  <c r="P651" i="6"/>
  <c r="U650" i="6"/>
  <c r="S650" i="6"/>
  <c r="P650" i="6"/>
  <c r="R650" i="6" s="1"/>
  <c r="P649" i="6"/>
  <c r="P648" i="6"/>
  <c r="R648" i="6" s="1"/>
  <c r="P647" i="6"/>
  <c r="P646" i="6"/>
  <c r="R646" i="6" s="1"/>
  <c r="S646" i="6" s="1"/>
  <c r="V645" i="6"/>
  <c r="W645" i="6" s="1"/>
  <c r="S645" i="6"/>
  <c r="U645" i="6" s="1"/>
  <c r="P645" i="6"/>
  <c r="R645" i="6" s="1"/>
  <c r="P644" i="6"/>
  <c r="R644" i="6" s="1"/>
  <c r="P643" i="6"/>
  <c r="S642" i="6"/>
  <c r="U642" i="6" s="1"/>
  <c r="V642" i="6" s="1"/>
  <c r="W642" i="6" s="1"/>
  <c r="P642" i="6"/>
  <c r="R642" i="6" s="1"/>
  <c r="P641" i="6"/>
  <c r="S640" i="6"/>
  <c r="P640" i="6"/>
  <c r="R640" i="6" s="1"/>
  <c r="P639" i="6"/>
  <c r="P638" i="6"/>
  <c r="R638" i="6" s="1"/>
  <c r="S638" i="6" s="1"/>
  <c r="P637" i="6"/>
  <c r="P636" i="6"/>
  <c r="P635" i="6"/>
  <c r="P634" i="6"/>
  <c r="R634" i="6" s="1"/>
  <c r="S634" i="6" s="1"/>
  <c r="S633" i="6"/>
  <c r="U633" i="6" s="1"/>
  <c r="R633" i="6"/>
  <c r="P633" i="6"/>
  <c r="P632" i="6"/>
  <c r="R632" i="6" s="1"/>
  <c r="P631" i="6"/>
  <c r="P630" i="6"/>
  <c r="R630" i="6" s="1"/>
  <c r="S630" i="6" s="1"/>
  <c r="P629" i="6"/>
  <c r="P628" i="6"/>
  <c r="R628" i="6" s="1"/>
  <c r="P627" i="6"/>
  <c r="P626" i="6"/>
  <c r="R626" i="6" s="1"/>
  <c r="S626" i="6" s="1"/>
  <c r="P625" i="6"/>
  <c r="P624" i="6"/>
  <c r="P623" i="6"/>
  <c r="P622" i="6"/>
  <c r="R622" i="6" s="1"/>
  <c r="S622" i="6" s="1"/>
  <c r="P621" i="6"/>
  <c r="P620" i="6"/>
  <c r="R620" i="6" s="1"/>
  <c r="P619" i="6"/>
  <c r="S618" i="6"/>
  <c r="P618" i="6"/>
  <c r="R618" i="6" s="1"/>
  <c r="P617" i="6"/>
  <c r="P616" i="6"/>
  <c r="R616" i="6" s="1"/>
  <c r="P615" i="6"/>
  <c r="P614" i="6"/>
  <c r="R614" i="6" s="1"/>
  <c r="S614" i="6" s="1"/>
  <c r="S613" i="6"/>
  <c r="P613" i="6"/>
  <c r="R613" i="6" s="1"/>
  <c r="P612" i="6"/>
  <c r="R612" i="6" s="1"/>
  <c r="P611" i="6"/>
  <c r="V610" i="6"/>
  <c r="W610" i="6" s="1"/>
  <c r="P610" i="6"/>
  <c r="R610" i="6" s="1"/>
  <c r="S610" i="6" s="1"/>
  <c r="U610" i="6" s="1"/>
  <c r="S609" i="6"/>
  <c r="R609" i="6"/>
  <c r="P609" i="6"/>
  <c r="S608" i="6"/>
  <c r="P608" i="6"/>
  <c r="R608" i="6" s="1"/>
  <c r="P607" i="6"/>
  <c r="S606" i="6"/>
  <c r="P606" i="6"/>
  <c r="R606" i="6" s="1"/>
  <c r="P605" i="6"/>
  <c r="S604" i="6"/>
  <c r="P604" i="6"/>
  <c r="R604" i="6" s="1"/>
  <c r="P603" i="6"/>
  <c r="P602" i="6"/>
  <c r="R602" i="6" s="1"/>
  <c r="S602" i="6" s="1"/>
  <c r="S601" i="6"/>
  <c r="R601" i="6"/>
  <c r="P601" i="6"/>
  <c r="P600" i="6"/>
  <c r="R600" i="6" s="1"/>
  <c r="P599" i="6"/>
  <c r="P598" i="6"/>
  <c r="R598" i="6" s="1"/>
  <c r="S598" i="6" s="1"/>
  <c r="R597" i="6"/>
  <c r="P597" i="6"/>
  <c r="P596" i="6"/>
  <c r="R596" i="6" s="1"/>
  <c r="P595" i="6"/>
  <c r="P594" i="6"/>
  <c r="R594" i="6" s="1"/>
  <c r="S594" i="6" s="1"/>
  <c r="P593" i="6"/>
  <c r="P592" i="6"/>
  <c r="P591" i="6"/>
  <c r="P590" i="6"/>
  <c r="R590" i="6" s="1"/>
  <c r="S590" i="6" s="1"/>
  <c r="P589" i="6"/>
  <c r="R589" i="6" s="1"/>
  <c r="S589" i="6" s="1"/>
  <c r="P588" i="6"/>
  <c r="R588" i="6" s="1"/>
  <c r="P587" i="6"/>
  <c r="S586" i="6"/>
  <c r="P586" i="6"/>
  <c r="R586" i="6" s="1"/>
  <c r="P585" i="6"/>
  <c r="P584" i="6"/>
  <c r="R584" i="6" s="1"/>
  <c r="P583" i="6"/>
  <c r="S582" i="6"/>
  <c r="P582" i="6"/>
  <c r="R582" i="6" s="1"/>
  <c r="P581" i="6"/>
  <c r="R581" i="6" s="1"/>
  <c r="S581" i="6" s="1"/>
  <c r="U581" i="6" s="1"/>
  <c r="P580" i="6"/>
  <c r="R580" i="6" s="1"/>
  <c r="P579" i="6"/>
  <c r="S578" i="6"/>
  <c r="U578" i="6" s="1"/>
  <c r="V578" i="6" s="1"/>
  <c r="W578" i="6" s="1"/>
  <c r="P578" i="6"/>
  <c r="R578" i="6" s="1"/>
  <c r="R577" i="6"/>
  <c r="P577" i="6"/>
  <c r="S577" i="6" s="1"/>
  <c r="S576" i="6"/>
  <c r="P576" i="6"/>
  <c r="R576" i="6" s="1"/>
  <c r="P575" i="6"/>
  <c r="P574" i="6"/>
  <c r="R574" i="6" s="1"/>
  <c r="S574" i="6" s="1"/>
  <c r="P573" i="6"/>
  <c r="S572" i="6"/>
  <c r="P572" i="6"/>
  <c r="R572" i="6" s="1"/>
  <c r="P571" i="6"/>
  <c r="P570" i="6"/>
  <c r="R570" i="6" s="1"/>
  <c r="S570" i="6" s="1"/>
  <c r="R569" i="6"/>
  <c r="S569" i="6" s="1"/>
  <c r="P569" i="6"/>
  <c r="P568" i="6"/>
  <c r="R568" i="6" s="1"/>
  <c r="P567" i="6"/>
  <c r="U566" i="6"/>
  <c r="P566" i="6"/>
  <c r="R566" i="6" s="1"/>
  <c r="S566" i="6" s="1"/>
  <c r="V566" i="6" s="1"/>
  <c r="W566" i="6" s="1"/>
  <c r="P565" i="6"/>
  <c r="P564" i="6"/>
  <c r="P563" i="6"/>
  <c r="S562" i="6"/>
  <c r="P562" i="6"/>
  <c r="R562" i="6" s="1"/>
  <c r="P561" i="6"/>
  <c r="U560" i="6"/>
  <c r="S560" i="6"/>
  <c r="P560" i="6"/>
  <c r="R560" i="6" s="1"/>
  <c r="P559" i="6"/>
  <c r="P558" i="6"/>
  <c r="R558" i="6" s="1"/>
  <c r="S558" i="6" s="1"/>
  <c r="P557" i="6"/>
  <c r="P556" i="6"/>
  <c r="R556" i="6" s="1"/>
  <c r="P555" i="6"/>
  <c r="S554" i="6"/>
  <c r="U554" i="6" s="1"/>
  <c r="P554" i="6"/>
  <c r="R554" i="6" s="1"/>
  <c r="P553" i="6"/>
  <c r="P552" i="6"/>
  <c r="P551" i="6"/>
  <c r="P550" i="6"/>
  <c r="R550" i="6" s="1"/>
  <c r="S550" i="6" s="1"/>
  <c r="P549" i="6"/>
  <c r="P548" i="6"/>
  <c r="R548" i="6" s="1"/>
  <c r="P547" i="6"/>
  <c r="S546" i="6"/>
  <c r="P546" i="6"/>
  <c r="R546" i="6" s="1"/>
  <c r="P545" i="6"/>
  <c r="S544" i="6"/>
  <c r="P544" i="6"/>
  <c r="R544" i="6" s="1"/>
  <c r="P543" i="6"/>
  <c r="P542" i="6"/>
  <c r="R542" i="6" s="1"/>
  <c r="S542" i="6" s="1"/>
  <c r="P541" i="6"/>
  <c r="P540" i="6"/>
  <c r="R540" i="6" s="1"/>
  <c r="P539" i="6"/>
  <c r="S538" i="6"/>
  <c r="P538" i="6"/>
  <c r="R538" i="6" s="1"/>
  <c r="P537" i="6"/>
  <c r="P536" i="6"/>
  <c r="P535" i="6"/>
  <c r="P534" i="6"/>
  <c r="R534" i="6" s="1"/>
  <c r="S534" i="6" s="1"/>
  <c r="P533" i="6"/>
  <c r="P532" i="6"/>
  <c r="R532" i="6" s="1"/>
  <c r="P531" i="6"/>
  <c r="S530" i="6"/>
  <c r="P530" i="6"/>
  <c r="R530" i="6" s="1"/>
  <c r="P529" i="6"/>
  <c r="S528" i="6"/>
  <c r="P528" i="6"/>
  <c r="R528" i="6" s="1"/>
  <c r="P527" i="6"/>
  <c r="P526" i="6"/>
  <c r="R526" i="6" s="1"/>
  <c r="S526" i="6" s="1"/>
  <c r="P525" i="6"/>
  <c r="P524" i="6"/>
  <c r="R524" i="6" s="1"/>
  <c r="P523" i="6"/>
  <c r="P522" i="6"/>
  <c r="R522" i="6" s="1"/>
  <c r="S522" i="6" s="1"/>
  <c r="P521" i="6"/>
  <c r="P520" i="6"/>
  <c r="P519" i="6"/>
  <c r="U518" i="6"/>
  <c r="P518" i="6"/>
  <c r="R518" i="6" s="1"/>
  <c r="S518" i="6" s="1"/>
  <c r="P517" i="6"/>
  <c r="P516" i="6"/>
  <c r="P515" i="6"/>
  <c r="S514" i="6"/>
  <c r="P514" i="6"/>
  <c r="R514" i="6" s="1"/>
  <c r="P513" i="6"/>
  <c r="S512" i="6"/>
  <c r="P512" i="6"/>
  <c r="R512" i="6" s="1"/>
  <c r="P511" i="6"/>
  <c r="S510" i="6"/>
  <c r="P510" i="6"/>
  <c r="R510" i="6" s="1"/>
  <c r="P509" i="6"/>
  <c r="P508" i="6"/>
  <c r="R508" i="6" s="1"/>
  <c r="P507" i="6"/>
  <c r="P506" i="6"/>
  <c r="R506" i="6" s="1"/>
  <c r="S506" i="6" s="1"/>
  <c r="P505" i="6"/>
  <c r="P504" i="6"/>
  <c r="P503" i="6"/>
  <c r="U502" i="6"/>
  <c r="P502" i="6"/>
  <c r="R502" i="6" s="1"/>
  <c r="S502" i="6" s="1"/>
  <c r="P501" i="6"/>
  <c r="P500" i="6"/>
  <c r="R500" i="6" s="1"/>
  <c r="P499" i="6"/>
  <c r="S498" i="6"/>
  <c r="P498" i="6"/>
  <c r="R498" i="6" s="1"/>
  <c r="P497" i="6"/>
  <c r="S496" i="6"/>
  <c r="P496" i="6"/>
  <c r="R496" i="6" s="1"/>
  <c r="P495" i="6"/>
  <c r="S494" i="6"/>
  <c r="P494" i="6"/>
  <c r="R494" i="6" s="1"/>
  <c r="P493" i="6"/>
  <c r="P492" i="6"/>
  <c r="R492" i="6" s="1"/>
  <c r="P491" i="6"/>
  <c r="P490" i="6"/>
  <c r="R490" i="6" s="1"/>
  <c r="S490" i="6" s="1"/>
  <c r="P489" i="6"/>
  <c r="P488" i="6"/>
  <c r="P487" i="6"/>
  <c r="U486" i="6"/>
  <c r="P486" i="6"/>
  <c r="R486" i="6" s="1"/>
  <c r="S486" i="6" s="1"/>
  <c r="V486" i="6" s="1"/>
  <c r="W486" i="6" s="1"/>
  <c r="P485" i="6"/>
  <c r="R484" i="6"/>
  <c r="S484" i="6" s="1"/>
  <c r="U484" i="6" s="1"/>
  <c r="P484" i="6"/>
  <c r="P483" i="6"/>
  <c r="P482" i="6"/>
  <c r="R482" i="6" s="1"/>
  <c r="S482" i="6" s="1"/>
  <c r="R481" i="6"/>
  <c r="S481" i="6" s="1"/>
  <c r="P481" i="6"/>
  <c r="P480" i="6"/>
  <c r="R479" i="6"/>
  <c r="P479" i="6"/>
  <c r="P478" i="6"/>
  <c r="R478" i="6" s="1"/>
  <c r="S478" i="6" s="1"/>
  <c r="P477" i="6"/>
  <c r="R476" i="6"/>
  <c r="P476" i="6"/>
  <c r="P475" i="6"/>
  <c r="S474" i="6"/>
  <c r="P474" i="6"/>
  <c r="R474" i="6" s="1"/>
  <c r="P473" i="6"/>
  <c r="U472" i="6"/>
  <c r="S472" i="6"/>
  <c r="P472" i="6"/>
  <c r="R472" i="6" s="1"/>
  <c r="P471" i="6"/>
  <c r="P470" i="6"/>
  <c r="P469" i="6"/>
  <c r="R469" i="6" s="1"/>
  <c r="S469" i="6" s="1"/>
  <c r="P468" i="6"/>
  <c r="R467" i="6"/>
  <c r="P467" i="6"/>
  <c r="P466" i="6"/>
  <c r="V465" i="6"/>
  <c r="W465" i="6" s="1"/>
  <c r="S465" i="6"/>
  <c r="U465" i="6" s="1"/>
  <c r="P465" i="6"/>
  <c r="R465" i="6" s="1"/>
  <c r="P464" i="6"/>
  <c r="P463" i="6"/>
  <c r="P462" i="6"/>
  <c r="P461" i="6"/>
  <c r="R461" i="6" s="1"/>
  <c r="S461" i="6" s="1"/>
  <c r="P460" i="6"/>
  <c r="P459" i="6"/>
  <c r="P458" i="6"/>
  <c r="P457" i="6"/>
  <c r="R457" i="6" s="1"/>
  <c r="S457" i="6" s="1"/>
  <c r="R456" i="6"/>
  <c r="S456" i="6" s="1"/>
  <c r="P456" i="6"/>
  <c r="P455" i="6"/>
  <c r="P454" i="6"/>
  <c r="V453" i="6"/>
  <c r="W453" i="6" s="1"/>
  <c r="P453" i="6"/>
  <c r="R453" i="6" s="1"/>
  <c r="S453" i="6" s="1"/>
  <c r="U453" i="6" s="1"/>
  <c r="P452" i="6"/>
  <c r="R451" i="6"/>
  <c r="P451" i="6"/>
  <c r="P450" i="6"/>
  <c r="S449" i="6"/>
  <c r="P449" i="6"/>
  <c r="R449" i="6" s="1"/>
  <c r="P448" i="6"/>
  <c r="P447" i="6"/>
  <c r="P446" i="6"/>
  <c r="P445" i="6"/>
  <c r="R445" i="6" s="1"/>
  <c r="S445" i="6" s="1"/>
  <c r="P444" i="6"/>
  <c r="P443" i="6"/>
  <c r="P442" i="6"/>
  <c r="P441" i="6"/>
  <c r="R441" i="6" s="1"/>
  <c r="S441" i="6" s="1"/>
  <c r="S440" i="6"/>
  <c r="R440" i="6"/>
  <c r="P440" i="6"/>
  <c r="P439" i="6"/>
  <c r="P438" i="6"/>
  <c r="P437" i="6"/>
  <c r="R437" i="6" s="1"/>
  <c r="S437" i="6" s="1"/>
  <c r="P436" i="6"/>
  <c r="R435" i="6"/>
  <c r="P435" i="6"/>
  <c r="P434" i="6"/>
  <c r="S433" i="6"/>
  <c r="U433" i="6" s="1"/>
  <c r="P433" i="6"/>
  <c r="R433" i="6" s="1"/>
  <c r="P432" i="6"/>
  <c r="P431" i="6"/>
  <c r="P430" i="6"/>
  <c r="P429" i="6"/>
  <c r="R429" i="6" s="1"/>
  <c r="S429" i="6" s="1"/>
  <c r="P428" i="6"/>
  <c r="P427" i="6"/>
  <c r="P426" i="6"/>
  <c r="P425" i="6"/>
  <c r="R425" i="6" s="1"/>
  <c r="S425" i="6" s="1"/>
  <c r="U424" i="6"/>
  <c r="R424" i="6"/>
  <c r="S424" i="6" s="1"/>
  <c r="P424" i="6"/>
  <c r="P423" i="6"/>
  <c r="P422" i="6"/>
  <c r="V421" i="6"/>
  <c r="W421" i="6" s="1"/>
  <c r="P421" i="6"/>
  <c r="R421" i="6" s="1"/>
  <c r="S421" i="6" s="1"/>
  <c r="U421" i="6" s="1"/>
  <c r="P420" i="6"/>
  <c r="P419" i="6"/>
  <c r="P418" i="6"/>
  <c r="P417" i="6"/>
  <c r="R417" i="6" s="1"/>
  <c r="S417" i="6" s="1"/>
  <c r="U417" i="6" s="1"/>
  <c r="P416" i="6"/>
  <c r="R416" i="6" s="1"/>
  <c r="P415" i="6"/>
  <c r="P414" i="6"/>
  <c r="P413" i="6"/>
  <c r="R413" i="6" s="1"/>
  <c r="S413" i="6" s="1"/>
  <c r="R412" i="6"/>
  <c r="S412" i="6" s="1"/>
  <c r="P412" i="6"/>
  <c r="P411" i="6"/>
  <c r="P410" i="6"/>
  <c r="P409" i="6"/>
  <c r="R409" i="6" s="1"/>
  <c r="S409" i="6" s="1"/>
  <c r="P408" i="6"/>
  <c r="P407" i="6"/>
  <c r="P406" i="6"/>
  <c r="V405" i="6"/>
  <c r="W405" i="6" s="1"/>
  <c r="P405" i="6"/>
  <c r="R405" i="6" s="1"/>
  <c r="S405" i="6" s="1"/>
  <c r="U405" i="6" s="1"/>
  <c r="P404" i="6"/>
  <c r="P403" i="6"/>
  <c r="P402" i="6"/>
  <c r="P401" i="6"/>
  <c r="R401" i="6" s="1"/>
  <c r="S401" i="6" s="1"/>
  <c r="U401" i="6" s="1"/>
  <c r="P400" i="6"/>
  <c r="R400" i="6" s="1"/>
  <c r="P399" i="6"/>
  <c r="P398" i="6"/>
  <c r="P397" i="6"/>
  <c r="R397" i="6" s="1"/>
  <c r="S397" i="6" s="1"/>
  <c r="S396" i="6"/>
  <c r="R396" i="6"/>
  <c r="P396" i="6"/>
  <c r="P395" i="6"/>
  <c r="P394" i="6"/>
  <c r="P393" i="6"/>
  <c r="R393" i="6" s="1"/>
  <c r="S393" i="6" s="1"/>
  <c r="P392" i="6"/>
  <c r="P391" i="6"/>
  <c r="P390" i="6"/>
  <c r="W389" i="6"/>
  <c r="V389" i="6"/>
  <c r="P389" i="6"/>
  <c r="R389" i="6" s="1"/>
  <c r="S389" i="6" s="1"/>
  <c r="U389" i="6" s="1"/>
  <c r="P388" i="6"/>
  <c r="P387" i="6"/>
  <c r="P386" i="6"/>
  <c r="P385" i="6"/>
  <c r="R385" i="6" s="1"/>
  <c r="S385" i="6" s="1"/>
  <c r="U385" i="6" s="1"/>
  <c r="S384" i="6"/>
  <c r="P384" i="6"/>
  <c r="R384" i="6" s="1"/>
  <c r="P383" i="6"/>
  <c r="P382" i="6"/>
  <c r="P381" i="6"/>
  <c r="R381" i="6" s="1"/>
  <c r="S381" i="6" s="1"/>
  <c r="R380" i="6"/>
  <c r="S380" i="6" s="1"/>
  <c r="P380" i="6"/>
  <c r="P379" i="6"/>
  <c r="P378" i="6"/>
  <c r="P377" i="6"/>
  <c r="R377" i="6" s="1"/>
  <c r="S377" i="6" s="1"/>
  <c r="P376" i="6"/>
  <c r="P375" i="6"/>
  <c r="P374" i="6"/>
  <c r="V373" i="6"/>
  <c r="W373" i="6" s="1"/>
  <c r="P373" i="6"/>
  <c r="R373" i="6" s="1"/>
  <c r="S373" i="6" s="1"/>
  <c r="U373" i="6" s="1"/>
  <c r="P372" i="6"/>
  <c r="P371" i="6"/>
  <c r="P370" i="6"/>
  <c r="P369" i="6"/>
  <c r="R369" i="6" s="1"/>
  <c r="S369" i="6" s="1"/>
  <c r="U369" i="6" s="1"/>
  <c r="P368" i="6"/>
  <c r="R368" i="6" s="1"/>
  <c r="P367" i="6"/>
  <c r="P366" i="6"/>
  <c r="P365" i="6"/>
  <c r="R365" i="6" s="1"/>
  <c r="S365" i="6" s="1"/>
  <c r="R364" i="6"/>
  <c r="S364" i="6" s="1"/>
  <c r="P364" i="6"/>
  <c r="P363" i="6"/>
  <c r="P362" i="6"/>
  <c r="P361" i="6"/>
  <c r="R361" i="6" s="1"/>
  <c r="S361" i="6" s="1"/>
  <c r="P360" i="6"/>
  <c r="P359" i="6"/>
  <c r="P358" i="6"/>
  <c r="V357" i="6"/>
  <c r="W357" i="6" s="1"/>
  <c r="P357" i="6"/>
  <c r="R357" i="6" s="1"/>
  <c r="S357" i="6" s="1"/>
  <c r="U357" i="6" s="1"/>
  <c r="P356" i="6"/>
  <c r="P355" i="6"/>
  <c r="P354" i="6"/>
  <c r="P353" i="6"/>
  <c r="R353" i="6" s="1"/>
  <c r="S353" i="6" s="1"/>
  <c r="U353" i="6" s="1"/>
  <c r="P352" i="6"/>
  <c r="R352" i="6" s="1"/>
  <c r="P351" i="6"/>
  <c r="P350" i="6"/>
  <c r="P349" i="6"/>
  <c r="R349" i="6" s="1"/>
  <c r="S349" i="6" s="1"/>
  <c r="R348" i="6"/>
  <c r="S348" i="6" s="1"/>
  <c r="P348" i="6"/>
  <c r="P347" i="6"/>
  <c r="P346" i="6"/>
  <c r="P345" i="6"/>
  <c r="R345" i="6" s="1"/>
  <c r="S345" i="6" s="1"/>
  <c r="P344" i="6"/>
  <c r="P343" i="6"/>
  <c r="P342" i="6"/>
  <c r="V341" i="6"/>
  <c r="W341" i="6" s="1"/>
  <c r="P341" i="6"/>
  <c r="R341" i="6" s="1"/>
  <c r="S341" i="6" s="1"/>
  <c r="U341" i="6" s="1"/>
  <c r="P340" i="6"/>
  <c r="P339" i="6"/>
  <c r="P338" i="6"/>
  <c r="P337" i="6"/>
  <c r="R337" i="6" s="1"/>
  <c r="S337" i="6" s="1"/>
  <c r="U337" i="6" s="1"/>
  <c r="P336" i="6"/>
  <c r="R336" i="6" s="1"/>
  <c r="P335" i="6"/>
  <c r="P334" i="6"/>
  <c r="P333" i="6"/>
  <c r="R333" i="6" s="1"/>
  <c r="S333" i="6" s="1"/>
  <c r="S332" i="6"/>
  <c r="R332" i="6"/>
  <c r="P332" i="6"/>
  <c r="P331" i="6"/>
  <c r="P330" i="6"/>
  <c r="P329" i="6"/>
  <c r="R329" i="6" s="1"/>
  <c r="S329" i="6" s="1"/>
  <c r="P328" i="6"/>
  <c r="P327" i="6"/>
  <c r="P326" i="6"/>
  <c r="W325" i="6"/>
  <c r="V325" i="6"/>
  <c r="P325" i="6"/>
  <c r="R325" i="6" s="1"/>
  <c r="S325" i="6" s="1"/>
  <c r="U325" i="6" s="1"/>
  <c r="P324" i="6"/>
  <c r="P323" i="6"/>
  <c r="P322" i="6"/>
  <c r="P321" i="6"/>
  <c r="R321" i="6" s="1"/>
  <c r="S321" i="6" s="1"/>
  <c r="U321" i="6" s="1"/>
  <c r="S320" i="6"/>
  <c r="P320" i="6"/>
  <c r="R320" i="6" s="1"/>
  <c r="P319" i="6"/>
  <c r="P318" i="6"/>
  <c r="P317" i="6"/>
  <c r="R317" i="6" s="1"/>
  <c r="S317" i="6" s="1"/>
  <c r="R316" i="6"/>
  <c r="S316" i="6" s="1"/>
  <c r="P316" i="6"/>
  <c r="P315" i="6"/>
  <c r="P314" i="6"/>
  <c r="P313" i="6"/>
  <c r="R313" i="6" s="1"/>
  <c r="S313" i="6" s="1"/>
  <c r="P312" i="6"/>
  <c r="P311" i="6"/>
  <c r="P310" i="6"/>
  <c r="P309" i="6"/>
  <c r="P308" i="6"/>
  <c r="P307" i="6"/>
  <c r="P306" i="6"/>
  <c r="R306" i="6" s="1"/>
  <c r="S306" i="6" s="1"/>
  <c r="P305" i="6"/>
  <c r="P304" i="6"/>
  <c r="R304" i="6" s="1"/>
  <c r="S303" i="6"/>
  <c r="P303" i="6"/>
  <c r="R303" i="6" s="1"/>
  <c r="P302" i="6"/>
  <c r="R302" i="6" s="1"/>
  <c r="S302" i="6" s="1"/>
  <c r="S301" i="6"/>
  <c r="P301" i="6"/>
  <c r="R301" i="6" s="1"/>
  <c r="U300" i="6"/>
  <c r="P300" i="6"/>
  <c r="R300" i="6" s="1"/>
  <c r="S300" i="6" s="1"/>
  <c r="V300" i="6" s="1"/>
  <c r="W300" i="6" s="1"/>
  <c r="P299" i="6"/>
  <c r="R298" i="6"/>
  <c r="P298" i="6"/>
  <c r="S297" i="6"/>
  <c r="P297" i="6"/>
  <c r="R297" i="6" s="1"/>
  <c r="P296" i="6"/>
  <c r="R296" i="6" s="1"/>
  <c r="S296" i="6" s="1"/>
  <c r="R295" i="6"/>
  <c r="P295" i="6"/>
  <c r="S295" i="6" s="1"/>
  <c r="S294" i="6"/>
  <c r="U294" i="6" s="1"/>
  <c r="R294" i="6"/>
  <c r="P294" i="6"/>
  <c r="P293" i="6"/>
  <c r="R292" i="6"/>
  <c r="P292" i="6"/>
  <c r="R291" i="6"/>
  <c r="S291" i="6" s="1"/>
  <c r="P291" i="6"/>
  <c r="R290" i="6"/>
  <c r="P290" i="6"/>
  <c r="P289" i="6"/>
  <c r="U288" i="6"/>
  <c r="S288" i="6"/>
  <c r="V288" i="6" s="1"/>
  <c r="W288" i="6" s="1"/>
  <c r="R288" i="6"/>
  <c r="P288" i="6"/>
  <c r="R287" i="6"/>
  <c r="P287" i="6"/>
  <c r="P286" i="6"/>
  <c r="P285" i="6"/>
  <c r="R285" i="6" s="1"/>
  <c r="P284" i="6"/>
  <c r="R283" i="6"/>
  <c r="P283" i="6"/>
  <c r="P282" i="6"/>
  <c r="U281" i="6"/>
  <c r="V281" i="6" s="1"/>
  <c r="W281" i="6" s="1"/>
  <c r="S281" i="6"/>
  <c r="P281" i="6"/>
  <c r="R281" i="6" s="1"/>
  <c r="P280" i="6"/>
  <c r="R279" i="6"/>
  <c r="P279" i="6"/>
  <c r="S279" i="6" s="1"/>
  <c r="U279" i="6" s="1"/>
  <c r="P278" i="6"/>
  <c r="P277" i="6"/>
  <c r="S276" i="6"/>
  <c r="R276" i="6"/>
  <c r="P276" i="6"/>
  <c r="P275" i="6"/>
  <c r="S274" i="6"/>
  <c r="U274" i="6" s="1"/>
  <c r="P274" i="6"/>
  <c r="R274" i="6" s="1"/>
  <c r="S273" i="6"/>
  <c r="P273" i="6"/>
  <c r="R273" i="6" s="1"/>
  <c r="P272" i="6"/>
  <c r="P271" i="6"/>
  <c r="R271" i="6" s="1"/>
  <c r="P270" i="6"/>
  <c r="S269" i="6"/>
  <c r="P269" i="6"/>
  <c r="R269" i="6" s="1"/>
  <c r="P268" i="6"/>
  <c r="P267" i="6"/>
  <c r="R267" i="6" s="1"/>
  <c r="S267" i="6" s="1"/>
  <c r="P266" i="6"/>
  <c r="S265" i="6"/>
  <c r="U265" i="6" s="1"/>
  <c r="V265" i="6" s="1"/>
  <c r="W265" i="6" s="1"/>
  <c r="P265" i="6"/>
  <c r="R265" i="6" s="1"/>
  <c r="R264" i="6"/>
  <c r="S264" i="6" s="1"/>
  <c r="P264" i="6"/>
  <c r="P263" i="6"/>
  <c r="V262" i="6"/>
  <c r="W262" i="6" s="1"/>
  <c r="S262" i="6"/>
  <c r="U262" i="6" s="1"/>
  <c r="R262" i="6"/>
  <c r="P262" i="6"/>
  <c r="P261" i="6"/>
  <c r="R261" i="6" s="1"/>
  <c r="P260" i="6"/>
  <c r="R259" i="6"/>
  <c r="S259" i="6" s="1"/>
  <c r="P259" i="6"/>
  <c r="P258" i="6"/>
  <c r="P257" i="6"/>
  <c r="R257" i="6" s="1"/>
  <c r="S256" i="6"/>
  <c r="R256" i="6"/>
  <c r="P256" i="6"/>
  <c r="P255" i="6"/>
  <c r="R254" i="6"/>
  <c r="P254" i="6"/>
  <c r="S253" i="6"/>
  <c r="P253" i="6"/>
  <c r="R253" i="6" s="1"/>
  <c r="P252" i="6"/>
  <c r="P251" i="6"/>
  <c r="P250" i="6"/>
  <c r="U249" i="6"/>
  <c r="V249" i="6" s="1"/>
  <c r="W249" i="6" s="1"/>
  <c r="S249" i="6"/>
  <c r="P249" i="6"/>
  <c r="R249" i="6" s="1"/>
  <c r="R248" i="6"/>
  <c r="P248" i="6"/>
  <c r="S248" i="6" s="1"/>
  <c r="P247" i="6"/>
  <c r="R246" i="6"/>
  <c r="S246" i="6" s="1"/>
  <c r="P246" i="6"/>
  <c r="P245" i="6"/>
  <c r="R245" i="6" s="1"/>
  <c r="P244" i="6"/>
  <c r="P243" i="6"/>
  <c r="S242" i="6"/>
  <c r="R242" i="6"/>
  <c r="P242" i="6"/>
  <c r="R241" i="6"/>
  <c r="P241" i="6"/>
  <c r="S241" i="6" s="1"/>
  <c r="P240" i="6"/>
  <c r="P239" i="6"/>
  <c r="R238" i="6"/>
  <c r="S238" i="6" s="1"/>
  <c r="P238" i="6"/>
  <c r="P237" i="6"/>
  <c r="P236" i="6"/>
  <c r="P235" i="6"/>
  <c r="S234" i="6"/>
  <c r="R234" i="6"/>
  <c r="P234" i="6"/>
  <c r="R233" i="6"/>
  <c r="S233" i="6" s="1"/>
  <c r="P233" i="6"/>
  <c r="P232" i="6"/>
  <c r="P231" i="6"/>
  <c r="R230" i="6"/>
  <c r="S230" i="6" s="1"/>
  <c r="P230" i="6"/>
  <c r="P229" i="6"/>
  <c r="P228" i="6"/>
  <c r="P227" i="6"/>
  <c r="S226" i="6"/>
  <c r="R226" i="6"/>
  <c r="P226" i="6"/>
  <c r="R225" i="6"/>
  <c r="P225" i="6"/>
  <c r="S225" i="6" s="1"/>
  <c r="P224" i="6"/>
  <c r="P223" i="6"/>
  <c r="R222" i="6"/>
  <c r="S222" i="6" s="1"/>
  <c r="P222" i="6"/>
  <c r="P221" i="6"/>
  <c r="P220" i="6"/>
  <c r="P219" i="6"/>
  <c r="S218" i="6"/>
  <c r="R218" i="6"/>
  <c r="P218" i="6"/>
  <c r="R217" i="6"/>
  <c r="S217" i="6" s="1"/>
  <c r="P217" i="6"/>
  <c r="P216" i="6"/>
  <c r="P215" i="6"/>
  <c r="R214" i="6"/>
  <c r="S214" i="6" s="1"/>
  <c r="P214" i="6"/>
  <c r="P213" i="6"/>
  <c r="P212" i="6"/>
  <c r="P211" i="6"/>
  <c r="S210" i="6"/>
  <c r="R210" i="6"/>
  <c r="P210" i="6"/>
  <c r="R209" i="6"/>
  <c r="P209" i="6"/>
  <c r="S209" i="6" s="1"/>
  <c r="P208" i="6"/>
  <c r="P207" i="6"/>
  <c r="R206" i="6"/>
  <c r="S206" i="6" s="1"/>
  <c r="P206" i="6"/>
  <c r="P205" i="6"/>
  <c r="P204" i="6"/>
  <c r="P203" i="6"/>
  <c r="S202" i="6"/>
  <c r="R202" i="6"/>
  <c r="P202" i="6"/>
  <c r="R201" i="6"/>
  <c r="S201" i="6" s="1"/>
  <c r="P201" i="6"/>
  <c r="P200" i="6"/>
  <c r="P199" i="6"/>
  <c r="R198" i="6"/>
  <c r="S198" i="6" s="1"/>
  <c r="P198" i="6"/>
  <c r="P197" i="6"/>
  <c r="R197" i="6" s="1"/>
  <c r="P196" i="6"/>
  <c r="P195" i="6"/>
  <c r="S194" i="6"/>
  <c r="U194" i="6" s="1"/>
  <c r="R194" i="6"/>
  <c r="P194" i="6"/>
  <c r="R193" i="6"/>
  <c r="P193" i="6"/>
  <c r="S193" i="6" s="1"/>
  <c r="P192" i="6"/>
  <c r="P191" i="6"/>
  <c r="R190" i="6"/>
  <c r="S190" i="6" s="1"/>
  <c r="P190" i="6"/>
  <c r="P189" i="6"/>
  <c r="P188" i="6"/>
  <c r="P187" i="6"/>
  <c r="S186" i="6"/>
  <c r="R186" i="6"/>
  <c r="P186" i="6"/>
  <c r="R185" i="6"/>
  <c r="S185" i="6" s="1"/>
  <c r="P185" i="6"/>
  <c r="P184" i="6"/>
  <c r="P183" i="6"/>
  <c r="R182" i="6"/>
  <c r="S182" i="6" s="1"/>
  <c r="P182" i="6"/>
  <c r="P181" i="6"/>
  <c r="P180" i="6"/>
  <c r="P179" i="6"/>
  <c r="S178" i="6"/>
  <c r="U178" i="6" s="1"/>
  <c r="R178" i="6"/>
  <c r="P178" i="6"/>
  <c r="R177" i="6"/>
  <c r="P177" i="6"/>
  <c r="S177" i="6" s="1"/>
  <c r="P176" i="6"/>
  <c r="P175" i="6"/>
  <c r="R174" i="6"/>
  <c r="S174" i="6" s="1"/>
  <c r="P174" i="6"/>
  <c r="P173" i="6"/>
  <c r="P172" i="6"/>
  <c r="P171" i="6"/>
  <c r="S170" i="6"/>
  <c r="R170" i="6"/>
  <c r="P170" i="6"/>
  <c r="R169" i="6"/>
  <c r="S169" i="6" s="1"/>
  <c r="P169" i="6"/>
  <c r="P168" i="6"/>
  <c r="P167" i="6"/>
  <c r="R166" i="6"/>
  <c r="S166" i="6" s="1"/>
  <c r="P166" i="6"/>
  <c r="P165" i="6"/>
  <c r="R165" i="6" s="1"/>
  <c r="P164" i="6"/>
  <c r="P163" i="6"/>
  <c r="S162" i="6"/>
  <c r="U162" i="6" s="1"/>
  <c r="R162" i="6"/>
  <c r="P162" i="6"/>
  <c r="R161" i="6"/>
  <c r="P161" i="6"/>
  <c r="S161" i="6" s="1"/>
  <c r="P160" i="6"/>
  <c r="P159" i="6"/>
  <c r="R158" i="6"/>
  <c r="S158" i="6" s="1"/>
  <c r="P158" i="6"/>
  <c r="P157" i="6"/>
  <c r="P156" i="6"/>
  <c r="P155" i="6"/>
  <c r="S154" i="6"/>
  <c r="R154" i="6"/>
  <c r="P154" i="6"/>
  <c r="R153" i="6"/>
  <c r="S153" i="6" s="1"/>
  <c r="P153" i="6"/>
  <c r="P152" i="6"/>
  <c r="P151" i="6"/>
  <c r="R150" i="6"/>
  <c r="S150" i="6" s="1"/>
  <c r="P150" i="6"/>
  <c r="P149" i="6"/>
  <c r="R149" i="6" s="1"/>
  <c r="P148" i="6"/>
  <c r="P147" i="6"/>
  <c r="S146" i="6"/>
  <c r="U146" i="6" s="1"/>
  <c r="R146" i="6"/>
  <c r="P146" i="6"/>
  <c r="R145" i="6"/>
  <c r="P145" i="6"/>
  <c r="S145" i="6" s="1"/>
  <c r="P144" i="6"/>
  <c r="P143" i="6"/>
  <c r="R142" i="6"/>
  <c r="S142" i="6" s="1"/>
  <c r="P142" i="6"/>
  <c r="P141" i="6"/>
  <c r="P140" i="6"/>
  <c r="P139" i="6"/>
  <c r="S138" i="6"/>
  <c r="R138" i="6"/>
  <c r="P138" i="6"/>
  <c r="R137" i="6"/>
  <c r="S137" i="6" s="1"/>
  <c r="P137" i="6"/>
  <c r="P136" i="6"/>
  <c r="P135" i="6"/>
  <c r="R135" i="6" s="1"/>
  <c r="S135" i="6" s="1"/>
  <c r="U135" i="6" s="1"/>
  <c r="R134" i="6"/>
  <c r="S134" i="6" s="1"/>
  <c r="P134" i="6"/>
  <c r="P133" i="6"/>
  <c r="R133" i="6" s="1"/>
  <c r="P132" i="6"/>
  <c r="P131" i="6"/>
  <c r="S130" i="6"/>
  <c r="U130" i="6" s="1"/>
  <c r="R130" i="6"/>
  <c r="P130" i="6"/>
  <c r="R129" i="6"/>
  <c r="P129" i="6"/>
  <c r="S129" i="6" s="1"/>
  <c r="P128" i="6"/>
  <c r="R127" i="6"/>
  <c r="P127" i="6"/>
  <c r="S127" i="6" s="1"/>
  <c r="R126" i="6"/>
  <c r="S126" i="6" s="1"/>
  <c r="P126" i="6"/>
  <c r="P125" i="6"/>
  <c r="P124" i="6"/>
  <c r="R123" i="6"/>
  <c r="P123" i="6"/>
  <c r="S123" i="6" s="1"/>
  <c r="U123" i="6" s="1"/>
  <c r="V123" i="6" s="1"/>
  <c r="W123" i="6" s="1"/>
  <c r="R122" i="6"/>
  <c r="S122" i="6" s="1"/>
  <c r="P122" i="6"/>
  <c r="P121" i="6"/>
  <c r="P120" i="6"/>
  <c r="U119" i="6"/>
  <c r="V119" i="6" s="1"/>
  <c r="W119" i="6" s="1"/>
  <c r="R119" i="6"/>
  <c r="P119" i="6"/>
  <c r="S119" i="6" s="1"/>
  <c r="R118" i="6"/>
  <c r="S118" i="6" s="1"/>
  <c r="P118" i="6"/>
  <c r="P117" i="6"/>
  <c r="R117" i="6" s="1"/>
  <c r="S117" i="6" s="1"/>
  <c r="P116" i="6"/>
  <c r="U115" i="6"/>
  <c r="V115" i="6" s="1"/>
  <c r="W115" i="6" s="1"/>
  <c r="R115" i="6"/>
  <c r="P115" i="6"/>
  <c r="S115" i="6" s="1"/>
  <c r="S114" i="6"/>
  <c r="R114" i="6"/>
  <c r="P114" i="6"/>
  <c r="R113" i="6"/>
  <c r="S113" i="6" s="1"/>
  <c r="P113" i="6"/>
  <c r="P112" i="6"/>
  <c r="R111" i="6"/>
  <c r="P111" i="6"/>
  <c r="S111" i="6" s="1"/>
  <c r="U111" i="6" s="1"/>
  <c r="R110" i="6"/>
  <c r="S110" i="6" s="1"/>
  <c r="P110" i="6"/>
  <c r="P109" i="6"/>
  <c r="P108" i="6"/>
  <c r="R107" i="6"/>
  <c r="P107" i="6"/>
  <c r="S107" i="6" s="1"/>
  <c r="R106" i="6"/>
  <c r="S106" i="6" s="1"/>
  <c r="P106" i="6"/>
  <c r="P105" i="6"/>
  <c r="R105" i="6" s="1"/>
  <c r="P104" i="6"/>
  <c r="U103" i="6"/>
  <c r="R103" i="6"/>
  <c r="S103" i="6" s="1"/>
  <c r="V103" i="6" s="1"/>
  <c r="W103" i="6" s="1"/>
  <c r="P103" i="6"/>
  <c r="R102" i="6"/>
  <c r="S102" i="6" s="1"/>
  <c r="P102" i="6"/>
  <c r="P101" i="6"/>
  <c r="P100" i="6"/>
  <c r="R99" i="6"/>
  <c r="S99" i="6" s="1"/>
  <c r="P99" i="6"/>
  <c r="S98" i="6"/>
  <c r="R98" i="6"/>
  <c r="P98" i="6"/>
  <c r="R97" i="6"/>
  <c r="P97" i="6"/>
  <c r="S97" i="6" s="1"/>
  <c r="P96" i="6"/>
  <c r="R95" i="6"/>
  <c r="P95" i="6"/>
  <c r="S95" i="6" s="1"/>
  <c r="R94" i="6"/>
  <c r="S94" i="6" s="1"/>
  <c r="P94" i="6"/>
  <c r="P93" i="6"/>
  <c r="P92" i="6"/>
  <c r="R91" i="6"/>
  <c r="P91" i="6"/>
  <c r="S91" i="6" s="1"/>
  <c r="U91" i="6" s="1"/>
  <c r="V91" i="6" s="1"/>
  <c r="W91" i="6" s="1"/>
  <c r="R90" i="6"/>
  <c r="S90" i="6" s="1"/>
  <c r="P90" i="6"/>
  <c r="P89" i="6"/>
  <c r="P88" i="6"/>
  <c r="U87" i="6"/>
  <c r="V87" i="6" s="1"/>
  <c r="W87" i="6" s="1"/>
  <c r="R87" i="6"/>
  <c r="P87" i="6"/>
  <c r="S87" i="6" s="1"/>
  <c r="R86" i="6"/>
  <c r="S86" i="6" s="1"/>
  <c r="P86" i="6"/>
  <c r="P85" i="6"/>
  <c r="R85" i="6" s="1"/>
  <c r="S85" i="6" s="1"/>
  <c r="P84" i="6"/>
  <c r="U83" i="6"/>
  <c r="V83" i="6" s="1"/>
  <c r="W83" i="6" s="1"/>
  <c r="R83" i="6"/>
  <c r="P83" i="6"/>
  <c r="S83" i="6" s="1"/>
  <c r="S82" i="6"/>
  <c r="R82" i="6"/>
  <c r="P82" i="6"/>
  <c r="R81" i="6"/>
  <c r="S81" i="6" s="1"/>
  <c r="P81" i="6"/>
  <c r="P80" i="6"/>
  <c r="R79" i="6"/>
  <c r="P79" i="6"/>
  <c r="S79" i="6" s="1"/>
  <c r="U79" i="6" s="1"/>
  <c r="R78" i="6"/>
  <c r="S78" i="6" s="1"/>
  <c r="P78" i="6"/>
  <c r="P77" i="6"/>
  <c r="R77" i="6" s="1"/>
  <c r="P76" i="6"/>
  <c r="R75" i="6"/>
  <c r="P75" i="6"/>
  <c r="S75" i="6" s="1"/>
  <c r="R74" i="6"/>
  <c r="S74" i="6" s="1"/>
  <c r="P74" i="6"/>
  <c r="P73" i="6"/>
  <c r="R73" i="6" s="1"/>
  <c r="P72" i="6"/>
  <c r="R71" i="6"/>
  <c r="P71" i="6"/>
  <c r="S71" i="6" s="1"/>
  <c r="R70" i="6"/>
  <c r="S70" i="6" s="1"/>
  <c r="P70" i="6"/>
  <c r="P69" i="6"/>
  <c r="P68" i="6"/>
  <c r="R67" i="6"/>
  <c r="P67" i="6"/>
  <c r="S67" i="6" s="1"/>
  <c r="S66" i="6"/>
  <c r="R66" i="6"/>
  <c r="P66" i="6"/>
  <c r="R65" i="6"/>
  <c r="P65" i="6"/>
  <c r="S65" i="6" s="1"/>
  <c r="P64" i="6"/>
  <c r="R63" i="6"/>
  <c r="P63" i="6"/>
  <c r="S63" i="6" s="1"/>
  <c r="R62" i="6"/>
  <c r="S62" i="6" s="1"/>
  <c r="P62" i="6"/>
  <c r="P61" i="6"/>
  <c r="P60" i="6"/>
  <c r="R59" i="6"/>
  <c r="P59" i="6"/>
  <c r="S59" i="6" s="1"/>
  <c r="U59" i="6" s="1"/>
  <c r="V59" i="6" s="1"/>
  <c r="W59" i="6" s="1"/>
  <c r="R58" i="6"/>
  <c r="S58" i="6" s="1"/>
  <c r="P58" i="6"/>
  <c r="P57" i="6"/>
  <c r="P56" i="6"/>
  <c r="U55" i="6"/>
  <c r="V55" i="6" s="1"/>
  <c r="W55" i="6" s="1"/>
  <c r="R55" i="6"/>
  <c r="P55" i="6"/>
  <c r="S55" i="6" s="1"/>
  <c r="R54" i="6"/>
  <c r="S54" i="6" s="1"/>
  <c r="P54" i="6"/>
  <c r="P53" i="6"/>
  <c r="R53" i="6" s="1"/>
  <c r="S53" i="6" s="1"/>
  <c r="P52" i="6"/>
  <c r="U51" i="6"/>
  <c r="V51" i="6" s="1"/>
  <c r="W51" i="6" s="1"/>
  <c r="R51" i="6"/>
  <c r="P51" i="6"/>
  <c r="S51" i="6" s="1"/>
  <c r="S50" i="6"/>
  <c r="R50" i="6"/>
  <c r="P50" i="6"/>
  <c r="R49" i="6"/>
  <c r="S49" i="6" s="1"/>
  <c r="P49" i="6"/>
  <c r="P48" i="6"/>
  <c r="R47" i="6"/>
  <c r="P47" i="6"/>
  <c r="S47" i="6" s="1"/>
  <c r="U47" i="6" s="1"/>
  <c r="R46" i="6"/>
  <c r="S46" i="6" s="1"/>
  <c r="P46" i="6"/>
  <c r="P45" i="6"/>
  <c r="P44" i="6"/>
  <c r="R43" i="6"/>
  <c r="S43" i="6" s="1"/>
  <c r="P43" i="6"/>
  <c r="R42" i="6"/>
  <c r="S42" i="6" s="1"/>
  <c r="P42" i="6"/>
  <c r="P41" i="6"/>
  <c r="P40" i="6"/>
  <c r="U39" i="6"/>
  <c r="R39" i="6"/>
  <c r="S39" i="6" s="1"/>
  <c r="V39" i="6" s="1"/>
  <c r="W39" i="6" s="1"/>
  <c r="P39" i="6"/>
  <c r="R38" i="6"/>
  <c r="S38" i="6" s="1"/>
  <c r="P38" i="6"/>
  <c r="P37" i="6"/>
  <c r="P36" i="6"/>
  <c r="R35" i="6"/>
  <c r="S35" i="6" s="1"/>
  <c r="P35" i="6"/>
  <c r="S34" i="6"/>
  <c r="R34" i="6"/>
  <c r="P34" i="6"/>
  <c r="R33" i="6"/>
  <c r="P33" i="6"/>
  <c r="S33" i="6" s="1"/>
  <c r="P32" i="6"/>
  <c r="R31" i="6"/>
  <c r="S31" i="6" s="1"/>
  <c r="P31" i="6"/>
  <c r="R30" i="6"/>
  <c r="S30" i="6" s="1"/>
  <c r="P30" i="6"/>
  <c r="P29" i="6"/>
  <c r="P28" i="6"/>
  <c r="R27" i="6"/>
  <c r="S27" i="6" s="1"/>
  <c r="U27" i="6" s="1"/>
  <c r="V27" i="6" s="1"/>
  <c r="W27" i="6" s="1"/>
  <c r="P27" i="6"/>
  <c r="R26" i="6"/>
  <c r="S26" i="6" s="1"/>
  <c r="P26" i="6"/>
  <c r="P25" i="6"/>
  <c r="P24" i="6"/>
  <c r="U23" i="6"/>
  <c r="V23" i="6" s="1"/>
  <c r="W23" i="6" s="1"/>
  <c r="R23" i="6"/>
  <c r="S23" i="6" s="1"/>
  <c r="P23" i="6"/>
  <c r="R22" i="6"/>
  <c r="S22" i="6" s="1"/>
  <c r="P22" i="6"/>
  <c r="P21" i="6"/>
  <c r="R21" i="6" s="1"/>
  <c r="S21" i="6" s="1"/>
  <c r="P20" i="6"/>
  <c r="R19" i="6"/>
  <c r="S19" i="6" s="1"/>
  <c r="P19" i="6"/>
  <c r="S18" i="6"/>
  <c r="R18" i="6"/>
  <c r="P18" i="6"/>
  <c r="R17" i="6"/>
  <c r="S17" i="6" s="1"/>
  <c r="P17" i="6"/>
  <c r="P16" i="6"/>
  <c r="R15" i="6"/>
  <c r="S15" i="6" s="1"/>
  <c r="U15" i="6" s="1"/>
  <c r="P15" i="6"/>
  <c r="R14" i="6"/>
  <c r="S14" i="6" s="1"/>
  <c r="P14" i="6"/>
  <c r="P13" i="6"/>
  <c r="R13" i="6" s="1"/>
  <c r="P12" i="6"/>
  <c r="R11" i="6"/>
  <c r="S11" i="6" s="1"/>
  <c r="P11" i="6"/>
  <c r="R10" i="6"/>
  <c r="S10" i="6" s="1"/>
  <c r="P10" i="6"/>
  <c r="P9" i="6"/>
  <c r="R9" i="6" s="1"/>
  <c r="P8" i="6"/>
  <c r="U7" i="6"/>
  <c r="R7" i="6"/>
  <c r="S7" i="6" s="1"/>
  <c r="V7" i="6" s="1"/>
  <c r="W7" i="6" s="1"/>
  <c r="P7" i="6"/>
  <c r="R6" i="6"/>
  <c r="S6" i="6" s="1"/>
  <c r="P6" i="6"/>
  <c r="P5" i="6"/>
  <c r="P4" i="6"/>
  <c r="R3" i="6"/>
  <c r="S3" i="6" s="1"/>
  <c r="P3" i="6"/>
  <c r="S2" i="6"/>
  <c r="R2" i="6"/>
  <c r="P2" i="6"/>
  <c r="AN2" i="5"/>
  <c r="AM2" i="5"/>
  <c r="AL2" i="5"/>
  <c r="AK2" i="5"/>
  <c r="AH3" i="5"/>
  <c r="AH4" i="5"/>
  <c r="AH5" i="5"/>
  <c r="AH6" i="5"/>
  <c r="AH7" i="5"/>
  <c r="AH8" i="5"/>
  <c r="AH9" i="5"/>
  <c r="AH10" i="5"/>
  <c r="AH11" i="5"/>
  <c r="AH12" i="5"/>
  <c r="AH13" i="5"/>
  <c r="AH14" i="5"/>
  <c r="AH15" i="5"/>
  <c r="AH16" i="5"/>
  <c r="AH17" i="5"/>
  <c r="AH18" i="5"/>
  <c r="AH19" i="5"/>
  <c r="AH20" i="5"/>
  <c r="AH21" i="5"/>
  <c r="AH22" i="5"/>
  <c r="AH23" i="5"/>
  <c r="AH24" i="5"/>
  <c r="AH25" i="5"/>
  <c r="AH26" i="5"/>
  <c r="AH27" i="5"/>
  <c r="AH28" i="5"/>
  <c r="AH29" i="5"/>
  <c r="AH30" i="5"/>
  <c r="AH31" i="5"/>
  <c r="AH32" i="5"/>
  <c r="AH33" i="5"/>
  <c r="AH34" i="5"/>
  <c r="AH35" i="5"/>
  <c r="AH36" i="5"/>
  <c r="AH37" i="5"/>
  <c r="AH38" i="5"/>
  <c r="AH39" i="5"/>
  <c r="AH40" i="5"/>
  <c r="AH41" i="5"/>
  <c r="AH42" i="5"/>
  <c r="AH43" i="5"/>
  <c r="AH44" i="5"/>
  <c r="AH45" i="5"/>
  <c r="AH46" i="5"/>
  <c r="AH47" i="5"/>
  <c r="AH48" i="5"/>
  <c r="AH49" i="5"/>
  <c r="AH50" i="5"/>
  <c r="AH51" i="5"/>
  <c r="AH52" i="5"/>
  <c r="AH53" i="5"/>
  <c r="AH54" i="5"/>
  <c r="AH55" i="5"/>
  <c r="AH56" i="5"/>
  <c r="AH57" i="5"/>
  <c r="AH58" i="5"/>
  <c r="AH59" i="5"/>
  <c r="AH60" i="5"/>
  <c r="AH61" i="5"/>
  <c r="AH62" i="5"/>
  <c r="AH63" i="5"/>
  <c r="AH64" i="5"/>
  <c r="AH65" i="5"/>
  <c r="AH66" i="5"/>
  <c r="AH67" i="5"/>
  <c r="AH68" i="5"/>
  <c r="AH69" i="5"/>
  <c r="AH70" i="5"/>
  <c r="AH71" i="5"/>
  <c r="AH72" i="5"/>
  <c r="AH73" i="5"/>
  <c r="AH74" i="5"/>
  <c r="AH75" i="5"/>
  <c r="AH76" i="5"/>
  <c r="AH77" i="5"/>
  <c r="AH78" i="5"/>
  <c r="AH79" i="5"/>
  <c r="AH80" i="5"/>
  <c r="AH81" i="5"/>
  <c r="AH82" i="5"/>
  <c r="AH83" i="5"/>
  <c r="AH84" i="5"/>
  <c r="AH85" i="5"/>
  <c r="AH86" i="5"/>
  <c r="AH87" i="5"/>
  <c r="AH88" i="5"/>
  <c r="AH89" i="5"/>
  <c r="AH90" i="5"/>
  <c r="AH91" i="5"/>
  <c r="AH92" i="5"/>
  <c r="AH93" i="5"/>
  <c r="AH94" i="5"/>
  <c r="AH95" i="5"/>
  <c r="AH96" i="5"/>
  <c r="AH97" i="5"/>
  <c r="AH98" i="5"/>
  <c r="AH99" i="5"/>
  <c r="AH100" i="5"/>
  <c r="AH101" i="5"/>
  <c r="AH102" i="5"/>
  <c r="AH103" i="5"/>
  <c r="AH104" i="5"/>
  <c r="AH105" i="5"/>
  <c r="AH106" i="5"/>
  <c r="AH107" i="5"/>
  <c r="AH108" i="5"/>
  <c r="AH109" i="5"/>
  <c r="AH110" i="5"/>
  <c r="AH111" i="5"/>
  <c r="AH112" i="5"/>
  <c r="AH113" i="5"/>
  <c r="AH114" i="5"/>
  <c r="AH115" i="5"/>
  <c r="AH116" i="5"/>
  <c r="AH117" i="5"/>
  <c r="AH118" i="5"/>
  <c r="AH119" i="5"/>
  <c r="AH120" i="5"/>
  <c r="AH121" i="5"/>
  <c r="AH122" i="5"/>
  <c r="AH123" i="5"/>
  <c r="AH124" i="5"/>
  <c r="AH125" i="5"/>
  <c r="AH126" i="5"/>
  <c r="AH127" i="5"/>
  <c r="AH128" i="5"/>
  <c r="AH129" i="5"/>
  <c r="AH130" i="5"/>
  <c r="AH131" i="5"/>
  <c r="AH132" i="5"/>
  <c r="AH133" i="5"/>
  <c r="AH134" i="5"/>
  <c r="AH135" i="5"/>
  <c r="AH136" i="5"/>
  <c r="AH137" i="5"/>
  <c r="AH138" i="5"/>
  <c r="AH139" i="5"/>
  <c r="AH140" i="5"/>
  <c r="AH141" i="5"/>
  <c r="AH142" i="5"/>
  <c r="AH143" i="5"/>
  <c r="AH144" i="5"/>
  <c r="AH145" i="5"/>
  <c r="AH146" i="5"/>
  <c r="AH147" i="5"/>
  <c r="AH148" i="5"/>
  <c r="AH149" i="5"/>
  <c r="AH150" i="5"/>
  <c r="AH151" i="5"/>
  <c r="AH152" i="5"/>
  <c r="AH153" i="5"/>
  <c r="AH154" i="5"/>
  <c r="AH155" i="5"/>
  <c r="AH156" i="5"/>
  <c r="AH157" i="5"/>
  <c r="AH158" i="5"/>
  <c r="AH159" i="5"/>
  <c r="AH160" i="5"/>
  <c r="AH161" i="5"/>
  <c r="AH162" i="5"/>
  <c r="AH163" i="5"/>
  <c r="AH164" i="5"/>
  <c r="AH165" i="5"/>
  <c r="AH166" i="5"/>
  <c r="AH167" i="5"/>
  <c r="AH168" i="5"/>
  <c r="AH169" i="5"/>
  <c r="AH170" i="5"/>
  <c r="AH171" i="5"/>
  <c r="AH172" i="5"/>
  <c r="AH173" i="5"/>
  <c r="AH174" i="5"/>
  <c r="AH175" i="5"/>
  <c r="AH176" i="5"/>
  <c r="AH177" i="5"/>
  <c r="AH178" i="5"/>
  <c r="AH179" i="5"/>
  <c r="AH180" i="5"/>
  <c r="AH181" i="5"/>
  <c r="AH182" i="5"/>
  <c r="AH183" i="5"/>
  <c r="AH184" i="5"/>
  <c r="AH185" i="5"/>
  <c r="AH186" i="5"/>
  <c r="AH187" i="5"/>
  <c r="AH188" i="5"/>
  <c r="AH189" i="5"/>
  <c r="AH190" i="5"/>
  <c r="AH191" i="5"/>
  <c r="AH192" i="5"/>
  <c r="AH193" i="5"/>
  <c r="AH194" i="5"/>
  <c r="AH195" i="5"/>
  <c r="AH196" i="5"/>
  <c r="AH197" i="5"/>
  <c r="AH198" i="5"/>
  <c r="AH199" i="5"/>
  <c r="AH200" i="5"/>
  <c r="AH201" i="5"/>
  <c r="AH202" i="5"/>
  <c r="AH203" i="5"/>
  <c r="AH204" i="5"/>
  <c r="AH205" i="5"/>
  <c r="AH206" i="5"/>
  <c r="AH207" i="5"/>
  <c r="AH208" i="5"/>
  <c r="AH209" i="5"/>
  <c r="AH210" i="5"/>
  <c r="AH211" i="5"/>
  <c r="AH212" i="5"/>
  <c r="AH213" i="5"/>
  <c r="AH214" i="5"/>
  <c r="AH215" i="5"/>
  <c r="AH216" i="5"/>
  <c r="AH217" i="5"/>
  <c r="AH218" i="5"/>
  <c r="AH219" i="5"/>
  <c r="AH220" i="5"/>
  <c r="AH221" i="5"/>
  <c r="AH222" i="5"/>
  <c r="AH223" i="5"/>
  <c r="AH224" i="5"/>
  <c r="AH225" i="5"/>
  <c r="AH226" i="5"/>
  <c r="AH227" i="5"/>
  <c r="AH228" i="5"/>
  <c r="AH229" i="5"/>
  <c r="AH230" i="5"/>
  <c r="AH231" i="5"/>
  <c r="AH232" i="5"/>
  <c r="AH233" i="5"/>
  <c r="AH234" i="5"/>
  <c r="AH235" i="5"/>
  <c r="AH236" i="5"/>
  <c r="AH237" i="5"/>
  <c r="AH238" i="5"/>
  <c r="AH239" i="5"/>
  <c r="AH240" i="5"/>
  <c r="AH241" i="5"/>
  <c r="AH242" i="5"/>
  <c r="AH243" i="5"/>
  <c r="AH244" i="5"/>
  <c r="AH245" i="5"/>
  <c r="AH246" i="5"/>
  <c r="AH247" i="5"/>
  <c r="AH248" i="5"/>
  <c r="AH249" i="5"/>
  <c r="AH250" i="5"/>
  <c r="AH251" i="5"/>
  <c r="AH252" i="5"/>
  <c r="AH253" i="5"/>
  <c r="AH254" i="5"/>
  <c r="AH255" i="5"/>
  <c r="AH256" i="5"/>
  <c r="AH257" i="5"/>
  <c r="AH258" i="5"/>
  <c r="AH259" i="5"/>
  <c r="AH260" i="5"/>
  <c r="AH261" i="5"/>
  <c r="AH262" i="5"/>
  <c r="AH263" i="5"/>
  <c r="AH264" i="5"/>
  <c r="AH265" i="5"/>
  <c r="AH266" i="5"/>
  <c r="AH267" i="5"/>
  <c r="AH268" i="5"/>
  <c r="AH269" i="5"/>
  <c r="AH270" i="5"/>
  <c r="AH271" i="5"/>
  <c r="AH272" i="5"/>
  <c r="AH273" i="5"/>
  <c r="AH274" i="5"/>
  <c r="AH275" i="5"/>
  <c r="AH276" i="5"/>
  <c r="AH277" i="5"/>
  <c r="AH278" i="5"/>
  <c r="AH279" i="5"/>
  <c r="AH280" i="5"/>
  <c r="AH281" i="5"/>
  <c r="AH282" i="5"/>
  <c r="AH283" i="5"/>
  <c r="AH284" i="5"/>
  <c r="AH285" i="5"/>
  <c r="AH286" i="5"/>
  <c r="AH287" i="5"/>
  <c r="AH288" i="5"/>
  <c r="AH289" i="5"/>
  <c r="AH290" i="5"/>
  <c r="AH291" i="5"/>
  <c r="AH292" i="5"/>
  <c r="AH293" i="5"/>
  <c r="AH294" i="5"/>
  <c r="AH295" i="5"/>
  <c r="AH296" i="5"/>
  <c r="AH297" i="5"/>
  <c r="AH298" i="5"/>
  <c r="AH299" i="5"/>
  <c r="AH300" i="5"/>
  <c r="AH301" i="5"/>
  <c r="AH302" i="5"/>
  <c r="AH303" i="5"/>
  <c r="AH304" i="5"/>
  <c r="AH305" i="5"/>
  <c r="AH306" i="5"/>
  <c r="AH307" i="5"/>
  <c r="AH308" i="5"/>
  <c r="AH309" i="5"/>
  <c r="AH310" i="5"/>
  <c r="AH311" i="5"/>
  <c r="AH312" i="5"/>
  <c r="AH313" i="5"/>
  <c r="AH314" i="5"/>
  <c r="AH315" i="5"/>
  <c r="AH316" i="5"/>
  <c r="AH317" i="5"/>
  <c r="AH318" i="5"/>
  <c r="AH319" i="5"/>
  <c r="AH320" i="5"/>
  <c r="AH321" i="5"/>
  <c r="AH322" i="5"/>
  <c r="AH323" i="5"/>
  <c r="AH324" i="5"/>
  <c r="AH325" i="5"/>
  <c r="AH326" i="5"/>
  <c r="AH327" i="5"/>
  <c r="AH328" i="5"/>
  <c r="AH329" i="5"/>
  <c r="AH330" i="5"/>
  <c r="AH331" i="5"/>
  <c r="AH332" i="5"/>
  <c r="AH333" i="5"/>
  <c r="AH334" i="5"/>
  <c r="AH335" i="5"/>
  <c r="AH336" i="5"/>
  <c r="AH337" i="5"/>
  <c r="AH338" i="5"/>
  <c r="AH339" i="5"/>
  <c r="AH340" i="5"/>
  <c r="AH341" i="5"/>
  <c r="AH342" i="5"/>
  <c r="AH343" i="5"/>
  <c r="AH344" i="5"/>
  <c r="AH345" i="5"/>
  <c r="AH346" i="5"/>
  <c r="AH347" i="5"/>
  <c r="AH348" i="5"/>
  <c r="AH349" i="5"/>
  <c r="AH350" i="5"/>
  <c r="AH351" i="5"/>
  <c r="AH352" i="5"/>
  <c r="AH353" i="5"/>
  <c r="AH354" i="5"/>
  <c r="AH355" i="5"/>
  <c r="AH356" i="5"/>
  <c r="AH357" i="5"/>
  <c r="AH358" i="5"/>
  <c r="AH359" i="5"/>
  <c r="AH360" i="5"/>
  <c r="AH361" i="5"/>
  <c r="AH362" i="5"/>
  <c r="AH363" i="5"/>
  <c r="AH364" i="5"/>
  <c r="AH365" i="5"/>
  <c r="AH366" i="5"/>
  <c r="AH367" i="5"/>
  <c r="AH368" i="5"/>
  <c r="AH369" i="5"/>
  <c r="AH370" i="5"/>
  <c r="AH371" i="5"/>
  <c r="AH372" i="5"/>
  <c r="AH373" i="5"/>
  <c r="AH374" i="5"/>
  <c r="AH375" i="5"/>
  <c r="AH376" i="5"/>
  <c r="AH377" i="5"/>
  <c r="AH378" i="5"/>
  <c r="AH379" i="5"/>
  <c r="AH380" i="5"/>
  <c r="AH381" i="5"/>
  <c r="AH382" i="5"/>
  <c r="AH383" i="5"/>
  <c r="AH384" i="5"/>
  <c r="AH385" i="5"/>
  <c r="AH386" i="5"/>
  <c r="AH387" i="5"/>
  <c r="AH388" i="5"/>
  <c r="AH389" i="5"/>
  <c r="AH390" i="5"/>
  <c r="AH391" i="5"/>
  <c r="AH392" i="5"/>
  <c r="AH393" i="5"/>
  <c r="AH394" i="5"/>
  <c r="AH395" i="5"/>
  <c r="AH396" i="5"/>
  <c r="AH397" i="5"/>
  <c r="AH398" i="5"/>
  <c r="AH399" i="5"/>
  <c r="AH400" i="5"/>
  <c r="AH401" i="5"/>
  <c r="AH402" i="5"/>
  <c r="AH403" i="5"/>
  <c r="AH404" i="5"/>
  <c r="AH405" i="5"/>
  <c r="AH406" i="5"/>
  <c r="AH407" i="5"/>
  <c r="AH408" i="5"/>
  <c r="AH409" i="5"/>
  <c r="AH410" i="5"/>
  <c r="AH411" i="5"/>
  <c r="AH412" i="5"/>
  <c r="AH413" i="5"/>
  <c r="AH414" i="5"/>
  <c r="AH415" i="5"/>
  <c r="AH416" i="5"/>
  <c r="AH417" i="5"/>
  <c r="AH418" i="5"/>
  <c r="AH419" i="5"/>
  <c r="AH420" i="5"/>
  <c r="AH421" i="5"/>
  <c r="AH422" i="5"/>
  <c r="AH423" i="5"/>
  <c r="AH424" i="5"/>
  <c r="AH425" i="5"/>
  <c r="AH426" i="5"/>
  <c r="AH427" i="5"/>
  <c r="AH428" i="5"/>
  <c r="AH429" i="5"/>
  <c r="AH430" i="5"/>
  <c r="AH431" i="5"/>
  <c r="AH432" i="5"/>
  <c r="AH433" i="5"/>
  <c r="AH434" i="5"/>
  <c r="AH435" i="5"/>
  <c r="AH436" i="5"/>
  <c r="AH437" i="5"/>
  <c r="AH438" i="5"/>
  <c r="AH439" i="5"/>
  <c r="AH440" i="5"/>
  <c r="AH441" i="5"/>
  <c r="AH442" i="5"/>
  <c r="AH443" i="5"/>
  <c r="AH444" i="5"/>
  <c r="AH445" i="5"/>
  <c r="AH446" i="5"/>
  <c r="AH447" i="5"/>
  <c r="AH448" i="5"/>
  <c r="AH449" i="5"/>
  <c r="AH450" i="5"/>
  <c r="AH451" i="5"/>
  <c r="AH452" i="5"/>
  <c r="AH453" i="5"/>
  <c r="AH454" i="5"/>
  <c r="AH455" i="5"/>
  <c r="AH456" i="5"/>
  <c r="AH457" i="5"/>
  <c r="AH458" i="5"/>
  <c r="AH459" i="5"/>
  <c r="AH460" i="5"/>
  <c r="AH461" i="5"/>
  <c r="AH462" i="5"/>
  <c r="AH463" i="5"/>
  <c r="AH464" i="5"/>
  <c r="AH465" i="5"/>
  <c r="AH466" i="5"/>
  <c r="AH467" i="5"/>
  <c r="AH468" i="5"/>
  <c r="AH469" i="5"/>
  <c r="AH470" i="5"/>
  <c r="AH471" i="5"/>
  <c r="AH472" i="5"/>
  <c r="AH473" i="5"/>
  <c r="AH474" i="5"/>
  <c r="AH475" i="5"/>
  <c r="AH476" i="5"/>
  <c r="AH477" i="5"/>
  <c r="AH478" i="5"/>
  <c r="AH479" i="5"/>
  <c r="AH480" i="5"/>
  <c r="AH481" i="5"/>
  <c r="AH482" i="5"/>
  <c r="AH483" i="5"/>
  <c r="AH484" i="5"/>
  <c r="AH485" i="5"/>
  <c r="AH486" i="5"/>
  <c r="AH487" i="5"/>
  <c r="AH488" i="5"/>
  <c r="AH489" i="5"/>
  <c r="AH490" i="5"/>
  <c r="AH491" i="5"/>
  <c r="AH492" i="5"/>
  <c r="AH493" i="5"/>
  <c r="AH494" i="5"/>
  <c r="AH495" i="5"/>
  <c r="AH496" i="5"/>
  <c r="AH497" i="5"/>
  <c r="AH498" i="5"/>
  <c r="AH499" i="5"/>
  <c r="AH500" i="5"/>
  <c r="AH501" i="5"/>
  <c r="AH502" i="5"/>
  <c r="AH503" i="5"/>
  <c r="AH504" i="5"/>
  <c r="AH505" i="5"/>
  <c r="AH506" i="5"/>
  <c r="AH507" i="5"/>
  <c r="AH508" i="5"/>
  <c r="AH509" i="5"/>
  <c r="AH510" i="5"/>
  <c r="AH511" i="5"/>
  <c r="AH512" i="5"/>
  <c r="AH513" i="5"/>
  <c r="AH514" i="5"/>
  <c r="AH515" i="5"/>
  <c r="AH516" i="5"/>
  <c r="AH517" i="5"/>
  <c r="AH518" i="5"/>
  <c r="AH519" i="5"/>
  <c r="AH520" i="5"/>
  <c r="AH521" i="5"/>
  <c r="AH522" i="5"/>
  <c r="AH523" i="5"/>
  <c r="AH524" i="5"/>
  <c r="AH525" i="5"/>
  <c r="AH526" i="5"/>
  <c r="AH527" i="5"/>
  <c r="AH528" i="5"/>
  <c r="AH529" i="5"/>
  <c r="AH530" i="5"/>
  <c r="AH531" i="5"/>
  <c r="AH532" i="5"/>
  <c r="AH533" i="5"/>
  <c r="AH534" i="5"/>
  <c r="AH535" i="5"/>
  <c r="AH536" i="5"/>
  <c r="AH537" i="5"/>
  <c r="AH538" i="5"/>
  <c r="AH539" i="5"/>
  <c r="AH540" i="5"/>
  <c r="AH541" i="5"/>
  <c r="AH542" i="5"/>
  <c r="AH543" i="5"/>
  <c r="AH544" i="5"/>
  <c r="AH545" i="5"/>
  <c r="AH546" i="5"/>
  <c r="AH547" i="5"/>
  <c r="AH548" i="5"/>
  <c r="AH549" i="5"/>
  <c r="AH550" i="5"/>
  <c r="AH551" i="5"/>
  <c r="AH552" i="5"/>
  <c r="AH553" i="5"/>
  <c r="AH554" i="5"/>
  <c r="AH555" i="5"/>
  <c r="AH556" i="5"/>
  <c r="AH557" i="5"/>
  <c r="AH558" i="5"/>
  <c r="AH559" i="5"/>
  <c r="AH560" i="5"/>
  <c r="AH561" i="5"/>
  <c r="AH562" i="5"/>
  <c r="AH563" i="5"/>
  <c r="AH564" i="5"/>
  <c r="AH565" i="5"/>
  <c r="AH566" i="5"/>
  <c r="AH567" i="5"/>
  <c r="AH568" i="5"/>
  <c r="AH569" i="5"/>
  <c r="AH570" i="5"/>
  <c r="AH571" i="5"/>
  <c r="AH572" i="5"/>
  <c r="AH573" i="5"/>
  <c r="AH574" i="5"/>
  <c r="AH575" i="5"/>
  <c r="AH576" i="5"/>
  <c r="AH577" i="5"/>
  <c r="AH578" i="5"/>
  <c r="AH579" i="5"/>
  <c r="AH580" i="5"/>
  <c r="AH581" i="5"/>
  <c r="AH582" i="5"/>
  <c r="AH583" i="5"/>
  <c r="AH584" i="5"/>
  <c r="AH585" i="5"/>
  <c r="AH586" i="5"/>
  <c r="AH587" i="5"/>
  <c r="AH588" i="5"/>
  <c r="AH589" i="5"/>
  <c r="AH590" i="5"/>
  <c r="AH591" i="5"/>
  <c r="AH592" i="5"/>
  <c r="AH593" i="5"/>
  <c r="AH594" i="5"/>
  <c r="AH595" i="5"/>
  <c r="AH596" i="5"/>
  <c r="AH597" i="5"/>
  <c r="AH598" i="5"/>
  <c r="AH599" i="5"/>
  <c r="AH600" i="5"/>
  <c r="AH601" i="5"/>
  <c r="AH602" i="5"/>
  <c r="AH603" i="5"/>
  <c r="AH604" i="5"/>
  <c r="AH605" i="5"/>
  <c r="AH606" i="5"/>
  <c r="AH607" i="5"/>
  <c r="AH608" i="5"/>
  <c r="AH609" i="5"/>
  <c r="AH610" i="5"/>
  <c r="AH611" i="5"/>
  <c r="AH612" i="5"/>
  <c r="AH613" i="5"/>
  <c r="AH614" i="5"/>
  <c r="AH615" i="5"/>
  <c r="AH616" i="5"/>
  <c r="AH617" i="5"/>
  <c r="AH618" i="5"/>
  <c r="AH619" i="5"/>
  <c r="AH620" i="5"/>
  <c r="AH621" i="5"/>
  <c r="AH622" i="5"/>
  <c r="AH623" i="5"/>
  <c r="AH624" i="5"/>
  <c r="AH625" i="5"/>
  <c r="AH626" i="5"/>
  <c r="AH627" i="5"/>
  <c r="AH628" i="5"/>
  <c r="AH629" i="5"/>
  <c r="AH630" i="5"/>
  <c r="AH631" i="5"/>
  <c r="AH632" i="5"/>
  <c r="AH633" i="5"/>
  <c r="AH634" i="5"/>
  <c r="AH635" i="5"/>
  <c r="AH636" i="5"/>
  <c r="AH637" i="5"/>
  <c r="AH638" i="5"/>
  <c r="AH639" i="5"/>
  <c r="AH640" i="5"/>
  <c r="AH641" i="5"/>
  <c r="AH642" i="5"/>
  <c r="AH643" i="5"/>
  <c r="AH644" i="5"/>
  <c r="AH645" i="5"/>
  <c r="AH646" i="5"/>
  <c r="AH647" i="5"/>
  <c r="AH648" i="5"/>
  <c r="AH649" i="5"/>
  <c r="AH650" i="5"/>
  <c r="AH651" i="5"/>
  <c r="AH652" i="5"/>
  <c r="AH653" i="5"/>
  <c r="AH654" i="5"/>
  <c r="AH655" i="5"/>
  <c r="AH656" i="5"/>
  <c r="AH657" i="5"/>
  <c r="AH658" i="5"/>
  <c r="AH659" i="5"/>
  <c r="AH660" i="5"/>
  <c r="AH661" i="5"/>
  <c r="AH662" i="5"/>
  <c r="AH663" i="5"/>
  <c r="AH664" i="5"/>
  <c r="AH665" i="5"/>
  <c r="AH666" i="5"/>
  <c r="AH667" i="5"/>
  <c r="AH668" i="5"/>
  <c r="AH669" i="5"/>
  <c r="AH670" i="5"/>
  <c r="AH671" i="5"/>
  <c r="AH672" i="5"/>
  <c r="AH673" i="5"/>
  <c r="AH674" i="5"/>
  <c r="AH675" i="5"/>
  <c r="AH676" i="5"/>
  <c r="AH677" i="5"/>
  <c r="AH678" i="5"/>
  <c r="AH679" i="5"/>
  <c r="AH680" i="5"/>
  <c r="AH681" i="5"/>
  <c r="AH682" i="5"/>
  <c r="AH683" i="5"/>
  <c r="AH684" i="5"/>
  <c r="AH685" i="5"/>
  <c r="AH686" i="5"/>
  <c r="AH687" i="5"/>
  <c r="AH688" i="5"/>
  <c r="AH689" i="5"/>
  <c r="AH690" i="5"/>
  <c r="AH691" i="5"/>
  <c r="AH692" i="5"/>
  <c r="AH693" i="5"/>
  <c r="AH694" i="5"/>
  <c r="AH695" i="5"/>
  <c r="AH696" i="5"/>
  <c r="AH697" i="5"/>
  <c r="AH698" i="5"/>
  <c r="AH699" i="5"/>
  <c r="AH700" i="5"/>
  <c r="AH701" i="5"/>
  <c r="AH702" i="5"/>
  <c r="AH703" i="5"/>
  <c r="AH704" i="5"/>
  <c r="AH705" i="5"/>
  <c r="AH706" i="5"/>
  <c r="AH707" i="5"/>
  <c r="AH708" i="5"/>
  <c r="AH709" i="5"/>
  <c r="AH710" i="5"/>
  <c r="AH711" i="5"/>
  <c r="AH712" i="5"/>
  <c r="AH713" i="5"/>
  <c r="AH714" i="5"/>
  <c r="AH715" i="5"/>
  <c r="AH716" i="5"/>
  <c r="AH717" i="5"/>
  <c r="AH718" i="5"/>
  <c r="AH719" i="5"/>
  <c r="AH720" i="5"/>
  <c r="AH721" i="5"/>
  <c r="AH722" i="5"/>
  <c r="AH723" i="5"/>
  <c r="AH724" i="5"/>
  <c r="AH725" i="5"/>
  <c r="AH726" i="5"/>
  <c r="AH727" i="5"/>
  <c r="AH728" i="5"/>
  <c r="AH729" i="5"/>
  <c r="AH730" i="5"/>
  <c r="AH731" i="5"/>
  <c r="AH732" i="5"/>
  <c r="AH733" i="5"/>
  <c r="AH734" i="5"/>
  <c r="AH735" i="5"/>
  <c r="AH736" i="5"/>
  <c r="AH737" i="5"/>
  <c r="AH738" i="5"/>
  <c r="AH739" i="5"/>
  <c r="AH740" i="5"/>
  <c r="AH741" i="5"/>
  <c r="AH742" i="5"/>
  <c r="AH743" i="5"/>
  <c r="AH744" i="5"/>
  <c r="AH745" i="5"/>
  <c r="AH746" i="5"/>
  <c r="AH747" i="5"/>
  <c r="AH748" i="5"/>
  <c r="AH749" i="5"/>
  <c r="AH750" i="5"/>
  <c r="AH751" i="5"/>
  <c r="AH752" i="5"/>
  <c r="AH753" i="5"/>
  <c r="AH754" i="5"/>
  <c r="AH755" i="5"/>
  <c r="AH756" i="5"/>
  <c r="AH757" i="5"/>
  <c r="AH758" i="5"/>
  <c r="AH759" i="5"/>
  <c r="AH760" i="5"/>
  <c r="AH761" i="5"/>
  <c r="AH762" i="5"/>
  <c r="AH763" i="5"/>
  <c r="AH764" i="5"/>
  <c r="AH765" i="5"/>
  <c r="AH766" i="5"/>
  <c r="AH767" i="5"/>
  <c r="AH768" i="5"/>
  <c r="AH769" i="5"/>
  <c r="AH770" i="5"/>
  <c r="AH771" i="5"/>
  <c r="AH772" i="5"/>
  <c r="AH773" i="5"/>
  <c r="AH774" i="5"/>
  <c r="AH775" i="5"/>
  <c r="AH776" i="5"/>
  <c r="AH777" i="5"/>
  <c r="AH778" i="5"/>
  <c r="AH779" i="5"/>
  <c r="AH780" i="5"/>
  <c r="AH781" i="5"/>
  <c r="AH782" i="5"/>
  <c r="AH783" i="5"/>
  <c r="AH784" i="5"/>
  <c r="AH785" i="5"/>
  <c r="AH786" i="5"/>
  <c r="AH787" i="5"/>
  <c r="AH788" i="5"/>
  <c r="AH789" i="5"/>
  <c r="AH790" i="5"/>
  <c r="AH791" i="5"/>
  <c r="AH792" i="5"/>
  <c r="AH793" i="5"/>
  <c r="AH794" i="5"/>
  <c r="AH795" i="5"/>
  <c r="AH796" i="5"/>
  <c r="AH797" i="5"/>
  <c r="AH798" i="5"/>
  <c r="AH799" i="5"/>
  <c r="AH800" i="5"/>
  <c r="AH801" i="5"/>
  <c r="AH802" i="5"/>
  <c r="AH803" i="5"/>
  <c r="AH804" i="5"/>
  <c r="AH805" i="5"/>
  <c r="AH806" i="5"/>
  <c r="AH807" i="5"/>
  <c r="AH808" i="5"/>
  <c r="AH809" i="5"/>
  <c r="AH810" i="5"/>
  <c r="AH811" i="5"/>
  <c r="AH812" i="5"/>
  <c r="AH813" i="5"/>
  <c r="AH814" i="5"/>
  <c r="AH815" i="5"/>
  <c r="AH816" i="5"/>
  <c r="AH817" i="5"/>
  <c r="AH818" i="5"/>
  <c r="AH819" i="5"/>
  <c r="AH820" i="5"/>
  <c r="AH821" i="5"/>
  <c r="AH822" i="5"/>
  <c r="AH823" i="5"/>
  <c r="AH824" i="5"/>
  <c r="AH825" i="5"/>
  <c r="AH826" i="5"/>
  <c r="AH827" i="5"/>
  <c r="AH828" i="5"/>
  <c r="AH829" i="5"/>
  <c r="AH830" i="5"/>
  <c r="AH831" i="5"/>
  <c r="AH832" i="5"/>
  <c r="AH833" i="5"/>
  <c r="AH834" i="5"/>
  <c r="AH835" i="5"/>
  <c r="AH836" i="5"/>
  <c r="AH837" i="5"/>
  <c r="AH838" i="5"/>
  <c r="AH839" i="5"/>
  <c r="AH840" i="5"/>
  <c r="AH841" i="5"/>
  <c r="AH842" i="5"/>
  <c r="AH843" i="5"/>
  <c r="AH844" i="5"/>
  <c r="AH845" i="5"/>
  <c r="AH846" i="5"/>
  <c r="AH847" i="5"/>
  <c r="AH848" i="5"/>
  <c r="AH849" i="5"/>
  <c r="AH850" i="5"/>
  <c r="AH851" i="5"/>
  <c r="AH852" i="5"/>
  <c r="AH853" i="5"/>
  <c r="AH854" i="5"/>
  <c r="AH855" i="5"/>
  <c r="AH856" i="5"/>
  <c r="AH857" i="5"/>
  <c r="AH858" i="5"/>
  <c r="AH859" i="5"/>
  <c r="AH860" i="5"/>
  <c r="AH861" i="5"/>
  <c r="AH862" i="5"/>
  <c r="AH863" i="5"/>
  <c r="AH864" i="5"/>
  <c r="AH865" i="5"/>
  <c r="AH866" i="5"/>
  <c r="AH867" i="5"/>
  <c r="AH868" i="5"/>
  <c r="AH869" i="5"/>
  <c r="AH870" i="5"/>
  <c r="AH871" i="5"/>
  <c r="AH872" i="5"/>
  <c r="AH873" i="5"/>
  <c r="AH874" i="5"/>
  <c r="AH875" i="5"/>
  <c r="AH876" i="5"/>
  <c r="AH877" i="5"/>
  <c r="AH878" i="5"/>
  <c r="AH879" i="5"/>
  <c r="AH880" i="5"/>
  <c r="AH881" i="5"/>
  <c r="AH882" i="5"/>
  <c r="AH883" i="5"/>
  <c r="AH884" i="5"/>
  <c r="AH885" i="5"/>
  <c r="AH886" i="5"/>
  <c r="AH887" i="5"/>
  <c r="AH888" i="5"/>
  <c r="AH889" i="5"/>
  <c r="AH890" i="5"/>
  <c r="AH891" i="5"/>
  <c r="AH892" i="5"/>
  <c r="AH893" i="5"/>
  <c r="AH894" i="5"/>
  <c r="AH895" i="5"/>
  <c r="AH896" i="5"/>
  <c r="AH897" i="5"/>
  <c r="AH898" i="5"/>
  <c r="AH899" i="5"/>
  <c r="AH900" i="5"/>
  <c r="AH901" i="5"/>
  <c r="AH902" i="5"/>
  <c r="AH903" i="5"/>
  <c r="AH904" i="5"/>
  <c r="AH905" i="5"/>
  <c r="AH906" i="5"/>
  <c r="AH907" i="5"/>
  <c r="AH908" i="5"/>
  <c r="AH909" i="5"/>
  <c r="AH910" i="5"/>
  <c r="AH911" i="5"/>
  <c r="AH912" i="5"/>
  <c r="AH913" i="5"/>
  <c r="AH914" i="5"/>
  <c r="AH915" i="5"/>
  <c r="AH916" i="5"/>
  <c r="AH917" i="5"/>
  <c r="AH918" i="5"/>
  <c r="AH919" i="5"/>
  <c r="AH920" i="5"/>
  <c r="AH921" i="5"/>
  <c r="AH922" i="5"/>
  <c r="AH923" i="5"/>
  <c r="AH924" i="5"/>
  <c r="AH925" i="5"/>
  <c r="AH926" i="5"/>
  <c r="AH927" i="5"/>
  <c r="AH928" i="5"/>
  <c r="AH929" i="5"/>
  <c r="AH930" i="5"/>
  <c r="AH931" i="5"/>
  <c r="AH932" i="5"/>
  <c r="AH933" i="5"/>
  <c r="AH934" i="5"/>
  <c r="AH935" i="5"/>
  <c r="AH936" i="5"/>
  <c r="AH937" i="5"/>
  <c r="AH938" i="5"/>
  <c r="AH939" i="5"/>
  <c r="AH940" i="5"/>
  <c r="AH941" i="5"/>
  <c r="AH942" i="5"/>
  <c r="AH943" i="5"/>
  <c r="AH944" i="5"/>
  <c r="AH945" i="5"/>
  <c r="AH946" i="5"/>
  <c r="AH947" i="5"/>
  <c r="AH948" i="5"/>
  <c r="AH949" i="5"/>
  <c r="AH950" i="5"/>
  <c r="AH951" i="5"/>
  <c r="AH952" i="5"/>
  <c r="AH953" i="5"/>
  <c r="AH954" i="5"/>
  <c r="AH955" i="5"/>
  <c r="AH956" i="5"/>
  <c r="AH957" i="5"/>
  <c r="AH958" i="5"/>
  <c r="AH959" i="5"/>
  <c r="AH960" i="5"/>
  <c r="AH961" i="5"/>
  <c r="AH962" i="5"/>
  <c r="AH963" i="5"/>
  <c r="AH964" i="5"/>
  <c r="AH965" i="5"/>
  <c r="AH966" i="5"/>
  <c r="AH967" i="5"/>
  <c r="AH968" i="5"/>
  <c r="AH969" i="5"/>
  <c r="AH970" i="5"/>
  <c r="AH971" i="5"/>
  <c r="AH972" i="5"/>
  <c r="AH973" i="5"/>
  <c r="AH974" i="5"/>
  <c r="AH975" i="5"/>
  <c r="AH976" i="5"/>
  <c r="AH977" i="5"/>
  <c r="AH978" i="5"/>
  <c r="AH979" i="5"/>
  <c r="AH980" i="5"/>
  <c r="AH981" i="5"/>
  <c r="AH982" i="5"/>
  <c r="AH983" i="5"/>
  <c r="AH984" i="5"/>
  <c r="AH985" i="5"/>
  <c r="AH986" i="5"/>
  <c r="AH987" i="5"/>
  <c r="AH988" i="5"/>
  <c r="AH989" i="5"/>
  <c r="AH990" i="5"/>
  <c r="AH991" i="5"/>
  <c r="AH992" i="5"/>
  <c r="AH993" i="5"/>
  <c r="AH994" i="5"/>
  <c r="AH995" i="5"/>
  <c r="AH996" i="5"/>
  <c r="AH997" i="5"/>
  <c r="AH998" i="5"/>
  <c r="AH999" i="5"/>
  <c r="AH1000" i="5"/>
  <c r="AH1001" i="5"/>
  <c r="AH1002" i="5"/>
  <c r="AH1003" i="5"/>
  <c r="AH1004" i="5"/>
  <c r="AH1005" i="5"/>
  <c r="AH1006" i="5"/>
  <c r="AH1007" i="5"/>
  <c r="AH1008" i="5"/>
  <c r="AH1009" i="5"/>
  <c r="AH1010" i="5"/>
  <c r="AH1011" i="5"/>
  <c r="AH1012" i="5"/>
  <c r="AH1013" i="5"/>
  <c r="AH1014" i="5"/>
  <c r="AH1015" i="5"/>
  <c r="AH1016" i="5"/>
  <c r="AH1017" i="5"/>
  <c r="AH1018" i="5"/>
  <c r="AH1019" i="5"/>
  <c r="AH1020" i="5"/>
  <c r="AH1021" i="5"/>
  <c r="AH1022" i="5"/>
  <c r="AH1023" i="5"/>
  <c r="AH1024" i="5"/>
  <c r="AH1025" i="5"/>
  <c r="AH1026" i="5"/>
  <c r="AH1027" i="5"/>
  <c r="AH1028" i="5"/>
  <c r="AH1029" i="5"/>
  <c r="AH1030" i="5"/>
  <c r="AH1031" i="5"/>
  <c r="AH1032" i="5"/>
  <c r="AH1033" i="5"/>
  <c r="AH1034" i="5"/>
  <c r="AH1035" i="5"/>
  <c r="AH1036" i="5"/>
  <c r="AH1037" i="5"/>
  <c r="AH1038" i="5"/>
  <c r="AH1039" i="5"/>
  <c r="AH1040" i="5"/>
  <c r="AH1041" i="5"/>
  <c r="AH1042" i="5"/>
  <c r="AH1043" i="5"/>
  <c r="AH1044" i="5"/>
  <c r="AH1045" i="5"/>
  <c r="AH1046" i="5"/>
  <c r="AH1047" i="5"/>
  <c r="AH1048" i="5"/>
  <c r="AH1049" i="5"/>
  <c r="AH1050" i="5"/>
  <c r="AH1051" i="5"/>
  <c r="AH1052" i="5"/>
  <c r="AH1053" i="5"/>
  <c r="AH1054" i="5"/>
  <c r="AH1055" i="5"/>
  <c r="AH1056" i="5"/>
  <c r="AH1057" i="5"/>
  <c r="AH1058" i="5"/>
  <c r="AH1059" i="5"/>
  <c r="AH1060" i="5"/>
  <c r="AH1061" i="5"/>
  <c r="AH1062" i="5"/>
  <c r="AH1063" i="5"/>
  <c r="AH1064" i="5"/>
  <c r="AH1065" i="5"/>
  <c r="AH1066" i="5"/>
  <c r="AH1067" i="5"/>
  <c r="AH1068" i="5"/>
  <c r="AH1069" i="5"/>
  <c r="AH1070" i="5"/>
  <c r="AH1071" i="5"/>
  <c r="AH1072" i="5"/>
  <c r="AH1073" i="5"/>
  <c r="AH1074" i="5"/>
  <c r="AH1075" i="5"/>
  <c r="AH1076" i="5"/>
  <c r="AH1077" i="5"/>
  <c r="AH1078" i="5"/>
  <c r="AH1079" i="5"/>
  <c r="AH1080" i="5"/>
  <c r="AH1081" i="5"/>
  <c r="AH1082" i="5"/>
  <c r="AH1083" i="5"/>
  <c r="AH1084" i="5"/>
  <c r="AH1085" i="5"/>
  <c r="AH1086" i="5"/>
  <c r="AH1087" i="5"/>
  <c r="AH1088" i="5"/>
  <c r="AH1089" i="5"/>
  <c r="AH1090" i="5"/>
  <c r="AH1091" i="5"/>
  <c r="AH1092" i="5"/>
  <c r="AH1093" i="5"/>
  <c r="AH1094" i="5"/>
  <c r="AH1095" i="5"/>
  <c r="AH1096" i="5"/>
  <c r="AH1097" i="5"/>
  <c r="AH1098" i="5"/>
  <c r="AH1099" i="5"/>
  <c r="AH1100" i="5"/>
  <c r="AH1101" i="5"/>
  <c r="AH1102" i="5"/>
  <c r="AH1103" i="5"/>
  <c r="AH1104" i="5"/>
  <c r="AH1105" i="5"/>
  <c r="AH1106" i="5"/>
  <c r="AH1107" i="5"/>
  <c r="AH1108" i="5"/>
  <c r="AH1109" i="5"/>
  <c r="AH1110" i="5"/>
  <c r="AH1111" i="5"/>
  <c r="AH1112" i="5"/>
  <c r="AH1113" i="5"/>
  <c r="AH1114" i="5"/>
  <c r="AH1115" i="5"/>
  <c r="AH1116" i="5"/>
  <c r="AH1117" i="5"/>
  <c r="AH1118" i="5"/>
  <c r="AH1119" i="5"/>
  <c r="AH1120" i="5"/>
  <c r="AH1121" i="5"/>
  <c r="AH1122" i="5"/>
  <c r="AH1123" i="5"/>
  <c r="AH1124" i="5"/>
  <c r="AH1125" i="5"/>
  <c r="AH1126" i="5"/>
  <c r="AH1127" i="5"/>
  <c r="AH1128" i="5"/>
  <c r="AH1129" i="5"/>
  <c r="AH1130" i="5"/>
  <c r="AH1131" i="5"/>
  <c r="AH1132" i="5"/>
  <c r="AH1133" i="5"/>
  <c r="AH1134" i="5"/>
  <c r="AH1135" i="5"/>
  <c r="AH1136" i="5"/>
  <c r="AH1137" i="5"/>
  <c r="AH1138" i="5"/>
  <c r="AH1139" i="5"/>
  <c r="AH1140" i="5"/>
  <c r="AH1141" i="5"/>
  <c r="AH1142" i="5"/>
  <c r="AH1143" i="5"/>
  <c r="AH1144" i="5"/>
  <c r="AH1145" i="5"/>
  <c r="AH1146" i="5"/>
  <c r="AH1147" i="5"/>
  <c r="AH1148" i="5"/>
  <c r="AH1149" i="5"/>
  <c r="AH1150" i="5"/>
  <c r="AH1151" i="5"/>
  <c r="AH1152" i="5"/>
  <c r="AH1153" i="5"/>
  <c r="AH1154" i="5"/>
  <c r="AH1155" i="5"/>
  <c r="AH1156" i="5"/>
  <c r="AH1157" i="5"/>
  <c r="AH1158" i="5"/>
  <c r="AH1159" i="5"/>
  <c r="AH1160" i="5"/>
  <c r="AH1161" i="5"/>
  <c r="AH1162" i="5"/>
  <c r="AH1163" i="5"/>
  <c r="AH1164" i="5"/>
  <c r="AH1165" i="5"/>
  <c r="AH1166" i="5"/>
  <c r="AH1167" i="5"/>
  <c r="AH1168" i="5"/>
  <c r="AH1169" i="5"/>
  <c r="AH1170" i="5"/>
  <c r="AH1171" i="5"/>
  <c r="AH1172" i="5"/>
  <c r="AH1173" i="5"/>
  <c r="AH1174" i="5"/>
  <c r="AH1175" i="5"/>
  <c r="AH1176" i="5"/>
  <c r="AH1177" i="5"/>
  <c r="AH1178" i="5"/>
  <c r="AH1179" i="5"/>
  <c r="AH1180" i="5"/>
  <c r="AH1181" i="5"/>
  <c r="AH1182" i="5"/>
  <c r="AH1183" i="5"/>
  <c r="AH1184" i="5"/>
  <c r="AH1185" i="5"/>
  <c r="AH1186" i="5"/>
  <c r="AH1187" i="5"/>
  <c r="AH1188" i="5"/>
  <c r="AH1189" i="5"/>
  <c r="AH1190" i="5"/>
  <c r="AH1191" i="5"/>
  <c r="AH1192" i="5"/>
  <c r="AH1193" i="5"/>
  <c r="AH1194" i="5"/>
  <c r="AH1195" i="5"/>
  <c r="AH1196" i="5"/>
  <c r="AH1197" i="5"/>
  <c r="AH1198" i="5"/>
  <c r="AH1199" i="5"/>
  <c r="AH1200" i="5"/>
  <c r="AH1201" i="5"/>
  <c r="AH1202" i="5"/>
  <c r="AH1203" i="5"/>
  <c r="AH1204" i="5"/>
  <c r="AH1205" i="5"/>
  <c r="AH1206" i="5"/>
  <c r="AH1207" i="5"/>
  <c r="AH1208" i="5"/>
  <c r="AH1209" i="5"/>
  <c r="AH1210" i="5"/>
  <c r="AH1211" i="5"/>
  <c r="AH1212" i="5"/>
  <c r="AH1213" i="5"/>
  <c r="AH1214" i="5"/>
  <c r="AH1215" i="5"/>
  <c r="AH1216" i="5"/>
  <c r="AH1217" i="5"/>
  <c r="AH1218" i="5"/>
  <c r="AH1219" i="5"/>
  <c r="AH1220" i="5"/>
  <c r="AH1221" i="5"/>
  <c r="AH1222" i="5"/>
  <c r="AH1223" i="5"/>
  <c r="AH1224" i="5"/>
  <c r="AH1225" i="5"/>
  <c r="AH1226" i="5"/>
  <c r="AH1227" i="5"/>
  <c r="AH1228" i="5"/>
  <c r="AH1229" i="5"/>
  <c r="AH1230" i="5"/>
  <c r="AH1231" i="5"/>
  <c r="AH1232" i="5"/>
  <c r="AH1233" i="5"/>
  <c r="AH1234" i="5"/>
  <c r="AH1235" i="5"/>
  <c r="AH1236" i="5"/>
  <c r="AH1237" i="5"/>
  <c r="AH1238" i="5"/>
  <c r="AH1239" i="5"/>
  <c r="AH1240" i="5"/>
  <c r="AH1241" i="5"/>
  <c r="AH1242" i="5"/>
  <c r="AH1243" i="5"/>
  <c r="AH1244" i="5"/>
  <c r="AH1245" i="5"/>
  <c r="AH1246" i="5"/>
  <c r="AH1247" i="5"/>
  <c r="AH1248" i="5"/>
  <c r="AH1249" i="5"/>
  <c r="AH1250" i="5"/>
  <c r="AH1251" i="5"/>
  <c r="AH1252" i="5"/>
  <c r="AH1253" i="5"/>
  <c r="AH1254" i="5"/>
  <c r="AH1255" i="5"/>
  <c r="AH1256" i="5"/>
  <c r="AH1257" i="5"/>
  <c r="AH1258" i="5"/>
  <c r="AH1259" i="5"/>
  <c r="AH1260" i="5"/>
  <c r="AH1261" i="5"/>
  <c r="AH1262" i="5"/>
  <c r="AH1263" i="5"/>
  <c r="AH1264" i="5"/>
  <c r="AH1265" i="5"/>
  <c r="AH1266" i="5"/>
  <c r="AH1267" i="5"/>
  <c r="AH1268" i="5"/>
  <c r="AH1269" i="5"/>
  <c r="AH1270" i="5"/>
  <c r="AH1271" i="5"/>
  <c r="AH1272" i="5"/>
  <c r="AH1273" i="5"/>
  <c r="AH1274" i="5"/>
  <c r="AH1275" i="5"/>
  <c r="AH1276" i="5"/>
  <c r="AH1277" i="5"/>
  <c r="AH1278" i="5"/>
  <c r="AH1279" i="5"/>
  <c r="AH1280" i="5"/>
  <c r="AH1281" i="5"/>
  <c r="AH1282" i="5"/>
  <c r="AH1283" i="5"/>
  <c r="AH1284" i="5"/>
  <c r="AH1285" i="5"/>
  <c r="AH1286" i="5"/>
  <c r="AH1287" i="5"/>
  <c r="AH1288" i="5"/>
  <c r="AH1289" i="5"/>
  <c r="AH1290" i="5"/>
  <c r="AH1291" i="5"/>
  <c r="AH1292" i="5"/>
  <c r="AH1293" i="5"/>
  <c r="AH1294" i="5"/>
  <c r="AH1295" i="5"/>
  <c r="AH1296" i="5"/>
  <c r="AH1297" i="5"/>
  <c r="AH1298" i="5"/>
  <c r="AH1299" i="5"/>
  <c r="AH1300" i="5"/>
  <c r="AH1301" i="5"/>
  <c r="AH1302" i="5"/>
  <c r="AH1303" i="5"/>
  <c r="AH1304" i="5"/>
  <c r="AH1305" i="5"/>
  <c r="AH1306" i="5"/>
  <c r="AH1307" i="5"/>
  <c r="AH1308" i="5"/>
  <c r="AH1309" i="5"/>
  <c r="AH1310" i="5"/>
  <c r="AH1311" i="5"/>
  <c r="AH1312" i="5"/>
  <c r="AH1313" i="5"/>
  <c r="AH1314" i="5"/>
  <c r="AH1315" i="5"/>
  <c r="AH1316" i="5"/>
  <c r="AH1317" i="5"/>
  <c r="AH1318" i="5"/>
  <c r="AH1319" i="5"/>
  <c r="AH1320" i="5"/>
  <c r="AH1321" i="5"/>
  <c r="AH1322" i="5"/>
  <c r="AH1323" i="5"/>
  <c r="AH1324" i="5"/>
  <c r="AH1325" i="5"/>
  <c r="AH1326" i="5"/>
  <c r="AH1327" i="5"/>
  <c r="AH1328" i="5"/>
  <c r="AH1329" i="5"/>
  <c r="AH1330" i="5"/>
  <c r="AH1331" i="5"/>
  <c r="AH1332" i="5"/>
  <c r="AH1333" i="5"/>
  <c r="AH1334" i="5"/>
  <c r="AH1335" i="5"/>
  <c r="AH1336" i="5"/>
  <c r="AH1337" i="5"/>
  <c r="AH1338" i="5"/>
  <c r="AH1339" i="5"/>
  <c r="AH1340" i="5"/>
  <c r="AH1341" i="5"/>
  <c r="AH1342" i="5"/>
  <c r="AH1343" i="5"/>
  <c r="AH1344" i="5"/>
  <c r="AH1345" i="5"/>
  <c r="AH1346" i="5"/>
  <c r="AH1347" i="5"/>
  <c r="AH1348" i="5"/>
  <c r="AH1349" i="5"/>
  <c r="AH1350" i="5"/>
  <c r="AH1351" i="5"/>
  <c r="AH1352" i="5"/>
  <c r="AH1353" i="5"/>
  <c r="AH1354" i="5"/>
  <c r="AH1355" i="5"/>
  <c r="AH1356" i="5"/>
  <c r="AH1357" i="5"/>
  <c r="AH1358" i="5"/>
  <c r="AH1359" i="5"/>
  <c r="AH1360" i="5"/>
  <c r="AH1361" i="5"/>
  <c r="AH1362" i="5"/>
  <c r="AH1363" i="5"/>
  <c r="AH1364" i="5"/>
  <c r="AH1365" i="5"/>
  <c r="AH1366" i="5"/>
  <c r="AH1367" i="5"/>
  <c r="AH1368" i="5"/>
  <c r="AH1369" i="5"/>
  <c r="AH1370" i="5"/>
  <c r="AH1371" i="5"/>
  <c r="AH1372" i="5"/>
  <c r="AH1373" i="5"/>
  <c r="AH1374" i="5"/>
  <c r="AH1375" i="5"/>
  <c r="AH1376" i="5"/>
  <c r="AH1377" i="5"/>
  <c r="AH1378" i="5"/>
  <c r="AH1379" i="5"/>
  <c r="AH1380" i="5"/>
  <c r="AH1381" i="5"/>
  <c r="AH1382" i="5"/>
  <c r="AH1383" i="5"/>
  <c r="AH1384" i="5"/>
  <c r="AH1385" i="5"/>
  <c r="AH1386" i="5"/>
  <c r="AH1387" i="5"/>
  <c r="AH1388" i="5"/>
  <c r="AH1389" i="5"/>
  <c r="AH1390" i="5"/>
  <c r="AH1391" i="5"/>
  <c r="AH1392" i="5"/>
  <c r="AH1393" i="5"/>
  <c r="AH1394" i="5"/>
  <c r="AH1395" i="5"/>
  <c r="AH1396" i="5"/>
  <c r="AH1397" i="5"/>
  <c r="AH1398" i="5"/>
  <c r="AH1399" i="5"/>
  <c r="AH1400" i="5"/>
  <c r="AH1401" i="5"/>
  <c r="AH1402" i="5"/>
  <c r="AH1403" i="5"/>
  <c r="AH1404" i="5"/>
  <c r="AH1405" i="5"/>
  <c r="AH1406" i="5"/>
  <c r="AH1407" i="5"/>
  <c r="AH1408" i="5"/>
  <c r="AH1409" i="5"/>
  <c r="AH1410" i="5"/>
  <c r="AH1411" i="5"/>
  <c r="AH1412" i="5"/>
  <c r="AH1413" i="5"/>
  <c r="AH1414" i="5"/>
  <c r="AH1415" i="5"/>
  <c r="AH1416" i="5"/>
  <c r="AH1417" i="5"/>
  <c r="AH1418" i="5"/>
  <c r="AH1419" i="5"/>
  <c r="AH1420" i="5"/>
  <c r="AH1421" i="5"/>
  <c r="AH1422" i="5"/>
  <c r="AH1423" i="5"/>
  <c r="AH1424" i="5"/>
  <c r="AH1425" i="5"/>
  <c r="AH1426" i="5"/>
  <c r="AH1427" i="5"/>
  <c r="AH1428" i="5"/>
  <c r="AH1429" i="5"/>
  <c r="AH1430" i="5"/>
  <c r="AH1431" i="5"/>
  <c r="AH1432" i="5"/>
  <c r="AH1433" i="5"/>
  <c r="AH1434" i="5"/>
  <c r="AH1435" i="5"/>
  <c r="AH1436" i="5"/>
  <c r="AH1437" i="5"/>
  <c r="AH1438" i="5"/>
  <c r="AH1439" i="5"/>
  <c r="AH1440" i="5"/>
  <c r="AH1441" i="5"/>
  <c r="AH1442" i="5"/>
  <c r="AH1443" i="5"/>
  <c r="AH1444" i="5"/>
  <c r="AH1445" i="5"/>
  <c r="AH1446" i="5"/>
  <c r="AH1447" i="5"/>
  <c r="AH1448" i="5"/>
  <c r="AH1449" i="5"/>
  <c r="AH1450" i="5"/>
  <c r="AH1451" i="5"/>
  <c r="AH1452" i="5"/>
  <c r="AH1453" i="5"/>
  <c r="AH1454" i="5"/>
  <c r="AH1455" i="5"/>
  <c r="AH1456" i="5"/>
  <c r="AH1457" i="5"/>
  <c r="AH1458" i="5"/>
  <c r="AH1459" i="5"/>
  <c r="AH1460" i="5"/>
  <c r="AH1461" i="5"/>
  <c r="AH1462" i="5"/>
  <c r="AH1463" i="5"/>
  <c r="AH1464" i="5"/>
  <c r="AH1465" i="5"/>
  <c r="AH1466" i="5"/>
  <c r="AH1467" i="5"/>
  <c r="AH1468" i="5"/>
  <c r="AH1469" i="5"/>
  <c r="AH1470" i="5"/>
  <c r="AH1471" i="5"/>
  <c r="AH1472" i="5"/>
  <c r="AH1473" i="5"/>
  <c r="AH1474" i="5"/>
  <c r="AH1475" i="5"/>
  <c r="AH1476" i="5"/>
  <c r="AH1477" i="5"/>
  <c r="AH1478" i="5"/>
  <c r="AH1479" i="5"/>
  <c r="AH1480" i="5"/>
  <c r="AH1481" i="5"/>
  <c r="AH1482" i="5"/>
  <c r="AH1483" i="5"/>
  <c r="AH1484" i="5"/>
  <c r="AH1485" i="5"/>
  <c r="AH1486" i="5"/>
  <c r="AH1487" i="5"/>
  <c r="AH1488" i="5"/>
  <c r="AH1489" i="5"/>
  <c r="AH1490" i="5"/>
  <c r="AH1491" i="5"/>
  <c r="AH1492" i="5"/>
  <c r="AH1493" i="5"/>
  <c r="AH1494" i="5"/>
  <c r="AH1495" i="5"/>
  <c r="AH1496" i="5"/>
  <c r="AH1497" i="5"/>
  <c r="AH1498" i="5"/>
  <c r="AH1499" i="5"/>
  <c r="AH1500" i="5"/>
  <c r="AH1501" i="5"/>
  <c r="AH1502" i="5"/>
  <c r="AH1503" i="5"/>
  <c r="AH1504" i="5"/>
  <c r="AH1505" i="5"/>
  <c r="AH1506" i="5"/>
  <c r="AH1507" i="5"/>
  <c r="AH1508" i="5"/>
  <c r="AH1509" i="5"/>
  <c r="AH1510" i="5"/>
  <c r="AH1511" i="5"/>
  <c r="AH1512" i="5"/>
  <c r="AH1513" i="5"/>
  <c r="AH1514" i="5"/>
  <c r="AH1515" i="5"/>
  <c r="AH1516" i="5"/>
  <c r="AH1517" i="5"/>
  <c r="AH1518" i="5"/>
  <c r="AH1519" i="5"/>
  <c r="AH1520" i="5"/>
  <c r="AH1521" i="5"/>
  <c r="AH1522" i="5"/>
  <c r="AH1523" i="5"/>
  <c r="AH1524" i="5"/>
  <c r="AH1525" i="5"/>
  <c r="AH1526" i="5"/>
  <c r="AH1527" i="5"/>
  <c r="AH1528" i="5"/>
  <c r="AH1529" i="5"/>
  <c r="AH1530" i="5"/>
  <c r="AH1531" i="5"/>
  <c r="AH1532" i="5"/>
  <c r="AH1533" i="5"/>
  <c r="AH1534" i="5"/>
  <c r="AH1535" i="5"/>
  <c r="AH1536" i="5"/>
  <c r="AH1537" i="5"/>
  <c r="AH1538" i="5"/>
  <c r="AH1539" i="5"/>
  <c r="AH1540" i="5"/>
  <c r="AH1541" i="5"/>
  <c r="AH1542" i="5"/>
  <c r="AH1543" i="5"/>
  <c r="AH1544" i="5"/>
  <c r="AH1545" i="5"/>
  <c r="AH1546" i="5"/>
  <c r="AH1547" i="5"/>
  <c r="AH1548" i="5"/>
  <c r="AH1549" i="5"/>
  <c r="AH1550" i="5"/>
  <c r="AH1551" i="5"/>
  <c r="AH1552" i="5"/>
  <c r="AH1553" i="5"/>
  <c r="AH1554" i="5"/>
  <c r="AH1555" i="5"/>
  <c r="AH1556" i="5"/>
  <c r="AH1557" i="5"/>
  <c r="AH1558" i="5"/>
  <c r="AH1559" i="5"/>
  <c r="AH1560" i="5"/>
  <c r="AH1561" i="5"/>
  <c r="AH1562" i="5"/>
  <c r="AH1563" i="5"/>
  <c r="AH1564" i="5"/>
  <c r="AH1565" i="5"/>
  <c r="AH1566" i="5"/>
  <c r="AH1567" i="5"/>
  <c r="AH1568" i="5"/>
  <c r="AH1569" i="5"/>
  <c r="AH1570" i="5"/>
  <c r="AH1571" i="5"/>
  <c r="AH1572" i="5"/>
  <c r="AH1573" i="5"/>
  <c r="AH1574" i="5"/>
  <c r="AH1575" i="5"/>
  <c r="AH1576" i="5"/>
  <c r="AH1577" i="5"/>
  <c r="AH1578" i="5"/>
  <c r="AH1579" i="5"/>
  <c r="AH1580" i="5"/>
  <c r="AH1581" i="5"/>
  <c r="AH1582" i="5"/>
  <c r="AH1583" i="5"/>
  <c r="AH1584" i="5"/>
  <c r="AH1585" i="5"/>
  <c r="AH1586" i="5"/>
  <c r="AH1587" i="5"/>
  <c r="AH1588" i="5"/>
  <c r="AH1589" i="5"/>
  <c r="AH1590" i="5"/>
  <c r="AH1591" i="5"/>
  <c r="AH1592" i="5"/>
  <c r="AH1593" i="5"/>
  <c r="AH1594" i="5"/>
  <c r="AH1595" i="5"/>
  <c r="AH1596" i="5"/>
  <c r="AH1597" i="5"/>
  <c r="AH1598" i="5"/>
  <c r="AH1599" i="5"/>
  <c r="AH1600" i="5"/>
  <c r="AH1601" i="5"/>
  <c r="AH1602" i="5"/>
  <c r="AH1603" i="5"/>
  <c r="AH1604" i="5"/>
  <c r="AH1605" i="5"/>
  <c r="AH1606" i="5"/>
  <c r="AH1607" i="5"/>
  <c r="AH1608" i="5"/>
  <c r="AH1609" i="5"/>
  <c r="AH1610" i="5"/>
  <c r="AH1611" i="5"/>
  <c r="AH1612" i="5"/>
  <c r="AH1613" i="5"/>
  <c r="AH1614" i="5"/>
  <c r="AH1615" i="5"/>
  <c r="AH1616" i="5"/>
  <c r="AH1617" i="5"/>
  <c r="AH1618" i="5"/>
  <c r="AH1619" i="5"/>
  <c r="AH1620" i="5"/>
  <c r="AH1621" i="5"/>
  <c r="AH1622" i="5"/>
  <c r="AH1623" i="5"/>
  <c r="AH1624" i="5"/>
  <c r="AH1625" i="5"/>
  <c r="AH1626" i="5"/>
  <c r="AH1627" i="5"/>
  <c r="AH1628" i="5"/>
  <c r="AH1629" i="5"/>
  <c r="AH1630" i="5"/>
  <c r="AH1631" i="5"/>
  <c r="AH1632" i="5"/>
  <c r="AH1633" i="5"/>
  <c r="AH1634" i="5"/>
  <c r="AH1635" i="5"/>
  <c r="AH1636" i="5"/>
  <c r="AH1637" i="5"/>
  <c r="AH1638" i="5"/>
  <c r="AH1639" i="5"/>
  <c r="AH1640" i="5"/>
  <c r="AH1641" i="5"/>
  <c r="AH1642" i="5"/>
  <c r="AH1643" i="5"/>
  <c r="AH1644" i="5"/>
  <c r="AH1645" i="5"/>
  <c r="AH1646" i="5"/>
  <c r="AH1647" i="5"/>
  <c r="AH1648" i="5"/>
  <c r="AH1649" i="5"/>
  <c r="AH1650" i="5"/>
  <c r="AH1651" i="5"/>
  <c r="AH1652" i="5"/>
  <c r="AH1653" i="5"/>
  <c r="AH1654" i="5"/>
  <c r="AH1655" i="5"/>
  <c r="AH1656" i="5"/>
  <c r="AH1657" i="5"/>
  <c r="AH1658" i="5"/>
  <c r="AH1659" i="5"/>
  <c r="AH1660" i="5"/>
  <c r="AH1661" i="5"/>
  <c r="AH1662" i="5"/>
  <c r="AH1663" i="5"/>
  <c r="AH1664" i="5"/>
  <c r="AH1665" i="5"/>
  <c r="AH1666" i="5"/>
  <c r="AH1667" i="5"/>
  <c r="AH1668" i="5"/>
  <c r="AH1669" i="5"/>
  <c r="AH1670" i="5"/>
  <c r="AH1671" i="5"/>
  <c r="AH1672" i="5"/>
  <c r="AH1673" i="5"/>
  <c r="AH1674" i="5"/>
  <c r="AH1675" i="5"/>
  <c r="AH1676" i="5"/>
  <c r="AH1677" i="5"/>
  <c r="AH1678" i="5"/>
  <c r="AH1679" i="5"/>
  <c r="AH1680" i="5"/>
  <c r="AH1681" i="5"/>
  <c r="AH1682" i="5"/>
  <c r="AH1683" i="5"/>
  <c r="AH1684" i="5"/>
  <c r="AH1685" i="5"/>
  <c r="AH1686" i="5"/>
  <c r="AH1687" i="5"/>
  <c r="AH1688" i="5"/>
  <c r="AH1689" i="5"/>
  <c r="AH1690" i="5"/>
  <c r="AH1691" i="5"/>
  <c r="AH1692" i="5"/>
  <c r="AH1693" i="5"/>
  <c r="AH1694" i="5"/>
  <c r="AH1695" i="5"/>
  <c r="AH1696" i="5"/>
  <c r="AH1697" i="5"/>
  <c r="AH1698" i="5"/>
  <c r="AH1699" i="5"/>
  <c r="AH1700" i="5"/>
  <c r="AH1701" i="5"/>
  <c r="AH1702" i="5"/>
  <c r="AH1703" i="5"/>
  <c r="AH1704" i="5"/>
  <c r="AH1705" i="5"/>
  <c r="AH2" i="5"/>
  <c r="AG3" i="5"/>
  <c r="AG4" i="5"/>
  <c r="AG5" i="5"/>
  <c r="AG6" i="5"/>
  <c r="AG7"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G125" i="5"/>
  <c r="AG126" i="5"/>
  <c r="AG127" i="5"/>
  <c r="AG128" i="5"/>
  <c r="AG129" i="5"/>
  <c r="AG130" i="5"/>
  <c r="AG131" i="5"/>
  <c r="AG132" i="5"/>
  <c r="AG133" i="5"/>
  <c r="AG134" i="5"/>
  <c r="AG135" i="5"/>
  <c r="AG136" i="5"/>
  <c r="AG137" i="5"/>
  <c r="AG138" i="5"/>
  <c r="AG139" i="5"/>
  <c r="AG140" i="5"/>
  <c r="AG141" i="5"/>
  <c r="AG142" i="5"/>
  <c r="AG143" i="5"/>
  <c r="AG144" i="5"/>
  <c r="AG145" i="5"/>
  <c r="AG146" i="5"/>
  <c r="AG147" i="5"/>
  <c r="AG148" i="5"/>
  <c r="AG149" i="5"/>
  <c r="AG150" i="5"/>
  <c r="AG151" i="5"/>
  <c r="AG152" i="5"/>
  <c r="AG153" i="5"/>
  <c r="AG154" i="5"/>
  <c r="AG155" i="5"/>
  <c r="AG156" i="5"/>
  <c r="AG157" i="5"/>
  <c r="AG158" i="5"/>
  <c r="AG159" i="5"/>
  <c r="AG160" i="5"/>
  <c r="AG161" i="5"/>
  <c r="AG162" i="5"/>
  <c r="AG163" i="5"/>
  <c r="AG164" i="5"/>
  <c r="AG165" i="5"/>
  <c r="AG166" i="5"/>
  <c r="AG167" i="5"/>
  <c r="AG168" i="5"/>
  <c r="AG169" i="5"/>
  <c r="AG170" i="5"/>
  <c r="AG171" i="5"/>
  <c r="AG172" i="5"/>
  <c r="AG173" i="5"/>
  <c r="AG174" i="5"/>
  <c r="AG175" i="5"/>
  <c r="AG176" i="5"/>
  <c r="AG177" i="5"/>
  <c r="AG178" i="5"/>
  <c r="AG179" i="5"/>
  <c r="AG180" i="5"/>
  <c r="AG181" i="5"/>
  <c r="AG182" i="5"/>
  <c r="AG183" i="5"/>
  <c r="AG184" i="5"/>
  <c r="AG185" i="5"/>
  <c r="AG186" i="5"/>
  <c r="AG187" i="5"/>
  <c r="AG188" i="5"/>
  <c r="AG189" i="5"/>
  <c r="AG190" i="5"/>
  <c r="AG191" i="5"/>
  <c r="AG192" i="5"/>
  <c r="AG193" i="5"/>
  <c r="AG194" i="5"/>
  <c r="AG195" i="5"/>
  <c r="AG196" i="5"/>
  <c r="AG197" i="5"/>
  <c r="AG198" i="5"/>
  <c r="AG199" i="5"/>
  <c r="AG200" i="5"/>
  <c r="AG201" i="5"/>
  <c r="AG202" i="5"/>
  <c r="AG203" i="5"/>
  <c r="AG204" i="5"/>
  <c r="AG205" i="5"/>
  <c r="AG206" i="5"/>
  <c r="AG207" i="5"/>
  <c r="AG208" i="5"/>
  <c r="AG209" i="5"/>
  <c r="AG210" i="5"/>
  <c r="AG211" i="5"/>
  <c r="AG212" i="5"/>
  <c r="AG213" i="5"/>
  <c r="AG214" i="5"/>
  <c r="AG215" i="5"/>
  <c r="AG216" i="5"/>
  <c r="AG217" i="5"/>
  <c r="AG218" i="5"/>
  <c r="AG219" i="5"/>
  <c r="AG220" i="5"/>
  <c r="AG221" i="5"/>
  <c r="AG222" i="5"/>
  <c r="AG223" i="5"/>
  <c r="AG224" i="5"/>
  <c r="AG225" i="5"/>
  <c r="AG226" i="5"/>
  <c r="AG227" i="5"/>
  <c r="AG228" i="5"/>
  <c r="AG229" i="5"/>
  <c r="AG230" i="5"/>
  <c r="AG231" i="5"/>
  <c r="AG232" i="5"/>
  <c r="AG233" i="5"/>
  <c r="AG234" i="5"/>
  <c r="AG235" i="5"/>
  <c r="AG236" i="5"/>
  <c r="AG237" i="5"/>
  <c r="AG238" i="5"/>
  <c r="AG239" i="5"/>
  <c r="AG240" i="5"/>
  <c r="AG241" i="5"/>
  <c r="AG242" i="5"/>
  <c r="AG243" i="5"/>
  <c r="AG244" i="5"/>
  <c r="AG245" i="5"/>
  <c r="AG246" i="5"/>
  <c r="AG247" i="5"/>
  <c r="AG248" i="5"/>
  <c r="AG249" i="5"/>
  <c r="AG250" i="5"/>
  <c r="AG251" i="5"/>
  <c r="AG252" i="5"/>
  <c r="AG253" i="5"/>
  <c r="AG254" i="5"/>
  <c r="AG255" i="5"/>
  <c r="AG256" i="5"/>
  <c r="AG257" i="5"/>
  <c r="AG258" i="5"/>
  <c r="AG259" i="5"/>
  <c r="AG260" i="5"/>
  <c r="AG261" i="5"/>
  <c r="AG262" i="5"/>
  <c r="AG263" i="5"/>
  <c r="AG264" i="5"/>
  <c r="AG265" i="5"/>
  <c r="AG266" i="5"/>
  <c r="AG267" i="5"/>
  <c r="AG268" i="5"/>
  <c r="AG269" i="5"/>
  <c r="AG270" i="5"/>
  <c r="AG271" i="5"/>
  <c r="AG272" i="5"/>
  <c r="AG273" i="5"/>
  <c r="AG274" i="5"/>
  <c r="AG275" i="5"/>
  <c r="AG276" i="5"/>
  <c r="AG277" i="5"/>
  <c r="AG278" i="5"/>
  <c r="AG279" i="5"/>
  <c r="AG280" i="5"/>
  <c r="AG281" i="5"/>
  <c r="AG282" i="5"/>
  <c r="AG283" i="5"/>
  <c r="AG284" i="5"/>
  <c r="AG285" i="5"/>
  <c r="AG286" i="5"/>
  <c r="AG287" i="5"/>
  <c r="AG288" i="5"/>
  <c r="AG289" i="5"/>
  <c r="AG290" i="5"/>
  <c r="AG291" i="5"/>
  <c r="AG292" i="5"/>
  <c r="AG293" i="5"/>
  <c r="AG294" i="5"/>
  <c r="AG295" i="5"/>
  <c r="AG296" i="5"/>
  <c r="AG297" i="5"/>
  <c r="AG298" i="5"/>
  <c r="AG299" i="5"/>
  <c r="AG300" i="5"/>
  <c r="AG301" i="5"/>
  <c r="AG302" i="5"/>
  <c r="AG303" i="5"/>
  <c r="AG304" i="5"/>
  <c r="AG305" i="5"/>
  <c r="AG306" i="5"/>
  <c r="AG307" i="5"/>
  <c r="AG308" i="5"/>
  <c r="AG309" i="5"/>
  <c r="AG310" i="5"/>
  <c r="AG311" i="5"/>
  <c r="AG312" i="5"/>
  <c r="AG313" i="5"/>
  <c r="AG314" i="5"/>
  <c r="AG315" i="5"/>
  <c r="AG316" i="5"/>
  <c r="AG317" i="5"/>
  <c r="AG318" i="5"/>
  <c r="AG319" i="5"/>
  <c r="AG320" i="5"/>
  <c r="AG321" i="5"/>
  <c r="AG322" i="5"/>
  <c r="AG323" i="5"/>
  <c r="AG324" i="5"/>
  <c r="AG325" i="5"/>
  <c r="AG326" i="5"/>
  <c r="AG327" i="5"/>
  <c r="AG328" i="5"/>
  <c r="AG329" i="5"/>
  <c r="AG330" i="5"/>
  <c r="AG331" i="5"/>
  <c r="AG332" i="5"/>
  <c r="AG333" i="5"/>
  <c r="AG334" i="5"/>
  <c r="AG335" i="5"/>
  <c r="AG336" i="5"/>
  <c r="AG337" i="5"/>
  <c r="AG338" i="5"/>
  <c r="AG339" i="5"/>
  <c r="AG340" i="5"/>
  <c r="AG341" i="5"/>
  <c r="AG342" i="5"/>
  <c r="AG343" i="5"/>
  <c r="AG344" i="5"/>
  <c r="AG345" i="5"/>
  <c r="AG346" i="5"/>
  <c r="AG347" i="5"/>
  <c r="AG348" i="5"/>
  <c r="AG349" i="5"/>
  <c r="AG350" i="5"/>
  <c r="AG351" i="5"/>
  <c r="AG352" i="5"/>
  <c r="AG353" i="5"/>
  <c r="AG354" i="5"/>
  <c r="AG355" i="5"/>
  <c r="AG356" i="5"/>
  <c r="AG357" i="5"/>
  <c r="AG358" i="5"/>
  <c r="AG359" i="5"/>
  <c r="AG360" i="5"/>
  <c r="AG361" i="5"/>
  <c r="AG362" i="5"/>
  <c r="AG363" i="5"/>
  <c r="AG364" i="5"/>
  <c r="AG365" i="5"/>
  <c r="AG366" i="5"/>
  <c r="AG367" i="5"/>
  <c r="AG368" i="5"/>
  <c r="AG369" i="5"/>
  <c r="AG370" i="5"/>
  <c r="AG371" i="5"/>
  <c r="AG372" i="5"/>
  <c r="AG373" i="5"/>
  <c r="AG374" i="5"/>
  <c r="AG375" i="5"/>
  <c r="AG376" i="5"/>
  <c r="AG377" i="5"/>
  <c r="AG378" i="5"/>
  <c r="AG379" i="5"/>
  <c r="AG380" i="5"/>
  <c r="AG381" i="5"/>
  <c r="AG382" i="5"/>
  <c r="AG383" i="5"/>
  <c r="AG384" i="5"/>
  <c r="AG385" i="5"/>
  <c r="AG386" i="5"/>
  <c r="AG387" i="5"/>
  <c r="AG388" i="5"/>
  <c r="AG389" i="5"/>
  <c r="AG390" i="5"/>
  <c r="AG391" i="5"/>
  <c r="AG392" i="5"/>
  <c r="AG393" i="5"/>
  <c r="AG394" i="5"/>
  <c r="AG395" i="5"/>
  <c r="AG396" i="5"/>
  <c r="AG397" i="5"/>
  <c r="AG398" i="5"/>
  <c r="AG399" i="5"/>
  <c r="AG400" i="5"/>
  <c r="AG401" i="5"/>
  <c r="AG402" i="5"/>
  <c r="AG403" i="5"/>
  <c r="AG404" i="5"/>
  <c r="AG405" i="5"/>
  <c r="AG406" i="5"/>
  <c r="AG407" i="5"/>
  <c r="AG408" i="5"/>
  <c r="AG409" i="5"/>
  <c r="AG410" i="5"/>
  <c r="AG411" i="5"/>
  <c r="AG412" i="5"/>
  <c r="AG413" i="5"/>
  <c r="AG414" i="5"/>
  <c r="AG415" i="5"/>
  <c r="AG416" i="5"/>
  <c r="AG417" i="5"/>
  <c r="AG418" i="5"/>
  <c r="AG419" i="5"/>
  <c r="AG420" i="5"/>
  <c r="AG421" i="5"/>
  <c r="AG422" i="5"/>
  <c r="AG423" i="5"/>
  <c r="AG424" i="5"/>
  <c r="AG425" i="5"/>
  <c r="AG426" i="5"/>
  <c r="AG427" i="5"/>
  <c r="AG428" i="5"/>
  <c r="AG429" i="5"/>
  <c r="AG430" i="5"/>
  <c r="AG431" i="5"/>
  <c r="AG432" i="5"/>
  <c r="AG433" i="5"/>
  <c r="AG434" i="5"/>
  <c r="AG435" i="5"/>
  <c r="AG436" i="5"/>
  <c r="AG437" i="5"/>
  <c r="AG438" i="5"/>
  <c r="AG439" i="5"/>
  <c r="AG440" i="5"/>
  <c r="AG441" i="5"/>
  <c r="AG442" i="5"/>
  <c r="AG443" i="5"/>
  <c r="AG444" i="5"/>
  <c r="AG445" i="5"/>
  <c r="AG446" i="5"/>
  <c r="AG447" i="5"/>
  <c r="AG448" i="5"/>
  <c r="AG449" i="5"/>
  <c r="AG450" i="5"/>
  <c r="AG451" i="5"/>
  <c r="AG452" i="5"/>
  <c r="AG453" i="5"/>
  <c r="AG454" i="5"/>
  <c r="AG455" i="5"/>
  <c r="AG456" i="5"/>
  <c r="AG457" i="5"/>
  <c r="AG458" i="5"/>
  <c r="AG459" i="5"/>
  <c r="AG460" i="5"/>
  <c r="AG461" i="5"/>
  <c r="AG462" i="5"/>
  <c r="AG463" i="5"/>
  <c r="AG464" i="5"/>
  <c r="AG465" i="5"/>
  <c r="AG466" i="5"/>
  <c r="AG467" i="5"/>
  <c r="AG468" i="5"/>
  <c r="AG469" i="5"/>
  <c r="AG470" i="5"/>
  <c r="AG471" i="5"/>
  <c r="AG472" i="5"/>
  <c r="AG473" i="5"/>
  <c r="AG474" i="5"/>
  <c r="AG475" i="5"/>
  <c r="AG476" i="5"/>
  <c r="AG477" i="5"/>
  <c r="AG478" i="5"/>
  <c r="AG479" i="5"/>
  <c r="AG480" i="5"/>
  <c r="AG481" i="5"/>
  <c r="AG482" i="5"/>
  <c r="AG483" i="5"/>
  <c r="AG484" i="5"/>
  <c r="AG485" i="5"/>
  <c r="AG486" i="5"/>
  <c r="AG487" i="5"/>
  <c r="AG488" i="5"/>
  <c r="AG489" i="5"/>
  <c r="AG490" i="5"/>
  <c r="AG491" i="5"/>
  <c r="AG492" i="5"/>
  <c r="AG493" i="5"/>
  <c r="AG494" i="5"/>
  <c r="AG495" i="5"/>
  <c r="AG496" i="5"/>
  <c r="AG497" i="5"/>
  <c r="AG498" i="5"/>
  <c r="AG499" i="5"/>
  <c r="AG500" i="5"/>
  <c r="AG501" i="5"/>
  <c r="AG502" i="5"/>
  <c r="AG503" i="5"/>
  <c r="AG504" i="5"/>
  <c r="AG505" i="5"/>
  <c r="AG506" i="5"/>
  <c r="AG507" i="5"/>
  <c r="AG508" i="5"/>
  <c r="AG509" i="5"/>
  <c r="AG510" i="5"/>
  <c r="AG511" i="5"/>
  <c r="AG512" i="5"/>
  <c r="AG513" i="5"/>
  <c r="AG514" i="5"/>
  <c r="AG515" i="5"/>
  <c r="AG516" i="5"/>
  <c r="AG517" i="5"/>
  <c r="AG518" i="5"/>
  <c r="AG519" i="5"/>
  <c r="AG520" i="5"/>
  <c r="AG521" i="5"/>
  <c r="AG522" i="5"/>
  <c r="AG523" i="5"/>
  <c r="AG524" i="5"/>
  <c r="AG525" i="5"/>
  <c r="AG526" i="5"/>
  <c r="AG527" i="5"/>
  <c r="AG528" i="5"/>
  <c r="AG529" i="5"/>
  <c r="AG530" i="5"/>
  <c r="AG531" i="5"/>
  <c r="AG532" i="5"/>
  <c r="AG533" i="5"/>
  <c r="AG534" i="5"/>
  <c r="AG535" i="5"/>
  <c r="AG536" i="5"/>
  <c r="AG537" i="5"/>
  <c r="AG538" i="5"/>
  <c r="AG539" i="5"/>
  <c r="AG540" i="5"/>
  <c r="AG541" i="5"/>
  <c r="AG542" i="5"/>
  <c r="AG543" i="5"/>
  <c r="AG544" i="5"/>
  <c r="AG545" i="5"/>
  <c r="AG546" i="5"/>
  <c r="AG547" i="5"/>
  <c r="AG548" i="5"/>
  <c r="AG549" i="5"/>
  <c r="AG550" i="5"/>
  <c r="AG551" i="5"/>
  <c r="AG552" i="5"/>
  <c r="AG553" i="5"/>
  <c r="AG554" i="5"/>
  <c r="AG555" i="5"/>
  <c r="AG556" i="5"/>
  <c r="AG557" i="5"/>
  <c r="AG558" i="5"/>
  <c r="AG559" i="5"/>
  <c r="AG560" i="5"/>
  <c r="AG561" i="5"/>
  <c r="AG562" i="5"/>
  <c r="AG563" i="5"/>
  <c r="AG564" i="5"/>
  <c r="AG565" i="5"/>
  <c r="AG566" i="5"/>
  <c r="AG567" i="5"/>
  <c r="AG568" i="5"/>
  <c r="AG569" i="5"/>
  <c r="AG570" i="5"/>
  <c r="AG571" i="5"/>
  <c r="AG572" i="5"/>
  <c r="AG573" i="5"/>
  <c r="AG574" i="5"/>
  <c r="AG575" i="5"/>
  <c r="AG576" i="5"/>
  <c r="AG577" i="5"/>
  <c r="AG578" i="5"/>
  <c r="AG579" i="5"/>
  <c r="AG580" i="5"/>
  <c r="AG581" i="5"/>
  <c r="AG582" i="5"/>
  <c r="AG583" i="5"/>
  <c r="AG584" i="5"/>
  <c r="AG585" i="5"/>
  <c r="AG586" i="5"/>
  <c r="AG587" i="5"/>
  <c r="AG588" i="5"/>
  <c r="AG589" i="5"/>
  <c r="AG590" i="5"/>
  <c r="AG591" i="5"/>
  <c r="AG592" i="5"/>
  <c r="AG593" i="5"/>
  <c r="AG594" i="5"/>
  <c r="AG595" i="5"/>
  <c r="AG596" i="5"/>
  <c r="AG597" i="5"/>
  <c r="AG598" i="5"/>
  <c r="AG599" i="5"/>
  <c r="AG600" i="5"/>
  <c r="AG601" i="5"/>
  <c r="AG602" i="5"/>
  <c r="AG603" i="5"/>
  <c r="AG604" i="5"/>
  <c r="AG605" i="5"/>
  <c r="AG606" i="5"/>
  <c r="AG607" i="5"/>
  <c r="AG608" i="5"/>
  <c r="AG609" i="5"/>
  <c r="AG610" i="5"/>
  <c r="AG611" i="5"/>
  <c r="AG612" i="5"/>
  <c r="AG613" i="5"/>
  <c r="AG614" i="5"/>
  <c r="AG615" i="5"/>
  <c r="AG616" i="5"/>
  <c r="AG617" i="5"/>
  <c r="AG618" i="5"/>
  <c r="AG619" i="5"/>
  <c r="AG620" i="5"/>
  <c r="AG621" i="5"/>
  <c r="AG622" i="5"/>
  <c r="AG623" i="5"/>
  <c r="AG624" i="5"/>
  <c r="AG625" i="5"/>
  <c r="AG626" i="5"/>
  <c r="AG627" i="5"/>
  <c r="AG628" i="5"/>
  <c r="AG629" i="5"/>
  <c r="AG630" i="5"/>
  <c r="AG631" i="5"/>
  <c r="AG632" i="5"/>
  <c r="AG633" i="5"/>
  <c r="AG634" i="5"/>
  <c r="AG635" i="5"/>
  <c r="AG636" i="5"/>
  <c r="AG637" i="5"/>
  <c r="AG638" i="5"/>
  <c r="AG639" i="5"/>
  <c r="AG640" i="5"/>
  <c r="AG641" i="5"/>
  <c r="AG642" i="5"/>
  <c r="AG643" i="5"/>
  <c r="AG644" i="5"/>
  <c r="AG645" i="5"/>
  <c r="AG646" i="5"/>
  <c r="AG647" i="5"/>
  <c r="AG648" i="5"/>
  <c r="AG649" i="5"/>
  <c r="AG650" i="5"/>
  <c r="AG651" i="5"/>
  <c r="AG652" i="5"/>
  <c r="AG653" i="5"/>
  <c r="AG654" i="5"/>
  <c r="AG655" i="5"/>
  <c r="AG656" i="5"/>
  <c r="AG657" i="5"/>
  <c r="AG658" i="5"/>
  <c r="AG659" i="5"/>
  <c r="AG660" i="5"/>
  <c r="AG661" i="5"/>
  <c r="AG662" i="5"/>
  <c r="AG663" i="5"/>
  <c r="AG664" i="5"/>
  <c r="AG665" i="5"/>
  <c r="AG666" i="5"/>
  <c r="AG667" i="5"/>
  <c r="AG668" i="5"/>
  <c r="AG669" i="5"/>
  <c r="AG670" i="5"/>
  <c r="AG671" i="5"/>
  <c r="AG672" i="5"/>
  <c r="AG673" i="5"/>
  <c r="AG674" i="5"/>
  <c r="AG675" i="5"/>
  <c r="AG676" i="5"/>
  <c r="AG677" i="5"/>
  <c r="AG678" i="5"/>
  <c r="AG679" i="5"/>
  <c r="AG680" i="5"/>
  <c r="AG681" i="5"/>
  <c r="AG682" i="5"/>
  <c r="AG683" i="5"/>
  <c r="AG684" i="5"/>
  <c r="AG685" i="5"/>
  <c r="AG686" i="5"/>
  <c r="AG687" i="5"/>
  <c r="AG688" i="5"/>
  <c r="AG689" i="5"/>
  <c r="AG690" i="5"/>
  <c r="AG691" i="5"/>
  <c r="AG692" i="5"/>
  <c r="AG693" i="5"/>
  <c r="AG694" i="5"/>
  <c r="AG695" i="5"/>
  <c r="AG696" i="5"/>
  <c r="AG697" i="5"/>
  <c r="AG698" i="5"/>
  <c r="AG699" i="5"/>
  <c r="AG700" i="5"/>
  <c r="AG701" i="5"/>
  <c r="AG702" i="5"/>
  <c r="AG703" i="5"/>
  <c r="AG704" i="5"/>
  <c r="AG705" i="5"/>
  <c r="AG706" i="5"/>
  <c r="AG707" i="5"/>
  <c r="AG708" i="5"/>
  <c r="AG709" i="5"/>
  <c r="AG710" i="5"/>
  <c r="AG711" i="5"/>
  <c r="AG712" i="5"/>
  <c r="AG713" i="5"/>
  <c r="AG714" i="5"/>
  <c r="AG715" i="5"/>
  <c r="AG716" i="5"/>
  <c r="AG717" i="5"/>
  <c r="AG718" i="5"/>
  <c r="AG719" i="5"/>
  <c r="AG720" i="5"/>
  <c r="AG721" i="5"/>
  <c r="AG722" i="5"/>
  <c r="AG723" i="5"/>
  <c r="AG724" i="5"/>
  <c r="AG725" i="5"/>
  <c r="AG726" i="5"/>
  <c r="AG727" i="5"/>
  <c r="AG728" i="5"/>
  <c r="AG729" i="5"/>
  <c r="AG730" i="5"/>
  <c r="AG731" i="5"/>
  <c r="AG732" i="5"/>
  <c r="AG733" i="5"/>
  <c r="AG734" i="5"/>
  <c r="AG735" i="5"/>
  <c r="AG736" i="5"/>
  <c r="AG737" i="5"/>
  <c r="AG738" i="5"/>
  <c r="AG739" i="5"/>
  <c r="AG740" i="5"/>
  <c r="AG741" i="5"/>
  <c r="AG742" i="5"/>
  <c r="AG743" i="5"/>
  <c r="AG744" i="5"/>
  <c r="AG745" i="5"/>
  <c r="AG746" i="5"/>
  <c r="AG747" i="5"/>
  <c r="AG748" i="5"/>
  <c r="AG749" i="5"/>
  <c r="AG750" i="5"/>
  <c r="AG751" i="5"/>
  <c r="AG752" i="5"/>
  <c r="AG753" i="5"/>
  <c r="AG754" i="5"/>
  <c r="AG755" i="5"/>
  <c r="AG756" i="5"/>
  <c r="AG757" i="5"/>
  <c r="AG758" i="5"/>
  <c r="AG759" i="5"/>
  <c r="AG760" i="5"/>
  <c r="AG761" i="5"/>
  <c r="AG762" i="5"/>
  <c r="AG763" i="5"/>
  <c r="AG764" i="5"/>
  <c r="AG765" i="5"/>
  <c r="AG766" i="5"/>
  <c r="AG767" i="5"/>
  <c r="AG768" i="5"/>
  <c r="AG769" i="5"/>
  <c r="AG770" i="5"/>
  <c r="AG771" i="5"/>
  <c r="AG772" i="5"/>
  <c r="AG773" i="5"/>
  <c r="AG774" i="5"/>
  <c r="AG775" i="5"/>
  <c r="AG776" i="5"/>
  <c r="AG777" i="5"/>
  <c r="AG778" i="5"/>
  <c r="AG779" i="5"/>
  <c r="AG780" i="5"/>
  <c r="AG781" i="5"/>
  <c r="AG782" i="5"/>
  <c r="AG783" i="5"/>
  <c r="AG784" i="5"/>
  <c r="AG785" i="5"/>
  <c r="AG786" i="5"/>
  <c r="AG787" i="5"/>
  <c r="AG788" i="5"/>
  <c r="AG789" i="5"/>
  <c r="AG790" i="5"/>
  <c r="AG791" i="5"/>
  <c r="AG792" i="5"/>
  <c r="AG793" i="5"/>
  <c r="AG794" i="5"/>
  <c r="AG795" i="5"/>
  <c r="AG796" i="5"/>
  <c r="AG797" i="5"/>
  <c r="AG798" i="5"/>
  <c r="AG799" i="5"/>
  <c r="AG800" i="5"/>
  <c r="AG801" i="5"/>
  <c r="AG802" i="5"/>
  <c r="AG803" i="5"/>
  <c r="AG804" i="5"/>
  <c r="AG805" i="5"/>
  <c r="AG806" i="5"/>
  <c r="AG807" i="5"/>
  <c r="AG808" i="5"/>
  <c r="AG809" i="5"/>
  <c r="AG810" i="5"/>
  <c r="AG811" i="5"/>
  <c r="AG812" i="5"/>
  <c r="AG813" i="5"/>
  <c r="AG814" i="5"/>
  <c r="AG815" i="5"/>
  <c r="AG816" i="5"/>
  <c r="AG817" i="5"/>
  <c r="AG818" i="5"/>
  <c r="AG819" i="5"/>
  <c r="AG820" i="5"/>
  <c r="AG821" i="5"/>
  <c r="AG822" i="5"/>
  <c r="AG823" i="5"/>
  <c r="AG824" i="5"/>
  <c r="AG825" i="5"/>
  <c r="AG826" i="5"/>
  <c r="AG827" i="5"/>
  <c r="AG828" i="5"/>
  <c r="AG829" i="5"/>
  <c r="AG830" i="5"/>
  <c r="AG831" i="5"/>
  <c r="AG832" i="5"/>
  <c r="AG833" i="5"/>
  <c r="AG834" i="5"/>
  <c r="AG835" i="5"/>
  <c r="AG836" i="5"/>
  <c r="AG837" i="5"/>
  <c r="AG838" i="5"/>
  <c r="AG839" i="5"/>
  <c r="AG840" i="5"/>
  <c r="AG841" i="5"/>
  <c r="AG842" i="5"/>
  <c r="AG843" i="5"/>
  <c r="AG844" i="5"/>
  <c r="AG845" i="5"/>
  <c r="AG846" i="5"/>
  <c r="AG847" i="5"/>
  <c r="AG848" i="5"/>
  <c r="AG849" i="5"/>
  <c r="AG850" i="5"/>
  <c r="AG851" i="5"/>
  <c r="AG852" i="5"/>
  <c r="AG853" i="5"/>
  <c r="AG854" i="5"/>
  <c r="AG855" i="5"/>
  <c r="AG856" i="5"/>
  <c r="AG857" i="5"/>
  <c r="AG858" i="5"/>
  <c r="AG859" i="5"/>
  <c r="AG860" i="5"/>
  <c r="AG861" i="5"/>
  <c r="AG862" i="5"/>
  <c r="AG863" i="5"/>
  <c r="AG864" i="5"/>
  <c r="AG865" i="5"/>
  <c r="AG866" i="5"/>
  <c r="AG867" i="5"/>
  <c r="AG868" i="5"/>
  <c r="AG869" i="5"/>
  <c r="AG870" i="5"/>
  <c r="AG871" i="5"/>
  <c r="AG872" i="5"/>
  <c r="AG873" i="5"/>
  <c r="AG874" i="5"/>
  <c r="AG875" i="5"/>
  <c r="AG876" i="5"/>
  <c r="AG877" i="5"/>
  <c r="AG878" i="5"/>
  <c r="AG879" i="5"/>
  <c r="AG880" i="5"/>
  <c r="AG881" i="5"/>
  <c r="AG882" i="5"/>
  <c r="AG883" i="5"/>
  <c r="AG884" i="5"/>
  <c r="AG885" i="5"/>
  <c r="AG886" i="5"/>
  <c r="AG887" i="5"/>
  <c r="AG888" i="5"/>
  <c r="AG889" i="5"/>
  <c r="AG890" i="5"/>
  <c r="AG891" i="5"/>
  <c r="AG892" i="5"/>
  <c r="AG893" i="5"/>
  <c r="AG894" i="5"/>
  <c r="AG895" i="5"/>
  <c r="AG896" i="5"/>
  <c r="AG897" i="5"/>
  <c r="AG898" i="5"/>
  <c r="AG899" i="5"/>
  <c r="AG900" i="5"/>
  <c r="AG901" i="5"/>
  <c r="AG902" i="5"/>
  <c r="AG903" i="5"/>
  <c r="AG904" i="5"/>
  <c r="AG905" i="5"/>
  <c r="AG906" i="5"/>
  <c r="AG907" i="5"/>
  <c r="AG908" i="5"/>
  <c r="AG909" i="5"/>
  <c r="AG910" i="5"/>
  <c r="AG911" i="5"/>
  <c r="AG912" i="5"/>
  <c r="AG913" i="5"/>
  <c r="AG914" i="5"/>
  <c r="AG915" i="5"/>
  <c r="AG916" i="5"/>
  <c r="AG917" i="5"/>
  <c r="AG918" i="5"/>
  <c r="AG919" i="5"/>
  <c r="AG920" i="5"/>
  <c r="AG921" i="5"/>
  <c r="AG922" i="5"/>
  <c r="AG923" i="5"/>
  <c r="AG924" i="5"/>
  <c r="AG925" i="5"/>
  <c r="AG926" i="5"/>
  <c r="AG927" i="5"/>
  <c r="AG928" i="5"/>
  <c r="AG929" i="5"/>
  <c r="AG930" i="5"/>
  <c r="AG931" i="5"/>
  <c r="AG932" i="5"/>
  <c r="AG933" i="5"/>
  <c r="AG934" i="5"/>
  <c r="AG935" i="5"/>
  <c r="AG936" i="5"/>
  <c r="AG937" i="5"/>
  <c r="AG938" i="5"/>
  <c r="AG939" i="5"/>
  <c r="AG940" i="5"/>
  <c r="AG941" i="5"/>
  <c r="AG942" i="5"/>
  <c r="AG943" i="5"/>
  <c r="AG944" i="5"/>
  <c r="AG945" i="5"/>
  <c r="AG946" i="5"/>
  <c r="AG947" i="5"/>
  <c r="AG948" i="5"/>
  <c r="AG949" i="5"/>
  <c r="AG950" i="5"/>
  <c r="AG951" i="5"/>
  <c r="AG952" i="5"/>
  <c r="AG953" i="5"/>
  <c r="AG954" i="5"/>
  <c r="AG955" i="5"/>
  <c r="AG956" i="5"/>
  <c r="AG957" i="5"/>
  <c r="AG958" i="5"/>
  <c r="AG959" i="5"/>
  <c r="AG960" i="5"/>
  <c r="AG961" i="5"/>
  <c r="AG962" i="5"/>
  <c r="AG963" i="5"/>
  <c r="AG964" i="5"/>
  <c r="AG965" i="5"/>
  <c r="AG966" i="5"/>
  <c r="AG967" i="5"/>
  <c r="AG968" i="5"/>
  <c r="AG969" i="5"/>
  <c r="AG970" i="5"/>
  <c r="AG971" i="5"/>
  <c r="AG972" i="5"/>
  <c r="AG973" i="5"/>
  <c r="AG974" i="5"/>
  <c r="AG975" i="5"/>
  <c r="AG976" i="5"/>
  <c r="AG977" i="5"/>
  <c r="AG978" i="5"/>
  <c r="AG979" i="5"/>
  <c r="AG980" i="5"/>
  <c r="AG981" i="5"/>
  <c r="AG982" i="5"/>
  <c r="AG983" i="5"/>
  <c r="AG984" i="5"/>
  <c r="AG985" i="5"/>
  <c r="AG986" i="5"/>
  <c r="AG987" i="5"/>
  <c r="AG988" i="5"/>
  <c r="AG989" i="5"/>
  <c r="AG990" i="5"/>
  <c r="AG991" i="5"/>
  <c r="AG992" i="5"/>
  <c r="AG993" i="5"/>
  <c r="AG994" i="5"/>
  <c r="AG995" i="5"/>
  <c r="AG996" i="5"/>
  <c r="AG997" i="5"/>
  <c r="AG998" i="5"/>
  <c r="AG999" i="5"/>
  <c r="AG1000" i="5"/>
  <c r="AG1001" i="5"/>
  <c r="AG1002" i="5"/>
  <c r="AG1003" i="5"/>
  <c r="AG1004" i="5"/>
  <c r="AG1005" i="5"/>
  <c r="AG1006" i="5"/>
  <c r="AG1007" i="5"/>
  <c r="AG1008" i="5"/>
  <c r="AG1009" i="5"/>
  <c r="AG1010" i="5"/>
  <c r="AG1011" i="5"/>
  <c r="AG1012" i="5"/>
  <c r="AG1013" i="5"/>
  <c r="AG1014" i="5"/>
  <c r="AG1015" i="5"/>
  <c r="AG1016" i="5"/>
  <c r="AG1017" i="5"/>
  <c r="AG1018" i="5"/>
  <c r="AG1019" i="5"/>
  <c r="AG1020" i="5"/>
  <c r="AG1021" i="5"/>
  <c r="AG1022" i="5"/>
  <c r="AG1023" i="5"/>
  <c r="AG1024" i="5"/>
  <c r="AG1025" i="5"/>
  <c r="AG1026" i="5"/>
  <c r="AG1027" i="5"/>
  <c r="AG1028" i="5"/>
  <c r="AG1029" i="5"/>
  <c r="AG1030" i="5"/>
  <c r="AG1031" i="5"/>
  <c r="AG1032" i="5"/>
  <c r="AG1033" i="5"/>
  <c r="AG1034" i="5"/>
  <c r="AG1035" i="5"/>
  <c r="AG1036" i="5"/>
  <c r="AG1037" i="5"/>
  <c r="AG1038" i="5"/>
  <c r="AG1039" i="5"/>
  <c r="AG1040" i="5"/>
  <c r="AG1041" i="5"/>
  <c r="AG1042" i="5"/>
  <c r="AG1043" i="5"/>
  <c r="AG1044" i="5"/>
  <c r="AG1045" i="5"/>
  <c r="AG1046" i="5"/>
  <c r="AG1047" i="5"/>
  <c r="AG1048" i="5"/>
  <c r="AG1049" i="5"/>
  <c r="AG1050" i="5"/>
  <c r="AG1051" i="5"/>
  <c r="AG1052" i="5"/>
  <c r="AG1053" i="5"/>
  <c r="AG1054" i="5"/>
  <c r="AG1055" i="5"/>
  <c r="AG1056" i="5"/>
  <c r="AG1057" i="5"/>
  <c r="AG1058" i="5"/>
  <c r="AG1059" i="5"/>
  <c r="AG1060" i="5"/>
  <c r="AG1061" i="5"/>
  <c r="AG1062" i="5"/>
  <c r="AG1063" i="5"/>
  <c r="AG1064" i="5"/>
  <c r="AG1065" i="5"/>
  <c r="AG1066" i="5"/>
  <c r="AG1067" i="5"/>
  <c r="AG1068" i="5"/>
  <c r="AG1069" i="5"/>
  <c r="AG1070" i="5"/>
  <c r="AG1071" i="5"/>
  <c r="AG1072" i="5"/>
  <c r="AG1073" i="5"/>
  <c r="AG1074" i="5"/>
  <c r="AG1075" i="5"/>
  <c r="AG1076" i="5"/>
  <c r="AG1077" i="5"/>
  <c r="AG1078" i="5"/>
  <c r="AG1079" i="5"/>
  <c r="AG1080" i="5"/>
  <c r="AG1081" i="5"/>
  <c r="AG1082" i="5"/>
  <c r="AG1083" i="5"/>
  <c r="AG1084" i="5"/>
  <c r="AG1085" i="5"/>
  <c r="AG1086" i="5"/>
  <c r="AG1087" i="5"/>
  <c r="AG1088" i="5"/>
  <c r="AG1089" i="5"/>
  <c r="AG1090" i="5"/>
  <c r="AG1091" i="5"/>
  <c r="AG1092" i="5"/>
  <c r="AG1093" i="5"/>
  <c r="AG1094" i="5"/>
  <c r="AG1095" i="5"/>
  <c r="AG1096" i="5"/>
  <c r="AG1097" i="5"/>
  <c r="AG1098" i="5"/>
  <c r="AG1099" i="5"/>
  <c r="AG1100" i="5"/>
  <c r="AG1101" i="5"/>
  <c r="AG1102" i="5"/>
  <c r="AG1103" i="5"/>
  <c r="AG1104" i="5"/>
  <c r="AG1105" i="5"/>
  <c r="AG1106" i="5"/>
  <c r="AG1107" i="5"/>
  <c r="AG1108" i="5"/>
  <c r="AG1109" i="5"/>
  <c r="AG1110" i="5"/>
  <c r="AG1111" i="5"/>
  <c r="AG1112" i="5"/>
  <c r="AG1113" i="5"/>
  <c r="AG1114" i="5"/>
  <c r="AG1115" i="5"/>
  <c r="AG1116" i="5"/>
  <c r="AG1117" i="5"/>
  <c r="AG1118" i="5"/>
  <c r="AG1119" i="5"/>
  <c r="AG1120" i="5"/>
  <c r="AG1121" i="5"/>
  <c r="AG1122" i="5"/>
  <c r="AG1123" i="5"/>
  <c r="AG1124" i="5"/>
  <c r="AG1125" i="5"/>
  <c r="AG1126" i="5"/>
  <c r="AG1127" i="5"/>
  <c r="AG1128" i="5"/>
  <c r="AG1129" i="5"/>
  <c r="AG1130" i="5"/>
  <c r="AG1131" i="5"/>
  <c r="AG1132" i="5"/>
  <c r="AG1133" i="5"/>
  <c r="AG1134" i="5"/>
  <c r="AG1135" i="5"/>
  <c r="AG1136" i="5"/>
  <c r="AG1137" i="5"/>
  <c r="AG1138" i="5"/>
  <c r="AG1139" i="5"/>
  <c r="AG1140" i="5"/>
  <c r="AG1141" i="5"/>
  <c r="AG1142" i="5"/>
  <c r="AG1143" i="5"/>
  <c r="AG1144" i="5"/>
  <c r="AG1145" i="5"/>
  <c r="AG1146" i="5"/>
  <c r="AG1147" i="5"/>
  <c r="AG1148" i="5"/>
  <c r="AG1149" i="5"/>
  <c r="AG1150" i="5"/>
  <c r="AG1151" i="5"/>
  <c r="AG1152" i="5"/>
  <c r="AG1153" i="5"/>
  <c r="AG1154" i="5"/>
  <c r="AG1155" i="5"/>
  <c r="AG1156" i="5"/>
  <c r="AG1157" i="5"/>
  <c r="AG1158" i="5"/>
  <c r="AG1159" i="5"/>
  <c r="AG1160" i="5"/>
  <c r="AG1161" i="5"/>
  <c r="AG1162" i="5"/>
  <c r="AG1163" i="5"/>
  <c r="AG1164" i="5"/>
  <c r="AG1165" i="5"/>
  <c r="AG1166" i="5"/>
  <c r="AG1167" i="5"/>
  <c r="AG1168" i="5"/>
  <c r="AG1169" i="5"/>
  <c r="AG1170" i="5"/>
  <c r="AG1171" i="5"/>
  <c r="AG1172" i="5"/>
  <c r="AG1173" i="5"/>
  <c r="AG1174" i="5"/>
  <c r="AG1175" i="5"/>
  <c r="AG1176" i="5"/>
  <c r="AG1177" i="5"/>
  <c r="AG1178" i="5"/>
  <c r="AG1179" i="5"/>
  <c r="AG1180" i="5"/>
  <c r="AG1181" i="5"/>
  <c r="AG1182" i="5"/>
  <c r="AG1183" i="5"/>
  <c r="AG1184" i="5"/>
  <c r="AG1185" i="5"/>
  <c r="AG1186" i="5"/>
  <c r="AG1187" i="5"/>
  <c r="AG1188" i="5"/>
  <c r="AG1189" i="5"/>
  <c r="AG1190" i="5"/>
  <c r="AG1191" i="5"/>
  <c r="AG1192" i="5"/>
  <c r="AG1193" i="5"/>
  <c r="AG1194" i="5"/>
  <c r="AG1195" i="5"/>
  <c r="AG1196" i="5"/>
  <c r="AG1197" i="5"/>
  <c r="AG1198" i="5"/>
  <c r="AG1199" i="5"/>
  <c r="AG1200" i="5"/>
  <c r="AG1201" i="5"/>
  <c r="AG1202" i="5"/>
  <c r="AG1203" i="5"/>
  <c r="AG1204" i="5"/>
  <c r="AG1205" i="5"/>
  <c r="AG1206" i="5"/>
  <c r="AG1207" i="5"/>
  <c r="AG1208" i="5"/>
  <c r="AG1209" i="5"/>
  <c r="AG1210" i="5"/>
  <c r="AG1211" i="5"/>
  <c r="AG1212" i="5"/>
  <c r="AG1213" i="5"/>
  <c r="AG1214" i="5"/>
  <c r="AG1215" i="5"/>
  <c r="AG1216" i="5"/>
  <c r="AG1217" i="5"/>
  <c r="AG1218" i="5"/>
  <c r="AG1219" i="5"/>
  <c r="AG1220" i="5"/>
  <c r="AG1221" i="5"/>
  <c r="AG1222" i="5"/>
  <c r="AG1223" i="5"/>
  <c r="AG1224" i="5"/>
  <c r="AG1225" i="5"/>
  <c r="AG1226" i="5"/>
  <c r="AG1227" i="5"/>
  <c r="AG1228" i="5"/>
  <c r="AG1229" i="5"/>
  <c r="AG1230" i="5"/>
  <c r="AG1231" i="5"/>
  <c r="AG1232" i="5"/>
  <c r="AG1233" i="5"/>
  <c r="AG1234" i="5"/>
  <c r="AG1235" i="5"/>
  <c r="AG1236" i="5"/>
  <c r="AG1237" i="5"/>
  <c r="AG1238" i="5"/>
  <c r="AG1239" i="5"/>
  <c r="AG1240" i="5"/>
  <c r="AG1241" i="5"/>
  <c r="AG1242" i="5"/>
  <c r="AG1243" i="5"/>
  <c r="AG1244" i="5"/>
  <c r="AG1245" i="5"/>
  <c r="AG1246" i="5"/>
  <c r="AG1247" i="5"/>
  <c r="AG1248" i="5"/>
  <c r="AG1249" i="5"/>
  <c r="AG1250" i="5"/>
  <c r="AG1251" i="5"/>
  <c r="AG1252" i="5"/>
  <c r="AG1253" i="5"/>
  <c r="AG1254" i="5"/>
  <c r="AG1255" i="5"/>
  <c r="AG1256" i="5"/>
  <c r="AG1257" i="5"/>
  <c r="AG1258" i="5"/>
  <c r="AG1259" i="5"/>
  <c r="AG1260" i="5"/>
  <c r="AG1261" i="5"/>
  <c r="AG1262" i="5"/>
  <c r="AG1263" i="5"/>
  <c r="AG1264" i="5"/>
  <c r="AG1265" i="5"/>
  <c r="AG1266" i="5"/>
  <c r="AG1267" i="5"/>
  <c r="AG1268" i="5"/>
  <c r="AG1269" i="5"/>
  <c r="AG1270" i="5"/>
  <c r="AG1271" i="5"/>
  <c r="AG1272" i="5"/>
  <c r="AG1273" i="5"/>
  <c r="AG1274" i="5"/>
  <c r="AG1275" i="5"/>
  <c r="AG1276" i="5"/>
  <c r="AG1277" i="5"/>
  <c r="AG1278" i="5"/>
  <c r="AG1279" i="5"/>
  <c r="AG1280" i="5"/>
  <c r="AG1281" i="5"/>
  <c r="AG1282" i="5"/>
  <c r="AG1283" i="5"/>
  <c r="AG1284" i="5"/>
  <c r="AG1285" i="5"/>
  <c r="AG1286" i="5"/>
  <c r="AG1287" i="5"/>
  <c r="AG1288" i="5"/>
  <c r="AG1289" i="5"/>
  <c r="AG1290" i="5"/>
  <c r="AG1291" i="5"/>
  <c r="AG1292" i="5"/>
  <c r="AG1293" i="5"/>
  <c r="AG1294" i="5"/>
  <c r="AG1295" i="5"/>
  <c r="AG1296" i="5"/>
  <c r="AG1297" i="5"/>
  <c r="AG1298" i="5"/>
  <c r="AG1299" i="5"/>
  <c r="AG1300" i="5"/>
  <c r="AG1301" i="5"/>
  <c r="AG1302" i="5"/>
  <c r="AG1303" i="5"/>
  <c r="AG1304" i="5"/>
  <c r="AG1305" i="5"/>
  <c r="AG1306" i="5"/>
  <c r="AG1307" i="5"/>
  <c r="AG1308" i="5"/>
  <c r="AG1309" i="5"/>
  <c r="AG1310" i="5"/>
  <c r="AG1311" i="5"/>
  <c r="AG1312" i="5"/>
  <c r="AG1313" i="5"/>
  <c r="AG1314" i="5"/>
  <c r="AG1315" i="5"/>
  <c r="AG1316" i="5"/>
  <c r="AG1317" i="5"/>
  <c r="AG1318" i="5"/>
  <c r="AG1319" i="5"/>
  <c r="AG1320" i="5"/>
  <c r="AG1321" i="5"/>
  <c r="AG1322" i="5"/>
  <c r="AG1323" i="5"/>
  <c r="AG1324" i="5"/>
  <c r="AG1325" i="5"/>
  <c r="AG1326" i="5"/>
  <c r="AG1327" i="5"/>
  <c r="AG1328" i="5"/>
  <c r="AG1329" i="5"/>
  <c r="AG1330" i="5"/>
  <c r="AG1331" i="5"/>
  <c r="AG1332" i="5"/>
  <c r="AG1333" i="5"/>
  <c r="AG1334" i="5"/>
  <c r="AG1335" i="5"/>
  <c r="AG1336" i="5"/>
  <c r="AG1337" i="5"/>
  <c r="AG1338" i="5"/>
  <c r="AG1339" i="5"/>
  <c r="AG1340" i="5"/>
  <c r="AG1341" i="5"/>
  <c r="AG1342" i="5"/>
  <c r="AG1343" i="5"/>
  <c r="AG1344" i="5"/>
  <c r="AG1345" i="5"/>
  <c r="AG1346" i="5"/>
  <c r="AG1347" i="5"/>
  <c r="AG1348" i="5"/>
  <c r="AG1349" i="5"/>
  <c r="AG1350" i="5"/>
  <c r="AG1351" i="5"/>
  <c r="AG1352" i="5"/>
  <c r="AG1353" i="5"/>
  <c r="AG1354" i="5"/>
  <c r="AG1355" i="5"/>
  <c r="AG1356" i="5"/>
  <c r="AG1357" i="5"/>
  <c r="AG1358" i="5"/>
  <c r="AG1359" i="5"/>
  <c r="AG1360" i="5"/>
  <c r="AG1361" i="5"/>
  <c r="AG1362" i="5"/>
  <c r="AG1363" i="5"/>
  <c r="AG1364" i="5"/>
  <c r="AG1365" i="5"/>
  <c r="AG1366" i="5"/>
  <c r="AG1367" i="5"/>
  <c r="AG1368" i="5"/>
  <c r="AG1369" i="5"/>
  <c r="AG1370" i="5"/>
  <c r="AG1371" i="5"/>
  <c r="AG1372" i="5"/>
  <c r="AG1373" i="5"/>
  <c r="AG1374" i="5"/>
  <c r="AG1375" i="5"/>
  <c r="AG1376" i="5"/>
  <c r="AG1377" i="5"/>
  <c r="AG1378" i="5"/>
  <c r="AG1379" i="5"/>
  <c r="AG1380" i="5"/>
  <c r="AG1381" i="5"/>
  <c r="AG1382" i="5"/>
  <c r="AG1383" i="5"/>
  <c r="AG1384" i="5"/>
  <c r="AG1385" i="5"/>
  <c r="AG1386" i="5"/>
  <c r="AG1387" i="5"/>
  <c r="AG1388" i="5"/>
  <c r="AG1389" i="5"/>
  <c r="AG1390" i="5"/>
  <c r="AG1391" i="5"/>
  <c r="AG1392" i="5"/>
  <c r="AG1393" i="5"/>
  <c r="AG1394" i="5"/>
  <c r="AG1395" i="5"/>
  <c r="AG1396" i="5"/>
  <c r="AG1397" i="5"/>
  <c r="AG1398" i="5"/>
  <c r="AG1399" i="5"/>
  <c r="AG1400" i="5"/>
  <c r="AG1401" i="5"/>
  <c r="AG1402" i="5"/>
  <c r="AG1403" i="5"/>
  <c r="AG1404" i="5"/>
  <c r="AG1405" i="5"/>
  <c r="AG1406" i="5"/>
  <c r="AG1407" i="5"/>
  <c r="AG1408" i="5"/>
  <c r="AG1409" i="5"/>
  <c r="AG1410" i="5"/>
  <c r="AG1411" i="5"/>
  <c r="AG1412" i="5"/>
  <c r="AG1413" i="5"/>
  <c r="AG1414" i="5"/>
  <c r="AG1415" i="5"/>
  <c r="AG1416" i="5"/>
  <c r="AG1417" i="5"/>
  <c r="AG1418" i="5"/>
  <c r="AG1419" i="5"/>
  <c r="AG1420" i="5"/>
  <c r="AG1421" i="5"/>
  <c r="AG1422" i="5"/>
  <c r="AG1423" i="5"/>
  <c r="AG1424" i="5"/>
  <c r="AG1425" i="5"/>
  <c r="AG1426" i="5"/>
  <c r="AG1427" i="5"/>
  <c r="AG1428" i="5"/>
  <c r="AG1429" i="5"/>
  <c r="AG1430" i="5"/>
  <c r="AG1431" i="5"/>
  <c r="AG1432" i="5"/>
  <c r="AG1433" i="5"/>
  <c r="AG1434" i="5"/>
  <c r="AG1435" i="5"/>
  <c r="AG1436" i="5"/>
  <c r="AG1437" i="5"/>
  <c r="AG1438" i="5"/>
  <c r="AG1439" i="5"/>
  <c r="AG1440" i="5"/>
  <c r="AG1441" i="5"/>
  <c r="AG1442" i="5"/>
  <c r="AG1443" i="5"/>
  <c r="AG1444" i="5"/>
  <c r="AG1445" i="5"/>
  <c r="AG1446" i="5"/>
  <c r="AG1447" i="5"/>
  <c r="AG1448" i="5"/>
  <c r="AG1449" i="5"/>
  <c r="AG1450" i="5"/>
  <c r="AG1451" i="5"/>
  <c r="AG1452" i="5"/>
  <c r="AG1453" i="5"/>
  <c r="AG1454" i="5"/>
  <c r="AG1455" i="5"/>
  <c r="AG1456" i="5"/>
  <c r="AG1457" i="5"/>
  <c r="AG1458" i="5"/>
  <c r="AG1459" i="5"/>
  <c r="AG1460" i="5"/>
  <c r="AG1461" i="5"/>
  <c r="AG1462" i="5"/>
  <c r="AG1463" i="5"/>
  <c r="AG1464" i="5"/>
  <c r="AG1465" i="5"/>
  <c r="AG1466" i="5"/>
  <c r="AG1467" i="5"/>
  <c r="AG1468" i="5"/>
  <c r="AG1469" i="5"/>
  <c r="AG1470" i="5"/>
  <c r="AG1471" i="5"/>
  <c r="AG1472" i="5"/>
  <c r="AG1473" i="5"/>
  <c r="AG1474" i="5"/>
  <c r="AG1475" i="5"/>
  <c r="AG1476" i="5"/>
  <c r="AG1477" i="5"/>
  <c r="AG1478" i="5"/>
  <c r="AG1479" i="5"/>
  <c r="AG1480" i="5"/>
  <c r="AG1481" i="5"/>
  <c r="AG1482" i="5"/>
  <c r="AG1483" i="5"/>
  <c r="AG1484" i="5"/>
  <c r="AG1485" i="5"/>
  <c r="AG1486" i="5"/>
  <c r="AG1487" i="5"/>
  <c r="AG1488" i="5"/>
  <c r="AG1489" i="5"/>
  <c r="AG1490" i="5"/>
  <c r="AG1491" i="5"/>
  <c r="AG1492" i="5"/>
  <c r="AG1493" i="5"/>
  <c r="AG1494" i="5"/>
  <c r="AG1495" i="5"/>
  <c r="AG1496" i="5"/>
  <c r="AG1497" i="5"/>
  <c r="AG1498" i="5"/>
  <c r="AG1499" i="5"/>
  <c r="AG1500" i="5"/>
  <c r="AG1501" i="5"/>
  <c r="AG1502" i="5"/>
  <c r="AG1503" i="5"/>
  <c r="AG1504" i="5"/>
  <c r="AG1505" i="5"/>
  <c r="AG1506" i="5"/>
  <c r="AG1507" i="5"/>
  <c r="AG1508" i="5"/>
  <c r="AG1509" i="5"/>
  <c r="AG1510" i="5"/>
  <c r="AG1511" i="5"/>
  <c r="AG1512" i="5"/>
  <c r="AG1513" i="5"/>
  <c r="AG1514" i="5"/>
  <c r="AG1515" i="5"/>
  <c r="AG1516" i="5"/>
  <c r="AG1517" i="5"/>
  <c r="AG1518" i="5"/>
  <c r="AG1519" i="5"/>
  <c r="AG1520" i="5"/>
  <c r="AG1521" i="5"/>
  <c r="AG1522" i="5"/>
  <c r="AG1523" i="5"/>
  <c r="AG1524" i="5"/>
  <c r="AG1525" i="5"/>
  <c r="AG1526" i="5"/>
  <c r="AG1527" i="5"/>
  <c r="AG1528" i="5"/>
  <c r="AG1529" i="5"/>
  <c r="AG1530" i="5"/>
  <c r="AG1531" i="5"/>
  <c r="AG1532" i="5"/>
  <c r="AG1533" i="5"/>
  <c r="AG1534" i="5"/>
  <c r="AG1535" i="5"/>
  <c r="AG1536" i="5"/>
  <c r="AG1537" i="5"/>
  <c r="AG1538" i="5"/>
  <c r="AG1539" i="5"/>
  <c r="AG1540" i="5"/>
  <c r="AG1541" i="5"/>
  <c r="AG1542" i="5"/>
  <c r="AG1543" i="5"/>
  <c r="AG1544" i="5"/>
  <c r="AG1545" i="5"/>
  <c r="AG1546" i="5"/>
  <c r="AG1547" i="5"/>
  <c r="AG1548" i="5"/>
  <c r="AG1549" i="5"/>
  <c r="AG1550" i="5"/>
  <c r="AG1551" i="5"/>
  <c r="AG1552" i="5"/>
  <c r="AG1553" i="5"/>
  <c r="AG1554" i="5"/>
  <c r="AG1555" i="5"/>
  <c r="AG1556" i="5"/>
  <c r="AG1557" i="5"/>
  <c r="AG1558" i="5"/>
  <c r="AG1559" i="5"/>
  <c r="AG1560" i="5"/>
  <c r="AG1561" i="5"/>
  <c r="AG1562" i="5"/>
  <c r="AG1563" i="5"/>
  <c r="AG1564" i="5"/>
  <c r="AG1565" i="5"/>
  <c r="AG1566" i="5"/>
  <c r="AG1567" i="5"/>
  <c r="AG1568" i="5"/>
  <c r="AG1569" i="5"/>
  <c r="AG1570" i="5"/>
  <c r="AG1571" i="5"/>
  <c r="AG1572" i="5"/>
  <c r="AG1573" i="5"/>
  <c r="AG1574" i="5"/>
  <c r="AG1575" i="5"/>
  <c r="AG1576" i="5"/>
  <c r="AG1577" i="5"/>
  <c r="AG1578" i="5"/>
  <c r="AG1579" i="5"/>
  <c r="AG1580" i="5"/>
  <c r="AG1581" i="5"/>
  <c r="AG1582" i="5"/>
  <c r="AG1583" i="5"/>
  <c r="AG1584" i="5"/>
  <c r="AG1585" i="5"/>
  <c r="AG1586" i="5"/>
  <c r="AG1587" i="5"/>
  <c r="AG1588" i="5"/>
  <c r="AG1589" i="5"/>
  <c r="AG1590" i="5"/>
  <c r="AG1591" i="5"/>
  <c r="AG1592" i="5"/>
  <c r="AG1593" i="5"/>
  <c r="AG1594" i="5"/>
  <c r="AG1595" i="5"/>
  <c r="AG1596" i="5"/>
  <c r="AG1597" i="5"/>
  <c r="AG1598" i="5"/>
  <c r="AG1599" i="5"/>
  <c r="AG1600" i="5"/>
  <c r="AG1601" i="5"/>
  <c r="AG1602" i="5"/>
  <c r="AG1603" i="5"/>
  <c r="AG1604" i="5"/>
  <c r="AG1605" i="5"/>
  <c r="AG1606" i="5"/>
  <c r="AG1607" i="5"/>
  <c r="AG1608" i="5"/>
  <c r="AG1609" i="5"/>
  <c r="AG1610" i="5"/>
  <c r="AG1611" i="5"/>
  <c r="AG1612" i="5"/>
  <c r="AG1613" i="5"/>
  <c r="AG1614" i="5"/>
  <c r="AG1615" i="5"/>
  <c r="AG1616" i="5"/>
  <c r="AG1617" i="5"/>
  <c r="AG1618" i="5"/>
  <c r="AG1619" i="5"/>
  <c r="AG1620" i="5"/>
  <c r="AG1621" i="5"/>
  <c r="AG1622" i="5"/>
  <c r="AG1623" i="5"/>
  <c r="AG1624" i="5"/>
  <c r="AG1625" i="5"/>
  <c r="AG1626" i="5"/>
  <c r="AG1627" i="5"/>
  <c r="AG1628" i="5"/>
  <c r="AG1629" i="5"/>
  <c r="AG1630" i="5"/>
  <c r="AG1631" i="5"/>
  <c r="AG1632" i="5"/>
  <c r="AG1633" i="5"/>
  <c r="AG1634" i="5"/>
  <c r="AG1635" i="5"/>
  <c r="AG1636" i="5"/>
  <c r="AG1637" i="5"/>
  <c r="AG1638" i="5"/>
  <c r="AG1639" i="5"/>
  <c r="AG1640" i="5"/>
  <c r="AG1641" i="5"/>
  <c r="AG1642" i="5"/>
  <c r="AG1643" i="5"/>
  <c r="AG1644" i="5"/>
  <c r="AG1645" i="5"/>
  <c r="AG1646" i="5"/>
  <c r="AG1647" i="5"/>
  <c r="AG1648" i="5"/>
  <c r="AG1649" i="5"/>
  <c r="AG1650" i="5"/>
  <c r="AG1651" i="5"/>
  <c r="AG1652" i="5"/>
  <c r="AG1653" i="5"/>
  <c r="AG1654" i="5"/>
  <c r="AG1655" i="5"/>
  <c r="AG1656" i="5"/>
  <c r="AG1657" i="5"/>
  <c r="AG1658" i="5"/>
  <c r="AG1659" i="5"/>
  <c r="AG1660" i="5"/>
  <c r="AG1661" i="5"/>
  <c r="AG1662" i="5"/>
  <c r="AG1663" i="5"/>
  <c r="AG1664" i="5"/>
  <c r="AG1665" i="5"/>
  <c r="AG1666" i="5"/>
  <c r="AG1667" i="5"/>
  <c r="AG1668" i="5"/>
  <c r="AG1669" i="5"/>
  <c r="AG1670" i="5"/>
  <c r="AG1671" i="5"/>
  <c r="AG1672" i="5"/>
  <c r="AG1673" i="5"/>
  <c r="AG1674" i="5"/>
  <c r="AG1675" i="5"/>
  <c r="AG1676" i="5"/>
  <c r="AG1677" i="5"/>
  <c r="AG1678" i="5"/>
  <c r="AG1679" i="5"/>
  <c r="AG1680" i="5"/>
  <c r="AG1681" i="5"/>
  <c r="AG1682" i="5"/>
  <c r="AG1683" i="5"/>
  <c r="AG1684" i="5"/>
  <c r="AG1685" i="5"/>
  <c r="AG1686" i="5"/>
  <c r="AG1687" i="5"/>
  <c r="AG1688" i="5"/>
  <c r="AG1689" i="5"/>
  <c r="AG1690" i="5"/>
  <c r="AG1691" i="5"/>
  <c r="AG1692" i="5"/>
  <c r="AG1693" i="5"/>
  <c r="AG1694" i="5"/>
  <c r="AG1695" i="5"/>
  <c r="AG1696" i="5"/>
  <c r="AG1697" i="5"/>
  <c r="AG1698" i="5"/>
  <c r="AG1699" i="5"/>
  <c r="AG1700" i="5"/>
  <c r="AG1701" i="5"/>
  <c r="AG1702" i="5"/>
  <c r="AG1703" i="5"/>
  <c r="AG1704" i="5"/>
  <c r="AG1705" i="5"/>
  <c r="AG2" i="5"/>
  <c r="AE3" i="5" a="1"/>
  <c r="AE3" i="5" s="1"/>
  <c r="AE4" i="5" a="1"/>
  <c r="AE4" i="5" s="1"/>
  <c r="AE5" i="5" a="1"/>
  <c r="AE5" i="5" s="1"/>
  <c r="AE6" i="5" a="1"/>
  <c r="AE6" i="5" s="1"/>
  <c r="AE7" i="5" a="1"/>
  <c r="AE7" i="5" s="1"/>
  <c r="AE8" i="5" a="1"/>
  <c r="AE8" i="5" s="1"/>
  <c r="AE9" i="5" a="1"/>
  <c r="AE9" i="5" s="1"/>
  <c r="AE10" i="5" a="1"/>
  <c r="AE10" i="5" s="1"/>
  <c r="AE11" i="5" a="1"/>
  <c r="AE11" i="5" s="1"/>
  <c r="AE12" i="5" a="1"/>
  <c r="AE12" i="5" s="1"/>
  <c r="AE13" i="5" a="1"/>
  <c r="AE13" i="5" s="1"/>
  <c r="AE14" i="5" a="1"/>
  <c r="AE14" i="5" s="1"/>
  <c r="AE15" i="5" a="1"/>
  <c r="AE15" i="5" s="1"/>
  <c r="AE16" i="5" a="1"/>
  <c r="AE16" i="5" s="1"/>
  <c r="AE17" i="5" a="1"/>
  <c r="AE17" i="5" s="1"/>
  <c r="AE18" i="5" a="1"/>
  <c r="AE18" i="5" s="1"/>
  <c r="AE19" i="5" a="1"/>
  <c r="AE19" i="5" s="1"/>
  <c r="AE20" i="5" a="1"/>
  <c r="AE20" i="5" s="1"/>
  <c r="AE21" i="5" a="1"/>
  <c r="AE21" i="5" s="1"/>
  <c r="AE22" i="5" a="1"/>
  <c r="AE22" i="5" s="1"/>
  <c r="AE23" i="5" a="1"/>
  <c r="AE23" i="5" s="1"/>
  <c r="AE24" i="5" a="1"/>
  <c r="AE24" i="5" s="1"/>
  <c r="AE25" i="5" a="1"/>
  <c r="AE25" i="5" s="1"/>
  <c r="AE26" i="5" a="1"/>
  <c r="AE26" i="5" s="1"/>
  <c r="AE27" i="5" a="1"/>
  <c r="AE27" i="5" s="1"/>
  <c r="AE28" i="5" a="1"/>
  <c r="AE28" i="5" s="1"/>
  <c r="AE29" i="5" a="1"/>
  <c r="AE29" i="5" s="1"/>
  <c r="AE30" i="5" a="1"/>
  <c r="AE30" i="5" s="1"/>
  <c r="AE31" i="5" a="1"/>
  <c r="AE31" i="5" s="1"/>
  <c r="AE32" i="5" a="1"/>
  <c r="AE32" i="5" s="1"/>
  <c r="AE33" i="5" a="1"/>
  <c r="AE33" i="5" s="1"/>
  <c r="AE34" i="5" a="1"/>
  <c r="AE34" i="5" s="1"/>
  <c r="AE35" i="5" a="1"/>
  <c r="AE35" i="5" s="1"/>
  <c r="AE36" i="5" a="1"/>
  <c r="AE36" i="5" s="1"/>
  <c r="AE37" i="5" a="1"/>
  <c r="AE37" i="5" s="1"/>
  <c r="AE38" i="5" a="1"/>
  <c r="AE38" i="5" s="1"/>
  <c r="AE39" i="5" a="1"/>
  <c r="AE39" i="5" s="1"/>
  <c r="AE40" i="5" a="1"/>
  <c r="AE40" i="5" s="1"/>
  <c r="AE41" i="5" a="1"/>
  <c r="AE41" i="5" s="1"/>
  <c r="AE42" i="5" a="1"/>
  <c r="AE42" i="5" s="1"/>
  <c r="AE43" i="5" a="1"/>
  <c r="AE43" i="5" s="1"/>
  <c r="AE44" i="5" a="1"/>
  <c r="AE44" i="5" s="1"/>
  <c r="AE45" i="5" a="1"/>
  <c r="AE45" i="5" s="1"/>
  <c r="AE46" i="5" a="1"/>
  <c r="AE46" i="5" s="1"/>
  <c r="AE47" i="5" a="1"/>
  <c r="AE47" i="5" s="1"/>
  <c r="AE48" i="5" a="1"/>
  <c r="AE48" i="5" s="1"/>
  <c r="AE49" i="5" a="1"/>
  <c r="AE49" i="5" s="1"/>
  <c r="AE50" i="5" a="1"/>
  <c r="AE50" i="5" s="1"/>
  <c r="AE51" i="5" a="1"/>
  <c r="AE51" i="5" s="1"/>
  <c r="AE52" i="5" a="1"/>
  <c r="AE52" i="5" s="1"/>
  <c r="AE53" i="5" a="1"/>
  <c r="AE53" i="5" s="1"/>
  <c r="AE54" i="5" a="1"/>
  <c r="AE54" i="5" s="1"/>
  <c r="AE55" i="5" a="1"/>
  <c r="AE55" i="5" s="1"/>
  <c r="AE56" i="5" a="1"/>
  <c r="AE56" i="5" s="1"/>
  <c r="AE57" i="5" a="1"/>
  <c r="AE57" i="5" s="1"/>
  <c r="AE58" i="5" a="1"/>
  <c r="AE58" i="5" s="1"/>
  <c r="AE59" i="5" a="1"/>
  <c r="AE59" i="5" s="1"/>
  <c r="AE60" i="5" a="1"/>
  <c r="AE60" i="5" s="1"/>
  <c r="AE61" i="5" a="1"/>
  <c r="AE61" i="5" s="1"/>
  <c r="AE62" i="5" a="1"/>
  <c r="AE62" i="5" s="1"/>
  <c r="AE63" i="5" a="1"/>
  <c r="AE63" i="5" s="1"/>
  <c r="AE64" i="5" a="1"/>
  <c r="AE64" i="5" s="1"/>
  <c r="AE65" i="5" a="1"/>
  <c r="AE65" i="5" s="1"/>
  <c r="AE66" i="5" a="1"/>
  <c r="AE66" i="5" s="1"/>
  <c r="AE67" i="5" a="1"/>
  <c r="AE67" i="5" s="1"/>
  <c r="AE68" i="5" a="1"/>
  <c r="AE68" i="5" s="1"/>
  <c r="AE69" i="5" a="1"/>
  <c r="AE69" i="5" s="1"/>
  <c r="AE70" i="5" a="1"/>
  <c r="AE70" i="5" s="1"/>
  <c r="AE71" i="5" a="1"/>
  <c r="AE71" i="5" s="1"/>
  <c r="AE72" i="5" a="1"/>
  <c r="AE72" i="5" s="1"/>
  <c r="AE73" i="5" a="1"/>
  <c r="AE73" i="5" s="1"/>
  <c r="AE74" i="5" a="1"/>
  <c r="AE74" i="5" s="1"/>
  <c r="AE75" i="5" a="1"/>
  <c r="AE75" i="5" s="1"/>
  <c r="AE76" i="5" a="1"/>
  <c r="AE76" i="5" s="1"/>
  <c r="AE77" i="5" a="1"/>
  <c r="AE77" i="5" s="1"/>
  <c r="AE78" i="5" a="1"/>
  <c r="AE78" i="5" s="1"/>
  <c r="AE79" i="5" a="1"/>
  <c r="AE79" i="5" s="1"/>
  <c r="AE80" i="5" a="1"/>
  <c r="AE80" i="5" s="1"/>
  <c r="AE81" i="5" a="1"/>
  <c r="AE81" i="5" s="1"/>
  <c r="AE82" i="5" a="1"/>
  <c r="AE82" i="5" s="1"/>
  <c r="AE83" i="5" a="1"/>
  <c r="AE83" i="5" s="1"/>
  <c r="AE84" i="5" a="1"/>
  <c r="AE84" i="5" s="1"/>
  <c r="AE85" i="5" a="1"/>
  <c r="AE85" i="5" s="1"/>
  <c r="AE86" i="5" a="1"/>
  <c r="AE86" i="5" s="1"/>
  <c r="AE87" i="5" a="1"/>
  <c r="AE87" i="5" s="1"/>
  <c r="AE88" i="5" a="1"/>
  <c r="AE88" i="5" s="1"/>
  <c r="AE89" i="5" a="1"/>
  <c r="AE89" i="5" s="1"/>
  <c r="AE90" i="5" a="1"/>
  <c r="AE90" i="5" s="1"/>
  <c r="AE91" i="5" a="1"/>
  <c r="AE91" i="5" s="1"/>
  <c r="AE92" i="5" a="1"/>
  <c r="AE92" i="5" s="1"/>
  <c r="AE93" i="5" a="1"/>
  <c r="AE93" i="5" s="1"/>
  <c r="AE94" i="5" a="1"/>
  <c r="AE94" i="5" s="1"/>
  <c r="AE95" i="5" a="1"/>
  <c r="AE95" i="5" s="1"/>
  <c r="AE96" i="5" a="1"/>
  <c r="AE96" i="5" s="1"/>
  <c r="AE97" i="5" a="1"/>
  <c r="AE97" i="5" s="1"/>
  <c r="AE98" i="5" a="1"/>
  <c r="AE98" i="5" s="1"/>
  <c r="AE99" i="5" a="1"/>
  <c r="AE99" i="5" s="1"/>
  <c r="AE100" i="5" a="1"/>
  <c r="AE100" i="5" s="1"/>
  <c r="AE101" i="5" a="1"/>
  <c r="AE101" i="5" s="1"/>
  <c r="AE102" i="5" a="1"/>
  <c r="AE102" i="5" s="1"/>
  <c r="AE103" i="5" a="1"/>
  <c r="AE103" i="5" s="1"/>
  <c r="AE104" i="5" a="1"/>
  <c r="AE104" i="5" s="1"/>
  <c r="AE105" i="5" a="1"/>
  <c r="AE105" i="5" s="1"/>
  <c r="AE106" i="5" a="1"/>
  <c r="AE106" i="5" s="1"/>
  <c r="AE107" i="5" a="1"/>
  <c r="AE107" i="5" s="1"/>
  <c r="AE108" i="5" a="1"/>
  <c r="AE108" i="5" s="1"/>
  <c r="AE109" i="5" a="1"/>
  <c r="AE109" i="5" s="1"/>
  <c r="AE110" i="5" a="1"/>
  <c r="AE110" i="5" s="1"/>
  <c r="AE111" i="5" a="1"/>
  <c r="AE111" i="5" s="1"/>
  <c r="AE112" i="5" a="1"/>
  <c r="AE112" i="5" s="1"/>
  <c r="AE113" i="5" a="1"/>
  <c r="AE113" i="5" s="1"/>
  <c r="AE114" i="5" a="1"/>
  <c r="AE114" i="5" s="1"/>
  <c r="AE115" i="5" a="1"/>
  <c r="AE115" i="5" s="1"/>
  <c r="AE116" i="5" a="1"/>
  <c r="AE116" i="5" s="1"/>
  <c r="AE117" i="5" a="1"/>
  <c r="AE117" i="5" s="1"/>
  <c r="AE118" i="5" a="1"/>
  <c r="AE118" i="5" s="1"/>
  <c r="AE119" i="5" a="1"/>
  <c r="AE119" i="5" s="1"/>
  <c r="AE120" i="5" a="1"/>
  <c r="AE120" i="5" s="1"/>
  <c r="AE121" i="5" a="1"/>
  <c r="AE121" i="5" s="1"/>
  <c r="AE122" i="5" a="1"/>
  <c r="AE122" i="5" s="1"/>
  <c r="AE123" i="5" a="1"/>
  <c r="AE123" i="5" s="1"/>
  <c r="AE124" i="5" a="1"/>
  <c r="AE124" i="5" s="1"/>
  <c r="AE125" i="5" a="1"/>
  <c r="AE125" i="5" s="1"/>
  <c r="AE126" i="5" a="1"/>
  <c r="AE126" i="5" s="1"/>
  <c r="AE127" i="5" a="1"/>
  <c r="AE127" i="5" s="1"/>
  <c r="AE128" i="5" a="1"/>
  <c r="AE128" i="5" s="1"/>
  <c r="AE129" i="5" a="1"/>
  <c r="AE129" i="5" s="1"/>
  <c r="AE130" i="5" a="1"/>
  <c r="AE130" i="5" s="1"/>
  <c r="AE131" i="5" a="1"/>
  <c r="AE131" i="5" s="1"/>
  <c r="AE132" i="5" a="1"/>
  <c r="AE132" i="5" s="1"/>
  <c r="AE133" i="5" a="1"/>
  <c r="AE133" i="5" s="1"/>
  <c r="AE134" i="5" a="1"/>
  <c r="AE134" i="5" s="1"/>
  <c r="AE135" i="5" a="1"/>
  <c r="AE135" i="5" s="1"/>
  <c r="AE136" i="5" a="1"/>
  <c r="AE136" i="5" s="1"/>
  <c r="AE137" i="5" a="1"/>
  <c r="AE137" i="5" s="1"/>
  <c r="AE138" i="5" a="1"/>
  <c r="AE138" i="5" s="1"/>
  <c r="AE139" i="5" a="1"/>
  <c r="AE139" i="5" s="1"/>
  <c r="AE140" i="5" a="1"/>
  <c r="AE140" i="5" s="1"/>
  <c r="AE141" i="5" a="1"/>
  <c r="AE141" i="5" s="1"/>
  <c r="AE142" i="5" a="1"/>
  <c r="AE142" i="5" s="1"/>
  <c r="AE143" i="5" a="1"/>
  <c r="AE143" i="5" s="1"/>
  <c r="AE144" i="5" a="1"/>
  <c r="AE144" i="5" s="1"/>
  <c r="AE145" i="5" a="1"/>
  <c r="AE145" i="5" s="1"/>
  <c r="AE146" i="5" a="1"/>
  <c r="AE146" i="5" s="1"/>
  <c r="AE147" i="5" a="1"/>
  <c r="AE147" i="5" s="1"/>
  <c r="AE148" i="5" a="1"/>
  <c r="AE148" i="5" s="1"/>
  <c r="AE149" i="5" a="1"/>
  <c r="AE149" i="5" s="1"/>
  <c r="AE150" i="5" a="1"/>
  <c r="AE150" i="5" s="1"/>
  <c r="AE151" i="5" a="1"/>
  <c r="AE151" i="5" s="1"/>
  <c r="AE152" i="5" a="1"/>
  <c r="AE152" i="5" s="1"/>
  <c r="AE153" i="5" a="1"/>
  <c r="AE153" i="5" s="1"/>
  <c r="AE154" i="5" a="1"/>
  <c r="AE154" i="5" s="1"/>
  <c r="AE155" i="5" a="1"/>
  <c r="AE155" i="5" s="1"/>
  <c r="AE156" i="5" a="1"/>
  <c r="AE156" i="5" s="1"/>
  <c r="AE157" i="5" a="1"/>
  <c r="AE157" i="5" s="1"/>
  <c r="AE158" i="5" a="1"/>
  <c r="AE158" i="5" s="1"/>
  <c r="AE159" i="5" a="1"/>
  <c r="AE159" i="5" s="1"/>
  <c r="AE160" i="5" a="1"/>
  <c r="AE160" i="5" s="1"/>
  <c r="AE161" i="5" a="1"/>
  <c r="AE161" i="5" s="1"/>
  <c r="AE162" i="5" a="1"/>
  <c r="AE162" i="5" s="1"/>
  <c r="AE163" i="5" a="1"/>
  <c r="AE163" i="5" s="1"/>
  <c r="AE164" i="5" a="1"/>
  <c r="AE164" i="5" s="1"/>
  <c r="AE165" i="5" a="1"/>
  <c r="AE165" i="5" s="1"/>
  <c r="AE166" i="5" a="1"/>
  <c r="AE166" i="5" s="1"/>
  <c r="AE167" i="5" a="1"/>
  <c r="AE167" i="5" s="1"/>
  <c r="AE168" i="5" a="1"/>
  <c r="AE168" i="5" s="1"/>
  <c r="AE169" i="5" a="1"/>
  <c r="AE169" i="5" s="1"/>
  <c r="AE170" i="5" a="1"/>
  <c r="AE170" i="5" s="1"/>
  <c r="AE171" i="5" a="1"/>
  <c r="AE171" i="5" s="1"/>
  <c r="AE172" i="5" a="1"/>
  <c r="AE172" i="5" s="1"/>
  <c r="AE173" i="5" a="1"/>
  <c r="AE173" i="5" s="1"/>
  <c r="AE174" i="5" a="1"/>
  <c r="AE174" i="5" s="1"/>
  <c r="AE175" i="5" a="1"/>
  <c r="AE175" i="5" s="1"/>
  <c r="AE176" i="5" a="1"/>
  <c r="AE176" i="5" s="1"/>
  <c r="AE177" i="5" a="1"/>
  <c r="AE177" i="5" s="1"/>
  <c r="AE178" i="5" a="1"/>
  <c r="AE178" i="5" s="1"/>
  <c r="AE179" i="5" a="1"/>
  <c r="AE179" i="5" s="1"/>
  <c r="AE180" i="5" a="1"/>
  <c r="AE180" i="5" s="1"/>
  <c r="AE181" i="5" a="1"/>
  <c r="AE181" i="5" s="1"/>
  <c r="AE182" i="5" a="1"/>
  <c r="AE182" i="5" s="1"/>
  <c r="AE183" i="5" a="1"/>
  <c r="AE183" i="5" s="1"/>
  <c r="AE184" i="5" a="1"/>
  <c r="AE184" i="5" s="1"/>
  <c r="AE185" i="5" a="1"/>
  <c r="AE185" i="5" s="1"/>
  <c r="AE186" i="5" a="1"/>
  <c r="AE186" i="5" s="1"/>
  <c r="AE187" i="5" a="1"/>
  <c r="AE187" i="5" s="1"/>
  <c r="AE188" i="5" a="1"/>
  <c r="AE188" i="5" s="1"/>
  <c r="AE189" i="5" a="1"/>
  <c r="AE189" i="5" s="1"/>
  <c r="AE190" i="5" a="1"/>
  <c r="AE190" i="5" s="1"/>
  <c r="AE191" i="5" a="1"/>
  <c r="AE191" i="5" s="1"/>
  <c r="AE192" i="5" a="1"/>
  <c r="AE192" i="5" s="1"/>
  <c r="AE193" i="5" a="1"/>
  <c r="AE193" i="5" s="1"/>
  <c r="AE194" i="5" a="1"/>
  <c r="AE194" i="5" s="1"/>
  <c r="AE195" i="5" a="1"/>
  <c r="AE195" i="5" s="1"/>
  <c r="AE196" i="5" a="1"/>
  <c r="AE196" i="5" s="1"/>
  <c r="AE197" i="5" a="1"/>
  <c r="AE197" i="5" s="1"/>
  <c r="AE198" i="5" a="1"/>
  <c r="AE198" i="5" s="1"/>
  <c r="AE199" i="5" a="1"/>
  <c r="AE199" i="5" s="1"/>
  <c r="AE200" i="5" a="1"/>
  <c r="AE200" i="5" s="1"/>
  <c r="AE201" i="5" a="1"/>
  <c r="AE201" i="5" s="1"/>
  <c r="AE202" i="5" a="1"/>
  <c r="AE202" i="5" s="1"/>
  <c r="AE203" i="5" a="1"/>
  <c r="AE203" i="5" s="1"/>
  <c r="AE204" i="5" a="1"/>
  <c r="AE204" i="5" s="1"/>
  <c r="AE205" i="5" a="1"/>
  <c r="AE205" i="5" s="1"/>
  <c r="AE206" i="5" a="1"/>
  <c r="AE206" i="5" s="1"/>
  <c r="AE207" i="5" a="1"/>
  <c r="AE207" i="5" s="1"/>
  <c r="AE208" i="5" a="1"/>
  <c r="AE208" i="5" s="1"/>
  <c r="AE209" i="5" a="1"/>
  <c r="AE209" i="5" s="1"/>
  <c r="AE210" i="5" a="1"/>
  <c r="AE210" i="5" s="1"/>
  <c r="AE211" i="5" a="1"/>
  <c r="AE211" i="5" s="1"/>
  <c r="AE212" i="5" a="1"/>
  <c r="AE212" i="5" s="1"/>
  <c r="AE213" i="5" a="1"/>
  <c r="AE213" i="5" s="1"/>
  <c r="AE214" i="5" a="1"/>
  <c r="AE214" i="5" s="1"/>
  <c r="AE215" i="5" a="1"/>
  <c r="AE215" i="5" s="1"/>
  <c r="AE216" i="5" a="1"/>
  <c r="AE216" i="5" s="1"/>
  <c r="AE217" i="5" a="1"/>
  <c r="AE217" i="5" s="1"/>
  <c r="AE218" i="5" a="1"/>
  <c r="AE218" i="5" s="1"/>
  <c r="AE219" i="5" a="1"/>
  <c r="AE219" i="5" s="1"/>
  <c r="AE220" i="5" a="1"/>
  <c r="AE220" i="5" s="1"/>
  <c r="AE221" i="5" a="1"/>
  <c r="AE221" i="5" s="1"/>
  <c r="AE222" i="5" a="1"/>
  <c r="AE222" i="5" s="1"/>
  <c r="AE223" i="5" a="1"/>
  <c r="AE223" i="5" s="1"/>
  <c r="AE224" i="5" a="1"/>
  <c r="AE224" i="5" s="1"/>
  <c r="AE225" i="5" a="1"/>
  <c r="AE225" i="5" s="1"/>
  <c r="AE226" i="5" a="1"/>
  <c r="AE226" i="5" s="1"/>
  <c r="AE227" i="5" a="1"/>
  <c r="AE227" i="5" s="1"/>
  <c r="AE228" i="5" a="1"/>
  <c r="AE228" i="5" s="1"/>
  <c r="AE229" i="5" a="1"/>
  <c r="AE229" i="5" s="1"/>
  <c r="AE230" i="5" a="1"/>
  <c r="AE230" i="5" s="1"/>
  <c r="AE231" i="5" a="1"/>
  <c r="AE231" i="5" s="1"/>
  <c r="AE232" i="5" a="1"/>
  <c r="AE232" i="5" s="1"/>
  <c r="AE233" i="5" a="1"/>
  <c r="AE233" i="5" s="1"/>
  <c r="AE234" i="5" a="1"/>
  <c r="AE234" i="5" s="1"/>
  <c r="AE235" i="5" a="1"/>
  <c r="AE235" i="5" s="1"/>
  <c r="AE236" i="5" a="1"/>
  <c r="AE236" i="5" s="1"/>
  <c r="AE237" i="5" a="1"/>
  <c r="AE237" i="5" s="1"/>
  <c r="AE238" i="5" a="1"/>
  <c r="AE238" i="5" s="1"/>
  <c r="AE239" i="5" a="1"/>
  <c r="AE239" i="5" s="1"/>
  <c r="AE240" i="5" a="1"/>
  <c r="AE240" i="5" s="1"/>
  <c r="AE241" i="5" a="1"/>
  <c r="AE241" i="5" s="1"/>
  <c r="AE242" i="5" a="1"/>
  <c r="AE242" i="5" s="1"/>
  <c r="AE243" i="5" a="1"/>
  <c r="AE243" i="5" s="1"/>
  <c r="AE244" i="5" a="1"/>
  <c r="AE244" i="5" s="1"/>
  <c r="AE245" i="5" a="1"/>
  <c r="AE245" i="5" s="1"/>
  <c r="AE246" i="5" a="1"/>
  <c r="AE246" i="5" s="1"/>
  <c r="AE247" i="5" a="1"/>
  <c r="AE247" i="5" s="1"/>
  <c r="AE248" i="5" a="1"/>
  <c r="AE248" i="5" s="1"/>
  <c r="AE249" i="5" a="1"/>
  <c r="AE249" i="5" s="1"/>
  <c r="AE250" i="5" a="1"/>
  <c r="AE250" i="5" s="1"/>
  <c r="AE251" i="5" a="1"/>
  <c r="AE251" i="5" s="1"/>
  <c r="AE252" i="5" a="1"/>
  <c r="AE252" i="5" s="1"/>
  <c r="AE253" i="5" a="1"/>
  <c r="AE253" i="5" s="1"/>
  <c r="AE254" i="5" a="1"/>
  <c r="AE254" i="5" s="1"/>
  <c r="AE255" i="5" a="1"/>
  <c r="AE255" i="5" s="1"/>
  <c r="AE256" i="5" a="1"/>
  <c r="AE256" i="5" s="1"/>
  <c r="AE257" i="5" a="1"/>
  <c r="AE257" i="5" s="1"/>
  <c r="AE258" i="5" a="1"/>
  <c r="AE258" i="5" s="1"/>
  <c r="AE259" i="5" a="1"/>
  <c r="AE259" i="5" s="1"/>
  <c r="AE260" i="5" a="1"/>
  <c r="AE260" i="5" s="1"/>
  <c r="AE261" i="5" a="1"/>
  <c r="AE261" i="5" s="1"/>
  <c r="AE262" i="5" a="1"/>
  <c r="AE262" i="5" s="1"/>
  <c r="AE263" i="5" a="1"/>
  <c r="AE263" i="5" s="1"/>
  <c r="AE264" i="5" a="1"/>
  <c r="AE264" i="5" s="1"/>
  <c r="AE265" i="5" a="1"/>
  <c r="AE265" i="5" s="1"/>
  <c r="AE266" i="5" a="1"/>
  <c r="AE266" i="5" s="1"/>
  <c r="AE267" i="5" a="1"/>
  <c r="AE267" i="5" s="1"/>
  <c r="AE268" i="5" a="1"/>
  <c r="AE268" i="5" s="1"/>
  <c r="AE269" i="5" a="1"/>
  <c r="AE269" i="5" s="1"/>
  <c r="AE270" i="5" a="1"/>
  <c r="AE270" i="5" s="1"/>
  <c r="AE271" i="5" a="1"/>
  <c r="AE271" i="5" s="1"/>
  <c r="AE272" i="5" a="1"/>
  <c r="AE272" i="5" s="1"/>
  <c r="AE273" i="5" a="1"/>
  <c r="AE273" i="5" s="1"/>
  <c r="AE274" i="5" a="1"/>
  <c r="AE274" i="5" s="1"/>
  <c r="AE275" i="5" a="1"/>
  <c r="AE275" i="5" s="1"/>
  <c r="AE276" i="5" a="1"/>
  <c r="AE276" i="5" s="1"/>
  <c r="AE277" i="5" a="1"/>
  <c r="AE277" i="5" s="1"/>
  <c r="AE278" i="5" a="1"/>
  <c r="AE278" i="5" s="1"/>
  <c r="AE279" i="5" a="1"/>
  <c r="AE279" i="5" s="1"/>
  <c r="AE280" i="5" a="1"/>
  <c r="AE280" i="5" s="1"/>
  <c r="AE281" i="5" a="1"/>
  <c r="AE281" i="5" s="1"/>
  <c r="AE282" i="5" a="1"/>
  <c r="AE282" i="5" s="1"/>
  <c r="AE283" i="5" a="1"/>
  <c r="AE283" i="5" s="1"/>
  <c r="AE284" i="5" a="1"/>
  <c r="AE284" i="5" s="1"/>
  <c r="AE285" i="5" a="1"/>
  <c r="AE285" i="5" s="1"/>
  <c r="AE286" i="5" a="1"/>
  <c r="AE286" i="5" s="1"/>
  <c r="AE287" i="5" a="1"/>
  <c r="AE287" i="5" s="1"/>
  <c r="AE288" i="5" a="1"/>
  <c r="AE288" i="5" s="1"/>
  <c r="AE289" i="5" a="1"/>
  <c r="AE289" i="5" s="1"/>
  <c r="AE290" i="5" a="1"/>
  <c r="AE290" i="5" s="1"/>
  <c r="AE291" i="5" a="1"/>
  <c r="AE291" i="5" s="1"/>
  <c r="AE292" i="5" a="1"/>
  <c r="AE292" i="5" s="1"/>
  <c r="AE293" i="5" a="1"/>
  <c r="AE293" i="5" s="1"/>
  <c r="AE294" i="5" a="1"/>
  <c r="AE294" i="5" s="1"/>
  <c r="AE295" i="5" a="1"/>
  <c r="AE295" i="5" s="1"/>
  <c r="AE296" i="5" a="1"/>
  <c r="AE296" i="5" s="1"/>
  <c r="AE297" i="5" a="1"/>
  <c r="AE297" i="5" s="1"/>
  <c r="AE298" i="5" a="1"/>
  <c r="AE298" i="5" s="1"/>
  <c r="AE299" i="5" a="1"/>
  <c r="AE299" i="5" s="1"/>
  <c r="AE300" i="5" a="1"/>
  <c r="AE300" i="5" s="1"/>
  <c r="AE301" i="5" a="1"/>
  <c r="AE301" i="5" s="1"/>
  <c r="AE302" i="5" a="1"/>
  <c r="AE302" i="5" s="1"/>
  <c r="AE303" i="5" a="1"/>
  <c r="AE303" i="5" s="1"/>
  <c r="AE304" i="5" a="1"/>
  <c r="AE304" i="5" s="1"/>
  <c r="AE305" i="5" a="1"/>
  <c r="AE305" i="5" s="1"/>
  <c r="AE306" i="5" a="1"/>
  <c r="AE306" i="5" s="1"/>
  <c r="AE307" i="5" a="1"/>
  <c r="AE307" i="5" s="1"/>
  <c r="AE308" i="5" a="1"/>
  <c r="AE308" i="5" s="1"/>
  <c r="AE309" i="5" a="1"/>
  <c r="AE309" i="5" s="1"/>
  <c r="AE310" i="5" a="1"/>
  <c r="AE310" i="5" s="1"/>
  <c r="AE311" i="5" a="1"/>
  <c r="AE311" i="5" s="1"/>
  <c r="AE312" i="5" a="1"/>
  <c r="AE312" i="5" s="1"/>
  <c r="AE313" i="5" a="1"/>
  <c r="AE313" i="5" s="1"/>
  <c r="AE314" i="5" a="1"/>
  <c r="AE314" i="5" s="1"/>
  <c r="AE315" i="5" a="1"/>
  <c r="AE315" i="5" s="1"/>
  <c r="AE316" i="5" a="1"/>
  <c r="AE316" i="5" s="1"/>
  <c r="AE317" i="5" a="1"/>
  <c r="AE317" i="5" s="1"/>
  <c r="AE318" i="5" a="1"/>
  <c r="AE318" i="5" s="1"/>
  <c r="AE319" i="5" a="1"/>
  <c r="AE319" i="5" s="1"/>
  <c r="AE320" i="5" a="1"/>
  <c r="AE320" i="5" s="1"/>
  <c r="AE321" i="5" a="1"/>
  <c r="AE321" i="5" s="1"/>
  <c r="AE322" i="5" a="1"/>
  <c r="AE322" i="5" s="1"/>
  <c r="AE323" i="5" a="1"/>
  <c r="AE323" i="5" s="1"/>
  <c r="AE324" i="5" a="1"/>
  <c r="AE324" i="5" s="1"/>
  <c r="AE325" i="5" a="1"/>
  <c r="AE325" i="5" s="1"/>
  <c r="AE326" i="5" a="1"/>
  <c r="AE326" i="5" s="1"/>
  <c r="AE327" i="5" a="1"/>
  <c r="AE327" i="5" s="1"/>
  <c r="AE328" i="5" a="1"/>
  <c r="AE328" i="5" s="1"/>
  <c r="AE329" i="5" a="1"/>
  <c r="AE329" i="5" s="1"/>
  <c r="AE330" i="5" a="1"/>
  <c r="AE330" i="5" s="1"/>
  <c r="AE331" i="5" a="1"/>
  <c r="AE331" i="5" s="1"/>
  <c r="AE332" i="5" a="1"/>
  <c r="AE332" i="5" s="1"/>
  <c r="AE333" i="5" a="1"/>
  <c r="AE333" i="5" s="1"/>
  <c r="AE334" i="5" a="1"/>
  <c r="AE334" i="5" s="1"/>
  <c r="AE335" i="5" a="1"/>
  <c r="AE335" i="5" s="1"/>
  <c r="AE336" i="5" a="1"/>
  <c r="AE336" i="5" s="1"/>
  <c r="AE337" i="5" a="1"/>
  <c r="AE337" i="5" s="1"/>
  <c r="AE338" i="5" a="1"/>
  <c r="AE338" i="5" s="1"/>
  <c r="AE339" i="5" a="1"/>
  <c r="AE339" i="5" s="1"/>
  <c r="AE340" i="5" a="1"/>
  <c r="AE340" i="5" s="1"/>
  <c r="AE341" i="5" a="1"/>
  <c r="AE341" i="5" s="1"/>
  <c r="AE342" i="5" a="1"/>
  <c r="AE342" i="5" s="1"/>
  <c r="AE343" i="5" a="1"/>
  <c r="AE343" i="5" s="1"/>
  <c r="AE344" i="5" a="1"/>
  <c r="AE344" i="5" s="1"/>
  <c r="AE345" i="5" a="1"/>
  <c r="AE345" i="5" s="1"/>
  <c r="AE346" i="5" a="1"/>
  <c r="AE346" i="5" s="1"/>
  <c r="AE347" i="5" a="1"/>
  <c r="AE347" i="5" s="1"/>
  <c r="AE348" i="5" a="1"/>
  <c r="AE348" i="5" s="1"/>
  <c r="AE349" i="5" a="1"/>
  <c r="AE349" i="5" s="1"/>
  <c r="AE350" i="5" a="1"/>
  <c r="AE350" i="5" s="1"/>
  <c r="AE351" i="5" a="1"/>
  <c r="AE351" i="5" s="1"/>
  <c r="AE352" i="5" a="1"/>
  <c r="AE352" i="5" s="1"/>
  <c r="AE353" i="5" a="1"/>
  <c r="AE353" i="5" s="1"/>
  <c r="AE354" i="5" a="1"/>
  <c r="AE354" i="5" s="1"/>
  <c r="AE355" i="5" a="1"/>
  <c r="AE355" i="5" s="1"/>
  <c r="AE356" i="5" a="1"/>
  <c r="AE356" i="5" s="1"/>
  <c r="AE357" i="5" a="1"/>
  <c r="AE357" i="5" s="1"/>
  <c r="AE358" i="5" a="1"/>
  <c r="AE358" i="5" s="1"/>
  <c r="AE359" i="5" a="1"/>
  <c r="AE359" i="5" s="1"/>
  <c r="AE360" i="5" a="1"/>
  <c r="AE360" i="5" s="1"/>
  <c r="AE361" i="5" a="1"/>
  <c r="AE361" i="5" s="1"/>
  <c r="AE362" i="5" a="1"/>
  <c r="AE362" i="5" s="1"/>
  <c r="AE363" i="5" a="1"/>
  <c r="AE363" i="5" s="1"/>
  <c r="AE364" i="5" a="1"/>
  <c r="AE364" i="5" s="1"/>
  <c r="AE365" i="5" a="1"/>
  <c r="AE365" i="5" s="1"/>
  <c r="AE366" i="5" a="1"/>
  <c r="AE366" i="5" s="1"/>
  <c r="AE367" i="5" a="1"/>
  <c r="AE367" i="5" s="1"/>
  <c r="AE368" i="5" a="1"/>
  <c r="AE368" i="5" s="1"/>
  <c r="AE369" i="5" a="1"/>
  <c r="AE369" i="5" s="1"/>
  <c r="AE370" i="5" a="1"/>
  <c r="AE370" i="5" s="1"/>
  <c r="AE371" i="5" a="1"/>
  <c r="AE371" i="5" s="1"/>
  <c r="AE372" i="5" a="1"/>
  <c r="AE372" i="5" s="1"/>
  <c r="AE373" i="5" a="1"/>
  <c r="AE373" i="5" s="1"/>
  <c r="AE374" i="5" a="1"/>
  <c r="AE374" i="5" s="1"/>
  <c r="AE375" i="5" a="1"/>
  <c r="AE375" i="5" s="1"/>
  <c r="AE376" i="5" a="1"/>
  <c r="AE376" i="5" s="1"/>
  <c r="AE377" i="5" a="1"/>
  <c r="AE377" i="5" s="1"/>
  <c r="AE378" i="5" a="1"/>
  <c r="AE378" i="5" s="1"/>
  <c r="AE379" i="5" a="1"/>
  <c r="AE379" i="5" s="1"/>
  <c r="AE380" i="5" a="1"/>
  <c r="AE380" i="5" s="1"/>
  <c r="AE381" i="5" a="1"/>
  <c r="AE381" i="5" s="1"/>
  <c r="AE382" i="5" a="1"/>
  <c r="AE382" i="5" s="1"/>
  <c r="AE383" i="5" a="1"/>
  <c r="AE383" i="5" s="1"/>
  <c r="AE384" i="5" a="1"/>
  <c r="AE384" i="5" s="1"/>
  <c r="AE385" i="5" a="1"/>
  <c r="AE385" i="5" s="1"/>
  <c r="AE386" i="5" a="1"/>
  <c r="AE386" i="5" s="1"/>
  <c r="AE387" i="5" a="1"/>
  <c r="AE387" i="5" s="1"/>
  <c r="AE388" i="5" a="1"/>
  <c r="AE388" i="5" s="1"/>
  <c r="AE389" i="5" a="1"/>
  <c r="AE389" i="5" s="1"/>
  <c r="AE390" i="5" a="1"/>
  <c r="AE390" i="5" s="1"/>
  <c r="AE391" i="5" a="1"/>
  <c r="AE391" i="5" s="1"/>
  <c r="AE392" i="5" a="1"/>
  <c r="AE392" i="5" s="1"/>
  <c r="AE393" i="5" a="1"/>
  <c r="AE393" i="5" s="1"/>
  <c r="AE394" i="5" a="1"/>
  <c r="AE394" i="5" s="1"/>
  <c r="AE395" i="5" a="1"/>
  <c r="AE395" i="5" s="1"/>
  <c r="AE396" i="5" a="1"/>
  <c r="AE396" i="5" s="1"/>
  <c r="AE397" i="5" a="1"/>
  <c r="AE397" i="5" s="1"/>
  <c r="AE398" i="5" a="1"/>
  <c r="AE398" i="5" s="1"/>
  <c r="AE399" i="5" a="1"/>
  <c r="AE399" i="5" s="1"/>
  <c r="AE400" i="5" a="1"/>
  <c r="AE400" i="5" s="1"/>
  <c r="AE401" i="5" a="1"/>
  <c r="AE401" i="5" s="1"/>
  <c r="AE402" i="5" a="1"/>
  <c r="AE402" i="5" s="1"/>
  <c r="AE403" i="5" a="1"/>
  <c r="AE403" i="5" s="1"/>
  <c r="AE404" i="5" a="1"/>
  <c r="AE404" i="5" s="1"/>
  <c r="AE405" i="5" a="1"/>
  <c r="AE405" i="5" s="1"/>
  <c r="AE406" i="5" a="1"/>
  <c r="AE406" i="5" s="1"/>
  <c r="AE407" i="5" a="1"/>
  <c r="AE407" i="5" s="1"/>
  <c r="AE408" i="5" a="1"/>
  <c r="AE408" i="5" s="1"/>
  <c r="AE409" i="5" a="1"/>
  <c r="AE409" i="5" s="1"/>
  <c r="AE410" i="5" a="1"/>
  <c r="AE410" i="5" s="1"/>
  <c r="AE411" i="5" a="1"/>
  <c r="AE411" i="5" s="1"/>
  <c r="AE412" i="5" a="1"/>
  <c r="AE412" i="5" s="1"/>
  <c r="AE413" i="5" a="1"/>
  <c r="AE413" i="5" s="1"/>
  <c r="AE414" i="5" a="1"/>
  <c r="AE414" i="5" s="1"/>
  <c r="AE415" i="5" a="1"/>
  <c r="AE415" i="5" s="1"/>
  <c r="AE416" i="5" a="1"/>
  <c r="AE416" i="5" s="1"/>
  <c r="AE417" i="5" a="1"/>
  <c r="AE417" i="5" s="1"/>
  <c r="AE418" i="5" a="1"/>
  <c r="AE418" i="5" s="1"/>
  <c r="AE419" i="5" a="1"/>
  <c r="AE419" i="5" s="1"/>
  <c r="AE420" i="5" a="1"/>
  <c r="AE420" i="5" s="1"/>
  <c r="AE421" i="5" a="1"/>
  <c r="AE421" i="5" s="1"/>
  <c r="AE422" i="5" a="1"/>
  <c r="AE422" i="5" s="1"/>
  <c r="AE423" i="5" a="1"/>
  <c r="AE423" i="5" s="1"/>
  <c r="AE424" i="5" a="1"/>
  <c r="AE424" i="5" s="1"/>
  <c r="AE425" i="5" a="1"/>
  <c r="AE425" i="5" s="1"/>
  <c r="AE426" i="5" a="1"/>
  <c r="AE426" i="5" s="1"/>
  <c r="AE427" i="5" a="1"/>
  <c r="AE427" i="5" s="1"/>
  <c r="AE428" i="5" a="1"/>
  <c r="AE428" i="5" s="1"/>
  <c r="AE429" i="5" a="1"/>
  <c r="AE429" i="5" s="1"/>
  <c r="AE430" i="5" a="1"/>
  <c r="AE430" i="5" s="1"/>
  <c r="AE431" i="5" a="1"/>
  <c r="AE431" i="5" s="1"/>
  <c r="AE432" i="5" a="1"/>
  <c r="AE432" i="5" s="1"/>
  <c r="AE433" i="5" a="1"/>
  <c r="AE433" i="5" s="1"/>
  <c r="AE434" i="5" a="1"/>
  <c r="AE434" i="5" s="1"/>
  <c r="AE435" i="5" a="1"/>
  <c r="AE435" i="5" s="1"/>
  <c r="AE436" i="5" a="1"/>
  <c r="AE436" i="5" s="1"/>
  <c r="AE437" i="5" a="1"/>
  <c r="AE437" i="5" s="1"/>
  <c r="AE438" i="5" a="1"/>
  <c r="AE438" i="5" s="1"/>
  <c r="AE439" i="5" a="1"/>
  <c r="AE439" i="5" s="1"/>
  <c r="AE440" i="5" a="1"/>
  <c r="AE440" i="5" s="1"/>
  <c r="AE441" i="5" a="1"/>
  <c r="AE441" i="5" s="1"/>
  <c r="AE442" i="5" a="1"/>
  <c r="AE442" i="5" s="1"/>
  <c r="AE443" i="5" a="1"/>
  <c r="AE443" i="5" s="1"/>
  <c r="AE444" i="5" a="1"/>
  <c r="AE444" i="5" s="1"/>
  <c r="AE445" i="5" a="1"/>
  <c r="AE445" i="5" s="1"/>
  <c r="AE446" i="5" a="1"/>
  <c r="AE446" i="5" s="1"/>
  <c r="AE447" i="5" a="1"/>
  <c r="AE447" i="5" s="1"/>
  <c r="AE448" i="5" a="1"/>
  <c r="AE448" i="5" s="1"/>
  <c r="AE449" i="5" a="1"/>
  <c r="AE449" i="5" s="1"/>
  <c r="AE450" i="5" a="1"/>
  <c r="AE450" i="5" s="1"/>
  <c r="AE451" i="5" a="1"/>
  <c r="AE451" i="5" s="1"/>
  <c r="AE452" i="5" a="1"/>
  <c r="AE452" i="5" s="1"/>
  <c r="AE453" i="5" a="1"/>
  <c r="AE453" i="5" s="1"/>
  <c r="AE454" i="5" a="1"/>
  <c r="AE454" i="5" s="1"/>
  <c r="AE455" i="5" a="1"/>
  <c r="AE455" i="5" s="1"/>
  <c r="AE456" i="5" a="1"/>
  <c r="AE456" i="5" s="1"/>
  <c r="AE457" i="5" a="1"/>
  <c r="AE457" i="5" s="1"/>
  <c r="AE458" i="5" a="1"/>
  <c r="AE458" i="5" s="1"/>
  <c r="AE459" i="5" a="1"/>
  <c r="AE459" i="5" s="1"/>
  <c r="AE460" i="5" a="1"/>
  <c r="AE460" i="5" s="1"/>
  <c r="AE461" i="5" a="1"/>
  <c r="AE461" i="5" s="1"/>
  <c r="AE462" i="5" a="1"/>
  <c r="AE462" i="5" s="1"/>
  <c r="AE463" i="5" a="1"/>
  <c r="AE463" i="5" s="1"/>
  <c r="AE464" i="5" a="1"/>
  <c r="AE464" i="5" s="1"/>
  <c r="AE465" i="5" a="1"/>
  <c r="AE465" i="5" s="1"/>
  <c r="AE466" i="5" a="1"/>
  <c r="AE466" i="5" s="1"/>
  <c r="AE467" i="5" a="1"/>
  <c r="AE467" i="5" s="1"/>
  <c r="AE468" i="5" a="1"/>
  <c r="AE468" i="5" s="1"/>
  <c r="AE469" i="5" a="1"/>
  <c r="AE469" i="5" s="1"/>
  <c r="AE470" i="5" a="1"/>
  <c r="AE470" i="5" s="1"/>
  <c r="AE471" i="5" a="1"/>
  <c r="AE471" i="5" s="1"/>
  <c r="AE472" i="5" a="1"/>
  <c r="AE472" i="5" s="1"/>
  <c r="AE473" i="5" a="1"/>
  <c r="AE473" i="5" s="1"/>
  <c r="AE474" i="5" a="1"/>
  <c r="AE474" i="5" s="1"/>
  <c r="AE475" i="5" a="1"/>
  <c r="AE475" i="5" s="1"/>
  <c r="AE476" i="5" a="1"/>
  <c r="AE476" i="5" s="1"/>
  <c r="AE477" i="5" a="1"/>
  <c r="AE477" i="5" s="1"/>
  <c r="AE478" i="5" a="1"/>
  <c r="AE478" i="5" s="1"/>
  <c r="AE479" i="5" a="1"/>
  <c r="AE479" i="5" s="1"/>
  <c r="AE480" i="5" a="1"/>
  <c r="AE480" i="5" s="1"/>
  <c r="AE481" i="5" a="1"/>
  <c r="AE481" i="5" s="1"/>
  <c r="AE482" i="5" a="1"/>
  <c r="AE482" i="5" s="1"/>
  <c r="AE483" i="5" a="1"/>
  <c r="AE483" i="5" s="1"/>
  <c r="AE484" i="5" a="1"/>
  <c r="AE484" i="5" s="1"/>
  <c r="AE485" i="5" a="1"/>
  <c r="AE485" i="5" s="1"/>
  <c r="AE486" i="5" a="1"/>
  <c r="AE486" i="5" s="1"/>
  <c r="AE487" i="5" a="1"/>
  <c r="AE487" i="5" s="1"/>
  <c r="AE488" i="5" a="1"/>
  <c r="AE488" i="5" s="1"/>
  <c r="AE489" i="5" a="1"/>
  <c r="AE489" i="5" s="1"/>
  <c r="AE490" i="5" a="1"/>
  <c r="AE490" i="5" s="1"/>
  <c r="AE491" i="5" a="1"/>
  <c r="AE491" i="5" s="1"/>
  <c r="AE492" i="5" a="1"/>
  <c r="AE492" i="5" s="1"/>
  <c r="AE493" i="5" a="1"/>
  <c r="AE493" i="5" s="1"/>
  <c r="AE494" i="5" a="1"/>
  <c r="AE494" i="5" s="1"/>
  <c r="AE495" i="5" a="1"/>
  <c r="AE495" i="5" s="1"/>
  <c r="AE496" i="5" a="1"/>
  <c r="AE496" i="5" s="1"/>
  <c r="AE497" i="5" a="1"/>
  <c r="AE497" i="5" s="1"/>
  <c r="AE498" i="5" a="1"/>
  <c r="AE498" i="5" s="1"/>
  <c r="AE499" i="5" a="1"/>
  <c r="AE499" i="5" s="1"/>
  <c r="AE500" i="5" a="1"/>
  <c r="AE500" i="5" s="1"/>
  <c r="AE501" i="5" a="1"/>
  <c r="AE501" i="5" s="1"/>
  <c r="AE502" i="5" a="1"/>
  <c r="AE502" i="5" s="1"/>
  <c r="AE503" i="5" a="1"/>
  <c r="AE503" i="5" s="1"/>
  <c r="AE504" i="5" a="1"/>
  <c r="AE504" i="5" s="1"/>
  <c r="AE505" i="5" a="1"/>
  <c r="AE505" i="5" s="1"/>
  <c r="AE506" i="5" a="1"/>
  <c r="AE506" i="5" s="1"/>
  <c r="AE507" i="5" a="1"/>
  <c r="AE507" i="5" s="1"/>
  <c r="AE508" i="5" a="1"/>
  <c r="AE508" i="5" s="1"/>
  <c r="AE509" i="5" a="1"/>
  <c r="AE509" i="5" s="1"/>
  <c r="AE510" i="5" a="1"/>
  <c r="AE510" i="5" s="1"/>
  <c r="AE511" i="5" a="1"/>
  <c r="AE511" i="5" s="1"/>
  <c r="AE512" i="5" a="1"/>
  <c r="AE512" i="5" s="1"/>
  <c r="AE513" i="5" a="1"/>
  <c r="AE513" i="5" s="1"/>
  <c r="AE514" i="5" a="1"/>
  <c r="AE514" i="5" s="1"/>
  <c r="AE515" i="5" a="1"/>
  <c r="AE515" i="5" s="1"/>
  <c r="AE516" i="5" a="1"/>
  <c r="AE516" i="5" s="1"/>
  <c r="AE517" i="5" a="1"/>
  <c r="AE517" i="5" s="1"/>
  <c r="AE518" i="5" a="1"/>
  <c r="AE518" i="5" s="1"/>
  <c r="AE519" i="5" a="1"/>
  <c r="AE519" i="5" s="1"/>
  <c r="AE520" i="5" a="1"/>
  <c r="AE520" i="5" s="1"/>
  <c r="AE521" i="5" a="1"/>
  <c r="AE521" i="5" s="1"/>
  <c r="AE522" i="5" a="1"/>
  <c r="AE522" i="5" s="1"/>
  <c r="AE523" i="5" a="1"/>
  <c r="AE523" i="5" s="1"/>
  <c r="AE524" i="5" a="1"/>
  <c r="AE524" i="5" s="1"/>
  <c r="AE525" i="5" a="1"/>
  <c r="AE525" i="5" s="1"/>
  <c r="AE526" i="5" a="1"/>
  <c r="AE526" i="5" s="1"/>
  <c r="AE527" i="5" a="1"/>
  <c r="AE527" i="5" s="1"/>
  <c r="AE528" i="5" a="1"/>
  <c r="AE528" i="5" s="1"/>
  <c r="AE529" i="5" a="1"/>
  <c r="AE529" i="5" s="1"/>
  <c r="AE530" i="5" a="1"/>
  <c r="AE530" i="5" s="1"/>
  <c r="AE531" i="5" a="1"/>
  <c r="AE531" i="5" s="1"/>
  <c r="AE532" i="5" a="1"/>
  <c r="AE532" i="5" s="1"/>
  <c r="AE533" i="5" a="1"/>
  <c r="AE533" i="5" s="1"/>
  <c r="AE534" i="5" a="1"/>
  <c r="AE534" i="5" s="1"/>
  <c r="AE535" i="5" a="1"/>
  <c r="AE535" i="5" s="1"/>
  <c r="AE536" i="5" a="1"/>
  <c r="AE536" i="5" s="1"/>
  <c r="AE537" i="5" a="1"/>
  <c r="AE537" i="5" s="1"/>
  <c r="AE538" i="5" a="1"/>
  <c r="AE538" i="5" s="1"/>
  <c r="AE539" i="5" a="1"/>
  <c r="AE539" i="5" s="1"/>
  <c r="AE540" i="5" a="1"/>
  <c r="AE540" i="5" s="1"/>
  <c r="AE541" i="5" a="1"/>
  <c r="AE541" i="5" s="1"/>
  <c r="AE542" i="5" a="1"/>
  <c r="AE542" i="5" s="1"/>
  <c r="AE543" i="5" a="1"/>
  <c r="AE543" i="5" s="1"/>
  <c r="AE544" i="5" a="1"/>
  <c r="AE544" i="5" s="1"/>
  <c r="AE545" i="5" a="1"/>
  <c r="AE545" i="5" s="1"/>
  <c r="AE546" i="5" a="1"/>
  <c r="AE546" i="5" s="1"/>
  <c r="AE547" i="5" a="1"/>
  <c r="AE547" i="5" s="1"/>
  <c r="AE548" i="5" a="1"/>
  <c r="AE548" i="5" s="1"/>
  <c r="AE549" i="5" a="1"/>
  <c r="AE549" i="5" s="1"/>
  <c r="AE550" i="5" a="1"/>
  <c r="AE550" i="5" s="1"/>
  <c r="AE551" i="5" a="1"/>
  <c r="AE551" i="5" s="1"/>
  <c r="AE552" i="5" a="1"/>
  <c r="AE552" i="5" s="1"/>
  <c r="AE553" i="5" a="1"/>
  <c r="AE553" i="5" s="1"/>
  <c r="AE554" i="5" a="1"/>
  <c r="AE554" i="5" s="1"/>
  <c r="AE555" i="5" a="1"/>
  <c r="AE555" i="5" s="1"/>
  <c r="AE556" i="5" a="1"/>
  <c r="AE556" i="5" s="1"/>
  <c r="AE557" i="5" a="1"/>
  <c r="AE557" i="5" s="1"/>
  <c r="AE558" i="5" a="1"/>
  <c r="AE558" i="5" s="1"/>
  <c r="AE559" i="5" a="1"/>
  <c r="AE559" i="5" s="1"/>
  <c r="AE560" i="5" a="1"/>
  <c r="AE560" i="5" s="1"/>
  <c r="AE561" i="5" a="1"/>
  <c r="AE561" i="5" s="1"/>
  <c r="AE562" i="5" a="1"/>
  <c r="AE562" i="5" s="1"/>
  <c r="AE563" i="5" a="1"/>
  <c r="AE563" i="5" s="1"/>
  <c r="AE564" i="5" a="1"/>
  <c r="AE564" i="5" s="1"/>
  <c r="AE565" i="5" a="1"/>
  <c r="AE565" i="5" s="1"/>
  <c r="AE566" i="5" a="1"/>
  <c r="AE566" i="5" s="1"/>
  <c r="AE567" i="5" a="1"/>
  <c r="AE567" i="5" s="1"/>
  <c r="AE568" i="5" a="1"/>
  <c r="AE568" i="5" s="1"/>
  <c r="AE569" i="5" a="1"/>
  <c r="AE569" i="5" s="1"/>
  <c r="AE570" i="5" a="1"/>
  <c r="AE570" i="5" s="1"/>
  <c r="AE571" i="5" a="1"/>
  <c r="AE571" i="5" s="1"/>
  <c r="AE572" i="5" a="1"/>
  <c r="AE572" i="5" s="1"/>
  <c r="AE573" i="5" a="1"/>
  <c r="AE573" i="5" s="1"/>
  <c r="AE574" i="5" a="1"/>
  <c r="AE574" i="5" s="1"/>
  <c r="AE575" i="5" a="1"/>
  <c r="AE575" i="5" s="1"/>
  <c r="AE576" i="5" a="1"/>
  <c r="AE576" i="5" s="1"/>
  <c r="AE577" i="5" a="1"/>
  <c r="AE577" i="5" s="1"/>
  <c r="AE578" i="5" a="1"/>
  <c r="AE578" i="5" s="1"/>
  <c r="AE579" i="5" a="1"/>
  <c r="AE579" i="5" s="1"/>
  <c r="AE580" i="5" a="1"/>
  <c r="AE580" i="5" s="1"/>
  <c r="AE581" i="5" a="1"/>
  <c r="AE581" i="5" s="1"/>
  <c r="AE582" i="5" a="1"/>
  <c r="AE582" i="5" s="1"/>
  <c r="AE583" i="5" a="1"/>
  <c r="AE583" i="5" s="1"/>
  <c r="AE584" i="5" a="1"/>
  <c r="AE584" i="5" s="1"/>
  <c r="AE585" i="5" a="1"/>
  <c r="AE585" i="5" s="1"/>
  <c r="AE586" i="5" a="1"/>
  <c r="AE586" i="5" s="1"/>
  <c r="AE587" i="5" a="1"/>
  <c r="AE587" i="5" s="1"/>
  <c r="AE588" i="5" a="1"/>
  <c r="AE588" i="5" s="1"/>
  <c r="AE589" i="5" a="1"/>
  <c r="AE589" i="5" s="1"/>
  <c r="AE590" i="5" a="1"/>
  <c r="AE590" i="5" s="1"/>
  <c r="AE591" i="5" a="1"/>
  <c r="AE591" i="5" s="1"/>
  <c r="AE592" i="5" a="1"/>
  <c r="AE592" i="5" s="1"/>
  <c r="AE593" i="5" a="1"/>
  <c r="AE593" i="5" s="1"/>
  <c r="AE594" i="5" a="1"/>
  <c r="AE594" i="5" s="1"/>
  <c r="AE595" i="5" a="1"/>
  <c r="AE595" i="5" s="1"/>
  <c r="AE596" i="5" a="1"/>
  <c r="AE596" i="5" s="1"/>
  <c r="AE597" i="5" a="1"/>
  <c r="AE597" i="5" s="1"/>
  <c r="AE598" i="5" a="1"/>
  <c r="AE598" i="5" s="1"/>
  <c r="AE599" i="5" a="1"/>
  <c r="AE599" i="5" s="1"/>
  <c r="AE600" i="5" a="1"/>
  <c r="AE600" i="5" s="1"/>
  <c r="AE601" i="5" a="1"/>
  <c r="AE601" i="5" s="1"/>
  <c r="AE602" i="5" a="1"/>
  <c r="AE602" i="5" s="1"/>
  <c r="AE603" i="5" a="1"/>
  <c r="AE603" i="5" s="1"/>
  <c r="AE604" i="5" a="1"/>
  <c r="AE604" i="5" s="1"/>
  <c r="AE605" i="5" a="1"/>
  <c r="AE605" i="5" s="1"/>
  <c r="AE606" i="5" a="1"/>
  <c r="AE606" i="5" s="1"/>
  <c r="AE607" i="5" a="1"/>
  <c r="AE607" i="5" s="1"/>
  <c r="AE608" i="5" a="1"/>
  <c r="AE608" i="5" s="1"/>
  <c r="AE609" i="5" a="1"/>
  <c r="AE609" i="5" s="1"/>
  <c r="AE610" i="5" a="1"/>
  <c r="AE610" i="5" s="1"/>
  <c r="AE611" i="5" a="1"/>
  <c r="AE611" i="5" s="1"/>
  <c r="AE612" i="5" a="1"/>
  <c r="AE612" i="5" s="1"/>
  <c r="AE613" i="5" a="1"/>
  <c r="AE613" i="5" s="1"/>
  <c r="AE614" i="5" a="1"/>
  <c r="AE614" i="5" s="1"/>
  <c r="AE615" i="5" a="1"/>
  <c r="AE615" i="5" s="1"/>
  <c r="AE616" i="5" a="1"/>
  <c r="AE616" i="5" s="1"/>
  <c r="AE617" i="5" a="1"/>
  <c r="AE617" i="5" s="1"/>
  <c r="AE618" i="5" a="1"/>
  <c r="AE618" i="5" s="1"/>
  <c r="AE619" i="5" a="1"/>
  <c r="AE619" i="5" s="1"/>
  <c r="AE620" i="5" a="1"/>
  <c r="AE620" i="5" s="1"/>
  <c r="AE621" i="5" a="1"/>
  <c r="AE621" i="5" s="1"/>
  <c r="AE622" i="5" a="1"/>
  <c r="AE622" i="5" s="1"/>
  <c r="AE623" i="5" a="1"/>
  <c r="AE623" i="5" s="1"/>
  <c r="AE624" i="5" a="1"/>
  <c r="AE624" i="5" s="1"/>
  <c r="AE625" i="5" a="1"/>
  <c r="AE625" i="5" s="1"/>
  <c r="AE626" i="5" a="1"/>
  <c r="AE626" i="5" s="1"/>
  <c r="AE627" i="5" a="1"/>
  <c r="AE627" i="5" s="1"/>
  <c r="AE628" i="5" a="1"/>
  <c r="AE628" i="5" s="1"/>
  <c r="AE629" i="5" a="1"/>
  <c r="AE629" i="5" s="1"/>
  <c r="AE630" i="5" a="1"/>
  <c r="AE630" i="5" s="1"/>
  <c r="AE631" i="5" a="1"/>
  <c r="AE631" i="5" s="1"/>
  <c r="AE632" i="5" a="1"/>
  <c r="AE632" i="5" s="1"/>
  <c r="AE633" i="5" a="1"/>
  <c r="AE633" i="5" s="1"/>
  <c r="AE634" i="5" a="1"/>
  <c r="AE634" i="5" s="1"/>
  <c r="AE635" i="5" a="1"/>
  <c r="AE635" i="5" s="1"/>
  <c r="AE636" i="5" a="1"/>
  <c r="AE636" i="5" s="1"/>
  <c r="AE637" i="5" a="1"/>
  <c r="AE637" i="5" s="1"/>
  <c r="AE638" i="5" a="1"/>
  <c r="AE638" i="5" s="1"/>
  <c r="AE639" i="5" a="1"/>
  <c r="AE639" i="5" s="1"/>
  <c r="AE640" i="5" a="1"/>
  <c r="AE640" i="5" s="1"/>
  <c r="AE641" i="5" a="1"/>
  <c r="AE641" i="5" s="1"/>
  <c r="AE642" i="5" a="1"/>
  <c r="AE642" i="5" s="1"/>
  <c r="AE643" i="5" a="1"/>
  <c r="AE643" i="5" s="1"/>
  <c r="AE644" i="5" a="1"/>
  <c r="AE644" i="5" s="1"/>
  <c r="AE645" i="5" a="1"/>
  <c r="AE645" i="5" s="1"/>
  <c r="AE646" i="5" a="1"/>
  <c r="AE646" i="5" s="1"/>
  <c r="AE647" i="5" a="1"/>
  <c r="AE647" i="5" s="1"/>
  <c r="AE648" i="5" a="1"/>
  <c r="AE648" i="5" s="1"/>
  <c r="AE649" i="5" a="1"/>
  <c r="AE649" i="5" s="1"/>
  <c r="AE650" i="5" a="1"/>
  <c r="AE650" i="5" s="1"/>
  <c r="AE651" i="5" a="1"/>
  <c r="AE651" i="5" s="1"/>
  <c r="AE652" i="5" a="1"/>
  <c r="AE652" i="5" s="1"/>
  <c r="AE653" i="5" a="1"/>
  <c r="AE653" i="5" s="1"/>
  <c r="AE654" i="5" a="1"/>
  <c r="AE654" i="5" s="1"/>
  <c r="AE655" i="5" a="1"/>
  <c r="AE655" i="5" s="1"/>
  <c r="AE656" i="5" a="1"/>
  <c r="AE656" i="5" s="1"/>
  <c r="AE657" i="5" a="1"/>
  <c r="AE657" i="5" s="1"/>
  <c r="AE658" i="5" a="1"/>
  <c r="AE658" i="5" s="1"/>
  <c r="AE659" i="5" a="1"/>
  <c r="AE659" i="5" s="1"/>
  <c r="AE660" i="5" a="1"/>
  <c r="AE660" i="5" s="1"/>
  <c r="AE661" i="5" a="1"/>
  <c r="AE661" i="5" s="1"/>
  <c r="AE662" i="5" a="1"/>
  <c r="AE662" i="5" s="1"/>
  <c r="AE663" i="5" a="1"/>
  <c r="AE663" i="5" s="1"/>
  <c r="AE664" i="5" a="1"/>
  <c r="AE664" i="5" s="1"/>
  <c r="AE665" i="5" a="1"/>
  <c r="AE665" i="5" s="1"/>
  <c r="AE666" i="5" a="1"/>
  <c r="AE666" i="5" s="1"/>
  <c r="AE667" i="5" a="1"/>
  <c r="AE667" i="5" s="1"/>
  <c r="AE668" i="5" a="1"/>
  <c r="AE668" i="5" s="1"/>
  <c r="AE669" i="5" a="1"/>
  <c r="AE669" i="5" s="1"/>
  <c r="AE670" i="5" a="1"/>
  <c r="AE670" i="5" s="1"/>
  <c r="AE671" i="5" a="1"/>
  <c r="AE671" i="5" s="1"/>
  <c r="AE672" i="5" a="1"/>
  <c r="AE672" i="5" s="1"/>
  <c r="AE673" i="5" a="1"/>
  <c r="AE673" i="5" s="1"/>
  <c r="AE674" i="5" a="1"/>
  <c r="AE674" i="5" s="1"/>
  <c r="AE675" i="5" a="1"/>
  <c r="AE675" i="5" s="1"/>
  <c r="AE676" i="5" a="1"/>
  <c r="AE676" i="5" s="1"/>
  <c r="AE677" i="5" a="1"/>
  <c r="AE677" i="5" s="1"/>
  <c r="AE678" i="5" a="1"/>
  <c r="AE678" i="5" s="1"/>
  <c r="AE679" i="5" a="1"/>
  <c r="AE679" i="5" s="1"/>
  <c r="AE680" i="5" a="1"/>
  <c r="AE680" i="5" s="1"/>
  <c r="AE681" i="5" a="1"/>
  <c r="AE681" i="5" s="1"/>
  <c r="AE682" i="5" a="1"/>
  <c r="AE682" i="5" s="1"/>
  <c r="AE683" i="5" a="1"/>
  <c r="AE683" i="5" s="1"/>
  <c r="AE684" i="5" a="1"/>
  <c r="AE684" i="5" s="1"/>
  <c r="AE685" i="5" a="1"/>
  <c r="AE685" i="5" s="1"/>
  <c r="AE686" i="5" a="1"/>
  <c r="AE686" i="5" s="1"/>
  <c r="AE687" i="5" a="1"/>
  <c r="AE687" i="5" s="1"/>
  <c r="AE688" i="5" a="1"/>
  <c r="AE688" i="5" s="1"/>
  <c r="AE689" i="5" a="1"/>
  <c r="AE689" i="5" s="1"/>
  <c r="AE690" i="5" a="1"/>
  <c r="AE690" i="5" s="1"/>
  <c r="AE691" i="5" a="1"/>
  <c r="AE691" i="5" s="1"/>
  <c r="AE692" i="5" a="1"/>
  <c r="AE692" i="5" s="1"/>
  <c r="AE693" i="5" a="1"/>
  <c r="AE693" i="5" s="1"/>
  <c r="AE694" i="5" a="1"/>
  <c r="AE694" i="5" s="1"/>
  <c r="AE695" i="5" a="1"/>
  <c r="AE695" i="5" s="1"/>
  <c r="AE696" i="5" a="1"/>
  <c r="AE696" i="5" s="1"/>
  <c r="AE697" i="5" a="1"/>
  <c r="AE697" i="5" s="1"/>
  <c r="AE698" i="5" a="1"/>
  <c r="AE698" i="5" s="1"/>
  <c r="AE699" i="5" a="1"/>
  <c r="AE699" i="5" s="1"/>
  <c r="AE700" i="5" a="1"/>
  <c r="AE700" i="5" s="1"/>
  <c r="AE701" i="5" a="1"/>
  <c r="AE701" i="5" s="1"/>
  <c r="AE702" i="5" a="1"/>
  <c r="AE702" i="5" s="1"/>
  <c r="AE703" i="5" a="1"/>
  <c r="AE703" i="5" s="1"/>
  <c r="AE704" i="5" a="1"/>
  <c r="AE704" i="5" s="1"/>
  <c r="AE705" i="5" a="1"/>
  <c r="AE705" i="5" s="1"/>
  <c r="AE706" i="5" a="1"/>
  <c r="AE706" i="5" s="1"/>
  <c r="AE707" i="5" a="1"/>
  <c r="AE707" i="5" s="1"/>
  <c r="AE708" i="5" a="1"/>
  <c r="AE708" i="5" s="1"/>
  <c r="AE709" i="5" a="1"/>
  <c r="AE709" i="5" s="1"/>
  <c r="AE710" i="5" a="1"/>
  <c r="AE710" i="5" s="1"/>
  <c r="AE711" i="5" a="1"/>
  <c r="AE711" i="5" s="1"/>
  <c r="AE712" i="5" a="1"/>
  <c r="AE712" i="5" s="1"/>
  <c r="AE713" i="5" a="1"/>
  <c r="AE713" i="5" s="1"/>
  <c r="AE714" i="5" a="1"/>
  <c r="AE714" i="5" s="1"/>
  <c r="AE715" i="5" a="1"/>
  <c r="AE715" i="5" s="1"/>
  <c r="AE716" i="5" a="1"/>
  <c r="AE716" i="5" s="1"/>
  <c r="AE717" i="5" a="1"/>
  <c r="AE717" i="5" s="1"/>
  <c r="AE718" i="5" a="1"/>
  <c r="AE718" i="5" s="1"/>
  <c r="AE719" i="5" a="1"/>
  <c r="AE719" i="5" s="1"/>
  <c r="AE720" i="5" a="1"/>
  <c r="AE720" i="5" s="1"/>
  <c r="AE721" i="5" a="1"/>
  <c r="AE721" i="5" s="1"/>
  <c r="AE722" i="5" a="1"/>
  <c r="AE722" i="5" s="1"/>
  <c r="AE723" i="5" a="1"/>
  <c r="AE723" i="5" s="1"/>
  <c r="AE724" i="5" a="1"/>
  <c r="AE724" i="5" s="1"/>
  <c r="AE725" i="5" a="1"/>
  <c r="AE725" i="5" s="1"/>
  <c r="AE726" i="5" a="1"/>
  <c r="AE726" i="5" s="1"/>
  <c r="AE727" i="5" a="1"/>
  <c r="AE727" i="5" s="1"/>
  <c r="AE728" i="5" a="1"/>
  <c r="AE728" i="5" s="1"/>
  <c r="AE729" i="5" a="1"/>
  <c r="AE729" i="5" s="1"/>
  <c r="AE730" i="5" a="1"/>
  <c r="AE730" i="5" s="1"/>
  <c r="AE731" i="5" a="1"/>
  <c r="AE731" i="5" s="1"/>
  <c r="AE732" i="5" a="1"/>
  <c r="AE732" i="5" s="1"/>
  <c r="AE733" i="5" a="1"/>
  <c r="AE733" i="5" s="1"/>
  <c r="AE734" i="5" a="1"/>
  <c r="AE734" i="5" s="1"/>
  <c r="AE735" i="5" a="1"/>
  <c r="AE735" i="5" s="1"/>
  <c r="AE736" i="5" a="1"/>
  <c r="AE736" i="5" s="1"/>
  <c r="AE737" i="5" a="1"/>
  <c r="AE737" i="5" s="1"/>
  <c r="AE738" i="5" a="1"/>
  <c r="AE738" i="5" s="1"/>
  <c r="AE739" i="5" a="1"/>
  <c r="AE739" i="5" s="1"/>
  <c r="AE740" i="5" a="1"/>
  <c r="AE740" i="5" s="1"/>
  <c r="AE741" i="5" a="1"/>
  <c r="AE741" i="5" s="1"/>
  <c r="AE742" i="5" a="1"/>
  <c r="AE742" i="5" s="1"/>
  <c r="AE743" i="5" a="1"/>
  <c r="AE743" i="5" s="1"/>
  <c r="AE744" i="5" a="1"/>
  <c r="AE744" i="5" s="1"/>
  <c r="AE745" i="5" a="1"/>
  <c r="AE745" i="5" s="1"/>
  <c r="AE746" i="5" a="1"/>
  <c r="AE746" i="5" s="1"/>
  <c r="AE747" i="5" a="1"/>
  <c r="AE747" i="5" s="1"/>
  <c r="AE748" i="5" a="1"/>
  <c r="AE748" i="5" s="1"/>
  <c r="AE749" i="5" a="1"/>
  <c r="AE749" i="5" s="1"/>
  <c r="AE750" i="5" a="1"/>
  <c r="AE750" i="5" s="1"/>
  <c r="AE751" i="5" a="1"/>
  <c r="AE751" i="5" s="1"/>
  <c r="AE752" i="5" a="1"/>
  <c r="AE752" i="5" s="1"/>
  <c r="AE753" i="5" a="1"/>
  <c r="AE753" i="5" s="1"/>
  <c r="AE754" i="5" a="1"/>
  <c r="AE754" i="5" s="1"/>
  <c r="AE755" i="5" a="1"/>
  <c r="AE755" i="5" s="1"/>
  <c r="AE756" i="5" a="1"/>
  <c r="AE756" i="5" s="1"/>
  <c r="AE757" i="5" a="1"/>
  <c r="AE757" i="5" s="1"/>
  <c r="AE758" i="5" a="1"/>
  <c r="AE758" i="5" s="1"/>
  <c r="AE759" i="5" a="1"/>
  <c r="AE759" i="5" s="1"/>
  <c r="AE760" i="5" a="1"/>
  <c r="AE760" i="5" s="1"/>
  <c r="AE761" i="5" a="1"/>
  <c r="AE761" i="5" s="1"/>
  <c r="AE762" i="5" a="1"/>
  <c r="AE762" i="5" s="1"/>
  <c r="AE763" i="5" a="1"/>
  <c r="AE763" i="5" s="1"/>
  <c r="AE764" i="5" a="1"/>
  <c r="AE764" i="5" s="1"/>
  <c r="AE765" i="5" a="1"/>
  <c r="AE765" i="5" s="1"/>
  <c r="AE766" i="5" a="1"/>
  <c r="AE766" i="5" s="1"/>
  <c r="AE767" i="5" a="1"/>
  <c r="AE767" i="5" s="1"/>
  <c r="AE768" i="5" a="1"/>
  <c r="AE768" i="5" s="1"/>
  <c r="AE769" i="5" a="1"/>
  <c r="AE769" i="5" s="1"/>
  <c r="AE770" i="5" a="1"/>
  <c r="AE770" i="5" s="1"/>
  <c r="AE771" i="5" a="1"/>
  <c r="AE771" i="5" s="1"/>
  <c r="AE772" i="5" a="1"/>
  <c r="AE772" i="5" s="1"/>
  <c r="AE773" i="5" a="1"/>
  <c r="AE773" i="5" s="1"/>
  <c r="AE774" i="5" a="1"/>
  <c r="AE774" i="5" s="1"/>
  <c r="AE775" i="5" a="1"/>
  <c r="AE775" i="5" s="1"/>
  <c r="AE776" i="5" a="1"/>
  <c r="AE776" i="5" s="1"/>
  <c r="AE777" i="5" a="1"/>
  <c r="AE777" i="5" s="1"/>
  <c r="AE778" i="5" a="1"/>
  <c r="AE778" i="5" s="1"/>
  <c r="AE779" i="5" a="1"/>
  <c r="AE779" i="5" s="1"/>
  <c r="AE780" i="5" a="1"/>
  <c r="AE780" i="5" s="1"/>
  <c r="AE781" i="5" a="1"/>
  <c r="AE781" i="5" s="1"/>
  <c r="AE782" i="5" a="1"/>
  <c r="AE782" i="5" s="1"/>
  <c r="AE783" i="5" a="1"/>
  <c r="AE783" i="5" s="1"/>
  <c r="AE784" i="5" a="1"/>
  <c r="AE784" i="5" s="1"/>
  <c r="AE785" i="5" a="1"/>
  <c r="AE785" i="5" s="1"/>
  <c r="AE786" i="5" a="1"/>
  <c r="AE786" i="5" s="1"/>
  <c r="AE787" i="5" a="1"/>
  <c r="AE787" i="5" s="1"/>
  <c r="AE788" i="5" a="1"/>
  <c r="AE788" i="5" s="1"/>
  <c r="AE789" i="5" a="1"/>
  <c r="AE789" i="5" s="1"/>
  <c r="AE790" i="5" a="1"/>
  <c r="AE790" i="5" s="1"/>
  <c r="AE791" i="5" a="1"/>
  <c r="AE791" i="5" s="1"/>
  <c r="AE792" i="5" a="1"/>
  <c r="AE792" i="5" s="1"/>
  <c r="AE793" i="5" a="1"/>
  <c r="AE793" i="5" s="1"/>
  <c r="AE794" i="5" a="1"/>
  <c r="AE794" i="5" s="1"/>
  <c r="AE795" i="5" a="1"/>
  <c r="AE795" i="5" s="1"/>
  <c r="AE796" i="5" a="1"/>
  <c r="AE796" i="5" s="1"/>
  <c r="AE797" i="5" a="1"/>
  <c r="AE797" i="5" s="1"/>
  <c r="AE798" i="5" a="1"/>
  <c r="AE798" i="5" s="1"/>
  <c r="AE799" i="5" a="1"/>
  <c r="AE799" i="5" s="1"/>
  <c r="AE800" i="5" a="1"/>
  <c r="AE800" i="5" s="1"/>
  <c r="AE801" i="5" a="1"/>
  <c r="AE801" i="5" s="1"/>
  <c r="AE802" i="5" a="1"/>
  <c r="AE802" i="5" s="1"/>
  <c r="AE803" i="5" a="1"/>
  <c r="AE803" i="5" s="1"/>
  <c r="AE804" i="5" a="1"/>
  <c r="AE804" i="5" s="1"/>
  <c r="AE805" i="5" a="1"/>
  <c r="AE805" i="5" s="1"/>
  <c r="AE806" i="5" a="1"/>
  <c r="AE806" i="5" s="1"/>
  <c r="AE807" i="5" a="1"/>
  <c r="AE807" i="5" s="1"/>
  <c r="AE808" i="5" a="1"/>
  <c r="AE808" i="5" s="1"/>
  <c r="AE809" i="5" a="1"/>
  <c r="AE809" i="5" s="1"/>
  <c r="AE810" i="5" a="1"/>
  <c r="AE810" i="5" s="1"/>
  <c r="AE811" i="5" a="1"/>
  <c r="AE811" i="5" s="1"/>
  <c r="AE812" i="5" a="1"/>
  <c r="AE812" i="5" s="1"/>
  <c r="AE813" i="5" a="1"/>
  <c r="AE813" i="5" s="1"/>
  <c r="AE814" i="5" a="1"/>
  <c r="AE814" i="5" s="1"/>
  <c r="AE815" i="5" a="1"/>
  <c r="AE815" i="5" s="1"/>
  <c r="AE816" i="5" a="1"/>
  <c r="AE816" i="5" s="1"/>
  <c r="AE817" i="5" a="1"/>
  <c r="AE817" i="5" s="1"/>
  <c r="AE818" i="5" a="1"/>
  <c r="AE818" i="5" s="1"/>
  <c r="AE819" i="5" a="1"/>
  <c r="AE819" i="5" s="1"/>
  <c r="AE820" i="5" a="1"/>
  <c r="AE820" i="5" s="1"/>
  <c r="AE821" i="5" a="1"/>
  <c r="AE821" i="5" s="1"/>
  <c r="AE822" i="5" a="1"/>
  <c r="AE822" i="5" s="1"/>
  <c r="AE823" i="5" a="1"/>
  <c r="AE823" i="5" s="1"/>
  <c r="AE824" i="5" a="1"/>
  <c r="AE824" i="5" s="1"/>
  <c r="AE825" i="5" a="1"/>
  <c r="AE825" i="5" s="1"/>
  <c r="AE826" i="5" a="1"/>
  <c r="AE826" i="5" s="1"/>
  <c r="AE827" i="5" a="1"/>
  <c r="AE827" i="5" s="1"/>
  <c r="AE828" i="5" a="1"/>
  <c r="AE828" i="5" s="1"/>
  <c r="AE829" i="5" a="1"/>
  <c r="AE829" i="5" s="1"/>
  <c r="AE830" i="5" a="1"/>
  <c r="AE830" i="5" s="1"/>
  <c r="AE831" i="5" a="1"/>
  <c r="AE831" i="5" s="1"/>
  <c r="AE832" i="5" a="1"/>
  <c r="AE832" i="5" s="1"/>
  <c r="AE833" i="5" a="1"/>
  <c r="AE833" i="5" s="1"/>
  <c r="AE834" i="5" a="1"/>
  <c r="AE834" i="5" s="1"/>
  <c r="AE835" i="5" a="1"/>
  <c r="AE835" i="5" s="1"/>
  <c r="AE836" i="5" a="1"/>
  <c r="AE836" i="5" s="1"/>
  <c r="AE837" i="5" a="1"/>
  <c r="AE837" i="5" s="1"/>
  <c r="AE838" i="5" a="1"/>
  <c r="AE838" i="5" s="1"/>
  <c r="AE839" i="5" a="1"/>
  <c r="AE839" i="5" s="1"/>
  <c r="AE840" i="5" a="1"/>
  <c r="AE840" i="5" s="1"/>
  <c r="AE841" i="5" a="1"/>
  <c r="AE841" i="5" s="1"/>
  <c r="AE842" i="5" a="1"/>
  <c r="AE842" i="5" s="1"/>
  <c r="AE843" i="5" a="1"/>
  <c r="AE843" i="5" s="1"/>
  <c r="AE844" i="5" a="1"/>
  <c r="AE844" i="5" s="1"/>
  <c r="AE845" i="5" a="1"/>
  <c r="AE845" i="5" s="1"/>
  <c r="AE846" i="5" a="1"/>
  <c r="AE846" i="5" s="1"/>
  <c r="AE847" i="5" a="1"/>
  <c r="AE847" i="5" s="1"/>
  <c r="AE848" i="5" a="1"/>
  <c r="AE848" i="5" s="1"/>
  <c r="AE849" i="5" a="1"/>
  <c r="AE849" i="5" s="1"/>
  <c r="AE850" i="5" a="1"/>
  <c r="AE850" i="5" s="1"/>
  <c r="AE851" i="5" a="1"/>
  <c r="AE851" i="5" s="1"/>
  <c r="AE852" i="5" a="1"/>
  <c r="AE852" i="5" s="1"/>
  <c r="AE853" i="5" a="1"/>
  <c r="AE853" i="5" s="1"/>
  <c r="AE854" i="5" a="1"/>
  <c r="AE854" i="5" s="1"/>
  <c r="AE855" i="5" a="1"/>
  <c r="AE855" i="5" s="1"/>
  <c r="AE856" i="5" a="1"/>
  <c r="AE856" i="5" s="1"/>
  <c r="AE857" i="5" a="1"/>
  <c r="AE857" i="5" s="1"/>
  <c r="AE858" i="5" a="1"/>
  <c r="AE858" i="5" s="1"/>
  <c r="AE859" i="5" a="1"/>
  <c r="AE859" i="5" s="1"/>
  <c r="AE860" i="5" a="1"/>
  <c r="AE860" i="5" s="1"/>
  <c r="AE861" i="5" a="1"/>
  <c r="AE861" i="5" s="1"/>
  <c r="AE862" i="5" a="1"/>
  <c r="AE862" i="5" s="1"/>
  <c r="AE863" i="5" a="1"/>
  <c r="AE863" i="5" s="1"/>
  <c r="AE864" i="5" a="1"/>
  <c r="AE864" i="5" s="1"/>
  <c r="AE865" i="5" a="1"/>
  <c r="AE865" i="5" s="1"/>
  <c r="AE866" i="5" a="1"/>
  <c r="AE866" i="5" s="1"/>
  <c r="AE867" i="5" a="1"/>
  <c r="AE867" i="5" s="1"/>
  <c r="AE868" i="5" a="1"/>
  <c r="AE868" i="5" s="1"/>
  <c r="AE869" i="5" a="1"/>
  <c r="AE869" i="5" s="1"/>
  <c r="AE870" i="5" a="1"/>
  <c r="AE870" i="5" s="1"/>
  <c r="AE871" i="5" a="1"/>
  <c r="AE871" i="5" s="1"/>
  <c r="AE872" i="5" a="1"/>
  <c r="AE872" i="5" s="1"/>
  <c r="AE873" i="5" a="1"/>
  <c r="AE873" i="5" s="1"/>
  <c r="AE874" i="5" a="1"/>
  <c r="AE874" i="5" s="1"/>
  <c r="AE875" i="5" a="1"/>
  <c r="AE875" i="5" s="1"/>
  <c r="AE876" i="5" a="1"/>
  <c r="AE876" i="5" s="1"/>
  <c r="AE877" i="5" a="1"/>
  <c r="AE877" i="5" s="1"/>
  <c r="AE878" i="5" a="1"/>
  <c r="AE878" i="5" s="1"/>
  <c r="AE879" i="5" a="1"/>
  <c r="AE879" i="5" s="1"/>
  <c r="AE880" i="5" a="1"/>
  <c r="AE880" i="5" s="1"/>
  <c r="AE881" i="5" a="1"/>
  <c r="AE881" i="5" s="1"/>
  <c r="AE882" i="5" a="1"/>
  <c r="AE882" i="5" s="1"/>
  <c r="AE883" i="5" a="1"/>
  <c r="AE883" i="5" s="1"/>
  <c r="AE884" i="5" a="1"/>
  <c r="AE884" i="5" s="1"/>
  <c r="AE885" i="5" a="1"/>
  <c r="AE885" i="5" s="1"/>
  <c r="AE886" i="5" a="1"/>
  <c r="AE886" i="5" s="1"/>
  <c r="AE887" i="5" a="1"/>
  <c r="AE887" i="5" s="1"/>
  <c r="AE888" i="5" a="1"/>
  <c r="AE888" i="5" s="1"/>
  <c r="AE889" i="5" a="1"/>
  <c r="AE889" i="5" s="1"/>
  <c r="AE890" i="5" a="1"/>
  <c r="AE890" i="5" s="1"/>
  <c r="AE891" i="5" a="1"/>
  <c r="AE891" i="5" s="1"/>
  <c r="AE892" i="5" a="1"/>
  <c r="AE892" i="5" s="1"/>
  <c r="AE893" i="5" a="1"/>
  <c r="AE893" i="5" s="1"/>
  <c r="AE894" i="5" a="1"/>
  <c r="AE894" i="5" s="1"/>
  <c r="AE895" i="5" a="1"/>
  <c r="AE895" i="5" s="1"/>
  <c r="AE896" i="5" a="1"/>
  <c r="AE896" i="5" s="1"/>
  <c r="AE897" i="5" a="1"/>
  <c r="AE897" i="5" s="1"/>
  <c r="AE898" i="5" a="1"/>
  <c r="AE898" i="5" s="1"/>
  <c r="AE899" i="5" a="1"/>
  <c r="AE899" i="5" s="1"/>
  <c r="AE900" i="5" a="1"/>
  <c r="AE900" i="5" s="1"/>
  <c r="AE901" i="5" a="1"/>
  <c r="AE901" i="5" s="1"/>
  <c r="AE902" i="5" a="1"/>
  <c r="AE902" i="5" s="1"/>
  <c r="AE903" i="5" a="1"/>
  <c r="AE903" i="5" s="1"/>
  <c r="AE904" i="5" a="1"/>
  <c r="AE904" i="5" s="1"/>
  <c r="AE905" i="5" a="1"/>
  <c r="AE905" i="5" s="1"/>
  <c r="AE906" i="5" a="1"/>
  <c r="AE906" i="5" s="1"/>
  <c r="AE907" i="5" a="1"/>
  <c r="AE907" i="5" s="1"/>
  <c r="AE908" i="5" a="1"/>
  <c r="AE908" i="5" s="1"/>
  <c r="AE909" i="5" a="1"/>
  <c r="AE909" i="5" s="1"/>
  <c r="AE910" i="5" a="1"/>
  <c r="AE910" i="5" s="1"/>
  <c r="AE911" i="5" a="1"/>
  <c r="AE911" i="5" s="1"/>
  <c r="AE912" i="5" a="1"/>
  <c r="AE912" i="5" s="1"/>
  <c r="AE913" i="5" a="1"/>
  <c r="AE913" i="5" s="1"/>
  <c r="AE914" i="5" a="1"/>
  <c r="AE914" i="5" s="1"/>
  <c r="AE915" i="5" a="1"/>
  <c r="AE915" i="5" s="1"/>
  <c r="AE916" i="5" a="1"/>
  <c r="AE916" i="5" s="1"/>
  <c r="AE917" i="5" a="1"/>
  <c r="AE917" i="5" s="1"/>
  <c r="AE918" i="5" a="1"/>
  <c r="AE918" i="5" s="1"/>
  <c r="AE919" i="5" a="1"/>
  <c r="AE919" i="5" s="1"/>
  <c r="AE920" i="5" a="1"/>
  <c r="AE920" i="5" s="1"/>
  <c r="AE921" i="5" a="1"/>
  <c r="AE921" i="5" s="1"/>
  <c r="AE922" i="5" a="1"/>
  <c r="AE922" i="5" s="1"/>
  <c r="AE923" i="5" a="1"/>
  <c r="AE923" i="5" s="1"/>
  <c r="AE924" i="5" a="1"/>
  <c r="AE924" i="5" s="1"/>
  <c r="AE925" i="5" a="1"/>
  <c r="AE925" i="5" s="1"/>
  <c r="AE926" i="5" a="1"/>
  <c r="AE926" i="5" s="1"/>
  <c r="AE927" i="5" a="1"/>
  <c r="AE927" i="5" s="1"/>
  <c r="AE928" i="5" a="1"/>
  <c r="AE928" i="5" s="1"/>
  <c r="AE929" i="5" a="1"/>
  <c r="AE929" i="5" s="1"/>
  <c r="AE930" i="5" a="1"/>
  <c r="AE930" i="5" s="1"/>
  <c r="AE931" i="5" a="1"/>
  <c r="AE931" i="5" s="1"/>
  <c r="AE932" i="5" a="1"/>
  <c r="AE932" i="5" s="1"/>
  <c r="AE933" i="5" a="1"/>
  <c r="AE933" i="5" s="1"/>
  <c r="AE934" i="5" a="1"/>
  <c r="AE934" i="5" s="1"/>
  <c r="AE935" i="5" a="1"/>
  <c r="AE935" i="5" s="1"/>
  <c r="AE936" i="5" a="1"/>
  <c r="AE936" i="5" s="1"/>
  <c r="AE937" i="5" a="1"/>
  <c r="AE937" i="5" s="1"/>
  <c r="AE938" i="5" a="1"/>
  <c r="AE938" i="5" s="1"/>
  <c r="AE939" i="5" a="1"/>
  <c r="AE939" i="5" s="1"/>
  <c r="AE940" i="5" a="1"/>
  <c r="AE940" i="5" s="1"/>
  <c r="AE941" i="5" a="1"/>
  <c r="AE941" i="5" s="1"/>
  <c r="AE942" i="5" a="1"/>
  <c r="AE942" i="5" s="1"/>
  <c r="AE943" i="5" a="1"/>
  <c r="AE943" i="5" s="1"/>
  <c r="AE944" i="5" a="1"/>
  <c r="AE944" i="5" s="1"/>
  <c r="AE945" i="5" a="1"/>
  <c r="AE945" i="5" s="1"/>
  <c r="AE946" i="5" a="1"/>
  <c r="AE946" i="5" s="1"/>
  <c r="AE947" i="5" a="1"/>
  <c r="AE947" i="5" s="1"/>
  <c r="AE948" i="5" a="1"/>
  <c r="AE948" i="5" s="1"/>
  <c r="AE949" i="5" a="1"/>
  <c r="AE949" i="5" s="1"/>
  <c r="AE950" i="5" a="1"/>
  <c r="AE950" i="5" s="1"/>
  <c r="AE951" i="5" a="1"/>
  <c r="AE951" i="5" s="1"/>
  <c r="AE952" i="5" a="1"/>
  <c r="AE952" i="5" s="1"/>
  <c r="AE953" i="5" a="1"/>
  <c r="AE953" i="5" s="1"/>
  <c r="AE954" i="5" a="1"/>
  <c r="AE954" i="5" s="1"/>
  <c r="AE955" i="5" a="1"/>
  <c r="AE955" i="5" s="1"/>
  <c r="AE956" i="5" a="1"/>
  <c r="AE956" i="5" s="1"/>
  <c r="AE957" i="5" a="1"/>
  <c r="AE957" i="5" s="1"/>
  <c r="AE958" i="5" a="1"/>
  <c r="AE958" i="5" s="1"/>
  <c r="AE959" i="5" a="1"/>
  <c r="AE959" i="5" s="1"/>
  <c r="AE960" i="5" a="1"/>
  <c r="AE960" i="5" s="1"/>
  <c r="AE961" i="5" a="1"/>
  <c r="AE961" i="5" s="1"/>
  <c r="AE962" i="5" a="1"/>
  <c r="AE962" i="5" s="1"/>
  <c r="AE963" i="5" a="1"/>
  <c r="AE963" i="5" s="1"/>
  <c r="AE964" i="5" a="1"/>
  <c r="AE964" i="5" s="1"/>
  <c r="AE965" i="5" a="1"/>
  <c r="AE965" i="5" s="1"/>
  <c r="AE966" i="5" a="1"/>
  <c r="AE966" i="5" s="1"/>
  <c r="AE967" i="5" a="1"/>
  <c r="AE967" i="5" s="1"/>
  <c r="AE968" i="5" a="1"/>
  <c r="AE968" i="5" s="1"/>
  <c r="AE969" i="5" a="1"/>
  <c r="AE969" i="5" s="1"/>
  <c r="AE970" i="5" a="1"/>
  <c r="AE970" i="5" s="1"/>
  <c r="AE971" i="5" a="1"/>
  <c r="AE971" i="5" s="1"/>
  <c r="AE972" i="5" a="1"/>
  <c r="AE972" i="5" s="1"/>
  <c r="AE973" i="5" a="1"/>
  <c r="AE973" i="5" s="1"/>
  <c r="AE974" i="5" a="1"/>
  <c r="AE974" i="5" s="1"/>
  <c r="AE975" i="5" a="1"/>
  <c r="AE975" i="5" s="1"/>
  <c r="AE976" i="5" a="1"/>
  <c r="AE976" i="5" s="1"/>
  <c r="AE977" i="5" a="1"/>
  <c r="AE977" i="5" s="1"/>
  <c r="AE978" i="5" a="1"/>
  <c r="AE978" i="5" s="1"/>
  <c r="AE979" i="5" a="1"/>
  <c r="AE979" i="5" s="1"/>
  <c r="AE980" i="5" a="1"/>
  <c r="AE980" i="5" s="1"/>
  <c r="AE981" i="5" a="1"/>
  <c r="AE981" i="5" s="1"/>
  <c r="AE982" i="5" a="1"/>
  <c r="AE982" i="5" s="1"/>
  <c r="AE983" i="5" a="1"/>
  <c r="AE983" i="5" s="1"/>
  <c r="AE984" i="5" a="1"/>
  <c r="AE984" i="5" s="1"/>
  <c r="AE985" i="5" a="1"/>
  <c r="AE985" i="5" s="1"/>
  <c r="AE986" i="5" a="1"/>
  <c r="AE986" i="5" s="1"/>
  <c r="AE987" i="5" a="1"/>
  <c r="AE987" i="5" s="1"/>
  <c r="AE988" i="5" a="1"/>
  <c r="AE988" i="5" s="1"/>
  <c r="AE989" i="5" a="1"/>
  <c r="AE989" i="5" s="1"/>
  <c r="AE990" i="5" a="1"/>
  <c r="AE990" i="5" s="1"/>
  <c r="AE991" i="5" a="1"/>
  <c r="AE991" i="5" s="1"/>
  <c r="AE992" i="5" a="1"/>
  <c r="AE992" i="5" s="1"/>
  <c r="AE993" i="5" a="1"/>
  <c r="AE993" i="5" s="1"/>
  <c r="AE994" i="5" a="1"/>
  <c r="AE994" i="5" s="1"/>
  <c r="AE995" i="5" a="1"/>
  <c r="AE995" i="5" s="1"/>
  <c r="AE996" i="5" a="1"/>
  <c r="AE996" i="5" s="1"/>
  <c r="AE997" i="5" a="1"/>
  <c r="AE997" i="5" s="1"/>
  <c r="AE998" i="5" a="1"/>
  <c r="AE998" i="5" s="1"/>
  <c r="AE999" i="5" a="1"/>
  <c r="AE999" i="5" s="1"/>
  <c r="AE1000" i="5" a="1"/>
  <c r="AE1000" i="5" s="1"/>
  <c r="AE1001" i="5" a="1"/>
  <c r="AE1001" i="5" s="1"/>
  <c r="AE1002" i="5" a="1"/>
  <c r="AE1002" i="5" s="1"/>
  <c r="AE1003" i="5" a="1"/>
  <c r="AE1003" i="5" s="1"/>
  <c r="AE1004" i="5" a="1"/>
  <c r="AE1004" i="5" s="1"/>
  <c r="AE1005" i="5" a="1"/>
  <c r="AE1005" i="5" s="1"/>
  <c r="AE1006" i="5" a="1"/>
  <c r="AE1006" i="5" s="1"/>
  <c r="AE1007" i="5" a="1"/>
  <c r="AE1007" i="5" s="1"/>
  <c r="AE1008" i="5" a="1"/>
  <c r="AE1008" i="5" s="1"/>
  <c r="AE1009" i="5" a="1"/>
  <c r="AE1009" i="5" s="1"/>
  <c r="AE1010" i="5" a="1"/>
  <c r="AE1010" i="5" s="1"/>
  <c r="AE1011" i="5" a="1"/>
  <c r="AE1011" i="5" s="1"/>
  <c r="AE1012" i="5" a="1"/>
  <c r="AE1012" i="5" s="1"/>
  <c r="AE1013" i="5" a="1"/>
  <c r="AE1013" i="5" s="1"/>
  <c r="AE1014" i="5" a="1"/>
  <c r="AE1014" i="5" s="1"/>
  <c r="AE1015" i="5" a="1"/>
  <c r="AE1015" i="5" s="1"/>
  <c r="AE1016" i="5" a="1"/>
  <c r="AE1016" i="5" s="1"/>
  <c r="AE1017" i="5" a="1"/>
  <c r="AE1017" i="5" s="1"/>
  <c r="AE1018" i="5" a="1"/>
  <c r="AE1018" i="5" s="1"/>
  <c r="AE1019" i="5" a="1"/>
  <c r="AE1019" i="5" s="1"/>
  <c r="AE1020" i="5" a="1"/>
  <c r="AE1020" i="5" s="1"/>
  <c r="AE1021" i="5" a="1"/>
  <c r="AE1021" i="5" s="1"/>
  <c r="AE1022" i="5" a="1"/>
  <c r="AE1022" i="5" s="1"/>
  <c r="AE1023" i="5" a="1"/>
  <c r="AE1023" i="5" s="1"/>
  <c r="AE1024" i="5" a="1"/>
  <c r="AE1024" i="5" s="1"/>
  <c r="AE1025" i="5" a="1"/>
  <c r="AE1025" i="5" s="1"/>
  <c r="AE1026" i="5" a="1"/>
  <c r="AE1026" i="5" s="1"/>
  <c r="AE1027" i="5" a="1"/>
  <c r="AE1027" i="5" s="1"/>
  <c r="AE1028" i="5" a="1"/>
  <c r="AE1028" i="5" s="1"/>
  <c r="AE1029" i="5" a="1"/>
  <c r="AE1029" i="5" s="1"/>
  <c r="AE1030" i="5" a="1"/>
  <c r="AE1030" i="5" s="1"/>
  <c r="AE1031" i="5" a="1"/>
  <c r="AE1031" i="5" s="1"/>
  <c r="AE1032" i="5" a="1"/>
  <c r="AE1032" i="5" s="1"/>
  <c r="AE1033" i="5" a="1"/>
  <c r="AE1033" i="5" s="1"/>
  <c r="AE1034" i="5" a="1"/>
  <c r="AE1034" i="5" s="1"/>
  <c r="AE1035" i="5" a="1"/>
  <c r="AE1035" i="5" s="1"/>
  <c r="AE1036" i="5" a="1"/>
  <c r="AE1036" i="5" s="1"/>
  <c r="AE1037" i="5" a="1"/>
  <c r="AE1037" i="5" s="1"/>
  <c r="AE1038" i="5" a="1"/>
  <c r="AE1038" i="5" s="1"/>
  <c r="AE1039" i="5" a="1"/>
  <c r="AE1039" i="5" s="1"/>
  <c r="AE1040" i="5" a="1"/>
  <c r="AE1040" i="5" s="1"/>
  <c r="AE1041" i="5" a="1"/>
  <c r="AE1041" i="5" s="1"/>
  <c r="AE1042" i="5" a="1"/>
  <c r="AE1042" i="5" s="1"/>
  <c r="AE1043" i="5" a="1"/>
  <c r="AE1043" i="5" s="1"/>
  <c r="AE1044" i="5" a="1"/>
  <c r="AE1044" i="5" s="1"/>
  <c r="AE1045" i="5" a="1"/>
  <c r="AE1045" i="5" s="1"/>
  <c r="AE1046" i="5" a="1"/>
  <c r="AE1046" i="5" s="1"/>
  <c r="AE1047" i="5" a="1"/>
  <c r="AE1047" i="5" s="1"/>
  <c r="AE1048" i="5" a="1"/>
  <c r="AE1048" i="5" s="1"/>
  <c r="AE1049" i="5" a="1"/>
  <c r="AE1049" i="5" s="1"/>
  <c r="AE1050" i="5" a="1"/>
  <c r="AE1050" i="5" s="1"/>
  <c r="AE1051" i="5" a="1"/>
  <c r="AE1051" i="5" s="1"/>
  <c r="AE1052" i="5" a="1"/>
  <c r="AE1052" i="5" s="1"/>
  <c r="AE1053" i="5" a="1"/>
  <c r="AE1053" i="5" s="1"/>
  <c r="AE1054" i="5" a="1"/>
  <c r="AE1054" i="5" s="1"/>
  <c r="AE1055" i="5" a="1"/>
  <c r="AE1055" i="5" s="1"/>
  <c r="AE1056" i="5" a="1"/>
  <c r="AE1056" i="5" s="1"/>
  <c r="AE1057" i="5" a="1"/>
  <c r="AE1057" i="5" s="1"/>
  <c r="AE1058" i="5" a="1"/>
  <c r="AE1058" i="5" s="1"/>
  <c r="AE1059" i="5" a="1"/>
  <c r="AE1059" i="5" s="1"/>
  <c r="AE1060" i="5" a="1"/>
  <c r="AE1060" i="5" s="1"/>
  <c r="AE1061" i="5" a="1"/>
  <c r="AE1061" i="5" s="1"/>
  <c r="AE1062" i="5" a="1"/>
  <c r="AE1062" i="5" s="1"/>
  <c r="AE1063" i="5" a="1"/>
  <c r="AE1063" i="5" s="1"/>
  <c r="AE1064" i="5" a="1"/>
  <c r="AE1064" i="5" s="1"/>
  <c r="AE1065" i="5" a="1"/>
  <c r="AE1065" i="5" s="1"/>
  <c r="AE1066" i="5" a="1"/>
  <c r="AE1066" i="5" s="1"/>
  <c r="AE1067" i="5" a="1"/>
  <c r="AE1067" i="5" s="1"/>
  <c r="AE1068" i="5" a="1"/>
  <c r="AE1068" i="5" s="1"/>
  <c r="AE1069" i="5" a="1"/>
  <c r="AE1069" i="5" s="1"/>
  <c r="AE1070" i="5" a="1"/>
  <c r="AE1070" i="5" s="1"/>
  <c r="AE1071" i="5" a="1"/>
  <c r="AE1071" i="5" s="1"/>
  <c r="AE1072" i="5" a="1"/>
  <c r="AE1072" i="5" s="1"/>
  <c r="AE1073" i="5" a="1"/>
  <c r="AE1073" i="5" s="1"/>
  <c r="AE1074" i="5" a="1"/>
  <c r="AE1074" i="5" s="1"/>
  <c r="AE1075" i="5" a="1"/>
  <c r="AE1075" i="5" s="1"/>
  <c r="AE1076" i="5" a="1"/>
  <c r="AE1076" i="5" s="1"/>
  <c r="AE1077" i="5" a="1"/>
  <c r="AE1077" i="5" s="1"/>
  <c r="AE1078" i="5" a="1"/>
  <c r="AE1078" i="5" s="1"/>
  <c r="AE1079" i="5" a="1"/>
  <c r="AE1079" i="5" s="1"/>
  <c r="AE1080" i="5" a="1"/>
  <c r="AE1080" i="5" s="1"/>
  <c r="AE1081" i="5" a="1"/>
  <c r="AE1081" i="5" s="1"/>
  <c r="AE1082" i="5" a="1"/>
  <c r="AE1082" i="5" s="1"/>
  <c r="AE1083" i="5" a="1"/>
  <c r="AE1083" i="5" s="1"/>
  <c r="AE1084" i="5" a="1"/>
  <c r="AE1084" i="5" s="1"/>
  <c r="AE1085" i="5" a="1"/>
  <c r="AE1085" i="5" s="1"/>
  <c r="AE1086" i="5" a="1"/>
  <c r="AE1086" i="5" s="1"/>
  <c r="AE1087" i="5" a="1"/>
  <c r="AE1087" i="5" s="1"/>
  <c r="AE1088" i="5" a="1"/>
  <c r="AE1088" i="5" s="1"/>
  <c r="AE1089" i="5" a="1"/>
  <c r="AE1089" i="5" s="1"/>
  <c r="AE1090" i="5" a="1"/>
  <c r="AE1090" i="5" s="1"/>
  <c r="AE1091" i="5" a="1"/>
  <c r="AE1091" i="5" s="1"/>
  <c r="AE1092" i="5" a="1"/>
  <c r="AE1092" i="5" s="1"/>
  <c r="AE1093" i="5" a="1"/>
  <c r="AE1093" i="5" s="1"/>
  <c r="AE1094" i="5" a="1"/>
  <c r="AE1094" i="5" s="1"/>
  <c r="AE1095" i="5" a="1"/>
  <c r="AE1095" i="5" s="1"/>
  <c r="AE1096" i="5" a="1"/>
  <c r="AE1096" i="5" s="1"/>
  <c r="AE1097" i="5" a="1"/>
  <c r="AE1097" i="5" s="1"/>
  <c r="AE1098" i="5" a="1"/>
  <c r="AE1098" i="5" s="1"/>
  <c r="AE1099" i="5" a="1"/>
  <c r="AE1099" i="5" s="1"/>
  <c r="AE1100" i="5" a="1"/>
  <c r="AE1100" i="5" s="1"/>
  <c r="AE1101" i="5" a="1"/>
  <c r="AE1101" i="5" s="1"/>
  <c r="AE1102" i="5" a="1"/>
  <c r="AE1102" i="5" s="1"/>
  <c r="AE1103" i="5" a="1"/>
  <c r="AE1103" i="5" s="1"/>
  <c r="AE1104" i="5" a="1"/>
  <c r="AE1104" i="5" s="1"/>
  <c r="AE1105" i="5" a="1"/>
  <c r="AE1105" i="5" s="1"/>
  <c r="AE1106" i="5" a="1"/>
  <c r="AE1106" i="5" s="1"/>
  <c r="AE1107" i="5" a="1"/>
  <c r="AE1107" i="5" s="1"/>
  <c r="AE1108" i="5" a="1"/>
  <c r="AE1108" i="5" s="1"/>
  <c r="AE1109" i="5" a="1"/>
  <c r="AE1109" i="5" s="1"/>
  <c r="AE1110" i="5" a="1"/>
  <c r="AE1110" i="5" s="1"/>
  <c r="AE1111" i="5" a="1"/>
  <c r="AE1111" i="5" s="1"/>
  <c r="AE1112" i="5" a="1"/>
  <c r="AE1112" i="5" s="1"/>
  <c r="AE1113" i="5" a="1"/>
  <c r="AE1113" i="5" s="1"/>
  <c r="AE1114" i="5" a="1"/>
  <c r="AE1114" i="5" s="1"/>
  <c r="AE1115" i="5" a="1"/>
  <c r="AE1115" i="5" s="1"/>
  <c r="AE1116" i="5" a="1"/>
  <c r="AE1116" i="5" s="1"/>
  <c r="AE1117" i="5" a="1"/>
  <c r="AE1117" i="5" s="1"/>
  <c r="AE1118" i="5" a="1"/>
  <c r="AE1118" i="5" s="1"/>
  <c r="AE1119" i="5" a="1"/>
  <c r="AE1119" i="5" s="1"/>
  <c r="AE1120" i="5" a="1"/>
  <c r="AE1120" i="5" s="1"/>
  <c r="AE1121" i="5" a="1"/>
  <c r="AE1121" i="5" s="1"/>
  <c r="AE1122" i="5" a="1"/>
  <c r="AE1122" i="5" s="1"/>
  <c r="AE1123" i="5" a="1"/>
  <c r="AE1123" i="5" s="1"/>
  <c r="AE1124" i="5" a="1"/>
  <c r="AE1124" i="5" s="1"/>
  <c r="AE1125" i="5" a="1"/>
  <c r="AE1125" i="5" s="1"/>
  <c r="AE1126" i="5" a="1"/>
  <c r="AE1126" i="5" s="1"/>
  <c r="AE1127" i="5" a="1"/>
  <c r="AE1127" i="5" s="1"/>
  <c r="AE1128" i="5" a="1"/>
  <c r="AE1128" i="5" s="1"/>
  <c r="AE1129" i="5" a="1"/>
  <c r="AE1129" i="5" s="1"/>
  <c r="AE1130" i="5" a="1"/>
  <c r="AE1130" i="5" s="1"/>
  <c r="AE1131" i="5" a="1"/>
  <c r="AE1131" i="5" s="1"/>
  <c r="AE1132" i="5" a="1"/>
  <c r="AE1132" i="5" s="1"/>
  <c r="AE1133" i="5" a="1"/>
  <c r="AE1133" i="5" s="1"/>
  <c r="AE1134" i="5" a="1"/>
  <c r="AE1134" i="5" s="1"/>
  <c r="AE1135" i="5" a="1"/>
  <c r="AE1135" i="5" s="1"/>
  <c r="AE1136" i="5" a="1"/>
  <c r="AE1136" i="5" s="1"/>
  <c r="AE1137" i="5" a="1"/>
  <c r="AE1137" i="5" s="1"/>
  <c r="AE1138" i="5" a="1"/>
  <c r="AE1138" i="5" s="1"/>
  <c r="AE1139" i="5" a="1"/>
  <c r="AE1139" i="5" s="1"/>
  <c r="AE1140" i="5" a="1"/>
  <c r="AE1140" i="5" s="1"/>
  <c r="AE1141" i="5" a="1"/>
  <c r="AE1141" i="5" s="1"/>
  <c r="AE1142" i="5" a="1"/>
  <c r="AE1142" i="5" s="1"/>
  <c r="AE1143" i="5" a="1"/>
  <c r="AE1143" i="5" s="1"/>
  <c r="AE1144" i="5" a="1"/>
  <c r="AE1144" i="5" s="1"/>
  <c r="AE1145" i="5" a="1"/>
  <c r="AE1145" i="5" s="1"/>
  <c r="AE1146" i="5" a="1"/>
  <c r="AE1146" i="5" s="1"/>
  <c r="AE1147" i="5" a="1"/>
  <c r="AE1147" i="5" s="1"/>
  <c r="AE1148" i="5" a="1"/>
  <c r="AE1148" i="5" s="1"/>
  <c r="AE1149" i="5" a="1"/>
  <c r="AE1149" i="5" s="1"/>
  <c r="AE1150" i="5" a="1"/>
  <c r="AE1150" i="5" s="1"/>
  <c r="AE1151" i="5" a="1"/>
  <c r="AE1151" i="5" s="1"/>
  <c r="AE1152" i="5" a="1"/>
  <c r="AE1152" i="5" s="1"/>
  <c r="AE1153" i="5" a="1"/>
  <c r="AE1153" i="5" s="1"/>
  <c r="AE1154" i="5" a="1"/>
  <c r="AE1154" i="5" s="1"/>
  <c r="AE1155" i="5" a="1"/>
  <c r="AE1155" i="5" s="1"/>
  <c r="AE1156" i="5" a="1"/>
  <c r="AE1156" i="5" s="1"/>
  <c r="AE1157" i="5" a="1"/>
  <c r="AE1157" i="5" s="1"/>
  <c r="AE1158" i="5" a="1"/>
  <c r="AE1158" i="5" s="1"/>
  <c r="AE1159" i="5" a="1"/>
  <c r="AE1159" i="5" s="1"/>
  <c r="AE1160" i="5" a="1"/>
  <c r="AE1160" i="5" s="1"/>
  <c r="AE1161" i="5" a="1"/>
  <c r="AE1161" i="5" s="1"/>
  <c r="AE1162" i="5" a="1"/>
  <c r="AE1162" i="5" s="1"/>
  <c r="AE1163" i="5" a="1"/>
  <c r="AE1163" i="5" s="1"/>
  <c r="AE1164" i="5" a="1"/>
  <c r="AE1164" i="5" s="1"/>
  <c r="AE1165" i="5" a="1"/>
  <c r="AE1165" i="5" s="1"/>
  <c r="AE1166" i="5" a="1"/>
  <c r="AE1166" i="5" s="1"/>
  <c r="AE1167" i="5" a="1"/>
  <c r="AE1167" i="5" s="1"/>
  <c r="AE1168" i="5" a="1"/>
  <c r="AE1168" i="5" s="1"/>
  <c r="AE1169" i="5" a="1"/>
  <c r="AE1169" i="5" s="1"/>
  <c r="AE1170" i="5" a="1"/>
  <c r="AE1170" i="5" s="1"/>
  <c r="AE1171" i="5" a="1"/>
  <c r="AE1171" i="5" s="1"/>
  <c r="AE1172" i="5" a="1"/>
  <c r="AE1172" i="5" s="1"/>
  <c r="AE1173" i="5" a="1"/>
  <c r="AE1173" i="5" s="1"/>
  <c r="AE1174" i="5" a="1"/>
  <c r="AE1174" i="5" s="1"/>
  <c r="AE1175" i="5" a="1"/>
  <c r="AE1175" i="5" s="1"/>
  <c r="AE1176" i="5" a="1"/>
  <c r="AE1176" i="5" s="1"/>
  <c r="AE1177" i="5" a="1"/>
  <c r="AE1177" i="5" s="1"/>
  <c r="AE1178" i="5" a="1"/>
  <c r="AE1178" i="5" s="1"/>
  <c r="AE1179" i="5" a="1"/>
  <c r="AE1179" i="5" s="1"/>
  <c r="AE1180" i="5" a="1"/>
  <c r="AE1180" i="5" s="1"/>
  <c r="AE1181" i="5" a="1"/>
  <c r="AE1181" i="5" s="1"/>
  <c r="AE1182" i="5" a="1"/>
  <c r="AE1182" i="5" s="1"/>
  <c r="AE1183" i="5" a="1"/>
  <c r="AE1183" i="5" s="1"/>
  <c r="AE1184" i="5" a="1"/>
  <c r="AE1184" i="5" s="1"/>
  <c r="AE1185" i="5" a="1"/>
  <c r="AE1185" i="5" s="1"/>
  <c r="AE1186" i="5" a="1"/>
  <c r="AE1186" i="5" s="1"/>
  <c r="AE1187" i="5" a="1"/>
  <c r="AE1187" i="5" s="1"/>
  <c r="AE1188" i="5" a="1"/>
  <c r="AE1188" i="5" s="1"/>
  <c r="AE1189" i="5" a="1"/>
  <c r="AE1189" i="5" s="1"/>
  <c r="AE1190" i="5" a="1"/>
  <c r="AE1190" i="5" s="1"/>
  <c r="AE1191" i="5" a="1"/>
  <c r="AE1191" i="5" s="1"/>
  <c r="AE1192" i="5" a="1"/>
  <c r="AE1192" i="5" s="1"/>
  <c r="AE1193" i="5" a="1"/>
  <c r="AE1193" i="5" s="1"/>
  <c r="AE1194" i="5" a="1"/>
  <c r="AE1194" i="5" s="1"/>
  <c r="AE1195" i="5" a="1"/>
  <c r="AE1195" i="5" s="1"/>
  <c r="AE1196" i="5" a="1"/>
  <c r="AE1196" i="5" s="1"/>
  <c r="AE1197" i="5" a="1"/>
  <c r="AE1197" i="5" s="1"/>
  <c r="AE1198" i="5" a="1"/>
  <c r="AE1198" i="5" s="1"/>
  <c r="AE1199" i="5" a="1"/>
  <c r="AE1199" i="5" s="1"/>
  <c r="AE1200" i="5" a="1"/>
  <c r="AE1200" i="5" s="1"/>
  <c r="AE1201" i="5" a="1"/>
  <c r="AE1201" i="5" s="1"/>
  <c r="AE1202" i="5" a="1"/>
  <c r="AE1202" i="5" s="1"/>
  <c r="AE1203" i="5" a="1"/>
  <c r="AE1203" i="5" s="1"/>
  <c r="AE1204" i="5" a="1"/>
  <c r="AE1204" i="5" s="1"/>
  <c r="AE1205" i="5" a="1"/>
  <c r="AE1205" i="5" s="1"/>
  <c r="AE1206" i="5" a="1"/>
  <c r="AE1206" i="5" s="1"/>
  <c r="AE1207" i="5" a="1"/>
  <c r="AE1207" i="5" s="1"/>
  <c r="AE1208" i="5" a="1"/>
  <c r="AE1208" i="5" s="1"/>
  <c r="AE1209" i="5" a="1"/>
  <c r="AE1209" i="5" s="1"/>
  <c r="AE1210" i="5" a="1"/>
  <c r="AE1210" i="5" s="1"/>
  <c r="AE1211" i="5" a="1"/>
  <c r="AE1211" i="5" s="1"/>
  <c r="AE1212" i="5" a="1"/>
  <c r="AE1212" i="5" s="1"/>
  <c r="AE1213" i="5" a="1"/>
  <c r="AE1213" i="5" s="1"/>
  <c r="AE1214" i="5" a="1"/>
  <c r="AE1214" i="5" s="1"/>
  <c r="AE1215" i="5" a="1"/>
  <c r="AE1215" i="5" s="1"/>
  <c r="AE1216" i="5" a="1"/>
  <c r="AE1216" i="5" s="1"/>
  <c r="AE1217" i="5" a="1"/>
  <c r="AE1217" i="5" s="1"/>
  <c r="AE1218" i="5" a="1"/>
  <c r="AE1218" i="5" s="1"/>
  <c r="AE1219" i="5" a="1"/>
  <c r="AE1219" i="5" s="1"/>
  <c r="AE1220" i="5" a="1"/>
  <c r="AE1220" i="5" s="1"/>
  <c r="AE1221" i="5" a="1"/>
  <c r="AE1221" i="5" s="1"/>
  <c r="AE1222" i="5" a="1"/>
  <c r="AE1222" i="5" s="1"/>
  <c r="AE1223" i="5" a="1"/>
  <c r="AE1223" i="5" s="1"/>
  <c r="AE1224" i="5" a="1"/>
  <c r="AE1224" i="5" s="1"/>
  <c r="AE1225" i="5" a="1"/>
  <c r="AE1225" i="5" s="1"/>
  <c r="AE1226" i="5" a="1"/>
  <c r="AE1226" i="5" s="1"/>
  <c r="AE1227" i="5" a="1"/>
  <c r="AE1227" i="5" s="1"/>
  <c r="AE1228" i="5" a="1"/>
  <c r="AE1228" i="5" s="1"/>
  <c r="AE1229" i="5" a="1"/>
  <c r="AE1229" i="5" s="1"/>
  <c r="AE1230" i="5" a="1"/>
  <c r="AE1230" i="5" s="1"/>
  <c r="AE1231" i="5" a="1"/>
  <c r="AE1231" i="5" s="1"/>
  <c r="AE1232" i="5" a="1"/>
  <c r="AE1232" i="5" s="1"/>
  <c r="AE1233" i="5" a="1"/>
  <c r="AE1233" i="5" s="1"/>
  <c r="AE1234" i="5" a="1"/>
  <c r="AE1234" i="5" s="1"/>
  <c r="AE1235" i="5" a="1"/>
  <c r="AE1235" i="5" s="1"/>
  <c r="AE1236" i="5" a="1"/>
  <c r="AE1236" i="5" s="1"/>
  <c r="AE1237" i="5" a="1"/>
  <c r="AE1237" i="5" s="1"/>
  <c r="AE1238" i="5" a="1"/>
  <c r="AE1238" i="5" s="1"/>
  <c r="AE1239" i="5" a="1"/>
  <c r="AE1239" i="5" s="1"/>
  <c r="AE1240" i="5" a="1"/>
  <c r="AE1240" i="5" s="1"/>
  <c r="AE1241" i="5" a="1"/>
  <c r="AE1241" i="5" s="1"/>
  <c r="AE1242" i="5" a="1"/>
  <c r="AE1242" i="5" s="1"/>
  <c r="AE1243" i="5" a="1"/>
  <c r="AE1243" i="5" s="1"/>
  <c r="AE1244" i="5" a="1"/>
  <c r="AE1244" i="5" s="1"/>
  <c r="AE1245" i="5" a="1"/>
  <c r="AE1245" i="5" s="1"/>
  <c r="AE1246" i="5" a="1"/>
  <c r="AE1246" i="5" s="1"/>
  <c r="AE1247" i="5" a="1"/>
  <c r="AE1247" i="5" s="1"/>
  <c r="AE1248" i="5" a="1"/>
  <c r="AE1248" i="5" s="1"/>
  <c r="AE1249" i="5" a="1"/>
  <c r="AE1249" i="5" s="1"/>
  <c r="AE1250" i="5" a="1"/>
  <c r="AE1250" i="5" s="1"/>
  <c r="AE1251" i="5" a="1"/>
  <c r="AE1251" i="5" s="1"/>
  <c r="AE1252" i="5" a="1"/>
  <c r="AE1252" i="5" s="1"/>
  <c r="AE1253" i="5" a="1"/>
  <c r="AE1253" i="5" s="1"/>
  <c r="AE1254" i="5" a="1"/>
  <c r="AE1254" i="5" s="1"/>
  <c r="AE1255" i="5" a="1"/>
  <c r="AE1255" i="5" s="1"/>
  <c r="AE1256" i="5" a="1"/>
  <c r="AE1256" i="5" s="1"/>
  <c r="AE1257" i="5" a="1"/>
  <c r="AE1257" i="5" s="1"/>
  <c r="AE1258" i="5" a="1"/>
  <c r="AE1258" i="5" s="1"/>
  <c r="AE1259" i="5" a="1"/>
  <c r="AE1259" i="5" s="1"/>
  <c r="AE1260" i="5" a="1"/>
  <c r="AE1260" i="5" s="1"/>
  <c r="AE1261" i="5" a="1"/>
  <c r="AE1261" i="5" s="1"/>
  <c r="AE1262" i="5" a="1"/>
  <c r="AE1262" i="5" s="1"/>
  <c r="AE1263" i="5" a="1"/>
  <c r="AE1263" i="5" s="1"/>
  <c r="AE1264" i="5" a="1"/>
  <c r="AE1264" i="5" s="1"/>
  <c r="AE1265" i="5" a="1"/>
  <c r="AE1265" i="5" s="1"/>
  <c r="AE1266" i="5" a="1"/>
  <c r="AE1266" i="5" s="1"/>
  <c r="AE1267" i="5" a="1"/>
  <c r="AE1267" i="5" s="1"/>
  <c r="AE1268" i="5" a="1"/>
  <c r="AE1268" i="5" s="1"/>
  <c r="AE1269" i="5" a="1"/>
  <c r="AE1269" i="5" s="1"/>
  <c r="AE1270" i="5" a="1"/>
  <c r="AE1270" i="5" s="1"/>
  <c r="AE1271" i="5" a="1"/>
  <c r="AE1271" i="5" s="1"/>
  <c r="AE1272" i="5" a="1"/>
  <c r="AE1272" i="5" s="1"/>
  <c r="AE1273" i="5" a="1"/>
  <c r="AE1273" i="5" s="1"/>
  <c r="AE1274" i="5" a="1"/>
  <c r="AE1274" i="5" s="1"/>
  <c r="AE1275" i="5" a="1"/>
  <c r="AE1275" i="5" s="1"/>
  <c r="AE1276" i="5" a="1"/>
  <c r="AE1276" i="5" s="1"/>
  <c r="AE1277" i="5" a="1"/>
  <c r="AE1277" i="5" s="1"/>
  <c r="AE1278" i="5" a="1"/>
  <c r="AE1278" i="5" s="1"/>
  <c r="AE1279" i="5" a="1"/>
  <c r="AE1279" i="5" s="1"/>
  <c r="AE1280" i="5" a="1"/>
  <c r="AE1280" i="5" s="1"/>
  <c r="AE1281" i="5" a="1"/>
  <c r="AE1281" i="5" s="1"/>
  <c r="AE1282" i="5" a="1"/>
  <c r="AE1282" i="5" s="1"/>
  <c r="AE1283" i="5" a="1"/>
  <c r="AE1283" i="5" s="1"/>
  <c r="AE1284" i="5" a="1"/>
  <c r="AE1284" i="5" s="1"/>
  <c r="AE1285" i="5" a="1"/>
  <c r="AE1285" i="5" s="1"/>
  <c r="AE1286" i="5" a="1"/>
  <c r="AE1286" i="5" s="1"/>
  <c r="AE1287" i="5" a="1"/>
  <c r="AE1287" i="5" s="1"/>
  <c r="AE1288" i="5" a="1"/>
  <c r="AE1288" i="5" s="1"/>
  <c r="AE1289" i="5" a="1"/>
  <c r="AE1289" i="5" s="1"/>
  <c r="AE1290" i="5" a="1"/>
  <c r="AE1290" i="5" s="1"/>
  <c r="AE1291" i="5" a="1"/>
  <c r="AE1291" i="5" s="1"/>
  <c r="AE1292" i="5" a="1"/>
  <c r="AE1292" i="5" s="1"/>
  <c r="AE1293" i="5" a="1"/>
  <c r="AE1293" i="5" s="1"/>
  <c r="AE1294" i="5" a="1"/>
  <c r="AE1294" i="5" s="1"/>
  <c r="AE1295" i="5" a="1"/>
  <c r="AE1295" i="5" s="1"/>
  <c r="AE1296" i="5" a="1"/>
  <c r="AE1296" i="5" s="1"/>
  <c r="AE1297" i="5" a="1"/>
  <c r="AE1297" i="5" s="1"/>
  <c r="AE1298" i="5" a="1"/>
  <c r="AE1298" i="5" s="1"/>
  <c r="AE1299" i="5" a="1"/>
  <c r="AE1299" i="5" s="1"/>
  <c r="AE1300" i="5" a="1"/>
  <c r="AE1300" i="5" s="1"/>
  <c r="AE1301" i="5" a="1"/>
  <c r="AE1301" i="5" s="1"/>
  <c r="AE1302" i="5" a="1"/>
  <c r="AE1302" i="5" s="1"/>
  <c r="AE1303" i="5" a="1"/>
  <c r="AE1303" i="5" s="1"/>
  <c r="AE1304" i="5" a="1"/>
  <c r="AE1304" i="5" s="1"/>
  <c r="AE1305" i="5" a="1"/>
  <c r="AE1305" i="5" s="1"/>
  <c r="AE1306" i="5" a="1"/>
  <c r="AE1306" i="5" s="1"/>
  <c r="AE1307" i="5" a="1"/>
  <c r="AE1307" i="5" s="1"/>
  <c r="AE1308" i="5" a="1"/>
  <c r="AE1308" i="5" s="1"/>
  <c r="AE1309" i="5" a="1"/>
  <c r="AE1309" i="5" s="1"/>
  <c r="AE1310" i="5" a="1"/>
  <c r="AE1310" i="5" s="1"/>
  <c r="AE1311" i="5" a="1"/>
  <c r="AE1311" i="5" s="1"/>
  <c r="AE1312" i="5" a="1"/>
  <c r="AE1312" i="5" s="1"/>
  <c r="AE1313" i="5" a="1"/>
  <c r="AE1313" i="5" s="1"/>
  <c r="AE1314" i="5" a="1"/>
  <c r="AE1314" i="5" s="1"/>
  <c r="AE1315" i="5" a="1"/>
  <c r="AE1315" i="5" s="1"/>
  <c r="AE1316" i="5" a="1"/>
  <c r="AE1316" i="5" s="1"/>
  <c r="AE1317" i="5" a="1"/>
  <c r="AE1317" i="5" s="1"/>
  <c r="AE1318" i="5" a="1"/>
  <c r="AE1318" i="5" s="1"/>
  <c r="AE1319" i="5" a="1"/>
  <c r="AE1319" i="5" s="1"/>
  <c r="AE1320" i="5" a="1"/>
  <c r="AE1320" i="5" s="1"/>
  <c r="AE1321" i="5" a="1"/>
  <c r="AE1321" i="5" s="1"/>
  <c r="AE1322" i="5" a="1"/>
  <c r="AE1322" i="5" s="1"/>
  <c r="AE1323" i="5" a="1"/>
  <c r="AE1323" i="5" s="1"/>
  <c r="AE1324" i="5" a="1"/>
  <c r="AE1324" i="5" s="1"/>
  <c r="AE1325" i="5" a="1"/>
  <c r="AE1325" i="5" s="1"/>
  <c r="AE1326" i="5" a="1"/>
  <c r="AE1326" i="5" s="1"/>
  <c r="AE1327" i="5" a="1"/>
  <c r="AE1327" i="5" s="1"/>
  <c r="AE1328" i="5" a="1"/>
  <c r="AE1328" i="5" s="1"/>
  <c r="AE1329" i="5" a="1"/>
  <c r="AE1329" i="5" s="1"/>
  <c r="AE1330" i="5" a="1"/>
  <c r="AE1330" i="5" s="1"/>
  <c r="AE1331" i="5" a="1"/>
  <c r="AE1331" i="5" s="1"/>
  <c r="AE1332" i="5" a="1"/>
  <c r="AE1332" i="5" s="1"/>
  <c r="AE1333" i="5" a="1"/>
  <c r="AE1333" i="5" s="1"/>
  <c r="AE1334" i="5" a="1"/>
  <c r="AE1334" i="5" s="1"/>
  <c r="AE1335" i="5" a="1"/>
  <c r="AE1335" i="5" s="1"/>
  <c r="AE1336" i="5" a="1"/>
  <c r="AE1336" i="5" s="1"/>
  <c r="AE1337" i="5" a="1"/>
  <c r="AE1337" i="5" s="1"/>
  <c r="AE1338" i="5" a="1"/>
  <c r="AE1338" i="5" s="1"/>
  <c r="AE1339" i="5" a="1"/>
  <c r="AE1339" i="5" s="1"/>
  <c r="AE1340" i="5" a="1"/>
  <c r="AE1340" i="5" s="1"/>
  <c r="AE1341" i="5" a="1"/>
  <c r="AE1341" i="5" s="1"/>
  <c r="AE1342" i="5" a="1"/>
  <c r="AE1342" i="5" s="1"/>
  <c r="AE1343" i="5" a="1"/>
  <c r="AE1343" i="5" s="1"/>
  <c r="AE1344" i="5" a="1"/>
  <c r="AE1344" i="5" s="1"/>
  <c r="AE1345" i="5" a="1"/>
  <c r="AE1345" i="5" s="1"/>
  <c r="AE1346" i="5" a="1"/>
  <c r="AE1346" i="5" s="1"/>
  <c r="AE1347" i="5" a="1"/>
  <c r="AE1347" i="5" s="1"/>
  <c r="AE1348" i="5" a="1"/>
  <c r="AE1348" i="5" s="1"/>
  <c r="AE1349" i="5" a="1"/>
  <c r="AE1349" i="5" s="1"/>
  <c r="AE1350" i="5" a="1"/>
  <c r="AE1350" i="5" s="1"/>
  <c r="AE1351" i="5" a="1"/>
  <c r="AE1351" i="5" s="1"/>
  <c r="AE1352" i="5" a="1"/>
  <c r="AE1352" i="5" s="1"/>
  <c r="AE1353" i="5" a="1"/>
  <c r="AE1353" i="5" s="1"/>
  <c r="AE1354" i="5" a="1"/>
  <c r="AE1354" i="5" s="1"/>
  <c r="AE1355" i="5" a="1"/>
  <c r="AE1355" i="5" s="1"/>
  <c r="AE1356" i="5" a="1"/>
  <c r="AE1356" i="5" s="1"/>
  <c r="AE1357" i="5" a="1"/>
  <c r="AE1357" i="5" s="1"/>
  <c r="AE1358" i="5" a="1"/>
  <c r="AE1358" i="5" s="1"/>
  <c r="AE1359" i="5" a="1"/>
  <c r="AE1359" i="5" s="1"/>
  <c r="AE1360" i="5" a="1"/>
  <c r="AE1360" i="5" s="1"/>
  <c r="AE1361" i="5" a="1"/>
  <c r="AE1361" i="5" s="1"/>
  <c r="AE1362" i="5" a="1"/>
  <c r="AE1362" i="5" s="1"/>
  <c r="AE1363" i="5" a="1"/>
  <c r="AE1363" i="5" s="1"/>
  <c r="AE1364" i="5" a="1"/>
  <c r="AE1364" i="5" s="1"/>
  <c r="AE1365" i="5" a="1"/>
  <c r="AE1365" i="5" s="1"/>
  <c r="AE1366" i="5" a="1"/>
  <c r="AE1366" i="5" s="1"/>
  <c r="AE1367" i="5" a="1"/>
  <c r="AE1367" i="5" s="1"/>
  <c r="AE1368" i="5" a="1"/>
  <c r="AE1368" i="5" s="1"/>
  <c r="AE1369" i="5" a="1"/>
  <c r="AE1369" i="5" s="1"/>
  <c r="AE1370" i="5" a="1"/>
  <c r="AE1370" i="5" s="1"/>
  <c r="AE1371" i="5" a="1"/>
  <c r="AE1371" i="5" s="1"/>
  <c r="AE1372" i="5" a="1"/>
  <c r="AE1372" i="5" s="1"/>
  <c r="AE1373" i="5" a="1"/>
  <c r="AE1373" i="5" s="1"/>
  <c r="AE1374" i="5" a="1"/>
  <c r="AE1374" i="5" s="1"/>
  <c r="AE1375" i="5" a="1"/>
  <c r="AE1375" i="5" s="1"/>
  <c r="AE1376" i="5" a="1"/>
  <c r="AE1376" i="5" s="1"/>
  <c r="AE1377" i="5" a="1"/>
  <c r="AE1377" i="5" s="1"/>
  <c r="AE1378" i="5" a="1"/>
  <c r="AE1378" i="5" s="1"/>
  <c r="AE1379" i="5" a="1"/>
  <c r="AE1379" i="5" s="1"/>
  <c r="AE1380" i="5" a="1"/>
  <c r="AE1380" i="5" s="1"/>
  <c r="AE1381" i="5" a="1"/>
  <c r="AE1381" i="5" s="1"/>
  <c r="AE1382" i="5" a="1"/>
  <c r="AE1382" i="5" s="1"/>
  <c r="AE1383" i="5" a="1"/>
  <c r="AE1383" i="5" s="1"/>
  <c r="AE1384" i="5" a="1"/>
  <c r="AE1384" i="5" s="1"/>
  <c r="AE1385" i="5" a="1"/>
  <c r="AE1385" i="5" s="1"/>
  <c r="AE1386" i="5" a="1"/>
  <c r="AE1386" i="5" s="1"/>
  <c r="AE1387" i="5" a="1"/>
  <c r="AE1387" i="5" s="1"/>
  <c r="AE1388" i="5" a="1"/>
  <c r="AE1388" i="5" s="1"/>
  <c r="AE1389" i="5" a="1"/>
  <c r="AE1389" i="5" s="1"/>
  <c r="AE1390" i="5" a="1"/>
  <c r="AE1390" i="5" s="1"/>
  <c r="AE1391" i="5" a="1"/>
  <c r="AE1391" i="5" s="1"/>
  <c r="AE1392" i="5" a="1"/>
  <c r="AE1392" i="5" s="1"/>
  <c r="AE1393" i="5" a="1"/>
  <c r="AE1393" i="5" s="1"/>
  <c r="AE1394" i="5" a="1"/>
  <c r="AE1394" i="5" s="1"/>
  <c r="AE1395" i="5" a="1"/>
  <c r="AE1395" i="5" s="1"/>
  <c r="AE1396" i="5" a="1"/>
  <c r="AE1396" i="5" s="1"/>
  <c r="AE1397" i="5" a="1"/>
  <c r="AE1397" i="5" s="1"/>
  <c r="AE1398" i="5" a="1"/>
  <c r="AE1398" i="5" s="1"/>
  <c r="AE1399" i="5" a="1"/>
  <c r="AE1399" i="5" s="1"/>
  <c r="AE1400" i="5" a="1"/>
  <c r="AE1400" i="5" s="1"/>
  <c r="AE1401" i="5" a="1"/>
  <c r="AE1401" i="5" s="1"/>
  <c r="AE1402" i="5" a="1"/>
  <c r="AE1402" i="5" s="1"/>
  <c r="AE1403" i="5" a="1"/>
  <c r="AE1403" i="5" s="1"/>
  <c r="AE1404" i="5" a="1"/>
  <c r="AE1404" i="5" s="1"/>
  <c r="AE1405" i="5" a="1"/>
  <c r="AE1405" i="5" s="1"/>
  <c r="AE1406" i="5" a="1"/>
  <c r="AE1406" i="5" s="1"/>
  <c r="AE1407" i="5" a="1"/>
  <c r="AE1407" i="5" s="1"/>
  <c r="AE1408" i="5" a="1"/>
  <c r="AE1408" i="5" s="1"/>
  <c r="AE1409" i="5" a="1"/>
  <c r="AE1409" i="5" s="1"/>
  <c r="AE1410" i="5" a="1"/>
  <c r="AE1410" i="5" s="1"/>
  <c r="AE1411" i="5" a="1"/>
  <c r="AE1411" i="5" s="1"/>
  <c r="AE1412" i="5" a="1"/>
  <c r="AE1412" i="5" s="1"/>
  <c r="AE1413" i="5" a="1"/>
  <c r="AE1413" i="5" s="1"/>
  <c r="AE1414" i="5" a="1"/>
  <c r="AE1414" i="5" s="1"/>
  <c r="AE1415" i="5" a="1"/>
  <c r="AE1415" i="5" s="1"/>
  <c r="AE1416" i="5" a="1"/>
  <c r="AE1416" i="5" s="1"/>
  <c r="AE1417" i="5" a="1"/>
  <c r="AE1417" i="5" s="1"/>
  <c r="AE1418" i="5" a="1"/>
  <c r="AE1418" i="5" s="1"/>
  <c r="AE1419" i="5" a="1"/>
  <c r="AE1419" i="5" s="1"/>
  <c r="AE1420" i="5" a="1"/>
  <c r="AE1420" i="5" s="1"/>
  <c r="AE1421" i="5" a="1"/>
  <c r="AE1421" i="5" s="1"/>
  <c r="AE1422" i="5" a="1"/>
  <c r="AE1422" i="5" s="1"/>
  <c r="AE1423" i="5" a="1"/>
  <c r="AE1423" i="5" s="1"/>
  <c r="AE1424" i="5" a="1"/>
  <c r="AE1424" i="5" s="1"/>
  <c r="AE1425" i="5" a="1"/>
  <c r="AE1425" i="5" s="1"/>
  <c r="AE1426" i="5" a="1"/>
  <c r="AE1426" i="5" s="1"/>
  <c r="AE1427" i="5" a="1"/>
  <c r="AE1427" i="5" s="1"/>
  <c r="AE1428" i="5" a="1"/>
  <c r="AE1428" i="5" s="1"/>
  <c r="AE1429" i="5" a="1"/>
  <c r="AE1429" i="5" s="1"/>
  <c r="AE1430" i="5" a="1"/>
  <c r="AE1430" i="5" s="1"/>
  <c r="AE1431" i="5" a="1"/>
  <c r="AE1431" i="5" s="1"/>
  <c r="AE1432" i="5" a="1"/>
  <c r="AE1432" i="5" s="1"/>
  <c r="AE1433" i="5" a="1"/>
  <c r="AE1433" i="5" s="1"/>
  <c r="AE1434" i="5" a="1"/>
  <c r="AE1434" i="5" s="1"/>
  <c r="AE1435" i="5" a="1"/>
  <c r="AE1435" i="5" s="1"/>
  <c r="AE1436" i="5" a="1"/>
  <c r="AE1436" i="5" s="1"/>
  <c r="AE1437" i="5" a="1"/>
  <c r="AE1437" i="5" s="1"/>
  <c r="AE1438" i="5" a="1"/>
  <c r="AE1438" i="5" s="1"/>
  <c r="AE1439" i="5" a="1"/>
  <c r="AE1439" i="5" s="1"/>
  <c r="AE1440" i="5" a="1"/>
  <c r="AE1440" i="5" s="1"/>
  <c r="AE1441" i="5" a="1"/>
  <c r="AE1441" i="5" s="1"/>
  <c r="AE1442" i="5" a="1"/>
  <c r="AE1442" i="5" s="1"/>
  <c r="AE1443" i="5" a="1"/>
  <c r="AE1443" i="5" s="1"/>
  <c r="AE1444" i="5" a="1"/>
  <c r="AE1444" i="5" s="1"/>
  <c r="AE1445" i="5" a="1"/>
  <c r="AE1445" i="5" s="1"/>
  <c r="AE1446" i="5" a="1"/>
  <c r="AE1446" i="5" s="1"/>
  <c r="AE1447" i="5" a="1"/>
  <c r="AE1447" i="5" s="1"/>
  <c r="AE1448" i="5" a="1"/>
  <c r="AE1448" i="5" s="1"/>
  <c r="AE1449" i="5" a="1"/>
  <c r="AE1449" i="5" s="1"/>
  <c r="AE1450" i="5" a="1"/>
  <c r="AE1450" i="5" s="1"/>
  <c r="AE1451" i="5" a="1"/>
  <c r="AE1451" i="5" s="1"/>
  <c r="AE1452" i="5" a="1"/>
  <c r="AE1452" i="5" s="1"/>
  <c r="AE1453" i="5" a="1"/>
  <c r="AE1453" i="5" s="1"/>
  <c r="AE1454" i="5" a="1"/>
  <c r="AE1454" i="5" s="1"/>
  <c r="AE1455" i="5" a="1"/>
  <c r="AE1455" i="5" s="1"/>
  <c r="AE1456" i="5" a="1"/>
  <c r="AE1456" i="5" s="1"/>
  <c r="AE1457" i="5" a="1"/>
  <c r="AE1457" i="5" s="1"/>
  <c r="AE1458" i="5" a="1"/>
  <c r="AE1458" i="5" s="1"/>
  <c r="AE1459" i="5" a="1"/>
  <c r="AE1459" i="5" s="1"/>
  <c r="AE1460" i="5" a="1"/>
  <c r="AE1460" i="5" s="1"/>
  <c r="AE1461" i="5" a="1"/>
  <c r="AE1461" i="5" s="1"/>
  <c r="AE1462" i="5" a="1"/>
  <c r="AE1462" i="5" s="1"/>
  <c r="AE1463" i="5" a="1"/>
  <c r="AE1463" i="5" s="1"/>
  <c r="AE1464" i="5" a="1"/>
  <c r="AE1464" i="5" s="1"/>
  <c r="AE1465" i="5" a="1"/>
  <c r="AE1465" i="5" s="1"/>
  <c r="AE1466" i="5" a="1"/>
  <c r="AE1466" i="5" s="1"/>
  <c r="AE1467" i="5" a="1"/>
  <c r="AE1467" i="5" s="1"/>
  <c r="AE1468" i="5" a="1"/>
  <c r="AE1468" i="5" s="1"/>
  <c r="AE1469" i="5" a="1"/>
  <c r="AE1469" i="5" s="1"/>
  <c r="AE1470" i="5" a="1"/>
  <c r="AE1470" i="5" s="1"/>
  <c r="AE1471" i="5" a="1"/>
  <c r="AE1471" i="5" s="1"/>
  <c r="AE1472" i="5" a="1"/>
  <c r="AE1472" i="5" s="1"/>
  <c r="AE1473" i="5" a="1"/>
  <c r="AE1473" i="5" s="1"/>
  <c r="AE1474" i="5" a="1"/>
  <c r="AE1474" i="5" s="1"/>
  <c r="AE1475" i="5" a="1"/>
  <c r="AE1475" i="5" s="1"/>
  <c r="AE1476" i="5" a="1"/>
  <c r="AE1476" i="5" s="1"/>
  <c r="AE1477" i="5" a="1"/>
  <c r="AE1477" i="5" s="1"/>
  <c r="AE1478" i="5" a="1"/>
  <c r="AE1478" i="5" s="1"/>
  <c r="AE1479" i="5" a="1"/>
  <c r="AE1479" i="5" s="1"/>
  <c r="AE1480" i="5" a="1"/>
  <c r="AE1480" i="5" s="1"/>
  <c r="AE1481" i="5" a="1"/>
  <c r="AE1481" i="5" s="1"/>
  <c r="AE1482" i="5" a="1"/>
  <c r="AE1482" i="5" s="1"/>
  <c r="AE1483" i="5" a="1"/>
  <c r="AE1483" i="5" s="1"/>
  <c r="AE1484" i="5" a="1"/>
  <c r="AE1484" i="5" s="1"/>
  <c r="AE1485" i="5" a="1"/>
  <c r="AE1485" i="5" s="1"/>
  <c r="AE1486" i="5" a="1"/>
  <c r="AE1486" i="5" s="1"/>
  <c r="AE1487" i="5" a="1"/>
  <c r="AE1487" i="5" s="1"/>
  <c r="AE1488" i="5" a="1"/>
  <c r="AE1488" i="5" s="1"/>
  <c r="AE1489" i="5" a="1"/>
  <c r="AE1489" i="5" s="1"/>
  <c r="AE1490" i="5" a="1"/>
  <c r="AE1490" i="5" s="1"/>
  <c r="AE1491" i="5" a="1"/>
  <c r="AE1491" i="5" s="1"/>
  <c r="AE1492" i="5" a="1"/>
  <c r="AE1492" i="5" s="1"/>
  <c r="AE1493" i="5" a="1"/>
  <c r="AE1493" i="5" s="1"/>
  <c r="AE1494" i="5" a="1"/>
  <c r="AE1494" i="5" s="1"/>
  <c r="AE1495" i="5" a="1"/>
  <c r="AE1495" i="5" s="1"/>
  <c r="AE1496" i="5" a="1"/>
  <c r="AE1496" i="5" s="1"/>
  <c r="AE1497" i="5" a="1"/>
  <c r="AE1497" i="5" s="1"/>
  <c r="AE1498" i="5" a="1"/>
  <c r="AE1498" i="5" s="1"/>
  <c r="AE1499" i="5" a="1"/>
  <c r="AE1499" i="5" s="1"/>
  <c r="AE1500" i="5" a="1"/>
  <c r="AE1500" i="5" s="1"/>
  <c r="AE1501" i="5" a="1"/>
  <c r="AE1501" i="5" s="1"/>
  <c r="AE1502" i="5" a="1"/>
  <c r="AE1502" i="5" s="1"/>
  <c r="AE1503" i="5" a="1"/>
  <c r="AE1503" i="5" s="1"/>
  <c r="AE1504" i="5" a="1"/>
  <c r="AE1504" i="5" s="1"/>
  <c r="AE1505" i="5" a="1"/>
  <c r="AE1505" i="5" s="1"/>
  <c r="AE1506" i="5" a="1"/>
  <c r="AE1506" i="5" s="1"/>
  <c r="AE1507" i="5" a="1"/>
  <c r="AE1507" i="5" s="1"/>
  <c r="AE1508" i="5" a="1"/>
  <c r="AE1508" i="5" s="1"/>
  <c r="AE1509" i="5" a="1"/>
  <c r="AE1509" i="5" s="1"/>
  <c r="AE1510" i="5" a="1"/>
  <c r="AE1510" i="5" s="1"/>
  <c r="AE1511" i="5" a="1"/>
  <c r="AE1511" i="5" s="1"/>
  <c r="AE1512" i="5" a="1"/>
  <c r="AE1512" i="5" s="1"/>
  <c r="AE1513" i="5" a="1"/>
  <c r="AE1513" i="5" s="1"/>
  <c r="AE1514" i="5" a="1"/>
  <c r="AE1514" i="5" s="1"/>
  <c r="AE1515" i="5" a="1"/>
  <c r="AE1515" i="5" s="1"/>
  <c r="AE1516" i="5" a="1"/>
  <c r="AE1516" i="5" s="1"/>
  <c r="AE1517" i="5" a="1"/>
  <c r="AE1517" i="5" s="1"/>
  <c r="AE1518" i="5" a="1"/>
  <c r="AE1518" i="5" s="1"/>
  <c r="AE1519" i="5" a="1"/>
  <c r="AE1519" i="5" s="1"/>
  <c r="AE1520" i="5" a="1"/>
  <c r="AE1520" i="5" s="1"/>
  <c r="AE1521" i="5" a="1"/>
  <c r="AE1521" i="5" s="1"/>
  <c r="AE1522" i="5" a="1"/>
  <c r="AE1522" i="5" s="1"/>
  <c r="AE1523" i="5" a="1"/>
  <c r="AE1523" i="5" s="1"/>
  <c r="AE1524" i="5" a="1"/>
  <c r="AE1524" i="5" s="1"/>
  <c r="AE1525" i="5" a="1"/>
  <c r="AE1525" i="5" s="1"/>
  <c r="AE1526" i="5" a="1"/>
  <c r="AE1526" i="5" s="1"/>
  <c r="AE1527" i="5" a="1"/>
  <c r="AE1527" i="5" s="1"/>
  <c r="AE1528" i="5" a="1"/>
  <c r="AE1528" i="5" s="1"/>
  <c r="AE1529" i="5" a="1"/>
  <c r="AE1529" i="5" s="1"/>
  <c r="AE1530" i="5" a="1"/>
  <c r="AE1530" i="5" s="1"/>
  <c r="AE1531" i="5" a="1"/>
  <c r="AE1531" i="5" s="1"/>
  <c r="AE1532" i="5" a="1"/>
  <c r="AE1532" i="5" s="1"/>
  <c r="AE1533" i="5" a="1"/>
  <c r="AE1533" i="5" s="1"/>
  <c r="AE1534" i="5" a="1"/>
  <c r="AE1534" i="5" s="1"/>
  <c r="AE1535" i="5" a="1"/>
  <c r="AE1535" i="5" s="1"/>
  <c r="AE1536" i="5" a="1"/>
  <c r="AE1536" i="5" s="1"/>
  <c r="AE1537" i="5" a="1"/>
  <c r="AE1537" i="5" s="1"/>
  <c r="AE1538" i="5" a="1"/>
  <c r="AE1538" i="5" s="1"/>
  <c r="AE1539" i="5" a="1"/>
  <c r="AE1539" i="5" s="1"/>
  <c r="AE1540" i="5" a="1"/>
  <c r="AE1540" i="5" s="1"/>
  <c r="AE1541" i="5" a="1"/>
  <c r="AE1541" i="5" s="1"/>
  <c r="AE1542" i="5" a="1"/>
  <c r="AE1542" i="5" s="1"/>
  <c r="AE1543" i="5" a="1"/>
  <c r="AE1543" i="5" s="1"/>
  <c r="AE1544" i="5" a="1"/>
  <c r="AE1544" i="5" s="1"/>
  <c r="AE1545" i="5" a="1"/>
  <c r="AE1545" i="5" s="1"/>
  <c r="AE1546" i="5" a="1"/>
  <c r="AE1546" i="5" s="1"/>
  <c r="AE1547" i="5" a="1"/>
  <c r="AE1547" i="5" s="1"/>
  <c r="AE1548" i="5" a="1"/>
  <c r="AE1548" i="5" s="1"/>
  <c r="AE1549" i="5" a="1"/>
  <c r="AE1549" i="5" s="1"/>
  <c r="AE1550" i="5" a="1"/>
  <c r="AE1550" i="5" s="1"/>
  <c r="AE1551" i="5" a="1"/>
  <c r="AE1551" i="5" s="1"/>
  <c r="AE1552" i="5" a="1"/>
  <c r="AE1552" i="5" s="1"/>
  <c r="AE1553" i="5" a="1"/>
  <c r="AE1553" i="5" s="1"/>
  <c r="AE1554" i="5" a="1"/>
  <c r="AE1554" i="5" s="1"/>
  <c r="AE1555" i="5" a="1"/>
  <c r="AE1555" i="5" s="1"/>
  <c r="AE1556" i="5" a="1"/>
  <c r="AE1556" i="5" s="1"/>
  <c r="AE1557" i="5" a="1"/>
  <c r="AE1557" i="5" s="1"/>
  <c r="AE1558" i="5" a="1"/>
  <c r="AE1558" i="5" s="1"/>
  <c r="AE1559" i="5" a="1"/>
  <c r="AE1559" i="5" s="1"/>
  <c r="AE1560" i="5" a="1"/>
  <c r="AE1560" i="5" s="1"/>
  <c r="AE1561" i="5" a="1"/>
  <c r="AE1561" i="5" s="1"/>
  <c r="AE1562" i="5" a="1"/>
  <c r="AE1562" i="5" s="1"/>
  <c r="AE1563" i="5" a="1"/>
  <c r="AE1563" i="5" s="1"/>
  <c r="AE1564" i="5" a="1"/>
  <c r="AE1564" i="5" s="1"/>
  <c r="AE1565" i="5" a="1"/>
  <c r="AE1565" i="5" s="1"/>
  <c r="AE1566" i="5" a="1"/>
  <c r="AE1566" i="5" s="1"/>
  <c r="AE1567" i="5" a="1"/>
  <c r="AE1567" i="5" s="1"/>
  <c r="AE1568" i="5" a="1"/>
  <c r="AE1568" i="5" s="1"/>
  <c r="AE1569" i="5" a="1"/>
  <c r="AE1569" i="5" s="1"/>
  <c r="AE1570" i="5" a="1"/>
  <c r="AE1570" i="5" s="1"/>
  <c r="AE1571" i="5" a="1"/>
  <c r="AE1571" i="5" s="1"/>
  <c r="AE1572" i="5" a="1"/>
  <c r="AE1572" i="5" s="1"/>
  <c r="AE1573" i="5" a="1"/>
  <c r="AE1573" i="5" s="1"/>
  <c r="AE1574" i="5" a="1"/>
  <c r="AE1574" i="5" s="1"/>
  <c r="AE1575" i="5" a="1"/>
  <c r="AE1575" i="5" s="1"/>
  <c r="AE1576" i="5" a="1"/>
  <c r="AE1576" i="5" s="1"/>
  <c r="AE1577" i="5" a="1"/>
  <c r="AE1577" i="5" s="1"/>
  <c r="AE1578" i="5" a="1"/>
  <c r="AE1578" i="5" s="1"/>
  <c r="AE1579" i="5" a="1"/>
  <c r="AE1579" i="5" s="1"/>
  <c r="AE1580" i="5" a="1"/>
  <c r="AE1580" i="5" s="1"/>
  <c r="AE1581" i="5" a="1"/>
  <c r="AE1581" i="5" s="1"/>
  <c r="AE1582" i="5" a="1"/>
  <c r="AE1582" i="5" s="1"/>
  <c r="AE1583" i="5" a="1"/>
  <c r="AE1583" i="5" s="1"/>
  <c r="AE1584" i="5" a="1"/>
  <c r="AE1584" i="5" s="1"/>
  <c r="AE1585" i="5" a="1"/>
  <c r="AE1585" i="5" s="1"/>
  <c r="AE1586" i="5" a="1"/>
  <c r="AE1586" i="5" s="1"/>
  <c r="AE1587" i="5" a="1"/>
  <c r="AE1587" i="5" s="1"/>
  <c r="AE1588" i="5" a="1"/>
  <c r="AE1588" i="5" s="1"/>
  <c r="AE1589" i="5" a="1"/>
  <c r="AE1589" i="5" s="1"/>
  <c r="AE1590" i="5" a="1"/>
  <c r="AE1590" i="5" s="1"/>
  <c r="AE1591" i="5" a="1"/>
  <c r="AE1591" i="5" s="1"/>
  <c r="AE1592" i="5" a="1"/>
  <c r="AE1592" i="5" s="1"/>
  <c r="AE1593" i="5" a="1"/>
  <c r="AE1593" i="5" s="1"/>
  <c r="AE1594" i="5" a="1"/>
  <c r="AE1594" i="5" s="1"/>
  <c r="AE1595" i="5" a="1"/>
  <c r="AE1595" i="5" s="1"/>
  <c r="AE1596" i="5" a="1"/>
  <c r="AE1596" i="5" s="1"/>
  <c r="AE1597" i="5" a="1"/>
  <c r="AE1597" i="5" s="1"/>
  <c r="AE1598" i="5" a="1"/>
  <c r="AE1598" i="5" s="1"/>
  <c r="AE1599" i="5" a="1"/>
  <c r="AE1599" i="5" s="1"/>
  <c r="AE1600" i="5" a="1"/>
  <c r="AE1600" i="5" s="1"/>
  <c r="AE1601" i="5" a="1"/>
  <c r="AE1601" i="5" s="1"/>
  <c r="AE1602" i="5" a="1"/>
  <c r="AE1602" i="5" s="1"/>
  <c r="AE1603" i="5" a="1"/>
  <c r="AE1603" i="5" s="1"/>
  <c r="AE1604" i="5" a="1"/>
  <c r="AE1604" i="5" s="1"/>
  <c r="AE1605" i="5" a="1"/>
  <c r="AE1605" i="5" s="1"/>
  <c r="AE1606" i="5" a="1"/>
  <c r="AE1606" i="5" s="1"/>
  <c r="AE1607" i="5" a="1"/>
  <c r="AE1607" i="5" s="1"/>
  <c r="AE1608" i="5" a="1"/>
  <c r="AE1608" i="5" s="1"/>
  <c r="AE1609" i="5" a="1"/>
  <c r="AE1609" i="5" s="1"/>
  <c r="AE1610" i="5" a="1"/>
  <c r="AE1610" i="5" s="1"/>
  <c r="AE1611" i="5" a="1"/>
  <c r="AE1611" i="5" s="1"/>
  <c r="AE1612" i="5" a="1"/>
  <c r="AE1612" i="5" s="1"/>
  <c r="AE1613" i="5" a="1"/>
  <c r="AE1613" i="5" s="1"/>
  <c r="AE1614" i="5" a="1"/>
  <c r="AE1614" i="5" s="1"/>
  <c r="AE1615" i="5" a="1"/>
  <c r="AE1615" i="5" s="1"/>
  <c r="AE1616" i="5" a="1"/>
  <c r="AE1616" i="5" s="1"/>
  <c r="AE1617" i="5" a="1"/>
  <c r="AE1617" i="5" s="1"/>
  <c r="AE1618" i="5" a="1"/>
  <c r="AE1618" i="5" s="1"/>
  <c r="AE1619" i="5" a="1"/>
  <c r="AE1619" i="5" s="1"/>
  <c r="AE1620" i="5" a="1"/>
  <c r="AE1620" i="5" s="1"/>
  <c r="AE1621" i="5" a="1"/>
  <c r="AE1621" i="5" s="1"/>
  <c r="AE1622" i="5" a="1"/>
  <c r="AE1622" i="5" s="1"/>
  <c r="AE1623" i="5" a="1"/>
  <c r="AE1623" i="5" s="1"/>
  <c r="AE1624" i="5" a="1"/>
  <c r="AE1624" i="5" s="1"/>
  <c r="AE1625" i="5" a="1"/>
  <c r="AE1625" i="5" s="1"/>
  <c r="AE1626" i="5" a="1"/>
  <c r="AE1626" i="5" s="1"/>
  <c r="AE1627" i="5" a="1"/>
  <c r="AE1627" i="5" s="1"/>
  <c r="AE1628" i="5" a="1"/>
  <c r="AE1628" i="5" s="1"/>
  <c r="AE1629" i="5" a="1"/>
  <c r="AE1629" i="5" s="1"/>
  <c r="AE1630" i="5" a="1"/>
  <c r="AE1630" i="5" s="1"/>
  <c r="AE1631" i="5" a="1"/>
  <c r="AE1631" i="5" s="1"/>
  <c r="AE1632" i="5" a="1"/>
  <c r="AE1632" i="5" s="1"/>
  <c r="AE1633" i="5" a="1"/>
  <c r="AE1633" i="5" s="1"/>
  <c r="AE1634" i="5" a="1"/>
  <c r="AE1634" i="5" s="1"/>
  <c r="AE1635" i="5" a="1"/>
  <c r="AE1635" i="5" s="1"/>
  <c r="AE1636" i="5" a="1"/>
  <c r="AE1636" i="5" s="1"/>
  <c r="AE1637" i="5" a="1"/>
  <c r="AE1637" i="5" s="1"/>
  <c r="AE1638" i="5" a="1"/>
  <c r="AE1638" i="5" s="1"/>
  <c r="AE1639" i="5" a="1"/>
  <c r="AE1639" i="5" s="1"/>
  <c r="AE1640" i="5" a="1"/>
  <c r="AE1640" i="5" s="1"/>
  <c r="AE1641" i="5" a="1"/>
  <c r="AE1641" i="5" s="1"/>
  <c r="AE1642" i="5" a="1"/>
  <c r="AE1642" i="5" s="1"/>
  <c r="AE1643" i="5" a="1"/>
  <c r="AE1643" i="5" s="1"/>
  <c r="AE1644" i="5" a="1"/>
  <c r="AE1644" i="5" s="1"/>
  <c r="AE1645" i="5" a="1"/>
  <c r="AE1645" i="5" s="1"/>
  <c r="AE1646" i="5" a="1"/>
  <c r="AE1646" i="5" s="1"/>
  <c r="AE1647" i="5" a="1"/>
  <c r="AE1647" i="5" s="1"/>
  <c r="AE1648" i="5" a="1"/>
  <c r="AE1648" i="5" s="1"/>
  <c r="AE1649" i="5" a="1"/>
  <c r="AE1649" i="5" s="1"/>
  <c r="AE1650" i="5" a="1"/>
  <c r="AE1650" i="5" s="1"/>
  <c r="AE1651" i="5" a="1"/>
  <c r="AE1651" i="5" s="1"/>
  <c r="AE1652" i="5" a="1"/>
  <c r="AE1652" i="5" s="1"/>
  <c r="AE1653" i="5" a="1"/>
  <c r="AE1653" i="5" s="1"/>
  <c r="AE1654" i="5" a="1"/>
  <c r="AE1654" i="5" s="1"/>
  <c r="AE1655" i="5" a="1"/>
  <c r="AE1655" i="5" s="1"/>
  <c r="AE1656" i="5" a="1"/>
  <c r="AE1656" i="5" s="1"/>
  <c r="AE1657" i="5" a="1"/>
  <c r="AE1657" i="5" s="1"/>
  <c r="AE1658" i="5" a="1"/>
  <c r="AE1658" i="5" s="1"/>
  <c r="AE1659" i="5" a="1"/>
  <c r="AE1659" i="5" s="1"/>
  <c r="AE1660" i="5" a="1"/>
  <c r="AE1660" i="5" s="1"/>
  <c r="AE1661" i="5" a="1"/>
  <c r="AE1661" i="5" s="1"/>
  <c r="AE1662" i="5" a="1"/>
  <c r="AE1662" i="5" s="1"/>
  <c r="AE1663" i="5" a="1"/>
  <c r="AE1663" i="5" s="1"/>
  <c r="AE1664" i="5" a="1"/>
  <c r="AE1664" i="5" s="1"/>
  <c r="AE1665" i="5" a="1"/>
  <c r="AE1665" i="5" s="1"/>
  <c r="AE1666" i="5" a="1"/>
  <c r="AE1666" i="5" s="1"/>
  <c r="AE1667" i="5" a="1"/>
  <c r="AE1667" i="5" s="1"/>
  <c r="AE1668" i="5" a="1"/>
  <c r="AE1668" i="5" s="1"/>
  <c r="AE1669" i="5" a="1"/>
  <c r="AE1669" i="5" s="1"/>
  <c r="AE1670" i="5" a="1"/>
  <c r="AE1670" i="5" s="1"/>
  <c r="AE1671" i="5" a="1"/>
  <c r="AE1671" i="5" s="1"/>
  <c r="AE1672" i="5" a="1"/>
  <c r="AE1672" i="5" s="1"/>
  <c r="AE1673" i="5" a="1"/>
  <c r="AE1673" i="5" s="1"/>
  <c r="AE1674" i="5" a="1"/>
  <c r="AE1674" i="5" s="1"/>
  <c r="AE1675" i="5" a="1"/>
  <c r="AE1675" i="5" s="1"/>
  <c r="AE1676" i="5" a="1"/>
  <c r="AE1676" i="5" s="1"/>
  <c r="AE1677" i="5" a="1"/>
  <c r="AE1677" i="5" s="1"/>
  <c r="AE1678" i="5" a="1"/>
  <c r="AE1678" i="5" s="1"/>
  <c r="AE1679" i="5" a="1"/>
  <c r="AE1679" i="5" s="1"/>
  <c r="AE1680" i="5" a="1"/>
  <c r="AE1680" i="5" s="1"/>
  <c r="AE1681" i="5" a="1"/>
  <c r="AE1681" i="5" s="1"/>
  <c r="AE1682" i="5" a="1"/>
  <c r="AE1682" i="5" s="1"/>
  <c r="AE1683" i="5" a="1"/>
  <c r="AE1683" i="5" s="1"/>
  <c r="AE1684" i="5" a="1"/>
  <c r="AE1684" i="5" s="1"/>
  <c r="AE1685" i="5" a="1"/>
  <c r="AE1685" i="5" s="1"/>
  <c r="AE1686" i="5" a="1"/>
  <c r="AE1686" i="5" s="1"/>
  <c r="AE1687" i="5" a="1"/>
  <c r="AE1687" i="5" s="1"/>
  <c r="AE1688" i="5" a="1"/>
  <c r="AE1688" i="5" s="1"/>
  <c r="AE1689" i="5" a="1"/>
  <c r="AE1689" i="5" s="1"/>
  <c r="AE1690" i="5" a="1"/>
  <c r="AE1690" i="5" s="1"/>
  <c r="AE1691" i="5" a="1"/>
  <c r="AE1691" i="5" s="1"/>
  <c r="AE1692" i="5" a="1"/>
  <c r="AE1692" i="5" s="1"/>
  <c r="AE1693" i="5" a="1"/>
  <c r="AE1693" i="5" s="1"/>
  <c r="AE1694" i="5" a="1"/>
  <c r="AE1694" i="5" s="1"/>
  <c r="AE1695" i="5" a="1"/>
  <c r="AE1695" i="5" s="1"/>
  <c r="AE1696" i="5" a="1"/>
  <c r="AE1696" i="5" s="1"/>
  <c r="AE1697" i="5" a="1"/>
  <c r="AE1697" i="5" s="1"/>
  <c r="AE1698" i="5" a="1"/>
  <c r="AE1698" i="5" s="1"/>
  <c r="AE1699" i="5" a="1"/>
  <c r="AE1699" i="5" s="1"/>
  <c r="AE1700" i="5" a="1"/>
  <c r="AE1700" i="5" s="1"/>
  <c r="AE1701" i="5" a="1"/>
  <c r="AE1701" i="5" s="1"/>
  <c r="AE1702" i="5" a="1"/>
  <c r="AE1702" i="5" s="1"/>
  <c r="AE1703" i="5" a="1"/>
  <c r="AE1703" i="5" s="1"/>
  <c r="AE1704" i="5" a="1"/>
  <c r="AE1704" i="5" s="1"/>
  <c r="AE1705" i="5" a="1"/>
  <c r="AE1705" i="5" s="1"/>
  <c r="AE2" i="5" a="1"/>
  <c r="AE2" i="5" s="1"/>
  <c r="P1705" i="5"/>
  <c r="P1704" i="5"/>
  <c r="P1703" i="5"/>
  <c r="R1703" i="5" s="1"/>
  <c r="S1703" i="5" s="1"/>
  <c r="AD1703" i="5" s="1"/>
  <c r="P1702" i="5"/>
  <c r="P1701" i="5"/>
  <c r="P1700" i="5"/>
  <c r="P1699" i="5"/>
  <c r="R1699" i="5" s="1"/>
  <c r="S1699" i="5" s="1"/>
  <c r="AD1699" i="5" s="1"/>
  <c r="P1698" i="5"/>
  <c r="R1698" i="5" s="1"/>
  <c r="S1698" i="5" s="1"/>
  <c r="AD1698" i="5" s="1"/>
  <c r="P1697" i="5"/>
  <c r="P1696" i="5"/>
  <c r="R1696" i="5" s="1"/>
  <c r="P1695" i="5"/>
  <c r="R1695" i="5" s="1"/>
  <c r="S1695" i="5" s="1"/>
  <c r="P1694" i="5"/>
  <c r="R1694" i="5" s="1"/>
  <c r="S1694" i="5" s="1"/>
  <c r="AD1694" i="5" s="1"/>
  <c r="P1693" i="5"/>
  <c r="P1692" i="5"/>
  <c r="R1692" i="5" s="1"/>
  <c r="P1691" i="5"/>
  <c r="R1691" i="5" s="1"/>
  <c r="S1691" i="5" s="1"/>
  <c r="AD1691" i="5" s="1"/>
  <c r="P1690" i="5"/>
  <c r="P1689" i="5"/>
  <c r="R1689" i="5" s="1"/>
  <c r="S1689" i="5" s="1"/>
  <c r="AD1689" i="5" s="1"/>
  <c r="P1688" i="5"/>
  <c r="P1687" i="5"/>
  <c r="P1686" i="5"/>
  <c r="P1685" i="5"/>
  <c r="P1684" i="5"/>
  <c r="R1684" i="5" s="1"/>
  <c r="P1683" i="5"/>
  <c r="R1683" i="5" s="1"/>
  <c r="S1683" i="5" s="1"/>
  <c r="AD1683" i="5" s="1"/>
  <c r="P1682" i="5"/>
  <c r="P1681" i="5"/>
  <c r="P1680" i="5"/>
  <c r="R1680" i="5" s="1"/>
  <c r="P1679" i="5"/>
  <c r="R1679" i="5" s="1"/>
  <c r="S1679" i="5" s="1"/>
  <c r="AD1679" i="5" s="1"/>
  <c r="P1678" i="5"/>
  <c r="P1677" i="5"/>
  <c r="R1677" i="5" s="1"/>
  <c r="S1677" i="5" s="1"/>
  <c r="AD1677" i="5" s="1"/>
  <c r="P1676" i="5"/>
  <c r="P1675" i="5"/>
  <c r="R1675" i="5" s="1"/>
  <c r="P1674" i="5"/>
  <c r="R1674" i="5" s="1"/>
  <c r="S1674" i="5" s="1"/>
  <c r="AD1674" i="5" s="1"/>
  <c r="P1673" i="5"/>
  <c r="P1672" i="5"/>
  <c r="P1671" i="5"/>
  <c r="R1671" i="5" s="1"/>
  <c r="S1671" i="5" s="1"/>
  <c r="AD1671" i="5" s="1"/>
  <c r="P1670" i="5"/>
  <c r="R1670" i="5" s="1"/>
  <c r="S1670" i="5" s="1"/>
  <c r="P1669" i="5"/>
  <c r="R1669" i="5" s="1"/>
  <c r="S1669" i="5" s="1"/>
  <c r="AD1669" i="5" s="1"/>
  <c r="P1668" i="5"/>
  <c r="P1667" i="5"/>
  <c r="R1667" i="5" s="1"/>
  <c r="P1666" i="5"/>
  <c r="P1665" i="5"/>
  <c r="R1665" i="5" s="1"/>
  <c r="P1664" i="5"/>
  <c r="P1663" i="5"/>
  <c r="R1663" i="5" s="1"/>
  <c r="S1663" i="5" s="1"/>
  <c r="U1663" i="5" s="1"/>
  <c r="P1662" i="5"/>
  <c r="R1662" i="5" s="1"/>
  <c r="S1662" i="5" s="1"/>
  <c r="AD1662" i="5" s="1"/>
  <c r="P1661" i="5"/>
  <c r="P1660" i="5"/>
  <c r="R1660" i="5" s="1"/>
  <c r="P1659" i="5"/>
  <c r="P1658" i="5"/>
  <c r="P1657" i="5"/>
  <c r="R1657" i="5" s="1"/>
  <c r="S1657" i="5" s="1"/>
  <c r="AD1657" i="5" s="1"/>
  <c r="P1656" i="5"/>
  <c r="P1655" i="5"/>
  <c r="R1655" i="5" s="1"/>
  <c r="P1654" i="5"/>
  <c r="R1654" i="5" s="1"/>
  <c r="P1653" i="5"/>
  <c r="R1653" i="5" s="1"/>
  <c r="S1653" i="5" s="1"/>
  <c r="AD1653" i="5" s="1"/>
  <c r="P1652" i="5"/>
  <c r="P1651" i="5"/>
  <c r="R1651" i="5" s="1"/>
  <c r="S1651" i="5" s="1"/>
  <c r="AD1651" i="5" s="1"/>
  <c r="P1650" i="5"/>
  <c r="R1650" i="5" s="1"/>
  <c r="P1649" i="5"/>
  <c r="P1648" i="5"/>
  <c r="R1648" i="5" s="1"/>
  <c r="P1647" i="5"/>
  <c r="R1647" i="5" s="1"/>
  <c r="S1647" i="5" s="1"/>
  <c r="U1647" i="5" s="1"/>
  <c r="P1646" i="5"/>
  <c r="P1645" i="5"/>
  <c r="P1644" i="5"/>
  <c r="P1643" i="5"/>
  <c r="P1642" i="5"/>
  <c r="P1641" i="5"/>
  <c r="P1640" i="5"/>
  <c r="P1639" i="5"/>
  <c r="R1639" i="5" s="1"/>
  <c r="P1638" i="5"/>
  <c r="R1638" i="5" s="1"/>
  <c r="S1638" i="5" s="1"/>
  <c r="P1637" i="5"/>
  <c r="P1636" i="5"/>
  <c r="P1635" i="5"/>
  <c r="R1635" i="5" s="1"/>
  <c r="S1635" i="5" s="1"/>
  <c r="AD1635" i="5" s="1"/>
  <c r="P1634" i="5"/>
  <c r="P1633" i="5"/>
  <c r="R1633" i="5" s="1"/>
  <c r="S1633" i="5" s="1"/>
  <c r="U1633" i="5" s="1"/>
  <c r="P1632" i="5"/>
  <c r="P1631" i="5"/>
  <c r="R1631" i="5" s="1"/>
  <c r="S1631" i="5" s="1"/>
  <c r="P1630" i="5"/>
  <c r="R1630" i="5" s="1"/>
  <c r="S1630" i="5" s="1"/>
  <c r="U1630" i="5" s="1"/>
  <c r="P1629" i="5"/>
  <c r="R1629" i="5" s="1"/>
  <c r="P1628" i="5"/>
  <c r="R1628" i="5" s="1"/>
  <c r="P1627" i="5"/>
  <c r="R1627" i="5" s="1"/>
  <c r="S1627" i="5" s="1"/>
  <c r="AD1627" i="5" s="1"/>
  <c r="P1626" i="5"/>
  <c r="P1625" i="5"/>
  <c r="P1624" i="5"/>
  <c r="P1623" i="5"/>
  <c r="P1622" i="5"/>
  <c r="R1622" i="5" s="1"/>
  <c r="S1622" i="5" s="1"/>
  <c r="AD1622" i="5" s="1"/>
  <c r="P1621" i="5"/>
  <c r="R1621" i="5" s="1"/>
  <c r="S1621" i="5" s="1"/>
  <c r="AD1621" i="5" s="1"/>
  <c r="P1620" i="5"/>
  <c r="P1619" i="5"/>
  <c r="R1619" i="5" s="1"/>
  <c r="S1619" i="5" s="1"/>
  <c r="AD1619" i="5" s="1"/>
  <c r="P1618" i="5"/>
  <c r="P1617" i="5"/>
  <c r="P1616" i="5"/>
  <c r="R1616" i="5" s="1"/>
  <c r="P1615" i="5"/>
  <c r="R1615" i="5" s="1"/>
  <c r="P1614" i="5"/>
  <c r="P1613" i="5"/>
  <c r="R1613" i="5" s="1"/>
  <c r="P1612" i="5"/>
  <c r="P1611" i="5"/>
  <c r="P1610" i="5"/>
  <c r="P1609" i="5"/>
  <c r="R1609" i="5" s="1"/>
  <c r="S1609" i="5" s="1"/>
  <c r="AD1609" i="5" s="1"/>
  <c r="P1608" i="5"/>
  <c r="P1607" i="5"/>
  <c r="R1607" i="5" s="1"/>
  <c r="S1607" i="5" s="1"/>
  <c r="AD1607" i="5" s="1"/>
  <c r="P1606" i="5"/>
  <c r="R1606" i="5" s="1"/>
  <c r="P1605" i="5"/>
  <c r="P1604" i="5"/>
  <c r="R1604" i="5" s="1"/>
  <c r="S1604" i="5" s="1"/>
  <c r="AD1604" i="5" s="1"/>
  <c r="P1603" i="5"/>
  <c r="P1602" i="5"/>
  <c r="P1601" i="5"/>
  <c r="R1601" i="5" s="1"/>
  <c r="S1601" i="5" s="1"/>
  <c r="AD1601" i="5" s="1"/>
  <c r="P1600" i="5"/>
  <c r="R1600" i="5" s="1"/>
  <c r="S1600" i="5" s="1"/>
  <c r="AD1600" i="5" s="1"/>
  <c r="P1599" i="5"/>
  <c r="R1599" i="5" s="1"/>
  <c r="P1598" i="5"/>
  <c r="R1598" i="5" s="1"/>
  <c r="S1598" i="5" s="1"/>
  <c r="AD1598" i="5" s="1"/>
  <c r="P1597" i="5"/>
  <c r="R1597" i="5" s="1"/>
  <c r="S1597" i="5" s="1"/>
  <c r="AD1597" i="5" s="1"/>
  <c r="P1596" i="5"/>
  <c r="R1596" i="5" s="1"/>
  <c r="S1596" i="5" s="1"/>
  <c r="P1595" i="5"/>
  <c r="P1594" i="5"/>
  <c r="R1594" i="5" s="1"/>
  <c r="S1594" i="5" s="1"/>
  <c r="AD1594" i="5" s="1"/>
  <c r="P1593" i="5"/>
  <c r="R1593" i="5" s="1"/>
  <c r="S1593" i="5" s="1"/>
  <c r="AD1593" i="5" s="1"/>
  <c r="P1592" i="5"/>
  <c r="R1592" i="5" s="1"/>
  <c r="P1591" i="5"/>
  <c r="P1590" i="5"/>
  <c r="R1590" i="5" s="1"/>
  <c r="P1589" i="5"/>
  <c r="R1589" i="5" s="1"/>
  <c r="S1589" i="5" s="1"/>
  <c r="AD1589" i="5" s="1"/>
  <c r="P1588" i="5"/>
  <c r="R1588" i="5" s="1"/>
  <c r="S1588" i="5" s="1"/>
  <c r="P1587" i="5"/>
  <c r="R1587" i="5" s="1"/>
  <c r="S1587" i="5" s="1"/>
  <c r="AD1587" i="5" s="1"/>
  <c r="P1586" i="5"/>
  <c r="R1586" i="5" s="1"/>
  <c r="P1585" i="5"/>
  <c r="R1585" i="5" s="1"/>
  <c r="S1585" i="5" s="1"/>
  <c r="U1585" i="5" s="1"/>
  <c r="V1585" i="5" s="1"/>
  <c r="W1585" i="5" s="1"/>
  <c r="P1584" i="5"/>
  <c r="R1584" i="5" s="1"/>
  <c r="S1584" i="5" s="1"/>
  <c r="P1583" i="5"/>
  <c r="P1582" i="5"/>
  <c r="P1581" i="5"/>
  <c r="R1581" i="5" s="1"/>
  <c r="S1581" i="5" s="1"/>
  <c r="AD1581" i="5" s="1"/>
  <c r="P1580" i="5"/>
  <c r="R1580" i="5" s="1"/>
  <c r="S1580" i="5" s="1"/>
  <c r="AD1580" i="5" s="1"/>
  <c r="P1579" i="5"/>
  <c r="R1579" i="5" s="1"/>
  <c r="S1579" i="5" s="1"/>
  <c r="AD1579" i="5" s="1"/>
  <c r="P1578" i="5"/>
  <c r="R1578" i="5" s="1"/>
  <c r="P1577" i="5"/>
  <c r="P1576" i="5"/>
  <c r="P1575" i="5"/>
  <c r="P1574" i="5"/>
  <c r="P1573" i="5"/>
  <c r="R1573" i="5" s="1"/>
  <c r="S1573" i="5" s="1"/>
  <c r="AD1573" i="5" s="1"/>
  <c r="P1572" i="5"/>
  <c r="P1571" i="5"/>
  <c r="P1570" i="5"/>
  <c r="P1569" i="5"/>
  <c r="R1569" i="5" s="1"/>
  <c r="S1569" i="5" s="1"/>
  <c r="AD1569" i="5" s="1"/>
  <c r="P1568" i="5"/>
  <c r="P1567" i="5"/>
  <c r="R1567" i="5" s="1"/>
  <c r="S1567" i="5" s="1"/>
  <c r="AD1567" i="5" s="1"/>
  <c r="P1566" i="5"/>
  <c r="P1565" i="5"/>
  <c r="R1565" i="5" s="1"/>
  <c r="S1565" i="5" s="1"/>
  <c r="P1564" i="5"/>
  <c r="R1564" i="5" s="1"/>
  <c r="S1564" i="5" s="1"/>
  <c r="P1563" i="5"/>
  <c r="P1562" i="5"/>
  <c r="R1562" i="5" s="1"/>
  <c r="P1561" i="5"/>
  <c r="R1561" i="5" s="1"/>
  <c r="S1561" i="5" s="1"/>
  <c r="AD1561" i="5" s="1"/>
  <c r="P1560" i="5"/>
  <c r="P1559" i="5"/>
  <c r="R1559" i="5" s="1"/>
  <c r="S1559" i="5" s="1"/>
  <c r="AD1559" i="5" s="1"/>
  <c r="P1558" i="5"/>
  <c r="P1557" i="5"/>
  <c r="R1557" i="5" s="1"/>
  <c r="S1557" i="5" s="1"/>
  <c r="AD1557" i="5" s="1"/>
  <c r="P1556" i="5"/>
  <c r="P1555" i="5"/>
  <c r="P1554" i="5"/>
  <c r="P1553" i="5"/>
  <c r="P1552" i="5"/>
  <c r="P1551" i="5"/>
  <c r="P1550" i="5"/>
  <c r="P1549" i="5"/>
  <c r="R1549" i="5" s="1"/>
  <c r="S1549" i="5" s="1"/>
  <c r="AD1549" i="5" s="1"/>
  <c r="P1548" i="5"/>
  <c r="P1547" i="5"/>
  <c r="R1547" i="5" s="1"/>
  <c r="S1547" i="5" s="1"/>
  <c r="AD1547" i="5" s="1"/>
  <c r="P1546" i="5"/>
  <c r="P1545" i="5"/>
  <c r="R1545" i="5" s="1"/>
  <c r="S1545" i="5" s="1"/>
  <c r="AD1545" i="5" s="1"/>
  <c r="P1544" i="5"/>
  <c r="R1544" i="5" s="1"/>
  <c r="S1544" i="5" s="1"/>
  <c r="AD1544" i="5" s="1"/>
  <c r="P1543" i="5"/>
  <c r="R1543" i="5" s="1"/>
  <c r="P1542" i="5"/>
  <c r="P1541" i="5"/>
  <c r="R1541" i="5" s="1"/>
  <c r="S1541" i="5" s="1"/>
  <c r="U1541" i="5" s="1"/>
  <c r="V1541" i="5" s="1"/>
  <c r="P1540" i="5"/>
  <c r="P1539" i="5"/>
  <c r="R1539" i="5" s="1"/>
  <c r="P1538" i="5"/>
  <c r="P1537" i="5"/>
  <c r="R1537" i="5" s="1"/>
  <c r="S1537" i="5" s="1"/>
  <c r="AD1537" i="5" s="1"/>
  <c r="P1536" i="5"/>
  <c r="P1535" i="5"/>
  <c r="R1535" i="5" s="1"/>
  <c r="P1534" i="5"/>
  <c r="P1533" i="5"/>
  <c r="R1533" i="5" s="1"/>
  <c r="S1533" i="5" s="1"/>
  <c r="AD1533" i="5" s="1"/>
  <c r="P1532" i="5"/>
  <c r="P1531" i="5"/>
  <c r="R1531" i="5" s="1"/>
  <c r="S1531" i="5" s="1"/>
  <c r="AD1531" i="5" s="1"/>
  <c r="P1530" i="5"/>
  <c r="P1529" i="5"/>
  <c r="R1529" i="5" s="1"/>
  <c r="S1529" i="5" s="1"/>
  <c r="AD1529" i="5" s="1"/>
  <c r="P1528" i="5"/>
  <c r="P1527" i="5"/>
  <c r="P1526" i="5"/>
  <c r="P1525" i="5"/>
  <c r="R1525" i="5" s="1"/>
  <c r="S1525" i="5" s="1"/>
  <c r="AD1525" i="5" s="1"/>
  <c r="P1524" i="5"/>
  <c r="P1523" i="5"/>
  <c r="R1523" i="5" s="1"/>
  <c r="P1522" i="5"/>
  <c r="P1521" i="5"/>
  <c r="R1521" i="5" s="1"/>
  <c r="S1521" i="5" s="1"/>
  <c r="AD1521" i="5" s="1"/>
  <c r="P1520" i="5"/>
  <c r="P1519" i="5"/>
  <c r="R1519" i="5" s="1"/>
  <c r="P1518" i="5"/>
  <c r="P1517" i="5"/>
  <c r="P1516" i="5"/>
  <c r="R1516" i="5" s="1"/>
  <c r="S1516" i="5" s="1"/>
  <c r="AD1516" i="5" s="1"/>
  <c r="P1515" i="5"/>
  <c r="R1515" i="5" s="1"/>
  <c r="S1515" i="5" s="1"/>
  <c r="P1514" i="5"/>
  <c r="P1513" i="5"/>
  <c r="P1512" i="5"/>
  <c r="R1512" i="5" s="1"/>
  <c r="S1512" i="5" s="1"/>
  <c r="AD1512" i="5" s="1"/>
  <c r="P1511" i="5"/>
  <c r="R1511" i="5" s="1"/>
  <c r="S1511" i="5" s="1"/>
  <c r="P1510" i="5"/>
  <c r="P1509" i="5"/>
  <c r="P1508" i="5"/>
  <c r="R1508" i="5" s="1"/>
  <c r="S1508" i="5" s="1"/>
  <c r="AD1508" i="5" s="1"/>
  <c r="P1507" i="5"/>
  <c r="R1507" i="5" s="1"/>
  <c r="S1507" i="5" s="1"/>
  <c r="AD1507" i="5" s="1"/>
  <c r="P1506" i="5"/>
  <c r="P1505" i="5"/>
  <c r="P1504" i="5"/>
  <c r="R1504" i="5" s="1"/>
  <c r="S1504" i="5" s="1"/>
  <c r="AD1504" i="5" s="1"/>
  <c r="P1503" i="5"/>
  <c r="R1503" i="5" s="1"/>
  <c r="S1503" i="5" s="1"/>
  <c r="AD1503" i="5" s="1"/>
  <c r="P1502" i="5"/>
  <c r="P1501" i="5"/>
  <c r="P1500" i="5"/>
  <c r="R1500" i="5" s="1"/>
  <c r="S1500" i="5" s="1"/>
  <c r="AD1500" i="5" s="1"/>
  <c r="P1499" i="5"/>
  <c r="R1499" i="5" s="1"/>
  <c r="S1499" i="5" s="1"/>
  <c r="P1498" i="5"/>
  <c r="P1497" i="5"/>
  <c r="P1496" i="5"/>
  <c r="R1496" i="5" s="1"/>
  <c r="S1496" i="5" s="1"/>
  <c r="AD1496" i="5" s="1"/>
  <c r="P1495" i="5"/>
  <c r="R1495" i="5" s="1"/>
  <c r="S1495" i="5" s="1"/>
  <c r="P1494" i="5"/>
  <c r="P1493" i="5"/>
  <c r="P1492" i="5"/>
  <c r="R1492" i="5" s="1"/>
  <c r="S1492" i="5" s="1"/>
  <c r="AD1492" i="5" s="1"/>
  <c r="P1491" i="5"/>
  <c r="P1490" i="5"/>
  <c r="P1489" i="5"/>
  <c r="P1488" i="5"/>
  <c r="R1488" i="5" s="1"/>
  <c r="S1488" i="5" s="1"/>
  <c r="AD1488" i="5" s="1"/>
  <c r="P1487" i="5"/>
  <c r="R1487" i="5" s="1"/>
  <c r="S1487" i="5" s="1"/>
  <c r="AD1487" i="5" s="1"/>
  <c r="P1486" i="5"/>
  <c r="P1485" i="5"/>
  <c r="P1484" i="5"/>
  <c r="R1484" i="5" s="1"/>
  <c r="S1484" i="5" s="1"/>
  <c r="AD1484" i="5" s="1"/>
  <c r="P1483" i="5"/>
  <c r="P1482" i="5"/>
  <c r="P1481" i="5"/>
  <c r="P1480" i="5"/>
  <c r="R1480" i="5" s="1"/>
  <c r="S1480" i="5" s="1"/>
  <c r="AD1480" i="5" s="1"/>
  <c r="P1479" i="5"/>
  <c r="R1479" i="5" s="1"/>
  <c r="S1479" i="5" s="1"/>
  <c r="U1479" i="5" s="1"/>
  <c r="V1479" i="5" s="1"/>
  <c r="P1478" i="5"/>
  <c r="P1477" i="5"/>
  <c r="P1476" i="5"/>
  <c r="R1476" i="5" s="1"/>
  <c r="S1476" i="5" s="1"/>
  <c r="AD1476" i="5" s="1"/>
  <c r="P1475" i="5"/>
  <c r="R1475" i="5" s="1"/>
  <c r="S1475" i="5" s="1"/>
  <c r="AD1475" i="5" s="1"/>
  <c r="P1474" i="5"/>
  <c r="P1473" i="5"/>
  <c r="P1472" i="5"/>
  <c r="R1472" i="5" s="1"/>
  <c r="S1472" i="5" s="1"/>
  <c r="AD1472" i="5" s="1"/>
  <c r="P1471" i="5"/>
  <c r="R1471" i="5" s="1"/>
  <c r="S1471" i="5" s="1"/>
  <c r="U1471" i="5" s="1"/>
  <c r="P1470" i="5"/>
  <c r="P1469" i="5"/>
  <c r="P1468" i="5"/>
  <c r="R1468" i="5" s="1"/>
  <c r="S1468" i="5" s="1"/>
  <c r="AD1468" i="5" s="1"/>
  <c r="P1467" i="5"/>
  <c r="R1467" i="5" s="1"/>
  <c r="S1467" i="5" s="1"/>
  <c r="P1466" i="5"/>
  <c r="P1465" i="5"/>
  <c r="P1464" i="5"/>
  <c r="R1464" i="5" s="1"/>
  <c r="S1464" i="5" s="1"/>
  <c r="AD1464" i="5" s="1"/>
  <c r="P1463" i="5"/>
  <c r="R1463" i="5" s="1"/>
  <c r="S1463" i="5" s="1"/>
  <c r="AD1463" i="5" s="1"/>
  <c r="P1462" i="5"/>
  <c r="P1461" i="5"/>
  <c r="P1460" i="5"/>
  <c r="R1460" i="5" s="1"/>
  <c r="S1460" i="5" s="1"/>
  <c r="AD1460" i="5" s="1"/>
  <c r="P1459" i="5"/>
  <c r="R1459" i="5" s="1"/>
  <c r="S1459" i="5" s="1"/>
  <c r="AD1459" i="5" s="1"/>
  <c r="P1458" i="5"/>
  <c r="P1457" i="5"/>
  <c r="P1456" i="5"/>
  <c r="R1456" i="5" s="1"/>
  <c r="S1456" i="5" s="1"/>
  <c r="AD1456" i="5" s="1"/>
  <c r="P1455" i="5"/>
  <c r="R1455" i="5" s="1"/>
  <c r="S1455" i="5" s="1"/>
  <c r="AD1455" i="5" s="1"/>
  <c r="P1454" i="5"/>
  <c r="P1453" i="5"/>
  <c r="P1452" i="5"/>
  <c r="R1452" i="5" s="1"/>
  <c r="S1452" i="5" s="1"/>
  <c r="AD1452" i="5" s="1"/>
  <c r="P1451" i="5"/>
  <c r="R1451" i="5" s="1"/>
  <c r="S1451" i="5" s="1"/>
  <c r="AD1451" i="5" s="1"/>
  <c r="P1450" i="5"/>
  <c r="P1449" i="5"/>
  <c r="P1448" i="5"/>
  <c r="R1448" i="5" s="1"/>
  <c r="S1448" i="5" s="1"/>
  <c r="AD1448" i="5" s="1"/>
  <c r="P1447" i="5"/>
  <c r="R1447" i="5" s="1"/>
  <c r="S1447" i="5" s="1"/>
  <c r="AD1447" i="5" s="1"/>
  <c r="P1446" i="5"/>
  <c r="P1445" i="5"/>
  <c r="P1444" i="5"/>
  <c r="R1444" i="5" s="1"/>
  <c r="S1444" i="5" s="1"/>
  <c r="AD1444" i="5" s="1"/>
  <c r="P1443" i="5"/>
  <c r="R1443" i="5" s="1"/>
  <c r="P1442" i="5"/>
  <c r="P1441" i="5"/>
  <c r="P1440" i="5"/>
  <c r="R1440" i="5" s="1"/>
  <c r="S1440" i="5" s="1"/>
  <c r="AD1440" i="5" s="1"/>
  <c r="P1439" i="5"/>
  <c r="R1439" i="5" s="1"/>
  <c r="S1439" i="5" s="1"/>
  <c r="AD1439" i="5" s="1"/>
  <c r="P1438" i="5"/>
  <c r="P1437" i="5"/>
  <c r="P1436" i="5"/>
  <c r="R1436" i="5" s="1"/>
  <c r="S1436" i="5" s="1"/>
  <c r="AD1436" i="5" s="1"/>
  <c r="P1435" i="5"/>
  <c r="R1435" i="5" s="1"/>
  <c r="S1435" i="5" s="1"/>
  <c r="P1434" i="5"/>
  <c r="P1433" i="5"/>
  <c r="P1432" i="5"/>
  <c r="R1432" i="5" s="1"/>
  <c r="S1432" i="5" s="1"/>
  <c r="AD1432" i="5" s="1"/>
  <c r="P1431" i="5"/>
  <c r="R1431" i="5" s="1"/>
  <c r="S1431" i="5" s="1"/>
  <c r="AD1431" i="5" s="1"/>
  <c r="P1430" i="5"/>
  <c r="P1429" i="5"/>
  <c r="P1428" i="5"/>
  <c r="R1428" i="5" s="1"/>
  <c r="S1428" i="5" s="1"/>
  <c r="AD1428" i="5" s="1"/>
  <c r="P1427" i="5"/>
  <c r="R1427" i="5" s="1"/>
  <c r="P1426" i="5"/>
  <c r="P1425" i="5"/>
  <c r="P1424" i="5"/>
  <c r="R1424" i="5" s="1"/>
  <c r="S1424" i="5" s="1"/>
  <c r="AD1424" i="5" s="1"/>
  <c r="P1423" i="5"/>
  <c r="R1423" i="5" s="1"/>
  <c r="S1423" i="5" s="1"/>
  <c r="AD1423" i="5" s="1"/>
  <c r="P1422" i="5"/>
  <c r="P1421" i="5"/>
  <c r="P1420" i="5"/>
  <c r="R1420" i="5" s="1"/>
  <c r="S1420" i="5" s="1"/>
  <c r="AD1420" i="5" s="1"/>
  <c r="P1419" i="5"/>
  <c r="P1418" i="5"/>
  <c r="P1417" i="5"/>
  <c r="P1416" i="5"/>
  <c r="R1416" i="5" s="1"/>
  <c r="S1416" i="5" s="1"/>
  <c r="AD1416" i="5" s="1"/>
  <c r="P1415" i="5"/>
  <c r="R1415" i="5" s="1"/>
  <c r="S1415" i="5" s="1"/>
  <c r="P1414" i="5"/>
  <c r="P1413" i="5"/>
  <c r="P1412" i="5"/>
  <c r="R1412" i="5" s="1"/>
  <c r="S1412" i="5" s="1"/>
  <c r="AD1412" i="5" s="1"/>
  <c r="P1411" i="5"/>
  <c r="P1410" i="5"/>
  <c r="P1409" i="5"/>
  <c r="P1408" i="5"/>
  <c r="R1408" i="5" s="1"/>
  <c r="S1408" i="5" s="1"/>
  <c r="AD1408" i="5" s="1"/>
  <c r="P1407" i="5"/>
  <c r="R1407" i="5" s="1"/>
  <c r="S1407" i="5" s="1"/>
  <c r="AD1407" i="5" s="1"/>
  <c r="P1406" i="5"/>
  <c r="P1405" i="5"/>
  <c r="P1404" i="5"/>
  <c r="R1404" i="5" s="1"/>
  <c r="S1404" i="5" s="1"/>
  <c r="AD1404" i="5" s="1"/>
  <c r="P1403" i="5"/>
  <c r="P1402" i="5"/>
  <c r="P1401" i="5"/>
  <c r="P1400" i="5"/>
  <c r="R1400" i="5" s="1"/>
  <c r="S1400" i="5" s="1"/>
  <c r="AD1400" i="5" s="1"/>
  <c r="P1399" i="5"/>
  <c r="R1399" i="5" s="1"/>
  <c r="S1399" i="5" s="1"/>
  <c r="AD1399" i="5" s="1"/>
  <c r="P1398" i="5"/>
  <c r="P1397" i="5"/>
  <c r="P1396" i="5"/>
  <c r="R1396" i="5" s="1"/>
  <c r="S1396" i="5" s="1"/>
  <c r="AD1396" i="5" s="1"/>
  <c r="P1395" i="5"/>
  <c r="P1394" i="5"/>
  <c r="P1393" i="5"/>
  <c r="P1392" i="5"/>
  <c r="R1392" i="5" s="1"/>
  <c r="S1392" i="5" s="1"/>
  <c r="AD1392" i="5" s="1"/>
  <c r="P1391" i="5"/>
  <c r="R1391" i="5" s="1"/>
  <c r="S1391" i="5" s="1"/>
  <c r="AD1391" i="5" s="1"/>
  <c r="P1390" i="5"/>
  <c r="P1389" i="5"/>
  <c r="P1388" i="5"/>
  <c r="R1388" i="5" s="1"/>
  <c r="S1388" i="5" s="1"/>
  <c r="AD1388" i="5" s="1"/>
  <c r="P1387" i="5"/>
  <c r="R1387" i="5" s="1"/>
  <c r="S1387" i="5" s="1"/>
  <c r="AD1387" i="5" s="1"/>
  <c r="P1386" i="5"/>
  <c r="P1385" i="5"/>
  <c r="P1384" i="5"/>
  <c r="R1384" i="5" s="1"/>
  <c r="S1384" i="5" s="1"/>
  <c r="AD1384" i="5" s="1"/>
  <c r="P1383" i="5"/>
  <c r="R1383" i="5" s="1"/>
  <c r="S1383" i="5" s="1"/>
  <c r="U1383" i="5" s="1"/>
  <c r="V1383" i="5" s="1"/>
  <c r="P1382" i="5"/>
  <c r="P1381" i="5"/>
  <c r="P1380" i="5"/>
  <c r="R1380" i="5" s="1"/>
  <c r="S1380" i="5" s="1"/>
  <c r="AD1380" i="5" s="1"/>
  <c r="P1379" i="5"/>
  <c r="R1379" i="5" s="1"/>
  <c r="S1379" i="5" s="1"/>
  <c r="AD1379" i="5" s="1"/>
  <c r="P1378" i="5"/>
  <c r="P1377" i="5"/>
  <c r="P1376" i="5"/>
  <c r="R1376" i="5" s="1"/>
  <c r="S1376" i="5" s="1"/>
  <c r="AD1376" i="5" s="1"/>
  <c r="P1375" i="5"/>
  <c r="R1375" i="5" s="1"/>
  <c r="S1375" i="5" s="1"/>
  <c r="AD1375" i="5" s="1"/>
  <c r="P1374" i="5"/>
  <c r="P1373" i="5"/>
  <c r="P1372" i="5"/>
  <c r="R1372" i="5" s="1"/>
  <c r="S1372" i="5" s="1"/>
  <c r="AD1372" i="5" s="1"/>
  <c r="P1371" i="5"/>
  <c r="P1370" i="5"/>
  <c r="P1369" i="5"/>
  <c r="P1368" i="5"/>
  <c r="R1368" i="5" s="1"/>
  <c r="S1368" i="5" s="1"/>
  <c r="AD1368" i="5" s="1"/>
  <c r="P1367" i="5"/>
  <c r="P1366" i="5"/>
  <c r="P1365" i="5"/>
  <c r="P1364" i="5"/>
  <c r="R1364" i="5" s="1"/>
  <c r="S1364" i="5" s="1"/>
  <c r="AD1364" i="5" s="1"/>
  <c r="P1363" i="5"/>
  <c r="P1362" i="5"/>
  <c r="P1361" i="5"/>
  <c r="P1360" i="5"/>
  <c r="R1360" i="5" s="1"/>
  <c r="S1360" i="5" s="1"/>
  <c r="AD1360" i="5" s="1"/>
  <c r="P1359" i="5"/>
  <c r="R1359" i="5" s="1"/>
  <c r="S1359" i="5" s="1"/>
  <c r="AD1359" i="5" s="1"/>
  <c r="P1358" i="5"/>
  <c r="P1357" i="5"/>
  <c r="P1356" i="5"/>
  <c r="R1356" i="5" s="1"/>
  <c r="S1356" i="5" s="1"/>
  <c r="AD1356" i="5" s="1"/>
  <c r="P1355" i="5"/>
  <c r="R1355" i="5" s="1"/>
  <c r="S1355" i="5" s="1"/>
  <c r="AD1355" i="5" s="1"/>
  <c r="P1354" i="5"/>
  <c r="P1353" i="5"/>
  <c r="P1352" i="5"/>
  <c r="P1351" i="5"/>
  <c r="P1350" i="5"/>
  <c r="R1350" i="5" s="1"/>
  <c r="P1349" i="5"/>
  <c r="P1348" i="5"/>
  <c r="R1348" i="5" s="1"/>
  <c r="S1348" i="5" s="1"/>
  <c r="AD1348" i="5" s="1"/>
  <c r="P1347" i="5"/>
  <c r="R1347" i="5" s="1"/>
  <c r="S1347" i="5" s="1"/>
  <c r="AD1347" i="5" s="1"/>
  <c r="P1346" i="5"/>
  <c r="P1345" i="5"/>
  <c r="P1344" i="5"/>
  <c r="R1344" i="5" s="1"/>
  <c r="S1344" i="5" s="1"/>
  <c r="AD1344" i="5" s="1"/>
  <c r="P1343" i="5"/>
  <c r="R1343" i="5" s="1"/>
  <c r="S1343" i="5" s="1"/>
  <c r="AD1343" i="5" s="1"/>
  <c r="P1342" i="5"/>
  <c r="P1341" i="5"/>
  <c r="P1340" i="5"/>
  <c r="R1340" i="5" s="1"/>
  <c r="S1340" i="5" s="1"/>
  <c r="AD1340" i="5" s="1"/>
  <c r="P1339" i="5"/>
  <c r="P1338" i="5"/>
  <c r="P1337" i="5"/>
  <c r="P1336" i="5"/>
  <c r="R1336" i="5" s="1"/>
  <c r="S1336" i="5" s="1"/>
  <c r="P1335" i="5"/>
  <c r="P1334" i="5"/>
  <c r="R1334" i="5" s="1"/>
  <c r="P1333" i="5"/>
  <c r="P1332" i="5"/>
  <c r="P1331" i="5"/>
  <c r="R1331" i="5" s="1"/>
  <c r="P1330" i="5"/>
  <c r="P1329" i="5"/>
  <c r="P1328" i="5"/>
  <c r="R1328" i="5" s="1"/>
  <c r="P1327" i="5"/>
  <c r="P1326" i="5"/>
  <c r="R1326" i="5" s="1"/>
  <c r="P1325" i="5"/>
  <c r="P1324" i="5"/>
  <c r="R1324" i="5" s="1"/>
  <c r="S1324" i="5" s="1"/>
  <c r="P1323" i="5"/>
  <c r="P1322" i="5"/>
  <c r="P1321" i="5"/>
  <c r="P1320" i="5"/>
  <c r="R1320" i="5" s="1"/>
  <c r="S1320" i="5" s="1"/>
  <c r="P1319" i="5"/>
  <c r="P1318" i="5"/>
  <c r="R1318" i="5" s="1"/>
  <c r="P1317" i="5"/>
  <c r="P1316" i="5"/>
  <c r="R1316" i="5" s="1"/>
  <c r="S1316" i="5" s="1"/>
  <c r="AD1316" i="5" s="1"/>
  <c r="P1315" i="5"/>
  <c r="R1315" i="5" s="1"/>
  <c r="S1315" i="5" s="1"/>
  <c r="AD1315" i="5" s="1"/>
  <c r="P1314" i="5"/>
  <c r="P1313" i="5"/>
  <c r="P1312" i="5"/>
  <c r="R1312" i="5" s="1"/>
  <c r="S1312" i="5" s="1"/>
  <c r="AD1312" i="5" s="1"/>
  <c r="P1311" i="5"/>
  <c r="R1311" i="5" s="1"/>
  <c r="S1311" i="5" s="1"/>
  <c r="AD1311" i="5" s="1"/>
  <c r="P1310" i="5"/>
  <c r="P1309" i="5"/>
  <c r="P1308" i="5"/>
  <c r="R1308" i="5" s="1"/>
  <c r="S1308" i="5" s="1"/>
  <c r="AD1308" i="5" s="1"/>
  <c r="P1307" i="5"/>
  <c r="R1307" i="5" s="1"/>
  <c r="P1306" i="5"/>
  <c r="P1305" i="5"/>
  <c r="P1304" i="5"/>
  <c r="P1303" i="5"/>
  <c r="P1302" i="5"/>
  <c r="R1302" i="5" s="1"/>
  <c r="P1301" i="5"/>
  <c r="P1300" i="5"/>
  <c r="R1300" i="5" s="1"/>
  <c r="P1299" i="5"/>
  <c r="P1298" i="5"/>
  <c r="P1297" i="5"/>
  <c r="P1296" i="5"/>
  <c r="P1295" i="5"/>
  <c r="P1294" i="5"/>
  <c r="R1294" i="5" s="1"/>
  <c r="P1293" i="5"/>
  <c r="P1292" i="5"/>
  <c r="R1292" i="5" s="1"/>
  <c r="S1292" i="5" s="1"/>
  <c r="AD1292" i="5" s="1"/>
  <c r="P1291" i="5"/>
  <c r="P1290" i="5"/>
  <c r="P1289" i="5"/>
  <c r="P1288" i="5"/>
  <c r="P1287" i="5"/>
  <c r="R1287" i="5" s="1"/>
  <c r="S1287" i="5" s="1"/>
  <c r="AD1287" i="5" s="1"/>
  <c r="P1286" i="5"/>
  <c r="R1286" i="5" s="1"/>
  <c r="P1285" i="5"/>
  <c r="P1284" i="5"/>
  <c r="R1284" i="5" s="1"/>
  <c r="S1284" i="5" s="1"/>
  <c r="AD1284" i="5" s="1"/>
  <c r="P1283" i="5"/>
  <c r="R1283" i="5" s="1"/>
  <c r="P1282" i="5"/>
  <c r="R1282" i="5" s="1"/>
  <c r="S1282" i="5" s="1"/>
  <c r="AD1282" i="5" s="1"/>
  <c r="P1281" i="5"/>
  <c r="R1281" i="5" s="1"/>
  <c r="P1280" i="5"/>
  <c r="R1280" i="5" s="1"/>
  <c r="S1280" i="5" s="1"/>
  <c r="AD1280" i="5" s="1"/>
  <c r="P1279" i="5"/>
  <c r="R1279" i="5" s="1"/>
  <c r="P1278" i="5"/>
  <c r="R1278" i="5" s="1"/>
  <c r="P1277" i="5"/>
  <c r="P1276" i="5"/>
  <c r="R1276" i="5" s="1"/>
  <c r="S1276" i="5" s="1"/>
  <c r="AD1276" i="5" s="1"/>
  <c r="P1275" i="5"/>
  <c r="R1275" i="5" s="1"/>
  <c r="S1275" i="5" s="1"/>
  <c r="AD1275" i="5" s="1"/>
  <c r="P1274" i="5"/>
  <c r="P1273" i="5"/>
  <c r="R1273" i="5" s="1"/>
  <c r="P1272" i="5"/>
  <c r="R1272" i="5" s="1"/>
  <c r="S1272" i="5" s="1"/>
  <c r="AD1272" i="5" s="1"/>
  <c r="P1271" i="5"/>
  <c r="P1270" i="5"/>
  <c r="P1269" i="5"/>
  <c r="R1269" i="5" s="1"/>
  <c r="P1268" i="5"/>
  <c r="R1268" i="5" s="1"/>
  <c r="S1268" i="5" s="1"/>
  <c r="AD1268" i="5" s="1"/>
  <c r="P1267" i="5"/>
  <c r="P1266" i="5"/>
  <c r="R1266" i="5" s="1"/>
  <c r="P1265" i="5"/>
  <c r="P1264" i="5"/>
  <c r="R1264" i="5" s="1"/>
  <c r="P1263" i="5"/>
  <c r="P1262" i="5"/>
  <c r="R1262" i="5" s="1"/>
  <c r="P1261" i="5"/>
  <c r="P1260" i="5"/>
  <c r="R1260" i="5" s="1"/>
  <c r="S1260" i="5" s="1"/>
  <c r="AD1260" i="5" s="1"/>
  <c r="P1259" i="5"/>
  <c r="R1259" i="5" s="1"/>
  <c r="S1259" i="5" s="1"/>
  <c r="AD1259" i="5" s="1"/>
  <c r="P1258" i="5"/>
  <c r="P1257" i="5"/>
  <c r="R1257" i="5" s="1"/>
  <c r="P1256" i="5"/>
  <c r="P1255" i="5"/>
  <c r="P1254" i="5"/>
  <c r="P1253" i="5"/>
  <c r="P1252" i="5"/>
  <c r="R1252" i="5" s="1"/>
  <c r="S1252" i="5" s="1"/>
  <c r="AD1252" i="5" s="1"/>
  <c r="P1251" i="5"/>
  <c r="R1251" i="5" s="1"/>
  <c r="P1250" i="5"/>
  <c r="R1250" i="5" s="1"/>
  <c r="P1249" i="5"/>
  <c r="R1249" i="5" s="1"/>
  <c r="P1248" i="5"/>
  <c r="P1247" i="5"/>
  <c r="P1246" i="5"/>
  <c r="R1246" i="5" s="1"/>
  <c r="P1245" i="5"/>
  <c r="P1244" i="5"/>
  <c r="R1244" i="5" s="1"/>
  <c r="S1244" i="5" s="1"/>
  <c r="AD1244" i="5" s="1"/>
  <c r="P1243" i="5"/>
  <c r="R1243" i="5" s="1"/>
  <c r="S1243" i="5" s="1"/>
  <c r="AD1243" i="5" s="1"/>
  <c r="P1242" i="5"/>
  <c r="P1241" i="5"/>
  <c r="P1240" i="5"/>
  <c r="R1240" i="5" s="1"/>
  <c r="S1240" i="5" s="1"/>
  <c r="AD1240" i="5" s="1"/>
  <c r="P1239" i="5"/>
  <c r="P1238" i="5"/>
  <c r="P1237" i="5"/>
  <c r="P1236" i="5"/>
  <c r="R1236" i="5" s="1"/>
  <c r="S1236" i="5" s="1"/>
  <c r="AD1236" i="5" s="1"/>
  <c r="P1235" i="5"/>
  <c r="P1234" i="5"/>
  <c r="R1234" i="5" s="1"/>
  <c r="P1233" i="5"/>
  <c r="P1232" i="5"/>
  <c r="R1232" i="5" s="1"/>
  <c r="S1232" i="5" s="1"/>
  <c r="AD1232" i="5" s="1"/>
  <c r="P1231" i="5"/>
  <c r="R1231" i="5" s="1"/>
  <c r="S1231" i="5" s="1"/>
  <c r="AD1231" i="5" s="1"/>
  <c r="P1230" i="5"/>
  <c r="P1229" i="5"/>
  <c r="P1228" i="5"/>
  <c r="R1228" i="5" s="1"/>
  <c r="S1228" i="5" s="1"/>
  <c r="AD1228" i="5" s="1"/>
  <c r="P1227" i="5"/>
  <c r="R1227" i="5" s="1"/>
  <c r="S1227" i="5" s="1"/>
  <c r="AD1227" i="5" s="1"/>
  <c r="P1226" i="5"/>
  <c r="P1225" i="5"/>
  <c r="P1224" i="5"/>
  <c r="R1224" i="5" s="1"/>
  <c r="S1224" i="5" s="1"/>
  <c r="AD1224" i="5" s="1"/>
  <c r="P1223" i="5"/>
  <c r="P1222" i="5"/>
  <c r="P1221" i="5"/>
  <c r="R1221" i="5" s="1"/>
  <c r="P1220" i="5"/>
  <c r="R1220" i="5" s="1"/>
  <c r="S1220" i="5" s="1"/>
  <c r="P1219" i="5"/>
  <c r="R1219" i="5" s="1"/>
  <c r="P1218" i="5"/>
  <c r="R1218" i="5" s="1"/>
  <c r="P1217" i="5"/>
  <c r="R1217" i="5" s="1"/>
  <c r="P1216" i="5"/>
  <c r="P1215" i="5"/>
  <c r="P1214" i="5"/>
  <c r="R1214" i="5" s="1"/>
  <c r="P1213" i="5"/>
  <c r="P1212" i="5"/>
  <c r="R1212" i="5" s="1"/>
  <c r="S1212" i="5" s="1"/>
  <c r="AD1212" i="5" s="1"/>
  <c r="P1211" i="5"/>
  <c r="R1211" i="5" s="1"/>
  <c r="S1211" i="5" s="1"/>
  <c r="AD1211" i="5" s="1"/>
  <c r="P1210" i="5"/>
  <c r="P1209" i="5"/>
  <c r="R1209" i="5" s="1"/>
  <c r="P1208" i="5"/>
  <c r="R1208" i="5" s="1"/>
  <c r="S1208" i="5" s="1"/>
  <c r="AD1208" i="5" s="1"/>
  <c r="P1207" i="5"/>
  <c r="P1206" i="5"/>
  <c r="P1205" i="5"/>
  <c r="P1204" i="5"/>
  <c r="P1203" i="5"/>
  <c r="P1202" i="5"/>
  <c r="R1202" i="5" s="1"/>
  <c r="P1201" i="5"/>
  <c r="P1200" i="5"/>
  <c r="R1200" i="5" s="1"/>
  <c r="P1199" i="5"/>
  <c r="P1198" i="5"/>
  <c r="R1198" i="5" s="1"/>
  <c r="P1197" i="5"/>
  <c r="R1197" i="5" s="1"/>
  <c r="P1196" i="5"/>
  <c r="R1196" i="5" s="1"/>
  <c r="S1196" i="5" s="1"/>
  <c r="AD1196" i="5" s="1"/>
  <c r="P1195" i="5"/>
  <c r="R1195" i="5" s="1"/>
  <c r="S1195" i="5" s="1"/>
  <c r="P1194" i="5"/>
  <c r="P1193" i="5"/>
  <c r="R1193" i="5" s="1"/>
  <c r="P1192" i="5"/>
  <c r="R1192" i="5" s="1"/>
  <c r="S1192" i="5" s="1"/>
  <c r="AD1192" i="5" s="1"/>
  <c r="P1191" i="5"/>
  <c r="P1190" i="5"/>
  <c r="P1189" i="5"/>
  <c r="P1188" i="5"/>
  <c r="R1188" i="5" s="1"/>
  <c r="P1187" i="5"/>
  <c r="P1186" i="5"/>
  <c r="R1186" i="5" s="1"/>
  <c r="P1185" i="5"/>
  <c r="R1185" i="5" s="1"/>
  <c r="P1184" i="5"/>
  <c r="R1184" i="5" s="1"/>
  <c r="S1184" i="5" s="1"/>
  <c r="P1183" i="5"/>
  <c r="P1182" i="5"/>
  <c r="P1181" i="5"/>
  <c r="R1181" i="5" s="1"/>
  <c r="P1180" i="5"/>
  <c r="R1180" i="5" s="1"/>
  <c r="S1180" i="5" s="1"/>
  <c r="AD1180" i="5" s="1"/>
  <c r="P1179" i="5"/>
  <c r="R1179" i="5" s="1"/>
  <c r="S1179" i="5" s="1"/>
  <c r="AD1179" i="5" s="1"/>
  <c r="P1178" i="5"/>
  <c r="P1177" i="5"/>
  <c r="R1177" i="5" s="1"/>
  <c r="P1176" i="5"/>
  <c r="R1176" i="5" s="1"/>
  <c r="S1176" i="5" s="1"/>
  <c r="AD1176" i="5" s="1"/>
  <c r="P1175" i="5"/>
  <c r="P1174" i="5"/>
  <c r="R1174" i="5" s="1"/>
  <c r="P1173" i="5"/>
  <c r="P1172" i="5"/>
  <c r="R1172" i="5" s="1"/>
  <c r="S1172" i="5" s="1"/>
  <c r="AD1172" i="5" s="1"/>
  <c r="P1171" i="5"/>
  <c r="P1170" i="5"/>
  <c r="P1169" i="5"/>
  <c r="P1168" i="5"/>
  <c r="R1168" i="5" s="1"/>
  <c r="P1167" i="5"/>
  <c r="P1166" i="5"/>
  <c r="R1166" i="5" s="1"/>
  <c r="P1165" i="5"/>
  <c r="R1165" i="5" s="1"/>
  <c r="S1165" i="5" s="1"/>
  <c r="AD1165" i="5" s="1"/>
  <c r="P1164" i="5"/>
  <c r="R1164" i="5" s="1"/>
  <c r="S1164" i="5" s="1"/>
  <c r="P1163" i="5"/>
  <c r="R1163" i="5" s="1"/>
  <c r="P1162" i="5"/>
  <c r="R1162" i="5" s="1"/>
  <c r="P1161" i="5"/>
  <c r="P1160" i="5"/>
  <c r="P1159" i="5"/>
  <c r="R1159" i="5" s="1"/>
  <c r="S1159" i="5" s="1"/>
  <c r="AD1159" i="5" s="1"/>
  <c r="P1158" i="5"/>
  <c r="R1158" i="5" s="1"/>
  <c r="P1157" i="5"/>
  <c r="P1156" i="5"/>
  <c r="R1156" i="5" s="1"/>
  <c r="S1156" i="5" s="1"/>
  <c r="U1156" i="5" s="1"/>
  <c r="P1155" i="5"/>
  <c r="R1155" i="5" s="1"/>
  <c r="P1154" i="5"/>
  <c r="P1153" i="5"/>
  <c r="P1152" i="5"/>
  <c r="R1152" i="5" s="1"/>
  <c r="S1152" i="5" s="1"/>
  <c r="AD1152" i="5" s="1"/>
  <c r="P1151" i="5"/>
  <c r="R1151" i="5" s="1"/>
  <c r="P1150" i="5"/>
  <c r="P1149" i="5"/>
  <c r="P1148" i="5"/>
  <c r="R1148" i="5" s="1"/>
  <c r="P1147" i="5"/>
  <c r="R1147" i="5" s="1"/>
  <c r="S1147" i="5" s="1"/>
  <c r="P1146" i="5"/>
  <c r="P1145" i="5"/>
  <c r="P1144" i="5"/>
  <c r="P1143" i="5"/>
  <c r="P1142" i="5"/>
  <c r="P1141" i="5"/>
  <c r="P1140" i="5"/>
  <c r="R1140" i="5" s="1"/>
  <c r="S1140" i="5" s="1"/>
  <c r="AD1140" i="5" s="1"/>
  <c r="P1139" i="5"/>
  <c r="P1138" i="5"/>
  <c r="R1138" i="5" s="1"/>
  <c r="P1137" i="5"/>
  <c r="P1136" i="5"/>
  <c r="R1136" i="5" s="1"/>
  <c r="S1136" i="5" s="1"/>
  <c r="AD1136" i="5" s="1"/>
  <c r="P1135" i="5"/>
  <c r="R1135" i="5" s="1"/>
  <c r="P1134" i="5"/>
  <c r="R1134" i="5" s="1"/>
  <c r="P1133" i="5"/>
  <c r="P1132" i="5"/>
  <c r="R1132" i="5" s="1"/>
  <c r="P1131" i="5"/>
  <c r="R1131" i="5" s="1"/>
  <c r="S1131" i="5" s="1"/>
  <c r="AD1131" i="5" s="1"/>
  <c r="P1130" i="5"/>
  <c r="R1130" i="5" s="1"/>
  <c r="P1129" i="5"/>
  <c r="P1128" i="5"/>
  <c r="R1128" i="5" s="1"/>
  <c r="S1128" i="5" s="1"/>
  <c r="P1127" i="5"/>
  <c r="R1127" i="5" s="1"/>
  <c r="S1127" i="5" s="1"/>
  <c r="AD1127" i="5" s="1"/>
  <c r="P1126" i="5"/>
  <c r="R1126" i="5" s="1"/>
  <c r="P1125" i="5"/>
  <c r="P1124" i="5"/>
  <c r="R1124" i="5" s="1"/>
  <c r="S1124" i="5" s="1"/>
  <c r="P1123" i="5"/>
  <c r="P1122" i="5"/>
  <c r="P1121" i="5"/>
  <c r="P1120" i="5"/>
  <c r="R1120" i="5" s="1"/>
  <c r="S1120" i="5" s="1"/>
  <c r="AD1120" i="5" s="1"/>
  <c r="P1119" i="5"/>
  <c r="R1119" i="5" s="1"/>
  <c r="S1119" i="5" s="1"/>
  <c r="AD1119" i="5" s="1"/>
  <c r="P1118" i="5"/>
  <c r="P1117" i="5"/>
  <c r="P1116" i="5"/>
  <c r="R1116" i="5" s="1"/>
  <c r="S1116" i="5" s="1"/>
  <c r="AD1116" i="5" s="1"/>
  <c r="P1115" i="5"/>
  <c r="P1114" i="5"/>
  <c r="R1114" i="5" s="1"/>
  <c r="P1113" i="5"/>
  <c r="R1113" i="5" s="1"/>
  <c r="P1112" i="5"/>
  <c r="R1112" i="5" s="1"/>
  <c r="S1112" i="5" s="1"/>
  <c r="AD1112" i="5" s="1"/>
  <c r="P1111" i="5"/>
  <c r="P1110" i="5"/>
  <c r="P1109" i="5"/>
  <c r="R1109" i="5" s="1"/>
  <c r="P1108" i="5"/>
  <c r="R1108" i="5" s="1"/>
  <c r="S1108" i="5" s="1"/>
  <c r="P1107" i="5"/>
  <c r="R1107" i="5" s="1"/>
  <c r="P1106" i="5"/>
  <c r="P1105" i="5"/>
  <c r="R1105" i="5" s="1"/>
  <c r="S1105" i="5" s="1"/>
  <c r="AD1105" i="5" s="1"/>
  <c r="P1104" i="5"/>
  <c r="P1103" i="5"/>
  <c r="R1103" i="5" s="1"/>
  <c r="P1102" i="5"/>
  <c r="P1101" i="5"/>
  <c r="R1101" i="5" s="1"/>
  <c r="S1101" i="5" s="1"/>
  <c r="P1100" i="5"/>
  <c r="R1100" i="5" s="1"/>
  <c r="P1099" i="5"/>
  <c r="R1099" i="5" s="1"/>
  <c r="P1098" i="5"/>
  <c r="P1097" i="5"/>
  <c r="R1097" i="5" s="1"/>
  <c r="P1096" i="5"/>
  <c r="P1095" i="5"/>
  <c r="R1095" i="5" s="1"/>
  <c r="P1094" i="5"/>
  <c r="P1093" i="5"/>
  <c r="R1093" i="5" s="1"/>
  <c r="S1093" i="5" s="1"/>
  <c r="AD1093" i="5" s="1"/>
  <c r="P1092" i="5"/>
  <c r="R1092" i="5" s="1"/>
  <c r="S1092" i="5" s="1"/>
  <c r="AD1092" i="5" s="1"/>
  <c r="P1091" i="5"/>
  <c r="P1090" i="5"/>
  <c r="P1089" i="5"/>
  <c r="P1088" i="5"/>
  <c r="P1087" i="5"/>
  <c r="R1087" i="5" s="1"/>
  <c r="P1086" i="5"/>
  <c r="P1085" i="5"/>
  <c r="R1085" i="5" s="1"/>
  <c r="S1085" i="5" s="1"/>
  <c r="AD1085" i="5" s="1"/>
  <c r="P1084" i="5"/>
  <c r="R1084" i="5" s="1"/>
  <c r="S1084" i="5" s="1"/>
  <c r="AD1084" i="5" s="1"/>
  <c r="P1083" i="5"/>
  <c r="P1082" i="5"/>
  <c r="P1081" i="5"/>
  <c r="R1081" i="5" s="1"/>
  <c r="S1081" i="5" s="1"/>
  <c r="AD1081" i="5" s="1"/>
  <c r="P1080" i="5"/>
  <c r="R1080" i="5" s="1"/>
  <c r="P1079" i="5"/>
  <c r="R1079" i="5" s="1"/>
  <c r="P1078" i="5"/>
  <c r="P1077" i="5"/>
  <c r="P1076" i="5"/>
  <c r="R1076" i="5" s="1"/>
  <c r="S1076" i="5" s="1"/>
  <c r="AD1076" i="5" s="1"/>
  <c r="P1075" i="5"/>
  <c r="R1075" i="5" s="1"/>
  <c r="P1074" i="5"/>
  <c r="P1073" i="5"/>
  <c r="R1073" i="5" s="1"/>
  <c r="S1073" i="5" s="1"/>
  <c r="AD1073" i="5" s="1"/>
  <c r="P1072" i="5"/>
  <c r="P1071" i="5"/>
  <c r="P1070" i="5"/>
  <c r="P1069" i="5"/>
  <c r="R1069" i="5" s="1"/>
  <c r="S1069" i="5" s="1"/>
  <c r="AD1069" i="5" s="1"/>
  <c r="P1068" i="5"/>
  <c r="R1068" i="5" s="1"/>
  <c r="P1067" i="5"/>
  <c r="R1067" i="5" s="1"/>
  <c r="P1066" i="5"/>
  <c r="P1065" i="5"/>
  <c r="P1064" i="5"/>
  <c r="R1064" i="5" s="1"/>
  <c r="S1064" i="5" s="1"/>
  <c r="AD1064" i="5" s="1"/>
  <c r="P1063" i="5"/>
  <c r="R1063" i="5" s="1"/>
  <c r="P1062" i="5"/>
  <c r="P1061" i="5"/>
  <c r="R1061" i="5" s="1"/>
  <c r="S1061" i="5" s="1"/>
  <c r="AD1061" i="5" s="1"/>
  <c r="P1060" i="5"/>
  <c r="P1059" i="5"/>
  <c r="P1058" i="5"/>
  <c r="P1057" i="5"/>
  <c r="R1057" i="5" s="1"/>
  <c r="S1057" i="5" s="1"/>
  <c r="P1056" i="5"/>
  <c r="P1055" i="5"/>
  <c r="R1055" i="5" s="1"/>
  <c r="P1054" i="5"/>
  <c r="P1053" i="5"/>
  <c r="R1053" i="5" s="1"/>
  <c r="S1053" i="5" s="1"/>
  <c r="AD1053" i="5" s="1"/>
  <c r="P1052" i="5"/>
  <c r="R1052" i="5" s="1"/>
  <c r="S1052" i="5" s="1"/>
  <c r="AD1052" i="5" s="1"/>
  <c r="P1051" i="5"/>
  <c r="P1050" i="5"/>
  <c r="P1049" i="5"/>
  <c r="R1049" i="5" s="1"/>
  <c r="S1049" i="5" s="1"/>
  <c r="AD1049" i="5" s="1"/>
  <c r="P1048" i="5"/>
  <c r="P1047" i="5"/>
  <c r="P1046" i="5"/>
  <c r="P1045" i="5"/>
  <c r="R1045" i="5" s="1"/>
  <c r="S1045" i="5" s="1"/>
  <c r="AD1045" i="5" s="1"/>
  <c r="P1044" i="5"/>
  <c r="R1044" i="5" s="1"/>
  <c r="S1044" i="5" s="1"/>
  <c r="AD1044" i="5" s="1"/>
  <c r="P1043" i="5"/>
  <c r="P1042" i="5"/>
  <c r="P1041" i="5"/>
  <c r="R1041" i="5" s="1"/>
  <c r="S1041" i="5" s="1"/>
  <c r="AD1041" i="5" s="1"/>
  <c r="P1040" i="5"/>
  <c r="P1039" i="5"/>
  <c r="P1038" i="5"/>
  <c r="P1037" i="5"/>
  <c r="P1036" i="5"/>
  <c r="P1035" i="5"/>
  <c r="P1034" i="5"/>
  <c r="P1033" i="5"/>
  <c r="P1032" i="5"/>
  <c r="R1032" i="5" s="1"/>
  <c r="S1032" i="5" s="1"/>
  <c r="AD1032" i="5" s="1"/>
  <c r="P1031" i="5"/>
  <c r="R1031" i="5" s="1"/>
  <c r="P1030" i="5"/>
  <c r="P1029" i="5"/>
  <c r="R1029" i="5" s="1"/>
  <c r="S1029" i="5" s="1"/>
  <c r="U1029" i="5" s="1"/>
  <c r="V1029" i="5" s="1"/>
  <c r="P1028" i="5"/>
  <c r="R1028" i="5" s="1"/>
  <c r="S1028" i="5" s="1"/>
  <c r="AD1028" i="5" s="1"/>
  <c r="P1027" i="5"/>
  <c r="P1026" i="5"/>
  <c r="P1025" i="5"/>
  <c r="P1024" i="5"/>
  <c r="R1024" i="5" s="1"/>
  <c r="S1024" i="5" s="1"/>
  <c r="AD1024" i="5" s="1"/>
  <c r="P1023" i="5"/>
  <c r="R1023" i="5" s="1"/>
  <c r="P1022" i="5"/>
  <c r="P1021" i="5"/>
  <c r="R1021" i="5" s="1"/>
  <c r="S1021" i="5" s="1"/>
  <c r="AD1021" i="5" s="1"/>
  <c r="P1020" i="5"/>
  <c r="P1019" i="5"/>
  <c r="P1018" i="5"/>
  <c r="P1017" i="5"/>
  <c r="R1017" i="5" s="1"/>
  <c r="S1017" i="5" s="1"/>
  <c r="AD1017" i="5" s="1"/>
  <c r="P1016" i="5"/>
  <c r="R1016" i="5" s="1"/>
  <c r="P1015" i="5"/>
  <c r="R1015" i="5" s="1"/>
  <c r="P1014" i="5"/>
  <c r="P1013" i="5"/>
  <c r="R1013" i="5" s="1"/>
  <c r="S1013" i="5" s="1"/>
  <c r="AD1013" i="5" s="1"/>
  <c r="P1012" i="5"/>
  <c r="R1012" i="5" s="1"/>
  <c r="S1012" i="5" s="1"/>
  <c r="P1011" i="5"/>
  <c r="P1010" i="5"/>
  <c r="P1009" i="5"/>
  <c r="R1009" i="5" s="1"/>
  <c r="S1009" i="5" s="1"/>
  <c r="AD1009" i="5" s="1"/>
  <c r="P1008" i="5"/>
  <c r="P1007" i="5"/>
  <c r="R1007" i="5" s="1"/>
  <c r="P1006" i="5"/>
  <c r="P1005" i="5"/>
  <c r="R1005" i="5" s="1"/>
  <c r="S1005" i="5" s="1"/>
  <c r="AD1005" i="5" s="1"/>
  <c r="P1004" i="5"/>
  <c r="P1003" i="5"/>
  <c r="P1002" i="5"/>
  <c r="P1001" i="5"/>
  <c r="P1000" i="5"/>
  <c r="P999" i="5"/>
  <c r="R999" i="5" s="1"/>
  <c r="P998" i="5"/>
  <c r="P997" i="5"/>
  <c r="R997" i="5" s="1"/>
  <c r="S997" i="5" s="1"/>
  <c r="P996" i="5"/>
  <c r="P995" i="5"/>
  <c r="P994" i="5"/>
  <c r="P993" i="5"/>
  <c r="R993" i="5" s="1"/>
  <c r="S993" i="5" s="1"/>
  <c r="P992" i="5"/>
  <c r="R992" i="5" s="1"/>
  <c r="S992" i="5" s="1"/>
  <c r="AD992" i="5" s="1"/>
  <c r="P991" i="5"/>
  <c r="R991" i="5" s="1"/>
  <c r="P990" i="5"/>
  <c r="P989" i="5"/>
  <c r="R989" i="5" s="1"/>
  <c r="S989" i="5" s="1"/>
  <c r="AD989" i="5" s="1"/>
  <c r="P988" i="5"/>
  <c r="R988" i="5" s="1"/>
  <c r="S988" i="5" s="1"/>
  <c r="AD988" i="5" s="1"/>
  <c r="P987" i="5"/>
  <c r="P986" i="5"/>
  <c r="P985" i="5"/>
  <c r="R985" i="5" s="1"/>
  <c r="S985" i="5" s="1"/>
  <c r="AD985" i="5" s="1"/>
  <c r="P984" i="5"/>
  <c r="R984" i="5" s="1"/>
  <c r="S984" i="5" s="1"/>
  <c r="AD984" i="5" s="1"/>
  <c r="P983" i="5"/>
  <c r="P982" i="5"/>
  <c r="P981" i="5"/>
  <c r="P980" i="5"/>
  <c r="P979" i="5"/>
  <c r="P978" i="5"/>
  <c r="P977" i="5"/>
  <c r="R977" i="5" s="1"/>
  <c r="S977" i="5" s="1"/>
  <c r="AD977" i="5" s="1"/>
  <c r="P976" i="5"/>
  <c r="P975" i="5"/>
  <c r="R975" i="5" s="1"/>
  <c r="P974" i="5"/>
  <c r="P973" i="5"/>
  <c r="R973" i="5" s="1"/>
  <c r="S973" i="5" s="1"/>
  <c r="AD973" i="5" s="1"/>
  <c r="P972" i="5"/>
  <c r="P971" i="5"/>
  <c r="P970" i="5"/>
  <c r="P969" i="5"/>
  <c r="R969" i="5" s="1"/>
  <c r="S969" i="5" s="1"/>
  <c r="P968" i="5"/>
  <c r="P967" i="5"/>
  <c r="R967" i="5" s="1"/>
  <c r="P966" i="5"/>
  <c r="P965" i="5"/>
  <c r="R965" i="5" s="1"/>
  <c r="S965" i="5" s="1"/>
  <c r="AD965" i="5" s="1"/>
  <c r="P964" i="5"/>
  <c r="R964" i="5" s="1"/>
  <c r="P963" i="5"/>
  <c r="P962" i="5"/>
  <c r="P961" i="5"/>
  <c r="P960" i="5"/>
  <c r="P959" i="5"/>
  <c r="R959" i="5" s="1"/>
  <c r="P958" i="5"/>
  <c r="P957" i="5"/>
  <c r="R957" i="5" s="1"/>
  <c r="S957" i="5" s="1"/>
  <c r="AD957" i="5" s="1"/>
  <c r="P956" i="5"/>
  <c r="R956" i="5" s="1"/>
  <c r="S956" i="5" s="1"/>
  <c r="P955" i="5"/>
  <c r="P954" i="5"/>
  <c r="P953" i="5"/>
  <c r="R953" i="5" s="1"/>
  <c r="S953" i="5" s="1"/>
  <c r="AD953" i="5" s="1"/>
  <c r="P952" i="5"/>
  <c r="R952" i="5" s="1"/>
  <c r="S952" i="5" s="1"/>
  <c r="AD952" i="5" s="1"/>
  <c r="P951" i="5"/>
  <c r="P950" i="5"/>
  <c r="P949" i="5"/>
  <c r="R949" i="5" s="1"/>
  <c r="S949" i="5" s="1"/>
  <c r="AD949" i="5" s="1"/>
  <c r="P948" i="5"/>
  <c r="R948" i="5" s="1"/>
  <c r="S948" i="5" s="1"/>
  <c r="P947" i="5"/>
  <c r="R947" i="5" s="1"/>
  <c r="P946" i="5"/>
  <c r="P945" i="5"/>
  <c r="R945" i="5" s="1"/>
  <c r="S945" i="5" s="1"/>
  <c r="P944" i="5"/>
  <c r="P943" i="5"/>
  <c r="P942" i="5"/>
  <c r="P941" i="5"/>
  <c r="R941" i="5" s="1"/>
  <c r="S941" i="5" s="1"/>
  <c r="AD941" i="5" s="1"/>
  <c r="P940" i="5"/>
  <c r="R940" i="5" s="1"/>
  <c r="P939" i="5"/>
  <c r="R939" i="5" s="1"/>
  <c r="P938" i="5"/>
  <c r="P937" i="5"/>
  <c r="P936" i="5"/>
  <c r="R936" i="5" s="1"/>
  <c r="P935" i="5"/>
  <c r="R935" i="5" s="1"/>
  <c r="P934" i="5"/>
  <c r="P933" i="5"/>
  <c r="R933" i="5" s="1"/>
  <c r="S933" i="5" s="1"/>
  <c r="AD933" i="5" s="1"/>
  <c r="P932" i="5"/>
  <c r="P931" i="5"/>
  <c r="P930" i="5"/>
  <c r="P929" i="5"/>
  <c r="P928" i="5"/>
  <c r="R928" i="5" s="1"/>
  <c r="P927" i="5"/>
  <c r="R927" i="5" s="1"/>
  <c r="P926" i="5"/>
  <c r="P925" i="5"/>
  <c r="R925" i="5" s="1"/>
  <c r="S925" i="5" s="1"/>
  <c r="AD925" i="5" s="1"/>
  <c r="P924" i="5"/>
  <c r="R924" i="5" s="1"/>
  <c r="S924" i="5" s="1"/>
  <c r="AD924" i="5" s="1"/>
  <c r="P923" i="5"/>
  <c r="P922" i="5"/>
  <c r="P921" i="5"/>
  <c r="R921" i="5" s="1"/>
  <c r="S921" i="5" s="1"/>
  <c r="AD921" i="5" s="1"/>
  <c r="P920" i="5"/>
  <c r="R920" i="5" s="1"/>
  <c r="S920" i="5" s="1"/>
  <c r="AD920" i="5" s="1"/>
  <c r="P919" i="5"/>
  <c r="P918" i="5"/>
  <c r="P917" i="5"/>
  <c r="R917" i="5" s="1"/>
  <c r="S917" i="5" s="1"/>
  <c r="AD917" i="5" s="1"/>
  <c r="P916" i="5"/>
  <c r="R916" i="5" s="1"/>
  <c r="S916" i="5" s="1"/>
  <c r="AD916" i="5" s="1"/>
  <c r="P915" i="5"/>
  <c r="P914" i="5"/>
  <c r="P913" i="5"/>
  <c r="P912" i="5"/>
  <c r="P911" i="5"/>
  <c r="P910" i="5"/>
  <c r="P909" i="5"/>
  <c r="R909" i="5" s="1"/>
  <c r="S909" i="5" s="1"/>
  <c r="AD909" i="5" s="1"/>
  <c r="P908" i="5"/>
  <c r="P907" i="5"/>
  <c r="P906" i="5"/>
  <c r="P905" i="5"/>
  <c r="R905" i="5" s="1"/>
  <c r="P904" i="5"/>
  <c r="P903" i="5"/>
  <c r="R903" i="5" s="1"/>
  <c r="P902" i="5"/>
  <c r="P901" i="5"/>
  <c r="R901" i="5" s="1"/>
  <c r="S901" i="5" s="1"/>
  <c r="AD901" i="5" s="1"/>
  <c r="P900" i="5"/>
  <c r="P899" i="5"/>
  <c r="P898" i="5"/>
  <c r="P897" i="5"/>
  <c r="P896" i="5"/>
  <c r="R896" i="5" s="1"/>
  <c r="S896" i="5" s="1"/>
  <c r="AD896" i="5" s="1"/>
  <c r="P895" i="5"/>
  <c r="R895" i="5" s="1"/>
  <c r="P894" i="5"/>
  <c r="P893" i="5"/>
  <c r="R893" i="5" s="1"/>
  <c r="S893" i="5" s="1"/>
  <c r="AD893" i="5" s="1"/>
  <c r="P892" i="5"/>
  <c r="R892" i="5" s="1"/>
  <c r="S892" i="5" s="1"/>
  <c r="AD892" i="5" s="1"/>
  <c r="P891" i="5"/>
  <c r="P890" i="5"/>
  <c r="P889" i="5"/>
  <c r="R889" i="5" s="1"/>
  <c r="S889" i="5" s="1"/>
  <c r="AD889" i="5" s="1"/>
  <c r="P888" i="5"/>
  <c r="R888" i="5" s="1"/>
  <c r="P887" i="5"/>
  <c r="R887" i="5" s="1"/>
  <c r="P886" i="5"/>
  <c r="P885" i="5"/>
  <c r="R885" i="5" s="1"/>
  <c r="S885" i="5" s="1"/>
  <c r="P884" i="5"/>
  <c r="R884" i="5" s="1"/>
  <c r="S884" i="5" s="1"/>
  <c r="P883" i="5"/>
  <c r="R883" i="5" s="1"/>
  <c r="P882" i="5"/>
  <c r="P881" i="5"/>
  <c r="R881" i="5" s="1"/>
  <c r="S881" i="5" s="1"/>
  <c r="AD881" i="5" s="1"/>
  <c r="P880" i="5"/>
  <c r="P879" i="5"/>
  <c r="P878" i="5"/>
  <c r="P877" i="5"/>
  <c r="R877" i="5" s="1"/>
  <c r="S877" i="5" s="1"/>
  <c r="AD877" i="5" s="1"/>
  <c r="P876" i="5"/>
  <c r="P875" i="5"/>
  <c r="P874" i="5"/>
  <c r="P873" i="5"/>
  <c r="R873" i="5" s="1"/>
  <c r="P872" i="5"/>
  <c r="P871" i="5"/>
  <c r="R871" i="5" s="1"/>
  <c r="P870" i="5"/>
  <c r="P869" i="5"/>
  <c r="R869" i="5" s="1"/>
  <c r="S869" i="5" s="1"/>
  <c r="AD869" i="5" s="1"/>
  <c r="P868" i="5"/>
  <c r="P867" i="5"/>
  <c r="P866" i="5"/>
  <c r="P865" i="5"/>
  <c r="R865" i="5" s="1"/>
  <c r="S865" i="5" s="1"/>
  <c r="AD865" i="5" s="1"/>
  <c r="P864" i="5"/>
  <c r="R864" i="5" s="1"/>
  <c r="S864" i="5" s="1"/>
  <c r="AD864" i="5" s="1"/>
  <c r="P863" i="5"/>
  <c r="P862" i="5"/>
  <c r="P861" i="5"/>
  <c r="R861" i="5" s="1"/>
  <c r="S861" i="5" s="1"/>
  <c r="AD861" i="5" s="1"/>
  <c r="P860" i="5"/>
  <c r="R860" i="5" s="1"/>
  <c r="S860" i="5" s="1"/>
  <c r="AD860" i="5" s="1"/>
  <c r="P859" i="5"/>
  <c r="R859" i="5" s="1"/>
  <c r="P858" i="5"/>
  <c r="P857" i="5"/>
  <c r="P856" i="5"/>
  <c r="P855" i="5"/>
  <c r="R855" i="5" s="1"/>
  <c r="P854" i="5"/>
  <c r="P853" i="5"/>
  <c r="R853" i="5" s="1"/>
  <c r="S853" i="5" s="1"/>
  <c r="AD853" i="5" s="1"/>
  <c r="P852" i="5"/>
  <c r="P851" i="5"/>
  <c r="R851" i="5" s="1"/>
  <c r="P850" i="5"/>
  <c r="P849" i="5"/>
  <c r="R849" i="5" s="1"/>
  <c r="S849" i="5" s="1"/>
  <c r="AD849" i="5" s="1"/>
  <c r="P848" i="5"/>
  <c r="R848" i="5" s="1"/>
  <c r="P847" i="5"/>
  <c r="R847" i="5" s="1"/>
  <c r="P846" i="5"/>
  <c r="P845" i="5"/>
  <c r="R845" i="5" s="1"/>
  <c r="S845" i="5" s="1"/>
  <c r="AD845" i="5" s="1"/>
  <c r="P844" i="5"/>
  <c r="P843" i="5"/>
  <c r="P842" i="5"/>
  <c r="P841" i="5"/>
  <c r="R841" i="5" s="1"/>
  <c r="S841" i="5" s="1"/>
  <c r="AD841" i="5" s="1"/>
  <c r="P840" i="5"/>
  <c r="P839" i="5"/>
  <c r="P838" i="5"/>
  <c r="P837" i="5"/>
  <c r="R837" i="5" s="1"/>
  <c r="P836" i="5"/>
  <c r="R836" i="5" s="1"/>
  <c r="P835" i="5"/>
  <c r="P834" i="5"/>
  <c r="P833" i="5"/>
  <c r="R833" i="5" s="1"/>
  <c r="S833" i="5" s="1"/>
  <c r="AD833" i="5" s="1"/>
  <c r="P832" i="5"/>
  <c r="P831" i="5"/>
  <c r="R831" i="5" s="1"/>
  <c r="P830" i="5"/>
  <c r="P829" i="5"/>
  <c r="R829" i="5" s="1"/>
  <c r="S829" i="5" s="1"/>
  <c r="AD829" i="5" s="1"/>
  <c r="P828" i="5"/>
  <c r="R828" i="5" s="1"/>
  <c r="S828" i="5" s="1"/>
  <c r="AD828" i="5" s="1"/>
  <c r="P827" i="5"/>
  <c r="R827" i="5" s="1"/>
  <c r="P826" i="5"/>
  <c r="R826" i="5" s="1"/>
  <c r="P825" i="5"/>
  <c r="R825" i="5" s="1"/>
  <c r="S825" i="5" s="1"/>
  <c r="AD825" i="5" s="1"/>
  <c r="P824" i="5"/>
  <c r="R824" i="5" s="1"/>
  <c r="S824" i="5" s="1"/>
  <c r="AD824" i="5" s="1"/>
  <c r="P823" i="5"/>
  <c r="P822" i="5"/>
  <c r="R822" i="5" s="1"/>
  <c r="P821" i="5"/>
  <c r="R821" i="5" s="1"/>
  <c r="S821" i="5" s="1"/>
  <c r="AD821" i="5" s="1"/>
  <c r="P820" i="5"/>
  <c r="R820" i="5" s="1"/>
  <c r="P819" i="5"/>
  <c r="P818" i="5"/>
  <c r="P817" i="5"/>
  <c r="R817" i="5" s="1"/>
  <c r="S817" i="5" s="1"/>
  <c r="AD817" i="5" s="1"/>
  <c r="P816" i="5"/>
  <c r="P815" i="5"/>
  <c r="P814" i="5"/>
  <c r="P813" i="5"/>
  <c r="R813" i="5" s="1"/>
  <c r="P812" i="5"/>
  <c r="P811" i="5"/>
  <c r="P810" i="5"/>
  <c r="P809" i="5"/>
  <c r="R809" i="5" s="1"/>
  <c r="S809" i="5" s="1"/>
  <c r="P808" i="5"/>
  <c r="P807" i="5"/>
  <c r="P806" i="5"/>
  <c r="P805" i="5"/>
  <c r="R805" i="5" s="1"/>
  <c r="S805" i="5" s="1"/>
  <c r="AD805" i="5" s="1"/>
  <c r="P804" i="5"/>
  <c r="R804" i="5" s="1"/>
  <c r="S804" i="5" s="1"/>
  <c r="AD804" i="5" s="1"/>
  <c r="P803" i="5"/>
  <c r="R803" i="5" s="1"/>
  <c r="P802" i="5"/>
  <c r="R802" i="5" s="1"/>
  <c r="S802" i="5" s="1"/>
  <c r="P801" i="5"/>
  <c r="R801" i="5" s="1"/>
  <c r="S801" i="5" s="1"/>
  <c r="AD801" i="5" s="1"/>
  <c r="P800" i="5"/>
  <c r="R800" i="5" s="1"/>
  <c r="S800" i="5" s="1"/>
  <c r="AD800" i="5" s="1"/>
  <c r="P799" i="5"/>
  <c r="R799" i="5" s="1"/>
  <c r="P798" i="5"/>
  <c r="R798" i="5" s="1"/>
  <c r="S798" i="5" s="1"/>
  <c r="AD798" i="5" s="1"/>
  <c r="P797" i="5"/>
  <c r="R797" i="5" s="1"/>
  <c r="S797" i="5" s="1"/>
  <c r="P796" i="5"/>
  <c r="P795" i="5"/>
  <c r="R795" i="5" s="1"/>
  <c r="P794" i="5"/>
  <c r="P793" i="5"/>
  <c r="R793" i="5" s="1"/>
  <c r="S793" i="5" s="1"/>
  <c r="P792" i="5"/>
  <c r="P791" i="5"/>
  <c r="P790" i="5"/>
  <c r="P789" i="5"/>
  <c r="R789" i="5" s="1"/>
  <c r="S789" i="5" s="1"/>
  <c r="P788" i="5"/>
  <c r="R788" i="5" s="1"/>
  <c r="P787" i="5"/>
  <c r="P786" i="5"/>
  <c r="P785" i="5"/>
  <c r="R785" i="5" s="1"/>
  <c r="S785" i="5" s="1"/>
  <c r="AD785" i="5" s="1"/>
  <c r="P784" i="5"/>
  <c r="R784" i="5" s="1"/>
  <c r="S784" i="5" s="1"/>
  <c r="AD784" i="5" s="1"/>
  <c r="P783" i="5"/>
  <c r="P782" i="5"/>
  <c r="R782" i="5" s="1"/>
  <c r="S782" i="5" s="1"/>
  <c r="AD782" i="5" s="1"/>
  <c r="P781" i="5"/>
  <c r="P780" i="5"/>
  <c r="R780" i="5" s="1"/>
  <c r="S780" i="5" s="1"/>
  <c r="AD780" i="5" s="1"/>
  <c r="P779" i="5"/>
  <c r="R779" i="5" s="1"/>
  <c r="P778" i="5"/>
  <c r="R778" i="5" s="1"/>
  <c r="S778" i="5" s="1"/>
  <c r="AD778" i="5" s="1"/>
  <c r="P777" i="5"/>
  <c r="R777" i="5" s="1"/>
  <c r="S777" i="5" s="1"/>
  <c r="AD777" i="5" s="1"/>
  <c r="P776" i="5"/>
  <c r="R776" i="5" s="1"/>
  <c r="S776" i="5" s="1"/>
  <c r="AD776" i="5" s="1"/>
  <c r="P775" i="5"/>
  <c r="P774" i="5"/>
  <c r="R774" i="5" s="1"/>
  <c r="S774" i="5" s="1"/>
  <c r="AD774" i="5" s="1"/>
  <c r="P773" i="5"/>
  <c r="R773" i="5" s="1"/>
  <c r="S773" i="5" s="1"/>
  <c r="AD773" i="5" s="1"/>
  <c r="P772" i="5"/>
  <c r="P771" i="5"/>
  <c r="P770" i="5"/>
  <c r="R770" i="5" s="1"/>
  <c r="S770" i="5" s="1"/>
  <c r="AD770" i="5" s="1"/>
  <c r="P769" i="5"/>
  <c r="R769" i="5" s="1"/>
  <c r="S769" i="5" s="1"/>
  <c r="AD769" i="5" s="1"/>
  <c r="P768" i="5"/>
  <c r="R768" i="5" s="1"/>
  <c r="S768" i="5" s="1"/>
  <c r="AD768" i="5" s="1"/>
  <c r="P767" i="5"/>
  <c r="P766" i="5"/>
  <c r="R766" i="5" s="1"/>
  <c r="S766" i="5" s="1"/>
  <c r="AD766" i="5" s="1"/>
  <c r="P765" i="5"/>
  <c r="R765" i="5" s="1"/>
  <c r="S765" i="5" s="1"/>
  <c r="P764" i="5"/>
  <c r="P763" i="5"/>
  <c r="P762" i="5"/>
  <c r="R762" i="5" s="1"/>
  <c r="S762" i="5" s="1"/>
  <c r="P761" i="5"/>
  <c r="R761" i="5" s="1"/>
  <c r="S761" i="5" s="1"/>
  <c r="P760" i="5"/>
  <c r="P759" i="5"/>
  <c r="P758" i="5"/>
  <c r="R758" i="5" s="1"/>
  <c r="S758" i="5" s="1"/>
  <c r="AD758" i="5" s="1"/>
  <c r="P757" i="5"/>
  <c r="R757" i="5" s="1"/>
  <c r="S757" i="5" s="1"/>
  <c r="U757" i="5" s="1"/>
  <c r="V757" i="5" s="1"/>
  <c r="P756" i="5"/>
  <c r="P755" i="5"/>
  <c r="R755" i="5" s="1"/>
  <c r="P754" i="5"/>
  <c r="R754" i="5" s="1"/>
  <c r="S754" i="5" s="1"/>
  <c r="AD754" i="5" s="1"/>
  <c r="P753" i="5"/>
  <c r="P752" i="5"/>
  <c r="R752" i="5" s="1"/>
  <c r="P751" i="5"/>
  <c r="R751" i="5" s="1"/>
  <c r="P750" i="5"/>
  <c r="R750" i="5" s="1"/>
  <c r="S750" i="5" s="1"/>
  <c r="AD750" i="5" s="1"/>
  <c r="P749" i="5"/>
  <c r="P748" i="5"/>
  <c r="P747" i="5"/>
  <c r="R747" i="5" s="1"/>
  <c r="P746" i="5"/>
  <c r="R746" i="5" s="1"/>
  <c r="S746" i="5" s="1"/>
  <c r="AD746" i="5" s="1"/>
  <c r="P745" i="5"/>
  <c r="R745" i="5" s="1"/>
  <c r="S745" i="5" s="1"/>
  <c r="U745" i="5" s="1"/>
  <c r="V745" i="5" s="1"/>
  <c r="P744" i="5"/>
  <c r="P743" i="5"/>
  <c r="P742" i="5"/>
  <c r="R742" i="5" s="1"/>
  <c r="S742" i="5" s="1"/>
  <c r="AD742" i="5" s="1"/>
  <c r="P741" i="5"/>
  <c r="R741" i="5" s="1"/>
  <c r="P740" i="5"/>
  <c r="P739" i="5"/>
  <c r="P738" i="5"/>
  <c r="R738" i="5" s="1"/>
  <c r="S738" i="5" s="1"/>
  <c r="AD738" i="5" s="1"/>
  <c r="P737" i="5"/>
  <c r="R737" i="5" s="1"/>
  <c r="P736" i="5"/>
  <c r="R736" i="5" s="1"/>
  <c r="S736" i="5" s="1"/>
  <c r="AD736" i="5" s="1"/>
  <c r="P735" i="5"/>
  <c r="P734" i="5"/>
  <c r="R734" i="5" s="1"/>
  <c r="S734" i="5" s="1"/>
  <c r="AD734" i="5" s="1"/>
  <c r="P733" i="5"/>
  <c r="R733" i="5" s="1"/>
  <c r="S733" i="5" s="1"/>
  <c r="P732" i="5"/>
  <c r="R732" i="5" s="1"/>
  <c r="P731" i="5"/>
  <c r="P730" i="5"/>
  <c r="R730" i="5" s="1"/>
  <c r="S730" i="5" s="1"/>
  <c r="AD730" i="5" s="1"/>
  <c r="P729" i="5"/>
  <c r="R729" i="5" s="1"/>
  <c r="S729" i="5" s="1"/>
  <c r="AD729" i="5" s="1"/>
  <c r="P728" i="5"/>
  <c r="P727" i="5"/>
  <c r="R727" i="5" s="1"/>
  <c r="P726" i="5"/>
  <c r="R726" i="5" s="1"/>
  <c r="S726" i="5" s="1"/>
  <c r="P725" i="5"/>
  <c r="R725" i="5" s="1"/>
  <c r="S725" i="5" s="1"/>
  <c r="AD725" i="5" s="1"/>
  <c r="P724" i="5"/>
  <c r="R724" i="5" s="1"/>
  <c r="P723" i="5"/>
  <c r="P722" i="5"/>
  <c r="R722" i="5" s="1"/>
  <c r="S722" i="5" s="1"/>
  <c r="AD722" i="5" s="1"/>
  <c r="P721" i="5"/>
  <c r="R721" i="5" s="1"/>
  <c r="S721" i="5" s="1"/>
  <c r="AD721" i="5" s="1"/>
  <c r="P720" i="5"/>
  <c r="R720" i="5" s="1"/>
  <c r="S720" i="5" s="1"/>
  <c r="AD720" i="5" s="1"/>
  <c r="P719" i="5"/>
  <c r="P718" i="5"/>
  <c r="R718" i="5" s="1"/>
  <c r="S718" i="5" s="1"/>
  <c r="AD718" i="5" s="1"/>
  <c r="P717" i="5"/>
  <c r="P716" i="5"/>
  <c r="R716" i="5" s="1"/>
  <c r="S716" i="5" s="1"/>
  <c r="AD716" i="5" s="1"/>
  <c r="P715" i="5"/>
  <c r="R715" i="5" s="1"/>
  <c r="P714" i="5"/>
  <c r="R714" i="5" s="1"/>
  <c r="S714" i="5" s="1"/>
  <c r="P713" i="5"/>
  <c r="R713" i="5" s="1"/>
  <c r="S713" i="5" s="1"/>
  <c r="AD713" i="5" s="1"/>
  <c r="P712" i="5"/>
  <c r="R712" i="5" s="1"/>
  <c r="S712" i="5" s="1"/>
  <c r="AD712" i="5" s="1"/>
  <c r="P711" i="5"/>
  <c r="P710" i="5"/>
  <c r="R710" i="5" s="1"/>
  <c r="S710" i="5" s="1"/>
  <c r="AD710" i="5" s="1"/>
  <c r="P709" i="5"/>
  <c r="R709" i="5" s="1"/>
  <c r="S709" i="5" s="1"/>
  <c r="AD709" i="5" s="1"/>
  <c r="P708" i="5"/>
  <c r="P707" i="5"/>
  <c r="P706" i="5"/>
  <c r="R706" i="5" s="1"/>
  <c r="S706" i="5" s="1"/>
  <c r="AD706" i="5" s="1"/>
  <c r="P705" i="5"/>
  <c r="R705" i="5" s="1"/>
  <c r="S705" i="5" s="1"/>
  <c r="AD705" i="5" s="1"/>
  <c r="P704" i="5"/>
  <c r="R704" i="5" s="1"/>
  <c r="S704" i="5" s="1"/>
  <c r="AD704" i="5" s="1"/>
  <c r="P703" i="5"/>
  <c r="P702" i="5"/>
  <c r="R702" i="5" s="1"/>
  <c r="S702" i="5" s="1"/>
  <c r="P701" i="5"/>
  <c r="R701" i="5" s="1"/>
  <c r="S701" i="5" s="1"/>
  <c r="P700" i="5"/>
  <c r="R700" i="5" s="1"/>
  <c r="P699" i="5"/>
  <c r="P698" i="5"/>
  <c r="R698" i="5" s="1"/>
  <c r="S698" i="5" s="1"/>
  <c r="AD698" i="5" s="1"/>
  <c r="P697" i="5"/>
  <c r="R697" i="5" s="1"/>
  <c r="S697" i="5" s="1"/>
  <c r="P696" i="5"/>
  <c r="P695" i="5"/>
  <c r="P694" i="5"/>
  <c r="R694" i="5" s="1"/>
  <c r="S694" i="5" s="1"/>
  <c r="AD694" i="5" s="1"/>
  <c r="P693" i="5"/>
  <c r="R693" i="5" s="1"/>
  <c r="S693" i="5" s="1"/>
  <c r="P692" i="5"/>
  <c r="P691" i="5"/>
  <c r="R691" i="5" s="1"/>
  <c r="P690" i="5"/>
  <c r="R690" i="5" s="1"/>
  <c r="S690" i="5" s="1"/>
  <c r="U690" i="5" s="1"/>
  <c r="P689" i="5"/>
  <c r="R689" i="5" s="1"/>
  <c r="S689" i="5" s="1"/>
  <c r="AD689" i="5" s="1"/>
  <c r="P688" i="5"/>
  <c r="P687" i="5"/>
  <c r="R687" i="5" s="1"/>
  <c r="P686" i="5"/>
  <c r="R686" i="5" s="1"/>
  <c r="S686" i="5" s="1"/>
  <c r="AD686" i="5" s="1"/>
  <c r="P685" i="5"/>
  <c r="R685" i="5" s="1"/>
  <c r="S685" i="5" s="1"/>
  <c r="AD685" i="5" s="1"/>
  <c r="P684" i="5"/>
  <c r="P683" i="5"/>
  <c r="R683" i="5" s="1"/>
  <c r="P682" i="5"/>
  <c r="R682" i="5" s="1"/>
  <c r="S682" i="5" s="1"/>
  <c r="AD682" i="5" s="1"/>
  <c r="P681" i="5"/>
  <c r="R681" i="5" s="1"/>
  <c r="S681" i="5" s="1"/>
  <c r="AD681" i="5" s="1"/>
  <c r="P680" i="5"/>
  <c r="R680" i="5" s="1"/>
  <c r="P679" i="5"/>
  <c r="P678" i="5"/>
  <c r="R678" i="5" s="1"/>
  <c r="S678" i="5" s="1"/>
  <c r="AD678" i="5" s="1"/>
  <c r="P677" i="5"/>
  <c r="R677" i="5" s="1"/>
  <c r="S677" i="5" s="1"/>
  <c r="AD677" i="5" s="1"/>
  <c r="P676" i="5"/>
  <c r="P675" i="5"/>
  <c r="P674" i="5"/>
  <c r="R674" i="5" s="1"/>
  <c r="S674" i="5" s="1"/>
  <c r="AD674" i="5" s="1"/>
  <c r="P673" i="5"/>
  <c r="R673" i="5" s="1"/>
  <c r="S673" i="5" s="1"/>
  <c r="AD673" i="5" s="1"/>
  <c r="P672" i="5"/>
  <c r="R672" i="5" s="1"/>
  <c r="S672" i="5" s="1"/>
  <c r="AD672" i="5" s="1"/>
  <c r="P671" i="5"/>
  <c r="P670" i="5"/>
  <c r="R670" i="5" s="1"/>
  <c r="S670" i="5" s="1"/>
  <c r="AD670" i="5" s="1"/>
  <c r="P669" i="5"/>
  <c r="R669" i="5" s="1"/>
  <c r="S669" i="5" s="1"/>
  <c r="AD669" i="5" s="1"/>
  <c r="P668" i="5"/>
  <c r="R668" i="5" s="1"/>
  <c r="P667" i="5"/>
  <c r="R667" i="5" s="1"/>
  <c r="P666" i="5"/>
  <c r="R666" i="5" s="1"/>
  <c r="S666" i="5" s="1"/>
  <c r="AD666" i="5" s="1"/>
  <c r="P665" i="5"/>
  <c r="R665" i="5" s="1"/>
  <c r="S665" i="5" s="1"/>
  <c r="AD665" i="5" s="1"/>
  <c r="P664" i="5"/>
  <c r="P663" i="5"/>
  <c r="R663" i="5" s="1"/>
  <c r="P662" i="5"/>
  <c r="R662" i="5" s="1"/>
  <c r="S662" i="5" s="1"/>
  <c r="P661" i="5"/>
  <c r="R661" i="5" s="1"/>
  <c r="S661" i="5" s="1"/>
  <c r="AD661" i="5" s="1"/>
  <c r="P660" i="5"/>
  <c r="R660" i="5" s="1"/>
  <c r="P659" i="5"/>
  <c r="P658" i="5"/>
  <c r="R658" i="5" s="1"/>
  <c r="S658" i="5" s="1"/>
  <c r="AD658" i="5" s="1"/>
  <c r="P657" i="5"/>
  <c r="R657" i="5" s="1"/>
  <c r="S657" i="5" s="1"/>
  <c r="AD657" i="5" s="1"/>
  <c r="P656" i="5"/>
  <c r="R656" i="5" s="1"/>
  <c r="S656" i="5" s="1"/>
  <c r="AD656" i="5" s="1"/>
  <c r="P655" i="5"/>
  <c r="P654" i="5"/>
  <c r="R654" i="5" s="1"/>
  <c r="S654" i="5" s="1"/>
  <c r="AD654" i="5" s="1"/>
  <c r="P653" i="5"/>
  <c r="R653" i="5" s="1"/>
  <c r="P652" i="5"/>
  <c r="R652" i="5" s="1"/>
  <c r="S652" i="5" s="1"/>
  <c r="AD652" i="5" s="1"/>
  <c r="P651" i="5"/>
  <c r="R651" i="5" s="1"/>
  <c r="P650" i="5"/>
  <c r="R650" i="5" s="1"/>
  <c r="S650" i="5" s="1"/>
  <c r="P649" i="5"/>
  <c r="R649" i="5" s="1"/>
  <c r="S649" i="5" s="1"/>
  <c r="AD649" i="5" s="1"/>
  <c r="P648" i="5"/>
  <c r="R648" i="5" s="1"/>
  <c r="P647" i="5"/>
  <c r="P646" i="5"/>
  <c r="R646" i="5" s="1"/>
  <c r="S646" i="5" s="1"/>
  <c r="AD646" i="5" s="1"/>
  <c r="P645" i="5"/>
  <c r="R645" i="5" s="1"/>
  <c r="S645" i="5" s="1"/>
  <c r="AD645" i="5" s="1"/>
  <c r="P644" i="5"/>
  <c r="R644" i="5" s="1"/>
  <c r="S644" i="5" s="1"/>
  <c r="P643" i="5"/>
  <c r="P642" i="5"/>
  <c r="R642" i="5" s="1"/>
  <c r="S642" i="5" s="1"/>
  <c r="AD642" i="5" s="1"/>
  <c r="P641" i="5"/>
  <c r="R641" i="5" s="1"/>
  <c r="S641" i="5" s="1"/>
  <c r="AD641" i="5" s="1"/>
  <c r="P640" i="5"/>
  <c r="R640" i="5" s="1"/>
  <c r="S640" i="5" s="1"/>
  <c r="AD640" i="5" s="1"/>
  <c r="P639" i="5"/>
  <c r="P638" i="5"/>
  <c r="R638" i="5" s="1"/>
  <c r="S638" i="5" s="1"/>
  <c r="U638" i="5" s="1"/>
  <c r="V638" i="5" s="1"/>
  <c r="P637" i="5"/>
  <c r="R637" i="5" s="1"/>
  <c r="S637" i="5" s="1"/>
  <c r="P636" i="5"/>
  <c r="P635" i="5"/>
  <c r="P634" i="5"/>
  <c r="R634" i="5" s="1"/>
  <c r="S634" i="5" s="1"/>
  <c r="AD634" i="5" s="1"/>
  <c r="P633" i="5"/>
  <c r="R633" i="5" s="1"/>
  <c r="S633" i="5" s="1"/>
  <c r="P632" i="5"/>
  <c r="P631" i="5"/>
  <c r="P630" i="5"/>
  <c r="R630" i="5" s="1"/>
  <c r="S630" i="5" s="1"/>
  <c r="AD630" i="5" s="1"/>
  <c r="P629" i="5"/>
  <c r="R629" i="5" s="1"/>
  <c r="S629" i="5" s="1"/>
  <c r="AD629" i="5" s="1"/>
  <c r="P628" i="5"/>
  <c r="P627" i="5"/>
  <c r="R627" i="5" s="1"/>
  <c r="P626" i="5"/>
  <c r="R626" i="5" s="1"/>
  <c r="S626" i="5" s="1"/>
  <c r="P625" i="5"/>
  <c r="R625" i="5" s="1"/>
  <c r="P624" i="5"/>
  <c r="P623" i="5"/>
  <c r="R623" i="5" s="1"/>
  <c r="P622" i="5"/>
  <c r="R622" i="5" s="1"/>
  <c r="S622" i="5" s="1"/>
  <c r="AD622" i="5" s="1"/>
  <c r="P621" i="5"/>
  <c r="R621" i="5" s="1"/>
  <c r="S621" i="5" s="1"/>
  <c r="P620" i="5"/>
  <c r="P619" i="5"/>
  <c r="R619" i="5" s="1"/>
  <c r="P618" i="5"/>
  <c r="R618" i="5" s="1"/>
  <c r="S618" i="5" s="1"/>
  <c r="AD618" i="5" s="1"/>
  <c r="P617" i="5"/>
  <c r="R617" i="5" s="1"/>
  <c r="S617" i="5" s="1"/>
  <c r="P616" i="5"/>
  <c r="R616" i="5" s="1"/>
  <c r="P615" i="5"/>
  <c r="P614" i="5"/>
  <c r="R614" i="5" s="1"/>
  <c r="S614" i="5" s="1"/>
  <c r="AD614" i="5" s="1"/>
  <c r="P613" i="5"/>
  <c r="R613" i="5" s="1"/>
  <c r="S613" i="5" s="1"/>
  <c r="AD613" i="5" s="1"/>
  <c r="P612" i="5"/>
  <c r="P611" i="5"/>
  <c r="P610" i="5"/>
  <c r="R610" i="5" s="1"/>
  <c r="S610" i="5" s="1"/>
  <c r="AD610" i="5" s="1"/>
  <c r="P609" i="5"/>
  <c r="R609" i="5" s="1"/>
  <c r="S609" i="5" s="1"/>
  <c r="AD609" i="5" s="1"/>
  <c r="P608" i="5"/>
  <c r="R608" i="5" s="1"/>
  <c r="S608" i="5" s="1"/>
  <c r="AD608" i="5" s="1"/>
  <c r="P607" i="5"/>
  <c r="P606" i="5"/>
  <c r="R606" i="5" s="1"/>
  <c r="S606" i="5" s="1"/>
  <c r="AD606" i="5" s="1"/>
  <c r="P605" i="5"/>
  <c r="R605" i="5" s="1"/>
  <c r="S605" i="5" s="1"/>
  <c r="AD605" i="5" s="1"/>
  <c r="P604" i="5"/>
  <c r="R604" i="5" s="1"/>
  <c r="P603" i="5"/>
  <c r="R603" i="5" s="1"/>
  <c r="P602" i="5"/>
  <c r="R602" i="5" s="1"/>
  <c r="S602" i="5" s="1"/>
  <c r="AD602" i="5" s="1"/>
  <c r="P601" i="5"/>
  <c r="R601" i="5" s="1"/>
  <c r="S601" i="5" s="1"/>
  <c r="AD601" i="5" s="1"/>
  <c r="P600" i="5"/>
  <c r="P599" i="5"/>
  <c r="R599" i="5" s="1"/>
  <c r="P598" i="5"/>
  <c r="R598" i="5" s="1"/>
  <c r="S598" i="5" s="1"/>
  <c r="P597" i="5"/>
  <c r="R597" i="5" s="1"/>
  <c r="S597" i="5" s="1"/>
  <c r="AD597" i="5" s="1"/>
  <c r="P596" i="5"/>
  <c r="R596" i="5" s="1"/>
  <c r="P595" i="5"/>
  <c r="P594" i="5"/>
  <c r="P593" i="5"/>
  <c r="R593" i="5" s="1"/>
  <c r="S593" i="5" s="1"/>
  <c r="AD593" i="5" s="1"/>
  <c r="P592" i="5"/>
  <c r="R592" i="5" s="1"/>
  <c r="S592" i="5" s="1"/>
  <c r="AD592" i="5" s="1"/>
  <c r="P591" i="5"/>
  <c r="P590" i="5"/>
  <c r="P589" i="5"/>
  <c r="R589" i="5" s="1"/>
  <c r="S589" i="5" s="1"/>
  <c r="AD589" i="5" s="1"/>
  <c r="P588" i="5"/>
  <c r="R588" i="5" s="1"/>
  <c r="S588" i="5" s="1"/>
  <c r="AD588" i="5" s="1"/>
  <c r="P587" i="5"/>
  <c r="R587" i="5" s="1"/>
  <c r="P586" i="5"/>
  <c r="R586" i="5" s="1"/>
  <c r="S586" i="5" s="1"/>
  <c r="P585" i="5"/>
  <c r="R585" i="5" s="1"/>
  <c r="S585" i="5" s="1"/>
  <c r="AD585" i="5" s="1"/>
  <c r="P584" i="5"/>
  <c r="R584" i="5" s="1"/>
  <c r="S584" i="5" s="1"/>
  <c r="AD584" i="5" s="1"/>
  <c r="P583" i="5"/>
  <c r="P582" i="5"/>
  <c r="P581" i="5"/>
  <c r="R581" i="5" s="1"/>
  <c r="S581" i="5" s="1"/>
  <c r="AD581" i="5" s="1"/>
  <c r="P580" i="5"/>
  <c r="P579" i="5"/>
  <c r="P578" i="5"/>
  <c r="R578" i="5" s="1"/>
  <c r="S578" i="5" s="1"/>
  <c r="P577" i="5"/>
  <c r="R577" i="5" s="1"/>
  <c r="S577" i="5" s="1"/>
  <c r="AD577" i="5" s="1"/>
  <c r="P576" i="5"/>
  <c r="R576" i="5" s="1"/>
  <c r="S576" i="5" s="1"/>
  <c r="AD576" i="5" s="1"/>
  <c r="P575" i="5"/>
  <c r="P574" i="5"/>
  <c r="P573" i="5"/>
  <c r="R573" i="5" s="1"/>
  <c r="S573" i="5" s="1"/>
  <c r="P572" i="5"/>
  <c r="P571" i="5"/>
  <c r="P570" i="5"/>
  <c r="P569" i="5"/>
  <c r="R569" i="5" s="1"/>
  <c r="S569" i="5" s="1"/>
  <c r="P568" i="5"/>
  <c r="P567" i="5"/>
  <c r="P566" i="5"/>
  <c r="P565" i="5"/>
  <c r="R565" i="5" s="1"/>
  <c r="S565" i="5" s="1"/>
  <c r="P564" i="5"/>
  <c r="P563" i="5"/>
  <c r="R563" i="5" s="1"/>
  <c r="P562" i="5"/>
  <c r="P561" i="5"/>
  <c r="P560" i="5"/>
  <c r="P559" i="5"/>
  <c r="R559" i="5" s="1"/>
  <c r="P558" i="5"/>
  <c r="P557" i="5"/>
  <c r="R557" i="5" s="1"/>
  <c r="P556" i="5"/>
  <c r="P555" i="5"/>
  <c r="R555" i="5" s="1"/>
  <c r="P554" i="5"/>
  <c r="P553" i="5"/>
  <c r="R553" i="5" s="1"/>
  <c r="S553" i="5" s="1"/>
  <c r="AD553" i="5" s="1"/>
  <c r="P552" i="5"/>
  <c r="P551" i="5"/>
  <c r="P550" i="5"/>
  <c r="P549" i="5"/>
  <c r="R549" i="5" s="1"/>
  <c r="S549" i="5" s="1"/>
  <c r="AD549" i="5" s="1"/>
  <c r="P548" i="5"/>
  <c r="P547" i="5"/>
  <c r="P546" i="5"/>
  <c r="R546" i="5" s="1"/>
  <c r="P545" i="5"/>
  <c r="P544" i="5"/>
  <c r="P543" i="5"/>
  <c r="R543" i="5" s="1"/>
  <c r="S543" i="5" s="1"/>
  <c r="AD543" i="5" s="1"/>
  <c r="P542" i="5"/>
  <c r="R542" i="5" s="1"/>
  <c r="P541" i="5"/>
  <c r="P540" i="5"/>
  <c r="P539" i="5"/>
  <c r="P538" i="5"/>
  <c r="P537" i="5"/>
  <c r="R537" i="5" s="1"/>
  <c r="P536" i="5"/>
  <c r="P535" i="5"/>
  <c r="P534" i="5"/>
  <c r="P533" i="5"/>
  <c r="P532" i="5"/>
  <c r="P531" i="5"/>
  <c r="P530" i="5"/>
  <c r="R530" i="5" s="1"/>
  <c r="P529" i="5"/>
  <c r="P528" i="5"/>
  <c r="P527" i="5"/>
  <c r="R527" i="5" s="1"/>
  <c r="S527" i="5" s="1"/>
  <c r="AD527" i="5" s="1"/>
  <c r="P526" i="5"/>
  <c r="P525" i="5"/>
  <c r="P524" i="5"/>
  <c r="R524" i="5" s="1"/>
  <c r="S524" i="5" s="1"/>
  <c r="AD524" i="5" s="1"/>
  <c r="P523" i="5"/>
  <c r="R523" i="5" s="1"/>
  <c r="P522" i="5"/>
  <c r="R522" i="5" s="1"/>
  <c r="P521" i="5"/>
  <c r="R521" i="5" s="1"/>
  <c r="S521" i="5" s="1"/>
  <c r="AD521" i="5" s="1"/>
  <c r="P520" i="5"/>
  <c r="R520" i="5" s="1"/>
  <c r="S520" i="5" s="1"/>
  <c r="AD520" i="5" s="1"/>
  <c r="P519" i="5"/>
  <c r="P518" i="5"/>
  <c r="P517" i="5"/>
  <c r="P516" i="5"/>
  <c r="P515" i="5"/>
  <c r="R515" i="5" s="1"/>
  <c r="S515" i="5" s="1"/>
  <c r="P514" i="5"/>
  <c r="P513" i="5"/>
  <c r="P512" i="5"/>
  <c r="R512" i="5" s="1"/>
  <c r="S512" i="5" s="1"/>
  <c r="AD512" i="5" s="1"/>
  <c r="P511" i="5"/>
  <c r="P510" i="5"/>
  <c r="R510" i="5" s="1"/>
  <c r="P509" i="5"/>
  <c r="R509" i="5" s="1"/>
  <c r="S509" i="5" s="1"/>
  <c r="P508" i="5"/>
  <c r="R508" i="5" s="1"/>
  <c r="P507" i="5"/>
  <c r="P506" i="5"/>
  <c r="R506" i="5" s="1"/>
  <c r="P505" i="5"/>
  <c r="P504" i="5"/>
  <c r="P503" i="5"/>
  <c r="R503" i="5" s="1"/>
  <c r="P502" i="5"/>
  <c r="P501" i="5"/>
  <c r="P500" i="5"/>
  <c r="R500" i="5" s="1"/>
  <c r="P499" i="5"/>
  <c r="P498" i="5"/>
  <c r="R498" i="5" s="1"/>
  <c r="P497" i="5"/>
  <c r="P496" i="5"/>
  <c r="P495" i="5"/>
  <c r="R495" i="5" s="1"/>
  <c r="S495" i="5" s="1"/>
  <c r="AD495" i="5" s="1"/>
  <c r="P494" i="5"/>
  <c r="R494" i="5" s="1"/>
  <c r="P493" i="5"/>
  <c r="P492" i="5"/>
  <c r="P491" i="5"/>
  <c r="P490" i="5"/>
  <c r="R490" i="5" s="1"/>
  <c r="P489" i="5"/>
  <c r="R489" i="5" s="1"/>
  <c r="S489" i="5" s="1"/>
  <c r="AD489" i="5" s="1"/>
  <c r="P488" i="5"/>
  <c r="P487" i="5"/>
  <c r="P486" i="5"/>
  <c r="R486" i="5" s="1"/>
  <c r="S486" i="5" s="1"/>
  <c r="AD486" i="5" s="1"/>
  <c r="P485" i="5"/>
  <c r="R485" i="5" s="1"/>
  <c r="S485" i="5" s="1"/>
  <c r="AD485" i="5" s="1"/>
  <c r="P484" i="5"/>
  <c r="P483" i="5"/>
  <c r="R483" i="5" s="1"/>
  <c r="S483" i="5" s="1"/>
  <c r="AD483" i="5" s="1"/>
  <c r="P482" i="5"/>
  <c r="R482" i="5" s="1"/>
  <c r="P481" i="5"/>
  <c r="P480" i="5"/>
  <c r="P479" i="5"/>
  <c r="P478" i="5"/>
  <c r="R478" i="5" s="1"/>
  <c r="P477" i="5"/>
  <c r="R477" i="5" s="1"/>
  <c r="S477" i="5" s="1"/>
  <c r="AD477" i="5" s="1"/>
  <c r="P476" i="5"/>
  <c r="R476" i="5" s="1"/>
  <c r="P475" i="5"/>
  <c r="P474" i="5"/>
  <c r="P473" i="5"/>
  <c r="P472" i="5"/>
  <c r="P471" i="5"/>
  <c r="P470" i="5"/>
  <c r="P469" i="5"/>
  <c r="P468" i="5"/>
  <c r="P467" i="5"/>
  <c r="P466" i="5"/>
  <c r="R466" i="5" s="1"/>
  <c r="P465" i="5"/>
  <c r="R465" i="5" s="1"/>
  <c r="P464" i="5"/>
  <c r="P463" i="5"/>
  <c r="R463" i="5" s="1"/>
  <c r="S463" i="5" s="1"/>
  <c r="AD463" i="5" s="1"/>
  <c r="P462" i="5"/>
  <c r="P461" i="5"/>
  <c r="P460" i="5"/>
  <c r="R460" i="5" s="1"/>
  <c r="S460" i="5" s="1"/>
  <c r="AD460" i="5" s="1"/>
  <c r="P459" i="5"/>
  <c r="P458" i="5"/>
  <c r="R458" i="5" s="1"/>
  <c r="P457" i="5"/>
  <c r="R457" i="5" s="1"/>
  <c r="S457" i="5" s="1"/>
  <c r="AD457" i="5" s="1"/>
  <c r="P456" i="5"/>
  <c r="R456" i="5" s="1"/>
  <c r="S456" i="5" s="1"/>
  <c r="AD456" i="5" s="1"/>
  <c r="P455" i="5"/>
  <c r="P454" i="5"/>
  <c r="P453" i="5"/>
  <c r="P452" i="5"/>
  <c r="P451" i="5"/>
  <c r="R451" i="5" s="1"/>
  <c r="S451" i="5" s="1"/>
  <c r="P450" i="5"/>
  <c r="R450" i="5" s="1"/>
  <c r="P449" i="5"/>
  <c r="P448" i="5"/>
  <c r="R448" i="5" s="1"/>
  <c r="S448" i="5" s="1"/>
  <c r="AD448" i="5" s="1"/>
  <c r="P447" i="5"/>
  <c r="P446" i="5"/>
  <c r="R446" i="5" s="1"/>
  <c r="P445" i="5"/>
  <c r="R445" i="5" s="1"/>
  <c r="S445" i="5" s="1"/>
  <c r="AD445" i="5" s="1"/>
  <c r="P444" i="5"/>
  <c r="R444" i="5" s="1"/>
  <c r="P443" i="5"/>
  <c r="P442" i="5"/>
  <c r="P441" i="5"/>
  <c r="P440" i="5"/>
  <c r="P439" i="5"/>
  <c r="R439" i="5" s="1"/>
  <c r="P438" i="5"/>
  <c r="P437" i="5"/>
  <c r="P436" i="5"/>
  <c r="R436" i="5" s="1"/>
  <c r="P435" i="5"/>
  <c r="P434" i="5"/>
  <c r="R434" i="5" s="1"/>
  <c r="P433" i="5"/>
  <c r="P432" i="5"/>
  <c r="P431" i="5"/>
  <c r="R431" i="5" s="1"/>
  <c r="S431" i="5" s="1"/>
  <c r="P430" i="5"/>
  <c r="R430" i="5" s="1"/>
  <c r="P429" i="5"/>
  <c r="P428" i="5"/>
  <c r="P427" i="5"/>
  <c r="P426" i="5"/>
  <c r="R426" i="5" s="1"/>
  <c r="P425" i="5"/>
  <c r="R425" i="5" s="1"/>
  <c r="S425" i="5" s="1"/>
  <c r="P424" i="5"/>
  <c r="R424" i="5" s="1"/>
  <c r="S424" i="5" s="1"/>
  <c r="AD424" i="5" s="1"/>
  <c r="P423" i="5"/>
  <c r="P422" i="5"/>
  <c r="R422" i="5" s="1"/>
  <c r="P421" i="5"/>
  <c r="R421" i="5" s="1"/>
  <c r="P420" i="5"/>
  <c r="P419" i="5"/>
  <c r="R419" i="5" s="1"/>
  <c r="S419" i="5" s="1"/>
  <c r="AD419" i="5" s="1"/>
  <c r="P418" i="5"/>
  <c r="R418" i="5" s="1"/>
  <c r="P417" i="5"/>
  <c r="P416" i="5"/>
  <c r="R416" i="5" s="1"/>
  <c r="S416" i="5" s="1"/>
  <c r="AD416" i="5" s="1"/>
  <c r="P415" i="5"/>
  <c r="P414" i="5"/>
  <c r="R414" i="5" s="1"/>
  <c r="P413" i="5"/>
  <c r="R413" i="5" s="1"/>
  <c r="S413" i="5" s="1"/>
  <c r="AD413" i="5" s="1"/>
  <c r="P412" i="5"/>
  <c r="R412" i="5" s="1"/>
  <c r="P411" i="5"/>
  <c r="P410" i="5"/>
  <c r="P409" i="5"/>
  <c r="R409" i="5" s="1"/>
  <c r="P408" i="5"/>
  <c r="P407" i="5"/>
  <c r="P406" i="5"/>
  <c r="P405" i="5"/>
  <c r="P404" i="5"/>
  <c r="R404" i="5" s="1"/>
  <c r="P403" i="5"/>
  <c r="P402" i="5"/>
  <c r="R402" i="5" s="1"/>
  <c r="P401" i="5"/>
  <c r="R401" i="5" s="1"/>
  <c r="S401" i="5" s="1"/>
  <c r="AD401" i="5" s="1"/>
  <c r="P400" i="5"/>
  <c r="P399" i="5"/>
  <c r="P398" i="5"/>
  <c r="R398" i="5" s="1"/>
  <c r="P397" i="5"/>
  <c r="P396" i="5"/>
  <c r="P395" i="5"/>
  <c r="P394" i="5"/>
  <c r="R394" i="5" s="1"/>
  <c r="S394" i="5" s="1"/>
  <c r="P393" i="5"/>
  <c r="R393" i="5" s="1"/>
  <c r="S393" i="5" s="1"/>
  <c r="AD393" i="5" s="1"/>
  <c r="P392" i="5"/>
  <c r="P391" i="5"/>
  <c r="P390" i="5"/>
  <c r="R390" i="5" s="1"/>
  <c r="S390" i="5" s="1"/>
  <c r="AD390" i="5" s="1"/>
  <c r="P389" i="5"/>
  <c r="R389" i="5" s="1"/>
  <c r="P388" i="5"/>
  <c r="P387" i="5"/>
  <c r="P386" i="5"/>
  <c r="R386" i="5" s="1"/>
  <c r="S386" i="5" s="1"/>
  <c r="AD386" i="5" s="1"/>
  <c r="P385" i="5"/>
  <c r="R385" i="5" s="1"/>
  <c r="S385" i="5" s="1"/>
  <c r="AD385" i="5" s="1"/>
  <c r="P384" i="5"/>
  <c r="P383" i="5"/>
  <c r="P382" i="5"/>
  <c r="R382" i="5" s="1"/>
  <c r="S382" i="5" s="1"/>
  <c r="P381" i="5"/>
  <c r="P380" i="5"/>
  <c r="P379" i="5"/>
  <c r="P378" i="5"/>
  <c r="R378" i="5" s="1"/>
  <c r="S378" i="5" s="1"/>
  <c r="AD378" i="5" s="1"/>
  <c r="P377" i="5"/>
  <c r="R377" i="5" s="1"/>
  <c r="S377" i="5" s="1"/>
  <c r="AD377" i="5" s="1"/>
  <c r="P376" i="5"/>
  <c r="P375" i="5"/>
  <c r="P374" i="5"/>
  <c r="R374" i="5" s="1"/>
  <c r="S374" i="5" s="1"/>
  <c r="AD374" i="5" s="1"/>
  <c r="P373" i="5"/>
  <c r="R373" i="5" s="1"/>
  <c r="P372" i="5"/>
  <c r="P371" i="5"/>
  <c r="P370" i="5"/>
  <c r="R370" i="5" s="1"/>
  <c r="S370" i="5" s="1"/>
  <c r="P369" i="5"/>
  <c r="R369" i="5" s="1"/>
  <c r="P368" i="5"/>
  <c r="P367" i="5"/>
  <c r="P366" i="5"/>
  <c r="R366" i="5" s="1"/>
  <c r="P365" i="5"/>
  <c r="P364" i="5"/>
  <c r="P363" i="5"/>
  <c r="P362" i="5"/>
  <c r="R362" i="5" s="1"/>
  <c r="S362" i="5" s="1"/>
  <c r="AD362" i="5" s="1"/>
  <c r="P361" i="5"/>
  <c r="P360" i="5"/>
  <c r="P359" i="5"/>
  <c r="P358" i="5"/>
  <c r="R358" i="5" s="1"/>
  <c r="S358" i="5" s="1"/>
  <c r="AD358" i="5" s="1"/>
  <c r="P357" i="5"/>
  <c r="R357" i="5" s="1"/>
  <c r="S357" i="5" s="1"/>
  <c r="AD357" i="5" s="1"/>
  <c r="P356" i="5"/>
  <c r="P355" i="5"/>
  <c r="P354" i="5"/>
  <c r="R354" i="5" s="1"/>
  <c r="S354" i="5" s="1"/>
  <c r="P353" i="5"/>
  <c r="P352" i="5"/>
  <c r="P351" i="5"/>
  <c r="P350" i="5"/>
  <c r="R350" i="5" s="1"/>
  <c r="S350" i="5" s="1"/>
  <c r="P349" i="5"/>
  <c r="P348" i="5"/>
  <c r="P347" i="5"/>
  <c r="P346" i="5"/>
  <c r="R346" i="5" s="1"/>
  <c r="S346" i="5" s="1"/>
  <c r="AD346" i="5" s="1"/>
  <c r="P345" i="5"/>
  <c r="R345" i="5" s="1"/>
  <c r="S345" i="5" s="1"/>
  <c r="AD345" i="5" s="1"/>
  <c r="P344" i="5"/>
  <c r="P343" i="5"/>
  <c r="P342" i="5"/>
  <c r="R342" i="5" s="1"/>
  <c r="S342" i="5" s="1"/>
  <c r="AD342" i="5" s="1"/>
  <c r="P341" i="5"/>
  <c r="P340" i="5"/>
  <c r="P339" i="5"/>
  <c r="P338" i="5"/>
  <c r="R338" i="5" s="1"/>
  <c r="S338" i="5" s="1"/>
  <c r="P337" i="5"/>
  <c r="P336" i="5"/>
  <c r="P335" i="5"/>
  <c r="P334" i="5"/>
  <c r="R334" i="5" s="1"/>
  <c r="S334" i="5" s="1"/>
  <c r="P333" i="5"/>
  <c r="P332" i="5"/>
  <c r="P331" i="5"/>
  <c r="P330" i="5"/>
  <c r="R330" i="5" s="1"/>
  <c r="S330" i="5" s="1"/>
  <c r="AD330" i="5" s="1"/>
  <c r="P329" i="5"/>
  <c r="R329" i="5" s="1"/>
  <c r="P328" i="5"/>
  <c r="P327" i="5"/>
  <c r="P326" i="5"/>
  <c r="R326" i="5" s="1"/>
  <c r="S326" i="5" s="1"/>
  <c r="AD326" i="5" s="1"/>
  <c r="P325" i="5"/>
  <c r="R325" i="5" s="1"/>
  <c r="P324" i="5"/>
  <c r="P323" i="5"/>
  <c r="P322" i="5"/>
  <c r="R322" i="5" s="1"/>
  <c r="S322" i="5" s="1"/>
  <c r="P321" i="5"/>
  <c r="P320" i="5"/>
  <c r="P319" i="5"/>
  <c r="P318" i="5"/>
  <c r="P317" i="5"/>
  <c r="R317" i="5" s="1"/>
  <c r="P316" i="5"/>
  <c r="P315" i="5"/>
  <c r="P314" i="5"/>
  <c r="R314" i="5" s="1"/>
  <c r="S314" i="5" s="1"/>
  <c r="AD314" i="5" s="1"/>
  <c r="P313" i="5"/>
  <c r="P312" i="5"/>
  <c r="P311" i="5"/>
  <c r="P310" i="5"/>
  <c r="R310" i="5" s="1"/>
  <c r="S310" i="5" s="1"/>
  <c r="AD310" i="5" s="1"/>
  <c r="P309" i="5"/>
  <c r="R309" i="5" s="1"/>
  <c r="P308" i="5"/>
  <c r="P307" i="5"/>
  <c r="P306" i="5"/>
  <c r="P305" i="5"/>
  <c r="P304" i="5"/>
  <c r="R304" i="5" s="1"/>
  <c r="P303" i="5"/>
  <c r="P302" i="5"/>
  <c r="R302" i="5" s="1"/>
  <c r="S302" i="5" s="1"/>
  <c r="AD302" i="5" s="1"/>
  <c r="P301" i="5"/>
  <c r="R301" i="5" s="1"/>
  <c r="P300" i="5"/>
  <c r="P299" i="5"/>
  <c r="P298" i="5"/>
  <c r="R298" i="5" s="1"/>
  <c r="S298" i="5" s="1"/>
  <c r="P297" i="5"/>
  <c r="R297" i="5" s="1"/>
  <c r="P296" i="5"/>
  <c r="P295" i="5"/>
  <c r="P294" i="5"/>
  <c r="R294" i="5" s="1"/>
  <c r="S294" i="5" s="1"/>
  <c r="AD294" i="5" s="1"/>
  <c r="P293" i="5"/>
  <c r="R293" i="5" s="1"/>
  <c r="S293" i="5" s="1"/>
  <c r="AD293" i="5" s="1"/>
  <c r="P292" i="5"/>
  <c r="P291" i="5"/>
  <c r="P290" i="5"/>
  <c r="R290" i="5" s="1"/>
  <c r="S290" i="5" s="1"/>
  <c r="AD290" i="5" s="1"/>
  <c r="P289" i="5"/>
  <c r="R289" i="5" s="1"/>
  <c r="P288" i="5"/>
  <c r="R288" i="5" s="1"/>
  <c r="P287" i="5"/>
  <c r="P286" i="5"/>
  <c r="R286" i="5" s="1"/>
  <c r="S286" i="5" s="1"/>
  <c r="AD286" i="5" s="1"/>
  <c r="P285" i="5"/>
  <c r="P284" i="5"/>
  <c r="P283" i="5"/>
  <c r="P282" i="5"/>
  <c r="R282" i="5" s="1"/>
  <c r="S282" i="5" s="1"/>
  <c r="AD282" i="5" s="1"/>
  <c r="P281" i="5"/>
  <c r="P280" i="5"/>
  <c r="R280" i="5" s="1"/>
  <c r="P279" i="5"/>
  <c r="P278" i="5"/>
  <c r="R278" i="5" s="1"/>
  <c r="S278" i="5" s="1"/>
  <c r="AD278" i="5" s="1"/>
  <c r="P277" i="5"/>
  <c r="P276" i="5"/>
  <c r="P275" i="5"/>
  <c r="P274" i="5"/>
  <c r="R274" i="5" s="1"/>
  <c r="S274" i="5" s="1"/>
  <c r="AD274" i="5" s="1"/>
  <c r="P273" i="5"/>
  <c r="R273" i="5" s="1"/>
  <c r="P272" i="5"/>
  <c r="R272" i="5" s="1"/>
  <c r="P271" i="5"/>
  <c r="P270" i="5"/>
  <c r="R270" i="5" s="1"/>
  <c r="S270" i="5" s="1"/>
  <c r="AD270" i="5" s="1"/>
  <c r="P269" i="5"/>
  <c r="R269" i="5" s="1"/>
  <c r="P268" i="5"/>
  <c r="P267" i="5"/>
  <c r="P266" i="5"/>
  <c r="R266" i="5" s="1"/>
  <c r="S266" i="5" s="1"/>
  <c r="P265" i="5"/>
  <c r="P264" i="5"/>
  <c r="P263" i="5"/>
  <c r="P262" i="5"/>
  <c r="R262" i="5" s="1"/>
  <c r="S262" i="5" s="1"/>
  <c r="AD262" i="5" s="1"/>
  <c r="P261" i="5"/>
  <c r="R261" i="5" s="1"/>
  <c r="S261" i="5" s="1"/>
  <c r="AD261" i="5" s="1"/>
  <c r="P260" i="5"/>
  <c r="P259" i="5"/>
  <c r="P258" i="5"/>
  <c r="R258" i="5" s="1"/>
  <c r="S258" i="5" s="1"/>
  <c r="AD258" i="5" s="1"/>
  <c r="P257" i="5"/>
  <c r="R257" i="5" s="1"/>
  <c r="S257" i="5" s="1"/>
  <c r="AD257" i="5" s="1"/>
  <c r="P256" i="5"/>
  <c r="P255" i="5"/>
  <c r="P254" i="5"/>
  <c r="R254" i="5" s="1"/>
  <c r="S254" i="5" s="1"/>
  <c r="AD254" i="5" s="1"/>
  <c r="P253" i="5"/>
  <c r="P252" i="5"/>
  <c r="R252" i="5" s="1"/>
  <c r="P251" i="5"/>
  <c r="P250" i="5"/>
  <c r="R250" i="5" s="1"/>
  <c r="S250" i="5" s="1"/>
  <c r="AD250" i="5" s="1"/>
  <c r="P249" i="5"/>
  <c r="P248" i="5"/>
  <c r="P247" i="5"/>
  <c r="P246" i="5"/>
  <c r="R246" i="5" s="1"/>
  <c r="S246" i="5" s="1"/>
  <c r="AD246" i="5" s="1"/>
  <c r="P245" i="5"/>
  <c r="P244" i="5"/>
  <c r="P243" i="5"/>
  <c r="P242" i="5"/>
  <c r="R242" i="5" s="1"/>
  <c r="S242" i="5" s="1"/>
  <c r="AD242" i="5" s="1"/>
  <c r="P241" i="5"/>
  <c r="P240" i="5"/>
  <c r="R240" i="5" s="1"/>
  <c r="P239" i="5"/>
  <c r="P238" i="5"/>
  <c r="R238" i="5" s="1"/>
  <c r="S238" i="5" s="1"/>
  <c r="AD238" i="5" s="1"/>
  <c r="P237" i="5"/>
  <c r="R237" i="5" s="1"/>
  <c r="P236" i="5"/>
  <c r="P235" i="5"/>
  <c r="P234" i="5"/>
  <c r="R234" i="5" s="1"/>
  <c r="S234" i="5" s="1"/>
  <c r="P233" i="5"/>
  <c r="P232" i="5"/>
  <c r="P231" i="5"/>
  <c r="P230" i="5"/>
  <c r="R230" i="5" s="1"/>
  <c r="S230" i="5" s="1"/>
  <c r="AD230" i="5" s="1"/>
  <c r="P229" i="5"/>
  <c r="R229" i="5" s="1"/>
  <c r="S229" i="5" s="1"/>
  <c r="P228" i="5"/>
  <c r="P227" i="5"/>
  <c r="P226" i="5"/>
  <c r="R226" i="5" s="1"/>
  <c r="S226" i="5" s="1"/>
  <c r="AD226" i="5" s="1"/>
  <c r="P225" i="5"/>
  <c r="R225" i="5" s="1"/>
  <c r="P224" i="5"/>
  <c r="P223" i="5"/>
  <c r="P222" i="5"/>
  <c r="P221" i="5"/>
  <c r="P220" i="5"/>
  <c r="P219" i="5"/>
  <c r="P218" i="5"/>
  <c r="R218" i="5" s="1"/>
  <c r="S218" i="5" s="1"/>
  <c r="AD218" i="5" s="1"/>
  <c r="P217" i="5"/>
  <c r="P216" i="5"/>
  <c r="R216" i="5" s="1"/>
  <c r="P215" i="5"/>
  <c r="P214" i="5"/>
  <c r="R214" i="5" s="1"/>
  <c r="S214" i="5" s="1"/>
  <c r="P213" i="5"/>
  <c r="P212" i="5"/>
  <c r="R212" i="5" s="1"/>
  <c r="P211" i="5"/>
  <c r="P210" i="5"/>
  <c r="R210" i="5" s="1"/>
  <c r="P209" i="5"/>
  <c r="R209" i="5" s="1"/>
  <c r="S209" i="5" s="1"/>
  <c r="AD209" i="5" s="1"/>
  <c r="P208" i="5"/>
  <c r="R208" i="5" s="1"/>
  <c r="P207" i="5"/>
  <c r="P206" i="5"/>
  <c r="R206" i="5" s="1"/>
  <c r="S206" i="5" s="1"/>
  <c r="P205" i="5"/>
  <c r="R205" i="5" s="1"/>
  <c r="P204" i="5"/>
  <c r="P203" i="5"/>
  <c r="P202" i="5"/>
  <c r="R202" i="5" s="1"/>
  <c r="S202" i="5" s="1"/>
  <c r="AD202" i="5" s="1"/>
  <c r="P201" i="5"/>
  <c r="P200" i="5"/>
  <c r="P199" i="5"/>
  <c r="P198" i="5"/>
  <c r="R198" i="5" s="1"/>
  <c r="S198" i="5" s="1"/>
  <c r="AD198" i="5" s="1"/>
  <c r="P197" i="5"/>
  <c r="R197" i="5" s="1"/>
  <c r="S197" i="5" s="1"/>
  <c r="AD197" i="5" s="1"/>
  <c r="P196" i="5"/>
  <c r="P195" i="5"/>
  <c r="P194" i="5"/>
  <c r="R194" i="5" s="1"/>
  <c r="P193" i="5"/>
  <c r="R193" i="5" s="1"/>
  <c r="S193" i="5" s="1"/>
  <c r="AD193" i="5" s="1"/>
  <c r="P192" i="5"/>
  <c r="P191" i="5"/>
  <c r="P190" i="5"/>
  <c r="R190" i="5" s="1"/>
  <c r="S190" i="5" s="1"/>
  <c r="AD190" i="5" s="1"/>
  <c r="P189" i="5"/>
  <c r="P188" i="5"/>
  <c r="R188" i="5" s="1"/>
  <c r="P187" i="5"/>
  <c r="P186" i="5"/>
  <c r="R186" i="5" s="1"/>
  <c r="S186" i="5" s="1"/>
  <c r="P185" i="5"/>
  <c r="P184" i="5"/>
  <c r="P183" i="5"/>
  <c r="P182" i="5"/>
  <c r="R182" i="5" s="1"/>
  <c r="S182" i="5" s="1"/>
  <c r="AD182" i="5" s="1"/>
  <c r="P181" i="5"/>
  <c r="R181" i="5" s="1"/>
  <c r="P180" i="5"/>
  <c r="P179" i="5"/>
  <c r="P178" i="5"/>
  <c r="R178" i="5" s="1"/>
  <c r="S178" i="5" s="1"/>
  <c r="AD178" i="5" s="1"/>
  <c r="P177" i="5"/>
  <c r="P176" i="5"/>
  <c r="R176" i="5" s="1"/>
  <c r="P175" i="5"/>
  <c r="P174" i="5"/>
  <c r="R174" i="5" s="1"/>
  <c r="S174" i="5" s="1"/>
  <c r="AD174" i="5" s="1"/>
  <c r="P173" i="5"/>
  <c r="R173" i="5" s="1"/>
  <c r="S173" i="5" s="1"/>
  <c r="AD173" i="5" s="1"/>
  <c r="P172" i="5"/>
  <c r="P171" i="5"/>
  <c r="P170" i="5"/>
  <c r="R170" i="5" s="1"/>
  <c r="S170" i="5" s="1"/>
  <c r="P169" i="5"/>
  <c r="P168" i="5"/>
  <c r="P167" i="5"/>
  <c r="P166" i="5"/>
  <c r="R166" i="5" s="1"/>
  <c r="S166" i="5" s="1"/>
  <c r="AD166" i="5" s="1"/>
  <c r="P165" i="5"/>
  <c r="R165" i="5" s="1"/>
  <c r="S165" i="5" s="1"/>
  <c r="P164" i="5"/>
  <c r="P163" i="5"/>
  <c r="P162" i="5"/>
  <c r="R162" i="5" s="1"/>
  <c r="S162" i="5" s="1"/>
  <c r="AD162" i="5" s="1"/>
  <c r="P161" i="5"/>
  <c r="R161" i="5" s="1"/>
  <c r="S161" i="5" s="1"/>
  <c r="AD161" i="5" s="1"/>
  <c r="P160" i="5"/>
  <c r="R160" i="5" s="1"/>
  <c r="P159" i="5"/>
  <c r="P158" i="5"/>
  <c r="P157" i="5"/>
  <c r="P156" i="5"/>
  <c r="P155" i="5"/>
  <c r="P154" i="5"/>
  <c r="R154" i="5" s="1"/>
  <c r="S154" i="5" s="1"/>
  <c r="AD154" i="5" s="1"/>
  <c r="P153" i="5"/>
  <c r="P152" i="5"/>
  <c r="R152" i="5" s="1"/>
  <c r="P151" i="5"/>
  <c r="P150" i="5"/>
  <c r="P149" i="5"/>
  <c r="P148" i="5"/>
  <c r="P147" i="5"/>
  <c r="P146" i="5"/>
  <c r="P145" i="5"/>
  <c r="R145" i="5" s="1"/>
  <c r="P144" i="5"/>
  <c r="R144" i="5" s="1"/>
  <c r="P143" i="5"/>
  <c r="P142" i="5"/>
  <c r="R142" i="5" s="1"/>
  <c r="S142" i="5" s="1"/>
  <c r="AD142" i="5" s="1"/>
  <c r="P141" i="5"/>
  <c r="P140" i="5"/>
  <c r="P139" i="5"/>
  <c r="P138" i="5"/>
  <c r="R138" i="5" s="1"/>
  <c r="S138" i="5" s="1"/>
  <c r="P137" i="5"/>
  <c r="P136" i="5"/>
  <c r="P135" i="5"/>
  <c r="P134" i="5"/>
  <c r="R134" i="5" s="1"/>
  <c r="S134" i="5" s="1"/>
  <c r="AD134" i="5" s="1"/>
  <c r="P133" i="5"/>
  <c r="R133" i="5" s="1"/>
  <c r="S133" i="5" s="1"/>
  <c r="AD133" i="5" s="1"/>
  <c r="P132" i="5"/>
  <c r="P131" i="5"/>
  <c r="P130" i="5"/>
  <c r="R130" i="5" s="1"/>
  <c r="S130" i="5" s="1"/>
  <c r="AD130" i="5" s="1"/>
  <c r="P129" i="5"/>
  <c r="R129" i="5" s="1"/>
  <c r="S129" i="5" s="1"/>
  <c r="P128" i="5"/>
  <c r="P127" i="5"/>
  <c r="P126" i="5"/>
  <c r="R126" i="5" s="1"/>
  <c r="S126" i="5" s="1"/>
  <c r="AD126" i="5" s="1"/>
  <c r="P125" i="5"/>
  <c r="P124" i="5"/>
  <c r="R124" i="5" s="1"/>
  <c r="P123" i="5"/>
  <c r="P122" i="5"/>
  <c r="P121" i="5"/>
  <c r="P120" i="5"/>
  <c r="P119" i="5"/>
  <c r="P118" i="5"/>
  <c r="R118" i="5" s="1"/>
  <c r="S118" i="5" s="1"/>
  <c r="AD118" i="5" s="1"/>
  <c r="P117" i="5"/>
  <c r="P116" i="5"/>
  <c r="P115" i="5"/>
  <c r="P114" i="5"/>
  <c r="R114" i="5" s="1"/>
  <c r="S114" i="5" s="1"/>
  <c r="P113" i="5"/>
  <c r="P112" i="5"/>
  <c r="R112" i="5" s="1"/>
  <c r="P111" i="5"/>
  <c r="P110" i="5"/>
  <c r="R110" i="5" s="1"/>
  <c r="S110" i="5" s="1"/>
  <c r="AD110" i="5" s="1"/>
  <c r="P109" i="5"/>
  <c r="R109" i="5" s="1"/>
  <c r="P108" i="5"/>
  <c r="P107" i="5"/>
  <c r="P106" i="5"/>
  <c r="R106" i="5" s="1"/>
  <c r="S106" i="5" s="1"/>
  <c r="P105" i="5"/>
  <c r="R105" i="5" s="1"/>
  <c r="P104" i="5"/>
  <c r="P103" i="5"/>
  <c r="P102" i="5"/>
  <c r="R102" i="5" s="1"/>
  <c r="S102" i="5" s="1"/>
  <c r="AD102" i="5" s="1"/>
  <c r="P101" i="5"/>
  <c r="R101" i="5" s="1"/>
  <c r="S101" i="5" s="1"/>
  <c r="AD101" i="5" s="1"/>
  <c r="P100" i="5"/>
  <c r="P99" i="5"/>
  <c r="P98" i="5"/>
  <c r="R98" i="5" s="1"/>
  <c r="S98" i="5" s="1"/>
  <c r="AD98" i="5" s="1"/>
  <c r="P97" i="5"/>
  <c r="R97" i="5" s="1"/>
  <c r="P96" i="5"/>
  <c r="P95" i="5"/>
  <c r="P94" i="5"/>
  <c r="R94" i="5" s="1"/>
  <c r="S94" i="5" s="1"/>
  <c r="P93" i="5"/>
  <c r="P92" i="5"/>
  <c r="P91" i="5"/>
  <c r="P90" i="5"/>
  <c r="R90" i="5" s="1"/>
  <c r="S90" i="5" s="1"/>
  <c r="AD90" i="5" s="1"/>
  <c r="P89" i="5"/>
  <c r="P88" i="5"/>
  <c r="R88" i="5" s="1"/>
  <c r="P87" i="5"/>
  <c r="P86" i="5"/>
  <c r="R86" i="5" s="1"/>
  <c r="P85" i="5"/>
  <c r="P84" i="5"/>
  <c r="R84" i="5" s="1"/>
  <c r="P83" i="5"/>
  <c r="P82" i="5"/>
  <c r="R82" i="5" s="1"/>
  <c r="S82" i="5" s="1"/>
  <c r="AD82" i="5" s="1"/>
  <c r="P81" i="5"/>
  <c r="P80" i="5"/>
  <c r="R80" i="5" s="1"/>
  <c r="P79" i="5"/>
  <c r="P78" i="5"/>
  <c r="R78" i="5" s="1"/>
  <c r="S78" i="5" s="1"/>
  <c r="AD78" i="5" s="1"/>
  <c r="P77" i="5"/>
  <c r="R77" i="5" s="1"/>
  <c r="P76" i="5"/>
  <c r="P75" i="5"/>
  <c r="P74" i="5"/>
  <c r="R74" i="5" s="1"/>
  <c r="S74" i="5" s="1"/>
  <c r="P73" i="5"/>
  <c r="P72" i="5"/>
  <c r="P71" i="5"/>
  <c r="P70" i="5"/>
  <c r="R70" i="5" s="1"/>
  <c r="S70" i="5" s="1"/>
  <c r="AD70" i="5" s="1"/>
  <c r="P69" i="5"/>
  <c r="R69" i="5" s="1"/>
  <c r="S69" i="5" s="1"/>
  <c r="AD69" i="5" s="1"/>
  <c r="P68" i="5"/>
  <c r="P67" i="5"/>
  <c r="P66" i="5"/>
  <c r="R66" i="5" s="1"/>
  <c r="P65" i="5"/>
  <c r="R65" i="5" s="1"/>
  <c r="S65" i="5" s="1"/>
  <c r="AD65" i="5" s="1"/>
  <c r="P64" i="5"/>
  <c r="P63" i="5"/>
  <c r="P62" i="5"/>
  <c r="R62" i="5" s="1"/>
  <c r="S62" i="5" s="1"/>
  <c r="AD62" i="5" s="1"/>
  <c r="P61" i="5"/>
  <c r="P60" i="5"/>
  <c r="R60" i="5" s="1"/>
  <c r="P59" i="5"/>
  <c r="P58" i="5"/>
  <c r="R58" i="5" s="1"/>
  <c r="S58" i="5" s="1"/>
  <c r="P57" i="5"/>
  <c r="P56" i="5"/>
  <c r="P55" i="5"/>
  <c r="P54" i="5"/>
  <c r="R54" i="5" s="1"/>
  <c r="S54" i="5" s="1"/>
  <c r="AD54" i="5" s="1"/>
  <c r="P53" i="5"/>
  <c r="P52" i="5"/>
  <c r="P51" i="5"/>
  <c r="P50" i="5"/>
  <c r="P49" i="5"/>
  <c r="P48" i="5"/>
  <c r="R48" i="5" s="1"/>
  <c r="P47" i="5"/>
  <c r="P46" i="5"/>
  <c r="R46" i="5" s="1"/>
  <c r="S46" i="5" s="1"/>
  <c r="AD46" i="5" s="1"/>
  <c r="P45" i="5"/>
  <c r="R45" i="5" s="1"/>
  <c r="S45" i="5" s="1"/>
  <c r="AD45" i="5" s="1"/>
  <c r="P44" i="5"/>
  <c r="P43" i="5"/>
  <c r="P42" i="5"/>
  <c r="R42" i="5" s="1"/>
  <c r="S42" i="5" s="1"/>
  <c r="P41" i="5"/>
  <c r="R41" i="5" s="1"/>
  <c r="P40" i="5"/>
  <c r="P39" i="5"/>
  <c r="P38" i="5"/>
  <c r="R38" i="5" s="1"/>
  <c r="S38" i="5" s="1"/>
  <c r="AD38" i="5" s="1"/>
  <c r="P37" i="5"/>
  <c r="R37" i="5" s="1"/>
  <c r="S37" i="5" s="1"/>
  <c r="P36" i="5"/>
  <c r="P35" i="5"/>
  <c r="P34" i="5"/>
  <c r="R34" i="5" s="1"/>
  <c r="S34" i="5" s="1"/>
  <c r="AD34" i="5" s="1"/>
  <c r="P33" i="5"/>
  <c r="R33" i="5" s="1"/>
  <c r="P32" i="5"/>
  <c r="P31" i="5"/>
  <c r="P30" i="5"/>
  <c r="P29" i="5"/>
  <c r="P28" i="5"/>
  <c r="P27" i="5"/>
  <c r="P26" i="5"/>
  <c r="R26" i="5" s="1"/>
  <c r="S26" i="5" s="1"/>
  <c r="AD26" i="5" s="1"/>
  <c r="P25" i="5"/>
  <c r="P24" i="5"/>
  <c r="R24" i="5" s="1"/>
  <c r="P23" i="5"/>
  <c r="P22" i="5"/>
  <c r="R22" i="5" s="1"/>
  <c r="S22" i="5" s="1"/>
  <c r="AD22" i="5" s="1"/>
  <c r="P21" i="5"/>
  <c r="P20" i="5"/>
  <c r="P19" i="5"/>
  <c r="P18" i="5"/>
  <c r="P17" i="5"/>
  <c r="R17" i="5" s="1"/>
  <c r="P16" i="5"/>
  <c r="R16" i="5" s="1"/>
  <c r="P15" i="5"/>
  <c r="P14" i="5"/>
  <c r="R14" i="5" s="1"/>
  <c r="S14" i="5" s="1"/>
  <c r="P13" i="5"/>
  <c r="P12" i="5"/>
  <c r="P11" i="5"/>
  <c r="P10" i="5"/>
  <c r="R10" i="5" s="1"/>
  <c r="S10" i="5" s="1"/>
  <c r="AD10" i="5" s="1"/>
  <c r="P9" i="5"/>
  <c r="P8" i="5"/>
  <c r="P7" i="5"/>
  <c r="P6" i="5"/>
  <c r="R6" i="5" s="1"/>
  <c r="S6" i="5" s="1"/>
  <c r="AD6" i="5" s="1"/>
  <c r="P5" i="5"/>
  <c r="R5" i="5" s="1"/>
  <c r="P4" i="5"/>
  <c r="P3" i="5"/>
  <c r="P2" i="5"/>
  <c r="R2" i="5" s="1"/>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635" i="4"/>
  <c r="AF636" i="4"/>
  <c r="AF637" i="4"/>
  <c r="AF638" i="4"/>
  <c r="AF639" i="4"/>
  <c r="AF640" i="4"/>
  <c r="AF641" i="4"/>
  <c r="AF642" i="4"/>
  <c r="AF643" i="4"/>
  <c r="AF644" i="4"/>
  <c r="AF645" i="4"/>
  <c r="AF646" i="4"/>
  <c r="AF647" i="4"/>
  <c r="AF648" i="4"/>
  <c r="AF649" i="4"/>
  <c r="AF650" i="4"/>
  <c r="AF651" i="4"/>
  <c r="AF652" i="4"/>
  <c r="AF653" i="4"/>
  <c r="AF654" i="4"/>
  <c r="AF655" i="4"/>
  <c r="AF656" i="4"/>
  <c r="AF657" i="4"/>
  <c r="AF658" i="4"/>
  <c r="AF659" i="4"/>
  <c r="AF660" i="4"/>
  <c r="AF661" i="4"/>
  <c r="AF662" i="4"/>
  <c r="AF663" i="4"/>
  <c r="AF664" i="4"/>
  <c r="AF665" i="4"/>
  <c r="AF666" i="4"/>
  <c r="AF667" i="4"/>
  <c r="AF668" i="4"/>
  <c r="AF669" i="4"/>
  <c r="AF670" i="4"/>
  <c r="AF671" i="4"/>
  <c r="AF672" i="4"/>
  <c r="AF673" i="4"/>
  <c r="AF674" i="4"/>
  <c r="AF675" i="4"/>
  <c r="AF676" i="4"/>
  <c r="AF677" i="4"/>
  <c r="AF678" i="4"/>
  <c r="AF679" i="4"/>
  <c r="AF680" i="4"/>
  <c r="AF681" i="4"/>
  <c r="AF682" i="4"/>
  <c r="AF683" i="4"/>
  <c r="AF684" i="4"/>
  <c r="AF685" i="4"/>
  <c r="AF686" i="4"/>
  <c r="AF687" i="4"/>
  <c r="AF688" i="4"/>
  <c r="AF689" i="4"/>
  <c r="AF690" i="4"/>
  <c r="AF691" i="4"/>
  <c r="AF692" i="4"/>
  <c r="AF693" i="4"/>
  <c r="AF694" i="4"/>
  <c r="AF695" i="4"/>
  <c r="AF696" i="4"/>
  <c r="AF697" i="4"/>
  <c r="AF698" i="4"/>
  <c r="AF699" i="4"/>
  <c r="AF700" i="4"/>
  <c r="AF701" i="4"/>
  <c r="AF702" i="4"/>
  <c r="AF703" i="4"/>
  <c r="AF704" i="4"/>
  <c r="AF705" i="4"/>
  <c r="AF706" i="4"/>
  <c r="AF707" i="4"/>
  <c r="AF708" i="4"/>
  <c r="AF709" i="4"/>
  <c r="AF710" i="4"/>
  <c r="AF711" i="4"/>
  <c r="AF712" i="4"/>
  <c r="AF713" i="4"/>
  <c r="AF714" i="4"/>
  <c r="AF715" i="4"/>
  <c r="AF716" i="4"/>
  <c r="AF717" i="4"/>
  <c r="AF718" i="4"/>
  <c r="AF719" i="4"/>
  <c r="AF720" i="4"/>
  <c r="AF721" i="4"/>
  <c r="AF722" i="4"/>
  <c r="AF723" i="4"/>
  <c r="AF724" i="4"/>
  <c r="AF725" i="4"/>
  <c r="AF726" i="4"/>
  <c r="AF727" i="4"/>
  <c r="AF728" i="4"/>
  <c r="AF729" i="4"/>
  <c r="AF730" i="4"/>
  <c r="AF731" i="4"/>
  <c r="AF732" i="4"/>
  <c r="AF733" i="4"/>
  <c r="AF734" i="4"/>
  <c r="AF735" i="4"/>
  <c r="AF736" i="4"/>
  <c r="AF737" i="4"/>
  <c r="AF738" i="4"/>
  <c r="AF739" i="4"/>
  <c r="AF740" i="4"/>
  <c r="AF741" i="4"/>
  <c r="AF742" i="4"/>
  <c r="AF743" i="4"/>
  <c r="AF744" i="4"/>
  <c r="AF745" i="4"/>
  <c r="AF746" i="4"/>
  <c r="AF747" i="4"/>
  <c r="AF748" i="4"/>
  <c r="AF749" i="4"/>
  <c r="AF750" i="4"/>
  <c r="AF751" i="4"/>
  <c r="AF752" i="4"/>
  <c r="AF753" i="4"/>
  <c r="AF754" i="4"/>
  <c r="AF755" i="4"/>
  <c r="AF756" i="4"/>
  <c r="AF757" i="4"/>
  <c r="AF758" i="4"/>
  <c r="AF759" i="4"/>
  <c r="AF760" i="4"/>
  <c r="AF761" i="4"/>
  <c r="AF762" i="4"/>
  <c r="AF763" i="4"/>
  <c r="AF764" i="4"/>
  <c r="AF765" i="4"/>
  <c r="AF766" i="4"/>
  <c r="AF767" i="4"/>
  <c r="AF768" i="4"/>
  <c r="AF769" i="4"/>
  <c r="AF770" i="4"/>
  <c r="AF771" i="4"/>
  <c r="AF772" i="4"/>
  <c r="AF773" i="4"/>
  <c r="AF774" i="4"/>
  <c r="AF775" i="4"/>
  <c r="AF776" i="4"/>
  <c r="AF777" i="4"/>
  <c r="AF778" i="4"/>
  <c r="AF779" i="4"/>
  <c r="AF780" i="4"/>
  <c r="AF781" i="4"/>
  <c r="AF782" i="4"/>
  <c r="AF783" i="4"/>
  <c r="AF784" i="4"/>
  <c r="AF785" i="4"/>
  <c r="AF786" i="4"/>
  <c r="AF787" i="4"/>
  <c r="AF788" i="4"/>
  <c r="AF789" i="4"/>
  <c r="AF790" i="4"/>
  <c r="AF791" i="4"/>
  <c r="AF792" i="4"/>
  <c r="AF793" i="4"/>
  <c r="AF794" i="4"/>
  <c r="AF795" i="4"/>
  <c r="AF796" i="4"/>
  <c r="AF797" i="4"/>
  <c r="AF798" i="4"/>
  <c r="AF799" i="4"/>
  <c r="AF800" i="4"/>
  <c r="AF801" i="4"/>
  <c r="AF802" i="4"/>
  <c r="AF803" i="4"/>
  <c r="AF804" i="4"/>
  <c r="AF805" i="4"/>
  <c r="AF806" i="4"/>
  <c r="AF807" i="4"/>
  <c r="AF808" i="4"/>
  <c r="AF809" i="4"/>
  <c r="AF810" i="4"/>
  <c r="AF811" i="4"/>
  <c r="AF812" i="4"/>
  <c r="AF813" i="4"/>
  <c r="AF814" i="4"/>
  <c r="AF815" i="4"/>
  <c r="AF816" i="4"/>
  <c r="AF817" i="4"/>
  <c r="AF818" i="4"/>
  <c r="AF819" i="4"/>
  <c r="AF820" i="4"/>
  <c r="AF821" i="4"/>
  <c r="AF822" i="4"/>
  <c r="AF823" i="4"/>
  <c r="AF824" i="4"/>
  <c r="AF825" i="4"/>
  <c r="AF826" i="4"/>
  <c r="AF827" i="4"/>
  <c r="AF828" i="4"/>
  <c r="AF829" i="4"/>
  <c r="AF830" i="4"/>
  <c r="AF831" i="4"/>
  <c r="AF832" i="4"/>
  <c r="AF833" i="4"/>
  <c r="AF834" i="4"/>
  <c r="AF835" i="4"/>
  <c r="AF836" i="4"/>
  <c r="AF837" i="4"/>
  <c r="AF838" i="4"/>
  <c r="AF839" i="4"/>
  <c r="AF840" i="4"/>
  <c r="AF841" i="4"/>
  <c r="AF842" i="4"/>
  <c r="AF843" i="4"/>
  <c r="AF844" i="4"/>
  <c r="AF845" i="4"/>
  <c r="AF846" i="4"/>
  <c r="AF847" i="4"/>
  <c r="AF848" i="4"/>
  <c r="AF849" i="4"/>
  <c r="AF850" i="4"/>
  <c r="AF851" i="4"/>
  <c r="AF852" i="4"/>
  <c r="AF853" i="4"/>
  <c r="AF854" i="4"/>
  <c r="AF855" i="4"/>
  <c r="AF856" i="4"/>
  <c r="AF857" i="4"/>
  <c r="AF858" i="4"/>
  <c r="AF859" i="4"/>
  <c r="AF860" i="4"/>
  <c r="AF861" i="4"/>
  <c r="AF862" i="4"/>
  <c r="AF863" i="4"/>
  <c r="AF864" i="4"/>
  <c r="AF865" i="4"/>
  <c r="AF866" i="4"/>
  <c r="AF867" i="4"/>
  <c r="AF868" i="4"/>
  <c r="AF869" i="4"/>
  <c r="AF870" i="4"/>
  <c r="AF871" i="4"/>
  <c r="AF872" i="4"/>
  <c r="AF873" i="4"/>
  <c r="AF874" i="4"/>
  <c r="AF875" i="4"/>
  <c r="AF876" i="4"/>
  <c r="AF877" i="4"/>
  <c r="AF878" i="4"/>
  <c r="AF879" i="4"/>
  <c r="AF880" i="4"/>
  <c r="AF881" i="4"/>
  <c r="AF882" i="4"/>
  <c r="AF883" i="4"/>
  <c r="AF884" i="4"/>
  <c r="AF885" i="4"/>
  <c r="AF886" i="4"/>
  <c r="AF887" i="4"/>
  <c r="AF888" i="4"/>
  <c r="AF889" i="4"/>
  <c r="AF890" i="4"/>
  <c r="AF891" i="4"/>
  <c r="AF892" i="4"/>
  <c r="AF893" i="4"/>
  <c r="AF894" i="4"/>
  <c r="AF895" i="4"/>
  <c r="AF896" i="4"/>
  <c r="AF897" i="4"/>
  <c r="AF898" i="4"/>
  <c r="AF899" i="4"/>
  <c r="AF900" i="4"/>
  <c r="AF901" i="4"/>
  <c r="AF902" i="4"/>
  <c r="AF903" i="4"/>
  <c r="AF904" i="4"/>
  <c r="AF905" i="4"/>
  <c r="AF906" i="4"/>
  <c r="AF907" i="4"/>
  <c r="AF908" i="4"/>
  <c r="AF909" i="4"/>
  <c r="AF910" i="4"/>
  <c r="AF911" i="4"/>
  <c r="AF912" i="4"/>
  <c r="AF913" i="4"/>
  <c r="AF914" i="4"/>
  <c r="AF915" i="4"/>
  <c r="AF916" i="4"/>
  <c r="AF917" i="4"/>
  <c r="AF918" i="4"/>
  <c r="AF919" i="4"/>
  <c r="AF920" i="4"/>
  <c r="AF921" i="4"/>
  <c r="AF922" i="4"/>
  <c r="AF923" i="4"/>
  <c r="AF924" i="4"/>
  <c r="AF925" i="4"/>
  <c r="AF926" i="4"/>
  <c r="AF927" i="4"/>
  <c r="AF928" i="4"/>
  <c r="AF929" i="4"/>
  <c r="AF930" i="4"/>
  <c r="AF931" i="4"/>
  <c r="AF932" i="4"/>
  <c r="AF933" i="4"/>
  <c r="AF934" i="4"/>
  <c r="AF935" i="4"/>
  <c r="AF936" i="4"/>
  <c r="AF937" i="4"/>
  <c r="AF938" i="4"/>
  <c r="AF939" i="4"/>
  <c r="AF940" i="4"/>
  <c r="AF941" i="4"/>
  <c r="AF942" i="4"/>
  <c r="AF943" i="4"/>
  <c r="AF944" i="4"/>
  <c r="AF945" i="4"/>
  <c r="AF946" i="4"/>
  <c r="AF947" i="4"/>
  <c r="AF948" i="4"/>
  <c r="AF949" i="4"/>
  <c r="AF950" i="4"/>
  <c r="AF951" i="4"/>
  <c r="AF952" i="4"/>
  <c r="AF953" i="4"/>
  <c r="AF954" i="4"/>
  <c r="AF955" i="4"/>
  <c r="AF956" i="4"/>
  <c r="AF957" i="4"/>
  <c r="AF958" i="4"/>
  <c r="AF959" i="4"/>
  <c r="AF960" i="4"/>
  <c r="AF961" i="4"/>
  <c r="AF962" i="4"/>
  <c r="AF963" i="4"/>
  <c r="AF964" i="4"/>
  <c r="AF965" i="4"/>
  <c r="AF966" i="4"/>
  <c r="AF967" i="4"/>
  <c r="AF968" i="4"/>
  <c r="AF969" i="4"/>
  <c r="AF970" i="4"/>
  <c r="AF971" i="4"/>
  <c r="AF972" i="4"/>
  <c r="AF973" i="4"/>
  <c r="AF974" i="4"/>
  <c r="AF975" i="4"/>
  <c r="AF976" i="4"/>
  <c r="AF977" i="4"/>
  <c r="AF978" i="4"/>
  <c r="AF979" i="4"/>
  <c r="AF980" i="4"/>
  <c r="AF981" i="4"/>
  <c r="AF982" i="4"/>
  <c r="AF983" i="4"/>
  <c r="AF984" i="4"/>
  <c r="AF985" i="4"/>
  <c r="AF986" i="4"/>
  <c r="AF987" i="4"/>
  <c r="AF988" i="4"/>
  <c r="AF989" i="4"/>
  <c r="AF990" i="4"/>
  <c r="AF991" i="4"/>
  <c r="AF992" i="4"/>
  <c r="AF993" i="4"/>
  <c r="AF994" i="4"/>
  <c r="AF995" i="4"/>
  <c r="AF996" i="4"/>
  <c r="AF997" i="4"/>
  <c r="AF998" i="4"/>
  <c r="AF999" i="4"/>
  <c r="AF1000" i="4"/>
  <c r="AF1001" i="4"/>
  <c r="AF1002" i="4"/>
  <c r="AF1003" i="4"/>
  <c r="AF1004" i="4"/>
  <c r="AF1005" i="4"/>
  <c r="AF1006" i="4"/>
  <c r="AF1007" i="4"/>
  <c r="AF1008" i="4"/>
  <c r="AF1009" i="4"/>
  <c r="AF1010" i="4"/>
  <c r="AF1011" i="4"/>
  <c r="AF1012" i="4"/>
  <c r="AF1013" i="4"/>
  <c r="AF1014" i="4"/>
  <c r="AF1015" i="4"/>
  <c r="AF1016" i="4"/>
  <c r="AF1017" i="4"/>
  <c r="AF1018" i="4"/>
  <c r="AF1019" i="4"/>
  <c r="AF1020" i="4"/>
  <c r="AF1021" i="4"/>
  <c r="AF1022" i="4"/>
  <c r="AF1023" i="4"/>
  <c r="AF1024" i="4"/>
  <c r="AF1025" i="4"/>
  <c r="AF1026" i="4"/>
  <c r="AF1027" i="4"/>
  <c r="AF1028" i="4"/>
  <c r="AF1029" i="4"/>
  <c r="AF1030" i="4"/>
  <c r="AF1031" i="4"/>
  <c r="AF1032" i="4"/>
  <c r="AF1033" i="4"/>
  <c r="AF1034" i="4"/>
  <c r="AF1035" i="4"/>
  <c r="AF1036" i="4"/>
  <c r="AF1037" i="4"/>
  <c r="AF1038" i="4"/>
  <c r="AF1039" i="4"/>
  <c r="AF1040" i="4"/>
  <c r="AF1041" i="4"/>
  <c r="AF1042" i="4"/>
  <c r="AF1043" i="4"/>
  <c r="AF1044" i="4"/>
  <c r="AF1045" i="4"/>
  <c r="AF1046" i="4"/>
  <c r="AF1047" i="4"/>
  <c r="AF1048" i="4"/>
  <c r="AF1049" i="4"/>
  <c r="AF1050" i="4"/>
  <c r="AF1051" i="4"/>
  <c r="AF1052" i="4"/>
  <c r="AF1053" i="4"/>
  <c r="AF1054" i="4"/>
  <c r="AF1055" i="4"/>
  <c r="AF1056" i="4"/>
  <c r="AF1057" i="4"/>
  <c r="AF1058" i="4"/>
  <c r="AF1059" i="4"/>
  <c r="AF1060" i="4"/>
  <c r="AF1061" i="4"/>
  <c r="AF1062" i="4"/>
  <c r="AF1063" i="4"/>
  <c r="AF1064" i="4"/>
  <c r="AF1065" i="4"/>
  <c r="AF1066" i="4"/>
  <c r="AF1067" i="4"/>
  <c r="AF1068" i="4"/>
  <c r="AF1069" i="4"/>
  <c r="AF1070" i="4"/>
  <c r="AF1071" i="4"/>
  <c r="AF1072" i="4"/>
  <c r="AF1073" i="4"/>
  <c r="AF1074" i="4"/>
  <c r="AF1075" i="4"/>
  <c r="AF1076" i="4"/>
  <c r="AF1077" i="4"/>
  <c r="AF1078" i="4"/>
  <c r="AF1079" i="4"/>
  <c r="AF1080" i="4"/>
  <c r="AF1081" i="4"/>
  <c r="AF1082" i="4"/>
  <c r="AF1083" i="4"/>
  <c r="AF1084" i="4"/>
  <c r="AF1085" i="4"/>
  <c r="AF1086" i="4"/>
  <c r="AF1087" i="4"/>
  <c r="AF1088" i="4"/>
  <c r="AF1089" i="4"/>
  <c r="AF1090" i="4"/>
  <c r="AF1091" i="4"/>
  <c r="AF1092" i="4"/>
  <c r="AF1093" i="4"/>
  <c r="AF1094" i="4"/>
  <c r="AF1095" i="4"/>
  <c r="AF1096" i="4"/>
  <c r="AF1097" i="4"/>
  <c r="AF1098" i="4"/>
  <c r="AF1099" i="4"/>
  <c r="AF1100" i="4"/>
  <c r="AF1101" i="4"/>
  <c r="AF1102" i="4"/>
  <c r="AF1103" i="4"/>
  <c r="AF1104" i="4"/>
  <c r="AF1105" i="4"/>
  <c r="AF1106" i="4"/>
  <c r="AF1107" i="4"/>
  <c r="AF1108" i="4"/>
  <c r="AF1109" i="4"/>
  <c r="AF1110" i="4"/>
  <c r="AF1111" i="4"/>
  <c r="AF1112" i="4"/>
  <c r="AF1113" i="4"/>
  <c r="AF1114" i="4"/>
  <c r="AF1115" i="4"/>
  <c r="AF1116" i="4"/>
  <c r="AF1117" i="4"/>
  <c r="AF1118" i="4"/>
  <c r="AF1119" i="4"/>
  <c r="AF1120" i="4"/>
  <c r="AF1121" i="4"/>
  <c r="AF1122" i="4"/>
  <c r="AF1123" i="4"/>
  <c r="AF1124" i="4"/>
  <c r="AF1125" i="4"/>
  <c r="AF1126" i="4"/>
  <c r="AF1127" i="4"/>
  <c r="AF1128" i="4"/>
  <c r="AF1129" i="4"/>
  <c r="AF1130" i="4"/>
  <c r="AF1131" i="4"/>
  <c r="AF1132" i="4"/>
  <c r="AF1133" i="4"/>
  <c r="AF1134" i="4"/>
  <c r="AF1135" i="4"/>
  <c r="AF1136" i="4"/>
  <c r="AF1137" i="4"/>
  <c r="AF1138" i="4"/>
  <c r="AF1139" i="4"/>
  <c r="AF1140" i="4"/>
  <c r="AF1141" i="4"/>
  <c r="AF1142" i="4"/>
  <c r="AF1143" i="4"/>
  <c r="AF1144" i="4"/>
  <c r="AF1145" i="4"/>
  <c r="AF1146" i="4"/>
  <c r="AF1147" i="4"/>
  <c r="AF1148" i="4"/>
  <c r="AF1149" i="4"/>
  <c r="AF1150" i="4"/>
  <c r="AF1151" i="4"/>
  <c r="AF1152" i="4"/>
  <c r="AF1153" i="4"/>
  <c r="AF1154" i="4"/>
  <c r="AF1155" i="4"/>
  <c r="AF1156" i="4"/>
  <c r="AF1157" i="4"/>
  <c r="AF1158" i="4"/>
  <c r="AF1159" i="4"/>
  <c r="AF1160" i="4"/>
  <c r="AF1161" i="4"/>
  <c r="AF1162" i="4"/>
  <c r="AF1163" i="4"/>
  <c r="AF1164" i="4"/>
  <c r="AF1165" i="4"/>
  <c r="AF1166" i="4"/>
  <c r="AF1167" i="4"/>
  <c r="AF1168" i="4"/>
  <c r="AF1169" i="4"/>
  <c r="AF1170" i="4"/>
  <c r="AF1171" i="4"/>
  <c r="AF1172" i="4"/>
  <c r="AF1173" i="4"/>
  <c r="AF1174" i="4"/>
  <c r="AF1175" i="4"/>
  <c r="AF1176" i="4"/>
  <c r="AF1177" i="4"/>
  <c r="AF1178" i="4"/>
  <c r="AF1179" i="4"/>
  <c r="AF1180" i="4"/>
  <c r="AF1181" i="4"/>
  <c r="AF1182" i="4"/>
  <c r="AF1183" i="4"/>
  <c r="AF1184" i="4"/>
  <c r="AF1185" i="4"/>
  <c r="AF1186" i="4"/>
  <c r="AF1187" i="4"/>
  <c r="AF1188" i="4"/>
  <c r="AF1189" i="4"/>
  <c r="AF1190" i="4"/>
  <c r="AF1191" i="4"/>
  <c r="AF1192" i="4"/>
  <c r="AF1193" i="4"/>
  <c r="AF1194" i="4"/>
  <c r="AF1195" i="4"/>
  <c r="AF1196" i="4"/>
  <c r="AF1197" i="4"/>
  <c r="AF1198" i="4"/>
  <c r="AF1199" i="4"/>
  <c r="AF1200" i="4"/>
  <c r="AF1201" i="4"/>
  <c r="AF1202" i="4"/>
  <c r="AF1203" i="4"/>
  <c r="AF1204" i="4"/>
  <c r="AF1205" i="4"/>
  <c r="AF1206" i="4"/>
  <c r="AF1207" i="4"/>
  <c r="AF1208" i="4"/>
  <c r="AF1209" i="4"/>
  <c r="AF1210" i="4"/>
  <c r="AF1211" i="4"/>
  <c r="AF1212" i="4"/>
  <c r="AF1213" i="4"/>
  <c r="AF1214" i="4"/>
  <c r="AF1215" i="4"/>
  <c r="AF1216" i="4"/>
  <c r="AF1217" i="4"/>
  <c r="AF1218" i="4"/>
  <c r="AF1219" i="4"/>
  <c r="AF1220" i="4"/>
  <c r="AF1221" i="4"/>
  <c r="AF1222" i="4"/>
  <c r="AF1223" i="4"/>
  <c r="AF1224" i="4"/>
  <c r="AF1225" i="4"/>
  <c r="AF1226" i="4"/>
  <c r="AF1227" i="4"/>
  <c r="AF1228" i="4"/>
  <c r="AF1229" i="4"/>
  <c r="AF1230" i="4"/>
  <c r="AF1231" i="4"/>
  <c r="AF1232" i="4"/>
  <c r="AF1233" i="4"/>
  <c r="AF1234" i="4"/>
  <c r="AF1235" i="4"/>
  <c r="AF1236" i="4"/>
  <c r="AF1237" i="4"/>
  <c r="AF1238" i="4"/>
  <c r="AF1239" i="4"/>
  <c r="AF1240" i="4"/>
  <c r="AF1241" i="4"/>
  <c r="AF1242" i="4"/>
  <c r="AF1243" i="4"/>
  <c r="AF1244" i="4"/>
  <c r="AF1245" i="4"/>
  <c r="AF1246" i="4"/>
  <c r="AF1247" i="4"/>
  <c r="AF1248" i="4"/>
  <c r="AF1249" i="4"/>
  <c r="AF1250" i="4"/>
  <c r="AF1251" i="4"/>
  <c r="AF1252" i="4"/>
  <c r="AF1253" i="4"/>
  <c r="AF1254" i="4"/>
  <c r="AF1255" i="4"/>
  <c r="AF1256" i="4"/>
  <c r="AF1257" i="4"/>
  <c r="AF1258" i="4"/>
  <c r="AF1259" i="4"/>
  <c r="AF1260" i="4"/>
  <c r="AF1261" i="4"/>
  <c r="AF1262" i="4"/>
  <c r="AF1263" i="4"/>
  <c r="AF1264" i="4"/>
  <c r="AF1265" i="4"/>
  <c r="AF1266" i="4"/>
  <c r="AF1267" i="4"/>
  <c r="AF1268" i="4"/>
  <c r="AF1269" i="4"/>
  <c r="AF1270" i="4"/>
  <c r="AF1271" i="4"/>
  <c r="AF1272" i="4"/>
  <c r="AF1273" i="4"/>
  <c r="AF1274" i="4"/>
  <c r="AF1275" i="4"/>
  <c r="AF1276" i="4"/>
  <c r="AF1277" i="4"/>
  <c r="AF1278" i="4"/>
  <c r="AF1279" i="4"/>
  <c r="AF1280" i="4"/>
  <c r="AF1281" i="4"/>
  <c r="AF1282" i="4"/>
  <c r="AF1283" i="4"/>
  <c r="AF1284" i="4"/>
  <c r="AF1285" i="4"/>
  <c r="AF1286" i="4"/>
  <c r="AF1287" i="4"/>
  <c r="AF1288" i="4"/>
  <c r="AF1289" i="4"/>
  <c r="AF1290" i="4"/>
  <c r="AF1291" i="4"/>
  <c r="AF1292" i="4"/>
  <c r="AF1293" i="4"/>
  <c r="AF1294" i="4"/>
  <c r="AF1295" i="4"/>
  <c r="AF1296" i="4"/>
  <c r="AF1297" i="4"/>
  <c r="AF1298" i="4"/>
  <c r="AF1299" i="4"/>
  <c r="AF1300" i="4"/>
  <c r="AF1301" i="4"/>
  <c r="AF1302" i="4"/>
  <c r="AF1303" i="4"/>
  <c r="AF1304" i="4"/>
  <c r="AF1305" i="4"/>
  <c r="AF1306" i="4"/>
  <c r="AF1307" i="4"/>
  <c r="AF1308" i="4"/>
  <c r="AF1309" i="4"/>
  <c r="AF1310" i="4"/>
  <c r="AF1311" i="4"/>
  <c r="AF1312" i="4"/>
  <c r="AF1313" i="4"/>
  <c r="AF1314" i="4"/>
  <c r="AF1315" i="4"/>
  <c r="AF1316" i="4"/>
  <c r="AF1317" i="4"/>
  <c r="AF1318" i="4"/>
  <c r="AF1319" i="4"/>
  <c r="AF1320" i="4"/>
  <c r="AF1321" i="4"/>
  <c r="AF1322" i="4"/>
  <c r="AF1323" i="4"/>
  <c r="AF1324" i="4"/>
  <c r="AF1325" i="4"/>
  <c r="AF1326" i="4"/>
  <c r="AF1327" i="4"/>
  <c r="AF1328" i="4"/>
  <c r="AF1329" i="4"/>
  <c r="AF1330" i="4"/>
  <c r="AF1331" i="4"/>
  <c r="AF1332" i="4"/>
  <c r="AF1333" i="4"/>
  <c r="AF1334" i="4"/>
  <c r="AF1335" i="4"/>
  <c r="AF1336" i="4"/>
  <c r="AF1337" i="4"/>
  <c r="AF1338" i="4"/>
  <c r="AF1339" i="4"/>
  <c r="AF1340" i="4"/>
  <c r="AF1341" i="4"/>
  <c r="AF1342" i="4"/>
  <c r="AF1343" i="4"/>
  <c r="AF1344" i="4"/>
  <c r="AF1345" i="4"/>
  <c r="AF1346" i="4"/>
  <c r="AF1347" i="4"/>
  <c r="AF1348" i="4"/>
  <c r="AF1349" i="4"/>
  <c r="AF1350" i="4"/>
  <c r="AF1351" i="4"/>
  <c r="AF1352" i="4"/>
  <c r="AF1353" i="4"/>
  <c r="AF1354" i="4"/>
  <c r="AF1355" i="4"/>
  <c r="AF1356" i="4"/>
  <c r="AF1357" i="4"/>
  <c r="AF1358" i="4"/>
  <c r="AF1359" i="4"/>
  <c r="AF1360" i="4"/>
  <c r="AF1361" i="4"/>
  <c r="AF1362" i="4"/>
  <c r="AF1363" i="4"/>
  <c r="AF1364" i="4"/>
  <c r="AF1365" i="4"/>
  <c r="AF1366" i="4"/>
  <c r="AF1367" i="4"/>
  <c r="AF1368" i="4"/>
  <c r="AF1369" i="4"/>
  <c r="AF1370" i="4"/>
  <c r="AF1371" i="4"/>
  <c r="AF1372" i="4"/>
  <c r="AF1373" i="4"/>
  <c r="AF1374" i="4"/>
  <c r="AF1375" i="4"/>
  <c r="AF1376" i="4"/>
  <c r="AF1377" i="4"/>
  <c r="AF1378" i="4"/>
  <c r="AF1379" i="4"/>
  <c r="AF1380" i="4"/>
  <c r="AF1381" i="4"/>
  <c r="AF1382" i="4"/>
  <c r="AF1383" i="4"/>
  <c r="AF1384" i="4"/>
  <c r="AF1385" i="4"/>
  <c r="AF1386" i="4"/>
  <c r="AF1387" i="4"/>
  <c r="AF1388" i="4"/>
  <c r="AF1389" i="4"/>
  <c r="AF1390" i="4"/>
  <c r="AF1391" i="4"/>
  <c r="AF1392" i="4"/>
  <c r="AF1393" i="4"/>
  <c r="AF1394" i="4"/>
  <c r="AF1395" i="4"/>
  <c r="AF1396" i="4"/>
  <c r="AF1397" i="4"/>
  <c r="AF1398" i="4"/>
  <c r="AF1399" i="4"/>
  <c r="AF1400" i="4"/>
  <c r="AF1401" i="4"/>
  <c r="AF1402" i="4"/>
  <c r="AF1403" i="4"/>
  <c r="AF1404" i="4"/>
  <c r="AF1405" i="4"/>
  <c r="AF1406" i="4"/>
  <c r="AF1407" i="4"/>
  <c r="AF1408" i="4"/>
  <c r="AF1409" i="4"/>
  <c r="AF1410" i="4"/>
  <c r="AF1411" i="4"/>
  <c r="AF1412" i="4"/>
  <c r="AF1413" i="4"/>
  <c r="AF1414" i="4"/>
  <c r="AF1415" i="4"/>
  <c r="AF1416" i="4"/>
  <c r="AF1417" i="4"/>
  <c r="AF1418" i="4"/>
  <c r="AF1419" i="4"/>
  <c r="AF1420" i="4"/>
  <c r="AF1421" i="4"/>
  <c r="AF1422" i="4"/>
  <c r="AF1423" i="4"/>
  <c r="AF1424" i="4"/>
  <c r="AF1425" i="4"/>
  <c r="AF1426" i="4"/>
  <c r="AF1427" i="4"/>
  <c r="AF1428" i="4"/>
  <c r="AF1429" i="4"/>
  <c r="AF1430" i="4"/>
  <c r="AF1431" i="4"/>
  <c r="AF1432" i="4"/>
  <c r="AF1433" i="4"/>
  <c r="AF1434" i="4"/>
  <c r="AF1435" i="4"/>
  <c r="AF1436" i="4"/>
  <c r="AF1437" i="4"/>
  <c r="AF1438" i="4"/>
  <c r="AF1439" i="4"/>
  <c r="AF1440" i="4"/>
  <c r="AF1441" i="4"/>
  <c r="AF1442" i="4"/>
  <c r="AF1443" i="4"/>
  <c r="AF1444" i="4"/>
  <c r="AF1445" i="4"/>
  <c r="AF1446" i="4"/>
  <c r="AF1447" i="4"/>
  <c r="AF1448" i="4"/>
  <c r="AF1449" i="4"/>
  <c r="AF1450" i="4"/>
  <c r="AF1451" i="4"/>
  <c r="AF1452" i="4"/>
  <c r="AF1453" i="4"/>
  <c r="AF1454" i="4"/>
  <c r="AF1455" i="4"/>
  <c r="AF1456" i="4"/>
  <c r="AF1457" i="4"/>
  <c r="AF1458" i="4"/>
  <c r="AF1459" i="4"/>
  <c r="AF1460" i="4"/>
  <c r="AF1461" i="4"/>
  <c r="AF1462" i="4"/>
  <c r="AF1463" i="4"/>
  <c r="AF1464" i="4"/>
  <c r="AF1465" i="4"/>
  <c r="AF1466" i="4"/>
  <c r="AF1467" i="4"/>
  <c r="AF1468" i="4"/>
  <c r="AF1469" i="4"/>
  <c r="AF1470" i="4"/>
  <c r="AF1471" i="4"/>
  <c r="AF1472" i="4"/>
  <c r="AF1473" i="4"/>
  <c r="AF1474" i="4"/>
  <c r="AF1475" i="4"/>
  <c r="AF1476" i="4"/>
  <c r="AF1477" i="4"/>
  <c r="AF1478" i="4"/>
  <c r="AF1479" i="4"/>
  <c r="AF1480" i="4"/>
  <c r="AF1481" i="4"/>
  <c r="AF1482" i="4"/>
  <c r="AF1483" i="4"/>
  <c r="AF1484" i="4"/>
  <c r="AF1485" i="4"/>
  <c r="AF1486" i="4"/>
  <c r="AF1487" i="4"/>
  <c r="AF1488" i="4"/>
  <c r="AF1489" i="4"/>
  <c r="AF1490" i="4"/>
  <c r="AF1491" i="4"/>
  <c r="AF1492" i="4"/>
  <c r="AF1493" i="4"/>
  <c r="AF1494" i="4"/>
  <c r="AF1495" i="4"/>
  <c r="AF1496" i="4"/>
  <c r="AF1497" i="4"/>
  <c r="AF1498" i="4"/>
  <c r="AF1499" i="4"/>
  <c r="AF1500" i="4"/>
  <c r="AF1501" i="4"/>
  <c r="AF1502" i="4"/>
  <c r="AF1503" i="4"/>
  <c r="AF1504" i="4"/>
  <c r="AF1505" i="4"/>
  <c r="AF1506" i="4"/>
  <c r="AF1507" i="4"/>
  <c r="AF1508" i="4"/>
  <c r="AF1509" i="4"/>
  <c r="AF1510" i="4"/>
  <c r="AF1511" i="4"/>
  <c r="AF1512" i="4"/>
  <c r="AF1513" i="4"/>
  <c r="AF1514" i="4"/>
  <c r="AF1515" i="4"/>
  <c r="AF1516" i="4"/>
  <c r="AF1517" i="4"/>
  <c r="AF1518" i="4"/>
  <c r="AF1519" i="4"/>
  <c r="AF1520" i="4"/>
  <c r="AF1521" i="4"/>
  <c r="AF1522" i="4"/>
  <c r="AF1523" i="4"/>
  <c r="AF1524" i="4"/>
  <c r="AF1525" i="4"/>
  <c r="AF1526" i="4"/>
  <c r="AF1527" i="4"/>
  <c r="AF1528" i="4"/>
  <c r="AF1529" i="4"/>
  <c r="AF1530" i="4"/>
  <c r="AF1531" i="4"/>
  <c r="AF1532" i="4"/>
  <c r="AF1533" i="4"/>
  <c r="AF1534" i="4"/>
  <c r="AF1535" i="4"/>
  <c r="AF1536" i="4"/>
  <c r="AF1537" i="4"/>
  <c r="AF1538" i="4"/>
  <c r="AF1539" i="4"/>
  <c r="AF1540" i="4"/>
  <c r="AF1541" i="4"/>
  <c r="AF1542" i="4"/>
  <c r="AF1543" i="4"/>
  <c r="AF1544" i="4"/>
  <c r="AF1545" i="4"/>
  <c r="AF1546" i="4"/>
  <c r="AF1547" i="4"/>
  <c r="AF1548" i="4"/>
  <c r="AF1549" i="4"/>
  <c r="AF1550" i="4"/>
  <c r="AF1551" i="4"/>
  <c r="AF1552" i="4"/>
  <c r="AF1553" i="4"/>
  <c r="AF1554" i="4"/>
  <c r="AF1555" i="4"/>
  <c r="AF1556" i="4"/>
  <c r="AF1557" i="4"/>
  <c r="AF1558" i="4"/>
  <c r="AF1559" i="4"/>
  <c r="AF1560" i="4"/>
  <c r="AF1561" i="4"/>
  <c r="AF1562" i="4"/>
  <c r="AF1563" i="4"/>
  <c r="AF1564" i="4"/>
  <c r="AF1565" i="4"/>
  <c r="AF1566" i="4"/>
  <c r="AF1567" i="4"/>
  <c r="AF1568" i="4"/>
  <c r="AF1569" i="4"/>
  <c r="AF1570" i="4"/>
  <c r="AF1571" i="4"/>
  <c r="AF1572" i="4"/>
  <c r="AF1573" i="4"/>
  <c r="AF1574" i="4"/>
  <c r="AF1575" i="4"/>
  <c r="AF1576" i="4"/>
  <c r="AF1577" i="4"/>
  <c r="AF1578" i="4"/>
  <c r="AF1579" i="4"/>
  <c r="AF1580" i="4"/>
  <c r="AF1581" i="4"/>
  <c r="AF1582" i="4"/>
  <c r="AF1583" i="4"/>
  <c r="AF1584" i="4"/>
  <c r="AF1585" i="4"/>
  <c r="AF1586" i="4"/>
  <c r="AF1587" i="4"/>
  <c r="AF1588" i="4"/>
  <c r="AF1589" i="4"/>
  <c r="AF1590" i="4"/>
  <c r="AF1591" i="4"/>
  <c r="AF1592" i="4"/>
  <c r="AF1593" i="4"/>
  <c r="AF1594" i="4"/>
  <c r="AF1595" i="4"/>
  <c r="AF1596" i="4"/>
  <c r="AF1597" i="4"/>
  <c r="AF1598" i="4"/>
  <c r="AF1599" i="4"/>
  <c r="AF1600" i="4"/>
  <c r="AF1601" i="4"/>
  <c r="AF1602" i="4"/>
  <c r="AF1603" i="4"/>
  <c r="AF1604" i="4"/>
  <c r="AF1605" i="4"/>
  <c r="AF1606" i="4"/>
  <c r="AF1607" i="4"/>
  <c r="AF1608" i="4"/>
  <c r="AF1609" i="4"/>
  <c r="AF1610" i="4"/>
  <c r="AF1611" i="4"/>
  <c r="AF1612" i="4"/>
  <c r="AF1613" i="4"/>
  <c r="AF1614" i="4"/>
  <c r="AF1615" i="4"/>
  <c r="AF1616" i="4"/>
  <c r="AF1617" i="4"/>
  <c r="AF1618" i="4"/>
  <c r="AF1619" i="4"/>
  <c r="AF1620" i="4"/>
  <c r="AF1621" i="4"/>
  <c r="AF1622" i="4"/>
  <c r="AF1623" i="4"/>
  <c r="AF1624" i="4"/>
  <c r="AF1625" i="4"/>
  <c r="AF1626" i="4"/>
  <c r="AF1627" i="4"/>
  <c r="AF1628" i="4"/>
  <c r="AF1629" i="4"/>
  <c r="AF1630" i="4"/>
  <c r="AF1631" i="4"/>
  <c r="AF1632" i="4"/>
  <c r="AF1633" i="4"/>
  <c r="AF1634" i="4"/>
  <c r="AF1635" i="4"/>
  <c r="AF1636" i="4"/>
  <c r="AF1637" i="4"/>
  <c r="AF1638" i="4"/>
  <c r="AF1639" i="4"/>
  <c r="AF1640" i="4"/>
  <c r="AF1641" i="4"/>
  <c r="AF1642" i="4"/>
  <c r="AF1643" i="4"/>
  <c r="AF1644" i="4"/>
  <c r="AF1645" i="4"/>
  <c r="AF1646" i="4"/>
  <c r="AF1647" i="4"/>
  <c r="AF1648" i="4"/>
  <c r="AF1649" i="4"/>
  <c r="AF1650" i="4"/>
  <c r="AF1651" i="4"/>
  <c r="AF1652" i="4"/>
  <c r="AF1653" i="4"/>
  <c r="AF1654" i="4"/>
  <c r="AF1655" i="4"/>
  <c r="AF1656" i="4"/>
  <c r="AF1657" i="4"/>
  <c r="AF1658" i="4"/>
  <c r="AF1659" i="4"/>
  <c r="AF1660" i="4"/>
  <c r="AF1661" i="4"/>
  <c r="AF1662" i="4"/>
  <c r="AF1663" i="4"/>
  <c r="AF1664" i="4"/>
  <c r="AF1665" i="4"/>
  <c r="AF1666" i="4"/>
  <c r="AF1667" i="4"/>
  <c r="AF1668" i="4"/>
  <c r="AF1669" i="4"/>
  <c r="AF1670" i="4"/>
  <c r="AF1671" i="4"/>
  <c r="AF1672" i="4"/>
  <c r="AF1673" i="4"/>
  <c r="AF1674" i="4"/>
  <c r="AF1675" i="4"/>
  <c r="AF1676" i="4"/>
  <c r="AF1677" i="4"/>
  <c r="AF1678" i="4"/>
  <c r="AF1679" i="4"/>
  <c r="AF1680" i="4"/>
  <c r="AF1681" i="4"/>
  <c r="AF1682" i="4"/>
  <c r="AF1683" i="4"/>
  <c r="AF1684" i="4"/>
  <c r="AF1685" i="4"/>
  <c r="AF1686" i="4"/>
  <c r="AF1687" i="4"/>
  <c r="AF1688" i="4"/>
  <c r="AF1689" i="4"/>
  <c r="AF1690" i="4"/>
  <c r="AF1691" i="4"/>
  <c r="AF1692" i="4"/>
  <c r="AF1693" i="4"/>
  <c r="AF1694" i="4"/>
  <c r="AF1695" i="4"/>
  <c r="AF1696" i="4"/>
  <c r="AF1697" i="4"/>
  <c r="AF1698" i="4"/>
  <c r="AF1699" i="4"/>
  <c r="AF1700" i="4"/>
  <c r="AF1701" i="4"/>
  <c r="AF1702" i="4"/>
  <c r="AF1703" i="4"/>
  <c r="AF1704" i="4"/>
  <c r="AF1705" i="4"/>
  <c r="AF2"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5"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0" i="4"/>
  <c r="AE821" i="4"/>
  <c r="AE822" i="4"/>
  <c r="AE823" i="4"/>
  <c r="AE824" i="4"/>
  <c r="AE825" i="4"/>
  <c r="AE826" i="4"/>
  <c r="AE827" i="4"/>
  <c r="AE828" i="4"/>
  <c r="AE829" i="4"/>
  <c r="AE830" i="4"/>
  <c r="AE831" i="4"/>
  <c r="AE832" i="4"/>
  <c r="AE833" i="4"/>
  <c r="AE834" i="4"/>
  <c r="AE835" i="4"/>
  <c r="AE836" i="4"/>
  <c r="AE837" i="4"/>
  <c r="AE838" i="4"/>
  <c r="AE839" i="4"/>
  <c r="AE840" i="4"/>
  <c r="AE841" i="4"/>
  <c r="AE842" i="4"/>
  <c r="AE843" i="4"/>
  <c r="AE844" i="4"/>
  <c r="AE845" i="4"/>
  <c r="AE846" i="4"/>
  <c r="AE847" i="4"/>
  <c r="AE848" i="4"/>
  <c r="AE849" i="4"/>
  <c r="AE850" i="4"/>
  <c r="AE851" i="4"/>
  <c r="AE852" i="4"/>
  <c r="AE853" i="4"/>
  <c r="AE854" i="4"/>
  <c r="AE855" i="4"/>
  <c r="AE856" i="4"/>
  <c r="AE857" i="4"/>
  <c r="AE858" i="4"/>
  <c r="AE859" i="4"/>
  <c r="AE860" i="4"/>
  <c r="AE861" i="4"/>
  <c r="AE862" i="4"/>
  <c r="AE863" i="4"/>
  <c r="AE864" i="4"/>
  <c r="AE865" i="4"/>
  <c r="AE866" i="4"/>
  <c r="AE867" i="4"/>
  <c r="AE868" i="4"/>
  <c r="AE869" i="4"/>
  <c r="AE870" i="4"/>
  <c r="AE871" i="4"/>
  <c r="AE872" i="4"/>
  <c r="AE873" i="4"/>
  <c r="AE874" i="4"/>
  <c r="AE875" i="4"/>
  <c r="AE876" i="4"/>
  <c r="AE877" i="4"/>
  <c r="AE878" i="4"/>
  <c r="AE879" i="4"/>
  <c r="AE880" i="4"/>
  <c r="AE881" i="4"/>
  <c r="AE882" i="4"/>
  <c r="AE883" i="4"/>
  <c r="AE884" i="4"/>
  <c r="AE885" i="4"/>
  <c r="AE886" i="4"/>
  <c r="AE887" i="4"/>
  <c r="AE888" i="4"/>
  <c r="AE889" i="4"/>
  <c r="AE890" i="4"/>
  <c r="AE891" i="4"/>
  <c r="AE892" i="4"/>
  <c r="AE893" i="4"/>
  <c r="AE894" i="4"/>
  <c r="AE895" i="4"/>
  <c r="AE896" i="4"/>
  <c r="AE897" i="4"/>
  <c r="AE898" i="4"/>
  <c r="AE899" i="4"/>
  <c r="AE900" i="4"/>
  <c r="AE901" i="4"/>
  <c r="AE902" i="4"/>
  <c r="AE903" i="4"/>
  <c r="AE904" i="4"/>
  <c r="AE905" i="4"/>
  <c r="AE906" i="4"/>
  <c r="AE907" i="4"/>
  <c r="AE908" i="4"/>
  <c r="AE909" i="4"/>
  <c r="AE910" i="4"/>
  <c r="AE911" i="4"/>
  <c r="AE912" i="4"/>
  <c r="AE913" i="4"/>
  <c r="AE914" i="4"/>
  <c r="AE915" i="4"/>
  <c r="AE916" i="4"/>
  <c r="AE917" i="4"/>
  <c r="AE918" i="4"/>
  <c r="AE919" i="4"/>
  <c r="AE920" i="4"/>
  <c r="AE921" i="4"/>
  <c r="AE922" i="4"/>
  <c r="AE923" i="4"/>
  <c r="AE924" i="4"/>
  <c r="AE925" i="4"/>
  <c r="AE926" i="4"/>
  <c r="AE927" i="4"/>
  <c r="AE928" i="4"/>
  <c r="AE929" i="4"/>
  <c r="AE930" i="4"/>
  <c r="AE931" i="4"/>
  <c r="AE932" i="4"/>
  <c r="AE933" i="4"/>
  <c r="AE934" i="4"/>
  <c r="AE935" i="4"/>
  <c r="AE936" i="4"/>
  <c r="AE937" i="4"/>
  <c r="AE938" i="4"/>
  <c r="AE939" i="4"/>
  <c r="AE940" i="4"/>
  <c r="AE941" i="4"/>
  <c r="AE942" i="4"/>
  <c r="AE943" i="4"/>
  <c r="AE944" i="4"/>
  <c r="AE945" i="4"/>
  <c r="AE946" i="4"/>
  <c r="AE947" i="4"/>
  <c r="AE948" i="4"/>
  <c r="AE949" i="4"/>
  <c r="AE950" i="4"/>
  <c r="AE951" i="4"/>
  <c r="AE952" i="4"/>
  <c r="AE953" i="4"/>
  <c r="AE954" i="4"/>
  <c r="AE955" i="4"/>
  <c r="AE956" i="4"/>
  <c r="AE957" i="4"/>
  <c r="AE958" i="4"/>
  <c r="AE959" i="4"/>
  <c r="AE960" i="4"/>
  <c r="AE961" i="4"/>
  <c r="AE962" i="4"/>
  <c r="AE963" i="4"/>
  <c r="AE964" i="4"/>
  <c r="AE965" i="4"/>
  <c r="AE966" i="4"/>
  <c r="AE967" i="4"/>
  <c r="AE968" i="4"/>
  <c r="AE969" i="4"/>
  <c r="AE970" i="4"/>
  <c r="AE971" i="4"/>
  <c r="AE972" i="4"/>
  <c r="AE973" i="4"/>
  <c r="AE974" i="4"/>
  <c r="AE975" i="4"/>
  <c r="AE976" i="4"/>
  <c r="AE977" i="4"/>
  <c r="AE978" i="4"/>
  <c r="AE979" i="4"/>
  <c r="AE980" i="4"/>
  <c r="AE981" i="4"/>
  <c r="AE982" i="4"/>
  <c r="AE983" i="4"/>
  <c r="AE984" i="4"/>
  <c r="AE985" i="4"/>
  <c r="AE986" i="4"/>
  <c r="AE987" i="4"/>
  <c r="AE988" i="4"/>
  <c r="AE989" i="4"/>
  <c r="AE990" i="4"/>
  <c r="AE991" i="4"/>
  <c r="AE992" i="4"/>
  <c r="AE993" i="4"/>
  <c r="AE994" i="4"/>
  <c r="AE995" i="4"/>
  <c r="AE996" i="4"/>
  <c r="AE997" i="4"/>
  <c r="AE998" i="4"/>
  <c r="AE999" i="4"/>
  <c r="AE1000" i="4"/>
  <c r="AE1001" i="4"/>
  <c r="AE1002" i="4"/>
  <c r="AE1003" i="4"/>
  <c r="AE1004" i="4"/>
  <c r="AE1005" i="4"/>
  <c r="AE1006" i="4"/>
  <c r="AE1007" i="4"/>
  <c r="AE1008" i="4"/>
  <c r="AE1009" i="4"/>
  <c r="AE1010" i="4"/>
  <c r="AE1011" i="4"/>
  <c r="AE1012" i="4"/>
  <c r="AE1013" i="4"/>
  <c r="AE1014" i="4"/>
  <c r="AE1015" i="4"/>
  <c r="AE1016" i="4"/>
  <c r="AE1017" i="4"/>
  <c r="AE1018" i="4"/>
  <c r="AE1019" i="4"/>
  <c r="AE1020" i="4"/>
  <c r="AE1021" i="4"/>
  <c r="AE1022" i="4"/>
  <c r="AE1023" i="4"/>
  <c r="AE1024" i="4"/>
  <c r="AE1025" i="4"/>
  <c r="AE1026" i="4"/>
  <c r="AE1027" i="4"/>
  <c r="AE1028" i="4"/>
  <c r="AE1029" i="4"/>
  <c r="AE1030" i="4"/>
  <c r="AE1031" i="4"/>
  <c r="AE1032" i="4"/>
  <c r="AE1033" i="4"/>
  <c r="AE1034" i="4"/>
  <c r="AE1035" i="4"/>
  <c r="AE1036" i="4"/>
  <c r="AE1037" i="4"/>
  <c r="AE1038" i="4"/>
  <c r="AE1039" i="4"/>
  <c r="AE1040" i="4"/>
  <c r="AE1041" i="4"/>
  <c r="AE1042" i="4"/>
  <c r="AE1043" i="4"/>
  <c r="AE1044" i="4"/>
  <c r="AE1045" i="4"/>
  <c r="AE1046" i="4"/>
  <c r="AE1047" i="4"/>
  <c r="AE1048" i="4"/>
  <c r="AE1049" i="4"/>
  <c r="AE1050" i="4"/>
  <c r="AE1051" i="4"/>
  <c r="AE1052" i="4"/>
  <c r="AE1053" i="4"/>
  <c r="AE1054" i="4"/>
  <c r="AE1055" i="4"/>
  <c r="AE1056" i="4"/>
  <c r="AE1057" i="4"/>
  <c r="AE1058" i="4"/>
  <c r="AE1059" i="4"/>
  <c r="AE1060" i="4"/>
  <c r="AE1061" i="4"/>
  <c r="AE1062" i="4"/>
  <c r="AE1063" i="4"/>
  <c r="AE1064" i="4"/>
  <c r="AE1065" i="4"/>
  <c r="AE1066" i="4"/>
  <c r="AE1067" i="4"/>
  <c r="AE1068" i="4"/>
  <c r="AE1069" i="4"/>
  <c r="AE1070" i="4"/>
  <c r="AE1071" i="4"/>
  <c r="AE1072" i="4"/>
  <c r="AE1073" i="4"/>
  <c r="AE1074" i="4"/>
  <c r="AE1075" i="4"/>
  <c r="AE1076" i="4"/>
  <c r="AE1077" i="4"/>
  <c r="AE1078" i="4"/>
  <c r="AE1079" i="4"/>
  <c r="AE1080" i="4"/>
  <c r="AE1081" i="4"/>
  <c r="AE1082" i="4"/>
  <c r="AE1083" i="4"/>
  <c r="AE1084" i="4"/>
  <c r="AE1085" i="4"/>
  <c r="AE1086" i="4"/>
  <c r="AE1087" i="4"/>
  <c r="AE1088" i="4"/>
  <c r="AE1089" i="4"/>
  <c r="AE1090" i="4"/>
  <c r="AE1091" i="4"/>
  <c r="AE1092" i="4"/>
  <c r="AE1093" i="4"/>
  <c r="AE1094" i="4"/>
  <c r="AE1095" i="4"/>
  <c r="AE1096" i="4"/>
  <c r="AE1097" i="4"/>
  <c r="AE1098" i="4"/>
  <c r="AE1099" i="4"/>
  <c r="AE1100" i="4"/>
  <c r="AE1101" i="4"/>
  <c r="AE1102" i="4"/>
  <c r="AE1103" i="4"/>
  <c r="AE1104" i="4"/>
  <c r="AE1105" i="4"/>
  <c r="AE1106" i="4"/>
  <c r="AE1107" i="4"/>
  <c r="AE1108" i="4"/>
  <c r="AE1109" i="4"/>
  <c r="AE1110" i="4"/>
  <c r="AE1111" i="4"/>
  <c r="AE1112" i="4"/>
  <c r="AE1113" i="4"/>
  <c r="AE1114" i="4"/>
  <c r="AE1115" i="4"/>
  <c r="AE1116" i="4"/>
  <c r="AE1117" i="4"/>
  <c r="AE1118" i="4"/>
  <c r="AE1119" i="4"/>
  <c r="AE1120" i="4"/>
  <c r="AE1121" i="4"/>
  <c r="AE1122" i="4"/>
  <c r="AE1123" i="4"/>
  <c r="AE1124" i="4"/>
  <c r="AE1125" i="4"/>
  <c r="AE1126" i="4"/>
  <c r="AE1127" i="4"/>
  <c r="AE1128" i="4"/>
  <c r="AE1129" i="4"/>
  <c r="AE1130" i="4"/>
  <c r="AE1131" i="4"/>
  <c r="AE1132" i="4"/>
  <c r="AE1133" i="4"/>
  <c r="AE1134" i="4"/>
  <c r="AE1135" i="4"/>
  <c r="AE1136" i="4"/>
  <c r="AE1137" i="4"/>
  <c r="AE1138" i="4"/>
  <c r="AE1139" i="4"/>
  <c r="AE1140" i="4"/>
  <c r="AE1141" i="4"/>
  <c r="AE1142" i="4"/>
  <c r="AE1143" i="4"/>
  <c r="AE1144" i="4"/>
  <c r="AE1145" i="4"/>
  <c r="AE1146" i="4"/>
  <c r="AE1147" i="4"/>
  <c r="AE1148" i="4"/>
  <c r="AE1149" i="4"/>
  <c r="AE1150" i="4"/>
  <c r="AE1151" i="4"/>
  <c r="AE1152" i="4"/>
  <c r="AE1153" i="4"/>
  <c r="AE1154" i="4"/>
  <c r="AE1155" i="4"/>
  <c r="AE1156" i="4"/>
  <c r="AE1157" i="4"/>
  <c r="AE1158" i="4"/>
  <c r="AE1159" i="4"/>
  <c r="AE1160" i="4"/>
  <c r="AE1161" i="4"/>
  <c r="AE1162" i="4"/>
  <c r="AE1163" i="4"/>
  <c r="AE1164" i="4"/>
  <c r="AE1165" i="4"/>
  <c r="AE1166" i="4"/>
  <c r="AE1167" i="4"/>
  <c r="AE1168" i="4"/>
  <c r="AE1169" i="4"/>
  <c r="AE1170" i="4"/>
  <c r="AE1171" i="4"/>
  <c r="AE1172" i="4"/>
  <c r="AE1173" i="4"/>
  <c r="AE1174" i="4"/>
  <c r="AE1175" i="4"/>
  <c r="AE1176" i="4"/>
  <c r="AE1177" i="4"/>
  <c r="AE1178" i="4"/>
  <c r="AE1179" i="4"/>
  <c r="AE1180" i="4"/>
  <c r="AE1181" i="4"/>
  <c r="AE1182" i="4"/>
  <c r="AE1183" i="4"/>
  <c r="AE1184" i="4"/>
  <c r="AE1185" i="4"/>
  <c r="AE1186" i="4"/>
  <c r="AE1187" i="4"/>
  <c r="AE1188" i="4"/>
  <c r="AE1189" i="4"/>
  <c r="AE1190" i="4"/>
  <c r="AE1191" i="4"/>
  <c r="AE1192" i="4"/>
  <c r="AE1193" i="4"/>
  <c r="AE1194" i="4"/>
  <c r="AE1195" i="4"/>
  <c r="AE1196" i="4"/>
  <c r="AE1197" i="4"/>
  <c r="AE1198" i="4"/>
  <c r="AE1199" i="4"/>
  <c r="AE1200" i="4"/>
  <c r="AE1201" i="4"/>
  <c r="AE1202" i="4"/>
  <c r="AE1203" i="4"/>
  <c r="AE1204" i="4"/>
  <c r="AE1205" i="4"/>
  <c r="AE1206" i="4"/>
  <c r="AE1207" i="4"/>
  <c r="AE1208" i="4"/>
  <c r="AE1209" i="4"/>
  <c r="AE1210" i="4"/>
  <c r="AE1211" i="4"/>
  <c r="AE1212" i="4"/>
  <c r="AE1213" i="4"/>
  <c r="AE1214" i="4"/>
  <c r="AE1215" i="4"/>
  <c r="AE1216" i="4"/>
  <c r="AE1217" i="4"/>
  <c r="AE1218" i="4"/>
  <c r="AE1219" i="4"/>
  <c r="AE1220" i="4"/>
  <c r="AE1221" i="4"/>
  <c r="AE1222" i="4"/>
  <c r="AE1223" i="4"/>
  <c r="AE1224" i="4"/>
  <c r="AE1225" i="4"/>
  <c r="AE1226" i="4"/>
  <c r="AE1227" i="4"/>
  <c r="AE1228" i="4"/>
  <c r="AE1229" i="4"/>
  <c r="AE1230" i="4"/>
  <c r="AE1231" i="4"/>
  <c r="AE1232" i="4"/>
  <c r="AE1233" i="4"/>
  <c r="AE1234" i="4"/>
  <c r="AE1235" i="4"/>
  <c r="AE1236" i="4"/>
  <c r="AE1237" i="4"/>
  <c r="AE1238" i="4"/>
  <c r="AE1239" i="4"/>
  <c r="AE1240" i="4"/>
  <c r="AE1241" i="4"/>
  <c r="AE1242" i="4"/>
  <c r="AE1243" i="4"/>
  <c r="AE1244" i="4"/>
  <c r="AE1245" i="4"/>
  <c r="AE1246" i="4"/>
  <c r="AE1247" i="4"/>
  <c r="AE1248" i="4"/>
  <c r="AE1249" i="4"/>
  <c r="AE1250" i="4"/>
  <c r="AE1251" i="4"/>
  <c r="AE1252" i="4"/>
  <c r="AE1253" i="4"/>
  <c r="AE1254" i="4"/>
  <c r="AE1255" i="4"/>
  <c r="AE1256" i="4"/>
  <c r="AE1257" i="4"/>
  <c r="AE1258" i="4"/>
  <c r="AE1259" i="4"/>
  <c r="AE1260" i="4"/>
  <c r="AE1261" i="4"/>
  <c r="AE1262" i="4"/>
  <c r="AE1263" i="4"/>
  <c r="AE1264" i="4"/>
  <c r="AE1265" i="4"/>
  <c r="AE1266" i="4"/>
  <c r="AE1267" i="4"/>
  <c r="AE1268" i="4"/>
  <c r="AE1269" i="4"/>
  <c r="AE1270" i="4"/>
  <c r="AE1271" i="4"/>
  <c r="AE1272" i="4"/>
  <c r="AE1273" i="4"/>
  <c r="AE1274" i="4"/>
  <c r="AE1275" i="4"/>
  <c r="AE1276" i="4"/>
  <c r="AE1277" i="4"/>
  <c r="AE1278" i="4"/>
  <c r="AE1279" i="4"/>
  <c r="AE1280" i="4"/>
  <c r="AE1281" i="4"/>
  <c r="AE1282" i="4"/>
  <c r="AE1283" i="4"/>
  <c r="AE1284" i="4"/>
  <c r="AE1285" i="4"/>
  <c r="AE1286" i="4"/>
  <c r="AE1287" i="4"/>
  <c r="AE1288" i="4"/>
  <c r="AE1289" i="4"/>
  <c r="AE1290" i="4"/>
  <c r="AE1291" i="4"/>
  <c r="AE1292" i="4"/>
  <c r="AE1293" i="4"/>
  <c r="AE1294" i="4"/>
  <c r="AE1295" i="4"/>
  <c r="AE1296" i="4"/>
  <c r="AE1297" i="4"/>
  <c r="AE1298" i="4"/>
  <c r="AE1299" i="4"/>
  <c r="AE1300" i="4"/>
  <c r="AE1301" i="4"/>
  <c r="AE1302" i="4"/>
  <c r="AE1303" i="4"/>
  <c r="AE1304" i="4"/>
  <c r="AE1305" i="4"/>
  <c r="AE1306" i="4"/>
  <c r="AE1307" i="4"/>
  <c r="AE1308" i="4"/>
  <c r="AE1309" i="4"/>
  <c r="AE1310" i="4"/>
  <c r="AE1311" i="4"/>
  <c r="AE1312" i="4"/>
  <c r="AE1313" i="4"/>
  <c r="AE1314" i="4"/>
  <c r="AE1315" i="4"/>
  <c r="AE1316" i="4"/>
  <c r="AE1317" i="4"/>
  <c r="AE1318" i="4"/>
  <c r="AE1319" i="4"/>
  <c r="AE1320" i="4"/>
  <c r="AE1321" i="4"/>
  <c r="AE1322" i="4"/>
  <c r="AE1323" i="4"/>
  <c r="AE1324" i="4"/>
  <c r="AE1325" i="4"/>
  <c r="AE1326" i="4"/>
  <c r="AE1327" i="4"/>
  <c r="AE1328" i="4"/>
  <c r="AE1329" i="4"/>
  <c r="AE1330" i="4"/>
  <c r="AE1331" i="4"/>
  <c r="AE1332" i="4"/>
  <c r="AE1333" i="4"/>
  <c r="AE1334" i="4"/>
  <c r="AE1335" i="4"/>
  <c r="AE1336" i="4"/>
  <c r="AE1337" i="4"/>
  <c r="AE1338" i="4"/>
  <c r="AE1339" i="4"/>
  <c r="AE1340" i="4"/>
  <c r="AE1341" i="4"/>
  <c r="AE1342" i="4"/>
  <c r="AE1343" i="4"/>
  <c r="AE1344" i="4"/>
  <c r="AE1345" i="4"/>
  <c r="AE1346" i="4"/>
  <c r="AE1347" i="4"/>
  <c r="AE1348" i="4"/>
  <c r="AE1349" i="4"/>
  <c r="AE1350" i="4"/>
  <c r="AE1351" i="4"/>
  <c r="AE1352" i="4"/>
  <c r="AE1353" i="4"/>
  <c r="AE1354" i="4"/>
  <c r="AE1355" i="4"/>
  <c r="AE1356" i="4"/>
  <c r="AE1357" i="4"/>
  <c r="AE1358" i="4"/>
  <c r="AE1359" i="4"/>
  <c r="AE1360" i="4"/>
  <c r="AE1361" i="4"/>
  <c r="AE1362" i="4"/>
  <c r="AE1363" i="4"/>
  <c r="AE1364" i="4"/>
  <c r="AE1365" i="4"/>
  <c r="AE1366" i="4"/>
  <c r="AE1367" i="4"/>
  <c r="AE1368" i="4"/>
  <c r="AE1369" i="4"/>
  <c r="AE1370" i="4"/>
  <c r="AE1371" i="4"/>
  <c r="AE1372" i="4"/>
  <c r="AE1373" i="4"/>
  <c r="AE1374" i="4"/>
  <c r="AE1375" i="4"/>
  <c r="AE1376" i="4"/>
  <c r="AE1377" i="4"/>
  <c r="AE1378" i="4"/>
  <c r="AE1379" i="4"/>
  <c r="AE1380" i="4"/>
  <c r="AE1381" i="4"/>
  <c r="AE1382" i="4"/>
  <c r="AE1383" i="4"/>
  <c r="AE1384" i="4"/>
  <c r="AE1385" i="4"/>
  <c r="AE1386" i="4"/>
  <c r="AE1387" i="4"/>
  <c r="AE1388" i="4"/>
  <c r="AE1389" i="4"/>
  <c r="AE1390" i="4"/>
  <c r="AE1391" i="4"/>
  <c r="AE1392" i="4"/>
  <c r="AE1393" i="4"/>
  <c r="AE1394" i="4"/>
  <c r="AE1395" i="4"/>
  <c r="AE1396" i="4"/>
  <c r="AE1397" i="4"/>
  <c r="AE1398" i="4"/>
  <c r="AE1399" i="4"/>
  <c r="AE1400" i="4"/>
  <c r="AE1401" i="4"/>
  <c r="AE1402" i="4"/>
  <c r="AE1403" i="4"/>
  <c r="AE1404" i="4"/>
  <c r="AE1405" i="4"/>
  <c r="AE1406" i="4"/>
  <c r="AE1407" i="4"/>
  <c r="AE1408" i="4"/>
  <c r="AE1409" i="4"/>
  <c r="AE1410" i="4"/>
  <c r="AE1411" i="4"/>
  <c r="AE1412" i="4"/>
  <c r="AE1413" i="4"/>
  <c r="AE1414" i="4"/>
  <c r="AE1415" i="4"/>
  <c r="AE1416" i="4"/>
  <c r="AE1417" i="4"/>
  <c r="AE1418" i="4"/>
  <c r="AE1419" i="4"/>
  <c r="AE1420" i="4"/>
  <c r="AE1421" i="4"/>
  <c r="AE1422" i="4"/>
  <c r="AE1423" i="4"/>
  <c r="AE1424" i="4"/>
  <c r="AE1425" i="4"/>
  <c r="AE1426" i="4"/>
  <c r="AE1427" i="4"/>
  <c r="AE1428" i="4"/>
  <c r="AE1429" i="4"/>
  <c r="AE1430" i="4"/>
  <c r="AE1431" i="4"/>
  <c r="AE1432" i="4"/>
  <c r="AE1433" i="4"/>
  <c r="AE1434" i="4"/>
  <c r="AE1435" i="4"/>
  <c r="AE1436" i="4"/>
  <c r="AE1437" i="4"/>
  <c r="AE1438" i="4"/>
  <c r="AE1439" i="4"/>
  <c r="AE1440" i="4"/>
  <c r="AE1441" i="4"/>
  <c r="AE1442" i="4"/>
  <c r="AE1443" i="4"/>
  <c r="AE1444" i="4"/>
  <c r="AE1445" i="4"/>
  <c r="AE1446" i="4"/>
  <c r="AE1447" i="4"/>
  <c r="AE1448" i="4"/>
  <c r="AE1449" i="4"/>
  <c r="AE1450" i="4"/>
  <c r="AE1451" i="4"/>
  <c r="AE1452" i="4"/>
  <c r="AE1453" i="4"/>
  <c r="AE1454" i="4"/>
  <c r="AE1455" i="4"/>
  <c r="AE1456" i="4"/>
  <c r="AE1457" i="4"/>
  <c r="AE1458" i="4"/>
  <c r="AE1459" i="4"/>
  <c r="AE1460" i="4"/>
  <c r="AE1461" i="4"/>
  <c r="AE1462" i="4"/>
  <c r="AE1463" i="4"/>
  <c r="AE1464" i="4"/>
  <c r="AE1465" i="4"/>
  <c r="AE1466" i="4"/>
  <c r="AE1467" i="4"/>
  <c r="AE1468" i="4"/>
  <c r="AE1469" i="4"/>
  <c r="AE1470" i="4"/>
  <c r="AE1471" i="4"/>
  <c r="AE1472" i="4"/>
  <c r="AE1473" i="4"/>
  <c r="AE1474" i="4"/>
  <c r="AE1475" i="4"/>
  <c r="AE1476" i="4"/>
  <c r="AE1477" i="4"/>
  <c r="AE1478" i="4"/>
  <c r="AE1479" i="4"/>
  <c r="AE1480" i="4"/>
  <c r="AE1481" i="4"/>
  <c r="AE1482" i="4"/>
  <c r="AE1483" i="4"/>
  <c r="AE1484" i="4"/>
  <c r="AE1485" i="4"/>
  <c r="AE1486" i="4"/>
  <c r="AE1487" i="4"/>
  <c r="AE1488" i="4"/>
  <c r="AE1489" i="4"/>
  <c r="AE1490" i="4"/>
  <c r="AE1491" i="4"/>
  <c r="AE1492" i="4"/>
  <c r="AE1493" i="4"/>
  <c r="AE1494" i="4"/>
  <c r="AE1495" i="4"/>
  <c r="AE1496" i="4"/>
  <c r="AE1497" i="4"/>
  <c r="AE1498" i="4"/>
  <c r="AE1499" i="4"/>
  <c r="AE1500" i="4"/>
  <c r="AE1501" i="4"/>
  <c r="AE1502" i="4"/>
  <c r="AE1503" i="4"/>
  <c r="AE1504" i="4"/>
  <c r="AE1505" i="4"/>
  <c r="AE1506" i="4"/>
  <c r="AE1507" i="4"/>
  <c r="AE1508" i="4"/>
  <c r="AE1509" i="4"/>
  <c r="AE1510" i="4"/>
  <c r="AE1511" i="4"/>
  <c r="AE1512" i="4"/>
  <c r="AE1513" i="4"/>
  <c r="AE1514" i="4"/>
  <c r="AE1515" i="4"/>
  <c r="AE1516" i="4"/>
  <c r="AE1517" i="4"/>
  <c r="AE1518" i="4"/>
  <c r="AE1519" i="4"/>
  <c r="AE1520" i="4"/>
  <c r="AE1521" i="4"/>
  <c r="AE1522" i="4"/>
  <c r="AE1523" i="4"/>
  <c r="AE1524" i="4"/>
  <c r="AE1525" i="4"/>
  <c r="AE1526" i="4"/>
  <c r="AE1527" i="4"/>
  <c r="AE1528" i="4"/>
  <c r="AE1529" i="4"/>
  <c r="AE1530" i="4"/>
  <c r="AE1531" i="4"/>
  <c r="AE1532" i="4"/>
  <c r="AE1533" i="4"/>
  <c r="AE1534" i="4"/>
  <c r="AE1535" i="4"/>
  <c r="AE1536" i="4"/>
  <c r="AE1537" i="4"/>
  <c r="AE1538" i="4"/>
  <c r="AE1539" i="4"/>
  <c r="AE1540" i="4"/>
  <c r="AE1541" i="4"/>
  <c r="AE1542" i="4"/>
  <c r="AE1543" i="4"/>
  <c r="AE1544" i="4"/>
  <c r="AE1545" i="4"/>
  <c r="AE1546" i="4"/>
  <c r="AE1547" i="4"/>
  <c r="AE1548" i="4"/>
  <c r="AE1549" i="4"/>
  <c r="AE1550" i="4"/>
  <c r="AE1551" i="4"/>
  <c r="AE1552" i="4"/>
  <c r="AE1553" i="4"/>
  <c r="AE1554" i="4"/>
  <c r="AE1555" i="4"/>
  <c r="AE1556" i="4"/>
  <c r="AE1557" i="4"/>
  <c r="AE1558" i="4"/>
  <c r="AE1559" i="4"/>
  <c r="AE1560" i="4"/>
  <c r="AE1561" i="4"/>
  <c r="AE1562" i="4"/>
  <c r="AE1563" i="4"/>
  <c r="AE1564" i="4"/>
  <c r="AE1565" i="4"/>
  <c r="AE1566" i="4"/>
  <c r="AE1567" i="4"/>
  <c r="AE1568" i="4"/>
  <c r="AE1569" i="4"/>
  <c r="AE1570" i="4"/>
  <c r="AE1571" i="4"/>
  <c r="AE1572" i="4"/>
  <c r="AE1573" i="4"/>
  <c r="AE1574" i="4"/>
  <c r="AE1575" i="4"/>
  <c r="AE1576" i="4"/>
  <c r="AE1577" i="4"/>
  <c r="AE1578" i="4"/>
  <c r="AE1579" i="4"/>
  <c r="AE1580" i="4"/>
  <c r="AE1581" i="4"/>
  <c r="AE1582" i="4"/>
  <c r="AE1583" i="4"/>
  <c r="AE1584" i="4"/>
  <c r="AE1585" i="4"/>
  <c r="AE1586" i="4"/>
  <c r="AE1587" i="4"/>
  <c r="AE1588" i="4"/>
  <c r="AE1589" i="4"/>
  <c r="AE1590" i="4"/>
  <c r="AE1591" i="4"/>
  <c r="AE1592" i="4"/>
  <c r="AE1593" i="4"/>
  <c r="AE1594" i="4"/>
  <c r="AE1595" i="4"/>
  <c r="AE1596" i="4"/>
  <c r="AE1597" i="4"/>
  <c r="AE1598" i="4"/>
  <c r="AE1599" i="4"/>
  <c r="AE1600" i="4"/>
  <c r="AE1601" i="4"/>
  <c r="AE1602" i="4"/>
  <c r="AE1603" i="4"/>
  <c r="AE1604" i="4"/>
  <c r="AE1605" i="4"/>
  <c r="AE1606" i="4"/>
  <c r="AE1607" i="4"/>
  <c r="AE1608" i="4"/>
  <c r="AE1609" i="4"/>
  <c r="AE1610" i="4"/>
  <c r="AE1611" i="4"/>
  <c r="AE1612" i="4"/>
  <c r="AE1613" i="4"/>
  <c r="AE1614" i="4"/>
  <c r="AE1615" i="4"/>
  <c r="AE1616" i="4"/>
  <c r="AE1617" i="4"/>
  <c r="AE1618" i="4"/>
  <c r="AE1619" i="4"/>
  <c r="AE1620" i="4"/>
  <c r="AE1621" i="4"/>
  <c r="AE1622" i="4"/>
  <c r="AE1623" i="4"/>
  <c r="AE1624" i="4"/>
  <c r="AE1625" i="4"/>
  <c r="AE1626" i="4"/>
  <c r="AE1627" i="4"/>
  <c r="AE1628" i="4"/>
  <c r="AE1629" i="4"/>
  <c r="AE1630" i="4"/>
  <c r="AE1631" i="4"/>
  <c r="AE1632" i="4"/>
  <c r="AE1633" i="4"/>
  <c r="AE1634" i="4"/>
  <c r="AE1635" i="4"/>
  <c r="AE1636" i="4"/>
  <c r="AE1637" i="4"/>
  <c r="AE1638" i="4"/>
  <c r="AE1639" i="4"/>
  <c r="AE1640" i="4"/>
  <c r="AE1641" i="4"/>
  <c r="AE1642" i="4"/>
  <c r="AE1643" i="4"/>
  <c r="AE1644" i="4"/>
  <c r="AE1645" i="4"/>
  <c r="AE1646" i="4"/>
  <c r="AE1647" i="4"/>
  <c r="AE1648" i="4"/>
  <c r="AE1649" i="4"/>
  <c r="AE1650" i="4"/>
  <c r="AE1651" i="4"/>
  <c r="AE1652" i="4"/>
  <c r="AE1653" i="4"/>
  <c r="AE1654" i="4"/>
  <c r="AE1655" i="4"/>
  <c r="AE1656" i="4"/>
  <c r="AE1657" i="4"/>
  <c r="AE1658" i="4"/>
  <c r="AE1659" i="4"/>
  <c r="AE1660" i="4"/>
  <c r="AE1661" i="4"/>
  <c r="AE1662" i="4"/>
  <c r="AE1663" i="4"/>
  <c r="AE1664" i="4"/>
  <c r="AE1665" i="4"/>
  <c r="AE1666" i="4"/>
  <c r="AE1667" i="4"/>
  <c r="AE1668" i="4"/>
  <c r="AE1669" i="4"/>
  <c r="AE1670" i="4"/>
  <c r="AE1671" i="4"/>
  <c r="AE1672" i="4"/>
  <c r="AE1673" i="4"/>
  <c r="AE1674" i="4"/>
  <c r="AE1675" i="4"/>
  <c r="AE1676" i="4"/>
  <c r="AE1677" i="4"/>
  <c r="AE1678" i="4"/>
  <c r="AE1679" i="4"/>
  <c r="AE1680" i="4"/>
  <c r="AE1681" i="4"/>
  <c r="AE1682" i="4"/>
  <c r="AE1683" i="4"/>
  <c r="AE1684" i="4"/>
  <c r="AE1685" i="4"/>
  <c r="AE1686" i="4"/>
  <c r="AE1687" i="4"/>
  <c r="AE1688" i="4"/>
  <c r="AE1689" i="4"/>
  <c r="AE1690" i="4"/>
  <c r="AE1691" i="4"/>
  <c r="AE1692" i="4"/>
  <c r="AE1693" i="4"/>
  <c r="AE1694" i="4"/>
  <c r="AE1695" i="4"/>
  <c r="AE1696" i="4"/>
  <c r="AE1697" i="4"/>
  <c r="AE1698" i="4"/>
  <c r="AE1699" i="4"/>
  <c r="AE1700" i="4"/>
  <c r="AE1701" i="4"/>
  <c r="AE1702" i="4"/>
  <c r="AE1703" i="4"/>
  <c r="AE1704" i="4"/>
  <c r="AE1705" i="4"/>
  <c r="AE2"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599" i="4"/>
  <c r="AD600" i="4"/>
  <c r="AD601" i="4"/>
  <c r="AD602" i="4"/>
  <c r="AD603" i="4"/>
  <c r="AD604" i="4"/>
  <c r="AD605" i="4"/>
  <c r="AD606" i="4"/>
  <c r="AD607" i="4"/>
  <c r="AD608" i="4"/>
  <c r="AD609" i="4"/>
  <c r="AD610" i="4"/>
  <c r="AD611" i="4"/>
  <c r="AD612" i="4"/>
  <c r="AD613" i="4"/>
  <c r="AD614" i="4"/>
  <c r="AD615" i="4"/>
  <c r="AD616" i="4"/>
  <c r="AD617" i="4"/>
  <c r="AD618" i="4"/>
  <c r="AD619" i="4"/>
  <c r="AD620" i="4"/>
  <c r="AD621" i="4"/>
  <c r="AD622" i="4"/>
  <c r="AD623" i="4"/>
  <c r="AD624" i="4"/>
  <c r="AD625" i="4"/>
  <c r="AD626" i="4"/>
  <c r="AD627" i="4"/>
  <c r="AD628" i="4"/>
  <c r="AD629" i="4"/>
  <c r="AD630" i="4"/>
  <c r="AD631" i="4"/>
  <c r="AD632" i="4"/>
  <c r="AD633" i="4"/>
  <c r="AD634" i="4"/>
  <c r="AD635" i="4"/>
  <c r="AD636" i="4"/>
  <c r="AD637" i="4"/>
  <c r="AD638" i="4"/>
  <c r="AD639" i="4"/>
  <c r="AD640" i="4"/>
  <c r="AD641" i="4"/>
  <c r="AD642" i="4"/>
  <c r="AD643" i="4"/>
  <c r="AD644" i="4"/>
  <c r="AD645" i="4"/>
  <c r="AD646" i="4"/>
  <c r="AD647" i="4"/>
  <c r="AD648" i="4"/>
  <c r="AD649" i="4"/>
  <c r="AD650" i="4"/>
  <c r="AD651" i="4"/>
  <c r="AD652" i="4"/>
  <c r="AD653" i="4"/>
  <c r="AD654" i="4"/>
  <c r="AD655" i="4"/>
  <c r="AD656" i="4"/>
  <c r="AD657" i="4"/>
  <c r="AD658" i="4"/>
  <c r="AD659" i="4"/>
  <c r="AD660" i="4"/>
  <c r="AD661" i="4"/>
  <c r="AD662" i="4"/>
  <c r="AD663" i="4"/>
  <c r="AD664" i="4"/>
  <c r="AD665" i="4"/>
  <c r="AD666" i="4"/>
  <c r="AD667" i="4"/>
  <c r="AD668" i="4"/>
  <c r="AD669" i="4"/>
  <c r="AD670" i="4"/>
  <c r="AD671" i="4"/>
  <c r="AD672" i="4"/>
  <c r="AD673" i="4"/>
  <c r="AD674" i="4"/>
  <c r="AD675" i="4"/>
  <c r="AD676" i="4"/>
  <c r="AD677" i="4"/>
  <c r="AD678" i="4"/>
  <c r="AD679" i="4"/>
  <c r="AD680" i="4"/>
  <c r="AD681" i="4"/>
  <c r="AD682" i="4"/>
  <c r="AD683" i="4"/>
  <c r="AD684" i="4"/>
  <c r="AD685" i="4"/>
  <c r="AD686" i="4"/>
  <c r="AD687" i="4"/>
  <c r="AD688" i="4"/>
  <c r="AD689" i="4"/>
  <c r="AD690" i="4"/>
  <c r="AD691" i="4"/>
  <c r="AD692" i="4"/>
  <c r="AD693" i="4"/>
  <c r="AD694" i="4"/>
  <c r="AD695" i="4"/>
  <c r="AD696" i="4"/>
  <c r="AD697" i="4"/>
  <c r="AD698" i="4"/>
  <c r="AD699" i="4"/>
  <c r="AD700" i="4"/>
  <c r="AD701" i="4"/>
  <c r="AD702" i="4"/>
  <c r="AD703" i="4"/>
  <c r="AD704" i="4"/>
  <c r="AD705" i="4"/>
  <c r="AD706" i="4"/>
  <c r="AD707" i="4"/>
  <c r="AD708" i="4"/>
  <c r="AD709" i="4"/>
  <c r="AD710" i="4"/>
  <c r="AD711" i="4"/>
  <c r="AD712" i="4"/>
  <c r="AD713" i="4"/>
  <c r="AD714" i="4"/>
  <c r="AD715" i="4"/>
  <c r="AD716" i="4"/>
  <c r="AD717" i="4"/>
  <c r="AD718" i="4"/>
  <c r="AD719" i="4"/>
  <c r="AD720" i="4"/>
  <c r="AD721" i="4"/>
  <c r="AD722" i="4"/>
  <c r="AD723" i="4"/>
  <c r="AD724" i="4"/>
  <c r="AD725" i="4"/>
  <c r="AD726" i="4"/>
  <c r="AD727" i="4"/>
  <c r="AD728" i="4"/>
  <c r="AD729" i="4"/>
  <c r="AD730" i="4"/>
  <c r="AD731" i="4"/>
  <c r="AD732" i="4"/>
  <c r="AD733" i="4"/>
  <c r="AD734" i="4"/>
  <c r="AD735" i="4"/>
  <c r="AD736" i="4"/>
  <c r="AD737" i="4"/>
  <c r="AD738" i="4"/>
  <c r="AD739" i="4"/>
  <c r="AD740" i="4"/>
  <c r="AD741" i="4"/>
  <c r="AD742" i="4"/>
  <c r="AD743" i="4"/>
  <c r="AD744" i="4"/>
  <c r="AD745" i="4"/>
  <c r="AD746" i="4"/>
  <c r="AD747" i="4"/>
  <c r="AD748" i="4"/>
  <c r="AD749" i="4"/>
  <c r="AD750" i="4"/>
  <c r="AD751" i="4"/>
  <c r="AD752" i="4"/>
  <c r="AD753" i="4"/>
  <c r="AD754" i="4"/>
  <c r="AD755" i="4"/>
  <c r="AD756" i="4"/>
  <c r="AD757" i="4"/>
  <c r="AD758" i="4"/>
  <c r="AD759" i="4"/>
  <c r="AD760" i="4"/>
  <c r="AD761" i="4"/>
  <c r="AD762" i="4"/>
  <c r="AD763" i="4"/>
  <c r="AD764" i="4"/>
  <c r="AD765" i="4"/>
  <c r="AD766" i="4"/>
  <c r="AD767" i="4"/>
  <c r="AD768" i="4"/>
  <c r="AD769" i="4"/>
  <c r="AD770" i="4"/>
  <c r="AD771" i="4"/>
  <c r="AD772" i="4"/>
  <c r="AD773" i="4"/>
  <c r="AD774" i="4"/>
  <c r="AD775" i="4"/>
  <c r="AD776" i="4"/>
  <c r="AD777" i="4"/>
  <c r="AD778" i="4"/>
  <c r="AD779" i="4"/>
  <c r="AD780" i="4"/>
  <c r="AD781" i="4"/>
  <c r="AD782" i="4"/>
  <c r="AD783" i="4"/>
  <c r="AD784" i="4"/>
  <c r="AD785" i="4"/>
  <c r="AD786" i="4"/>
  <c r="AD787" i="4"/>
  <c r="AD788" i="4"/>
  <c r="AD789" i="4"/>
  <c r="AD790" i="4"/>
  <c r="AD791" i="4"/>
  <c r="AD792" i="4"/>
  <c r="AD793" i="4"/>
  <c r="AD794" i="4"/>
  <c r="AD795" i="4"/>
  <c r="AD796" i="4"/>
  <c r="AD797" i="4"/>
  <c r="AD798" i="4"/>
  <c r="AD799" i="4"/>
  <c r="AD800" i="4"/>
  <c r="AD801" i="4"/>
  <c r="AD802" i="4"/>
  <c r="AD803" i="4"/>
  <c r="AD804" i="4"/>
  <c r="AD805" i="4"/>
  <c r="AD806" i="4"/>
  <c r="AD807" i="4"/>
  <c r="AD808" i="4"/>
  <c r="AD809" i="4"/>
  <c r="AD810" i="4"/>
  <c r="AD811" i="4"/>
  <c r="AD812" i="4"/>
  <c r="AD813" i="4"/>
  <c r="AD814" i="4"/>
  <c r="AD815" i="4"/>
  <c r="AD816" i="4"/>
  <c r="AD817" i="4"/>
  <c r="AD818" i="4"/>
  <c r="AD819" i="4"/>
  <c r="AD820" i="4"/>
  <c r="AD821" i="4"/>
  <c r="AD822" i="4"/>
  <c r="AD823" i="4"/>
  <c r="AD824" i="4"/>
  <c r="AD825" i="4"/>
  <c r="AD826" i="4"/>
  <c r="AD827" i="4"/>
  <c r="AD828" i="4"/>
  <c r="AD829" i="4"/>
  <c r="AD830" i="4"/>
  <c r="AD831" i="4"/>
  <c r="AD832" i="4"/>
  <c r="AD833" i="4"/>
  <c r="AD834" i="4"/>
  <c r="AD835" i="4"/>
  <c r="AD836" i="4"/>
  <c r="AD837" i="4"/>
  <c r="AD838" i="4"/>
  <c r="AD839" i="4"/>
  <c r="AD840" i="4"/>
  <c r="AD841" i="4"/>
  <c r="AD842" i="4"/>
  <c r="AD843" i="4"/>
  <c r="AD844" i="4"/>
  <c r="AD845" i="4"/>
  <c r="AD846" i="4"/>
  <c r="AD847" i="4"/>
  <c r="AD848" i="4"/>
  <c r="AD849" i="4"/>
  <c r="AD850" i="4"/>
  <c r="AD851" i="4"/>
  <c r="AD852" i="4"/>
  <c r="AD853" i="4"/>
  <c r="AD854" i="4"/>
  <c r="AD855" i="4"/>
  <c r="AD856" i="4"/>
  <c r="AD857" i="4"/>
  <c r="AD858" i="4"/>
  <c r="AD859" i="4"/>
  <c r="AD860" i="4"/>
  <c r="AD861" i="4"/>
  <c r="AD862" i="4"/>
  <c r="AD863" i="4"/>
  <c r="AD864" i="4"/>
  <c r="AD865" i="4"/>
  <c r="AD866" i="4"/>
  <c r="AD867" i="4"/>
  <c r="AD868" i="4"/>
  <c r="AD869" i="4"/>
  <c r="AD870" i="4"/>
  <c r="AD871" i="4"/>
  <c r="AD872" i="4"/>
  <c r="AD873" i="4"/>
  <c r="AD874" i="4"/>
  <c r="AD875" i="4"/>
  <c r="AD876" i="4"/>
  <c r="AD877" i="4"/>
  <c r="AD878" i="4"/>
  <c r="AD879" i="4"/>
  <c r="AD880" i="4"/>
  <c r="AD881" i="4"/>
  <c r="AD882" i="4"/>
  <c r="AD883" i="4"/>
  <c r="AD884" i="4"/>
  <c r="AD885" i="4"/>
  <c r="AD886" i="4"/>
  <c r="AD887" i="4"/>
  <c r="AD888" i="4"/>
  <c r="AD889" i="4"/>
  <c r="AD890" i="4"/>
  <c r="AD891" i="4"/>
  <c r="AD892" i="4"/>
  <c r="AD893" i="4"/>
  <c r="AD894" i="4"/>
  <c r="AD895" i="4"/>
  <c r="AD896" i="4"/>
  <c r="AD897" i="4"/>
  <c r="AD898" i="4"/>
  <c r="AD899" i="4"/>
  <c r="AD900" i="4"/>
  <c r="AD901" i="4"/>
  <c r="AD902" i="4"/>
  <c r="AD903" i="4"/>
  <c r="AD904" i="4"/>
  <c r="AD905" i="4"/>
  <c r="AD906" i="4"/>
  <c r="AD907" i="4"/>
  <c r="AD908" i="4"/>
  <c r="AD909" i="4"/>
  <c r="AD910" i="4"/>
  <c r="AD911" i="4"/>
  <c r="AD912" i="4"/>
  <c r="AD913" i="4"/>
  <c r="AD914" i="4"/>
  <c r="AD915" i="4"/>
  <c r="AD916" i="4"/>
  <c r="AD917" i="4"/>
  <c r="AD918" i="4"/>
  <c r="AD919" i="4"/>
  <c r="AD920" i="4"/>
  <c r="AD921" i="4"/>
  <c r="AD922" i="4"/>
  <c r="AD923" i="4"/>
  <c r="AD924" i="4"/>
  <c r="AD925" i="4"/>
  <c r="AD926" i="4"/>
  <c r="AD927" i="4"/>
  <c r="AD928" i="4"/>
  <c r="AD929" i="4"/>
  <c r="AD930" i="4"/>
  <c r="AD931" i="4"/>
  <c r="AD932" i="4"/>
  <c r="AD933" i="4"/>
  <c r="AD934" i="4"/>
  <c r="AD935" i="4"/>
  <c r="AD936" i="4"/>
  <c r="AD937" i="4"/>
  <c r="AD938" i="4"/>
  <c r="AD939" i="4"/>
  <c r="AD940" i="4"/>
  <c r="AD941" i="4"/>
  <c r="AD942" i="4"/>
  <c r="AD943" i="4"/>
  <c r="AD944" i="4"/>
  <c r="AD945" i="4"/>
  <c r="AD946" i="4"/>
  <c r="AD947" i="4"/>
  <c r="AD948" i="4"/>
  <c r="AD949" i="4"/>
  <c r="AD950" i="4"/>
  <c r="AD951" i="4"/>
  <c r="AD952" i="4"/>
  <c r="AD953" i="4"/>
  <c r="AD954" i="4"/>
  <c r="AD955" i="4"/>
  <c r="AD956" i="4"/>
  <c r="AD957" i="4"/>
  <c r="AD958" i="4"/>
  <c r="AD959" i="4"/>
  <c r="AD960" i="4"/>
  <c r="AD961" i="4"/>
  <c r="AD962" i="4"/>
  <c r="AD963" i="4"/>
  <c r="AD964" i="4"/>
  <c r="AD965" i="4"/>
  <c r="AD966" i="4"/>
  <c r="AD967" i="4"/>
  <c r="AD968" i="4"/>
  <c r="AD969" i="4"/>
  <c r="AD970" i="4"/>
  <c r="AD971" i="4"/>
  <c r="AD972" i="4"/>
  <c r="AD973" i="4"/>
  <c r="AD974" i="4"/>
  <c r="AD975" i="4"/>
  <c r="AD976" i="4"/>
  <c r="AD977" i="4"/>
  <c r="AD978" i="4"/>
  <c r="AD979" i="4"/>
  <c r="AD980" i="4"/>
  <c r="AD981" i="4"/>
  <c r="AD982" i="4"/>
  <c r="AD983" i="4"/>
  <c r="AD984" i="4"/>
  <c r="AD985" i="4"/>
  <c r="AD986" i="4"/>
  <c r="AD987" i="4"/>
  <c r="AD988" i="4"/>
  <c r="AD989" i="4"/>
  <c r="AD990" i="4"/>
  <c r="AD991" i="4"/>
  <c r="AD992" i="4"/>
  <c r="AD993" i="4"/>
  <c r="AD994" i="4"/>
  <c r="AD995" i="4"/>
  <c r="AD996" i="4"/>
  <c r="AD997" i="4"/>
  <c r="AD998" i="4"/>
  <c r="AD999" i="4"/>
  <c r="AD1000" i="4"/>
  <c r="AD1001" i="4"/>
  <c r="AD1002" i="4"/>
  <c r="AD1003" i="4"/>
  <c r="AD1004" i="4"/>
  <c r="AD1005" i="4"/>
  <c r="AD1006" i="4"/>
  <c r="AD1007" i="4"/>
  <c r="AD1008" i="4"/>
  <c r="AD1009" i="4"/>
  <c r="AD1010" i="4"/>
  <c r="AD1011" i="4"/>
  <c r="AD1012" i="4"/>
  <c r="AD1013" i="4"/>
  <c r="AD1014" i="4"/>
  <c r="AD1015" i="4"/>
  <c r="AD1016" i="4"/>
  <c r="AD1017" i="4"/>
  <c r="AD1018" i="4"/>
  <c r="AD1019" i="4"/>
  <c r="AD1020" i="4"/>
  <c r="AD1021" i="4"/>
  <c r="AD1022" i="4"/>
  <c r="AD1023" i="4"/>
  <c r="AD1024" i="4"/>
  <c r="AD1025" i="4"/>
  <c r="AD1026" i="4"/>
  <c r="AD1027" i="4"/>
  <c r="AD1028" i="4"/>
  <c r="AD1029" i="4"/>
  <c r="AD1030" i="4"/>
  <c r="AD1031" i="4"/>
  <c r="AD1032" i="4"/>
  <c r="AD1033" i="4"/>
  <c r="AD1034" i="4"/>
  <c r="AD1035" i="4"/>
  <c r="AD1036" i="4"/>
  <c r="AD1037" i="4"/>
  <c r="AD1038" i="4"/>
  <c r="AD1039" i="4"/>
  <c r="AD1040" i="4"/>
  <c r="AD1041" i="4"/>
  <c r="AD1042" i="4"/>
  <c r="AD1043" i="4"/>
  <c r="AD1044" i="4"/>
  <c r="AD1045" i="4"/>
  <c r="AD1046" i="4"/>
  <c r="AD1047" i="4"/>
  <c r="AD1048" i="4"/>
  <c r="AD1049" i="4"/>
  <c r="AD1050" i="4"/>
  <c r="AD1051" i="4"/>
  <c r="AD1052" i="4"/>
  <c r="AD1053" i="4"/>
  <c r="AD1054" i="4"/>
  <c r="AD1055" i="4"/>
  <c r="AD1056" i="4"/>
  <c r="AD1057" i="4"/>
  <c r="AD1058" i="4"/>
  <c r="AD1059" i="4"/>
  <c r="AD1060" i="4"/>
  <c r="AD1061" i="4"/>
  <c r="AD1062" i="4"/>
  <c r="AD1063" i="4"/>
  <c r="AD1064" i="4"/>
  <c r="AD1065" i="4"/>
  <c r="AD1066" i="4"/>
  <c r="AD1067" i="4"/>
  <c r="AD1068" i="4"/>
  <c r="AD1069" i="4"/>
  <c r="AD1070" i="4"/>
  <c r="AD1071" i="4"/>
  <c r="AD1072" i="4"/>
  <c r="AD1073" i="4"/>
  <c r="AD1074" i="4"/>
  <c r="AD1075" i="4"/>
  <c r="AD1076" i="4"/>
  <c r="AD1077" i="4"/>
  <c r="AD1078" i="4"/>
  <c r="AD1079" i="4"/>
  <c r="AD1080" i="4"/>
  <c r="AD1081" i="4"/>
  <c r="AD1082" i="4"/>
  <c r="AD1083" i="4"/>
  <c r="AD1084" i="4"/>
  <c r="AD1085" i="4"/>
  <c r="AD1086" i="4"/>
  <c r="AD1087" i="4"/>
  <c r="AD1088" i="4"/>
  <c r="AD1089" i="4"/>
  <c r="AD1090" i="4"/>
  <c r="AD1091" i="4"/>
  <c r="AD1092" i="4"/>
  <c r="AD1093" i="4"/>
  <c r="AD1094" i="4"/>
  <c r="AD1095" i="4"/>
  <c r="AD1096" i="4"/>
  <c r="AD1097" i="4"/>
  <c r="AD1098" i="4"/>
  <c r="AD1099" i="4"/>
  <c r="AD1100" i="4"/>
  <c r="AD1101" i="4"/>
  <c r="AD1102" i="4"/>
  <c r="AD1103" i="4"/>
  <c r="AD1104" i="4"/>
  <c r="AD1105" i="4"/>
  <c r="AD1106" i="4"/>
  <c r="AD1107" i="4"/>
  <c r="AD1108" i="4"/>
  <c r="AD1109" i="4"/>
  <c r="AD1110" i="4"/>
  <c r="AD1111" i="4"/>
  <c r="AD1112" i="4"/>
  <c r="AD1113" i="4"/>
  <c r="AD1114" i="4"/>
  <c r="AD1115" i="4"/>
  <c r="AD1116" i="4"/>
  <c r="AD1117" i="4"/>
  <c r="AD1118" i="4"/>
  <c r="AD1119" i="4"/>
  <c r="AD1120" i="4"/>
  <c r="AD1121" i="4"/>
  <c r="AD1122" i="4"/>
  <c r="AD1123" i="4"/>
  <c r="AD1124" i="4"/>
  <c r="AD1125" i="4"/>
  <c r="AD1126" i="4"/>
  <c r="AD1127" i="4"/>
  <c r="AD1128" i="4"/>
  <c r="AD1129" i="4"/>
  <c r="AD1130" i="4"/>
  <c r="AD1131" i="4"/>
  <c r="AD1132" i="4"/>
  <c r="AD1133" i="4"/>
  <c r="AD1134" i="4"/>
  <c r="AD1135" i="4"/>
  <c r="AD1136" i="4"/>
  <c r="AD1137" i="4"/>
  <c r="AD1138" i="4"/>
  <c r="AD1139" i="4"/>
  <c r="AD1140" i="4"/>
  <c r="AD1141" i="4"/>
  <c r="AD1142" i="4"/>
  <c r="AD1143" i="4"/>
  <c r="AD1144" i="4"/>
  <c r="AD1145" i="4"/>
  <c r="AD1146" i="4"/>
  <c r="AD1147" i="4"/>
  <c r="AD1148" i="4"/>
  <c r="AD1149" i="4"/>
  <c r="AD1150" i="4"/>
  <c r="AD1151" i="4"/>
  <c r="AD1152" i="4"/>
  <c r="AD1153" i="4"/>
  <c r="AD1154" i="4"/>
  <c r="AD1155" i="4"/>
  <c r="AD1156" i="4"/>
  <c r="AD1157" i="4"/>
  <c r="AD1158" i="4"/>
  <c r="AD1159" i="4"/>
  <c r="AD1160" i="4"/>
  <c r="AD1161" i="4"/>
  <c r="AD1162" i="4"/>
  <c r="AD1163" i="4"/>
  <c r="AD1164" i="4"/>
  <c r="AD1165" i="4"/>
  <c r="AD1166" i="4"/>
  <c r="AD1167" i="4"/>
  <c r="AD1168" i="4"/>
  <c r="AD1169" i="4"/>
  <c r="AD1170" i="4"/>
  <c r="AD1171" i="4"/>
  <c r="AD1172" i="4"/>
  <c r="AD1173" i="4"/>
  <c r="AD1174" i="4"/>
  <c r="AD1175" i="4"/>
  <c r="AD1176" i="4"/>
  <c r="AD1177" i="4"/>
  <c r="AD1178" i="4"/>
  <c r="AD1179" i="4"/>
  <c r="AD1180" i="4"/>
  <c r="AD1181" i="4"/>
  <c r="AD1182" i="4"/>
  <c r="AD1183" i="4"/>
  <c r="AD1184" i="4"/>
  <c r="AD1185" i="4"/>
  <c r="AD1186" i="4"/>
  <c r="AD1187" i="4"/>
  <c r="AD1188" i="4"/>
  <c r="AD1189" i="4"/>
  <c r="AD1190" i="4"/>
  <c r="AD1191" i="4"/>
  <c r="AD1192" i="4"/>
  <c r="AD1193" i="4"/>
  <c r="AD1194" i="4"/>
  <c r="AD1195" i="4"/>
  <c r="AD1196" i="4"/>
  <c r="AD1197" i="4"/>
  <c r="AD1198" i="4"/>
  <c r="AD1199" i="4"/>
  <c r="AD1200" i="4"/>
  <c r="AD1201" i="4"/>
  <c r="AD1202" i="4"/>
  <c r="AD1203" i="4"/>
  <c r="AD1204" i="4"/>
  <c r="AD1205" i="4"/>
  <c r="AD1206" i="4"/>
  <c r="AD1207" i="4"/>
  <c r="AD1208" i="4"/>
  <c r="AD1209" i="4"/>
  <c r="AD1210" i="4"/>
  <c r="AD1211" i="4"/>
  <c r="AD1212" i="4"/>
  <c r="AD1213" i="4"/>
  <c r="AD1214" i="4"/>
  <c r="AD1215" i="4"/>
  <c r="AD1216" i="4"/>
  <c r="AD1217" i="4"/>
  <c r="AD1218" i="4"/>
  <c r="AD1219" i="4"/>
  <c r="AD1220" i="4"/>
  <c r="AD1221" i="4"/>
  <c r="AD1222" i="4"/>
  <c r="AD1223" i="4"/>
  <c r="AD1224" i="4"/>
  <c r="AD1225" i="4"/>
  <c r="AD1226" i="4"/>
  <c r="AD1227" i="4"/>
  <c r="AD1228" i="4"/>
  <c r="AD1229" i="4"/>
  <c r="AD1230" i="4"/>
  <c r="AD1231" i="4"/>
  <c r="AD1232" i="4"/>
  <c r="AD1233" i="4"/>
  <c r="AD1234" i="4"/>
  <c r="AD1235" i="4"/>
  <c r="AD1236" i="4"/>
  <c r="AD1237" i="4"/>
  <c r="AD1238" i="4"/>
  <c r="AD1239" i="4"/>
  <c r="AD1240" i="4"/>
  <c r="AD1241" i="4"/>
  <c r="AD1242" i="4"/>
  <c r="AD1243" i="4"/>
  <c r="AD1244" i="4"/>
  <c r="AD1245" i="4"/>
  <c r="AD1246" i="4"/>
  <c r="AD1247" i="4"/>
  <c r="AD1248" i="4"/>
  <c r="AD1249" i="4"/>
  <c r="AD1250" i="4"/>
  <c r="AD1251" i="4"/>
  <c r="AD1252" i="4"/>
  <c r="AD1253" i="4"/>
  <c r="AD1254" i="4"/>
  <c r="AD1255" i="4"/>
  <c r="AD1256" i="4"/>
  <c r="AD1257" i="4"/>
  <c r="AD1258" i="4"/>
  <c r="AD1259" i="4"/>
  <c r="AD1260" i="4"/>
  <c r="AD1261" i="4"/>
  <c r="AD1262" i="4"/>
  <c r="AD1263" i="4"/>
  <c r="AD1264" i="4"/>
  <c r="AD1265" i="4"/>
  <c r="AD1266" i="4"/>
  <c r="AD1267" i="4"/>
  <c r="AD1268" i="4"/>
  <c r="AD1269" i="4"/>
  <c r="AD1270" i="4"/>
  <c r="AD1271" i="4"/>
  <c r="AD1272" i="4"/>
  <c r="AD1273" i="4"/>
  <c r="AD1274" i="4"/>
  <c r="AD1275" i="4"/>
  <c r="AD1276" i="4"/>
  <c r="AD1277" i="4"/>
  <c r="AD1278" i="4"/>
  <c r="AD1279" i="4"/>
  <c r="AD1280" i="4"/>
  <c r="AD1281" i="4"/>
  <c r="AD1282" i="4"/>
  <c r="AD1283" i="4"/>
  <c r="AD1284" i="4"/>
  <c r="AD1285" i="4"/>
  <c r="AD1286" i="4"/>
  <c r="AD1287" i="4"/>
  <c r="AD1288" i="4"/>
  <c r="AD1289" i="4"/>
  <c r="AD1290" i="4"/>
  <c r="AD1291" i="4"/>
  <c r="AD1292" i="4"/>
  <c r="AD1293" i="4"/>
  <c r="AD1294" i="4"/>
  <c r="AD1295" i="4"/>
  <c r="AD1296" i="4"/>
  <c r="AD1297" i="4"/>
  <c r="AD1298" i="4"/>
  <c r="AD1299" i="4"/>
  <c r="AD1300" i="4"/>
  <c r="AD1301" i="4"/>
  <c r="AD1302" i="4"/>
  <c r="AD1303" i="4"/>
  <c r="AD1304" i="4"/>
  <c r="AD1305" i="4"/>
  <c r="AD1306" i="4"/>
  <c r="AD1307" i="4"/>
  <c r="AD1308" i="4"/>
  <c r="AD1309" i="4"/>
  <c r="AD1310" i="4"/>
  <c r="AD1311" i="4"/>
  <c r="AD1312" i="4"/>
  <c r="AD1313" i="4"/>
  <c r="AD1314" i="4"/>
  <c r="AD1315" i="4"/>
  <c r="AD1316" i="4"/>
  <c r="AD1317" i="4"/>
  <c r="AD1318" i="4"/>
  <c r="AD1319" i="4"/>
  <c r="AD1320" i="4"/>
  <c r="AD1321" i="4"/>
  <c r="AD1322" i="4"/>
  <c r="AD1323" i="4"/>
  <c r="AD1324" i="4"/>
  <c r="AD1325" i="4"/>
  <c r="AD1326" i="4"/>
  <c r="AD1327" i="4"/>
  <c r="AD1328" i="4"/>
  <c r="AD1329" i="4"/>
  <c r="AD1330" i="4"/>
  <c r="AD1331" i="4"/>
  <c r="AD1332" i="4"/>
  <c r="AD1333" i="4"/>
  <c r="AD1334" i="4"/>
  <c r="AD1335" i="4"/>
  <c r="AD1336" i="4"/>
  <c r="AD1337" i="4"/>
  <c r="AD1338" i="4"/>
  <c r="AD1339" i="4"/>
  <c r="AD1340" i="4"/>
  <c r="AD1341" i="4"/>
  <c r="AD1342" i="4"/>
  <c r="AD1343" i="4"/>
  <c r="AD1344" i="4"/>
  <c r="AD1345" i="4"/>
  <c r="AD1346" i="4"/>
  <c r="AD1347" i="4"/>
  <c r="AD1348" i="4"/>
  <c r="AD1349" i="4"/>
  <c r="AD1350" i="4"/>
  <c r="AD1351" i="4"/>
  <c r="AD1352" i="4"/>
  <c r="AD1353" i="4"/>
  <c r="AD1354" i="4"/>
  <c r="AD1355" i="4"/>
  <c r="AD1356" i="4"/>
  <c r="AD1357" i="4"/>
  <c r="AD1358" i="4"/>
  <c r="AD1359" i="4"/>
  <c r="AD1360" i="4"/>
  <c r="AD1361" i="4"/>
  <c r="AD1362" i="4"/>
  <c r="AD1363" i="4"/>
  <c r="AD1364" i="4"/>
  <c r="AD1365" i="4"/>
  <c r="AD1366" i="4"/>
  <c r="AD1367" i="4"/>
  <c r="AD1368" i="4"/>
  <c r="AD1369" i="4"/>
  <c r="AD1370" i="4"/>
  <c r="AD1371" i="4"/>
  <c r="AD1372" i="4"/>
  <c r="AD1373" i="4"/>
  <c r="AD1374" i="4"/>
  <c r="AD1375" i="4"/>
  <c r="AD1376" i="4"/>
  <c r="AD1377" i="4"/>
  <c r="AD1378" i="4"/>
  <c r="AD1379" i="4"/>
  <c r="AD1380" i="4"/>
  <c r="AD1381" i="4"/>
  <c r="AD1382" i="4"/>
  <c r="AD1383" i="4"/>
  <c r="AD1384" i="4"/>
  <c r="AD1385" i="4"/>
  <c r="AD1386" i="4"/>
  <c r="AD1387" i="4"/>
  <c r="AD1388" i="4"/>
  <c r="AD1389" i="4"/>
  <c r="AD1390" i="4"/>
  <c r="AD1391" i="4"/>
  <c r="AD1392" i="4"/>
  <c r="AD1393" i="4"/>
  <c r="AD1394" i="4"/>
  <c r="AD1395" i="4"/>
  <c r="AD1396" i="4"/>
  <c r="AD1397" i="4"/>
  <c r="AD1398" i="4"/>
  <c r="AD1399" i="4"/>
  <c r="AD1400" i="4"/>
  <c r="AD1401" i="4"/>
  <c r="AD1402" i="4"/>
  <c r="AD1403" i="4"/>
  <c r="AD1404" i="4"/>
  <c r="AD1405" i="4"/>
  <c r="AD1406" i="4"/>
  <c r="AD1407" i="4"/>
  <c r="AD1408" i="4"/>
  <c r="AD1409" i="4"/>
  <c r="AD1410" i="4"/>
  <c r="AD1411" i="4"/>
  <c r="AD1412" i="4"/>
  <c r="AD1413" i="4"/>
  <c r="AD1414" i="4"/>
  <c r="AD1415" i="4"/>
  <c r="AD1416" i="4"/>
  <c r="AD1417" i="4"/>
  <c r="AD1418" i="4"/>
  <c r="AD1419" i="4"/>
  <c r="AD1420" i="4"/>
  <c r="AD1421" i="4"/>
  <c r="AD1422" i="4"/>
  <c r="AD1423" i="4"/>
  <c r="AD1424" i="4"/>
  <c r="AD1425" i="4"/>
  <c r="AD1426" i="4"/>
  <c r="AD1427" i="4"/>
  <c r="AD1428" i="4"/>
  <c r="AD1429" i="4"/>
  <c r="AD1430" i="4"/>
  <c r="AD1431" i="4"/>
  <c r="AD1432" i="4"/>
  <c r="AD1433" i="4"/>
  <c r="AD1434" i="4"/>
  <c r="AD1435" i="4"/>
  <c r="AD1436" i="4"/>
  <c r="AD1437" i="4"/>
  <c r="AD1438" i="4"/>
  <c r="AD1439" i="4"/>
  <c r="AD1440" i="4"/>
  <c r="AD1441" i="4"/>
  <c r="AD1442" i="4"/>
  <c r="AD1443" i="4"/>
  <c r="AD1444" i="4"/>
  <c r="AD1445" i="4"/>
  <c r="AD1446" i="4"/>
  <c r="AD1447" i="4"/>
  <c r="AD1448" i="4"/>
  <c r="AD1449" i="4"/>
  <c r="AD1450" i="4"/>
  <c r="AD1451" i="4"/>
  <c r="AD1452" i="4"/>
  <c r="AD1453" i="4"/>
  <c r="AD1454" i="4"/>
  <c r="AD1455" i="4"/>
  <c r="AD1456" i="4"/>
  <c r="AD1457" i="4"/>
  <c r="AD1458" i="4"/>
  <c r="AD1459" i="4"/>
  <c r="AD1460" i="4"/>
  <c r="AD1461" i="4"/>
  <c r="AD1462" i="4"/>
  <c r="AD1463" i="4"/>
  <c r="AD1464" i="4"/>
  <c r="AD1465" i="4"/>
  <c r="AD1466" i="4"/>
  <c r="AD1467" i="4"/>
  <c r="AD1468" i="4"/>
  <c r="AD1469" i="4"/>
  <c r="AD1470" i="4"/>
  <c r="AD1471" i="4"/>
  <c r="AD1472" i="4"/>
  <c r="AD1473" i="4"/>
  <c r="AD1474" i="4"/>
  <c r="AD1475" i="4"/>
  <c r="AD1476" i="4"/>
  <c r="AD1477" i="4"/>
  <c r="AD1478" i="4"/>
  <c r="AD1479" i="4"/>
  <c r="AD1480" i="4"/>
  <c r="AD1481" i="4"/>
  <c r="AD1482" i="4"/>
  <c r="AD1483" i="4"/>
  <c r="AD1484" i="4"/>
  <c r="AD1485" i="4"/>
  <c r="AD1486" i="4"/>
  <c r="AD1487" i="4"/>
  <c r="AD1488" i="4"/>
  <c r="AD1489" i="4"/>
  <c r="AD1490" i="4"/>
  <c r="AD1491" i="4"/>
  <c r="AD1492" i="4"/>
  <c r="AD1493" i="4"/>
  <c r="AD1494" i="4"/>
  <c r="AD1495" i="4"/>
  <c r="AD1496" i="4"/>
  <c r="AD1497" i="4"/>
  <c r="AD1498" i="4"/>
  <c r="AD1499" i="4"/>
  <c r="AD1500" i="4"/>
  <c r="AD1501" i="4"/>
  <c r="AD1502" i="4"/>
  <c r="AD1503" i="4"/>
  <c r="AD1504" i="4"/>
  <c r="AD1505" i="4"/>
  <c r="AD1506" i="4"/>
  <c r="AD1507" i="4"/>
  <c r="AD1508" i="4"/>
  <c r="AD1509" i="4"/>
  <c r="AD1510" i="4"/>
  <c r="AD1511" i="4"/>
  <c r="AD1512" i="4"/>
  <c r="AD1513" i="4"/>
  <c r="AD1514" i="4"/>
  <c r="AD1515" i="4"/>
  <c r="AD1516" i="4"/>
  <c r="AD1517" i="4"/>
  <c r="AD1518" i="4"/>
  <c r="AD1519" i="4"/>
  <c r="AD1520" i="4"/>
  <c r="AD1521" i="4"/>
  <c r="AD1522" i="4"/>
  <c r="AD1523" i="4"/>
  <c r="AD1524" i="4"/>
  <c r="AD1525" i="4"/>
  <c r="AD1526" i="4"/>
  <c r="AD1527" i="4"/>
  <c r="AD1528" i="4"/>
  <c r="AD1529" i="4"/>
  <c r="AD1530" i="4"/>
  <c r="AD1531" i="4"/>
  <c r="AD1532" i="4"/>
  <c r="AD1533" i="4"/>
  <c r="AD1534" i="4"/>
  <c r="AD1535" i="4"/>
  <c r="AD1536" i="4"/>
  <c r="AD1537" i="4"/>
  <c r="AD1538" i="4"/>
  <c r="AD1539" i="4"/>
  <c r="AD1540" i="4"/>
  <c r="AD1541" i="4"/>
  <c r="AD1542" i="4"/>
  <c r="AD1543" i="4"/>
  <c r="AD1544" i="4"/>
  <c r="AD1545" i="4"/>
  <c r="AD1546" i="4"/>
  <c r="AD1547" i="4"/>
  <c r="AD1548" i="4"/>
  <c r="AD1549" i="4"/>
  <c r="AD1550" i="4"/>
  <c r="AD1551" i="4"/>
  <c r="AD1552" i="4"/>
  <c r="AD1553" i="4"/>
  <c r="AD1554" i="4"/>
  <c r="AD1555" i="4"/>
  <c r="AD1556" i="4"/>
  <c r="AD1557" i="4"/>
  <c r="AD1558" i="4"/>
  <c r="AD1559" i="4"/>
  <c r="AD1560" i="4"/>
  <c r="AD1561" i="4"/>
  <c r="AD1562" i="4"/>
  <c r="AD1563" i="4"/>
  <c r="AD1564" i="4"/>
  <c r="AD1565" i="4"/>
  <c r="AD1566" i="4"/>
  <c r="AD1567" i="4"/>
  <c r="AD1568" i="4"/>
  <c r="AD1569" i="4"/>
  <c r="AD1570" i="4"/>
  <c r="AD1571" i="4"/>
  <c r="AD1572" i="4"/>
  <c r="AD1573" i="4"/>
  <c r="AD1574" i="4"/>
  <c r="AD1575" i="4"/>
  <c r="AD1576" i="4"/>
  <c r="AD1577" i="4"/>
  <c r="AD1578" i="4"/>
  <c r="AD1579" i="4"/>
  <c r="AD1580" i="4"/>
  <c r="AD1581" i="4"/>
  <c r="AD1582" i="4"/>
  <c r="AD1583" i="4"/>
  <c r="AD1584" i="4"/>
  <c r="AD1585" i="4"/>
  <c r="AD1586" i="4"/>
  <c r="AD1587" i="4"/>
  <c r="AD1588" i="4"/>
  <c r="AD1589" i="4"/>
  <c r="AD1590" i="4"/>
  <c r="AD1591" i="4"/>
  <c r="AD1592" i="4"/>
  <c r="AD1593" i="4"/>
  <c r="AD1594" i="4"/>
  <c r="AD1595" i="4"/>
  <c r="AD1596" i="4"/>
  <c r="AD1597" i="4"/>
  <c r="AD1598" i="4"/>
  <c r="AD1599" i="4"/>
  <c r="AD1600" i="4"/>
  <c r="AD1601" i="4"/>
  <c r="AD1602" i="4"/>
  <c r="AD1603" i="4"/>
  <c r="AD1604" i="4"/>
  <c r="AD1605" i="4"/>
  <c r="AD1606" i="4"/>
  <c r="AD1607" i="4"/>
  <c r="AD1608" i="4"/>
  <c r="AD1609" i="4"/>
  <c r="AD1610" i="4"/>
  <c r="AD1611" i="4"/>
  <c r="AD1612" i="4"/>
  <c r="AD1613" i="4"/>
  <c r="AD1614" i="4"/>
  <c r="AD1615" i="4"/>
  <c r="AD1616" i="4"/>
  <c r="AD1617" i="4"/>
  <c r="AD1618" i="4"/>
  <c r="AD1619" i="4"/>
  <c r="AD1620" i="4"/>
  <c r="AD1621" i="4"/>
  <c r="AD1622" i="4"/>
  <c r="AD1623" i="4"/>
  <c r="AD1624" i="4"/>
  <c r="AD1625" i="4"/>
  <c r="AD1626" i="4"/>
  <c r="AD1627" i="4"/>
  <c r="AD1628" i="4"/>
  <c r="AD1629" i="4"/>
  <c r="AD1630" i="4"/>
  <c r="AD1631" i="4"/>
  <c r="AD1632" i="4"/>
  <c r="AD1633" i="4"/>
  <c r="AD1634" i="4"/>
  <c r="AD1635" i="4"/>
  <c r="AD1636" i="4"/>
  <c r="AD1637" i="4"/>
  <c r="AD1638" i="4"/>
  <c r="AD1639" i="4"/>
  <c r="AD1640" i="4"/>
  <c r="AD1641" i="4"/>
  <c r="AD1642" i="4"/>
  <c r="AD1643" i="4"/>
  <c r="AD1644" i="4"/>
  <c r="AD1645" i="4"/>
  <c r="AD1646" i="4"/>
  <c r="AD1647" i="4"/>
  <c r="AD1648" i="4"/>
  <c r="AD1649" i="4"/>
  <c r="AD1650" i="4"/>
  <c r="AD1651" i="4"/>
  <c r="AD1652" i="4"/>
  <c r="AD1653" i="4"/>
  <c r="AD1654" i="4"/>
  <c r="AD1655" i="4"/>
  <c r="AD1656" i="4"/>
  <c r="AD1657" i="4"/>
  <c r="AD1658" i="4"/>
  <c r="AD1659" i="4"/>
  <c r="AD1660" i="4"/>
  <c r="AD1661" i="4"/>
  <c r="AD1662" i="4"/>
  <c r="AD1663" i="4"/>
  <c r="AD1664" i="4"/>
  <c r="AD1665" i="4"/>
  <c r="AD1666" i="4"/>
  <c r="AD1667" i="4"/>
  <c r="AD1668" i="4"/>
  <c r="AD1669" i="4"/>
  <c r="AD1670" i="4"/>
  <c r="AD1671" i="4"/>
  <c r="AD1672" i="4"/>
  <c r="AD1673" i="4"/>
  <c r="AD1674" i="4"/>
  <c r="AD1675" i="4"/>
  <c r="AD1676" i="4"/>
  <c r="AD1677" i="4"/>
  <c r="AD1678" i="4"/>
  <c r="AD1679" i="4"/>
  <c r="AD1680" i="4"/>
  <c r="AD1681" i="4"/>
  <c r="AD1682" i="4"/>
  <c r="AD1683" i="4"/>
  <c r="AD1684" i="4"/>
  <c r="AD1685" i="4"/>
  <c r="AD1686" i="4"/>
  <c r="AD1687" i="4"/>
  <c r="AD1688" i="4"/>
  <c r="AD1689" i="4"/>
  <c r="AD1690" i="4"/>
  <c r="AD1691" i="4"/>
  <c r="AD1692" i="4"/>
  <c r="AD1693" i="4"/>
  <c r="AD1694" i="4"/>
  <c r="AD1695" i="4"/>
  <c r="AD1696" i="4"/>
  <c r="AD1697" i="4"/>
  <c r="AD1698" i="4"/>
  <c r="AD1699" i="4"/>
  <c r="AD1700" i="4"/>
  <c r="AD1701" i="4"/>
  <c r="AD1702" i="4"/>
  <c r="AD1703" i="4"/>
  <c r="AD1704" i="4"/>
  <c r="AD1705" i="4"/>
  <c r="AD2" i="4"/>
  <c r="P1705" i="4"/>
  <c r="AG1705" i="4" s="1"/>
  <c r="P1704" i="4"/>
  <c r="R1704" i="4" s="1"/>
  <c r="S1704" i="4" s="1"/>
  <c r="P1703" i="4"/>
  <c r="AG1703" i="4" s="1"/>
  <c r="P1702" i="4"/>
  <c r="AG1702" i="4" s="1"/>
  <c r="P1701" i="4"/>
  <c r="AG1701" i="4" s="1"/>
  <c r="P1700" i="4"/>
  <c r="AG1700" i="4" s="1"/>
  <c r="P1699" i="4"/>
  <c r="AG1699" i="4" s="1"/>
  <c r="P1698" i="4"/>
  <c r="AG1698" i="4" s="1"/>
  <c r="P1697" i="4"/>
  <c r="R1697" i="4" s="1"/>
  <c r="S1697" i="4" s="1"/>
  <c r="P1696" i="4"/>
  <c r="AG1696" i="4" s="1"/>
  <c r="P1695" i="4"/>
  <c r="AG1695" i="4" s="1"/>
  <c r="P1694" i="4"/>
  <c r="R1694" i="4" s="1"/>
  <c r="P1693" i="4"/>
  <c r="R1693" i="4" s="1"/>
  <c r="S1693" i="4" s="1"/>
  <c r="P1692" i="4"/>
  <c r="P1691" i="4"/>
  <c r="AG1691" i="4" s="1"/>
  <c r="P1690" i="4"/>
  <c r="P1689" i="4"/>
  <c r="AG1689" i="4" s="1"/>
  <c r="P1688" i="4"/>
  <c r="AG1688" i="4" s="1"/>
  <c r="P1687" i="4"/>
  <c r="AG1687" i="4" s="1"/>
  <c r="P1686" i="4"/>
  <c r="AG1686" i="4" s="1"/>
  <c r="P1685" i="4"/>
  <c r="R1685" i="4" s="1"/>
  <c r="S1685" i="4" s="1"/>
  <c r="P1684" i="4"/>
  <c r="P1683" i="4"/>
  <c r="AG1683" i="4" s="1"/>
  <c r="P1682" i="4"/>
  <c r="P1681" i="4"/>
  <c r="R1681" i="4" s="1"/>
  <c r="S1681" i="4" s="1"/>
  <c r="P1680" i="4"/>
  <c r="AG1680" i="4" s="1"/>
  <c r="P1679" i="4"/>
  <c r="AG1679" i="4" s="1"/>
  <c r="P1678" i="4"/>
  <c r="AG1678" i="4" s="1"/>
  <c r="P1677" i="4"/>
  <c r="R1677" i="4" s="1"/>
  <c r="S1677" i="4" s="1"/>
  <c r="P1676" i="4"/>
  <c r="P1675" i="4"/>
  <c r="AG1675" i="4" s="1"/>
  <c r="P1674" i="4"/>
  <c r="P1673" i="4"/>
  <c r="R1673" i="4" s="1"/>
  <c r="S1673" i="4" s="1"/>
  <c r="P1672" i="4"/>
  <c r="R1672" i="4" s="1"/>
  <c r="S1672" i="4" s="1"/>
  <c r="P1671" i="4"/>
  <c r="AG1671" i="4" s="1"/>
  <c r="P1670" i="4"/>
  <c r="R1670" i="4" s="1"/>
  <c r="P1669" i="4"/>
  <c r="R1669" i="4" s="1"/>
  <c r="S1669" i="4" s="1"/>
  <c r="P1668" i="4"/>
  <c r="AG1668" i="4" s="1"/>
  <c r="P1667" i="4"/>
  <c r="AG1667" i="4" s="1"/>
  <c r="P1666" i="4"/>
  <c r="AG1666" i="4" s="1"/>
  <c r="P1665" i="4"/>
  <c r="P1664" i="4"/>
  <c r="AG1664" i="4" s="1"/>
  <c r="P1663" i="4"/>
  <c r="AG1663" i="4" s="1"/>
  <c r="P1662" i="4"/>
  <c r="R1662" i="4" s="1"/>
  <c r="P1661" i="4"/>
  <c r="R1661" i="4" s="1"/>
  <c r="S1661" i="4" s="1"/>
  <c r="P1660" i="4"/>
  <c r="P1659" i="4"/>
  <c r="AG1659" i="4" s="1"/>
  <c r="P1658" i="4"/>
  <c r="AG1658" i="4" s="1"/>
  <c r="P1657" i="4"/>
  <c r="P1656" i="4"/>
  <c r="AG1656" i="4" s="1"/>
  <c r="P1655" i="4"/>
  <c r="AG1655" i="4" s="1"/>
  <c r="P1654" i="4"/>
  <c r="R1654" i="4" s="1"/>
  <c r="P1653" i="4"/>
  <c r="R1653" i="4" s="1"/>
  <c r="S1653" i="4" s="1"/>
  <c r="P1652" i="4"/>
  <c r="AG1652" i="4" s="1"/>
  <c r="P1651" i="4"/>
  <c r="AG1651" i="4" s="1"/>
  <c r="P1650" i="4"/>
  <c r="AG1650" i="4" s="1"/>
  <c r="P1649" i="4"/>
  <c r="AG1649" i="4" s="1"/>
  <c r="P1648" i="4"/>
  <c r="AG1648" i="4" s="1"/>
  <c r="P1647" i="4"/>
  <c r="AG1647" i="4" s="1"/>
  <c r="P1646" i="4"/>
  <c r="R1646" i="4" s="1"/>
  <c r="P1645" i="4"/>
  <c r="AG1645" i="4" s="1"/>
  <c r="P1644" i="4"/>
  <c r="AG1644" i="4" s="1"/>
  <c r="P1643" i="4"/>
  <c r="AG1643" i="4" s="1"/>
  <c r="P1642" i="4"/>
  <c r="P1641" i="4"/>
  <c r="R1641" i="4" s="1"/>
  <c r="P1640" i="4"/>
  <c r="P1639" i="4"/>
  <c r="AG1639" i="4" s="1"/>
  <c r="P1638" i="4"/>
  <c r="AG1638" i="4" s="1"/>
  <c r="P1637" i="4"/>
  <c r="R1637" i="4" s="1"/>
  <c r="S1637" i="4" s="1"/>
  <c r="P1636" i="4"/>
  <c r="AG1636" i="4" s="1"/>
  <c r="P1635" i="4"/>
  <c r="AG1635" i="4" s="1"/>
  <c r="P1634" i="4"/>
  <c r="P1633" i="4"/>
  <c r="R1633" i="4" s="1"/>
  <c r="S1633" i="4" s="1"/>
  <c r="P1632" i="4"/>
  <c r="AG1632" i="4" s="1"/>
  <c r="P1631" i="4"/>
  <c r="AG1631" i="4" s="1"/>
  <c r="P1630" i="4"/>
  <c r="R1630" i="4" s="1"/>
  <c r="P1629" i="4"/>
  <c r="R1629" i="4" s="1"/>
  <c r="S1629" i="4" s="1"/>
  <c r="P1628" i="4"/>
  <c r="AG1628" i="4" s="1"/>
  <c r="P1627" i="4"/>
  <c r="AG1627" i="4" s="1"/>
  <c r="P1626" i="4"/>
  <c r="P1625" i="4"/>
  <c r="R1625" i="4" s="1"/>
  <c r="P1624" i="4"/>
  <c r="AG1624" i="4" s="1"/>
  <c r="P1623" i="4"/>
  <c r="AG1623" i="4" s="1"/>
  <c r="P1622" i="4"/>
  <c r="R1622" i="4" s="1"/>
  <c r="P1621" i="4"/>
  <c r="R1621" i="4" s="1"/>
  <c r="S1621" i="4" s="1"/>
  <c r="U1621" i="4" s="1"/>
  <c r="V1621" i="4" s="1"/>
  <c r="W1621" i="4" s="1"/>
  <c r="P1620" i="4"/>
  <c r="AG1620" i="4" s="1"/>
  <c r="P1619" i="4"/>
  <c r="AG1619" i="4" s="1"/>
  <c r="P1618" i="4"/>
  <c r="P1617" i="4"/>
  <c r="R1617" i="4" s="1"/>
  <c r="S1617" i="4" s="1"/>
  <c r="U1617" i="4" s="1"/>
  <c r="P1616" i="4"/>
  <c r="AG1616" i="4" s="1"/>
  <c r="P1615" i="4"/>
  <c r="AG1615" i="4" s="1"/>
  <c r="P1614" i="4"/>
  <c r="AG1614" i="4" s="1"/>
  <c r="P1613" i="4"/>
  <c r="R1613" i="4" s="1"/>
  <c r="P1612" i="4"/>
  <c r="P1611" i="4"/>
  <c r="AG1611" i="4" s="1"/>
  <c r="P1610" i="4"/>
  <c r="AG1610" i="4" s="1"/>
  <c r="P1609" i="4"/>
  <c r="R1609" i="4" s="1"/>
  <c r="P1608" i="4"/>
  <c r="AG1608" i="4" s="1"/>
  <c r="P1607" i="4"/>
  <c r="AG1607" i="4" s="1"/>
  <c r="P1606" i="4"/>
  <c r="AG1606" i="4" s="1"/>
  <c r="P1605" i="4"/>
  <c r="AG1605" i="4" s="1"/>
  <c r="P1604" i="4"/>
  <c r="P1603" i="4"/>
  <c r="P1602" i="4"/>
  <c r="AG1602" i="4" s="1"/>
  <c r="P1601" i="4"/>
  <c r="R1601" i="4" s="1"/>
  <c r="S1601" i="4" s="1"/>
  <c r="P1600" i="4"/>
  <c r="AG1600" i="4" s="1"/>
  <c r="P1599" i="4"/>
  <c r="AG1599" i="4" s="1"/>
  <c r="P1598" i="4"/>
  <c r="R1598" i="4" s="1"/>
  <c r="S1598" i="4" s="1"/>
  <c r="P1597" i="4"/>
  <c r="R1597" i="4" s="1"/>
  <c r="S1597" i="4" s="1"/>
  <c r="P1596" i="4"/>
  <c r="AG1596" i="4" s="1"/>
  <c r="P1595" i="4"/>
  <c r="P1594" i="4"/>
  <c r="P1593" i="4"/>
  <c r="AG1593" i="4" s="1"/>
  <c r="P1592" i="4"/>
  <c r="R1592" i="4" s="1"/>
  <c r="P1591" i="4"/>
  <c r="AG1591" i="4" s="1"/>
  <c r="P1590" i="4"/>
  <c r="AG1590" i="4" s="1"/>
  <c r="P1589" i="4"/>
  <c r="AG1589" i="4" s="1"/>
  <c r="P1588" i="4"/>
  <c r="P1587" i="4"/>
  <c r="AG1587" i="4" s="1"/>
  <c r="P1586" i="4"/>
  <c r="AG1586" i="4" s="1"/>
  <c r="P1585" i="4"/>
  <c r="AG1585" i="4" s="1"/>
  <c r="P1584" i="4"/>
  <c r="R1584" i="4" s="1"/>
  <c r="S1584" i="4" s="1"/>
  <c r="P1583" i="4"/>
  <c r="R1583" i="4" s="1"/>
  <c r="S1583" i="4" s="1"/>
  <c r="P1582" i="4"/>
  <c r="R1582" i="4" s="1"/>
  <c r="P1581" i="4"/>
  <c r="AG1581" i="4" s="1"/>
  <c r="P1580" i="4"/>
  <c r="P1579" i="4"/>
  <c r="AG1579" i="4" s="1"/>
  <c r="P1578" i="4"/>
  <c r="AG1578" i="4" s="1"/>
  <c r="P1577" i="4"/>
  <c r="AG1577" i="4" s="1"/>
  <c r="P1576" i="4"/>
  <c r="R1576" i="4" s="1"/>
  <c r="S1576" i="4" s="1"/>
  <c r="P1575" i="4"/>
  <c r="AG1575" i="4" s="1"/>
  <c r="P1574" i="4"/>
  <c r="R1574" i="4" s="1"/>
  <c r="P1573" i="4"/>
  <c r="AG1573" i="4" s="1"/>
  <c r="P1572" i="4"/>
  <c r="AG1572" i="4" s="1"/>
  <c r="P1571" i="4"/>
  <c r="AG1571" i="4" s="1"/>
  <c r="P1570" i="4"/>
  <c r="P1569" i="4"/>
  <c r="AG1569" i="4" s="1"/>
  <c r="P1568" i="4"/>
  <c r="R1568" i="4" s="1"/>
  <c r="S1568" i="4" s="1"/>
  <c r="P1567" i="4"/>
  <c r="R1567" i="4" s="1"/>
  <c r="S1567" i="4" s="1"/>
  <c r="U1567" i="4" s="1"/>
  <c r="P1566" i="4"/>
  <c r="R1566" i="4" s="1"/>
  <c r="S1566" i="4" s="1"/>
  <c r="P1565" i="4"/>
  <c r="AG1565" i="4" s="1"/>
  <c r="P1564" i="4"/>
  <c r="AG1564" i="4" s="1"/>
  <c r="P1563" i="4"/>
  <c r="AG1563" i="4" s="1"/>
  <c r="P1562" i="4"/>
  <c r="AG1562" i="4" s="1"/>
  <c r="P1561" i="4"/>
  <c r="AG1561" i="4" s="1"/>
  <c r="P1560" i="4"/>
  <c r="R1560" i="4" s="1"/>
  <c r="P1559" i="4"/>
  <c r="R1559" i="4" s="1"/>
  <c r="P1558" i="4"/>
  <c r="AG1558" i="4" s="1"/>
  <c r="P1557" i="4"/>
  <c r="AG1557" i="4" s="1"/>
  <c r="P1556" i="4"/>
  <c r="P1555" i="4"/>
  <c r="P1554" i="4"/>
  <c r="P1553" i="4"/>
  <c r="AG1553" i="4" s="1"/>
  <c r="P1552" i="4"/>
  <c r="R1552" i="4" s="1"/>
  <c r="P1551" i="4"/>
  <c r="R1551" i="4" s="1"/>
  <c r="S1551" i="4" s="1"/>
  <c r="P1550" i="4"/>
  <c r="AG1550" i="4" s="1"/>
  <c r="P1549" i="4"/>
  <c r="AG1549" i="4" s="1"/>
  <c r="P1548" i="4"/>
  <c r="P1547" i="4"/>
  <c r="AG1547" i="4" s="1"/>
  <c r="P1546" i="4"/>
  <c r="P1545" i="4"/>
  <c r="AG1545" i="4" s="1"/>
  <c r="P1544" i="4"/>
  <c r="P1543" i="4"/>
  <c r="AG1543" i="4" s="1"/>
  <c r="P1542" i="4"/>
  <c r="AG1542" i="4" s="1"/>
  <c r="P1541" i="4"/>
  <c r="AG1541" i="4" s="1"/>
  <c r="P1540" i="4"/>
  <c r="AG1540" i="4" s="1"/>
  <c r="P1539" i="4"/>
  <c r="AG1539" i="4" s="1"/>
  <c r="P1538" i="4"/>
  <c r="AG1538" i="4" s="1"/>
  <c r="P1537" i="4"/>
  <c r="R1537" i="4" s="1"/>
  <c r="P1536" i="4"/>
  <c r="AG1536" i="4" s="1"/>
  <c r="P1535" i="4"/>
  <c r="P1534" i="4"/>
  <c r="R1534" i="4" s="1"/>
  <c r="P1533" i="4"/>
  <c r="AG1533" i="4" s="1"/>
  <c r="P1532" i="4"/>
  <c r="P1531" i="4"/>
  <c r="P1530" i="4"/>
  <c r="AG1530" i="4" s="1"/>
  <c r="P1529" i="4"/>
  <c r="AG1529" i="4" s="1"/>
  <c r="P1528" i="4"/>
  <c r="AG1528" i="4" s="1"/>
  <c r="P1527" i="4"/>
  <c r="P1526" i="4"/>
  <c r="AG1526" i="4" s="1"/>
  <c r="P1525" i="4"/>
  <c r="AG1525" i="4" s="1"/>
  <c r="P1524" i="4"/>
  <c r="AG1524" i="4" s="1"/>
  <c r="P1523" i="4"/>
  <c r="AG1523" i="4" s="1"/>
  <c r="P1522" i="4"/>
  <c r="AG1522" i="4" s="1"/>
  <c r="P1521" i="4"/>
  <c r="AG1521" i="4" s="1"/>
  <c r="P1520" i="4"/>
  <c r="AG1520" i="4" s="1"/>
  <c r="P1519" i="4"/>
  <c r="AG1519" i="4" s="1"/>
  <c r="P1518" i="4"/>
  <c r="R1518" i="4" s="1"/>
  <c r="S1518" i="4" s="1"/>
  <c r="U1518" i="4" s="1"/>
  <c r="P1517" i="4"/>
  <c r="AG1517" i="4" s="1"/>
  <c r="P1516" i="4"/>
  <c r="P1515" i="4"/>
  <c r="AG1515" i="4" s="1"/>
  <c r="P1514" i="4"/>
  <c r="P1513" i="4"/>
  <c r="AG1513" i="4" s="1"/>
  <c r="P1512" i="4"/>
  <c r="AG1512" i="4" s="1"/>
  <c r="P1511" i="4"/>
  <c r="AG1511" i="4" s="1"/>
  <c r="P1510" i="4"/>
  <c r="R1510" i="4" s="1"/>
  <c r="P1509" i="4"/>
  <c r="AG1509" i="4" s="1"/>
  <c r="P1508" i="4"/>
  <c r="AG1508" i="4" s="1"/>
  <c r="P1507" i="4"/>
  <c r="AG1507" i="4" s="1"/>
  <c r="P1506" i="4"/>
  <c r="P1505" i="4"/>
  <c r="AG1505" i="4" s="1"/>
  <c r="P1504" i="4"/>
  <c r="AG1504" i="4" s="1"/>
  <c r="P1503" i="4"/>
  <c r="R1503" i="4" s="1"/>
  <c r="P1502" i="4"/>
  <c r="AG1502" i="4" s="1"/>
  <c r="P1501" i="4"/>
  <c r="AG1501" i="4" s="1"/>
  <c r="P1500" i="4"/>
  <c r="AG1500" i="4" s="1"/>
  <c r="P1499" i="4"/>
  <c r="AG1499" i="4" s="1"/>
  <c r="P1498" i="4"/>
  <c r="P1497" i="4"/>
  <c r="P1496" i="4"/>
  <c r="AG1496" i="4" s="1"/>
  <c r="P1495" i="4"/>
  <c r="R1495" i="4" s="1"/>
  <c r="P1494" i="4"/>
  <c r="AG1494" i="4" s="1"/>
  <c r="P1493" i="4"/>
  <c r="AG1493" i="4" s="1"/>
  <c r="P1492" i="4"/>
  <c r="AG1492" i="4" s="1"/>
  <c r="P1491" i="4"/>
  <c r="P1490" i="4"/>
  <c r="AG1490" i="4" s="1"/>
  <c r="P1489" i="4"/>
  <c r="AG1489" i="4" s="1"/>
  <c r="P1488" i="4"/>
  <c r="AG1488" i="4" s="1"/>
  <c r="P1487" i="4"/>
  <c r="R1487" i="4" s="1"/>
  <c r="P1486" i="4"/>
  <c r="R1486" i="4" s="1"/>
  <c r="S1486" i="4" s="1"/>
  <c r="P1485" i="4"/>
  <c r="AG1485" i="4" s="1"/>
  <c r="P1484" i="4"/>
  <c r="AG1484" i="4" s="1"/>
  <c r="P1483" i="4"/>
  <c r="P1482" i="4"/>
  <c r="AG1482" i="4" s="1"/>
  <c r="P1481" i="4"/>
  <c r="R1481" i="4" s="1"/>
  <c r="P1480" i="4"/>
  <c r="AG1480" i="4" s="1"/>
  <c r="P1479" i="4"/>
  <c r="AG1479" i="4" s="1"/>
  <c r="P1478" i="4"/>
  <c r="R1478" i="4" s="1"/>
  <c r="S1478" i="4" s="1"/>
  <c r="P1477" i="4"/>
  <c r="R1477" i="4" s="1"/>
  <c r="S1477" i="4" s="1"/>
  <c r="U1477" i="4" s="1"/>
  <c r="P1476" i="4"/>
  <c r="P1475" i="4"/>
  <c r="P1474" i="4"/>
  <c r="AG1474" i="4" s="1"/>
  <c r="P1473" i="4"/>
  <c r="AG1473" i="4" s="1"/>
  <c r="P1472" i="4"/>
  <c r="AG1472" i="4" s="1"/>
  <c r="P1471" i="4"/>
  <c r="AG1471" i="4" s="1"/>
  <c r="P1470" i="4"/>
  <c r="AG1470" i="4" s="1"/>
  <c r="P1469" i="4"/>
  <c r="R1469" i="4" s="1"/>
  <c r="S1469" i="4" s="1"/>
  <c r="P1468" i="4"/>
  <c r="P1467" i="4"/>
  <c r="AG1467" i="4" s="1"/>
  <c r="P1466" i="4"/>
  <c r="P1465" i="4"/>
  <c r="AG1465" i="4" s="1"/>
  <c r="P1464" i="4"/>
  <c r="AG1464" i="4" s="1"/>
  <c r="P1463" i="4"/>
  <c r="R1463" i="4" s="1"/>
  <c r="P1462" i="4"/>
  <c r="R1462" i="4" s="1"/>
  <c r="P1461" i="4"/>
  <c r="AG1461" i="4" s="1"/>
  <c r="P1460" i="4"/>
  <c r="P1459" i="4"/>
  <c r="AG1459" i="4" s="1"/>
  <c r="P1458" i="4"/>
  <c r="AG1458" i="4" s="1"/>
  <c r="P1457" i="4"/>
  <c r="AG1457" i="4" s="1"/>
  <c r="P1456" i="4"/>
  <c r="AG1456" i="4" s="1"/>
  <c r="P1455" i="4"/>
  <c r="R1455" i="4" s="1"/>
  <c r="P1454" i="4"/>
  <c r="AG1454" i="4" s="1"/>
  <c r="P1453" i="4"/>
  <c r="R1453" i="4" s="1"/>
  <c r="P1452" i="4"/>
  <c r="AG1452" i="4" s="1"/>
  <c r="P1451" i="4"/>
  <c r="P1450" i="4"/>
  <c r="P1449" i="4"/>
  <c r="R1449" i="4" s="1"/>
  <c r="S1449" i="4" s="1"/>
  <c r="P1448" i="4"/>
  <c r="AG1448" i="4" s="1"/>
  <c r="P1447" i="4"/>
  <c r="R1447" i="4" s="1"/>
  <c r="P1446" i="4"/>
  <c r="R1446" i="4" s="1"/>
  <c r="P1445" i="4"/>
  <c r="P1444" i="4"/>
  <c r="AG1444" i="4" s="1"/>
  <c r="P1443" i="4"/>
  <c r="AG1443" i="4" s="1"/>
  <c r="P1442" i="4"/>
  <c r="AG1442" i="4" s="1"/>
  <c r="P1441" i="4"/>
  <c r="R1441" i="4" s="1"/>
  <c r="P1440" i="4"/>
  <c r="R1440" i="4" s="1"/>
  <c r="S1440" i="4" s="1"/>
  <c r="U1440" i="4" s="1"/>
  <c r="P1439" i="4"/>
  <c r="R1439" i="4" s="1"/>
  <c r="P1438" i="4"/>
  <c r="P1437" i="4"/>
  <c r="AG1437" i="4" s="1"/>
  <c r="P1436" i="4"/>
  <c r="AG1436" i="4" s="1"/>
  <c r="P1435" i="4"/>
  <c r="AG1435" i="4" s="1"/>
  <c r="P1434" i="4"/>
  <c r="P1433" i="4"/>
  <c r="AG1433" i="4" s="1"/>
  <c r="P1432" i="4"/>
  <c r="AG1432" i="4" s="1"/>
  <c r="P1431" i="4"/>
  <c r="AG1431" i="4" s="1"/>
  <c r="P1430" i="4"/>
  <c r="P1429" i="4"/>
  <c r="AG1429" i="4" s="1"/>
  <c r="P1428" i="4"/>
  <c r="P1427" i="4"/>
  <c r="AG1427" i="4" s="1"/>
  <c r="P1426" i="4"/>
  <c r="AG1426" i="4" s="1"/>
  <c r="P1425" i="4"/>
  <c r="AG1425" i="4" s="1"/>
  <c r="P1424" i="4"/>
  <c r="AG1424" i="4" s="1"/>
  <c r="P1423" i="4"/>
  <c r="AG1423" i="4" s="1"/>
  <c r="P1422" i="4"/>
  <c r="P1421" i="4"/>
  <c r="AG1421" i="4" s="1"/>
  <c r="P1420" i="4"/>
  <c r="AG1420" i="4" s="1"/>
  <c r="P1419" i="4"/>
  <c r="AG1419" i="4" s="1"/>
  <c r="P1418" i="4"/>
  <c r="P1417" i="4"/>
  <c r="AG1417" i="4" s="1"/>
  <c r="P1416" i="4"/>
  <c r="AG1416" i="4" s="1"/>
  <c r="P1415" i="4"/>
  <c r="AG1415" i="4" s="1"/>
  <c r="P1414" i="4"/>
  <c r="P1413" i="4"/>
  <c r="AG1413" i="4" s="1"/>
  <c r="P1412" i="4"/>
  <c r="P1411" i="4"/>
  <c r="P1410" i="4"/>
  <c r="P1409" i="4"/>
  <c r="AG1409" i="4" s="1"/>
  <c r="P1408" i="4"/>
  <c r="R1408" i="4" s="1"/>
  <c r="P1407" i="4"/>
  <c r="P1406" i="4"/>
  <c r="AG1406" i="4" s="1"/>
  <c r="P1405" i="4"/>
  <c r="P1404" i="4"/>
  <c r="P1403" i="4"/>
  <c r="AG1403" i="4" s="1"/>
  <c r="P1402" i="4"/>
  <c r="AG1402" i="4" s="1"/>
  <c r="P1401" i="4"/>
  <c r="AG1401" i="4" s="1"/>
  <c r="P1400" i="4"/>
  <c r="AG1400" i="4" s="1"/>
  <c r="P1399" i="4"/>
  <c r="AG1399" i="4" s="1"/>
  <c r="P1398" i="4"/>
  <c r="R1398" i="4" s="1"/>
  <c r="S1398" i="4" s="1"/>
  <c r="U1398" i="4" s="1"/>
  <c r="P1397" i="4"/>
  <c r="AG1397" i="4" s="1"/>
  <c r="P1396" i="4"/>
  <c r="AG1396" i="4" s="1"/>
  <c r="P1395" i="4"/>
  <c r="P1394" i="4"/>
  <c r="AG1394" i="4" s="1"/>
  <c r="P1393" i="4"/>
  <c r="AG1393" i="4" s="1"/>
  <c r="P1392" i="4"/>
  <c r="AG1392" i="4" s="1"/>
  <c r="P1391" i="4"/>
  <c r="AG1391" i="4" s="1"/>
  <c r="P1390" i="4"/>
  <c r="AG1390" i="4" s="1"/>
  <c r="P1389" i="4"/>
  <c r="AG1389" i="4" s="1"/>
  <c r="P1388" i="4"/>
  <c r="P1387" i="4"/>
  <c r="P1386" i="4"/>
  <c r="AG1386" i="4" s="1"/>
  <c r="P1385" i="4"/>
  <c r="R1385" i="4" s="1"/>
  <c r="P1384" i="4"/>
  <c r="R1384" i="4" s="1"/>
  <c r="P1383" i="4"/>
  <c r="R1383" i="4" s="1"/>
  <c r="P1382" i="4"/>
  <c r="AG1382" i="4" s="1"/>
  <c r="P1381" i="4"/>
  <c r="AG1381" i="4" s="1"/>
  <c r="P1380" i="4"/>
  <c r="AG1380" i="4" s="1"/>
  <c r="P1379" i="4"/>
  <c r="P1378" i="4"/>
  <c r="AG1378" i="4" s="1"/>
  <c r="P1377" i="4"/>
  <c r="AG1377" i="4" s="1"/>
  <c r="P1376" i="4"/>
  <c r="R1376" i="4" s="1"/>
  <c r="P1375" i="4"/>
  <c r="R1375" i="4" s="1"/>
  <c r="P1374" i="4"/>
  <c r="P1373" i="4"/>
  <c r="AG1373" i="4" s="1"/>
  <c r="P1372" i="4"/>
  <c r="AG1372" i="4" s="1"/>
  <c r="P1371" i="4"/>
  <c r="P1370" i="4"/>
  <c r="P1369" i="4"/>
  <c r="AG1369" i="4" s="1"/>
  <c r="P1368" i="4"/>
  <c r="R1368" i="4" s="1"/>
  <c r="P1367" i="4"/>
  <c r="P1366" i="4"/>
  <c r="AG1366" i="4" s="1"/>
  <c r="P1365" i="4"/>
  <c r="P1364" i="4"/>
  <c r="AG1364" i="4" s="1"/>
  <c r="P1363" i="4"/>
  <c r="P1362" i="4"/>
  <c r="P1361" i="4"/>
  <c r="R1361" i="4" s="1"/>
  <c r="P1360" i="4"/>
  <c r="R1360" i="4" s="1"/>
  <c r="P1359" i="4"/>
  <c r="P1358" i="4"/>
  <c r="P1357" i="4"/>
  <c r="P1356" i="4"/>
  <c r="AG1356" i="4" s="1"/>
  <c r="P1355" i="4"/>
  <c r="AG1355" i="4" s="1"/>
  <c r="P1354" i="4"/>
  <c r="P1353" i="4"/>
  <c r="R1353" i="4" s="1"/>
  <c r="P1352" i="4"/>
  <c r="R1352" i="4" s="1"/>
  <c r="P1351" i="4"/>
  <c r="P1350" i="4"/>
  <c r="P1349" i="4"/>
  <c r="AG1349" i="4" s="1"/>
  <c r="P1348" i="4"/>
  <c r="AG1348" i="4" s="1"/>
  <c r="P1347" i="4"/>
  <c r="AG1347" i="4" s="1"/>
  <c r="P1346" i="4"/>
  <c r="AG1346" i="4" s="1"/>
  <c r="P1345" i="4"/>
  <c r="AG1345" i="4" s="1"/>
  <c r="P1344" i="4"/>
  <c r="P1343" i="4"/>
  <c r="R1343" i="4" s="1"/>
  <c r="P1342" i="4"/>
  <c r="R1342" i="4" s="1"/>
  <c r="S1342" i="4" s="1"/>
  <c r="U1342" i="4" s="1"/>
  <c r="P1341" i="4"/>
  <c r="P1340" i="4"/>
  <c r="P1339" i="4"/>
  <c r="P1338" i="4"/>
  <c r="P1337" i="4"/>
  <c r="R1337" i="4" s="1"/>
  <c r="P1336" i="4"/>
  <c r="R1336" i="4" s="1"/>
  <c r="P1335" i="4"/>
  <c r="R1335" i="4" s="1"/>
  <c r="P1334" i="4"/>
  <c r="AG1334" i="4" s="1"/>
  <c r="P1333" i="4"/>
  <c r="P1332" i="4"/>
  <c r="AG1332" i="4" s="1"/>
  <c r="P1331" i="4"/>
  <c r="P1330" i="4"/>
  <c r="AG1330" i="4" s="1"/>
  <c r="P1329" i="4"/>
  <c r="AG1329" i="4" s="1"/>
  <c r="P1328" i="4"/>
  <c r="R1328" i="4" s="1"/>
  <c r="P1327" i="4"/>
  <c r="R1327" i="4" s="1"/>
  <c r="P1326" i="4"/>
  <c r="R1326" i="4" s="1"/>
  <c r="S1326" i="4" s="1"/>
  <c r="U1326" i="4" s="1"/>
  <c r="P1325" i="4"/>
  <c r="AG1325" i="4" s="1"/>
  <c r="P1324" i="4"/>
  <c r="P1323" i="4"/>
  <c r="AG1323" i="4" s="1"/>
  <c r="P1322" i="4"/>
  <c r="P1321" i="4"/>
  <c r="R1321" i="4" s="1"/>
  <c r="P1320" i="4"/>
  <c r="R1320" i="4" s="1"/>
  <c r="P1319" i="4"/>
  <c r="R1319" i="4" s="1"/>
  <c r="P1318" i="4"/>
  <c r="R1318" i="4" s="1"/>
  <c r="S1318" i="4" s="1"/>
  <c r="U1318" i="4" s="1"/>
  <c r="V1318" i="4" s="1"/>
  <c r="W1318" i="4" s="1"/>
  <c r="P1317" i="4"/>
  <c r="AG1317" i="4" s="1"/>
  <c r="P1316" i="4"/>
  <c r="AG1316" i="4" s="1"/>
  <c r="P1315" i="4"/>
  <c r="P1314" i="4"/>
  <c r="AG1314" i="4" s="1"/>
  <c r="P1313" i="4"/>
  <c r="AG1313" i="4" s="1"/>
  <c r="P1312" i="4"/>
  <c r="R1312" i="4" s="1"/>
  <c r="P1311" i="4"/>
  <c r="R1311" i="4" s="1"/>
  <c r="P1310" i="4"/>
  <c r="AG1310" i="4" s="1"/>
  <c r="P1309" i="4"/>
  <c r="P1308" i="4"/>
  <c r="P1307" i="4"/>
  <c r="AG1307" i="4" s="1"/>
  <c r="P1306" i="4"/>
  <c r="P1305" i="4"/>
  <c r="AG1305" i="4" s="1"/>
  <c r="P1304" i="4"/>
  <c r="R1304" i="4" s="1"/>
  <c r="P1303" i="4"/>
  <c r="R1303" i="4" s="1"/>
  <c r="P1302" i="4"/>
  <c r="AG1302" i="4" s="1"/>
  <c r="P1301" i="4"/>
  <c r="AG1301" i="4" s="1"/>
  <c r="P1300" i="4"/>
  <c r="AG1300" i="4" s="1"/>
  <c r="P1299" i="4"/>
  <c r="P1298" i="4"/>
  <c r="P1297" i="4"/>
  <c r="R1297" i="4" s="1"/>
  <c r="P1296" i="4"/>
  <c r="R1296" i="4" s="1"/>
  <c r="P1295" i="4"/>
  <c r="R1295" i="4" s="1"/>
  <c r="S1295" i="4" s="1"/>
  <c r="U1295" i="4" s="1"/>
  <c r="P1294" i="4"/>
  <c r="R1294" i="4" s="1"/>
  <c r="S1294" i="4" s="1"/>
  <c r="U1294" i="4" s="1"/>
  <c r="V1294" i="4" s="1"/>
  <c r="W1294" i="4" s="1"/>
  <c r="P1293" i="4"/>
  <c r="AG1293" i="4" s="1"/>
  <c r="P1292" i="4"/>
  <c r="AG1292" i="4" s="1"/>
  <c r="P1291" i="4"/>
  <c r="P1290" i="4"/>
  <c r="P1289" i="4"/>
  <c r="R1289" i="4" s="1"/>
  <c r="P1288" i="4"/>
  <c r="R1288" i="4" s="1"/>
  <c r="P1287" i="4"/>
  <c r="R1287" i="4" s="1"/>
  <c r="P1286" i="4"/>
  <c r="R1286" i="4" s="1"/>
  <c r="P1285" i="4"/>
  <c r="AG1285" i="4" s="1"/>
  <c r="P1284" i="4"/>
  <c r="AG1284" i="4" s="1"/>
  <c r="P1283" i="4"/>
  <c r="P1282" i="4"/>
  <c r="P1281" i="4"/>
  <c r="R1281" i="4" s="1"/>
  <c r="P1280" i="4"/>
  <c r="AG1280" i="4" s="1"/>
  <c r="P1279" i="4"/>
  <c r="R1279" i="4" s="1"/>
  <c r="P1278" i="4"/>
  <c r="P1277" i="4"/>
  <c r="AG1277" i="4" s="1"/>
  <c r="P1276" i="4"/>
  <c r="P1275" i="4"/>
  <c r="AG1275" i="4" s="1"/>
  <c r="P1274" i="4"/>
  <c r="P1273" i="4"/>
  <c r="P1272" i="4"/>
  <c r="P1271" i="4"/>
  <c r="R1271" i="4" s="1"/>
  <c r="P1270" i="4"/>
  <c r="AG1270" i="4" s="1"/>
  <c r="P1269" i="4"/>
  <c r="P1268" i="4"/>
  <c r="AG1268" i="4" s="1"/>
  <c r="P1267" i="4"/>
  <c r="AG1267" i="4" s="1"/>
  <c r="P1266" i="4"/>
  <c r="AG1266" i="4" s="1"/>
  <c r="P1265" i="4"/>
  <c r="R1265" i="4" s="1"/>
  <c r="P1264" i="4"/>
  <c r="R1264" i="4" s="1"/>
  <c r="P1263" i="4"/>
  <c r="R1263" i="4" s="1"/>
  <c r="P1262" i="4"/>
  <c r="R1262" i="4" s="1"/>
  <c r="S1262" i="4" s="1"/>
  <c r="U1262" i="4" s="1"/>
  <c r="V1262" i="4" s="1"/>
  <c r="W1262" i="4" s="1"/>
  <c r="P1261" i="4"/>
  <c r="AG1261" i="4" s="1"/>
  <c r="P1260" i="4"/>
  <c r="P1259" i="4"/>
  <c r="AG1259" i="4" s="1"/>
  <c r="P1258" i="4"/>
  <c r="AG1258" i="4" s="1"/>
  <c r="P1257" i="4"/>
  <c r="AG1257" i="4" s="1"/>
  <c r="P1256" i="4"/>
  <c r="R1256" i="4" s="1"/>
  <c r="P1255" i="4"/>
  <c r="R1255" i="4" s="1"/>
  <c r="P1254" i="4"/>
  <c r="R1254" i="4" s="1"/>
  <c r="P1253" i="4"/>
  <c r="AG1253" i="4" s="1"/>
  <c r="P1252" i="4"/>
  <c r="AG1252" i="4" s="1"/>
  <c r="P1251" i="4"/>
  <c r="P1250" i="4"/>
  <c r="P1249" i="4"/>
  <c r="R1249" i="4" s="1"/>
  <c r="P1248" i="4"/>
  <c r="AG1248" i="4" s="1"/>
  <c r="P1247" i="4"/>
  <c r="R1247" i="4" s="1"/>
  <c r="P1246" i="4"/>
  <c r="P1245" i="4"/>
  <c r="P1244" i="4"/>
  <c r="AG1244" i="4" s="1"/>
  <c r="P1243" i="4"/>
  <c r="AG1243" i="4" s="1"/>
  <c r="P1242" i="4"/>
  <c r="AG1242" i="4" s="1"/>
  <c r="P1241" i="4"/>
  <c r="AG1241" i="4" s="1"/>
  <c r="P1240" i="4"/>
  <c r="R1240" i="4" s="1"/>
  <c r="P1239" i="4"/>
  <c r="R1239" i="4" s="1"/>
  <c r="P1238" i="4"/>
  <c r="AG1238" i="4" s="1"/>
  <c r="P1237" i="4"/>
  <c r="P1236" i="4"/>
  <c r="AG1236" i="4" s="1"/>
  <c r="P1235" i="4"/>
  <c r="P1234" i="4"/>
  <c r="AG1234" i="4" s="1"/>
  <c r="P1233" i="4"/>
  <c r="R1233" i="4" s="1"/>
  <c r="S1233" i="4" s="1"/>
  <c r="P1232" i="4"/>
  <c r="R1232" i="4" s="1"/>
  <c r="P1231" i="4"/>
  <c r="R1231" i="4" s="1"/>
  <c r="P1230" i="4"/>
  <c r="AG1230" i="4" s="1"/>
  <c r="P1229" i="4"/>
  <c r="AG1229" i="4" s="1"/>
  <c r="P1228" i="4"/>
  <c r="AG1228" i="4" s="1"/>
  <c r="P1227" i="4"/>
  <c r="AG1227" i="4" s="1"/>
  <c r="P1226" i="4"/>
  <c r="AG1226" i="4" s="1"/>
  <c r="P1225" i="4"/>
  <c r="AG1225" i="4" s="1"/>
  <c r="P1224" i="4"/>
  <c r="R1224" i="4" s="1"/>
  <c r="P1223" i="4"/>
  <c r="AG1223" i="4" s="1"/>
  <c r="P1222" i="4"/>
  <c r="AG1222" i="4" s="1"/>
  <c r="P1221" i="4"/>
  <c r="AG1221" i="4" s="1"/>
  <c r="P1220" i="4"/>
  <c r="P1219" i="4"/>
  <c r="AG1219" i="4" s="1"/>
  <c r="P1218" i="4"/>
  <c r="AG1218" i="4" s="1"/>
  <c r="P1217" i="4"/>
  <c r="AG1217" i="4" s="1"/>
  <c r="P1216" i="4"/>
  <c r="P1215" i="4"/>
  <c r="R1215" i="4" s="1"/>
  <c r="P1214" i="4"/>
  <c r="AG1214" i="4" s="1"/>
  <c r="P1213" i="4"/>
  <c r="P1212" i="4"/>
  <c r="P1211" i="4"/>
  <c r="AG1211" i="4" s="1"/>
  <c r="P1210" i="4"/>
  <c r="P1209" i="4"/>
  <c r="P1208" i="4"/>
  <c r="R1208" i="4" s="1"/>
  <c r="P1207" i="4"/>
  <c r="R1207" i="4" s="1"/>
  <c r="P1206" i="4"/>
  <c r="R1206" i="4" s="1"/>
  <c r="S1206" i="4" s="1"/>
  <c r="P1205" i="4"/>
  <c r="P1204" i="4"/>
  <c r="AG1204" i="4" s="1"/>
  <c r="P1203" i="4"/>
  <c r="P1202" i="4"/>
  <c r="AG1202" i="4" s="1"/>
  <c r="P1201" i="4"/>
  <c r="AG1201" i="4" s="1"/>
  <c r="P1200" i="4"/>
  <c r="AG1200" i="4" s="1"/>
  <c r="P1199" i="4"/>
  <c r="R1199" i="4" s="1"/>
  <c r="P1198" i="4"/>
  <c r="R1198" i="4" s="1"/>
  <c r="P1197" i="4"/>
  <c r="AG1197" i="4" s="1"/>
  <c r="P1196" i="4"/>
  <c r="P1195" i="4"/>
  <c r="P1194" i="4"/>
  <c r="AG1194" i="4" s="1"/>
  <c r="P1193" i="4"/>
  <c r="P1192" i="4"/>
  <c r="AG1192" i="4" s="1"/>
  <c r="P1191" i="4"/>
  <c r="AG1191" i="4" s="1"/>
  <c r="P1190" i="4"/>
  <c r="AG1190" i="4" s="1"/>
  <c r="P1189" i="4"/>
  <c r="AG1189" i="4" s="1"/>
  <c r="P1188" i="4"/>
  <c r="R1188" i="4" s="1"/>
  <c r="S1188" i="4" s="1"/>
  <c r="P1187" i="4"/>
  <c r="P1186" i="4"/>
  <c r="AG1186" i="4" s="1"/>
  <c r="P1185" i="4"/>
  <c r="P1184" i="4"/>
  <c r="P1183" i="4"/>
  <c r="AG1183" i="4" s="1"/>
  <c r="P1182" i="4"/>
  <c r="AG1182" i="4" s="1"/>
  <c r="P1181" i="4"/>
  <c r="P1180" i="4"/>
  <c r="R1180" i="4" s="1"/>
  <c r="S1180" i="4" s="1"/>
  <c r="P1179" i="4"/>
  <c r="P1178" i="4"/>
  <c r="AG1178" i="4" s="1"/>
  <c r="P1177" i="4"/>
  <c r="P1176" i="4"/>
  <c r="R1176" i="4" s="1"/>
  <c r="S1176" i="4" s="1"/>
  <c r="P1175" i="4"/>
  <c r="R1175" i="4" s="1"/>
  <c r="P1174" i="4"/>
  <c r="R1174" i="4" s="1"/>
  <c r="S1174" i="4" s="1"/>
  <c r="P1173" i="4"/>
  <c r="AG1173" i="4" s="1"/>
  <c r="P1172" i="4"/>
  <c r="P1171" i="4"/>
  <c r="P1170" i="4"/>
  <c r="AG1170" i="4" s="1"/>
  <c r="P1169" i="4"/>
  <c r="AG1169" i="4" s="1"/>
  <c r="P1168" i="4"/>
  <c r="AG1168" i="4" s="1"/>
  <c r="P1167" i="4"/>
  <c r="P1166" i="4"/>
  <c r="AG1166" i="4" s="1"/>
  <c r="P1165" i="4"/>
  <c r="P1164" i="4"/>
  <c r="AG1164" i="4" s="1"/>
  <c r="P1163" i="4"/>
  <c r="AG1163" i="4" s="1"/>
  <c r="P1162" i="4"/>
  <c r="P1161" i="4"/>
  <c r="AG1161" i="4" s="1"/>
  <c r="P1160" i="4"/>
  <c r="AG1160" i="4" s="1"/>
  <c r="P1159" i="4"/>
  <c r="AG1159" i="4" s="1"/>
  <c r="P1158" i="4"/>
  <c r="AG1158" i="4" s="1"/>
  <c r="P1157" i="4"/>
  <c r="AG1157" i="4" s="1"/>
  <c r="P1156" i="4"/>
  <c r="P1155" i="4"/>
  <c r="AG1155" i="4" s="1"/>
  <c r="P1154" i="4"/>
  <c r="P1153" i="4"/>
  <c r="P1152" i="4"/>
  <c r="AG1152" i="4" s="1"/>
  <c r="P1151" i="4"/>
  <c r="P1150" i="4"/>
  <c r="P1149" i="4"/>
  <c r="AG1149" i="4" s="1"/>
  <c r="P1148" i="4"/>
  <c r="AG1148" i="4" s="1"/>
  <c r="P1147" i="4"/>
  <c r="AG1147" i="4" s="1"/>
  <c r="P1146" i="4"/>
  <c r="AG1146" i="4" s="1"/>
  <c r="P1145" i="4"/>
  <c r="AG1145" i="4" s="1"/>
  <c r="P1144" i="4"/>
  <c r="P1143" i="4"/>
  <c r="AG1143" i="4" s="1"/>
  <c r="P1142" i="4"/>
  <c r="AG1142" i="4" s="1"/>
  <c r="P1141" i="4"/>
  <c r="AG1141" i="4" s="1"/>
  <c r="P1140" i="4"/>
  <c r="R1140" i="4" s="1"/>
  <c r="S1140" i="4" s="1"/>
  <c r="P1139" i="4"/>
  <c r="AG1139" i="4" s="1"/>
  <c r="P1138" i="4"/>
  <c r="P1137" i="4"/>
  <c r="P1136" i="4"/>
  <c r="P1135" i="4"/>
  <c r="P1134" i="4"/>
  <c r="P1133" i="4"/>
  <c r="AG1133" i="4" s="1"/>
  <c r="P1132" i="4"/>
  <c r="P1131" i="4"/>
  <c r="AG1131" i="4" s="1"/>
  <c r="P1130" i="4"/>
  <c r="AG1130" i="4" s="1"/>
  <c r="P1129" i="4"/>
  <c r="AG1129" i="4" s="1"/>
  <c r="P1128" i="4"/>
  <c r="P1127" i="4"/>
  <c r="R1127" i="4" s="1"/>
  <c r="P1126" i="4"/>
  <c r="AG1126" i="4" s="1"/>
  <c r="P1125" i="4"/>
  <c r="AG1125" i="4" s="1"/>
  <c r="P1124" i="4"/>
  <c r="R1124" i="4" s="1"/>
  <c r="S1124" i="4" s="1"/>
  <c r="P1123" i="4"/>
  <c r="AG1123" i="4" s="1"/>
  <c r="P1122" i="4"/>
  <c r="AG1122" i="4" s="1"/>
  <c r="P1121" i="4"/>
  <c r="P1120" i="4"/>
  <c r="P1119" i="4"/>
  <c r="P1118" i="4"/>
  <c r="P1117" i="4"/>
  <c r="AG1117" i="4" s="1"/>
  <c r="P1116" i="4"/>
  <c r="R1116" i="4" s="1"/>
  <c r="P1115" i="4"/>
  <c r="AG1115" i="4" s="1"/>
  <c r="P1114" i="4"/>
  <c r="AG1114" i="4" s="1"/>
  <c r="P1113" i="4"/>
  <c r="AG1113" i="4" s="1"/>
  <c r="P1112" i="4"/>
  <c r="P1111" i="4"/>
  <c r="AG1111" i="4" s="1"/>
  <c r="P1110" i="4"/>
  <c r="AG1110" i="4" s="1"/>
  <c r="P1109" i="4"/>
  <c r="AG1109" i="4" s="1"/>
  <c r="P1108" i="4"/>
  <c r="P1107" i="4"/>
  <c r="AG1107" i="4" s="1"/>
  <c r="P1106" i="4"/>
  <c r="AG1106" i="4" s="1"/>
  <c r="P1105" i="4"/>
  <c r="AG1105" i="4" s="1"/>
  <c r="P1104" i="4"/>
  <c r="P1103" i="4"/>
  <c r="P1102" i="4"/>
  <c r="AG1102" i="4" s="1"/>
  <c r="P1101" i="4"/>
  <c r="AG1101" i="4" s="1"/>
  <c r="P1100" i="4"/>
  <c r="R1100" i="4" s="1"/>
  <c r="P1099" i="4"/>
  <c r="AG1099" i="4" s="1"/>
  <c r="P1098" i="4"/>
  <c r="P1097" i="4"/>
  <c r="AG1097" i="4" s="1"/>
  <c r="P1096" i="4"/>
  <c r="AG1096" i="4" s="1"/>
  <c r="P1095" i="4"/>
  <c r="P1094" i="4"/>
  <c r="AG1094" i="4" s="1"/>
  <c r="P1093" i="4"/>
  <c r="P1092" i="4"/>
  <c r="P1091" i="4"/>
  <c r="AG1091" i="4" s="1"/>
  <c r="P1090" i="4"/>
  <c r="P1089" i="4"/>
  <c r="P1088" i="4"/>
  <c r="R1088" i="4" s="1"/>
  <c r="S1088" i="4" s="1"/>
  <c r="U1088" i="4" s="1"/>
  <c r="P1087" i="4"/>
  <c r="R1087" i="4" s="1"/>
  <c r="S1087" i="4" s="1"/>
  <c r="P1086" i="4"/>
  <c r="AG1086" i="4" s="1"/>
  <c r="P1085" i="4"/>
  <c r="AG1085" i="4" s="1"/>
  <c r="P1084" i="4"/>
  <c r="P1083" i="4"/>
  <c r="P1082" i="4"/>
  <c r="AG1082" i="4" s="1"/>
  <c r="P1081" i="4"/>
  <c r="P1080" i="4"/>
  <c r="P1079" i="4"/>
  <c r="AG1079" i="4" s="1"/>
  <c r="P1078" i="4"/>
  <c r="AG1078" i="4" s="1"/>
  <c r="P1077" i="4"/>
  <c r="R1077" i="4" s="1"/>
  <c r="S1077" i="4" s="1"/>
  <c r="U1077" i="4" s="1"/>
  <c r="P1076" i="4"/>
  <c r="P1075" i="4"/>
  <c r="P1074" i="4"/>
  <c r="AG1074" i="4" s="1"/>
  <c r="P1073" i="4"/>
  <c r="P1072" i="4"/>
  <c r="R1072" i="4" s="1"/>
  <c r="S1072" i="4" s="1"/>
  <c r="P1071" i="4"/>
  <c r="AG1071" i="4" s="1"/>
  <c r="P1070" i="4"/>
  <c r="P1069" i="4"/>
  <c r="P1068" i="4"/>
  <c r="P1067" i="4"/>
  <c r="AG1067" i="4" s="1"/>
  <c r="P1066" i="4"/>
  <c r="P1065" i="4"/>
  <c r="P1064" i="4"/>
  <c r="P1063" i="4"/>
  <c r="P1062" i="4"/>
  <c r="P1061" i="4"/>
  <c r="R1061" i="4" s="1"/>
  <c r="S1061" i="4" s="1"/>
  <c r="U1061" i="4" s="1"/>
  <c r="P1060" i="4"/>
  <c r="R1060" i="4" s="1"/>
  <c r="S1060" i="4" s="1"/>
  <c r="P1059" i="4"/>
  <c r="AG1059" i="4" s="1"/>
  <c r="P1058" i="4"/>
  <c r="AG1058" i="4" s="1"/>
  <c r="P1057" i="4"/>
  <c r="P1056" i="4"/>
  <c r="AG1056" i="4" s="1"/>
  <c r="P1055" i="4"/>
  <c r="AG1055" i="4" s="1"/>
  <c r="P1054" i="4"/>
  <c r="P1053" i="4"/>
  <c r="P1052" i="4"/>
  <c r="AG1052" i="4" s="1"/>
  <c r="P1051" i="4"/>
  <c r="P1050" i="4"/>
  <c r="P1049" i="4"/>
  <c r="P1048" i="4"/>
  <c r="AG1048" i="4" s="1"/>
  <c r="P1047" i="4"/>
  <c r="AG1047" i="4" s="1"/>
  <c r="P1046" i="4"/>
  <c r="R1046" i="4" s="1"/>
  <c r="P1045" i="4"/>
  <c r="P1044" i="4"/>
  <c r="P1043" i="4"/>
  <c r="AG1043" i="4" s="1"/>
  <c r="P1042" i="4"/>
  <c r="AG1042" i="4" s="1"/>
  <c r="P1041" i="4"/>
  <c r="AG1041" i="4" s="1"/>
  <c r="P1040" i="4"/>
  <c r="P1039" i="4"/>
  <c r="AG1039" i="4" s="1"/>
  <c r="P1038" i="4"/>
  <c r="AG1038" i="4" s="1"/>
  <c r="P1037" i="4"/>
  <c r="AG1037" i="4" s="1"/>
  <c r="P1036" i="4"/>
  <c r="AG1036" i="4" s="1"/>
  <c r="P1035" i="4"/>
  <c r="AG1035" i="4" s="1"/>
  <c r="P1034" i="4"/>
  <c r="P1033" i="4"/>
  <c r="AG1033" i="4" s="1"/>
  <c r="P1032" i="4"/>
  <c r="P1031" i="4"/>
  <c r="P1030" i="4"/>
  <c r="AG1030" i="4" s="1"/>
  <c r="P1029" i="4"/>
  <c r="AG1029" i="4" s="1"/>
  <c r="P1028" i="4"/>
  <c r="P1027" i="4"/>
  <c r="AG1027" i="4" s="1"/>
  <c r="P1026" i="4"/>
  <c r="AG1026" i="4" s="1"/>
  <c r="P1025" i="4"/>
  <c r="AG1025" i="4" s="1"/>
  <c r="P1024" i="4"/>
  <c r="R1024" i="4" s="1"/>
  <c r="P1023" i="4"/>
  <c r="R1023" i="4" s="1"/>
  <c r="P1022" i="4"/>
  <c r="AG1022" i="4" s="1"/>
  <c r="P1021" i="4"/>
  <c r="AG1021" i="4" s="1"/>
  <c r="P1020" i="4"/>
  <c r="AG1020" i="4" s="1"/>
  <c r="P1019" i="4"/>
  <c r="AG1019" i="4" s="1"/>
  <c r="P1018" i="4"/>
  <c r="P1017" i="4"/>
  <c r="AG1017" i="4" s="1"/>
  <c r="P1016" i="4"/>
  <c r="AG1016" i="4" s="1"/>
  <c r="P1015" i="4"/>
  <c r="AG1015" i="4" s="1"/>
  <c r="P1014" i="4"/>
  <c r="P1013" i="4"/>
  <c r="AG1013" i="4" s="1"/>
  <c r="P1012" i="4"/>
  <c r="R1012" i="4" s="1"/>
  <c r="S1012" i="4" s="1"/>
  <c r="P1011" i="4"/>
  <c r="AG1011" i="4" s="1"/>
  <c r="P1010" i="4"/>
  <c r="AG1010" i="4" s="1"/>
  <c r="P1009" i="4"/>
  <c r="AG1009" i="4" s="1"/>
  <c r="P1008" i="4"/>
  <c r="AG1008" i="4" s="1"/>
  <c r="P1007" i="4"/>
  <c r="R1007" i="4" s="1"/>
  <c r="S1007" i="4" s="1"/>
  <c r="P1006" i="4"/>
  <c r="AG1006" i="4" s="1"/>
  <c r="P1005" i="4"/>
  <c r="AG1005" i="4" s="1"/>
  <c r="P1004" i="4"/>
  <c r="AG1004" i="4" s="1"/>
  <c r="P1003" i="4"/>
  <c r="AG1003" i="4" s="1"/>
  <c r="P1002" i="4"/>
  <c r="P1001" i="4"/>
  <c r="AG1001" i="4" s="1"/>
  <c r="P1000" i="4"/>
  <c r="P999" i="4"/>
  <c r="R999" i="4" s="1"/>
  <c r="S999" i="4" s="1"/>
  <c r="P998" i="4"/>
  <c r="AG998" i="4" s="1"/>
  <c r="P997" i="4"/>
  <c r="AG997" i="4" s="1"/>
  <c r="P996" i="4"/>
  <c r="P995" i="4"/>
  <c r="P994" i="4"/>
  <c r="P993" i="4"/>
  <c r="AG993" i="4" s="1"/>
  <c r="P992" i="4"/>
  <c r="AG992" i="4" s="1"/>
  <c r="P991" i="4"/>
  <c r="AG991" i="4" s="1"/>
  <c r="P990" i="4"/>
  <c r="AG990" i="4" s="1"/>
  <c r="P989" i="4"/>
  <c r="AG989" i="4" s="1"/>
  <c r="P988" i="4"/>
  <c r="P987" i="4"/>
  <c r="P986" i="4"/>
  <c r="AG986" i="4" s="1"/>
  <c r="P985" i="4"/>
  <c r="AG985" i="4" s="1"/>
  <c r="P984" i="4"/>
  <c r="AG984" i="4" s="1"/>
  <c r="P983" i="4"/>
  <c r="R983" i="4" s="1"/>
  <c r="P982" i="4"/>
  <c r="AG982" i="4" s="1"/>
  <c r="P981" i="4"/>
  <c r="AG981" i="4" s="1"/>
  <c r="P980" i="4"/>
  <c r="P979" i="4"/>
  <c r="P978" i="4"/>
  <c r="AG978" i="4" s="1"/>
  <c r="P977" i="4"/>
  <c r="AG977" i="4" s="1"/>
  <c r="P976" i="4"/>
  <c r="P975" i="4"/>
  <c r="AG975" i="4" s="1"/>
  <c r="P974" i="4"/>
  <c r="AG974" i="4" s="1"/>
  <c r="P973" i="4"/>
  <c r="AG973" i="4" s="1"/>
  <c r="P972" i="4"/>
  <c r="R972" i="4" s="1"/>
  <c r="P971" i="4"/>
  <c r="P970" i="4"/>
  <c r="P969" i="4"/>
  <c r="AG969" i="4" s="1"/>
  <c r="P968" i="4"/>
  <c r="R968" i="4" s="1"/>
  <c r="S968" i="4" s="1"/>
  <c r="P967" i="4"/>
  <c r="P966" i="4"/>
  <c r="AG966" i="4" s="1"/>
  <c r="P965" i="4"/>
  <c r="AG965" i="4" s="1"/>
  <c r="P964" i="4"/>
  <c r="AG964" i="4" s="1"/>
  <c r="P963" i="4"/>
  <c r="P962" i="4"/>
  <c r="AG962" i="4" s="1"/>
  <c r="P961" i="4"/>
  <c r="AG961" i="4" s="1"/>
  <c r="P960" i="4"/>
  <c r="AG960" i="4" s="1"/>
  <c r="P959" i="4"/>
  <c r="P958" i="4"/>
  <c r="AG958" i="4" s="1"/>
  <c r="P957" i="4"/>
  <c r="AG957" i="4" s="1"/>
  <c r="P956" i="4"/>
  <c r="AG956" i="4" s="1"/>
  <c r="P955" i="4"/>
  <c r="P954" i="4"/>
  <c r="P953" i="4"/>
  <c r="AG953" i="4" s="1"/>
  <c r="P952" i="4"/>
  <c r="P951" i="4"/>
  <c r="AG951" i="4" s="1"/>
  <c r="P950" i="4"/>
  <c r="P949" i="4"/>
  <c r="AG949" i="4" s="1"/>
  <c r="P948" i="4"/>
  <c r="R948" i="4" s="1"/>
  <c r="S948" i="4" s="1"/>
  <c r="P947" i="4"/>
  <c r="P946" i="4"/>
  <c r="P945" i="4"/>
  <c r="AG945" i="4" s="1"/>
  <c r="P944" i="4"/>
  <c r="AG944" i="4" s="1"/>
  <c r="P943" i="4"/>
  <c r="AG943" i="4" s="1"/>
  <c r="P942" i="4"/>
  <c r="AG942" i="4" s="1"/>
  <c r="P941" i="4"/>
  <c r="AG941" i="4" s="1"/>
  <c r="P940" i="4"/>
  <c r="P939" i="4"/>
  <c r="AG939" i="4" s="1"/>
  <c r="P938" i="4"/>
  <c r="AG938" i="4" s="1"/>
  <c r="P937" i="4"/>
  <c r="P936" i="4"/>
  <c r="P935" i="4"/>
  <c r="AG935" i="4" s="1"/>
  <c r="P934" i="4"/>
  <c r="R934" i="4" s="1"/>
  <c r="S934" i="4" s="1"/>
  <c r="U934" i="4" s="1"/>
  <c r="P933" i="4"/>
  <c r="AG933" i="4" s="1"/>
  <c r="P932" i="4"/>
  <c r="AG932" i="4" s="1"/>
  <c r="P931" i="4"/>
  <c r="AG931" i="4" s="1"/>
  <c r="P930" i="4"/>
  <c r="AG930" i="4" s="1"/>
  <c r="P929" i="4"/>
  <c r="P928" i="4"/>
  <c r="AG928" i="4" s="1"/>
  <c r="P927" i="4"/>
  <c r="AG927" i="4" s="1"/>
  <c r="P926" i="4"/>
  <c r="P925" i="4"/>
  <c r="P924" i="4"/>
  <c r="AG924" i="4" s="1"/>
  <c r="P923" i="4"/>
  <c r="P922" i="4"/>
  <c r="AG922" i="4" s="1"/>
  <c r="P921" i="4"/>
  <c r="AG921" i="4" s="1"/>
  <c r="P920" i="4"/>
  <c r="P919" i="4"/>
  <c r="P918" i="4"/>
  <c r="R918" i="4" s="1"/>
  <c r="P917" i="4"/>
  <c r="P916" i="4"/>
  <c r="P915" i="4"/>
  <c r="P914" i="4"/>
  <c r="P913" i="4"/>
  <c r="AG913" i="4" s="1"/>
  <c r="P912" i="4"/>
  <c r="P911" i="4"/>
  <c r="R911" i="4" s="1"/>
  <c r="S911" i="4" s="1"/>
  <c r="U911" i="4" s="1"/>
  <c r="V911" i="4" s="1"/>
  <c r="W911" i="4" s="1"/>
  <c r="P910" i="4"/>
  <c r="R910" i="4" s="1"/>
  <c r="P909" i="4"/>
  <c r="R909" i="4" s="1"/>
  <c r="P908" i="4"/>
  <c r="AG908" i="4" s="1"/>
  <c r="P907" i="4"/>
  <c r="AG907" i="4" s="1"/>
  <c r="P906" i="4"/>
  <c r="AG906" i="4" s="1"/>
  <c r="P905" i="4"/>
  <c r="AG905" i="4" s="1"/>
  <c r="P904" i="4"/>
  <c r="AG904" i="4" s="1"/>
  <c r="P903" i="4"/>
  <c r="AG903" i="4" s="1"/>
  <c r="P902" i="4"/>
  <c r="AG902" i="4" s="1"/>
  <c r="P901" i="4"/>
  <c r="P900" i="4"/>
  <c r="AG900" i="4" s="1"/>
  <c r="P899" i="4"/>
  <c r="P898" i="4"/>
  <c r="AG898" i="4" s="1"/>
  <c r="P897" i="4"/>
  <c r="AG897" i="4" s="1"/>
  <c r="P896" i="4"/>
  <c r="AG896" i="4" s="1"/>
  <c r="P895" i="4"/>
  <c r="R895" i="4" s="1"/>
  <c r="P894" i="4"/>
  <c r="AG894" i="4" s="1"/>
  <c r="P893" i="4"/>
  <c r="R893" i="4" s="1"/>
  <c r="P892" i="4"/>
  <c r="AG892" i="4" s="1"/>
  <c r="P891" i="4"/>
  <c r="P890" i="4"/>
  <c r="AG890" i="4" s="1"/>
  <c r="P889" i="4"/>
  <c r="P888" i="4"/>
  <c r="AG888" i="4" s="1"/>
  <c r="P887" i="4"/>
  <c r="AG887" i="4" s="1"/>
  <c r="P886" i="4"/>
  <c r="R886" i="4" s="1"/>
  <c r="P885" i="4"/>
  <c r="AG885" i="4" s="1"/>
  <c r="P884" i="4"/>
  <c r="AG884" i="4" s="1"/>
  <c r="P883" i="4"/>
  <c r="AG883" i="4" s="1"/>
  <c r="P882" i="4"/>
  <c r="AG882" i="4" s="1"/>
  <c r="P881" i="4"/>
  <c r="P880" i="4"/>
  <c r="AG880" i="4" s="1"/>
  <c r="P879" i="4"/>
  <c r="P878" i="4"/>
  <c r="P877" i="4"/>
  <c r="P876" i="4"/>
  <c r="AG876" i="4" s="1"/>
  <c r="P875" i="4"/>
  <c r="P874" i="4"/>
  <c r="P873" i="4"/>
  <c r="P872" i="4"/>
  <c r="AG872" i="4" s="1"/>
  <c r="P871" i="4"/>
  <c r="R871" i="4" s="1"/>
  <c r="P870" i="4"/>
  <c r="R870" i="4" s="1"/>
  <c r="S870" i="4" s="1"/>
  <c r="U870" i="4" s="1"/>
  <c r="P869" i="4"/>
  <c r="P868" i="4"/>
  <c r="AG868" i="4" s="1"/>
  <c r="P867" i="4"/>
  <c r="P866" i="4"/>
  <c r="P865" i="4"/>
  <c r="P864" i="4"/>
  <c r="AG864" i="4" s="1"/>
  <c r="P863" i="4"/>
  <c r="P862" i="4"/>
  <c r="P861" i="4"/>
  <c r="P860" i="4"/>
  <c r="P859" i="4"/>
  <c r="AG859" i="4" s="1"/>
  <c r="P858" i="4"/>
  <c r="P857" i="4"/>
  <c r="AG857" i="4" s="1"/>
  <c r="P856" i="4"/>
  <c r="AG856" i="4" s="1"/>
  <c r="P855" i="4"/>
  <c r="AG855" i="4" s="1"/>
  <c r="P854" i="4"/>
  <c r="AG854" i="4" s="1"/>
  <c r="P853" i="4"/>
  <c r="P852" i="4"/>
  <c r="P851" i="4"/>
  <c r="P850" i="4"/>
  <c r="AG850" i="4" s="1"/>
  <c r="P849" i="4"/>
  <c r="P848" i="4"/>
  <c r="AG848" i="4" s="1"/>
  <c r="P847" i="4"/>
  <c r="AG847" i="4" s="1"/>
  <c r="P846" i="4"/>
  <c r="AG846" i="4" s="1"/>
  <c r="P845" i="4"/>
  <c r="P844" i="4"/>
  <c r="P843" i="4"/>
  <c r="AG843" i="4" s="1"/>
  <c r="P842" i="4"/>
  <c r="AG842" i="4" s="1"/>
  <c r="P841" i="4"/>
  <c r="AG841" i="4" s="1"/>
  <c r="P840" i="4"/>
  <c r="AG840" i="4" s="1"/>
  <c r="P839" i="4"/>
  <c r="P838" i="4"/>
  <c r="P837" i="4"/>
  <c r="P836" i="4"/>
  <c r="P835" i="4"/>
  <c r="AG835" i="4" s="1"/>
  <c r="P834" i="4"/>
  <c r="P833" i="4"/>
  <c r="AG833" i="4" s="1"/>
  <c r="P832" i="4"/>
  <c r="AG832" i="4" s="1"/>
  <c r="P831" i="4"/>
  <c r="P830" i="4"/>
  <c r="R830" i="4" s="1"/>
  <c r="S830" i="4" s="1"/>
  <c r="P829" i="4"/>
  <c r="AG829" i="4" s="1"/>
  <c r="P828" i="4"/>
  <c r="P827" i="4"/>
  <c r="AG827" i="4" s="1"/>
  <c r="P826" i="4"/>
  <c r="P825" i="4"/>
  <c r="AG825" i="4" s="1"/>
  <c r="P824" i="4"/>
  <c r="AG824" i="4" s="1"/>
  <c r="P823" i="4"/>
  <c r="AG823" i="4" s="1"/>
  <c r="P822" i="4"/>
  <c r="P821" i="4"/>
  <c r="P820" i="4"/>
  <c r="P819" i="4"/>
  <c r="AG819" i="4" s="1"/>
  <c r="P818" i="4"/>
  <c r="AG818" i="4" s="1"/>
  <c r="P817" i="4"/>
  <c r="AG817" i="4" s="1"/>
  <c r="P816" i="4"/>
  <c r="P815" i="4"/>
  <c r="P814" i="4"/>
  <c r="AG814" i="4" s="1"/>
  <c r="P813" i="4"/>
  <c r="P812" i="4"/>
  <c r="P811" i="4"/>
  <c r="AG811" i="4" s="1"/>
  <c r="P810" i="4"/>
  <c r="AG810" i="4" s="1"/>
  <c r="P809" i="4"/>
  <c r="AG809" i="4" s="1"/>
  <c r="P808" i="4"/>
  <c r="P807" i="4"/>
  <c r="AG807" i="4" s="1"/>
  <c r="P806" i="4"/>
  <c r="AG806" i="4" s="1"/>
  <c r="P805" i="4"/>
  <c r="AG805" i="4" s="1"/>
  <c r="P804" i="4"/>
  <c r="P803" i="4"/>
  <c r="AG803" i="4" s="1"/>
  <c r="P802" i="4"/>
  <c r="AG802" i="4" s="1"/>
  <c r="P801" i="4"/>
  <c r="P800" i="4"/>
  <c r="P799" i="4"/>
  <c r="P798" i="4"/>
  <c r="P797" i="4"/>
  <c r="P796" i="4"/>
  <c r="P795" i="4"/>
  <c r="AG795" i="4" s="1"/>
  <c r="P794" i="4"/>
  <c r="P793" i="4"/>
  <c r="P792" i="4"/>
  <c r="R792" i="4" s="1"/>
  <c r="P791" i="4"/>
  <c r="AG791" i="4" s="1"/>
  <c r="P790" i="4"/>
  <c r="R790" i="4" s="1"/>
  <c r="P789" i="4"/>
  <c r="P788" i="4"/>
  <c r="AG788" i="4" s="1"/>
  <c r="P787" i="4"/>
  <c r="P786" i="4"/>
  <c r="AG786" i="4" s="1"/>
  <c r="P785" i="4"/>
  <c r="AG785" i="4" s="1"/>
  <c r="P784" i="4"/>
  <c r="AG784" i="4" s="1"/>
  <c r="P783" i="4"/>
  <c r="R783" i="4" s="1"/>
  <c r="P782" i="4"/>
  <c r="AG782" i="4" s="1"/>
  <c r="P781" i="4"/>
  <c r="AG781" i="4" s="1"/>
  <c r="P780" i="4"/>
  <c r="P779" i="4"/>
  <c r="P778" i="4"/>
  <c r="AG778" i="4" s="1"/>
  <c r="P777" i="4"/>
  <c r="AG777" i="4" s="1"/>
  <c r="P776" i="4"/>
  <c r="P775" i="4"/>
  <c r="AG775" i="4" s="1"/>
  <c r="P774" i="4"/>
  <c r="AG774" i="4" s="1"/>
  <c r="P773" i="4"/>
  <c r="P772" i="4"/>
  <c r="P771" i="4"/>
  <c r="AG771" i="4" s="1"/>
  <c r="P770" i="4"/>
  <c r="AG770" i="4" s="1"/>
  <c r="P769" i="4"/>
  <c r="R769" i="4" s="1"/>
  <c r="P768" i="4"/>
  <c r="R768" i="4" s="1"/>
  <c r="S768" i="4" s="1"/>
  <c r="P767" i="4"/>
  <c r="R767" i="4" s="1"/>
  <c r="S767" i="4" s="1"/>
  <c r="P766" i="4"/>
  <c r="AG766" i="4" s="1"/>
  <c r="P765" i="4"/>
  <c r="AG765" i="4" s="1"/>
  <c r="P764" i="4"/>
  <c r="P763" i="4"/>
  <c r="P762" i="4"/>
  <c r="P761" i="4"/>
  <c r="AG761" i="4" s="1"/>
  <c r="P760" i="4"/>
  <c r="P759" i="4"/>
  <c r="AG759" i="4" s="1"/>
  <c r="P758" i="4"/>
  <c r="AG758" i="4" s="1"/>
  <c r="P757" i="4"/>
  <c r="AG757" i="4" s="1"/>
  <c r="P756" i="4"/>
  <c r="P755" i="4"/>
  <c r="P754" i="4"/>
  <c r="AG754" i="4" s="1"/>
  <c r="P753" i="4"/>
  <c r="AG753" i="4" s="1"/>
  <c r="P752" i="4"/>
  <c r="R752" i="4" s="1"/>
  <c r="S752" i="4" s="1"/>
  <c r="U752" i="4" s="1"/>
  <c r="V752" i="4" s="1"/>
  <c r="W752" i="4" s="1"/>
  <c r="P751" i="4"/>
  <c r="P750" i="4"/>
  <c r="AG750" i="4" s="1"/>
  <c r="P749" i="4"/>
  <c r="P748" i="4"/>
  <c r="P747" i="4"/>
  <c r="AG747" i="4" s="1"/>
  <c r="P746" i="4"/>
  <c r="AG746" i="4" s="1"/>
  <c r="P745" i="4"/>
  <c r="AG745" i="4" s="1"/>
  <c r="P744" i="4"/>
  <c r="P743" i="4"/>
  <c r="R743" i="4" s="1"/>
  <c r="P742" i="4"/>
  <c r="P741" i="4"/>
  <c r="P740" i="4"/>
  <c r="P739" i="4"/>
  <c r="P738" i="4"/>
  <c r="P737" i="4"/>
  <c r="AG737" i="4" s="1"/>
  <c r="P736" i="4"/>
  <c r="P735" i="4"/>
  <c r="P734" i="4"/>
  <c r="P733" i="4"/>
  <c r="AG733" i="4" s="1"/>
  <c r="P732" i="4"/>
  <c r="P731" i="4"/>
  <c r="P730" i="4"/>
  <c r="AG730" i="4" s="1"/>
  <c r="P729" i="4"/>
  <c r="AG729" i="4" s="1"/>
  <c r="P728" i="4"/>
  <c r="R728" i="4" s="1"/>
  <c r="S728" i="4" s="1"/>
  <c r="U728" i="4" s="1"/>
  <c r="P727" i="4"/>
  <c r="R727" i="4" s="1"/>
  <c r="S727" i="4" s="1"/>
  <c r="P726" i="4"/>
  <c r="P725" i="4"/>
  <c r="P724" i="4"/>
  <c r="P723" i="4"/>
  <c r="P722" i="4"/>
  <c r="AG722" i="4" s="1"/>
  <c r="P721" i="4"/>
  <c r="P720" i="4"/>
  <c r="P719" i="4"/>
  <c r="P718" i="4"/>
  <c r="AG718" i="4" s="1"/>
  <c r="P717" i="4"/>
  <c r="P716" i="4"/>
  <c r="P715" i="4"/>
  <c r="P714" i="4"/>
  <c r="P713" i="4"/>
  <c r="AG713" i="4" s="1"/>
  <c r="P712" i="4"/>
  <c r="R712" i="4" s="1"/>
  <c r="S712" i="4" s="1"/>
  <c r="P711" i="4"/>
  <c r="P710" i="4"/>
  <c r="AG710" i="4" s="1"/>
  <c r="P709" i="4"/>
  <c r="P708" i="4"/>
  <c r="P707" i="4"/>
  <c r="P706" i="4"/>
  <c r="P705" i="4"/>
  <c r="AG705" i="4" s="1"/>
  <c r="P704" i="4"/>
  <c r="R704" i="4" s="1"/>
  <c r="S704" i="4" s="1"/>
  <c r="U704" i="4" s="1"/>
  <c r="V704" i="4" s="1"/>
  <c r="W704" i="4" s="1"/>
  <c r="P703" i="4"/>
  <c r="P702" i="4"/>
  <c r="P701" i="4"/>
  <c r="AG701" i="4" s="1"/>
  <c r="P700" i="4"/>
  <c r="P699" i="4"/>
  <c r="P698" i="4"/>
  <c r="AG698" i="4" s="1"/>
  <c r="P697" i="4"/>
  <c r="AG697" i="4" s="1"/>
  <c r="P696" i="4"/>
  <c r="P695" i="4"/>
  <c r="AG695" i="4" s="1"/>
  <c r="P694" i="4"/>
  <c r="P693" i="4"/>
  <c r="AG693" i="4" s="1"/>
  <c r="P692" i="4"/>
  <c r="P691" i="4"/>
  <c r="P690" i="4"/>
  <c r="AG690" i="4" s="1"/>
  <c r="P689" i="4"/>
  <c r="AG689" i="4" s="1"/>
  <c r="P688" i="4"/>
  <c r="P687" i="4"/>
  <c r="AG687" i="4" s="1"/>
  <c r="P686" i="4"/>
  <c r="AG686" i="4" s="1"/>
  <c r="P685" i="4"/>
  <c r="P684" i="4"/>
  <c r="P683" i="4"/>
  <c r="AG683" i="4" s="1"/>
  <c r="P682" i="4"/>
  <c r="AG682" i="4" s="1"/>
  <c r="P681" i="4"/>
  <c r="AG681" i="4" s="1"/>
  <c r="P680" i="4"/>
  <c r="R680" i="4" s="1"/>
  <c r="S680" i="4" s="1"/>
  <c r="P679" i="4"/>
  <c r="P678" i="4"/>
  <c r="AG678" i="4" s="1"/>
  <c r="P677" i="4"/>
  <c r="P676" i="4"/>
  <c r="P675" i="4"/>
  <c r="AG675" i="4" s="1"/>
  <c r="P674" i="4"/>
  <c r="P673" i="4"/>
  <c r="AG673" i="4" s="1"/>
  <c r="P672" i="4"/>
  <c r="P671" i="4"/>
  <c r="P670" i="4"/>
  <c r="P669" i="4"/>
  <c r="AG669" i="4" s="1"/>
  <c r="P668" i="4"/>
  <c r="P667" i="4"/>
  <c r="AG667" i="4" s="1"/>
  <c r="P666" i="4"/>
  <c r="P665" i="4"/>
  <c r="AG665" i="4" s="1"/>
  <c r="P664" i="4"/>
  <c r="P663" i="4"/>
  <c r="AG663" i="4" s="1"/>
  <c r="P662" i="4"/>
  <c r="P661" i="4"/>
  <c r="AG661" i="4" s="1"/>
  <c r="P660" i="4"/>
  <c r="P659" i="4"/>
  <c r="P658" i="4"/>
  <c r="AG658" i="4" s="1"/>
  <c r="P657" i="4"/>
  <c r="AG657" i="4" s="1"/>
  <c r="P656" i="4"/>
  <c r="R656" i="4" s="1"/>
  <c r="S656" i="4" s="1"/>
  <c r="U656" i="4" s="1"/>
  <c r="V656" i="4" s="1"/>
  <c r="W656" i="4" s="1"/>
  <c r="P655" i="4"/>
  <c r="AG655" i="4" s="1"/>
  <c r="P654" i="4"/>
  <c r="AG654" i="4" s="1"/>
  <c r="P653" i="4"/>
  <c r="P652" i="4"/>
  <c r="P651" i="4"/>
  <c r="P650" i="4"/>
  <c r="AG650" i="4" s="1"/>
  <c r="P649" i="4"/>
  <c r="AG649" i="4" s="1"/>
  <c r="P648" i="4"/>
  <c r="P647" i="4"/>
  <c r="P646" i="4"/>
  <c r="AG646" i="4" s="1"/>
  <c r="P645" i="4"/>
  <c r="P644" i="4"/>
  <c r="P643" i="4"/>
  <c r="P642" i="4"/>
  <c r="AG642" i="4" s="1"/>
  <c r="P641" i="4"/>
  <c r="AG641" i="4" s="1"/>
  <c r="P640" i="4"/>
  <c r="P639" i="4"/>
  <c r="P638" i="4"/>
  <c r="P637" i="4"/>
  <c r="AG637" i="4" s="1"/>
  <c r="P636" i="4"/>
  <c r="P635" i="4"/>
  <c r="P634" i="4"/>
  <c r="AG634" i="4" s="1"/>
  <c r="P633" i="4"/>
  <c r="AG633" i="4" s="1"/>
  <c r="P632" i="4"/>
  <c r="P631" i="4"/>
  <c r="AG631" i="4" s="1"/>
  <c r="P630" i="4"/>
  <c r="R630" i="4" s="1"/>
  <c r="S630" i="4" s="1"/>
  <c r="P629" i="4"/>
  <c r="AG629" i="4" s="1"/>
  <c r="P628" i="4"/>
  <c r="P627" i="4"/>
  <c r="P626" i="4"/>
  <c r="AG626" i="4" s="1"/>
  <c r="P625" i="4"/>
  <c r="P624" i="4"/>
  <c r="P623" i="4"/>
  <c r="P622" i="4"/>
  <c r="AG622" i="4" s="1"/>
  <c r="P621" i="4"/>
  <c r="P620" i="4"/>
  <c r="P619" i="4"/>
  <c r="AG619" i="4" s="1"/>
  <c r="P618" i="4"/>
  <c r="AG618" i="4" s="1"/>
  <c r="P617" i="4"/>
  <c r="AG617" i="4" s="1"/>
  <c r="P616" i="4"/>
  <c r="P615" i="4"/>
  <c r="AG615" i="4" s="1"/>
  <c r="P614" i="4"/>
  <c r="AG614" i="4" s="1"/>
  <c r="P613" i="4"/>
  <c r="P612" i="4"/>
  <c r="P611" i="4"/>
  <c r="P610" i="4"/>
  <c r="P609" i="4"/>
  <c r="AG609" i="4" s="1"/>
  <c r="P608" i="4"/>
  <c r="P607" i="4"/>
  <c r="P606" i="4"/>
  <c r="P605" i="4"/>
  <c r="AG605" i="4" s="1"/>
  <c r="P604" i="4"/>
  <c r="P603" i="4"/>
  <c r="P602" i="4"/>
  <c r="P601" i="4"/>
  <c r="AG601" i="4" s="1"/>
  <c r="P600" i="4"/>
  <c r="P599" i="4"/>
  <c r="R599" i="4" s="1"/>
  <c r="S599" i="4" s="1"/>
  <c r="P598" i="4"/>
  <c r="P597" i="4"/>
  <c r="AG597" i="4" s="1"/>
  <c r="P596" i="4"/>
  <c r="P595" i="4"/>
  <c r="P594" i="4"/>
  <c r="AG594" i="4" s="1"/>
  <c r="P593" i="4"/>
  <c r="AG593" i="4" s="1"/>
  <c r="P592" i="4"/>
  <c r="P591" i="4"/>
  <c r="R591" i="4" s="1"/>
  <c r="P590" i="4"/>
  <c r="AG590" i="4" s="1"/>
  <c r="P589" i="4"/>
  <c r="AG589" i="4" s="1"/>
  <c r="P588" i="4"/>
  <c r="P587" i="4"/>
  <c r="P586" i="4"/>
  <c r="AG586" i="4" s="1"/>
  <c r="P585" i="4"/>
  <c r="AG585" i="4" s="1"/>
  <c r="P584" i="4"/>
  <c r="P583" i="4"/>
  <c r="P582" i="4"/>
  <c r="AG582" i="4" s="1"/>
  <c r="P581" i="4"/>
  <c r="P580" i="4"/>
  <c r="P579" i="4"/>
  <c r="AG579" i="4" s="1"/>
  <c r="P578" i="4"/>
  <c r="AG578" i="4" s="1"/>
  <c r="P577" i="4"/>
  <c r="AG577" i="4" s="1"/>
  <c r="P576" i="4"/>
  <c r="P575" i="4"/>
  <c r="P574" i="4"/>
  <c r="P573" i="4"/>
  <c r="AG573" i="4" s="1"/>
  <c r="P572" i="4"/>
  <c r="P571" i="4"/>
  <c r="P570" i="4"/>
  <c r="AG570" i="4" s="1"/>
  <c r="P569" i="4"/>
  <c r="AG569" i="4" s="1"/>
  <c r="P568" i="4"/>
  <c r="P567" i="4"/>
  <c r="R567" i="4" s="1"/>
  <c r="S567" i="4" s="1"/>
  <c r="P566" i="4"/>
  <c r="P565" i="4"/>
  <c r="AG565" i="4" s="1"/>
  <c r="P564" i="4"/>
  <c r="P563" i="4"/>
  <c r="P562" i="4"/>
  <c r="AG562" i="4" s="1"/>
  <c r="P561" i="4"/>
  <c r="P560" i="4"/>
  <c r="R560" i="4" s="1"/>
  <c r="S560" i="4" s="1"/>
  <c r="U560" i="4" s="1"/>
  <c r="V560" i="4" s="1"/>
  <c r="W560" i="4" s="1"/>
  <c r="P559" i="4"/>
  <c r="P558" i="4"/>
  <c r="AG558" i="4" s="1"/>
  <c r="P557" i="4"/>
  <c r="P556" i="4"/>
  <c r="P555" i="4"/>
  <c r="P554" i="4"/>
  <c r="AG554" i="4" s="1"/>
  <c r="P553" i="4"/>
  <c r="AG553" i="4" s="1"/>
  <c r="P552" i="4"/>
  <c r="R552" i="4" s="1"/>
  <c r="S552" i="4" s="1"/>
  <c r="P551" i="4"/>
  <c r="AG551" i="4" s="1"/>
  <c r="P550" i="4"/>
  <c r="P549" i="4"/>
  <c r="P548" i="4"/>
  <c r="P547" i="4"/>
  <c r="AG547" i="4" s="1"/>
  <c r="P546" i="4"/>
  <c r="P545" i="4"/>
  <c r="AG545" i="4" s="1"/>
  <c r="P544" i="4"/>
  <c r="P543" i="4"/>
  <c r="AG543" i="4" s="1"/>
  <c r="P542" i="4"/>
  <c r="P541" i="4"/>
  <c r="AG541" i="4" s="1"/>
  <c r="P540" i="4"/>
  <c r="P539" i="4"/>
  <c r="P538" i="4"/>
  <c r="P537" i="4"/>
  <c r="AG537" i="4" s="1"/>
  <c r="P536" i="4"/>
  <c r="P535" i="4"/>
  <c r="R535" i="4" s="1"/>
  <c r="S535" i="4" s="1"/>
  <c r="U535" i="4" s="1"/>
  <c r="P534" i="4"/>
  <c r="P533" i="4"/>
  <c r="AG533" i="4" s="1"/>
  <c r="P532" i="4"/>
  <c r="P531" i="4"/>
  <c r="P530" i="4"/>
  <c r="AG530" i="4" s="1"/>
  <c r="P529" i="4"/>
  <c r="P528" i="4"/>
  <c r="P527" i="4"/>
  <c r="AG527" i="4" s="1"/>
  <c r="P526" i="4"/>
  <c r="AG526" i="4" s="1"/>
  <c r="P525" i="4"/>
  <c r="P524" i="4"/>
  <c r="AG524" i="4" s="1"/>
  <c r="P523" i="4"/>
  <c r="AG523" i="4" s="1"/>
  <c r="P522" i="4"/>
  <c r="P521" i="4"/>
  <c r="AG521" i="4" s="1"/>
  <c r="P520" i="4"/>
  <c r="P519" i="4"/>
  <c r="AG519" i="4" s="1"/>
  <c r="P518" i="4"/>
  <c r="P517" i="4"/>
  <c r="AG517" i="4" s="1"/>
  <c r="P516" i="4"/>
  <c r="AG516" i="4" s="1"/>
  <c r="P515" i="4"/>
  <c r="AG515" i="4" s="1"/>
  <c r="P514" i="4"/>
  <c r="R514" i="4" s="1"/>
  <c r="S514" i="4" s="1"/>
  <c r="P513" i="4"/>
  <c r="AG513" i="4" s="1"/>
  <c r="P512" i="4"/>
  <c r="P511" i="4"/>
  <c r="P510" i="4"/>
  <c r="P509" i="4"/>
  <c r="AG509" i="4" s="1"/>
  <c r="P508" i="4"/>
  <c r="AG508" i="4" s="1"/>
  <c r="P507" i="4"/>
  <c r="P506" i="4"/>
  <c r="P505" i="4"/>
  <c r="P504" i="4"/>
  <c r="AG504" i="4" s="1"/>
  <c r="P503" i="4"/>
  <c r="P502" i="4"/>
  <c r="AG502" i="4" s="1"/>
  <c r="P501" i="4"/>
  <c r="P500" i="4"/>
  <c r="P499" i="4"/>
  <c r="P498" i="4"/>
  <c r="AG498" i="4" s="1"/>
  <c r="P497" i="4"/>
  <c r="R497" i="4" s="1"/>
  <c r="P496" i="4"/>
  <c r="P495" i="4"/>
  <c r="AG495" i="4" s="1"/>
  <c r="P494" i="4"/>
  <c r="AG494" i="4" s="1"/>
  <c r="P493" i="4"/>
  <c r="AG493" i="4" s="1"/>
  <c r="P492" i="4"/>
  <c r="P491" i="4"/>
  <c r="AG491" i="4" s="1"/>
  <c r="P490" i="4"/>
  <c r="AG490" i="4" s="1"/>
  <c r="P489" i="4"/>
  <c r="AG489" i="4" s="1"/>
  <c r="P488" i="4"/>
  <c r="P487" i="4"/>
  <c r="P486" i="4"/>
  <c r="AG486" i="4" s="1"/>
  <c r="P485" i="4"/>
  <c r="P484" i="4"/>
  <c r="P483" i="4"/>
  <c r="P482" i="4"/>
  <c r="AG482" i="4" s="1"/>
  <c r="P481" i="4"/>
  <c r="P480" i="4"/>
  <c r="P479" i="4"/>
  <c r="R479" i="4" s="1"/>
  <c r="P478" i="4"/>
  <c r="AG478" i="4" s="1"/>
  <c r="P477" i="4"/>
  <c r="P476" i="4"/>
  <c r="P475" i="4"/>
  <c r="P474" i="4"/>
  <c r="AG474" i="4" s="1"/>
  <c r="P473" i="4"/>
  <c r="AG473" i="4" s="1"/>
  <c r="P472" i="4"/>
  <c r="P471" i="4"/>
  <c r="R471" i="4" s="1"/>
  <c r="S471" i="4" s="1"/>
  <c r="P470" i="4"/>
  <c r="P469" i="4"/>
  <c r="AG469" i="4" s="1"/>
  <c r="P468" i="4"/>
  <c r="P467" i="4"/>
  <c r="AG467" i="4" s="1"/>
  <c r="P466" i="4"/>
  <c r="P465" i="4"/>
  <c r="AG465" i="4" s="1"/>
  <c r="P464" i="4"/>
  <c r="R464" i="4" s="1"/>
  <c r="S464" i="4" s="1"/>
  <c r="U464" i="4" s="1"/>
  <c r="P463" i="4"/>
  <c r="P462" i="4"/>
  <c r="P461" i="4"/>
  <c r="AG461" i="4" s="1"/>
  <c r="P460" i="4"/>
  <c r="AG460" i="4" s="1"/>
  <c r="P459" i="4"/>
  <c r="AG459" i="4" s="1"/>
  <c r="P458" i="4"/>
  <c r="P457" i="4"/>
  <c r="R457" i="4" s="1"/>
  <c r="P456" i="4"/>
  <c r="P455" i="4"/>
  <c r="AG455" i="4" s="1"/>
  <c r="P454" i="4"/>
  <c r="AG454" i="4" s="1"/>
  <c r="P453" i="4"/>
  <c r="AG453" i="4" s="1"/>
  <c r="P452" i="4"/>
  <c r="P451" i="4"/>
  <c r="P450" i="4"/>
  <c r="R450" i="4" s="1"/>
  <c r="P449" i="4"/>
  <c r="AG449" i="4" s="1"/>
  <c r="P448" i="4"/>
  <c r="P447" i="4"/>
  <c r="AG447" i="4" s="1"/>
  <c r="P446" i="4"/>
  <c r="P445" i="4"/>
  <c r="AG445" i="4" s="1"/>
  <c r="P444" i="4"/>
  <c r="AG444" i="4" s="1"/>
  <c r="P443" i="4"/>
  <c r="P442" i="4"/>
  <c r="P441" i="4"/>
  <c r="P440" i="4"/>
  <c r="P439" i="4"/>
  <c r="AG439" i="4" s="1"/>
  <c r="P438" i="4"/>
  <c r="AG438" i="4" s="1"/>
  <c r="P437" i="4"/>
  <c r="AG437" i="4" s="1"/>
  <c r="P436" i="4"/>
  <c r="AG436" i="4" s="1"/>
  <c r="P435" i="4"/>
  <c r="AG435" i="4" s="1"/>
  <c r="P434" i="4"/>
  <c r="P433" i="4"/>
  <c r="AG433" i="4" s="1"/>
  <c r="P432" i="4"/>
  <c r="P431" i="4"/>
  <c r="AG431" i="4" s="1"/>
  <c r="P430" i="4"/>
  <c r="AG430" i="4" s="1"/>
  <c r="P429" i="4"/>
  <c r="AG429" i="4" s="1"/>
  <c r="P428" i="4"/>
  <c r="P427" i="4"/>
  <c r="P426" i="4"/>
  <c r="P425" i="4"/>
  <c r="P424" i="4"/>
  <c r="P423" i="4"/>
  <c r="AG423" i="4" s="1"/>
  <c r="P422" i="4"/>
  <c r="AG422" i="4" s="1"/>
  <c r="P421" i="4"/>
  <c r="P420" i="4"/>
  <c r="AG420" i="4" s="1"/>
  <c r="P419" i="4"/>
  <c r="AG419" i="4" s="1"/>
  <c r="P418" i="4"/>
  <c r="AG418" i="4" s="1"/>
  <c r="P417" i="4"/>
  <c r="P416" i="4"/>
  <c r="AG416" i="4" s="1"/>
  <c r="P415" i="4"/>
  <c r="AG415" i="4" s="1"/>
  <c r="P414" i="4"/>
  <c r="AG414" i="4" s="1"/>
  <c r="P413" i="4"/>
  <c r="P412" i="4"/>
  <c r="P411" i="4"/>
  <c r="AG411" i="4" s="1"/>
  <c r="P410" i="4"/>
  <c r="P409" i="4"/>
  <c r="AG409" i="4" s="1"/>
  <c r="P408" i="4"/>
  <c r="P407" i="4"/>
  <c r="AG407" i="4" s="1"/>
  <c r="P406" i="4"/>
  <c r="P405" i="4"/>
  <c r="AG405" i="4" s="1"/>
  <c r="P404" i="4"/>
  <c r="R404" i="4" s="1"/>
  <c r="P403" i="4"/>
  <c r="AG403" i="4" s="1"/>
  <c r="P402" i="4"/>
  <c r="P401" i="4"/>
  <c r="P400" i="4"/>
  <c r="AG400" i="4" s="1"/>
  <c r="P399" i="4"/>
  <c r="AG399" i="4" s="1"/>
  <c r="P398" i="4"/>
  <c r="P397" i="4"/>
  <c r="P396" i="4"/>
  <c r="AG396" i="4" s="1"/>
  <c r="P395" i="4"/>
  <c r="AG395" i="4" s="1"/>
  <c r="P394" i="4"/>
  <c r="R394" i="4" s="1"/>
  <c r="S394" i="4" s="1"/>
  <c r="P393" i="4"/>
  <c r="R393" i="4" s="1"/>
  <c r="P392" i="4"/>
  <c r="P391" i="4"/>
  <c r="AG391" i="4" s="1"/>
  <c r="P390" i="4"/>
  <c r="P389" i="4"/>
  <c r="AG389" i="4" s="1"/>
  <c r="P388" i="4"/>
  <c r="P387" i="4"/>
  <c r="AG387" i="4" s="1"/>
  <c r="P386" i="4"/>
  <c r="R386" i="4" s="1"/>
  <c r="S386" i="4" s="1"/>
  <c r="P385" i="4"/>
  <c r="AG385" i="4" s="1"/>
  <c r="P384" i="4"/>
  <c r="AG384" i="4" s="1"/>
  <c r="P383" i="4"/>
  <c r="AG383" i="4" s="1"/>
  <c r="P382" i="4"/>
  <c r="P381" i="4"/>
  <c r="AG381" i="4" s="1"/>
  <c r="P380" i="4"/>
  <c r="AG380" i="4" s="1"/>
  <c r="P379" i="4"/>
  <c r="AG379" i="4" s="1"/>
  <c r="P378" i="4"/>
  <c r="AG378" i="4" s="1"/>
  <c r="P377" i="4"/>
  <c r="P376" i="4"/>
  <c r="P375" i="4"/>
  <c r="AG375" i="4" s="1"/>
  <c r="P374" i="4"/>
  <c r="P373" i="4"/>
  <c r="P372" i="4"/>
  <c r="AG372" i="4" s="1"/>
  <c r="P371" i="4"/>
  <c r="AG371" i="4" s="1"/>
  <c r="P370" i="4"/>
  <c r="P369" i="4"/>
  <c r="AG369" i="4" s="1"/>
  <c r="P368" i="4"/>
  <c r="AG368" i="4" s="1"/>
  <c r="P367" i="4"/>
  <c r="AG367" i="4" s="1"/>
  <c r="P366" i="4"/>
  <c r="P365" i="4"/>
  <c r="AG365" i="4" s="1"/>
  <c r="P364" i="4"/>
  <c r="AG364" i="4" s="1"/>
  <c r="P363" i="4"/>
  <c r="AG363" i="4" s="1"/>
  <c r="P362" i="4"/>
  <c r="P361" i="4"/>
  <c r="AG361" i="4" s="1"/>
  <c r="P360" i="4"/>
  <c r="P359" i="4"/>
  <c r="AG359" i="4" s="1"/>
  <c r="P358" i="4"/>
  <c r="P357" i="4"/>
  <c r="AG357" i="4" s="1"/>
  <c r="P356" i="4"/>
  <c r="P355" i="4"/>
  <c r="AG355" i="4" s="1"/>
  <c r="P354" i="4"/>
  <c r="P353" i="4"/>
  <c r="AG353" i="4" s="1"/>
  <c r="P352" i="4"/>
  <c r="P351" i="4"/>
  <c r="AG351" i="4" s="1"/>
  <c r="P350" i="4"/>
  <c r="P349" i="4"/>
  <c r="P348" i="4"/>
  <c r="P347" i="4"/>
  <c r="AG347" i="4" s="1"/>
  <c r="P346" i="4"/>
  <c r="P345" i="4"/>
  <c r="AG345" i="4" s="1"/>
  <c r="P344" i="4"/>
  <c r="P343" i="4"/>
  <c r="P342" i="4"/>
  <c r="P341" i="4"/>
  <c r="P340" i="4"/>
  <c r="AG340" i="4" s="1"/>
  <c r="P339" i="4"/>
  <c r="AG339" i="4" s="1"/>
  <c r="P338" i="4"/>
  <c r="P337" i="4"/>
  <c r="AG337" i="4" s="1"/>
  <c r="P336" i="4"/>
  <c r="AG336" i="4" s="1"/>
  <c r="P335" i="4"/>
  <c r="AG335" i="4" s="1"/>
  <c r="P334" i="4"/>
  <c r="R334" i="4" s="1"/>
  <c r="S334" i="4" s="1"/>
  <c r="P333" i="4"/>
  <c r="AG333" i="4" s="1"/>
  <c r="P332" i="4"/>
  <c r="P331" i="4"/>
  <c r="AG331" i="4" s="1"/>
  <c r="P330" i="4"/>
  <c r="R330" i="4" s="1"/>
  <c r="S330" i="4" s="1"/>
  <c r="P329" i="4"/>
  <c r="AG329" i="4" s="1"/>
  <c r="P328" i="4"/>
  <c r="P327" i="4"/>
  <c r="AG327" i="4" s="1"/>
  <c r="P326" i="4"/>
  <c r="P325" i="4"/>
  <c r="P324" i="4"/>
  <c r="AG324" i="4" s="1"/>
  <c r="P323" i="4"/>
  <c r="P322" i="4"/>
  <c r="P321" i="4"/>
  <c r="AG321" i="4" s="1"/>
  <c r="P320" i="4"/>
  <c r="P319" i="4"/>
  <c r="AG319" i="4" s="1"/>
  <c r="P318" i="4"/>
  <c r="AG318" i="4" s="1"/>
  <c r="P317" i="4"/>
  <c r="AG317" i="4" s="1"/>
  <c r="P316" i="4"/>
  <c r="AG316" i="4" s="1"/>
  <c r="P315" i="4"/>
  <c r="AG315" i="4" s="1"/>
  <c r="P314" i="4"/>
  <c r="P313" i="4"/>
  <c r="P312" i="4"/>
  <c r="P311" i="4"/>
  <c r="P310" i="4"/>
  <c r="P309" i="4"/>
  <c r="AG309" i="4" s="1"/>
  <c r="P308" i="4"/>
  <c r="P307" i="4"/>
  <c r="P306" i="4"/>
  <c r="P305" i="4"/>
  <c r="AG305" i="4" s="1"/>
  <c r="P304" i="4"/>
  <c r="AG304" i="4" s="1"/>
  <c r="P303" i="4"/>
  <c r="AG303" i="4" s="1"/>
  <c r="P302" i="4"/>
  <c r="P301" i="4"/>
  <c r="AG301" i="4" s="1"/>
  <c r="P300" i="4"/>
  <c r="P299" i="4"/>
  <c r="AG299" i="4" s="1"/>
  <c r="P298" i="4"/>
  <c r="P297" i="4"/>
  <c r="P296" i="4"/>
  <c r="P295" i="4"/>
  <c r="P294" i="4"/>
  <c r="R294" i="4" s="1"/>
  <c r="S294" i="4" s="1"/>
  <c r="P293" i="4"/>
  <c r="P292" i="4"/>
  <c r="P291" i="4"/>
  <c r="P290" i="4"/>
  <c r="R290" i="4" s="1"/>
  <c r="S290" i="4" s="1"/>
  <c r="P289" i="4"/>
  <c r="P288" i="4"/>
  <c r="AG288" i="4" s="1"/>
  <c r="P287" i="4"/>
  <c r="AG287" i="4" s="1"/>
  <c r="P286" i="4"/>
  <c r="P285" i="4"/>
  <c r="P284" i="4"/>
  <c r="AG284" i="4" s="1"/>
  <c r="P283" i="4"/>
  <c r="AG283" i="4" s="1"/>
  <c r="P282" i="4"/>
  <c r="AG282" i="4" s="1"/>
  <c r="P281" i="4"/>
  <c r="AG281" i="4" s="1"/>
  <c r="P280" i="4"/>
  <c r="P279" i="4"/>
  <c r="P278" i="4"/>
  <c r="P277" i="4"/>
  <c r="AG277" i="4" s="1"/>
  <c r="P276" i="4"/>
  <c r="P275" i="4"/>
  <c r="AG275" i="4" s="1"/>
  <c r="P274" i="4"/>
  <c r="P273" i="4"/>
  <c r="P272" i="4"/>
  <c r="P271" i="4"/>
  <c r="AG271" i="4" s="1"/>
  <c r="P270" i="4"/>
  <c r="R270" i="4" s="1"/>
  <c r="S270" i="4" s="1"/>
  <c r="P269" i="4"/>
  <c r="AG269" i="4" s="1"/>
  <c r="P268" i="4"/>
  <c r="P267" i="4"/>
  <c r="AG267" i="4" s="1"/>
  <c r="P266" i="4"/>
  <c r="R266" i="4" s="1"/>
  <c r="S266" i="4" s="1"/>
  <c r="P265" i="4"/>
  <c r="R265" i="4" s="1"/>
  <c r="P264" i="4"/>
  <c r="P263" i="4"/>
  <c r="P262" i="4"/>
  <c r="P261" i="4"/>
  <c r="P260" i="4"/>
  <c r="AG260" i="4" s="1"/>
  <c r="P259" i="4"/>
  <c r="P258" i="4"/>
  <c r="R258" i="4" s="1"/>
  <c r="S258" i="4" s="1"/>
  <c r="P257" i="4"/>
  <c r="AG257" i="4" s="1"/>
  <c r="P256" i="4"/>
  <c r="P255" i="4"/>
  <c r="AG255" i="4" s="1"/>
  <c r="P254" i="4"/>
  <c r="P253" i="4"/>
  <c r="AG253" i="4" s="1"/>
  <c r="P252" i="4"/>
  <c r="AG252" i="4" s="1"/>
  <c r="P251" i="4"/>
  <c r="AG251" i="4" s="1"/>
  <c r="P250" i="4"/>
  <c r="P249" i="4"/>
  <c r="AG249" i="4" s="1"/>
  <c r="P248" i="4"/>
  <c r="P247" i="4"/>
  <c r="P246" i="4"/>
  <c r="P245" i="4"/>
  <c r="AG245" i="4" s="1"/>
  <c r="P244" i="4"/>
  <c r="AG244" i="4" s="1"/>
  <c r="P243" i="4"/>
  <c r="P242" i="4"/>
  <c r="AG242" i="4" s="1"/>
  <c r="P241" i="4"/>
  <c r="R241" i="4" s="1"/>
  <c r="P240" i="4"/>
  <c r="AG240" i="4" s="1"/>
  <c r="P239" i="4"/>
  <c r="AG239" i="4" s="1"/>
  <c r="P238" i="4"/>
  <c r="P237" i="4"/>
  <c r="P236" i="4"/>
  <c r="AG236" i="4" s="1"/>
  <c r="P235" i="4"/>
  <c r="AG235" i="4" s="1"/>
  <c r="P234" i="4"/>
  <c r="P233" i="4"/>
  <c r="P232" i="4"/>
  <c r="P231" i="4"/>
  <c r="P230" i="4"/>
  <c r="P229" i="4"/>
  <c r="AG229" i="4" s="1"/>
  <c r="P228" i="4"/>
  <c r="P227" i="4"/>
  <c r="P226" i="4"/>
  <c r="R226" i="4" s="1"/>
  <c r="S226" i="4" s="1"/>
  <c r="P225" i="4"/>
  <c r="AG225" i="4" s="1"/>
  <c r="P224" i="4"/>
  <c r="P223" i="4"/>
  <c r="AG223" i="4" s="1"/>
  <c r="P222" i="4"/>
  <c r="P221" i="4"/>
  <c r="P220" i="4"/>
  <c r="AG220" i="4" s="1"/>
  <c r="P219" i="4"/>
  <c r="AG219" i="4" s="1"/>
  <c r="P218" i="4"/>
  <c r="P217" i="4"/>
  <c r="AG217" i="4" s="1"/>
  <c r="P216" i="4"/>
  <c r="P215" i="4"/>
  <c r="P214" i="4"/>
  <c r="P213" i="4"/>
  <c r="P212" i="4"/>
  <c r="AG212" i="4" s="1"/>
  <c r="P211" i="4"/>
  <c r="P210" i="4"/>
  <c r="AG210" i="4" s="1"/>
  <c r="P209" i="4"/>
  <c r="AG209" i="4" s="1"/>
  <c r="P208" i="4"/>
  <c r="AG208" i="4" s="1"/>
  <c r="P207" i="4"/>
  <c r="AG207" i="4" s="1"/>
  <c r="P206" i="4"/>
  <c r="R206" i="4" s="1"/>
  <c r="S206" i="4" s="1"/>
  <c r="P205" i="4"/>
  <c r="AG205" i="4" s="1"/>
  <c r="P204" i="4"/>
  <c r="P203" i="4"/>
  <c r="AG203" i="4" s="1"/>
  <c r="P202" i="4"/>
  <c r="P201" i="4"/>
  <c r="AG201" i="4" s="1"/>
  <c r="P200" i="4"/>
  <c r="P199" i="4"/>
  <c r="AG199" i="4" s="1"/>
  <c r="P198" i="4"/>
  <c r="P197" i="4"/>
  <c r="P196" i="4"/>
  <c r="P195" i="4"/>
  <c r="P194" i="4"/>
  <c r="P193" i="4"/>
  <c r="AG193" i="4" s="1"/>
  <c r="P192" i="4"/>
  <c r="P191" i="4"/>
  <c r="AG191" i="4" s="1"/>
  <c r="P190" i="4"/>
  <c r="P189" i="4"/>
  <c r="AG189" i="4" s="1"/>
  <c r="P188" i="4"/>
  <c r="AG188" i="4" s="1"/>
  <c r="P187" i="4"/>
  <c r="AG187" i="4" s="1"/>
  <c r="P186" i="4"/>
  <c r="P185" i="4"/>
  <c r="P184" i="4"/>
  <c r="P183" i="4"/>
  <c r="P182" i="4"/>
  <c r="P181" i="4"/>
  <c r="AG181" i="4" s="1"/>
  <c r="P180" i="4"/>
  <c r="AG180" i="4" s="1"/>
  <c r="P179" i="4"/>
  <c r="AG179" i="4" s="1"/>
  <c r="P178" i="4"/>
  <c r="P177" i="4"/>
  <c r="AG177" i="4" s="1"/>
  <c r="P176" i="4"/>
  <c r="P175" i="4"/>
  <c r="AG175" i="4" s="1"/>
  <c r="P174" i="4"/>
  <c r="P173" i="4"/>
  <c r="AG173" i="4" s="1"/>
  <c r="P172" i="4"/>
  <c r="P171" i="4"/>
  <c r="AG171" i="4" s="1"/>
  <c r="P170" i="4"/>
  <c r="AG170" i="4" s="1"/>
  <c r="P169" i="4"/>
  <c r="AG169" i="4" s="1"/>
  <c r="P168" i="4"/>
  <c r="R168" i="4" s="1"/>
  <c r="S168" i="4" s="1"/>
  <c r="P167" i="4"/>
  <c r="R167" i="4" s="1"/>
  <c r="P166" i="4"/>
  <c r="AG166" i="4" s="1"/>
  <c r="P165" i="4"/>
  <c r="AG165" i="4" s="1"/>
  <c r="P164" i="4"/>
  <c r="P163" i="4"/>
  <c r="AG163" i="4" s="1"/>
  <c r="P162" i="4"/>
  <c r="R162" i="4" s="1"/>
  <c r="S162" i="4" s="1"/>
  <c r="P161" i="4"/>
  <c r="AG161" i="4" s="1"/>
  <c r="P160" i="4"/>
  <c r="R160" i="4" s="1"/>
  <c r="P159" i="4"/>
  <c r="AG159" i="4" s="1"/>
  <c r="P158" i="4"/>
  <c r="P157" i="4"/>
  <c r="P156" i="4"/>
  <c r="P155" i="4"/>
  <c r="AG155" i="4" s="1"/>
  <c r="P154" i="4"/>
  <c r="P153" i="4"/>
  <c r="P152" i="4"/>
  <c r="P151" i="4"/>
  <c r="P150" i="4"/>
  <c r="P149" i="4"/>
  <c r="AG149" i="4" s="1"/>
  <c r="P148" i="4"/>
  <c r="P147" i="4"/>
  <c r="AG147" i="4" s="1"/>
  <c r="P146" i="4"/>
  <c r="P145" i="4"/>
  <c r="AG145" i="4" s="1"/>
  <c r="P144" i="4"/>
  <c r="P143" i="4"/>
  <c r="AG143" i="4" s="1"/>
  <c r="P142" i="4"/>
  <c r="R142" i="4" s="1"/>
  <c r="P141" i="4"/>
  <c r="P140" i="4"/>
  <c r="P139" i="4"/>
  <c r="AG139" i="4" s="1"/>
  <c r="P138" i="4"/>
  <c r="P137" i="4"/>
  <c r="AG137" i="4" s="1"/>
  <c r="P136" i="4"/>
  <c r="P135" i="4"/>
  <c r="P134" i="4"/>
  <c r="AG134" i="4" s="1"/>
  <c r="P133" i="4"/>
  <c r="P132" i="4"/>
  <c r="AG132" i="4" s="1"/>
  <c r="P131" i="4"/>
  <c r="AG131" i="4" s="1"/>
  <c r="P130" i="4"/>
  <c r="AG130" i="4" s="1"/>
  <c r="P129" i="4"/>
  <c r="P128" i="4"/>
  <c r="R128" i="4" s="1"/>
  <c r="S128" i="4" s="1"/>
  <c r="P127" i="4"/>
  <c r="AG127" i="4" s="1"/>
  <c r="P126" i="4"/>
  <c r="AG126" i="4" s="1"/>
  <c r="P125" i="4"/>
  <c r="AG125" i="4" s="1"/>
  <c r="P124" i="4"/>
  <c r="P123" i="4"/>
  <c r="AG123" i="4" s="1"/>
  <c r="P122" i="4"/>
  <c r="AG122" i="4" s="1"/>
  <c r="P121" i="4"/>
  <c r="AG121" i="4" s="1"/>
  <c r="P120" i="4"/>
  <c r="AG120" i="4" s="1"/>
  <c r="P119" i="4"/>
  <c r="P118" i="4"/>
  <c r="P117" i="4"/>
  <c r="P116" i="4"/>
  <c r="AG116" i="4" s="1"/>
  <c r="P115" i="4"/>
  <c r="AG115" i="4" s="1"/>
  <c r="P114" i="4"/>
  <c r="AG114" i="4" s="1"/>
  <c r="P113" i="4"/>
  <c r="P112" i="4"/>
  <c r="P111" i="4"/>
  <c r="AG111" i="4" s="1"/>
  <c r="P110" i="4"/>
  <c r="P109" i="4"/>
  <c r="P108" i="4"/>
  <c r="P107" i="4"/>
  <c r="AG107" i="4" s="1"/>
  <c r="P106" i="4"/>
  <c r="P105" i="4"/>
  <c r="P104" i="4"/>
  <c r="R104" i="4" s="1"/>
  <c r="S104" i="4" s="1"/>
  <c r="P103" i="4"/>
  <c r="R103" i="4" s="1"/>
  <c r="P102" i="4"/>
  <c r="P101" i="4"/>
  <c r="P100" i="4"/>
  <c r="AG100" i="4" s="1"/>
  <c r="P99" i="4"/>
  <c r="AG99" i="4" s="1"/>
  <c r="P98" i="4"/>
  <c r="AG98" i="4" s="1"/>
  <c r="P97" i="4"/>
  <c r="AG97" i="4" s="1"/>
  <c r="P96" i="4"/>
  <c r="P95" i="4"/>
  <c r="AG95" i="4" s="1"/>
  <c r="P94" i="4"/>
  <c r="P93" i="4"/>
  <c r="P92" i="4"/>
  <c r="P91" i="4"/>
  <c r="AG91" i="4" s="1"/>
  <c r="P90" i="4"/>
  <c r="P89" i="4"/>
  <c r="AG89" i="4" s="1"/>
  <c r="P88" i="4"/>
  <c r="P87" i="4"/>
  <c r="P86" i="4"/>
  <c r="AG86" i="4" s="1"/>
  <c r="P85" i="4"/>
  <c r="P84" i="4"/>
  <c r="AG84" i="4" s="1"/>
  <c r="P83" i="4"/>
  <c r="AG83" i="4" s="1"/>
  <c r="P82" i="4"/>
  <c r="AG82" i="4" s="1"/>
  <c r="P81" i="4"/>
  <c r="P80" i="4"/>
  <c r="P79" i="4"/>
  <c r="AG79" i="4" s="1"/>
  <c r="P78" i="4"/>
  <c r="R78" i="4" s="1"/>
  <c r="P77" i="4"/>
  <c r="P76" i="4"/>
  <c r="AG76" i="4" s="1"/>
  <c r="P75" i="4"/>
  <c r="AG75" i="4" s="1"/>
  <c r="P74" i="4"/>
  <c r="AG74" i="4" s="1"/>
  <c r="P73" i="4"/>
  <c r="P72" i="4"/>
  <c r="P71" i="4"/>
  <c r="P70" i="4"/>
  <c r="AG70" i="4" s="1"/>
  <c r="P69" i="4"/>
  <c r="P68" i="4"/>
  <c r="AG68" i="4" s="1"/>
  <c r="P67" i="4"/>
  <c r="AG67" i="4" s="1"/>
  <c r="P66" i="4"/>
  <c r="P65" i="4"/>
  <c r="AG65" i="4" s="1"/>
  <c r="P64" i="4"/>
  <c r="R64" i="4" s="1"/>
  <c r="S64" i="4" s="1"/>
  <c r="P63" i="4"/>
  <c r="AG63" i="4" s="1"/>
  <c r="P62" i="4"/>
  <c r="AG62" i="4" s="1"/>
  <c r="P61" i="4"/>
  <c r="P60" i="4"/>
  <c r="AG60" i="4" s="1"/>
  <c r="P59" i="4"/>
  <c r="AG59" i="4" s="1"/>
  <c r="P58" i="4"/>
  <c r="AG58" i="4" s="1"/>
  <c r="P57" i="4"/>
  <c r="P56" i="4"/>
  <c r="P55" i="4"/>
  <c r="P54" i="4"/>
  <c r="AG54" i="4" s="1"/>
  <c r="P53" i="4"/>
  <c r="P52" i="4"/>
  <c r="AG52" i="4" s="1"/>
  <c r="P51" i="4"/>
  <c r="AG51" i="4" s="1"/>
  <c r="P50" i="4"/>
  <c r="P49" i="4"/>
  <c r="P48" i="4"/>
  <c r="P47" i="4"/>
  <c r="AG47" i="4" s="1"/>
  <c r="P46" i="4"/>
  <c r="AG46" i="4" s="1"/>
  <c r="P45" i="4"/>
  <c r="P44" i="4"/>
  <c r="AG44" i="4" s="1"/>
  <c r="P43" i="4"/>
  <c r="AG43" i="4" s="1"/>
  <c r="P42" i="4"/>
  <c r="P41" i="4"/>
  <c r="P40" i="4"/>
  <c r="R40" i="4" s="1"/>
  <c r="S40" i="4" s="1"/>
  <c r="P39" i="4"/>
  <c r="R39" i="4" s="1"/>
  <c r="P38" i="4"/>
  <c r="R38" i="4" s="1"/>
  <c r="P37" i="4"/>
  <c r="AG37" i="4" s="1"/>
  <c r="P36" i="4"/>
  <c r="P35" i="4"/>
  <c r="AG35" i="4" s="1"/>
  <c r="P34" i="4"/>
  <c r="AG34" i="4" s="1"/>
  <c r="P33" i="4"/>
  <c r="AG33" i="4" s="1"/>
  <c r="P32" i="4"/>
  <c r="P31" i="4"/>
  <c r="AG31" i="4" s="1"/>
  <c r="P30" i="4"/>
  <c r="AG30" i="4" s="1"/>
  <c r="P29" i="4"/>
  <c r="AG29" i="4" s="1"/>
  <c r="P28" i="4"/>
  <c r="P27" i="4"/>
  <c r="AG27" i="4" s="1"/>
  <c r="P26" i="4"/>
  <c r="P25" i="4"/>
  <c r="AG25" i="4" s="1"/>
  <c r="P24" i="4"/>
  <c r="P23" i="4"/>
  <c r="P22" i="4"/>
  <c r="P21" i="4"/>
  <c r="AG21" i="4" s="1"/>
  <c r="P20" i="4"/>
  <c r="P19" i="4"/>
  <c r="AG19" i="4" s="1"/>
  <c r="P18" i="4"/>
  <c r="P17" i="4"/>
  <c r="AG17" i="4" s="1"/>
  <c r="P16" i="4"/>
  <c r="P15" i="4"/>
  <c r="AG15" i="4" s="1"/>
  <c r="P14" i="4"/>
  <c r="P13" i="4"/>
  <c r="AG13" i="4" s="1"/>
  <c r="P12" i="4"/>
  <c r="P11" i="4"/>
  <c r="AG11" i="4" s="1"/>
  <c r="P10" i="4"/>
  <c r="P9" i="4"/>
  <c r="AG9" i="4" s="1"/>
  <c r="P8" i="4"/>
  <c r="P7" i="4"/>
  <c r="AG7" i="4" s="1"/>
  <c r="P6" i="4"/>
  <c r="AG6" i="4" s="1"/>
  <c r="P5" i="4"/>
  <c r="AG5" i="4" s="1"/>
  <c r="P4" i="4"/>
  <c r="AG4" i="4" s="1"/>
  <c r="P3" i="4"/>
  <c r="P2" i="4"/>
  <c r="R695" i="4" l="1"/>
  <c r="S695" i="4" s="1"/>
  <c r="AG1661" i="4"/>
  <c r="AG514" i="4"/>
  <c r="AG1592" i="4"/>
  <c r="AG1469" i="4"/>
  <c r="AG1408" i="4"/>
  <c r="AG1175" i="4"/>
  <c r="AG909" i="4"/>
  <c r="U42" i="6"/>
  <c r="V42" i="6"/>
  <c r="W42" i="6" s="1"/>
  <c r="U94" i="6"/>
  <c r="V94" i="6"/>
  <c r="W94" i="6" s="1"/>
  <c r="U158" i="6"/>
  <c r="V158" i="6" s="1"/>
  <c r="W158" i="6" s="1"/>
  <c r="U206" i="6"/>
  <c r="V206" i="6" s="1"/>
  <c r="W206" i="6" s="1"/>
  <c r="U316" i="6"/>
  <c r="V316" i="6" s="1"/>
  <c r="W316" i="6" s="1"/>
  <c r="U81" i="6"/>
  <c r="V81" i="6" s="1"/>
  <c r="W81" i="6" s="1"/>
  <c r="U717" i="6"/>
  <c r="V717" i="6"/>
  <c r="W717" i="6" s="1"/>
  <c r="U10" i="6"/>
  <c r="V10" i="6"/>
  <c r="W10" i="6" s="1"/>
  <c r="U62" i="6"/>
  <c r="V62" i="6"/>
  <c r="W62" i="6" s="1"/>
  <c r="U90" i="6"/>
  <c r="V90" i="6" s="1"/>
  <c r="W90" i="6" s="1"/>
  <c r="U118" i="6"/>
  <c r="V118" i="6" s="1"/>
  <c r="W118" i="6" s="1"/>
  <c r="S213" i="6"/>
  <c r="S229" i="6"/>
  <c r="U264" i="6"/>
  <c r="V264" i="6" s="1"/>
  <c r="W264" i="6" s="1"/>
  <c r="U412" i="6"/>
  <c r="V412" i="6" s="1"/>
  <c r="W412" i="6" s="1"/>
  <c r="U506" i="6"/>
  <c r="V506" i="6" s="1"/>
  <c r="W506" i="6" s="1"/>
  <c r="U14" i="6"/>
  <c r="V14" i="6" s="1"/>
  <c r="W14" i="6" s="1"/>
  <c r="S89" i="6"/>
  <c r="V113" i="6"/>
  <c r="W113" i="6" s="1"/>
  <c r="U113" i="6"/>
  <c r="U153" i="6"/>
  <c r="V153" i="6" s="1"/>
  <c r="W153" i="6" s="1"/>
  <c r="U185" i="6"/>
  <c r="V185" i="6" s="1"/>
  <c r="W185" i="6" s="1"/>
  <c r="U238" i="6"/>
  <c r="V238" i="6" s="1"/>
  <c r="W238" i="6" s="1"/>
  <c r="V71" i="6"/>
  <c r="W71" i="6" s="1"/>
  <c r="U122" i="6"/>
  <c r="V122" i="6" s="1"/>
  <c r="W122" i="6" s="1"/>
  <c r="U6" i="6"/>
  <c r="V6" i="6" s="1"/>
  <c r="W6" i="6" s="1"/>
  <c r="U30" i="6"/>
  <c r="V30" i="6"/>
  <c r="W30" i="6" s="1"/>
  <c r="V34" i="6"/>
  <c r="W34" i="6" s="1"/>
  <c r="U49" i="6"/>
  <c r="V49" i="6" s="1"/>
  <c r="W49" i="6" s="1"/>
  <c r="U53" i="6"/>
  <c r="V53" i="6" s="1"/>
  <c r="W53" i="6" s="1"/>
  <c r="V67" i="6"/>
  <c r="W67" i="6" s="1"/>
  <c r="U86" i="6"/>
  <c r="V86" i="6" s="1"/>
  <c r="W86" i="6" s="1"/>
  <c r="U110" i="6"/>
  <c r="V110" i="6" s="1"/>
  <c r="W110" i="6" s="1"/>
  <c r="U129" i="6"/>
  <c r="V129" i="6" s="1"/>
  <c r="W129" i="6" s="1"/>
  <c r="V138" i="6"/>
  <c r="W138" i="6" s="1"/>
  <c r="U145" i="6"/>
  <c r="V145" i="6" s="1"/>
  <c r="W145" i="6" s="1"/>
  <c r="U161" i="6"/>
  <c r="V161" i="6" s="1"/>
  <c r="W161" i="6" s="1"/>
  <c r="U177" i="6"/>
  <c r="V177" i="6" s="1"/>
  <c r="W177" i="6" s="1"/>
  <c r="V186" i="6"/>
  <c r="W186" i="6" s="1"/>
  <c r="V193" i="6"/>
  <c r="W193" i="6" s="1"/>
  <c r="U193" i="6"/>
  <c r="U209" i="6"/>
  <c r="V209" i="6" s="1"/>
  <c r="W209" i="6" s="1"/>
  <c r="U225" i="6"/>
  <c r="V225" i="6" s="1"/>
  <c r="W225" i="6" s="1"/>
  <c r="V234" i="6"/>
  <c r="W234" i="6" s="1"/>
  <c r="U241" i="6"/>
  <c r="V241" i="6" s="1"/>
  <c r="W241" i="6" s="1"/>
  <c r="U380" i="6"/>
  <c r="V380" i="6" s="1"/>
  <c r="W380" i="6" s="1"/>
  <c r="U142" i="6"/>
  <c r="V142" i="6" s="1"/>
  <c r="W142" i="6" s="1"/>
  <c r="V222" i="6"/>
  <c r="W222" i="6" s="1"/>
  <c r="U222" i="6"/>
  <c r="U38" i="6"/>
  <c r="V38" i="6"/>
  <c r="W38" i="6" s="1"/>
  <c r="V11" i="6"/>
  <c r="W11" i="6" s="1"/>
  <c r="U21" i="6"/>
  <c r="V21" i="6" s="1"/>
  <c r="W21" i="6" s="1"/>
  <c r="S45" i="6"/>
  <c r="U58" i="6"/>
  <c r="V58" i="6" s="1"/>
  <c r="W58" i="6" s="1"/>
  <c r="U78" i="6"/>
  <c r="V78" i="6" s="1"/>
  <c r="W78" i="6" s="1"/>
  <c r="U97" i="6"/>
  <c r="V97" i="6" s="1"/>
  <c r="W97" i="6" s="1"/>
  <c r="S101" i="6"/>
  <c r="U134" i="6"/>
  <c r="V134" i="6"/>
  <c r="W134" i="6" s="1"/>
  <c r="U150" i="6"/>
  <c r="V150" i="6"/>
  <c r="W150" i="6" s="1"/>
  <c r="U166" i="6"/>
  <c r="V166" i="6"/>
  <c r="W166" i="6" s="1"/>
  <c r="U182" i="6"/>
  <c r="V182" i="6"/>
  <c r="W182" i="6" s="1"/>
  <c r="U198" i="6"/>
  <c r="V198" i="6"/>
  <c r="W198" i="6" s="1"/>
  <c r="U214" i="6"/>
  <c r="V214" i="6"/>
  <c r="W214" i="6" s="1"/>
  <c r="U230" i="6"/>
  <c r="V230" i="6"/>
  <c r="W230" i="6" s="1"/>
  <c r="U246" i="6"/>
  <c r="V246" i="6"/>
  <c r="W246" i="6" s="1"/>
  <c r="U117" i="6"/>
  <c r="V117" i="6" s="1"/>
  <c r="W117" i="6" s="1"/>
  <c r="U174" i="6"/>
  <c r="V174" i="6" s="1"/>
  <c r="W174" i="6" s="1"/>
  <c r="U217" i="6"/>
  <c r="V217" i="6" s="1"/>
  <c r="W217" i="6" s="1"/>
  <c r="U302" i="6"/>
  <c r="V302" i="6" s="1"/>
  <c r="W302" i="6" s="1"/>
  <c r="U85" i="6"/>
  <c r="V85" i="6" s="1"/>
  <c r="W85" i="6" s="1"/>
  <c r="U259" i="6"/>
  <c r="V259" i="6" s="1"/>
  <c r="W259" i="6" s="1"/>
  <c r="V2" i="6"/>
  <c r="W2" i="6" s="1"/>
  <c r="V17" i="6"/>
  <c r="W17" i="6" s="1"/>
  <c r="U17" i="6"/>
  <c r="U26" i="6"/>
  <c r="V26" i="6" s="1"/>
  <c r="W26" i="6" s="1"/>
  <c r="U54" i="6"/>
  <c r="V54" i="6" s="1"/>
  <c r="W54" i="6" s="1"/>
  <c r="U106" i="6"/>
  <c r="V106" i="6" s="1"/>
  <c r="W106" i="6" s="1"/>
  <c r="U137" i="6"/>
  <c r="V137" i="6" s="1"/>
  <c r="W137" i="6" s="1"/>
  <c r="U190" i="6"/>
  <c r="V190" i="6" s="1"/>
  <c r="W190" i="6" s="1"/>
  <c r="U233" i="6"/>
  <c r="V233" i="6" s="1"/>
  <c r="W233" i="6" s="1"/>
  <c r="U364" i="6"/>
  <c r="V364" i="6" s="1"/>
  <c r="W364" i="6" s="1"/>
  <c r="U22" i="6"/>
  <c r="V22" i="6" s="1"/>
  <c r="W22" i="6" s="1"/>
  <c r="S41" i="6"/>
  <c r="U46" i="6"/>
  <c r="V46" i="6" s="1"/>
  <c r="W46" i="6" s="1"/>
  <c r="U65" i="6"/>
  <c r="V65" i="6" s="1"/>
  <c r="W65" i="6" s="1"/>
  <c r="S69" i="6"/>
  <c r="U74" i="6"/>
  <c r="V74" i="6"/>
  <c r="W74" i="6" s="1"/>
  <c r="U102" i="6"/>
  <c r="V102" i="6" s="1"/>
  <c r="W102" i="6" s="1"/>
  <c r="V107" i="6"/>
  <c r="W107" i="6" s="1"/>
  <c r="S173" i="6"/>
  <c r="S189" i="6"/>
  <c r="U248" i="6"/>
  <c r="V248" i="6" s="1"/>
  <c r="W248" i="6" s="1"/>
  <c r="U267" i="6"/>
  <c r="V267" i="6" s="1"/>
  <c r="W267" i="6" s="1"/>
  <c r="S278" i="6"/>
  <c r="U296" i="6"/>
  <c r="V296" i="6"/>
  <c r="W296" i="6" s="1"/>
  <c r="U429" i="6"/>
  <c r="V429" i="6" s="1"/>
  <c r="W429" i="6" s="1"/>
  <c r="U461" i="6"/>
  <c r="V461" i="6" s="1"/>
  <c r="W461" i="6" s="1"/>
  <c r="U70" i="6"/>
  <c r="V70" i="6"/>
  <c r="W70" i="6" s="1"/>
  <c r="U169" i="6"/>
  <c r="V169" i="6" s="1"/>
  <c r="W169" i="6" s="1"/>
  <c r="U201" i="6"/>
  <c r="V201" i="6" s="1"/>
  <c r="W201" i="6" s="1"/>
  <c r="U734" i="6"/>
  <c r="V734" i="6"/>
  <c r="W734" i="6" s="1"/>
  <c r="V95" i="6"/>
  <c r="W95" i="6" s="1"/>
  <c r="V33" i="6"/>
  <c r="W33" i="6" s="1"/>
  <c r="U33" i="6"/>
  <c r="S121" i="6"/>
  <c r="U126" i="6"/>
  <c r="V126" i="6"/>
  <c r="W126" i="6" s="1"/>
  <c r="U348" i="6"/>
  <c r="V348" i="6" s="1"/>
  <c r="W348" i="6" s="1"/>
  <c r="U34" i="6"/>
  <c r="U98" i="6"/>
  <c r="V98" i="6" s="1"/>
  <c r="W98" i="6" s="1"/>
  <c r="S128" i="6"/>
  <c r="R128" i="6"/>
  <c r="R293" i="6"/>
  <c r="S293" i="6"/>
  <c r="S408" i="6"/>
  <c r="S641" i="6"/>
  <c r="S13" i="6"/>
  <c r="S28" i="6"/>
  <c r="R28" i="6"/>
  <c r="R41" i="6"/>
  <c r="V146" i="6"/>
  <c r="W146" i="6" s="1"/>
  <c r="V162" i="6"/>
  <c r="W162" i="6" s="1"/>
  <c r="R181" i="6"/>
  <c r="S181" i="6" s="1"/>
  <c r="V194" i="6"/>
  <c r="W194" i="6" s="1"/>
  <c r="R213" i="6"/>
  <c r="R229" i="6"/>
  <c r="R282" i="6"/>
  <c r="S282" i="6" s="1"/>
  <c r="R536" i="6"/>
  <c r="S536" i="6"/>
  <c r="V810" i="6"/>
  <c r="W810" i="6" s="1"/>
  <c r="R5" i="6"/>
  <c r="S5" i="6" s="1"/>
  <c r="S9" i="6"/>
  <c r="U11" i="6"/>
  <c r="V15" i="6"/>
  <c r="W15" i="6" s="1"/>
  <c r="R24" i="6"/>
  <c r="S24" i="6" s="1"/>
  <c r="R37" i="6"/>
  <c r="S37" i="6" s="1"/>
  <c r="U43" i="6"/>
  <c r="V43" i="6" s="1"/>
  <c r="W43" i="6" s="1"/>
  <c r="V47" i="6"/>
  <c r="W47" i="6" s="1"/>
  <c r="R56" i="6"/>
  <c r="S56" i="6" s="1"/>
  <c r="R69" i="6"/>
  <c r="S73" i="6"/>
  <c r="U75" i="6"/>
  <c r="V75" i="6" s="1"/>
  <c r="W75" i="6" s="1"/>
  <c r="V79" i="6"/>
  <c r="W79" i="6" s="1"/>
  <c r="R88" i="6"/>
  <c r="S88" i="6" s="1"/>
  <c r="R101" i="6"/>
  <c r="S105" i="6"/>
  <c r="U107" i="6"/>
  <c r="V111" i="6"/>
  <c r="W111" i="6" s="1"/>
  <c r="R120" i="6"/>
  <c r="S120" i="6" s="1"/>
  <c r="S133" i="6"/>
  <c r="V135" i="6"/>
  <c r="W135" i="6" s="1"/>
  <c r="S140" i="6"/>
  <c r="R140" i="6"/>
  <c r="S149" i="6"/>
  <c r="R156" i="6"/>
  <c r="S156" i="6" s="1"/>
  <c r="S163" i="6"/>
  <c r="S165" i="6"/>
  <c r="S172" i="6"/>
  <c r="R172" i="6"/>
  <c r="R188" i="6"/>
  <c r="S188" i="6" s="1"/>
  <c r="S195" i="6"/>
  <c r="S197" i="6"/>
  <c r="R204" i="6"/>
  <c r="S204" i="6" s="1"/>
  <c r="R220" i="6"/>
  <c r="S220" i="6" s="1"/>
  <c r="R236" i="6"/>
  <c r="S236" i="6" s="1"/>
  <c r="S245" i="6"/>
  <c r="S261" i="6"/>
  <c r="V274" i="6"/>
  <c r="W274" i="6" s="1"/>
  <c r="V279" i="6"/>
  <c r="W279" i="6" s="1"/>
  <c r="S283" i="6"/>
  <c r="R307" i="6"/>
  <c r="S307" i="6" s="1"/>
  <c r="R338" i="6"/>
  <c r="S338" i="6" s="1"/>
  <c r="S368" i="6"/>
  <c r="R399" i="6"/>
  <c r="S399" i="6" s="1"/>
  <c r="U409" i="6"/>
  <c r="V409" i="6" s="1"/>
  <c r="W409" i="6" s="1"/>
  <c r="S420" i="6"/>
  <c r="R420" i="6"/>
  <c r="V424" i="6"/>
  <c r="W424" i="6" s="1"/>
  <c r="U445" i="6"/>
  <c r="V445" i="6" s="1"/>
  <c r="W445" i="6" s="1"/>
  <c r="U526" i="6"/>
  <c r="V526" i="6" s="1"/>
  <c r="W526" i="6" s="1"/>
  <c r="U582" i="6"/>
  <c r="V582" i="6" s="1"/>
  <c r="W582" i="6" s="1"/>
  <c r="U601" i="6"/>
  <c r="V601" i="6"/>
  <c r="W601" i="6" s="1"/>
  <c r="R631" i="6"/>
  <c r="S631" i="6" s="1"/>
  <c r="R636" i="6"/>
  <c r="S636" i="6"/>
  <c r="U658" i="6"/>
  <c r="V658" i="6" s="1"/>
  <c r="W658" i="6" s="1"/>
  <c r="U810" i="6"/>
  <c r="U944" i="6"/>
  <c r="V944" i="6" s="1"/>
  <c r="W944" i="6" s="1"/>
  <c r="R1134" i="6"/>
  <c r="S1134" i="6" s="1"/>
  <c r="S36" i="6"/>
  <c r="R36" i="6"/>
  <c r="V273" i="6"/>
  <c r="W273" i="6" s="1"/>
  <c r="U273" i="6"/>
  <c r="R351" i="6"/>
  <c r="S351" i="6" s="1"/>
  <c r="U381" i="6"/>
  <c r="V381" i="6"/>
  <c r="W381" i="6" s="1"/>
  <c r="S443" i="6"/>
  <c r="R443" i="6"/>
  <c r="U569" i="6"/>
  <c r="V569" i="6"/>
  <c r="W569" i="6" s="1"/>
  <c r="R621" i="6"/>
  <c r="S621" i="6" s="1"/>
  <c r="U803" i="6"/>
  <c r="V803" i="6" s="1"/>
  <c r="W803" i="6" s="1"/>
  <c r="U66" i="6"/>
  <c r="V66" i="6" s="1"/>
  <c r="W66" i="6" s="1"/>
  <c r="R160" i="6"/>
  <c r="S160" i="6" s="1"/>
  <c r="R208" i="6"/>
  <c r="S208" i="6" s="1"/>
  <c r="U226" i="6"/>
  <c r="V226" i="6" s="1"/>
  <c r="W226" i="6" s="1"/>
  <c r="R240" i="6"/>
  <c r="S240" i="6" s="1"/>
  <c r="U276" i="6"/>
  <c r="V276" i="6" s="1"/>
  <c r="W276" i="6" s="1"/>
  <c r="R565" i="6"/>
  <c r="S565" i="6" s="1"/>
  <c r="U594" i="6"/>
  <c r="V594" i="6" s="1"/>
  <c r="W594" i="6" s="1"/>
  <c r="V714" i="6"/>
  <c r="W714" i="6" s="1"/>
  <c r="U714" i="6"/>
  <c r="S77" i="6"/>
  <c r="V130" i="6"/>
  <c r="W130" i="6" s="1"/>
  <c r="R263" i="6"/>
  <c r="S263" i="6" s="1"/>
  <c r="S352" i="6"/>
  <c r="U413" i="6"/>
  <c r="V413" i="6"/>
  <c r="W413" i="6" s="1"/>
  <c r="V554" i="6"/>
  <c r="W554" i="6" s="1"/>
  <c r="R20" i="6"/>
  <c r="S20" i="6" s="1"/>
  <c r="R52" i="6"/>
  <c r="S52" i="6" s="1"/>
  <c r="U71" i="6"/>
  <c r="R84" i="6"/>
  <c r="S84" i="6" s="1"/>
  <c r="R116" i="6"/>
  <c r="S116" i="6" s="1"/>
  <c r="U253" i="6"/>
  <c r="V253" i="6" s="1"/>
  <c r="W253" i="6" s="1"/>
  <c r="S266" i="6"/>
  <c r="V269" i="6"/>
  <c r="W269" i="6" s="1"/>
  <c r="S272" i="6"/>
  <c r="U291" i="6"/>
  <c r="V291" i="6" s="1"/>
  <c r="W291" i="6" s="1"/>
  <c r="U303" i="6"/>
  <c r="V303" i="6" s="1"/>
  <c r="W303" i="6" s="1"/>
  <c r="R308" i="6"/>
  <c r="S308" i="6" s="1"/>
  <c r="U317" i="6"/>
  <c r="V317" i="6" s="1"/>
  <c r="W317" i="6" s="1"/>
  <c r="U332" i="6"/>
  <c r="V332" i="6" s="1"/>
  <c r="W332" i="6" s="1"/>
  <c r="R354" i="6"/>
  <c r="S354" i="6" s="1"/>
  <c r="U384" i="6"/>
  <c r="V384" i="6" s="1"/>
  <c r="W384" i="6" s="1"/>
  <c r="R415" i="6"/>
  <c r="S415" i="6" s="1"/>
  <c r="U440" i="6"/>
  <c r="V440" i="6" s="1"/>
  <c r="W440" i="6" s="1"/>
  <c r="R520" i="6"/>
  <c r="S520" i="6"/>
  <c r="V572" i="6"/>
  <c r="W572" i="6" s="1"/>
  <c r="U572" i="6"/>
  <c r="U589" i="6"/>
  <c r="V589" i="6" s="1"/>
  <c r="W589" i="6" s="1"/>
  <c r="R624" i="6"/>
  <c r="S624" i="6"/>
  <c r="R649" i="6"/>
  <c r="S649" i="6" s="1"/>
  <c r="R695" i="6"/>
  <c r="S695" i="6" s="1"/>
  <c r="U722" i="6"/>
  <c r="V722" i="6" s="1"/>
  <c r="W722" i="6" s="1"/>
  <c r="U729" i="6"/>
  <c r="V729" i="6"/>
  <c r="W729" i="6" s="1"/>
  <c r="U775" i="6"/>
  <c r="V775" i="6" s="1"/>
  <c r="W775" i="6" s="1"/>
  <c r="R785" i="6"/>
  <c r="S785" i="6" s="1"/>
  <c r="U790" i="6"/>
  <c r="V790" i="6" s="1"/>
  <c r="W790" i="6" s="1"/>
  <c r="U795" i="6"/>
  <c r="V795" i="6"/>
  <c r="W795" i="6" s="1"/>
  <c r="R811" i="6"/>
  <c r="S811" i="6" s="1"/>
  <c r="V967" i="6"/>
  <c r="W967" i="6" s="1"/>
  <c r="U967" i="6"/>
  <c r="U1012" i="6"/>
  <c r="V1012" i="6" s="1"/>
  <c r="W1012" i="6" s="1"/>
  <c r="R68" i="6"/>
  <c r="S68" i="6" s="1"/>
  <c r="S252" i="6"/>
  <c r="S372" i="6"/>
  <c r="R372" i="6"/>
  <c r="U609" i="6"/>
  <c r="V609" i="6"/>
  <c r="W609" i="6" s="1"/>
  <c r="U1000" i="6"/>
  <c r="V1000" i="6"/>
  <c r="W1000" i="6" s="1"/>
  <c r="U2" i="6"/>
  <c r="S64" i="6"/>
  <c r="R64" i="6"/>
  <c r="S144" i="6"/>
  <c r="R144" i="6"/>
  <c r="U210" i="6"/>
  <c r="V210" i="6" s="1"/>
  <c r="W210" i="6" s="1"/>
  <c r="S224" i="6"/>
  <c r="R224" i="6"/>
  <c r="U242" i="6"/>
  <c r="V242" i="6" s="1"/>
  <c r="W242" i="6" s="1"/>
  <c r="U306" i="6"/>
  <c r="V306" i="6"/>
  <c r="W306" i="6" s="1"/>
  <c r="R388" i="6"/>
  <c r="S388" i="6" s="1"/>
  <c r="V484" i="6"/>
  <c r="W484" i="6" s="1"/>
  <c r="S687" i="6"/>
  <c r="R687" i="6"/>
  <c r="R828" i="6"/>
  <c r="S828" i="6" s="1"/>
  <c r="S92" i="6"/>
  <c r="R92" i="6"/>
  <c r="V178" i="6"/>
  <c r="W178" i="6" s="1"/>
  <c r="S271" i="6"/>
  <c r="S285" i="6"/>
  <c r="R322" i="6"/>
  <c r="S322" i="6" s="1"/>
  <c r="U393" i="6"/>
  <c r="V393" i="6"/>
  <c r="W393" i="6" s="1"/>
  <c r="U577" i="6"/>
  <c r="V577" i="6"/>
  <c r="W577" i="6" s="1"/>
  <c r="U709" i="6"/>
  <c r="V709" i="6"/>
  <c r="W709" i="6" s="1"/>
  <c r="U774" i="6"/>
  <c r="V774" i="6" s="1"/>
  <c r="W774" i="6" s="1"/>
  <c r="U3" i="6"/>
  <c r="V3" i="6" s="1"/>
  <c r="W3" i="6" s="1"/>
  <c r="S16" i="6"/>
  <c r="R16" i="6"/>
  <c r="U18" i="6"/>
  <c r="V18" i="6" s="1"/>
  <c r="W18" i="6" s="1"/>
  <c r="R29" i="6"/>
  <c r="S29" i="6" s="1"/>
  <c r="U35" i="6"/>
  <c r="V35" i="6" s="1"/>
  <c r="W35" i="6" s="1"/>
  <c r="R48" i="6"/>
  <c r="S48" i="6" s="1"/>
  <c r="U50" i="6"/>
  <c r="V50" i="6" s="1"/>
  <c r="W50" i="6" s="1"/>
  <c r="R61" i="6"/>
  <c r="S61" i="6" s="1"/>
  <c r="U67" i="6"/>
  <c r="R80" i="6"/>
  <c r="S80" i="6" s="1"/>
  <c r="U82" i="6"/>
  <c r="V82" i="6" s="1"/>
  <c r="W82" i="6" s="1"/>
  <c r="R93" i="6"/>
  <c r="S93" i="6" s="1"/>
  <c r="U99" i="6"/>
  <c r="V99" i="6" s="1"/>
  <c r="W99" i="6" s="1"/>
  <c r="R112" i="6"/>
  <c r="S112" i="6" s="1"/>
  <c r="U114" i="6"/>
  <c r="V114" i="6" s="1"/>
  <c r="W114" i="6" s="1"/>
  <c r="R125" i="6"/>
  <c r="S125" i="6" s="1"/>
  <c r="R136" i="6"/>
  <c r="S136" i="6" s="1"/>
  <c r="U138" i="6"/>
  <c r="R152" i="6"/>
  <c r="S152" i="6" s="1"/>
  <c r="U154" i="6"/>
  <c r="V154" i="6" s="1"/>
  <c r="W154" i="6" s="1"/>
  <c r="S159" i="6"/>
  <c r="R168" i="6"/>
  <c r="S168" i="6" s="1"/>
  <c r="U170" i="6"/>
  <c r="V170" i="6" s="1"/>
  <c r="W170" i="6" s="1"/>
  <c r="R184" i="6"/>
  <c r="S184" i="6" s="1"/>
  <c r="U186" i="6"/>
  <c r="S191" i="6"/>
  <c r="R200" i="6"/>
  <c r="S200" i="6" s="1"/>
  <c r="U202" i="6"/>
  <c r="V202" i="6" s="1"/>
  <c r="W202" i="6" s="1"/>
  <c r="R216" i="6"/>
  <c r="S216" i="6" s="1"/>
  <c r="U218" i="6"/>
  <c r="V218" i="6" s="1"/>
  <c r="W218" i="6" s="1"/>
  <c r="S223" i="6"/>
  <c r="R232" i="6"/>
  <c r="S232" i="6" s="1"/>
  <c r="U234" i="6"/>
  <c r="U256" i="6"/>
  <c r="V256" i="6" s="1"/>
  <c r="W256" i="6" s="1"/>
  <c r="R266" i="6"/>
  <c r="U269" i="6"/>
  <c r="R275" i="6"/>
  <c r="S275" i="6" s="1"/>
  <c r="R280" i="6"/>
  <c r="S280" i="6" s="1"/>
  <c r="V294" i="6"/>
  <c r="W294" i="6" s="1"/>
  <c r="U297" i="6"/>
  <c r="V297" i="6" s="1"/>
  <c r="W297" i="6" s="1"/>
  <c r="U313" i="6"/>
  <c r="V313" i="6"/>
  <c r="W313" i="6" s="1"/>
  <c r="R324" i="6"/>
  <c r="S324" i="6" s="1"/>
  <c r="U333" i="6"/>
  <c r="V333" i="6"/>
  <c r="W333" i="6" s="1"/>
  <c r="S370" i="6"/>
  <c r="R370" i="6"/>
  <c r="S400" i="6"/>
  <c r="U425" i="6"/>
  <c r="V425" i="6" s="1"/>
  <c r="W425" i="6" s="1"/>
  <c r="U481" i="6"/>
  <c r="V481" i="6" s="1"/>
  <c r="W481" i="6" s="1"/>
  <c r="U538" i="6"/>
  <c r="V538" i="6" s="1"/>
  <c r="W538" i="6" s="1"/>
  <c r="U550" i="6"/>
  <c r="V550" i="6" s="1"/>
  <c r="W550" i="6" s="1"/>
  <c r="U590" i="6"/>
  <c r="V590" i="6" s="1"/>
  <c r="W590" i="6" s="1"/>
  <c r="V653" i="6"/>
  <c r="W653" i="6" s="1"/>
  <c r="U665" i="6"/>
  <c r="V665" i="6"/>
  <c r="W665" i="6" s="1"/>
  <c r="U690" i="6"/>
  <c r="V690" i="6" s="1"/>
  <c r="W690" i="6" s="1"/>
  <c r="U705" i="6"/>
  <c r="V705" i="6" s="1"/>
  <c r="W705" i="6" s="1"/>
  <c r="V807" i="6"/>
  <c r="W807" i="6" s="1"/>
  <c r="U849" i="6"/>
  <c r="V849" i="6" s="1"/>
  <c r="W849" i="6" s="1"/>
  <c r="U904" i="6"/>
  <c r="V904" i="6" s="1"/>
  <c r="W904" i="6" s="1"/>
  <c r="U958" i="6"/>
  <c r="V958" i="6" s="1"/>
  <c r="W958" i="6" s="1"/>
  <c r="U968" i="6"/>
  <c r="V968" i="6" s="1"/>
  <c r="W968" i="6" s="1"/>
  <c r="S1044" i="6"/>
  <c r="R1044" i="6"/>
  <c r="R4" i="6"/>
  <c r="S4" i="6" s="1"/>
  <c r="R100" i="6"/>
  <c r="S100" i="6" s="1"/>
  <c r="U361" i="6"/>
  <c r="V361" i="6" s="1"/>
  <c r="W361" i="6" s="1"/>
  <c r="S418" i="6"/>
  <c r="R418" i="6"/>
  <c r="U457" i="6"/>
  <c r="V457" i="6" s="1"/>
  <c r="W457" i="6" s="1"/>
  <c r="V494" i="6"/>
  <c r="W494" i="6" s="1"/>
  <c r="U494" i="6"/>
  <c r="R680" i="6"/>
  <c r="S680" i="6" s="1"/>
  <c r="U798" i="6"/>
  <c r="V798" i="6"/>
  <c r="W798" i="6" s="1"/>
  <c r="U19" i="6"/>
  <c r="V19" i="6" s="1"/>
  <c r="W19" i="6" s="1"/>
  <c r="S32" i="6"/>
  <c r="R32" i="6"/>
  <c r="R45" i="6"/>
  <c r="R109" i="6"/>
  <c r="S109" i="6" s="1"/>
  <c r="S176" i="6"/>
  <c r="R176" i="6"/>
  <c r="S215" i="6"/>
  <c r="S255" i="6"/>
  <c r="R255" i="6"/>
  <c r="S336" i="6"/>
  <c r="U377" i="6"/>
  <c r="V377" i="6" s="1"/>
  <c r="W377" i="6" s="1"/>
  <c r="R468" i="6"/>
  <c r="S468" i="6" s="1"/>
  <c r="V581" i="6"/>
  <c r="W581" i="6" s="1"/>
  <c r="V668" i="6"/>
  <c r="W668" i="6" s="1"/>
  <c r="U668" i="6"/>
  <c r="U882" i="6"/>
  <c r="V882" i="6" s="1"/>
  <c r="W882" i="6" s="1"/>
  <c r="R60" i="6"/>
  <c r="S60" i="6" s="1"/>
  <c r="R124" i="6"/>
  <c r="S124" i="6" s="1"/>
  <c r="S404" i="6"/>
  <c r="R404" i="6"/>
  <c r="U469" i="6"/>
  <c r="V469" i="6" s="1"/>
  <c r="W469" i="6" s="1"/>
  <c r="U512" i="6"/>
  <c r="V512" i="6" s="1"/>
  <c r="W512" i="6" s="1"/>
  <c r="V630" i="6"/>
  <c r="W630" i="6" s="1"/>
  <c r="R12" i="6"/>
  <c r="S12" i="6" s="1"/>
  <c r="R25" i="6"/>
  <c r="S25" i="6" s="1"/>
  <c r="U31" i="6"/>
  <c r="V31" i="6" s="1"/>
  <c r="W31" i="6" s="1"/>
  <c r="R44" i="6"/>
  <c r="S44" i="6" s="1"/>
  <c r="R57" i="6"/>
  <c r="S57" i="6" s="1"/>
  <c r="U63" i="6"/>
  <c r="V63" i="6" s="1"/>
  <c r="W63" i="6" s="1"/>
  <c r="R76" i="6"/>
  <c r="S76" i="6" s="1"/>
  <c r="R89" i="6"/>
  <c r="U95" i="6"/>
  <c r="S108" i="6"/>
  <c r="R108" i="6"/>
  <c r="R121" i="6"/>
  <c r="U127" i="6"/>
  <c r="V127" i="6" s="1"/>
  <c r="W127" i="6" s="1"/>
  <c r="R141" i="6"/>
  <c r="S141" i="6" s="1"/>
  <c r="R157" i="6"/>
  <c r="S157" i="6" s="1"/>
  <c r="R173" i="6"/>
  <c r="R189" i="6"/>
  <c r="R205" i="6"/>
  <c r="S205" i="6" s="1"/>
  <c r="R221" i="6"/>
  <c r="S221" i="6" s="1"/>
  <c r="R237" i="6"/>
  <c r="S237" i="6" s="1"/>
  <c r="R251" i="6"/>
  <c r="S251" i="6" s="1"/>
  <c r="R278" i="6"/>
  <c r="S319" i="6"/>
  <c r="R319" i="6"/>
  <c r="U329" i="6"/>
  <c r="V329" i="6"/>
  <c r="W329" i="6" s="1"/>
  <c r="R340" i="6"/>
  <c r="S340" i="6" s="1"/>
  <c r="U349" i="6"/>
  <c r="V349" i="6"/>
  <c r="W349" i="6" s="1"/>
  <c r="R386" i="6"/>
  <c r="S386" i="6" s="1"/>
  <c r="S416" i="6"/>
  <c r="R436" i="6"/>
  <c r="S436" i="6" s="1"/>
  <c r="R447" i="6"/>
  <c r="S447" i="6" s="1"/>
  <c r="S452" i="6"/>
  <c r="V456" i="6"/>
  <c r="W456" i="6" s="1"/>
  <c r="U522" i="6"/>
  <c r="V522" i="6" s="1"/>
  <c r="W522" i="6" s="1"/>
  <c r="S532" i="6"/>
  <c r="U574" i="6"/>
  <c r="V574" i="6"/>
  <c r="W574" i="6" s="1"/>
  <c r="R591" i="6"/>
  <c r="S591" i="6" s="1"/>
  <c r="U613" i="6"/>
  <c r="V613" i="6" s="1"/>
  <c r="W613" i="6" s="1"/>
  <c r="R619" i="6"/>
  <c r="S619" i="6" s="1"/>
  <c r="U626" i="6"/>
  <c r="V626" i="6" s="1"/>
  <c r="W626" i="6" s="1"/>
  <c r="S661" i="6"/>
  <c r="R661" i="6"/>
  <c r="R739" i="6"/>
  <c r="S739" i="6" s="1"/>
  <c r="S782" i="6"/>
  <c r="R782" i="6"/>
  <c r="U838" i="6"/>
  <c r="V838" i="6"/>
  <c r="W838" i="6" s="1"/>
  <c r="V846" i="6"/>
  <c r="W846" i="6" s="1"/>
  <c r="U896" i="6"/>
  <c r="V896" i="6" s="1"/>
  <c r="W896" i="6" s="1"/>
  <c r="R1092" i="6"/>
  <c r="S1092" i="6" s="1"/>
  <c r="R1108" i="6"/>
  <c r="S1108" i="6" s="1"/>
  <c r="U1115" i="6"/>
  <c r="V1115" i="6" s="1"/>
  <c r="W1115" i="6" s="1"/>
  <c r="U320" i="6"/>
  <c r="V320" i="6" s="1"/>
  <c r="W320" i="6" s="1"/>
  <c r="U396" i="6"/>
  <c r="V396" i="6" s="1"/>
  <c r="W396" i="6" s="1"/>
  <c r="R488" i="6"/>
  <c r="S488" i="6"/>
  <c r="R564" i="6"/>
  <c r="S564" i="6"/>
  <c r="U793" i="6"/>
  <c r="V793" i="6"/>
  <c r="W793" i="6" s="1"/>
  <c r="V831" i="6"/>
  <c r="W831" i="6" s="1"/>
  <c r="U831" i="6"/>
  <c r="R96" i="6"/>
  <c r="S96" i="6" s="1"/>
  <c r="S192" i="6"/>
  <c r="R192" i="6"/>
  <c r="R367" i="6"/>
  <c r="S367" i="6" s="1"/>
  <c r="U397" i="6"/>
  <c r="V397" i="6" s="1"/>
  <c r="W397" i="6" s="1"/>
  <c r="V433" i="6"/>
  <c r="W433" i="6" s="1"/>
  <c r="U586" i="6"/>
  <c r="V586" i="6" s="1"/>
  <c r="W586" i="6" s="1"/>
  <c r="V646" i="6"/>
  <c r="W646" i="6" s="1"/>
  <c r="U646" i="6"/>
  <c r="R824" i="6"/>
  <c r="S824" i="6" s="1"/>
  <c r="U887" i="6"/>
  <c r="V887" i="6" s="1"/>
  <c r="W887" i="6" s="1"/>
  <c r="R258" i="6"/>
  <c r="S258" i="6" s="1"/>
  <c r="R268" i="6"/>
  <c r="S268" i="6"/>
  <c r="R299" i="6"/>
  <c r="S299" i="6" s="1"/>
  <c r="R383" i="6"/>
  <c r="S383" i="6" s="1"/>
  <c r="U490" i="6"/>
  <c r="V490" i="6" s="1"/>
  <c r="W490" i="6" s="1"/>
  <c r="U542" i="6"/>
  <c r="V542" i="6" s="1"/>
  <c r="W542" i="6" s="1"/>
  <c r="V606" i="6"/>
  <c r="W606" i="6" s="1"/>
  <c r="U606" i="6"/>
  <c r="V746" i="6"/>
  <c r="W746" i="6" s="1"/>
  <c r="R8" i="6"/>
  <c r="S8" i="6" s="1"/>
  <c r="R40" i="6"/>
  <c r="S40" i="6" s="1"/>
  <c r="S72" i="6"/>
  <c r="R72" i="6"/>
  <c r="R104" i="6"/>
  <c r="S104" i="6" s="1"/>
  <c r="R132" i="6"/>
  <c r="S132" i="6" s="1"/>
  <c r="R148" i="6"/>
  <c r="S148" i="6" s="1"/>
  <c r="R164" i="6"/>
  <c r="S164" i="6" s="1"/>
  <c r="R180" i="6"/>
  <c r="S180" i="6" s="1"/>
  <c r="S187" i="6"/>
  <c r="S196" i="6"/>
  <c r="R196" i="6"/>
  <c r="R212" i="6"/>
  <c r="S212" i="6" s="1"/>
  <c r="R228" i="6"/>
  <c r="S228" i="6" s="1"/>
  <c r="R244" i="6"/>
  <c r="S244" i="6" s="1"/>
  <c r="S287" i="6"/>
  <c r="U295" i="6"/>
  <c r="V295" i="6"/>
  <c r="W295" i="6" s="1"/>
  <c r="R305" i="6"/>
  <c r="S305" i="6" s="1"/>
  <c r="R335" i="6"/>
  <c r="S335" i="6" s="1"/>
  <c r="U345" i="6"/>
  <c r="V345" i="6"/>
  <c r="W345" i="6" s="1"/>
  <c r="R356" i="6"/>
  <c r="S356" i="6" s="1"/>
  <c r="U365" i="6"/>
  <c r="V365" i="6" s="1"/>
  <c r="W365" i="6" s="1"/>
  <c r="R402" i="6"/>
  <c r="S402" i="6" s="1"/>
  <c r="U437" i="6"/>
  <c r="V437" i="6"/>
  <c r="W437" i="6" s="1"/>
  <c r="R448" i="6"/>
  <c r="S448" i="6" s="1"/>
  <c r="U456" i="6"/>
  <c r="U510" i="6"/>
  <c r="V510" i="6" s="1"/>
  <c r="W510" i="6" s="1"/>
  <c r="R516" i="6"/>
  <c r="S516" i="6"/>
  <c r="U528" i="6"/>
  <c r="V528" i="6" s="1"/>
  <c r="W528" i="6" s="1"/>
  <c r="U558" i="6"/>
  <c r="V558" i="6" s="1"/>
  <c r="W558" i="6" s="1"/>
  <c r="U604" i="6"/>
  <c r="V604" i="6" s="1"/>
  <c r="W604" i="6" s="1"/>
  <c r="U614" i="6"/>
  <c r="V614" i="6" s="1"/>
  <c r="W614" i="6" s="1"/>
  <c r="R685" i="6"/>
  <c r="S685" i="6" s="1"/>
  <c r="R692" i="6"/>
  <c r="S692" i="6"/>
  <c r="R707" i="6"/>
  <c r="S707" i="6" s="1"/>
  <c r="R713" i="6"/>
  <c r="S713" i="6" s="1"/>
  <c r="U718" i="6"/>
  <c r="V718" i="6" s="1"/>
  <c r="W718" i="6" s="1"/>
  <c r="U731" i="6"/>
  <c r="V731" i="6"/>
  <c r="W731" i="6" s="1"/>
  <c r="U772" i="6"/>
  <c r="V772" i="6" s="1"/>
  <c r="W772" i="6" s="1"/>
  <c r="U846" i="6"/>
  <c r="U999" i="6"/>
  <c r="V999" i="6" s="1"/>
  <c r="W999" i="6" s="1"/>
  <c r="R1088" i="6"/>
  <c r="S1088" i="6" s="1"/>
  <c r="S310" i="6"/>
  <c r="R310" i="6"/>
  <c r="R323" i="6"/>
  <c r="S323" i="6" s="1"/>
  <c r="R326" i="6"/>
  <c r="S326" i="6" s="1"/>
  <c r="R339" i="6"/>
  <c r="S339" i="6" s="1"/>
  <c r="S342" i="6"/>
  <c r="R342" i="6"/>
  <c r="R355" i="6"/>
  <c r="S355" i="6" s="1"/>
  <c r="R358" i="6"/>
  <c r="S358" i="6" s="1"/>
  <c r="R371" i="6"/>
  <c r="S371" i="6" s="1"/>
  <c r="S374" i="6"/>
  <c r="R374" i="6"/>
  <c r="R387" i="6"/>
  <c r="S387" i="6" s="1"/>
  <c r="S390" i="6"/>
  <c r="R390" i="6"/>
  <c r="R403" i="6"/>
  <c r="S403" i="6" s="1"/>
  <c r="S406" i="6"/>
  <c r="R406" i="6"/>
  <c r="R419" i="6"/>
  <c r="S419" i="6" s="1"/>
  <c r="S444" i="6"/>
  <c r="S454" i="6"/>
  <c r="S458" i="6"/>
  <c r="V472" i="6"/>
  <c r="W472" i="6" s="1"/>
  <c r="S476" i="6"/>
  <c r="V502" i="6"/>
  <c r="W502" i="6" s="1"/>
  <c r="V560" i="6"/>
  <c r="W560" i="6" s="1"/>
  <c r="S625" i="6"/>
  <c r="V650" i="6"/>
  <c r="W650" i="6" s="1"/>
  <c r="U654" i="6"/>
  <c r="V654" i="6" s="1"/>
  <c r="W654" i="6" s="1"/>
  <c r="U670" i="6"/>
  <c r="V670" i="6" s="1"/>
  <c r="W670" i="6" s="1"/>
  <c r="U778" i="6"/>
  <c r="V778" i="6" s="1"/>
  <c r="W778" i="6" s="1"/>
  <c r="R786" i="6"/>
  <c r="S786" i="6" s="1"/>
  <c r="V891" i="6"/>
  <c r="W891" i="6" s="1"/>
  <c r="U891" i="6"/>
  <c r="U908" i="6"/>
  <c r="V908" i="6" s="1"/>
  <c r="W908" i="6" s="1"/>
  <c r="R947" i="6"/>
  <c r="S947" i="6" s="1"/>
  <c r="R987" i="6"/>
  <c r="S987" i="6" s="1"/>
  <c r="V992" i="6"/>
  <c r="W992" i="6" s="1"/>
  <c r="U992" i="6"/>
  <c r="U1004" i="6"/>
  <c r="V1004" i="6" s="1"/>
  <c r="W1004" i="6" s="1"/>
  <c r="V1047" i="6"/>
  <c r="W1047" i="6" s="1"/>
  <c r="U1055" i="6"/>
  <c r="V1055" i="6" s="1"/>
  <c r="W1055" i="6" s="1"/>
  <c r="V1119" i="6"/>
  <c r="W1119" i="6" s="1"/>
  <c r="U1119" i="6"/>
  <c r="U1611" i="6"/>
  <c r="V1611" i="6" s="1"/>
  <c r="W1611" i="6" s="1"/>
  <c r="U1700" i="6"/>
  <c r="V1700" i="6"/>
  <c r="W1700" i="6" s="1"/>
  <c r="R289" i="6"/>
  <c r="S289" i="6"/>
  <c r="V301" i="6"/>
  <c r="W301" i="6" s="1"/>
  <c r="U301" i="6"/>
  <c r="R311" i="6"/>
  <c r="S311" i="6" s="1"/>
  <c r="R314" i="6"/>
  <c r="S314" i="6" s="1"/>
  <c r="R327" i="6"/>
  <c r="S327" i="6" s="1"/>
  <c r="S330" i="6"/>
  <c r="R330" i="6"/>
  <c r="R343" i="6"/>
  <c r="S343" i="6" s="1"/>
  <c r="R346" i="6"/>
  <c r="S346" i="6" s="1"/>
  <c r="R359" i="6"/>
  <c r="S359" i="6" s="1"/>
  <c r="S362" i="6"/>
  <c r="R362" i="6"/>
  <c r="R375" i="6"/>
  <c r="S375" i="6" s="1"/>
  <c r="R378" i="6"/>
  <c r="S378" i="6" s="1"/>
  <c r="R391" i="6"/>
  <c r="S391" i="6" s="1"/>
  <c r="S394" i="6"/>
  <c r="R394" i="6"/>
  <c r="R407" i="6"/>
  <c r="S407" i="6" s="1"/>
  <c r="R410" i="6"/>
  <c r="S410" i="6" s="1"/>
  <c r="R423" i="6"/>
  <c r="S423" i="6" s="1"/>
  <c r="S473" i="6"/>
  <c r="U769" i="6"/>
  <c r="V769" i="6"/>
  <c r="W769" i="6" s="1"/>
  <c r="U826" i="6"/>
  <c r="V826" i="6" s="1"/>
  <c r="W826" i="6" s="1"/>
  <c r="R883" i="6"/>
  <c r="S883" i="6" s="1"/>
  <c r="U952" i="6"/>
  <c r="V952" i="6" s="1"/>
  <c r="W952" i="6" s="1"/>
  <c r="R247" i="6"/>
  <c r="S247" i="6" s="1"/>
  <c r="R250" i="6"/>
  <c r="S250" i="6" s="1"/>
  <c r="R260" i="6"/>
  <c r="S260" i="6" s="1"/>
  <c r="R270" i="6"/>
  <c r="S270" i="6" s="1"/>
  <c r="R277" i="6"/>
  <c r="S277" i="6" s="1"/>
  <c r="R284" i="6"/>
  <c r="S284" i="6" s="1"/>
  <c r="R427" i="6"/>
  <c r="S427" i="6" s="1"/>
  <c r="S431" i="6"/>
  <c r="V441" i="6"/>
  <c r="W441" i="6" s="1"/>
  <c r="U441" i="6"/>
  <c r="R452" i="6"/>
  <c r="R459" i="6"/>
  <c r="S459" i="6" s="1"/>
  <c r="R473" i="6"/>
  <c r="U534" i="6"/>
  <c r="V534" i="6" s="1"/>
  <c r="W534" i="6" s="1"/>
  <c r="R552" i="6"/>
  <c r="S552" i="6" s="1"/>
  <c r="R579" i="6"/>
  <c r="S579" i="6" s="1"/>
  <c r="U598" i="6"/>
  <c r="V598" i="6" s="1"/>
  <c r="W598" i="6" s="1"/>
  <c r="V602" i="6"/>
  <c r="W602" i="6" s="1"/>
  <c r="U602" i="6"/>
  <c r="S616" i="6"/>
  <c r="V662" i="6"/>
  <c r="W662" i="6" s="1"/>
  <c r="U672" i="6"/>
  <c r="V672" i="6" s="1"/>
  <c r="W672" i="6" s="1"/>
  <c r="U677" i="6"/>
  <c r="V677" i="6" s="1"/>
  <c r="W677" i="6" s="1"/>
  <c r="U697" i="6"/>
  <c r="V697" i="6"/>
  <c r="W697" i="6" s="1"/>
  <c r="R725" i="6"/>
  <c r="S725" i="6" s="1"/>
  <c r="U758" i="6"/>
  <c r="V758" i="6" s="1"/>
  <c r="W758" i="6" s="1"/>
  <c r="S770" i="6"/>
  <c r="V813" i="6"/>
  <c r="W813" i="6" s="1"/>
  <c r="U858" i="6"/>
  <c r="V858" i="6" s="1"/>
  <c r="W858" i="6" s="1"/>
  <c r="U862" i="6"/>
  <c r="V862" i="6" s="1"/>
  <c r="W862" i="6" s="1"/>
  <c r="R869" i="6"/>
  <c r="S869" i="6" s="1"/>
  <c r="R893" i="6"/>
  <c r="S893" i="6" s="1"/>
  <c r="V931" i="6"/>
  <c r="W931" i="6" s="1"/>
  <c r="V948" i="6"/>
  <c r="W948" i="6" s="1"/>
  <c r="U988" i="6"/>
  <c r="V988" i="6" s="1"/>
  <c r="W988" i="6" s="1"/>
  <c r="V1033" i="6"/>
  <c r="W1033" i="6" s="1"/>
  <c r="U1033" i="6"/>
  <c r="U1198" i="6"/>
  <c r="V1198" i="6" s="1"/>
  <c r="W1198" i="6" s="1"/>
  <c r="R131" i="6"/>
  <c r="S131" i="6" s="1"/>
  <c r="R139" i="6"/>
  <c r="S139" i="6" s="1"/>
  <c r="R143" i="6"/>
  <c r="S143" i="6" s="1"/>
  <c r="R147" i="6"/>
  <c r="S147" i="6" s="1"/>
  <c r="R151" i="6"/>
  <c r="S151" i="6" s="1"/>
  <c r="R155" i="6"/>
  <c r="S155" i="6" s="1"/>
  <c r="R159" i="6"/>
  <c r="R163" i="6"/>
  <c r="R167" i="6"/>
  <c r="S167" i="6" s="1"/>
  <c r="R171" i="6"/>
  <c r="S171" i="6" s="1"/>
  <c r="R175" i="6"/>
  <c r="S175" i="6" s="1"/>
  <c r="R179" i="6"/>
  <c r="S179" i="6" s="1"/>
  <c r="R183" i="6"/>
  <c r="S183" i="6" s="1"/>
  <c r="R187" i="6"/>
  <c r="R191" i="6"/>
  <c r="R195" i="6"/>
  <c r="R199" i="6"/>
  <c r="S199" i="6" s="1"/>
  <c r="R203" i="6"/>
  <c r="S203" i="6" s="1"/>
  <c r="R207" i="6"/>
  <c r="S207" i="6" s="1"/>
  <c r="R211" i="6"/>
  <c r="S211" i="6" s="1"/>
  <c r="R215" i="6"/>
  <c r="R219" i="6"/>
  <c r="S219" i="6" s="1"/>
  <c r="R223" i="6"/>
  <c r="R227" i="6"/>
  <c r="S227" i="6" s="1"/>
  <c r="R231" i="6"/>
  <c r="S231" i="6" s="1"/>
  <c r="R235" i="6"/>
  <c r="S235" i="6" s="1"/>
  <c r="R239" i="6"/>
  <c r="S239" i="6" s="1"/>
  <c r="R243" i="6"/>
  <c r="S243" i="6" s="1"/>
  <c r="R252" i="6"/>
  <c r="R272" i="6"/>
  <c r="R312" i="6"/>
  <c r="S312" i="6" s="1"/>
  <c r="R315" i="6"/>
  <c r="S315" i="6" s="1"/>
  <c r="R318" i="6"/>
  <c r="S318" i="6" s="1"/>
  <c r="V321" i="6"/>
  <c r="W321" i="6" s="1"/>
  <c r="R328" i="6"/>
  <c r="S328" i="6" s="1"/>
  <c r="R331" i="6"/>
  <c r="S331" i="6" s="1"/>
  <c r="R334" i="6"/>
  <c r="S334" i="6" s="1"/>
  <c r="V337" i="6"/>
  <c r="W337" i="6" s="1"/>
  <c r="R344" i="6"/>
  <c r="S344" i="6" s="1"/>
  <c r="R347" i="6"/>
  <c r="S347" i="6" s="1"/>
  <c r="R350" i="6"/>
  <c r="S350" i="6" s="1"/>
  <c r="V353" i="6"/>
  <c r="W353" i="6" s="1"/>
  <c r="R360" i="6"/>
  <c r="S360" i="6" s="1"/>
  <c r="R363" i="6"/>
  <c r="S363" i="6" s="1"/>
  <c r="R366" i="6"/>
  <c r="S366" i="6" s="1"/>
  <c r="V369" i="6"/>
  <c r="W369" i="6" s="1"/>
  <c r="R376" i="6"/>
  <c r="S376" i="6" s="1"/>
  <c r="R379" i="6"/>
  <c r="S379" i="6" s="1"/>
  <c r="R382" i="6"/>
  <c r="S382" i="6" s="1"/>
  <c r="V385" i="6"/>
  <c r="W385" i="6" s="1"/>
  <c r="R392" i="6"/>
  <c r="S392" i="6" s="1"/>
  <c r="R395" i="6"/>
  <c r="S395" i="6" s="1"/>
  <c r="R398" i="6"/>
  <c r="S398" i="6" s="1"/>
  <c r="V401" i="6"/>
  <c r="W401" i="6" s="1"/>
  <c r="R408" i="6"/>
  <c r="R411" i="6"/>
  <c r="S411" i="6" s="1"/>
  <c r="R414" i="6"/>
  <c r="S414" i="6" s="1"/>
  <c r="V417" i="6"/>
  <c r="W417" i="6" s="1"/>
  <c r="S428" i="6"/>
  <c r="R431" i="6"/>
  <c r="U449" i="6"/>
  <c r="V449" i="6" s="1"/>
  <c r="W449" i="6" s="1"/>
  <c r="R463" i="6"/>
  <c r="S463" i="6" s="1"/>
  <c r="S470" i="6"/>
  <c r="V478" i="6"/>
  <c r="W478" i="6" s="1"/>
  <c r="U478" i="6"/>
  <c r="U482" i="6"/>
  <c r="V482" i="6" s="1"/>
  <c r="W482" i="6" s="1"/>
  <c r="R504" i="6"/>
  <c r="S504" i="6"/>
  <c r="U544" i="6"/>
  <c r="V544" i="6" s="1"/>
  <c r="W544" i="6" s="1"/>
  <c r="S548" i="6"/>
  <c r="U608" i="6"/>
  <c r="V608" i="6" s="1"/>
  <c r="W608" i="6" s="1"/>
  <c r="R617" i="6"/>
  <c r="S617" i="6" s="1"/>
  <c r="S628" i="6"/>
  <c r="U638" i="6"/>
  <c r="V638" i="6" s="1"/>
  <c r="W638" i="6" s="1"/>
  <c r="S673" i="6"/>
  <c r="V678" i="6"/>
  <c r="W678" i="6" s="1"/>
  <c r="U678" i="6"/>
  <c r="R688" i="6"/>
  <c r="S688" i="6" s="1"/>
  <c r="V698" i="6"/>
  <c r="W698" i="6" s="1"/>
  <c r="U698" i="6"/>
  <c r="U710" i="6"/>
  <c r="V710" i="6" s="1"/>
  <c r="W710" i="6" s="1"/>
  <c r="S721" i="6"/>
  <c r="V749" i="6"/>
  <c r="W749" i="6" s="1"/>
  <c r="U884" i="6"/>
  <c r="V884" i="6" s="1"/>
  <c r="W884" i="6" s="1"/>
  <c r="U940" i="6"/>
  <c r="V940" i="6" s="1"/>
  <c r="W940" i="6" s="1"/>
  <c r="S974" i="6"/>
  <c r="R974" i="6"/>
  <c r="U1029" i="6"/>
  <c r="V1029" i="6" s="1"/>
  <c r="W1029" i="6" s="1"/>
  <c r="S254" i="6"/>
  <c r="S257" i="6"/>
  <c r="R286" i="6"/>
  <c r="S286" i="6" s="1"/>
  <c r="S290" i="6"/>
  <c r="S292" i="6"/>
  <c r="S298" i="6"/>
  <c r="S304" i="6"/>
  <c r="R309" i="6"/>
  <c r="S309" i="6" s="1"/>
  <c r="R432" i="6"/>
  <c r="S432" i="6" s="1"/>
  <c r="R464" i="6"/>
  <c r="S464" i="6" s="1"/>
  <c r="S479" i="6"/>
  <c r="U496" i="6"/>
  <c r="V496" i="6" s="1"/>
  <c r="W496" i="6" s="1"/>
  <c r="S500" i="6"/>
  <c r="V518" i="6"/>
  <c r="W518" i="6" s="1"/>
  <c r="S545" i="6"/>
  <c r="V576" i="6"/>
  <c r="W576" i="6" s="1"/>
  <c r="U576" i="6"/>
  <c r="R629" i="6"/>
  <c r="S629" i="6" s="1"/>
  <c r="R643" i="6"/>
  <c r="S643" i="6" s="1"/>
  <c r="R673" i="6"/>
  <c r="R683" i="6"/>
  <c r="S683" i="6" s="1"/>
  <c r="V706" i="6"/>
  <c r="W706" i="6" s="1"/>
  <c r="U726" i="6"/>
  <c r="V726" i="6" s="1"/>
  <c r="W726" i="6" s="1"/>
  <c r="V743" i="6"/>
  <c r="W743" i="6" s="1"/>
  <c r="U819" i="6"/>
  <c r="V819" i="6" s="1"/>
  <c r="W819" i="6" s="1"/>
  <c r="U863" i="6"/>
  <c r="V863" i="6"/>
  <c r="W863" i="6" s="1"/>
  <c r="V870" i="6"/>
  <c r="W870" i="6" s="1"/>
  <c r="U870" i="6"/>
  <c r="U928" i="6"/>
  <c r="V928" i="6" s="1"/>
  <c r="W928" i="6" s="1"/>
  <c r="U970" i="6"/>
  <c r="V970" i="6" s="1"/>
  <c r="W970" i="6" s="1"/>
  <c r="R975" i="6"/>
  <c r="S975" i="6"/>
  <c r="U980" i="6"/>
  <c r="V980" i="6" s="1"/>
  <c r="W980" i="6" s="1"/>
  <c r="S1142" i="6"/>
  <c r="S1174" i="6"/>
  <c r="R485" i="6"/>
  <c r="S485" i="6" s="1"/>
  <c r="S501" i="6"/>
  <c r="R587" i="6"/>
  <c r="S587" i="6" s="1"/>
  <c r="R599" i="6"/>
  <c r="S599" i="6" s="1"/>
  <c r="U640" i="6"/>
  <c r="V640" i="6" s="1"/>
  <c r="W640" i="6" s="1"/>
  <c r="R655" i="6"/>
  <c r="S655" i="6" s="1"/>
  <c r="U666" i="6"/>
  <c r="V666" i="6" s="1"/>
  <c r="W666" i="6" s="1"/>
  <c r="R681" i="6"/>
  <c r="S681" i="6" s="1"/>
  <c r="S693" i="6"/>
  <c r="R719" i="6"/>
  <c r="S719" i="6" s="1"/>
  <c r="U736" i="6"/>
  <c r="V736" i="6" s="1"/>
  <c r="W736" i="6" s="1"/>
  <c r="S741" i="6"/>
  <c r="S747" i="6"/>
  <c r="R747" i="6"/>
  <c r="U759" i="6"/>
  <c r="V759" i="6" s="1"/>
  <c r="W759" i="6" s="1"/>
  <c r="U762" i="6"/>
  <c r="V762" i="6" s="1"/>
  <c r="W762" i="6" s="1"/>
  <c r="S783" i="6"/>
  <c r="U800" i="6"/>
  <c r="V800" i="6" s="1"/>
  <c r="W800" i="6" s="1"/>
  <c r="U829" i="6"/>
  <c r="V829" i="6" s="1"/>
  <c r="W829" i="6" s="1"/>
  <c r="V843" i="6"/>
  <c r="W843" i="6" s="1"/>
  <c r="U843" i="6"/>
  <c r="V860" i="6"/>
  <c r="W860" i="6" s="1"/>
  <c r="S894" i="6"/>
  <c r="V914" i="6"/>
  <c r="W914" i="6" s="1"/>
  <c r="V926" i="6"/>
  <c r="W926" i="6" s="1"/>
  <c r="U926" i="6"/>
  <c r="R933" i="6"/>
  <c r="S933" i="6" s="1"/>
  <c r="R945" i="6"/>
  <c r="S945" i="6" s="1"/>
  <c r="R1034" i="6"/>
  <c r="S1034" i="6" s="1"/>
  <c r="V1037" i="6"/>
  <c r="W1037" i="6" s="1"/>
  <c r="U1037" i="6"/>
  <c r="R1076" i="6"/>
  <c r="S1076" i="6" s="1"/>
  <c r="U1125" i="6"/>
  <c r="V1125" i="6" s="1"/>
  <c r="W1125" i="6" s="1"/>
  <c r="U1135" i="6"/>
  <c r="V1135" i="6" s="1"/>
  <c r="W1135" i="6" s="1"/>
  <c r="U1139" i="6"/>
  <c r="V1139" i="6" s="1"/>
  <c r="W1139" i="6" s="1"/>
  <c r="R1273" i="6"/>
  <c r="S1273" i="6" s="1"/>
  <c r="R1348" i="6"/>
  <c r="S1348" i="6"/>
  <c r="U1403" i="6"/>
  <c r="V1403" i="6" s="1"/>
  <c r="W1403" i="6" s="1"/>
  <c r="U1408" i="6"/>
  <c r="V1408" i="6" s="1"/>
  <c r="W1408" i="6" s="1"/>
  <c r="U1424" i="6"/>
  <c r="V1424" i="6" s="1"/>
  <c r="W1424" i="6" s="1"/>
  <c r="S455" i="6"/>
  <c r="S477" i="6"/>
  <c r="S637" i="6"/>
  <c r="R651" i="6"/>
  <c r="S651" i="6" s="1"/>
  <c r="R663" i="6"/>
  <c r="S663" i="6" s="1"/>
  <c r="U700" i="6"/>
  <c r="V700" i="6" s="1"/>
  <c r="W700" i="6" s="1"/>
  <c r="U704" i="6"/>
  <c r="V704" i="6" s="1"/>
  <c r="W704" i="6" s="1"/>
  <c r="R715" i="6"/>
  <c r="S715" i="6" s="1"/>
  <c r="U733" i="6"/>
  <c r="V733" i="6"/>
  <c r="W733" i="6" s="1"/>
  <c r="R737" i="6"/>
  <c r="S737" i="6" s="1"/>
  <c r="U755" i="6"/>
  <c r="V755" i="6" s="1"/>
  <c r="W755" i="6" s="1"/>
  <c r="R763" i="6"/>
  <c r="S763" i="6" s="1"/>
  <c r="R780" i="6"/>
  <c r="S780" i="6" s="1"/>
  <c r="U797" i="6"/>
  <c r="V797" i="6" s="1"/>
  <c r="W797" i="6" s="1"/>
  <c r="R801" i="6"/>
  <c r="S801" i="6" s="1"/>
  <c r="V816" i="6"/>
  <c r="W816" i="6" s="1"/>
  <c r="R844" i="6"/>
  <c r="S844" i="6" s="1"/>
  <c r="U864" i="6"/>
  <c r="V864" i="6" s="1"/>
  <c r="W864" i="6" s="1"/>
  <c r="U890" i="6"/>
  <c r="V890" i="6" s="1"/>
  <c r="W890" i="6" s="1"/>
  <c r="R911" i="6"/>
  <c r="S911" i="6" s="1"/>
  <c r="S918" i="6"/>
  <c r="U1014" i="6"/>
  <c r="V1014" i="6" s="1"/>
  <c r="W1014" i="6" s="1"/>
  <c r="U1021" i="6"/>
  <c r="V1021" i="6" s="1"/>
  <c r="W1021" i="6" s="1"/>
  <c r="U1085" i="6"/>
  <c r="V1085" i="6" s="1"/>
  <c r="W1085" i="6" s="1"/>
  <c r="V1147" i="6"/>
  <c r="W1147" i="6" s="1"/>
  <c r="U1147" i="6"/>
  <c r="S1160" i="6"/>
  <c r="R1160" i="6"/>
  <c r="U1222" i="6"/>
  <c r="V1222" i="6" s="1"/>
  <c r="W1222" i="6" s="1"/>
  <c r="S1330" i="6"/>
  <c r="R428" i="6"/>
  <c r="R439" i="6"/>
  <c r="S439" i="6" s="1"/>
  <c r="R444" i="6"/>
  <c r="R455" i="6"/>
  <c r="R460" i="6"/>
  <c r="S460" i="6" s="1"/>
  <c r="R471" i="6"/>
  <c r="S471" i="6" s="1"/>
  <c r="U474" i="6"/>
  <c r="V474" i="6" s="1"/>
  <c r="W474" i="6" s="1"/>
  <c r="S492" i="6"/>
  <c r="U498" i="6"/>
  <c r="V498" i="6" s="1"/>
  <c r="W498" i="6" s="1"/>
  <c r="S508" i="6"/>
  <c r="U514" i="6"/>
  <c r="V514" i="6" s="1"/>
  <c r="W514" i="6" s="1"/>
  <c r="S521" i="6"/>
  <c r="S524" i="6"/>
  <c r="U530" i="6"/>
  <c r="V530" i="6" s="1"/>
  <c r="W530" i="6" s="1"/>
  <c r="S540" i="6"/>
  <c r="U546" i="6"/>
  <c r="V546" i="6" s="1"/>
  <c r="W546" i="6" s="1"/>
  <c r="S556" i="6"/>
  <c r="U562" i="6"/>
  <c r="V562" i="6" s="1"/>
  <c r="W562" i="6" s="1"/>
  <c r="U570" i="6"/>
  <c r="V570" i="6" s="1"/>
  <c r="W570" i="6" s="1"/>
  <c r="S584" i="6"/>
  <c r="R592" i="6"/>
  <c r="S592" i="6" s="1"/>
  <c r="S596" i="6"/>
  <c r="R611" i="6"/>
  <c r="S611" i="6" s="1"/>
  <c r="U618" i="6"/>
  <c r="V618" i="6" s="1"/>
  <c r="W618" i="6" s="1"/>
  <c r="U622" i="6"/>
  <c r="V622" i="6" s="1"/>
  <c r="W622" i="6" s="1"/>
  <c r="U630" i="6"/>
  <c r="V633" i="6"/>
  <c r="W633" i="6" s="1"/>
  <c r="R641" i="6"/>
  <c r="V674" i="6"/>
  <c r="W674" i="6" s="1"/>
  <c r="S701" i="6"/>
  <c r="U727" i="6"/>
  <c r="V727" i="6" s="1"/>
  <c r="W727" i="6" s="1"/>
  <c r="V766" i="6"/>
  <c r="W766" i="6" s="1"/>
  <c r="U816" i="6"/>
  <c r="S821" i="6"/>
  <c r="U823" i="6"/>
  <c r="V823" i="6" s="1"/>
  <c r="W823" i="6" s="1"/>
  <c r="U837" i="6"/>
  <c r="V837" i="6" s="1"/>
  <c r="W837" i="6" s="1"/>
  <c r="U857" i="6"/>
  <c r="V857" i="6"/>
  <c r="W857" i="6" s="1"/>
  <c r="U876" i="6"/>
  <c r="V876" i="6" s="1"/>
  <c r="W876" i="6" s="1"/>
  <c r="U919" i="6"/>
  <c r="V919" i="6" s="1"/>
  <c r="W919" i="6" s="1"/>
  <c r="R927" i="6"/>
  <c r="S927" i="6" s="1"/>
  <c r="U934" i="6"/>
  <c r="V934" i="6" s="1"/>
  <c r="W934" i="6" s="1"/>
  <c r="U990" i="6"/>
  <c r="V990" i="6" s="1"/>
  <c r="W990" i="6" s="1"/>
  <c r="U1065" i="6"/>
  <c r="V1065" i="6" s="1"/>
  <c r="W1065" i="6" s="1"/>
  <c r="U1069" i="6"/>
  <c r="V1069" i="6" s="1"/>
  <c r="W1069" i="6" s="1"/>
  <c r="U1073" i="6"/>
  <c r="V1073" i="6" s="1"/>
  <c r="W1073" i="6" s="1"/>
  <c r="R1122" i="6"/>
  <c r="S1122" i="6" s="1"/>
  <c r="R1331" i="6"/>
  <c r="S1331" i="6"/>
  <c r="U1384" i="6"/>
  <c r="V1384" i="6" s="1"/>
  <c r="W1384" i="6" s="1"/>
  <c r="V1443" i="6"/>
  <c r="W1443" i="6" s="1"/>
  <c r="U1443" i="6"/>
  <c r="S435" i="6"/>
  <c r="S451" i="6"/>
  <c r="S467" i="6"/>
  <c r="S483" i="6"/>
  <c r="R483" i="6"/>
  <c r="R567" i="6"/>
  <c r="S567" i="6" s="1"/>
  <c r="R585" i="6"/>
  <c r="S585" i="6" s="1"/>
  <c r="S597" i="6"/>
  <c r="S623" i="6"/>
  <c r="R623" i="6"/>
  <c r="U634" i="6"/>
  <c r="V634" i="6" s="1"/>
  <c r="W634" i="6" s="1"/>
  <c r="S648" i="6"/>
  <c r="R656" i="6"/>
  <c r="S656" i="6"/>
  <c r="S660" i="6"/>
  <c r="S675" i="6"/>
  <c r="R675" i="6"/>
  <c r="U686" i="6"/>
  <c r="V686" i="6" s="1"/>
  <c r="W686" i="6" s="1"/>
  <c r="S712" i="6"/>
  <c r="R720" i="6"/>
  <c r="S720" i="6"/>
  <c r="S724" i="6"/>
  <c r="R742" i="6"/>
  <c r="S742" i="6" s="1"/>
  <c r="U752" i="6"/>
  <c r="V752" i="6" s="1"/>
  <c r="W752" i="6" s="1"/>
  <c r="S757" i="6"/>
  <c r="S760" i="6"/>
  <c r="S777" i="6"/>
  <c r="R788" i="6"/>
  <c r="S788" i="6"/>
  <c r="R806" i="6"/>
  <c r="S806" i="6"/>
  <c r="R821" i="6"/>
  <c r="S833" i="6"/>
  <c r="R835" i="6"/>
  <c r="S835" i="6"/>
  <c r="R841" i="6"/>
  <c r="S841" i="6"/>
  <c r="R877" i="6"/>
  <c r="S877" i="6" s="1"/>
  <c r="U886" i="6"/>
  <c r="V886" i="6" s="1"/>
  <c r="W886" i="6" s="1"/>
  <c r="V912" i="6"/>
  <c r="W912" i="6" s="1"/>
  <c r="U923" i="6"/>
  <c r="V923" i="6" s="1"/>
  <c r="W923" i="6" s="1"/>
  <c r="R935" i="6"/>
  <c r="S935" i="6" s="1"/>
  <c r="S991" i="6"/>
  <c r="R991" i="6"/>
  <c r="V995" i="6"/>
  <c r="W995" i="6" s="1"/>
  <c r="U998" i="6"/>
  <c r="V998" i="6" s="1"/>
  <c r="W998" i="6" s="1"/>
  <c r="V1015" i="6"/>
  <c r="W1015" i="6" s="1"/>
  <c r="V1039" i="6"/>
  <c r="W1039" i="6" s="1"/>
  <c r="U1039" i="6"/>
  <c r="V1051" i="6"/>
  <c r="W1051" i="6" s="1"/>
  <c r="R1100" i="6"/>
  <c r="S1100" i="6" s="1"/>
  <c r="U1107" i="6"/>
  <c r="V1107" i="6" s="1"/>
  <c r="W1107" i="6" s="1"/>
  <c r="U1157" i="6"/>
  <c r="V1157" i="6" s="1"/>
  <c r="W1157" i="6" s="1"/>
  <c r="U1179" i="6"/>
  <c r="V1179" i="6" s="1"/>
  <c r="W1179" i="6" s="1"/>
  <c r="R1184" i="6"/>
  <c r="S1184" i="6" s="1"/>
  <c r="U1318" i="6"/>
  <c r="V1318" i="6" s="1"/>
  <c r="W1318" i="6" s="1"/>
  <c r="U1326" i="6"/>
  <c r="V1326" i="6" s="1"/>
  <c r="W1326" i="6" s="1"/>
  <c r="R575" i="6"/>
  <c r="S575" i="6" s="1"/>
  <c r="R607" i="6"/>
  <c r="S607" i="6" s="1"/>
  <c r="R639" i="6"/>
  <c r="S639" i="6" s="1"/>
  <c r="R671" i="6"/>
  <c r="S671" i="6" s="1"/>
  <c r="R703" i="6"/>
  <c r="S703" i="6" s="1"/>
  <c r="R750" i="6"/>
  <c r="S750" i="6" s="1"/>
  <c r="U765" i="6"/>
  <c r="V765" i="6"/>
  <c r="W765" i="6" s="1"/>
  <c r="S789" i="6"/>
  <c r="U791" i="6"/>
  <c r="V791" i="6" s="1"/>
  <c r="W791" i="6" s="1"/>
  <c r="S814" i="6"/>
  <c r="R814" i="6"/>
  <c r="U855" i="6"/>
  <c r="V855" i="6" s="1"/>
  <c r="W855" i="6" s="1"/>
  <c r="U938" i="6"/>
  <c r="V938" i="6" s="1"/>
  <c r="W938" i="6" s="1"/>
  <c r="R1005" i="6"/>
  <c r="S1005" i="6" s="1"/>
  <c r="R1009" i="6"/>
  <c r="S1009" i="6" s="1"/>
  <c r="V1023" i="6"/>
  <c r="W1023" i="6" s="1"/>
  <c r="U1023" i="6"/>
  <c r="R1030" i="6"/>
  <c r="S1030" i="6" s="1"/>
  <c r="U1041" i="6"/>
  <c r="V1041" i="6" s="1"/>
  <c r="W1041" i="6" s="1"/>
  <c r="R1074" i="6"/>
  <c r="S1074" i="6" s="1"/>
  <c r="V1089" i="6"/>
  <c r="W1089" i="6" s="1"/>
  <c r="U1089" i="6"/>
  <c r="U1123" i="6"/>
  <c r="V1123" i="6" s="1"/>
  <c r="W1123" i="6" s="1"/>
  <c r="R1158" i="6"/>
  <c r="S1158" i="6" s="1"/>
  <c r="U1167" i="6"/>
  <c r="V1167" i="6" s="1"/>
  <c r="W1167" i="6" s="1"/>
  <c r="V1190" i="6"/>
  <c r="W1190" i="6" s="1"/>
  <c r="U1190" i="6"/>
  <c r="R1237" i="6"/>
  <c r="S1237" i="6" s="1"/>
  <c r="U1306" i="6"/>
  <c r="V1306" i="6" s="1"/>
  <c r="W1306" i="6" s="1"/>
  <c r="U1355" i="6"/>
  <c r="V1355" i="6" s="1"/>
  <c r="W1355" i="6" s="1"/>
  <c r="V1464" i="6"/>
  <c r="W1464" i="6" s="1"/>
  <c r="U1464" i="6"/>
  <c r="U1502" i="6"/>
  <c r="V1502" i="6" s="1"/>
  <c r="W1502" i="6" s="1"/>
  <c r="U1532" i="6"/>
  <c r="V1532" i="6" s="1"/>
  <c r="W1532" i="6" s="1"/>
  <c r="R422" i="6"/>
  <c r="S422" i="6" s="1"/>
  <c r="R426" i="6"/>
  <c r="S426" i="6" s="1"/>
  <c r="R430" i="6"/>
  <c r="S430" i="6" s="1"/>
  <c r="R434" i="6"/>
  <c r="S434" i="6" s="1"/>
  <c r="R438" i="6"/>
  <c r="S438" i="6" s="1"/>
  <c r="R442" i="6"/>
  <c r="S442" i="6" s="1"/>
  <c r="R446" i="6"/>
  <c r="S446" i="6" s="1"/>
  <c r="R450" i="6"/>
  <c r="S450" i="6" s="1"/>
  <c r="R454" i="6"/>
  <c r="R458" i="6"/>
  <c r="R462" i="6"/>
  <c r="S462" i="6" s="1"/>
  <c r="R466" i="6"/>
  <c r="S466" i="6" s="1"/>
  <c r="R470" i="6"/>
  <c r="R480" i="6"/>
  <c r="S480" i="6" s="1"/>
  <c r="R489" i="6"/>
  <c r="S489" i="6" s="1"/>
  <c r="S491" i="6"/>
  <c r="R493" i="6"/>
  <c r="S493" i="6" s="1"/>
  <c r="R497" i="6"/>
  <c r="S497" i="6" s="1"/>
  <c r="R501" i="6"/>
  <c r="R505" i="6"/>
  <c r="S505" i="6" s="1"/>
  <c r="S507" i="6"/>
  <c r="R509" i="6"/>
  <c r="S509" i="6" s="1"/>
  <c r="R513" i="6"/>
  <c r="S513" i="6" s="1"/>
  <c r="R517" i="6"/>
  <c r="S517" i="6" s="1"/>
  <c r="R521" i="6"/>
  <c r="S523" i="6"/>
  <c r="R525" i="6"/>
  <c r="S525" i="6" s="1"/>
  <c r="R529" i="6"/>
  <c r="S529" i="6" s="1"/>
  <c r="R533" i="6"/>
  <c r="S533" i="6" s="1"/>
  <c r="R537" i="6"/>
  <c r="S537" i="6" s="1"/>
  <c r="S539" i="6"/>
  <c r="R541" i="6"/>
  <c r="S541" i="6" s="1"/>
  <c r="R545" i="6"/>
  <c r="R549" i="6"/>
  <c r="S549" i="6" s="1"/>
  <c r="R553" i="6"/>
  <c r="S553" i="6" s="1"/>
  <c r="S555" i="6"/>
  <c r="R557" i="6"/>
  <c r="S557" i="6" s="1"/>
  <c r="R561" i="6"/>
  <c r="S561" i="6" s="1"/>
  <c r="R563" i="6"/>
  <c r="S563" i="6" s="1"/>
  <c r="R573" i="6"/>
  <c r="S573" i="6" s="1"/>
  <c r="S580" i="6"/>
  <c r="R595" i="6"/>
  <c r="S595" i="6" s="1"/>
  <c r="R605" i="6"/>
  <c r="S605" i="6" s="1"/>
  <c r="S612" i="6"/>
  <c r="R627" i="6"/>
  <c r="S627" i="6" s="1"/>
  <c r="R637" i="6"/>
  <c r="S644" i="6"/>
  <c r="R659" i="6"/>
  <c r="S659" i="6" s="1"/>
  <c r="R669" i="6"/>
  <c r="S669" i="6" s="1"/>
  <c r="S676" i="6"/>
  <c r="R691" i="6"/>
  <c r="S691" i="6" s="1"/>
  <c r="R701" i="6"/>
  <c r="S708" i="6"/>
  <c r="R723" i="6"/>
  <c r="S723" i="6" s="1"/>
  <c r="U730" i="6"/>
  <c r="V730" i="6" s="1"/>
  <c r="W730" i="6" s="1"/>
  <c r="S740" i="6"/>
  <c r="R753" i="6"/>
  <c r="S753" i="6" s="1"/>
  <c r="R789" i="6"/>
  <c r="S799" i="6"/>
  <c r="S804" i="6"/>
  <c r="R817" i="6"/>
  <c r="S817" i="6" s="1"/>
  <c r="U867" i="6"/>
  <c r="V867" i="6" s="1"/>
  <c r="W867" i="6" s="1"/>
  <c r="S889" i="6"/>
  <c r="V899" i="6"/>
  <c r="W899" i="6" s="1"/>
  <c r="R906" i="6"/>
  <c r="S906" i="6" s="1"/>
  <c r="V922" i="6"/>
  <c r="W922" i="6" s="1"/>
  <c r="U922" i="6"/>
  <c r="R942" i="6"/>
  <c r="S942" i="6" s="1"/>
  <c r="R965" i="6"/>
  <c r="S965" i="6" s="1"/>
  <c r="U978" i="6"/>
  <c r="V978" i="6" s="1"/>
  <c r="W978" i="6" s="1"/>
  <c r="V982" i="6"/>
  <c r="W982" i="6" s="1"/>
  <c r="U982" i="6"/>
  <c r="R1002" i="6"/>
  <c r="S1002" i="6" s="1"/>
  <c r="R1006" i="6"/>
  <c r="S1006" i="6" s="1"/>
  <c r="R1024" i="6"/>
  <c r="S1024" i="6" s="1"/>
  <c r="U1049" i="6"/>
  <c r="V1049" i="6" s="1"/>
  <c r="W1049" i="6" s="1"/>
  <c r="V1053" i="6"/>
  <c r="W1053" i="6" s="1"/>
  <c r="U1053" i="6"/>
  <c r="U1067" i="6"/>
  <c r="V1067" i="6" s="1"/>
  <c r="W1067" i="6" s="1"/>
  <c r="V1071" i="6"/>
  <c r="W1071" i="6" s="1"/>
  <c r="S1120" i="6"/>
  <c r="R1120" i="6"/>
  <c r="U1143" i="6"/>
  <c r="V1143" i="6" s="1"/>
  <c r="W1143" i="6" s="1"/>
  <c r="R1191" i="6"/>
  <c r="S1191" i="6" s="1"/>
  <c r="R1356" i="6"/>
  <c r="S1356" i="6"/>
  <c r="R1454" i="6"/>
  <c r="S1454" i="6" s="1"/>
  <c r="U1477" i="6"/>
  <c r="V1477" i="6" s="1"/>
  <c r="W1477" i="6" s="1"/>
  <c r="R475" i="6"/>
  <c r="S475" i="6" s="1"/>
  <c r="R477" i="6"/>
  <c r="R487" i="6"/>
  <c r="S487" i="6" s="1"/>
  <c r="R491" i="6"/>
  <c r="R495" i="6"/>
  <c r="S495" i="6" s="1"/>
  <c r="R499" i="6"/>
  <c r="S499" i="6" s="1"/>
  <c r="R503" i="6"/>
  <c r="S503" i="6" s="1"/>
  <c r="R507" i="6"/>
  <c r="R511" i="6"/>
  <c r="S511" i="6" s="1"/>
  <c r="R515" i="6"/>
  <c r="S515" i="6" s="1"/>
  <c r="R519" i="6"/>
  <c r="S519" i="6" s="1"/>
  <c r="R523" i="6"/>
  <c r="R527" i="6"/>
  <c r="S527" i="6" s="1"/>
  <c r="R531" i="6"/>
  <c r="S531" i="6" s="1"/>
  <c r="R535" i="6"/>
  <c r="S535" i="6" s="1"/>
  <c r="R539" i="6"/>
  <c r="R543" i="6"/>
  <c r="S543" i="6" s="1"/>
  <c r="R547" i="6"/>
  <c r="S547" i="6" s="1"/>
  <c r="R551" i="6"/>
  <c r="S551" i="6" s="1"/>
  <c r="R555" i="6"/>
  <c r="R559" i="6"/>
  <c r="S559" i="6" s="1"/>
  <c r="S568" i="6"/>
  <c r="R583" i="6"/>
  <c r="S583" i="6" s="1"/>
  <c r="R593" i="6"/>
  <c r="S593" i="6" s="1"/>
  <c r="S600" i="6"/>
  <c r="S615" i="6"/>
  <c r="R615" i="6"/>
  <c r="R625" i="6"/>
  <c r="S632" i="6"/>
  <c r="R647" i="6"/>
  <c r="S647" i="6" s="1"/>
  <c r="R657" i="6"/>
  <c r="S657" i="6" s="1"/>
  <c r="S664" i="6"/>
  <c r="S679" i="6"/>
  <c r="R679" i="6"/>
  <c r="R689" i="6"/>
  <c r="S689" i="6" s="1"/>
  <c r="S696" i="6"/>
  <c r="R711" i="6"/>
  <c r="S711" i="6" s="1"/>
  <c r="R721" i="6"/>
  <c r="S728" i="6"/>
  <c r="U745" i="6"/>
  <c r="V745" i="6" s="1"/>
  <c r="W745" i="6" s="1"/>
  <c r="R748" i="6"/>
  <c r="S748" i="6"/>
  <c r="R756" i="6"/>
  <c r="S756" i="6"/>
  <c r="U768" i="6"/>
  <c r="V768" i="6" s="1"/>
  <c r="W768" i="6" s="1"/>
  <c r="U794" i="6"/>
  <c r="V794" i="6" s="1"/>
  <c r="W794" i="6" s="1"/>
  <c r="S809" i="6"/>
  <c r="R812" i="6"/>
  <c r="S812" i="6" s="1"/>
  <c r="R820" i="6"/>
  <c r="S820" i="6"/>
  <c r="U839" i="6"/>
  <c r="V839" i="6" s="1"/>
  <c r="W839" i="6" s="1"/>
  <c r="U845" i="6"/>
  <c r="V845" i="6"/>
  <c r="W845" i="6" s="1"/>
  <c r="S856" i="6"/>
  <c r="V859" i="6"/>
  <c r="W859" i="6" s="1"/>
  <c r="U859" i="6"/>
  <c r="S871" i="6"/>
  <c r="R878" i="6"/>
  <c r="S878" i="6" s="1"/>
  <c r="R889" i="6"/>
  <c r="U899" i="6"/>
  <c r="U902" i="6"/>
  <c r="V902" i="6" s="1"/>
  <c r="W902" i="6" s="1"/>
  <c r="V907" i="6"/>
  <c r="W907" i="6" s="1"/>
  <c r="R950" i="6"/>
  <c r="S950" i="6" s="1"/>
  <c r="U966" i="6"/>
  <c r="V966" i="6" s="1"/>
  <c r="W966" i="6" s="1"/>
  <c r="S979" i="6"/>
  <c r="U1010" i="6"/>
  <c r="V1010" i="6" s="1"/>
  <c r="W1010" i="6" s="1"/>
  <c r="U1017" i="6"/>
  <c r="V1017" i="6" s="1"/>
  <c r="W1017" i="6" s="1"/>
  <c r="U1031" i="6"/>
  <c r="V1031" i="6" s="1"/>
  <c r="W1031" i="6" s="1"/>
  <c r="S1042" i="6"/>
  <c r="R1042" i="6"/>
  <c r="U1071" i="6"/>
  <c r="R1172" i="6"/>
  <c r="S1172" i="6" s="1"/>
  <c r="V1254" i="6"/>
  <c r="W1254" i="6" s="1"/>
  <c r="U1254" i="6"/>
  <c r="U1304" i="6"/>
  <c r="V1304" i="6" s="1"/>
  <c r="W1304" i="6" s="1"/>
  <c r="R571" i="6"/>
  <c r="S571" i="6" s="1"/>
  <c r="S588" i="6"/>
  <c r="S603" i="6"/>
  <c r="R603" i="6"/>
  <c r="S620" i="6"/>
  <c r="R635" i="6"/>
  <c r="S635" i="6" s="1"/>
  <c r="S652" i="6"/>
  <c r="R667" i="6"/>
  <c r="S667" i="6" s="1"/>
  <c r="S684" i="6"/>
  <c r="R699" i="6"/>
  <c r="S699" i="6" s="1"/>
  <c r="S716" i="6"/>
  <c r="R751" i="6"/>
  <c r="S751" i="6" s="1"/>
  <c r="S754" i="6"/>
  <c r="V761" i="6"/>
  <c r="W761" i="6" s="1"/>
  <c r="S771" i="6"/>
  <c r="R779" i="6"/>
  <c r="S779" i="6" s="1"/>
  <c r="V781" i="6"/>
  <c r="W781" i="6" s="1"/>
  <c r="S792" i="6"/>
  <c r="R815" i="6"/>
  <c r="S815" i="6" s="1"/>
  <c r="S818" i="6"/>
  <c r="V827" i="6"/>
  <c r="W827" i="6" s="1"/>
  <c r="U830" i="6"/>
  <c r="V830" i="6" s="1"/>
  <c r="W830" i="6" s="1"/>
  <c r="U842" i="6"/>
  <c r="V842" i="6" s="1"/>
  <c r="W842" i="6" s="1"/>
  <c r="S851" i="6"/>
  <c r="U892" i="6"/>
  <c r="V892" i="6" s="1"/>
  <c r="W892" i="6" s="1"/>
  <c r="S903" i="6"/>
  <c r="U936" i="6"/>
  <c r="V936" i="6" s="1"/>
  <c r="W936" i="6" s="1"/>
  <c r="U943" i="6"/>
  <c r="V943" i="6" s="1"/>
  <c r="W943" i="6" s="1"/>
  <c r="U946" i="6"/>
  <c r="V946" i="6" s="1"/>
  <c r="W946" i="6" s="1"/>
  <c r="V954" i="6"/>
  <c r="W954" i="6" s="1"/>
  <c r="U960" i="6"/>
  <c r="V960" i="6" s="1"/>
  <c r="W960" i="6" s="1"/>
  <c r="U963" i="6"/>
  <c r="V963" i="6" s="1"/>
  <c r="W963" i="6" s="1"/>
  <c r="U972" i="6"/>
  <c r="V972" i="6" s="1"/>
  <c r="W972" i="6" s="1"/>
  <c r="R979" i="6"/>
  <c r="U986" i="6"/>
  <c r="V986" i="6" s="1"/>
  <c r="W986" i="6" s="1"/>
  <c r="R994" i="6"/>
  <c r="S994" i="6" s="1"/>
  <c r="S997" i="6"/>
  <c r="R1007" i="6"/>
  <c r="S1007" i="6" s="1"/>
  <c r="S1011" i="6"/>
  <c r="V1079" i="6"/>
  <c r="W1079" i="6" s="1"/>
  <c r="U1079" i="6"/>
  <c r="U1083" i="6"/>
  <c r="V1083" i="6" s="1"/>
  <c r="W1083" i="6" s="1"/>
  <c r="R1128" i="6"/>
  <c r="S1128" i="6" s="1"/>
  <c r="U1151" i="6"/>
  <c r="V1151" i="6" s="1"/>
  <c r="W1151" i="6" s="1"/>
  <c r="U1155" i="6"/>
  <c r="V1155" i="6" s="1"/>
  <c r="W1155" i="6" s="1"/>
  <c r="R1162" i="6"/>
  <c r="S1162" i="6" s="1"/>
  <c r="U1183" i="6"/>
  <c r="V1183" i="6" s="1"/>
  <c r="W1183" i="6" s="1"/>
  <c r="U1187" i="6"/>
  <c r="V1187" i="6" s="1"/>
  <c r="W1187" i="6" s="1"/>
  <c r="U1258" i="6"/>
  <c r="V1258" i="6" s="1"/>
  <c r="W1258" i="6" s="1"/>
  <c r="U1284" i="6"/>
  <c r="V1284" i="6" s="1"/>
  <c r="W1284" i="6" s="1"/>
  <c r="S1292" i="6"/>
  <c r="R1422" i="6"/>
  <c r="S1422" i="6" s="1"/>
  <c r="S847" i="6"/>
  <c r="S853" i="6"/>
  <c r="S901" i="6"/>
  <c r="R910" i="6"/>
  <c r="S910" i="6" s="1"/>
  <c r="S915" i="6"/>
  <c r="R959" i="6"/>
  <c r="S959" i="6" s="1"/>
  <c r="S977" i="6"/>
  <c r="U984" i="6"/>
  <c r="V984" i="6" s="1"/>
  <c r="W984" i="6" s="1"/>
  <c r="V1019" i="6"/>
  <c r="W1019" i="6" s="1"/>
  <c r="U1027" i="6"/>
  <c r="V1027" i="6" s="1"/>
  <c r="W1027" i="6" s="1"/>
  <c r="U1045" i="6"/>
  <c r="V1045" i="6" s="1"/>
  <c r="W1045" i="6" s="1"/>
  <c r="S1058" i="6"/>
  <c r="V1063" i="6"/>
  <c r="W1063" i="6" s="1"/>
  <c r="V1077" i="6"/>
  <c r="W1077" i="6" s="1"/>
  <c r="U1077" i="6"/>
  <c r="S1090" i="6"/>
  <c r="S1102" i="6"/>
  <c r="U1111" i="6"/>
  <c r="V1111" i="6" s="1"/>
  <c r="W1111" i="6" s="1"/>
  <c r="R1126" i="6"/>
  <c r="S1126" i="6" s="1"/>
  <c r="S1140" i="6"/>
  <c r="R1140" i="6"/>
  <c r="R1154" i="6"/>
  <c r="S1154" i="6" s="1"/>
  <c r="U1171" i="6"/>
  <c r="V1171" i="6" s="1"/>
  <c r="W1171" i="6" s="1"/>
  <c r="S1241" i="6"/>
  <c r="S1255" i="6"/>
  <c r="S1285" i="6"/>
  <c r="R1285" i="6"/>
  <c r="S1324" i="6"/>
  <c r="U1345" i="6"/>
  <c r="V1345" i="6"/>
  <c r="W1345" i="6" s="1"/>
  <c r="U1379" i="6"/>
  <c r="V1379" i="6" s="1"/>
  <c r="W1379" i="6" s="1"/>
  <c r="S1484" i="6"/>
  <c r="U1590" i="6"/>
  <c r="V1590" i="6" s="1"/>
  <c r="W1590" i="6" s="1"/>
  <c r="R861" i="6"/>
  <c r="S861" i="6" s="1"/>
  <c r="R895" i="6"/>
  <c r="S895" i="6" s="1"/>
  <c r="S913" i="6"/>
  <c r="V920" i="6"/>
  <c r="W920" i="6" s="1"/>
  <c r="U920" i="6"/>
  <c r="R989" i="6"/>
  <c r="S989" i="6" s="1"/>
  <c r="R1040" i="6"/>
  <c r="S1040" i="6" s="1"/>
  <c r="R1078" i="6"/>
  <c r="S1078" i="6" s="1"/>
  <c r="U1081" i="6"/>
  <c r="V1081" i="6" s="1"/>
  <c r="W1081" i="6" s="1"/>
  <c r="S1098" i="6"/>
  <c r="U1117" i="6"/>
  <c r="V1117" i="6" s="1"/>
  <c r="W1117" i="6" s="1"/>
  <c r="R1132" i="6"/>
  <c r="S1132" i="6" s="1"/>
  <c r="R1152" i="6"/>
  <c r="S1152" i="6" s="1"/>
  <c r="U1175" i="6"/>
  <c r="V1175" i="6" s="1"/>
  <c r="W1175" i="6" s="1"/>
  <c r="S1188" i="6"/>
  <c r="R1188" i="6"/>
  <c r="U1208" i="6"/>
  <c r="V1208" i="6" s="1"/>
  <c r="W1208" i="6" s="1"/>
  <c r="U1218" i="6"/>
  <c r="V1218" i="6" s="1"/>
  <c r="W1218" i="6" s="1"/>
  <c r="U1252" i="6"/>
  <c r="V1252" i="6" s="1"/>
  <c r="W1252" i="6" s="1"/>
  <c r="U1256" i="6"/>
  <c r="V1256" i="6" s="1"/>
  <c r="W1256" i="6" s="1"/>
  <c r="U1286" i="6"/>
  <c r="V1286" i="6" s="1"/>
  <c r="W1286" i="6" s="1"/>
  <c r="U1302" i="6"/>
  <c r="V1302" i="6" s="1"/>
  <c r="W1302" i="6" s="1"/>
  <c r="U1362" i="6"/>
  <c r="V1362" i="6"/>
  <c r="W1362" i="6" s="1"/>
  <c r="V1371" i="6"/>
  <c r="W1371" i="6" s="1"/>
  <c r="U1371" i="6"/>
  <c r="R1375" i="6"/>
  <c r="S1375" i="6" s="1"/>
  <c r="S1409" i="6"/>
  <c r="U1468" i="6"/>
  <c r="V1468" i="6"/>
  <c r="W1468" i="6" s="1"/>
  <c r="R735" i="6"/>
  <c r="S735" i="6" s="1"/>
  <c r="R738" i="6"/>
  <c r="S738" i="6" s="1"/>
  <c r="R741" i="6"/>
  <c r="S744" i="6"/>
  <c r="R767" i="6"/>
  <c r="S767" i="6" s="1"/>
  <c r="R770" i="6"/>
  <c r="R773" i="6"/>
  <c r="S773" i="6" s="1"/>
  <c r="S776" i="6"/>
  <c r="R799" i="6"/>
  <c r="R802" i="6"/>
  <c r="S802" i="6" s="1"/>
  <c r="R805" i="6"/>
  <c r="S805" i="6" s="1"/>
  <c r="S808" i="6"/>
  <c r="R825" i="6"/>
  <c r="S825" i="6" s="1"/>
  <c r="R874" i="6"/>
  <c r="S874" i="6" s="1"/>
  <c r="R879" i="6"/>
  <c r="S879" i="6" s="1"/>
  <c r="S881" i="6"/>
  <c r="U888" i="6"/>
  <c r="V888" i="6" s="1"/>
  <c r="W888" i="6" s="1"/>
  <c r="R913" i="6"/>
  <c r="R918" i="6"/>
  <c r="R955" i="6"/>
  <c r="S955" i="6" s="1"/>
  <c r="R957" i="6"/>
  <c r="S957" i="6" s="1"/>
  <c r="R962" i="6"/>
  <c r="S962" i="6" s="1"/>
  <c r="R973" i="6"/>
  <c r="S973" i="6" s="1"/>
  <c r="R985" i="6"/>
  <c r="S985" i="6" s="1"/>
  <c r="R1056" i="6"/>
  <c r="S1056" i="6" s="1"/>
  <c r="V1061" i="6"/>
  <c r="W1061" i="6" s="1"/>
  <c r="U1061" i="6"/>
  <c r="U1075" i="6"/>
  <c r="V1075" i="6" s="1"/>
  <c r="W1075" i="6" s="1"/>
  <c r="S1096" i="6"/>
  <c r="R1096" i="6"/>
  <c r="R1098" i="6"/>
  <c r="V1127" i="6"/>
  <c r="W1127" i="6" s="1"/>
  <c r="U1149" i="6"/>
  <c r="V1149" i="6" s="1"/>
  <c r="W1149" i="6" s="1"/>
  <c r="R1164" i="6"/>
  <c r="S1164" i="6" s="1"/>
  <c r="R1166" i="6"/>
  <c r="S1166" i="6" s="1"/>
  <c r="U1181" i="6"/>
  <c r="V1181" i="6" s="1"/>
  <c r="W1181" i="6" s="1"/>
  <c r="U1234" i="6"/>
  <c r="V1234" i="6" s="1"/>
  <c r="W1234" i="6" s="1"/>
  <c r="S1267" i="6"/>
  <c r="S764" i="6"/>
  <c r="S796" i="6"/>
  <c r="V836" i="6"/>
  <c r="W836" i="6" s="1"/>
  <c r="S850" i="6"/>
  <c r="R852" i="6"/>
  <c r="S852" i="6" s="1"/>
  <c r="S866" i="6"/>
  <c r="R881" i="6"/>
  <c r="S898" i="6"/>
  <c r="S909" i="6"/>
  <c r="S921" i="6"/>
  <c r="R925" i="6"/>
  <c r="S925" i="6" s="1"/>
  <c r="R930" i="6"/>
  <c r="S930" i="6" s="1"/>
  <c r="R941" i="6"/>
  <c r="S941" i="6" s="1"/>
  <c r="R953" i="6"/>
  <c r="S953" i="6" s="1"/>
  <c r="S1032" i="6"/>
  <c r="R1032" i="6"/>
  <c r="V1035" i="6"/>
  <c r="W1035" i="6" s="1"/>
  <c r="R1038" i="6"/>
  <c r="S1038" i="6" s="1"/>
  <c r="U1087" i="6"/>
  <c r="V1087" i="6" s="1"/>
  <c r="W1087" i="6" s="1"/>
  <c r="S1094" i="6"/>
  <c r="V1103" i="6"/>
  <c r="W1103" i="6" s="1"/>
  <c r="U1103" i="6"/>
  <c r="S1110" i="6"/>
  <c r="S1130" i="6"/>
  <c r="V1159" i="6"/>
  <c r="W1159" i="6" s="1"/>
  <c r="U1185" i="6"/>
  <c r="V1185" i="6" s="1"/>
  <c r="W1185" i="6" s="1"/>
  <c r="R1197" i="6"/>
  <c r="S1197" i="6" s="1"/>
  <c r="R1201" i="6"/>
  <c r="S1201" i="6" s="1"/>
  <c r="S1205" i="6"/>
  <c r="R1209" i="6"/>
  <c r="S1209" i="6" s="1"/>
  <c r="U1238" i="6"/>
  <c r="V1238" i="6" s="1"/>
  <c r="W1238" i="6" s="1"/>
  <c r="S1271" i="6"/>
  <c r="V1294" i="6"/>
  <c r="W1294" i="6" s="1"/>
  <c r="R1317" i="6"/>
  <c r="S1317" i="6" s="1"/>
  <c r="R1343" i="6"/>
  <c r="S1343" i="6" s="1"/>
  <c r="V1363" i="6"/>
  <c r="W1363" i="6" s="1"/>
  <c r="U1363" i="6"/>
  <c r="S1368" i="6"/>
  <c r="U1475" i="6"/>
  <c r="V1475" i="6" s="1"/>
  <c r="W1475" i="6" s="1"/>
  <c r="S873" i="6"/>
  <c r="S905" i="6"/>
  <c r="S937" i="6"/>
  <c r="S969" i="6"/>
  <c r="S1001" i="6"/>
  <c r="V1025" i="6"/>
  <c r="W1025" i="6" s="1"/>
  <c r="U1025" i="6"/>
  <c r="R1028" i="6"/>
  <c r="S1028" i="6" s="1"/>
  <c r="R1036" i="6"/>
  <c r="S1036" i="6" s="1"/>
  <c r="V1059" i="6"/>
  <c r="W1059" i="6" s="1"/>
  <c r="U1059" i="6"/>
  <c r="V1095" i="6"/>
  <c r="W1095" i="6" s="1"/>
  <c r="R1193" i="6"/>
  <c r="S1193" i="6" s="1"/>
  <c r="V1202" i="6"/>
  <c r="W1202" i="6" s="1"/>
  <c r="S1235" i="6"/>
  <c r="U1282" i="6"/>
  <c r="V1282" i="6" s="1"/>
  <c r="W1282" i="6" s="1"/>
  <c r="S1334" i="6"/>
  <c r="U1341" i="6"/>
  <c r="V1341" i="6"/>
  <c r="W1341" i="6" s="1"/>
  <c r="R1446" i="6"/>
  <c r="S1446" i="6" s="1"/>
  <c r="U1485" i="6"/>
  <c r="V1485" i="6" s="1"/>
  <c r="W1485" i="6" s="1"/>
  <c r="S1062" i="6"/>
  <c r="R1064" i="6"/>
  <c r="S1064" i="6" s="1"/>
  <c r="R1072" i="6"/>
  <c r="S1072" i="6" s="1"/>
  <c r="U1093" i="6"/>
  <c r="V1093" i="6" s="1"/>
  <c r="W1093" i="6" s="1"/>
  <c r="V1097" i="6"/>
  <c r="W1097" i="6" s="1"/>
  <c r="U1097" i="6"/>
  <c r="U1101" i="6"/>
  <c r="V1101" i="6" s="1"/>
  <c r="W1101" i="6" s="1"/>
  <c r="R1104" i="6"/>
  <c r="S1104" i="6" s="1"/>
  <c r="S1106" i="6"/>
  <c r="U1113" i="6"/>
  <c r="V1113" i="6" s="1"/>
  <c r="W1113" i="6" s="1"/>
  <c r="R1124" i="6"/>
  <c r="S1124" i="6" s="1"/>
  <c r="U1133" i="6"/>
  <c r="V1133" i="6" s="1"/>
  <c r="W1133" i="6" s="1"/>
  <c r="S1136" i="6"/>
  <c r="R1136" i="6"/>
  <c r="U1145" i="6"/>
  <c r="V1145" i="6" s="1"/>
  <c r="W1145" i="6" s="1"/>
  <c r="R1156" i="6"/>
  <c r="S1156" i="6" s="1"/>
  <c r="V1163" i="6"/>
  <c r="W1163" i="6" s="1"/>
  <c r="V1165" i="6"/>
  <c r="W1165" i="6" s="1"/>
  <c r="U1165" i="6"/>
  <c r="R1168" i="6"/>
  <c r="S1168" i="6" s="1"/>
  <c r="U1177" i="6"/>
  <c r="V1177" i="6" s="1"/>
  <c r="W1177" i="6" s="1"/>
  <c r="R1186" i="6"/>
  <c r="S1186" i="6" s="1"/>
  <c r="U1210" i="6"/>
  <c r="V1210" i="6" s="1"/>
  <c r="W1210" i="6" s="1"/>
  <c r="U1240" i="6"/>
  <c r="V1240" i="6" s="1"/>
  <c r="W1240" i="6" s="1"/>
  <c r="S1243" i="6"/>
  <c r="S1297" i="6"/>
  <c r="R1297" i="6"/>
  <c r="U1322" i="6"/>
  <c r="V1322" i="6" s="1"/>
  <c r="W1322" i="6" s="1"/>
  <c r="U1415" i="6"/>
  <c r="V1415" i="6" s="1"/>
  <c r="W1415" i="6" s="1"/>
  <c r="V1420" i="6"/>
  <c r="W1420" i="6" s="1"/>
  <c r="U1420" i="6"/>
  <c r="V1431" i="6"/>
  <c r="W1431" i="6" s="1"/>
  <c r="U1431" i="6"/>
  <c r="U1447" i="6"/>
  <c r="V1447" i="6" s="1"/>
  <c r="W1447" i="6" s="1"/>
  <c r="U1451" i="6"/>
  <c r="V1451" i="6" s="1"/>
  <c r="W1451" i="6" s="1"/>
  <c r="V1480" i="6"/>
  <c r="W1480" i="6" s="1"/>
  <c r="U1480" i="6"/>
  <c r="R1517" i="6"/>
  <c r="S1517" i="6" s="1"/>
  <c r="S865" i="6"/>
  <c r="R885" i="6"/>
  <c r="S885" i="6" s="1"/>
  <c r="S897" i="6"/>
  <c r="R917" i="6"/>
  <c r="S917" i="6" s="1"/>
  <c r="S929" i="6"/>
  <c r="R949" i="6"/>
  <c r="S949" i="6" s="1"/>
  <c r="S961" i="6"/>
  <c r="R981" i="6"/>
  <c r="S981" i="6" s="1"/>
  <c r="S993" i="6"/>
  <c r="R1013" i="6"/>
  <c r="S1013" i="6" s="1"/>
  <c r="R1026" i="6"/>
  <c r="S1026" i="6" s="1"/>
  <c r="U1043" i="6"/>
  <c r="V1043" i="6" s="1"/>
  <c r="W1043" i="6" s="1"/>
  <c r="S1046" i="6"/>
  <c r="R1046" i="6"/>
  <c r="V1057" i="6"/>
  <c r="W1057" i="6" s="1"/>
  <c r="U1057" i="6"/>
  <c r="S1060" i="6"/>
  <c r="R1060" i="6"/>
  <c r="R1062" i="6"/>
  <c r="R1066" i="6"/>
  <c r="S1066" i="6" s="1"/>
  <c r="S1068" i="6"/>
  <c r="R1068" i="6"/>
  <c r="R1070" i="6"/>
  <c r="S1070" i="6" s="1"/>
  <c r="U1091" i="6"/>
  <c r="V1091" i="6" s="1"/>
  <c r="W1091" i="6" s="1"/>
  <c r="U1099" i="6"/>
  <c r="V1099" i="6" s="1"/>
  <c r="W1099" i="6" s="1"/>
  <c r="R1106" i="6"/>
  <c r="U1121" i="6"/>
  <c r="V1121" i="6" s="1"/>
  <c r="W1121" i="6" s="1"/>
  <c r="U1129" i="6"/>
  <c r="V1129" i="6" s="1"/>
  <c r="W1129" i="6" s="1"/>
  <c r="U1131" i="6"/>
  <c r="V1131" i="6" s="1"/>
  <c r="W1131" i="6" s="1"/>
  <c r="R1138" i="6"/>
  <c r="S1138" i="6" s="1"/>
  <c r="U1153" i="6"/>
  <c r="V1153" i="6" s="1"/>
  <c r="W1153" i="6" s="1"/>
  <c r="U1161" i="6"/>
  <c r="V1161" i="6" s="1"/>
  <c r="W1161" i="6" s="1"/>
  <c r="U1163" i="6"/>
  <c r="R1170" i="6"/>
  <c r="S1170" i="6" s="1"/>
  <c r="S1196" i="6"/>
  <c r="U1226" i="6"/>
  <c r="V1226" i="6" s="1"/>
  <c r="W1226" i="6" s="1"/>
  <c r="U1270" i="6"/>
  <c r="V1270" i="6" s="1"/>
  <c r="W1270" i="6" s="1"/>
  <c r="S1288" i="6"/>
  <c r="U1314" i="6"/>
  <c r="V1314" i="6" s="1"/>
  <c r="W1314" i="6" s="1"/>
  <c r="R1329" i="6"/>
  <c r="S1329" i="6" s="1"/>
  <c r="R1402" i="6"/>
  <c r="S1402" i="6" s="1"/>
  <c r="S1407" i="6"/>
  <c r="U1411" i="6"/>
  <c r="V1411" i="6" s="1"/>
  <c r="W1411" i="6" s="1"/>
  <c r="U1432" i="6"/>
  <c r="V1432" i="6" s="1"/>
  <c r="W1432" i="6" s="1"/>
  <c r="U1452" i="6"/>
  <c r="V1452" i="6" s="1"/>
  <c r="W1452" i="6" s="1"/>
  <c r="S1459" i="6"/>
  <c r="U1463" i="6"/>
  <c r="V1463" i="6" s="1"/>
  <c r="W1463" i="6" s="1"/>
  <c r="R1016" i="6"/>
  <c r="S1016" i="6" s="1"/>
  <c r="R1048" i="6"/>
  <c r="S1048" i="6" s="1"/>
  <c r="S1050" i="6"/>
  <c r="R1080" i="6"/>
  <c r="S1080" i="6" s="1"/>
  <c r="U1109" i="6"/>
  <c r="V1109" i="6" s="1"/>
  <c r="W1109" i="6" s="1"/>
  <c r="R1116" i="6"/>
  <c r="S1116" i="6" s="1"/>
  <c r="U1141" i="6"/>
  <c r="V1141" i="6" s="1"/>
  <c r="W1141" i="6" s="1"/>
  <c r="S1148" i="6"/>
  <c r="R1148" i="6"/>
  <c r="U1173" i="6"/>
  <c r="V1173" i="6" s="1"/>
  <c r="W1173" i="6" s="1"/>
  <c r="R1180" i="6"/>
  <c r="S1180" i="6" s="1"/>
  <c r="S1182" i="6"/>
  <c r="U1220" i="6"/>
  <c r="V1220" i="6" s="1"/>
  <c r="W1220" i="6" s="1"/>
  <c r="U1224" i="6"/>
  <c r="V1224" i="6" s="1"/>
  <c r="W1224" i="6" s="1"/>
  <c r="R1253" i="6"/>
  <c r="S1253" i="6" s="1"/>
  <c r="U1260" i="6"/>
  <c r="V1260" i="6" s="1"/>
  <c r="W1260" i="6" s="1"/>
  <c r="R1265" i="6"/>
  <c r="S1265" i="6" s="1"/>
  <c r="U1274" i="6"/>
  <c r="V1274" i="6" s="1"/>
  <c r="W1274" i="6" s="1"/>
  <c r="S1301" i="6"/>
  <c r="S1319" i="6"/>
  <c r="R1332" i="6"/>
  <c r="S1332" i="6"/>
  <c r="R1357" i="6"/>
  <c r="S1357" i="6" s="1"/>
  <c r="R1386" i="6"/>
  <c r="S1386" i="6" s="1"/>
  <c r="V1404" i="6"/>
  <c r="W1404" i="6" s="1"/>
  <c r="U1404" i="6"/>
  <c r="R1513" i="6"/>
  <c r="S1513" i="6" s="1"/>
  <c r="R1018" i="6"/>
  <c r="S1018" i="6" s="1"/>
  <c r="R1020" i="6"/>
  <c r="S1020" i="6" s="1"/>
  <c r="S1022" i="6"/>
  <c r="R1050" i="6"/>
  <c r="R1052" i="6"/>
  <c r="S1052" i="6" s="1"/>
  <c r="S1054" i="6"/>
  <c r="R1082" i="6"/>
  <c r="S1082" i="6" s="1"/>
  <c r="R1084" i="6"/>
  <c r="S1084" i="6" s="1"/>
  <c r="S1086" i="6"/>
  <c r="U1105" i="6"/>
  <c r="V1105" i="6" s="1"/>
  <c r="W1105" i="6" s="1"/>
  <c r="R1112" i="6"/>
  <c r="S1112" i="6" s="1"/>
  <c r="S1114" i="6"/>
  <c r="R1118" i="6"/>
  <c r="S1118" i="6" s="1"/>
  <c r="U1137" i="6"/>
  <c r="V1137" i="6" s="1"/>
  <c r="W1137" i="6" s="1"/>
  <c r="R1144" i="6"/>
  <c r="S1144" i="6" s="1"/>
  <c r="S1146" i="6"/>
  <c r="R1150" i="6"/>
  <c r="S1150" i="6" s="1"/>
  <c r="U1169" i="6"/>
  <c r="V1169" i="6" s="1"/>
  <c r="W1169" i="6" s="1"/>
  <c r="R1176" i="6"/>
  <c r="S1176" i="6" s="1"/>
  <c r="S1178" i="6"/>
  <c r="R1182" i="6"/>
  <c r="R1189" i="6"/>
  <c r="S1189" i="6" s="1"/>
  <c r="S1192" i="6"/>
  <c r="S1203" i="6"/>
  <c r="U1206" i="6"/>
  <c r="V1206" i="6" s="1"/>
  <c r="W1206" i="6" s="1"/>
  <c r="U1250" i="6"/>
  <c r="V1250" i="6" s="1"/>
  <c r="W1250" i="6" s="1"/>
  <c r="U1262" i="6"/>
  <c r="V1262" i="6" s="1"/>
  <c r="W1262" i="6" s="1"/>
  <c r="U1272" i="6"/>
  <c r="V1272" i="6" s="1"/>
  <c r="W1272" i="6" s="1"/>
  <c r="S1275" i="6"/>
  <c r="U1298" i="6"/>
  <c r="V1298" i="6" s="1"/>
  <c r="W1298" i="6" s="1"/>
  <c r="R1301" i="6"/>
  <c r="S1305" i="6"/>
  <c r="U1339" i="6"/>
  <c r="V1339" i="6" s="1"/>
  <c r="W1339" i="6" s="1"/>
  <c r="V1344" i="6"/>
  <c r="W1344" i="6" s="1"/>
  <c r="U1395" i="6"/>
  <c r="V1395" i="6" s="1"/>
  <c r="W1395" i="6" s="1"/>
  <c r="S1414" i="6"/>
  <c r="R1414" i="6"/>
  <c r="V1425" i="6"/>
  <c r="W1425" i="6" s="1"/>
  <c r="U1456" i="6"/>
  <c r="V1456" i="6" s="1"/>
  <c r="W1456" i="6" s="1"/>
  <c r="U1482" i="6"/>
  <c r="V1482" i="6" s="1"/>
  <c r="W1482" i="6" s="1"/>
  <c r="R1487" i="6"/>
  <c r="S1487" i="6" s="1"/>
  <c r="U1500" i="6"/>
  <c r="V1500" i="6" s="1"/>
  <c r="W1500" i="6" s="1"/>
  <c r="U1539" i="6"/>
  <c r="V1539" i="6" s="1"/>
  <c r="W1539" i="6" s="1"/>
  <c r="R1195" i="6"/>
  <c r="S1195" i="6" s="1"/>
  <c r="R1221" i="6"/>
  <c r="S1221" i="6" s="1"/>
  <c r="S1228" i="6"/>
  <c r="V1230" i="6"/>
  <c r="W1230" i="6" s="1"/>
  <c r="R1233" i="6"/>
  <c r="S1233" i="6" s="1"/>
  <c r="U1242" i="6"/>
  <c r="V1242" i="6" s="1"/>
  <c r="W1242" i="6" s="1"/>
  <c r="V1266" i="6"/>
  <c r="W1266" i="6" s="1"/>
  <c r="S1269" i="6"/>
  <c r="V1290" i="6"/>
  <c r="W1290" i="6" s="1"/>
  <c r="U1316" i="6"/>
  <c r="V1316" i="6" s="1"/>
  <c r="W1316" i="6" s="1"/>
  <c r="S1320" i="6"/>
  <c r="U1328" i="6"/>
  <c r="V1328" i="6" s="1"/>
  <c r="W1328" i="6" s="1"/>
  <c r="R1340" i="6"/>
  <c r="S1340" i="6" s="1"/>
  <c r="U1354" i="6"/>
  <c r="V1354" i="6" s="1"/>
  <c r="W1354" i="6" s="1"/>
  <c r="R1391" i="6"/>
  <c r="S1391" i="6" s="1"/>
  <c r="U1400" i="6"/>
  <c r="V1400" i="6" s="1"/>
  <c r="W1400" i="6" s="1"/>
  <c r="U1419" i="6"/>
  <c r="V1419" i="6" s="1"/>
  <c r="W1419" i="6" s="1"/>
  <c r="U1436" i="6"/>
  <c r="V1436" i="6"/>
  <c r="W1436" i="6" s="1"/>
  <c r="U1510" i="6"/>
  <c r="V1510" i="6" s="1"/>
  <c r="W1510" i="6" s="1"/>
  <c r="S1199" i="6"/>
  <c r="S1216" i="6"/>
  <c r="S1229" i="6"/>
  <c r="S1248" i="6"/>
  <c r="S1261" i="6"/>
  <c r="S1280" i="6"/>
  <c r="S1293" i="6"/>
  <c r="S1295" i="6"/>
  <c r="S1312" i="6"/>
  <c r="S1325" i="6"/>
  <c r="R1434" i="6"/>
  <c r="S1434" i="6" s="1"/>
  <c r="R1466" i="6"/>
  <c r="S1466" i="6" s="1"/>
  <c r="U1490" i="6"/>
  <c r="V1490" i="6" s="1"/>
  <c r="W1490" i="6" s="1"/>
  <c r="U1494" i="6"/>
  <c r="V1494" i="6" s="1"/>
  <c r="W1494" i="6" s="1"/>
  <c r="U1498" i="6"/>
  <c r="V1498" i="6" s="1"/>
  <c r="W1498" i="6" s="1"/>
  <c r="S1212" i="6"/>
  <c r="V1214" i="6"/>
  <c r="W1214" i="6" s="1"/>
  <c r="S1225" i="6"/>
  <c r="S1244" i="6"/>
  <c r="V1246" i="6"/>
  <c r="W1246" i="6" s="1"/>
  <c r="S1257" i="6"/>
  <c r="S1259" i="6"/>
  <c r="S1276" i="6"/>
  <c r="V1278" i="6"/>
  <c r="W1278" i="6" s="1"/>
  <c r="S1289" i="6"/>
  <c r="S1308" i="6"/>
  <c r="V1310" i="6"/>
  <c r="W1310" i="6" s="1"/>
  <c r="S1321" i="6"/>
  <c r="S1323" i="6"/>
  <c r="S1338" i="6"/>
  <c r="R1352" i="6"/>
  <c r="S1352" i="6" s="1"/>
  <c r="S1366" i="6"/>
  <c r="U1387" i="6"/>
  <c r="V1387" i="6" s="1"/>
  <c r="W1387" i="6" s="1"/>
  <c r="V1412" i="6"/>
  <c r="W1412" i="6" s="1"/>
  <c r="R1435" i="6"/>
  <c r="S1435" i="6" s="1"/>
  <c r="V1440" i="6"/>
  <c r="W1440" i="6" s="1"/>
  <c r="R1467" i="6"/>
  <c r="S1467" i="6" s="1"/>
  <c r="V1472" i="6"/>
  <c r="W1472" i="6" s="1"/>
  <c r="R1481" i="6"/>
  <c r="S1481" i="6" s="1"/>
  <c r="V1526" i="6"/>
  <c r="W1526" i="6" s="1"/>
  <c r="U1526" i="6"/>
  <c r="U1652" i="6"/>
  <c r="V1652" i="6" s="1"/>
  <c r="W1652" i="6" s="1"/>
  <c r="U1656" i="6"/>
  <c r="V1656" i="6"/>
  <c r="W1656" i="6" s="1"/>
  <c r="U1204" i="6"/>
  <c r="V1204" i="6" s="1"/>
  <c r="W1204" i="6" s="1"/>
  <c r="U1236" i="6"/>
  <c r="V1236" i="6" s="1"/>
  <c r="W1236" i="6" s="1"/>
  <c r="U1268" i="6"/>
  <c r="V1268" i="6" s="1"/>
  <c r="W1268" i="6" s="1"/>
  <c r="U1300" i="6"/>
  <c r="V1300" i="6" s="1"/>
  <c r="W1300" i="6" s="1"/>
  <c r="R1336" i="6"/>
  <c r="S1336" i="6"/>
  <c r="V1347" i="6"/>
  <c r="W1347" i="6" s="1"/>
  <c r="U1347" i="6"/>
  <c r="U1417" i="6"/>
  <c r="V1417" i="6"/>
  <c r="W1417" i="6" s="1"/>
  <c r="S1423" i="6"/>
  <c r="U1449" i="6"/>
  <c r="V1449" i="6" s="1"/>
  <c r="W1449" i="6" s="1"/>
  <c r="U1504" i="6"/>
  <c r="V1504" i="6" s="1"/>
  <c r="W1504" i="6" s="1"/>
  <c r="U1559" i="6"/>
  <c r="V1559" i="6" s="1"/>
  <c r="W1559" i="6" s="1"/>
  <c r="U1566" i="6"/>
  <c r="V1566" i="6" s="1"/>
  <c r="W1566" i="6" s="1"/>
  <c r="U1617" i="6"/>
  <c r="V1617" i="6" s="1"/>
  <c r="W1617" i="6" s="1"/>
  <c r="U1650" i="6"/>
  <c r="V1650" i="6" s="1"/>
  <c r="W1650" i="6" s="1"/>
  <c r="U1659" i="6"/>
  <c r="V1659" i="6" s="1"/>
  <c r="W1659" i="6" s="1"/>
  <c r="S1200" i="6"/>
  <c r="S1213" i="6"/>
  <c r="R1217" i="6"/>
  <c r="S1217" i="6" s="1"/>
  <c r="S1232" i="6"/>
  <c r="S1245" i="6"/>
  <c r="R1249" i="6"/>
  <c r="S1249" i="6" s="1"/>
  <c r="S1264" i="6"/>
  <c r="S1277" i="6"/>
  <c r="R1281" i="6"/>
  <c r="S1281" i="6" s="1"/>
  <c r="S1296" i="6"/>
  <c r="S1309" i="6"/>
  <c r="R1313" i="6"/>
  <c r="S1313" i="6" s="1"/>
  <c r="S1342" i="6"/>
  <c r="R1350" i="6"/>
  <c r="S1350" i="6" s="1"/>
  <c r="S1359" i="6"/>
  <c r="U1361" i="6"/>
  <c r="V1361" i="6"/>
  <c r="W1361" i="6" s="1"/>
  <c r="S1364" i="6"/>
  <c r="S1367" i="6"/>
  <c r="S1370" i="6"/>
  <c r="U1377" i="6"/>
  <c r="V1377" i="6" s="1"/>
  <c r="W1377" i="6" s="1"/>
  <c r="R1423" i="6"/>
  <c r="R1455" i="6"/>
  <c r="S1455" i="6" s="1"/>
  <c r="U1583" i="6"/>
  <c r="V1583" i="6" s="1"/>
  <c r="W1583" i="6" s="1"/>
  <c r="V1586" i="6"/>
  <c r="W1586" i="6" s="1"/>
  <c r="U1586" i="6"/>
  <c r="S1382" i="6"/>
  <c r="S1398" i="6"/>
  <c r="R1426" i="6"/>
  <c r="S1426" i="6" s="1"/>
  <c r="R1458" i="6"/>
  <c r="S1458" i="6" s="1"/>
  <c r="U1511" i="6"/>
  <c r="V1511" i="6" s="1"/>
  <c r="W1511" i="6" s="1"/>
  <c r="V1556" i="6"/>
  <c r="W1556" i="6" s="1"/>
  <c r="U1568" i="6"/>
  <c r="V1568" i="6" s="1"/>
  <c r="W1568" i="6" s="1"/>
  <c r="U1704" i="6"/>
  <c r="V1704" i="6"/>
  <c r="W1704" i="6" s="1"/>
  <c r="S1389" i="6"/>
  <c r="S1405" i="6"/>
  <c r="R1438" i="6"/>
  <c r="S1438" i="6" s="1"/>
  <c r="R1470" i="6"/>
  <c r="S1470" i="6" s="1"/>
  <c r="S1476" i="6"/>
  <c r="U1518" i="6"/>
  <c r="V1518" i="6" s="1"/>
  <c r="W1518" i="6" s="1"/>
  <c r="U1530" i="6"/>
  <c r="V1530" i="6" s="1"/>
  <c r="W1530" i="6" s="1"/>
  <c r="U1604" i="6"/>
  <c r="V1604" i="6"/>
  <c r="W1604" i="6" s="1"/>
  <c r="U1608" i="6"/>
  <c r="V1608" i="6"/>
  <c r="W1608" i="6" s="1"/>
  <c r="U1647" i="6"/>
  <c r="V1647" i="6" s="1"/>
  <c r="W1647" i="6" s="1"/>
  <c r="U1691" i="6"/>
  <c r="V1691" i="6" s="1"/>
  <c r="W1691" i="6" s="1"/>
  <c r="U1698" i="6"/>
  <c r="V1698" i="6" s="1"/>
  <c r="W1698" i="6" s="1"/>
  <c r="V1373" i="6"/>
  <c r="W1373" i="6" s="1"/>
  <c r="S1378" i="6"/>
  <c r="U1380" i="6"/>
  <c r="V1380" i="6" s="1"/>
  <c r="W1380" i="6" s="1"/>
  <c r="U1396" i="6"/>
  <c r="V1396" i="6" s="1"/>
  <c r="W1396" i="6" s="1"/>
  <c r="U1412" i="6"/>
  <c r="R1418" i="6"/>
  <c r="S1418" i="6" s="1"/>
  <c r="R1427" i="6"/>
  <c r="S1427" i="6" s="1"/>
  <c r="V1441" i="6"/>
  <c r="W1441" i="6" s="1"/>
  <c r="U1444" i="6"/>
  <c r="V1444" i="6" s="1"/>
  <c r="W1444" i="6" s="1"/>
  <c r="R1450" i="6"/>
  <c r="S1450" i="6" s="1"/>
  <c r="R1459" i="6"/>
  <c r="R1479" i="6"/>
  <c r="S1479" i="6" s="1"/>
  <c r="V1508" i="6"/>
  <c r="W1508" i="6" s="1"/>
  <c r="U1515" i="6"/>
  <c r="V1515" i="6"/>
  <c r="W1515" i="6" s="1"/>
  <c r="U1534" i="6"/>
  <c r="V1534" i="6" s="1"/>
  <c r="W1534" i="6" s="1"/>
  <c r="U1554" i="6"/>
  <c r="V1554" i="6" s="1"/>
  <c r="W1554" i="6" s="1"/>
  <c r="R1573" i="6"/>
  <c r="S1573" i="6" s="1"/>
  <c r="U1638" i="6"/>
  <c r="V1638" i="6" s="1"/>
  <c r="W1638" i="6" s="1"/>
  <c r="U1679" i="6"/>
  <c r="V1679" i="6" s="1"/>
  <c r="W1679" i="6" s="1"/>
  <c r="R1199" i="6"/>
  <c r="R1203" i="6"/>
  <c r="R1207" i="6"/>
  <c r="S1207" i="6" s="1"/>
  <c r="R1211" i="6"/>
  <c r="S1211" i="6" s="1"/>
  <c r="R1215" i="6"/>
  <c r="S1215" i="6" s="1"/>
  <c r="R1219" i="6"/>
  <c r="S1219" i="6" s="1"/>
  <c r="R1223" i="6"/>
  <c r="S1223" i="6" s="1"/>
  <c r="R1227" i="6"/>
  <c r="S1227" i="6" s="1"/>
  <c r="R1231" i="6"/>
  <c r="S1231" i="6" s="1"/>
  <c r="R1235" i="6"/>
  <c r="R1239" i="6"/>
  <c r="S1239" i="6" s="1"/>
  <c r="R1243" i="6"/>
  <c r="R1247" i="6"/>
  <c r="S1247" i="6" s="1"/>
  <c r="R1251" i="6"/>
  <c r="S1251" i="6" s="1"/>
  <c r="R1255" i="6"/>
  <c r="R1259" i="6"/>
  <c r="R1263" i="6"/>
  <c r="S1263" i="6" s="1"/>
  <c r="R1267" i="6"/>
  <c r="R1271" i="6"/>
  <c r="R1275" i="6"/>
  <c r="R1279" i="6"/>
  <c r="S1279" i="6" s="1"/>
  <c r="R1283" i="6"/>
  <c r="S1283" i="6" s="1"/>
  <c r="R1287" i="6"/>
  <c r="S1287" i="6" s="1"/>
  <c r="R1291" i="6"/>
  <c r="S1291" i="6" s="1"/>
  <c r="R1295" i="6"/>
  <c r="R1299" i="6"/>
  <c r="S1299" i="6" s="1"/>
  <c r="R1303" i="6"/>
  <c r="S1303" i="6" s="1"/>
  <c r="R1307" i="6"/>
  <c r="S1307" i="6" s="1"/>
  <c r="R1311" i="6"/>
  <c r="S1311" i="6" s="1"/>
  <c r="R1315" i="6"/>
  <c r="S1315" i="6" s="1"/>
  <c r="R1319" i="6"/>
  <c r="R1323" i="6"/>
  <c r="R1327" i="6"/>
  <c r="S1327" i="6" s="1"/>
  <c r="R1330" i="6"/>
  <c r="S1333" i="6"/>
  <c r="R1335" i="6"/>
  <c r="S1335" i="6" s="1"/>
  <c r="R1342" i="6"/>
  <c r="S1349" i="6"/>
  <c r="R1351" i="6"/>
  <c r="S1351" i="6" s="1"/>
  <c r="R1358" i="6"/>
  <c r="S1358" i="6" s="1"/>
  <c r="S1365" i="6"/>
  <c r="R1367" i="6"/>
  <c r="R1378" i="6"/>
  <c r="R1383" i="6"/>
  <c r="S1383" i="6" s="1"/>
  <c r="R1394" i="6"/>
  <c r="S1394" i="6" s="1"/>
  <c r="R1399" i="6"/>
  <c r="S1399" i="6" s="1"/>
  <c r="R1410" i="6"/>
  <c r="S1410" i="6" s="1"/>
  <c r="V1421" i="6"/>
  <c r="W1421" i="6" s="1"/>
  <c r="R1430" i="6"/>
  <c r="S1430" i="6" s="1"/>
  <c r="R1439" i="6"/>
  <c r="S1439" i="6" s="1"/>
  <c r="V1453" i="6"/>
  <c r="W1453" i="6" s="1"/>
  <c r="S1462" i="6"/>
  <c r="R1462" i="6"/>
  <c r="R1471" i="6"/>
  <c r="S1471" i="6" s="1"/>
  <c r="U1508" i="6"/>
  <c r="U1551" i="6"/>
  <c r="V1551" i="6" s="1"/>
  <c r="W1551" i="6" s="1"/>
  <c r="V1563" i="6"/>
  <c r="W1563" i="6" s="1"/>
  <c r="R1574" i="6"/>
  <c r="S1574" i="6"/>
  <c r="U1582" i="6"/>
  <c r="V1582" i="6" s="1"/>
  <c r="W1582" i="6" s="1"/>
  <c r="U1595" i="6"/>
  <c r="V1595" i="6" s="1"/>
  <c r="W1595" i="6" s="1"/>
  <c r="U1686" i="6"/>
  <c r="V1686" i="6" s="1"/>
  <c r="W1686" i="6" s="1"/>
  <c r="S1360" i="6"/>
  <c r="S1374" i="6"/>
  <c r="S1390" i="6"/>
  <c r="S1406" i="6"/>
  <c r="V1433" i="6"/>
  <c r="W1433" i="6" s="1"/>
  <c r="S1442" i="6"/>
  <c r="R1442" i="6"/>
  <c r="V1465" i="6"/>
  <c r="W1465" i="6" s="1"/>
  <c r="S1474" i="6"/>
  <c r="V1486" i="6"/>
  <c r="W1486" i="6" s="1"/>
  <c r="U1486" i="6"/>
  <c r="U1496" i="6"/>
  <c r="V1496" i="6" s="1"/>
  <c r="W1496" i="6" s="1"/>
  <c r="V1506" i="6"/>
  <c r="W1506" i="6" s="1"/>
  <c r="R1509" i="6"/>
  <c r="S1509" i="6" s="1"/>
  <c r="V1519" i="6"/>
  <c r="W1519" i="6" s="1"/>
  <c r="V1522" i="6"/>
  <c r="W1522" i="6" s="1"/>
  <c r="U1522" i="6"/>
  <c r="S1542" i="6"/>
  <c r="R1542" i="6"/>
  <c r="R1561" i="6"/>
  <c r="S1561" i="6" s="1"/>
  <c r="U1592" i="6"/>
  <c r="V1592" i="6"/>
  <c r="W1592" i="6" s="1"/>
  <c r="S1665" i="6"/>
  <c r="V1492" i="6"/>
  <c r="W1492" i="6" s="1"/>
  <c r="U1562" i="6"/>
  <c r="V1562" i="6" s="1"/>
  <c r="W1562" i="6" s="1"/>
  <c r="U1587" i="6"/>
  <c r="V1587" i="6" s="1"/>
  <c r="W1587" i="6" s="1"/>
  <c r="U1599" i="6"/>
  <c r="V1599" i="6" s="1"/>
  <c r="W1599" i="6" s="1"/>
  <c r="U1620" i="6"/>
  <c r="V1620" i="6" s="1"/>
  <c r="W1620" i="6" s="1"/>
  <c r="U1633" i="6"/>
  <c r="V1633" i="6" s="1"/>
  <c r="W1633" i="6" s="1"/>
  <c r="U1668" i="6"/>
  <c r="V1668" i="6"/>
  <c r="W1668" i="6" s="1"/>
  <c r="V1695" i="6"/>
  <c r="W1695" i="6" s="1"/>
  <c r="U1695" i="6"/>
  <c r="R1473" i="6"/>
  <c r="S1473" i="6" s="1"/>
  <c r="R1476" i="6"/>
  <c r="S1501" i="6"/>
  <c r="R1505" i="6"/>
  <c r="S1505" i="6" s="1"/>
  <c r="V1524" i="6"/>
  <c r="W1524" i="6" s="1"/>
  <c r="U1528" i="6"/>
  <c r="V1528" i="6" s="1"/>
  <c r="W1528" i="6" s="1"/>
  <c r="S1535" i="6"/>
  <c r="U1564" i="6"/>
  <c r="V1564" i="6" s="1"/>
  <c r="W1564" i="6" s="1"/>
  <c r="U1571" i="6"/>
  <c r="V1571" i="6" s="1"/>
  <c r="W1571" i="6" s="1"/>
  <c r="S1606" i="6"/>
  <c r="U1624" i="6"/>
  <c r="V1624" i="6" s="1"/>
  <c r="W1624" i="6" s="1"/>
  <c r="U1627" i="6"/>
  <c r="V1627" i="6" s="1"/>
  <c r="W1627" i="6" s="1"/>
  <c r="U1654" i="6"/>
  <c r="V1654" i="6" s="1"/>
  <c r="W1654" i="6" s="1"/>
  <c r="U1666" i="6"/>
  <c r="V1666" i="6" s="1"/>
  <c r="W1666" i="6" s="1"/>
  <c r="U1672" i="6"/>
  <c r="V1672" i="6"/>
  <c r="W1672" i="6" s="1"/>
  <c r="U1681" i="6"/>
  <c r="V1681" i="6" s="1"/>
  <c r="W1681" i="6" s="1"/>
  <c r="R1381" i="6"/>
  <c r="S1381" i="6" s="1"/>
  <c r="R1389" i="6"/>
  <c r="R1393" i="6"/>
  <c r="S1393" i="6" s="1"/>
  <c r="R1397" i="6"/>
  <c r="S1397" i="6" s="1"/>
  <c r="R1401" i="6"/>
  <c r="S1401" i="6" s="1"/>
  <c r="R1405" i="6"/>
  <c r="R1409" i="6"/>
  <c r="S1483" i="6"/>
  <c r="R1488" i="6"/>
  <c r="S1488" i="6" s="1"/>
  <c r="U1492" i="6"/>
  <c r="S1497" i="6"/>
  <c r="S1499" i="6"/>
  <c r="R1501" i="6"/>
  <c r="V1507" i="6"/>
  <c r="W1507" i="6" s="1"/>
  <c r="V1520" i="6"/>
  <c r="W1520" i="6" s="1"/>
  <c r="U1524" i="6"/>
  <c r="S1529" i="6"/>
  <c r="S1531" i="6"/>
  <c r="R1533" i="6"/>
  <c r="S1533" i="6" s="1"/>
  <c r="V1540" i="6"/>
  <c r="W1540" i="6" s="1"/>
  <c r="R1545" i="6"/>
  <c r="S1545" i="6" s="1"/>
  <c r="V1547" i="6"/>
  <c r="W1547" i="6" s="1"/>
  <c r="R1550" i="6"/>
  <c r="S1550" i="6" s="1"/>
  <c r="R1585" i="6"/>
  <c r="S1585" i="6" s="1"/>
  <c r="R1606" i="6"/>
  <c r="U1615" i="6"/>
  <c r="V1615" i="6" s="1"/>
  <c r="W1615" i="6" s="1"/>
  <c r="U1636" i="6"/>
  <c r="V1636" i="6"/>
  <c r="W1636" i="6" s="1"/>
  <c r="U1663" i="6"/>
  <c r="V1663" i="6" s="1"/>
  <c r="W1663" i="6" s="1"/>
  <c r="U1675" i="6"/>
  <c r="V1675" i="6" s="1"/>
  <c r="W1675" i="6" s="1"/>
  <c r="U1702" i="6"/>
  <c r="V1702" i="6" s="1"/>
  <c r="W1702" i="6" s="1"/>
  <c r="U1538" i="6"/>
  <c r="V1538" i="6" s="1"/>
  <c r="W1538" i="6" s="1"/>
  <c r="S1553" i="6"/>
  <c r="S1558" i="6"/>
  <c r="U1634" i="6"/>
  <c r="V1634" i="6" s="1"/>
  <c r="W1634" i="6" s="1"/>
  <c r="U1640" i="6"/>
  <c r="V1640" i="6" s="1"/>
  <c r="W1640" i="6" s="1"/>
  <c r="U1649" i="6"/>
  <c r="V1649" i="6" s="1"/>
  <c r="W1649" i="6" s="1"/>
  <c r="U1684" i="6"/>
  <c r="V1684" i="6" s="1"/>
  <c r="W1684" i="6" s="1"/>
  <c r="S1489" i="6"/>
  <c r="S1491" i="6"/>
  <c r="R1493" i="6"/>
  <c r="S1493" i="6" s="1"/>
  <c r="V1512" i="6"/>
  <c r="W1512" i="6" s="1"/>
  <c r="U1514" i="6"/>
  <c r="V1514" i="6" s="1"/>
  <c r="W1514" i="6" s="1"/>
  <c r="U1516" i="6"/>
  <c r="V1516" i="6" s="1"/>
  <c r="W1516" i="6" s="1"/>
  <c r="S1521" i="6"/>
  <c r="S1523" i="6"/>
  <c r="R1525" i="6"/>
  <c r="S1525" i="6" s="1"/>
  <c r="S1546" i="6"/>
  <c r="V1548" i="6"/>
  <c r="W1548" i="6" s="1"/>
  <c r="R1553" i="6"/>
  <c r="V1555" i="6"/>
  <c r="W1555" i="6" s="1"/>
  <c r="R1558" i="6"/>
  <c r="S1570" i="6"/>
  <c r="U1572" i="6"/>
  <c r="V1572" i="6"/>
  <c r="W1572" i="6" s="1"/>
  <c r="S1578" i="6"/>
  <c r="R1578" i="6"/>
  <c r="U1580" i="6"/>
  <c r="V1580" i="6"/>
  <c r="W1580" i="6" s="1"/>
  <c r="S1601" i="6"/>
  <c r="R1622" i="6"/>
  <c r="S1622" i="6" s="1"/>
  <c r="U1631" i="6"/>
  <c r="V1631" i="6" s="1"/>
  <c r="W1631" i="6" s="1"/>
  <c r="V1643" i="6"/>
  <c r="W1643" i="6" s="1"/>
  <c r="U1643" i="6"/>
  <c r="U1670" i="6"/>
  <c r="V1670" i="6" s="1"/>
  <c r="W1670" i="6" s="1"/>
  <c r="U1682" i="6"/>
  <c r="V1682" i="6" s="1"/>
  <c r="W1682" i="6" s="1"/>
  <c r="U1688" i="6"/>
  <c r="V1688" i="6" s="1"/>
  <c r="W1688" i="6" s="1"/>
  <c r="S1697" i="6"/>
  <c r="S1577" i="6"/>
  <c r="S1597" i="6"/>
  <c r="S1602" i="6"/>
  <c r="S1613" i="6"/>
  <c r="S1618" i="6"/>
  <c r="S1629" i="6"/>
  <c r="S1645" i="6"/>
  <c r="S1661" i="6"/>
  <c r="S1677" i="6"/>
  <c r="S1693" i="6"/>
  <c r="S1541" i="6"/>
  <c r="S1549" i="6"/>
  <c r="S1557" i="6"/>
  <c r="S1565" i="6"/>
  <c r="S1581" i="6"/>
  <c r="S1593" i="6"/>
  <c r="S1598" i="6"/>
  <c r="S1609" i="6"/>
  <c r="S1614" i="6"/>
  <c r="S1625" i="6"/>
  <c r="S1630" i="6"/>
  <c r="S1641" i="6"/>
  <c r="S1657" i="6"/>
  <c r="S1673" i="6"/>
  <c r="S1689" i="6"/>
  <c r="V1623" i="6"/>
  <c r="W1623" i="6" s="1"/>
  <c r="V1639" i="6"/>
  <c r="W1639" i="6" s="1"/>
  <c r="V1703" i="6"/>
  <c r="W1703" i="6" s="1"/>
  <c r="R1589" i="6"/>
  <c r="S1589" i="6" s="1"/>
  <c r="U1591" i="6"/>
  <c r="V1591" i="6" s="1"/>
  <c r="W1591" i="6" s="1"/>
  <c r="V1600" i="6"/>
  <c r="W1600" i="6" s="1"/>
  <c r="U1605" i="6"/>
  <c r="V1605" i="6" s="1"/>
  <c r="W1605" i="6" s="1"/>
  <c r="U1607" i="6"/>
  <c r="V1607" i="6" s="1"/>
  <c r="W1607" i="6" s="1"/>
  <c r="V1616" i="6"/>
  <c r="W1616" i="6" s="1"/>
  <c r="U1621" i="6"/>
  <c r="V1621" i="6" s="1"/>
  <c r="W1621" i="6" s="1"/>
  <c r="U1623" i="6"/>
  <c r="S1626" i="6"/>
  <c r="V1632" i="6"/>
  <c r="W1632" i="6" s="1"/>
  <c r="S1637" i="6"/>
  <c r="U1639" i="6"/>
  <c r="U1646" i="6"/>
  <c r="V1646" i="6" s="1"/>
  <c r="W1646" i="6" s="1"/>
  <c r="V1648" i="6"/>
  <c r="W1648" i="6" s="1"/>
  <c r="S1653" i="6"/>
  <c r="U1655" i="6"/>
  <c r="V1655" i="6" s="1"/>
  <c r="W1655" i="6" s="1"/>
  <c r="U1662" i="6"/>
  <c r="V1662" i="6" s="1"/>
  <c r="W1662" i="6" s="1"/>
  <c r="V1664" i="6"/>
  <c r="W1664" i="6" s="1"/>
  <c r="V1669" i="6"/>
  <c r="W1669" i="6" s="1"/>
  <c r="U1669" i="6"/>
  <c r="U1671" i="6"/>
  <c r="V1671" i="6" s="1"/>
  <c r="W1671" i="6" s="1"/>
  <c r="U1678" i="6"/>
  <c r="V1678" i="6" s="1"/>
  <c r="W1678" i="6" s="1"/>
  <c r="V1680" i="6"/>
  <c r="W1680" i="6" s="1"/>
  <c r="U1685" i="6"/>
  <c r="V1685" i="6" s="1"/>
  <c r="W1685" i="6" s="1"/>
  <c r="U1687" i="6"/>
  <c r="V1687" i="6" s="1"/>
  <c r="W1687" i="6" s="1"/>
  <c r="U1694" i="6"/>
  <c r="V1694" i="6" s="1"/>
  <c r="W1694" i="6" s="1"/>
  <c r="V1696" i="6"/>
  <c r="W1696" i="6" s="1"/>
  <c r="U1701" i="6"/>
  <c r="V1701" i="6" s="1"/>
  <c r="W1701" i="6" s="1"/>
  <c r="U1703" i="6"/>
  <c r="S1537" i="6"/>
  <c r="R1569" i="6"/>
  <c r="S1569" i="6" s="1"/>
  <c r="R1594" i="6"/>
  <c r="S1594" i="6" s="1"/>
  <c r="V1603" i="6"/>
  <c r="W1603" i="6" s="1"/>
  <c r="R1610" i="6"/>
  <c r="S1610" i="6" s="1"/>
  <c r="V1619" i="6"/>
  <c r="W1619" i="6" s="1"/>
  <c r="R1626" i="6"/>
  <c r="V1635" i="6"/>
  <c r="W1635" i="6" s="1"/>
  <c r="V1642" i="6"/>
  <c r="W1642" i="6" s="1"/>
  <c r="V1651" i="6"/>
  <c r="W1651" i="6" s="1"/>
  <c r="V1658" i="6"/>
  <c r="W1658" i="6" s="1"/>
  <c r="V1667" i="6"/>
  <c r="W1667" i="6" s="1"/>
  <c r="V1674" i="6"/>
  <c r="W1674" i="6" s="1"/>
  <c r="V1683" i="6"/>
  <c r="W1683" i="6" s="1"/>
  <c r="V1690" i="6"/>
  <c r="W1690" i="6" s="1"/>
  <c r="V1699" i="6"/>
  <c r="W1699" i="6" s="1"/>
  <c r="W638" i="5"/>
  <c r="AF638" i="5"/>
  <c r="W1029" i="5"/>
  <c r="AF1029" i="5"/>
  <c r="AF1585" i="5"/>
  <c r="W757" i="5"/>
  <c r="AF757" i="5"/>
  <c r="W745" i="5"/>
  <c r="AF745" i="5"/>
  <c r="W1383" i="5"/>
  <c r="AF1383" i="5"/>
  <c r="W1479" i="5"/>
  <c r="AF1479" i="5"/>
  <c r="W1541" i="5"/>
  <c r="AF1541" i="5"/>
  <c r="U553" i="5"/>
  <c r="V553" i="5" s="1"/>
  <c r="S1523" i="5"/>
  <c r="AD1523" i="5" s="1"/>
  <c r="S1443" i="5"/>
  <c r="AD1443" i="5" s="1"/>
  <c r="AD1585" i="5"/>
  <c r="S329" i="5"/>
  <c r="AD329" i="5" s="1"/>
  <c r="S822" i="5"/>
  <c r="AD822" i="5" s="1"/>
  <c r="S1613" i="5"/>
  <c r="AD1613" i="5" s="1"/>
  <c r="S1264" i="5"/>
  <c r="AD1264" i="5" s="1"/>
  <c r="AD1663" i="5"/>
  <c r="S273" i="5"/>
  <c r="AD273" i="5" s="1"/>
  <c r="S826" i="5"/>
  <c r="AD826" i="5" s="1"/>
  <c r="AD1471" i="5"/>
  <c r="U698" i="5"/>
  <c r="V698" i="5" s="1"/>
  <c r="S1080" i="5"/>
  <c r="AD1080" i="5" s="1"/>
  <c r="U1232" i="5"/>
  <c r="V1232" i="5" s="1"/>
  <c r="AD1647" i="5"/>
  <c r="S596" i="5"/>
  <c r="AD596" i="5" s="1"/>
  <c r="S625" i="5"/>
  <c r="AD625" i="5" s="1"/>
  <c r="U654" i="5"/>
  <c r="V654" i="5" s="1"/>
  <c r="U1589" i="5"/>
  <c r="AD757" i="5"/>
  <c r="S648" i="5"/>
  <c r="AD648" i="5" s="1"/>
  <c r="U617" i="5"/>
  <c r="V617" i="5" s="1"/>
  <c r="AD617" i="5"/>
  <c r="R30" i="5"/>
  <c r="S30" i="5" s="1"/>
  <c r="R361" i="5"/>
  <c r="S361" i="5" s="1"/>
  <c r="U693" i="5"/>
  <c r="V693" i="5" s="1"/>
  <c r="AD693" i="5"/>
  <c r="AD714" i="5"/>
  <c r="U714" i="5"/>
  <c r="V714" i="5" s="1"/>
  <c r="S210" i="5"/>
  <c r="AD210" i="5" s="1"/>
  <c r="AD702" i="5"/>
  <c r="U702" i="5"/>
  <c r="V702" i="5" s="1"/>
  <c r="R794" i="5"/>
  <c r="S794" i="5" s="1"/>
  <c r="S86" i="5"/>
  <c r="U86" i="5" s="1"/>
  <c r="R1659" i="5"/>
  <c r="S1659" i="5" s="1"/>
  <c r="U129" i="5"/>
  <c r="V129" i="5" s="1"/>
  <c r="AD129" i="5"/>
  <c r="R428" i="5"/>
  <c r="S428" i="5" s="1"/>
  <c r="AD428" i="5" s="1"/>
  <c r="R146" i="5"/>
  <c r="S146" i="5" s="1"/>
  <c r="R636" i="5"/>
  <c r="S636" i="5" s="1"/>
  <c r="U726" i="5"/>
  <c r="V726" i="5" s="1"/>
  <c r="AD726" i="5"/>
  <c r="R708" i="5"/>
  <c r="S708" i="5" s="1"/>
  <c r="R222" i="5"/>
  <c r="S222" i="5" s="1"/>
  <c r="S366" i="5"/>
  <c r="AD366" i="5" s="1"/>
  <c r="S837" i="5"/>
  <c r="AD837" i="5" s="1"/>
  <c r="S1109" i="5"/>
  <c r="AD1109" i="5" s="1"/>
  <c r="U1511" i="5"/>
  <c r="V1511" i="5" s="1"/>
  <c r="AD1511" i="5"/>
  <c r="U1638" i="5"/>
  <c r="V1638" i="5" s="1"/>
  <c r="AD1638" i="5"/>
  <c r="R318" i="5"/>
  <c r="S318" i="5" s="1"/>
  <c r="S325" i="5"/>
  <c r="AD325" i="5" s="1"/>
  <c r="S557" i="5"/>
  <c r="AD557" i="5" s="1"/>
  <c r="U592" i="5"/>
  <c r="V592" i="5" s="1"/>
  <c r="S741" i="5"/>
  <c r="AD741" i="5" s="1"/>
  <c r="R818" i="5"/>
  <c r="S818" i="5" s="1"/>
  <c r="R1025" i="5"/>
  <c r="S1025" i="5" s="1"/>
  <c r="U1025" i="5" s="1"/>
  <c r="V1025" i="5" s="1"/>
  <c r="R1065" i="5"/>
  <c r="S1065" i="5" s="1"/>
  <c r="S1654" i="5"/>
  <c r="AD1654" i="5" s="1"/>
  <c r="S5" i="5"/>
  <c r="AD5" i="5" s="1"/>
  <c r="S964" i="5"/>
  <c r="AD964" i="5" s="1"/>
  <c r="S237" i="5"/>
  <c r="AD237" i="5" s="1"/>
  <c r="R790" i="5"/>
  <c r="S790" i="5" s="1"/>
  <c r="AD790" i="5" s="1"/>
  <c r="U193" i="5"/>
  <c r="S225" i="5"/>
  <c r="AD225" i="5" s="1"/>
  <c r="S289" i="5"/>
  <c r="AD289" i="5" s="1"/>
  <c r="S404" i="5"/>
  <c r="AD404" i="5" s="1"/>
  <c r="S500" i="5"/>
  <c r="AD500" i="5" s="1"/>
  <c r="R717" i="5"/>
  <c r="S717" i="5" s="1"/>
  <c r="U770" i="5"/>
  <c r="V770" i="5" s="1"/>
  <c r="R814" i="5"/>
  <c r="S814" i="5" s="1"/>
  <c r="AD638" i="5"/>
  <c r="S439" i="5"/>
  <c r="AD439" i="5" s="1"/>
  <c r="R122" i="5"/>
  <c r="S122" i="5" s="1"/>
  <c r="AD122" i="5" s="1"/>
  <c r="S145" i="5"/>
  <c r="AD145" i="5" s="1"/>
  <c r="U173" i="5"/>
  <c r="V173" i="5" s="1"/>
  <c r="S194" i="5"/>
  <c r="AD194" i="5" s="1"/>
  <c r="S301" i="5"/>
  <c r="AD301" i="5" s="1"/>
  <c r="U634" i="5"/>
  <c r="V634" i="5" s="1"/>
  <c r="U766" i="5"/>
  <c r="V766" i="5" s="1"/>
  <c r="S848" i="5"/>
  <c r="AD848" i="5" s="1"/>
  <c r="S905" i="5"/>
  <c r="S1113" i="5"/>
  <c r="AD1113" i="5" s="1"/>
  <c r="S1148" i="5"/>
  <c r="AD1148" i="5" s="1"/>
  <c r="S1168" i="5"/>
  <c r="U1168" i="5" s="1"/>
  <c r="V1168" i="5" s="1"/>
  <c r="R1233" i="5"/>
  <c r="S1233" i="5" s="1"/>
  <c r="S1300" i="5"/>
  <c r="AD1300" i="5" s="1"/>
  <c r="U802" i="5"/>
  <c r="V802" i="5" s="1"/>
  <c r="AD802" i="5"/>
  <c r="U58" i="5"/>
  <c r="V58" i="5" s="1"/>
  <c r="AD58" i="5"/>
  <c r="U234" i="5"/>
  <c r="V234" i="5" s="1"/>
  <c r="AD234" i="5"/>
  <c r="AD509" i="5"/>
  <c r="U509" i="5"/>
  <c r="V509" i="5" s="1"/>
  <c r="U569" i="5"/>
  <c r="V569" i="5" s="1"/>
  <c r="AD569" i="5"/>
  <c r="U761" i="5"/>
  <c r="AD761" i="5"/>
  <c r="U809" i="5"/>
  <c r="V809" i="5" s="1"/>
  <c r="AD809" i="5"/>
  <c r="U1101" i="5"/>
  <c r="V1101" i="5" s="1"/>
  <c r="AD1101" i="5"/>
  <c r="U1584" i="5"/>
  <c r="V1584" i="5" s="1"/>
  <c r="AD1584" i="5"/>
  <c r="AD37" i="5"/>
  <c r="U37" i="5"/>
  <c r="V37" i="5" s="1"/>
  <c r="AD94" i="5"/>
  <c r="U94" i="5"/>
  <c r="V94" i="5" s="1"/>
  <c r="AD884" i="5"/>
  <c r="U884" i="5"/>
  <c r="V884" i="5" s="1"/>
  <c r="AD956" i="5"/>
  <c r="U956" i="5"/>
  <c r="V956" i="5" s="1"/>
  <c r="U1057" i="5"/>
  <c r="V1057" i="5" s="1"/>
  <c r="AD1057" i="5"/>
  <c r="AD1128" i="5"/>
  <c r="U1128" i="5"/>
  <c r="V1128" i="5" s="1"/>
  <c r="U1220" i="5"/>
  <c r="V1220" i="5" s="1"/>
  <c r="AD1220" i="5"/>
  <c r="U382" i="5"/>
  <c r="V382" i="5" s="1"/>
  <c r="AD382" i="5"/>
  <c r="AD733" i="5"/>
  <c r="U733" i="5"/>
  <c r="V733" i="5" s="1"/>
  <c r="AD1164" i="5"/>
  <c r="U1164" i="5"/>
  <c r="V1164" i="5" s="1"/>
  <c r="U1499" i="5"/>
  <c r="V1499" i="5" s="1"/>
  <c r="AD1499" i="5"/>
  <c r="AD229" i="5"/>
  <c r="U229" i="5"/>
  <c r="AD644" i="5"/>
  <c r="U644" i="5"/>
  <c r="V644" i="5" s="1"/>
  <c r="U1124" i="5"/>
  <c r="AD1124" i="5"/>
  <c r="AD14" i="5"/>
  <c r="U14" i="5"/>
  <c r="V14" i="5" s="1"/>
  <c r="AD1588" i="5"/>
  <c r="U1588" i="5"/>
  <c r="V1588" i="5" s="1"/>
  <c r="AD322" i="5"/>
  <c r="U322" i="5"/>
  <c r="V322" i="5" s="1"/>
  <c r="U621" i="5"/>
  <c r="AD621" i="5"/>
  <c r="V621" i="5"/>
  <c r="AD394" i="5"/>
  <c r="U394" i="5"/>
  <c r="AD1184" i="5"/>
  <c r="U1184" i="5"/>
  <c r="V1184" i="5" s="1"/>
  <c r="U1435" i="5"/>
  <c r="V1435" i="5" s="1"/>
  <c r="AD1435" i="5"/>
  <c r="AD565" i="5"/>
  <c r="U565" i="5"/>
  <c r="V565" i="5" s="1"/>
  <c r="U993" i="5"/>
  <c r="V993" i="5" s="1"/>
  <c r="AD993" i="5"/>
  <c r="U165" i="5"/>
  <c r="V165" i="5" s="1"/>
  <c r="AD165" i="5"/>
  <c r="U42" i="5"/>
  <c r="V42" i="5" s="1"/>
  <c r="AD42" i="5"/>
  <c r="AD114" i="5"/>
  <c r="U114" i="5"/>
  <c r="V114" i="5" s="1"/>
  <c r="U266" i="5"/>
  <c r="V266" i="5" s="1"/>
  <c r="AD266" i="5"/>
  <c r="AD370" i="5"/>
  <c r="U370" i="5"/>
  <c r="V370" i="5" s="1"/>
  <c r="U515" i="5"/>
  <c r="V515" i="5" s="1"/>
  <c r="AD515" i="5"/>
  <c r="AD1147" i="5"/>
  <c r="U1147" i="5"/>
  <c r="V1147" i="5" s="1"/>
  <c r="U1495" i="5"/>
  <c r="V1495" i="5" s="1"/>
  <c r="AD1495" i="5"/>
  <c r="AD350" i="5"/>
  <c r="U573" i="5"/>
  <c r="V573" i="5" s="1"/>
  <c r="AD573" i="5"/>
  <c r="R806" i="5"/>
  <c r="S806" i="5" s="1"/>
  <c r="U969" i="5"/>
  <c r="V969" i="5" s="1"/>
  <c r="AD969" i="5"/>
  <c r="U1670" i="5"/>
  <c r="V1670" i="5" s="1"/>
  <c r="AD1670" i="5"/>
  <c r="R1682" i="5"/>
  <c r="S1682" i="5" s="1"/>
  <c r="AD1682" i="5" s="1"/>
  <c r="R169" i="5"/>
  <c r="S169" i="5" s="1"/>
  <c r="U350" i="5"/>
  <c r="V350" i="5" s="1"/>
  <c r="R545" i="5"/>
  <c r="S545" i="5" s="1"/>
  <c r="U626" i="5"/>
  <c r="V626" i="5" s="1"/>
  <c r="AD626" i="5"/>
  <c r="U798" i="5"/>
  <c r="V798" i="5" s="1"/>
  <c r="U885" i="5"/>
  <c r="V885" i="5" s="1"/>
  <c r="AD885" i="5"/>
  <c r="R1610" i="5"/>
  <c r="S1610" i="5" s="1"/>
  <c r="R158" i="5"/>
  <c r="S158" i="5" s="1"/>
  <c r="AD762" i="5"/>
  <c r="U762" i="5"/>
  <c r="V762" i="5" s="1"/>
  <c r="AD948" i="5"/>
  <c r="U948" i="5"/>
  <c r="V948" i="5" s="1"/>
  <c r="R1144" i="5"/>
  <c r="S1144" i="5" s="1"/>
  <c r="U1320" i="5"/>
  <c r="V1320" i="5" s="1"/>
  <c r="AD1320" i="5"/>
  <c r="AD1515" i="5"/>
  <c r="U1515" i="5"/>
  <c r="V1515" i="5" s="1"/>
  <c r="U270" i="5"/>
  <c r="V270" i="5" s="1"/>
  <c r="R306" i="5"/>
  <c r="S306" i="5" s="1"/>
  <c r="R492" i="5"/>
  <c r="S492" i="5" s="1"/>
  <c r="U586" i="5"/>
  <c r="V586" i="5" s="1"/>
  <c r="U701" i="5"/>
  <c r="V701" i="5" s="1"/>
  <c r="AD701" i="5"/>
  <c r="S737" i="5"/>
  <c r="AD737" i="5" s="1"/>
  <c r="S873" i="5"/>
  <c r="AD873" i="5" s="1"/>
  <c r="R961" i="5"/>
  <c r="S961" i="5" s="1"/>
  <c r="R1077" i="5"/>
  <c r="S1077" i="5" s="1"/>
  <c r="R1261" i="5"/>
  <c r="S1261" i="5" s="1"/>
  <c r="U1564" i="5"/>
  <c r="V1564" i="5" s="1"/>
  <c r="AD1564" i="5"/>
  <c r="S1665" i="5"/>
  <c r="AD1665" i="5" s="1"/>
  <c r="R1697" i="5"/>
  <c r="S1697" i="5" s="1"/>
  <c r="S2" i="5"/>
  <c r="AD2" i="5" s="1"/>
  <c r="S506" i="5"/>
  <c r="R857" i="5"/>
  <c r="S857" i="5" s="1"/>
  <c r="R1229" i="5"/>
  <c r="S1229" i="5" s="1"/>
  <c r="AD1229" i="5" s="1"/>
  <c r="R1617" i="5"/>
  <c r="S1617" i="5" s="1"/>
  <c r="S1655" i="5"/>
  <c r="AD745" i="5"/>
  <c r="U138" i="5"/>
  <c r="V138" i="5" s="1"/>
  <c r="AD138" i="5"/>
  <c r="R341" i="5"/>
  <c r="S341" i="5" s="1"/>
  <c r="AD354" i="5"/>
  <c r="U354" i="5"/>
  <c r="V354" i="5" s="1"/>
  <c r="S398" i="5"/>
  <c r="U602" i="5"/>
  <c r="V602" i="5" s="1"/>
  <c r="S653" i="5"/>
  <c r="AD653" i="5" s="1"/>
  <c r="U797" i="5"/>
  <c r="V797" i="5" s="1"/>
  <c r="AD797" i="5"/>
  <c r="S888" i="5"/>
  <c r="AD888" i="5" s="1"/>
  <c r="R1089" i="5"/>
  <c r="S1089" i="5" s="1"/>
  <c r="S1097" i="5"/>
  <c r="S1132" i="5"/>
  <c r="S1200" i="5"/>
  <c r="S1217" i="5"/>
  <c r="AD1217" i="5" s="1"/>
  <c r="S1273" i="5"/>
  <c r="R1277" i="5"/>
  <c r="S1277" i="5" s="1"/>
  <c r="S1328" i="5"/>
  <c r="U1439" i="5"/>
  <c r="V1439" i="5" s="1"/>
  <c r="R1491" i="5"/>
  <c r="S1491" i="5" s="1"/>
  <c r="S1539" i="5"/>
  <c r="AD1539" i="5" s="1"/>
  <c r="R1643" i="5"/>
  <c r="S1643" i="5" s="1"/>
  <c r="AD1633" i="5"/>
  <c r="S813" i="5"/>
  <c r="R561" i="5"/>
  <c r="S561" i="5" s="1"/>
  <c r="R913" i="5"/>
  <c r="S913" i="5" s="1"/>
  <c r="R1115" i="5"/>
  <c r="S1115" i="5" s="1"/>
  <c r="R1419" i="5"/>
  <c r="S1419" i="5" s="1"/>
  <c r="U214" i="5"/>
  <c r="V214" i="5" s="1"/>
  <c r="AD214" i="5"/>
  <c r="U451" i="5"/>
  <c r="V451" i="5" s="1"/>
  <c r="AD451" i="5"/>
  <c r="U656" i="5"/>
  <c r="V656" i="5" s="1"/>
  <c r="R897" i="5"/>
  <c r="S897" i="5" s="1"/>
  <c r="R1551" i="5"/>
  <c r="S1551" i="5" s="1"/>
  <c r="R18" i="5"/>
  <c r="S18" i="5" s="1"/>
  <c r="S465" i="5"/>
  <c r="AD465" i="5" s="1"/>
  <c r="R480" i="5"/>
  <c r="S480" i="5" s="1"/>
  <c r="R1288" i="5"/>
  <c r="S1288" i="5" s="1"/>
  <c r="R1339" i="5"/>
  <c r="S1339" i="5" s="1"/>
  <c r="AD1339" i="5" s="1"/>
  <c r="R1352" i="5"/>
  <c r="S1352" i="5" s="1"/>
  <c r="S421" i="5"/>
  <c r="AD421" i="5" s="1"/>
  <c r="R518" i="5"/>
  <c r="S518" i="5" s="1"/>
  <c r="S1151" i="5"/>
  <c r="AD1151" i="5" s="1"/>
  <c r="S1155" i="5"/>
  <c r="S1221" i="5"/>
  <c r="U1415" i="5"/>
  <c r="V1415" i="5" s="1"/>
  <c r="AD1415" i="5"/>
  <c r="AD206" i="5"/>
  <c r="U206" i="5"/>
  <c r="V206" i="5" s="1"/>
  <c r="U298" i="5"/>
  <c r="V298" i="5" s="1"/>
  <c r="AD298" i="5"/>
  <c r="U598" i="5"/>
  <c r="V598" i="5" s="1"/>
  <c r="AD598" i="5"/>
  <c r="AD650" i="5"/>
  <c r="U697" i="5"/>
  <c r="V697" i="5" s="1"/>
  <c r="AD697" i="5"/>
  <c r="U765" i="5"/>
  <c r="V765" i="5" s="1"/>
  <c r="AD765" i="5"/>
  <c r="U793" i="5"/>
  <c r="V793" i="5" s="1"/>
  <c r="AD793" i="5"/>
  <c r="U945" i="5"/>
  <c r="V945" i="5" s="1"/>
  <c r="AD945" i="5"/>
  <c r="AD997" i="5"/>
  <c r="U997" i="5"/>
  <c r="V997" i="5" s="1"/>
  <c r="U1108" i="5"/>
  <c r="V1108" i="5" s="1"/>
  <c r="AD1108" i="5"/>
  <c r="U1195" i="5"/>
  <c r="V1195" i="5" s="1"/>
  <c r="AD1195" i="5"/>
  <c r="U1324" i="5"/>
  <c r="V1324" i="5" s="1"/>
  <c r="AD1324" i="5"/>
  <c r="R1687" i="5"/>
  <c r="S1687" i="5" s="1"/>
  <c r="AD690" i="5"/>
  <c r="U789" i="5"/>
  <c r="V789" i="5" s="1"/>
  <c r="AD789" i="5"/>
  <c r="R1248" i="5"/>
  <c r="S1248" i="5" s="1"/>
  <c r="R1411" i="5"/>
  <c r="S1411" i="5" s="1"/>
  <c r="R1520" i="5"/>
  <c r="S1520" i="5" s="1"/>
  <c r="U1695" i="5"/>
  <c r="V1695" i="5" s="1"/>
  <c r="AD1695" i="5"/>
  <c r="U338" i="5"/>
  <c r="V338" i="5" s="1"/>
  <c r="AD338" i="5"/>
  <c r="U425" i="5"/>
  <c r="V425" i="5" s="1"/>
  <c r="AD425" i="5"/>
  <c r="S436" i="5"/>
  <c r="AD436" i="5" s="1"/>
  <c r="R580" i="5"/>
  <c r="S580" i="5" s="1"/>
  <c r="U637" i="5"/>
  <c r="V637" i="5" s="1"/>
  <c r="AD637" i="5"/>
  <c r="U666" i="5"/>
  <c r="V666" i="5" s="1"/>
  <c r="R749" i="5"/>
  <c r="S749" i="5" s="1"/>
  <c r="R839" i="5"/>
  <c r="S839" i="5" s="1"/>
  <c r="AD839" i="5" s="1"/>
  <c r="R980" i="5"/>
  <c r="S980" i="5" s="1"/>
  <c r="AD1012" i="5"/>
  <c r="U1012" i="5"/>
  <c r="V1012" i="5" s="1"/>
  <c r="U1069" i="5"/>
  <c r="V1069" i="5" s="1"/>
  <c r="R1568" i="5"/>
  <c r="S1568" i="5" s="1"/>
  <c r="U1627" i="5"/>
  <c r="V1627" i="5" s="1"/>
  <c r="R81" i="5"/>
  <c r="S81" i="5" s="1"/>
  <c r="U431" i="5"/>
  <c r="V431" i="5" s="1"/>
  <c r="AD431" i="5"/>
  <c r="U662" i="5"/>
  <c r="V662" i="5" s="1"/>
  <c r="AD662" i="5"/>
  <c r="R937" i="5"/>
  <c r="S937" i="5" s="1"/>
  <c r="R1048" i="5"/>
  <c r="S1048" i="5" s="1"/>
  <c r="AD1048" i="5" s="1"/>
  <c r="R1265" i="5"/>
  <c r="S1265" i="5" s="1"/>
  <c r="R1332" i="5"/>
  <c r="S1332" i="5" s="1"/>
  <c r="S66" i="5"/>
  <c r="AD66" i="5" s="1"/>
  <c r="U106" i="5"/>
  <c r="V106" i="5" s="1"/>
  <c r="AD106" i="5"/>
  <c r="U633" i="5"/>
  <c r="V633" i="5" s="1"/>
  <c r="AD633" i="5"/>
  <c r="S847" i="5"/>
  <c r="AD847" i="5" s="1"/>
  <c r="R1001" i="5"/>
  <c r="S1001" i="5" s="1"/>
  <c r="S1188" i="5"/>
  <c r="R1204" i="5"/>
  <c r="S1204" i="5" s="1"/>
  <c r="R1225" i="5"/>
  <c r="S1225" i="5" s="1"/>
  <c r="R1256" i="5"/>
  <c r="S1256" i="5" s="1"/>
  <c r="U1280" i="5"/>
  <c r="V1280" i="5" s="1"/>
  <c r="R1296" i="5"/>
  <c r="S1296" i="5" s="1"/>
  <c r="R1483" i="5"/>
  <c r="S1483" i="5" s="1"/>
  <c r="U334" i="5"/>
  <c r="V334" i="5" s="1"/>
  <c r="AD334" i="5"/>
  <c r="R1020" i="5"/>
  <c r="S1020" i="5"/>
  <c r="R1037" i="5"/>
  <c r="S1037" i="5" s="1"/>
  <c r="R1216" i="5"/>
  <c r="S1216" i="5" s="1"/>
  <c r="S1257" i="5"/>
  <c r="R1553" i="5"/>
  <c r="S1553" i="5" s="1"/>
  <c r="R1623" i="5"/>
  <c r="S1623" i="5" s="1"/>
  <c r="S1650" i="5"/>
  <c r="U1691" i="5"/>
  <c r="V1691" i="5" s="1"/>
  <c r="AD586" i="5"/>
  <c r="S33" i="5"/>
  <c r="AD33" i="5" s="1"/>
  <c r="R50" i="5"/>
  <c r="S50" i="5" s="1"/>
  <c r="U74" i="5"/>
  <c r="V74" i="5" s="1"/>
  <c r="AD74" i="5"/>
  <c r="S109" i="5"/>
  <c r="AD109" i="5" s="1"/>
  <c r="R150" i="5"/>
  <c r="S150" i="5" s="1"/>
  <c r="R454" i="5"/>
  <c r="S454" i="5" s="1"/>
  <c r="S503" i="5"/>
  <c r="AD503" i="5" s="1"/>
  <c r="U650" i="5"/>
  <c r="V650" i="5" s="1"/>
  <c r="U681" i="5"/>
  <c r="V681" i="5" s="1"/>
  <c r="S724" i="5"/>
  <c r="AD724" i="5" s="1"/>
  <c r="S788" i="5"/>
  <c r="AD788" i="5" s="1"/>
  <c r="U826" i="5"/>
  <c r="V826" i="5" s="1"/>
  <c r="R832" i="5"/>
  <c r="S832" i="5" s="1"/>
  <c r="R844" i="5"/>
  <c r="S844" i="5" s="1"/>
  <c r="U853" i="5"/>
  <c r="V853" i="5" s="1"/>
  <c r="U916" i="5"/>
  <c r="V916" i="5" s="1"/>
  <c r="S1269" i="5"/>
  <c r="S1307" i="5"/>
  <c r="AD1307" i="5" s="1"/>
  <c r="R1363" i="5"/>
  <c r="S1363" i="5" s="1"/>
  <c r="R1395" i="5"/>
  <c r="S1395" i="5" s="1"/>
  <c r="AD1395" i="5" s="1"/>
  <c r="R1403" i="5"/>
  <c r="S1403" i="5" s="1"/>
  <c r="S1519" i="5"/>
  <c r="AD1519" i="5" s="1"/>
  <c r="U1631" i="5"/>
  <c r="V1631" i="5" s="1"/>
  <c r="AD1631" i="5"/>
  <c r="R1645" i="5"/>
  <c r="S1645" i="5" s="1"/>
  <c r="S1675" i="5"/>
  <c r="R1319" i="5"/>
  <c r="S1319" i="5" s="1"/>
  <c r="AD1479" i="5"/>
  <c r="U730" i="5"/>
  <c r="V730" i="5" s="1"/>
  <c r="R753" i="5"/>
  <c r="S753" i="5" s="1"/>
  <c r="R772" i="5"/>
  <c r="S772" i="5" s="1"/>
  <c r="AD772" i="5" s="1"/>
  <c r="R781" i="5"/>
  <c r="S781" i="5" s="1"/>
  <c r="R786" i="5"/>
  <c r="S786" i="5" s="1"/>
  <c r="R810" i="5"/>
  <c r="S810" i="5" s="1"/>
  <c r="S836" i="5"/>
  <c r="AD836" i="5" s="1"/>
  <c r="S851" i="5"/>
  <c r="AD851" i="5" s="1"/>
  <c r="R856" i="5"/>
  <c r="S856" i="5" s="1"/>
  <c r="S859" i="5"/>
  <c r="AD859" i="5" s="1"/>
  <c r="R929" i="5"/>
  <c r="S929" i="5" s="1"/>
  <c r="R981" i="5"/>
  <c r="S981" i="5" s="1"/>
  <c r="S1016" i="5"/>
  <c r="AD1016" i="5" s="1"/>
  <c r="R1033" i="5"/>
  <c r="S1033" i="5" s="1"/>
  <c r="R1160" i="5"/>
  <c r="S1160" i="5" s="1"/>
  <c r="S1185" i="5"/>
  <c r="AD1185" i="5" s="1"/>
  <c r="S1193" i="5"/>
  <c r="S1197" i="5"/>
  <c r="AD1197" i="5" s="1"/>
  <c r="S1209" i="5"/>
  <c r="S1249" i="5"/>
  <c r="AD1249" i="5" s="1"/>
  <c r="R1253" i="5"/>
  <c r="S1253" i="5" s="1"/>
  <c r="R1371" i="5"/>
  <c r="S1371" i="5" s="1"/>
  <c r="S1427" i="5"/>
  <c r="AD1427" i="5" s="1"/>
  <c r="R1577" i="5"/>
  <c r="S1577" i="5" s="1"/>
  <c r="U1596" i="5"/>
  <c r="V1596" i="5" s="1"/>
  <c r="AD1596" i="5"/>
  <c r="S1615" i="5"/>
  <c r="R1618" i="5"/>
  <c r="S1618" i="5" s="1"/>
  <c r="AD1618" i="5" s="1"/>
  <c r="S1639" i="5"/>
  <c r="AD1639" i="5" s="1"/>
  <c r="R1666" i="5"/>
  <c r="S1666" i="5" s="1"/>
  <c r="AD1156" i="5"/>
  <c r="S1163" i="5"/>
  <c r="AD1163" i="5" s="1"/>
  <c r="S1177" i="5"/>
  <c r="S1181" i="5"/>
  <c r="U170" i="5"/>
  <c r="V170" i="5" s="1"/>
  <c r="AD170" i="5"/>
  <c r="U186" i="5"/>
  <c r="V186" i="5" s="1"/>
  <c r="AD186" i="5"/>
  <c r="AD578" i="5"/>
  <c r="AD1336" i="5"/>
  <c r="U1336" i="5"/>
  <c r="V1336" i="5" s="1"/>
  <c r="U1467" i="5"/>
  <c r="V1467" i="5" s="1"/>
  <c r="AD1467" i="5"/>
  <c r="U1565" i="5"/>
  <c r="V1565" i="5" s="1"/>
  <c r="AD1565" i="5"/>
  <c r="AD1630" i="5"/>
  <c r="AD1029" i="5"/>
  <c r="R1527" i="5"/>
  <c r="S1527" i="5" s="1"/>
  <c r="AD1527" i="5" s="1"/>
  <c r="U78" i="5"/>
  <c r="V78" i="5" s="1"/>
  <c r="S97" i="5"/>
  <c r="AD97" i="5" s="1"/>
  <c r="U142" i="5"/>
  <c r="V142" i="5" s="1"/>
  <c r="S369" i="5"/>
  <c r="AD369" i="5" s="1"/>
  <c r="S418" i="5"/>
  <c r="AD418" i="5" s="1"/>
  <c r="S422" i="5"/>
  <c r="AD422" i="5" s="1"/>
  <c r="S482" i="5"/>
  <c r="AD482" i="5" s="1"/>
  <c r="U578" i="5"/>
  <c r="V578" i="5" s="1"/>
  <c r="U629" i="5"/>
  <c r="V629" i="5" s="1"/>
  <c r="S660" i="5"/>
  <c r="AD660" i="5" s="1"/>
  <c r="U778" i="5"/>
  <c r="V778" i="5" s="1"/>
  <c r="V1156" i="5"/>
  <c r="R1189" i="5"/>
  <c r="S1189" i="5" s="1"/>
  <c r="R1201" i="5"/>
  <c r="S1201" i="5" s="1"/>
  <c r="R1205" i="5"/>
  <c r="S1205" i="5" s="1"/>
  <c r="R1213" i="5"/>
  <c r="S1213" i="5" s="1"/>
  <c r="AD1213" i="5" s="1"/>
  <c r="R1241" i="5"/>
  <c r="S1241" i="5" s="1"/>
  <c r="U1272" i="5"/>
  <c r="V1272" i="5" s="1"/>
  <c r="S1283" i="5"/>
  <c r="R1304" i="5"/>
  <c r="S1304" i="5" s="1"/>
  <c r="R1367" i="5"/>
  <c r="S1367" i="5" s="1"/>
  <c r="S1543" i="5"/>
  <c r="AD1543" i="5" s="1"/>
  <c r="R1583" i="5"/>
  <c r="S1583" i="5" s="1"/>
  <c r="S1592" i="5"/>
  <c r="AD1592" i="5" s="1"/>
  <c r="AD1383" i="5"/>
  <c r="AD1541" i="5"/>
  <c r="R1237" i="5"/>
  <c r="S1237" i="5" s="1"/>
  <c r="R1245" i="5"/>
  <c r="S1245" i="5" s="1"/>
  <c r="S1535" i="5"/>
  <c r="AD1535" i="5" s="1"/>
  <c r="R1571" i="5"/>
  <c r="S1571" i="5" s="1"/>
  <c r="AD1571" i="5" s="1"/>
  <c r="S1667" i="5"/>
  <c r="AD1667" i="5" s="1"/>
  <c r="U278" i="5"/>
  <c r="V278" i="5" s="1"/>
  <c r="U520" i="5"/>
  <c r="V520" i="5" s="1"/>
  <c r="U345" i="5"/>
  <c r="V345" i="5" s="1"/>
  <c r="U401" i="5"/>
  <c r="V401" i="5" s="1"/>
  <c r="U424" i="5"/>
  <c r="V424" i="5" s="1"/>
  <c r="U385" i="5"/>
  <c r="V385" i="5" s="1"/>
  <c r="U250" i="5"/>
  <c r="V250" i="5" s="1"/>
  <c r="U357" i="5"/>
  <c r="V357" i="5" s="1"/>
  <c r="U38" i="5"/>
  <c r="V38" i="5" s="1"/>
  <c r="U69" i="5"/>
  <c r="V69" i="5" s="1"/>
  <c r="U483" i="5"/>
  <c r="V483" i="5" s="1"/>
  <c r="U597" i="5"/>
  <c r="V597" i="5" s="1"/>
  <c r="U729" i="5"/>
  <c r="V729" i="5" s="1"/>
  <c r="U821" i="5"/>
  <c r="V821" i="5" s="1"/>
  <c r="R1203" i="5"/>
  <c r="S1203" i="5" s="1"/>
  <c r="AD1203" i="5" s="1"/>
  <c r="R13" i="5"/>
  <c r="S13" i="5" s="1"/>
  <c r="AD13" i="5" s="1"/>
  <c r="U54" i="5"/>
  <c r="V54" i="5" s="1"/>
  <c r="R148" i="5"/>
  <c r="S148" i="5" s="1"/>
  <c r="AD148" i="5" s="1"/>
  <c r="U174" i="5"/>
  <c r="V174" i="5" s="1"/>
  <c r="R184" i="5"/>
  <c r="S184" i="5" s="1"/>
  <c r="AD184" i="5" s="1"/>
  <c r="R217" i="5"/>
  <c r="S217" i="5" s="1"/>
  <c r="AD217" i="5" s="1"/>
  <c r="U257" i="5"/>
  <c r="V257" i="5" s="1"/>
  <c r="R284" i="5"/>
  <c r="S284" i="5" s="1"/>
  <c r="AD284" i="5" s="1"/>
  <c r="U293" i="5"/>
  <c r="V293" i="5" s="1"/>
  <c r="U302" i="5"/>
  <c r="V302" i="5" s="1"/>
  <c r="U393" i="5"/>
  <c r="V393" i="5" s="1"/>
  <c r="R473" i="5"/>
  <c r="S473" i="5" s="1"/>
  <c r="AD473" i="5" s="1"/>
  <c r="R526" i="5"/>
  <c r="S526" i="5" s="1"/>
  <c r="AD526" i="5" s="1"/>
  <c r="U549" i="5"/>
  <c r="V549" i="5" s="1"/>
  <c r="U581" i="5"/>
  <c r="V581" i="5" s="1"/>
  <c r="R620" i="5"/>
  <c r="S620" i="5" s="1"/>
  <c r="AD620" i="5" s="1"/>
  <c r="U824" i="5"/>
  <c r="V824" i="5" s="1"/>
  <c r="U921" i="5"/>
  <c r="V921" i="5" s="1"/>
  <c r="R1043" i="5"/>
  <c r="S1043" i="5" s="1"/>
  <c r="AD1043" i="5" s="1"/>
  <c r="S17" i="5"/>
  <c r="AD17" i="5" s="1"/>
  <c r="R20" i="5"/>
  <c r="S20" i="5" s="1"/>
  <c r="AD20" i="5" s="1"/>
  <c r="R25" i="5"/>
  <c r="S25" i="5" s="1"/>
  <c r="AD25" i="5" s="1"/>
  <c r="U34" i="5"/>
  <c r="V34" i="5" s="1"/>
  <c r="R132" i="5"/>
  <c r="S132" i="5" s="1"/>
  <c r="AD132" i="5" s="1"/>
  <c r="R141" i="5"/>
  <c r="S141" i="5" s="1"/>
  <c r="AD141" i="5" s="1"/>
  <c r="U162" i="5"/>
  <c r="V162" i="5" s="1"/>
  <c r="U209" i="5"/>
  <c r="V209" i="5" s="1"/>
  <c r="U242" i="5"/>
  <c r="V242" i="5" s="1"/>
  <c r="U310" i="5"/>
  <c r="V310" i="5" s="1"/>
  <c r="U314" i="5"/>
  <c r="V314" i="5" s="1"/>
  <c r="R442" i="5"/>
  <c r="S442" i="5" s="1"/>
  <c r="AD442" i="5" s="1"/>
  <c r="U445" i="5"/>
  <c r="V445" i="5" s="1"/>
  <c r="R462" i="5"/>
  <c r="S462" i="5" s="1"/>
  <c r="AD462" i="5" s="1"/>
  <c r="U489" i="5"/>
  <c r="V489" i="5" s="1"/>
  <c r="U527" i="5"/>
  <c r="V527" i="5" s="1"/>
  <c r="R560" i="5"/>
  <c r="S560" i="5" s="1"/>
  <c r="AD560" i="5" s="1"/>
  <c r="U601" i="5"/>
  <c r="V601" i="5" s="1"/>
  <c r="U709" i="5"/>
  <c r="V709" i="5" s="1"/>
  <c r="S752" i="5"/>
  <c r="AD752" i="5" s="1"/>
  <c r="U782" i="5"/>
  <c r="V782" i="5" s="1"/>
  <c r="U817" i="5"/>
  <c r="V817" i="5" s="1"/>
  <c r="U949" i="5"/>
  <c r="V949" i="5" s="1"/>
  <c r="R56" i="5"/>
  <c r="S56" i="5" s="1"/>
  <c r="AD56" i="5" s="1"/>
  <c r="U329" i="5"/>
  <c r="V329" i="5" s="1"/>
  <c r="U804" i="5"/>
  <c r="V804" i="5" s="1"/>
  <c r="U202" i="5"/>
  <c r="V202" i="5" s="1"/>
  <c r="U286" i="5"/>
  <c r="V286" i="5" s="1"/>
  <c r="R535" i="5"/>
  <c r="S535" i="5" s="1"/>
  <c r="AD535" i="5" s="1"/>
  <c r="U720" i="5"/>
  <c r="V720" i="5" s="1"/>
  <c r="U1013" i="5"/>
  <c r="V1013" i="5" s="1"/>
  <c r="U133" i="5"/>
  <c r="V133" i="5" s="1"/>
  <c r="U154" i="5"/>
  <c r="V154" i="5" s="1"/>
  <c r="R224" i="5"/>
  <c r="S224" i="5" s="1"/>
  <c r="AD224" i="5" s="1"/>
  <c r="R233" i="5"/>
  <c r="S233" i="5" s="1"/>
  <c r="AD233" i="5" s="1"/>
  <c r="R245" i="5"/>
  <c r="S245" i="5" s="1"/>
  <c r="AD245" i="5" s="1"/>
  <c r="R312" i="5"/>
  <c r="S312" i="5" s="1"/>
  <c r="AD312" i="5" s="1"/>
  <c r="U330" i="5"/>
  <c r="V330" i="5" s="1"/>
  <c r="R376" i="5"/>
  <c r="S376" i="5" s="1"/>
  <c r="AD376" i="5" s="1"/>
  <c r="U413" i="5"/>
  <c r="V413" i="5" s="1"/>
  <c r="R432" i="5"/>
  <c r="S432" i="5" s="1"/>
  <c r="AD432" i="5" s="1"/>
  <c r="U457" i="5"/>
  <c r="V457" i="5" s="1"/>
  <c r="U485" i="5"/>
  <c r="V485" i="5" s="1"/>
  <c r="U495" i="5"/>
  <c r="V495" i="5" s="1"/>
  <c r="S542" i="5"/>
  <c r="AD542" i="5" s="1"/>
  <c r="U593" i="5"/>
  <c r="V593" i="5" s="1"/>
  <c r="U712" i="5"/>
  <c r="V712" i="5" s="1"/>
  <c r="R811" i="5"/>
  <c r="S811" i="5" s="1"/>
  <c r="AD811" i="5" s="1"/>
  <c r="U829" i="5"/>
  <c r="V829" i="5" s="1"/>
  <c r="R900" i="5"/>
  <c r="S900" i="5" s="1"/>
  <c r="AD900" i="5" s="1"/>
  <c r="U941" i="5"/>
  <c r="V941" i="5" s="1"/>
  <c r="R1040" i="5"/>
  <c r="S1040" i="5" s="1"/>
  <c r="AD1040" i="5" s="1"/>
  <c r="U1268" i="5"/>
  <c r="V1268" i="5" s="1"/>
  <c r="S1279" i="5"/>
  <c r="AD1279" i="5" s="1"/>
  <c r="U258" i="5"/>
  <c r="V258" i="5" s="1"/>
  <c r="U294" i="5"/>
  <c r="V294" i="5" s="1"/>
  <c r="U1081" i="5"/>
  <c r="V1081" i="5" s="1"/>
  <c r="U26" i="5"/>
  <c r="V26" i="5" s="1"/>
  <c r="U65" i="5"/>
  <c r="V65" i="5" s="1"/>
  <c r="U190" i="5"/>
  <c r="V190" i="5" s="1"/>
  <c r="R276" i="5"/>
  <c r="S276" i="5" s="1"/>
  <c r="AD276" i="5" s="1"/>
  <c r="R281" i="5"/>
  <c r="S281" i="5" s="1"/>
  <c r="AD281" i="5" s="1"/>
  <c r="R607" i="5"/>
  <c r="S607" i="5" s="1"/>
  <c r="AD607" i="5" s="1"/>
  <c r="U625" i="5"/>
  <c r="V625" i="5" s="1"/>
  <c r="U725" i="5"/>
  <c r="V725" i="5" s="1"/>
  <c r="U1488" i="5"/>
  <c r="V1488" i="5" s="1"/>
  <c r="U10" i="5"/>
  <c r="V10" i="5" s="1"/>
  <c r="U22" i="5"/>
  <c r="V22" i="5" s="1"/>
  <c r="R32" i="5"/>
  <c r="S32" i="5" s="1"/>
  <c r="AD32" i="5" s="1"/>
  <c r="R96" i="5"/>
  <c r="S96" i="5" s="1"/>
  <c r="AD96" i="5" s="1"/>
  <c r="S105" i="5"/>
  <c r="AD105" i="5" s="1"/>
  <c r="R117" i="5"/>
  <c r="S117" i="5" s="1"/>
  <c r="AD117" i="5" s="1"/>
  <c r="S297" i="5"/>
  <c r="AD297" i="5" s="1"/>
  <c r="R336" i="5"/>
  <c r="S336" i="5" s="1"/>
  <c r="AD336" i="5" s="1"/>
  <c r="U448" i="5"/>
  <c r="V448" i="5" s="1"/>
  <c r="S523" i="5"/>
  <c r="AD523" i="5" s="1"/>
  <c r="U652" i="5"/>
  <c r="V652" i="5" s="1"/>
  <c r="U661" i="5"/>
  <c r="V661" i="5" s="1"/>
  <c r="R676" i="5"/>
  <c r="S676" i="5" s="1"/>
  <c r="AD676" i="5" s="1"/>
  <c r="R812" i="5"/>
  <c r="S812" i="5" s="1"/>
  <c r="AD812" i="5" s="1"/>
  <c r="R1035" i="5"/>
  <c r="S1035" i="5" s="1"/>
  <c r="AD1035" i="5" s="1"/>
  <c r="R4" i="5"/>
  <c r="S4" i="5" s="1"/>
  <c r="AD4" i="5" s="1"/>
  <c r="U166" i="5"/>
  <c r="V166" i="5" s="1"/>
  <c r="R612" i="5"/>
  <c r="S612" i="5" s="1"/>
  <c r="AD612" i="5" s="1"/>
  <c r="U1487" i="5"/>
  <c r="V1487" i="5" s="1"/>
  <c r="R53" i="5"/>
  <c r="S53" i="5" s="1"/>
  <c r="AD53" i="5" s="1"/>
  <c r="U62" i="5"/>
  <c r="V62" i="5" s="1"/>
  <c r="R92" i="5"/>
  <c r="S92" i="5" s="1"/>
  <c r="AD92" i="5" s="1"/>
  <c r="R196" i="5"/>
  <c r="S196" i="5" s="1"/>
  <c r="AD196" i="5" s="1"/>
  <c r="U246" i="5"/>
  <c r="V246" i="5" s="1"/>
  <c r="U261" i="5"/>
  <c r="V261" i="5" s="1"/>
  <c r="U273" i="5"/>
  <c r="V273" i="5" s="1"/>
  <c r="U326" i="5"/>
  <c r="V326" i="5" s="1"/>
  <c r="R364" i="5"/>
  <c r="S364" i="5" s="1"/>
  <c r="AD364" i="5" s="1"/>
  <c r="U419" i="5"/>
  <c r="V419" i="5" s="1"/>
  <c r="R459" i="5"/>
  <c r="S459" i="5" s="1"/>
  <c r="AD459" i="5" s="1"/>
  <c r="U486" i="5"/>
  <c r="V486" i="5" s="1"/>
  <c r="U640" i="5"/>
  <c r="V640" i="5" s="1"/>
  <c r="R671" i="5"/>
  <c r="S671" i="5" s="1"/>
  <c r="AD671" i="5" s="1"/>
  <c r="R943" i="5"/>
  <c r="S943" i="5" s="1"/>
  <c r="AD943" i="5" s="1"/>
  <c r="R979" i="5"/>
  <c r="S979" i="5" s="1"/>
  <c r="AD979" i="5" s="1"/>
  <c r="U1231" i="5"/>
  <c r="V1231" i="5" s="1"/>
  <c r="S41" i="5"/>
  <c r="AD41" i="5" s="1"/>
  <c r="U45" i="5"/>
  <c r="V45" i="5" s="1"/>
  <c r="U101" i="5"/>
  <c r="V101" i="5" s="1"/>
  <c r="U110" i="5"/>
  <c r="V110" i="5" s="1"/>
  <c r="U130" i="5"/>
  <c r="V130" i="5" s="1"/>
  <c r="R156" i="5"/>
  <c r="S156" i="5" s="1"/>
  <c r="AD156" i="5" s="1"/>
  <c r="U161" i="5"/>
  <c r="V161" i="5" s="1"/>
  <c r="U178" i="5"/>
  <c r="V178" i="5" s="1"/>
  <c r="R332" i="5"/>
  <c r="S332" i="5" s="1"/>
  <c r="AD332" i="5" s="1"/>
  <c r="R360" i="5"/>
  <c r="S360" i="5" s="1"/>
  <c r="AD360" i="5" s="1"/>
  <c r="S373" i="5"/>
  <c r="AD373" i="5" s="1"/>
  <c r="U378" i="5"/>
  <c r="V378" i="5" s="1"/>
  <c r="U477" i="5"/>
  <c r="V477" i="5" s="1"/>
  <c r="R538" i="5"/>
  <c r="S538" i="5" s="1"/>
  <c r="AD538" i="5" s="1"/>
  <c r="U609" i="5"/>
  <c r="V609" i="5" s="1"/>
  <c r="R983" i="5"/>
  <c r="S983" i="5" s="1"/>
  <c r="AD983" i="5" s="1"/>
  <c r="S84" i="5"/>
  <c r="AD84" i="5" s="1"/>
  <c r="U102" i="5"/>
  <c r="V102" i="5" s="1"/>
  <c r="R120" i="5"/>
  <c r="S120" i="5" s="1"/>
  <c r="AD120" i="5" s="1"/>
  <c r="S160" i="5"/>
  <c r="AD160" i="5" s="1"/>
  <c r="S181" i="5"/>
  <c r="AD181" i="5" s="1"/>
  <c r="R220" i="5"/>
  <c r="S220" i="5" s="1"/>
  <c r="AD220" i="5" s="1"/>
  <c r="U238" i="5"/>
  <c r="V238" i="5" s="1"/>
  <c r="R260" i="5"/>
  <c r="S260" i="5" s="1"/>
  <c r="AD260" i="5" s="1"/>
  <c r="R344" i="5"/>
  <c r="S344" i="5" s="1"/>
  <c r="AD344" i="5" s="1"/>
  <c r="R348" i="5"/>
  <c r="S348" i="5" s="1"/>
  <c r="AD348" i="5" s="1"/>
  <c r="R352" i="5"/>
  <c r="S352" i="5" s="1"/>
  <c r="AD352" i="5" s="1"/>
  <c r="U377" i="5"/>
  <c r="V377" i="5" s="1"/>
  <c r="S389" i="5"/>
  <c r="AD389" i="5" s="1"/>
  <c r="R392" i="5"/>
  <c r="S392" i="5" s="1"/>
  <c r="AD392" i="5" s="1"/>
  <c r="S409" i="5"/>
  <c r="AD409" i="5" s="1"/>
  <c r="U524" i="5"/>
  <c r="V524" i="5" s="1"/>
  <c r="R534" i="5"/>
  <c r="S534" i="5" s="1"/>
  <c r="AD534" i="5" s="1"/>
  <c r="R572" i="5"/>
  <c r="S572" i="5" s="1"/>
  <c r="AD572" i="5" s="1"/>
  <c r="U584" i="5"/>
  <c r="V584" i="5" s="1"/>
  <c r="U588" i="5"/>
  <c r="V588" i="5" s="1"/>
  <c r="S616" i="5"/>
  <c r="AD616" i="5" s="1"/>
  <c r="U665" i="5"/>
  <c r="V665" i="5" s="1"/>
  <c r="U706" i="5"/>
  <c r="V706" i="5" s="1"/>
  <c r="R764" i="5"/>
  <c r="S764" i="5" s="1"/>
  <c r="AD764" i="5" s="1"/>
  <c r="R863" i="5"/>
  <c r="S863" i="5" s="1"/>
  <c r="AD863" i="5" s="1"/>
  <c r="S975" i="5"/>
  <c r="AD975" i="5" s="1"/>
  <c r="R1000" i="5"/>
  <c r="S1000" i="5" s="1"/>
  <c r="AD1000" i="5" s="1"/>
  <c r="R1226" i="5"/>
  <c r="S1226" i="5" s="1"/>
  <c r="AD1226" i="5" s="1"/>
  <c r="U1276" i="5"/>
  <c r="V1276" i="5" s="1"/>
  <c r="R28" i="5"/>
  <c r="S28" i="5" s="1"/>
  <c r="AD28" i="5" s="1"/>
  <c r="U46" i="5"/>
  <c r="V46" i="5" s="1"/>
  <c r="R68" i="5"/>
  <c r="S68" i="5" s="1"/>
  <c r="AD68" i="5" s="1"/>
  <c r="R153" i="5"/>
  <c r="S153" i="5" s="1"/>
  <c r="AD153" i="5" s="1"/>
  <c r="U182" i="5"/>
  <c r="V182" i="5" s="1"/>
  <c r="V193" i="5"/>
  <c r="V229" i="5"/>
  <c r="S269" i="5"/>
  <c r="AD269" i="5" s="1"/>
  <c r="U282" i="5"/>
  <c r="V282" i="5" s="1"/>
  <c r="U290" i="5"/>
  <c r="V290" i="5" s="1"/>
  <c r="U362" i="5"/>
  <c r="V362" i="5" s="1"/>
  <c r="R496" i="5"/>
  <c r="S496" i="5" s="1"/>
  <c r="AD496" i="5" s="1"/>
  <c r="U521" i="5"/>
  <c r="V521" i="5" s="1"/>
  <c r="R531" i="5"/>
  <c r="S531" i="5" s="1"/>
  <c r="AD531" i="5" s="1"/>
  <c r="S537" i="5"/>
  <c r="AD537" i="5" s="1"/>
  <c r="U543" i="5"/>
  <c r="V543" i="5" s="1"/>
  <c r="R564" i="5"/>
  <c r="S564" i="5" s="1"/>
  <c r="AD564" i="5" s="1"/>
  <c r="U641" i="5"/>
  <c r="V641" i="5" s="1"/>
  <c r="U677" i="5"/>
  <c r="V677" i="5" s="1"/>
  <c r="U716" i="5"/>
  <c r="V716" i="5" s="1"/>
  <c r="U773" i="5"/>
  <c r="V773" i="5" s="1"/>
  <c r="U892" i="5"/>
  <c r="V892" i="5" s="1"/>
  <c r="U992" i="5"/>
  <c r="V992" i="5" s="1"/>
  <c r="U1024" i="5"/>
  <c r="V1024" i="5" s="1"/>
  <c r="U1028" i="5"/>
  <c r="V1028" i="5" s="1"/>
  <c r="R89" i="5"/>
  <c r="S89" i="5" s="1"/>
  <c r="AD89" i="5" s="1"/>
  <c r="U118" i="5"/>
  <c r="V118" i="5" s="1"/>
  <c r="U197" i="5"/>
  <c r="V197" i="5" s="1"/>
  <c r="S205" i="5"/>
  <c r="AD205" i="5" s="1"/>
  <c r="U218" i="5"/>
  <c r="V218" i="5" s="1"/>
  <c r="U226" i="5"/>
  <c r="V226" i="5" s="1"/>
  <c r="U254" i="5"/>
  <c r="V254" i="5" s="1"/>
  <c r="R320" i="5"/>
  <c r="S320" i="5" s="1"/>
  <c r="AD320" i="5" s="1"/>
  <c r="R333" i="5"/>
  <c r="S333" i="5" s="1"/>
  <c r="AD333" i="5" s="1"/>
  <c r="U346" i="5"/>
  <c r="V346" i="5" s="1"/>
  <c r="U386" i="5"/>
  <c r="V386" i="5" s="1"/>
  <c r="V394" i="5"/>
  <c r="S412" i="5"/>
  <c r="AD412" i="5" s="1"/>
  <c r="U416" i="5"/>
  <c r="V416" i="5" s="1"/>
  <c r="R429" i="5"/>
  <c r="S429" i="5" s="1"/>
  <c r="AD429" i="5" s="1"/>
  <c r="U460" i="5"/>
  <c r="V460" i="5" s="1"/>
  <c r="R474" i="5"/>
  <c r="S474" i="5" s="1"/>
  <c r="AD474" i="5" s="1"/>
  <c r="R517" i="5"/>
  <c r="S517" i="5" s="1"/>
  <c r="AD517" i="5" s="1"/>
  <c r="S603" i="5"/>
  <c r="AD603" i="5" s="1"/>
  <c r="U613" i="5"/>
  <c r="V613" i="5" s="1"/>
  <c r="S667" i="5"/>
  <c r="AD667" i="5" s="1"/>
  <c r="U694" i="5"/>
  <c r="V694" i="5" s="1"/>
  <c r="U721" i="5"/>
  <c r="V721" i="5" s="1"/>
  <c r="U800" i="5"/>
  <c r="V800" i="5" s="1"/>
  <c r="S831" i="5"/>
  <c r="AD831" i="5" s="1"/>
  <c r="U833" i="5"/>
  <c r="V833" i="5" s="1"/>
  <c r="U860" i="5"/>
  <c r="V860" i="5" s="1"/>
  <c r="R879" i="5"/>
  <c r="S879" i="5" s="1"/>
  <c r="AD879" i="5" s="1"/>
  <c r="U925" i="5"/>
  <c r="V925" i="5" s="1"/>
  <c r="R960" i="5"/>
  <c r="S960" i="5" s="1"/>
  <c r="AD960" i="5" s="1"/>
  <c r="U1052" i="5"/>
  <c r="V1052" i="5" s="1"/>
  <c r="S1075" i="5"/>
  <c r="AD1075" i="5" s="1"/>
  <c r="U1159" i="5"/>
  <c r="V1159" i="5" s="1"/>
  <c r="U1455" i="5"/>
  <c r="V1455" i="5" s="1"/>
  <c r="S77" i="5"/>
  <c r="AD77" i="5" s="1"/>
  <c r="U90" i="5"/>
  <c r="V90" i="5" s="1"/>
  <c r="U98" i="5"/>
  <c r="V98" i="5" s="1"/>
  <c r="U126" i="5"/>
  <c r="V126" i="5" s="1"/>
  <c r="S212" i="5"/>
  <c r="AD212" i="5" s="1"/>
  <c r="U230" i="5"/>
  <c r="V230" i="5" s="1"/>
  <c r="R248" i="5"/>
  <c r="S248" i="5" s="1"/>
  <c r="AD248" i="5" s="1"/>
  <c r="S288" i="5"/>
  <c r="AD288" i="5" s="1"/>
  <c r="S309" i="5"/>
  <c r="AD309" i="5" s="1"/>
  <c r="S317" i="5"/>
  <c r="AD317" i="5" s="1"/>
  <c r="R321" i="5"/>
  <c r="S321" i="5" s="1"/>
  <c r="AD321" i="5" s="1"/>
  <c r="U342" i="5"/>
  <c r="V342" i="5" s="1"/>
  <c r="U456" i="5"/>
  <c r="V456" i="5" s="1"/>
  <c r="R470" i="5"/>
  <c r="S470" i="5" s="1"/>
  <c r="AD470" i="5" s="1"/>
  <c r="R493" i="5"/>
  <c r="S493" i="5" s="1"/>
  <c r="AD493" i="5" s="1"/>
  <c r="R514" i="5"/>
  <c r="S514" i="5" s="1"/>
  <c r="AD514" i="5" s="1"/>
  <c r="U673" i="5"/>
  <c r="V673" i="5" s="1"/>
  <c r="S680" i="5"/>
  <c r="AD680" i="5" s="1"/>
  <c r="R688" i="5"/>
  <c r="S688" i="5" s="1"/>
  <c r="AD688" i="5" s="1"/>
  <c r="U705" i="5"/>
  <c r="V705" i="5" s="1"/>
  <c r="U746" i="5"/>
  <c r="V746" i="5" s="1"/>
  <c r="U758" i="5"/>
  <c r="V758" i="5" s="1"/>
  <c r="U776" i="5"/>
  <c r="V776" i="5" s="1"/>
  <c r="U785" i="5"/>
  <c r="V785" i="5" s="1"/>
  <c r="R1003" i="5"/>
  <c r="S1003" i="5" s="1"/>
  <c r="AD1003" i="5" s="1"/>
  <c r="R1008" i="5"/>
  <c r="S1008" i="5" s="1"/>
  <c r="AD1008" i="5" s="1"/>
  <c r="U1275" i="5"/>
  <c r="V1275" i="5" s="1"/>
  <c r="R36" i="5"/>
  <c r="S36" i="5" s="1"/>
  <c r="AD36" i="5" s="1"/>
  <c r="R100" i="5"/>
  <c r="S100" i="5" s="1"/>
  <c r="AD100" i="5" s="1"/>
  <c r="R164" i="5"/>
  <c r="S164" i="5" s="1"/>
  <c r="AD164" i="5" s="1"/>
  <c r="R228" i="5"/>
  <c r="S228" i="5" s="1"/>
  <c r="AD228" i="5" s="1"/>
  <c r="R292" i="5"/>
  <c r="S292" i="5" s="1"/>
  <c r="AD292" i="5" s="1"/>
  <c r="R349" i="5"/>
  <c r="S349" i="5" s="1"/>
  <c r="AD349" i="5" s="1"/>
  <c r="U358" i="5"/>
  <c r="V358" i="5" s="1"/>
  <c r="R368" i="5"/>
  <c r="S368" i="5" s="1"/>
  <c r="AD368" i="5" s="1"/>
  <c r="R380" i="5"/>
  <c r="S380" i="5" s="1"/>
  <c r="AD380" i="5" s="1"/>
  <c r="R406" i="5"/>
  <c r="S406" i="5" s="1"/>
  <c r="AD406" i="5" s="1"/>
  <c r="R410" i="5"/>
  <c r="S410" i="5" s="1"/>
  <c r="AD410" i="5" s="1"/>
  <c r="R453" i="5"/>
  <c r="S453" i="5" s="1"/>
  <c r="AD453" i="5" s="1"/>
  <c r="U463" i="5"/>
  <c r="V463" i="5" s="1"/>
  <c r="R467" i="5"/>
  <c r="S467" i="5" s="1"/>
  <c r="AD467" i="5" s="1"/>
  <c r="R528" i="5"/>
  <c r="S528" i="5" s="1"/>
  <c r="AD528" i="5" s="1"/>
  <c r="U630" i="5"/>
  <c r="V630" i="5" s="1"/>
  <c r="U722" i="5"/>
  <c r="V722" i="5" s="1"/>
  <c r="U917" i="5"/>
  <c r="V917" i="5" s="1"/>
  <c r="S936" i="5"/>
  <c r="AD936" i="5" s="1"/>
  <c r="U984" i="5"/>
  <c r="V984" i="5" s="1"/>
  <c r="U1152" i="5"/>
  <c r="V1152" i="5" s="1"/>
  <c r="U1240" i="5"/>
  <c r="V1240" i="5" s="1"/>
  <c r="R49" i="5"/>
  <c r="S49" i="5" s="1"/>
  <c r="AD49" i="5" s="1"/>
  <c r="R64" i="5"/>
  <c r="S64" i="5" s="1"/>
  <c r="AD64" i="5" s="1"/>
  <c r="R113" i="5"/>
  <c r="S113" i="5" s="1"/>
  <c r="AD113" i="5" s="1"/>
  <c r="R128" i="5"/>
  <c r="S128" i="5" s="1"/>
  <c r="AD128" i="5" s="1"/>
  <c r="R177" i="5"/>
  <c r="S177" i="5" s="1"/>
  <c r="AD177" i="5" s="1"/>
  <c r="R192" i="5"/>
  <c r="S192" i="5" s="1"/>
  <c r="AD192" i="5" s="1"/>
  <c r="R241" i="5"/>
  <c r="S241" i="5" s="1"/>
  <c r="AD241" i="5" s="1"/>
  <c r="R256" i="5"/>
  <c r="S256" i="5" s="1"/>
  <c r="AD256" i="5" s="1"/>
  <c r="R305" i="5"/>
  <c r="S305" i="5" s="1"/>
  <c r="AD305" i="5" s="1"/>
  <c r="R337" i="5"/>
  <c r="S337" i="5" s="1"/>
  <c r="AD337" i="5" s="1"/>
  <c r="R365" i="5"/>
  <c r="S365" i="5" s="1"/>
  <c r="AD365" i="5" s="1"/>
  <c r="U374" i="5"/>
  <c r="V374" i="5" s="1"/>
  <c r="R384" i="5"/>
  <c r="S384" i="5" s="1"/>
  <c r="AD384" i="5" s="1"/>
  <c r="R396" i="5"/>
  <c r="S396" i="5" s="1"/>
  <c r="AD396" i="5" s="1"/>
  <c r="R403" i="5"/>
  <c r="S403" i="5" s="1"/>
  <c r="AD403" i="5" s="1"/>
  <c r="S450" i="5"/>
  <c r="AD450" i="5" s="1"/>
  <c r="R464" i="5"/>
  <c r="S464" i="5" s="1"/>
  <c r="AD464" i="5" s="1"/>
  <c r="R471" i="5"/>
  <c r="S471" i="5" s="1"/>
  <c r="AD471" i="5" s="1"/>
  <c r="R491" i="5"/>
  <c r="S491" i="5" s="1"/>
  <c r="AD491" i="5" s="1"/>
  <c r="R511" i="5"/>
  <c r="S511" i="5" s="1"/>
  <c r="AD511" i="5" s="1"/>
  <c r="R532" i="5"/>
  <c r="S532" i="5" s="1"/>
  <c r="AD532" i="5" s="1"/>
  <c r="R540" i="5"/>
  <c r="S540" i="5" s="1"/>
  <c r="AD540" i="5" s="1"/>
  <c r="U576" i="5"/>
  <c r="V576" i="5" s="1"/>
  <c r="U605" i="5"/>
  <c r="V605" i="5" s="1"/>
  <c r="U645" i="5"/>
  <c r="V645" i="5" s="1"/>
  <c r="U657" i="5"/>
  <c r="V657" i="5" s="1"/>
  <c r="U669" i="5"/>
  <c r="V669" i="5" s="1"/>
  <c r="U682" i="5"/>
  <c r="V682" i="5" s="1"/>
  <c r="U685" i="5"/>
  <c r="V685" i="5" s="1"/>
  <c r="U768" i="5"/>
  <c r="V768" i="5" s="1"/>
  <c r="U801" i="5"/>
  <c r="V801" i="5" s="1"/>
  <c r="U1005" i="5"/>
  <c r="V1005" i="5" s="1"/>
  <c r="S1015" i="5"/>
  <c r="AD1015" i="5" s="1"/>
  <c r="U1244" i="5"/>
  <c r="V1244" i="5" s="1"/>
  <c r="R1430" i="5"/>
  <c r="S1430" i="5" s="1"/>
  <c r="AD1430" i="5" s="1"/>
  <c r="R1506" i="5"/>
  <c r="S1506" i="5" s="1"/>
  <c r="AD1506" i="5" s="1"/>
  <c r="R1528" i="5"/>
  <c r="S1528" i="5" s="1"/>
  <c r="AD1528" i="5" s="1"/>
  <c r="U1674" i="5"/>
  <c r="V1674" i="5" s="1"/>
  <c r="U6" i="5"/>
  <c r="V6" i="5" s="1"/>
  <c r="R9" i="5"/>
  <c r="S9" i="5" s="1"/>
  <c r="AD9" i="5" s="1"/>
  <c r="R21" i="5"/>
  <c r="S21" i="5" s="1"/>
  <c r="AD21" i="5" s="1"/>
  <c r="R57" i="5"/>
  <c r="S57" i="5" s="1"/>
  <c r="AD57" i="5" s="1"/>
  <c r="U70" i="5"/>
  <c r="V70" i="5" s="1"/>
  <c r="R73" i="5"/>
  <c r="S73" i="5" s="1"/>
  <c r="AD73" i="5" s="1"/>
  <c r="U82" i="5"/>
  <c r="V82" i="5" s="1"/>
  <c r="R85" i="5"/>
  <c r="S85" i="5" s="1"/>
  <c r="AD85" i="5" s="1"/>
  <c r="R121" i="5"/>
  <c r="S121" i="5" s="1"/>
  <c r="AD121" i="5" s="1"/>
  <c r="U134" i="5"/>
  <c r="V134" i="5" s="1"/>
  <c r="R137" i="5"/>
  <c r="S137" i="5" s="1"/>
  <c r="AD137" i="5" s="1"/>
  <c r="R149" i="5"/>
  <c r="S149" i="5" s="1"/>
  <c r="AD149" i="5" s="1"/>
  <c r="R185" i="5"/>
  <c r="S185" i="5" s="1"/>
  <c r="AD185" i="5" s="1"/>
  <c r="U198" i="5"/>
  <c r="V198" i="5" s="1"/>
  <c r="R201" i="5"/>
  <c r="S201" i="5" s="1"/>
  <c r="AD201" i="5" s="1"/>
  <c r="R213" i="5"/>
  <c r="S213" i="5" s="1"/>
  <c r="AD213" i="5" s="1"/>
  <c r="R249" i="5"/>
  <c r="S249" i="5" s="1"/>
  <c r="AD249" i="5" s="1"/>
  <c r="U262" i="5"/>
  <c r="V262" i="5" s="1"/>
  <c r="R265" i="5"/>
  <c r="S265" i="5" s="1"/>
  <c r="AD265" i="5" s="1"/>
  <c r="U274" i="5"/>
  <c r="V274" i="5" s="1"/>
  <c r="R277" i="5"/>
  <c r="S277" i="5" s="1"/>
  <c r="AD277" i="5" s="1"/>
  <c r="R313" i="5"/>
  <c r="S313" i="5" s="1"/>
  <c r="AD313" i="5" s="1"/>
  <c r="R316" i="5"/>
  <c r="S316" i="5" s="1"/>
  <c r="AD316" i="5" s="1"/>
  <c r="R353" i="5"/>
  <c r="S353" i="5" s="1"/>
  <c r="AD353" i="5" s="1"/>
  <c r="R381" i="5"/>
  <c r="S381" i="5" s="1"/>
  <c r="AD381" i="5" s="1"/>
  <c r="U390" i="5"/>
  <c r="V390" i="5" s="1"/>
  <c r="R400" i="5"/>
  <c r="S400" i="5" s="1"/>
  <c r="AD400" i="5" s="1"/>
  <c r="R407" i="5"/>
  <c r="S407" i="5" s="1"/>
  <c r="AD407" i="5" s="1"/>
  <c r="R427" i="5"/>
  <c r="S427" i="5" s="1"/>
  <c r="AD427" i="5" s="1"/>
  <c r="R447" i="5"/>
  <c r="S447" i="5" s="1"/>
  <c r="AD447" i="5" s="1"/>
  <c r="R468" i="5"/>
  <c r="S468" i="5" s="1"/>
  <c r="AD468" i="5" s="1"/>
  <c r="R488" i="5"/>
  <c r="S488" i="5" s="1"/>
  <c r="AD488" i="5" s="1"/>
  <c r="R529" i="5"/>
  <c r="S529" i="5" s="1"/>
  <c r="AD529" i="5" s="1"/>
  <c r="R548" i="5"/>
  <c r="S548" i="5" s="1"/>
  <c r="AD548" i="5" s="1"/>
  <c r="R624" i="5"/>
  <c r="S624" i="5" s="1"/>
  <c r="AD624" i="5" s="1"/>
  <c r="R628" i="5"/>
  <c r="S628" i="5" s="1"/>
  <c r="AD628" i="5" s="1"/>
  <c r="U642" i="5"/>
  <c r="V642" i="5" s="1"/>
  <c r="U658" i="5"/>
  <c r="V658" i="5" s="1"/>
  <c r="S700" i="5"/>
  <c r="AD700" i="5" s="1"/>
  <c r="U718" i="5"/>
  <c r="V718" i="5" s="1"/>
  <c r="R735" i="5"/>
  <c r="S735" i="5" s="1"/>
  <c r="AD735" i="5" s="1"/>
  <c r="V761" i="5"/>
  <c r="R796" i="5"/>
  <c r="S796" i="5" s="1"/>
  <c r="AD796" i="5" s="1"/>
  <c r="R816" i="5"/>
  <c r="S816" i="5" s="1"/>
  <c r="AD816" i="5" s="1"/>
  <c r="U828" i="5"/>
  <c r="V828" i="5" s="1"/>
  <c r="R843" i="5"/>
  <c r="S843" i="5" s="1"/>
  <c r="AD843" i="5" s="1"/>
  <c r="U881" i="5"/>
  <c r="V881" i="5" s="1"/>
  <c r="U889" i="5"/>
  <c r="V889" i="5" s="1"/>
  <c r="R1011" i="5"/>
  <c r="S1011" i="5" s="1"/>
  <c r="AD1011" i="5" s="1"/>
  <c r="U1021" i="5"/>
  <c r="V1021" i="5" s="1"/>
  <c r="U1045" i="5"/>
  <c r="V1045" i="5" s="1"/>
  <c r="R1051" i="5"/>
  <c r="S1051" i="5" s="1"/>
  <c r="AD1051" i="5" s="1"/>
  <c r="R1060" i="5"/>
  <c r="S1060" i="5" s="1"/>
  <c r="AD1060" i="5" s="1"/>
  <c r="U1092" i="5"/>
  <c r="V1092" i="5" s="1"/>
  <c r="R1142" i="5"/>
  <c r="S1142" i="5" s="1"/>
  <c r="AD1142" i="5" s="1"/>
  <c r="U1375" i="5"/>
  <c r="V1375" i="5" s="1"/>
  <c r="U1387" i="5"/>
  <c r="V1387" i="5" s="1"/>
  <c r="R1501" i="5"/>
  <c r="S1501" i="5" s="1"/>
  <c r="AD1501" i="5" s="1"/>
  <c r="R1536" i="5"/>
  <c r="S1536" i="5" s="1"/>
  <c r="AD1536" i="5" s="1"/>
  <c r="S24" i="5"/>
  <c r="AD24" i="5" s="1"/>
  <c r="R52" i="5"/>
  <c r="S52" i="5" s="1"/>
  <c r="AD52" i="5" s="1"/>
  <c r="S60" i="5"/>
  <c r="AD60" i="5" s="1"/>
  <c r="S88" i="5"/>
  <c r="AD88" i="5" s="1"/>
  <c r="R116" i="5"/>
  <c r="S116" i="5" s="1"/>
  <c r="AD116" i="5" s="1"/>
  <c r="S124" i="5"/>
  <c r="AD124" i="5" s="1"/>
  <c r="S152" i="5"/>
  <c r="AD152" i="5" s="1"/>
  <c r="R180" i="5"/>
  <c r="S180" i="5" s="1"/>
  <c r="AD180" i="5" s="1"/>
  <c r="S188" i="5"/>
  <c r="AD188" i="5" s="1"/>
  <c r="S216" i="5"/>
  <c r="AD216" i="5" s="1"/>
  <c r="R244" i="5"/>
  <c r="S244" i="5" s="1"/>
  <c r="AD244" i="5" s="1"/>
  <c r="S252" i="5"/>
  <c r="AD252" i="5" s="1"/>
  <c r="S280" i="5"/>
  <c r="AD280" i="5" s="1"/>
  <c r="R308" i="5"/>
  <c r="S308" i="5" s="1"/>
  <c r="AD308" i="5" s="1"/>
  <c r="R328" i="5"/>
  <c r="S328" i="5" s="1"/>
  <c r="AD328" i="5" s="1"/>
  <c r="R397" i="5"/>
  <c r="S397" i="5" s="1"/>
  <c r="AD397" i="5" s="1"/>
  <c r="S476" i="5"/>
  <c r="AD476" i="5" s="1"/>
  <c r="U512" i="5"/>
  <c r="V512" i="5" s="1"/>
  <c r="R552" i="5"/>
  <c r="S552" i="5" s="1"/>
  <c r="AD552" i="5" s="1"/>
  <c r="R556" i="5"/>
  <c r="S556" i="5" s="1"/>
  <c r="AD556" i="5" s="1"/>
  <c r="U577" i="5"/>
  <c r="V577" i="5" s="1"/>
  <c r="U618" i="5"/>
  <c r="V618" i="5" s="1"/>
  <c r="U704" i="5"/>
  <c r="V704" i="5" s="1"/>
  <c r="R731" i="5"/>
  <c r="S731" i="5" s="1"/>
  <c r="AD731" i="5" s="1"/>
  <c r="R740" i="5"/>
  <c r="S740" i="5" s="1"/>
  <c r="AD740" i="5" s="1"/>
  <c r="R744" i="5"/>
  <c r="S744" i="5" s="1"/>
  <c r="AD744" i="5" s="1"/>
  <c r="U769" i="5"/>
  <c r="V769" i="5" s="1"/>
  <c r="U780" i="5"/>
  <c r="V780" i="5" s="1"/>
  <c r="U784" i="5"/>
  <c r="V784" i="5" s="1"/>
  <c r="U877" i="5"/>
  <c r="V877" i="5" s="1"/>
  <c r="R911" i="5"/>
  <c r="S911" i="5" s="1"/>
  <c r="AD911" i="5" s="1"/>
  <c r="U933" i="5"/>
  <c r="V933" i="5" s="1"/>
  <c r="U953" i="5"/>
  <c r="V953" i="5" s="1"/>
  <c r="U957" i="5"/>
  <c r="V957" i="5" s="1"/>
  <c r="U973" i="5"/>
  <c r="V973" i="5" s="1"/>
  <c r="U989" i="5"/>
  <c r="V989" i="5" s="1"/>
  <c r="R1056" i="5"/>
  <c r="S1056" i="5" s="1"/>
  <c r="AD1056" i="5" s="1"/>
  <c r="U1507" i="5"/>
  <c r="V1507" i="5" s="1"/>
  <c r="R819" i="5"/>
  <c r="S819" i="5" s="1"/>
  <c r="AD819" i="5" s="1"/>
  <c r="U896" i="5"/>
  <c r="V896" i="5" s="1"/>
  <c r="R972" i="5"/>
  <c r="S972" i="5" s="1"/>
  <c r="AD972" i="5" s="1"/>
  <c r="R976" i="5"/>
  <c r="S976" i="5" s="1"/>
  <c r="AD976" i="5" s="1"/>
  <c r="U1009" i="5"/>
  <c r="V1009" i="5" s="1"/>
  <c r="U1032" i="5"/>
  <c r="V1032" i="5" s="1"/>
  <c r="R1071" i="5"/>
  <c r="S1071" i="5" s="1"/>
  <c r="AD1071" i="5" s="1"/>
  <c r="U1172" i="5"/>
  <c r="V1172" i="5" s="1"/>
  <c r="R1194" i="5"/>
  <c r="S1194" i="5" s="1"/>
  <c r="AD1194" i="5" s="1"/>
  <c r="R1299" i="5"/>
  <c r="S1299" i="5" s="1"/>
  <c r="AD1299" i="5" s="1"/>
  <c r="R435" i="5"/>
  <c r="S435" i="5" s="1"/>
  <c r="AD435" i="5" s="1"/>
  <c r="R499" i="5"/>
  <c r="S499" i="5" s="1"/>
  <c r="AD499" i="5" s="1"/>
  <c r="U585" i="5"/>
  <c r="V585" i="5" s="1"/>
  <c r="R591" i="5"/>
  <c r="S591" i="5" s="1"/>
  <c r="AD591" i="5" s="1"/>
  <c r="U646" i="5"/>
  <c r="V646" i="5" s="1"/>
  <c r="U649" i="5"/>
  <c r="V649" i="5" s="1"/>
  <c r="R655" i="5"/>
  <c r="S655" i="5" s="1"/>
  <c r="AD655" i="5" s="1"/>
  <c r="R684" i="5"/>
  <c r="S684" i="5" s="1"/>
  <c r="AD684" i="5" s="1"/>
  <c r="U689" i="5"/>
  <c r="V689" i="5" s="1"/>
  <c r="R692" i="5"/>
  <c r="S692" i="5" s="1"/>
  <c r="AD692" i="5" s="1"/>
  <c r="U710" i="5"/>
  <c r="V710" i="5" s="1"/>
  <c r="U713" i="5"/>
  <c r="V713" i="5" s="1"/>
  <c r="R719" i="5"/>
  <c r="S719" i="5" s="1"/>
  <c r="AD719" i="5" s="1"/>
  <c r="R748" i="5"/>
  <c r="S748" i="5" s="1"/>
  <c r="AD748" i="5" s="1"/>
  <c r="R756" i="5"/>
  <c r="S756" i="5" s="1"/>
  <c r="AD756" i="5" s="1"/>
  <c r="U774" i="5"/>
  <c r="V774" i="5" s="1"/>
  <c r="U777" i="5"/>
  <c r="V777" i="5" s="1"/>
  <c r="R783" i="5"/>
  <c r="S783" i="5" s="1"/>
  <c r="AD783" i="5" s="1"/>
  <c r="U825" i="5"/>
  <c r="V825" i="5" s="1"/>
  <c r="R835" i="5"/>
  <c r="S835" i="5" s="1"/>
  <c r="AD835" i="5" s="1"/>
  <c r="R840" i="5"/>
  <c r="S840" i="5" s="1"/>
  <c r="AD840" i="5" s="1"/>
  <c r="R858" i="5"/>
  <c r="S858" i="5" s="1"/>
  <c r="AD858" i="5" s="1"/>
  <c r="R908" i="5"/>
  <c r="S908" i="5" s="1"/>
  <c r="AD908" i="5" s="1"/>
  <c r="R923" i="5"/>
  <c r="S923" i="5" s="1"/>
  <c r="AD923" i="5" s="1"/>
  <c r="U1041" i="5"/>
  <c r="V1041" i="5" s="1"/>
  <c r="R1072" i="5"/>
  <c r="S1072" i="5" s="1"/>
  <c r="AD1072" i="5" s="1"/>
  <c r="R1083" i="5"/>
  <c r="S1083" i="5" s="1"/>
  <c r="AD1083" i="5" s="1"/>
  <c r="U1105" i="5"/>
  <c r="V1105" i="5" s="1"/>
  <c r="U1112" i="5"/>
  <c r="V1112" i="5" s="1"/>
  <c r="R1118" i="5"/>
  <c r="S1118" i="5" s="1"/>
  <c r="AD1118" i="5" s="1"/>
  <c r="R1123" i="5"/>
  <c r="S1123" i="5" s="1"/>
  <c r="AD1123" i="5" s="1"/>
  <c r="R1139" i="5"/>
  <c r="S1139" i="5" s="1"/>
  <c r="AD1139" i="5" s="1"/>
  <c r="R1187" i="5"/>
  <c r="S1187" i="5" s="1"/>
  <c r="AD1187" i="5" s="1"/>
  <c r="R1215" i="5"/>
  <c r="S1215" i="5" s="1"/>
  <c r="AD1215" i="5" s="1"/>
  <c r="U1252" i="5"/>
  <c r="V1252" i="5" s="1"/>
  <c r="R1270" i="5"/>
  <c r="S1270" i="5" s="1"/>
  <c r="AD1270" i="5" s="1"/>
  <c r="R1327" i="5"/>
  <c r="S1327" i="5" s="1"/>
  <c r="AD1327" i="5" s="1"/>
  <c r="U1396" i="5"/>
  <c r="V1396" i="5" s="1"/>
  <c r="U1447" i="5"/>
  <c r="V1447" i="5" s="1"/>
  <c r="U1463" i="5"/>
  <c r="V1463" i="5" s="1"/>
  <c r="R1489" i="5"/>
  <c r="S1489" i="5" s="1"/>
  <c r="AD1489" i="5" s="1"/>
  <c r="R1498" i="5"/>
  <c r="S1498" i="5" s="1"/>
  <c r="AD1498" i="5" s="1"/>
  <c r="U1573" i="5"/>
  <c r="V1573" i="5" s="1"/>
  <c r="U1594" i="5"/>
  <c r="V1594" i="5" s="1"/>
  <c r="R8" i="5"/>
  <c r="S8" i="5" s="1"/>
  <c r="AD8" i="5" s="1"/>
  <c r="R29" i="5"/>
  <c r="S29" i="5" s="1"/>
  <c r="AD29" i="5" s="1"/>
  <c r="R40" i="5"/>
  <c r="S40" i="5" s="1"/>
  <c r="AD40" i="5" s="1"/>
  <c r="R61" i="5"/>
  <c r="S61" i="5" s="1"/>
  <c r="AD61" i="5" s="1"/>
  <c r="R72" i="5"/>
  <c r="S72" i="5" s="1"/>
  <c r="AD72" i="5" s="1"/>
  <c r="R93" i="5"/>
  <c r="S93" i="5" s="1"/>
  <c r="AD93" i="5" s="1"/>
  <c r="R104" i="5"/>
  <c r="S104" i="5" s="1"/>
  <c r="AD104" i="5" s="1"/>
  <c r="R125" i="5"/>
  <c r="S125" i="5" s="1"/>
  <c r="AD125" i="5" s="1"/>
  <c r="R136" i="5"/>
  <c r="S136" i="5" s="1"/>
  <c r="AD136" i="5" s="1"/>
  <c r="R157" i="5"/>
  <c r="S157" i="5" s="1"/>
  <c r="AD157" i="5" s="1"/>
  <c r="R168" i="5"/>
  <c r="S168" i="5" s="1"/>
  <c r="AD168" i="5" s="1"/>
  <c r="R189" i="5"/>
  <c r="S189" i="5" s="1"/>
  <c r="AD189" i="5" s="1"/>
  <c r="R200" i="5"/>
  <c r="S200" i="5" s="1"/>
  <c r="AD200" i="5" s="1"/>
  <c r="R221" i="5"/>
  <c r="S221" i="5" s="1"/>
  <c r="AD221" i="5" s="1"/>
  <c r="R232" i="5"/>
  <c r="S232" i="5" s="1"/>
  <c r="AD232" i="5" s="1"/>
  <c r="R253" i="5"/>
  <c r="S253" i="5" s="1"/>
  <c r="AD253" i="5" s="1"/>
  <c r="R264" i="5"/>
  <c r="S264" i="5" s="1"/>
  <c r="AD264" i="5" s="1"/>
  <c r="R285" i="5"/>
  <c r="S285" i="5" s="1"/>
  <c r="AD285" i="5" s="1"/>
  <c r="R296" i="5"/>
  <c r="S296" i="5" s="1"/>
  <c r="AD296" i="5" s="1"/>
  <c r="R324" i="5"/>
  <c r="S324" i="5" s="1"/>
  <c r="AD324" i="5" s="1"/>
  <c r="R340" i="5"/>
  <c r="S340" i="5" s="1"/>
  <c r="AD340" i="5" s="1"/>
  <c r="R356" i="5"/>
  <c r="S356" i="5" s="1"/>
  <c r="AD356" i="5" s="1"/>
  <c r="R372" i="5"/>
  <c r="S372" i="5" s="1"/>
  <c r="AD372" i="5" s="1"/>
  <c r="R388" i="5"/>
  <c r="S388" i="5" s="1"/>
  <c r="AD388" i="5" s="1"/>
  <c r="R415" i="5"/>
  <c r="S415" i="5" s="1"/>
  <c r="AD415" i="5" s="1"/>
  <c r="S430" i="5"/>
  <c r="AD430" i="5" s="1"/>
  <c r="R433" i="5"/>
  <c r="S433" i="5" s="1"/>
  <c r="AD433" i="5" s="1"/>
  <c r="R438" i="5"/>
  <c r="S438" i="5" s="1"/>
  <c r="AD438" i="5" s="1"/>
  <c r="R479" i="5"/>
  <c r="S479" i="5" s="1"/>
  <c r="AD479" i="5" s="1"/>
  <c r="S494" i="5"/>
  <c r="AD494" i="5" s="1"/>
  <c r="R497" i="5"/>
  <c r="S497" i="5" s="1"/>
  <c r="AD497" i="5" s="1"/>
  <c r="R502" i="5"/>
  <c r="S502" i="5" s="1"/>
  <c r="AD502" i="5" s="1"/>
  <c r="R544" i="5"/>
  <c r="S544" i="5" s="1"/>
  <c r="AD544" i="5" s="1"/>
  <c r="R595" i="5"/>
  <c r="S595" i="5" s="1"/>
  <c r="AD595" i="5" s="1"/>
  <c r="R659" i="5"/>
  <c r="S659" i="5" s="1"/>
  <c r="AD659" i="5" s="1"/>
  <c r="R723" i="5"/>
  <c r="S723" i="5" s="1"/>
  <c r="AD723" i="5" s="1"/>
  <c r="R792" i="5"/>
  <c r="S792" i="5" s="1"/>
  <c r="AD792" i="5" s="1"/>
  <c r="R808" i="5"/>
  <c r="S808" i="5" s="1"/>
  <c r="AD808" i="5" s="1"/>
  <c r="R815" i="5"/>
  <c r="S815" i="5" s="1"/>
  <c r="AD815" i="5" s="1"/>
  <c r="U861" i="5"/>
  <c r="V861" i="5" s="1"/>
  <c r="U865" i="5"/>
  <c r="V865" i="5" s="1"/>
  <c r="R876" i="5"/>
  <c r="S876" i="5" s="1"/>
  <c r="AD876" i="5" s="1"/>
  <c r="R919" i="5"/>
  <c r="S919" i="5" s="1"/>
  <c r="AD919" i="5" s="1"/>
  <c r="R951" i="5"/>
  <c r="S951" i="5" s="1"/>
  <c r="AD951" i="5" s="1"/>
  <c r="U965" i="5"/>
  <c r="V965" i="5" s="1"/>
  <c r="U977" i="5"/>
  <c r="V977" i="5" s="1"/>
  <c r="U1064" i="5"/>
  <c r="V1064" i="5" s="1"/>
  <c r="R1088" i="5"/>
  <c r="S1088" i="5" s="1"/>
  <c r="AD1088" i="5" s="1"/>
  <c r="U1127" i="5"/>
  <c r="V1127" i="5" s="1"/>
  <c r="U1212" i="5"/>
  <c r="V1212" i="5" s="1"/>
  <c r="U1236" i="5"/>
  <c r="V1236" i="5" s="1"/>
  <c r="U1243" i="5"/>
  <c r="V1243" i="5" s="1"/>
  <c r="R1267" i="5"/>
  <c r="S1267" i="5" s="1"/>
  <c r="AD1267" i="5" s="1"/>
  <c r="R1295" i="5"/>
  <c r="S1295" i="5" s="1"/>
  <c r="AD1295" i="5" s="1"/>
  <c r="R1330" i="5"/>
  <c r="S1330" i="5" s="1"/>
  <c r="AD1330" i="5" s="1"/>
  <c r="U1379" i="5"/>
  <c r="V1379" i="5" s="1"/>
  <c r="U1391" i="5"/>
  <c r="V1391" i="5" s="1"/>
  <c r="R1454" i="5"/>
  <c r="S1454" i="5" s="1"/>
  <c r="AD1454" i="5" s="1"/>
  <c r="U1475" i="5"/>
  <c r="V1475" i="5" s="1"/>
  <c r="U1480" i="5"/>
  <c r="V1480" i="5" s="1"/>
  <c r="U1549" i="5"/>
  <c r="V1549" i="5" s="1"/>
  <c r="R1595" i="5"/>
  <c r="S1595" i="5" s="1"/>
  <c r="AD1595" i="5" s="1"/>
  <c r="R12" i="5"/>
  <c r="S12" i="5" s="1"/>
  <c r="AD12" i="5" s="1"/>
  <c r="S16" i="5"/>
  <c r="AD16" i="5" s="1"/>
  <c r="R44" i="5"/>
  <c r="S44" i="5" s="1"/>
  <c r="AD44" i="5" s="1"/>
  <c r="S48" i="5"/>
  <c r="AD48" i="5" s="1"/>
  <c r="R76" i="5"/>
  <c r="S76" i="5" s="1"/>
  <c r="AD76" i="5" s="1"/>
  <c r="S80" i="5"/>
  <c r="AD80" i="5" s="1"/>
  <c r="R108" i="5"/>
  <c r="S108" i="5" s="1"/>
  <c r="AD108" i="5" s="1"/>
  <c r="S112" i="5"/>
  <c r="AD112" i="5" s="1"/>
  <c r="R140" i="5"/>
  <c r="S140" i="5" s="1"/>
  <c r="AD140" i="5" s="1"/>
  <c r="S144" i="5"/>
  <c r="AD144" i="5" s="1"/>
  <c r="R172" i="5"/>
  <c r="S172" i="5" s="1"/>
  <c r="AD172" i="5" s="1"/>
  <c r="S176" i="5"/>
  <c r="AD176" i="5" s="1"/>
  <c r="R204" i="5"/>
  <c r="S204" i="5" s="1"/>
  <c r="AD204" i="5" s="1"/>
  <c r="S208" i="5"/>
  <c r="AD208" i="5" s="1"/>
  <c r="R236" i="5"/>
  <c r="S236" i="5" s="1"/>
  <c r="AD236" i="5" s="1"/>
  <c r="S240" i="5"/>
  <c r="AD240" i="5" s="1"/>
  <c r="R268" i="5"/>
  <c r="S268" i="5" s="1"/>
  <c r="AD268" i="5" s="1"/>
  <c r="S272" i="5"/>
  <c r="AD272" i="5" s="1"/>
  <c r="R300" i="5"/>
  <c r="S300" i="5" s="1"/>
  <c r="AD300" i="5" s="1"/>
  <c r="S304" i="5"/>
  <c r="AD304" i="5" s="1"/>
  <c r="R441" i="5"/>
  <c r="S441" i="5" s="1"/>
  <c r="AD441" i="5" s="1"/>
  <c r="S444" i="5"/>
  <c r="AD444" i="5" s="1"/>
  <c r="R461" i="5"/>
  <c r="S461" i="5" s="1"/>
  <c r="AD461" i="5" s="1"/>
  <c r="R505" i="5"/>
  <c r="S505" i="5" s="1"/>
  <c r="AD505" i="5" s="1"/>
  <c r="S508" i="5"/>
  <c r="AD508" i="5" s="1"/>
  <c r="R525" i="5"/>
  <c r="S525" i="5" s="1"/>
  <c r="AD525" i="5" s="1"/>
  <c r="R547" i="5"/>
  <c r="S547" i="5" s="1"/>
  <c r="AD547" i="5" s="1"/>
  <c r="R551" i="5"/>
  <c r="S551" i="5" s="1"/>
  <c r="AD551" i="5" s="1"/>
  <c r="R568" i="5"/>
  <c r="S568" i="5" s="1"/>
  <c r="AD568" i="5" s="1"/>
  <c r="S599" i="5"/>
  <c r="AD599" i="5" s="1"/>
  <c r="U608" i="5"/>
  <c r="V608" i="5" s="1"/>
  <c r="R611" i="5"/>
  <c r="S611" i="5" s="1"/>
  <c r="AD611" i="5" s="1"/>
  <c r="R615" i="5"/>
  <c r="S615" i="5" s="1"/>
  <c r="AD615" i="5" s="1"/>
  <c r="R632" i="5"/>
  <c r="S632" i="5" s="1"/>
  <c r="AD632" i="5" s="1"/>
  <c r="S663" i="5"/>
  <c r="AD663" i="5" s="1"/>
  <c r="U672" i="5"/>
  <c r="V672" i="5" s="1"/>
  <c r="R675" i="5"/>
  <c r="S675" i="5" s="1"/>
  <c r="AD675" i="5" s="1"/>
  <c r="R679" i="5"/>
  <c r="S679" i="5" s="1"/>
  <c r="AD679" i="5" s="1"/>
  <c r="R696" i="5"/>
  <c r="S696" i="5" s="1"/>
  <c r="AD696" i="5" s="1"/>
  <c r="S727" i="5"/>
  <c r="AD727" i="5" s="1"/>
  <c r="U736" i="5"/>
  <c r="V736" i="5" s="1"/>
  <c r="R739" i="5"/>
  <c r="S739" i="5" s="1"/>
  <c r="AD739" i="5" s="1"/>
  <c r="R743" i="5"/>
  <c r="S743" i="5" s="1"/>
  <c r="AD743" i="5" s="1"/>
  <c r="R760" i="5"/>
  <c r="S760" i="5" s="1"/>
  <c r="AD760" i="5" s="1"/>
  <c r="S799" i="5"/>
  <c r="AD799" i="5" s="1"/>
  <c r="U841" i="5"/>
  <c r="V841" i="5" s="1"/>
  <c r="R866" i="5"/>
  <c r="S866" i="5" s="1"/>
  <c r="AD866" i="5" s="1"/>
  <c r="U869" i="5"/>
  <c r="V869" i="5" s="1"/>
  <c r="S887" i="5"/>
  <c r="AD887" i="5" s="1"/>
  <c r="U909" i="5"/>
  <c r="V909" i="5" s="1"/>
  <c r="U920" i="5"/>
  <c r="V920" i="5" s="1"/>
  <c r="U924" i="5"/>
  <c r="V924" i="5" s="1"/>
  <c r="S928" i="5"/>
  <c r="AD928" i="5" s="1"/>
  <c r="U952" i="5"/>
  <c r="V952" i="5" s="1"/>
  <c r="U985" i="5"/>
  <c r="V985" i="5" s="1"/>
  <c r="U988" i="5"/>
  <c r="V988" i="5" s="1"/>
  <c r="U1049" i="5"/>
  <c r="V1049" i="5" s="1"/>
  <c r="U1073" i="5"/>
  <c r="V1073" i="5" s="1"/>
  <c r="U1084" i="5"/>
  <c r="V1084" i="5" s="1"/>
  <c r="S1107" i="5"/>
  <c r="AD1107" i="5" s="1"/>
  <c r="U1131" i="5"/>
  <c r="V1131" i="5" s="1"/>
  <c r="U1140" i="5"/>
  <c r="V1140" i="5" s="1"/>
  <c r="R1247" i="5"/>
  <c r="S1247" i="5" s="1"/>
  <c r="AD1247" i="5" s="1"/>
  <c r="U1311" i="5"/>
  <c r="V1311" i="5" s="1"/>
  <c r="R1342" i="5"/>
  <c r="S1342" i="5" s="1"/>
  <c r="AD1342" i="5" s="1"/>
  <c r="U1355" i="5"/>
  <c r="V1355" i="5" s="1"/>
  <c r="U1459" i="5"/>
  <c r="V1459" i="5" s="1"/>
  <c r="U1544" i="5"/>
  <c r="V1544" i="5" s="1"/>
  <c r="U1559" i="5"/>
  <c r="V1559" i="5" s="1"/>
  <c r="R823" i="5"/>
  <c r="S823" i="5" s="1"/>
  <c r="AD823" i="5" s="1"/>
  <c r="R880" i="5"/>
  <c r="S880" i="5" s="1"/>
  <c r="AD880" i="5" s="1"/>
  <c r="R912" i="5"/>
  <c r="S912" i="5" s="1"/>
  <c r="AD912" i="5" s="1"/>
  <c r="R1019" i="5"/>
  <c r="S1019" i="5" s="1"/>
  <c r="AD1019" i="5" s="1"/>
  <c r="U1119" i="5"/>
  <c r="V1119" i="5" s="1"/>
  <c r="R1494" i="5"/>
  <c r="S1494" i="5" s="1"/>
  <c r="AD1494" i="5" s="1"/>
  <c r="R417" i="5"/>
  <c r="S417" i="5" s="1"/>
  <c r="AD417" i="5" s="1"/>
  <c r="R420" i="5"/>
  <c r="S420" i="5" s="1"/>
  <c r="AD420" i="5" s="1"/>
  <c r="R423" i="5"/>
  <c r="S423" i="5" s="1"/>
  <c r="AD423" i="5" s="1"/>
  <c r="S426" i="5"/>
  <c r="AD426" i="5" s="1"/>
  <c r="R449" i="5"/>
  <c r="S449" i="5" s="1"/>
  <c r="AD449" i="5" s="1"/>
  <c r="R452" i="5"/>
  <c r="S452" i="5" s="1"/>
  <c r="AD452" i="5" s="1"/>
  <c r="R455" i="5"/>
  <c r="S455" i="5" s="1"/>
  <c r="AD455" i="5" s="1"/>
  <c r="S458" i="5"/>
  <c r="AD458" i="5" s="1"/>
  <c r="R481" i="5"/>
  <c r="S481" i="5" s="1"/>
  <c r="AD481" i="5" s="1"/>
  <c r="R484" i="5"/>
  <c r="S484" i="5" s="1"/>
  <c r="AD484" i="5" s="1"/>
  <c r="R487" i="5"/>
  <c r="S487" i="5" s="1"/>
  <c r="AD487" i="5" s="1"/>
  <c r="S490" i="5"/>
  <c r="AD490" i="5" s="1"/>
  <c r="R513" i="5"/>
  <c r="S513" i="5" s="1"/>
  <c r="AD513" i="5" s="1"/>
  <c r="R516" i="5"/>
  <c r="S516" i="5" s="1"/>
  <c r="AD516" i="5" s="1"/>
  <c r="R519" i="5"/>
  <c r="S519" i="5" s="1"/>
  <c r="AD519" i="5" s="1"/>
  <c r="S522" i="5"/>
  <c r="AD522" i="5" s="1"/>
  <c r="R539" i="5"/>
  <c r="S539" i="5" s="1"/>
  <c r="AD539" i="5" s="1"/>
  <c r="S546" i="5"/>
  <c r="AD546" i="5" s="1"/>
  <c r="U589" i="5"/>
  <c r="V589" i="5" s="1"/>
  <c r="U614" i="5"/>
  <c r="V614" i="5" s="1"/>
  <c r="U622" i="5"/>
  <c r="V622" i="5" s="1"/>
  <c r="U678" i="5"/>
  <c r="V678" i="5" s="1"/>
  <c r="U686" i="5"/>
  <c r="V686" i="5" s="1"/>
  <c r="U742" i="5"/>
  <c r="V742" i="5" s="1"/>
  <c r="U750" i="5"/>
  <c r="V750" i="5" s="1"/>
  <c r="U754" i="5"/>
  <c r="V754" i="5" s="1"/>
  <c r="U805" i="5"/>
  <c r="V805" i="5" s="1"/>
  <c r="R834" i="5"/>
  <c r="S834" i="5" s="1"/>
  <c r="AD834" i="5" s="1"/>
  <c r="U849" i="5"/>
  <c r="V849" i="5" s="1"/>
  <c r="U864" i="5"/>
  <c r="V864" i="5" s="1"/>
  <c r="R867" i="5"/>
  <c r="S867" i="5" s="1"/>
  <c r="AD867" i="5" s="1"/>
  <c r="R872" i="5"/>
  <c r="S872" i="5" s="1"/>
  <c r="AD872" i="5" s="1"/>
  <c r="R891" i="5"/>
  <c r="S891" i="5" s="1"/>
  <c r="AD891" i="5" s="1"/>
  <c r="U901" i="5"/>
  <c r="V901" i="5" s="1"/>
  <c r="R904" i="5"/>
  <c r="S904" i="5" s="1"/>
  <c r="AD904" i="5" s="1"/>
  <c r="R915" i="5"/>
  <c r="S915" i="5" s="1"/>
  <c r="AD915" i="5" s="1"/>
  <c r="R968" i="5"/>
  <c r="S968" i="5" s="1"/>
  <c r="AD968" i="5" s="1"/>
  <c r="U1053" i="5"/>
  <c r="V1053" i="5" s="1"/>
  <c r="U1061" i="5"/>
  <c r="V1061" i="5" s="1"/>
  <c r="U1076" i="5"/>
  <c r="V1076" i="5" s="1"/>
  <c r="U1136" i="5"/>
  <c r="V1136" i="5" s="1"/>
  <c r="U1179" i="5"/>
  <c r="V1179" i="5" s="1"/>
  <c r="R1183" i="5"/>
  <c r="S1183" i="5" s="1"/>
  <c r="AD1183" i="5" s="1"/>
  <c r="U1228" i="5"/>
  <c r="V1228" i="5" s="1"/>
  <c r="R1238" i="5"/>
  <c r="S1238" i="5" s="1"/>
  <c r="AD1238" i="5" s="1"/>
  <c r="R1314" i="5"/>
  <c r="S1314" i="5" s="1"/>
  <c r="AD1314" i="5" s="1"/>
  <c r="R1361" i="5"/>
  <c r="S1361" i="5" s="1"/>
  <c r="AD1361" i="5" s="1"/>
  <c r="U1364" i="5"/>
  <c r="V1364" i="5" s="1"/>
  <c r="U1407" i="5"/>
  <c r="V1407" i="5" s="1"/>
  <c r="V1471" i="5"/>
  <c r="R1477" i="5"/>
  <c r="S1477" i="5" s="1"/>
  <c r="AD1477" i="5" s="1"/>
  <c r="R1612" i="5"/>
  <c r="S1612" i="5" s="1"/>
  <c r="AD1612" i="5" s="1"/>
  <c r="S827" i="5"/>
  <c r="AD827" i="5" s="1"/>
  <c r="U845" i="5"/>
  <c r="V845" i="5" s="1"/>
  <c r="R852" i="5"/>
  <c r="S852" i="5" s="1"/>
  <c r="AD852" i="5" s="1"/>
  <c r="S939" i="5"/>
  <c r="AD939" i="5" s="1"/>
  <c r="S947" i="5"/>
  <c r="AD947" i="5" s="1"/>
  <c r="R987" i="5"/>
  <c r="S987" i="5" s="1"/>
  <c r="AD987" i="5" s="1"/>
  <c r="S1067" i="5"/>
  <c r="AD1067" i="5" s="1"/>
  <c r="U1085" i="5"/>
  <c r="V1085" i="5" s="1"/>
  <c r="R1096" i="5"/>
  <c r="S1096" i="5" s="1"/>
  <c r="AD1096" i="5" s="1"/>
  <c r="U1416" i="5"/>
  <c r="V1416" i="5" s="1"/>
  <c r="R1445" i="5"/>
  <c r="S1445" i="5" s="1"/>
  <c r="AD1445" i="5" s="1"/>
  <c r="U1669" i="5"/>
  <c r="V1669" i="5" s="1"/>
  <c r="R3" i="5"/>
  <c r="S3" i="5" s="1"/>
  <c r="AD3" i="5" s="1"/>
  <c r="R7" i="5"/>
  <c r="S7" i="5" s="1"/>
  <c r="AD7" i="5" s="1"/>
  <c r="R11" i="5"/>
  <c r="S11" i="5" s="1"/>
  <c r="AD11" i="5" s="1"/>
  <c r="R15" i="5"/>
  <c r="S15" i="5" s="1"/>
  <c r="AD15" i="5" s="1"/>
  <c r="R19" i="5"/>
  <c r="S19" i="5" s="1"/>
  <c r="AD19" i="5" s="1"/>
  <c r="R23" i="5"/>
  <c r="S23" i="5" s="1"/>
  <c r="AD23" i="5" s="1"/>
  <c r="R27" i="5"/>
  <c r="S27" i="5" s="1"/>
  <c r="AD27" i="5" s="1"/>
  <c r="R31" i="5"/>
  <c r="S31" i="5" s="1"/>
  <c r="AD31" i="5" s="1"/>
  <c r="R35" i="5"/>
  <c r="S35" i="5" s="1"/>
  <c r="AD35" i="5" s="1"/>
  <c r="R39" i="5"/>
  <c r="S39" i="5" s="1"/>
  <c r="AD39" i="5" s="1"/>
  <c r="R43" i="5"/>
  <c r="S43" i="5" s="1"/>
  <c r="AD43" i="5" s="1"/>
  <c r="R47" i="5"/>
  <c r="S47" i="5" s="1"/>
  <c r="AD47" i="5" s="1"/>
  <c r="R51" i="5"/>
  <c r="S51" i="5" s="1"/>
  <c r="AD51" i="5" s="1"/>
  <c r="R55" i="5"/>
  <c r="S55" i="5" s="1"/>
  <c r="AD55" i="5" s="1"/>
  <c r="R59" i="5"/>
  <c r="S59" i="5" s="1"/>
  <c r="AD59" i="5" s="1"/>
  <c r="R63" i="5"/>
  <c r="S63" i="5" s="1"/>
  <c r="AD63" i="5" s="1"/>
  <c r="R67" i="5"/>
  <c r="S67" i="5" s="1"/>
  <c r="AD67" i="5" s="1"/>
  <c r="R71" i="5"/>
  <c r="S71" i="5" s="1"/>
  <c r="AD71" i="5" s="1"/>
  <c r="R75" i="5"/>
  <c r="S75" i="5" s="1"/>
  <c r="AD75" i="5" s="1"/>
  <c r="R79" i="5"/>
  <c r="S79" i="5" s="1"/>
  <c r="AD79" i="5" s="1"/>
  <c r="R83" i="5"/>
  <c r="S83" i="5" s="1"/>
  <c r="AD83" i="5" s="1"/>
  <c r="R87" i="5"/>
  <c r="S87" i="5" s="1"/>
  <c r="AD87" i="5" s="1"/>
  <c r="R91" i="5"/>
  <c r="S91" i="5" s="1"/>
  <c r="AD91" i="5" s="1"/>
  <c r="R95" i="5"/>
  <c r="S95" i="5" s="1"/>
  <c r="AD95" i="5" s="1"/>
  <c r="R99" i="5"/>
  <c r="S99" i="5" s="1"/>
  <c r="AD99" i="5" s="1"/>
  <c r="R103" i="5"/>
  <c r="S103" i="5" s="1"/>
  <c r="AD103" i="5" s="1"/>
  <c r="R107" i="5"/>
  <c r="S107" i="5" s="1"/>
  <c r="AD107" i="5" s="1"/>
  <c r="R111" i="5"/>
  <c r="S111" i="5" s="1"/>
  <c r="AD111" i="5" s="1"/>
  <c r="R115" i="5"/>
  <c r="S115" i="5" s="1"/>
  <c r="AD115" i="5" s="1"/>
  <c r="R119" i="5"/>
  <c r="S119" i="5" s="1"/>
  <c r="AD119" i="5" s="1"/>
  <c r="R123" i="5"/>
  <c r="S123" i="5" s="1"/>
  <c r="AD123" i="5" s="1"/>
  <c r="R127" i="5"/>
  <c r="S127" i="5" s="1"/>
  <c r="AD127" i="5" s="1"/>
  <c r="R131" i="5"/>
  <c r="S131" i="5" s="1"/>
  <c r="AD131" i="5" s="1"/>
  <c r="R135" i="5"/>
  <c r="S135" i="5" s="1"/>
  <c r="AD135" i="5" s="1"/>
  <c r="R139" i="5"/>
  <c r="S139" i="5" s="1"/>
  <c r="AD139" i="5" s="1"/>
  <c r="R143" i="5"/>
  <c r="S143" i="5" s="1"/>
  <c r="AD143" i="5" s="1"/>
  <c r="R147" i="5"/>
  <c r="S147" i="5" s="1"/>
  <c r="AD147" i="5" s="1"/>
  <c r="R151" i="5"/>
  <c r="S151" i="5" s="1"/>
  <c r="AD151" i="5" s="1"/>
  <c r="R155" i="5"/>
  <c r="S155" i="5" s="1"/>
  <c r="AD155" i="5" s="1"/>
  <c r="R159" i="5"/>
  <c r="S159" i="5" s="1"/>
  <c r="AD159" i="5" s="1"/>
  <c r="R163" i="5"/>
  <c r="S163" i="5" s="1"/>
  <c r="AD163" i="5" s="1"/>
  <c r="R167" i="5"/>
  <c r="S167" i="5" s="1"/>
  <c r="AD167" i="5" s="1"/>
  <c r="R171" i="5"/>
  <c r="S171" i="5" s="1"/>
  <c r="AD171" i="5" s="1"/>
  <c r="R175" i="5"/>
  <c r="S175" i="5" s="1"/>
  <c r="AD175" i="5" s="1"/>
  <c r="R179" i="5"/>
  <c r="S179" i="5" s="1"/>
  <c r="AD179" i="5" s="1"/>
  <c r="R183" i="5"/>
  <c r="S183" i="5" s="1"/>
  <c r="AD183" i="5" s="1"/>
  <c r="R187" i="5"/>
  <c r="S187" i="5" s="1"/>
  <c r="AD187" i="5" s="1"/>
  <c r="R191" i="5"/>
  <c r="S191" i="5" s="1"/>
  <c r="AD191" i="5" s="1"/>
  <c r="R195" i="5"/>
  <c r="S195" i="5" s="1"/>
  <c r="AD195" i="5" s="1"/>
  <c r="R199" i="5"/>
  <c r="S199" i="5" s="1"/>
  <c r="AD199" i="5" s="1"/>
  <c r="R203" i="5"/>
  <c r="S203" i="5" s="1"/>
  <c r="AD203" i="5" s="1"/>
  <c r="R207" i="5"/>
  <c r="S207" i="5" s="1"/>
  <c r="AD207" i="5" s="1"/>
  <c r="R211" i="5"/>
  <c r="S211" i="5" s="1"/>
  <c r="AD211" i="5" s="1"/>
  <c r="R215" i="5"/>
  <c r="S215" i="5" s="1"/>
  <c r="AD215" i="5" s="1"/>
  <c r="R219" i="5"/>
  <c r="S219" i="5" s="1"/>
  <c r="AD219" i="5" s="1"/>
  <c r="R223" i="5"/>
  <c r="S223" i="5" s="1"/>
  <c r="AD223" i="5" s="1"/>
  <c r="R227" i="5"/>
  <c r="S227" i="5" s="1"/>
  <c r="AD227" i="5" s="1"/>
  <c r="R231" i="5"/>
  <c r="S231" i="5" s="1"/>
  <c r="AD231" i="5" s="1"/>
  <c r="R235" i="5"/>
  <c r="S235" i="5" s="1"/>
  <c r="AD235" i="5" s="1"/>
  <c r="R239" i="5"/>
  <c r="S239" i="5" s="1"/>
  <c r="AD239" i="5" s="1"/>
  <c r="R243" i="5"/>
  <c r="S243" i="5" s="1"/>
  <c r="AD243" i="5" s="1"/>
  <c r="R247" i="5"/>
  <c r="S247" i="5" s="1"/>
  <c r="AD247" i="5" s="1"/>
  <c r="R251" i="5"/>
  <c r="S251" i="5" s="1"/>
  <c r="AD251" i="5" s="1"/>
  <c r="R255" i="5"/>
  <c r="S255" i="5" s="1"/>
  <c r="AD255" i="5" s="1"/>
  <c r="R259" i="5"/>
  <c r="S259" i="5" s="1"/>
  <c r="AD259" i="5" s="1"/>
  <c r="R263" i="5"/>
  <c r="S263" i="5" s="1"/>
  <c r="AD263" i="5" s="1"/>
  <c r="R267" i="5"/>
  <c r="S267" i="5" s="1"/>
  <c r="AD267" i="5" s="1"/>
  <c r="R271" i="5"/>
  <c r="S271" i="5" s="1"/>
  <c r="AD271" i="5" s="1"/>
  <c r="R275" i="5"/>
  <c r="S275" i="5" s="1"/>
  <c r="AD275" i="5" s="1"/>
  <c r="R279" i="5"/>
  <c r="S279" i="5" s="1"/>
  <c r="AD279" i="5" s="1"/>
  <c r="R283" i="5"/>
  <c r="S283" i="5" s="1"/>
  <c r="AD283" i="5" s="1"/>
  <c r="R287" i="5"/>
  <c r="S287" i="5" s="1"/>
  <c r="AD287" i="5" s="1"/>
  <c r="R291" i="5"/>
  <c r="S291" i="5" s="1"/>
  <c r="AD291" i="5" s="1"/>
  <c r="R295" i="5"/>
  <c r="S295" i="5" s="1"/>
  <c r="AD295" i="5" s="1"/>
  <c r="R299" i="5"/>
  <c r="S299" i="5" s="1"/>
  <c r="AD299" i="5" s="1"/>
  <c r="R303" i="5"/>
  <c r="S303" i="5" s="1"/>
  <c r="AD303" i="5" s="1"/>
  <c r="R307" i="5"/>
  <c r="S307" i="5" s="1"/>
  <c r="AD307" i="5" s="1"/>
  <c r="R311" i="5"/>
  <c r="S311" i="5" s="1"/>
  <c r="AD311" i="5" s="1"/>
  <c r="R315" i="5"/>
  <c r="S315" i="5" s="1"/>
  <c r="AD315" i="5" s="1"/>
  <c r="R319" i="5"/>
  <c r="S319" i="5" s="1"/>
  <c r="AD319" i="5" s="1"/>
  <c r="R323" i="5"/>
  <c r="S323" i="5" s="1"/>
  <c r="AD323" i="5" s="1"/>
  <c r="R327" i="5"/>
  <c r="S327" i="5" s="1"/>
  <c r="AD327" i="5" s="1"/>
  <c r="R331" i="5"/>
  <c r="S331" i="5" s="1"/>
  <c r="AD331" i="5" s="1"/>
  <c r="R335" i="5"/>
  <c r="S335" i="5" s="1"/>
  <c r="AD335" i="5" s="1"/>
  <c r="R339" i="5"/>
  <c r="S339" i="5" s="1"/>
  <c r="AD339" i="5" s="1"/>
  <c r="R343" i="5"/>
  <c r="S343" i="5" s="1"/>
  <c r="AD343" i="5" s="1"/>
  <c r="R347" i="5"/>
  <c r="S347" i="5" s="1"/>
  <c r="AD347" i="5" s="1"/>
  <c r="R351" i="5"/>
  <c r="S351" i="5" s="1"/>
  <c r="AD351" i="5" s="1"/>
  <c r="R355" i="5"/>
  <c r="S355" i="5" s="1"/>
  <c r="AD355" i="5" s="1"/>
  <c r="R359" i="5"/>
  <c r="S359" i="5" s="1"/>
  <c r="AD359" i="5" s="1"/>
  <c r="R363" i="5"/>
  <c r="S363" i="5" s="1"/>
  <c r="AD363" i="5" s="1"/>
  <c r="R367" i="5"/>
  <c r="S367" i="5" s="1"/>
  <c r="AD367" i="5" s="1"/>
  <c r="R371" i="5"/>
  <c r="S371" i="5" s="1"/>
  <c r="AD371" i="5" s="1"/>
  <c r="R375" i="5"/>
  <c r="S375" i="5" s="1"/>
  <c r="AD375" i="5" s="1"/>
  <c r="R379" i="5"/>
  <c r="S379" i="5" s="1"/>
  <c r="AD379" i="5" s="1"/>
  <c r="R383" i="5"/>
  <c r="S383" i="5" s="1"/>
  <c r="AD383" i="5" s="1"/>
  <c r="R387" i="5"/>
  <c r="S387" i="5" s="1"/>
  <c r="AD387" i="5" s="1"/>
  <c r="R391" i="5"/>
  <c r="S391" i="5" s="1"/>
  <c r="AD391" i="5" s="1"/>
  <c r="R395" i="5"/>
  <c r="S395" i="5" s="1"/>
  <c r="AD395" i="5" s="1"/>
  <c r="R399" i="5"/>
  <c r="S399" i="5" s="1"/>
  <c r="AD399" i="5" s="1"/>
  <c r="R405" i="5"/>
  <c r="S405" i="5" s="1"/>
  <c r="AD405" i="5" s="1"/>
  <c r="R408" i="5"/>
  <c r="S408" i="5" s="1"/>
  <c r="AD408" i="5" s="1"/>
  <c r="R411" i="5"/>
  <c r="S411" i="5" s="1"/>
  <c r="AD411" i="5" s="1"/>
  <c r="S414" i="5"/>
  <c r="AD414" i="5" s="1"/>
  <c r="R437" i="5"/>
  <c r="S437" i="5" s="1"/>
  <c r="AD437" i="5" s="1"/>
  <c r="R440" i="5"/>
  <c r="S440" i="5" s="1"/>
  <c r="AD440" i="5" s="1"/>
  <c r="R443" i="5"/>
  <c r="S443" i="5" s="1"/>
  <c r="AD443" i="5" s="1"/>
  <c r="S446" i="5"/>
  <c r="AD446" i="5" s="1"/>
  <c r="R469" i="5"/>
  <c r="S469" i="5" s="1"/>
  <c r="AD469" i="5" s="1"/>
  <c r="R472" i="5"/>
  <c r="S472" i="5" s="1"/>
  <c r="AD472" i="5" s="1"/>
  <c r="R475" i="5"/>
  <c r="S475" i="5" s="1"/>
  <c r="AD475" i="5" s="1"/>
  <c r="S478" i="5"/>
  <c r="AD478" i="5" s="1"/>
  <c r="R501" i="5"/>
  <c r="S501" i="5" s="1"/>
  <c r="AD501" i="5" s="1"/>
  <c r="R504" i="5"/>
  <c r="S504" i="5" s="1"/>
  <c r="AD504" i="5" s="1"/>
  <c r="R507" i="5"/>
  <c r="S507" i="5" s="1"/>
  <c r="AD507" i="5" s="1"/>
  <c r="S510" i="5"/>
  <c r="AD510" i="5" s="1"/>
  <c r="R533" i="5"/>
  <c r="S533" i="5" s="1"/>
  <c r="AD533" i="5" s="1"/>
  <c r="R536" i="5"/>
  <c r="S536" i="5" s="1"/>
  <c r="AD536" i="5" s="1"/>
  <c r="R541" i="5"/>
  <c r="S541" i="5" s="1"/>
  <c r="AD541" i="5" s="1"/>
  <c r="R575" i="5"/>
  <c r="S575" i="5" s="1"/>
  <c r="AD575" i="5" s="1"/>
  <c r="R579" i="5"/>
  <c r="S579" i="5" s="1"/>
  <c r="AD579" i="5" s="1"/>
  <c r="R600" i="5"/>
  <c r="S600" i="5" s="1"/>
  <c r="AD600" i="5" s="1"/>
  <c r="S604" i="5"/>
  <c r="AD604" i="5" s="1"/>
  <c r="U606" i="5"/>
  <c r="V606" i="5" s="1"/>
  <c r="U610" i="5"/>
  <c r="V610" i="5" s="1"/>
  <c r="R639" i="5"/>
  <c r="S639" i="5" s="1"/>
  <c r="AD639" i="5" s="1"/>
  <c r="R643" i="5"/>
  <c r="S643" i="5" s="1"/>
  <c r="AD643" i="5" s="1"/>
  <c r="R664" i="5"/>
  <c r="S664" i="5" s="1"/>
  <c r="AD664" i="5" s="1"/>
  <c r="S668" i="5"/>
  <c r="AD668" i="5" s="1"/>
  <c r="U670" i="5"/>
  <c r="V670" i="5" s="1"/>
  <c r="U674" i="5"/>
  <c r="V674" i="5" s="1"/>
  <c r="R703" i="5"/>
  <c r="S703" i="5" s="1"/>
  <c r="AD703" i="5" s="1"/>
  <c r="R707" i="5"/>
  <c r="S707" i="5" s="1"/>
  <c r="AD707" i="5" s="1"/>
  <c r="R728" i="5"/>
  <c r="S728" i="5" s="1"/>
  <c r="AD728" i="5" s="1"/>
  <c r="S732" i="5"/>
  <c r="AD732" i="5" s="1"/>
  <c r="U734" i="5"/>
  <c r="V734" i="5" s="1"/>
  <c r="U738" i="5"/>
  <c r="V738" i="5" s="1"/>
  <c r="R767" i="5"/>
  <c r="S767" i="5" s="1"/>
  <c r="AD767" i="5" s="1"/>
  <c r="R771" i="5"/>
  <c r="S771" i="5" s="1"/>
  <c r="AD771" i="5" s="1"/>
  <c r="R875" i="5"/>
  <c r="S875" i="5" s="1"/>
  <c r="AD875" i="5" s="1"/>
  <c r="R932" i="5"/>
  <c r="S932" i="5" s="1"/>
  <c r="AD932" i="5" s="1"/>
  <c r="R971" i="5"/>
  <c r="S971" i="5" s="1"/>
  <c r="AD971" i="5" s="1"/>
  <c r="R996" i="5"/>
  <c r="S996" i="5" s="1"/>
  <c r="AD996" i="5" s="1"/>
  <c r="R1047" i="5"/>
  <c r="S1047" i="5" s="1"/>
  <c r="AD1047" i="5" s="1"/>
  <c r="U1093" i="5"/>
  <c r="V1093" i="5" s="1"/>
  <c r="U1120" i="5"/>
  <c r="V1120" i="5" s="1"/>
  <c r="R1150" i="5"/>
  <c r="S1150" i="5" s="1"/>
  <c r="AD1150" i="5" s="1"/>
  <c r="U1176" i="5"/>
  <c r="V1176" i="5" s="1"/>
  <c r="U1192" i="5"/>
  <c r="V1192" i="5" s="1"/>
  <c r="R1199" i="5"/>
  <c r="S1199" i="5" s="1"/>
  <c r="AD1199" i="5" s="1"/>
  <c r="U1208" i="5"/>
  <c r="V1208" i="5" s="1"/>
  <c r="R1235" i="5"/>
  <c r="S1235" i="5" s="1"/>
  <c r="AD1235" i="5" s="1"/>
  <c r="U1260" i="5"/>
  <c r="V1260" i="5" s="1"/>
  <c r="R1263" i="5"/>
  <c r="S1263" i="5" s="1"/>
  <c r="AD1263" i="5" s="1"/>
  <c r="U1344" i="5"/>
  <c r="V1344" i="5" s="1"/>
  <c r="U1404" i="5"/>
  <c r="V1404" i="5" s="1"/>
  <c r="R1422" i="5"/>
  <c r="S1422" i="5" s="1"/>
  <c r="AD1422" i="5" s="1"/>
  <c r="R1552" i="5"/>
  <c r="S1552" i="5" s="1"/>
  <c r="AD1552" i="5" s="1"/>
  <c r="R1652" i="5"/>
  <c r="S1652" i="5" s="1"/>
  <c r="AD1652" i="5" s="1"/>
  <c r="R583" i="5"/>
  <c r="S583" i="5" s="1"/>
  <c r="AD583" i="5" s="1"/>
  <c r="R647" i="5"/>
  <c r="S647" i="5" s="1"/>
  <c r="AD647" i="5" s="1"/>
  <c r="V690" i="5"/>
  <c r="R711" i="5"/>
  <c r="S711" i="5" s="1"/>
  <c r="AD711" i="5" s="1"/>
  <c r="R775" i="5"/>
  <c r="S775" i="5" s="1"/>
  <c r="AD775" i="5" s="1"/>
  <c r="R838" i="5"/>
  <c r="S838" i="5" s="1"/>
  <c r="AD838" i="5" s="1"/>
  <c r="S855" i="5"/>
  <c r="AD855" i="5" s="1"/>
  <c r="R944" i="5"/>
  <c r="S944" i="5" s="1"/>
  <c r="AD944" i="5" s="1"/>
  <c r="U1259" i="5"/>
  <c r="V1259" i="5" s="1"/>
  <c r="U1308" i="5"/>
  <c r="V1308" i="5" s="1"/>
  <c r="U1431" i="5"/>
  <c r="V1431" i="5" s="1"/>
  <c r="S402" i="5"/>
  <c r="AD402" i="5" s="1"/>
  <c r="S434" i="5"/>
  <c r="AD434" i="5" s="1"/>
  <c r="S466" i="5"/>
  <c r="AD466" i="5" s="1"/>
  <c r="S498" i="5"/>
  <c r="AD498" i="5" s="1"/>
  <c r="S530" i="5"/>
  <c r="AD530" i="5" s="1"/>
  <c r="S559" i="5"/>
  <c r="AD559" i="5" s="1"/>
  <c r="S563" i="5"/>
  <c r="AD563" i="5" s="1"/>
  <c r="R567" i="5"/>
  <c r="S567" i="5" s="1"/>
  <c r="AD567" i="5" s="1"/>
  <c r="R571" i="5"/>
  <c r="S571" i="5" s="1"/>
  <c r="AD571" i="5" s="1"/>
  <c r="S623" i="5"/>
  <c r="AD623" i="5" s="1"/>
  <c r="S627" i="5"/>
  <c r="AD627" i="5" s="1"/>
  <c r="R631" i="5"/>
  <c r="S631" i="5" s="1"/>
  <c r="AD631" i="5" s="1"/>
  <c r="R635" i="5"/>
  <c r="S635" i="5" s="1"/>
  <c r="AD635" i="5" s="1"/>
  <c r="S687" i="5"/>
  <c r="AD687" i="5" s="1"/>
  <c r="S691" i="5"/>
  <c r="AD691" i="5" s="1"/>
  <c r="R695" i="5"/>
  <c r="S695" i="5" s="1"/>
  <c r="AD695" i="5" s="1"/>
  <c r="R699" i="5"/>
  <c r="S699" i="5" s="1"/>
  <c r="AD699" i="5" s="1"/>
  <c r="S751" i="5"/>
  <c r="AD751" i="5" s="1"/>
  <c r="S755" i="5"/>
  <c r="AD755" i="5" s="1"/>
  <c r="R759" i="5"/>
  <c r="S759" i="5" s="1"/>
  <c r="AD759" i="5" s="1"/>
  <c r="R763" i="5"/>
  <c r="S763" i="5" s="1"/>
  <c r="AD763" i="5" s="1"/>
  <c r="R787" i="5"/>
  <c r="S787" i="5" s="1"/>
  <c r="AD787" i="5" s="1"/>
  <c r="R791" i="5"/>
  <c r="S791" i="5" s="1"/>
  <c r="AD791" i="5" s="1"/>
  <c r="S795" i="5"/>
  <c r="AD795" i="5" s="1"/>
  <c r="R807" i="5"/>
  <c r="S807" i="5" s="1"/>
  <c r="AD807" i="5" s="1"/>
  <c r="S820" i="5"/>
  <c r="AD820" i="5" s="1"/>
  <c r="R850" i="5"/>
  <c r="S850" i="5" s="1"/>
  <c r="AD850" i="5" s="1"/>
  <c r="R868" i="5"/>
  <c r="S868" i="5" s="1"/>
  <c r="AD868" i="5" s="1"/>
  <c r="R907" i="5"/>
  <c r="S907" i="5" s="1"/>
  <c r="AD907" i="5" s="1"/>
  <c r="R1004" i="5"/>
  <c r="S1004" i="5" s="1"/>
  <c r="AD1004" i="5" s="1"/>
  <c r="U1017" i="5"/>
  <c r="V1017" i="5" s="1"/>
  <c r="R1036" i="5"/>
  <c r="S1036" i="5" s="1"/>
  <c r="AD1036" i="5" s="1"/>
  <c r="S1068" i="5"/>
  <c r="AD1068" i="5" s="1"/>
  <c r="S1100" i="5"/>
  <c r="AD1100" i="5" s="1"/>
  <c r="S1103" i="5"/>
  <c r="AD1103" i="5" s="1"/>
  <c r="S1134" i="5"/>
  <c r="AD1134" i="5" s="1"/>
  <c r="U1180" i="5"/>
  <c r="V1180" i="5" s="1"/>
  <c r="U1196" i="5"/>
  <c r="V1196" i="5" s="1"/>
  <c r="U1211" i="5"/>
  <c r="V1211" i="5" s="1"/>
  <c r="R1242" i="5"/>
  <c r="S1242" i="5" s="1"/>
  <c r="AD1242" i="5" s="1"/>
  <c r="S1251" i="5"/>
  <c r="AD1251" i="5" s="1"/>
  <c r="R1254" i="5"/>
  <c r="S1254" i="5" s="1"/>
  <c r="AD1254" i="5" s="1"/>
  <c r="S1302" i="5"/>
  <c r="AD1302" i="5" s="1"/>
  <c r="R1310" i="5"/>
  <c r="S1310" i="5" s="1"/>
  <c r="AD1310" i="5" s="1"/>
  <c r="U1315" i="5"/>
  <c r="V1315" i="5" s="1"/>
  <c r="R1323" i="5"/>
  <c r="S1323" i="5" s="1"/>
  <c r="AD1323" i="5" s="1"/>
  <c r="R1401" i="5"/>
  <c r="S1401" i="5" s="1"/>
  <c r="AD1401" i="5" s="1"/>
  <c r="U1598" i="5"/>
  <c r="V1598" i="5" s="1"/>
  <c r="U1116" i="5"/>
  <c r="V1116" i="5" s="1"/>
  <c r="R1210" i="5"/>
  <c r="S1210" i="5" s="1"/>
  <c r="AD1210" i="5" s="1"/>
  <c r="U1224" i="5"/>
  <c r="V1224" i="5" s="1"/>
  <c r="R1274" i="5"/>
  <c r="S1274" i="5" s="1"/>
  <c r="AD1274" i="5" s="1"/>
  <c r="R1335" i="5"/>
  <c r="S1335" i="5" s="1"/>
  <c r="AD1335" i="5" s="1"/>
  <c r="U1347" i="5"/>
  <c r="V1347" i="5" s="1"/>
  <c r="R1405" i="5"/>
  <c r="S1405" i="5" s="1"/>
  <c r="AD1405" i="5" s="1"/>
  <c r="U1408" i="5"/>
  <c r="V1408" i="5" s="1"/>
  <c r="R1413" i="5"/>
  <c r="S1413" i="5" s="1"/>
  <c r="AD1413" i="5" s="1"/>
  <c r="R1434" i="5"/>
  <c r="S1434" i="5" s="1"/>
  <c r="AD1434" i="5" s="1"/>
  <c r="U1451" i="5"/>
  <c r="V1451" i="5" s="1"/>
  <c r="U1472" i="5"/>
  <c r="V1472" i="5" s="1"/>
  <c r="U1657" i="5"/>
  <c r="V1657" i="5" s="1"/>
  <c r="S555" i="5"/>
  <c r="AD555" i="5" s="1"/>
  <c r="S587" i="5"/>
  <c r="AD587" i="5" s="1"/>
  <c r="S619" i="5"/>
  <c r="AD619" i="5" s="1"/>
  <c r="S651" i="5"/>
  <c r="AD651" i="5" s="1"/>
  <c r="S683" i="5"/>
  <c r="AD683" i="5" s="1"/>
  <c r="S715" i="5"/>
  <c r="AD715" i="5" s="1"/>
  <c r="S747" i="5"/>
  <c r="AD747" i="5" s="1"/>
  <c r="S779" i="5"/>
  <c r="AD779" i="5" s="1"/>
  <c r="S803" i="5"/>
  <c r="AD803" i="5" s="1"/>
  <c r="R846" i="5"/>
  <c r="S846" i="5" s="1"/>
  <c r="AD846" i="5" s="1"/>
  <c r="R870" i="5"/>
  <c r="S870" i="5" s="1"/>
  <c r="AD870" i="5" s="1"/>
  <c r="S883" i="5"/>
  <c r="AD883" i="5" s="1"/>
  <c r="U893" i="5"/>
  <c r="V893" i="5" s="1"/>
  <c r="S940" i="5"/>
  <c r="AD940" i="5" s="1"/>
  <c r="R955" i="5"/>
  <c r="S955" i="5" s="1"/>
  <c r="AD955" i="5" s="1"/>
  <c r="S1007" i="5"/>
  <c r="AD1007" i="5" s="1"/>
  <c r="R1039" i="5"/>
  <c r="S1039" i="5" s="1"/>
  <c r="AD1039" i="5" s="1"/>
  <c r="U1044" i="5"/>
  <c r="V1044" i="5" s="1"/>
  <c r="S1079" i="5"/>
  <c r="AD1079" i="5" s="1"/>
  <c r="S1099" i="5"/>
  <c r="AD1099" i="5" s="1"/>
  <c r="R1104" i="5"/>
  <c r="S1104" i="5" s="1"/>
  <c r="AD1104" i="5" s="1"/>
  <c r="R1111" i="5"/>
  <c r="S1111" i="5" s="1"/>
  <c r="AD1111" i="5" s="1"/>
  <c r="S1135" i="5"/>
  <c r="AD1135" i="5" s="1"/>
  <c r="R1167" i="5"/>
  <c r="S1167" i="5" s="1"/>
  <c r="AD1167" i="5" s="1"/>
  <c r="R1170" i="5"/>
  <c r="S1170" i="5" s="1"/>
  <c r="AD1170" i="5" s="1"/>
  <c r="S1174" i="5"/>
  <c r="AD1174" i="5" s="1"/>
  <c r="S1219" i="5"/>
  <c r="AD1219" i="5" s="1"/>
  <c r="U1227" i="5"/>
  <c r="V1227" i="5" s="1"/>
  <c r="R1258" i="5"/>
  <c r="S1258" i="5" s="1"/>
  <c r="AD1258" i="5" s="1"/>
  <c r="U1282" i="5"/>
  <c r="V1282" i="5" s="1"/>
  <c r="U1292" i="5"/>
  <c r="V1292" i="5" s="1"/>
  <c r="U1343" i="5"/>
  <c r="V1343" i="5" s="1"/>
  <c r="R1402" i="5"/>
  <c r="S1402" i="5" s="1"/>
  <c r="AD1402" i="5" s="1"/>
  <c r="R1510" i="5"/>
  <c r="S1510" i="5" s="1"/>
  <c r="AD1510" i="5" s="1"/>
  <c r="U1525" i="5"/>
  <c r="V1525" i="5" s="1"/>
  <c r="U1531" i="5"/>
  <c r="V1531" i="5" s="1"/>
  <c r="R1556" i="5"/>
  <c r="S1556" i="5" s="1"/>
  <c r="AD1556" i="5" s="1"/>
  <c r="U1579" i="5"/>
  <c r="V1579" i="5" s="1"/>
  <c r="R830" i="5"/>
  <c r="S830" i="5" s="1"/>
  <c r="AD830" i="5" s="1"/>
  <c r="R862" i="5"/>
  <c r="S862" i="5" s="1"/>
  <c r="AD862" i="5" s="1"/>
  <c r="S895" i="5"/>
  <c r="AD895" i="5" s="1"/>
  <c r="S927" i="5"/>
  <c r="AD927" i="5" s="1"/>
  <c r="S959" i="5"/>
  <c r="AD959" i="5" s="1"/>
  <c r="S991" i="5"/>
  <c r="AD991" i="5" s="1"/>
  <c r="S1023" i="5"/>
  <c r="AD1023" i="5" s="1"/>
  <c r="S1055" i="5"/>
  <c r="AD1055" i="5" s="1"/>
  <c r="S1087" i="5"/>
  <c r="AD1087" i="5" s="1"/>
  <c r="S1138" i="5"/>
  <c r="AD1138" i="5" s="1"/>
  <c r="S1234" i="5"/>
  <c r="AD1234" i="5" s="1"/>
  <c r="S1250" i="5"/>
  <c r="AD1250" i="5" s="1"/>
  <c r="S1266" i="5"/>
  <c r="AD1266" i="5" s="1"/>
  <c r="S1334" i="5"/>
  <c r="AD1334" i="5" s="1"/>
  <c r="U1340" i="5"/>
  <c r="V1340" i="5" s="1"/>
  <c r="R1369" i="5"/>
  <c r="S1369" i="5" s="1"/>
  <c r="AD1369" i="5" s="1"/>
  <c r="U1372" i="5"/>
  <c r="V1372" i="5" s="1"/>
  <c r="R1398" i="5"/>
  <c r="S1398" i="5" s="1"/>
  <c r="AD1398" i="5" s="1"/>
  <c r="R1433" i="5"/>
  <c r="S1433" i="5" s="1"/>
  <c r="AD1433" i="5" s="1"/>
  <c r="U1436" i="5"/>
  <c r="V1436" i="5" s="1"/>
  <c r="U1443" i="5"/>
  <c r="V1443" i="5" s="1"/>
  <c r="U1456" i="5"/>
  <c r="V1456" i="5" s="1"/>
  <c r="R1469" i="5"/>
  <c r="S1469" i="5" s="1"/>
  <c r="AD1469" i="5" s="1"/>
  <c r="R1481" i="5"/>
  <c r="S1481" i="5" s="1"/>
  <c r="AD1481" i="5" s="1"/>
  <c r="U1503" i="5"/>
  <c r="V1503" i="5" s="1"/>
  <c r="U1512" i="5"/>
  <c r="V1512" i="5" s="1"/>
  <c r="U1580" i="5"/>
  <c r="V1580" i="5" s="1"/>
  <c r="R550" i="5"/>
  <c r="S550" i="5" s="1"/>
  <c r="AD550" i="5" s="1"/>
  <c r="R554" i="5"/>
  <c r="S554" i="5" s="1"/>
  <c r="AD554" i="5" s="1"/>
  <c r="R558" i="5"/>
  <c r="S558" i="5" s="1"/>
  <c r="AD558" i="5" s="1"/>
  <c r="R562" i="5"/>
  <c r="S562" i="5" s="1"/>
  <c r="AD562" i="5" s="1"/>
  <c r="R566" i="5"/>
  <c r="S566" i="5" s="1"/>
  <c r="AD566" i="5" s="1"/>
  <c r="R570" i="5"/>
  <c r="S570" i="5" s="1"/>
  <c r="AD570" i="5" s="1"/>
  <c r="R574" i="5"/>
  <c r="S574" i="5" s="1"/>
  <c r="AD574" i="5" s="1"/>
  <c r="R582" i="5"/>
  <c r="S582" i="5" s="1"/>
  <c r="AD582" i="5" s="1"/>
  <c r="R590" i="5"/>
  <c r="S590" i="5" s="1"/>
  <c r="AD590" i="5" s="1"/>
  <c r="R594" i="5"/>
  <c r="S594" i="5" s="1"/>
  <c r="AD594" i="5" s="1"/>
  <c r="R842" i="5"/>
  <c r="S842" i="5" s="1"/>
  <c r="AD842" i="5" s="1"/>
  <c r="U1148" i="5"/>
  <c r="V1148" i="5" s="1"/>
  <c r="U1165" i="5"/>
  <c r="V1165" i="5" s="1"/>
  <c r="R1178" i="5"/>
  <c r="S1178" i="5" s="1"/>
  <c r="AD1178" i="5" s="1"/>
  <c r="R1285" i="5"/>
  <c r="S1285" i="5" s="1"/>
  <c r="AD1285" i="5" s="1"/>
  <c r="U1312" i="5"/>
  <c r="V1312" i="5" s="1"/>
  <c r="U1376" i="5"/>
  <c r="V1376" i="5" s="1"/>
  <c r="U1423" i="5"/>
  <c r="V1423" i="5" s="1"/>
  <c r="R1474" i="5"/>
  <c r="S1474" i="5" s="1"/>
  <c r="AD1474" i="5" s="1"/>
  <c r="U1504" i="5"/>
  <c r="V1504" i="5" s="1"/>
  <c r="R1509" i="5"/>
  <c r="S1509" i="5" s="1"/>
  <c r="AD1509" i="5" s="1"/>
  <c r="R854" i="5"/>
  <c r="S854" i="5" s="1"/>
  <c r="AD854" i="5" s="1"/>
  <c r="S871" i="5"/>
  <c r="AD871" i="5" s="1"/>
  <c r="R899" i="5"/>
  <c r="S899" i="5" s="1"/>
  <c r="AD899" i="5" s="1"/>
  <c r="S903" i="5"/>
  <c r="AD903" i="5" s="1"/>
  <c r="R931" i="5"/>
  <c r="S931" i="5" s="1"/>
  <c r="AD931" i="5" s="1"/>
  <c r="S935" i="5"/>
  <c r="AD935" i="5" s="1"/>
  <c r="R963" i="5"/>
  <c r="S963" i="5" s="1"/>
  <c r="AD963" i="5" s="1"/>
  <c r="S967" i="5"/>
  <c r="AD967" i="5" s="1"/>
  <c r="R995" i="5"/>
  <c r="S995" i="5" s="1"/>
  <c r="AD995" i="5" s="1"/>
  <c r="S999" i="5"/>
  <c r="AD999" i="5" s="1"/>
  <c r="R1027" i="5"/>
  <c r="S1027" i="5" s="1"/>
  <c r="AD1027" i="5" s="1"/>
  <c r="S1031" i="5"/>
  <c r="AD1031" i="5" s="1"/>
  <c r="R1059" i="5"/>
  <c r="S1059" i="5" s="1"/>
  <c r="AD1059" i="5" s="1"/>
  <c r="S1063" i="5"/>
  <c r="AD1063" i="5" s="1"/>
  <c r="R1091" i="5"/>
  <c r="S1091" i="5" s="1"/>
  <c r="AD1091" i="5" s="1"/>
  <c r="S1095" i="5"/>
  <c r="AD1095" i="5" s="1"/>
  <c r="S1114" i="5"/>
  <c r="AD1114" i="5" s="1"/>
  <c r="V1124" i="5"/>
  <c r="R1146" i="5"/>
  <c r="S1146" i="5" s="1"/>
  <c r="AD1146" i="5" s="1"/>
  <c r="S1166" i="5"/>
  <c r="AD1166" i="5" s="1"/>
  <c r="R1171" i="5"/>
  <c r="S1171" i="5" s="1"/>
  <c r="AD1171" i="5" s="1"/>
  <c r="S1186" i="5"/>
  <c r="AD1186" i="5" s="1"/>
  <c r="R1190" i="5"/>
  <c r="S1190" i="5" s="1"/>
  <c r="AD1190" i="5" s="1"/>
  <c r="S1202" i="5"/>
  <c r="AD1202" i="5" s="1"/>
  <c r="R1206" i="5"/>
  <c r="S1206" i="5" s="1"/>
  <c r="AD1206" i="5" s="1"/>
  <c r="S1218" i="5"/>
  <c r="AD1218" i="5" s="1"/>
  <c r="R1222" i="5"/>
  <c r="S1222" i="5" s="1"/>
  <c r="AD1222" i="5" s="1"/>
  <c r="U1287" i="5"/>
  <c r="V1287" i="5" s="1"/>
  <c r="R1358" i="5"/>
  <c r="S1358" i="5" s="1"/>
  <c r="AD1358" i="5" s="1"/>
  <c r="R1366" i="5"/>
  <c r="S1366" i="5" s="1"/>
  <c r="AD1366" i="5" s="1"/>
  <c r="R1373" i="5"/>
  <c r="S1373" i="5" s="1"/>
  <c r="AD1373" i="5" s="1"/>
  <c r="R1382" i="5"/>
  <c r="S1382" i="5" s="1"/>
  <c r="AD1382" i="5" s="1"/>
  <c r="R1390" i="5"/>
  <c r="S1390" i="5" s="1"/>
  <c r="AD1390" i="5" s="1"/>
  <c r="U1399" i="5"/>
  <c r="V1399" i="5" s="1"/>
  <c r="U1424" i="5"/>
  <c r="V1424" i="5" s="1"/>
  <c r="R1437" i="5"/>
  <c r="S1437" i="5" s="1"/>
  <c r="AD1437" i="5" s="1"/>
  <c r="U1440" i="5"/>
  <c r="V1440" i="5" s="1"/>
  <c r="U1448" i="5"/>
  <c r="V1448" i="5" s="1"/>
  <c r="R1462" i="5"/>
  <c r="S1462" i="5" s="1"/>
  <c r="AD1462" i="5" s="1"/>
  <c r="R1466" i="5"/>
  <c r="S1466" i="5" s="1"/>
  <c r="AD1466" i="5" s="1"/>
  <c r="R1513" i="5"/>
  <c r="S1513" i="5" s="1"/>
  <c r="AD1513" i="5" s="1"/>
  <c r="U1597" i="5"/>
  <c r="V1597" i="5" s="1"/>
  <c r="R1603" i="5"/>
  <c r="S1603" i="5" s="1"/>
  <c r="AD1603" i="5" s="1"/>
  <c r="R1608" i="5"/>
  <c r="S1608" i="5" s="1"/>
  <c r="AD1608" i="5" s="1"/>
  <c r="R1303" i="5"/>
  <c r="S1303" i="5" s="1"/>
  <c r="AD1303" i="5" s="1"/>
  <c r="U1348" i="5"/>
  <c r="V1348" i="5" s="1"/>
  <c r="U1359" i="5"/>
  <c r="V1359" i="5" s="1"/>
  <c r="R1370" i="5"/>
  <c r="S1370" i="5" s="1"/>
  <c r="AD1370" i="5" s="1"/>
  <c r="R1381" i="5"/>
  <c r="S1381" i="5" s="1"/>
  <c r="AD1381" i="5" s="1"/>
  <c r="U1384" i="5"/>
  <c r="V1384" i="5" s="1"/>
  <c r="U1392" i="5"/>
  <c r="V1392" i="5" s="1"/>
  <c r="R1442" i="5"/>
  <c r="S1442" i="5" s="1"/>
  <c r="AD1442" i="5" s="1"/>
  <c r="R1449" i="5"/>
  <c r="S1449" i="5" s="1"/>
  <c r="AD1449" i="5" s="1"/>
  <c r="R1457" i="5"/>
  <c r="S1457" i="5" s="1"/>
  <c r="AD1457" i="5" s="1"/>
  <c r="R1478" i="5"/>
  <c r="S1478" i="5" s="1"/>
  <c r="AD1478" i="5" s="1"/>
  <c r="U1492" i="5"/>
  <c r="V1492" i="5" s="1"/>
  <c r="U1533" i="5"/>
  <c r="V1533" i="5" s="1"/>
  <c r="R1538" i="5"/>
  <c r="S1538" i="5" s="1"/>
  <c r="AD1538" i="5" s="1"/>
  <c r="U1557" i="5"/>
  <c r="V1557" i="5" s="1"/>
  <c r="U1569" i="5"/>
  <c r="V1569" i="5" s="1"/>
  <c r="R1624" i="5"/>
  <c r="S1624" i="5" s="1"/>
  <c r="AD1624" i="5" s="1"/>
  <c r="R1632" i="5"/>
  <c r="S1632" i="5" s="1"/>
  <c r="AD1632" i="5" s="1"/>
  <c r="R1646" i="5"/>
  <c r="S1646" i="5" s="1"/>
  <c r="AD1646" i="5" s="1"/>
  <c r="U1671" i="5"/>
  <c r="V1671" i="5" s="1"/>
  <c r="R874" i="5"/>
  <c r="S874" i="5" s="1"/>
  <c r="AD874" i="5" s="1"/>
  <c r="R878" i="5"/>
  <c r="S878" i="5" s="1"/>
  <c r="AD878" i="5" s="1"/>
  <c r="R882" i="5"/>
  <c r="S882" i="5" s="1"/>
  <c r="AD882" i="5" s="1"/>
  <c r="R886" i="5"/>
  <c r="S886" i="5" s="1"/>
  <c r="AD886" i="5" s="1"/>
  <c r="R890" i="5"/>
  <c r="S890" i="5" s="1"/>
  <c r="AD890" i="5" s="1"/>
  <c r="R894" i="5"/>
  <c r="S894" i="5" s="1"/>
  <c r="AD894" i="5" s="1"/>
  <c r="R898" i="5"/>
  <c r="S898" i="5" s="1"/>
  <c r="AD898" i="5" s="1"/>
  <c r="R902" i="5"/>
  <c r="S902" i="5" s="1"/>
  <c r="AD902" i="5" s="1"/>
  <c r="R906" i="5"/>
  <c r="S906" i="5" s="1"/>
  <c r="AD906" i="5" s="1"/>
  <c r="R910" i="5"/>
  <c r="S910" i="5" s="1"/>
  <c r="AD910" i="5" s="1"/>
  <c r="R914" i="5"/>
  <c r="S914" i="5" s="1"/>
  <c r="AD914" i="5" s="1"/>
  <c r="R918" i="5"/>
  <c r="S918" i="5" s="1"/>
  <c r="AD918" i="5" s="1"/>
  <c r="R922" i="5"/>
  <c r="S922" i="5" s="1"/>
  <c r="AD922" i="5" s="1"/>
  <c r="R926" i="5"/>
  <c r="S926" i="5" s="1"/>
  <c r="AD926" i="5" s="1"/>
  <c r="R930" i="5"/>
  <c r="S930" i="5" s="1"/>
  <c r="AD930" i="5" s="1"/>
  <c r="R934" i="5"/>
  <c r="S934" i="5" s="1"/>
  <c r="AD934" i="5" s="1"/>
  <c r="R938" i="5"/>
  <c r="S938" i="5" s="1"/>
  <c r="AD938" i="5" s="1"/>
  <c r="R942" i="5"/>
  <c r="S942" i="5" s="1"/>
  <c r="AD942" i="5" s="1"/>
  <c r="R946" i="5"/>
  <c r="S946" i="5" s="1"/>
  <c r="AD946" i="5" s="1"/>
  <c r="R950" i="5"/>
  <c r="S950" i="5" s="1"/>
  <c r="AD950" i="5" s="1"/>
  <c r="R954" i="5"/>
  <c r="S954" i="5" s="1"/>
  <c r="AD954" i="5" s="1"/>
  <c r="R958" i="5"/>
  <c r="S958" i="5" s="1"/>
  <c r="AD958" i="5" s="1"/>
  <c r="R962" i="5"/>
  <c r="S962" i="5" s="1"/>
  <c r="AD962" i="5" s="1"/>
  <c r="R966" i="5"/>
  <c r="S966" i="5" s="1"/>
  <c r="AD966" i="5" s="1"/>
  <c r="R970" i="5"/>
  <c r="S970" i="5" s="1"/>
  <c r="AD970" i="5" s="1"/>
  <c r="R974" i="5"/>
  <c r="S974" i="5" s="1"/>
  <c r="AD974" i="5" s="1"/>
  <c r="R978" i="5"/>
  <c r="S978" i="5" s="1"/>
  <c r="AD978" i="5" s="1"/>
  <c r="R982" i="5"/>
  <c r="S982" i="5" s="1"/>
  <c r="AD982" i="5" s="1"/>
  <c r="R986" i="5"/>
  <c r="S986" i="5" s="1"/>
  <c r="AD986" i="5" s="1"/>
  <c r="R990" i="5"/>
  <c r="S990" i="5" s="1"/>
  <c r="AD990" i="5" s="1"/>
  <c r="R994" i="5"/>
  <c r="S994" i="5" s="1"/>
  <c r="AD994" i="5" s="1"/>
  <c r="R998" i="5"/>
  <c r="S998" i="5" s="1"/>
  <c r="AD998" i="5" s="1"/>
  <c r="R1002" i="5"/>
  <c r="S1002" i="5" s="1"/>
  <c r="AD1002" i="5" s="1"/>
  <c r="R1006" i="5"/>
  <c r="S1006" i="5" s="1"/>
  <c r="AD1006" i="5" s="1"/>
  <c r="R1010" i="5"/>
  <c r="S1010" i="5" s="1"/>
  <c r="AD1010" i="5" s="1"/>
  <c r="R1014" i="5"/>
  <c r="S1014" i="5" s="1"/>
  <c r="AD1014" i="5" s="1"/>
  <c r="R1018" i="5"/>
  <c r="S1018" i="5" s="1"/>
  <c r="AD1018" i="5" s="1"/>
  <c r="R1022" i="5"/>
  <c r="S1022" i="5" s="1"/>
  <c r="AD1022" i="5" s="1"/>
  <c r="R1026" i="5"/>
  <c r="S1026" i="5" s="1"/>
  <c r="AD1026" i="5" s="1"/>
  <c r="R1030" i="5"/>
  <c r="S1030" i="5" s="1"/>
  <c r="AD1030" i="5" s="1"/>
  <c r="R1034" i="5"/>
  <c r="S1034" i="5" s="1"/>
  <c r="AD1034" i="5" s="1"/>
  <c r="R1038" i="5"/>
  <c r="S1038" i="5" s="1"/>
  <c r="AD1038" i="5" s="1"/>
  <c r="R1042" i="5"/>
  <c r="S1042" i="5" s="1"/>
  <c r="AD1042" i="5" s="1"/>
  <c r="R1046" i="5"/>
  <c r="S1046" i="5" s="1"/>
  <c r="AD1046" i="5" s="1"/>
  <c r="R1050" i="5"/>
  <c r="S1050" i="5" s="1"/>
  <c r="AD1050" i="5" s="1"/>
  <c r="R1054" i="5"/>
  <c r="S1054" i="5" s="1"/>
  <c r="AD1054" i="5" s="1"/>
  <c r="R1058" i="5"/>
  <c r="S1058" i="5" s="1"/>
  <c r="AD1058" i="5" s="1"/>
  <c r="R1062" i="5"/>
  <c r="S1062" i="5" s="1"/>
  <c r="AD1062" i="5" s="1"/>
  <c r="R1066" i="5"/>
  <c r="S1066" i="5" s="1"/>
  <c r="AD1066" i="5" s="1"/>
  <c r="R1070" i="5"/>
  <c r="S1070" i="5" s="1"/>
  <c r="AD1070" i="5" s="1"/>
  <c r="R1074" i="5"/>
  <c r="S1074" i="5" s="1"/>
  <c r="AD1074" i="5" s="1"/>
  <c r="R1078" i="5"/>
  <c r="S1078" i="5" s="1"/>
  <c r="AD1078" i="5" s="1"/>
  <c r="R1082" i="5"/>
  <c r="S1082" i="5" s="1"/>
  <c r="AD1082" i="5" s="1"/>
  <c r="R1086" i="5"/>
  <c r="S1086" i="5" s="1"/>
  <c r="AD1086" i="5" s="1"/>
  <c r="R1090" i="5"/>
  <c r="S1090" i="5" s="1"/>
  <c r="AD1090" i="5" s="1"/>
  <c r="R1094" i="5"/>
  <c r="S1094" i="5" s="1"/>
  <c r="AD1094" i="5" s="1"/>
  <c r="R1098" i="5"/>
  <c r="S1098" i="5" s="1"/>
  <c r="AD1098" i="5" s="1"/>
  <c r="R1102" i="5"/>
  <c r="S1102" i="5" s="1"/>
  <c r="AD1102" i="5" s="1"/>
  <c r="R1106" i="5"/>
  <c r="S1106" i="5" s="1"/>
  <c r="AD1106" i="5" s="1"/>
  <c r="R1110" i="5"/>
  <c r="S1110" i="5" s="1"/>
  <c r="AD1110" i="5" s="1"/>
  <c r="R1122" i="5"/>
  <c r="S1122" i="5" s="1"/>
  <c r="AD1122" i="5" s="1"/>
  <c r="S1126" i="5"/>
  <c r="AD1126" i="5" s="1"/>
  <c r="R1143" i="5"/>
  <c r="S1143" i="5" s="1"/>
  <c r="AD1143" i="5" s="1"/>
  <c r="R1154" i="5"/>
  <c r="S1154" i="5" s="1"/>
  <c r="AD1154" i="5" s="1"/>
  <c r="S1158" i="5"/>
  <c r="AD1158" i="5" s="1"/>
  <c r="R1175" i="5"/>
  <c r="S1175" i="5" s="1"/>
  <c r="AD1175" i="5" s="1"/>
  <c r="R1191" i="5"/>
  <c r="S1191" i="5" s="1"/>
  <c r="AD1191" i="5" s="1"/>
  <c r="S1198" i="5"/>
  <c r="AD1198" i="5" s="1"/>
  <c r="R1207" i="5"/>
  <c r="S1207" i="5" s="1"/>
  <c r="AD1207" i="5" s="1"/>
  <c r="S1214" i="5"/>
  <c r="AD1214" i="5" s="1"/>
  <c r="R1223" i="5"/>
  <c r="S1223" i="5" s="1"/>
  <c r="AD1223" i="5" s="1"/>
  <c r="R1239" i="5"/>
  <c r="S1239" i="5" s="1"/>
  <c r="AD1239" i="5" s="1"/>
  <c r="S1246" i="5"/>
  <c r="AD1246" i="5" s="1"/>
  <c r="R1255" i="5"/>
  <c r="S1255" i="5" s="1"/>
  <c r="AD1255" i="5" s="1"/>
  <c r="S1262" i="5"/>
  <c r="AD1262" i="5" s="1"/>
  <c r="R1271" i="5"/>
  <c r="S1271" i="5" s="1"/>
  <c r="AD1271" i="5" s="1"/>
  <c r="S1278" i="5"/>
  <c r="AD1278" i="5" s="1"/>
  <c r="R1291" i="5"/>
  <c r="S1291" i="5" s="1"/>
  <c r="AD1291" i="5" s="1"/>
  <c r="R1298" i="5"/>
  <c r="S1298" i="5" s="1"/>
  <c r="AD1298" i="5" s="1"/>
  <c r="U1316" i="5"/>
  <c r="V1316" i="5" s="1"/>
  <c r="R1338" i="5"/>
  <c r="S1338" i="5" s="1"/>
  <c r="AD1338" i="5" s="1"/>
  <c r="R1351" i="5"/>
  <c r="S1351" i="5" s="1"/>
  <c r="AD1351" i="5" s="1"/>
  <c r="U1360" i="5"/>
  <c r="V1360" i="5" s="1"/>
  <c r="R1410" i="5"/>
  <c r="S1410" i="5" s="1"/>
  <c r="AD1410" i="5" s="1"/>
  <c r="R1417" i="5"/>
  <c r="S1417" i="5" s="1"/>
  <c r="AD1417" i="5" s="1"/>
  <c r="R1425" i="5"/>
  <c r="S1425" i="5" s="1"/>
  <c r="AD1425" i="5" s="1"/>
  <c r="R1446" i="5"/>
  <c r="S1446" i="5" s="1"/>
  <c r="AD1446" i="5" s="1"/>
  <c r="U1460" i="5"/>
  <c r="V1460" i="5" s="1"/>
  <c r="R1497" i="5"/>
  <c r="S1497" i="5" s="1"/>
  <c r="AD1497" i="5" s="1"/>
  <c r="U1500" i="5"/>
  <c r="V1500" i="5" s="1"/>
  <c r="R1518" i="5"/>
  <c r="S1518" i="5" s="1"/>
  <c r="AD1518" i="5" s="1"/>
  <c r="R1522" i="5"/>
  <c r="S1522" i="5" s="1"/>
  <c r="AD1522" i="5" s="1"/>
  <c r="R1546" i="5"/>
  <c r="S1546" i="5" s="1"/>
  <c r="AD1546" i="5" s="1"/>
  <c r="R1566" i="5"/>
  <c r="S1566" i="5" s="1"/>
  <c r="AD1566" i="5" s="1"/>
  <c r="R1574" i="5"/>
  <c r="S1574" i="5" s="1"/>
  <c r="AD1574" i="5" s="1"/>
  <c r="R1614" i="5"/>
  <c r="S1614" i="5" s="1"/>
  <c r="AD1614" i="5" s="1"/>
  <c r="U1694" i="5"/>
  <c r="V1694" i="5" s="1"/>
  <c r="S1130" i="5"/>
  <c r="AD1130" i="5" s="1"/>
  <c r="S1162" i="5"/>
  <c r="AD1162" i="5" s="1"/>
  <c r="R1182" i="5"/>
  <c r="S1182" i="5" s="1"/>
  <c r="AD1182" i="5" s="1"/>
  <c r="R1230" i="5"/>
  <c r="S1230" i="5" s="1"/>
  <c r="AD1230" i="5" s="1"/>
  <c r="U1284" i="5"/>
  <c r="V1284" i="5" s="1"/>
  <c r="R1306" i="5"/>
  <c r="S1306" i="5" s="1"/>
  <c r="AD1306" i="5" s="1"/>
  <c r="S1331" i="5"/>
  <c r="AD1331" i="5" s="1"/>
  <c r="R1346" i="5"/>
  <c r="S1346" i="5" s="1"/>
  <c r="AD1346" i="5" s="1"/>
  <c r="R1378" i="5"/>
  <c r="S1378" i="5" s="1"/>
  <c r="AD1378" i="5" s="1"/>
  <c r="R1385" i="5"/>
  <c r="S1385" i="5" s="1"/>
  <c r="AD1385" i="5" s="1"/>
  <c r="R1393" i="5"/>
  <c r="S1393" i="5" s="1"/>
  <c r="AD1393" i="5" s="1"/>
  <c r="R1414" i="5"/>
  <c r="S1414" i="5" s="1"/>
  <c r="AD1414" i="5" s="1"/>
  <c r="U1428" i="5"/>
  <c r="V1428" i="5" s="1"/>
  <c r="R1465" i="5"/>
  <c r="S1465" i="5" s="1"/>
  <c r="AD1465" i="5" s="1"/>
  <c r="U1468" i="5"/>
  <c r="V1468" i="5" s="1"/>
  <c r="R1486" i="5"/>
  <c r="S1486" i="5" s="1"/>
  <c r="AD1486" i="5" s="1"/>
  <c r="U1547" i="5"/>
  <c r="V1547" i="5" s="1"/>
  <c r="U1587" i="5"/>
  <c r="V1587" i="5" s="1"/>
  <c r="R1625" i="5"/>
  <c r="S1625" i="5" s="1"/>
  <c r="AD1625" i="5" s="1"/>
  <c r="R1664" i="5"/>
  <c r="S1664" i="5" s="1"/>
  <c r="AD1664" i="5" s="1"/>
  <c r="U1677" i="5"/>
  <c r="V1677" i="5" s="1"/>
  <c r="U1699" i="5"/>
  <c r="V1699" i="5" s="1"/>
  <c r="S1281" i="5"/>
  <c r="AD1281" i="5" s="1"/>
  <c r="S1286" i="5"/>
  <c r="AD1286" i="5" s="1"/>
  <c r="S1318" i="5"/>
  <c r="AD1318" i="5" s="1"/>
  <c r="S1350" i="5"/>
  <c r="AD1350" i="5" s="1"/>
  <c r="U1356" i="5"/>
  <c r="V1356" i="5" s="1"/>
  <c r="R1362" i="5"/>
  <c r="S1362" i="5" s="1"/>
  <c r="AD1362" i="5" s="1"/>
  <c r="R1365" i="5"/>
  <c r="S1365" i="5" s="1"/>
  <c r="AD1365" i="5" s="1"/>
  <c r="U1388" i="5"/>
  <c r="V1388" i="5" s="1"/>
  <c r="R1394" i="5"/>
  <c r="S1394" i="5" s="1"/>
  <c r="AD1394" i="5" s="1"/>
  <c r="R1397" i="5"/>
  <c r="S1397" i="5" s="1"/>
  <c r="AD1397" i="5" s="1"/>
  <c r="U1420" i="5"/>
  <c r="V1420" i="5" s="1"/>
  <c r="R1426" i="5"/>
  <c r="S1426" i="5" s="1"/>
  <c r="AD1426" i="5" s="1"/>
  <c r="R1429" i="5"/>
  <c r="S1429" i="5" s="1"/>
  <c r="AD1429" i="5" s="1"/>
  <c r="U1452" i="5"/>
  <c r="V1452" i="5" s="1"/>
  <c r="R1458" i="5"/>
  <c r="S1458" i="5" s="1"/>
  <c r="AD1458" i="5" s="1"/>
  <c r="R1461" i="5"/>
  <c r="S1461" i="5" s="1"/>
  <c r="AD1461" i="5" s="1"/>
  <c r="U1484" i="5"/>
  <c r="V1484" i="5" s="1"/>
  <c r="R1490" i="5"/>
  <c r="S1490" i="5" s="1"/>
  <c r="AD1490" i="5" s="1"/>
  <c r="R1493" i="5"/>
  <c r="S1493" i="5" s="1"/>
  <c r="AD1493" i="5" s="1"/>
  <c r="U1516" i="5"/>
  <c r="V1516" i="5" s="1"/>
  <c r="U1543" i="5"/>
  <c r="V1543" i="5" s="1"/>
  <c r="V1589" i="5"/>
  <c r="U1600" i="5"/>
  <c r="V1600" i="5" s="1"/>
  <c r="R1605" i="5"/>
  <c r="S1605" i="5" s="1"/>
  <c r="AD1605" i="5" s="1"/>
  <c r="U1662" i="5"/>
  <c r="V1662" i="5" s="1"/>
  <c r="U1698" i="5"/>
  <c r="V1698" i="5" s="1"/>
  <c r="U1703" i="5"/>
  <c r="V1703" i="5" s="1"/>
  <c r="R1117" i="5"/>
  <c r="S1117" i="5" s="1"/>
  <c r="AD1117" i="5" s="1"/>
  <c r="R1121" i="5"/>
  <c r="S1121" i="5" s="1"/>
  <c r="AD1121" i="5" s="1"/>
  <c r="R1125" i="5"/>
  <c r="S1125" i="5" s="1"/>
  <c r="AD1125" i="5" s="1"/>
  <c r="R1129" i="5"/>
  <c r="S1129" i="5" s="1"/>
  <c r="AD1129" i="5" s="1"/>
  <c r="R1133" i="5"/>
  <c r="S1133" i="5" s="1"/>
  <c r="AD1133" i="5" s="1"/>
  <c r="R1137" i="5"/>
  <c r="S1137" i="5" s="1"/>
  <c r="AD1137" i="5" s="1"/>
  <c r="R1141" i="5"/>
  <c r="S1141" i="5" s="1"/>
  <c r="AD1141" i="5" s="1"/>
  <c r="R1145" i="5"/>
  <c r="S1145" i="5" s="1"/>
  <c r="AD1145" i="5" s="1"/>
  <c r="R1149" i="5"/>
  <c r="S1149" i="5" s="1"/>
  <c r="AD1149" i="5" s="1"/>
  <c r="R1153" i="5"/>
  <c r="S1153" i="5" s="1"/>
  <c r="AD1153" i="5" s="1"/>
  <c r="R1157" i="5"/>
  <c r="S1157" i="5" s="1"/>
  <c r="AD1157" i="5" s="1"/>
  <c r="R1161" i="5"/>
  <c r="S1161" i="5" s="1"/>
  <c r="AD1161" i="5" s="1"/>
  <c r="R1169" i="5"/>
  <c r="S1169" i="5" s="1"/>
  <c r="AD1169" i="5" s="1"/>
  <c r="R1173" i="5"/>
  <c r="S1173" i="5" s="1"/>
  <c r="AD1173" i="5" s="1"/>
  <c r="U1368" i="5"/>
  <c r="V1368" i="5" s="1"/>
  <c r="R1374" i="5"/>
  <c r="S1374" i="5" s="1"/>
  <c r="AD1374" i="5" s="1"/>
  <c r="R1377" i="5"/>
  <c r="S1377" i="5" s="1"/>
  <c r="AD1377" i="5" s="1"/>
  <c r="U1400" i="5"/>
  <c r="V1400" i="5" s="1"/>
  <c r="R1406" i="5"/>
  <c r="S1406" i="5" s="1"/>
  <c r="AD1406" i="5" s="1"/>
  <c r="R1409" i="5"/>
  <c r="S1409" i="5" s="1"/>
  <c r="AD1409" i="5" s="1"/>
  <c r="U1432" i="5"/>
  <c r="V1432" i="5" s="1"/>
  <c r="R1438" i="5"/>
  <c r="S1438" i="5" s="1"/>
  <c r="AD1438" i="5" s="1"/>
  <c r="R1441" i="5"/>
  <c r="S1441" i="5" s="1"/>
  <c r="AD1441" i="5" s="1"/>
  <c r="U1464" i="5"/>
  <c r="V1464" i="5" s="1"/>
  <c r="R1470" i="5"/>
  <c r="S1470" i="5" s="1"/>
  <c r="AD1470" i="5" s="1"/>
  <c r="R1473" i="5"/>
  <c r="S1473" i="5" s="1"/>
  <c r="AD1473" i="5" s="1"/>
  <c r="U1496" i="5"/>
  <c r="V1496" i="5" s="1"/>
  <c r="R1502" i="5"/>
  <c r="S1502" i="5" s="1"/>
  <c r="AD1502" i="5" s="1"/>
  <c r="R1505" i="5"/>
  <c r="S1505" i="5" s="1"/>
  <c r="AD1505" i="5" s="1"/>
  <c r="U1523" i="5"/>
  <c r="V1523" i="5" s="1"/>
  <c r="R1530" i="5"/>
  <c r="S1530" i="5" s="1"/>
  <c r="AD1530" i="5" s="1"/>
  <c r="R1560" i="5"/>
  <c r="S1560" i="5" s="1"/>
  <c r="AD1560" i="5" s="1"/>
  <c r="U1609" i="5"/>
  <c r="V1609" i="5" s="1"/>
  <c r="U1622" i="5"/>
  <c r="V1622" i="5" s="1"/>
  <c r="U1639" i="5"/>
  <c r="V1639" i="5" s="1"/>
  <c r="U1679" i="5"/>
  <c r="V1679" i="5" s="1"/>
  <c r="R1290" i="5"/>
  <c r="S1290" i="5" s="1"/>
  <c r="AD1290" i="5" s="1"/>
  <c r="S1294" i="5"/>
  <c r="AD1294" i="5" s="1"/>
  <c r="R1322" i="5"/>
  <c r="S1322" i="5" s="1"/>
  <c r="AD1322" i="5" s="1"/>
  <c r="S1326" i="5"/>
  <c r="AD1326" i="5" s="1"/>
  <c r="R1354" i="5"/>
  <c r="S1354" i="5" s="1"/>
  <c r="AD1354" i="5" s="1"/>
  <c r="R1357" i="5"/>
  <c r="S1357" i="5" s="1"/>
  <c r="AD1357" i="5" s="1"/>
  <c r="U1380" i="5"/>
  <c r="V1380" i="5" s="1"/>
  <c r="R1386" i="5"/>
  <c r="S1386" i="5" s="1"/>
  <c r="AD1386" i="5" s="1"/>
  <c r="R1389" i="5"/>
  <c r="S1389" i="5" s="1"/>
  <c r="AD1389" i="5" s="1"/>
  <c r="U1412" i="5"/>
  <c r="V1412" i="5" s="1"/>
  <c r="R1418" i="5"/>
  <c r="S1418" i="5" s="1"/>
  <c r="AD1418" i="5" s="1"/>
  <c r="R1421" i="5"/>
  <c r="S1421" i="5" s="1"/>
  <c r="AD1421" i="5" s="1"/>
  <c r="U1444" i="5"/>
  <c r="V1444" i="5" s="1"/>
  <c r="R1450" i="5"/>
  <c r="S1450" i="5" s="1"/>
  <c r="AD1450" i="5" s="1"/>
  <c r="R1453" i="5"/>
  <c r="S1453" i="5" s="1"/>
  <c r="AD1453" i="5" s="1"/>
  <c r="U1476" i="5"/>
  <c r="V1476" i="5" s="1"/>
  <c r="R1482" i="5"/>
  <c r="S1482" i="5" s="1"/>
  <c r="AD1482" i="5" s="1"/>
  <c r="R1485" i="5"/>
  <c r="S1485" i="5" s="1"/>
  <c r="AD1485" i="5" s="1"/>
  <c r="U1508" i="5"/>
  <c r="V1508" i="5" s="1"/>
  <c r="R1514" i="5"/>
  <c r="S1514" i="5" s="1"/>
  <c r="AD1514" i="5" s="1"/>
  <c r="R1517" i="5"/>
  <c r="S1517" i="5" s="1"/>
  <c r="AD1517" i="5" s="1"/>
  <c r="U1601" i="5"/>
  <c r="V1601" i="5" s="1"/>
  <c r="S1606" i="5"/>
  <c r="AD1606" i="5" s="1"/>
  <c r="R1634" i="5"/>
  <c r="S1634" i="5" s="1"/>
  <c r="AD1634" i="5" s="1"/>
  <c r="R1526" i="5"/>
  <c r="S1526" i="5" s="1"/>
  <c r="AD1526" i="5" s="1"/>
  <c r="R1534" i="5"/>
  <c r="S1534" i="5" s="1"/>
  <c r="AD1534" i="5" s="1"/>
  <c r="R1542" i="5"/>
  <c r="S1542" i="5" s="1"/>
  <c r="AD1542" i="5" s="1"/>
  <c r="U1689" i="5"/>
  <c r="V1689" i="5" s="1"/>
  <c r="R1289" i="5"/>
  <c r="S1289" i="5" s="1"/>
  <c r="AD1289" i="5" s="1"/>
  <c r="R1293" i="5"/>
  <c r="S1293" i="5" s="1"/>
  <c r="AD1293" i="5" s="1"/>
  <c r="R1297" i="5"/>
  <c r="S1297" i="5" s="1"/>
  <c r="AD1297" i="5" s="1"/>
  <c r="R1301" i="5"/>
  <c r="S1301" i="5" s="1"/>
  <c r="AD1301" i="5" s="1"/>
  <c r="R1305" i="5"/>
  <c r="S1305" i="5" s="1"/>
  <c r="AD1305" i="5" s="1"/>
  <c r="R1309" i="5"/>
  <c r="S1309" i="5" s="1"/>
  <c r="AD1309" i="5" s="1"/>
  <c r="R1313" i="5"/>
  <c r="S1313" i="5" s="1"/>
  <c r="AD1313" i="5" s="1"/>
  <c r="R1317" i="5"/>
  <c r="S1317" i="5" s="1"/>
  <c r="AD1317" i="5" s="1"/>
  <c r="R1321" i="5"/>
  <c r="S1321" i="5" s="1"/>
  <c r="AD1321" i="5" s="1"/>
  <c r="R1325" i="5"/>
  <c r="S1325" i="5" s="1"/>
  <c r="AD1325" i="5" s="1"/>
  <c r="R1329" i="5"/>
  <c r="S1329" i="5" s="1"/>
  <c r="AD1329" i="5" s="1"/>
  <c r="R1333" i="5"/>
  <c r="S1333" i="5" s="1"/>
  <c r="AD1333" i="5" s="1"/>
  <c r="R1337" i="5"/>
  <c r="S1337" i="5" s="1"/>
  <c r="AD1337" i="5" s="1"/>
  <c r="R1341" i="5"/>
  <c r="S1341" i="5" s="1"/>
  <c r="AD1341" i="5" s="1"/>
  <c r="R1345" i="5"/>
  <c r="S1345" i="5" s="1"/>
  <c r="AD1345" i="5" s="1"/>
  <c r="R1349" i="5"/>
  <c r="S1349" i="5" s="1"/>
  <c r="AD1349" i="5" s="1"/>
  <c r="R1353" i="5"/>
  <c r="S1353" i="5" s="1"/>
  <c r="AD1353" i="5" s="1"/>
  <c r="U1521" i="5"/>
  <c r="V1521" i="5" s="1"/>
  <c r="R1524" i="5"/>
  <c r="S1524" i="5" s="1"/>
  <c r="AD1524" i="5" s="1"/>
  <c r="U1529" i="5"/>
  <c r="V1529" i="5" s="1"/>
  <c r="R1532" i="5"/>
  <c r="S1532" i="5" s="1"/>
  <c r="AD1532" i="5" s="1"/>
  <c r="U1537" i="5"/>
  <c r="V1537" i="5" s="1"/>
  <c r="R1540" i="5"/>
  <c r="S1540" i="5" s="1"/>
  <c r="AD1540" i="5" s="1"/>
  <c r="U1545" i="5"/>
  <c r="V1545" i="5" s="1"/>
  <c r="R1548" i="5"/>
  <c r="S1548" i="5" s="1"/>
  <c r="AD1548" i="5" s="1"/>
  <c r="R1555" i="5"/>
  <c r="S1555" i="5" s="1"/>
  <c r="AD1555" i="5" s="1"/>
  <c r="R1576" i="5"/>
  <c r="S1576" i="5" s="1"/>
  <c r="AD1576" i="5" s="1"/>
  <c r="R1641" i="5"/>
  <c r="S1641" i="5" s="1"/>
  <c r="AD1641" i="5" s="1"/>
  <c r="R1658" i="5"/>
  <c r="S1658" i="5" s="1"/>
  <c r="AD1658" i="5" s="1"/>
  <c r="R1550" i="5"/>
  <c r="S1550" i="5" s="1"/>
  <c r="AD1550" i="5" s="1"/>
  <c r="U1561" i="5"/>
  <c r="V1561" i="5" s="1"/>
  <c r="S1578" i="5"/>
  <c r="AD1578" i="5" s="1"/>
  <c r="U1581" i="5"/>
  <c r="V1581" i="5" s="1"/>
  <c r="R1611" i="5"/>
  <c r="S1611" i="5" s="1"/>
  <c r="AD1611" i="5" s="1"/>
  <c r="V1630" i="5"/>
  <c r="R1637" i="5"/>
  <c r="S1637" i="5" s="1"/>
  <c r="AD1637" i="5" s="1"/>
  <c r="R1676" i="5"/>
  <c r="S1676" i="5" s="1"/>
  <c r="AD1676" i="5" s="1"/>
  <c r="R1554" i="5"/>
  <c r="S1554" i="5" s="1"/>
  <c r="AD1554" i="5" s="1"/>
  <c r="R1644" i="5"/>
  <c r="S1644" i="5" s="1"/>
  <c r="AD1644" i="5" s="1"/>
  <c r="R1558" i="5"/>
  <c r="S1558" i="5" s="1"/>
  <c r="AD1558" i="5" s="1"/>
  <c r="R1563" i="5"/>
  <c r="S1563" i="5" s="1"/>
  <c r="AD1563" i="5" s="1"/>
  <c r="U1567" i="5"/>
  <c r="V1567" i="5" s="1"/>
  <c r="R1591" i="5"/>
  <c r="S1591" i="5" s="1"/>
  <c r="AD1591" i="5" s="1"/>
  <c r="U1593" i="5"/>
  <c r="V1593" i="5" s="1"/>
  <c r="U1604" i="5"/>
  <c r="V1604" i="5" s="1"/>
  <c r="U1607" i="5"/>
  <c r="V1607" i="5" s="1"/>
  <c r="R1620" i="5"/>
  <c r="S1620" i="5" s="1"/>
  <c r="AD1620" i="5" s="1"/>
  <c r="U1635" i="5"/>
  <c r="V1635" i="5" s="1"/>
  <c r="R1642" i="5"/>
  <c r="S1642" i="5" s="1"/>
  <c r="AD1642" i="5" s="1"/>
  <c r="V1647" i="5"/>
  <c r="U1653" i="5"/>
  <c r="V1653" i="5" s="1"/>
  <c r="R1672" i="5"/>
  <c r="S1672" i="5" s="1"/>
  <c r="AD1672" i="5" s="1"/>
  <c r="R1681" i="5"/>
  <c r="S1681" i="5" s="1"/>
  <c r="AD1681" i="5" s="1"/>
  <c r="R1701" i="5"/>
  <c r="S1701" i="5" s="1"/>
  <c r="AD1701" i="5" s="1"/>
  <c r="R1704" i="5"/>
  <c r="S1704" i="5" s="1"/>
  <c r="AD1704" i="5" s="1"/>
  <c r="R1575" i="5"/>
  <c r="S1575" i="5" s="1"/>
  <c r="AD1575" i="5" s="1"/>
  <c r="R1673" i="5"/>
  <c r="S1673" i="5" s="1"/>
  <c r="AD1673" i="5" s="1"/>
  <c r="R1678" i="5"/>
  <c r="S1678" i="5" s="1"/>
  <c r="AD1678" i="5" s="1"/>
  <c r="R1690" i="5"/>
  <c r="S1690" i="5" s="1"/>
  <c r="AD1690" i="5" s="1"/>
  <c r="S1696" i="5"/>
  <c r="AD1696" i="5" s="1"/>
  <c r="R1626" i="5"/>
  <c r="S1626" i="5" s="1"/>
  <c r="AD1626" i="5" s="1"/>
  <c r="U1683" i="5"/>
  <c r="V1683" i="5" s="1"/>
  <c r="R1570" i="5"/>
  <c r="S1570" i="5" s="1"/>
  <c r="AD1570" i="5" s="1"/>
  <c r="R1572" i="5"/>
  <c r="S1572" i="5" s="1"/>
  <c r="AD1572" i="5" s="1"/>
  <c r="R1582" i="5"/>
  <c r="S1582" i="5" s="1"/>
  <c r="AD1582" i="5" s="1"/>
  <c r="S1586" i="5"/>
  <c r="AD1586" i="5" s="1"/>
  <c r="R1602" i="5"/>
  <c r="S1602" i="5" s="1"/>
  <c r="AD1602" i="5" s="1"/>
  <c r="U1621" i="5"/>
  <c r="V1621" i="5" s="1"/>
  <c r="R1640" i="5"/>
  <c r="S1640" i="5" s="1"/>
  <c r="AD1640" i="5" s="1"/>
  <c r="R1649" i="5"/>
  <c r="S1649" i="5" s="1"/>
  <c r="AD1649" i="5" s="1"/>
  <c r="U1651" i="5"/>
  <c r="V1651" i="5" s="1"/>
  <c r="R1686" i="5"/>
  <c r="S1686" i="5" s="1"/>
  <c r="AD1686" i="5" s="1"/>
  <c r="R1688" i="5"/>
  <c r="S1688" i="5" s="1"/>
  <c r="AD1688" i="5" s="1"/>
  <c r="R1693" i="5"/>
  <c r="S1693" i="5" s="1"/>
  <c r="AD1693" i="5" s="1"/>
  <c r="S1562" i="5"/>
  <c r="AD1562" i="5" s="1"/>
  <c r="S1590" i="5"/>
  <c r="AD1590" i="5" s="1"/>
  <c r="U1619" i="5"/>
  <c r="V1619" i="5" s="1"/>
  <c r="S1629" i="5"/>
  <c r="AD1629" i="5" s="1"/>
  <c r="V1633" i="5"/>
  <c r="R1656" i="5"/>
  <c r="S1656" i="5" s="1"/>
  <c r="AD1656" i="5" s="1"/>
  <c r="R1661" i="5"/>
  <c r="S1661" i="5" s="1"/>
  <c r="AD1661" i="5" s="1"/>
  <c r="V1663" i="5"/>
  <c r="S1684" i="5"/>
  <c r="AD1684" i="5" s="1"/>
  <c r="R1705" i="5"/>
  <c r="S1705" i="5" s="1"/>
  <c r="AD1705" i="5" s="1"/>
  <c r="S1599" i="5"/>
  <c r="AD1599" i="5" s="1"/>
  <c r="S1616" i="5"/>
  <c r="AD1616" i="5" s="1"/>
  <c r="R1636" i="5"/>
  <c r="S1636" i="5" s="1"/>
  <c r="AD1636" i="5" s="1"/>
  <c r="S1648" i="5"/>
  <c r="AD1648" i="5" s="1"/>
  <c r="R1668" i="5"/>
  <c r="S1668" i="5" s="1"/>
  <c r="AD1668" i="5" s="1"/>
  <c r="S1680" i="5"/>
  <c r="AD1680" i="5" s="1"/>
  <c r="R1685" i="5"/>
  <c r="S1685" i="5" s="1"/>
  <c r="AD1685" i="5" s="1"/>
  <c r="R1700" i="5"/>
  <c r="S1700" i="5" s="1"/>
  <c r="AD1700" i="5" s="1"/>
  <c r="R1702" i="5"/>
  <c r="S1702" i="5" s="1"/>
  <c r="AD1702" i="5" s="1"/>
  <c r="S1628" i="5"/>
  <c r="AD1628" i="5" s="1"/>
  <c r="S1660" i="5"/>
  <c r="AD1660" i="5" s="1"/>
  <c r="S1692" i="5"/>
  <c r="AD1692" i="5" s="1"/>
  <c r="R361" i="4"/>
  <c r="AG1670" i="4"/>
  <c r="AG1281" i="4"/>
  <c r="AG386" i="4"/>
  <c r="AG1326" i="4"/>
  <c r="R339" i="4"/>
  <c r="R944" i="4"/>
  <c r="S944" i="4" s="1"/>
  <c r="U944" i="4" s="1"/>
  <c r="AG1662" i="4"/>
  <c r="AG1263" i="4"/>
  <c r="AG871" i="4"/>
  <c r="AG334" i="4"/>
  <c r="AG1233" i="4"/>
  <c r="R1649" i="4"/>
  <c r="S1649" i="4" s="1"/>
  <c r="R1656" i="4"/>
  <c r="S1656" i="4" s="1"/>
  <c r="U1656" i="4" s="1"/>
  <c r="V1656" i="4" s="1"/>
  <c r="W1656" i="4" s="1"/>
  <c r="AG1376" i="4"/>
  <c r="AG972" i="4"/>
  <c r="AG790" i="4"/>
  <c r="AG1633" i="4"/>
  <c r="AG1361" i="4"/>
  <c r="AG1215" i="4"/>
  <c r="AG783" i="4"/>
  <c r="AG1534" i="4"/>
  <c r="AG1622" i="4"/>
  <c r="AG1503" i="4"/>
  <c r="AG1360" i="4"/>
  <c r="AG1198" i="4"/>
  <c r="AG948" i="4"/>
  <c r="AG591" i="4"/>
  <c r="AG142" i="4"/>
  <c r="AG330" i="4"/>
  <c r="AG1495" i="4"/>
  <c r="AG1439" i="4"/>
  <c r="AG1176" i="4"/>
  <c r="AG128" i="4"/>
  <c r="AG1327" i="4"/>
  <c r="R898" i="4"/>
  <c r="S898" i="4" s="1"/>
  <c r="R1086" i="4"/>
  <c r="AG1265" i="4"/>
  <c r="AG1024" i="4"/>
  <c r="R170" i="4"/>
  <c r="S170" i="4" s="1"/>
  <c r="U170" i="4" s="1"/>
  <c r="V170" i="4" s="1"/>
  <c r="W170" i="4" s="1"/>
  <c r="R409" i="4"/>
  <c r="S409" i="4" s="1"/>
  <c r="U409" i="4" s="1"/>
  <c r="V409" i="4" s="1"/>
  <c r="W409" i="4" s="1"/>
  <c r="S1024" i="4"/>
  <c r="U1024" i="4" s="1"/>
  <c r="AG1697" i="4"/>
  <c r="AG1312" i="4"/>
  <c r="AG712" i="4"/>
  <c r="R730" i="4"/>
  <c r="S730" i="4" s="1"/>
  <c r="U730" i="4" s="1"/>
  <c r="V730" i="4" s="1"/>
  <c r="W730" i="4" s="1"/>
  <c r="R1183" i="4"/>
  <c r="S1183" i="4" s="1"/>
  <c r="R1608" i="4"/>
  <c r="S1608" i="4" s="1"/>
  <c r="AG1455" i="4"/>
  <c r="AG1343" i="4"/>
  <c r="AG1311" i="4"/>
  <c r="AG830" i="4"/>
  <c r="AG464" i="4"/>
  <c r="AG266" i="4"/>
  <c r="R515" i="4"/>
  <c r="S515" i="4" s="1"/>
  <c r="U515" i="4" s="1"/>
  <c r="V515" i="4" s="1"/>
  <c r="W515" i="4" s="1"/>
  <c r="R683" i="4"/>
  <c r="S683" i="4" s="1"/>
  <c r="U683" i="4" s="1"/>
  <c r="V683" i="4" s="1"/>
  <c r="W683" i="4" s="1"/>
  <c r="R758" i="4"/>
  <c r="S758" i="4" s="1"/>
  <c r="U758" i="4" s="1"/>
  <c r="V758" i="4" s="1"/>
  <c r="W758" i="4" s="1"/>
  <c r="AG1584" i="4"/>
  <c r="R1645" i="4"/>
  <c r="S1645" i="4" s="1"/>
  <c r="U1645" i="4" s="1"/>
  <c r="V1645" i="4" s="1"/>
  <c r="W1645" i="4" s="1"/>
  <c r="AG1583" i="4"/>
  <c r="AG471" i="4"/>
  <c r="R34" i="4"/>
  <c r="S34" i="4" s="1"/>
  <c r="U34" i="4" s="1"/>
  <c r="V34" i="4" s="1"/>
  <c r="W34" i="4" s="1"/>
  <c r="R65" i="4"/>
  <c r="S65" i="4" s="1"/>
  <c r="U65" i="4" s="1"/>
  <c r="V65" i="4" s="1"/>
  <c r="W65" i="4" s="1"/>
  <c r="R381" i="4"/>
  <c r="S381" i="4" s="1"/>
  <c r="R791" i="4"/>
  <c r="S791" i="4" s="1"/>
  <c r="U791" i="4" s="1"/>
  <c r="V791" i="4" s="1"/>
  <c r="W791" i="4" s="1"/>
  <c r="R1222" i="4"/>
  <c r="S1222" i="4" s="1"/>
  <c r="U1222" i="4" s="1"/>
  <c r="V1222" i="4" s="1"/>
  <c r="W1222" i="4" s="1"/>
  <c r="R1470" i="4"/>
  <c r="S1470" i="4" s="1"/>
  <c r="R1524" i="4"/>
  <c r="AG1568" i="4"/>
  <c r="AG1518" i="4"/>
  <c r="AG1342" i="4"/>
  <c r="AG1297" i="4"/>
  <c r="AG1249" i="4"/>
  <c r="AG1127" i="4"/>
  <c r="AG1077" i="4"/>
  <c r="AG918" i="4"/>
  <c r="AG265" i="4"/>
  <c r="AG78" i="4"/>
  <c r="AG1124" i="4"/>
  <c r="R1644" i="4"/>
  <c r="S1644" i="4" s="1"/>
  <c r="U1644" i="4" s="1"/>
  <c r="V1644" i="4" s="1"/>
  <c r="W1644" i="4" s="1"/>
  <c r="AG1046" i="4"/>
  <c r="AG1621" i="4"/>
  <c r="AG743" i="4"/>
  <c r="R86" i="4"/>
  <c r="R502" i="4"/>
  <c r="S502" i="4" s="1"/>
  <c r="S1337" i="4"/>
  <c r="U1337" i="4" s="1"/>
  <c r="V1337" i="4" s="1"/>
  <c r="W1337" i="4" s="1"/>
  <c r="S1592" i="4"/>
  <c r="U1592" i="4" s="1"/>
  <c r="V1592" i="4" s="1"/>
  <c r="W1592" i="4" s="1"/>
  <c r="AG1023" i="4"/>
  <c r="R166" i="4"/>
  <c r="S166" i="4" s="1"/>
  <c r="U166" i="4" s="1"/>
  <c r="V166" i="4" s="1"/>
  <c r="W166" i="4" s="1"/>
  <c r="R220" i="4"/>
  <c r="S220" i="4" s="1"/>
  <c r="U220" i="4" s="1"/>
  <c r="R785" i="4"/>
  <c r="S785" i="4" s="1"/>
  <c r="R1564" i="4"/>
  <c r="S1564" i="4" s="1"/>
  <c r="U1564" i="4" s="1"/>
  <c r="V1564" i="4" s="1"/>
  <c r="W1564" i="4" s="1"/>
  <c r="AG1685" i="4"/>
  <c r="AG1598" i="4"/>
  <c r="AG1559" i="4"/>
  <c r="AG1478" i="4"/>
  <c r="AG1441" i="4"/>
  <c r="AG1296" i="4"/>
  <c r="AG1072" i="4"/>
  <c r="AG999" i="4"/>
  <c r="AG911" i="4"/>
  <c r="AG792" i="4"/>
  <c r="AG656" i="4"/>
  <c r="AG394" i="4"/>
  <c r="AG258" i="4"/>
  <c r="AG64" i="4"/>
  <c r="R414" i="4"/>
  <c r="S414" i="4" s="1"/>
  <c r="U414" i="4" s="1"/>
  <c r="V414" i="4" s="1"/>
  <c r="W414" i="4" s="1"/>
  <c r="AG1232" i="4"/>
  <c r="S743" i="4"/>
  <c r="U743" i="4" s="1"/>
  <c r="V743" i="4" s="1"/>
  <c r="W743" i="4" s="1"/>
  <c r="S1281" i="4"/>
  <c r="U1281" i="4" s="1"/>
  <c r="R304" i="4"/>
  <c r="S304" i="4" s="1"/>
  <c r="R327" i="4"/>
  <c r="S327" i="4" s="1"/>
  <c r="R380" i="4"/>
  <c r="S380" i="4" s="1"/>
  <c r="U380" i="4" s="1"/>
  <c r="V380" i="4" s="1"/>
  <c r="W380" i="4" s="1"/>
  <c r="R962" i="4"/>
  <c r="S962" i="4" s="1"/>
  <c r="U962" i="4" s="1"/>
  <c r="V962" i="4" s="1"/>
  <c r="W962" i="4" s="1"/>
  <c r="AG1264" i="4"/>
  <c r="AG1100" i="4"/>
  <c r="R687" i="4"/>
  <c r="R1347" i="4"/>
  <c r="S1347" i="4" s="1"/>
  <c r="R1386" i="4"/>
  <c r="S1386" i="4" s="1"/>
  <c r="U1386" i="4" s="1"/>
  <c r="R1457" i="4"/>
  <c r="S1457" i="4" s="1"/>
  <c r="U1457" i="4" s="1"/>
  <c r="V1457" i="4" s="1"/>
  <c r="W1457" i="4" s="1"/>
  <c r="S1503" i="4"/>
  <c r="U1503" i="4" s="1"/>
  <c r="V1503" i="4" s="1"/>
  <c r="W1503" i="4" s="1"/>
  <c r="AG1672" i="4"/>
  <c r="AG1637" i="4"/>
  <c r="AG1597" i="4"/>
  <c r="AG1440" i="4"/>
  <c r="AG1328" i="4"/>
  <c r="AG1295" i="4"/>
  <c r="AG1247" i="4"/>
  <c r="AG1199" i="4"/>
  <c r="AG910" i="4"/>
  <c r="AG599" i="4"/>
  <c r="AG393" i="4"/>
  <c r="AG206" i="4"/>
  <c r="R153" i="4"/>
  <c r="S153" i="4" s="1"/>
  <c r="U153" i="4" s="1"/>
  <c r="V153" i="4" s="1"/>
  <c r="W153" i="4" s="1"/>
  <c r="AG153" i="4"/>
  <c r="R390" i="4"/>
  <c r="S390" i="4" s="1"/>
  <c r="U390" i="4" s="1"/>
  <c r="V390" i="4" s="1"/>
  <c r="W390" i="4" s="1"/>
  <c r="AG390" i="4"/>
  <c r="R481" i="4"/>
  <c r="AG481" i="4"/>
  <c r="R550" i="4"/>
  <c r="S550" i="4" s="1"/>
  <c r="U550" i="4" s="1"/>
  <c r="V550" i="4" s="1"/>
  <c r="W550" i="4" s="1"/>
  <c r="AG550" i="4"/>
  <c r="R1062" i="4"/>
  <c r="S1062" i="4" s="1"/>
  <c r="AG1062" i="4"/>
  <c r="R1179" i="4"/>
  <c r="S1179" i="4" s="1"/>
  <c r="U1179" i="4" s="1"/>
  <c r="V1179" i="4" s="1"/>
  <c r="W1179" i="4" s="1"/>
  <c r="AG1179" i="4"/>
  <c r="R1640" i="4"/>
  <c r="S1640" i="4" s="1"/>
  <c r="U1640" i="4" s="1"/>
  <c r="V1640" i="4" s="1"/>
  <c r="W1640" i="4" s="1"/>
  <c r="AG1640" i="4"/>
  <c r="R12" i="4"/>
  <c r="S12" i="4" s="1"/>
  <c r="U12" i="4" s="1"/>
  <c r="AG12" i="4"/>
  <c r="R20" i="4"/>
  <c r="S20" i="4" s="1"/>
  <c r="U20" i="4" s="1"/>
  <c r="V20" i="4" s="1"/>
  <c r="W20" i="4" s="1"/>
  <c r="AG20" i="4"/>
  <c r="R28" i="4"/>
  <c r="S28" i="4" s="1"/>
  <c r="U28" i="4" s="1"/>
  <c r="V28" i="4" s="1"/>
  <c r="W28" i="4" s="1"/>
  <c r="AG28" i="4"/>
  <c r="R144" i="4"/>
  <c r="S144" i="4" s="1"/>
  <c r="U144" i="4" s="1"/>
  <c r="AG144" i="4"/>
  <c r="R152" i="4"/>
  <c r="S152" i="4" s="1"/>
  <c r="U152" i="4" s="1"/>
  <c r="V152" i="4" s="1"/>
  <c r="W152" i="4" s="1"/>
  <c r="AG152" i="4"/>
  <c r="AG160" i="4"/>
  <c r="S160" i="4"/>
  <c r="U160" i="4" s="1"/>
  <c r="R291" i="4"/>
  <c r="S291" i="4" s="1"/>
  <c r="AG291" i="4"/>
  <c r="R306" i="4"/>
  <c r="S306" i="4" s="1"/>
  <c r="U306" i="4" s="1"/>
  <c r="V306" i="4" s="1"/>
  <c r="W306" i="4" s="1"/>
  <c r="AG306" i="4"/>
  <c r="R314" i="4"/>
  <c r="S314" i="4" s="1"/>
  <c r="U314" i="4" s="1"/>
  <c r="V314" i="4" s="1"/>
  <c r="W314" i="4" s="1"/>
  <c r="AG314" i="4"/>
  <c r="R322" i="4"/>
  <c r="S322" i="4" s="1"/>
  <c r="U322" i="4" s="1"/>
  <c r="V322" i="4" s="1"/>
  <c r="W322" i="4" s="1"/>
  <c r="AG322" i="4"/>
  <c r="R397" i="4"/>
  <c r="S397" i="4" s="1"/>
  <c r="U397" i="4" s="1"/>
  <c r="V397" i="4" s="1"/>
  <c r="W397" i="4" s="1"/>
  <c r="AG397" i="4"/>
  <c r="R488" i="4"/>
  <c r="S488" i="4" s="1"/>
  <c r="U488" i="4" s="1"/>
  <c r="AG488" i="4"/>
  <c r="R496" i="4"/>
  <c r="S496" i="4" s="1"/>
  <c r="U496" i="4" s="1"/>
  <c r="V496" i="4" s="1"/>
  <c r="W496" i="4" s="1"/>
  <c r="AG496" i="4"/>
  <c r="R549" i="4"/>
  <c r="AG549" i="4"/>
  <c r="R557" i="4"/>
  <c r="S557" i="4" s="1"/>
  <c r="AG557" i="4"/>
  <c r="R676" i="4"/>
  <c r="S676" i="4" s="1"/>
  <c r="U676" i="4" s="1"/>
  <c r="V676" i="4" s="1"/>
  <c r="W676" i="4" s="1"/>
  <c r="AG676" i="4"/>
  <c r="R751" i="4"/>
  <c r="S751" i="4" s="1"/>
  <c r="AG751" i="4"/>
  <c r="R929" i="4"/>
  <c r="AG929" i="4"/>
  <c r="R937" i="4"/>
  <c r="S937" i="4" s="1"/>
  <c r="U937" i="4" s="1"/>
  <c r="AG937" i="4"/>
  <c r="AG952" i="4"/>
  <c r="R952" i="4"/>
  <c r="S952" i="4" s="1"/>
  <c r="U952" i="4" s="1"/>
  <c r="R1069" i="4"/>
  <c r="S1069" i="4" s="1"/>
  <c r="U1069" i="4" s="1"/>
  <c r="AG1069" i="4"/>
  <c r="R1209" i="4"/>
  <c r="S1209" i="4" s="1"/>
  <c r="U1209" i="4" s="1"/>
  <c r="V1209" i="4" s="1"/>
  <c r="W1209" i="4" s="1"/>
  <c r="AG1209" i="4"/>
  <c r="R1216" i="4"/>
  <c r="S1216" i="4" s="1"/>
  <c r="AG1216" i="4"/>
  <c r="R1246" i="4"/>
  <c r="S1246" i="4" s="1"/>
  <c r="U1246" i="4" s="1"/>
  <c r="V1246" i="4" s="1"/>
  <c r="W1246" i="4" s="1"/>
  <c r="AG1246" i="4"/>
  <c r="R1278" i="4"/>
  <c r="AG1278" i="4"/>
  <c r="AG535" i="4"/>
  <c r="R138" i="4"/>
  <c r="S138" i="4" s="1"/>
  <c r="U138" i="4" s="1"/>
  <c r="V138" i="4" s="1"/>
  <c r="W138" i="4" s="1"/>
  <c r="AG138" i="4"/>
  <c r="R300" i="4"/>
  <c r="S300" i="4" s="1"/>
  <c r="U300" i="4" s="1"/>
  <c r="AG300" i="4"/>
  <c r="R382" i="4"/>
  <c r="S382" i="4" s="1"/>
  <c r="U382" i="4" s="1"/>
  <c r="V382" i="4" s="1"/>
  <c r="W382" i="4" s="1"/>
  <c r="AG382" i="4"/>
  <c r="R645" i="4"/>
  <c r="AG645" i="4"/>
  <c r="R744" i="4"/>
  <c r="S744" i="4" s="1"/>
  <c r="U744" i="4" s="1"/>
  <c r="V744" i="4" s="1"/>
  <c r="W744" i="4" s="1"/>
  <c r="AG744" i="4"/>
  <c r="AG1070" i="4"/>
  <c r="R1070" i="4"/>
  <c r="S1070" i="4" s="1"/>
  <c r="R261" i="4"/>
  <c r="S261" i="4" s="1"/>
  <c r="AG261" i="4"/>
  <c r="R354" i="4"/>
  <c r="S354" i="4" s="1"/>
  <c r="AG354" i="4"/>
  <c r="R377" i="4"/>
  <c r="AG377" i="4"/>
  <c r="R468" i="4"/>
  <c r="S468" i="4" s="1"/>
  <c r="U468" i="4" s="1"/>
  <c r="V468" i="4" s="1"/>
  <c r="W468" i="4" s="1"/>
  <c r="AG468" i="4"/>
  <c r="R528" i="4"/>
  <c r="S528" i="4" s="1"/>
  <c r="U528" i="4" s="1"/>
  <c r="V528" i="4" s="1"/>
  <c r="W528" i="4" s="1"/>
  <c r="AG528" i="4"/>
  <c r="R536" i="4"/>
  <c r="S536" i="4" s="1"/>
  <c r="AG536" i="4"/>
  <c r="R543" i="4"/>
  <c r="S543" i="4" s="1"/>
  <c r="U543" i="4" s="1"/>
  <c r="R638" i="4"/>
  <c r="AG638" i="4"/>
  <c r="R662" i="4"/>
  <c r="S662" i="4" s="1"/>
  <c r="U662" i="4" s="1"/>
  <c r="V662" i="4" s="1"/>
  <c r="W662" i="4" s="1"/>
  <c r="AG662" i="4"/>
  <c r="R670" i="4"/>
  <c r="AG670" i="4"/>
  <c r="R738" i="4"/>
  <c r="S738" i="4" s="1"/>
  <c r="U738" i="4" s="1"/>
  <c r="V738" i="4" s="1"/>
  <c r="W738" i="4" s="1"/>
  <c r="AG738" i="4"/>
  <c r="R852" i="4"/>
  <c r="AG852" i="4"/>
  <c r="R860" i="4"/>
  <c r="S860" i="4" s="1"/>
  <c r="AG860" i="4"/>
  <c r="R1063" i="4"/>
  <c r="AG1063" i="4"/>
  <c r="R1172" i="4"/>
  <c r="S1172" i="4" s="1"/>
  <c r="U1172" i="4" s="1"/>
  <c r="V1172" i="4" s="1"/>
  <c r="W1172" i="4" s="1"/>
  <c r="AG1172" i="4"/>
  <c r="R1187" i="4"/>
  <c r="S1187" i="4" s="1"/>
  <c r="U1187" i="4" s="1"/>
  <c r="AG1187" i="4"/>
  <c r="R1195" i="4"/>
  <c r="S1195" i="4" s="1"/>
  <c r="AG1195" i="4"/>
  <c r="R1272" i="4"/>
  <c r="AG1272" i="4"/>
  <c r="AG1609" i="4"/>
  <c r="R307" i="4"/>
  <c r="S307" i="4" s="1"/>
  <c r="AG307" i="4"/>
  <c r="R398" i="4"/>
  <c r="S398" i="4" s="1"/>
  <c r="U398" i="4" s="1"/>
  <c r="V398" i="4" s="1"/>
  <c r="W398" i="4" s="1"/>
  <c r="AG398" i="4"/>
  <c r="R475" i="4"/>
  <c r="S475" i="4" s="1"/>
  <c r="AG475" i="4"/>
  <c r="R222" i="4"/>
  <c r="S222" i="4" s="1"/>
  <c r="AG222" i="4"/>
  <c r="R246" i="4"/>
  <c r="S246" i="4" s="1"/>
  <c r="AG246" i="4"/>
  <c r="R254" i="4"/>
  <c r="S254" i="4" s="1"/>
  <c r="AG254" i="4"/>
  <c r="R362" i="4"/>
  <c r="S362" i="4" s="1"/>
  <c r="U362" i="4" s="1"/>
  <c r="V362" i="4" s="1"/>
  <c r="W362" i="4" s="1"/>
  <c r="AG362" i="4"/>
  <c r="AG739" i="4"/>
  <c r="R739" i="4"/>
  <c r="S739" i="4" s="1"/>
  <c r="U739" i="4" s="1"/>
  <c r="V739" i="4" s="1"/>
  <c r="W739" i="4" s="1"/>
  <c r="R845" i="4"/>
  <c r="S845" i="4" s="1"/>
  <c r="U845" i="4" s="1"/>
  <c r="AG845" i="4"/>
  <c r="R877" i="4"/>
  <c r="S877" i="4" s="1"/>
  <c r="U877" i="4" s="1"/>
  <c r="V877" i="4" s="1"/>
  <c r="W877" i="4" s="1"/>
  <c r="AG877" i="4"/>
  <c r="R1580" i="4"/>
  <c r="S1580" i="4" s="1"/>
  <c r="U1580" i="4" s="1"/>
  <c r="AG1580" i="4"/>
  <c r="R101" i="4"/>
  <c r="AG101" i="4"/>
  <c r="R109" i="4"/>
  <c r="AG109" i="4"/>
  <c r="R117" i="4"/>
  <c r="S117" i="4" s="1"/>
  <c r="U117" i="4" s="1"/>
  <c r="V117" i="4" s="1"/>
  <c r="W117" i="4" s="1"/>
  <c r="AG117" i="4"/>
  <c r="R216" i="4"/>
  <c r="S216" i="4" s="1"/>
  <c r="AG216" i="4"/>
  <c r="R231" i="4"/>
  <c r="AG231" i="4"/>
  <c r="R348" i="4"/>
  <c r="S348" i="4" s="1"/>
  <c r="U348" i="4" s="1"/>
  <c r="V348" i="4" s="1"/>
  <c r="W348" i="4" s="1"/>
  <c r="AG348" i="4"/>
  <c r="R462" i="4"/>
  <c r="S462" i="4" s="1"/>
  <c r="U462" i="4" s="1"/>
  <c r="V462" i="4" s="1"/>
  <c r="W462" i="4" s="1"/>
  <c r="AG462" i="4"/>
  <c r="AG522" i="4"/>
  <c r="R522" i="4"/>
  <c r="S522" i="4" s="1"/>
  <c r="R592" i="4"/>
  <c r="S592" i="4" s="1"/>
  <c r="U592" i="4" s="1"/>
  <c r="V592" i="4" s="1"/>
  <c r="W592" i="4" s="1"/>
  <c r="AG592" i="4"/>
  <c r="R600" i="4"/>
  <c r="S600" i="4" s="1"/>
  <c r="U600" i="4" s="1"/>
  <c r="AG600" i="4"/>
  <c r="R608" i="4"/>
  <c r="S608" i="4" s="1"/>
  <c r="U608" i="4" s="1"/>
  <c r="V608" i="4" s="1"/>
  <c r="W608" i="4" s="1"/>
  <c r="AG608" i="4"/>
  <c r="R616" i="4"/>
  <c r="S616" i="4" s="1"/>
  <c r="U616" i="4" s="1"/>
  <c r="V616" i="4" s="1"/>
  <c r="W616" i="4" s="1"/>
  <c r="AG616" i="4"/>
  <c r="R624" i="4"/>
  <c r="S624" i="4" s="1"/>
  <c r="U624" i="4" s="1"/>
  <c r="V624" i="4" s="1"/>
  <c r="W624" i="4" s="1"/>
  <c r="AG624" i="4"/>
  <c r="R632" i="4"/>
  <c r="S632" i="4" s="1"/>
  <c r="U632" i="4" s="1"/>
  <c r="AG632" i="4"/>
  <c r="R725" i="4"/>
  <c r="S725" i="4" s="1"/>
  <c r="AG725" i="4"/>
  <c r="R732" i="4"/>
  <c r="S732" i="4" s="1"/>
  <c r="U732" i="4" s="1"/>
  <c r="V732" i="4" s="1"/>
  <c r="W732" i="4" s="1"/>
  <c r="AG732" i="4"/>
  <c r="R800" i="4"/>
  <c r="AG800" i="4"/>
  <c r="R808" i="4"/>
  <c r="S808" i="4" s="1"/>
  <c r="AG808" i="4"/>
  <c r="R816" i="4"/>
  <c r="S816" i="4" s="1"/>
  <c r="AG816" i="4"/>
  <c r="R838" i="4"/>
  <c r="AG838" i="4"/>
  <c r="R1018" i="4"/>
  <c r="AG1018" i="4"/>
  <c r="R1049" i="4"/>
  <c r="S1049" i="4" s="1"/>
  <c r="U1049" i="4" s="1"/>
  <c r="AG1049" i="4"/>
  <c r="R1150" i="4"/>
  <c r="S1150" i="4" s="1"/>
  <c r="AG1150" i="4"/>
  <c r="R1350" i="4"/>
  <c r="S1350" i="4" s="1"/>
  <c r="AG1350" i="4"/>
  <c r="R1358" i="4"/>
  <c r="AG1358" i="4"/>
  <c r="R1374" i="4"/>
  <c r="S1374" i="4" s="1"/>
  <c r="U1374" i="4" s="1"/>
  <c r="V1374" i="4" s="1"/>
  <c r="W1374" i="4" s="1"/>
  <c r="AG1374" i="4"/>
  <c r="R1451" i="4"/>
  <c r="S1451" i="4" s="1"/>
  <c r="U1451" i="4" s="1"/>
  <c r="V1451" i="4" s="1"/>
  <c r="W1451" i="4" s="1"/>
  <c r="AG1451" i="4"/>
  <c r="R1466" i="4"/>
  <c r="S1466" i="4" s="1"/>
  <c r="U1466" i="4" s="1"/>
  <c r="AG1466" i="4"/>
  <c r="R1497" i="4"/>
  <c r="AG1497" i="4"/>
  <c r="R1527" i="4"/>
  <c r="S1527" i="4" s="1"/>
  <c r="AG1527" i="4"/>
  <c r="R1535" i="4"/>
  <c r="S1535" i="4" s="1"/>
  <c r="AG1535" i="4"/>
  <c r="R1550" i="4"/>
  <c r="S1550" i="4" s="1"/>
  <c r="U1550" i="4" s="1"/>
  <c r="V1550" i="4" s="1"/>
  <c r="W1550" i="4" s="1"/>
  <c r="AG1673" i="4"/>
  <c r="R376" i="4"/>
  <c r="S376" i="4" s="1"/>
  <c r="AG376" i="4"/>
  <c r="R891" i="4"/>
  <c r="S891" i="4" s="1"/>
  <c r="U891" i="4" s="1"/>
  <c r="V891" i="4" s="1"/>
  <c r="W891" i="4" s="1"/>
  <c r="AG891" i="4"/>
  <c r="AG1210" i="4"/>
  <c r="R1210" i="4"/>
  <c r="S1210" i="4" s="1"/>
  <c r="U1210" i="4" s="1"/>
  <c r="V1210" i="4" s="1"/>
  <c r="W1210" i="4" s="1"/>
  <c r="R230" i="4"/>
  <c r="S230" i="4" s="1"/>
  <c r="U230" i="4" s="1"/>
  <c r="V230" i="4" s="1"/>
  <c r="W230" i="4" s="1"/>
  <c r="AG230" i="4"/>
  <c r="R623" i="4"/>
  <c r="AG623" i="4"/>
  <c r="R831" i="4"/>
  <c r="S831" i="4" s="1"/>
  <c r="U831" i="4" s="1"/>
  <c r="V831" i="4" s="1"/>
  <c r="W831" i="4" s="1"/>
  <c r="AG831" i="4"/>
  <c r="R853" i="4"/>
  <c r="S853" i="4" s="1"/>
  <c r="AG853" i="4"/>
  <c r="R861" i="4"/>
  <c r="S861" i="4" s="1"/>
  <c r="AG861" i="4"/>
  <c r="R1040" i="4"/>
  <c r="S1040" i="4" s="1"/>
  <c r="AG1040" i="4"/>
  <c r="R1273" i="4"/>
  <c r="S1273" i="4" s="1"/>
  <c r="U1273" i="4" s="1"/>
  <c r="V1273" i="4" s="1"/>
  <c r="W1273" i="4" s="1"/>
  <c r="AG1273" i="4"/>
  <c r="R1588" i="4"/>
  <c r="S1588" i="4" s="1"/>
  <c r="U1588" i="4" s="1"/>
  <c r="V1588" i="4" s="1"/>
  <c r="W1588" i="4" s="1"/>
  <c r="AG1588" i="4"/>
  <c r="R1603" i="4"/>
  <c r="AG1603" i="4"/>
  <c r="AG270" i="4"/>
  <c r="R94" i="4"/>
  <c r="S94" i="4" s="1"/>
  <c r="U94" i="4" s="1"/>
  <c r="V94" i="4" s="1"/>
  <c r="W94" i="4" s="1"/>
  <c r="AG94" i="4"/>
  <c r="R102" i="4"/>
  <c r="S102" i="4" s="1"/>
  <c r="U102" i="4" s="1"/>
  <c r="V102" i="4" s="1"/>
  <c r="W102" i="4" s="1"/>
  <c r="AG102" i="4"/>
  <c r="R110" i="4"/>
  <c r="S110" i="4" s="1"/>
  <c r="U110" i="4" s="1"/>
  <c r="V110" i="4" s="1"/>
  <c r="W110" i="4" s="1"/>
  <c r="AG110" i="4"/>
  <c r="R118" i="4"/>
  <c r="AG118" i="4"/>
  <c r="R202" i="4"/>
  <c r="S202" i="4" s="1"/>
  <c r="U202" i="4" s="1"/>
  <c r="V202" i="4" s="1"/>
  <c r="W202" i="4" s="1"/>
  <c r="AG202" i="4"/>
  <c r="R209" i="4"/>
  <c r="S209" i="4" s="1"/>
  <c r="U209" i="4" s="1"/>
  <c r="V209" i="4" s="1"/>
  <c r="W209" i="4" s="1"/>
  <c r="R463" i="4"/>
  <c r="S463" i="4" s="1"/>
  <c r="U463" i="4" s="1"/>
  <c r="V463" i="4" s="1"/>
  <c r="W463" i="4" s="1"/>
  <c r="AG463" i="4"/>
  <c r="R702" i="4"/>
  <c r="S702" i="4" s="1"/>
  <c r="AG702" i="4"/>
  <c r="R726" i="4"/>
  <c r="S726" i="4" s="1"/>
  <c r="AG726" i="4"/>
  <c r="R779" i="4"/>
  <c r="S779" i="4" s="1"/>
  <c r="U779" i="4" s="1"/>
  <c r="V779" i="4" s="1"/>
  <c r="W779" i="4" s="1"/>
  <c r="AG779" i="4"/>
  <c r="R793" i="4"/>
  <c r="S793" i="4" s="1"/>
  <c r="U793" i="4" s="1"/>
  <c r="V793" i="4" s="1"/>
  <c r="W793" i="4" s="1"/>
  <c r="AG793" i="4"/>
  <c r="R801" i="4"/>
  <c r="S801" i="4" s="1"/>
  <c r="U801" i="4" s="1"/>
  <c r="V801" i="4" s="1"/>
  <c r="W801" i="4" s="1"/>
  <c r="AG801" i="4"/>
  <c r="R987" i="4"/>
  <c r="S987" i="4" s="1"/>
  <c r="AG987" i="4"/>
  <c r="R995" i="4"/>
  <c r="S995" i="4" s="1"/>
  <c r="AG995" i="4"/>
  <c r="R1135" i="4"/>
  <c r="S1135" i="4" s="1"/>
  <c r="U1135" i="4" s="1"/>
  <c r="V1135" i="4" s="1"/>
  <c r="W1135" i="4" s="1"/>
  <c r="AG1135" i="4"/>
  <c r="R1151" i="4"/>
  <c r="S1151" i="4" s="1"/>
  <c r="AG1151" i="4"/>
  <c r="R1344" i="4"/>
  <c r="AG1344" i="4"/>
  <c r="R1351" i="4"/>
  <c r="S1351" i="4" s="1"/>
  <c r="AG1351" i="4"/>
  <c r="R1359" i="4"/>
  <c r="S1359" i="4" s="1"/>
  <c r="AG1359" i="4"/>
  <c r="R1367" i="4"/>
  <c r="S1367" i="4" s="1"/>
  <c r="AG1367" i="4"/>
  <c r="R1444" i="4"/>
  <c r="R1498" i="4"/>
  <c r="S1498" i="4" s="1"/>
  <c r="AG1498" i="4"/>
  <c r="R1544" i="4"/>
  <c r="S1544" i="4" s="1"/>
  <c r="U1544" i="4" s="1"/>
  <c r="V1544" i="4" s="1"/>
  <c r="W1544" i="4" s="1"/>
  <c r="AG1544" i="4"/>
  <c r="AG1180" i="4"/>
  <c r="R41" i="4"/>
  <c r="S41" i="4" s="1"/>
  <c r="U41" i="4" s="1"/>
  <c r="V41" i="4" s="1"/>
  <c r="W41" i="4" s="1"/>
  <c r="AG41" i="4"/>
  <c r="R49" i="4"/>
  <c r="S49" i="4" s="1"/>
  <c r="AG49" i="4"/>
  <c r="R57" i="4"/>
  <c r="S57" i="4" s="1"/>
  <c r="U57" i="4" s="1"/>
  <c r="V57" i="4" s="1"/>
  <c r="W57" i="4" s="1"/>
  <c r="AG57" i="4"/>
  <c r="R72" i="4"/>
  <c r="S72" i="4" s="1"/>
  <c r="U72" i="4" s="1"/>
  <c r="V72" i="4" s="1"/>
  <c r="W72" i="4" s="1"/>
  <c r="AG72" i="4"/>
  <c r="R80" i="4"/>
  <c r="S80" i="4" s="1"/>
  <c r="U80" i="4" s="1"/>
  <c r="V80" i="4" s="1"/>
  <c r="W80" i="4" s="1"/>
  <c r="AG80" i="4"/>
  <c r="R87" i="4"/>
  <c r="AG87" i="4"/>
  <c r="R195" i="4"/>
  <c r="AG195" i="4"/>
  <c r="R424" i="4"/>
  <c r="S424" i="4" s="1"/>
  <c r="U424" i="4" s="1"/>
  <c r="V424" i="4" s="1"/>
  <c r="W424" i="4" s="1"/>
  <c r="AG424" i="4"/>
  <c r="R432" i="4"/>
  <c r="S432" i="4" s="1"/>
  <c r="AG432" i="4"/>
  <c r="R440" i="4"/>
  <c r="S440" i="4" s="1"/>
  <c r="AG440" i="4"/>
  <c r="R448" i="4"/>
  <c r="S448" i="4" s="1"/>
  <c r="U448" i="4" s="1"/>
  <c r="V448" i="4" s="1"/>
  <c r="W448" i="4" s="1"/>
  <c r="AG448" i="4"/>
  <c r="R456" i="4"/>
  <c r="S456" i="4" s="1"/>
  <c r="U456" i="4" s="1"/>
  <c r="V456" i="4" s="1"/>
  <c r="W456" i="4" s="1"/>
  <c r="AG456" i="4"/>
  <c r="R563" i="4"/>
  <c r="S563" i="4" s="1"/>
  <c r="U563" i="4" s="1"/>
  <c r="AG563" i="4"/>
  <c r="R571" i="4"/>
  <c r="S571" i="4" s="1"/>
  <c r="AG571" i="4"/>
  <c r="R578" i="4"/>
  <c r="S578" i="4" s="1"/>
  <c r="U578" i="4" s="1"/>
  <c r="V578" i="4" s="1"/>
  <c r="W578" i="4" s="1"/>
  <c r="R688" i="4"/>
  <c r="S688" i="4" s="1"/>
  <c r="U688" i="4" s="1"/>
  <c r="V688" i="4" s="1"/>
  <c r="W688" i="4" s="1"/>
  <c r="AG688" i="4"/>
  <c r="R703" i="4"/>
  <c r="S703" i="4" s="1"/>
  <c r="U703" i="4" s="1"/>
  <c r="AG703" i="4"/>
  <c r="R711" i="4"/>
  <c r="AG711" i="4"/>
  <c r="R719" i="4"/>
  <c r="S719" i="4" s="1"/>
  <c r="U719" i="4" s="1"/>
  <c r="V719" i="4" s="1"/>
  <c r="W719" i="4" s="1"/>
  <c r="AG719" i="4"/>
  <c r="R764" i="4"/>
  <c r="S764" i="4" s="1"/>
  <c r="U764" i="4" s="1"/>
  <c r="V764" i="4" s="1"/>
  <c r="W764" i="4" s="1"/>
  <c r="AG764" i="4"/>
  <c r="R772" i="4"/>
  <c r="S772" i="4" s="1"/>
  <c r="U772" i="4" s="1"/>
  <c r="V772" i="4" s="1"/>
  <c r="W772" i="4" s="1"/>
  <c r="AG772" i="4"/>
  <c r="R780" i="4"/>
  <c r="S780" i="4" s="1"/>
  <c r="AG780" i="4"/>
  <c r="R980" i="4"/>
  <c r="S980" i="4" s="1"/>
  <c r="U980" i="4" s="1"/>
  <c r="AG980" i="4"/>
  <c r="R988" i="4"/>
  <c r="S988" i="4" s="1"/>
  <c r="U988" i="4" s="1"/>
  <c r="V988" i="4" s="1"/>
  <c r="W988" i="4" s="1"/>
  <c r="AG988" i="4"/>
  <c r="R996" i="4"/>
  <c r="S996" i="4" s="1"/>
  <c r="U996" i="4" s="1"/>
  <c r="V996" i="4" s="1"/>
  <c r="W996" i="4" s="1"/>
  <c r="AG996" i="4"/>
  <c r="R1089" i="4"/>
  <c r="S1089" i="4" s="1"/>
  <c r="U1089" i="4" s="1"/>
  <c r="V1089" i="4" s="1"/>
  <c r="W1089" i="4" s="1"/>
  <c r="AG1089" i="4"/>
  <c r="R1104" i="4"/>
  <c r="S1104" i="4" s="1"/>
  <c r="U1104" i="4" s="1"/>
  <c r="AG1104" i="4"/>
  <c r="R1112" i="4"/>
  <c r="S1112" i="4" s="1"/>
  <c r="U1112" i="4" s="1"/>
  <c r="V1112" i="4" s="1"/>
  <c r="W1112" i="4" s="1"/>
  <c r="AG1112" i="4"/>
  <c r="R1120" i="4"/>
  <c r="S1120" i="4" s="1"/>
  <c r="U1120" i="4" s="1"/>
  <c r="V1120" i="4" s="1"/>
  <c r="W1120" i="4" s="1"/>
  <c r="AG1120" i="4"/>
  <c r="R1128" i="4"/>
  <c r="S1128" i="4" s="1"/>
  <c r="U1128" i="4" s="1"/>
  <c r="V1128" i="4" s="1"/>
  <c r="W1128" i="4" s="1"/>
  <c r="AG1128" i="4"/>
  <c r="R1136" i="4"/>
  <c r="S1136" i="4" s="1"/>
  <c r="U1136" i="4" s="1"/>
  <c r="V1136" i="4" s="1"/>
  <c r="W1136" i="4" s="1"/>
  <c r="AG1136" i="4"/>
  <c r="R1144" i="4"/>
  <c r="S1144" i="4" s="1"/>
  <c r="U1144" i="4" s="1"/>
  <c r="V1144" i="4" s="1"/>
  <c r="W1144" i="4" s="1"/>
  <c r="AG1144" i="4"/>
  <c r="R1260" i="4"/>
  <c r="S1260" i="4" s="1"/>
  <c r="AG1260" i="4"/>
  <c r="R1315" i="4"/>
  <c r="AG1315" i="4"/>
  <c r="R1331" i="4"/>
  <c r="S1331" i="4" s="1"/>
  <c r="AG1331" i="4"/>
  <c r="R1338" i="4"/>
  <c r="S1338" i="4" s="1"/>
  <c r="U1338" i="4" s="1"/>
  <c r="V1338" i="4" s="1"/>
  <c r="W1338" i="4" s="1"/>
  <c r="AG1338" i="4"/>
  <c r="R1414" i="4"/>
  <c r="S1414" i="4" s="1"/>
  <c r="AG1414" i="4"/>
  <c r="R1422" i="4"/>
  <c r="S1422" i="4" s="1"/>
  <c r="U1422" i="4" s="1"/>
  <c r="V1422" i="4" s="1"/>
  <c r="W1422" i="4" s="1"/>
  <c r="AG1422" i="4"/>
  <c r="R1430" i="4"/>
  <c r="S1430" i="4" s="1"/>
  <c r="AG1430" i="4"/>
  <c r="AG1438" i="4"/>
  <c r="R1438" i="4"/>
  <c r="S1438" i="4" s="1"/>
  <c r="U1438" i="4" s="1"/>
  <c r="V1438" i="4" s="1"/>
  <c r="W1438" i="4" s="1"/>
  <c r="R1657" i="4"/>
  <c r="S1657" i="4" s="1"/>
  <c r="U1657" i="4" s="1"/>
  <c r="V1657" i="4" s="1"/>
  <c r="W1657" i="4" s="1"/>
  <c r="AG1657" i="4"/>
  <c r="R1665" i="4"/>
  <c r="S1665" i="4" s="1"/>
  <c r="U1665" i="4" s="1"/>
  <c r="V1665" i="4" s="1"/>
  <c r="W1665" i="4" s="1"/>
  <c r="AG1665" i="4"/>
  <c r="AG1481" i="4"/>
  <c r="R276" i="4"/>
  <c r="S276" i="4" s="1"/>
  <c r="U276" i="4" s="1"/>
  <c r="V276" i="4" s="1"/>
  <c r="W276" i="4" s="1"/>
  <c r="AG276" i="4"/>
  <c r="R292" i="4"/>
  <c r="S292" i="4" s="1"/>
  <c r="AG292" i="4"/>
  <c r="R653" i="4"/>
  <c r="S653" i="4" s="1"/>
  <c r="AG653" i="4"/>
  <c r="AG677" i="4"/>
  <c r="R677" i="4"/>
  <c r="S677" i="4" s="1"/>
  <c r="R124" i="4"/>
  <c r="S124" i="4" s="1"/>
  <c r="AG124" i="4"/>
  <c r="R215" i="4"/>
  <c r="S215" i="4" s="1"/>
  <c r="AG215" i="4"/>
  <c r="R238" i="4"/>
  <c r="S238" i="4" s="1"/>
  <c r="U238" i="4" s="1"/>
  <c r="V238" i="4" s="1"/>
  <c r="W238" i="4" s="1"/>
  <c r="AG238" i="4"/>
  <c r="R262" i="4"/>
  <c r="S262" i="4" s="1"/>
  <c r="U262" i="4" s="1"/>
  <c r="V262" i="4" s="1"/>
  <c r="W262" i="4" s="1"/>
  <c r="AG262" i="4"/>
  <c r="R370" i="4"/>
  <c r="S370" i="4" s="1"/>
  <c r="U370" i="4" s="1"/>
  <c r="V370" i="4" s="1"/>
  <c r="W370" i="4" s="1"/>
  <c r="AG370" i="4"/>
  <c r="R639" i="4"/>
  <c r="S639" i="4" s="1"/>
  <c r="U639" i="4" s="1"/>
  <c r="AG639" i="4"/>
  <c r="R731" i="4"/>
  <c r="S731" i="4" s="1"/>
  <c r="U731" i="4" s="1"/>
  <c r="V731" i="4" s="1"/>
  <c r="W731" i="4" s="1"/>
  <c r="AG731" i="4"/>
  <c r="R815" i="4"/>
  <c r="S815" i="4" s="1"/>
  <c r="U815" i="4" s="1"/>
  <c r="AG815" i="4"/>
  <c r="R869" i="4"/>
  <c r="S869" i="4" s="1"/>
  <c r="AG869" i="4"/>
  <c r="R1032" i="4"/>
  <c r="S1032" i="4" s="1"/>
  <c r="U1032" i="4" s="1"/>
  <c r="AG1032" i="4"/>
  <c r="R1165" i="4"/>
  <c r="S1165" i="4" s="1"/>
  <c r="AG1165" i="4"/>
  <c r="R1595" i="4"/>
  <c r="S1595" i="4" s="1"/>
  <c r="U1595" i="4" s="1"/>
  <c r="V1595" i="4" s="1"/>
  <c r="W1595" i="4" s="1"/>
  <c r="AG1595" i="4"/>
  <c r="R42" i="4"/>
  <c r="S42" i="4" s="1"/>
  <c r="U42" i="4" s="1"/>
  <c r="V42" i="4" s="1"/>
  <c r="W42" i="4" s="1"/>
  <c r="AG42" i="4"/>
  <c r="R50" i="4"/>
  <c r="S50" i="4" s="1"/>
  <c r="U50" i="4" s="1"/>
  <c r="V50" i="4" s="1"/>
  <c r="W50" i="4" s="1"/>
  <c r="AG50" i="4"/>
  <c r="R73" i="4"/>
  <c r="S73" i="4" s="1"/>
  <c r="U73" i="4" s="1"/>
  <c r="V73" i="4" s="1"/>
  <c r="W73" i="4" s="1"/>
  <c r="AG73" i="4"/>
  <c r="AG81" i="4"/>
  <c r="R81" i="4"/>
  <c r="S81" i="4" s="1"/>
  <c r="U81" i="4" s="1"/>
  <c r="V81" i="4" s="1"/>
  <c r="W81" i="4" s="1"/>
  <c r="R172" i="4"/>
  <c r="S172" i="4" s="1"/>
  <c r="U172" i="4" s="1"/>
  <c r="V172" i="4" s="1"/>
  <c r="W172" i="4" s="1"/>
  <c r="AG172" i="4"/>
  <c r="R196" i="4"/>
  <c r="S196" i="4" s="1"/>
  <c r="U196" i="4" s="1"/>
  <c r="V196" i="4" s="1"/>
  <c r="W196" i="4" s="1"/>
  <c r="AG196" i="4"/>
  <c r="AG404" i="4"/>
  <c r="S404" i="4"/>
  <c r="R410" i="4"/>
  <c r="S410" i="4" s="1"/>
  <c r="U410" i="4" s="1"/>
  <c r="V410" i="4" s="1"/>
  <c r="W410" i="4" s="1"/>
  <c r="AG410" i="4"/>
  <c r="R417" i="4"/>
  <c r="S417" i="4" s="1"/>
  <c r="AG417" i="4"/>
  <c r="R425" i="4"/>
  <c r="S425" i="4" s="1"/>
  <c r="AG425" i="4"/>
  <c r="R441" i="4"/>
  <c r="S441" i="4" s="1"/>
  <c r="AG441" i="4"/>
  <c r="R556" i="4"/>
  <c r="S556" i="4" s="1"/>
  <c r="AG556" i="4"/>
  <c r="R564" i="4"/>
  <c r="S564" i="4" s="1"/>
  <c r="U564" i="4" s="1"/>
  <c r="AG564" i="4"/>
  <c r="R572" i="4"/>
  <c r="S572" i="4" s="1"/>
  <c r="U572" i="4" s="1"/>
  <c r="V572" i="4" s="1"/>
  <c r="W572" i="4" s="1"/>
  <c r="AG572" i="4"/>
  <c r="R773" i="4"/>
  <c r="S773" i="4" s="1"/>
  <c r="AG773" i="4"/>
  <c r="R912" i="4"/>
  <c r="S912" i="4" s="1"/>
  <c r="AG912" i="4"/>
  <c r="R920" i="4"/>
  <c r="S920" i="4" s="1"/>
  <c r="U920" i="4" s="1"/>
  <c r="V920" i="4" s="1"/>
  <c r="W920" i="4" s="1"/>
  <c r="AG920" i="4"/>
  <c r="R936" i="4"/>
  <c r="S936" i="4" s="1"/>
  <c r="AG936" i="4"/>
  <c r="R959" i="4"/>
  <c r="S959" i="4" s="1"/>
  <c r="AG959" i="4"/>
  <c r="R1076" i="4"/>
  <c r="S1076" i="4" s="1"/>
  <c r="U1076" i="4" s="1"/>
  <c r="AG1076" i="4"/>
  <c r="R1083" i="4"/>
  <c r="AG1083" i="4"/>
  <c r="R1090" i="4"/>
  <c r="S1090" i="4" s="1"/>
  <c r="AG1090" i="4"/>
  <c r="R1097" i="4"/>
  <c r="S1097" i="4" s="1"/>
  <c r="U1097" i="4" s="1"/>
  <c r="V1097" i="4" s="1"/>
  <c r="W1097" i="4" s="1"/>
  <c r="R1121" i="4"/>
  <c r="AG1121" i="4"/>
  <c r="R1237" i="4"/>
  <c r="S1237" i="4" s="1"/>
  <c r="U1237" i="4" s="1"/>
  <c r="AG1237" i="4"/>
  <c r="R1245" i="4"/>
  <c r="S1245" i="4" s="1"/>
  <c r="AG1245" i="4"/>
  <c r="R1308" i="4"/>
  <c r="S1308" i="4" s="1"/>
  <c r="AG1308" i="4"/>
  <c r="AG1324" i="4"/>
  <c r="R1324" i="4"/>
  <c r="S1324" i="4" s="1"/>
  <c r="R1407" i="4"/>
  <c r="S1407" i="4" s="1"/>
  <c r="AG1407" i="4"/>
  <c r="AG752" i="4"/>
  <c r="AG1681" i="4"/>
  <c r="AG1174" i="4"/>
  <c r="AG450" i="4"/>
  <c r="R7" i="4"/>
  <c r="S7" i="4" s="1"/>
  <c r="R23" i="4"/>
  <c r="S23" i="4" s="1"/>
  <c r="AG23" i="4"/>
  <c r="R30" i="4"/>
  <c r="S30" i="4" s="1"/>
  <c r="U30" i="4" s="1"/>
  <c r="V30" i="4" s="1"/>
  <c r="W30" i="4" s="1"/>
  <c r="R45" i="4"/>
  <c r="S45" i="4" s="1"/>
  <c r="U45" i="4" s="1"/>
  <c r="V45" i="4" s="1"/>
  <c r="W45" i="4" s="1"/>
  <c r="AG45" i="4"/>
  <c r="R53" i="4"/>
  <c r="S53" i="4" s="1"/>
  <c r="U53" i="4" s="1"/>
  <c r="V53" i="4" s="1"/>
  <c r="W53" i="4" s="1"/>
  <c r="AG53" i="4"/>
  <c r="R61" i="4"/>
  <c r="S61" i="4" s="1"/>
  <c r="U61" i="4" s="1"/>
  <c r="V61" i="4" s="1"/>
  <c r="W61" i="4" s="1"/>
  <c r="AG61" i="4"/>
  <c r="R90" i="4"/>
  <c r="S90" i="4" s="1"/>
  <c r="AG90" i="4"/>
  <c r="R97" i="4"/>
  <c r="S97" i="4" s="1"/>
  <c r="U97" i="4" s="1"/>
  <c r="V97" i="4" s="1"/>
  <c r="W97" i="4" s="1"/>
  <c r="R105" i="4"/>
  <c r="S105" i="4" s="1"/>
  <c r="U105" i="4" s="1"/>
  <c r="V105" i="4" s="1"/>
  <c r="W105" i="4" s="1"/>
  <c r="AG105" i="4"/>
  <c r="R113" i="4"/>
  <c r="S113" i="4" s="1"/>
  <c r="U113" i="4" s="1"/>
  <c r="V113" i="4" s="1"/>
  <c r="W113" i="4" s="1"/>
  <c r="AG113" i="4"/>
  <c r="R120" i="4"/>
  <c r="S120" i="4" s="1"/>
  <c r="U120" i="4" s="1"/>
  <c r="V120" i="4" s="1"/>
  <c r="W120" i="4" s="1"/>
  <c r="R126" i="4"/>
  <c r="S126" i="4" s="1"/>
  <c r="U126" i="4" s="1"/>
  <c r="V126" i="4" s="1"/>
  <c r="W126" i="4" s="1"/>
  <c r="R141" i="4"/>
  <c r="S141" i="4" s="1"/>
  <c r="U141" i="4" s="1"/>
  <c r="V141" i="4" s="1"/>
  <c r="W141" i="4" s="1"/>
  <c r="AG141" i="4"/>
  <c r="R148" i="4"/>
  <c r="S148" i="4" s="1"/>
  <c r="U148" i="4" s="1"/>
  <c r="V148" i="4" s="1"/>
  <c r="W148" i="4" s="1"/>
  <c r="AG148" i="4"/>
  <c r="R156" i="4"/>
  <c r="S156" i="4" s="1"/>
  <c r="U156" i="4" s="1"/>
  <c r="V156" i="4" s="1"/>
  <c r="W156" i="4" s="1"/>
  <c r="AG156" i="4"/>
  <c r="R176" i="4"/>
  <c r="AG176" i="4"/>
  <c r="R183" i="4"/>
  <c r="S183" i="4" s="1"/>
  <c r="AG183" i="4"/>
  <c r="R211" i="4"/>
  <c r="S211" i="4" s="1"/>
  <c r="AG211" i="4"/>
  <c r="R234" i="4"/>
  <c r="S234" i="4" s="1"/>
  <c r="U234" i="4" s="1"/>
  <c r="V234" i="4" s="1"/>
  <c r="W234" i="4" s="1"/>
  <c r="AG234" i="4"/>
  <c r="R273" i="4"/>
  <c r="S273" i="4" s="1"/>
  <c r="U273" i="4" s="1"/>
  <c r="V273" i="4" s="1"/>
  <c r="W273" i="4" s="1"/>
  <c r="AG273" i="4"/>
  <c r="R280" i="4"/>
  <c r="S280" i="4" s="1"/>
  <c r="U280" i="4" s="1"/>
  <c r="V280" i="4" s="1"/>
  <c r="W280" i="4" s="1"/>
  <c r="AG280" i="4"/>
  <c r="R295" i="4"/>
  <c r="AG295" i="4"/>
  <c r="R310" i="4"/>
  <c r="S310" i="4" s="1"/>
  <c r="U310" i="4" s="1"/>
  <c r="V310" i="4" s="1"/>
  <c r="W310" i="4" s="1"/>
  <c r="AG310" i="4"/>
  <c r="R324" i="4"/>
  <c r="S324" i="4" s="1"/>
  <c r="U324" i="4" s="1"/>
  <c r="V324" i="4" s="1"/>
  <c r="W324" i="4" s="1"/>
  <c r="R343" i="4"/>
  <c r="S343" i="4" s="1"/>
  <c r="AG343" i="4"/>
  <c r="R358" i="4"/>
  <c r="S358" i="4" s="1"/>
  <c r="U358" i="4" s="1"/>
  <c r="V358" i="4" s="1"/>
  <c r="W358" i="4" s="1"/>
  <c r="AG358" i="4"/>
  <c r="R372" i="4"/>
  <c r="S372" i="4" s="1"/>
  <c r="R400" i="4"/>
  <c r="S400" i="4" s="1"/>
  <c r="U400" i="4" s="1"/>
  <c r="V400" i="4" s="1"/>
  <c r="W400" i="4" s="1"/>
  <c r="R406" i="4"/>
  <c r="S406" i="4" s="1"/>
  <c r="AG406" i="4"/>
  <c r="R413" i="4"/>
  <c r="S413" i="4" s="1"/>
  <c r="AG413" i="4"/>
  <c r="R428" i="4"/>
  <c r="S428" i="4" s="1"/>
  <c r="U428" i="4" s="1"/>
  <c r="V428" i="4" s="1"/>
  <c r="W428" i="4" s="1"/>
  <c r="AG428" i="4"/>
  <c r="R452" i="4"/>
  <c r="AG452" i="4"/>
  <c r="R484" i="4"/>
  <c r="S484" i="4" s="1"/>
  <c r="AG484" i="4"/>
  <c r="R492" i="4"/>
  <c r="S492" i="4" s="1"/>
  <c r="AG492" i="4"/>
  <c r="R498" i="4"/>
  <c r="S498" i="4" s="1"/>
  <c r="U498" i="4" s="1"/>
  <c r="V498" i="4" s="1"/>
  <c r="W498" i="4" s="1"/>
  <c r="R504" i="4"/>
  <c r="S504" i="4" s="1"/>
  <c r="R512" i="4"/>
  <c r="S512" i="4" s="1"/>
  <c r="U512" i="4" s="1"/>
  <c r="V512" i="4" s="1"/>
  <c r="W512" i="4" s="1"/>
  <c r="AG512" i="4"/>
  <c r="R523" i="4"/>
  <c r="S523" i="4" s="1"/>
  <c r="U523" i="4" s="1"/>
  <c r="V523" i="4" s="1"/>
  <c r="W523" i="4" s="1"/>
  <c r="R531" i="4"/>
  <c r="S531" i="4" s="1"/>
  <c r="U531" i="4" s="1"/>
  <c r="V531" i="4" s="1"/>
  <c r="W531" i="4" s="1"/>
  <c r="AG531" i="4"/>
  <c r="R539" i="4"/>
  <c r="S539" i="4" s="1"/>
  <c r="U539" i="4" s="1"/>
  <c r="V539" i="4" s="1"/>
  <c r="W539" i="4" s="1"/>
  <c r="AG539" i="4"/>
  <c r="R546" i="4"/>
  <c r="S546" i="4" s="1"/>
  <c r="U546" i="4" s="1"/>
  <c r="V546" i="4" s="1"/>
  <c r="W546" i="4" s="1"/>
  <c r="AG546" i="4"/>
  <c r="R574" i="4"/>
  <c r="S574" i="4" s="1"/>
  <c r="AG574" i="4"/>
  <c r="R581" i="4"/>
  <c r="S581" i="4" s="1"/>
  <c r="AG581" i="4"/>
  <c r="R596" i="4"/>
  <c r="S596" i="4" s="1"/>
  <c r="U596" i="4" s="1"/>
  <c r="AG596" i="4"/>
  <c r="R604" i="4"/>
  <c r="S604" i="4" s="1"/>
  <c r="AG604" i="4"/>
  <c r="R612" i="4"/>
  <c r="S612" i="4" s="1"/>
  <c r="U612" i="4" s="1"/>
  <c r="V612" i="4" s="1"/>
  <c r="W612" i="4" s="1"/>
  <c r="AG612" i="4"/>
  <c r="R619" i="4"/>
  <c r="S619" i="4" s="1"/>
  <c r="R627" i="4"/>
  <c r="S627" i="4" s="1"/>
  <c r="U627" i="4" s="1"/>
  <c r="V627" i="4" s="1"/>
  <c r="W627" i="4" s="1"/>
  <c r="AG627" i="4"/>
  <c r="R634" i="4"/>
  <c r="S634" i="4" s="1"/>
  <c r="R679" i="4"/>
  <c r="S679" i="4" s="1"/>
  <c r="AG679" i="4"/>
  <c r="R706" i="4"/>
  <c r="S706" i="4" s="1"/>
  <c r="U706" i="4" s="1"/>
  <c r="V706" i="4" s="1"/>
  <c r="W706" i="4" s="1"/>
  <c r="AG706" i="4"/>
  <c r="R714" i="4"/>
  <c r="S714" i="4" s="1"/>
  <c r="U714" i="4" s="1"/>
  <c r="V714" i="4" s="1"/>
  <c r="W714" i="4" s="1"/>
  <c r="AG714" i="4"/>
  <c r="V728" i="4"/>
  <c r="W728" i="4" s="1"/>
  <c r="R741" i="4"/>
  <c r="S741" i="4" s="1"/>
  <c r="AG741" i="4"/>
  <c r="R747" i="4"/>
  <c r="S747" i="4" s="1"/>
  <c r="U747" i="4" s="1"/>
  <c r="R755" i="4"/>
  <c r="S755" i="4" s="1"/>
  <c r="U755" i="4" s="1"/>
  <c r="V755" i="4" s="1"/>
  <c r="W755" i="4" s="1"/>
  <c r="AG755" i="4"/>
  <c r="R760" i="4"/>
  <c r="S760" i="4" s="1"/>
  <c r="U760" i="4" s="1"/>
  <c r="AG760" i="4"/>
  <c r="R775" i="4"/>
  <c r="S775" i="4" s="1"/>
  <c r="U775" i="4" s="1"/>
  <c r="V775" i="4" s="1"/>
  <c r="W775" i="4" s="1"/>
  <c r="R789" i="4"/>
  <c r="S789" i="4" s="1"/>
  <c r="AG789" i="4"/>
  <c r="R796" i="4"/>
  <c r="S796" i="4" s="1"/>
  <c r="AG796" i="4"/>
  <c r="R804" i="4"/>
  <c r="S804" i="4" s="1"/>
  <c r="AG804" i="4"/>
  <c r="R811" i="4"/>
  <c r="S811" i="4" s="1"/>
  <c r="U811" i="4" s="1"/>
  <c r="R834" i="4"/>
  <c r="S834" i="4" s="1"/>
  <c r="U834" i="4" s="1"/>
  <c r="V834" i="4" s="1"/>
  <c r="W834" i="4" s="1"/>
  <c r="AG834" i="4"/>
  <c r="R848" i="4"/>
  <c r="S848" i="4" s="1"/>
  <c r="R879" i="4"/>
  <c r="S879" i="4" s="1"/>
  <c r="U879" i="4" s="1"/>
  <c r="V879" i="4" s="1"/>
  <c r="W879" i="4" s="1"/>
  <c r="AG879" i="4"/>
  <c r="R901" i="4"/>
  <c r="S901" i="4" s="1"/>
  <c r="AG901" i="4"/>
  <c r="R916" i="4"/>
  <c r="S916" i="4" s="1"/>
  <c r="U916" i="4" s="1"/>
  <c r="V916" i="4" s="1"/>
  <c r="W916" i="4" s="1"/>
  <c r="AG916" i="4"/>
  <c r="R940" i="4"/>
  <c r="S940" i="4" s="1"/>
  <c r="U940" i="4" s="1"/>
  <c r="V940" i="4" s="1"/>
  <c r="W940" i="4" s="1"/>
  <c r="AG940" i="4"/>
  <c r="R947" i="4"/>
  <c r="S947" i="4" s="1"/>
  <c r="U947" i="4" s="1"/>
  <c r="V947" i="4" s="1"/>
  <c r="W947" i="4" s="1"/>
  <c r="AG947" i="4"/>
  <c r="R954" i="4"/>
  <c r="S954" i="4" s="1"/>
  <c r="AG954" i="4"/>
  <c r="R976" i="4"/>
  <c r="S976" i="4" s="1"/>
  <c r="U976" i="4" s="1"/>
  <c r="V976" i="4" s="1"/>
  <c r="W976" i="4" s="1"/>
  <c r="AG976" i="4"/>
  <c r="S983" i="4"/>
  <c r="U983" i="4" s="1"/>
  <c r="V983" i="4" s="1"/>
  <c r="W983" i="4" s="1"/>
  <c r="R1014" i="4"/>
  <c r="S1014" i="4" s="1"/>
  <c r="AG1014" i="4"/>
  <c r="R1028" i="4"/>
  <c r="S1028" i="4" s="1"/>
  <c r="U1028" i="4" s="1"/>
  <c r="V1028" i="4" s="1"/>
  <c r="W1028" i="4" s="1"/>
  <c r="AG1028" i="4"/>
  <c r="R1044" i="4"/>
  <c r="S1044" i="4" s="1"/>
  <c r="U1044" i="4" s="1"/>
  <c r="AG1044" i="4"/>
  <c r="R1058" i="4"/>
  <c r="S1058" i="4" s="1"/>
  <c r="R1065" i="4"/>
  <c r="S1065" i="4" s="1"/>
  <c r="U1065" i="4" s="1"/>
  <c r="AG1065" i="4"/>
  <c r="R1093" i="4"/>
  <c r="AG1093" i="4"/>
  <c r="R1108" i="4"/>
  <c r="S1108" i="4" s="1"/>
  <c r="AG1108" i="4"/>
  <c r="R1154" i="4"/>
  <c r="S1154" i="4" s="1"/>
  <c r="U1154" i="4" s="1"/>
  <c r="V1154" i="4" s="1"/>
  <c r="W1154" i="4" s="1"/>
  <c r="AG1154" i="4"/>
  <c r="R1162" i="4"/>
  <c r="S1162" i="4" s="1"/>
  <c r="U1162" i="4" s="1"/>
  <c r="V1162" i="4" s="1"/>
  <c r="W1162" i="4" s="1"/>
  <c r="AG1162" i="4"/>
  <c r="R1168" i="4"/>
  <c r="S1168" i="4" s="1"/>
  <c r="U1168" i="4" s="1"/>
  <c r="V1168" i="4" s="1"/>
  <c r="W1168" i="4" s="1"/>
  <c r="R1205" i="4"/>
  <c r="S1205" i="4" s="1"/>
  <c r="U1205" i="4" s="1"/>
  <c r="AG1205" i="4"/>
  <c r="R1212" i="4"/>
  <c r="S1212" i="4" s="1"/>
  <c r="AG1212" i="4"/>
  <c r="R1270" i="4"/>
  <c r="S1270" i="4" s="1"/>
  <c r="R1341" i="4"/>
  <c r="S1341" i="4" s="1"/>
  <c r="AG1341" i="4"/>
  <c r="R1354" i="4"/>
  <c r="AG1354" i="4"/>
  <c r="R1362" i="4"/>
  <c r="S1362" i="4" s="1"/>
  <c r="U1362" i="4" s="1"/>
  <c r="V1362" i="4" s="1"/>
  <c r="W1362" i="4" s="1"/>
  <c r="AG1362" i="4"/>
  <c r="R1370" i="4"/>
  <c r="S1370" i="4" s="1"/>
  <c r="U1370" i="4" s="1"/>
  <c r="V1370" i="4" s="1"/>
  <c r="W1370" i="4" s="1"/>
  <c r="AG1370" i="4"/>
  <c r="R1388" i="4"/>
  <c r="S1388" i="4" s="1"/>
  <c r="AG1388" i="4"/>
  <c r="R1402" i="4"/>
  <c r="R1516" i="4"/>
  <c r="S1516" i="4" s="1"/>
  <c r="AG1516" i="4"/>
  <c r="R1531" i="4"/>
  <c r="S1531" i="4" s="1"/>
  <c r="AG1531" i="4"/>
  <c r="R1546" i="4"/>
  <c r="S1546" i="4" s="1"/>
  <c r="AG1546" i="4"/>
  <c r="R1642" i="4"/>
  <c r="S1642" i="4" s="1"/>
  <c r="AG1642" i="4"/>
  <c r="R1676" i="4"/>
  <c r="S1676" i="4" s="1"/>
  <c r="U1676" i="4" s="1"/>
  <c r="V1676" i="4" s="1"/>
  <c r="W1676" i="4" s="1"/>
  <c r="AG1676" i="4"/>
  <c r="R1684" i="4"/>
  <c r="S1684" i="4" s="1"/>
  <c r="AG1684" i="4"/>
  <c r="AG1694" i="4"/>
  <c r="AG1669" i="4"/>
  <c r="AG1641" i="4"/>
  <c r="AG1630" i="4"/>
  <c r="AG1566" i="4"/>
  <c r="AG1552" i="4"/>
  <c r="AG1477" i="4"/>
  <c r="AG1463" i="4"/>
  <c r="AG1449" i="4"/>
  <c r="AG1385" i="4"/>
  <c r="AG1353" i="4"/>
  <c r="AG1337" i="4"/>
  <c r="AG1321" i="4"/>
  <c r="AG1289" i="4"/>
  <c r="AG1116" i="4"/>
  <c r="AG1088" i="4"/>
  <c r="AG895" i="4"/>
  <c r="AG769" i="4"/>
  <c r="AG567" i="4"/>
  <c r="AG497" i="4"/>
  <c r="AG241" i="4"/>
  <c r="AG168" i="4"/>
  <c r="AG104" i="4"/>
  <c r="AG40" i="4"/>
  <c r="R66" i="4"/>
  <c r="AG66" i="4"/>
  <c r="R96" i="4"/>
  <c r="S96" i="4" s="1"/>
  <c r="U96" i="4" s="1"/>
  <c r="V96" i="4" s="1"/>
  <c r="W96" i="4" s="1"/>
  <c r="AG96" i="4"/>
  <c r="R154" i="4"/>
  <c r="S154" i="4" s="1"/>
  <c r="U154" i="4" s="1"/>
  <c r="V154" i="4" s="1"/>
  <c r="W154" i="4" s="1"/>
  <c r="AG154" i="4"/>
  <c r="R204" i="4"/>
  <c r="S204" i="4" s="1"/>
  <c r="AG204" i="4"/>
  <c r="R232" i="4"/>
  <c r="S232" i="4" s="1"/>
  <c r="AG232" i="4"/>
  <c r="R285" i="4"/>
  <c r="AG285" i="4"/>
  <c r="R293" i="4"/>
  <c r="S293" i="4" s="1"/>
  <c r="AG293" i="4"/>
  <c r="R328" i="4"/>
  <c r="S328" i="4" s="1"/>
  <c r="AG328" i="4"/>
  <c r="R341" i="4"/>
  <c r="S341" i="4" s="1"/>
  <c r="AG341" i="4"/>
  <c r="R356" i="4"/>
  <c r="S356" i="4" s="1"/>
  <c r="U356" i="4" s="1"/>
  <c r="V356" i="4" s="1"/>
  <c r="W356" i="4" s="1"/>
  <c r="AG356" i="4"/>
  <c r="R434" i="4"/>
  <c r="S434" i="4" s="1"/>
  <c r="AG434" i="4"/>
  <c r="R442" i="4"/>
  <c r="S442" i="4" s="1"/>
  <c r="U442" i="4" s="1"/>
  <c r="V442" i="4" s="1"/>
  <c r="W442" i="4" s="1"/>
  <c r="AG442" i="4"/>
  <c r="R470" i="4"/>
  <c r="S470" i="4" s="1"/>
  <c r="U470" i="4" s="1"/>
  <c r="V470" i="4" s="1"/>
  <c r="W470" i="4" s="1"/>
  <c r="AG470" i="4"/>
  <c r="R483" i="4"/>
  <c r="S483" i="4" s="1"/>
  <c r="U483" i="4" s="1"/>
  <c r="V483" i="4" s="1"/>
  <c r="W483" i="4" s="1"/>
  <c r="AG483" i="4"/>
  <c r="R510" i="4"/>
  <c r="S510" i="4" s="1"/>
  <c r="AG510" i="4"/>
  <c r="R529" i="4"/>
  <c r="S529" i="4" s="1"/>
  <c r="AG529" i="4"/>
  <c r="R544" i="4"/>
  <c r="S544" i="4" s="1"/>
  <c r="U544" i="4" s="1"/>
  <c r="AG544" i="4"/>
  <c r="R587" i="4"/>
  <c r="S587" i="4" s="1"/>
  <c r="U587" i="4" s="1"/>
  <c r="V587" i="4" s="1"/>
  <c r="W587" i="4" s="1"/>
  <c r="AG587" i="4"/>
  <c r="R602" i="4"/>
  <c r="S602" i="4" s="1"/>
  <c r="AG602" i="4"/>
  <c r="R647" i="4"/>
  <c r="S647" i="4" s="1"/>
  <c r="U647" i="4" s="1"/>
  <c r="AG647" i="4"/>
  <c r="R720" i="4"/>
  <c r="S720" i="4" s="1"/>
  <c r="U720" i="4" s="1"/>
  <c r="V720" i="4" s="1"/>
  <c r="W720" i="4" s="1"/>
  <c r="AG720" i="4"/>
  <c r="R787" i="4"/>
  <c r="S787" i="4" s="1"/>
  <c r="U787" i="4" s="1"/>
  <c r="V787" i="4" s="1"/>
  <c r="W787" i="4" s="1"/>
  <c r="AG787" i="4"/>
  <c r="R862" i="4"/>
  <c r="S862" i="4" s="1"/>
  <c r="U862" i="4" s="1"/>
  <c r="V862" i="4" s="1"/>
  <c r="W862" i="4" s="1"/>
  <c r="AG862" i="4"/>
  <c r="R914" i="4"/>
  <c r="S914" i="4" s="1"/>
  <c r="U914" i="4" s="1"/>
  <c r="AG914" i="4"/>
  <c r="R1034" i="4"/>
  <c r="S1034" i="4" s="1"/>
  <c r="AG1034" i="4"/>
  <c r="R1050" i="4"/>
  <c r="S1050" i="4" s="1"/>
  <c r="AG1050" i="4"/>
  <c r="R1064" i="4"/>
  <c r="AG1064" i="4"/>
  <c r="R1084" i="4"/>
  <c r="S1084" i="4" s="1"/>
  <c r="U1084" i="4" s="1"/>
  <c r="V1084" i="4" s="1"/>
  <c r="W1084" i="4" s="1"/>
  <c r="AG1084" i="4"/>
  <c r="R1098" i="4"/>
  <c r="AG1098" i="4"/>
  <c r="R1167" i="4"/>
  <c r="S1167" i="4" s="1"/>
  <c r="U1167" i="4" s="1"/>
  <c r="V1167" i="4" s="1"/>
  <c r="W1167" i="4" s="1"/>
  <c r="AG1167" i="4"/>
  <c r="R1203" i="4"/>
  <c r="S1203" i="4" s="1"/>
  <c r="AG1203" i="4"/>
  <c r="R1274" i="4"/>
  <c r="S1274" i="4" s="1"/>
  <c r="AG1274" i="4"/>
  <c r="R1468" i="4"/>
  <c r="S1468" i="4" s="1"/>
  <c r="AG1468" i="4"/>
  <c r="R1483" i="4"/>
  <c r="S1483" i="4" s="1"/>
  <c r="U1483" i="4" s="1"/>
  <c r="AG1483" i="4"/>
  <c r="R1491" i="4"/>
  <c r="S1491" i="4" s="1"/>
  <c r="U1491" i="4" s="1"/>
  <c r="AG1491" i="4"/>
  <c r="R1506" i="4"/>
  <c r="AG1506" i="4"/>
  <c r="R1514" i="4"/>
  <c r="AG1514" i="4"/>
  <c r="R1604" i="4"/>
  <c r="S1604" i="4" s="1"/>
  <c r="U1604" i="4" s="1"/>
  <c r="V1604" i="4" s="1"/>
  <c r="W1604" i="4" s="1"/>
  <c r="AG1604" i="4"/>
  <c r="R1689" i="4"/>
  <c r="S1689" i="4" s="1"/>
  <c r="U1689" i="4" s="1"/>
  <c r="V1689" i="4" s="1"/>
  <c r="W1689" i="4" s="1"/>
  <c r="AG1646" i="4"/>
  <c r="AG1582" i="4"/>
  <c r="AG1375" i="4"/>
  <c r="AG1279" i="4"/>
  <c r="AG1231" i="4"/>
  <c r="AG870" i="4"/>
  <c r="AG704" i="4"/>
  <c r="AG457" i="4"/>
  <c r="R133" i="4"/>
  <c r="S133" i="4" s="1"/>
  <c r="U133" i="4" s="1"/>
  <c r="V133" i="4" s="1"/>
  <c r="W133" i="4" s="1"/>
  <c r="AG133" i="4"/>
  <c r="R218" i="4"/>
  <c r="S218" i="4" s="1"/>
  <c r="U218" i="4" s="1"/>
  <c r="V218" i="4" s="1"/>
  <c r="W218" i="4" s="1"/>
  <c r="AG218" i="4"/>
  <c r="R264" i="4"/>
  <c r="S264" i="4" s="1"/>
  <c r="U264" i="4" s="1"/>
  <c r="V264" i="4" s="1"/>
  <c r="W264" i="4" s="1"/>
  <c r="AG264" i="4"/>
  <c r="R279" i="4"/>
  <c r="AG279" i="4"/>
  <c r="R392" i="4"/>
  <c r="S392" i="4" s="1"/>
  <c r="U392" i="4" s="1"/>
  <c r="V392" i="4" s="1"/>
  <c r="W392" i="4" s="1"/>
  <c r="AG392" i="4"/>
  <c r="R412" i="4"/>
  <c r="S412" i="4" s="1"/>
  <c r="U412" i="4" s="1"/>
  <c r="V412" i="4" s="1"/>
  <c r="W412" i="4" s="1"/>
  <c r="AG412" i="4"/>
  <c r="R443" i="4"/>
  <c r="S443" i="4" s="1"/>
  <c r="U443" i="4" s="1"/>
  <c r="V443" i="4" s="1"/>
  <c r="W443" i="4" s="1"/>
  <c r="AG443" i="4"/>
  <c r="R477" i="4"/>
  <c r="S477" i="4" s="1"/>
  <c r="AG477" i="4"/>
  <c r="R538" i="4"/>
  <c r="S538" i="4" s="1"/>
  <c r="U538" i="4" s="1"/>
  <c r="AG538" i="4"/>
  <c r="R595" i="4"/>
  <c r="S595" i="4" s="1"/>
  <c r="U595" i="4" s="1"/>
  <c r="V595" i="4" s="1"/>
  <c r="W595" i="4" s="1"/>
  <c r="AG595" i="4"/>
  <c r="R648" i="4"/>
  <c r="S648" i="4" s="1"/>
  <c r="U648" i="4" s="1"/>
  <c r="V648" i="4" s="1"/>
  <c r="W648" i="4" s="1"/>
  <c r="AG648" i="4"/>
  <c r="R691" i="4"/>
  <c r="S691" i="4" s="1"/>
  <c r="U691" i="4" s="1"/>
  <c r="V691" i="4" s="1"/>
  <c r="W691" i="4" s="1"/>
  <c r="AG691" i="4"/>
  <c r="R734" i="4"/>
  <c r="S734" i="4" s="1"/>
  <c r="U734" i="4" s="1"/>
  <c r="V734" i="4" s="1"/>
  <c r="W734" i="4" s="1"/>
  <c r="AG734" i="4"/>
  <c r="R759" i="4"/>
  <c r="S759" i="4" s="1"/>
  <c r="U759" i="4" s="1"/>
  <c r="V759" i="4" s="1"/>
  <c r="W759" i="4" s="1"/>
  <c r="R923" i="4"/>
  <c r="S923" i="4" s="1"/>
  <c r="U923" i="4" s="1"/>
  <c r="AG923" i="4"/>
  <c r="R946" i="4"/>
  <c r="S946" i="4" s="1"/>
  <c r="AG946" i="4"/>
  <c r="S1064" i="4"/>
  <c r="U1064" i="4" s="1"/>
  <c r="R1092" i="4"/>
  <c r="S1092" i="4" s="1"/>
  <c r="U1092" i="4" s="1"/>
  <c r="AG1092" i="4"/>
  <c r="R1387" i="4"/>
  <c r="S1387" i="4" s="1"/>
  <c r="U1387" i="4" s="1"/>
  <c r="V1387" i="4" s="1"/>
  <c r="W1387" i="4" s="1"/>
  <c r="AG1387" i="4"/>
  <c r="R1395" i="4"/>
  <c r="AG1395" i="4"/>
  <c r="AG1617" i="4"/>
  <c r="AG1453" i="4"/>
  <c r="AG968" i="4"/>
  <c r="R8" i="4"/>
  <c r="S8" i="4" s="1"/>
  <c r="AG8" i="4"/>
  <c r="R16" i="4"/>
  <c r="S16" i="4" s="1"/>
  <c r="AG16" i="4"/>
  <c r="R24" i="4"/>
  <c r="S24" i="4" s="1"/>
  <c r="U24" i="4" s="1"/>
  <c r="V24" i="4" s="1"/>
  <c r="W24" i="4" s="1"/>
  <c r="AG24" i="4"/>
  <c r="R69" i="4"/>
  <c r="S69" i="4" s="1"/>
  <c r="U69" i="4" s="1"/>
  <c r="V69" i="4" s="1"/>
  <c r="W69" i="4" s="1"/>
  <c r="AG69" i="4"/>
  <c r="R77" i="4"/>
  <c r="S77" i="4" s="1"/>
  <c r="U77" i="4" s="1"/>
  <c r="V77" i="4" s="1"/>
  <c r="W77" i="4" s="1"/>
  <c r="AG77" i="4"/>
  <c r="R106" i="4"/>
  <c r="AG106" i="4"/>
  <c r="R134" i="4"/>
  <c r="S134" i="4" s="1"/>
  <c r="U134" i="4" s="1"/>
  <c r="V134" i="4" s="1"/>
  <c r="W134" i="4" s="1"/>
  <c r="R157" i="4"/>
  <c r="S157" i="4" s="1"/>
  <c r="U157" i="4" s="1"/>
  <c r="V157" i="4" s="1"/>
  <c r="W157" i="4" s="1"/>
  <c r="AG157" i="4"/>
  <c r="S176" i="4"/>
  <c r="U176" i="4" s="1"/>
  <c r="R184" i="4"/>
  <c r="S184" i="4" s="1"/>
  <c r="AG184" i="4"/>
  <c r="R192" i="4"/>
  <c r="S192" i="4" s="1"/>
  <c r="U192" i="4" s="1"/>
  <c r="AG192" i="4"/>
  <c r="R199" i="4"/>
  <c r="S199" i="4" s="1"/>
  <c r="R227" i="4"/>
  <c r="S227" i="4" s="1"/>
  <c r="AG227" i="4"/>
  <c r="R242" i="4"/>
  <c r="S242" i="4" s="1"/>
  <c r="U242" i="4" s="1"/>
  <c r="V242" i="4" s="1"/>
  <c r="W242" i="4" s="1"/>
  <c r="R250" i="4"/>
  <c r="S250" i="4" s="1"/>
  <c r="AG250" i="4"/>
  <c r="R274" i="4"/>
  <c r="S274" i="4" s="1"/>
  <c r="U274" i="4" s="1"/>
  <c r="V274" i="4" s="1"/>
  <c r="W274" i="4" s="1"/>
  <c r="AG274" i="4"/>
  <c r="R296" i="4"/>
  <c r="S296" i="4" s="1"/>
  <c r="U296" i="4" s="1"/>
  <c r="V296" i="4" s="1"/>
  <c r="W296" i="4" s="1"/>
  <c r="AG296" i="4"/>
  <c r="R311" i="4"/>
  <c r="S311" i="4" s="1"/>
  <c r="AG311" i="4"/>
  <c r="R318" i="4"/>
  <c r="S318" i="4" s="1"/>
  <c r="R337" i="4"/>
  <c r="S337" i="4" s="1"/>
  <c r="U337" i="4" s="1"/>
  <c r="V337" i="4" s="1"/>
  <c r="W337" i="4" s="1"/>
  <c r="R344" i="4"/>
  <c r="S344" i="4" s="1"/>
  <c r="U344" i="4" s="1"/>
  <c r="V344" i="4" s="1"/>
  <c r="W344" i="4" s="1"/>
  <c r="AG344" i="4"/>
  <c r="R352" i="4"/>
  <c r="S352" i="4" s="1"/>
  <c r="U352" i="4" s="1"/>
  <c r="V352" i="4" s="1"/>
  <c r="W352" i="4" s="1"/>
  <c r="AG352" i="4"/>
  <c r="R366" i="4"/>
  <c r="S366" i="4" s="1"/>
  <c r="U366" i="4" s="1"/>
  <c r="V366" i="4" s="1"/>
  <c r="W366" i="4" s="1"/>
  <c r="AG366" i="4"/>
  <c r="R373" i="4"/>
  <c r="AG373" i="4"/>
  <c r="R401" i="4"/>
  <c r="S401" i="4" s="1"/>
  <c r="AG401" i="4"/>
  <c r="R421" i="4"/>
  <c r="S421" i="4" s="1"/>
  <c r="AG421" i="4"/>
  <c r="S452" i="4"/>
  <c r="U452" i="4" s="1"/>
  <c r="V452" i="4" s="1"/>
  <c r="W452" i="4" s="1"/>
  <c r="R459" i="4"/>
  <c r="S459" i="4" s="1"/>
  <c r="R466" i="4"/>
  <c r="S466" i="4" s="1"/>
  <c r="AG466" i="4"/>
  <c r="R472" i="4"/>
  <c r="S472" i="4" s="1"/>
  <c r="AG472" i="4"/>
  <c r="S479" i="4"/>
  <c r="U479" i="4" s="1"/>
  <c r="V479" i="4" s="1"/>
  <c r="W479" i="4" s="1"/>
  <c r="AG479" i="4"/>
  <c r="R485" i="4"/>
  <c r="S485" i="4" s="1"/>
  <c r="AG485" i="4"/>
  <c r="R499" i="4"/>
  <c r="S499" i="4" s="1"/>
  <c r="AG499" i="4"/>
  <c r="R505" i="4"/>
  <c r="S505" i="4" s="1"/>
  <c r="AG505" i="4"/>
  <c r="R532" i="4"/>
  <c r="S532" i="4" s="1"/>
  <c r="U532" i="4" s="1"/>
  <c r="V532" i="4" s="1"/>
  <c r="W532" i="4" s="1"/>
  <c r="AG532" i="4"/>
  <c r="R540" i="4"/>
  <c r="S540" i="4" s="1"/>
  <c r="U540" i="4" s="1"/>
  <c r="V540" i="4" s="1"/>
  <c r="W540" i="4" s="1"/>
  <c r="AG540" i="4"/>
  <c r="R568" i="4"/>
  <c r="S568" i="4" s="1"/>
  <c r="U568" i="4" s="1"/>
  <c r="AG568" i="4"/>
  <c r="R575" i="4"/>
  <c r="S575" i="4" s="1"/>
  <c r="U575" i="4" s="1"/>
  <c r="AG575" i="4"/>
  <c r="R589" i="4"/>
  <c r="S589" i="4" s="1"/>
  <c r="R613" i="4"/>
  <c r="S613" i="4" s="1"/>
  <c r="AG613" i="4"/>
  <c r="R620" i="4"/>
  <c r="S620" i="4" s="1"/>
  <c r="AG620" i="4"/>
  <c r="R628" i="4"/>
  <c r="S628" i="4" s="1"/>
  <c r="U628" i="4" s="1"/>
  <c r="V628" i="4" s="1"/>
  <c r="W628" i="4" s="1"/>
  <c r="AG628" i="4"/>
  <c r="R635" i="4"/>
  <c r="S635" i="4" s="1"/>
  <c r="U635" i="4" s="1"/>
  <c r="V635" i="4" s="1"/>
  <c r="W635" i="4" s="1"/>
  <c r="AG635" i="4"/>
  <c r="R642" i="4"/>
  <c r="S642" i="4" s="1"/>
  <c r="U642" i="4" s="1"/>
  <c r="V642" i="4" s="1"/>
  <c r="W642" i="4" s="1"/>
  <c r="R666" i="4"/>
  <c r="S666" i="4" s="1"/>
  <c r="AG666" i="4"/>
  <c r="R674" i="4"/>
  <c r="S674" i="4" s="1"/>
  <c r="AG674" i="4"/>
  <c r="R686" i="4"/>
  <c r="R692" i="4"/>
  <c r="S692" i="4" s="1"/>
  <c r="U692" i="4" s="1"/>
  <c r="AG692" i="4"/>
  <c r="R699" i="4"/>
  <c r="S699" i="4" s="1"/>
  <c r="U699" i="4" s="1"/>
  <c r="V699" i="4" s="1"/>
  <c r="W699" i="4" s="1"/>
  <c r="AG699" i="4"/>
  <c r="R707" i="4"/>
  <c r="S707" i="4" s="1"/>
  <c r="AG707" i="4"/>
  <c r="R715" i="4"/>
  <c r="S715" i="4" s="1"/>
  <c r="U715" i="4" s="1"/>
  <c r="V715" i="4" s="1"/>
  <c r="W715" i="4" s="1"/>
  <c r="AG715" i="4"/>
  <c r="R723" i="4"/>
  <c r="S723" i="4" s="1"/>
  <c r="U723" i="4" s="1"/>
  <c r="V723" i="4" s="1"/>
  <c r="W723" i="4" s="1"/>
  <c r="AG723" i="4"/>
  <c r="R735" i="4"/>
  <c r="S735" i="4" s="1"/>
  <c r="U735" i="4" s="1"/>
  <c r="V735" i="4" s="1"/>
  <c r="W735" i="4" s="1"/>
  <c r="AG735" i="4"/>
  <c r="R742" i="4"/>
  <c r="S742" i="4" s="1"/>
  <c r="AG742" i="4"/>
  <c r="R748" i="4"/>
  <c r="S748" i="4" s="1"/>
  <c r="U748" i="4" s="1"/>
  <c r="V748" i="4" s="1"/>
  <c r="W748" i="4" s="1"/>
  <c r="AG748" i="4"/>
  <c r="R756" i="4"/>
  <c r="S756" i="4" s="1"/>
  <c r="U756" i="4" s="1"/>
  <c r="AG756" i="4"/>
  <c r="R776" i="4"/>
  <c r="S776" i="4" s="1"/>
  <c r="U776" i="4" s="1"/>
  <c r="V776" i="4" s="1"/>
  <c r="W776" i="4" s="1"/>
  <c r="AG776" i="4"/>
  <c r="R797" i="4"/>
  <c r="S797" i="4" s="1"/>
  <c r="U797" i="4" s="1"/>
  <c r="AG797" i="4"/>
  <c r="R812" i="4"/>
  <c r="S812" i="4" s="1"/>
  <c r="AG812" i="4"/>
  <c r="R820" i="4"/>
  <c r="S820" i="4" s="1"/>
  <c r="AG820" i="4"/>
  <c r="R828" i="4"/>
  <c r="S828" i="4" s="1"/>
  <c r="AG828" i="4"/>
  <c r="R849" i="4"/>
  <c r="AG849" i="4"/>
  <c r="R865" i="4"/>
  <c r="S865" i="4" s="1"/>
  <c r="U865" i="4" s="1"/>
  <c r="V865" i="4" s="1"/>
  <c r="W865" i="4" s="1"/>
  <c r="AG865" i="4"/>
  <c r="R873" i="4"/>
  <c r="S873" i="4" s="1"/>
  <c r="U873" i="4" s="1"/>
  <c r="V873" i="4" s="1"/>
  <c r="W873" i="4" s="1"/>
  <c r="AG873" i="4"/>
  <c r="R917" i="4"/>
  <c r="S917" i="4" s="1"/>
  <c r="U917" i="4" s="1"/>
  <c r="V917" i="4" s="1"/>
  <c r="W917" i="4" s="1"/>
  <c r="AG917" i="4"/>
  <c r="R925" i="4"/>
  <c r="AG925" i="4"/>
  <c r="R955" i="4"/>
  <c r="S955" i="4" s="1"/>
  <c r="U955" i="4" s="1"/>
  <c r="V955" i="4" s="1"/>
  <c r="W955" i="4" s="1"/>
  <c r="AG955" i="4"/>
  <c r="R970" i="4"/>
  <c r="S970" i="4" s="1"/>
  <c r="U970" i="4" s="1"/>
  <c r="V970" i="4" s="1"/>
  <c r="W970" i="4" s="1"/>
  <c r="AG970" i="4"/>
  <c r="R1000" i="4"/>
  <c r="S1000" i="4" s="1"/>
  <c r="U1000" i="4" s="1"/>
  <c r="V1000" i="4" s="1"/>
  <c r="W1000" i="4" s="1"/>
  <c r="AG1000" i="4"/>
  <c r="R1045" i="4"/>
  <c r="S1045" i="4" s="1"/>
  <c r="AG1045" i="4"/>
  <c r="R1066" i="4"/>
  <c r="S1066" i="4" s="1"/>
  <c r="AG1066" i="4"/>
  <c r="R1073" i="4"/>
  <c r="S1073" i="4" s="1"/>
  <c r="U1073" i="4" s="1"/>
  <c r="V1073" i="4" s="1"/>
  <c r="W1073" i="4" s="1"/>
  <c r="AG1073" i="4"/>
  <c r="R1132" i="4"/>
  <c r="S1132" i="4" s="1"/>
  <c r="U1132" i="4" s="1"/>
  <c r="V1132" i="4" s="1"/>
  <c r="W1132" i="4" s="1"/>
  <c r="AG1132" i="4"/>
  <c r="R1213" i="4"/>
  <c r="AG1213" i="4"/>
  <c r="R1220" i="4"/>
  <c r="S1220" i="4" s="1"/>
  <c r="AG1220" i="4"/>
  <c r="R1363" i="4"/>
  <c r="S1363" i="4" s="1"/>
  <c r="AG1363" i="4"/>
  <c r="R1410" i="4"/>
  <c r="S1410" i="4" s="1"/>
  <c r="U1410" i="4" s="1"/>
  <c r="V1410" i="4" s="1"/>
  <c r="W1410" i="4" s="1"/>
  <c r="AG1410" i="4"/>
  <c r="R1418" i="4"/>
  <c r="AG1418" i="4"/>
  <c r="R1434" i="4"/>
  <c r="S1434" i="4" s="1"/>
  <c r="U1434" i="4" s="1"/>
  <c r="V1434" i="4" s="1"/>
  <c r="W1434" i="4" s="1"/>
  <c r="AG1434" i="4"/>
  <c r="R1532" i="4"/>
  <c r="S1532" i="4" s="1"/>
  <c r="U1532" i="4" s="1"/>
  <c r="V1532" i="4" s="1"/>
  <c r="W1532" i="4" s="1"/>
  <c r="AG1532" i="4"/>
  <c r="R1554" i="4"/>
  <c r="S1554" i="4" s="1"/>
  <c r="U1554" i="4" s="1"/>
  <c r="V1554" i="4" s="1"/>
  <c r="W1554" i="4" s="1"/>
  <c r="AG1554" i="4"/>
  <c r="R1692" i="4"/>
  <c r="S1692" i="4" s="1"/>
  <c r="AG1692" i="4"/>
  <c r="AG1704" i="4"/>
  <c r="AG1693" i="4"/>
  <c r="AG1654" i="4"/>
  <c r="AG1629" i="4"/>
  <c r="AG1601" i="4"/>
  <c r="AG1576" i="4"/>
  <c r="AG1551" i="4"/>
  <c r="AG1537" i="4"/>
  <c r="AG1487" i="4"/>
  <c r="AG1462" i="4"/>
  <c r="AG1384" i="4"/>
  <c r="AG1368" i="4"/>
  <c r="AG1352" i="4"/>
  <c r="AG1336" i="4"/>
  <c r="AG1320" i="4"/>
  <c r="AG1304" i="4"/>
  <c r="AG1288" i="4"/>
  <c r="AG1256" i="4"/>
  <c r="AG1240" i="4"/>
  <c r="AG1224" i="4"/>
  <c r="AG1208" i="4"/>
  <c r="AG1140" i="4"/>
  <c r="AG1087" i="4"/>
  <c r="AG1012" i="4"/>
  <c r="AG934" i="4"/>
  <c r="AG768" i="4"/>
  <c r="AG728" i="4"/>
  <c r="AG630" i="4"/>
  <c r="AG560" i="4"/>
  <c r="AG167" i="4"/>
  <c r="AG103" i="4"/>
  <c r="AG39" i="4"/>
  <c r="R88" i="4"/>
  <c r="S88" i="4" s="1"/>
  <c r="U88" i="4" s="1"/>
  <c r="V88" i="4" s="1"/>
  <c r="W88" i="4" s="1"/>
  <c r="AG88" i="4"/>
  <c r="R119" i="4"/>
  <c r="S119" i="4" s="1"/>
  <c r="AG119" i="4"/>
  <c r="R146" i="4"/>
  <c r="S146" i="4" s="1"/>
  <c r="U146" i="4" s="1"/>
  <c r="V146" i="4" s="1"/>
  <c r="W146" i="4" s="1"/>
  <c r="AG146" i="4"/>
  <c r="R174" i="4"/>
  <c r="S174" i="4" s="1"/>
  <c r="AG174" i="4"/>
  <c r="R197" i="4"/>
  <c r="S197" i="4" s="1"/>
  <c r="AG197" i="4"/>
  <c r="R224" i="4"/>
  <c r="S224" i="4" s="1"/>
  <c r="U224" i="4" s="1"/>
  <c r="AG224" i="4"/>
  <c r="R247" i="4"/>
  <c r="S247" i="4" s="1"/>
  <c r="AG247" i="4"/>
  <c r="R263" i="4"/>
  <c r="AG263" i="4"/>
  <c r="R278" i="4"/>
  <c r="S278" i="4" s="1"/>
  <c r="U278" i="4" s="1"/>
  <c r="V278" i="4" s="1"/>
  <c r="W278" i="4" s="1"/>
  <c r="AG278" i="4"/>
  <c r="R308" i="4"/>
  <c r="S308" i="4" s="1"/>
  <c r="U308" i="4" s="1"/>
  <c r="V308" i="4" s="1"/>
  <c r="W308" i="4" s="1"/>
  <c r="AG308" i="4"/>
  <c r="R323" i="4"/>
  <c r="S323" i="4" s="1"/>
  <c r="AG323" i="4"/>
  <c r="R349" i="4"/>
  <c r="AG349" i="4"/>
  <c r="R426" i="4"/>
  <c r="S426" i="4" s="1"/>
  <c r="U426" i="4" s="1"/>
  <c r="V426" i="4" s="1"/>
  <c r="W426" i="4" s="1"/>
  <c r="AG426" i="4"/>
  <c r="R476" i="4"/>
  <c r="S476" i="4" s="1"/>
  <c r="U476" i="4" s="1"/>
  <c r="V476" i="4" s="1"/>
  <c r="W476" i="4" s="1"/>
  <c r="AG476" i="4"/>
  <c r="R503" i="4"/>
  <c r="S503" i="4" s="1"/>
  <c r="U503" i="4" s="1"/>
  <c r="V503" i="4" s="1"/>
  <c r="W503" i="4" s="1"/>
  <c r="AG503" i="4"/>
  <c r="R610" i="4"/>
  <c r="S610" i="4" s="1"/>
  <c r="AG610" i="4"/>
  <c r="R625" i="4"/>
  <c r="AG625" i="4"/>
  <c r="R640" i="4"/>
  <c r="S640" i="4" s="1"/>
  <c r="U640" i="4" s="1"/>
  <c r="V640" i="4" s="1"/>
  <c r="W640" i="4" s="1"/>
  <c r="AG640" i="4"/>
  <c r="R671" i="4"/>
  <c r="S671" i="4" s="1"/>
  <c r="U671" i="4" s="1"/>
  <c r="V671" i="4" s="1"/>
  <c r="W671" i="4" s="1"/>
  <c r="AG671" i="4"/>
  <c r="R684" i="4"/>
  <c r="S684" i="4" s="1"/>
  <c r="AG684" i="4"/>
  <c r="R696" i="4"/>
  <c r="S696" i="4" s="1"/>
  <c r="U696" i="4" s="1"/>
  <c r="V696" i="4" s="1"/>
  <c r="W696" i="4" s="1"/>
  <c r="AG696" i="4"/>
  <c r="R794" i="4"/>
  <c r="S794" i="4" s="1"/>
  <c r="U794" i="4" s="1"/>
  <c r="V794" i="4" s="1"/>
  <c r="W794" i="4" s="1"/>
  <c r="AG794" i="4"/>
  <c r="R839" i="4"/>
  <c r="S839" i="4" s="1"/>
  <c r="U839" i="4" s="1"/>
  <c r="V839" i="4" s="1"/>
  <c r="W839" i="4" s="1"/>
  <c r="AG839" i="4"/>
  <c r="R899" i="4"/>
  <c r="AG899" i="4"/>
  <c r="R967" i="4"/>
  <c r="S967" i="4" s="1"/>
  <c r="AG967" i="4"/>
  <c r="R1057" i="4"/>
  <c r="S1057" i="4" s="1"/>
  <c r="U1057" i="4" s="1"/>
  <c r="V1057" i="4" s="1"/>
  <c r="W1057" i="4" s="1"/>
  <c r="AG1057" i="4"/>
  <c r="R1137" i="4"/>
  <c r="S1137" i="4" s="1"/>
  <c r="AG1137" i="4"/>
  <c r="R1181" i="4"/>
  <c r="AG1181" i="4"/>
  <c r="R1196" i="4"/>
  <c r="S1196" i="4" s="1"/>
  <c r="AG1196" i="4"/>
  <c r="R1269" i="4"/>
  <c r="S1269" i="4" s="1"/>
  <c r="U1269" i="4" s="1"/>
  <c r="V1269" i="4" s="1"/>
  <c r="W1269" i="4" s="1"/>
  <c r="AG1269" i="4"/>
  <c r="R1309" i="4"/>
  <c r="S1309" i="4" s="1"/>
  <c r="AG1309" i="4"/>
  <c r="R1339" i="4"/>
  <c r="AG1339" i="4"/>
  <c r="R1445" i="4"/>
  <c r="S1445" i="4" s="1"/>
  <c r="AG1445" i="4"/>
  <c r="R1460" i="4"/>
  <c r="S1460" i="4" s="1"/>
  <c r="U1460" i="4" s="1"/>
  <c r="V1460" i="4" s="1"/>
  <c r="W1460" i="4" s="1"/>
  <c r="AG1460" i="4"/>
  <c r="R1475" i="4"/>
  <c r="S1475" i="4" s="1"/>
  <c r="U1475" i="4" s="1"/>
  <c r="V1475" i="4" s="1"/>
  <c r="W1475" i="4" s="1"/>
  <c r="AG1475" i="4"/>
  <c r="R1674" i="4"/>
  <c r="AG1674" i="4"/>
  <c r="R1682" i="4"/>
  <c r="S1682" i="4" s="1"/>
  <c r="AG1682" i="4"/>
  <c r="R14" i="4"/>
  <c r="S14" i="4" s="1"/>
  <c r="U14" i="4" s="1"/>
  <c r="V14" i="4" s="1"/>
  <c r="W14" i="4" s="1"/>
  <c r="AG14" i="4"/>
  <c r="R36" i="4"/>
  <c r="S36" i="4" s="1"/>
  <c r="U36" i="4" s="1"/>
  <c r="V36" i="4" s="1"/>
  <c r="W36" i="4" s="1"/>
  <c r="AG36" i="4"/>
  <c r="R182" i="4"/>
  <c r="S182" i="4" s="1"/>
  <c r="AG182" i="4"/>
  <c r="R198" i="4"/>
  <c r="S198" i="4" s="1"/>
  <c r="U198" i="4" s="1"/>
  <c r="V198" i="4" s="1"/>
  <c r="W198" i="4" s="1"/>
  <c r="AG198" i="4"/>
  <c r="R210" i="4"/>
  <c r="S210" i="4" s="1"/>
  <c r="U210" i="4" s="1"/>
  <c r="V210" i="4" s="1"/>
  <c r="W210" i="4" s="1"/>
  <c r="R233" i="4"/>
  <c r="S233" i="4" s="1"/>
  <c r="U233" i="4" s="1"/>
  <c r="V233" i="4" s="1"/>
  <c r="W233" i="4" s="1"/>
  <c r="AG233" i="4"/>
  <c r="R256" i="4"/>
  <c r="S256" i="4" s="1"/>
  <c r="U256" i="4" s="1"/>
  <c r="AG256" i="4"/>
  <c r="R302" i="4"/>
  <c r="S302" i="4" s="1"/>
  <c r="AG302" i="4"/>
  <c r="R342" i="4"/>
  <c r="S342" i="4" s="1"/>
  <c r="U342" i="4" s="1"/>
  <c r="V342" i="4" s="1"/>
  <c r="W342" i="4" s="1"/>
  <c r="AG342" i="4"/>
  <c r="R350" i="4"/>
  <c r="S350" i="4" s="1"/>
  <c r="U350" i="4" s="1"/>
  <c r="V350" i="4" s="1"/>
  <c r="W350" i="4" s="1"/>
  <c r="AG350" i="4"/>
  <c r="R427" i="4"/>
  <c r="S427" i="4" s="1"/>
  <c r="U427" i="4" s="1"/>
  <c r="V427" i="4" s="1"/>
  <c r="W427" i="4" s="1"/>
  <c r="AG427" i="4"/>
  <c r="R451" i="4"/>
  <c r="S451" i="4" s="1"/>
  <c r="AG451" i="4"/>
  <c r="R511" i="4"/>
  <c r="S511" i="4" s="1"/>
  <c r="AG511" i="4"/>
  <c r="R551" i="4"/>
  <c r="S551" i="4" s="1"/>
  <c r="U551" i="4" s="1"/>
  <c r="V551" i="4" s="1"/>
  <c r="W551" i="4" s="1"/>
  <c r="R566" i="4"/>
  <c r="S566" i="4" s="1"/>
  <c r="U566" i="4" s="1"/>
  <c r="V566" i="4" s="1"/>
  <c r="W566" i="4" s="1"/>
  <c r="AG566" i="4"/>
  <c r="R588" i="4"/>
  <c r="S588" i="4" s="1"/>
  <c r="AG588" i="4"/>
  <c r="R611" i="4"/>
  <c r="S611" i="4" s="1"/>
  <c r="U611" i="4" s="1"/>
  <c r="V611" i="4" s="1"/>
  <c r="W611" i="4" s="1"/>
  <c r="AG611" i="4"/>
  <c r="R672" i="4"/>
  <c r="S672" i="4" s="1"/>
  <c r="AG672" i="4"/>
  <c r="R685" i="4"/>
  <c r="S685" i="4" s="1"/>
  <c r="AG685" i="4"/>
  <c r="R721" i="4"/>
  <c r="AG721" i="4"/>
  <c r="R740" i="4"/>
  <c r="S740" i="4" s="1"/>
  <c r="U740" i="4" s="1"/>
  <c r="V740" i="4" s="1"/>
  <c r="W740" i="4" s="1"/>
  <c r="AG740" i="4"/>
  <c r="S893" i="4"/>
  <c r="U893" i="4" s="1"/>
  <c r="V893" i="4" s="1"/>
  <c r="W893" i="4" s="1"/>
  <c r="R915" i="4"/>
  <c r="S915" i="4" s="1"/>
  <c r="U915" i="4" s="1"/>
  <c r="V915" i="4" s="1"/>
  <c r="W915" i="4" s="1"/>
  <c r="AG915" i="4"/>
  <c r="R1051" i="4"/>
  <c r="S1051" i="4" s="1"/>
  <c r="U1051" i="4" s="1"/>
  <c r="V1051" i="4" s="1"/>
  <c r="W1051" i="4" s="1"/>
  <c r="AG1051" i="4"/>
  <c r="V1077" i="4"/>
  <c r="W1077" i="4" s="1"/>
  <c r="R1122" i="4"/>
  <c r="S1122" i="4" s="1"/>
  <c r="U1122" i="4" s="1"/>
  <c r="V1122" i="4" s="1"/>
  <c r="W1122" i="4" s="1"/>
  <c r="R1138" i="4"/>
  <c r="S1138" i="4" s="1"/>
  <c r="U1138" i="4" s="1"/>
  <c r="V1138" i="4" s="1"/>
  <c r="W1138" i="4" s="1"/>
  <c r="AG1138" i="4"/>
  <c r="R1153" i="4"/>
  <c r="S1153" i="4" s="1"/>
  <c r="AG1153" i="4"/>
  <c r="R1302" i="4"/>
  <c r="S1302" i="4" s="1"/>
  <c r="R1333" i="4"/>
  <c r="AG1333" i="4"/>
  <c r="R1382" i="4"/>
  <c r="S1382" i="4" s="1"/>
  <c r="U1382" i="4" s="1"/>
  <c r="V1382" i="4" s="1"/>
  <c r="W1382" i="4" s="1"/>
  <c r="R1612" i="4"/>
  <c r="S1612" i="4" s="1"/>
  <c r="U1612" i="4" s="1"/>
  <c r="V1612" i="4" s="1"/>
  <c r="W1612" i="4" s="1"/>
  <c r="AG1612" i="4"/>
  <c r="R1626" i="4"/>
  <c r="S1626" i="4" s="1"/>
  <c r="U1626" i="4" s="1"/>
  <c r="AG1626" i="4"/>
  <c r="R1660" i="4"/>
  <c r="S1660" i="4" s="1"/>
  <c r="U1660" i="4" s="1"/>
  <c r="V1660" i="4" s="1"/>
  <c r="W1660" i="4" s="1"/>
  <c r="AG1660" i="4"/>
  <c r="AG1262" i="4"/>
  <c r="R2" i="4"/>
  <c r="S2" i="4" s="1"/>
  <c r="U2" i="4" s="1"/>
  <c r="V2" i="4" s="1"/>
  <c r="W2" i="4" s="1"/>
  <c r="AG2" i="4"/>
  <c r="R32" i="4"/>
  <c r="S32" i="4" s="1"/>
  <c r="U32" i="4" s="1"/>
  <c r="V32" i="4" s="1"/>
  <c r="W32" i="4" s="1"/>
  <c r="AG32" i="4"/>
  <c r="R55" i="4"/>
  <c r="S55" i="4" s="1"/>
  <c r="AG55" i="4"/>
  <c r="R85" i="4"/>
  <c r="AG85" i="4"/>
  <c r="R92" i="4"/>
  <c r="S92" i="4" s="1"/>
  <c r="U92" i="4" s="1"/>
  <c r="V92" i="4" s="1"/>
  <c r="W92" i="4" s="1"/>
  <c r="AG92" i="4"/>
  <c r="R135" i="4"/>
  <c r="S135" i="4" s="1"/>
  <c r="AG135" i="4"/>
  <c r="R150" i="4"/>
  <c r="S150" i="4" s="1"/>
  <c r="U150" i="4" s="1"/>
  <c r="V150" i="4" s="1"/>
  <c r="W150" i="4" s="1"/>
  <c r="AG150" i="4"/>
  <c r="R158" i="4"/>
  <c r="S158" i="4" s="1"/>
  <c r="AG158" i="4"/>
  <c r="R164" i="4"/>
  <c r="S164" i="4" s="1"/>
  <c r="U164" i="4" s="1"/>
  <c r="V164" i="4" s="1"/>
  <c r="W164" i="4" s="1"/>
  <c r="AG164" i="4"/>
  <c r="R185" i="4"/>
  <c r="S185" i="4" s="1"/>
  <c r="U185" i="4" s="1"/>
  <c r="V185" i="4" s="1"/>
  <c r="W185" i="4" s="1"/>
  <c r="AG185" i="4"/>
  <c r="R200" i="4"/>
  <c r="S200" i="4" s="1"/>
  <c r="U200" i="4" s="1"/>
  <c r="V200" i="4" s="1"/>
  <c r="W200" i="4" s="1"/>
  <c r="AG200" i="4"/>
  <c r="R213" i="4"/>
  <c r="AG213" i="4"/>
  <c r="R228" i="4"/>
  <c r="S228" i="4" s="1"/>
  <c r="U228" i="4" s="1"/>
  <c r="V228" i="4" s="1"/>
  <c r="W228" i="4" s="1"/>
  <c r="AG228" i="4"/>
  <c r="R243" i="4"/>
  <c r="AG243" i="4"/>
  <c r="R259" i="4"/>
  <c r="S259" i="4" s="1"/>
  <c r="AG259" i="4"/>
  <c r="R289" i="4"/>
  <c r="AG289" i="4"/>
  <c r="R297" i="4"/>
  <c r="S297" i="4" s="1"/>
  <c r="U297" i="4" s="1"/>
  <c r="V297" i="4" s="1"/>
  <c r="W297" i="4" s="1"/>
  <c r="AG297" i="4"/>
  <c r="R312" i="4"/>
  <c r="S312" i="4" s="1"/>
  <c r="U312" i="4" s="1"/>
  <c r="V312" i="4" s="1"/>
  <c r="W312" i="4" s="1"/>
  <c r="AG312" i="4"/>
  <c r="R325" i="4"/>
  <c r="S325" i="4" s="1"/>
  <c r="AG325" i="4"/>
  <c r="R332" i="4"/>
  <c r="AG332" i="4"/>
  <c r="R338" i="4"/>
  <c r="S338" i="4" s="1"/>
  <c r="U338" i="4" s="1"/>
  <c r="V338" i="4" s="1"/>
  <c r="W338" i="4" s="1"/>
  <c r="AG338" i="4"/>
  <c r="R360" i="4"/>
  <c r="S360" i="4" s="1"/>
  <c r="U360" i="4" s="1"/>
  <c r="V360" i="4" s="1"/>
  <c r="W360" i="4" s="1"/>
  <c r="AG360" i="4"/>
  <c r="R374" i="4"/>
  <c r="S374" i="4" s="1"/>
  <c r="U374" i="4" s="1"/>
  <c r="V374" i="4" s="1"/>
  <c r="W374" i="4" s="1"/>
  <c r="AG374" i="4"/>
  <c r="R402" i="4"/>
  <c r="S402" i="4" s="1"/>
  <c r="AG402" i="4"/>
  <c r="R408" i="4"/>
  <c r="S408" i="4" s="1"/>
  <c r="U408" i="4" s="1"/>
  <c r="V408" i="4" s="1"/>
  <c r="W408" i="4" s="1"/>
  <c r="AG408" i="4"/>
  <c r="R446" i="4"/>
  <c r="S446" i="4" s="1"/>
  <c r="U446" i="4" s="1"/>
  <c r="V446" i="4" s="1"/>
  <c r="W446" i="4" s="1"/>
  <c r="AG446" i="4"/>
  <c r="R500" i="4"/>
  <c r="S500" i="4" s="1"/>
  <c r="AG500" i="4"/>
  <c r="R506" i="4"/>
  <c r="AG506" i="4"/>
  <c r="R519" i="4"/>
  <c r="S519" i="4" s="1"/>
  <c r="U519" i="4" s="1"/>
  <c r="R525" i="4"/>
  <c r="AG525" i="4"/>
  <c r="R547" i="4"/>
  <c r="S547" i="4" s="1"/>
  <c r="U547" i="4" s="1"/>
  <c r="R561" i="4"/>
  <c r="S561" i="4" s="1"/>
  <c r="AG561" i="4"/>
  <c r="R576" i="4"/>
  <c r="S576" i="4" s="1"/>
  <c r="AG576" i="4"/>
  <c r="R583" i="4"/>
  <c r="S583" i="4" s="1"/>
  <c r="U583" i="4" s="1"/>
  <c r="AG583" i="4"/>
  <c r="R598" i="4"/>
  <c r="S598" i="4" s="1"/>
  <c r="U598" i="4" s="1"/>
  <c r="V598" i="4" s="1"/>
  <c r="W598" i="4" s="1"/>
  <c r="AG598" i="4"/>
  <c r="R606" i="4"/>
  <c r="S606" i="4" s="1"/>
  <c r="U606" i="4" s="1"/>
  <c r="V606" i="4" s="1"/>
  <c r="W606" i="4" s="1"/>
  <c r="AG606" i="4"/>
  <c r="R621" i="4"/>
  <c r="AG621" i="4"/>
  <c r="R636" i="4"/>
  <c r="S636" i="4" s="1"/>
  <c r="U636" i="4" s="1"/>
  <c r="AG636" i="4"/>
  <c r="R643" i="4"/>
  <c r="S643" i="4" s="1"/>
  <c r="U643" i="4" s="1"/>
  <c r="AG643" i="4"/>
  <c r="R651" i="4"/>
  <c r="S651" i="4" s="1"/>
  <c r="U651" i="4" s="1"/>
  <c r="V651" i="4" s="1"/>
  <c r="W651" i="4" s="1"/>
  <c r="AG651" i="4"/>
  <c r="R659" i="4"/>
  <c r="S659" i="4" s="1"/>
  <c r="AG659" i="4"/>
  <c r="R700" i="4"/>
  <c r="S700" i="4" s="1"/>
  <c r="U700" i="4" s="1"/>
  <c r="V700" i="4" s="1"/>
  <c r="W700" i="4" s="1"/>
  <c r="AG700" i="4"/>
  <c r="R708" i="4"/>
  <c r="S708" i="4" s="1"/>
  <c r="U708" i="4" s="1"/>
  <c r="V708" i="4" s="1"/>
  <c r="W708" i="4" s="1"/>
  <c r="AG708" i="4"/>
  <c r="R716" i="4"/>
  <c r="S716" i="4" s="1"/>
  <c r="AG716" i="4"/>
  <c r="R724" i="4"/>
  <c r="S724" i="4" s="1"/>
  <c r="U724" i="4" s="1"/>
  <c r="AG724" i="4"/>
  <c r="R736" i="4"/>
  <c r="S736" i="4" s="1"/>
  <c r="AG736" i="4"/>
  <c r="R749" i="4"/>
  <c r="S749" i="4" s="1"/>
  <c r="AG749" i="4"/>
  <c r="R762" i="4"/>
  <c r="S762" i="4" s="1"/>
  <c r="U762" i="4" s="1"/>
  <c r="AG762" i="4"/>
  <c r="R798" i="4"/>
  <c r="S798" i="4" s="1"/>
  <c r="U798" i="4" s="1"/>
  <c r="V798" i="4" s="1"/>
  <c r="W798" i="4" s="1"/>
  <c r="AG798" i="4"/>
  <c r="R813" i="4"/>
  <c r="S813" i="4" s="1"/>
  <c r="AG813" i="4"/>
  <c r="R821" i="4"/>
  <c r="S821" i="4" s="1"/>
  <c r="AG821" i="4"/>
  <c r="R836" i="4"/>
  <c r="S836" i="4" s="1"/>
  <c r="AG836" i="4"/>
  <c r="R858" i="4"/>
  <c r="S858" i="4" s="1"/>
  <c r="U858" i="4" s="1"/>
  <c r="AG858" i="4"/>
  <c r="R866" i="4"/>
  <c r="S866" i="4" s="1"/>
  <c r="U866" i="4" s="1"/>
  <c r="AG866" i="4"/>
  <c r="R874" i="4"/>
  <c r="S874" i="4" s="1"/>
  <c r="AG874" i="4"/>
  <c r="R881" i="4"/>
  <c r="S881" i="4" s="1"/>
  <c r="U881" i="4" s="1"/>
  <c r="V881" i="4" s="1"/>
  <c r="W881" i="4" s="1"/>
  <c r="AG881" i="4"/>
  <c r="R889" i="4"/>
  <c r="S889" i="4" s="1"/>
  <c r="U889" i="4" s="1"/>
  <c r="V889" i="4" s="1"/>
  <c r="W889" i="4" s="1"/>
  <c r="AG889" i="4"/>
  <c r="R926" i="4"/>
  <c r="S926" i="4" s="1"/>
  <c r="U926" i="4" s="1"/>
  <c r="V926" i="4" s="1"/>
  <c r="W926" i="4" s="1"/>
  <c r="AG926" i="4"/>
  <c r="R963" i="4"/>
  <c r="S963" i="4" s="1"/>
  <c r="AG963" i="4"/>
  <c r="R971" i="4"/>
  <c r="AG971" i="4"/>
  <c r="R1008" i="4"/>
  <c r="S1008" i="4" s="1"/>
  <c r="R1015" i="4"/>
  <c r="R1053" i="4"/>
  <c r="S1053" i="4" s="1"/>
  <c r="U1053" i="4" s="1"/>
  <c r="V1053" i="4" s="1"/>
  <c r="W1053" i="4" s="1"/>
  <c r="AG1053" i="4"/>
  <c r="R1080" i="4"/>
  <c r="S1080" i="4" s="1"/>
  <c r="AG1080" i="4"/>
  <c r="R1095" i="4"/>
  <c r="S1095" i="4" s="1"/>
  <c r="U1095" i="4" s="1"/>
  <c r="V1095" i="4" s="1"/>
  <c r="W1095" i="4" s="1"/>
  <c r="AG1095" i="4"/>
  <c r="R1118" i="4"/>
  <c r="AG1118" i="4"/>
  <c r="R1148" i="4"/>
  <c r="S1148" i="4" s="1"/>
  <c r="U1148" i="4" s="1"/>
  <c r="R1156" i="4"/>
  <c r="S1156" i="4" s="1"/>
  <c r="U1156" i="4" s="1"/>
  <c r="V1156" i="4" s="1"/>
  <c r="W1156" i="4" s="1"/>
  <c r="AG1156" i="4"/>
  <c r="R1177" i="4"/>
  <c r="S1177" i="4" s="1"/>
  <c r="AG1177" i="4"/>
  <c r="R1184" i="4"/>
  <c r="S1184" i="4" s="1"/>
  <c r="U1184" i="4" s="1"/>
  <c r="V1184" i="4" s="1"/>
  <c r="W1184" i="4" s="1"/>
  <c r="AG1184" i="4"/>
  <c r="R1235" i="4"/>
  <c r="AG1235" i="4"/>
  <c r="R1250" i="4"/>
  <c r="AG1250" i="4"/>
  <c r="S1265" i="4"/>
  <c r="U1265" i="4" s="1"/>
  <c r="R1275" i="4"/>
  <c r="S1275" i="4" s="1"/>
  <c r="R1282" i="4"/>
  <c r="S1282" i="4" s="1"/>
  <c r="U1282" i="4" s="1"/>
  <c r="V1282" i="4" s="1"/>
  <c r="W1282" i="4" s="1"/>
  <c r="AG1282" i="4"/>
  <c r="R1290" i="4"/>
  <c r="S1290" i="4" s="1"/>
  <c r="U1290" i="4" s="1"/>
  <c r="AG1290" i="4"/>
  <c r="R1298" i="4"/>
  <c r="AG1298" i="4"/>
  <c r="R1371" i="4"/>
  <c r="S1371" i="4" s="1"/>
  <c r="U1371" i="4" s="1"/>
  <c r="AG1371" i="4"/>
  <c r="R1397" i="4"/>
  <c r="S1397" i="4" s="1"/>
  <c r="R1404" i="4"/>
  <c r="AG1404" i="4"/>
  <c r="R1411" i="4"/>
  <c r="S1411" i="4" s="1"/>
  <c r="U1411" i="4" s="1"/>
  <c r="V1411" i="4" s="1"/>
  <c r="W1411" i="4" s="1"/>
  <c r="AG1411" i="4"/>
  <c r="R1548" i="4"/>
  <c r="S1548" i="4" s="1"/>
  <c r="U1548" i="4" s="1"/>
  <c r="V1548" i="4" s="1"/>
  <c r="W1548" i="4" s="1"/>
  <c r="AG1548" i="4"/>
  <c r="R1555" i="4"/>
  <c r="S1555" i="4" s="1"/>
  <c r="U1555" i="4" s="1"/>
  <c r="V1555" i="4" s="1"/>
  <c r="W1555" i="4" s="1"/>
  <c r="AG1555" i="4"/>
  <c r="R1570" i="4"/>
  <c r="AG1570" i="4"/>
  <c r="R1614" i="4"/>
  <c r="S1614" i="4" s="1"/>
  <c r="U1614" i="4" s="1"/>
  <c r="V1614" i="4" s="1"/>
  <c r="W1614" i="4" s="1"/>
  <c r="AG1653" i="4"/>
  <c r="AG1625" i="4"/>
  <c r="AG1486" i="4"/>
  <c r="AG1447" i="4"/>
  <c r="AG1383" i="4"/>
  <c r="AG1335" i="4"/>
  <c r="AG1319" i="4"/>
  <c r="AG1303" i="4"/>
  <c r="AG1287" i="4"/>
  <c r="AG1271" i="4"/>
  <c r="AG1255" i="4"/>
  <c r="AG1239" i="4"/>
  <c r="AG1207" i="4"/>
  <c r="AG1061" i="4"/>
  <c r="AG983" i="4"/>
  <c r="AG893" i="4"/>
  <c r="AG767" i="4"/>
  <c r="AG727" i="4"/>
  <c r="AG294" i="4"/>
  <c r="AG38" i="4"/>
  <c r="R22" i="4"/>
  <c r="S22" i="4" s="1"/>
  <c r="U22" i="4" s="1"/>
  <c r="V22" i="4" s="1"/>
  <c r="W22" i="4" s="1"/>
  <c r="AG22" i="4"/>
  <c r="R112" i="4"/>
  <c r="S112" i="4" s="1"/>
  <c r="AG112" i="4"/>
  <c r="R140" i="4"/>
  <c r="S140" i="4" s="1"/>
  <c r="U140" i="4" s="1"/>
  <c r="V140" i="4" s="1"/>
  <c r="W140" i="4" s="1"/>
  <c r="AG140" i="4"/>
  <c r="R190" i="4"/>
  <c r="S190" i="4" s="1"/>
  <c r="U190" i="4" s="1"/>
  <c r="V190" i="4" s="1"/>
  <c r="W190" i="4" s="1"/>
  <c r="AG190" i="4"/>
  <c r="R248" i="4"/>
  <c r="S248" i="4" s="1"/>
  <c r="U248" i="4" s="1"/>
  <c r="V248" i="4" s="1"/>
  <c r="W248" i="4" s="1"/>
  <c r="AG248" i="4"/>
  <c r="R272" i="4"/>
  <c r="AG272" i="4"/>
  <c r="R286" i="4"/>
  <c r="S286" i="4" s="1"/>
  <c r="U286" i="4" s="1"/>
  <c r="AG286" i="4"/>
  <c r="R378" i="4"/>
  <c r="S378" i="4" s="1"/>
  <c r="U378" i="4" s="1"/>
  <c r="V378" i="4" s="1"/>
  <c r="W378" i="4" s="1"/>
  <c r="R458" i="4"/>
  <c r="S458" i="4" s="1"/>
  <c r="U458" i="4" s="1"/>
  <c r="V458" i="4" s="1"/>
  <c r="W458" i="4" s="1"/>
  <c r="AG458" i="4"/>
  <c r="R518" i="4"/>
  <c r="S518" i="4" s="1"/>
  <c r="U518" i="4" s="1"/>
  <c r="V518" i="4" s="1"/>
  <c r="W518" i="4" s="1"/>
  <c r="AG518" i="4"/>
  <c r="R559" i="4"/>
  <c r="S559" i="4" s="1"/>
  <c r="U559" i="4" s="1"/>
  <c r="V559" i="4" s="1"/>
  <c r="W559" i="4" s="1"/>
  <c r="AG559" i="4"/>
  <c r="R580" i="4"/>
  <c r="S580" i="4" s="1"/>
  <c r="U580" i="4" s="1"/>
  <c r="V580" i="4" s="1"/>
  <c r="W580" i="4" s="1"/>
  <c r="AG580" i="4"/>
  <c r="R603" i="4"/>
  <c r="S603" i="4" s="1"/>
  <c r="U603" i="4" s="1"/>
  <c r="V603" i="4" s="1"/>
  <c r="W603" i="4" s="1"/>
  <c r="AG603" i="4"/>
  <c r="R664" i="4"/>
  <c r="S664" i="4" s="1"/>
  <c r="U664" i="4" s="1"/>
  <c r="AG664" i="4"/>
  <c r="R781" i="4"/>
  <c r="R826" i="4"/>
  <c r="S826" i="4" s="1"/>
  <c r="U826" i="4" s="1"/>
  <c r="V826" i="4" s="1"/>
  <c r="W826" i="4" s="1"/>
  <c r="AG826" i="4"/>
  <c r="R863" i="4"/>
  <c r="S863" i="4" s="1"/>
  <c r="U863" i="4" s="1"/>
  <c r="V863" i="4" s="1"/>
  <c r="W863" i="4" s="1"/>
  <c r="AG863" i="4"/>
  <c r="R878" i="4"/>
  <c r="S878" i="4" s="1"/>
  <c r="U878" i="4" s="1"/>
  <c r="V878" i="4" s="1"/>
  <c r="W878" i="4" s="1"/>
  <c r="AG878" i="4"/>
  <c r="R1340" i="4"/>
  <c r="AG1340" i="4"/>
  <c r="R1476" i="4"/>
  <c r="S1476" i="4" s="1"/>
  <c r="AG1476" i="4"/>
  <c r="R1618" i="4"/>
  <c r="S1618" i="4" s="1"/>
  <c r="U1618" i="4" s="1"/>
  <c r="AG1618" i="4"/>
  <c r="R1634" i="4"/>
  <c r="AG1634" i="4"/>
  <c r="R1690" i="4"/>
  <c r="AG1690" i="4"/>
  <c r="AG1567" i="4"/>
  <c r="AG1294" i="4"/>
  <c r="R3" i="4"/>
  <c r="AG3" i="4"/>
  <c r="R10" i="4"/>
  <c r="S10" i="4" s="1"/>
  <c r="U10" i="4" s="1"/>
  <c r="V10" i="4" s="1"/>
  <c r="W10" i="4" s="1"/>
  <c r="AG10" i="4"/>
  <c r="R18" i="4"/>
  <c r="AG18" i="4"/>
  <c r="R26" i="4"/>
  <c r="S26" i="4" s="1"/>
  <c r="U26" i="4" s="1"/>
  <c r="V26" i="4" s="1"/>
  <c r="W26" i="4" s="1"/>
  <c r="AG26" i="4"/>
  <c r="R48" i="4"/>
  <c r="S48" i="4" s="1"/>
  <c r="AG48" i="4"/>
  <c r="R56" i="4"/>
  <c r="S56" i="4" s="1"/>
  <c r="U56" i="4" s="1"/>
  <c r="V56" i="4" s="1"/>
  <c r="W56" i="4" s="1"/>
  <c r="AG56" i="4"/>
  <c r="R71" i="4"/>
  <c r="AG71" i="4"/>
  <c r="R93" i="4"/>
  <c r="S93" i="4" s="1"/>
  <c r="U93" i="4" s="1"/>
  <c r="V93" i="4" s="1"/>
  <c r="W93" i="4" s="1"/>
  <c r="AG93" i="4"/>
  <c r="R108" i="4"/>
  <c r="S108" i="4" s="1"/>
  <c r="U108" i="4" s="1"/>
  <c r="V108" i="4" s="1"/>
  <c r="W108" i="4" s="1"/>
  <c r="AG108" i="4"/>
  <c r="R122" i="4"/>
  <c r="S122" i="4" s="1"/>
  <c r="R129" i="4"/>
  <c r="AG129" i="4"/>
  <c r="R136" i="4"/>
  <c r="S136" i="4" s="1"/>
  <c r="U136" i="4" s="1"/>
  <c r="V136" i="4" s="1"/>
  <c r="W136" i="4" s="1"/>
  <c r="AG136" i="4"/>
  <c r="R151" i="4"/>
  <c r="S151" i="4" s="1"/>
  <c r="AG151" i="4"/>
  <c r="R178" i="4"/>
  <c r="S178" i="4" s="1"/>
  <c r="U178" i="4" s="1"/>
  <c r="V178" i="4" s="1"/>
  <c r="W178" i="4" s="1"/>
  <c r="AG178" i="4"/>
  <c r="R186" i="4"/>
  <c r="S186" i="4" s="1"/>
  <c r="AG186" i="4"/>
  <c r="R194" i="4"/>
  <c r="S194" i="4" s="1"/>
  <c r="U194" i="4" s="1"/>
  <c r="V194" i="4" s="1"/>
  <c r="W194" i="4" s="1"/>
  <c r="AG194" i="4"/>
  <c r="R214" i="4"/>
  <c r="S214" i="4" s="1"/>
  <c r="U214" i="4" s="1"/>
  <c r="V214" i="4" s="1"/>
  <c r="W214" i="4" s="1"/>
  <c r="AG214" i="4"/>
  <c r="R221" i="4"/>
  <c r="S221" i="4" s="1"/>
  <c r="U221" i="4" s="1"/>
  <c r="V221" i="4" s="1"/>
  <c r="W221" i="4" s="1"/>
  <c r="AG221" i="4"/>
  <c r="R237" i="4"/>
  <c r="AG237" i="4"/>
  <c r="R268" i="4"/>
  <c r="S268" i="4" s="1"/>
  <c r="U268" i="4" s="1"/>
  <c r="AG268" i="4"/>
  <c r="R275" i="4"/>
  <c r="S275" i="4" s="1"/>
  <c r="R282" i="4"/>
  <c r="S282" i="4" s="1"/>
  <c r="R298" i="4"/>
  <c r="S298" i="4" s="1"/>
  <c r="AG298" i="4"/>
  <c r="R313" i="4"/>
  <c r="AG313" i="4"/>
  <c r="R320" i="4"/>
  <c r="S320" i="4" s="1"/>
  <c r="U320" i="4" s="1"/>
  <c r="AG320" i="4"/>
  <c r="R326" i="4"/>
  <c r="S326" i="4" s="1"/>
  <c r="U326" i="4" s="1"/>
  <c r="V326" i="4" s="1"/>
  <c r="W326" i="4" s="1"/>
  <c r="AG326" i="4"/>
  <c r="S332" i="4"/>
  <c r="U332" i="4" s="1"/>
  <c r="R346" i="4"/>
  <c r="S346" i="4" s="1"/>
  <c r="U346" i="4" s="1"/>
  <c r="V346" i="4" s="1"/>
  <c r="W346" i="4" s="1"/>
  <c r="AG346" i="4"/>
  <c r="R353" i="4"/>
  <c r="R388" i="4"/>
  <c r="S388" i="4" s="1"/>
  <c r="U388" i="4" s="1"/>
  <c r="V388" i="4" s="1"/>
  <c r="W388" i="4" s="1"/>
  <c r="AG388" i="4"/>
  <c r="R467" i="4"/>
  <c r="S467" i="4" s="1"/>
  <c r="U467" i="4" s="1"/>
  <c r="V467" i="4" s="1"/>
  <c r="W467" i="4" s="1"/>
  <c r="R480" i="4"/>
  <c r="S480" i="4" s="1"/>
  <c r="AG480" i="4"/>
  <c r="R487" i="4"/>
  <c r="S487" i="4" s="1"/>
  <c r="U487" i="4" s="1"/>
  <c r="V487" i="4" s="1"/>
  <c r="W487" i="4" s="1"/>
  <c r="AG487" i="4"/>
  <c r="R501" i="4"/>
  <c r="S501" i="4" s="1"/>
  <c r="AG501" i="4"/>
  <c r="R507" i="4"/>
  <c r="S507" i="4" s="1"/>
  <c r="AG507" i="4"/>
  <c r="R520" i="4"/>
  <c r="S520" i="4" s="1"/>
  <c r="U520" i="4" s="1"/>
  <c r="V520" i="4" s="1"/>
  <c r="W520" i="4" s="1"/>
  <c r="AG520" i="4"/>
  <c r="R534" i="4"/>
  <c r="S534" i="4" s="1"/>
  <c r="U534" i="4" s="1"/>
  <c r="V534" i="4" s="1"/>
  <c r="W534" i="4" s="1"/>
  <c r="AG534" i="4"/>
  <c r="R542" i="4"/>
  <c r="AG542" i="4"/>
  <c r="R548" i="4"/>
  <c r="S548" i="4" s="1"/>
  <c r="U548" i="4" s="1"/>
  <c r="V548" i="4" s="1"/>
  <c r="W548" i="4" s="1"/>
  <c r="AG548" i="4"/>
  <c r="R555" i="4"/>
  <c r="S555" i="4" s="1"/>
  <c r="AG555" i="4"/>
  <c r="R584" i="4"/>
  <c r="S584" i="4" s="1"/>
  <c r="U584" i="4" s="1"/>
  <c r="V584" i="4" s="1"/>
  <c r="W584" i="4" s="1"/>
  <c r="AG584" i="4"/>
  <c r="R607" i="4"/>
  <c r="S607" i="4" s="1"/>
  <c r="U607" i="4" s="1"/>
  <c r="V607" i="4" s="1"/>
  <c r="W607" i="4" s="1"/>
  <c r="AG607" i="4"/>
  <c r="R644" i="4"/>
  <c r="S644" i="4" s="1"/>
  <c r="U644" i="4" s="1"/>
  <c r="V644" i="4" s="1"/>
  <c r="W644" i="4" s="1"/>
  <c r="AG644" i="4"/>
  <c r="R652" i="4"/>
  <c r="S652" i="4" s="1"/>
  <c r="AG652" i="4"/>
  <c r="R660" i="4"/>
  <c r="S660" i="4" s="1"/>
  <c r="U660" i="4" s="1"/>
  <c r="V660" i="4" s="1"/>
  <c r="W660" i="4" s="1"/>
  <c r="AG660" i="4"/>
  <c r="R668" i="4"/>
  <c r="S668" i="4" s="1"/>
  <c r="U668" i="4" s="1"/>
  <c r="V668" i="4" s="1"/>
  <c r="W668" i="4" s="1"/>
  <c r="AG668" i="4"/>
  <c r="R675" i="4"/>
  <c r="S675" i="4" s="1"/>
  <c r="R694" i="4"/>
  <c r="S694" i="4" s="1"/>
  <c r="U694" i="4" s="1"/>
  <c r="V694" i="4" s="1"/>
  <c r="W694" i="4" s="1"/>
  <c r="AG694" i="4"/>
  <c r="R709" i="4"/>
  <c r="S709" i="4" s="1"/>
  <c r="AG709" i="4"/>
  <c r="R717" i="4"/>
  <c r="AG717" i="4"/>
  <c r="R763" i="4"/>
  <c r="S763" i="4" s="1"/>
  <c r="U763" i="4" s="1"/>
  <c r="V763" i="4" s="1"/>
  <c r="W763" i="4" s="1"/>
  <c r="AG763" i="4"/>
  <c r="R799" i="4"/>
  <c r="S799" i="4" s="1"/>
  <c r="U799" i="4" s="1"/>
  <c r="V799" i="4" s="1"/>
  <c r="W799" i="4" s="1"/>
  <c r="AG799" i="4"/>
  <c r="R822" i="4"/>
  <c r="S822" i="4" s="1"/>
  <c r="U822" i="4" s="1"/>
  <c r="AG822" i="4"/>
  <c r="R837" i="4"/>
  <c r="S837" i="4" s="1"/>
  <c r="AG837" i="4"/>
  <c r="R844" i="4"/>
  <c r="S844" i="4" s="1"/>
  <c r="AG844" i="4"/>
  <c r="R851" i="4"/>
  <c r="S851" i="4" s="1"/>
  <c r="U851" i="4" s="1"/>
  <c r="V851" i="4" s="1"/>
  <c r="W851" i="4" s="1"/>
  <c r="AG851" i="4"/>
  <c r="R867" i="4"/>
  <c r="S867" i="4" s="1"/>
  <c r="U867" i="4" s="1"/>
  <c r="V867" i="4" s="1"/>
  <c r="W867" i="4" s="1"/>
  <c r="AG867" i="4"/>
  <c r="R875" i="4"/>
  <c r="S875" i="4" s="1"/>
  <c r="U875" i="4" s="1"/>
  <c r="V875" i="4" s="1"/>
  <c r="W875" i="4" s="1"/>
  <c r="AG875" i="4"/>
  <c r="R919" i="4"/>
  <c r="S919" i="4" s="1"/>
  <c r="U919" i="4" s="1"/>
  <c r="V919" i="4" s="1"/>
  <c r="W919" i="4" s="1"/>
  <c r="AG919" i="4"/>
  <c r="R950" i="4"/>
  <c r="S950" i="4" s="1"/>
  <c r="U950" i="4" s="1"/>
  <c r="V950" i="4" s="1"/>
  <c r="W950" i="4" s="1"/>
  <c r="AG950" i="4"/>
  <c r="R979" i="4"/>
  <c r="S979" i="4" s="1"/>
  <c r="U979" i="4" s="1"/>
  <c r="V979" i="4" s="1"/>
  <c r="W979" i="4" s="1"/>
  <c r="AG979" i="4"/>
  <c r="R994" i="4"/>
  <c r="S994" i="4" s="1"/>
  <c r="AG994" i="4"/>
  <c r="R1002" i="4"/>
  <c r="S1002" i="4" s="1"/>
  <c r="AG1002" i="4"/>
  <c r="R1031" i="4"/>
  <c r="S1031" i="4" s="1"/>
  <c r="U1031" i="4" s="1"/>
  <c r="V1031" i="4" s="1"/>
  <c r="W1031" i="4" s="1"/>
  <c r="AG1031" i="4"/>
  <c r="R1054" i="4"/>
  <c r="S1054" i="4" s="1"/>
  <c r="AG1054" i="4"/>
  <c r="R1068" i="4"/>
  <c r="AG1068" i="4"/>
  <c r="R1075" i="4"/>
  <c r="S1075" i="4" s="1"/>
  <c r="U1075" i="4" s="1"/>
  <c r="AG1075" i="4"/>
  <c r="R1081" i="4"/>
  <c r="S1081" i="4" s="1"/>
  <c r="U1081" i="4" s="1"/>
  <c r="AG1081" i="4"/>
  <c r="R1103" i="4"/>
  <c r="S1103" i="4" s="1"/>
  <c r="U1103" i="4" s="1"/>
  <c r="V1103" i="4" s="1"/>
  <c r="W1103" i="4" s="1"/>
  <c r="AG1103" i="4"/>
  <c r="R1119" i="4"/>
  <c r="S1119" i="4" s="1"/>
  <c r="AG1119" i="4"/>
  <c r="R1134" i="4"/>
  <c r="S1134" i="4" s="1"/>
  <c r="AG1134" i="4"/>
  <c r="R1171" i="4"/>
  <c r="S1171" i="4" s="1"/>
  <c r="U1171" i="4" s="1"/>
  <c r="AG1171" i="4"/>
  <c r="R1185" i="4"/>
  <c r="S1185" i="4" s="1"/>
  <c r="AG1185" i="4"/>
  <c r="R1193" i="4"/>
  <c r="S1193" i="4" s="1"/>
  <c r="AG1193" i="4"/>
  <c r="R1251" i="4"/>
  <c r="S1251" i="4" s="1"/>
  <c r="AG1251" i="4"/>
  <c r="R1276" i="4"/>
  <c r="S1276" i="4" s="1"/>
  <c r="AG1276" i="4"/>
  <c r="R1283" i="4"/>
  <c r="S1283" i="4" s="1"/>
  <c r="AG1283" i="4"/>
  <c r="R1291" i="4"/>
  <c r="S1291" i="4" s="1"/>
  <c r="U1291" i="4" s="1"/>
  <c r="AG1291" i="4"/>
  <c r="R1299" i="4"/>
  <c r="S1299" i="4" s="1"/>
  <c r="U1299" i="4" s="1"/>
  <c r="V1299" i="4" s="1"/>
  <c r="W1299" i="4" s="1"/>
  <c r="AG1299" i="4"/>
  <c r="R1306" i="4"/>
  <c r="S1306" i="4" s="1"/>
  <c r="U1306" i="4" s="1"/>
  <c r="V1306" i="4" s="1"/>
  <c r="W1306" i="4" s="1"/>
  <c r="AG1306" i="4"/>
  <c r="R1322" i="4"/>
  <c r="S1322" i="4" s="1"/>
  <c r="AG1322" i="4"/>
  <c r="R1357" i="4"/>
  <c r="AG1357" i="4"/>
  <c r="R1365" i="4"/>
  <c r="S1365" i="4" s="1"/>
  <c r="AG1365" i="4"/>
  <c r="R1379" i="4"/>
  <c r="S1379" i="4" s="1"/>
  <c r="AG1379" i="4"/>
  <c r="R1405" i="4"/>
  <c r="S1405" i="4" s="1"/>
  <c r="AG1405" i="4"/>
  <c r="R1412" i="4"/>
  <c r="AG1412" i="4"/>
  <c r="R1428" i="4"/>
  <c r="S1428" i="4" s="1"/>
  <c r="U1428" i="4" s="1"/>
  <c r="V1428" i="4" s="1"/>
  <c r="W1428" i="4" s="1"/>
  <c r="AG1428" i="4"/>
  <c r="R1450" i="4"/>
  <c r="S1450" i="4" s="1"/>
  <c r="U1450" i="4" s="1"/>
  <c r="V1450" i="4" s="1"/>
  <c r="W1450" i="4" s="1"/>
  <c r="AG1450" i="4"/>
  <c r="R1556" i="4"/>
  <c r="S1556" i="4" s="1"/>
  <c r="U1556" i="4" s="1"/>
  <c r="V1556" i="4" s="1"/>
  <c r="W1556" i="4" s="1"/>
  <c r="AG1556" i="4"/>
  <c r="R1594" i="4"/>
  <c r="S1594" i="4" s="1"/>
  <c r="AG1594" i="4"/>
  <c r="AG1677" i="4"/>
  <c r="AG1613" i="4"/>
  <c r="AG1574" i="4"/>
  <c r="AG1560" i="4"/>
  <c r="AG1510" i="4"/>
  <c r="AG1446" i="4"/>
  <c r="AG1398" i="4"/>
  <c r="AG1318" i="4"/>
  <c r="AG1286" i="4"/>
  <c r="AG1254" i="4"/>
  <c r="AG1206" i="4"/>
  <c r="AG1188" i="4"/>
  <c r="AG1060" i="4"/>
  <c r="AG1007" i="4"/>
  <c r="AG886" i="4"/>
  <c r="AG680" i="4"/>
  <c r="AG552" i="4"/>
  <c r="AG290" i="4"/>
  <c r="AG226" i="4"/>
  <c r="AG162" i="4"/>
  <c r="U1685" i="4"/>
  <c r="V1685" i="4" s="1"/>
  <c r="W1685" i="4" s="1"/>
  <c r="R516" i="4"/>
  <c r="S516" i="4" s="1"/>
  <c r="U516" i="4" s="1"/>
  <c r="V516" i="4" s="1"/>
  <c r="W516" i="4" s="1"/>
  <c r="R771" i="4"/>
  <c r="S771" i="4" s="1"/>
  <c r="S272" i="4"/>
  <c r="U272" i="4" s="1"/>
  <c r="R615" i="4"/>
  <c r="S615" i="4" s="1"/>
  <c r="U615" i="4" s="1"/>
  <c r="S1447" i="4"/>
  <c r="R1701" i="4"/>
  <c r="S1701" i="4" s="1"/>
  <c r="U1701" i="4" s="1"/>
  <c r="V1701" i="4" s="1"/>
  <c r="W1701" i="4" s="1"/>
  <c r="S687" i="4"/>
  <c r="U687" i="4" s="1"/>
  <c r="V687" i="4" s="1"/>
  <c r="W687" i="4" s="1"/>
  <c r="R992" i="4"/>
  <c r="S992" i="4" s="1"/>
  <c r="S1582" i="4"/>
  <c r="U1582" i="4" s="1"/>
  <c r="V1582" i="4" s="1"/>
  <c r="W1582" i="4" s="1"/>
  <c r="R1501" i="4"/>
  <c r="S1501" i="4" s="1"/>
  <c r="U1501" i="4" s="1"/>
  <c r="S1297" i="4"/>
  <c r="U1297" i="4" s="1"/>
  <c r="V1297" i="4" s="1"/>
  <c r="W1297" i="4" s="1"/>
  <c r="R1377" i="4"/>
  <c r="S1377" i="4" s="1"/>
  <c r="S1552" i="4"/>
  <c r="U1552" i="4" s="1"/>
  <c r="V1552" i="4" s="1"/>
  <c r="W1552" i="4" s="1"/>
  <c r="S1453" i="4"/>
  <c r="R384" i="4"/>
  <c r="S384" i="4" s="1"/>
  <c r="U384" i="4" s="1"/>
  <c r="V384" i="4" s="1"/>
  <c r="W384" i="4" s="1"/>
  <c r="S790" i="4"/>
  <c r="U790" i="4" s="1"/>
  <c r="V790" i="4" s="1"/>
  <c r="W790" i="4" s="1"/>
  <c r="R829" i="4"/>
  <c r="S829" i="4" s="1"/>
  <c r="U829" i="4" s="1"/>
  <c r="S972" i="4"/>
  <c r="U972" i="4" s="1"/>
  <c r="V972" i="4" s="1"/>
  <c r="W972" i="4" s="1"/>
  <c r="R1036" i="4"/>
  <c r="S1036" i="4" s="1"/>
  <c r="U1036" i="4" s="1"/>
  <c r="R1043" i="4"/>
  <c r="S1043" i="4" s="1"/>
  <c r="U1043" i="4" s="1"/>
  <c r="V1043" i="4" s="1"/>
  <c r="W1043" i="4" s="1"/>
  <c r="R1056" i="4"/>
  <c r="S1056" i="4" s="1"/>
  <c r="V1088" i="4"/>
  <c r="W1088" i="4" s="1"/>
  <c r="S1286" i="4"/>
  <c r="U1286" i="4" s="1"/>
  <c r="V1286" i="4" s="1"/>
  <c r="W1286" i="4" s="1"/>
  <c r="S1354" i="4"/>
  <c r="U1354" i="4" s="1"/>
  <c r="V1354" i="4" s="1"/>
  <c r="W1354" i="4" s="1"/>
  <c r="S1641" i="4"/>
  <c r="U1641" i="4" s="1"/>
  <c r="V1641" i="4" s="1"/>
  <c r="W1641" i="4" s="1"/>
  <c r="R1230" i="4"/>
  <c r="S1230" i="4" s="1"/>
  <c r="U1230" i="4" s="1"/>
  <c r="V1230" i="4" s="1"/>
  <c r="W1230" i="4" s="1"/>
  <c r="R1507" i="4"/>
  <c r="S1507" i="4" s="1"/>
  <c r="U1507" i="4" s="1"/>
  <c r="V1507" i="4" s="1"/>
  <c r="W1507" i="4" s="1"/>
  <c r="R244" i="4"/>
  <c r="S244" i="4" s="1"/>
  <c r="U244" i="4" s="1"/>
  <c r="V244" i="4" s="1"/>
  <c r="W244" i="4" s="1"/>
  <c r="R850" i="4"/>
  <c r="S850" i="4" s="1"/>
  <c r="U850" i="4" s="1"/>
  <c r="V850" i="4" s="1"/>
  <c r="W850" i="4" s="1"/>
  <c r="S1439" i="4"/>
  <c r="R1452" i="4"/>
  <c r="S1452" i="4" s="1"/>
  <c r="U1452" i="4" s="1"/>
  <c r="V1452" i="4" s="1"/>
  <c r="W1452" i="4" s="1"/>
  <c r="R823" i="4"/>
  <c r="S823" i="4" s="1"/>
  <c r="U823" i="4" s="1"/>
  <c r="V823" i="4" s="1"/>
  <c r="W823" i="4" s="1"/>
  <c r="S895" i="4"/>
  <c r="U895" i="4" s="1"/>
  <c r="S1083" i="4"/>
  <c r="U1083" i="4" s="1"/>
  <c r="V1083" i="4" s="1"/>
  <c r="W1083" i="4" s="1"/>
  <c r="R1513" i="4"/>
  <c r="S1513" i="4" s="1"/>
  <c r="S1570" i="4"/>
  <c r="U1570" i="4" s="1"/>
  <c r="V1570" i="4" s="1"/>
  <c r="W1570" i="4" s="1"/>
  <c r="R818" i="4"/>
  <c r="S818" i="4" s="1"/>
  <c r="U818" i="4" s="1"/>
  <c r="V818" i="4" s="1"/>
  <c r="W818" i="4" s="1"/>
  <c r="R579" i="4"/>
  <c r="S579" i="4" s="1"/>
  <c r="R1004" i="4"/>
  <c r="S1004" i="4" s="1"/>
  <c r="U1004" i="4" s="1"/>
  <c r="V1004" i="4" s="1"/>
  <c r="W1004" i="4" s="1"/>
  <c r="R396" i="4"/>
  <c r="S396" i="4" s="1"/>
  <c r="U396" i="4" s="1"/>
  <c r="V396" i="4" s="1"/>
  <c r="W396" i="4" s="1"/>
  <c r="R807" i="4"/>
  <c r="S807" i="4" s="1"/>
  <c r="U807" i="4" s="1"/>
  <c r="V807" i="4" s="1"/>
  <c r="W807" i="4" s="1"/>
  <c r="R1420" i="4"/>
  <c r="S1420" i="4" s="1"/>
  <c r="U1420" i="4" s="1"/>
  <c r="V1420" i="4" s="1"/>
  <c r="W1420" i="4" s="1"/>
  <c r="S1495" i="4"/>
  <c r="U1495" i="4" s="1"/>
  <c r="R1190" i="4"/>
  <c r="S1190" i="4" s="1"/>
  <c r="U1190" i="4" s="1"/>
  <c r="V1190" i="4" s="1"/>
  <c r="W1190" i="4" s="1"/>
  <c r="R1571" i="4"/>
  <c r="S1571" i="4" s="1"/>
  <c r="U1571" i="4" s="1"/>
  <c r="V1571" i="4" s="1"/>
  <c r="W1571" i="4" s="1"/>
  <c r="R1607" i="4"/>
  <c r="S1607" i="4" s="1"/>
  <c r="U1607" i="4" s="1"/>
  <c r="V1607" i="4" s="1"/>
  <c r="W1607" i="4" s="1"/>
  <c r="R284" i="4"/>
  <c r="S284" i="4" s="1"/>
  <c r="R345" i="4"/>
  <c r="S345" i="4" s="1"/>
  <c r="U345" i="4" s="1"/>
  <c r="V345" i="4" s="1"/>
  <c r="W345" i="4" s="1"/>
  <c r="R784" i="4"/>
  <c r="S784" i="4" s="1"/>
  <c r="R803" i="4"/>
  <c r="S803" i="4" s="1"/>
  <c r="U803" i="4" s="1"/>
  <c r="V803" i="4" s="1"/>
  <c r="W803" i="4" s="1"/>
  <c r="R835" i="4"/>
  <c r="S835" i="4" s="1"/>
  <c r="U835" i="4" s="1"/>
  <c r="V870" i="4"/>
  <c r="W870" i="4" s="1"/>
  <c r="S1068" i="4"/>
  <c r="U1068" i="4" s="1"/>
  <c r="V1068" i="4" s="1"/>
  <c r="W1068" i="4" s="1"/>
  <c r="R1085" i="4"/>
  <c r="S1085" i="4" s="1"/>
  <c r="U1085" i="4" s="1"/>
  <c r="V1085" i="4" s="1"/>
  <c r="W1085" i="4" s="1"/>
  <c r="S1298" i="4"/>
  <c r="U1298" i="4" s="1"/>
  <c r="V1298" i="4" s="1"/>
  <c r="W1298" i="4" s="1"/>
  <c r="S1497" i="4"/>
  <c r="U1497" i="4" s="1"/>
  <c r="S1560" i="4"/>
  <c r="U1560" i="4" s="1"/>
  <c r="V1560" i="4" s="1"/>
  <c r="W1560" i="4" s="1"/>
  <c r="R4" i="4"/>
  <c r="S4" i="4" s="1"/>
  <c r="U4" i="4" s="1"/>
  <c r="V4" i="4" s="1"/>
  <c r="W4" i="4" s="1"/>
  <c r="R52" i="4"/>
  <c r="S52" i="4" s="1"/>
  <c r="U52" i="4" s="1"/>
  <c r="V52" i="4" s="1"/>
  <c r="W52" i="4" s="1"/>
  <c r="R180" i="4"/>
  <c r="S180" i="4" s="1"/>
  <c r="U180" i="4" s="1"/>
  <c r="V180" i="4" s="1"/>
  <c r="W180" i="4" s="1"/>
  <c r="R208" i="4"/>
  <c r="S208" i="4" s="1"/>
  <c r="R336" i="4"/>
  <c r="S336" i="4" s="1"/>
  <c r="R847" i="4"/>
  <c r="S847" i="4" s="1"/>
  <c r="U847" i="4" s="1"/>
  <c r="R887" i="4"/>
  <c r="S887" i="4" s="1"/>
  <c r="U887" i="4" s="1"/>
  <c r="V887" i="4" s="1"/>
  <c r="W887" i="4" s="1"/>
  <c r="S1198" i="4"/>
  <c r="U1198" i="4" s="1"/>
  <c r="V1198" i="4" s="1"/>
  <c r="W1198" i="4" s="1"/>
  <c r="R1310" i="4"/>
  <c r="S1310" i="4" s="1"/>
  <c r="U1310" i="4" s="1"/>
  <c r="V1310" i="4" s="1"/>
  <c r="W1310" i="4" s="1"/>
  <c r="R1437" i="4"/>
  <c r="S1437" i="4" s="1"/>
  <c r="U1437" i="4" s="1"/>
  <c r="V1437" i="4" s="1"/>
  <c r="W1437" i="4" s="1"/>
  <c r="S1455" i="4"/>
  <c r="U1455" i="4" s="1"/>
  <c r="V1455" i="4" s="1"/>
  <c r="W1455" i="4" s="1"/>
  <c r="R770" i="4"/>
  <c r="S770" i="4" s="1"/>
  <c r="U770" i="4" s="1"/>
  <c r="V770" i="4" s="1"/>
  <c r="W770" i="4" s="1"/>
  <c r="S871" i="4"/>
  <c r="U871" i="4" s="1"/>
  <c r="V871" i="4" s="1"/>
  <c r="W871" i="4" s="1"/>
  <c r="R1096" i="4"/>
  <c r="S1096" i="4" s="1"/>
  <c r="U1096" i="4" s="1"/>
  <c r="V1096" i="4" s="1"/>
  <c r="W1096" i="4" s="1"/>
  <c r="S1358" i="4"/>
  <c r="U1358" i="4" s="1"/>
  <c r="V1358" i="4" s="1"/>
  <c r="W1358" i="4" s="1"/>
  <c r="S1408" i="4"/>
  <c r="U1408" i="4" s="1"/>
  <c r="S1446" i="4"/>
  <c r="U1446" i="4" s="1"/>
  <c r="V1446" i="4" s="1"/>
  <c r="W1446" i="4" s="1"/>
  <c r="S1481" i="4"/>
  <c r="U1481" i="4" s="1"/>
  <c r="V1481" i="4" s="1"/>
  <c r="W1481" i="4" s="1"/>
  <c r="S1487" i="4"/>
  <c r="U1487" i="4" s="1"/>
  <c r="V1487" i="4" s="1"/>
  <c r="W1487" i="4" s="1"/>
  <c r="S1524" i="4"/>
  <c r="U1524" i="4" s="1"/>
  <c r="S1609" i="4"/>
  <c r="U1609" i="4" s="1"/>
  <c r="V1609" i="4" s="1"/>
  <c r="W1609" i="4" s="1"/>
  <c r="R62" i="4"/>
  <c r="S62" i="4" s="1"/>
  <c r="U62" i="4" s="1"/>
  <c r="V62" i="4" s="1"/>
  <c r="W62" i="4" s="1"/>
  <c r="R68" i="4"/>
  <c r="S68" i="4" s="1"/>
  <c r="R130" i="4"/>
  <c r="S130" i="4" s="1"/>
  <c r="U130" i="4" s="1"/>
  <c r="V130" i="4" s="1"/>
  <c r="W130" i="4" s="1"/>
  <c r="R145" i="4"/>
  <c r="S145" i="4" s="1"/>
  <c r="R165" i="4"/>
  <c r="S165" i="4" s="1"/>
  <c r="U165" i="4" s="1"/>
  <c r="V165" i="4" s="1"/>
  <c r="W165" i="4" s="1"/>
  <c r="R225" i="4"/>
  <c r="S225" i="4" s="1"/>
  <c r="R460" i="4"/>
  <c r="S460" i="4" s="1"/>
  <c r="S670" i="4"/>
  <c r="U670" i="4" s="1"/>
  <c r="V670" i="4" s="1"/>
  <c r="W670" i="4" s="1"/>
  <c r="R978" i="4"/>
  <c r="S978" i="4" s="1"/>
  <c r="U978" i="4" s="1"/>
  <c r="V978" i="4" s="1"/>
  <c r="W978" i="4" s="1"/>
  <c r="R1520" i="4"/>
  <c r="S1520" i="4" s="1"/>
  <c r="R1587" i="4"/>
  <c r="S1587" i="4" s="1"/>
  <c r="U1587" i="4" s="1"/>
  <c r="V1587" i="4" s="1"/>
  <c r="W1587" i="4" s="1"/>
  <c r="R46" i="4"/>
  <c r="S46" i="4" s="1"/>
  <c r="U46" i="4" s="1"/>
  <c r="V46" i="4" s="1"/>
  <c r="W46" i="4" s="1"/>
  <c r="R74" i="4"/>
  <c r="S74" i="4" s="1"/>
  <c r="U74" i="4" s="1"/>
  <c r="V74" i="4" s="1"/>
  <c r="W74" i="4" s="1"/>
  <c r="R89" i="4"/>
  <c r="S89" i="4" s="1"/>
  <c r="U89" i="4" s="1"/>
  <c r="V89" i="4" s="1"/>
  <c r="W89" i="4" s="1"/>
  <c r="R125" i="4"/>
  <c r="S125" i="4" s="1"/>
  <c r="U125" i="4" s="1"/>
  <c r="R236" i="4"/>
  <c r="S236" i="4" s="1"/>
  <c r="R252" i="4"/>
  <c r="S252" i="4" s="1"/>
  <c r="U252" i="4" s="1"/>
  <c r="R301" i="4"/>
  <c r="S301" i="4" s="1"/>
  <c r="U301" i="4" s="1"/>
  <c r="V301" i="4" s="1"/>
  <c r="W301" i="4" s="1"/>
  <c r="R317" i="4"/>
  <c r="S317" i="4" s="1"/>
  <c r="U317" i="4" s="1"/>
  <c r="V317" i="4" s="1"/>
  <c r="W317" i="4" s="1"/>
  <c r="R405" i="4"/>
  <c r="S405" i="4" s="1"/>
  <c r="U405" i="4" s="1"/>
  <c r="V405" i="4" s="1"/>
  <c r="W405" i="4" s="1"/>
  <c r="R455" i="4"/>
  <c r="S455" i="4" s="1"/>
  <c r="S623" i="4"/>
  <c r="U623" i="4" s="1"/>
  <c r="V623" i="4" s="1"/>
  <c r="W623" i="4" s="1"/>
  <c r="R766" i="4"/>
  <c r="S766" i="4" s="1"/>
  <c r="U766" i="4" s="1"/>
  <c r="V766" i="4" s="1"/>
  <c r="W766" i="4" s="1"/>
  <c r="R795" i="4"/>
  <c r="S795" i="4" s="1"/>
  <c r="U795" i="4" s="1"/>
  <c r="V795" i="4" s="1"/>
  <c r="W795" i="4" s="1"/>
  <c r="R843" i="4"/>
  <c r="S843" i="4" s="1"/>
  <c r="R882" i="4"/>
  <c r="S882" i="4" s="1"/>
  <c r="R902" i="4"/>
  <c r="S902" i="4" s="1"/>
  <c r="R1479" i="4"/>
  <c r="S1479" i="4" s="1"/>
  <c r="U1479" i="4" s="1"/>
  <c r="V1479" i="4" s="1"/>
  <c r="W1479" i="4" s="1"/>
  <c r="R1526" i="4"/>
  <c r="S1526" i="4" s="1"/>
  <c r="R1547" i="4"/>
  <c r="S1547" i="4" s="1"/>
  <c r="U1547" i="4" s="1"/>
  <c r="R1048" i="4"/>
  <c r="S1048" i="4" s="1"/>
  <c r="R9" i="4"/>
  <c r="S9" i="4" s="1"/>
  <c r="U9" i="4" s="1"/>
  <c r="V9" i="4" s="1"/>
  <c r="W9" i="4" s="1"/>
  <c r="R58" i="4"/>
  <c r="S58" i="4" s="1"/>
  <c r="R121" i="4"/>
  <c r="S121" i="4" s="1"/>
  <c r="U121" i="4" s="1"/>
  <c r="V121" i="4" s="1"/>
  <c r="W121" i="4" s="1"/>
  <c r="R161" i="4"/>
  <c r="S161" i="4" s="1"/>
  <c r="U161" i="4" s="1"/>
  <c r="V161" i="4" s="1"/>
  <c r="W161" i="4" s="1"/>
  <c r="R444" i="4"/>
  <c r="S444" i="4" s="1"/>
  <c r="R960" i="4"/>
  <c r="S960" i="4" s="1"/>
  <c r="R114" i="4"/>
  <c r="S114" i="4" s="1"/>
  <c r="U114" i="4" s="1"/>
  <c r="V114" i="4" s="1"/>
  <c r="W114" i="4" s="1"/>
  <c r="S241" i="4"/>
  <c r="U241" i="4" s="1"/>
  <c r="V241" i="4" s="1"/>
  <c r="W241" i="4" s="1"/>
  <c r="R420" i="4"/>
  <c r="S420" i="4" s="1"/>
  <c r="U420" i="4" s="1"/>
  <c r="U604" i="4"/>
  <c r="V604" i="4" s="1"/>
  <c r="W604" i="4" s="1"/>
  <c r="R193" i="4"/>
  <c r="S193" i="4" s="1"/>
  <c r="U193" i="4" s="1"/>
  <c r="V193" i="4" s="1"/>
  <c r="W193" i="4" s="1"/>
  <c r="R436" i="4"/>
  <c r="S436" i="4" s="1"/>
  <c r="R54" i="4"/>
  <c r="S54" i="4" s="1"/>
  <c r="U54" i="4" s="1"/>
  <c r="V54" i="4" s="1"/>
  <c r="W54" i="4" s="1"/>
  <c r="R70" i="4"/>
  <c r="S70" i="4" s="1"/>
  <c r="U70" i="4" s="1"/>
  <c r="V70" i="4" s="1"/>
  <c r="W70" i="4" s="1"/>
  <c r="R137" i="4"/>
  <c r="S137" i="4" s="1"/>
  <c r="U137" i="4" s="1"/>
  <c r="V137" i="4" s="1"/>
  <c r="W137" i="4" s="1"/>
  <c r="R189" i="4"/>
  <c r="S189" i="4" s="1"/>
  <c r="R277" i="4"/>
  <c r="S277" i="4" s="1"/>
  <c r="R288" i="4"/>
  <c r="S288" i="4" s="1"/>
  <c r="U288" i="4" s="1"/>
  <c r="R365" i="4"/>
  <c r="S365" i="4" s="1"/>
  <c r="U365" i="4" s="1"/>
  <c r="V365" i="4" s="1"/>
  <c r="W365" i="4" s="1"/>
  <c r="R431" i="4"/>
  <c r="S431" i="4" s="1"/>
  <c r="U431" i="4" s="1"/>
  <c r="V431" i="4" s="1"/>
  <c r="W431" i="4" s="1"/>
  <c r="R631" i="4"/>
  <c r="S631" i="4" s="1"/>
  <c r="U631" i="4" s="1"/>
  <c r="V631" i="4" s="1"/>
  <c r="W631" i="4" s="1"/>
  <c r="R667" i="4"/>
  <c r="S667" i="4" s="1"/>
  <c r="U667" i="4" s="1"/>
  <c r="V667" i="4" s="1"/>
  <c r="W667" i="4" s="1"/>
  <c r="R1142" i="4"/>
  <c r="S1142" i="4" s="1"/>
  <c r="S265" i="4"/>
  <c r="U265" i="4" s="1"/>
  <c r="V265" i="4" s="1"/>
  <c r="W265" i="4" s="1"/>
  <c r="R527" i="4"/>
  <c r="S527" i="4" s="1"/>
  <c r="R416" i="4"/>
  <c r="S416" i="4" s="1"/>
  <c r="U416" i="4" s="1"/>
  <c r="V416" i="4" s="1"/>
  <c r="W416" i="4" s="1"/>
  <c r="R495" i="4"/>
  <c r="S495" i="4" s="1"/>
  <c r="R1323" i="4"/>
  <c r="S1323" i="4" s="1"/>
  <c r="U1323" i="4" s="1"/>
  <c r="V1323" i="4" s="1"/>
  <c r="W1323" i="4" s="1"/>
  <c r="R5" i="4"/>
  <c r="S5" i="4" s="1"/>
  <c r="R44" i="4"/>
  <c r="S44" i="4" s="1"/>
  <c r="U44" i="4" s="1"/>
  <c r="V44" i="4" s="1"/>
  <c r="W44" i="4" s="1"/>
  <c r="S66" i="4"/>
  <c r="U66" i="4" s="1"/>
  <c r="V66" i="4" s="1"/>
  <c r="W66" i="4" s="1"/>
  <c r="R82" i="4"/>
  <c r="S82" i="4" s="1"/>
  <c r="U82" i="4" s="1"/>
  <c r="V82" i="4" s="1"/>
  <c r="W82" i="4" s="1"/>
  <c r="R249" i="4"/>
  <c r="S249" i="4" s="1"/>
  <c r="U249" i="4" s="1"/>
  <c r="V249" i="4" s="1"/>
  <c r="W249" i="4" s="1"/>
  <c r="R260" i="4"/>
  <c r="S260" i="4" s="1"/>
  <c r="U260" i="4" s="1"/>
  <c r="V260" i="4" s="1"/>
  <c r="W260" i="4" s="1"/>
  <c r="R982" i="4"/>
  <c r="S982" i="4" s="1"/>
  <c r="U982" i="4" s="1"/>
  <c r="V982" i="4" s="1"/>
  <c r="W982" i="4" s="1"/>
  <c r="R1039" i="4"/>
  <c r="S1039" i="4" s="1"/>
  <c r="U1039" i="4" s="1"/>
  <c r="V1039" i="4" s="1"/>
  <c r="W1039" i="4" s="1"/>
  <c r="R1266" i="4"/>
  <c r="S1266" i="4" s="1"/>
  <c r="U1266" i="4" s="1"/>
  <c r="V1266" i="4" s="1"/>
  <c r="W1266" i="4" s="1"/>
  <c r="S109" i="4"/>
  <c r="U109" i="4" s="1"/>
  <c r="V109" i="4" s="1"/>
  <c r="W109" i="4" s="1"/>
  <c r="R245" i="4"/>
  <c r="S245" i="4" s="1"/>
  <c r="R321" i="4"/>
  <c r="S321" i="4" s="1"/>
  <c r="U321" i="4" s="1"/>
  <c r="V321" i="4" s="1"/>
  <c r="W321" i="4" s="1"/>
  <c r="R217" i="4"/>
  <c r="S217" i="4" s="1"/>
  <c r="U217" i="4" s="1"/>
  <c r="V217" i="4" s="1"/>
  <c r="W217" i="4" s="1"/>
  <c r="R1305" i="4"/>
  <c r="S1305" i="4" s="1"/>
  <c r="U1305" i="4" s="1"/>
  <c r="V1305" i="4" s="1"/>
  <c r="W1305" i="4" s="1"/>
  <c r="R98" i="4"/>
  <c r="S98" i="4" s="1"/>
  <c r="U98" i="4" s="1"/>
  <c r="V98" i="4" s="1"/>
  <c r="W98" i="4" s="1"/>
  <c r="R149" i="4"/>
  <c r="S149" i="4" s="1"/>
  <c r="U149" i="4" s="1"/>
  <c r="V149" i="4" s="1"/>
  <c r="W149" i="4" s="1"/>
  <c r="R269" i="4"/>
  <c r="S269" i="4" s="1"/>
  <c r="R389" i="4"/>
  <c r="S389" i="4" s="1"/>
  <c r="U389" i="4" s="1"/>
  <c r="V389" i="4" s="1"/>
  <c r="W389" i="4" s="1"/>
  <c r="S591" i="4"/>
  <c r="U591" i="4" s="1"/>
  <c r="V591" i="4" s="1"/>
  <c r="W591" i="4" s="1"/>
  <c r="R655" i="4"/>
  <c r="S655" i="4" s="1"/>
  <c r="R913" i="4"/>
  <c r="S913" i="4" s="1"/>
  <c r="R1106" i="4"/>
  <c r="S1106" i="4" s="1"/>
  <c r="R1242" i="4"/>
  <c r="S1242" i="4" s="1"/>
  <c r="U1242" i="4" s="1"/>
  <c r="V1242" i="4" s="1"/>
  <c r="W1242" i="4" s="1"/>
  <c r="S78" i="4"/>
  <c r="S86" i="4"/>
  <c r="U86" i="4" s="1"/>
  <c r="V86" i="4" s="1"/>
  <c r="W86" i="4" s="1"/>
  <c r="S106" i="4"/>
  <c r="U106" i="4" s="1"/>
  <c r="V106" i="4" s="1"/>
  <c r="W106" i="4" s="1"/>
  <c r="S118" i="4"/>
  <c r="S142" i="4"/>
  <c r="U142" i="4" s="1"/>
  <c r="V142" i="4" s="1"/>
  <c r="W142" i="4" s="1"/>
  <c r="R508" i="4"/>
  <c r="S508" i="4" s="1"/>
  <c r="S783" i="4"/>
  <c r="U783" i="4" s="1"/>
  <c r="V783" i="4" s="1"/>
  <c r="W783" i="4" s="1"/>
  <c r="R907" i="4"/>
  <c r="S907" i="4" s="1"/>
  <c r="U907" i="4" s="1"/>
  <c r="V907" i="4" s="1"/>
  <c r="W907" i="4" s="1"/>
  <c r="R921" i="4"/>
  <c r="S921" i="4" s="1"/>
  <c r="U921" i="4" s="1"/>
  <c r="V921" i="4" s="1"/>
  <c r="W921" i="4" s="1"/>
  <c r="R964" i="4"/>
  <c r="S964" i="4" s="1"/>
  <c r="S1100" i="4"/>
  <c r="R1241" i="4"/>
  <c r="S1241" i="4" s="1"/>
  <c r="R1509" i="4"/>
  <c r="S1509" i="4" s="1"/>
  <c r="U1509" i="4" s="1"/>
  <c r="V1509" i="4" s="1"/>
  <c r="W1509" i="4" s="1"/>
  <c r="S1625" i="4"/>
  <c r="U1625" i="4" s="1"/>
  <c r="V1625" i="4" s="1"/>
  <c r="W1625" i="4" s="1"/>
  <c r="R1620" i="4"/>
  <c r="S1620" i="4" s="1"/>
  <c r="U1620" i="4" s="1"/>
  <c r="V1620" i="4" s="1"/>
  <c r="W1620" i="4" s="1"/>
  <c r="R368" i="4"/>
  <c r="S368" i="4" s="1"/>
  <c r="R833" i="4"/>
  <c r="S833" i="4" s="1"/>
  <c r="R1152" i="4"/>
  <c r="S1152" i="4" s="1"/>
  <c r="U1152" i="4" s="1"/>
  <c r="V1152" i="4" s="1"/>
  <c r="W1152" i="4" s="1"/>
  <c r="R1160" i="4"/>
  <c r="S1160" i="4" s="1"/>
  <c r="R1243" i="4"/>
  <c r="S1243" i="4" s="1"/>
  <c r="R1267" i="4"/>
  <c r="S1267" i="4" s="1"/>
  <c r="R1638" i="4"/>
  <c r="S1638" i="4" s="1"/>
  <c r="R1686" i="4"/>
  <c r="S1686" i="4" s="1"/>
  <c r="U1686" i="4" s="1"/>
  <c r="R17" i="4"/>
  <c r="S17" i="4" s="1"/>
  <c r="U17" i="4" s="1"/>
  <c r="V17" i="4" s="1"/>
  <c r="W17" i="4" s="1"/>
  <c r="R21" i="4"/>
  <c r="S21" i="4" s="1"/>
  <c r="U21" i="4" s="1"/>
  <c r="V21" i="4" s="1"/>
  <c r="W21" i="4" s="1"/>
  <c r="R33" i="4"/>
  <c r="S33" i="4" s="1"/>
  <c r="U33" i="4" s="1"/>
  <c r="V33" i="4" s="1"/>
  <c r="W33" i="4" s="1"/>
  <c r="R37" i="4"/>
  <c r="S37" i="4" s="1"/>
  <c r="U37" i="4" s="1"/>
  <c r="V37" i="4" s="1"/>
  <c r="W37" i="4" s="1"/>
  <c r="R60" i="4"/>
  <c r="S60" i="4" s="1"/>
  <c r="U60" i="4" s="1"/>
  <c r="V60" i="4" s="1"/>
  <c r="W60" i="4" s="1"/>
  <c r="R76" i="4"/>
  <c r="S76" i="4" s="1"/>
  <c r="U76" i="4" s="1"/>
  <c r="V76" i="4" s="1"/>
  <c r="W76" i="4" s="1"/>
  <c r="R84" i="4"/>
  <c r="S84" i="4" s="1"/>
  <c r="U84" i="4" s="1"/>
  <c r="R100" i="4"/>
  <c r="S100" i="4" s="1"/>
  <c r="U100" i="4" s="1"/>
  <c r="V100" i="4" s="1"/>
  <c r="W100" i="4" s="1"/>
  <c r="R116" i="4"/>
  <c r="S116" i="4" s="1"/>
  <c r="R132" i="4"/>
  <c r="S132" i="4" s="1"/>
  <c r="U132" i="4" s="1"/>
  <c r="V132" i="4" s="1"/>
  <c r="W132" i="4" s="1"/>
  <c r="R169" i="4"/>
  <c r="S169" i="4" s="1"/>
  <c r="U169" i="4" s="1"/>
  <c r="V169" i="4" s="1"/>
  <c r="W169" i="4" s="1"/>
  <c r="R173" i="4"/>
  <c r="S173" i="4" s="1"/>
  <c r="U173" i="4" s="1"/>
  <c r="V173" i="4" s="1"/>
  <c r="W173" i="4" s="1"/>
  <c r="R188" i="4"/>
  <c r="S188" i="4" s="1"/>
  <c r="R201" i="4"/>
  <c r="S201" i="4" s="1"/>
  <c r="U201" i="4" s="1"/>
  <c r="V201" i="4" s="1"/>
  <c r="W201" i="4" s="1"/>
  <c r="R212" i="4"/>
  <c r="S212" i="4" s="1"/>
  <c r="U212" i="4" s="1"/>
  <c r="V212" i="4" s="1"/>
  <c r="W212" i="4" s="1"/>
  <c r="R229" i="4"/>
  <c r="S229" i="4" s="1"/>
  <c r="R240" i="4"/>
  <c r="S240" i="4" s="1"/>
  <c r="R253" i="4"/>
  <c r="S253" i="4" s="1"/>
  <c r="U253" i="4" s="1"/>
  <c r="V253" i="4" s="1"/>
  <c r="W253" i="4" s="1"/>
  <c r="R305" i="4"/>
  <c r="S305" i="4" s="1"/>
  <c r="R316" i="4"/>
  <c r="S316" i="4" s="1"/>
  <c r="R329" i="4"/>
  <c r="S329" i="4" s="1"/>
  <c r="U329" i="4" s="1"/>
  <c r="V329" i="4" s="1"/>
  <c r="W329" i="4" s="1"/>
  <c r="R340" i="4"/>
  <c r="S340" i="4" s="1"/>
  <c r="U340" i="4" s="1"/>
  <c r="V340" i="4" s="1"/>
  <c r="W340" i="4" s="1"/>
  <c r="R357" i="4"/>
  <c r="S357" i="4" s="1"/>
  <c r="U357" i="4" s="1"/>
  <c r="V357" i="4" s="1"/>
  <c r="W357" i="4" s="1"/>
  <c r="S373" i="4"/>
  <c r="U373" i="4" s="1"/>
  <c r="V373" i="4" s="1"/>
  <c r="W373" i="4" s="1"/>
  <c r="R385" i="4"/>
  <c r="S385" i="4" s="1"/>
  <c r="U385" i="4" s="1"/>
  <c r="V385" i="4" s="1"/>
  <c r="W385" i="4" s="1"/>
  <c r="V464" i="4"/>
  <c r="W464" i="4" s="1"/>
  <c r="R663" i="4"/>
  <c r="S663" i="4" s="1"/>
  <c r="S711" i="4"/>
  <c r="R819" i="4"/>
  <c r="S819" i="4" s="1"/>
  <c r="U819" i="4" s="1"/>
  <c r="V819" i="4" s="1"/>
  <c r="W819" i="4" s="1"/>
  <c r="R855" i="4"/>
  <c r="S855" i="4" s="1"/>
  <c r="R859" i="4"/>
  <c r="S859" i="4" s="1"/>
  <c r="S909" i="4"/>
  <c r="U909" i="4" s="1"/>
  <c r="V909" i="4" s="1"/>
  <c r="W909" i="4" s="1"/>
  <c r="R1003" i="4"/>
  <c r="S1003" i="4" s="1"/>
  <c r="U1003" i="4" s="1"/>
  <c r="R1102" i="4"/>
  <c r="S1102" i="4" s="1"/>
  <c r="U1102" i="4" s="1"/>
  <c r="V1102" i="4" s="1"/>
  <c r="W1102" i="4" s="1"/>
  <c r="R1192" i="4"/>
  <c r="S1192" i="4" s="1"/>
  <c r="U1633" i="4"/>
  <c r="V1633" i="4" s="1"/>
  <c r="W1633" i="4" s="1"/>
  <c r="R6" i="4"/>
  <c r="S6" i="4" s="1"/>
  <c r="R13" i="4"/>
  <c r="S13" i="4" s="1"/>
  <c r="U13" i="4" s="1"/>
  <c r="V13" i="4" s="1"/>
  <c r="W13" i="4" s="1"/>
  <c r="S18" i="4"/>
  <c r="U18" i="4" s="1"/>
  <c r="V18" i="4" s="1"/>
  <c r="W18" i="4" s="1"/>
  <c r="R25" i="4"/>
  <c r="S25" i="4" s="1"/>
  <c r="U25" i="4" s="1"/>
  <c r="V25" i="4" s="1"/>
  <c r="W25" i="4" s="1"/>
  <c r="R29" i="4"/>
  <c r="S29" i="4" s="1"/>
  <c r="U29" i="4" s="1"/>
  <c r="V29" i="4" s="1"/>
  <c r="W29" i="4" s="1"/>
  <c r="R177" i="4"/>
  <c r="S177" i="4" s="1"/>
  <c r="R181" i="4"/>
  <c r="S181" i="4" s="1"/>
  <c r="R205" i="4"/>
  <c r="S205" i="4" s="1"/>
  <c r="U205" i="4" s="1"/>
  <c r="V205" i="4" s="1"/>
  <c r="W205" i="4" s="1"/>
  <c r="R257" i="4"/>
  <c r="S257" i="4" s="1"/>
  <c r="U257" i="4" s="1"/>
  <c r="V257" i="4" s="1"/>
  <c r="W257" i="4" s="1"/>
  <c r="R281" i="4"/>
  <c r="S281" i="4" s="1"/>
  <c r="U281" i="4" s="1"/>
  <c r="V281" i="4" s="1"/>
  <c r="W281" i="4" s="1"/>
  <c r="S285" i="4"/>
  <c r="U285" i="4" s="1"/>
  <c r="R309" i="4"/>
  <c r="S309" i="4" s="1"/>
  <c r="R333" i="4"/>
  <c r="S333" i="4" s="1"/>
  <c r="U333" i="4" s="1"/>
  <c r="V333" i="4" s="1"/>
  <c r="W333" i="4" s="1"/>
  <c r="R491" i="4"/>
  <c r="S491" i="4" s="1"/>
  <c r="U491" i="4" s="1"/>
  <c r="V491" i="4" s="1"/>
  <c r="W491" i="4" s="1"/>
  <c r="U511" i="4"/>
  <c r="V511" i="4" s="1"/>
  <c r="W511" i="4" s="1"/>
  <c r="V724" i="4"/>
  <c r="W724" i="4" s="1"/>
  <c r="S899" i="4"/>
  <c r="R956" i="4"/>
  <c r="S956" i="4" s="1"/>
  <c r="U956" i="4" s="1"/>
  <c r="V956" i="4" s="1"/>
  <c r="W956" i="4" s="1"/>
  <c r="R1035" i="4"/>
  <c r="S1035" i="4" s="1"/>
  <c r="U1035" i="4" s="1"/>
  <c r="V1035" i="4" s="1"/>
  <c r="W1035" i="4" s="1"/>
  <c r="V1061" i="4"/>
  <c r="W1061" i="4" s="1"/>
  <c r="R1214" i="4"/>
  <c r="S1214" i="4" s="1"/>
  <c r="R1366" i="4"/>
  <c r="S1366" i="4" s="1"/>
  <c r="R1392" i="4"/>
  <c r="S1392" i="4" s="1"/>
  <c r="S38" i="4"/>
  <c r="U38" i="4" s="1"/>
  <c r="V38" i="4" s="1"/>
  <c r="W38" i="4" s="1"/>
  <c r="S85" i="4"/>
  <c r="U85" i="4" s="1"/>
  <c r="V85" i="4" s="1"/>
  <c r="W85" i="4" s="1"/>
  <c r="S101" i="4"/>
  <c r="U101" i="4" s="1"/>
  <c r="V101" i="4" s="1"/>
  <c r="W101" i="4" s="1"/>
  <c r="S129" i="4"/>
  <c r="U129" i="4" s="1"/>
  <c r="V129" i="4" s="1"/>
  <c r="W129" i="4" s="1"/>
  <c r="S213" i="4"/>
  <c r="S237" i="4"/>
  <c r="S289" i="4"/>
  <c r="U289" i="4" s="1"/>
  <c r="V289" i="4" s="1"/>
  <c r="W289" i="4" s="1"/>
  <c r="S313" i="4"/>
  <c r="U313" i="4" s="1"/>
  <c r="V313" i="4" s="1"/>
  <c r="W313" i="4" s="1"/>
  <c r="R364" i="4"/>
  <c r="S364" i="4" s="1"/>
  <c r="U364" i="4" s="1"/>
  <c r="V364" i="4" s="1"/>
  <c r="W364" i="4" s="1"/>
  <c r="R524" i="4"/>
  <c r="S524" i="4" s="1"/>
  <c r="U524" i="4" s="1"/>
  <c r="V524" i="4" s="1"/>
  <c r="W524" i="4" s="1"/>
  <c r="S886" i="4"/>
  <c r="V895" i="4"/>
  <c r="W895" i="4" s="1"/>
  <c r="R951" i="4"/>
  <c r="S951" i="4" s="1"/>
  <c r="R1226" i="4"/>
  <c r="S1226" i="4" s="1"/>
  <c r="R1334" i="4"/>
  <c r="S1334" i="4" s="1"/>
  <c r="U1012" i="4"/>
  <c r="V1012" i="4" s="1"/>
  <c r="W1012" i="4" s="1"/>
  <c r="R1313" i="4"/>
  <c r="S1313" i="4" s="1"/>
  <c r="U1313" i="4" s="1"/>
  <c r="R1528" i="4"/>
  <c r="S1528" i="4" s="1"/>
  <c r="R1666" i="4"/>
  <c r="S1666" i="4" s="1"/>
  <c r="S349" i="4"/>
  <c r="S361" i="4"/>
  <c r="R883" i="4"/>
  <c r="S883" i="4" s="1"/>
  <c r="R942" i="4"/>
  <c r="S942" i="4" s="1"/>
  <c r="R984" i="4"/>
  <c r="S984" i="4" s="1"/>
  <c r="U984" i="4" s="1"/>
  <c r="V984" i="4" s="1"/>
  <c r="W984" i="4" s="1"/>
  <c r="V1044" i="4"/>
  <c r="W1044" i="4" s="1"/>
  <c r="S1127" i="4"/>
  <c r="U1127" i="4" s="1"/>
  <c r="V1127" i="4" s="1"/>
  <c r="W1127" i="4" s="1"/>
  <c r="R1143" i="4"/>
  <c r="S1143" i="4" s="1"/>
  <c r="U1143" i="4" s="1"/>
  <c r="V1143" i="4" s="1"/>
  <c r="W1143" i="4" s="1"/>
  <c r="R1164" i="4"/>
  <c r="S1164" i="4" s="1"/>
  <c r="U1164" i="4" s="1"/>
  <c r="V1164" i="4" s="1"/>
  <c r="W1164" i="4" s="1"/>
  <c r="R1201" i="4"/>
  <c r="S1201" i="4" s="1"/>
  <c r="R1238" i="4"/>
  <c r="S1238" i="4" s="1"/>
  <c r="R1314" i="4"/>
  <c r="S1314" i="4" s="1"/>
  <c r="R1378" i="4"/>
  <c r="S1378" i="4" s="1"/>
  <c r="U1378" i="4" s="1"/>
  <c r="V1378" i="4" s="1"/>
  <c r="W1378" i="4" s="1"/>
  <c r="R1415" i="4"/>
  <c r="S1415" i="4" s="1"/>
  <c r="U1415" i="4" s="1"/>
  <c r="V1415" i="4" s="1"/>
  <c r="W1415" i="4" s="1"/>
  <c r="R1499" i="4"/>
  <c r="S1499" i="4" s="1"/>
  <c r="U1499" i="4" s="1"/>
  <c r="V1499" i="4" s="1"/>
  <c r="W1499" i="4" s="1"/>
  <c r="U1516" i="4"/>
  <c r="V1516" i="4" s="1"/>
  <c r="W1516" i="4" s="1"/>
  <c r="R1572" i="4"/>
  <c r="S1572" i="4" s="1"/>
  <c r="R1650" i="4"/>
  <c r="S1650" i="4" s="1"/>
  <c r="R809" i="4"/>
  <c r="S809" i="4" s="1"/>
  <c r="R897" i="4"/>
  <c r="S897" i="4" s="1"/>
  <c r="U897" i="4" s="1"/>
  <c r="V897" i="4" s="1"/>
  <c r="W897" i="4" s="1"/>
  <c r="R930" i="4"/>
  <c r="S930" i="4" s="1"/>
  <c r="U930" i="4" s="1"/>
  <c r="V930" i="4" s="1"/>
  <c r="W930" i="4" s="1"/>
  <c r="R991" i="4"/>
  <c r="S991" i="4" s="1"/>
  <c r="R1055" i="4"/>
  <c r="S1055" i="4" s="1"/>
  <c r="U1055" i="4" s="1"/>
  <c r="V1055" i="4" s="1"/>
  <c r="W1055" i="4" s="1"/>
  <c r="R1211" i="4"/>
  <c r="S1211" i="4" s="1"/>
  <c r="U1211" i="4" s="1"/>
  <c r="V1211" i="4" s="1"/>
  <c r="W1211" i="4" s="1"/>
  <c r="R1217" i="4"/>
  <c r="S1217" i="4" s="1"/>
  <c r="U1217" i="4" s="1"/>
  <c r="V1217" i="4" s="1"/>
  <c r="W1217" i="4" s="1"/>
  <c r="R1258" i="4"/>
  <c r="S1258" i="4" s="1"/>
  <c r="R1330" i="4"/>
  <c r="S1330" i="4" s="1"/>
  <c r="U1330" i="4" s="1"/>
  <c r="V1330" i="4" s="1"/>
  <c r="W1330" i="4" s="1"/>
  <c r="R1369" i="4"/>
  <c r="S1369" i="4" s="1"/>
  <c r="U1369" i="4" s="1"/>
  <c r="V1369" i="4" s="1"/>
  <c r="W1369" i="4" s="1"/>
  <c r="U1449" i="4"/>
  <c r="V1449" i="4" s="1"/>
  <c r="W1449" i="4" s="1"/>
  <c r="R1472" i="4"/>
  <c r="S1472" i="4" s="1"/>
  <c r="V1477" i="4"/>
  <c r="W1477" i="4" s="1"/>
  <c r="R1511" i="4"/>
  <c r="S1511" i="4" s="1"/>
  <c r="U1568" i="4"/>
  <c r="V1568" i="4" s="1"/>
  <c r="W1568" i="4" s="1"/>
  <c r="S353" i="4"/>
  <c r="U353" i="4" s="1"/>
  <c r="V353" i="4" s="1"/>
  <c r="W353" i="4" s="1"/>
  <c r="R369" i="4"/>
  <c r="S369" i="4" s="1"/>
  <c r="S377" i="4"/>
  <c r="U377" i="4" s="1"/>
  <c r="V377" i="4" s="1"/>
  <c r="W377" i="4" s="1"/>
  <c r="S393" i="4"/>
  <c r="U393" i="4" s="1"/>
  <c r="V393" i="4" s="1"/>
  <c r="W393" i="4" s="1"/>
  <c r="R419" i="4"/>
  <c r="S419" i="4" s="1"/>
  <c r="R570" i="4"/>
  <c r="S570" i="4" s="1"/>
  <c r="U570" i="4" s="1"/>
  <c r="V570" i="4" s="1"/>
  <c r="W570" i="4" s="1"/>
  <c r="S638" i="4"/>
  <c r="U638" i="4" s="1"/>
  <c r="V638" i="4" s="1"/>
  <c r="W638" i="4" s="1"/>
  <c r="R698" i="4"/>
  <c r="S698" i="4" s="1"/>
  <c r="U698" i="4" s="1"/>
  <c r="R788" i="4"/>
  <c r="S788" i="4" s="1"/>
  <c r="U788" i="4" s="1"/>
  <c r="V788" i="4" s="1"/>
  <c r="W788" i="4" s="1"/>
  <c r="R827" i="4"/>
  <c r="S827" i="4" s="1"/>
  <c r="S849" i="4"/>
  <c r="U849" i="4" s="1"/>
  <c r="V849" i="4" s="1"/>
  <c r="W849" i="4" s="1"/>
  <c r="S925" i="4"/>
  <c r="U925" i="4" s="1"/>
  <c r="R931" i="4"/>
  <c r="S931" i="4" s="1"/>
  <c r="V980" i="4"/>
  <c r="W980" i="4" s="1"/>
  <c r="R1110" i="4"/>
  <c r="S1110" i="4" s="1"/>
  <c r="S1116" i="4"/>
  <c r="U1116" i="4" s="1"/>
  <c r="R1234" i="4"/>
  <c r="S1234" i="4" s="1"/>
  <c r="U1234" i="4" s="1"/>
  <c r="V1234" i="4" s="1"/>
  <c r="W1234" i="4" s="1"/>
  <c r="R1259" i="4"/>
  <c r="S1259" i="4" s="1"/>
  <c r="U1259" i="4" s="1"/>
  <c r="V1259" i="4" s="1"/>
  <c r="W1259" i="4" s="1"/>
  <c r="V1342" i="4"/>
  <c r="W1342" i="4" s="1"/>
  <c r="R1473" i="4"/>
  <c r="S1473" i="4" s="1"/>
  <c r="U1531" i="4"/>
  <c r="V1531" i="4" s="1"/>
  <c r="W1531" i="4" s="1"/>
  <c r="R1652" i="4"/>
  <c r="S1652" i="4" s="1"/>
  <c r="U1652" i="4" s="1"/>
  <c r="V1652" i="4" s="1"/>
  <c r="W1652" i="4" s="1"/>
  <c r="R1678" i="4"/>
  <c r="S1678" i="4" s="1"/>
  <c r="S910" i="4"/>
  <c r="S918" i="4"/>
  <c r="U918" i="4" s="1"/>
  <c r="S1093" i="4"/>
  <c r="R1218" i="4"/>
  <c r="S1218" i="4" s="1"/>
  <c r="U1218" i="4" s="1"/>
  <c r="R1227" i="4"/>
  <c r="S1227" i="4" s="1"/>
  <c r="S1254" i="4"/>
  <c r="U1254" i="4" s="1"/>
  <c r="V1254" i="4" s="1"/>
  <c r="W1254" i="4" s="1"/>
  <c r="R1329" i="4"/>
  <c r="S1329" i="4" s="1"/>
  <c r="R1355" i="4"/>
  <c r="S1355" i="4" s="1"/>
  <c r="U1355" i="4" s="1"/>
  <c r="V1355" i="4" s="1"/>
  <c r="W1355" i="4" s="1"/>
  <c r="R1443" i="4"/>
  <c r="S1443" i="4" s="1"/>
  <c r="U1443" i="4" s="1"/>
  <c r="V1443" i="4" s="1"/>
  <c r="W1443" i="4" s="1"/>
  <c r="R1456" i="4"/>
  <c r="S1456" i="4" s="1"/>
  <c r="U1456" i="4" s="1"/>
  <c r="V1456" i="4" s="1"/>
  <c r="W1456" i="4" s="1"/>
  <c r="R1505" i="4"/>
  <c r="S1505" i="4" s="1"/>
  <c r="U1505" i="4" s="1"/>
  <c r="R1515" i="4"/>
  <c r="S1515" i="4" s="1"/>
  <c r="U1515" i="4" s="1"/>
  <c r="V1515" i="4" s="1"/>
  <c r="W1515" i="4" s="1"/>
  <c r="S1534" i="4"/>
  <c r="U1534" i="4" s="1"/>
  <c r="V1534" i="4" s="1"/>
  <c r="W1534" i="4" s="1"/>
  <c r="R1540" i="4"/>
  <c r="S1540" i="4" s="1"/>
  <c r="U1540" i="4" s="1"/>
  <c r="V1540" i="4" s="1"/>
  <c r="W1540" i="4" s="1"/>
  <c r="R1610" i="4"/>
  <c r="S1610" i="4" s="1"/>
  <c r="U1610" i="4" s="1"/>
  <c r="V1610" i="4" s="1"/>
  <c r="W1610" i="4" s="1"/>
  <c r="R1219" i="4"/>
  <c r="S1219" i="4" s="1"/>
  <c r="R1223" i="4"/>
  <c r="S1223" i="4" s="1"/>
  <c r="U1223" i="4" s="1"/>
  <c r="V1223" i="4" s="1"/>
  <c r="W1223" i="4" s="1"/>
  <c r="S1278" i="4"/>
  <c r="R1345" i="4"/>
  <c r="S1345" i="4" s="1"/>
  <c r="U1345" i="4" s="1"/>
  <c r="V1345" i="4" s="1"/>
  <c r="W1345" i="4" s="1"/>
  <c r="R1416" i="4"/>
  <c r="S1416" i="4" s="1"/>
  <c r="U1416" i="4" s="1"/>
  <c r="V1416" i="4" s="1"/>
  <c r="W1416" i="4" s="1"/>
  <c r="R1448" i="4"/>
  <c r="S1448" i="4" s="1"/>
  <c r="R786" i="4"/>
  <c r="S786" i="4" s="1"/>
  <c r="U786" i="4" s="1"/>
  <c r="V786" i="4" s="1"/>
  <c r="W786" i="4" s="1"/>
  <c r="R854" i="4"/>
  <c r="S854" i="4" s="1"/>
  <c r="R903" i="4"/>
  <c r="S903" i="4" s="1"/>
  <c r="U903" i="4" s="1"/>
  <c r="R928" i="4"/>
  <c r="S928" i="4" s="1"/>
  <c r="R1016" i="4"/>
  <c r="S1016" i="4" s="1"/>
  <c r="U1016" i="4" s="1"/>
  <c r="V1016" i="4" s="1"/>
  <c r="W1016" i="4" s="1"/>
  <c r="R1020" i="4"/>
  <c r="S1020" i="4" s="1"/>
  <c r="R1052" i="4"/>
  <c r="S1052" i="4" s="1"/>
  <c r="U1052" i="4" s="1"/>
  <c r="V1069" i="4"/>
  <c r="W1069" i="4" s="1"/>
  <c r="R1126" i="4"/>
  <c r="S1126" i="4" s="1"/>
  <c r="R1202" i="4"/>
  <c r="S1202" i="4" s="1"/>
  <c r="U1206" i="4"/>
  <c r="V1206" i="4" s="1"/>
  <c r="W1206" i="4" s="1"/>
  <c r="S1250" i="4"/>
  <c r="U1250" i="4" s="1"/>
  <c r="V1250" i="4" s="1"/>
  <c r="W1250" i="4" s="1"/>
  <c r="V1326" i="4"/>
  <c r="W1326" i="4" s="1"/>
  <c r="R1346" i="4"/>
  <c r="S1346" i="4" s="1"/>
  <c r="U1346" i="4" s="1"/>
  <c r="V1346" i="4" s="1"/>
  <c r="W1346" i="4" s="1"/>
  <c r="R1401" i="4"/>
  <c r="S1401" i="4" s="1"/>
  <c r="U1401" i="4" s="1"/>
  <c r="R1417" i="4"/>
  <c r="S1417" i="4" s="1"/>
  <c r="U1417" i="4" s="1"/>
  <c r="V1417" i="4" s="1"/>
  <c r="W1417" i="4" s="1"/>
  <c r="R1423" i="4"/>
  <c r="S1423" i="4" s="1"/>
  <c r="U1423" i="4" s="1"/>
  <c r="V1423" i="4" s="1"/>
  <c r="W1423" i="4" s="1"/>
  <c r="R1536" i="4"/>
  <c r="S1536" i="4" s="1"/>
  <c r="R1658" i="4"/>
  <c r="S1658" i="4" s="1"/>
  <c r="U1658" i="4" s="1"/>
  <c r="S1207" i="4"/>
  <c r="U1207" i="4" s="1"/>
  <c r="V1207" i="4" s="1"/>
  <c r="W1207" i="4" s="1"/>
  <c r="S1418" i="4"/>
  <c r="R1493" i="4"/>
  <c r="S1493" i="4" s="1"/>
  <c r="U1493" i="4" s="1"/>
  <c r="S1613" i="4"/>
  <c r="U1613" i="4" s="1"/>
  <c r="V1613" i="4" s="1"/>
  <c r="W1613" i="4" s="1"/>
  <c r="U1649" i="4"/>
  <c r="V1649" i="4" s="1"/>
  <c r="W1649" i="4" s="1"/>
  <c r="R1698" i="4"/>
  <c r="S1698" i="4" s="1"/>
  <c r="S1670" i="4"/>
  <c r="S1690" i="4"/>
  <c r="U1690" i="4" s="1"/>
  <c r="R1702" i="4"/>
  <c r="S1702" i="4" s="1"/>
  <c r="S1339" i="4"/>
  <c r="U1339" i="4" s="1"/>
  <c r="V1339" i="4" s="1"/>
  <c r="W1339" i="4" s="1"/>
  <c r="S1654" i="4"/>
  <c r="U1654" i="4" s="1"/>
  <c r="V1654" i="4" s="1"/>
  <c r="W1654" i="4" s="1"/>
  <c r="S1662" i="4"/>
  <c r="S1444" i="4"/>
  <c r="U1444" i="4" s="1"/>
  <c r="V1444" i="4" s="1"/>
  <c r="W1444" i="4" s="1"/>
  <c r="S1622" i="4"/>
  <c r="S1634" i="4"/>
  <c r="U1634" i="4" s="1"/>
  <c r="V1634" i="4" s="1"/>
  <c r="W1634" i="4" s="1"/>
  <c r="S1646" i="4"/>
  <c r="S1213" i="4"/>
  <c r="U1213" i="4" s="1"/>
  <c r="V1213" i="4" s="1"/>
  <c r="W1213" i="4" s="1"/>
  <c r="S1249" i="4"/>
  <c r="U1249" i="4" s="1"/>
  <c r="R1307" i="4"/>
  <c r="S1307" i="4" s="1"/>
  <c r="U1307" i="4" s="1"/>
  <c r="V1307" i="4" s="1"/>
  <c r="W1307" i="4" s="1"/>
  <c r="S1361" i="4"/>
  <c r="U1361" i="4" s="1"/>
  <c r="V1361" i="4" s="1"/>
  <c r="W1361" i="4" s="1"/>
  <c r="S1630" i="4"/>
  <c r="U1630" i="4" s="1"/>
  <c r="V1630" i="4" s="1"/>
  <c r="W1630" i="4" s="1"/>
  <c r="U40" i="4"/>
  <c r="V40" i="4" s="1"/>
  <c r="W40" i="4" s="1"/>
  <c r="U48" i="4"/>
  <c r="V48" i="4" s="1"/>
  <c r="W48" i="4" s="1"/>
  <c r="U64" i="4"/>
  <c r="V64" i="4" s="1"/>
  <c r="W64" i="4" s="1"/>
  <c r="U232" i="4"/>
  <c r="V232" i="4" s="1"/>
  <c r="W232" i="4" s="1"/>
  <c r="U674" i="4"/>
  <c r="V674" i="4" s="1"/>
  <c r="W674" i="4" s="1"/>
  <c r="U112" i="4"/>
  <c r="V112" i="4" s="1"/>
  <c r="W112" i="4" s="1"/>
  <c r="U128" i="4"/>
  <c r="V128" i="4" s="1"/>
  <c r="W128" i="4" s="1"/>
  <c r="U184" i="4"/>
  <c r="V184" i="4" s="1"/>
  <c r="W184" i="4" s="1"/>
  <c r="R19" i="4"/>
  <c r="S19" i="4" s="1"/>
  <c r="U104" i="4"/>
  <c r="V104" i="4" s="1"/>
  <c r="W104" i="4" s="1"/>
  <c r="U502" i="4"/>
  <c r="V502" i="4" s="1"/>
  <c r="W502" i="4" s="1"/>
  <c r="U8" i="4"/>
  <c r="V8" i="4" s="1"/>
  <c r="W8" i="4" s="1"/>
  <c r="R35" i="4"/>
  <c r="S35" i="4" s="1"/>
  <c r="U216" i="4"/>
  <c r="V216" i="4" s="1"/>
  <c r="W216" i="4" s="1"/>
  <c r="U742" i="4"/>
  <c r="V742" i="4" s="1"/>
  <c r="W742" i="4" s="1"/>
  <c r="R51" i="4"/>
  <c r="S51" i="4" s="1"/>
  <c r="S3" i="4"/>
  <c r="U16" i="4"/>
  <c r="V16" i="4" s="1"/>
  <c r="W16" i="4" s="1"/>
  <c r="R67" i="4"/>
  <c r="S67" i="4" s="1"/>
  <c r="U376" i="4"/>
  <c r="V376" i="4" s="1"/>
  <c r="W376" i="4" s="1"/>
  <c r="U168" i="4"/>
  <c r="V168" i="4" s="1"/>
  <c r="W168" i="4" s="1"/>
  <c r="U328" i="4"/>
  <c r="V328" i="4" s="1"/>
  <c r="W328" i="4" s="1"/>
  <c r="U630" i="4"/>
  <c r="V630" i="4" s="1"/>
  <c r="W630" i="4" s="1"/>
  <c r="U158" i="4"/>
  <c r="V158" i="4" s="1"/>
  <c r="W158" i="4" s="1"/>
  <c r="U174" i="4"/>
  <c r="V174" i="4" s="1"/>
  <c r="W174" i="4" s="1"/>
  <c r="S195" i="4"/>
  <c r="U206" i="4"/>
  <c r="V206" i="4" s="1"/>
  <c r="W206" i="4" s="1"/>
  <c r="U222" i="4"/>
  <c r="V222" i="4" s="1"/>
  <c r="W222" i="4" s="1"/>
  <c r="S243" i="4"/>
  <c r="V252" i="4"/>
  <c r="W252" i="4" s="1"/>
  <c r="U270" i="4"/>
  <c r="V270" i="4" s="1"/>
  <c r="W270" i="4" s="1"/>
  <c r="U302" i="4"/>
  <c r="V302" i="4" s="1"/>
  <c r="W302" i="4" s="1"/>
  <c r="U318" i="4"/>
  <c r="V318" i="4" s="1"/>
  <c r="W318" i="4" s="1"/>
  <c r="U334" i="4"/>
  <c r="V334" i="4" s="1"/>
  <c r="W334" i="4" s="1"/>
  <c r="S339" i="4"/>
  <c r="R355" i="4"/>
  <c r="S355" i="4" s="1"/>
  <c r="R387" i="4"/>
  <c r="S387" i="4" s="1"/>
  <c r="S450" i="4"/>
  <c r="U471" i="4"/>
  <c r="V471" i="4" s="1"/>
  <c r="W471" i="4" s="1"/>
  <c r="U522" i="4"/>
  <c r="V522" i="4" s="1"/>
  <c r="W522" i="4" s="1"/>
  <c r="R597" i="4"/>
  <c r="S597" i="4" s="1"/>
  <c r="R633" i="4"/>
  <c r="S633" i="4" s="1"/>
  <c r="U1677" i="4"/>
  <c r="V1677" i="4" s="1"/>
  <c r="W1677" i="4" s="1"/>
  <c r="U1681" i="4"/>
  <c r="V1681" i="4" s="1"/>
  <c r="W1681" i="4" s="1"/>
  <c r="R83" i="4"/>
  <c r="S83" i="4" s="1"/>
  <c r="R99" i="4"/>
  <c r="S99" i="4" s="1"/>
  <c r="R115" i="4"/>
  <c r="S115" i="4" s="1"/>
  <c r="U124" i="4"/>
  <c r="V124" i="4" s="1"/>
  <c r="W124" i="4" s="1"/>
  <c r="R131" i="4"/>
  <c r="S131" i="4" s="1"/>
  <c r="R147" i="4"/>
  <c r="S147" i="4" s="1"/>
  <c r="R163" i="4"/>
  <c r="S163" i="4" s="1"/>
  <c r="R179" i="4"/>
  <c r="S179" i="4" s="1"/>
  <c r="R367" i="4"/>
  <c r="S367" i="4" s="1"/>
  <c r="R399" i="4"/>
  <c r="S399" i="4" s="1"/>
  <c r="R435" i="4"/>
  <c r="S435" i="4" s="1"/>
  <c r="R454" i="4"/>
  <c r="S454" i="4" s="1"/>
  <c r="R490" i="4"/>
  <c r="S490" i="4" s="1"/>
  <c r="U514" i="4"/>
  <c r="V514" i="4" s="1"/>
  <c r="W514" i="4" s="1"/>
  <c r="R533" i="4"/>
  <c r="S533" i="4" s="1"/>
  <c r="R541" i="4"/>
  <c r="S541" i="4" s="1"/>
  <c r="R689" i="4"/>
  <c r="S689" i="4" s="1"/>
  <c r="R710" i="4"/>
  <c r="S710" i="4" s="1"/>
  <c r="R774" i="4"/>
  <c r="S774" i="4" s="1"/>
  <c r="R817" i="4"/>
  <c r="S817" i="4" s="1"/>
  <c r="U49" i="4"/>
  <c r="V49" i="4" s="1"/>
  <c r="W49" i="4" s="1"/>
  <c r="U186" i="4"/>
  <c r="V186" i="4" s="1"/>
  <c r="W186" i="4" s="1"/>
  <c r="U250" i="4"/>
  <c r="V250" i="4" s="1"/>
  <c r="W250" i="4" s="1"/>
  <c r="U266" i="4"/>
  <c r="V266" i="4" s="1"/>
  <c r="W266" i="4" s="1"/>
  <c r="U282" i="4"/>
  <c r="V282" i="4" s="1"/>
  <c r="W282" i="4" s="1"/>
  <c r="U298" i="4"/>
  <c r="V298" i="4" s="1"/>
  <c r="W298" i="4" s="1"/>
  <c r="U330" i="4"/>
  <c r="V330" i="4" s="1"/>
  <c r="W330" i="4" s="1"/>
  <c r="R347" i="4"/>
  <c r="S347" i="4" s="1"/>
  <c r="R379" i="4"/>
  <c r="S379" i="4" s="1"/>
  <c r="U402" i="4"/>
  <c r="V402" i="4" s="1"/>
  <c r="W402" i="4" s="1"/>
  <c r="R411" i="4"/>
  <c r="S411" i="4" s="1"/>
  <c r="R461" i="4"/>
  <c r="S461" i="4" s="1"/>
  <c r="R465" i="4"/>
  <c r="S465" i="4" s="1"/>
  <c r="R473" i="4"/>
  <c r="S473" i="4" s="1"/>
  <c r="U500" i="4"/>
  <c r="V500" i="4" s="1"/>
  <c r="W500" i="4" s="1"/>
  <c r="R753" i="4"/>
  <c r="S753" i="4" s="1"/>
  <c r="R884" i="4"/>
  <c r="S884" i="4" s="1"/>
  <c r="U898" i="4"/>
  <c r="V898" i="4" s="1"/>
  <c r="W898" i="4" s="1"/>
  <c r="U1008" i="4"/>
  <c r="V1008" i="4" s="1"/>
  <c r="W1008" i="4" s="1"/>
  <c r="R1067" i="4"/>
  <c r="S1067" i="4" s="1"/>
  <c r="R15" i="4"/>
  <c r="S15" i="4" s="1"/>
  <c r="R31" i="4"/>
  <c r="S31" i="4" s="1"/>
  <c r="R47" i="4"/>
  <c r="S47" i="4" s="1"/>
  <c r="R63" i="4"/>
  <c r="S63" i="4" s="1"/>
  <c r="R79" i="4"/>
  <c r="S79" i="4" s="1"/>
  <c r="R95" i="4"/>
  <c r="S95" i="4" s="1"/>
  <c r="R111" i="4"/>
  <c r="S111" i="4" s="1"/>
  <c r="U118" i="4"/>
  <c r="V118" i="4" s="1"/>
  <c r="W118" i="4" s="1"/>
  <c r="R127" i="4"/>
  <c r="S127" i="4" s="1"/>
  <c r="R143" i="4"/>
  <c r="S143" i="4" s="1"/>
  <c r="R159" i="4"/>
  <c r="S159" i="4" s="1"/>
  <c r="R175" i="4"/>
  <c r="S175" i="4" s="1"/>
  <c r="R191" i="4"/>
  <c r="S191" i="4" s="1"/>
  <c r="R207" i="4"/>
  <c r="S207" i="4" s="1"/>
  <c r="R223" i="4"/>
  <c r="S223" i="4" s="1"/>
  <c r="R239" i="4"/>
  <c r="S239" i="4" s="1"/>
  <c r="R255" i="4"/>
  <c r="S255" i="4" s="1"/>
  <c r="R271" i="4"/>
  <c r="S271" i="4" s="1"/>
  <c r="R287" i="4"/>
  <c r="S287" i="4" s="1"/>
  <c r="R303" i="4"/>
  <c r="S303" i="4" s="1"/>
  <c r="R319" i="4"/>
  <c r="S319" i="4" s="1"/>
  <c r="R335" i="4"/>
  <c r="S335" i="4" s="1"/>
  <c r="R359" i="4"/>
  <c r="S359" i="4" s="1"/>
  <c r="R391" i="4"/>
  <c r="S391" i="4" s="1"/>
  <c r="U432" i="4"/>
  <c r="V432" i="4" s="1"/>
  <c r="W432" i="4" s="1"/>
  <c r="U440" i="4"/>
  <c r="V440" i="4" s="1"/>
  <c r="W440" i="4" s="1"/>
  <c r="U451" i="4"/>
  <c r="V451" i="4" s="1"/>
  <c r="W451" i="4" s="1"/>
  <c r="R469" i="4"/>
  <c r="S469" i="4" s="1"/>
  <c r="S506" i="4"/>
  <c r="R517" i="4"/>
  <c r="S517" i="4" s="1"/>
  <c r="R526" i="4"/>
  <c r="S526" i="4" s="1"/>
  <c r="R554" i="4"/>
  <c r="S554" i="4" s="1"/>
  <c r="U571" i="4"/>
  <c r="V571" i="4" s="1"/>
  <c r="W571" i="4" s="1"/>
  <c r="R582" i="4"/>
  <c r="S582" i="4" s="1"/>
  <c r="R618" i="4"/>
  <c r="S618" i="4" s="1"/>
  <c r="R661" i="4"/>
  <c r="S661" i="4" s="1"/>
  <c r="U672" i="4"/>
  <c r="V672" i="4" s="1"/>
  <c r="W672" i="4" s="1"/>
  <c r="U1060" i="4"/>
  <c r="V1060" i="4" s="1"/>
  <c r="W1060" i="4" s="1"/>
  <c r="U182" i="4"/>
  <c r="V182" i="4" s="1"/>
  <c r="W182" i="4" s="1"/>
  <c r="U237" i="4"/>
  <c r="V237" i="4" s="1"/>
  <c r="W237" i="4" s="1"/>
  <c r="U246" i="4"/>
  <c r="V246" i="4" s="1"/>
  <c r="W246" i="4" s="1"/>
  <c r="U294" i="4"/>
  <c r="V294" i="4" s="1"/>
  <c r="W294" i="4" s="1"/>
  <c r="R371" i="4"/>
  <c r="S371" i="4" s="1"/>
  <c r="U394" i="4"/>
  <c r="V394" i="4" s="1"/>
  <c r="W394" i="4" s="1"/>
  <c r="R403" i="4"/>
  <c r="S403" i="4" s="1"/>
  <c r="R418" i="4"/>
  <c r="S418" i="4" s="1"/>
  <c r="R494" i="4"/>
  <c r="S494" i="4" s="1"/>
  <c r="U567" i="4"/>
  <c r="V567" i="4" s="1"/>
  <c r="W567" i="4" s="1"/>
  <c r="U610" i="4"/>
  <c r="V610" i="4" s="1"/>
  <c r="W610" i="4" s="1"/>
  <c r="U1151" i="4"/>
  <c r="V1151" i="4" s="1"/>
  <c r="W1151" i="4" s="1"/>
  <c r="R11" i="4"/>
  <c r="S11" i="4" s="1"/>
  <c r="R27" i="4"/>
  <c r="S27" i="4" s="1"/>
  <c r="R43" i="4"/>
  <c r="S43" i="4" s="1"/>
  <c r="R59" i="4"/>
  <c r="S59" i="4" s="1"/>
  <c r="R75" i="4"/>
  <c r="S75" i="4" s="1"/>
  <c r="R91" i="4"/>
  <c r="S91" i="4" s="1"/>
  <c r="R107" i="4"/>
  <c r="S107" i="4" s="1"/>
  <c r="R123" i="4"/>
  <c r="S123" i="4" s="1"/>
  <c r="R139" i="4"/>
  <c r="S139" i="4" s="1"/>
  <c r="R155" i="4"/>
  <c r="S155" i="4" s="1"/>
  <c r="R171" i="4"/>
  <c r="S171" i="4" s="1"/>
  <c r="R187" i="4"/>
  <c r="S187" i="4" s="1"/>
  <c r="R203" i="4"/>
  <c r="S203" i="4" s="1"/>
  <c r="R219" i="4"/>
  <c r="S219" i="4" s="1"/>
  <c r="R235" i="4"/>
  <c r="S235" i="4" s="1"/>
  <c r="R251" i="4"/>
  <c r="S251" i="4" s="1"/>
  <c r="R267" i="4"/>
  <c r="S267" i="4" s="1"/>
  <c r="R283" i="4"/>
  <c r="S283" i="4" s="1"/>
  <c r="U292" i="4"/>
  <c r="V292" i="4" s="1"/>
  <c r="W292" i="4" s="1"/>
  <c r="R299" i="4"/>
  <c r="S299" i="4" s="1"/>
  <c r="R315" i="4"/>
  <c r="S315" i="4" s="1"/>
  <c r="R331" i="4"/>
  <c r="S331" i="4" s="1"/>
  <c r="R351" i="4"/>
  <c r="S351" i="4" s="1"/>
  <c r="R383" i="4"/>
  <c r="S383" i="4" s="1"/>
  <c r="U406" i="4"/>
  <c r="V406" i="4" s="1"/>
  <c r="W406" i="4" s="1"/>
  <c r="R415" i="4"/>
  <c r="S415" i="4" s="1"/>
  <c r="R433" i="4"/>
  <c r="S433" i="4" s="1"/>
  <c r="V535" i="4"/>
  <c r="W535" i="4" s="1"/>
  <c r="U599" i="4"/>
  <c r="V599" i="4" s="1"/>
  <c r="W599" i="4" s="1"/>
  <c r="U695" i="4"/>
  <c r="V695" i="4" s="1"/>
  <c r="W695" i="4" s="1"/>
  <c r="U707" i="4"/>
  <c r="V707" i="4" s="1"/>
  <c r="W707" i="4" s="1"/>
  <c r="U727" i="4"/>
  <c r="V727" i="4" s="1"/>
  <c r="W727" i="4" s="1"/>
  <c r="R750" i="4"/>
  <c r="S750" i="4" s="1"/>
  <c r="S39" i="4"/>
  <c r="S71" i="4"/>
  <c r="S87" i="4"/>
  <c r="S103" i="4"/>
  <c r="V144" i="4"/>
  <c r="W144" i="4" s="1"/>
  <c r="U162" i="4"/>
  <c r="V162" i="4" s="1"/>
  <c r="W162" i="4" s="1"/>
  <c r="S167" i="4"/>
  <c r="U226" i="4"/>
  <c r="V226" i="4" s="1"/>
  <c r="W226" i="4" s="1"/>
  <c r="S231" i="4"/>
  <c r="U258" i="4"/>
  <c r="V258" i="4" s="1"/>
  <c r="W258" i="4" s="1"/>
  <c r="S263" i="4"/>
  <c r="S279" i="4"/>
  <c r="U290" i="4"/>
  <c r="V290" i="4" s="1"/>
  <c r="W290" i="4" s="1"/>
  <c r="S295" i="4"/>
  <c r="U354" i="4"/>
  <c r="V354" i="4" s="1"/>
  <c r="W354" i="4" s="1"/>
  <c r="R363" i="4"/>
  <c r="S363" i="4" s="1"/>
  <c r="U386" i="4"/>
  <c r="V386" i="4" s="1"/>
  <c r="W386" i="4" s="1"/>
  <c r="R395" i="4"/>
  <c r="S395" i="4" s="1"/>
  <c r="U459" i="4"/>
  <c r="V459" i="4" s="1"/>
  <c r="W459" i="4" s="1"/>
  <c r="U507" i="4"/>
  <c r="V507" i="4" s="1"/>
  <c r="W507" i="4" s="1"/>
  <c r="U556" i="4"/>
  <c r="V556" i="4" s="1"/>
  <c r="W556" i="4" s="1"/>
  <c r="R646" i="4"/>
  <c r="S646" i="4" s="1"/>
  <c r="R805" i="4"/>
  <c r="S805" i="4" s="1"/>
  <c r="U78" i="4"/>
  <c r="V78" i="4" s="1"/>
  <c r="W78" i="4" s="1"/>
  <c r="U372" i="4"/>
  <c r="V372" i="4" s="1"/>
  <c r="W372" i="4" s="1"/>
  <c r="R375" i="4"/>
  <c r="S375" i="4" s="1"/>
  <c r="U404" i="4"/>
  <c r="V404" i="4" s="1"/>
  <c r="W404" i="4" s="1"/>
  <c r="R407" i="4"/>
  <c r="S407" i="4" s="1"/>
  <c r="R423" i="4"/>
  <c r="S423" i="4" s="1"/>
  <c r="R438" i="4"/>
  <c r="S438" i="4" s="1"/>
  <c r="R513" i="4"/>
  <c r="S513" i="4" s="1"/>
  <c r="U536" i="4"/>
  <c r="V536" i="4" s="1"/>
  <c r="W536" i="4" s="1"/>
  <c r="R569" i="4"/>
  <c r="S569" i="4" s="1"/>
  <c r="U620" i="4"/>
  <c r="V620" i="4" s="1"/>
  <c r="W620" i="4" s="1"/>
  <c r="S625" i="4"/>
  <c r="U659" i="4"/>
  <c r="V659" i="4" s="1"/>
  <c r="W659" i="4" s="1"/>
  <c r="R681" i="4"/>
  <c r="S681" i="4" s="1"/>
  <c r="R782" i="4"/>
  <c r="S782" i="4" s="1"/>
  <c r="V797" i="4"/>
  <c r="W797" i="4" s="1"/>
  <c r="V858" i="4"/>
  <c r="W858" i="4" s="1"/>
  <c r="R562" i="4"/>
  <c r="S562" i="4" s="1"/>
  <c r="R605" i="4"/>
  <c r="S605" i="4" s="1"/>
  <c r="R669" i="4"/>
  <c r="S669" i="4" s="1"/>
  <c r="U684" i="4"/>
  <c r="V684" i="4" s="1"/>
  <c r="W684" i="4" s="1"/>
  <c r="U726" i="4"/>
  <c r="V726" i="4" s="1"/>
  <c r="W726" i="4" s="1"/>
  <c r="R806" i="4"/>
  <c r="S806" i="4" s="1"/>
  <c r="U830" i="4"/>
  <c r="V830" i="4" s="1"/>
  <c r="W830" i="4" s="1"/>
  <c r="R846" i="4"/>
  <c r="S846" i="4" s="1"/>
  <c r="R973" i="4"/>
  <c r="S973" i="4" s="1"/>
  <c r="R430" i="4"/>
  <c r="S430" i="4" s="1"/>
  <c r="R445" i="4"/>
  <c r="S445" i="4" s="1"/>
  <c r="R447" i="4"/>
  <c r="S447" i="4" s="1"/>
  <c r="R474" i="4"/>
  <c r="S474" i="4" s="1"/>
  <c r="R478" i="4"/>
  <c r="S478" i="4" s="1"/>
  <c r="R482" i="4"/>
  <c r="S482" i="4" s="1"/>
  <c r="R486" i="4"/>
  <c r="S486" i="4" s="1"/>
  <c r="S542" i="4"/>
  <c r="V547" i="4"/>
  <c r="W547" i="4" s="1"/>
  <c r="R585" i="4"/>
  <c r="S585" i="4" s="1"/>
  <c r="R590" i="4"/>
  <c r="S590" i="4" s="1"/>
  <c r="R626" i="4"/>
  <c r="S626" i="4" s="1"/>
  <c r="R649" i="4"/>
  <c r="S649" i="4" s="1"/>
  <c r="R654" i="4"/>
  <c r="S654" i="4" s="1"/>
  <c r="V664" i="4"/>
  <c r="W664" i="4" s="1"/>
  <c r="R682" i="4"/>
  <c r="S682" i="4" s="1"/>
  <c r="R697" i="4"/>
  <c r="S697" i="4" s="1"/>
  <c r="U712" i="4"/>
  <c r="V712" i="4" s="1"/>
  <c r="W712" i="4" s="1"/>
  <c r="R718" i="4"/>
  <c r="S718" i="4" s="1"/>
  <c r="S721" i="4"/>
  <c r="R729" i="4"/>
  <c r="S729" i="4" s="1"/>
  <c r="R761" i="4"/>
  <c r="S761" i="4" s="1"/>
  <c r="U767" i="4"/>
  <c r="V767" i="4" s="1"/>
  <c r="W767" i="4" s="1"/>
  <c r="R856" i="4"/>
  <c r="S856" i="4" s="1"/>
  <c r="R880" i="4"/>
  <c r="S880" i="4" s="1"/>
  <c r="R885" i="4"/>
  <c r="S885" i="4" s="1"/>
  <c r="R892" i="4"/>
  <c r="S892" i="4" s="1"/>
  <c r="U1087" i="4"/>
  <c r="V1087" i="4" s="1"/>
  <c r="W1087" i="4" s="1"/>
  <c r="R1091" i="4"/>
  <c r="S1091" i="4" s="1"/>
  <c r="R690" i="4"/>
  <c r="S690" i="4" s="1"/>
  <c r="R713" i="4"/>
  <c r="S713" i="4" s="1"/>
  <c r="R754" i="4"/>
  <c r="S754" i="4" s="1"/>
  <c r="R825" i="4"/>
  <c r="S825" i="4" s="1"/>
  <c r="R941" i="4"/>
  <c r="S941" i="4" s="1"/>
  <c r="R1030" i="4"/>
  <c r="S1030" i="4" s="1"/>
  <c r="R1038" i="4"/>
  <c r="S1038" i="4" s="1"/>
  <c r="R422" i="4"/>
  <c r="S422" i="4" s="1"/>
  <c r="R437" i="4"/>
  <c r="S437" i="4" s="1"/>
  <c r="R439" i="4"/>
  <c r="S439" i="4" s="1"/>
  <c r="R449" i="4"/>
  <c r="S449" i="4" s="1"/>
  <c r="U472" i="4"/>
  <c r="V472" i="4" s="1"/>
  <c r="W472" i="4" s="1"/>
  <c r="U480" i="4"/>
  <c r="V480" i="4" s="1"/>
  <c r="W480" i="4" s="1"/>
  <c r="U484" i="4"/>
  <c r="V484" i="4" s="1"/>
  <c r="W484" i="4" s="1"/>
  <c r="S497" i="4"/>
  <c r="R537" i="4"/>
  <c r="S537" i="4" s="1"/>
  <c r="U552" i="4"/>
  <c r="V552" i="4" s="1"/>
  <c r="W552" i="4" s="1"/>
  <c r="U555" i="4"/>
  <c r="V555" i="4" s="1"/>
  <c r="W555" i="4" s="1"/>
  <c r="R565" i="4"/>
  <c r="S565" i="4" s="1"/>
  <c r="R573" i="4"/>
  <c r="S573" i="4" s="1"/>
  <c r="U576" i="4"/>
  <c r="V576" i="4" s="1"/>
  <c r="W576" i="4" s="1"/>
  <c r="U588" i="4"/>
  <c r="V588" i="4" s="1"/>
  <c r="W588" i="4" s="1"/>
  <c r="R593" i="4"/>
  <c r="S593" i="4" s="1"/>
  <c r="R614" i="4"/>
  <c r="S614" i="4" s="1"/>
  <c r="U652" i="4"/>
  <c r="V652" i="4" s="1"/>
  <c r="W652" i="4" s="1"/>
  <c r="R657" i="4"/>
  <c r="S657" i="4" s="1"/>
  <c r="V703" i="4"/>
  <c r="W703" i="4" s="1"/>
  <c r="U736" i="4"/>
  <c r="V736" i="4" s="1"/>
  <c r="W736" i="4" s="1"/>
  <c r="R746" i="4"/>
  <c r="S746" i="4" s="1"/>
  <c r="U751" i="4"/>
  <c r="V751" i="4" s="1"/>
  <c r="W751" i="4" s="1"/>
  <c r="U768" i="4"/>
  <c r="V768" i="4" s="1"/>
  <c r="W768" i="4" s="1"/>
  <c r="U780" i="4"/>
  <c r="V780" i="4" s="1"/>
  <c r="W780" i="4" s="1"/>
  <c r="R905" i="4"/>
  <c r="S905" i="4" s="1"/>
  <c r="R924" i="4"/>
  <c r="S924" i="4" s="1"/>
  <c r="R939" i="4"/>
  <c r="S939" i="4" s="1"/>
  <c r="U987" i="4"/>
  <c r="V987" i="4" s="1"/>
  <c r="W987" i="4" s="1"/>
  <c r="R509" i="4"/>
  <c r="S509" i="4" s="1"/>
  <c r="R530" i="4"/>
  <c r="S530" i="4" s="1"/>
  <c r="R553" i="4"/>
  <c r="S553" i="4" s="1"/>
  <c r="R558" i="4"/>
  <c r="S558" i="4" s="1"/>
  <c r="V568" i="4"/>
  <c r="W568" i="4" s="1"/>
  <c r="R586" i="4"/>
  <c r="S586" i="4" s="1"/>
  <c r="R601" i="4"/>
  <c r="S601" i="4" s="1"/>
  <c r="U619" i="4"/>
  <c r="V619" i="4" s="1"/>
  <c r="W619" i="4" s="1"/>
  <c r="R629" i="4"/>
  <c r="S629" i="4" s="1"/>
  <c r="R637" i="4"/>
  <c r="S637" i="4" s="1"/>
  <c r="R650" i="4"/>
  <c r="S650" i="4" s="1"/>
  <c r="R665" i="4"/>
  <c r="S665" i="4" s="1"/>
  <c r="R678" i="4"/>
  <c r="S678" i="4" s="1"/>
  <c r="U716" i="4"/>
  <c r="V716" i="4" s="1"/>
  <c r="W716" i="4" s="1"/>
  <c r="R722" i="4"/>
  <c r="S722" i="4" s="1"/>
  <c r="R733" i="4"/>
  <c r="S733" i="4" s="1"/>
  <c r="R757" i="4"/>
  <c r="S757" i="4" s="1"/>
  <c r="R765" i="4"/>
  <c r="S765" i="4" s="1"/>
  <c r="R778" i="4"/>
  <c r="S778" i="4" s="1"/>
  <c r="U837" i="4"/>
  <c r="V837" i="4" s="1"/>
  <c r="W837" i="4" s="1"/>
  <c r="R840" i="4"/>
  <c r="S840" i="4" s="1"/>
  <c r="R890" i="4"/>
  <c r="S890" i="4" s="1"/>
  <c r="R894" i="4"/>
  <c r="S894" i="4" s="1"/>
  <c r="R906" i="4"/>
  <c r="S906" i="4" s="1"/>
  <c r="V934" i="4"/>
  <c r="W934" i="4" s="1"/>
  <c r="U994" i="4"/>
  <c r="V994" i="4" s="1"/>
  <c r="W994" i="4" s="1"/>
  <c r="U999" i="4"/>
  <c r="V999" i="4" s="1"/>
  <c r="W999" i="4" s="1"/>
  <c r="U1007" i="4"/>
  <c r="V1007" i="4" s="1"/>
  <c r="W1007" i="4" s="1"/>
  <c r="R1022" i="4"/>
  <c r="S1022" i="4" s="1"/>
  <c r="R1026" i="4"/>
  <c r="S1026" i="4" s="1"/>
  <c r="R1074" i="4"/>
  <c r="S1074" i="4" s="1"/>
  <c r="R1099" i="4"/>
  <c r="S1099" i="4" s="1"/>
  <c r="R429" i="4"/>
  <c r="S429" i="4" s="1"/>
  <c r="R453" i="4"/>
  <c r="S453" i="4" s="1"/>
  <c r="U466" i="4"/>
  <c r="V466" i="4" s="1"/>
  <c r="W466" i="4" s="1"/>
  <c r="S481" i="4"/>
  <c r="R489" i="4"/>
  <c r="S489" i="4" s="1"/>
  <c r="R493" i="4"/>
  <c r="S493" i="4" s="1"/>
  <c r="U499" i="4"/>
  <c r="V499" i="4" s="1"/>
  <c r="W499" i="4" s="1"/>
  <c r="V543" i="4"/>
  <c r="W543" i="4" s="1"/>
  <c r="R594" i="4"/>
  <c r="S594" i="4" s="1"/>
  <c r="R617" i="4"/>
  <c r="S617" i="4" s="1"/>
  <c r="R622" i="4"/>
  <c r="S622" i="4" s="1"/>
  <c r="R658" i="4"/>
  <c r="S658" i="4" s="1"/>
  <c r="U680" i="4"/>
  <c r="V680" i="4" s="1"/>
  <c r="W680" i="4" s="1"/>
  <c r="S686" i="4"/>
  <c r="R693" i="4"/>
  <c r="S693" i="4" s="1"/>
  <c r="R701" i="4"/>
  <c r="S701" i="4" s="1"/>
  <c r="R814" i="4"/>
  <c r="S814" i="4" s="1"/>
  <c r="S838" i="4"/>
  <c r="R841" i="4"/>
  <c r="S841" i="4" s="1"/>
  <c r="R864" i="4"/>
  <c r="S864" i="4" s="1"/>
  <c r="R1159" i="4"/>
  <c r="S1159" i="4" s="1"/>
  <c r="R900" i="4"/>
  <c r="S900" i="4" s="1"/>
  <c r="R908" i="4"/>
  <c r="S908" i="4" s="1"/>
  <c r="R932" i="4"/>
  <c r="S932" i="4" s="1"/>
  <c r="S971" i="4"/>
  <c r="R974" i="4"/>
  <c r="S974" i="4" s="1"/>
  <c r="R981" i="4"/>
  <c r="S981" i="4" s="1"/>
  <c r="U1045" i="4"/>
  <c r="V1045" i="4" s="1"/>
  <c r="W1045" i="4" s="1"/>
  <c r="U1140" i="4"/>
  <c r="V1140" i="4" s="1"/>
  <c r="W1140" i="4" s="1"/>
  <c r="R1577" i="4"/>
  <c r="S1577" i="4" s="1"/>
  <c r="S769" i="4"/>
  <c r="R857" i="4"/>
  <c r="S857" i="4" s="1"/>
  <c r="R896" i="4"/>
  <c r="S896" i="4" s="1"/>
  <c r="R927" i="4"/>
  <c r="S927" i="4" s="1"/>
  <c r="U948" i="4"/>
  <c r="V948" i="4" s="1"/>
  <c r="W948" i="4" s="1"/>
  <c r="R1019" i="4"/>
  <c r="S1019" i="4" s="1"/>
  <c r="R1082" i="4"/>
  <c r="S1082" i="4" s="1"/>
  <c r="R1403" i="4"/>
  <c r="S1403" i="4" s="1"/>
  <c r="R521" i="4"/>
  <c r="S521" i="4" s="1"/>
  <c r="R545" i="4"/>
  <c r="S545" i="4" s="1"/>
  <c r="S549" i="4"/>
  <c r="R577" i="4"/>
  <c r="S577" i="4" s="1"/>
  <c r="R609" i="4"/>
  <c r="S609" i="4" s="1"/>
  <c r="R641" i="4"/>
  <c r="S641" i="4" s="1"/>
  <c r="S645" i="4"/>
  <c r="R673" i="4"/>
  <c r="S673" i="4" s="1"/>
  <c r="R705" i="4"/>
  <c r="S705" i="4" s="1"/>
  <c r="R737" i="4"/>
  <c r="S737" i="4" s="1"/>
  <c r="S800" i="4"/>
  <c r="R810" i="4"/>
  <c r="S810" i="4" s="1"/>
  <c r="R943" i="4"/>
  <c r="S943" i="4" s="1"/>
  <c r="U968" i="4"/>
  <c r="V968" i="4" s="1"/>
  <c r="W968" i="4" s="1"/>
  <c r="R989" i="4"/>
  <c r="S989" i="4" s="1"/>
  <c r="R1027" i="4"/>
  <c r="S1027" i="4" s="1"/>
  <c r="U1124" i="4"/>
  <c r="V1124" i="4" s="1"/>
  <c r="W1124" i="4" s="1"/>
  <c r="R868" i="4"/>
  <c r="S868" i="4" s="1"/>
  <c r="R876" i="4"/>
  <c r="S876" i="4" s="1"/>
  <c r="U901" i="4"/>
  <c r="V901" i="4" s="1"/>
  <c r="W901" i="4" s="1"/>
  <c r="R966" i="4"/>
  <c r="S966" i="4" s="1"/>
  <c r="R1011" i="4"/>
  <c r="S1011" i="4" s="1"/>
  <c r="R1071" i="4"/>
  <c r="S1071" i="4" s="1"/>
  <c r="S457" i="4"/>
  <c r="S525" i="4"/>
  <c r="S621" i="4"/>
  <c r="S717" i="4"/>
  <c r="R745" i="4"/>
  <c r="S745" i="4" s="1"/>
  <c r="R777" i="4"/>
  <c r="S777" i="4" s="1"/>
  <c r="S781" i="4"/>
  <c r="R802" i="4"/>
  <c r="S802" i="4" s="1"/>
  <c r="R824" i="4"/>
  <c r="S824" i="4" s="1"/>
  <c r="R832" i="4"/>
  <c r="S832" i="4" s="1"/>
  <c r="R842" i="4"/>
  <c r="S842" i="4" s="1"/>
  <c r="U912" i="4"/>
  <c r="V912" i="4" s="1"/>
  <c r="W912" i="4" s="1"/>
  <c r="V914" i="4"/>
  <c r="W914" i="4" s="1"/>
  <c r="R922" i="4"/>
  <c r="S922" i="4" s="1"/>
  <c r="R958" i="4"/>
  <c r="S958" i="4" s="1"/>
  <c r="R986" i="4"/>
  <c r="S986" i="4" s="1"/>
  <c r="R1047" i="4"/>
  <c r="S1047" i="4" s="1"/>
  <c r="S1086" i="4"/>
  <c r="R1191" i="4"/>
  <c r="S1191" i="4" s="1"/>
  <c r="R1253" i="4"/>
  <c r="S1253" i="4" s="1"/>
  <c r="U1329" i="4"/>
  <c r="V1329" i="4" s="1"/>
  <c r="W1329" i="4" s="1"/>
  <c r="S792" i="4"/>
  <c r="R935" i="4"/>
  <c r="S935" i="4" s="1"/>
  <c r="R990" i="4"/>
  <c r="S990" i="4" s="1"/>
  <c r="R1059" i="4"/>
  <c r="S1059" i="4" s="1"/>
  <c r="R1078" i="4"/>
  <c r="S1078" i="4" s="1"/>
  <c r="R1094" i="4"/>
  <c r="S1094" i="4" s="1"/>
  <c r="R1115" i="4"/>
  <c r="S1115" i="4" s="1"/>
  <c r="U1119" i="4"/>
  <c r="V1119" i="4" s="1"/>
  <c r="W1119" i="4" s="1"/>
  <c r="R1130" i="4"/>
  <c r="S1130" i="4" s="1"/>
  <c r="R1204" i="4"/>
  <c r="S1204" i="4" s="1"/>
  <c r="R872" i="4"/>
  <c r="S872" i="4" s="1"/>
  <c r="R888" i="4"/>
  <c r="S888" i="4" s="1"/>
  <c r="R904" i="4"/>
  <c r="S904" i="4" s="1"/>
  <c r="R938" i="4"/>
  <c r="S938" i="4" s="1"/>
  <c r="R969" i="4"/>
  <c r="S969" i="4" s="1"/>
  <c r="R1006" i="4"/>
  <c r="S1006" i="4" s="1"/>
  <c r="S1015" i="4"/>
  <c r="V1075" i="4"/>
  <c r="W1075" i="4" s="1"/>
  <c r="R1079" i="4"/>
  <c r="S1079" i="4" s="1"/>
  <c r="R1111" i="4"/>
  <c r="S1111" i="4" s="1"/>
  <c r="U1176" i="4"/>
  <c r="V1176" i="4" s="1"/>
  <c r="W1176" i="4" s="1"/>
  <c r="R1317" i="4"/>
  <c r="S1317" i="4" s="1"/>
  <c r="R1349" i="4"/>
  <c r="S1349" i="4" s="1"/>
  <c r="S852" i="4"/>
  <c r="R933" i="4"/>
  <c r="S933" i="4" s="1"/>
  <c r="V944" i="4"/>
  <c r="W944" i="4" s="1"/>
  <c r="R949" i="4"/>
  <c r="S949" i="4" s="1"/>
  <c r="R957" i="4"/>
  <c r="S957" i="4" s="1"/>
  <c r="R975" i="4"/>
  <c r="S975" i="4" s="1"/>
  <c r="R998" i="4"/>
  <c r="S998" i="4" s="1"/>
  <c r="S1023" i="4"/>
  <c r="V1032" i="4"/>
  <c r="W1032" i="4" s="1"/>
  <c r="U1040" i="4"/>
  <c r="V1040" i="4" s="1"/>
  <c r="W1040" i="4" s="1"/>
  <c r="S1063" i="4"/>
  <c r="U1072" i="4"/>
  <c r="V1072" i="4" s="1"/>
  <c r="W1072" i="4" s="1"/>
  <c r="R1381" i="4"/>
  <c r="S1381" i="4" s="1"/>
  <c r="R961" i="4"/>
  <c r="S961" i="4" s="1"/>
  <c r="R993" i="4"/>
  <c r="S993" i="4" s="1"/>
  <c r="R1114" i="4"/>
  <c r="S1114" i="4" s="1"/>
  <c r="R1561" i="4"/>
  <c r="S1561" i="4" s="1"/>
  <c r="R953" i="4"/>
  <c r="S953" i="4" s="1"/>
  <c r="R985" i="4"/>
  <c r="S985" i="4" s="1"/>
  <c r="R1166" i="4"/>
  <c r="S1166" i="4" s="1"/>
  <c r="R1325" i="4"/>
  <c r="S1325" i="4" s="1"/>
  <c r="R1364" i="4"/>
  <c r="S1364" i="4" s="1"/>
  <c r="R1480" i="4"/>
  <c r="S1480" i="4" s="1"/>
  <c r="S929" i="4"/>
  <c r="R965" i="4"/>
  <c r="S965" i="4" s="1"/>
  <c r="R997" i="4"/>
  <c r="S997" i="4" s="1"/>
  <c r="R1010" i="4"/>
  <c r="S1010" i="4" s="1"/>
  <c r="R1042" i="4"/>
  <c r="S1042" i="4" s="1"/>
  <c r="S1046" i="4"/>
  <c r="R1109" i="4"/>
  <c r="S1109" i="4" s="1"/>
  <c r="S1175" i="4"/>
  <c r="U1193" i="4"/>
  <c r="V1193" i="4" s="1"/>
  <c r="W1193" i="4" s="1"/>
  <c r="V1295" i="4"/>
  <c r="W1295" i="4" s="1"/>
  <c r="U1453" i="4"/>
  <c r="V1453" i="4" s="1"/>
  <c r="W1453" i="4" s="1"/>
  <c r="R945" i="4"/>
  <c r="S945" i="4" s="1"/>
  <c r="R977" i="4"/>
  <c r="S977" i="4" s="1"/>
  <c r="S1018" i="4"/>
  <c r="R1146" i="4"/>
  <c r="S1146" i="4" s="1"/>
  <c r="U1183" i="4"/>
  <c r="V1183" i="4" s="1"/>
  <c r="W1183" i="4" s="1"/>
  <c r="R1194" i="4"/>
  <c r="S1194" i="4" s="1"/>
  <c r="R1225" i="4"/>
  <c r="S1225" i="4" s="1"/>
  <c r="R1293" i="4"/>
  <c r="S1293" i="4" s="1"/>
  <c r="R1332" i="4"/>
  <c r="S1332" i="4" s="1"/>
  <c r="R1229" i="4"/>
  <c r="S1229" i="4" s="1"/>
  <c r="U1243" i="4"/>
  <c r="R1277" i="4"/>
  <c r="S1277" i="4" s="1"/>
  <c r="R1380" i="4"/>
  <c r="S1380" i="4" s="1"/>
  <c r="R1424" i="4"/>
  <c r="S1424" i="4" s="1"/>
  <c r="R1189" i="4"/>
  <c r="S1189" i="4" s="1"/>
  <c r="U1414" i="4"/>
  <c r="V1414" i="4" s="1"/>
  <c r="W1414" i="4" s="1"/>
  <c r="R1421" i="4"/>
  <c r="S1421" i="4" s="1"/>
  <c r="R1431" i="4"/>
  <c r="S1431" i="4" s="1"/>
  <c r="R1474" i="4"/>
  <c r="S1474" i="4" s="1"/>
  <c r="R1001" i="4"/>
  <c r="S1001" i="4" s="1"/>
  <c r="R1005" i="4"/>
  <c r="S1005" i="4" s="1"/>
  <c r="R1009" i="4"/>
  <c r="S1009" i="4" s="1"/>
  <c r="R1013" i="4"/>
  <c r="S1013" i="4" s="1"/>
  <c r="R1017" i="4"/>
  <c r="S1017" i="4" s="1"/>
  <c r="R1021" i="4"/>
  <c r="S1021" i="4" s="1"/>
  <c r="R1025" i="4"/>
  <c r="S1025" i="4" s="1"/>
  <c r="R1029" i="4"/>
  <c r="S1029" i="4" s="1"/>
  <c r="R1033" i="4"/>
  <c r="S1033" i="4" s="1"/>
  <c r="R1037" i="4"/>
  <c r="S1037" i="4" s="1"/>
  <c r="R1041" i="4"/>
  <c r="S1041" i="4" s="1"/>
  <c r="R1105" i="4"/>
  <c r="S1105" i="4" s="1"/>
  <c r="R1125" i="4"/>
  <c r="S1125" i="4" s="1"/>
  <c r="R1131" i="4"/>
  <c r="S1131" i="4" s="1"/>
  <c r="R1141" i="4"/>
  <c r="S1141" i="4" s="1"/>
  <c r="R1147" i="4"/>
  <c r="S1147" i="4" s="1"/>
  <c r="R1157" i="4"/>
  <c r="S1157" i="4" s="1"/>
  <c r="R1169" i="4"/>
  <c r="S1169" i="4" s="1"/>
  <c r="R1173" i="4"/>
  <c r="S1173" i="4" s="1"/>
  <c r="U1180" i="4"/>
  <c r="V1180" i="4" s="1"/>
  <c r="W1180" i="4" s="1"/>
  <c r="U1233" i="4"/>
  <c r="V1233" i="4" s="1"/>
  <c r="W1233" i="4" s="1"/>
  <c r="R1236" i="4"/>
  <c r="S1236" i="4" s="1"/>
  <c r="R1471" i="4"/>
  <c r="S1471" i="4" s="1"/>
  <c r="R1170" i="4"/>
  <c r="S1170" i="4" s="1"/>
  <c r="R1284" i="4"/>
  <c r="S1284" i="4" s="1"/>
  <c r="R1301" i="4"/>
  <c r="S1301" i="4" s="1"/>
  <c r="S1353" i="4"/>
  <c r="R1373" i="4"/>
  <c r="S1373" i="4" s="1"/>
  <c r="R1389" i="4"/>
  <c r="S1389" i="4" s="1"/>
  <c r="R1522" i="4"/>
  <c r="S1522" i="4" s="1"/>
  <c r="S1098" i="4"/>
  <c r="U1108" i="4"/>
  <c r="V1108" i="4" s="1"/>
  <c r="W1108" i="4" s="1"/>
  <c r="S1118" i="4"/>
  <c r="R1161" i="4"/>
  <c r="S1161" i="4" s="1"/>
  <c r="U1174" i="4"/>
  <c r="V1174" i="4" s="1"/>
  <c r="W1174" i="4" s="1"/>
  <c r="R1221" i="4"/>
  <c r="S1221" i="4" s="1"/>
  <c r="R1248" i="4"/>
  <c r="S1248" i="4" s="1"/>
  <c r="R1261" i="4"/>
  <c r="S1261" i="4" s="1"/>
  <c r="R1285" i="4"/>
  <c r="S1285" i="4" s="1"/>
  <c r="R1316" i="4"/>
  <c r="S1316" i="4" s="1"/>
  <c r="R1390" i="4"/>
  <c r="S1390" i="4" s="1"/>
  <c r="U1447" i="4"/>
  <c r="V1447" i="4" s="1"/>
  <c r="W1447" i="4" s="1"/>
  <c r="R1504" i="4"/>
  <c r="S1504" i="4" s="1"/>
  <c r="S1121" i="4"/>
  <c r="V1290" i="4"/>
  <c r="W1290" i="4" s="1"/>
  <c r="S1333" i="4"/>
  <c r="R1348" i="4"/>
  <c r="S1348" i="4" s="1"/>
  <c r="S1357" i="4"/>
  <c r="R1393" i="4"/>
  <c r="S1393" i="4" s="1"/>
  <c r="R1400" i="4"/>
  <c r="S1400" i="4" s="1"/>
  <c r="R1442" i="4"/>
  <c r="S1442" i="4" s="1"/>
  <c r="R1454" i="4"/>
  <c r="S1454" i="4" s="1"/>
  <c r="R1591" i="4"/>
  <c r="S1591" i="4" s="1"/>
  <c r="R1178" i="4"/>
  <c r="S1178" i="4" s="1"/>
  <c r="R1394" i="4"/>
  <c r="S1394" i="4" s="1"/>
  <c r="R1432" i="4"/>
  <c r="S1432" i="4" s="1"/>
  <c r="U1439" i="4"/>
  <c r="V1439" i="4" s="1"/>
  <c r="W1439" i="4" s="1"/>
  <c r="R1502" i="4"/>
  <c r="S1502" i="4" s="1"/>
  <c r="R1512" i="4"/>
  <c r="S1512" i="4" s="1"/>
  <c r="R1628" i="4"/>
  <c r="S1628" i="4" s="1"/>
  <c r="R1101" i="4"/>
  <c r="S1101" i="4" s="1"/>
  <c r="R1107" i="4"/>
  <c r="S1107" i="4" s="1"/>
  <c r="R1117" i="4"/>
  <c r="S1117" i="4" s="1"/>
  <c r="R1123" i="4"/>
  <c r="S1123" i="4" s="1"/>
  <c r="R1133" i="4"/>
  <c r="S1133" i="4" s="1"/>
  <c r="R1139" i="4"/>
  <c r="S1139" i="4" s="1"/>
  <c r="R1149" i="4"/>
  <c r="S1149" i="4" s="1"/>
  <c r="R1155" i="4"/>
  <c r="S1155" i="4" s="1"/>
  <c r="R1158" i="4"/>
  <c r="S1158" i="4" s="1"/>
  <c r="R1163" i="4"/>
  <c r="S1163" i="4" s="1"/>
  <c r="R1182" i="4"/>
  <c r="S1182" i="4" s="1"/>
  <c r="R1186" i="4"/>
  <c r="S1186" i="4" s="1"/>
  <c r="S1235" i="4"/>
  <c r="S1239" i="4"/>
  <c r="R1244" i="4"/>
  <c r="S1244" i="4" s="1"/>
  <c r="S1271" i="4"/>
  <c r="R1280" i="4"/>
  <c r="S1280" i="4" s="1"/>
  <c r="R1436" i="4"/>
  <c r="S1436" i="4" s="1"/>
  <c r="R1396" i="4"/>
  <c r="S1396" i="4" s="1"/>
  <c r="R1409" i="4"/>
  <c r="S1409" i="4" s="1"/>
  <c r="R1433" i="4"/>
  <c r="S1433" i="4" s="1"/>
  <c r="R1465" i="4"/>
  <c r="S1465" i="4" s="1"/>
  <c r="R1113" i="4"/>
  <c r="S1113" i="4" s="1"/>
  <c r="R1129" i="4"/>
  <c r="S1129" i="4" s="1"/>
  <c r="R1145" i="4"/>
  <c r="S1145" i="4" s="1"/>
  <c r="U1188" i="4"/>
  <c r="V1188" i="4" s="1"/>
  <c r="W1188" i="4" s="1"/>
  <c r="R1200" i="4"/>
  <c r="S1200" i="4" s="1"/>
  <c r="R1252" i="4"/>
  <c r="S1252" i="4" s="1"/>
  <c r="R1257" i="4"/>
  <c r="S1257" i="4" s="1"/>
  <c r="S1289" i="4"/>
  <c r="R1300" i="4"/>
  <c r="S1300" i="4" s="1"/>
  <c r="S1321" i="4"/>
  <c r="S1385" i="4"/>
  <c r="S1402" i="4"/>
  <c r="R1429" i="4"/>
  <c r="S1429" i="4" s="1"/>
  <c r="R1488" i="4"/>
  <c r="S1488" i="4" s="1"/>
  <c r="R1558" i="4"/>
  <c r="S1558" i="4" s="1"/>
  <c r="R1562" i="4"/>
  <c r="S1562" i="4" s="1"/>
  <c r="V1618" i="4"/>
  <c r="W1618" i="4" s="1"/>
  <c r="S1181" i="4"/>
  <c r="S1232" i="4"/>
  <c r="S1255" i="4"/>
  <c r="U1314" i="4"/>
  <c r="V1314" i="4" s="1"/>
  <c r="W1314" i="4" s="1"/>
  <c r="R1391" i="4"/>
  <c r="S1391" i="4" s="1"/>
  <c r="U1478" i="4"/>
  <c r="V1478" i="4" s="1"/>
  <c r="W1478" i="4" s="1"/>
  <c r="R1523" i="4"/>
  <c r="S1523" i="4" s="1"/>
  <c r="R1538" i="4"/>
  <c r="S1538" i="4" s="1"/>
  <c r="R1688" i="4"/>
  <c r="S1688" i="4" s="1"/>
  <c r="R1268" i="4"/>
  <c r="S1268" i="4" s="1"/>
  <c r="S1340" i="4"/>
  <c r="S1395" i="4"/>
  <c r="S1404" i="4"/>
  <c r="R1419" i="4"/>
  <c r="S1419" i="4" s="1"/>
  <c r="R1426" i="4"/>
  <c r="S1426" i="4" s="1"/>
  <c r="V1440" i="4"/>
  <c r="W1440" i="4" s="1"/>
  <c r="U1469" i="4"/>
  <c r="V1469" i="4" s="1"/>
  <c r="W1469" i="4" s="1"/>
  <c r="R1482" i="4"/>
  <c r="S1482" i="4" s="1"/>
  <c r="U1486" i="4"/>
  <c r="V1486" i="4" s="1"/>
  <c r="W1486" i="4" s="1"/>
  <c r="U1583" i="4"/>
  <c r="V1583" i="4" s="1"/>
  <c r="W1583" i="4" s="1"/>
  <c r="R1664" i="4"/>
  <c r="S1664" i="4" s="1"/>
  <c r="R1197" i="4"/>
  <c r="S1197" i="4" s="1"/>
  <c r="R1228" i="4"/>
  <c r="S1228" i="4" s="1"/>
  <c r="S1264" i="4"/>
  <c r="R1292" i="4"/>
  <c r="S1292" i="4" s="1"/>
  <c r="S1315" i="4"/>
  <c r="R1356" i="4"/>
  <c r="S1356" i="4" s="1"/>
  <c r="R1372" i="4"/>
  <c r="S1372" i="4" s="1"/>
  <c r="V1398" i="4"/>
  <c r="W1398" i="4" s="1"/>
  <c r="R1467" i="4"/>
  <c r="S1467" i="4" s="1"/>
  <c r="R1494" i="4"/>
  <c r="S1494" i="4" s="1"/>
  <c r="S1287" i="4"/>
  <c r="S1296" i="4"/>
  <c r="S1303" i="4"/>
  <c r="S1312" i="4"/>
  <c r="S1319" i="4"/>
  <c r="S1328" i="4"/>
  <c r="S1335" i="4"/>
  <c r="S1344" i="4"/>
  <c r="S1360" i="4"/>
  <c r="S1376" i="4"/>
  <c r="S1383" i="4"/>
  <c r="S1412" i="4"/>
  <c r="R1427" i="4"/>
  <c r="S1427" i="4" s="1"/>
  <c r="R1458" i="4"/>
  <c r="S1458" i="4" s="1"/>
  <c r="R1489" i="4"/>
  <c r="S1489" i="4" s="1"/>
  <c r="R1496" i="4"/>
  <c r="S1496" i="4" s="1"/>
  <c r="S1574" i="4"/>
  <c r="U1584" i="4"/>
  <c r="V1584" i="4" s="1"/>
  <c r="W1584" i="4" s="1"/>
  <c r="R1600" i="4"/>
  <c r="S1600" i="4" s="1"/>
  <c r="U1601" i="4"/>
  <c r="V1601" i="4" s="1"/>
  <c r="W1601" i="4" s="1"/>
  <c r="U1646" i="4"/>
  <c r="V1646" i="4" s="1"/>
  <c r="W1646" i="4" s="1"/>
  <c r="U1692" i="4"/>
  <c r="V1692" i="4" s="1"/>
  <c r="W1692" i="4" s="1"/>
  <c r="R1406" i="4"/>
  <c r="S1406" i="4" s="1"/>
  <c r="R1413" i="4"/>
  <c r="S1413" i="4" s="1"/>
  <c r="R1425" i="4"/>
  <c r="S1425" i="4" s="1"/>
  <c r="R1593" i="4"/>
  <c r="S1593" i="4" s="1"/>
  <c r="R1627" i="4"/>
  <c r="S1627" i="4" s="1"/>
  <c r="S1199" i="4"/>
  <c r="S1208" i="4"/>
  <c r="S1215" i="4"/>
  <c r="S1224" i="4"/>
  <c r="S1231" i="4"/>
  <c r="S1240" i="4"/>
  <c r="S1247" i="4"/>
  <c r="S1256" i="4"/>
  <c r="S1263" i="4"/>
  <c r="S1272" i="4"/>
  <c r="S1279" i="4"/>
  <c r="S1288" i="4"/>
  <c r="V1291" i="4"/>
  <c r="W1291" i="4" s="1"/>
  <c r="S1304" i="4"/>
  <c r="S1311" i="4"/>
  <c r="S1320" i="4"/>
  <c r="S1327" i="4"/>
  <c r="S1336" i="4"/>
  <c r="S1343" i="4"/>
  <c r="S1352" i="4"/>
  <c r="S1368" i="4"/>
  <c r="S1375" i="4"/>
  <c r="S1384" i="4"/>
  <c r="R1399" i="4"/>
  <c r="S1399" i="4" s="1"/>
  <c r="R1435" i="4"/>
  <c r="S1435" i="4" s="1"/>
  <c r="S1463" i="4"/>
  <c r="S1510" i="4"/>
  <c r="R1632" i="4"/>
  <c r="S1632" i="4" s="1"/>
  <c r="R1636" i="4"/>
  <c r="S1636" i="4" s="1"/>
  <c r="R1663" i="4"/>
  <c r="S1663" i="4" s="1"/>
  <c r="R1461" i="4"/>
  <c r="S1461" i="4" s="1"/>
  <c r="V1518" i="4"/>
  <c r="W1518" i="4" s="1"/>
  <c r="R1541" i="4"/>
  <c r="S1541" i="4" s="1"/>
  <c r="R1579" i="4"/>
  <c r="S1579" i="4" s="1"/>
  <c r="U1594" i="4"/>
  <c r="V1594" i="4" s="1"/>
  <c r="W1594" i="4" s="1"/>
  <c r="R1606" i="4"/>
  <c r="S1606" i="4" s="1"/>
  <c r="R1668" i="4"/>
  <c r="S1668" i="4" s="1"/>
  <c r="R1700" i="4"/>
  <c r="S1700" i="4" s="1"/>
  <c r="R1492" i="4"/>
  <c r="S1492" i="4" s="1"/>
  <c r="R1500" i="4"/>
  <c r="S1500" i="4" s="1"/>
  <c r="R1508" i="4"/>
  <c r="S1508" i="4" s="1"/>
  <c r="R1533" i="4"/>
  <c r="S1533" i="4" s="1"/>
  <c r="R1539" i="4"/>
  <c r="S1539" i="4" s="1"/>
  <c r="R1542" i="4"/>
  <c r="S1542" i="4" s="1"/>
  <c r="U1551" i="4"/>
  <c r="V1551" i="4" s="1"/>
  <c r="W1551" i="4" s="1"/>
  <c r="R1563" i="4"/>
  <c r="S1563" i="4" s="1"/>
  <c r="U1566" i="4"/>
  <c r="V1566" i="4" s="1"/>
  <c r="W1566" i="4" s="1"/>
  <c r="R1569" i="4"/>
  <c r="S1569" i="4" s="1"/>
  <c r="U1572" i="4"/>
  <c r="V1572" i="4" s="1"/>
  <c r="W1572" i="4" s="1"/>
  <c r="R1602" i="4"/>
  <c r="S1602" i="4" s="1"/>
  <c r="U1629" i="4"/>
  <c r="V1629" i="4" s="1"/>
  <c r="W1629" i="4" s="1"/>
  <c r="U1637" i="4"/>
  <c r="V1637" i="4" s="1"/>
  <c r="W1637" i="4" s="1"/>
  <c r="U1672" i="4"/>
  <c r="V1672" i="4" s="1"/>
  <c r="W1672" i="4" s="1"/>
  <c r="R1459" i="4"/>
  <c r="S1459" i="4" s="1"/>
  <c r="R1464" i="4"/>
  <c r="S1464" i="4" s="1"/>
  <c r="R1485" i="4"/>
  <c r="S1485" i="4" s="1"/>
  <c r="R1490" i="4"/>
  <c r="S1490" i="4" s="1"/>
  <c r="S1506" i="4"/>
  <c r="S1514" i="4"/>
  <c r="R1530" i="4"/>
  <c r="S1530" i="4" s="1"/>
  <c r="R1543" i="4"/>
  <c r="S1543" i="4" s="1"/>
  <c r="U1598" i="4"/>
  <c r="V1598" i="4" s="1"/>
  <c r="W1598" i="4" s="1"/>
  <c r="R1616" i="4"/>
  <c r="S1616" i="4" s="1"/>
  <c r="U1669" i="4"/>
  <c r="V1669" i="4" s="1"/>
  <c r="W1669" i="4" s="1"/>
  <c r="R1680" i="4"/>
  <c r="S1680" i="4" s="1"/>
  <c r="U1697" i="4"/>
  <c r="V1697" i="4" s="1"/>
  <c r="W1697" i="4" s="1"/>
  <c r="S1441" i="4"/>
  <c r="S1462" i="4"/>
  <c r="R1557" i="4"/>
  <c r="S1557" i="4" s="1"/>
  <c r="V1567" i="4"/>
  <c r="W1567" i="4" s="1"/>
  <c r="U1576" i="4"/>
  <c r="V1576" i="4" s="1"/>
  <c r="W1576" i="4" s="1"/>
  <c r="R1586" i="4"/>
  <c r="S1586" i="4" s="1"/>
  <c r="R1596" i="4"/>
  <c r="S1596" i="4" s="1"/>
  <c r="R1648" i="4"/>
  <c r="S1648" i="4" s="1"/>
  <c r="U1693" i="4"/>
  <c r="V1693" i="4" s="1"/>
  <c r="W1693" i="4" s="1"/>
  <c r="S1537" i="4"/>
  <c r="R1578" i="4"/>
  <c r="S1578" i="4" s="1"/>
  <c r="R1647" i="4"/>
  <c r="S1647" i="4" s="1"/>
  <c r="S1694" i="4"/>
  <c r="R1703" i="4"/>
  <c r="S1703" i="4" s="1"/>
  <c r="R1589" i="4"/>
  <c r="S1589" i="4" s="1"/>
  <c r="U1597" i="4"/>
  <c r="V1597" i="4" s="1"/>
  <c r="W1597" i="4" s="1"/>
  <c r="R1639" i="4"/>
  <c r="S1639" i="4" s="1"/>
  <c r="U1673" i="4"/>
  <c r="V1673" i="4" s="1"/>
  <c r="W1673" i="4" s="1"/>
  <c r="R1484" i="4"/>
  <c r="S1484" i="4" s="1"/>
  <c r="R1517" i="4"/>
  <c r="S1517" i="4" s="1"/>
  <c r="R1519" i="4"/>
  <c r="S1519" i="4" s="1"/>
  <c r="R1521" i="4"/>
  <c r="S1521" i="4" s="1"/>
  <c r="R1529" i="4"/>
  <c r="S1529" i="4" s="1"/>
  <c r="R1545" i="4"/>
  <c r="S1545" i="4" s="1"/>
  <c r="S1559" i="4"/>
  <c r="R1611" i="4"/>
  <c r="S1611" i="4" s="1"/>
  <c r="U1661" i="4"/>
  <c r="V1661" i="4" s="1"/>
  <c r="W1661" i="4" s="1"/>
  <c r="R1549" i="4"/>
  <c r="S1549" i="4" s="1"/>
  <c r="R1581" i="4"/>
  <c r="S1581" i="4" s="1"/>
  <c r="R1643" i="4"/>
  <c r="S1643" i="4" s="1"/>
  <c r="R1659" i="4"/>
  <c r="S1659" i="4" s="1"/>
  <c r="R1679" i="4"/>
  <c r="S1679" i="4" s="1"/>
  <c r="R1695" i="4"/>
  <c r="S1695" i="4" s="1"/>
  <c r="R1573" i="4"/>
  <c r="S1573" i="4" s="1"/>
  <c r="R1599" i="4"/>
  <c r="S1599" i="4" s="1"/>
  <c r="R1635" i="4"/>
  <c r="S1635" i="4" s="1"/>
  <c r="R1675" i="4"/>
  <c r="S1675" i="4" s="1"/>
  <c r="R1691" i="4"/>
  <c r="S1691" i="4" s="1"/>
  <c r="R1553" i="4"/>
  <c r="S1553" i="4" s="1"/>
  <c r="R1575" i="4"/>
  <c r="S1575" i="4" s="1"/>
  <c r="R1585" i="4"/>
  <c r="S1585" i="4" s="1"/>
  <c r="R1590" i="4"/>
  <c r="S1590" i="4" s="1"/>
  <c r="S1603" i="4"/>
  <c r="V1617" i="4"/>
  <c r="W1617" i="4" s="1"/>
  <c r="R1624" i="4"/>
  <c r="S1624" i="4" s="1"/>
  <c r="U1653" i="4"/>
  <c r="V1653" i="4" s="1"/>
  <c r="W1653" i="4" s="1"/>
  <c r="U1662" i="4"/>
  <c r="V1662" i="4" s="1"/>
  <c r="W1662" i="4" s="1"/>
  <c r="R1671" i="4"/>
  <c r="S1671" i="4" s="1"/>
  <c r="R1696" i="4"/>
  <c r="S1696" i="4" s="1"/>
  <c r="U1704" i="4"/>
  <c r="V1704" i="4" s="1"/>
  <c r="W1704" i="4" s="1"/>
  <c r="R1525" i="4"/>
  <c r="S1525" i="4" s="1"/>
  <c r="R1565" i="4"/>
  <c r="S1565" i="4" s="1"/>
  <c r="R1605" i="4"/>
  <c r="S1605" i="4" s="1"/>
  <c r="R1615" i="4"/>
  <c r="S1615" i="4" s="1"/>
  <c r="R1631" i="4"/>
  <c r="S1631" i="4" s="1"/>
  <c r="R1667" i="4"/>
  <c r="S1667" i="4" s="1"/>
  <c r="R1699" i="4"/>
  <c r="S1699" i="4" s="1"/>
  <c r="R1619" i="4"/>
  <c r="S1619" i="4" s="1"/>
  <c r="R1651" i="4"/>
  <c r="S1651" i="4" s="1"/>
  <c r="R1683" i="4"/>
  <c r="S1683" i="4" s="1"/>
  <c r="R1623" i="4"/>
  <c r="S1623" i="4" s="1"/>
  <c r="R1655" i="4"/>
  <c r="S1655" i="4" s="1"/>
  <c r="S1674" i="4"/>
  <c r="R1687" i="4"/>
  <c r="S1687" i="4" s="1"/>
  <c r="R1705" i="4"/>
  <c r="S1705" i="4" s="1"/>
  <c r="V1116" i="4" l="1"/>
  <c r="W1116" i="4" s="1"/>
  <c r="U434" i="4"/>
  <c r="V434" i="4" s="1"/>
  <c r="W434" i="4" s="1"/>
  <c r="U1322" i="4"/>
  <c r="V1322" i="4"/>
  <c r="W1322" i="4" s="1"/>
  <c r="V822" i="4"/>
  <c r="W822" i="4" s="1"/>
  <c r="V747" i="4"/>
  <c r="W747" i="4" s="1"/>
  <c r="V563" i="4"/>
  <c r="W563" i="4" s="1"/>
  <c r="V1580" i="4"/>
  <c r="W1580" i="4" s="1"/>
  <c r="V332" i="4"/>
  <c r="W332" i="4" s="1"/>
  <c r="V488" i="4"/>
  <c r="W488" i="4" s="1"/>
  <c r="V1466" i="4"/>
  <c r="W1466" i="4" s="1"/>
  <c r="U1561" i="6"/>
  <c r="V1561" i="6" s="1"/>
  <c r="W1561" i="6" s="1"/>
  <c r="U1439" i="6"/>
  <c r="V1439" i="6" s="1"/>
  <c r="W1439" i="6" s="1"/>
  <c r="U1470" i="6"/>
  <c r="V1470" i="6" s="1"/>
  <c r="W1470" i="6" s="1"/>
  <c r="U1455" i="6"/>
  <c r="V1455" i="6" s="1"/>
  <c r="W1455" i="6" s="1"/>
  <c r="V1195" i="6"/>
  <c r="W1195" i="6" s="1"/>
  <c r="U1195" i="6"/>
  <c r="U1357" i="6"/>
  <c r="V1357" i="6"/>
  <c r="W1357" i="6" s="1"/>
  <c r="U1253" i="6"/>
  <c r="V1253" i="6" s="1"/>
  <c r="W1253" i="6" s="1"/>
  <c r="U1138" i="6"/>
  <c r="V1138" i="6"/>
  <c r="W1138" i="6" s="1"/>
  <c r="U1168" i="6"/>
  <c r="V1168" i="6" s="1"/>
  <c r="W1168" i="6" s="1"/>
  <c r="U1036" i="6"/>
  <c r="V1036" i="6" s="1"/>
  <c r="W1036" i="6" s="1"/>
  <c r="U874" i="6"/>
  <c r="V874" i="6" s="1"/>
  <c r="W874" i="6" s="1"/>
  <c r="U1132" i="6"/>
  <c r="V1132" i="6" s="1"/>
  <c r="W1132" i="6" s="1"/>
  <c r="U571" i="6"/>
  <c r="V571" i="6" s="1"/>
  <c r="W571" i="6" s="1"/>
  <c r="U1191" i="6"/>
  <c r="V1191" i="6" s="1"/>
  <c r="W1191" i="6" s="1"/>
  <c r="U942" i="6"/>
  <c r="V942" i="6" s="1"/>
  <c r="W942" i="6" s="1"/>
  <c r="U529" i="6"/>
  <c r="V529" i="6"/>
  <c r="W529" i="6" s="1"/>
  <c r="U466" i="6"/>
  <c r="V466" i="6" s="1"/>
  <c r="W466" i="6" s="1"/>
  <c r="U737" i="6"/>
  <c r="V737" i="6"/>
  <c r="W737" i="6" s="1"/>
  <c r="U945" i="6"/>
  <c r="V945" i="6"/>
  <c r="W945" i="6" s="1"/>
  <c r="U411" i="6"/>
  <c r="V411" i="6" s="1"/>
  <c r="W411" i="6" s="1"/>
  <c r="U379" i="6"/>
  <c r="V379" i="6" s="1"/>
  <c r="W379" i="6" s="1"/>
  <c r="U315" i="6"/>
  <c r="V315" i="6" s="1"/>
  <c r="W315" i="6" s="1"/>
  <c r="U227" i="6"/>
  <c r="V227" i="6" s="1"/>
  <c r="W227" i="6" s="1"/>
  <c r="U552" i="6"/>
  <c r="V552" i="6" s="1"/>
  <c r="W552" i="6" s="1"/>
  <c r="U346" i="6"/>
  <c r="V346" i="6" s="1"/>
  <c r="W346" i="6" s="1"/>
  <c r="U371" i="6"/>
  <c r="V371" i="6" s="1"/>
  <c r="W371" i="6" s="1"/>
  <c r="U40" i="6"/>
  <c r="V40" i="6" s="1"/>
  <c r="W40" i="6" s="1"/>
  <c r="U436" i="6"/>
  <c r="V436" i="6" s="1"/>
  <c r="W436" i="6" s="1"/>
  <c r="U93" i="6"/>
  <c r="V93" i="6" s="1"/>
  <c r="W93" i="6" s="1"/>
  <c r="U20" i="6"/>
  <c r="V20" i="6" s="1"/>
  <c r="W20" i="6" s="1"/>
  <c r="U120" i="6"/>
  <c r="V120" i="6" s="1"/>
  <c r="W120" i="6" s="1"/>
  <c r="U1589" i="6"/>
  <c r="V1589" i="6" s="1"/>
  <c r="W1589" i="6" s="1"/>
  <c r="V1493" i="6"/>
  <c r="W1493" i="6" s="1"/>
  <c r="U1493" i="6"/>
  <c r="U1488" i="6"/>
  <c r="V1488" i="6" s="1"/>
  <c r="W1488" i="6" s="1"/>
  <c r="U1381" i="6"/>
  <c r="V1381" i="6"/>
  <c r="W1381" i="6" s="1"/>
  <c r="U1430" i="6"/>
  <c r="V1430" i="6" s="1"/>
  <c r="W1430" i="6" s="1"/>
  <c r="U1327" i="6"/>
  <c r="V1327" i="6" s="1"/>
  <c r="W1327" i="6" s="1"/>
  <c r="U1263" i="6"/>
  <c r="V1263" i="6" s="1"/>
  <c r="W1263" i="6" s="1"/>
  <c r="U1231" i="6"/>
  <c r="V1231" i="6"/>
  <c r="W1231" i="6" s="1"/>
  <c r="U1438" i="6"/>
  <c r="V1438" i="6" s="1"/>
  <c r="W1438" i="6" s="1"/>
  <c r="V1458" i="6"/>
  <c r="W1458" i="6" s="1"/>
  <c r="U1458" i="6"/>
  <c r="U1350" i="6"/>
  <c r="V1350" i="6"/>
  <c r="W1350" i="6" s="1"/>
  <c r="U1249" i="6"/>
  <c r="V1249" i="6" s="1"/>
  <c r="W1249" i="6" s="1"/>
  <c r="U1466" i="6"/>
  <c r="V1466" i="6" s="1"/>
  <c r="W1466" i="6" s="1"/>
  <c r="U1176" i="6"/>
  <c r="V1176" i="6" s="1"/>
  <c r="W1176" i="6" s="1"/>
  <c r="U1112" i="6"/>
  <c r="V1112" i="6" s="1"/>
  <c r="W1112" i="6" s="1"/>
  <c r="U1116" i="6"/>
  <c r="V1116" i="6"/>
  <c r="W1116" i="6" s="1"/>
  <c r="U1124" i="6"/>
  <c r="V1124" i="6" s="1"/>
  <c r="W1124" i="6" s="1"/>
  <c r="V1072" i="6"/>
  <c r="W1072" i="6" s="1"/>
  <c r="U1072" i="6"/>
  <c r="U1028" i="6"/>
  <c r="V1028" i="6" s="1"/>
  <c r="W1028" i="6" s="1"/>
  <c r="U957" i="6"/>
  <c r="V957" i="6"/>
  <c r="W957" i="6" s="1"/>
  <c r="U825" i="6"/>
  <c r="V825" i="6"/>
  <c r="W825" i="6" s="1"/>
  <c r="U767" i="6"/>
  <c r="V767" i="6" s="1"/>
  <c r="W767" i="6" s="1"/>
  <c r="U1375" i="6"/>
  <c r="V1375" i="6" s="1"/>
  <c r="W1375" i="6" s="1"/>
  <c r="U910" i="6"/>
  <c r="V910" i="6" s="1"/>
  <c r="W910" i="6" s="1"/>
  <c r="U779" i="6"/>
  <c r="V779" i="6"/>
  <c r="W779" i="6" s="1"/>
  <c r="U667" i="6"/>
  <c r="V667" i="6" s="1"/>
  <c r="W667" i="6" s="1"/>
  <c r="U689" i="6"/>
  <c r="V689" i="6"/>
  <c r="W689" i="6" s="1"/>
  <c r="U551" i="6"/>
  <c r="V551" i="6"/>
  <c r="W551" i="6" s="1"/>
  <c r="U519" i="6"/>
  <c r="V519" i="6"/>
  <c r="W519" i="6" s="1"/>
  <c r="U487" i="6"/>
  <c r="V487" i="6" s="1"/>
  <c r="W487" i="6" s="1"/>
  <c r="U1024" i="6"/>
  <c r="V1024" i="6" s="1"/>
  <c r="W1024" i="6" s="1"/>
  <c r="U691" i="6"/>
  <c r="V691" i="6"/>
  <c r="W691" i="6" s="1"/>
  <c r="U605" i="6"/>
  <c r="V605" i="6"/>
  <c r="W605" i="6" s="1"/>
  <c r="U553" i="6"/>
  <c r="V553" i="6" s="1"/>
  <c r="W553" i="6" s="1"/>
  <c r="U525" i="6"/>
  <c r="V525" i="6"/>
  <c r="W525" i="6" s="1"/>
  <c r="U462" i="6"/>
  <c r="V462" i="6"/>
  <c r="W462" i="6" s="1"/>
  <c r="U430" i="6"/>
  <c r="V430" i="6"/>
  <c r="W430" i="6" s="1"/>
  <c r="U750" i="6"/>
  <c r="V750" i="6"/>
  <c r="W750" i="6" s="1"/>
  <c r="U1184" i="6"/>
  <c r="V1184" i="6" s="1"/>
  <c r="W1184" i="6" s="1"/>
  <c r="U742" i="6"/>
  <c r="V742" i="6" s="1"/>
  <c r="W742" i="6" s="1"/>
  <c r="U585" i="6"/>
  <c r="V585" i="6"/>
  <c r="W585" i="6" s="1"/>
  <c r="U844" i="6"/>
  <c r="V844" i="6" s="1"/>
  <c r="W844" i="6" s="1"/>
  <c r="U933" i="6"/>
  <c r="V933" i="6"/>
  <c r="W933" i="6" s="1"/>
  <c r="U587" i="6"/>
  <c r="V587" i="6"/>
  <c r="W587" i="6" s="1"/>
  <c r="U376" i="6"/>
  <c r="V376" i="6" s="1"/>
  <c r="W376" i="6" s="1"/>
  <c r="U344" i="6"/>
  <c r="V344" i="6" s="1"/>
  <c r="W344" i="6" s="1"/>
  <c r="U312" i="6"/>
  <c r="V312" i="6" s="1"/>
  <c r="W312" i="6" s="1"/>
  <c r="U284" i="6"/>
  <c r="V284" i="6"/>
  <c r="W284" i="6" s="1"/>
  <c r="U343" i="6"/>
  <c r="V343" i="6" s="1"/>
  <c r="W343" i="6" s="1"/>
  <c r="U358" i="6"/>
  <c r="V358" i="6"/>
  <c r="W358" i="6" s="1"/>
  <c r="U713" i="6"/>
  <c r="V713" i="6"/>
  <c r="W713" i="6" s="1"/>
  <c r="U402" i="6"/>
  <c r="V402" i="6"/>
  <c r="W402" i="6" s="1"/>
  <c r="U180" i="6"/>
  <c r="V180" i="6" s="1"/>
  <c r="W180" i="6" s="1"/>
  <c r="U8" i="6"/>
  <c r="V8" i="6" s="1"/>
  <c r="W8" i="6" s="1"/>
  <c r="U157" i="6"/>
  <c r="V157" i="6" s="1"/>
  <c r="W157" i="6" s="1"/>
  <c r="U76" i="6"/>
  <c r="V76" i="6" s="1"/>
  <c r="W76" i="6" s="1"/>
  <c r="U100" i="6"/>
  <c r="V100" i="6" s="1"/>
  <c r="W100" i="6" s="1"/>
  <c r="U324" i="6"/>
  <c r="V324" i="6" s="1"/>
  <c r="W324" i="6" s="1"/>
  <c r="U200" i="6"/>
  <c r="V200" i="6" s="1"/>
  <c r="W200" i="6" s="1"/>
  <c r="U152" i="6"/>
  <c r="V152" i="6" s="1"/>
  <c r="W152" i="6" s="1"/>
  <c r="U68" i="6"/>
  <c r="V68" i="6" s="1"/>
  <c r="W68" i="6" s="1"/>
  <c r="U785" i="6"/>
  <c r="V785" i="6"/>
  <c r="W785" i="6" s="1"/>
  <c r="U338" i="6"/>
  <c r="V338" i="6"/>
  <c r="W338" i="6" s="1"/>
  <c r="U220" i="6"/>
  <c r="V220" i="6" s="1"/>
  <c r="W220" i="6" s="1"/>
  <c r="U1610" i="6"/>
  <c r="V1610" i="6" s="1"/>
  <c r="W1610" i="6" s="1"/>
  <c r="U1299" i="6"/>
  <c r="V1299" i="6" s="1"/>
  <c r="W1299" i="6" s="1"/>
  <c r="U1418" i="6"/>
  <c r="V1418" i="6" s="1"/>
  <c r="W1418" i="6" s="1"/>
  <c r="U1467" i="6"/>
  <c r="V1467" i="6" s="1"/>
  <c r="W1467" i="6" s="1"/>
  <c r="U949" i="6"/>
  <c r="V949" i="6"/>
  <c r="W949" i="6" s="1"/>
  <c r="U962" i="6"/>
  <c r="V962" i="6" s="1"/>
  <c r="W962" i="6" s="1"/>
  <c r="U505" i="6"/>
  <c r="V505" i="6" s="1"/>
  <c r="W505" i="6" s="1"/>
  <c r="U434" i="6"/>
  <c r="V434" i="6"/>
  <c r="W434" i="6" s="1"/>
  <c r="U1005" i="6"/>
  <c r="V1005" i="6"/>
  <c r="W1005" i="6" s="1"/>
  <c r="U1273" i="6"/>
  <c r="V1273" i="6" s="1"/>
  <c r="W1273" i="6" s="1"/>
  <c r="U599" i="6"/>
  <c r="V599" i="6" s="1"/>
  <c r="W599" i="6" s="1"/>
  <c r="U309" i="6"/>
  <c r="V309" i="6"/>
  <c r="W309" i="6" s="1"/>
  <c r="U617" i="6"/>
  <c r="V617" i="6"/>
  <c r="W617" i="6" s="1"/>
  <c r="U347" i="6"/>
  <c r="V347" i="6" s="1"/>
  <c r="W347" i="6" s="1"/>
  <c r="U427" i="6"/>
  <c r="V427" i="6" s="1"/>
  <c r="W427" i="6" s="1"/>
  <c r="U883" i="6"/>
  <c r="V883" i="6" s="1"/>
  <c r="W883" i="6" s="1"/>
  <c r="U299" i="6"/>
  <c r="V299" i="6"/>
  <c r="W299" i="6" s="1"/>
  <c r="U591" i="6"/>
  <c r="V591" i="6" s="1"/>
  <c r="W591" i="6" s="1"/>
  <c r="V29" i="6"/>
  <c r="W29" i="6" s="1"/>
  <c r="U29" i="6"/>
  <c r="U415" i="6"/>
  <c r="V415" i="6" s="1"/>
  <c r="W415" i="6" s="1"/>
  <c r="U160" i="6"/>
  <c r="V160" i="6" s="1"/>
  <c r="W160" i="6" s="1"/>
  <c r="U236" i="6"/>
  <c r="V236" i="6" s="1"/>
  <c r="W236" i="6" s="1"/>
  <c r="V1594" i="6"/>
  <c r="W1594" i="6" s="1"/>
  <c r="U1594" i="6"/>
  <c r="U1585" i="6"/>
  <c r="V1585" i="6" s="1"/>
  <c r="W1585" i="6" s="1"/>
  <c r="U1473" i="6"/>
  <c r="V1473" i="6" s="1"/>
  <c r="W1473" i="6" s="1"/>
  <c r="U1358" i="6"/>
  <c r="V1358" i="6"/>
  <c r="W1358" i="6" s="1"/>
  <c r="V1291" i="6"/>
  <c r="W1291" i="6" s="1"/>
  <c r="U1291" i="6"/>
  <c r="U1227" i="6"/>
  <c r="V1227" i="6" s="1"/>
  <c r="W1227" i="6" s="1"/>
  <c r="U1479" i="6"/>
  <c r="V1479" i="6"/>
  <c r="W1479" i="6" s="1"/>
  <c r="U1426" i="6"/>
  <c r="V1426" i="6" s="1"/>
  <c r="W1426" i="6" s="1"/>
  <c r="V1435" i="6"/>
  <c r="W1435" i="6" s="1"/>
  <c r="U1435" i="6"/>
  <c r="U1434" i="6"/>
  <c r="V1434" i="6" s="1"/>
  <c r="W1434" i="6" s="1"/>
  <c r="U1391" i="6"/>
  <c r="V1391" i="6" s="1"/>
  <c r="W1391" i="6" s="1"/>
  <c r="U1020" i="6"/>
  <c r="V1020" i="6" s="1"/>
  <c r="W1020" i="6" s="1"/>
  <c r="V1066" i="6"/>
  <c r="W1066" i="6" s="1"/>
  <c r="U1066" i="6"/>
  <c r="U917" i="6"/>
  <c r="V917" i="6"/>
  <c r="W917" i="6" s="1"/>
  <c r="U1064" i="6"/>
  <c r="V1064" i="6"/>
  <c r="W1064" i="6" s="1"/>
  <c r="U1209" i="6"/>
  <c r="V1209" i="6" s="1"/>
  <c r="W1209" i="6" s="1"/>
  <c r="U953" i="6"/>
  <c r="V953" i="6" s="1"/>
  <c r="W953" i="6" s="1"/>
  <c r="U955" i="6"/>
  <c r="V955" i="6" s="1"/>
  <c r="W955" i="6" s="1"/>
  <c r="U895" i="6"/>
  <c r="V895" i="6"/>
  <c r="W895" i="6" s="1"/>
  <c r="U1126" i="6"/>
  <c r="V1126" i="6"/>
  <c r="W1126" i="6" s="1"/>
  <c r="V878" i="6"/>
  <c r="W878" i="6" s="1"/>
  <c r="U878" i="6"/>
  <c r="U547" i="6"/>
  <c r="V547" i="6"/>
  <c r="W547" i="6" s="1"/>
  <c r="U515" i="6"/>
  <c r="V515" i="6"/>
  <c r="W515" i="6" s="1"/>
  <c r="U1006" i="6"/>
  <c r="V1006" i="6" s="1"/>
  <c r="W1006" i="6" s="1"/>
  <c r="U595" i="6"/>
  <c r="V595" i="6" s="1"/>
  <c r="W595" i="6" s="1"/>
  <c r="U549" i="6"/>
  <c r="V549" i="6"/>
  <c r="W549" i="6" s="1"/>
  <c r="U497" i="6"/>
  <c r="V497" i="6"/>
  <c r="W497" i="6" s="1"/>
  <c r="U426" i="6"/>
  <c r="V426" i="6"/>
  <c r="W426" i="6" s="1"/>
  <c r="V1237" i="6"/>
  <c r="W1237" i="6" s="1"/>
  <c r="U1237" i="6"/>
  <c r="U1074" i="6"/>
  <c r="V1074" i="6" s="1"/>
  <c r="W1074" i="6" s="1"/>
  <c r="U703" i="6"/>
  <c r="V703" i="6"/>
  <c r="W703" i="6" s="1"/>
  <c r="U877" i="6"/>
  <c r="V877" i="6"/>
  <c r="W877" i="6" s="1"/>
  <c r="U567" i="6"/>
  <c r="V567" i="6" s="1"/>
  <c r="W567" i="6" s="1"/>
  <c r="U439" i="6"/>
  <c r="V439" i="6" s="1"/>
  <c r="W439" i="6" s="1"/>
  <c r="U719" i="6"/>
  <c r="V719" i="6"/>
  <c r="W719" i="6" s="1"/>
  <c r="U688" i="6"/>
  <c r="V688" i="6" s="1"/>
  <c r="W688" i="6" s="1"/>
  <c r="V463" i="6"/>
  <c r="W463" i="6" s="1"/>
  <c r="U463" i="6"/>
  <c r="U219" i="6"/>
  <c r="V219" i="6" s="1"/>
  <c r="W219" i="6" s="1"/>
  <c r="U155" i="6"/>
  <c r="V155" i="6" s="1"/>
  <c r="W155" i="6" s="1"/>
  <c r="U277" i="6"/>
  <c r="V277" i="6" s="1"/>
  <c r="W277" i="6" s="1"/>
  <c r="V391" i="6"/>
  <c r="W391" i="6" s="1"/>
  <c r="U391" i="6"/>
  <c r="U786" i="6"/>
  <c r="V786" i="6" s="1"/>
  <c r="W786" i="6" s="1"/>
  <c r="U403" i="6"/>
  <c r="V403" i="6" s="1"/>
  <c r="W403" i="6" s="1"/>
  <c r="U355" i="6"/>
  <c r="V355" i="6" s="1"/>
  <c r="W355" i="6" s="1"/>
  <c r="V1088" i="6"/>
  <c r="W1088" i="6" s="1"/>
  <c r="U1088" i="6"/>
  <c r="U707" i="6"/>
  <c r="V707" i="6"/>
  <c r="W707" i="6" s="1"/>
  <c r="U164" i="6"/>
  <c r="V164" i="6" s="1"/>
  <c r="W164" i="6" s="1"/>
  <c r="U1108" i="6"/>
  <c r="V1108" i="6" s="1"/>
  <c r="W1108" i="6" s="1"/>
  <c r="V739" i="6"/>
  <c r="W739" i="6" s="1"/>
  <c r="U739" i="6"/>
  <c r="U386" i="6"/>
  <c r="V386" i="6"/>
  <c r="W386" i="6" s="1"/>
  <c r="U141" i="6"/>
  <c r="V141" i="6" s="1"/>
  <c r="W141" i="6" s="1"/>
  <c r="U680" i="6"/>
  <c r="V680" i="6" s="1"/>
  <c r="W680" i="6" s="1"/>
  <c r="W4" i="6"/>
  <c r="U80" i="6"/>
  <c r="V80" i="6" s="1"/>
  <c r="W80" i="6" s="1"/>
  <c r="U828" i="6"/>
  <c r="V828" i="6" s="1"/>
  <c r="W828" i="6" s="1"/>
  <c r="U354" i="6"/>
  <c r="V354" i="6"/>
  <c r="W354" i="6" s="1"/>
  <c r="V351" i="6"/>
  <c r="W351" i="6" s="1"/>
  <c r="U351" i="6"/>
  <c r="U307" i="6"/>
  <c r="V307" i="6" s="1"/>
  <c r="W307" i="6" s="1"/>
  <c r="U204" i="6"/>
  <c r="V204" i="6" s="1"/>
  <c r="W204" i="6" s="1"/>
  <c r="U156" i="6"/>
  <c r="V156" i="6" s="1"/>
  <c r="W156" i="6" s="1"/>
  <c r="V56" i="6"/>
  <c r="W56" i="6" s="1"/>
  <c r="U56" i="6"/>
  <c r="U5" i="6"/>
  <c r="V5" i="6" s="1"/>
  <c r="W5" i="6" s="1"/>
  <c r="U181" i="6"/>
  <c r="V181" i="6" s="1"/>
  <c r="W181" i="6" s="1"/>
  <c r="U1410" i="6"/>
  <c r="V1410" i="6" s="1"/>
  <c r="W1410" i="6" s="1"/>
  <c r="V1287" i="6"/>
  <c r="W1287" i="6" s="1"/>
  <c r="U1287" i="6"/>
  <c r="U1313" i="6"/>
  <c r="V1313" i="6" s="1"/>
  <c r="W1313" i="6" s="1"/>
  <c r="U1150" i="6"/>
  <c r="V1150" i="6"/>
  <c r="W1150" i="6" s="1"/>
  <c r="U1026" i="6"/>
  <c r="V1026" i="6" s="1"/>
  <c r="W1026" i="6" s="1"/>
  <c r="U941" i="6"/>
  <c r="V941" i="6" s="1"/>
  <c r="W941" i="6" s="1"/>
  <c r="U1166" i="6"/>
  <c r="V1166" i="6"/>
  <c r="W1166" i="6" s="1"/>
  <c r="U861" i="6"/>
  <c r="V861" i="6"/>
  <c r="W861" i="6" s="1"/>
  <c r="U1007" i="6"/>
  <c r="V1007" i="6" s="1"/>
  <c r="W1007" i="6" s="1"/>
  <c r="U635" i="6"/>
  <c r="V635" i="6" s="1"/>
  <c r="W635" i="6" s="1"/>
  <c r="U543" i="6"/>
  <c r="V543" i="6"/>
  <c r="W543" i="6" s="1"/>
  <c r="U475" i="6"/>
  <c r="V475" i="6"/>
  <c r="W475" i="6" s="1"/>
  <c r="U906" i="6"/>
  <c r="V906" i="6" s="1"/>
  <c r="W906" i="6" s="1"/>
  <c r="U669" i="6"/>
  <c r="V669" i="6" s="1"/>
  <c r="W669" i="6" s="1"/>
  <c r="U927" i="6"/>
  <c r="V927" i="6"/>
  <c r="W927" i="6" s="1"/>
  <c r="U801" i="6"/>
  <c r="V801" i="6"/>
  <c r="W801" i="6" s="1"/>
  <c r="U485" i="6"/>
  <c r="V485" i="6" s="1"/>
  <c r="W485" i="6" s="1"/>
  <c r="U683" i="6"/>
  <c r="V683" i="6" s="1"/>
  <c r="W683" i="6" s="1"/>
  <c r="U398" i="6"/>
  <c r="V398" i="6"/>
  <c r="W398" i="6" s="1"/>
  <c r="U183" i="6"/>
  <c r="V183" i="6"/>
  <c r="W183" i="6" s="1"/>
  <c r="U459" i="6"/>
  <c r="V459" i="6" s="1"/>
  <c r="W459" i="6" s="1"/>
  <c r="U378" i="6"/>
  <c r="V378" i="6" s="1"/>
  <c r="W378" i="6" s="1"/>
  <c r="U356" i="6"/>
  <c r="V356" i="6" s="1"/>
  <c r="W356" i="6" s="1"/>
  <c r="U244" i="6"/>
  <c r="V244" i="6" s="1"/>
  <c r="W244" i="6" s="1"/>
  <c r="U148" i="6"/>
  <c r="V148" i="6" s="1"/>
  <c r="W148" i="6" s="1"/>
  <c r="U258" i="6"/>
  <c r="V258" i="6" s="1"/>
  <c r="W258" i="6" s="1"/>
  <c r="U367" i="6"/>
  <c r="V367" i="6" s="1"/>
  <c r="W367" i="6" s="1"/>
  <c r="U1092" i="6"/>
  <c r="V1092" i="6" s="1"/>
  <c r="W1092" i="6" s="1"/>
  <c r="U251" i="6"/>
  <c r="V251" i="6" s="1"/>
  <c r="W251" i="6" s="1"/>
  <c r="V57" i="6"/>
  <c r="W57" i="6" s="1"/>
  <c r="U57" i="6"/>
  <c r="U468" i="6"/>
  <c r="V468" i="6" s="1"/>
  <c r="W468" i="6" s="1"/>
  <c r="U109" i="6"/>
  <c r="V109" i="6" s="1"/>
  <c r="W109" i="6" s="1"/>
  <c r="U136" i="6"/>
  <c r="V136" i="6" s="1"/>
  <c r="W136" i="6" s="1"/>
  <c r="U565" i="6"/>
  <c r="V565" i="6" s="1"/>
  <c r="W565" i="6" s="1"/>
  <c r="U621" i="6"/>
  <c r="V621" i="6"/>
  <c r="W621" i="6" s="1"/>
  <c r="U1471" i="6"/>
  <c r="V1471" i="6" s="1"/>
  <c r="W1471" i="6" s="1"/>
  <c r="U1399" i="6"/>
  <c r="V1399" i="6" s="1"/>
  <c r="W1399" i="6" s="1"/>
  <c r="U1315" i="6"/>
  <c r="V1315" i="6" s="1"/>
  <c r="W1315" i="6" s="1"/>
  <c r="U1283" i="6"/>
  <c r="V1283" i="6"/>
  <c r="W1283" i="6" s="1"/>
  <c r="U1251" i="6"/>
  <c r="V1251" i="6"/>
  <c r="W1251" i="6" s="1"/>
  <c r="U1219" i="6"/>
  <c r="V1219" i="6"/>
  <c r="W1219" i="6" s="1"/>
  <c r="V1573" i="6"/>
  <c r="W1573" i="6" s="1"/>
  <c r="U1573" i="6"/>
  <c r="U1450" i="6"/>
  <c r="V1450" i="6" s="1"/>
  <c r="W1450" i="6" s="1"/>
  <c r="U1217" i="6"/>
  <c r="V1217" i="6" s="1"/>
  <c r="W1217" i="6" s="1"/>
  <c r="U1340" i="6"/>
  <c r="V1340" i="6" s="1"/>
  <c r="W1340" i="6" s="1"/>
  <c r="V1233" i="6"/>
  <c r="W1233" i="6" s="1"/>
  <c r="U1233" i="6"/>
  <c r="U1084" i="6"/>
  <c r="V1084" i="6"/>
  <c r="W1084" i="6" s="1"/>
  <c r="U1513" i="6"/>
  <c r="V1513" i="6" s="1"/>
  <c r="W1513" i="6" s="1"/>
  <c r="U1180" i="6"/>
  <c r="V1180" i="6" s="1"/>
  <c r="W1180" i="6" s="1"/>
  <c r="U1170" i="6"/>
  <c r="V1170" i="6" s="1"/>
  <c r="W1170" i="6" s="1"/>
  <c r="U1013" i="6"/>
  <c r="V1013" i="6"/>
  <c r="W1013" i="6" s="1"/>
  <c r="U885" i="6"/>
  <c r="V885" i="6"/>
  <c r="W885" i="6" s="1"/>
  <c r="U1156" i="6"/>
  <c r="V1156" i="6" s="1"/>
  <c r="W1156" i="6" s="1"/>
  <c r="U1104" i="6"/>
  <c r="V1104" i="6" s="1"/>
  <c r="W1104" i="6" s="1"/>
  <c r="U1193" i="6"/>
  <c r="V1193" i="6" s="1"/>
  <c r="W1193" i="6" s="1"/>
  <c r="U1201" i="6"/>
  <c r="V1201" i="6" s="1"/>
  <c r="W1201" i="6" s="1"/>
  <c r="U930" i="6"/>
  <c r="V930" i="6" s="1"/>
  <c r="W930" i="6" s="1"/>
  <c r="U1164" i="6"/>
  <c r="V1164" i="6" s="1"/>
  <c r="W1164" i="6" s="1"/>
  <c r="U802" i="6"/>
  <c r="V802" i="6"/>
  <c r="W802" i="6" s="1"/>
  <c r="U738" i="6"/>
  <c r="V738" i="6"/>
  <c r="W738" i="6" s="1"/>
  <c r="U1078" i="6"/>
  <c r="V1078" i="6"/>
  <c r="W1078" i="6" s="1"/>
  <c r="V1172" i="6"/>
  <c r="W1172" i="6" s="1"/>
  <c r="U1172" i="6"/>
  <c r="U812" i="6"/>
  <c r="V812" i="6" s="1"/>
  <c r="W812" i="6" s="1"/>
  <c r="U593" i="6"/>
  <c r="V593" i="6"/>
  <c r="W593" i="6" s="1"/>
  <c r="U659" i="6"/>
  <c r="V659" i="6"/>
  <c r="W659" i="6" s="1"/>
  <c r="U573" i="6"/>
  <c r="V573" i="6" s="1"/>
  <c r="W573" i="6" s="1"/>
  <c r="U541" i="6"/>
  <c r="V541" i="6"/>
  <c r="W541" i="6" s="1"/>
  <c r="U517" i="6"/>
  <c r="V517" i="6"/>
  <c r="W517" i="6" s="1"/>
  <c r="U450" i="6"/>
  <c r="V450" i="6"/>
  <c r="W450" i="6" s="1"/>
  <c r="V1030" i="6"/>
  <c r="W1030" i="6" s="1"/>
  <c r="U1030" i="6"/>
  <c r="U639" i="6"/>
  <c r="V639" i="6"/>
  <c r="W639" i="6" s="1"/>
  <c r="U1076" i="6"/>
  <c r="V1076" i="6" s="1"/>
  <c r="W1076" i="6" s="1"/>
  <c r="U681" i="6"/>
  <c r="V681" i="6"/>
  <c r="W681" i="6" s="1"/>
  <c r="V395" i="6"/>
  <c r="W395" i="6" s="1"/>
  <c r="U395" i="6"/>
  <c r="U363" i="6"/>
  <c r="V363" i="6" s="1"/>
  <c r="W363" i="6" s="1"/>
  <c r="U331" i="6"/>
  <c r="V331" i="6" s="1"/>
  <c r="W331" i="6" s="1"/>
  <c r="U243" i="6"/>
  <c r="V243" i="6" s="1"/>
  <c r="W243" i="6" s="1"/>
  <c r="V211" i="6"/>
  <c r="W211" i="6" s="1"/>
  <c r="U211" i="6"/>
  <c r="U179" i="6"/>
  <c r="V179" i="6" s="1"/>
  <c r="W179" i="6" s="1"/>
  <c r="U147" i="6"/>
  <c r="V147" i="6" s="1"/>
  <c r="W147" i="6" s="1"/>
  <c r="U260" i="6"/>
  <c r="V260" i="6"/>
  <c r="W260" i="6" s="1"/>
  <c r="V375" i="6"/>
  <c r="W375" i="6" s="1"/>
  <c r="U375" i="6"/>
  <c r="U327" i="6"/>
  <c r="V327" i="6" s="1"/>
  <c r="W327" i="6" s="1"/>
  <c r="U228" i="6"/>
  <c r="V228" i="6" s="1"/>
  <c r="W228" i="6" s="1"/>
  <c r="U132" i="6"/>
  <c r="V132" i="6" s="1"/>
  <c r="W132" i="6" s="1"/>
  <c r="V237" i="6"/>
  <c r="W237" i="6" s="1"/>
  <c r="U237" i="6"/>
  <c r="U44" i="6"/>
  <c r="V44" i="6" s="1"/>
  <c r="W44" i="6" s="1"/>
  <c r="U232" i="6"/>
  <c r="V232" i="6" s="1"/>
  <c r="W232" i="6" s="1"/>
  <c r="U184" i="6"/>
  <c r="V184" i="6" s="1"/>
  <c r="W184" i="6" s="1"/>
  <c r="V125" i="6"/>
  <c r="W125" i="6" s="1"/>
  <c r="U125" i="6"/>
  <c r="U61" i="6"/>
  <c r="V61" i="6" s="1"/>
  <c r="W61" i="6" s="1"/>
  <c r="U322" i="6"/>
  <c r="V322" i="6"/>
  <c r="W322" i="6" s="1"/>
  <c r="U116" i="6"/>
  <c r="V116" i="6" s="1"/>
  <c r="W116" i="6" s="1"/>
  <c r="V1569" i="6"/>
  <c r="W1569" i="6" s="1"/>
  <c r="U1569" i="6"/>
  <c r="U1525" i="6"/>
  <c r="V1525" i="6" s="1"/>
  <c r="W1525" i="6" s="1"/>
  <c r="U1550" i="6"/>
  <c r="V1550" i="6" s="1"/>
  <c r="W1550" i="6" s="1"/>
  <c r="U1351" i="6"/>
  <c r="V1351" i="6" s="1"/>
  <c r="W1351" i="6" s="1"/>
  <c r="V1223" i="6"/>
  <c r="W1223" i="6" s="1"/>
  <c r="U1223" i="6"/>
  <c r="U1487" i="6"/>
  <c r="V1487" i="6"/>
  <c r="W1487" i="6" s="1"/>
  <c r="U1018" i="6"/>
  <c r="V1018" i="6" s="1"/>
  <c r="W1018" i="6" s="1"/>
  <c r="U1080" i="6"/>
  <c r="V1080" i="6"/>
  <c r="W1080" i="6" s="1"/>
  <c r="V852" i="6"/>
  <c r="W852" i="6" s="1"/>
  <c r="U852" i="6"/>
  <c r="U805" i="6"/>
  <c r="V805" i="6"/>
  <c r="W805" i="6" s="1"/>
  <c r="U1162" i="6"/>
  <c r="V1162" i="6"/>
  <c r="W1162" i="6" s="1"/>
  <c r="U511" i="6"/>
  <c r="V511" i="6"/>
  <c r="W511" i="6" s="1"/>
  <c r="V1002" i="6"/>
  <c r="W1002" i="6" s="1"/>
  <c r="U1002" i="6"/>
  <c r="U753" i="6"/>
  <c r="V753" i="6"/>
  <c r="W753" i="6" s="1"/>
  <c r="U493" i="6"/>
  <c r="V493" i="6"/>
  <c r="W493" i="6" s="1"/>
  <c r="U422" i="6"/>
  <c r="V422" i="6"/>
  <c r="W422" i="6" s="1"/>
  <c r="U671" i="6"/>
  <c r="V671" i="6" s="1"/>
  <c r="W671" i="6" s="1"/>
  <c r="U715" i="6"/>
  <c r="V715" i="6"/>
  <c r="W715" i="6" s="1"/>
  <c r="U366" i="6"/>
  <c r="V366" i="6"/>
  <c r="W366" i="6" s="1"/>
  <c r="U334" i="6"/>
  <c r="V334" i="6"/>
  <c r="W334" i="6" s="1"/>
  <c r="U151" i="6"/>
  <c r="V151" i="6" s="1"/>
  <c r="W151" i="6" s="1"/>
  <c r="U270" i="6"/>
  <c r="V270" i="6"/>
  <c r="W270" i="6" s="1"/>
  <c r="U1622" i="6"/>
  <c r="V1622" i="6" s="1"/>
  <c r="W1622" i="6" s="1"/>
  <c r="U1545" i="6"/>
  <c r="V1545" i="6" s="1"/>
  <c r="W1545" i="6" s="1"/>
  <c r="U1401" i="6"/>
  <c r="V1401" i="6" s="1"/>
  <c r="W1401" i="6" s="1"/>
  <c r="U1394" i="6"/>
  <c r="V1394" i="6" s="1"/>
  <c r="W1394" i="6" s="1"/>
  <c r="U1311" i="6"/>
  <c r="V1311" i="6"/>
  <c r="W1311" i="6" s="1"/>
  <c r="U1279" i="6"/>
  <c r="V1279" i="6" s="1"/>
  <c r="W1279" i="6" s="1"/>
  <c r="V1247" i="6"/>
  <c r="W1247" i="6" s="1"/>
  <c r="U1247" i="6"/>
  <c r="U1215" i="6"/>
  <c r="V1215" i="6"/>
  <c r="W1215" i="6" s="1"/>
  <c r="U1144" i="6"/>
  <c r="V1144" i="6" s="1"/>
  <c r="W1144" i="6" s="1"/>
  <c r="U1082" i="6"/>
  <c r="V1082" i="6"/>
  <c r="W1082" i="6" s="1"/>
  <c r="U1048" i="6"/>
  <c r="V1048" i="6" s="1"/>
  <c r="W1048" i="6" s="1"/>
  <c r="U1402" i="6"/>
  <c r="V1402" i="6" s="1"/>
  <c r="W1402" i="6" s="1"/>
  <c r="U1446" i="6"/>
  <c r="V1446" i="6" s="1"/>
  <c r="W1446" i="6" s="1"/>
  <c r="U1343" i="6"/>
  <c r="V1343" i="6" s="1"/>
  <c r="W1343" i="6" s="1"/>
  <c r="V1197" i="6"/>
  <c r="W1197" i="6" s="1"/>
  <c r="U1197" i="6"/>
  <c r="U925" i="6"/>
  <c r="V925" i="6"/>
  <c r="W925" i="6" s="1"/>
  <c r="U1056" i="6"/>
  <c r="V1056" i="6"/>
  <c r="W1056" i="6" s="1"/>
  <c r="U735" i="6"/>
  <c r="V735" i="6" s="1"/>
  <c r="W735" i="6" s="1"/>
  <c r="V1040" i="6"/>
  <c r="W1040" i="6" s="1"/>
  <c r="U1040" i="6"/>
  <c r="U1422" i="6"/>
  <c r="V1422" i="6" s="1"/>
  <c r="W1422" i="6" s="1"/>
  <c r="U994" i="6"/>
  <c r="V994" i="6" s="1"/>
  <c r="W994" i="6" s="1"/>
  <c r="U751" i="6"/>
  <c r="V751" i="6" s="1"/>
  <c r="W751" i="6" s="1"/>
  <c r="V950" i="6"/>
  <c r="W950" i="6" s="1"/>
  <c r="U950" i="6"/>
  <c r="U657" i="6"/>
  <c r="V657" i="6"/>
  <c r="W657" i="6" s="1"/>
  <c r="U583" i="6"/>
  <c r="V583" i="6"/>
  <c r="W583" i="6" s="1"/>
  <c r="U535" i="6"/>
  <c r="V535" i="6"/>
  <c r="W535" i="6" s="1"/>
  <c r="U503" i="6"/>
  <c r="V503" i="6" s="1"/>
  <c r="W503" i="6" s="1"/>
  <c r="U1454" i="6"/>
  <c r="V1454" i="6" s="1"/>
  <c r="W1454" i="6" s="1"/>
  <c r="U563" i="6"/>
  <c r="V563" i="6"/>
  <c r="W563" i="6" s="1"/>
  <c r="U513" i="6"/>
  <c r="V513" i="6"/>
  <c r="W513" i="6" s="1"/>
  <c r="U489" i="6"/>
  <c r="V489" i="6" s="1"/>
  <c r="W489" i="6" s="1"/>
  <c r="U446" i="6"/>
  <c r="V446" i="6"/>
  <c r="W446" i="6" s="1"/>
  <c r="U607" i="6"/>
  <c r="V607" i="6"/>
  <c r="W607" i="6" s="1"/>
  <c r="U1100" i="6"/>
  <c r="V1100" i="6" s="1"/>
  <c r="W1100" i="6" s="1"/>
  <c r="U1122" i="6"/>
  <c r="V1122" i="6" s="1"/>
  <c r="W1122" i="6" s="1"/>
  <c r="U611" i="6"/>
  <c r="V611" i="6"/>
  <c r="W611" i="6" s="1"/>
  <c r="U780" i="6"/>
  <c r="V780" i="6" s="1"/>
  <c r="W780" i="6" s="1"/>
  <c r="U643" i="6"/>
  <c r="V643" i="6"/>
  <c r="W643" i="6" s="1"/>
  <c r="U286" i="6"/>
  <c r="V286" i="6" s="1"/>
  <c r="W286" i="6" s="1"/>
  <c r="U392" i="6"/>
  <c r="V392" i="6" s="1"/>
  <c r="W392" i="6" s="1"/>
  <c r="U360" i="6"/>
  <c r="V360" i="6" s="1"/>
  <c r="W360" i="6" s="1"/>
  <c r="U328" i="6"/>
  <c r="V328" i="6" s="1"/>
  <c r="W328" i="6" s="1"/>
  <c r="V239" i="6"/>
  <c r="W239" i="6" s="1"/>
  <c r="U239" i="6"/>
  <c r="U207" i="6"/>
  <c r="V207" i="6" s="1"/>
  <c r="W207" i="6" s="1"/>
  <c r="U175" i="6"/>
  <c r="V175" i="6" s="1"/>
  <c r="W175" i="6" s="1"/>
  <c r="U143" i="6"/>
  <c r="V143" i="6" s="1"/>
  <c r="W143" i="6" s="1"/>
  <c r="U725" i="6"/>
  <c r="V725" i="6" s="1"/>
  <c r="W725" i="6" s="1"/>
  <c r="U250" i="6"/>
  <c r="V250" i="6"/>
  <c r="W250" i="6" s="1"/>
  <c r="U423" i="6"/>
  <c r="V423" i="6" s="1"/>
  <c r="W423" i="6" s="1"/>
  <c r="U314" i="6"/>
  <c r="V314" i="6"/>
  <c r="W314" i="6" s="1"/>
  <c r="V987" i="6"/>
  <c r="W987" i="6" s="1"/>
  <c r="U987" i="6"/>
  <c r="U387" i="6"/>
  <c r="V387" i="6" s="1"/>
  <c r="W387" i="6" s="1"/>
  <c r="U339" i="6"/>
  <c r="V339" i="6" s="1"/>
  <c r="W339" i="6" s="1"/>
  <c r="U685" i="6"/>
  <c r="V685" i="6"/>
  <c r="W685" i="6" s="1"/>
  <c r="V212" i="6"/>
  <c r="W212" i="6" s="1"/>
  <c r="U212" i="6"/>
  <c r="U104" i="6"/>
  <c r="V104" i="6" s="1"/>
  <c r="W104" i="6" s="1"/>
  <c r="U824" i="6"/>
  <c r="V824" i="6"/>
  <c r="W824" i="6" s="1"/>
  <c r="U340" i="6"/>
  <c r="V340" i="6" s="1"/>
  <c r="W340" i="6" s="1"/>
  <c r="V221" i="6"/>
  <c r="W221" i="6" s="1"/>
  <c r="U221" i="6"/>
  <c r="U124" i="6"/>
  <c r="V124" i="6" s="1"/>
  <c r="W124" i="6" s="1"/>
  <c r="U811" i="6"/>
  <c r="V811" i="6"/>
  <c r="W811" i="6" s="1"/>
  <c r="U308" i="6"/>
  <c r="V308" i="6" s="1"/>
  <c r="W308" i="6" s="1"/>
  <c r="V84" i="6"/>
  <c r="W84" i="6" s="1"/>
  <c r="U84" i="6"/>
  <c r="U263" i="6"/>
  <c r="V263" i="6"/>
  <c r="W263" i="6" s="1"/>
  <c r="U240" i="6"/>
  <c r="V240" i="6" s="1"/>
  <c r="W240" i="6" s="1"/>
  <c r="U631" i="6"/>
  <c r="V631" i="6"/>
  <c r="W631" i="6" s="1"/>
  <c r="V188" i="6"/>
  <c r="W188" i="6" s="1"/>
  <c r="U188" i="6"/>
  <c r="U88" i="6"/>
  <c r="V88" i="6" s="1"/>
  <c r="W88" i="6" s="1"/>
  <c r="U37" i="6"/>
  <c r="V37" i="6" s="1"/>
  <c r="W37" i="6" s="1"/>
  <c r="U1397" i="6"/>
  <c r="V1397" i="6"/>
  <c r="W1397" i="6" s="1"/>
  <c r="V1509" i="6"/>
  <c r="W1509" i="6" s="1"/>
  <c r="U1509" i="6"/>
  <c r="U1383" i="6"/>
  <c r="V1383" i="6" s="1"/>
  <c r="W1383" i="6" s="1"/>
  <c r="U1335" i="6"/>
  <c r="V1335" i="6"/>
  <c r="W1335" i="6" s="1"/>
  <c r="U1307" i="6"/>
  <c r="V1307" i="6" s="1"/>
  <c r="W1307" i="6" s="1"/>
  <c r="V1211" i="6"/>
  <c r="W1211" i="6" s="1"/>
  <c r="U1211" i="6"/>
  <c r="U1281" i="6"/>
  <c r="V1281" i="6" s="1"/>
  <c r="W1281" i="6" s="1"/>
  <c r="U1481" i="6"/>
  <c r="V1481" i="6" s="1"/>
  <c r="W1481" i="6" s="1"/>
  <c r="U1352" i="6"/>
  <c r="V1352" i="6" s="1"/>
  <c r="W1352" i="6" s="1"/>
  <c r="V1189" i="6"/>
  <c r="W1189" i="6" s="1"/>
  <c r="U1189" i="6"/>
  <c r="U1265" i="6"/>
  <c r="V1265" i="6" s="1"/>
  <c r="W1265" i="6" s="1"/>
  <c r="U1016" i="6"/>
  <c r="V1016" i="6"/>
  <c r="W1016" i="6" s="1"/>
  <c r="U1329" i="6"/>
  <c r="V1329" i="6"/>
  <c r="W1329" i="6" s="1"/>
  <c r="U981" i="6"/>
  <c r="V981" i="6" s="1"/>
  <c r="W981" i="6" s="1"/>
  <c r="U1517" i="6"/>
  <c r="V1517" i="6" s="1"/>
  <c r="W1517" i="6" s="1"/>
  <c r="U1186" i="6"/>
  <c r="V1186" i="6"/>
  <c r="W1186" i="6" s="1"/>
  <c r="U1317" i="6"/>
  <c r="V1317" i="6" s="1"/>
  <c r="W1317" i="6" s="1"/>
  <c r="V1038" i="6"/>
  <c r="W1038" i="6" s="1"/>
  <c r="U1038" i="6"/>
  <c r="U985" i="6"/>
  <c r="V985" i="6"/>
  <c r="W985" i="6" s="1"/>
  <c r="U989" i="6"/>
  <c r="V989" i="6"/>
  <c r="W989" i="6" s="1"/>
  <c r="U1128" i="6"/>
  <c r="V1128" i="6" s="1"/>
  <c r="W1128" i="6" s="1"/>
  <c r="V815" i="6"/>
  <c r="W815" i="6" s="1"/>
  <c r="U815" i="6"/>
  <c r="U647" i="6"/>
  <c r="V647" i="6"/>
  <c r="W647" i="6" s="1"/>
  <c r="U531" i="6"/>
  <c r="V531" i="6"/>
  <c r="W531" i="6" s="1"/>
  <c r="U499" i="6"/>
  <c r="V499" i="6"/>
  <c r="W499" i="6" s="1"/>
  <c r="U723" i="6"/>
  <c r="V723" i="6" s="1"/>
  <c r="W723" i="6" s="1"/>
  <c r="U561" i="6"/>
  <c r="V561" i="6"/>
  <c r="W561" i="6" s="1"/>
  <c r="U537" i="6"/>
  <c r="V537" i="6"/>
  <c r="W537" i="6" s="1"/>
  <c r="U509" i="6"/>
  <c r="V509" i="6"/>
  <c r="W509" i="6" s="1"/>
  <c r="V480" i="6"/>
  <c r="W480" i="6" s="1"/>
  <c r="U480" i="6"/>
  <c r="U442" i="6"/>
  <c r="V442" i="6"/>
  <c r="W442" i="6" s="1"/>
  <c r="U1158" i="6"/>
  <c r="V1158" i="6"/>
  <c r="W1158" i="6" s="1"/>
  <c r="U575" i="6"/>
  <c r="V575" i="6"/>
  <c r="W575" i="6" s="1"/>
  <c r="V935" i="6"/>
  <c r="W935" i="6" s="1"/>
  <c r="U935" i="6"/>
  <c r="U471" i="6"/>
  <c r="V471" i="6"/>
  <c r="W471" i="6" s="1"/>
  <c r="U911" i="6"/>
  <c r="V911" i="6"/>
  <c r="W911" i="6" s="1"/>
  <c r="U763" i="6"/>
  <c r="V763" i="6"/>
  <c r="W763" i="6" s="1"/>
  <c r="U663" i="6"/>
  <c r="V663" i="6" s="1"/>
  <c r="W663" i="6" s="1"/>
  <c r="U655" i="6"/>
  <c r="V655" i="6"/>
  <c r="W655" i="6" s="1"/>
  <c r="U629" i="6"/>
  <c r="V629" i="6"/>
  <c r="W629" i="6" s="1"/>
  <c r="U464" i="6"/>
  <c r="V464" i="6" s="1"/>
  <c r="W464" i="6" s="1"/>
  <c r="V235" i="6"/>
  <c r="W235" i="6" s="1"/>
  <c r="U235" i="6"/>
  <c r="U203" i="6"/>
  <c r="V203" i="6"/>
  <c r="W203" i="6" s="1"/>
  <c r="U171" i="6"/>
  <c r="V171" i="6"/>
  <c r="W171" i="6" s="1"/>
  <c r="U139" i="6"/>
  <c r="V139" i="6"/>
  <c r="W139" i="6" s="1"/>
  <c r="U893" i="6"/>
  <c r="V893" i="6" s="1"/>
  <c r="W893" i="6" s="1"/>
  <c r="U247" i="6"/>
  <c r="V247" i="6"/>
  <c r="W247" i="6" s="1"/>
  <c r="U410" i="6"/>
  <c r="V410" i="6"/>
  <c r="W410" i="6" s="1"/>
  <c r="U311" i="6"/>
  <c r="V311" i="6" s="1"/>
  <c r="W311" i="6" s="1"/>
  <c r="V947" i="6"/>
  <c r="W947" i="6" s="1"/>
  <c r="U947" i="6"/>
  <c r="U326" i="6"/>
  <c r="V326" i="6"/>
  <c r="W326" i="6" s="1"/>
  <c r="U448" i="6"/>
  <c r="V448" i="6" s="1"/>
  <c r="W448" i="6" s="1"/>
  <c r="U335" i="6"/>
  <c r="V335" i="6" s="1"/>
  <c r="W335" i="6" s="1"/>
  <c r="V96" i="6"/>
  <c r="W96" i="6" s="1"/>
  <c r="U96" i="6"/>
  <c r="U619" i="6"/>
  <c r="V619" i="6"/>
  <c r="W619" i="6" s="1"/>
  <c r="U205" i="6"/>
  <c r="V205" i="6" s="1"/>
  <c r="W205" i="6" s="1"/>
  <c r="U25" i="6"/>
  <c r="V25" i="6" s="1"/>
  <c r="W25" i="6" s="1"/>
  <c r="V60" i="6"/>
  <c r="W60" i="6" s="1"/>
  <c r="U60" i="6"/>
  <c r="U280" i="6"/>
  <c r="V280" i="6" s="1"/>
  <c r="W280" i="6" s="1"/>
  <c r="U168" i="6"/>
  <c r="V168" i="6" s="1"/>
  <c r="W168" i="6" s="1"/>
  <c r="U112" i="6"/>
  <c r="V112" i="6" s="1"/>
  <c r="W112" i="6" s="1"/>
  <c r="V48" i="6"/>
  <c r="W48" i="6" s="1"/>
  <c r="U48" i="6"/>
  <c r="U388" i="6"/>
  <c r="V388" i="6" s="1"/>
  <c r="W388" i="6" s="1"/>
  <c r="U695" i="6"/>
  <c r="V695" i="6"/>
  <c r="W695" i="6" s="1"/>
  <c r="U24" i="6"/>
  <c r="V24" i="6" s="1"/>
  <c r="W24" i="6" s="1"/>
  <c r="U282" i="6"/>
  <c r="V282" i="6" s="1"/>
  <c r="W282" i="6" s="1"/>
  <c r="U1533" i="6"/>
  <c r="V1533" i="6" s="1"/>
  <c r="W1533" i="6" s="1"/>
  <c r="U1393" i="6"/>
  <c r="V1393" i="6"/>
  <c r="W1393" i="6" s="1"/>
  <c r="U1505" i="6"/>
  <c r="V1505" i="6" s="1"/>
  <c r="W1505" i="6" s="1"/>
  <c r="V1303" i="6"/>
  <c r="W1303" i="6" s="1"/>
  <c r="U1303" i="6"/>
  <c r="U1239" i="6"/>
  <c r="V1239" i="6" s="1"/>
  <c r="W1239" i="6" s="1"/>
  <c r="U1207" i="6"/>
  <c r="V1207" i="6" s="1"/>
  <c r="W1207" i="6" s="1"/>
  <c r="U1427" i="6"/>
  <c r="V1427" i="6" s="1"/>
  <c r="W1427" i="6" s="1"/>
  <c r="V1221" i="6"/>
  <c r="W1221" i="6" s="1"/>
  <c r="U1221" i="6"/>
  <c r="U1118" i="6"/>
  <c r="V1118" i="6"/>
  <c r="W1118" i="6" s="1"/>
  <c r="U1052" i="6"/>
  <c r="V1052" i="6" s="1"/>
  <c r="W1052" i="6" s="1"/>
  <c r="U1386" i="6"/>
  <c r="V1386" i="6" s="1"/>
  <c r="W1386" i="6" s="1"/>
  <c r="V1070" i="6"/>
  <c r="W1070" i="6" s="1"/>
  <c r="U1070" i="6"/>
  <c r="U973" i="6"/>
  <c r="V973" i="6"/>
  <c r="W973" i="6" s="1"/>
  <c r="U879" i="6"/>
  <c r="V879" i="6" s="1"/>
  <c r="W879" i="6" s="1"/>
  <c r="U773" i="6"/>
  <c r="V773" i="6"/>
  <c r="W773" i="6" s="1"/>
  <c r="V1152" i="6"/>
  <c r="W1152" i="6" s="1"/>
  <c r="U1152" i="6"/>
  <c r="U1154" i="6"/>
  <c r="V1154" i="6"/>
  <c r="W1154" i="6" s="1"/>
  <c r="U959" i="6"/>
  <c r="V959" i="6"/>
  <c r="W959" i="6" s="1"/>
  <c r="U699" i="6"/>
  <c r="V699" i="6"/>
  <c r="W699" i="6" s="1"/>
  <c r="U711" i="6"/>
  <c r="V711" i="6" s="1"/>
  <c r="W711" i="6" s="1"/>
  <c r="U559" i="6"/>
  <c r="V559" i="6"/>
  <c r="W559" i="6" s="1"/>
  <c r="U527" i="6"/>
  <c r="V527" i="6"/>
  <c r="W527" i="6" s="1"/>
  <c r="U495" i="6"/>
  <c r="V495" i="6"/>
  <c r="W495" i="6" s="1"/>
  <c r="U965" i="6"/>
  <c r="V965" i="6" s="1"/>
  <c r="W965" i="6" s="1"/>
  <c r="U817" i="6"/>
  <c r="V817" i="6"/>
  <c r="W817" i="6" s="1"/>
  <c r="U627" i="6"/>
  <c r="V627" i="6"/>
  <c r="W627" i="6" s="1"/>
  <c r="U557" i="6"/>
  <c r="V557" i="6"/>
  <c r="W557" i="6" s="1"/>
  <c r="U533" i="6"/>
  <c r="V533" i="6" s="1"/>
  <c r="W533" i="6" s="1"/>
  <c r="U438" i="6"/>
  <c r="V438" i="6"/>
  <c r="W438" i="6" s="1"/>
  <c r="U1009" i="6"/>
  <c r="V1009" i="6"/>
  <c r="W1009" i="6" s="1"/>
  <c r="U592" i="6"/>
  <c r="V592" i="6" s="1"/>
  <c r="W592" i="6" s="1"/>
  <c r="V460" i="6"/>
  <c r="W460" i="6" s="1"/>
  <c r="U460" i="6"/>
  <c r="U651" i="6"/>
  <c r="V651" i="6"/>
  <c r="W651" i="6" s="1"/>
  <c r="U1034" i="6"/>
  <c r="V1034" i="6" s="1"/>
  <c r="W1034" i="6" s="1"/>
  <c r="U432" i="6"/>
  <c r="V432" i="6" s="1"/>
  <c r="W432" i="6" s="1"/>
  <c r="U414" i="6"/>
  <c r="V414" i="6" s="1"/>
  <c r="W414" i="6" s="1"/>
  <c r="U382" i="6"/>
  <c r="V382" i="6"/>
  <c r="W382" i="6" s="1"/>
  <c r="U350" i="6"/>
  <c r="V350" i="6"/>
  <c r="W350" i="6" s="1"/>
  <c r="U318" i="6"/>
  <c r="V318" i="6"/>
  <c r="W318" i="6" s="1"/>
  <c r="U231" i="6"/>
  <c r="V231" i="6" s="1"/>
  <c r="W231" i="6" s="1"/>
  <c r="U199" i="6"/>
  <c r="V199" i="6"/>
  <c r="W199" i="6" s="1"/>
  <c r="U167" i="6"/>
  <c r="V167" i="6"/>
  <c r="W167" i="6" s="1"/>
  <c r="U131" i="6"/>
  <c r="V131" i="6" s="1"/>
  <c r="W131" i="6" s="1"/>
  <c r="U869" i="6"/>
  <c r="V869" i="6" s="1"/>
  <c r="W869" i="6" s="1"/>
  <c r="U579" i="6"/>
  <c r="V579" i="6"/>
  <c r="W579" i="6" s="1"/>
  <c r="U407" i="6"/>
  <c r="V407" i="6" s="1"/>
  <c r="W407" i="6" s="1"/>
  <c r="U359" i="6"/>
  <c r="V359" i="6" s="1"/>
  <c r="W359" i="6" s="1"/>
  <c r="V419" i="6"/>
  <c r="W419" i="6" s="1"/>
  <c r="U419" i="6"/>
  <c r="U323" i="6"/>
  <c r="V323" i="6" s="1"/>
  <c r="W323" i="6" s="1"/>
  <c r="U305" i="6"/>
  <c r="V305" i="6" s="1"/>
  <c r="W305" i="6" s="1"/>
  <c r="U383" i="6"/>
  <c r="V383" i="6" s="1"/>
  <c r="W383" i="6" s="1"/>
  <c r="V447" i="6"/>
  <c r="W447" i="6" s="1"/>
  <c r="U447" i="6"/>
  <c r="U12" i="6"/>
  <c r="V12" i="6" s="1"/>
  <c r="W12" i="6" s="1"/>
  <c r="U275" i="6"/>
  <c r="V275" i="6" s="1"/>
  <c r="W275" i="6" s="1"/>
  <c r="U216" i="6"/>
  <c r="V216" i="6" s="1"/>
  <c r="W216" i="6" s="1"/>
  <c r="U649" i="6"/>
  <c r="V649" i="6" s="1"/>
  <c r="W649" i="6" s="1"/>
  <c r="U52" i="6"/>
  <c r="V52" i="6" s="1"/>
  <c r="W52" i="6" s="1"/>
  <c r="U208" i="6"/>
  <c r="V208" i="6" s="1"/>
  <c r="W208" i="6" s="1"/>
  <c r="U1134" i="6"/>
  <c r="V1134" i="6"/>
  <c r="W1134" i="6" s="1"/>
  <c r="V399" i="6"/>
  <c r="W399" i="6" s="1"/>
  <c r="U399" i="6"/>
  <c r="U1570" i="6"/>
  <c r="V1570" i="6" s="1"/>
  <c r="W1570" i="6" s="1"/>
  <c r="U1374" i="6"/>
  <c r="V1374" i="6" s="1"/>
  <c r="W1374" i="6" s="1"/>
  <c r="U1264" i="6"/>
  <c r="V1264" i="6" s="1"/>
  <c r="W1264" i="6" s="1"/>
  <c r="U1295" i="6"/>
  <c r="V1295" i="6" s="1"/>
  <c r="W1295" i="6" s="1"/>
  <c r="U1022" i="6"/>
  <c r="V1022" i="6" s="1"/>
  <c r="W1022" i="6" s="1"/>
  <c r="U1407" i="6"/>
  <c r="V1407" i="6" s="1"/>
  <c r="W1407" i="6" s="1"/>
  <c r="U1106" i="6"/>
  <c r="V1106" i="6"/>
  <c r="W1106" i="6" s="1"/>
  <c r="V1032" i="6"/>
  <c r="W1032" i="6" s="1"/>
  <c r="U1032" i="6"/>
  <c r="U1188" i="6"/>
  <c r="V1188" i="6" s="1"/>
  <c r="W1188" i="6" s="1"/>
  <c r="U1140" i="6"/>
  <c r="V1140" i="6" s="1"/>
  <c r="W1140" i="6" s="1"/>
  <c r="U684" i="6"/>
  <c r="V684" i="6" s="1"/>
  <c r="W684" i="6" s="1"/>
  <c r="U615" i="6"/>
  <c r="V615" i="6" s="1"/>
  <c r="W615" i="6" s="1"/>
  <c r="U1356" i="6"/>
  <c r="V1356" i="6" s="1"/>
  <c r="W1356" i="6" s="1"/>
  <c r="U788" i="6"/>
  <c r="V788" i="6" s="1"/>
  <c r="W788" i="6" s="1"/>
  <c r="U701" i="6"/>
  <c r="V701" i="6"/>
  <c r="W701" i="6" s="1"/>
  <c r="V477" i="6"/>
  <c r="W477" i="6" s="1"/>
  <c r="U477" i="6"/>
  <c r="U292" i="6"/>
  <c r="V292" i="6"/>
  <c r="W292" i="6" s="1"/>
  <c r="U362" i="6"/>
  <c r="V362" i="6"/>
  <c r="W362" i="6" s="1"/>
  <c r="U342" i="6"/>
  <c r="V342" i="6"/>
  <c r="W342" i="6" s="1"/>
  <c r="V319" i="6"/>
  <c r="W319" i="6" s="1"/>
  <c r="U319" i="6"/>
  <c r="U404" i="6"/>
  <c r="V404" i="6" s="1"/>
  <c r="W404" i="6" s="1"/>
  <c r="U224" i="6"/>
  <c r="V224" i="6" s="1"/>
  <c r="W224" i="6" s="1"/>
  <c r="U189" i="6"/>
  <c r="V189" i="6" s="1"/>
  <c r="W189" i="6" s="1"/>
  <c r="U1389" i="6"/>
  <c r="V1389" i="6" s="1"/>
  <c r="W1389" i="6" s="1"/>
  <c r="U1338" i="6"/>
  <c r="V1338" i="6"/>
  <c r="W1338" i="6" s="1"/>
  <c r="U1267" i="6"/>
  <c r="V1267" i="6" s="1"/>
  <c r="W1267" i="6" s="1"/>
  <c r="U856" i="6"/>
  <c r="V856" i="6"/>
  <c r="W856" i="6" s="1"/>
  <c r="U889" i="6"/>
  <c r="V889" i="6" s="1"/>
  <c r="W889" i="6" s="1"/>
  <c r="U539" i="6"/>
  <c r="V539" i="6"/>
  <c r="W539" i="6" s="1"/>
  <c r="U556" i="6"/>
  <c r="V556" i="6" s="1"/>
  <c r="W556" i="6" s="1"/>
  <c r="U290" i="6"/>
  <c r="V290" i="6"/>
  <c r="W290" i="6" s="1"/>
  <c r="V770" i="6"/>
  <c r="W770" i="6" s="1"/>
  <c r="U770" i="6"/>
  <c r="U625" i="6"/>
  <c r="V625" i="6"/>
  <c r="W625" i="6" s="1"/>
  <c r="U271" i="6"/>
  <c r="V271" i="6" s="1"/>
  <c r="W271" i="6" s="1"/>
  <c r="U1626" i="6"/>
  <c r="V1626" i="6" s="1"/>
  <c r="W1626" i="6" s="1"/>
  <c r="V1614" i="6"/>
  <c r="W1614" i="6" s="1"/>
  <c r="U1614" i="6"/>
  <c r="U1541" i="6"/>
  <c r="V1541" i="6" s="1"/>
  <c r="W1541" i="6" s="1"/>
  <c r="U1602" i="6"/>
  <c r="V1602" i="6" s="1"/>
  <c r="W1602" i="6" s="1"/>
  <c r="U1531" i="6"/>
  <c r="V1531" i="6"/>
  <c r="W1531" i="6" s="1"/>
  <c r="V1501" i="6"/>
  <c r="W1501" i="6" s="1"/>
  <c r="U1501" i="6"/>
  <c r="U1476" i="6"/>
  <c r="V1476" i="6" s="1"/>
  <c r="W1476" i="6" s="1"/>
  <c r="U1367" i="6"/>
  <c r="V1367" i="6" s="1"/>
  <c r="W1367" i="6" s="1"/>
  <c r="U1323" i="6"/>
  <c r="V1323" i="6" s="1"/>
  <c r="W1323" i="6" s="1"/>
  <c r="V1259" i="6"/>
  <c r="W1259" i="6" s="1"/>
  <c r="U1259" i="6"/>
  <c r="U1280" i="6"/>
  <c r="V1280" i="6" s="1"/>
  <c r="W1280" i="6" s="1"/>
  <c r="U1203" i="6"/>
  <c r="V1203" i="6" s="1"/>
  <c r="W1203" i="6" s="1"/>
  <c r="U1050" i="6"/>
  <c r="V1050" i="6" s="1"/>
  <c r="W1050" i="6" s="1"/>
  <c r="V1459" i="6"/>
  <c r="W1459" i="6" s="1"/>
  <c r="U1459" i="6"/>
  <c r="U897" i="6"/>
  <c r="V897" i="6"/>
  <c r="W897" i="6" s="1"/>
  <c r="U1235" i="6"/>
  <c r="V1235" i="6" s="1"/>
  <c r="W1235" i="6" s="1"/>
  <c r="U905" i="6"/>
  <c r="V905" i="6"/>
  <c r="W905" i="6" s="1"/>
  <c r="V866" i="6"/>
  <c r="W866" i="6" s="1"/>
  <c r="U866" i="6"/>
  <c r="U1409" i="6"/>
  <c r="V1409" i="6"/>
  <c r="W1409" i="6" s="1"/>
  <c r="U1098" i="6"/>
  <c r="V1098" i="6"/>
  <c r="W1098" i="6" s="1"/>
  <c r="U1241" i="6"/>
  <c r="V1241" i="6" s="1"/>
  <c r="W1241" i="6" s="1"/>
  <c r="V1058" i="6"/>
  <c r="W1058" i="6" s="1"/>
  <c r="U1058" i="6"/>
  <c r="U977" i="6"/>
  <c r="V977" i="6"/>
  <c r="W977" i="6" s="1"/>
  <c r="U847" i="6"/>
  <c r="V847" i="6" s="1"/>
  <c r="W847" i="6" s="1"/>
  <c r="U754" i="6"/>
  <c r="V754" i="6" s="1"/>
  <c r="W754" i="6" s="1"/>
  <c r="V756" i="6"/>
  <c r="W756" i="6" s="1"/>
  <c r="U756" i="6"/>
  <c r="U708" i="6"/>
  <c r="V708" i="6" s="1"/>
  <c r="W708" i="6" s="1"/>
  <c r="U644" i="6"/>
  <c r="V644" i="6" s="1"/>
  <c r="W644" i="6" s="1"/>
  <c r="U580" i="6"/>
  <c r="V580" i="6" s="1"/>
  <c r="W580" i="6" s="1"/>
  <c r="U835" i="6"/>
  <c r="V835" i="6" s="1"/>
  <c r="W835" i="6" s="1"/>
  <c r="U777" i="6"/>
  <c r="V777" i="6"/>
  <c r="W777" i="6" s="1"/>
  <c r="U720" i="6"/>
  <c r="V720" i="6" s="1"/>
  <c r="W720" i="6" s="1"/>
  <c r="U656" i="6"/>
  <c r="V656" i="6" s="1"/>
  <c r="W656" i="6" s="1"/>
  <c r="V451" i="6"/>
  <c r="W451" i="6" s="1"/>
  <c r="U451" i="6"/>
  <c r="U821" i="6"/>
  <c r="V821" i="6"/>
  <c r="W821" i="6" s="1"/>
  <c r="U596" i="6"/>
  <c r="V596" i="6" s="1"/>
  <c r="W596" i="6" s="1"/>
  <c r="U508" i="6"/>
  <c r="V508" i="6" s="1"/>
  <c r="W508" i="6" s="1"/>
  <c r="V1330" i="6"/>
  <c r="W1330" i="6" s="1"/>
  <c r="U1330" i="6"/>
  <c r="U637" i="6"/>
  <c r="V637" i="6"/>
  <c r="W637" i="6" s="1"/>
  <c r="U455" i="6"/>
  <c r="V455" i="6" s="1"/>
  <c r="W455" i="6" s="1"/>
  <c r="U1348" i="6"/>
  <c r="V1348" i="6" s="1"/>
  <c r="W1348" i="6" s="1"/>
  <c r="V783" i="6"/>
  <c r="W783" i="6" s="1"/>
  <c r="U783" i="6"/>
  <c r="U975" i="6"/>
  <c r="V975" i="6" s="1"/>
  <c r="W975" i="6" s="1"/>
  <c r="U504" i="6"/>
  <c r="V504" i="6" s="1"/>
  <c r="W504" i="6" s="1"/>
  <c r="U444" i="6"/>
  <c r="V444" i="6" s="1"/>
  <c r="W444" i="6" s="1"/>
  <c r="V488" i="6"/>
  <c r="W488" i="6" s="1"/>
  <c r="U488" i="6"/>
  <c r="U215" i="6"/>
  <c r="V215" i="6"/>
  <c r="W215" i="6" s="1"/>
  <c r="U400" i="6"/>
  <c r="V400" i="6" s="1"/>
  <c r="W400" i="6" s="1"/>
  <c r="U223" i="6"/>
  <c r="V223" i="6" s="1"/>
  <c r="W223" i="6" s="1"/>
  <c r="V191" i="6"/>
  <c r="W191" i="6" s="1"/>
  <c r="U191" i="6"/>
  <c r="U159" i="6"/>
  <c r="V159" i="6" s="1"/>
  <c r="W159" i="6" s="1"/>
  <c r="U266" i="6"/>
  <c r="V266" i="6"/>
  <c r="W266" i="6" s="1"/>
  <c r="U352" i="6"/>
  <c r="V352" i="6" s="1"/>
  <c r="W352" i="6" s="1"/>
  <c r="V536" i="6"/>
  <c r="W536" i="6" s="1"/>
  <c r="U536" i="6"/>
  <c r="U293" i="6"/>
  <c r="V293" i="6"/>
  <c r="W293" i="6" s="1"/>
  <c r="U121" i="6"/>
  <c r="V121" i="6" s="1"/>
  <c r="W121" i="6" s="1"/>
  <c r="U69" i="6"/>
  <c r="V69" i="6" s="1"/>
  <c r="W69" i="6" s="1"/>
  <c r="V229" i="6"/>
  <c r="W229" i="6" s="1"/>
  <c r="U229" i="6"/>
  <c r="U1637" i="6"/>
  <c r="V1637" i="6" s="1"/>
  <c r="W1637" i="6" s="1"/>
  <c r="U1557" i="6"/>
  <c r="V1557" i="6" s="1"/>
  <c r="W1557" i="6" s="1"/>
  <c r="U1558" i="6"/>
  <c r="V1558" i="6" s="1"/>
  <c r="W1558" i="6" s="1"/>
  <c r="V1606" i="6"/>
  <c r="W1606" i="6" s="1"/>
  <c r="U1606" i="6"/>
  <c r="U1462" i="6"/>
  <c r="V1462" i="6" s="1"/>
  <c r="W1462" i="6" s="1"/>
  <c r="U1378" i="6"/>
  <c r="V1378" i="6" s="1"/>
  <c r="W1378" i="6" s="1"/>
  <c r="U1200" i="6"/>
  <c r="V1200" i="6" s="1"/>
  <c r="W1200" i="6" s="1"/>
  <c r="V1414" i="6"/>
  <c r="W1414" i="6" s="1"/>
  <c r="U1414" i="6"/>
  <c r="U1086" i="6"/>
  <c r="V1086" i="6"/>
  <c r="W1086" i="6" s="1"/>
  <c r="U1319" i="6"/>
  <c r="V1319" i="6" s="1"/>
  <c r="W1319" i="6" s="1"/>
  <c r="U1046" i="6"/>
  <c r="V1046" i="6"/>
  <c r="W1046" i="6" s="1"/>
  <c r="V1297" i="6"/>
  <c r="W1297" i="6" s="1"/>
  <c r="U1297" i="6"/>
  <c r="U1136" i="6"/>
  <c r="V1136" i="6"/>
  <c r="W1136" i="6" s="1"/>
  <c r="U1271" i="6"/>
  <c r="V1271" i="6" s="1"/>
  <c r="W1271" i="6" s="1"/>
  <c r="U776" i="6"/>
  <c r="V776" i="6"/>
  <c r="W776" i="6" s="1"/>
  <c r="V1285" i="6"/>
  <c r="W1285" i="6" s="1"/>
  <c r="U1285" i="6"/>
  <c r="U997" i="6"/>
  <c r="V997" i="6"/>
  <c r="W997" i="6" s="1"/>
  <c r="U771" i="6"/>
  <c r="V771" i="6" s="1"/>
  <c r="W771" i="6" s="1"/>
  <c r="U1042" i="6"/>
  <c r="V1042" i="6" s="1"/>
  <c r="W1042" i="6" s="1"/>
  <c r="V820" i="6"/>
  <c r="W820" i="6" s="1"/>
  <c r="U820" i="6"/>
  <c r="U789" i="6"/>
  <c r="V789" i="6"/>
  <c r="W789" i="6" s="1"/>
  <c r="U483" i="6"/>
  <c r="V483" i="6"/>
  <c r="W483" i="6" s="1"/>
  <c r="U521" i="6"/>
  <c r="V521" i="6" s="1"/>
  <c r="W521" i="6" s="1"/>
  <c r="V918" i="6"/>
  <c r="W918" i="6" s="1"/>
  <c r="U918" i="6"/>
  <c r="U721" i="6"/>
  <c r="V721" i="6"/>
  <c r="W721" i="6" s="1"/>
  <c r="U428" i="6"/>
  <c r="V428" i="6" s="1"/>
  <c r="W428" i="6" s="1"/>
  <c r="U431" i="6"/>
  <c r="V431" i="6" s="1"/>
  <c r="W431" i="6" s="1"/>
  <c r="U394" i="6"/>
  <c r="V394" i="6" s="1"/>
  <c r="W394" i="6" s="1"/>
  <c r="U330" i="6"/>
  <c r="V330" i="6"/>
  <c r="W330" i="6" s="1"/>
  <c r="U406" i="6"/>
  <c r="V406" i="6"/>
  <c r="W406" i="6" s="1"/>
  <c r="U32" i="6"/>
  <c r="V32" i="6" s="1"/>
  <c r="W32" i="6" s="1"/>
  <c r="V272" i="6"/>
  <c r="W272" i="6" s="1"/>
  <c r="U272" i="6"/>
  <c r="U443" i="6"/>
  <c r="V443" i="6" s="1"/>
  <c r="W443" i="6" s="1"/>
  <c r="U128" i="6"/>
  <c r="V128" i="6" s="1"/>
  <c r="W128" i="6" s="1"/>
  <c r="U1625" i="6"/>
  <c r="V1625" i="6" s="1"/>
  <c r="W1625" i="6" s="1"/>
  <c r="V1553" i="6"/>
  <c r="W1553" i="6" s="1"/>
  <c r="U1553" i="6"/>
  <c r="U1276" i="6"/>
  <c r="V1276" i="6" s="1"/>
  <c r="W1276" i="6" s="1"/>
  <c r="U588" i="6"/>
  <c r="V588" i="6" s="1"/>
  <c r="W588" i="6" s="1"/>
  <c r="U507" i="6"/>
  <c r="V507" i="6" s="1"/>
  <c r="W507" i="6" s="1"/>
  <c r="V724" i="6"/>
  <c r="W724" i="6" s="1"/>
  <c r="U724" i="6"/>
  <c r="U741" i="6"/>
  <c r="V741" i="6"/>
  <c r="W741" i="6" s="1"/>
  <c r="U1537" i="6"/>
  <c r="V1537" i="6" s="1"/>
  <c r="W1537" i="6" s="1"/>
  <c r="U1609" i="6"/>
  <c r="V1609" i="6" s="1"/>
  <c r="W1609" i="6" s="1"/>
  <c r="V1693" i="6"/>
  <c r="W1693" i="6" s="1"/>
  <c r="U1693" i="6"/>
  <c r="U1597" i="6"/>
  <c r="V1597" i="6" s="1"/>
  <c r="W1597" i="6" s="1"/>
  <c r="U1529" i="6"/>
  <c r="V1529" i="6" s="1"/>
  <c r="W1529" i="6" s="1"/>
  <c r="U1333" i="6"/>
  <c r="V1333" i="6"/>
  <c r="W1333" i="6" s="1"/>
  <c r="V1364" i="6"/>
  <c r="W1364" i="6" s="1"/>
  <c r="U1364" i="6"/>
  <c r="U1309" i="6"/>
  <c r="V1309" i="6" s="1"/>
  <c r="W1309" i="6" s="1"/>
  <c r="U1245" i="6"/>
  <c r="V1245" i="6" s="1"/>
  <c r="W1245" i="6" s="1"/>
  <c r="U1321" i="6"/>
  <c r="V1321" i="6" s="1"/>
  <c r="W1321" i="6" s="1"/>
  <c r="V1257" i="6"/>
  <c r="W1257" i="6" s="1"/>
  <c r="U1257" i="6"/>
  <c r="U1320" i="6"/>
  <c r="V1320" i="6" s="1"/>
  <c r="W1320" i="6" s="1"/>
  <c r="U1192" i="6"/>
  <c r="V1192" i="6" s="1"/>
  <c r="W1192" i="6" s="1"/>
  <c r="U1114" i="6"/>
  <c r="V1114" i="6"/>
  <c r="W1114" i="6" s="1"/>
  <c r="U873" i="6"/>
  <c r="V873" i="6" s="1"/>
  <c r="W873" i="6" s="1"/>
  <c r="U652" i="6"/>
  <c r="V652" i="6" s="1"/>
  <c r="W652" i="6" s="1"/>
  <c r="U435" i="6"/>
  <c r="V435" i="6" s="1"/>
  <c r="W435" i="6" s="1"/>
  <c r="U257" i="6"/>
  <c r="V257" i="6"/>
  <c r="W257" i="6" s="1"/>
  <c r="V628" i="6"/>
  <c r="W628" i="6" s="1"/>
  <c r="U628" i="6"/>
  <c r="U516" i="6"/>
  <c r="V516" i="6" s="1"/>
  <c r="W516" i="6" s="1"/>
  <c r="U287" i="6"/>
  <c r="V287" i="6" s="1"/>
  <c r="W287" i="6" s="1"/>
  <c r="U624" i="6"/>
  <c r="V624" i="6" s="1"/>
  <c r="W624" i="6" s="1"/>
  <c r="V368" i="6"/>
  <c r="W368" i="6" s="1"/>
  <c r="U368" i="6"/>
  <c r="U149" i="6"/>
  <c r="V149" i="6" s="1"/>
  <c r="W149" i="6" s="1"/>
  <c r="U213" i="6"/>
  <c r="V213" i="6" s="1"/>
  <c r="W213" i="6" s="1"/>
  <c r="U1499" i="6"/>
  <c r="V1499" i="6"/>
  <c r="W1499" i="6" s="1"/>
  <c r="U1349" i="6"/>
  <c r="V1349" i="6" s="1"/>
  <c r="W1349" i="6" s="1"/>
  <c r="U1336" i="6"/>
  <c r="V1336" i="6" s="1"/>
  <c r="W1336" i="6" s="1"/>
  <c r="U1068" i="6"/>
  <c r="V1068" i="6" s="1"/>
  <c r="W1068" i="6" s="1"/>
  <c r="U764" i="6"/>
  <c r="V764" i="6"/>
  <c r="W764" i="6" s="1"/>
  <c r="V903" i="6"/>
  <c r="W903" i="6" s="1"/>
  <c r="U903" i="6"/>
  <c r="U72" i="6"/>
  <c r="V72" i="6" s="1"/>
  <c r="W72" i="6" s="1"/>
  <c r="U564" i="6"/>
  <c r="V564" i="6" s="1"/>
  <c r="W564" i="6" s="1"/>
  <c r="U687" i="6"/>
  <c r="V687" i="6"/>
  <c r="W687" i="6" s="1"/>
  <c r="V36" i="6"/>
  <c r="W36" i="6" s="1"/>
  <c r="U36" i="6"/>
  <c r="U197" i="6"/>
  <c r="V197" i="6" s="1"/>
  <c r="W197" i="6" s="1"/>
  <c r="U41" i="6"/>
  <c r="V41" i="6" s="1"/>
  <c r="W41" i="6" s="1"/>
  <c r="U1212" i="6"/>
  <c r="V1212" i="6" s="1"/>
  <c r="W1212" i="6" s="1"/>
  <c r="V1301" i="6"/>
  <c r="W1301" i="6" s="1"/>
  <c r="U1301" i="6"/>
  <c r="U937" i="6"/>
  <c r="V937" i="6"/>
  <c r="W937" i="6" s="1"/>
  <c r="U913" i="6"/>
  <c r="V913" i="6"/>
  <c r="W913" i="6" s="1"/>
  <c r="U853" i="6"/>
  <c r="V853" i="6"/>
  <c r="W853" i="6" s="1"/>
  <c r="U523" i="6"/>
  <c r="V523" i="6" s="1"/>
  <c r="W523" i="6" s="1"/>
  <c r="U660" i="6"/>
  <c r="V660" i="6" s="1"/>
  <c r="W660" i="6" s="1"/>
  <c r="U187" i="6"/>
  <c r="V187" i="6" s="1"/>
  <c r="W187" i="6" s="1"/>
  <c r="U89" i="6"/>
  <c r="V89" i="6" s="1"/>
  <c r="W89" i="6" s="1"/>
  <c r="V1653" i="6"/>
  <c r="W1653" i="6" s="1"/>
  <c r="U1653" i="6"/>
  <c r="U1689" i="6"/>
  <c r="V1689" i="6" s="1"/>
  <c r="W1689" i="6" s="1"/>
  <c r="U1598" i="6"/>
  <c r="V1598" i="6" s="1"/>
  <c r="W1598" i="6" s="1"/>
  <c r="V1677" i="6"/>
  <c r="W1677" i="6" s="1"/>
  <c r="U1677" i="6"/>
  <c r="V1577" i="6"/>
  <c r="W1577" i="6" s="1"/>
  <c r="U1577" i="6"/>
  <c r="U1483" i="6"/>
  <c r="V1483" i="6"/>
  <c r="W1483" i="6" s="1"/>
  <c r="U1442" i="6"/>
  <c r="V1442" i="6" s="1"/>
  <c r="W1442" i="6" s="1"/>
  <c r="V1296" i="6"/>
  <c r="W1296" i="6" s="1"/>
  <c r="U1296" i="6"/>
  <c r="V1232" i="6"/>
  <c r="W1232" i="6" s="1"/>
  <c r="U1232" i="6"/>
  <c r="U1261" i="6"/>
  <c r="V1261" i="6" s="1"/>
  <c r="W1261" i="6" s="1"/>
  <c r="U1054" i="6"/>
  <c r="V1054" i="6" s="1"/>
  <c r="W1054" i="6" s="1"/>
  <c r="V1060" i="6"/>
  <c r="W1060" i="6" s="1"/>
  <c r="U1060" i="6"/>
  <c r="U993" i="6"/>
  <c r="V993" i="6" s="1"/>
  <c r="W993" i="6" s="1"/>
  <c r="U865" i="6"/>
  <c r="V865" i="6"/>
  <c r="W865" i="6" s="1"/>
  <c r="U808" i="6"/>
  <c r="V808" i="6"/>
  <c r="W808" i="6" s="1"/>
  <c r="U744" i="6"/>
  <c r="V744" i="6"/>
  <c r="W744" i="6" s="1"/>
  <c r="V851" i="6"/>
  <c r="W851" i="6" s="1"/>
  <c r="U851" i="6"/>
  <c r="U792" i="6"/>
  <c r="V792" i="6"/>
  <c r="W792" i="6" s="1"/>
  <c r="U740" i="6"/>
  <c r="V740" i="6" s="1"/>
  <c r="W740" i="6" s="1"/>
  <c r="U833" i="6"/>
  <c r="V833" i="6" s="1"/>
  <c r="W833" i="6" s="1"/>
  <c r="U760" i="6"/>
  <c r="V760" i="6" s="1"/>
  <c r="W760" i="6" s="1"/>
  <c r="U712" i="6"/>
  <c r="V712" i="6" s="1"/>
  <c r="W712" i="6" s="1"/>
  <c r="U648" i="6"/>
  <c r="V648" i="6" s="1"/>
  <c r="W648" i="6" s="1"/>
  <c r="U540" i="6"/>
  <c r="V540" i="6" s="1"/>
  <c r="W540" i="6" s="1"/>
  <c r="V500" i="6"/>
  <c r="W500" i="6" s="1"/>
  <c r="U500" i="6"/>
  <c r="U254" i="6"/>
  <c r="V254" i="6"/>
  <c r="W254" i="6" s="1"/>
  <c r="U390" i="6"/>
  <c r="V390" i="6"/>
  <c r="W390" i="6" s="1"/>
  <c r="U782" i="6"/>
  <c r="V782" i="6" s="1"/>
  <c r="W782" i="6" s="1"/>
  <c r="V532" i="6"/>
  <c r="W532" i="6" s="1"/>
  <c r="U532" i="6"/>
  <c r="U176" i="6"/>
  <c r="V176" i="6" s="1"/>
  <c r="W176" i="6" s="1"/>
  <c r="U418" i="6"/>
  <c r="V418" i="6"/>
  <c r="W418" i="6" s="1"/>
  <c r="U370" i="6"/>
  <c r="V370" i="6"/>
  <c r="W370" i="6" s="1"/>
  <c r="V16" i="6"/>
  <c r="W16" i="6" s="1"/>
  <c r="U16" i="6"/>
  <c r="U92" i="6"/>
  <c r="V92" i="6" s="1"/>
  <c r="W92" i="6" s="1"/>
  <c r="U144" i="6"/>
  <c r="V144" i="6" s="1"/>
  <c r="W144" i="6" s="1"/>
  <c r="U261" i="6"/>
  <c r="V261" i="6" s="1"/>
  <c r="W261" i="6" s="1"/>
  <c r="V73" i="6"/>
  <c r="W73" i="6" s="1"/>
  <c r="U73" i="6"/>
  <c r="U1630" i="6"/>
  <c r="V1630" i="6" s="1"/>
  <c r="W1630" i="6" s="1"/>
  <c r="U1521" i="6"/>
  <c r="V1521" i="6" s="1"/>
  <c r="W1521" i="6" s="1"/>
  <c r="U1405" i="6"/>
  <c r="V1405" i="6" s="1"/>
  <c r="W1405" i="6" s="1"/>
  <c r="U1342" i="6"/>
  <c r="V1342" i="6" s="1"/>
  <c r="W1342" i="6" s="1"/>
  <c r="U1216" i="6"/>
  <c r="V1216" i="6" s="1"/>
  <c r="W1216" i="6" s="1"/>
  <c r="U1062" i="6"/>
  <c r="V1062" i="6" s="1"/>
  <c r="W1062" i="6" s="1"/>
  <c r="U898" i="6"/>
  <c r="V898" i="6" s="1"/>
  <c r="W898" i="6" s="1"/>
  <c r="V1484" i="6"/>
  <c r="W1484" i="6" s="1"/>
  <c r="U1484" i="6"/>
  <c r="U603" i="6"/>
  <c r="V603" i="6"/>
  <c r="W603" i="6" s="1"/>
  <c r="U979" i="6"/>
  <c r="V979" i="6" s="1"/>
  <c r="W979" i="6" s="1"/>
  <c r="U679" i="6"/>
  <c r="V679" i="6" s="1"/>
  <c r="W679" i="6" s="1"/>
  <c r="V799" i="6"/>
  <c r="W799" i="6" s="1"/>
  <c r="U799" i="6"/>
  <c r="U623" i="6"/>
  <c r="V623" i="6"/>
  <c r="W623" i="6" s="1"/>
  <c r="U747" i="6"/>
  <c r="V747" i="6"/>
  <c r="W747" i="6" s="1"/>
  <c r="U458" i="6"/>
  <c r="V458" i="6"/>
  <c r="W458" i="6" s="1"/>
  <c r="U310" i="6"/>
  <c r="V310" i="6" s="1"/>
  <c r="W310" i="6" s="1"/>
  <c r="U196" i="6"/>
  <c r="V196" i="6" s="1"/>
  <c r="W196" i="6" s="1"/>
  <c r="U268" i="6"/>
  <c r="V268" i="6" s="1"/>
  <c r="W268" i="6" s="1"/>
  <c r="U661" i="6"/>
  <c r="V661" i="6"/>
  <c r="W661" i="6" s="1"/>
  <c r="V255" i="6"/>
  <c r="W255" i="6" s="1"/>
  <c r="U255" i="6"/>
  <c r="U285" i="6"/>
  <c r="V285" i="6" s="1"/>
  <c r="W285" i="6" s="1"/>
  <c r="U133" i="6"/>
  <c r="V133" i="6" s="1"/>
  <c r="W133" i="6" s="1"/>
  <c r="U641" i="6"/>
  <c r="V641" i="6"/>
  <c r="W641" i="6" s="1"/>
  <c r="U278" i="6"/>
  <c r="V278" i="6" s="1"/>
  <c r="W278" i="6" s="1"/>
  <c r="U1601" i="6"/>
  <c r="V1601" i="6" s="1"/>
  <c r="W1601" i="6" s="1"/>
  <c r="U1665" i="6"/>
  <c r="V1665" i="6" s="1"/>
  <c r="W1665" i="6" s="1"/>
  <c r="U1423" i="6"/>
  <c r="V1423" i="6" s="1"/>
  <c r="W1423" i="6" s="1"/>
  <c r="V664" i="6"/>
  <c r="W664" i="6" s="1"/>
  <c r="U664" i="6"/>
  <c r="U491" i="6"/>
  <c r="V491" i="6"/>
  <c r="W491" i="6" s="1"/>
  <c r="U597" i="6"/>
  <c r="V597" i="6"/>
  <c r="W597" i="6" s="1"/>
  <c r="U673" i="6"/>
  <c r="V673" i="6"/>
  <c r="W673" i="6" s="1"/>
  <c r="V520" i="6"/>
  <c r="W520" i="6" s="1"/>
  <c r="U520" i="6"/>
  <c r="U283" i="6"/>
  <c r="V283" i="6" s="1"/>
  <c r="W283" i="6" s="1"/>
  <c r="U195" i="6"/>
  <c r="V195" i="6" s="1"/>
  <c r="W195" i="6" s="1"/>
  <c r="U408" i="6"/>
  <c r="V408" i="6" s="1"/>
  <c r="W408" i="6" s="1"/>
  <c r="V173" i="6"/>
  <c r="W173" i="6" s="1"/>
  <c r="U173" i="6"/>
  <c r="U1673" i="6"/>
  <c r="V1673" i="6" s="1"/>
  <c r="W1673" i="6" s="1"/>
  <c r="U1593" i="6"/>
  <c r="V1593" i="6" s="1"/>
  <c r="W1593" i="6" s="1"/>
  <c r="U1661" i="6"/>
  <c r="V1661" i="6" s="1"/>
  <c r="W1661" i="6" s="1"/>
  <c r="V1697" i="6"/>
  <c r="W1697" i="6" s="1"/>
  <c r="U1697" i="6"/>
  <c r="U1578" i="6"/>
  <c r="V1578" i="6" s="1"/>
  <c r="W1578" i="6" s="1"/>
  <c r="U1546" i="6"/>
  <c r="V1546" i="6" s="1"/>
  <c r="W1546" i="6" s="1"/>
  <c r="U1491" i="6"/>
  <c r="V1491" i="6" s="1"/>
  <c r="W1491" i="6" s="1"/>
  <c r="V1535" i="6"/>
  <c r="W1535" i="6" s="1"/>
  <c r="U1535" i="6"/>
  <c r="U1365" i="6"/>
  <c r="V1365" i="6"/>
  <c r="W1365" i="6" s="1"/>
  <c r="U1398" i="6"/>
  <c r="V1398" i="6" s="1"/>
  <c r="W1398" i="6" s="1"/>
  <c r="U1308" i="6"/>
  <c r="V1308" i="6" s="1"/>
  <c r="W1308" i="6" s="1"/>
  <c r="V1244" i="6"/>
  <c r="W1244" i="6" s="1"/>
  <c r="U1244" i="6"/>
  <c r="U1248" i="6"/>
  <c r="V1248" i="6" s="1"/>
  <c r="W1248" i="6" s="1"/>
  <c r="U1146" i="6"/>
  <c r="V1146" i="6"/>
  <c r="W1146" i="6" s="1"/>
  <c r="U1196" i="6"/>
  <c r="V1196" i="6" s="1"/>
  <c r="W1196" i="6" s="1"/>
  <c r="V1205" i="6"/>
  <c r="W1205" i="6" s="1"/>
  <c r="U1205" i="6"/>
  <c r="U1130" i="6"/>
  <c r="V1130" i="6"/>
  <c r="W1130" i="6" s="1"/>
  <c r="U850" i="6"/>
  <c r="V850" i="6" s="1"/>
  <c r="W850" i="6" s="1"/>
  <c r="U1096" i="6"/>
  <c r="V1096" i="6" s="1"/>
  <c r="W1096" i="6" s="1"/>
  <c r="U1102" i="6"/>
  <c r="V1102" i="6" s="1"/>
  <c r="W1102" i="6" s="1"/>
  <c r="U915" i="6"/>
  <c r="V915" i="6" s="1"/>
  <c r="W915" i="6" s="1"/>
  <c r="U1292" i="6"/>
  <c r="V1292" i="6" s="1"/>
  <c r="W1292" i="6" s="1"/>
  <c r="U716" i="6"/>
  <c r="V716" i="6" s="1"/>
  <c r="W716" i="6" s="1"/>
  <c r="U809" i="6"/>
  <c r="V809" i="6" s="1"/>
  <c r="W809" i="6" s="1"/>
  <c r="U748" i="6"/>
  <c r="V748" i="6" s="1"/>
  <c r="W748" i="6" s="1"/>
  <c r="U696" i="6"/>
  <c r="V696" i="6" s="1"/>
  <c r="W696" i="6" s="1"/>
  <c r="U632" i="6"/>
  <c r="V632" i="6" s="1"/>
  <c r="W632" i="6" s="1"/>
  <c r="V568" i="6"/>
  <c r="W568" i="6" s="1"/>
  <c r="U568" i="6"/>
  <c r="U814" i="6"/>
  <c r="V814" i="6"/>
  <c r="W814" i="6" s="1"/>
  <c r="U757" i="6"/>
  <c r="V757" i="6"/>
  <c r="W757" i="6" s="1"/>
  <c r="U584" i="6"/>
  <c r="V584" i="6" s="1"/>
  <c r="W584" i="6" s="1"/>
  <c r="V492" i="6"/>
  <c r="W492" i="6" s="1"/>
  <c r="U492" i="6"/>
  <c r="U616" i="6"/>
  <c r="V616" i="6" s="1"/>
  <c r="W616" i="6" s="1"/>
  <c r="U416" i="6"/>
  <c r="V416" i="6" s="1"/>
  <c r="W416" i="6" s="1"/>
  <c r="U108" i="6"/>
  <c r="V108" i="6" s="1"/>
  <c r="W108" i="6" s="1"/>
  <c r="V336" i="6"/>
  <c r="W336" i="6" s="1"/>
  <c r="U336" i="6"/>
  <c r="U1044" i="6"/>
  <c r="V1044" i="6" s="1"/>
  <c r="W1044" i="6" s="1"/>
  <c r="U1618" i="6"/>
  <c r="V1618" i="6" s="1"/>
  <c r="W1618" i="6" s="1"/>
  <c r="U1574" i="6"/>
  <c r="V1574" i="6" s="1"/>
  <c r="W1574" i="6" s="1"/>
  <c r="V1269" i="6"/>
  <c r="W1269" i="6" s="1"/>
  <c r="U1269" i="6"/>
  <c r="U1182" i="6"/>
  <c r="V1182" i="6"/>
  <c r="W1182" i="6" s="1"/>
  <c r="U929" i="6"/>
  <c r="V929" i="6"/>
  <c r="W929" i="6" s="1"/>
  <c r="U969" i="6"/>
  <c r="V969" i="6" s="1"/>
  <c r="W969" i="6" s="1"/>
  <c r="U881" i="6"/>
  <c r="V881" i="6" s="1"/>
  <c r="W881" i="6" s="1"/>
  <c r="U901" i="6"/>
  <c r="V901" i="6"/>
  <c r="W901" i="6" s="1"/>
  <c r="U1120" i="6"/>
  <c r="V1120" i="6" s="1"/>
  <c r="W1120" i="6" s="1"/>
  <c r="U841" i="6"/>
  <c r="V841" i="6"/>
  <c r="W841" i="6" s="1"/>
  <c r="U675" i="6"/>
  <c r="V675" i="6" s="1"/>
  <c r="W675" i="6" s="1"/>
  <c r="U1331" i="6"/>
  <c r="V1331" i="6" s="1"/>
  <c r="W1331" i="6" s="1"/>
  <c r="U501" i="6"/>
  <c r="V501" i="6"/>
  <c r="W501" i="6" s="1"/>
  <c r="U974" i="6"/>
  <c r="V974" i="6" s="1"/>
  <c r="W974" i="6" s="1"/>
  <c r="V548" i="6"/>
  <c r="W548" i="6" s="1"/>
  <c r="U548" i="6"/>
  <c r="U473" i="6"/>
  <c r="V473" i="6" s="1"/>
  <c r="W473" i="6" s="1"/>
  <c r="U374" i="6"/>
  <c r="V374" i="6"/>
  <c r="W374" i="6" s="1"/>
  <c r="V692" i="6"/>
  <c r="W692" i="6" s="1"/>
  <c r="U692" i="6"/>
  <c r="V192" i="6"/>
  <c r="W192" i="6" s="1"/>
  <c r="U192" i="6"/>
  <c r="U252" i="6"/>
  <c r="V252" i="6"/>
  <c r="W252" i="6" s="1"/>
  <c r="U636" i="6"/>
  <c r="V636" i="6" s="1"/>
  <c r="W636" i="6" s="1"/>
  <c r="V163" i="6"/>
  <c r="W163" i="6" s="1"/>
  <c r="U163" i="6"/>
  <c r="V45" i="6"/>
  <c r="W45" i="6" s="1"/>
  <c r="U45" i="6"/>
  <c r="U1549" i="6"/>
  <c r="V1549" i="6" s="1"/>
  <c r="W1549" i="6" s="1"/>
  <c r="U1497" i="6"/>
  <c r="V1497" i="6" s="1"/>
  <c r="W1497" i="6" s="1"/>
  <c r="V1360" i="6"/>
  <c r="W1360" i="6" s="1"/>
  <c r="U1360" i="6"/>
  <c r="V1370" i="6"/>
  <c r="W1370" i="6" s="1"/>
  <c r="U1370" i="6"/>
  <c r="U1293" i="6"/>
  <c r="V1293" i="6" s="1"/>
  <c r="W1293" i="6" s="1"/>
  <c r="U1243" i="6"/>
  <c r="V1243" i="6"/>
  <c r="W1243" i="6" s="1"/>
  <c r="V1255" i="6"/>
  <c r="W1255" i="6" s="1"/>
  <c r="U1255" i="6"/>
  <c r="V818" i="6"/>
  <c r="W818" i="6" s="1"/>
  <c r="U818" i="6"/>
  <c r="U600" i="6"/>
  <c r="V600" i="6" s="1"/>
  <c r="W600" i="6" s="1"/>
  <c r="U894" i="6"/>
  <c r="V894" i="6" s="1"/>
  <c r="W894" i="6" s="1"/>
  <c r="U545" i="6"/>
  <c r="V545" i="6" s="1"/>
  <c r="W545" i="6" s="1"/>
  <c r="V1657" i="6"/>
  <c r="W1657" i="6" s="1"/>
  <c r="U1657" i="6"/>
  <c r="U1581" i="6"/>
  <c r="V1581" i="6" s="1"/>
  <c r="W1581" i="6" s="1"/>
  <c r="U1645" i="6"/>
  <c r="V1645" i="6" s="1"/>
  <c r="W1645" i="6" s="1"/>
  <c r="U1489" i="6"/>
  <c r="V1489" i="6" s="1"/>
  <c r="W1489" i="6" s="1"/>
  <c r="V1542" i="6"/>
  <c r="W1542" i="6" s="1"/>
  <c r="U1542" i="6"/>
  <c r="U1406" i="6"/>
  <c r="V1406" i="6" s="1"/>
  <c r="W1406" i="6" s="1"/>
  <c r="U1382" i="6"/>
  <c r="V1382" i="6" s="1"/>
  <c r="W1382" i="6" s="1"/>
  <c r="U1359" i="6"/>
  <c r="V1359" i="6" s="1"/>
  <c r="W1359" i="6" s="1"/>
  <c r="U1366" i="6"/>
  <c r="V1366" i="6" s="1"/>
  <c r="W1366" i="6" s="1"/>
  <c r="U1325" i="6"/>
  <c r="V1325" i="6" s="1"/>
  <c r="W1325" i="6" s="1"/>
  <c r="U1305" i="6"/>
  <c r="V1305" i="6" s="1"/>
  <c r="W1305" i="6" s="1"/>
  <c r="V1332" i="6"/>
  <c r="W1332" i="6" s="1"/>
  <c r="U1332" i="6"/>
  <c r="U961" i="6"/>
  <c r="V961" i="6" s="1"/>
  <c r="W961" i="6" s="1"/>
  <c r="U1368" i="6"/>
  <c r="V1368" i="6"/>
  <c r="W1368" i="6" s="1"/>
  <c r="U1110" i="6"/>
  <c r="V1110" i="6"/>
  <c r="W1110" i="6" s="1"/>
  <c r="U921" i="6"/>
  <c r="V921" i="6"/>
  <c r="W921" i="6" s="1"/>
  <c r="V1324" i="6"/>
  <c r="W1324" i="6" s="1"/>
  <c r="U1324" i="6"/>
  <c r="U1090" i="6"/>
  <c r="V1090" i="6" s="1"/>
  <c r="W1090" i="6" s="1"/>
  <c r="U1011" i="6"/>
  <c r="V1011" i="6" s="1"/>
  <c r="W1011" i="6" s="1"/>
  <c r="U620" i="6"/>
  <c r="V620" i="6" s="1"/>
  <c r="W620" i="6" s="1"/>
  <c r="V871" i="6"/>
  <c r="W871" i="6" s="1"/>
  <c r="U871" i="6"/>
  <c r="U676" i="6"/>
  <c r="V676" i="6" s="1"/>
  <c r="W676" i="6" s="1"/>
  <c r="U612" i="6"/>
  <c r="V612" i="6" s="1"/>
  <c r="W612" i="6" s="1"/>
  <c r="U991" i="6"/>
  <c r="V991" i="6" s="1"/>
  <c r="W991" i="6" s="1"/>
  <c r="V806" i="6"/>
  <c r="W806" i="6" s="1"/>
  <c r="U806" i="6"/>
  <c r="U1160" i="6"/>
  <c r="V1160" i="6" s="1"/>
  <c r="W1160" i="6" s="1"/>
  <c r="U693" i="6"/>
  <c r="V693" i="6"/>
  <c r="W693" i="6" s="1"/>
  <c r="U1174" i="6"/>
  <c r="V1174" i="6"/>
  <c r="W1174" i="6" s="1"/>
  <c r="U479" i="6"/>
  <c r="V479" i="6" s="1"/>
  <c r="W479" i="6" s="1"/>
  <c r="U304" i="6"/>
  <c r="V304" i="6" s="1"/>
  <c r="W304" i="6" s="1"/>
  <c r="U476" i="6"/>
  <c r="V476" i="6" s="1"/>
  <c r="W476" i="6" s="1"/>
  <c r="U64" i="6"/>
  <c r="V64" i="6" s="1"/>
  <c r="W64" i="6" s="1"/>
  <c r="V372" i="6"/>
  <c r="W372" i="6" s="1"/>
  <c r="U372" i="6"/>
  <c r="U77" i="6"/>
  <c r="V77" i="6" s="1"/>
  <c r="W77" i="6" s="1"/>
  <c r="U420" i="6"/>
  <c r="V420" i="6" s="1"/>
  <c r="W420" i="6" s="1"/>
  <c r="U245" i="6"/>
  <c r="V245" i="6" s="1"/>
  <c r="W245" i="6" s="1"/>
  <c r="V172" i="6"/>
  <c r="W172" i="6" s="1"/>
  <c r="U172" i="6"/>
  <c r="U140" i="6"/>
  <c r="V140" i="6" s="1"/>
  <c r="W140" i="6" s="1"/>
  <c r="U105" i="6"/>
  <c r="V105" i="6" s="1"/>
  <c r="W105" i="6" s="1"/>
  <c r="U28" i="6"/>
  <c r="V28" i="6" s="1"/>
  <c r="W28" i="6" s="1"/>
  <c r="V101" i="6"/>
  <c r="W101" i="6" s="1"/>
  <c r="U101" i="6"/>
  <c r="U1613" i="6"/>
  <c r="V1613" i="6" s="1"/>
  <c r="W1613" i="6" s="1"/>
  <c r="U1474" i="6"/>
  <c r="V1474" i="6" s="1"/>
  <c r="W1474" i="6" s="1"/>
  <c r="U1199" i="6"/>
  <c r="V1199" i="6" s="1"/>
  <c r="W1199" i="6" s="1"/>
  <c r="U1275" i="6"/>
  <c r="V1275" i="6" s="1"/>
  <c r="W1275" i="6" s="1"/>
  <c r="U1094" i="6"/>
  <c r="V1094" i="6" s="1"/>
  <c r="W1094" i="6" s="1"/>
  <c r="U728" i="6"/>
  <c r="V728" i="6"/>
  <c r="W728" i="6" s="1"/>
  <c r="U555" i="6"/>
  <c r="V555" i="6"/>
  <c r="W555" i="6" s="1"/>
  <c r="V467" i="6"/>
  <c r="W467" i="6" s="1"/>
  <c r="U467" i="6"/>
  <c r="U470" i="6"/>
  <c r="V470" i="6"/>
  <c r="W470" i="6" s="1"/>
  <c r="U289" i="6"/>
  <c r="V289" i="6"/>
  <c r="W289" i="6" s="1"/>
  <c r="U454" i="6"/>
  <c r="V454" i="6"/>
  <c r="W454" i="6" s="1"/>
  <c r="V452" i="6"/>
  <c r="W452" i="6" s="1"/>
  <c r="U452" i="6"/>
  <c r="U1641" i="6"/>
  <c r="V1641" i="6" s="1"/>
  <c r="W1641" i="6" s="1"/>
  <c r="U1565" i="6"/>
  <c r="V1565" i="6" s="1"/>
  <c r="W1565" i="6" s="1"/>
  <c r="U1629" i="6"/>
  <c r="V1629" i="6" s="1"/>
  <c r="W1629" i="6" s="1"/>
  <c r="U1523" i="6"/>
  <c r="V1523" i="6" s="1"/>
  <c r="W1523" i="6" s="1"/>
  <c r="U1390" i="6"/>
  <c r="V1390" i="6" s="1"/>
  <c r="W1390" i="6" s="1"/>
  <c r="U1277" i="6"/>
  <c r="V1277" i="6" s="1"/>
  <c r="W1277" i="6" s="1"/>
  <c r="U1213" i="6"/>
  <c r="V1213" i="6" s="1"/>
  <c r="W1213" i="6" s="1"/>
  <c r="V1289" i="6"/>
  <c r="W1289" i="6" s="1"/>
  <c r="U1289" i="6"/>
  <c r="U1225" i="6"/>
  <c r="V1225" i="6" s="1"/>
  <c r="W1225" i="6" s="1"/>
  <c r="U1312" i="6"/>
  <c r="V1312" i="6" s="1"/>
  <c r="W1312" i="6" s="1"/>
  <c r="V1229" i="6"/>
  <c r="W1229" i="6" s="1"/>
  <c r="U1229" i="6"/>
  <c r="V1228" i="6"/>
  <c r="W1228" i="6" s="1"/>
  <c r="U1228" i="6"/>
  <c r="U1178" i="6"/>
  <c r="V1178" i="6"/>
  <c r="W1178" i="6" s="1"/>
  <c r="U1148" i="6"/>
  <c r="V1148" i="6"/>
  <c r="W1148" i="6" s="1"/>
  <c r="U1288" i="6"/>
  <c r="V1288" i="6" s="1"/>
  <c r="W1288" i="6" s="1"/>
  <c r="U1334" i="6"/>
  <c r="V1334" i="6" s="1"/>
  <c r="W1334" i="6" s="1"/>
  <c r="U1001" i="6"/>
  <c r="V1001" i="6"/>
  <c r="W1001" i="6" s="1"/>
  <c r="U909" i="6"/>
  <c r="V909" i="6"/>
  <c r="W909" i="6" s="1"/>
  <c r="V796" i="6"/>
  <c r="W796" i="6" s="1"/>
  <c r="U796" i="6"/>
  <c r="V804" i="6"/>
  <c r="W804" i="6" s="1"/>
  <c r="U804" i="6"/>
  <c r="U524" i="6"/>
  <c r="V524" i="6" s="1"/>
  <c r="W524" i="6" s="1"/>
  <c r="U1142" i="6"/>
  <c r="V1142" i="6"/>
  <c r="W1142" i="6" s="1"/>
  <c r="U298" i="6"/>
  <c r="V298" i="6"/>
  <c r="W298" i="6" s="1"/>
  <c r="V165" i="6"/>
  <c r="W165" i="6" s="1"/>
  <c r="U165" i="6"/>
  <c r="U9" i="6"/>
  <c r="V9" i="6" s="1"/>
  <c r="W9" i="6" s="1"/>
  <c r="U13" i="6"/>
  <c r="V13" i="6" s="1"/>
  <c r="W13" i="6" s="1"/>
  <c r="U5" i="5"/>
  <c r="V5" i="5" s="1"/>
  <c r="U859" i="5"/>
  <c r="V859" i="5" s="1"/>
  <c r="U836" i="5"/>
  <c r="U1197" i="5"/>
  <c r="V1197" i="5" s="1"/>
  <c r="U964" i="5"/>
  <c r="V964" i="5" s="1"/>
  <c r="U301" i="5"/>
  <c r="V301" i="5" s="1"/>
  <c r="AF301" i="5" s="1"/>
  <c r="U788" i="5"/>
  <c r="V788" i="5" s="1"/>
  <c r="AF788" i="5" s="1"/>
  <c r="U822" i="5"/>
  <c r="V822" i="5" s="1"/>
  <c r="W822" i="5" s="1"/>
  <c r="W969" i="5"/>
  <c r="AF969" i="5"/>
  <c r="W266" i="5"/>
  <c r="AF266" i="5"/>
  <c r="W509" i="5"/>
  <c r="AF509" i="5"/>
  <c r="W916" i="5"/>
  <c r="AF916" i="5"/>
  <c r="W884" i="5"/>
  <c r="AF884" i="5"/>
  <c r="W770" i="5"/>
  <c r="AF770" i="5"/>
  <c r="W592" i="5"/>
  <c r="AF592" i="5"/>
  <c r="W1380" i="5"/>
  <c r="AF1380" i="5"/>
  <c r="W1589" i="5"/>
  <c r="AF1589" i="5"/>
  <c r="W1423" i="5"/>
  <c r="AF1423" i="5"/>
  <c r="W1443" i="5"/>
  <c r="AF1443" i="5"/>
  <c r="W1525" i="5"/>
  <c r="AF1525" i="5"/>
  <c r="W1116" i="5"/>
  <c r="AF1116" i="5"/>
  <c r="W1344" i="5"/>
  <c r="AF1344" i="5"/>
  <c r="W674" i="5"/>
  <c r="AF674" i="5"/>
  <c r="W1280" i="5"/>
  <c r="AF1280" i="5"/>
  <c r="W270" i="5"/>
  <c r="AF270" i="5"/>
  <c r="W1147" i="5"/>
  <c r="AF1147" i="5"/>
  <c r="W634" i="5"/>
  <c r="AF634" i="5"/>
  <c r="W702" i="5"/>
  <c r="AF702" i="5"/>
  <c r="W1567" i="5"/>
  <c r="AF1567" i="5"/>
  <c r="W1287" i="5"/>
  <c r="AF1287" i="5"/>
  <c r="W690" i="5"/>
  <c r="AF690" i="5"/>
  <c r="W1120" i="5"/>
  <c r="AF1120" i="5"/>
  <c r="W1179" i="5"/>
  <c r="AF1179" i="5"/>
  <c r="W988" i="5"/>
  <c r="AF988" i="5"/>
  <c r="W736" i="5"/>
  <c r="AF736" i="5"/>
  <c r="W1064" i="5"/>
  <c r="AF1064" i="5"/>
  <c r="W1573" i="5"/>
  <c r="AF1573" i="5"/>
  <c r="W710" i="5"/>
  <c r="AF710" i="5"/>
  <c r="W973" i="5"/>
  <c r="AF973" i="5"/>
  <c r="W964" i="5"/>
  <c r="AF964" i="5"/>
  <c r="W925" i="5"/>
  <c r="AF925" i="5"/>
  <c r="W254" i="5"/>
  <c r="AF254" i="5"/>
  <c r="W1276" i="5"/>
  <c r="AF1276" i="5"/>
  <c r="W326" i="5"/>
  <c r="AF326" i="5"/>
  <c r="W712" i="5"/>
  <c r="AF712" i="5"/>
  <c r="W329" i="5"/>
  <c r="AF329" i="5"/>
  <c r="W1156" i="5"/>
  <c r="AF1156" i="5"/>
  <c r="W1565" i="5"/>
  <c r="AF1565" i="5"/>
  <c r="W637" i="5"/>
  <c r="AF637" i="5"/>
  <c r="W1415" i="5"/>
  <c r="AF1415" i="5"/>
  <c r="W797" i="5"/>
  <c r="AF797" i="5"/>
  <c r="W621" i="5"/>
  <c r="AF621" i="5"/>
  <c r="W1220" i="5"/>
  <c r="AF1220" i="5"/>
  <c r="W1557" i="5"/>
  <c r="AF1557" i="5"/>
  <c r="W1580" i="5"/>
  <c r="AF1580" i="5"/>
  <c r="W1260" i="5"/>
  <c r="AF1260" i="5"/>
  <c r="W1093" i="5"/>
  <c r="AF1093" i="5"/>
  <c r="W738" i="5"/>
  <c r="AF738" i="5"/>
  <c r="W1407" i="5"/>
  <c r="AF1407" i="5"/>
  <c r="W1136" i="5"/>
  <c r="AF1136" i="5"/>
  <c r="W750" i="5"/>
  <c r="AF750" i="5"/>
  <c r="W1140" i="5"/>
  <c r="AF1140" i="5"/>
  <c r="W985" i="5"/>
  <c r="AF985" i="5"/>
  <c r="W869" i="5"/>
  <c r="AF869" i="5"/>
  <c r="W977" i="5"/>
  <c r="AF977" i="5"/>
  <c r="W957" i="5"/>
  <c r="AF957" i="5"/>
  <c r="W515" i="5"/>
  <c r="AF515" i="5"/>
  <c r="W1092" i="5"/>
  <c r="AF1092" i="5"/>
  <c r="W82" i="5"/>
  <c r="AF82" i="5"/>
  <c r="U1535" i="5"/>
  <c r="V1535" i="5" s="1"/>
  <c r="W801" i="5"/>
  <c r="AF801" i="5"/>
  <c r="W576" i="5"/>
  <c r="AF576" i="5"/>
  <c r="W1152" i="5"/>
  <c r="AF1152" i="5"/>
  <c r="W673" i="5"/>
  <c r="AF673" i="5"/>
  <c r="W90" i="5"/>
  <c r="AF90" i="5"/>
  <c r="W416" i="5"/>
  <c r="AF416" i="5"/>
  <c r="W226" i="5"/>
  <c r="AF226" i="5"/>
  <c r="W992" i="5"/>
  <c r="AF992" i="5"/>
  <c r="W229" i="5"/>
  <c r="AF229" i="5"/>
  <c r="W477" i="5"/>
  <c r="AF477" i="5"/>
  <c r="W130" i="5"/>
  <c r="AF130" i="5"/>
  <c r="W273" i="5"/>
  <c r="AF273" i="5"/>
  <c r="W22" i="5"/>
  <c r="AF22" i="5"/>
  <c r="W1268" i="5"/>
  <c r="AF1268" i="5"/>
  <c r="W593" i="5"/>
  <c r="AF593" i="5"/>
  <c r="W330" i="5"/>
  <c r="AF330" i="5"/>
  <c r="W1013" i="5"/>
  <c r="AF1013" i="5"/>
  <c r="W527" i="5"/>
  <c r="AF527" i="5"/>
  <c r="W209" i="5"/>
  <c r="AF209" i="5"/>
  <c r="W597" i="5"/>
  <c r="AF597" i="5"/>
  <c r="W401" i="5"/>
  <c r="AF401" i="5"/>
  <c r="W778" i="5"/>
  <c r="AF778" i="5"/>
  <c r="W142" i="5"/>
  <c r="AF142" i="5"/>
  <c r="W170" i="5"/>
  <c r="AF170" i="5"/>
  <c r="W1631" i="5"/>
  <c r="AF1631" i="5"/>
  <c r="W853" i="5"/>
  <c r="AF853" i="5"/>
  <c r="W1012" i="5"/>
  <c r="AF1012" i="5"/>
  <c r="W1324" i="5"/>
  <c r="AF1324" i="5"/>
  <c r="W945" i="5"/>
  <c r="AF945" i="5"/>
  <c r="W1164" i="5"/>
  <c r="AF1164" i="5"/>
  <c r="W1128" i="5"/>
  <c r="AF1128" i="5"/>
  <c r="W94" i="5"/>
  <c r="AF94" i="5"/>
  <c r="W1168" i="5"/>
  <c r="AF1168" i="5"/>
  <c r="W617" i="5"/>
  <c r="AF617" i="5"/>
  <c r="W1232" i="5"/>
  <c r="AF1232" i="5"/>
  <c r="W1635" i="5"/>
  <c r="AF1635" i="5"/>
  <c r="W1545" i="5"/>
  <c r="AF1545" i="5"/>
  <c r="W1689" i="5"/>
  <c r="AF1689" i="5"/>
  <c r="W1464" i="5"/>
  <c r="AF1464" i="5"/>
  <c r="W1703" i="5"/>
  <c r="AF1703" i="5"/>
  <c r="W1420" i="5"/>
  <c r="AF1420" i="5"/>
  <c r="W1547" i="5"/>
  <c r="AF1547" i="5"/>
  <c r="W1500" i="5"/>
  <c r="AF1500" i="5"/>
  <c r="W1384" i="5"/>
  <c r="AF1384" i="5"/>
  <c r="W1597" i="5"/>
  <c r="AF1597" i="5"/>
  <c r="W1399" i="5"/>
  <c r="AF1399" i="5"/>
  <c r="W1124" i="5"/>
  <c r="AF1124" i="5"/>
  <c r="W1512" i="5"/>
  <c r="AF1512" i="5"/>
  <c r="W1343" i="5"/>
  <c r="AF1343" i="5"/>
  <c r="W1347" i="5"/>
  <c r="AF1347" i="5"/>
  <c r="W1196" i="5"/>
  <c r="AF1196" i="5"/>
  <c r="W1259" i="5"/>
  <c r="AF1259" i="5"/>
  <c r="W734" i="5"/>
  <c r="AF734" i="5"/>
  <c r="W1669" i="5"/>
  <c r="AF1669" i="5"/>
  <c r="W1364" i="5"/>
  <c r="AF1364" i="5"/>
  <c r="W1076" i="5"/>
  <c r="AF1076" i="5"/>
  <c r="W742" i="5"/>
  <c r="AF742" i="5"/>
  <c r="W1559" i="5"/>
  <c r="AF1559" i="5"/>
  <c r="W1131" i="5"/>
  <c r="AF1131" i="5"/>
  <c r="W952" i="5"/>
  <c r="AF952" i="5"/>
  <c r="W608" i="5"/>
  <c r="AF608" i="5"/>
  <c r="W1549" i="5"/>
  <c r="AF1549" i="5"/>
  <c r="W965" i="5"/>
  <c r="AF965" i="5"/>
  <c r="W1041" i="5"/>
  <c r="AF1041" i="5"/>
  <c r="W777" i="5"/>
  <c r="AF777" i="5"/>
  <c r="W689" i="5"/>
  <c r="AF689" i="5"/>
  <c r="W953" i="5"/>
  <c r="AF953" i="5"/>
  <c r="W512" i="5"/>
  <c r="AF512" i="5"/>
  <c r="W658" i="5"/>
  <c r="AF658" i="5"/>
  <c r="W198" i="5"/>
  <c r="AF198" i="5"/>
  <c r="W768" i="5"/>
  <c r="AF768" i="5"/>
  <c r="W984" i="5"/>
  <c r="AF984" i="5"/>
  <c r="W463" i="5"/>
  <c r="AF463" i="5"/>
  <c r="W785" i="5"/>
  <c r="AF785" i="5"/>
  <c r="W860" i="5"/>
  <c r="AF860" i="5"/>
  <c r="W613" i="5"/>
  <c r="AF613" i="5"/>
  <c r="W218" i="5"/>
  <c r="AF218" i="5"/>
  <c r="W892" i="5"/>
  <c r="AF892" i="5"/>
  <c r="W193" i="5"/>
  <c r="AF193" i="5"/>
  <c r="W588" i="5"/>
  <c r="AF588" i="5"/>
  <c r="W377" i="5"/>
  <c r="AF377" i="5"/>
  <c r="W378" i="5"/>
  <c r="AF378" i="5"/>
  <c r="W110" i="5"/>
  <c r="AF110" i="5"/>
  <c r="W640" i="5"/>
  <c r="AF640" i="5"/>
  <c r="W261" i="5"/>
  <c r="AF261" i="5"/>
  <c r="W166" i="5"/>
  <c r="AF166" i="5"/>
  <c r="W448" i="5"/>
  <c r="AF448" i="5"/>
  <c r="W10" i="5"/>
  <c r="AF10" i="5"/>
  <c r="W190" i="5"/>
  <c r="AF190" i="5"/>
  <c r="W720" i="5"/>
  <c r="AF720" i="5"/>
  <c r="W949" i="5"/>
  <c r="AF949" i="5"/>
  <c r="W489" i="5"/>
  <c r="AF489" i="5"/>
  <c r="W162" i="5"/>
  <c r="AF162" i="5"/>
  <c r="W921" i="5"/>
  <c r="AF921" i="5"/>
  <c r="W174" i="5"/>
  <c r="AF174" i="5"/>
  <c r="W483" i="5"/>
  <c r="AF483" i="5"/>
  <c r="W345" i="5"/>
  <c r="AF345" i="5"/>
  <c r="W1272" i="5"/>
  <c r="AF1272" i="5"/>
  <c r="W1467" i="5"/>
  <c r="AF1467" i="5"/>
  <c r="W1691" i="5"/>
  <c r="AF1691" i="5"/>
  <c r="W106" i="5"/>
  <c r="AF106" i="5"/>
  <c r="W662" i="5"/>
  <c r="AF662" i="5"/>
  <c r="W598" i="5"/>
  <c r="AF598" i="5"/>
  <c r="W602" i="5"/>
  <c r="AF602" i="5"/>
  <c r="W701" i="5"/>
  <c r="AF701" i="5"/>
  <c r="W350" i="5"/>
  <c r="AF350" i="5"/>
  <c r="W809" i="5"/>
  <c r="AF809" i="5"/>
  <c r="W234" i="5"/>
  <c r="AF234" i="5"/>
  <c r="W173" i="5"/>
  <c r="AF173" i="5"/>
  <c r="W714" i="5"/>
  <c r="AF714" i="5"/>
  <c r="W1653" i="5"/>
  <c r="AF1653" i="5"/>
  <c r="W1630" i="5"/>
  <c r="AF1630" i="5"/>
  <c r="W1452" i="5"/>
  <c r="AF1452" i="5"/>
  <c r="W614" i="5"/>
  <c r="AF614" i="5"/>
  <c r="W1311" i="5"/>
  <c r="AF1311" i="5"/>
  <c r="W1594" i="5"/>
  <c r="AF1594" i="5"/>
  <c r="W1105" i="5"/>
  <c r="AF1105" i="5"/>
  <c r="W713" i="5"/>
  <c r="AF713" i="5"/>
  <c r="W989" i="5"/>
  <c r="AF989" i="5"/>
  <c r="W780" i="5"/>
  <c r="AF780" i="5"/>
  <c r="W1375" i="5"/>
  <c r="AF1375" i="5"/>
  <c r="W645" i="5"/>
  <c r="AF645" i="5"/>
  <c r="W126" i="5"/>
  <c r="AF126" i="5"/>
  <c r="W282" i="5"/>
  <c r="AF282" i="5"/>
  <c r="W665" i="5"/>
  <c r="AF665" i="5"/>
  <c r="W609" i="5"/>
  <c r="AF609" i="5"/>
  <c r="W413" i="5"/>
  <c r="AF413" i="5"/>
  <c r="W601" i="5"/>
  <c r="AF601" i="5"/>
  <c r="W821" i="5"/>
  <c r="AF821" i="5"/>
  <c r="W681" i="5"/>
  <c r="AF681" i="5"/>
  <c r="W633" i="5"/>
  <c r="AF633" i="5"/>
  <c r="W1521" i="5"/>
  <c r="AF1521" i="5"/>
  <c r="W1601" i="5"/>
  <c r="AF1601" i="5"/>
  <c r="W1622" i="5"/>
  <c r="AF1622" i="5"/>
  <c r="W1569" i="5"/>
  <c r="AF1569" i="5"/>
  <c r="W1436" i="5"/>
  <c r="AF1436" i="5"/>
  <c r="W1197" i="5"/>
  <c r="AF1197" i="5"/>
  <c r="W1471" i="5"/>
  <c r="AF1471" i="5"/>
  <c r="W1009" i="5"/>
  <c r="AF1009" i="5"/>
  <c r="W718" i="5"/>
  <c r="AF718" i="5"/>
  <c r="W98" i="5"/>
  <c r="AF98" i="5"/>
  <c r="W1024" i="5"/>
  <c r="AF1024" i="5"/>
  <c r="W242" i="5"/>
  <c r="AF242" i="5"/>
  <c r="W549" i="5"/>
  <c r="AF549" i="5"/>
  <c r="W729" i="5"/>
  <c r="AF729" i="5"/>
  <c r="W1695" i="5"/>
  <c r="AF1695" i="5"/>
  <c r="W451" i="5"/>
  <c r="AF451" i="5"/>
  <c r="W138" i="5"/>
  <c r="AF138" i="5"/>
  <c r="W1515" i="5"/>
  <c r="AF1515" i="5"/>
  <c r="W565" i="5"/>
  <c r="AF565" i="5"/>
  <c r="W1499" i="5"/>
  <c r="AF1499" i="5"/>
  <c r="W1101" i="5"/>
  <c r="AF1101" i="5"/>
  <c r="W1444" i="5"/>
  <c r="AF1444" i="5"/>
  <c r="W1044" i="5"/>
  <c r="AF1044" i="5"/>
  <c r="W1211" i="5"/>
  <c r="AF1211" i="5"/>
  <c r="W1017" i="5"/>
  <c r="AF1017" i="5"/>
  <c r="W1308" i="5"/>
  <c r="AF1308" i="5"/>
  <c r="W1633" i="5"/>
  <c r="AF1633" i="5"/>
  <c r="W1508" i="5"/>
  <c r="AF1508" i="5"/>
  <c r="W1368" i="5"/>
  <c r="AF1368" i="5"/>
  <c r="W1694" i="5"/>
  <c r="AF1694" i="5"/>
  <c r="W1503" i="5"/>
  <c r="AF1503" i="5"/>
  <c r="W1180" i="5"/>
  <c r="AF1180" i="5"/>
  <c r="W1061" i="5"/>
  <c r="AF1061" i="5"/>
  <c r="W686" i="5"/>
  <c r="AF686" i="5"/>
  <c r="U1109" i="5"/>
  <c r="V1109" i="5" s="1"/>
  <c r="W841" i="5"/>
  <c r="AF841" i="5"/>
  <c r="W1480" i="5"/>
  <c r="AF1480" i="5"/>
  <c r="W828" i="5"/>
  <c r="AF828" i="5"/>
  <c r="W642" i="5"/>
  <c r="AF642" i="5"/>
  <c r="W685" i="5"/>
  <c r="AF685" i="5"/>
  <c r="W833" i="5"/>
  <c r="AF833" i="5"/>
  <c r="W773" i="5"/>
  <c r="AF773" i="5"/>
  <c r="W101" i="5"/>
  <c r="AF101" i="5"/>
  <c r="W65" i="5"/>
  <c r="AF65" i="5"/>
  <c r="U873" i="5"/>
  <c r="V873" i="5" s="1"/>
  <c r="W69" i="5"/>
  <c r="AF69" i="5"/>
  <c r="W78" i="5"/>
  <c r="AF78" i="5"/>
  <c r="W730" i="5"/>
  <c r="AF730" i="5"/>
  <c r="W793" i="5"/>
  <c r="AF793" i="5"/>
  <c r="W1564" i="5"/>
  <c r="AF1564" i="5"/>
  <c r="W1320" i="5"/>
  <c r="AF1320" i="5"/>
  <c r="W573" i="5"/>
  <c r="AF573" i="5"/>
  <c r="W42" i="5"/>
  <c r="AF42" i="5"/>
  <c r="W322" i="5"/>
  <c r="AF322" i="5"/>
  <c r="W733" i="5"/>
  <c r="AF733" i="5"/>
  <c r="W37" i="5"/>
  <c r="AF37" i="5"/>
  <c r="W129" i="5"/>
  <c r="AF129" i="5"/>
  <c r="W1683" i="5"/>
  <c r="AF1683" i="5"/>
  <c r="W1607" i="5"/>
  <c r="AF1607" i="5"/>
  <c r="W1537" i="5"/>
  <c r="AF1537" i="5"/>
  <c r="W1412" i="5"/>
  <c r="AF1412" i="5"/>
  <c r="W1523" i="5"/>
  <c r="AF1523" i="5"/>
  <c r="W1662" i="5"/>
  <c r="AF1662" i="5"/>
  <c r="W1484" i="5"/>
  <c r="AF1484" i="5"/>
  <c r="W1468" i="5"/>
  <c r="AF1468" i="5"/>
  <c r="W1460" i="5"/>
  <c r="AF1460" i="5"/>
  <c r="W1316" i="5"/>
  <c r="AF1316" i="5"/>
  <c r="W1671" i="5"/>
  <c r="AF1671" i="5"/>
  <c r="W1492" i="5"/>
  <c r="AF1492" i="5"/>
  <c r="W1165" i="5"/>
  <c r="AF1165" i="5"/>
  <c r="W1579" i="5"/>
  <c r="AF1579" i="5"/>
  <c r="W1282" i="5"/>
  <c r="AF1282" i="5"/>
  <c r="W1472" i="5"/>
  <c r="AF1472" i="5"/>
  <c r="W1416" i="5"/>
  <c r="AF1416" i="5"/>
  <c r="W845" i="5"/>
  <c r="AF845" i="5"/>
  <c r="W1053" i="5"/>
  <c r="AF1053" i="5"/>
  <c r="W864" i="5"/>
  <c r="AF864" i="5"/>
  <c r="W678" i="5"/>
  <c r="AF678" i="5"/>
  <c r="W1119" i="5"/>
  <c r="AF1119" i="5"/>
  <c r="W1459" i="5"/>
  <c r="AF1459" i="5"/>
  <c r="W924" i="5"/>
  <c r="AF924" i="5"/>
  <c r="W1475" i="5"/>
  <c r="AF1475" i="5"/>
  <c r="W1236" i="5"/>
  <c r="AF1236" i="5"/>
  <c r="W1447" i="5"/>
  <c r="AF1447" i="5"/>
  <c r="W704" i="5"/>
  <c r="AF704" i="5"/>
  <c r="W1045" i="5"/>
  <c r="AF1045" i="5"/>
  <c r="W274" i="5"/>
  <c r="AF274" i="5"/>
  <c r="W682" i="5"/>
  <c r="AF682" i="5"/>
  <c r="W374" i="5"/>
  <c r="AF374" i="5"/>
  <c r="W917" i="5"/>
  <c r="AF917" i="5"/>
  <c r="W758" i="5"/>
  <c r="AF758" i="5"/>
  <c r="W1159" i="5"/>
  <c r="AF1159" i="5"/>
  <c r="W386" i="5"/>
  <c r="AF386" i="5"/>
  <c r="W197" i="5"/>
  <c r="AF197" i="5"/>
  <c r="W716" i="5"/>
  <c r="AF716" i="5"/>
  <c r="W102" i="5"/>
  <c r="AF102" i="5"/>
  <c r="W45" i="5"/>
  <c r="AF45" i="5"/>
  <c r="W1488" i="5"/>
  <c r="AF1488" i="5"/>
  <c r="W26" i="5"/>
  <c r="AF26" i="5"/>
  <c r="W485" i="5"/>
  <c r="AF485" i="5"/>
  <c r="W286" i="5"/>
  <c r="AF286" i="5"/>
  <c r="W782" i="5"/>
  <c r="AF782" i="5"/>
  <c r="W445" i="5"/>
  <c r="AF445" i="5"/>
  <c r="W824" i="5"/>
  <c r="AF824" i="5"/>
  <c r="W302" i="5"/>
  <c r="AF302" i="5"/>
  <c r="W54" i="5"/>
  <c r="AF54" i="5"/>
  <c r="W38" i="5"/>
  <c r="AF38" i="5"/>
  <c r="W278" i="5"/>
  <c r="AF278" i="5"/>
  <c r="W578" i="5"/>
  <c r="AF578" i="5"/>
  <c r="W826" i="5"/>
  <c r="AF826" i="5"/>
  <c r="W334" i="5"/>
  <c r="AF334" i="5"/>
  <c r="W431" i="5"/>
  <c r="AF431" i="5"/>
  <c r="W425" i="5"/>
  <c r="AF425" i="5"/>
  <c r="W298" i="5"/>
  <c r="AF298" i="5"/>
  <c r="W354" i="5"/>
  <c r="AF354" i="5"/>
  <c r="W885" i="5"/>
  <c r="AF885" i="5"/>
  <c r="W1184" i="5"/>
  <c r="AF1184" i="5"/>
  <c r="W1057" i="5"/>
  <c r="AF1057" i="5"/>
  <c r="W58" i="5"/>
  <c r="AF58" i="5"/>
  <c r="W1639" i="5"/>
  <c r="AF1639" i="5"/>
  <c r="W1440" i="5"/>
  <c r="AF1440" i="5"/>
  <c r="W805" i="5"/>
  <c r="AF805" i="5"/>
  <c r="W1049" i="5"/>
  <c r="AF1049" i="5"/>
  <c r="W1005" i="5"/>
  <c r="AF1005" i="5"/>
  <c r="W460" i="5"/>
  <c r="AF460" i="5"/>
  <c r="W804" i="5"/>
  <c r="AF804" i="5"/>
  <c r="W581" i="5"/>
  <c r="AF581" i="5"/>
  <c r="W385" i="5"/>
  <c r="AF385" i="5"/>
  <c r="W186" i="5"/>
  <c r="AF186" i="5"/>
  <c r="W697" i="5"/>
  <c r="AF697" i="5"/>
  <c r="W762" i="5"/>
  <c r="AF762" i="5"/>
  <c r="W993" i="5"/>
  <c r="AF993" i="5"/>
  <c r="W14" i="5"/>
  <c r="AF14" i="5"/>
  <c r="W1511" i="5"/>
  <c r="AF1511" i="5"/>
  <c r="W1663" i="5"/>
  <c r="AF1663" i="5"/>
  <c r="W1356" i="5"/>
  <c r="AF1356" i="5"/>
  <c r="W1598" i="5"/>
  <c r="AF1598" i="5"/>
  <c r="W1431" i="5"/>
  <c r="AF1431" i="5"/>
  <c r="W754" i="5"/>
  <c r="AF754" i="5"/>
  <c r="W825" i="5"/>
  <c r="AF825" i="5"/>
  <c r="W769" i="5"/>
  <c r="AF769" i="5"/>
  <c r="W694" i="5"/>
  <c r="AF694" i="5"/>
  <c r="W652" i="5"/>
  <c r="AF652" i="5"/>
  <c r="W1581" i="5"/>
  <c r="AF1581" i="5"/>
  <c r="W1651" i="5"/>
  <c r="AF1651" i="5"/>
  <c r="W1561" i="5"/>
  <c r="AF1561" i="5"/>
  <c r="W1698" i="5"/>
  <c r="AF1698" i="5"/>
  <c r="W1372" i="5"/>
  <c r="AF1372" i="5"/>
  <c r="W1657" i="5"/>
  <c r="AF1657" i="5"/>
  <c r="W1544" i="5"/>
  <c r="AF1544" i="5"/>
  <c r="W1463" i="5"/>
  <c r="AF1463" i="5"/>
  <c r="W933" i="5"/>
  <c r="AF933" i="5"/>
  <c r="W70" i="5"/>
  <c r="AF70" i="5"/>
  <c r="W776" i="5"/>
  <c r="AF776" i="5"/>
  <c r="W1455" i="5"/>
  <c r="AF1455" i="5"/>
  <c r="W182" i="5"/>
  <c r="AF182" i="5"/>
  <c r="W941" i="5"/>
  <c r="AF941" i="5"/>
  <c r="W495" i="5"/>
  <c r="AF495" i="5"/>
  <c r="W817" i="5"/>
  <c r="AF817" i="5"/>
  <c r="W1596" i="5"/>
  <c r="AF1596" i="5"/>
  <c r="W1619" i="5"/>
  <c r="AF1619" i="5"/>
  <c r="W1604" i="5"/>
  <c r="AF1604" i="5"/>
  <c r="W1432" i="5"/>
  <c r="AF1432" i="5"/>
  <c r="W1388" i="5"/>
  <c r="AF1388" i="5"/>
  <c r="W1699" i="5"/>
  <c r="AF1699" i="5"/>
  <c r="W1359" i="5"/>
  <c r="AF1359" i="5"/>
  <c r="W1504" i="5"/>
  <c r="AF1504" i="5"/>
  <c r="W1148" i="5"/>
  <c r="AF1148" i="5"/>
  <c r="W1340" i="5"/>
  <c r="AF1340" i="5"/>
  <c r="W1451" i="5"/>
  <c r="AF1451" i="5"/>
  <c r="W1224" i="5"/>
  <c r="AF1224" i="5"/>
  <c r="W1192" i="5"/>
  <c r="AF1192" i="5"/>
  <c r="W610" i="5"/>
  <c r="AF610" i="5"/>
  <c r="W849" i="5"/>
  <c r="AF849" i="5"/>
  <c r="U653" i="5"/>
  <c r="V653" i="5" s="1"/>
  <c r="W1355" i="5"/>
  <c r="AF1355" i="5"/>
  <c r="W1084" i="5"/>
  <c r="AF1084" i="5"/>
  <c r="W920" i="5"/>
  <c r="AF920" i="5"/>
  <c r="W672" i="5"/>
  <c r="AF672" i="5"/>
  <c r="W1212" i="5"/>
  <c r="AF1212" i="5"/>
  <c r="W1396" i="5"/>
  <c r="AF1396" i="5"/>
  <c r="W649" i="5"/>
  <c r="AF649" i="5"/>
  <c r="W1172" i="5"/>
  <c r="AF1172" i="5"/>
  <c r="W1507" i="5"/>
  <c r="AF1507" i="5"/>
  <c r="W877" i="5"/>
  <c r="AF877" i="5"/>
  <c r="W618" i="5"/>
  <c r="AF618" i="5"/>
  <c r="W1021" i="5"/>
  <c r="AF1021" i="5"/>
  <c r="W1244" i="5"/>
  <c r="AF1244" i="5"/>
  <c r="W669" i="5"/>
  <c r="AF669" i="5"/>
  <c r="W746" i="5"/>
  <c r="AF746" i="5"/>
  <c r="W230" i="5"/>
  <c r="AF230" i="5"/>
  <c r="W800" i="5"/>
  <c r="AF800" i="5"/>
  <c r="W346" i="5"/>
  <c r="AF346" i="5"/>
  <c r="W118" i="5"/>
  <c r="AF118" i="5"/>
  <c r="W677" i="5"/>
  <c r="AF677" i="5"/>
  <c r="W362" i="5"/>
  <c r="AF362" i="5"/>
  <c r="W419" i="5"/>
  <c r="AF419" i="5"/>
  <c r="W725" i="5"/>
  <c r="AF725" i="5"/>
  <c r="W1081" i="5"/>
  <c r="AF1081" i="5"/>
  <c r="W829" i="5"/>
  <c r="AF829" i="5"/>
  <c r="W457" i="5"/>
  <c r="AF457" i="5"/>
  <c r="W214" i="5"/>
  <c r="AF214" i="5"/>
  <c r="W34" i="5"/>
  <c r="AF34" i="5"/>
  <c r="W293" i="5"/>
  <c r="AF293" i="5"/>
  <c r="W357" i="5"/>
  <c r="AF357" i="5"/>
  <c r="W789" i="5"/>
  <c r="AF789" i="5"/>
  <c r="W1108" i="5"/>
  <c r="AF1108" i="5"/>
  <c r="W765" i="5"/>
  <c r="AF765" i="5"/>
  <c r="W206" i="5"/>
  <c r="AF206" i="5"/>
  <c r="W1439" i="5"/>
  <c r="AF1439" i="5"/>
  <c r="W948" i="5"/>
  <c r="AF948" i="5"/>
  <c r="W165" i="5"/>
  <c r="AF165" i="5"/>
  <c r="W1588" i="5"/>
  <c r="AF1588" i="5"/>
  <c r="W956" i="5"/>
  <c r="AF956" i="5"/>
  <c r="W1025" i="5"/>
  <c r="AF1025" i="5"/>
  <c r="W1638" i="5"/>
  <c r="AF1638" i="5"/>
  <c r="W693" i="5"/>
  <c r="AF693" i="5"/>
  <c r="W654" i="5"/>
  <c r="AF654" i="5"/>
  <c r="W1496" i="5"/>
  <c r="AF1496" i="5"/>
  <c r="W909" i="5"/>
  <c r="AF909" i="5"/>
  <c r="W1379" i="5"/>
  <c r="AF1379" i="5"/>
  <c r="W861" i="5"/>
  <c r="AF861" i="5"/>
  <c r="W1032" i="5"/>
  <c r="AF1032" i="5"/>
  <c r="W889" i="5"/>
  <c r="AF889" i="5"/>
  <c r="W6" i="5"/>
  <c r="AF6" i="5"/>
  <c r="W630" i="5"/>
  <c r="AF630" i="5"/>
  <c r="W1275" i="5"/>
  <c r="AF1275" i="5"/>
  <c r="W342" i="5"/>
  <c r="AF342" i="5"/>
  <c r="W721" i="5"/>
  <c r="AF721" i="5"/>
  <c r="W1028" i="5"/>
  <c r="AF1028" i="5"/>
  <c r="W238" i="5"/>
  <c r="AF238" i="5"/>
  <c r="W161" i="5"/>
  <c r="AF161" i="5"/>
  <c r="W661" i="5"/>
  <c r="AF661" i="5"/>
  <c r="W258" i="5"/>
  <c r="AF258" i="5"/>
  <c r="W154" i="5"/>
  <c r="AF154" i="5"/>
  <c r="W310" i="5"/>
  <c r="AF310" i="5"/>
  <c r="W257" i="5"/>
  <c r="AF257" i="5"/>
  <c r="W553" i="5"/>
  <c r="AF553" i="5"/>
  <c r="W1647" i="5"/>
  <c r="AF1647" i="5"/>
  <c r="W1400" i="5"/>
  <c r="AF1400" i="5"/>
  <c r="W1543" i="5"/>
  <c r="AF1543" i="5"/>
  <c r="W1376" i="5"/>
  <c r="AF1376" i="5"/>
  <c r="W1408" i="5"/>
  <c r="AF1408" i="5"/>
  <c r="W670" i="5"/>
  <c r="AF670" i="5"/>
  <c r="W901" i="5"/>
  <c r="AF901" i="5"/>
  <c r="W589" i="5"/>
  <c r="AF589" i="5"/>
  <c r="W859" i="5"/>
  <c r="AF859" i="5"/>
  <c r="W1252" i="5"/>
  <c r="AF1252" i="5"/>
  <c r="W585" i="5"/>
  <c r="AF585" i="5"/>
  <c r="W881" i="5"/>
  <c r="AF881" i="5"/>
  <c r="W1674" i="5"/>
  <c r="AF1674" i="5"/>
  <c r="W605" i="5"/>
  <c r="AF605" i="5"/>
  <c r="W1240" i="5"/>
  <c r="AF1240" i="5"/>
  <c r="W358" i="5"/>
  <c r="AF358" i="5"/>
  <c r="W543" i="5"/>
  <c r="AF543" i="5"/>
  <c r="W656" i="5"/>
  <c r="AF656" i="5"/>
  <c r="W1487" i="5"/>
  <c r="AF1487" i="5"/>
  <c r="W133" i="5"/>
  <c r="AF133" i="5"/>
  <c r="W424" i="5"/>
  <c r="AF424" i="5"/>
  <c r="W650" i="5"/>
  <c r="AF650" i="5"/>
  <c r="W1069" i="5"/>
  <c r="AF1069" i="5"/>
  <c r="W626" i="5"/>
  <c r="AF626" i="5"/>
  <c r="W114" i="5"/>
  <c r="AF114" i="5"/>
  <c r="W1609" i="5"/>
  <c r="AF1609" i="5"/>
  <c r="W1516" i="5"/>
  <c r="AF1516" i="5"/>
  <c r="W1587" i="5"/>
  <c r="AF1587" i="5"/>
  <c r="W1360" i="5"/>
  <c r="AF1360" i="5"/>
  <c r="W1392" i="5"/>
  <c r="AF1392" i="5"/>
  <c r="W1424" i="5"/>
  <c r="AF1424" i="5"/>
  <c r="W1312" i="5"/>
  <c r="AF1312" i="5"/>
  <c r="W1533" i="5"/>
  <c r="AF1533" i="5"/>
  <c r="W1292" i="5"/>
  <c r="AF1292" i="5"/>
  <c r="W1315" i="5"/>
  <c r="AF1315" i="5"/>
  <c r="W1208" i="5"/>
  <c r="AF1208" i="5"/>
  <c r="W1243" i="5"/>
  <c r="AF1243" i="5"/>
  <c r="W774" i="5"/>
  <c r="AF774" i="5"/>
  <c r="W896" i="5"/>
  <c r="AF896" i="5"/>
  <c r="W394" i="5"/>
  <c r="AF394" i="5"/>
  <c r="W521" i="5"/>
  <c r="AF521" i="5"/>
  <c r="W584" i="5"/>
  <c r="AF584" i="5"/>
  <c r="W486" i="5"/>
  <c r="AF486" i="5"/>
  <c r="W246" i="5"/>
  <c r="AF246" i="5"/>
  <c r="W5" i="5"/>
  <c r="AF5" i="5"/>
  <c r="W393" i="5"/>
  <c r="AF393" i="5"/>
  <c r="W520" i="5"/>
  <c r="AF520" i="5"/>
  <c r="W629" i="5"/>
  <c r="AF629" i="5"/>
  <c r="W1336" i="5"/>
  <c r="AF1336" i="5"/>
  <c r="W1195" i="5"/>
  <c r="AF1195" i="5"/>
  <c r="W586" i="5"/>
  <c r="AF586" i="5"/>
  <c r="W370" i="5"/>
  <c r="AF370" i="5"/>
  <c r="W1435" i="5"/>
  <c r="AF1435" i="5"/>
  <c r="W644" i="5"/>
  <c r="AF644" i="5"/>
  <c r="W698" i="5"/>
  <c r="AF698" i="5"/>
  <c r="W1621" i="5"/>
  <c r="AF1621" i="5"/>
  <c r="W1593" i="5"/>
  <c r="AF1593" i="5"/>
  <c r="W1529" i="5"/>
  <c r="AF1529" i="5"/>
  <c r="W1476" i="5"/>
  <c r="AF1476" i="5"/>
  <c r="W1679" i="5"/>
  <c r="AF1679" i="5"/>
  <c r="W1600" i="5"/>
  <c r="AF1600" i="5"/>
  <c r="W1677" i="5"/>
  <c r="AF1677" i="5"/>
  <c r="W1428" i="5"/>
  <c r="AF1428" i="5"/>
  <c r="W1284" i="5"/>
  <c r="AF1284" i="5"/>
  <c r="W1348" i="5"/>
  <c r="AF1348" i="5"/>
  <c r="W1448" i="5"/>
  <c r="AF1448" i="5"/>
  <c r="W1456" i="5"/>
  <c r="AF1456" i="5"/>
  <c r="W1531" i="5"/>
  <c r="AF1531" i="5"/>
  <c r="W1227" i="5"/>
  <c r="AF1227" i="5"/>
  <c r="W893" i="5"/>
  <c r="AF893" i="5"/>
  <c r="W1404" i="5"/>
  <c r="AF1404" i="5"/>
  <c r="W1176" i="5"/>
  <c r="AF1176" i="5"/>
  <c r="W606" i="5"/>
  <c r="AF606" i="5"/>
  <c r="W1085" i="5"/>
  <c r="AF1085" i="5"/>
  <c r="W1228" i="5"/>
  <c r="AF1228" i="5"/>
  <c r="W622" i="5"/>
  <c r="AF622" i="5"/>
  <c r="W1073" i="5"/>
  <c r="AF1073" i="5"/>
  <c r="W1391" i="5"/>
  <c r="AF1391" i="5"/>
  <c r="W1127" i="5"/>
  <c r="AF1127" i="5"/>
  <c r="W865" i="5"/>
  <c r="AF865" i="5"/>
  <c r="W1112" i="5"/>
  <c r="AF1112" i="5"/>
  <c r="W646" i="5"/>
  <c r="AF646" i="5"/>
  <c r="W784" i="5"/>
  <c r="AF784" i="5"/>
  <c r="W577" i="5"/>
  <c r="AF577" i="5"/>
  <c r="W1387" i="5"/>
  <c r="AF1387" i="5"/>
  <c r="W761" i="5"/>
  <c r="AF761" i="5"/>
  <c r="W390" i="5"/>
  <c r="AF390" i="5"/>
  <c r="W262" i="5"/>
  <c r="AF262" i="5"/>
  <c r="W134" i="5"/>
  <c r="AF134" i="5"/>
  <c r="W657" i="5"/>
  <c r="AF657" i="5"/>
  <c r="W722" i="5"/>
  <c r="AF722" i="5"/>
  <c r="W705" i="5"/>
  <c r="AF705" i="5"/>
  <c r="W456" i="5"/>
  <c r="AF456" i="5"/>
  <c r="W1052" i="5"/>
  <c r="AF1052" i="5"/>
  <c r="W641" i="5"/>
  <c r="AF641" i="5"/>
  <c r="W290" i="5"/>
  <c r="AF290" i="5"/>
  <c r="W46" i="5"/>
  <c r="AF46" i="5"/>
  <c r="W706" i="5"/>
  <c r="AF706" i="5"/>
  <c r="W524" i="5"/>
  <c r="AF524" i="5"/>
  <c r="W178" i="5"/>
  <c r="AF178" i="5"/>
  <c r="W1231" i="5"/>
  <c r="AF1231" i="5"/>
  <c r="W62" i="5"/>
  <c r="AF62" i="5"/>
  <c r="W625" i="5"/>
  <c r="AF625" i="5"/>
  <c r="W294" i="5"/>
  <c r="AF294" i="5"/>
  <c r="U194" i="5"/>
  <c r="V194" i="5" s="1"/>
  <c r="W202" i="5"/>
  <c r="AF202" i="5"/>
  <c r="W709" i="5"/>
  <c r="AF709" i="5"/>
  <c r="W314" i="5"/>
  <c r="AF314" i="5"/>
  <c r="U596" i="5"/>
  <c r="V596" i="5" s="1"/>
  <c r="W250" i="5"/>
  <c r="AF250" i="5"/>
  <c r="W74" i="5"/>
  <c r="AF74" i="5"/>
  <c r="W1627" i="5"/>
  <c r="AF1627" i="5"/>
  <c r="W666" i="5"/>
  <c r="AF666" i="5"/>
  <c r="W338" i="5"/>
  <c r="AF338" i="5"/>
  <c r="W997" i="5"/>
  <c r="AF997" i="5"/>
  <c r="W798" i="5"/>
  <c r="AF798" i="5"/>
  <c r="W1670" i="5"/>
  <c r="AF1670" i="5"/>
  <c r="W1495" i="5"/>
  <c r="AF1495" i="5"/>
  <c r="W382" i="5"/>
  <c r="AF382" i="5"/>
  <c r="W1584" i="5"/>
  <c r="AF1584" i="5"/>
  <c r="W569" i="5"/>
  <c r="AF569" i="5"/>
  <c r="W802" i="5"/>
  <c r="AF802" i="5"/>
  <c r="W766" i="5"/>
  <c r="AF766" i="5"/>
  <c r="W726" i="5"/>
  <c r="AF726" i="5"/>
  <c r="U660" i="5"/>
  <c r="V660" i="5" s="1"/>
  <c r="U848" i="5"/>
  <c r="V848" i="5" s="1"/>
  <c r="U210" i="5"/>
  <c r="V210" i="5" s="1"/>
  <c r="U439" i="5"/>
  <c r="V439" i="5" s="1"/>
  <c r="U1264" i="5"/>
  <c r="V1264" i="5" s="1"/>
  <c r="U145" i="5"/>
  <c r="V145" i="5" s="1"/>
  <c r="U500" i="5"/>
  <c r="V500" i="5" s="1"/>
  <c r="U289" i="5"/>
  <c r="V289" i="5" s="1"/>
  <c r="U366" i="5"/>
  <c r="V366" i="5" s="1"/>
  <c r="U1613" i="5"/>
  <c r="V1613" i="5" s="1"/>
  <c r="U404" i="5"/>
  <c r="V404" i="5" s="1"/>
  <c r="AD1623" i="5"/>
  <c r="U1623" i="5"/>
  <c r="V1623" i="5" s="1"/>
  <c r="U503" i="5"/>
  <c r="V503" i="5" s="1"/>
  <c r="U33" i="5"/>
  <c r="V33" i="5" s="1"/>
  <c r="AD361" i="5"/>
  <c r="U361" i="5"/>
  <c r="V361" i="5" s="1"/>
  <c r="AD30" i="5"/>
  <c r="U30" i="5"/>
  <c r="V30" i="5" s="1"/>
  <c r="AD1319" i="5"/>
  <c r="U1319" i="5"/>
  <c r="V1319" i="5" s="1"/>
  <c r="U1519" i="5"/>
  <c r="V1519" i="5" s="1"/>
  <c r="U325" i="5"/>
  <c r="V325" i="5" s="1"/>
  <c r="U1048" i="5"/>
  <c r="V1048" i="5" s="1"/>
  <c r="U369" i="5"/>
  <c r="V369" i="5" s="1"/>
  <c r="U1307" i="5"/>
  <c r="V1307" i="5" s="1"/>
  <c r="U1113" i="5"/>
  <c r="V1113" i="5" s="1"/>
  <c r="U1249" i="5"/>
  <c r="V1249" i="5" s="1"/>
  <c r="U237" i="5"/>
  <c r="V237" i="5" s="1"/>
  <c r="U648" i="5"/>
  <c r="V648" i="5" s="1"/>
  <c r="U790" i="5"/>
  <c r="V790" i="5" s="1"/>
  <c r="U1080" i="5"/>
  <c r="V1080" i="5" s="1"/>
  <c r="U741" i="5"/>
  <c r="V741" i="5" s="1"/>
  <c r="AD146" i="5"/>
  <c r="U146" i="5"/>
  <c r="V146" i="5" s="1"/>
  <c r="AD636" i="5"/>
  <c r="U636" i="5"/>
  <c r="V636" i="5" s="1"/>
  <c r="AD1065" i="5"/>
  <c r="U1065" i="5"/>
  <c r="V1065" i="5" s="1"/>
  <c r="AD318" i="5"/>
  <c r="U318" i="5"/>
  <c r="V318" i="5" s="1"/>
  <c r="AD1568" i="5"/>
  <c r="U1568" i="5"/>
  <c r="V1568" i="5" s="1"/>
  <c r="AD1233" i="5"/>
  <c r="U1233" i="5"/>
  <c r="V1233" i="5" s="1"/>
  <c r="AD814" i="5"/>
  <c r="U814" i="5"/>
  <c r="V814" i="5" s="1"/>
  <c r="AD222" i="5"/>
  <c r="U222" i="5"/>
  <c r="V222" i="5" s="1"/>
  <c r="AD818" i="5"/>
  <c r="U818" i="5"/>
  <c r="V818" i="5" s="1"/>
  <c r="AD708" i="5"/>
  <c r="U708" i="5"/>
  <c r="V708" i="5" s="1"/>
  <c r="AD717" i="5"/>
  <c r="U717" i="5"/>
  <c r="V717" i="5" s="1"/>
  <c r="AD1659" i="5"/>
  <c r="U1659" i="5"/>
  <c r="V1659" i="5" s="1"/>
  <c r="U1654" i="5"/>
  <c r="V1654" i="5" s="1"/>
  <c r="U1151" i="5"/>
  <c r="V1151" i="5" s="1"/>
  <c r="U225" i="5"/>
  <c r="V225" i="5" s="1"/>
  <c r="V86" i="5"/>
  <c r="U122" i="5"/>
  <c r="V122" i="5" s="1"/>
  <c r="U772" i="5"/>
  <c r="V772" i="5" s="1"/>
  <c r="AD1025" i="5"/>
  <c r="U557" i="5"/>
  <c r="V557" i="5" s="1"/>
  <c r="AD1168" i="5"/>
  <c r="U428" i="5"/>
  <c r="V428" i="5" s="1"/>
  <c r="U837" i="5"/>
  <c r="V837" i="5" s="1"/>
  <c r="AD905" i="5"/>
  <c r="U905" i="5"/>
  <c r="V905" i="5" s="1"/>
  <c r="U97" i="5"/>
  <c r="U109" i="5"/>
  <c r="V109" i="5" s="1"/>
  <c r="AD86" i="5"/>
  <c r="AD794" i="5"/>
  <c r="U794" i="5"/>
  <c r="V794" i="5" s="1"/>
  <c r="U847" i="5"/>
  <c r="V847" i="5" s="1"/>
  <c r="U1300" i="5"/>
  <c r="V1300" i="5" s="1"/>
  <c r="U839" i="5"/>
  <c r="V839" i="5" s="1"/>
  <c r="V97" i="5"/>
  <c r="AD1304" i="5"/>
  <c r="U1304" i="5"/>
  <c r="V1304" i="5" s="1"/>
  <c r="AD856" i="5"/>
  <c r="U856" i="5"/>
  <c r="V856" i="5" s="1"/>
  <c r="U1288" i="5"/>
  <c r="V1288" i="5" s="1"/>
  <c r="AD1288" i="5"/>
  <c r="U1419" i="5"/>
  <c r="V1419" i="5" s="1"/>
  <c r="AD1419" i="5"/>
  <c r="AD980" i="5"/>
  <c r="U980" i="5"/>
  <c r="V980" i="5" s="1"/>
  <c r="AD1666" i="5"/>
  <c r="U1666" i="5"/>
  <c r="V1666" i="5" s="1"/>
  <c r="AD150" i="5"/>
  <c r="U150" i="5"/>
  <c r="V150" i="5" s="1"/>
  <c r="AD480" i="5"/>
  <c r="U480" i="5"/>
  <c r="V480" i="5" s="1"/>
  <c r="AD1077" i="5"/>
  <c r="U1077" i="5"/>
  <c r="V1077" i="5" s="1"/>
  <c r="U1371" i="5"/>
  <c r="V1371" i="5" s="1"/>
  <c r="AD1371" i="5"/>
  <c r="AD1265" i="5"/>
  <c r="U1265" i="5"/>
  <c r="V1265" i="5" s="1"/>
  <c r="AD81" i="5"/>
  <c r="U81" i="5"/>
  <c r="V81" i="5" s="1"/>
  <c r="U1253" i="5"/>
  <c r="V1253" i="5" s="1"/>
  <c r="AD1253" i="5"/>
  <c r="U786" i="5"/>
  <c r="V786" i="5" s="1"/>
  <c r="AD786" i="5"/>
  <c r="AD749" i="5"/>
  <c r="U749" i="5"/>
  <c r="V749" i="5" s="1"/>
  <c r="AD518" i="5"/>
  <c r="U518" i="5"/>
  <c r="V518" i="5" s="1"/>
  <c r="AD561" i="5"/>
  <c r="U561" i="5"/>
  <c r="V561" i="5" s="1"/>
  <c r="AD1617" i="5"/>
  <c r="U1617" i="5"/>
  <c r="V1617" i="5" s="1"/>
  <c r="AD1610" i="5"/>
  <c r="U1610" i="5"/>
  <c r="V1610" i="5" s="1"/>
  <c r="U1205" i="5"/>
  <c r="V1205" i="5" s="1"/>
  <c r="AD1205" i="5"/>
  <c r="AD981" i="5"/>
  <c r="U981" i="5"/>
  <c r="V981" i="5" s="1"/>
  <c r="AD781" i="5"/>
  <c r="U781" i="5"/>
  <c r="V781" i="5" s="1"/>
  <c r="U1553" i="5"/>
  <c r="V1553" i="5" s="1"/>
  <c r="AD1553" i="5"/>
  <c r="AD18" i="5"/>
  <c r="U18" i="5"/>
  <c r="V18" i="5" s="1"/>
  <c r="AD1277" i="5"/>
  <c r="U1277" i="5"/>
  <c r="V1277" i="5" s="1"/>
  <c r="AD1144" i="5"/>
  <c r="U1144" i="5"/>
  <c r="V1144" i="5" s="1"/>
  <c r="AD169" i="5"/>
  <c r="U169" i="5"/>
  <c r="V169" i="5" s="1"/>
  <c r="AD1645" i="5"/>
  <c r="U1645" i="5"/>
  <c r="V1645" i="5" s="1"/>
  <c r="U1352" i="5"/>
  <c r="V1352" i="5" s="1"/>
  <c r="AD1352" i="5"/>
  <c r="AD1551" i="5"/>
  <c r="U1551" i="5"/>
  <c r="V1551" i="5" s="1"/>
  <c r="AD341" i="5"/>
  <c r="U341" i="5"/>
  <c r="V341" i="5" s="1"/>
  <c r="AD1520" i="5"/>
  <c r="U1520" i="5"/>
  <c r="V1520" i="5" s="1"/>
  <c r="AD1037" i="5"/>
  <c r="U1037" i="5"/>
  <c r="V1037" i="5" s="1"/>
  <c r="AD1411" i="5"/>
  <c r="U1411" i="5"/>
  <c r="V1411" i="5" s="1"/>
  <c r="U1687" i="5"/>
  <c r="V1687" i="5" s="1"/>
  <c r="AD1687" i="5"/>
  <c r="AD1115" i="5"/>
  <c r="U1115" i="5"/>
  <c r="V1115" i="5" s="1"/>
  <c r="AD1332" i="5"/>
  <c r="U1332" i="5"/>
  <c r="V1332" i="5" s="1"/>
  <c r="AD1241" i="5"/>
  <c r="U1241" i="5"/>
  <c r="V1241" i="5" s="1"/>
  <c r="AD1033" i="5"/>
  <c r="U1033" i="5"/>
  <c r="V1033" i="5" s="1"/>
  <c r="AD913" i="5"/>
  <c r="U913" i="5"/>
  <c r="V913" i="5" s="1"/>
  <c r="AD1697" i="5"/>
  <c r="U1697" i="5"/>
  <c r="V1697" i="5" s="1"/>
  <c r="AD158" i="5"/>
  <c r="U158" i="5"/>
  <c r="V158" i="5" s="1"/>
  <c r="U545" i="5"/>
  <c r="V545" i="5" s="1"/>
  <c r="AD545" i="5"/>
  <c r="AD1201" i="5"/>
  <c r="U1201" i="5"/>
  <c r="V1201" i="5" s="1"/>
  <c r="AD1363" i="5"/>
  <c r="U1363" i="5"/>
  <c r="V1363" i="5" s="1"/>
  <c r="AD1483" i="5"/>
  <c r="U1483" i="5"/>
  <c r="V1483" i="5" s="1"/>
  <c r="U1189" i="5"/>
  <c r="V1189" i="5" s="1"/>
  <c r="AD1189" i="5"/>
  <c r="AD753" i="5"/>
  <c r="U753" i="5"/>
  <c r="V753" i="5" s="1"/>
  <c r="U454" i="5"/>
  <c r="V454" i="5" s="1"/>
  <c r="AD454" i="5"/>
  <c r="U1296" i="5"/>
  <c r="V1296" i="5" s="1"/>
  <c r="AD1296" i="5"/>
  <c r="AD1261" i="5"/>
  <c r="U1261" i="5"/>
  <c r="V1261" i="5" s="1"/>
  <c r="U1577" i="5"/>
  <c r="V1577" i="5" s="1"/>
  <c r="AD1577" i="5"/>
  <c r="U50" i="5"/>
  <c r="V50" i="5" s="1"/>
  <c r="AD50" i="5"/>
  <c r="AD1655" i="5"/>
  <c r="U1655" i="5"/>
  <c r="V1655" i="5" s="1"/>
  <c r="U737" i="5"/>
  <c r="V737" i="5" s="1"/>
  <c r="AD1273" i="5"/>
  <c r="U1273" i="5"/>
  <c r="V1273" i="5" s="1"/>
  <c r="AD1160" i="5"/>
  <c r="U1160" i="5"/>
  <c r="V1160" i="5" s="1"/>
  <c r="U1229" i="5"/>
  <c r="U888" i="5"/>
  <c r="V888" i="5" s="1"/>
  <c r="U1237" i="5"/>
  <c r="V1237" i="5" s="1"/>
  <c r="AD1237" i="5"/>
  <c r="AD1367" i="5"/>
  <c r="U1367" i="5"/>
  <c r="V1367" i="5" s="1"/>
  <c r="U844" i="5"/>
  <c r="V844" i="5" s="1"/>
  <c r="AD844" i="5"/>
  <c r="AD1257" i="5"/>
  <c r="U1257" i="5"/>
  <c r="V1257" i="5" s="1"/>
  <c r="U1256" i="5"/>
  <c r="V1256" i="5" s="1"/>
  <c r="AD1256" i="5"/>
  <c r="U1204" i="5"/>
  <c r="V1204" i="5" s="1"/>
  <c r="AD1204" i="5"/>
  <c r="U961" i="5"/>
  <c r="V961" i="5" s="1"/>
  <c r="AD961" i="5"/>
  <c r="U1665" i="5"/>
  <c r="V1665" i="5" s="1"/>
  <c r="U1592" i="5"/>
  <c r="V1592" i="5" s="1"/>
  <c r="U1217" i="5"/>
  <c r="V1217" i="5" s="1"/>
  <c r="U1016" i="5"/>
  <c r="V1016" i="5" s="1"/>
  <c r="U1213" i="5"/>
  <c r="V1213" i="5" s="1"/>
  <c r="U422" i="5"/>
  <c r="V422" i="5" s="1"/>
  <c r="AD1615" i="5"/>
  <c r="U1615" i="5"/>
  <c r="V1615" i="5" s="1"/>
  <c r="U1403" i="5"/>
  <c r="V1403" i="5" s="1"/>
  <c r="AD1403" i="5"/>
  <c r="AD1020" i="5"/>
  <c r="U1020" i="5"/>
  <c r="V1020" i="5" s="1"/>
  <c r="AD1097" i="5"/>
  <c r="U1097" i="5"/>
  <c r="V1097" i="5" s="1"/>
  <c r="AD492" i="5"/>
  <c r="U492" i="5"/>
  <c r="V492" i="5" s="1"/>
  <c r="AD306" i="5"/>
  <c r="U306" i="5"/>
  <c r="V306" i="5" s="1"/>
  <c r="U857" i="5"/>
  <c r="V857" i="5" s="1"/>
  <c r="AD857" i="5"/>
  <c r="AD1193" i="5"/>
  <c r="U1193" i="5"/>
  <c r="V1193" i="5" s="1"/>
  <c r="AD506" i="5"/>
  <c r="U506" i="5"/>
  <c r="V506" i="5" s="1"/>
  <c r="AD1225" i="5"/>
  <c r="U1225" i="5"/>
  <c r="V1225" i="5" s="1"/>
  <c r="AD806" i="5"/>
  <c r="U806" i="5"/>
  <c r="V806" i="5" s="1"/>
  <c r="AD580" i="5"/>
  <c r="U580" i="5"/>
  <c r="V580" i="5" s="1"/>
  <c r="U66" i="5"/>
  <c r="V66" i="5" s="1"/>
  <c r="U1618" i="5"/>
  <c r="V1618" i="5" s="1"/>
  <c r="V1229" i="5"/>
  <c r="U421" i="5"/>
  <c r="V421" i="5" s="1"/>
  <c r="U832" i="5"/>
  <c r="V832" i="5" s="1"/>
  <c r="AD832" i="5"/>
  <c r="U1650" i="5"/>
  <c r="V1650" i="5" s="1"/>
  <c r="AD1650" i="5"/>
  <c r="U1269" i="5"/>
  <c r="V1269" i="5" s="1"/>
  <c r="AD1269" i="5"/>
  <c r="U1188" i="5"/>
  <c r="V1188" i="5" s="1"/>
  <c r="AD1188" i="5"/>
  <c r="U1132" i="5"/>
  <c r="V1132" i="5" s="1"/>
  <c r="AD1132" i="5"/>
  <c r="U937" i="5"/>
  <c r="V937" i="5" s="1"/>
  <c r="AD937" i="5"/>
  <c r="U1395" i="5"/>
  <c r="V1395" i="5" s="1"/>
  <c r="U1339" i="5"/>
  <c r="V1339" i="5" s="1"/>
  <c r="U1163" i="5"/>
  <c r="V1163" i="5" s="1"/>
  <c r="U724" i="5"/>
  <c r="V724" i="5" s="1"/>
  <c r="U1181" i="5"/>
  <c r="V1181" i="5" s="1"/>
  <c r="AD1181" i="5"/>
  <c r="AD1209" i="5"/>
  <c r="U1209" i="5"/>
  <c r="V1209" i="5" s="1"/>
  <c r="AD1001" i="5"/>
  <c r="U1001" i="5"/>
  <c r="V1001" i="5" s="1"/>
  <c r="AD1248" i="5"/>
  <c r="U1248" i="5"/>
  <c r="V1248" i="5" s="1"/>
  <c r="U813" i="5"/>
  <c r="V813" i="5" s="1"/>
  <c r="AD813" i="5"/>
  <c r="U1527" i="5"/>
  <c r="V1527" i="5" s="1"/>
  <c r="U1245" i="5"/>
  <c r="V1245" i="5" s="1"/>
  <c r="AD1245" i="5"/>
  <c r="AD1216" i="5"/>
  <c r="U1216" i="5"/>
  <c r="V1216" i="5" s="1"/>
  <c r="AD810" i="5"/>
  <c r="U810" i="5"/>
  <c r="V810" i="5" s="1"/>
  <c r="AD1643" i="5"/>
  <c r="U1643" i="5"/>
  <c r="V1643" i="5" s="1"/>
  <c r="AD1491" i="5"/>
  <c r="U1491" i="5"/>
  <c r="V1491" i="5" s="1"/>
  <c r="U1427" i="5"/>
  <c r="V1427" i="5" s="1"/>
  <c r="U1571" i="5"/>
  <c r="V1571" i="5" s="1"/>
  <c r="U1667" i="5"/>
  <c r="V1667" i="5" s="1"/>
  <c r="V836" i="5"/>
  <c r="U482" i="5"/>
  <c r="V482" i="5" s="1"/>
  <c r="U2" i="5"/>
  <c r="V2" i="5" s="1"/>
  <c r="AD1283" i="5"/>
  <c r="U1283" i="5"/>
  <c r="V1283" i="5" s="1"/>
  <c r="U1221" i="5"/>
  <c r="V1221" i="5" s="1"/>
  <c r="AD1221" i="5"/>
  <c r="AD1200" i="5"/>
  <c r="U1200" i="5"/>
  <c r="V1200" i="5" s="1"/>
  <c r="U897" i="5"/>
  <c r="V897" i="5" s="1"/>
  <c r="AD897" i="5"/>
  <c r="AD1583" i="5"/>
  <c r="U1583" i="5"/>
  <c r="V1583" i="5" s="1"/>
  <c r="U929" i="5"/>
  <c r="V929" i="5" s="1"/>
  <c r="AD929" i="5"/>
  <c r="AD1155" i="5"/>
  <c r="U1155" i="5"/>
  <c r="V1155" i="5" s="1"/>
  <c r="U1089" i="5"/>
  <c r="V1089" i="5" s="1"/>
  <c r="AD1089" i="5"/>
  <c r="U1682" i="5"/>
  <c r="V1682" i="5" s="1"/>
  <c r="U1185" i="5"/>
  <c r="V1185" i="5" s="1"/>
  <c r="U1539" i="5"/>
  <c r="V1539" i="5" s="1"/>
  <c r="U465" i="5"/>
  <c r="V465" i="5" s="1"/>
  <c r="U418" i="5"/>
  <c r="V418" i="5" s="1"/>
  <c r="U851" i="5"/>
  <c r="V851" i="5" s="1"/>
  <c r="U436" i="5"/>
  <c r="V436" i="5" s="1"/>
  <c r="AD1177" i="5"/>
  <c r="U1177" i="5"/>
  <c r="V1177" i="5" s="1"/>
  <c r="AD1675" i="5"/>
  <c r="U1675" i="5"/>
  <c r="V1675" i="5" s="1"/>
  <c r="AD1328" i="5"/>
  <c r="U1328" i="5"/>
  <c r="V1328" i="5" s="1"/>
  <c r="AD398" i="5"/>
  <c r="U398" i="5"/>
  <c r="V398" i="5" s="1"/>
  <c r="U1575" i="5"/>
  <c r="V1575" i="5" s="1"/>
  <c r="U1522" i="5"/>
  <c r="V1522" i="5" s="1"/>
  <c r="U1509" i="5"/>
  <c r="V1509" i="5" s="1"/>
  <c r="U1004" i="5"/>
  <c r="V1004" i="5" s="1"/>
  <c r="U739" i="5"/>
  <c r="V739" i="5" s="1"/>
  <c r="U141" i="5"/>
  <c r="V141" i="5" s="1"/>
  <c r="U1700" i="5"/>
  <c r="V1700" i="5" s="1"/>
  <c r="U1394" i="5"/>
  <c r="V1394" i="5" s="1"/>
  <c r="U1644" i="5"/>
  <c r="V1644" i="5" s="1"/>
  <c r="U1381" i="5"/>
  <c r="V1381" i="5" s="1"/>
  <c r="U159" i="5"/>
  <c r="V159" i="5" s="1"/>
  <c r="U1330" i="5"/>
  <c r="V1330" i="5" s="1"/>
  <c r="U184" i="5"/>
  <c r="V184" i="5" s="1"/>
  <c r="U1576" i="5"/>
  <c r="V1576" i="5" s="1"/>
  <c r="U1014" i="5"/>
  <c r="V1014" i="5" s="1"/>
  <c r="U1595" i="5"/>
  <c r="V1595" i="5" s="1"/>
  <c r="U1175" i="5"/>
  <c r="V1175" i="5" s="1"/>
  <c r="U735" i="5"/>
  <c r="V735" i="5" s="1"/>
  <c r="U511" i="5"/>
  <c r="V511" i="5" s="1"/>
  <c r="U429" i="5"/>
  <c r="V429" i="5" s="1"/>
  <c r="U344" i="5"/>
  <c r="V344" i="5" s="1"/>
  <c r="U1390" i="5"/>
  <c r="V1390" i="5" s="1"/>
  <c r="U351" i="5"/>
  <c r="V351" i="5" s="1"/>
  <c r="U872" i="5"/>
  <c r="V872" i="5" s="1"/>
  <c r="U1620" i="5"/>
  <c r="V1620" i="5" s="1"/>
  <c r="U1290" i="5"/>
  <c r="V1290" i="5" s="1"/>
  <c r="U1145" i="5"/>
  <c r="V1145" i="5" s="1"/>
  <c r="U838" i="5"/>
  <c r="V838" i="5" s="1"/>
  <c r="U536" i="5"/>
  <c r="V536" i="5" s="1"/>
  <c r="U408" i="5"/>
  <c r="V408" i="5" s="1"/>
  <c r="U247" i="5"/>
  <c r="V247" i="5" s="1"/>
  <c r="U119" i="5"/>
  <c r="V119" i="5" s="1"/>
  <c r="U1247" i="5"/>
  <c r="V1247" i="5" s="1"/>
  <c r="U8" i="5"/>
  <c r="V8" i="5" s="1"/>
  <c r="U531" i="5"/>
  <c r="V531" i="5" s="1"/>
  <c r="U862" i="5"/>
  <c r="V862" i="5" s="1"/>
  <c r="U76" i="5"/>
  <c r="V76" i="5" s="1"/>
  <c r="U1194" i="5"/>
  <c r="V1194" i="5" s="1"/>
  <c r="U447" i="5"/>
  <c r="V447" i="5"/>
  <c r="U1341" i="5"/>
  <c r="V1341" i="5" s="1"/>
  <c r="U1470" i="5"/>
  <c r="V1470" i="5" s="1"/>
  <c r="U1574" i="5"/>
  <c r="V1574" i="5" s="1"/>
  <c r="U1090" i="5"/>
  <c r="V1090" i="5" s="1"/>
  <c r="U1058" i="5"/>
  <c r="V1058" i="5" s="1"/>
  <c r="U994" i="5"/>
  <c r="V994" i="5" s="1"/>
  <c r="U962" i="5"/>
  <c r="V962" i="5" s="1"/>
  <c r="U1171" i="5"/>
  <c r="V1171" i="5" s="1"/>
  <c r="U455" i="5"/>
  <c r="V455" i="5" s="1"/>
  <c r="U435" i="5"/>
  <c r="V435" i="5" s="1"/>
  <c r="U308" i="5"/>
  <c r="V308" i="5" s="1"/>
  <c r="U9" i="5"/>
  <c r="V9" i="5" s="1"/>
  <c r="U406" i="5"/>
  <c r="V406" i="5" s="1"/>
  <c r="U514" i="5"/>
  <c r="V514" i="5" s="1"/>
  <c r="U25" i="5"/>
  <c r="V25" i="5" s="1"/>
  <c r="U1110" i="5"/>
  <c r="V1110" i="5" s="1"/>
  <c r="U1361" i="5"/>
  <c r="V1361" i="5" s="1"/>
  <c r="U1027" i="5"/>
  <c r="V1027" i="5" s="1"/>
  <c r="U497" i="5"/>
  <c r="V497" i="5" s="1"/>
  <c r="U365" i="5"/>
  <c r="V365" i="5" s="1"/>
  <c r="U276" i="5"/>
  <c r="V276" i="5" s="1"/>
  <c r="U1517" i="5"/>
  <c r="V1517" i="5" s="1"/>
  <c r="U1393" i="5"/>
  <c r="V1393" i="5" s="1"/>
  <c r="U255" i="5"/>
  <c r="V255" i="5" s="1"/>
  <c r="U164" i="5"/>
  <c r="V164" i="5" s="1"/>
  <c r="U379" i="5"/>
  <c r="V379" i="5" s="1"/>
  <c r="U155" i="5"/>
  <c r="V155" i="5" s="1"/>
  <c r="U1088" i="5"/>
  <c r="V1088" i="5" s="1"/>
  <c r="U1305" i="5"/>
  <c r="V1305" i="5" s="1"/>
  <c r="U1054" i="5"/>
  <c r="V1054" i="5" s="1"/>
  <c r="U958" i="5"/>
  <c r="V958" i="5" s="1"/>
  <c r="U1510" i="5"/>
  <c r="V1510" i="5" s="1"/>
  <c r="U1167" i="5"/>
  <c r="V1167" i="5" s="1"/>
  <c r="U1434" i="5"/>
  <c r="V1434" i="5" s="1"/>
  <c r="U759" i="5"/>
  <c r="V759" i="5" s="1"/>
  <c r="U631" i="5"/>
  <c r="V631" i="5" s="1"/>
  <c r="U1422" i="5"/>
  <c r="V1422" i="5" s="1"/>
  <c r="U433" i="5"/>
  <c r="V433" i="5" s="1"/>
  <c r="U340" i="5"/>
  <c r="V340" i="5" s="1"/>
  <c r="U264" i="5"/>
  <c r="V264" i="5" s="1"/>
  <c r="U249" i="5"/>
  <c r="V249" i="5" s="1"/>
  <c r="U92" i="5"/>
  <c r="V92" i="5" s="1"/>
  <c r="U20" i="5"/>
  <c r="V20" i="5" s="1"/>
  <c r="U1513" i="5"/>
  <c r="V1513" i="5" s="1"/>
  <c r="U647" i="5"/>
  <c r="V647" i="5" s="1"/>
  <c r="U136" i="5"/>
  <c r="V136" i="5" s="1"/>
  <c r="U1641" i="5"/>
  <c r="V1641" i="5" s="1"/>
  <c r="U383" i="5"/>
  <c r="V383" i="5" s="1"/>
  <c r="U63" i="5"/>
  <c r="V63" i="5" s="1"/>
  <c r="U1489" i="5"/>
  <c r="V1489" i="5" s="1"/>
  <c r="U819" i="5"/>
  <c r="V819" i="5" s="1"/>
  <c r="U64" i="5"/>
  <c r="V64" i="5" s="1"/>
  <c r="U432" i="5"/>
  <c r="V432" i="5" s="1"/>
  <c r="U1602" i="5"/>
  <c r="V1602" i="5" s="1"/>
  <c r="U1333" i="5"/>
  <c r="V1333" i="5" s="1"/>
  <c r="U1465" i="5"/>
  <c r="V1465" i="5" s="1"/>
  <c r="U1346" i="5"/>
  <c r="V1346" i="5" s="1"/>
  <c r="U1446" i="5"/>
  <c r="V1446" i="5" s="1"/>
  <c r="U1122" i="5"/>
  <c r="V1122" i="5" s="1"/>
  <c r="U1050" i="5"/>
  <c r="V1050" i="5" s="1"/>
  <c r="U954" i="5"/>
  <c r="V954" i="5" s="1"/>
  <c r="U1222" i="5"/>
  <c r="V1222" i="5" s="1"/>
  <c r="U562" i="5"/>
  <c r="V562" i="5" s="1"/>
  <c r="U815" i="5"/>
  <c r="V815" i="5" s="1"/>
  <c r="U538" i="5"/>
  <c r="V538" i="5" s="1"/>
  <c r="U1203" i="5"/>
  <c r="V1203" i="5" s="1"/>
  <c r="U1705" i="5"/>
  <c r="V1705" i="5" s="1"/>
  <c r="U1688" i="5"/>
  <c r="V1688" i="5" s="1"/>
  <c r="U1673" i="5"/>
  <c r="V1673" i="5" s="1"/>
  <c r="U1678" i="5"/>
  <c r="V1678" i="5" s="1"/>
  <c r="U1611" i="5"/>
  <c r="V1611" i="5" s="1"/>
  <c r="U1293" i="5"/>
  <c r="V1293" i="5" s="1"/>
  <c r="U1485" i="5"/>
  <c r="V1485" i="5" s="1"/>
  <c r="U1560" i="5"/>
  <c r="V1560" i="5" s="1"/>
  <c r="U1377" i="5"/>
  <c r="V1377" i="5" s="1"/>
  <c r="U1169" i="5"/>
  <c r="V1169" i="5" s="1"/>
  <c r="U1133" i="5"/>
  <c r="V1133" i="5" s="1"/>
  <c r="U1426" i="5"/>
  <c r="V1426" i="5" s="1"/>
  <c r="U1362" i="5"/>
  <c r="V1362" i="5" s="1"/>
  <c r="U1162" i="5"/>
  <c r="V1162" i="5" s="1"/>
  <c r="U1497" i="5"/>
  <c r="V1497" i="5" s="1"/>
  <c r="U1410" i="5"/>
  <c r="V1410" i="5" s="1"/>
  <c r="U1298" i="5"/>
  <c r="V1298" i="5" s="1"/>
  <c r="U1154" i="5"/>
  <c r="V1154" i="5" s="1"/>
  <c r="U1098" i="5"/>
  <c r="V1098" i="5" s="1"/>
  <c r="U1066" i="5"/>
  <c r="V1066" i="5" s="1"/>
  <c r="U1034" i="5"/>
  <c r="V1034" i="5" s="1"/>
  <c r="U1002" i="5"/>
  <c r="V1002" i="5" s="1"/>
  <c r="U970" i="5"/>
  <c r="V970" i="5" s="1"/>
  <c r="U874" i="5"/>
  <c r="V874" i="5" s="1"/>
  <c r="U1614" i="5"/>
  <c r="V1614" i="5" s="1"/>
  <c r="U1338" i="5"/>
  <c r="V1338" i="5" s="1"/>
  <c r="U1382" i="5"/>
  <c r="V1382" i="5" s="1"/>
  <c r="U1114" i="5"/>
  <c r="V1114" i="5" s="1"/>
  <c r="U931" i="5"/>
  <c r="V931" i="5" s="1"/>
  <c r="U995" i="5"/>
  <c r="V995" i="5" s="1"/>
  <c r="U582" i="5"/>
  <c r="V582" i="5" s="1"/>
  <c r="U1481" i="5"/>
  <c r="V1481" i="5" s="1"/>
  <c r="U1266" i="5"/>
  <c r="V1266" i="5" s="1"/>
  <c r="U1102" i="5"/>
  <c r="V1102" i="5" s="1"/>
  <c r="U1556" i="5"/>
  <c r="V1556" i="5" s="1"/>
  <c r="U1170" i="5"/>
  <c r="V1170" i="5" s="1"/>
  <c r="U1104" i="5"/>
  <c r="V1104" i="5" s="1"/>
  <c r="U870" i="5"/>
  <c r="V870" i="5" s="1"/>
  <c r="U1405" i="5"/>
  <c r="V1405" i="5" s="1"/>
  <c r="U1039" i="5"/>
  <c r="V1039" i="5" s="1"/>
  <c r="U498" i="5"/>
  <c r="V498" i="5" s="1"/>
  <c r="U944" i="5"/>
  <c r="V944" i="5" s="1"/>
  <c r="U1157" i="5"/>
  <c r="V1157" i="5" s="1"/>
  <c r="U998" i="5"/>
  <c r="V998" i="5" s="1"/>
  <c r="U807" i="5"/>
  <c r="V807" i="5" s="1"/>
  <c r="U639" i="5"/>
  <c r="V639" i="5" s="1"/>
  <c r="U567" i="5"/>
  <c r="V567" i="5" s="1"/>
  <c r="U478" i="5"/>
  <c r="V478" i="5" s="1"/>
  <c r="U414" i="5"/>
  <c r="V414" i="5" s="1"/>
  <c r="U319" i="5"/>
  <c r="V319" i="5" s="1"/>
  <c r="U287" i="5"/>
  <c r="V287" i="5" s="1"/>
  <c r="U223" i="5"/>
  <c r="V223" i="5" s="1"/>
  <c r="U191" i="5"/>
  <c r="V191" i="5" s="1"/>
  <c r="U127" i="5"/>
  <c r="V127" i="5" s="1"/>
  <c r="U95" i="5"/>
  <c r="V95" i="5" s="1"/>
  <c r="U31" i="5"/>
  <c r="V31" i="5" s="1"/>
  <c r="U904" i="5"/>
  <c r="V904" i="5" s="1"/>
  <c r="U513" i="5"/>
  <c r="V513" i="5" s="1"/>
  <c r="U547" i="5"/>
  <c r="V547" i="5" s="1"/>
  <c r="U356" i="5"/>
  <c r="V356" i="5" s="1"/>
  <c r="U283" i="5"/>
  <c r="V283" i="5" s="1"/>
  <c r="U200" i="5"/>
  <c r="V200" i="5" s="1"/>
  <c r="U27" i="5"/>
  <c r="V27" i="5" s="1"/>
  <c r="U1327" i="5"/>
  <c r="V1327" i="5" s="1"/>
  <c r="U1123" i="5"/>
  <c r="V1123" i="5" s="1"/>
  <c r="U479" i="5"/>
  <c r="V479" i="5" s="1"/>
  <c r="U1187" i="5"/>
  <c r="V1187" i="5" s="1"/>
  <c r="U756" i="5"/>
  <c r="V756" i="5" s="1"/>
  <c r="U1056" i="5"/>
  <c r="V1056" i="5" s="1"/>
  <c r="U548" i="5"/>
  <c r="V548" i="5" s="1"/>
  <c r="U407" i="5"/>
  <c r="V407" i="5" s="1"/>
  <c r="U21" i="5"/>
  <c r="V21" i="5" s="1"/>
  <c r="U1528" i="5"/>
  <c r="V1528" i="5" s="1"/>
  <c r="U491" i="5"/>
  <c r="V491" i="5" s="1"/>
  <c r="U243" i="5"/>
  <c r="V243" i="5" s="1"/>
  <c r="U504" i="5"/>
  <c r="V504" i="5" s="1"/>
  <c r="U667" i="5"/>
  <c r="V667" i="5" s="1"/>
  <c r="U488" i="5"/>
  <c r="V488" i="5" s="1"/>
  <c r="U61" i="5"/>
  <c r="V61" i="5" s="1"/>
  <c r="U564" i="5"/>
  <c r="V564" i="5" s="1"/>
  <c r="U1226" i="5"/>
  <c r="V1226" i="5" s="1"/>
  <c r="U572" i="5"/>
  <c r="V572" i="5" s="1"/>
  <c r="U389" i="5"/>
  <c r="V389" i="5" s="1"/>
  <c r="U113" i="5"/>
  <c r="V113" i="5" s="1"/>
  <c r="U671" i="5"/>
  <c r="V671" i="5" s="1"/>
  <c r="U812" i="5"/>
  <c r="V812" i="5" s="1"/>
  <c r="U297" i="5"/>
  <c r="V297" i="5" s="1"/>
  <c r="U1040" i="5"/>
  <c r="V1040" i="5" s="1"/>
  <c r="U245" i="5"/>
  <c r="V245" i="5" s="1"/>
  <c r="U529" i="5"/>
  <c r="V529" i="5" s="1"/>
  <c r="U132" i="5"/>
  <c r="V132" i="5" s="1"/>
  <c r="U1684" i="5"/>
  <c r="V1684" i="5" s="1"/>
  <c r="U1686" i="5"/>
  <c r="V1686" i="5" s="1"/>
  <c r="U1353" i="5"/>
  <c r="V1353" i="5" s="1"/>
  <c r="U1289" i="5"/>
  <c r="V1289" i="5" s="1"/>
  <c r="U1526" i="5"/>
  <c r="V1526" i="5" s="1"/>
  <c r="U1421" i="5"/>
  <c r="V1421" i="5" s="1"/>
  <c r="U1530" i="5"/>
  <c r="V1530" i="5" s="1"/>
  <c r="U1473" i="5"/>
  <c r="V1473" i="5" s="1"/>
  <c r="U1374" i="5"/>
  <c r="V1374" i="5" s="1"/>
  <c r="U1414" i="5"/>
  <c r="V1414" i="5" s="1"/>
  <c r="U1566" i="5"/>
  <c r="V1566" i="5" s="1"/>
  <c r="U1291" i="5"/>
  <c r="V1291" i="5" s="1"/>
  <c r="U1143" i="5"/>
  <c r="V1143" i="5" s="1"/>
  <c r="U1030" i="5"/>
  <c r="V1030" i="5" s="1"/>
  <c r="U934" i="5"/>
  <c r="V934" i="5" s="1"/>
  <c r="U1685" i="5"/>
  <c r="V1685" i="5" s="1"/>
  <c r="U1478" i="5"/>
  <c r="V1478" i="5" s="1"/>
  <c r="U1325" i="5"/>
  <c r="V1325" i="5" s="1"/>
  <c r="U1555" i="5"/>
  <c r="V1555" i="5" s="1"/>
  <c r="U1373" i="5"/>
  <c r="V1373" i="5" s="1"/>
  <c r="U1271" i="5"/>
  <c r="V1271" i="5" s="1"/>
  <c r="U1186" i="5"/>
  <c r="V1186" i="5" s="1"/>
  <c r="U978" i="5"/>
  <c r="V978" i="5" s="1"/>
  <c r="U1469" i="5"/>
  <c r="V1469" i="5" s="1"/>
  <c r="U1250" i="5"/>
  <c r="V1250" i="5" s="1"/>
  <c r="U1087" i="5"/>
  <c r="V1087" i="5" s="1"/>
  <c r="U1258" i="5"/>
  <c r="V1258" i="5" s="1"/>
  <c r="U1099" i="5"/>
  <c r="V1099" i="5" s="1"/>
  <c r="U846" i="5"/>
  <c r="V846" i="5" s="1"/>
  <c r="U1310" i="5"/>
  <c r="V1310" i="5" s="1"/>
  <c r="U850" i="5"/>
  <c r="V850" i="5" s="1"/>
  <c r="U755" i="5"/>
  <c r="V755" i="5" s="1"/>
  <c r="U627" i="5"/>
  <c r="V627" i="5" s="1"/>
  <c r="U466" i="5"/>
  <c r="V466" i="5" s="1"/>
  <c r="U541" i="5"/>
  <c r="V541" i="5" s="1"/>
  <c r="U475" i="5"/>
  <c r="V475" i="5" s="1"/>
  <c r="U411" i="5"/>
  <c r="V411" i="5" s="1"/>
  <c r="U347" i="5"/>
  <c r="V347" i="5" s="1"/>
  <c r="U315" i="5"/>
  <c r="V315" i="5" s="1"/>
  <c r="U251" i="5"/>
  <c r="V251" i="5" s="1"/>
  <c r="U187" i="5"/>
  <c r="V187" i="5" s="1"/>
  <c r="U123" i="5"/>
  <c r="V123" i="5" s="1"/>
  <c r="U59" i="5"/>
  <c r="V59" i="5" s="1"/>
  <c r="U600" i="5"/>
  <c r="V600" i="5" s="1"/>
  <c r="U696" i="5"/>
  <c r="V696" i="5" s="1"/>
  <c r="U144" i="5"/>
  <c r="V144" i="5" s="1"/>
  <c r="U44" i="5"/>
  <c r="V44" i="5" s="1"/>
  <c r="U808" i="5"/>
  <c r="V808" i="5" s="1"/>
  <c r="U544" i="5"/>
  <c r="V544" i="5" s="1"/>
  <c r="U430" i="5"/>
  <c r="V430" i="5" s="1"/>
  <c r="U268" i="5"/>
  <c r="V268" i="5" s="1"/>
  <c r="U189" i="5"/>
  <c r="V189" i="5" s="1"/>
  <c r="U12" i="5"/>
  <c r="V12" i="5" s="1"/>
  <c r="U1270" i="5"/>
  <c r="V1270" i="5" s="1"/>
  <c r="U1118" i="5"/>
  <c r="V1118" i="5" s="1"/>
  <c r="U858" i="5"/>
  <c r="V858" i="5" s="1"/>
  <c r="U104" i="5"/>
  <c r="V104" i="5" s="1"/>
  <c r="U911" i="5"/>
  <c r="V911" i="5" s="1"/>
  <c r="U740" i="5"/>
  <c r="V740" i="5" s="1"/>
  <c r="U476" i="5"/>
  <c r="V476" i="5" s="1"/>
  <c r="U52" i="5"/>
  <c r="V52" i="5" s="1"/>
  <c r="U744" i="5"/>
  <c r="V744" i="5" s="1"/>
  <c r="U400" i="5"/>
  <c r="V400" i="5" s="1"/>
  <c r="U121" i="5"/>
  <c r="V121" i="5" s="1"/>
  <c r="U1506" i="5"/>
  <c r="V1506" i="5" s="1"/>
  <c r="U624" i="5"/>
  <c r="V624" i="5" s="1"/>
  <c r="U471" i="5"/>
  <c r="V471" i="5" s="1"/>
  <c r="U399" i="5"/>
  <c r="V399" i="5" s="1"/>
  <c r="U241" i="5"/>
  <c r="V241" i="5" s="1"/>
  <c r="U355" i="5"/>
  <c r="V355" i="5" s="1"/>
  <c r="U688" i="5"/>
  <c r="V688" i="5" s="1"/>
  <c r="U212" i="5"/>
  <c r="V212" i="5" s="1"/>
  <c r="U77" i="5"/>
  <c r="V77" i="5" s="1"/>
  <c r="U474" i="5"/>
  <c r="V474" i="5" s="1"/>
  <c r="U143" i="5"/>
  <c r="V143" i="5" s="1"/>
  <c r="U487" i="5"/>
  <c r="V487" i="5" s="1"/>
  <c r="U43" i="5"/>
  <c r="V43" i="5" s="1"/>
  <c r="U32" i="5"/>
  <c r="V32" i="5" s="1"/>
  <c r="U233" i="5"/>
  <c r="V233" i="5" s="1"/>
  <c r="U253" i="5"/>
  <c r="V253" i="5" s="1"/>
  <c r="U1590" i="5"/>
  <c r="V1590" i="5" s="1"/>
  <c r="U1586" i="5"/>
  <c r="V1586" i="5" s="1"/>
  <c r="U1578" i="5"/>
  <c r="V1578" i="5" s="1"/>
  <c r="U1349" i="5"/>
  <c r="V1349" i="5" s="1"/>
  <c r="U1482" i="5"/>
  <c r="V1482" i="5" s="1"/>
  <c r="U1409" i="5"/>
  <c r="V1409" i="5" s="1"/>
  <c r="U1540" i="5"/>
  <c r="V1540" i="5" s="1"/>
  <c r="U1397" i="5"/>
  <c r="V1397" i="5" s="1"/>
  <c r="U1331" i="5"/>
  <c r="V1331" i="5" s="1"/>
  <c r="U1546" i="5"/>
  <c r="V1546" i="5" s="1"/>
  <c r="U898" i="5"/>
  <c r="V898" i="5" s="1"/>
  <c r="U1303" i="5"/>
  <c r="V1303" i="5" s="1"/>
  <c r="U1255" i="5"/>
  <c r="V1255" i="5" s="1"/>
  <c r="U1095" i="5"/>
  <c r="V1095" i="5" s="1"/>
  <c r="U899" i="5"/>
  <c r="V899" i="5" s="1"/>
  <c r="U1398" i="5"/>
  <c r="V1398" i="5" s="1"/>
  <c r="U878" i="5"/>
  <c r="V878" i="5" s="1"/>
  <c r="U955" i="5"/>
  <c r="V955" i="5" s="1"/>
  <c r="U820" i="5"/>
  <c r="V820" i="5" s="1"/>
  <c r="U623" i="5"/>
  <c r="V623" i="5" s="1"/>
  <c r="U855" i="5"/>
  <c r="V855" i="5" s="1"/>
  <c r="U1150" i="5"/>
  <c r="V1150" i="5" s="1"/>
  <c r="U343" i="5"/>
  <c r="V343" i="5" s="1"/>
  <c r="U279" i="5"/>
  <c r="V279" i="5" s="1"/>
  <c r="U215" i="5"/>
  <c r="V215" i="5" s="1"/>
  <c r="U183" i="5"/>
  <c r="V183" i="5" s="1"/>
  <c r="U55" i="5"/>
  <c r="V55" i="5" s="1"/>
  <c r="U1445" i="5"/>
  <c r="V1445" i="5" s="1"/>
  <c r="U1314" i="5"/>
  <c r="V1314" i="5" s="1"/>
  <c r="U550" i="5"/>
  <c r="V550" i="5" s="1"/>
  <c r="U679" i="5"/>
  <c r="V679" i="5" s="1"/>
  <c r="U444" i="5"/>
  <c r="V444" i="5" s="1"/>
  <c r="U792" i="5"/>
  <c r="V792" i="5" s="1"/>
  <c r="U659" i="5"/>
  <c r="V659" i="5" s="1"/>
  <c r="U168" i="5"/>
  <c r="V168" i="5" s="1"/>
  <c r="U840" i="5"/>
  <c r="V840" i="5" s="1"/>
  <c r="U972" i="5"/>
  <c r="V972" i="5" s="1"/>
  <c r="U417" i="5"/>
  <c r="V417" i="5" s="1"/>
  <c r="U1121" i="5"/>
  <c r="V1121" i="5" s="1"/>
  <c r="U464" i="5"/>
  <c r="V464" i="5" s="1"/>
  <c r="U359" i="5"/>
  <c r="V359" i="5" s="1"/>
  <c r="U131" i="5"/>
  <c r="V131" i="5" s="1"/>
  <c r="U680" i="5"/>
  <c r="V680" i="5" s="1"/>
  <c r="U28" i="5"/>
  <c r="V28" i="5" s="1"/>
  <c r="U534" i="5"/>
  <c r="V534" i="5" s="1"/>
  <c r="U99" i="5"/>
  <c r="V99" i="5" s="1"/>
  <c r="U1562" i="5"/>
  <c r="V1562" i="5" s="1"/>
  <c r="U1661" i="5"/>
  <c r="V1661" i="5" s="1"/>
  <c r="U1313" i="5"/>
  <c r="V1313" i="5" s="1"/>
  <c r="U1354" i="5"/>
  <c r="V1354" i="5" s="1"/>
  <c r="U1337" i="5"/>
  <c r="V1337" i="5" s="1"/>
  <c r="U1458" i="5"/>
  <c r="V1458" i="5" s="1"/>
  <c r="U1321" i="5"/>
  <c r="V1321" i="5" s="1"/>
  <c r="U1198" i="5"/>
  <c r="V1198" i="5" s="1"/>
  <c r="U1086" i="5"/>
  <c r="V1086" i="5" s="1"/>
  <c r="U1022" i="5"/>
  <c r="V1022" i="5" s="1"/>
  <c r="U926" i="5"/>
  <c r="V926" i="5" s="1"/>
  <c r="U1457" i="5"/>
  <c r="V1457" i="5" s="1"/>
  <c r="U1137" i="5"/>
  <c r="V1137" i="5" s="1"/>
  <c r="U1239" i="5"/>
  <c r="V1239" i="5" s="1"/>
  <c r="U1091" i="5"/>
  <c r="V1091" i="5" s="1"/>
  <c r="U566" i="5"/>
  <c r="V566" i="5" s="1"/>
  <c r="U1402" i="5"/>
  <c r="V1402" i="5" s="1"/>
  <c r="U1401" i="5"/>
  <c r="V1401" i="5" s="1"/>
  <c r="U1068" i="5"/>
  <c r="V1068" i="5" s="1"/>
  <c r="U571" i="5"/>
  <c r="V571" i="5" s="1"/>
  <c r="U533" i="5"/>
  <c r="V533" i="5" s="1"/>
  <c r="U405" i="5"/>
  <c r="V405" i="5" s="1"/>
  <c r="U371" i="5"/>
  <c r="V371" i="5" s="1"/>
  <c r="U275" i="5"/>
  <c r="V275" i="5" s="1"/>
  <c r="U211" i="5"/>
  <c r="V211" i="5" s="1"/>
  <c r="U115" i="5"/>
  <c r="V115" i="5" s="1"/>
  <c r="U19" i="5"/>
  <c r="V19" i="5" s="1"/>
  <c r="U852" i="5"/>
  <c r="V852" i="5" s="1"/>
  <c r="U1477" i="5"/>
  <c r="V1477" i="5" s="1"/>
  <c r="U1047" i="5"/>
  <c r="V1047" i="5" s="1"/>
  <c r="U703" i="5"/>
  <c r="V703" i="5" s="1"/>
  <c r="U760" i="5"/>
  <c r="V760" i="5" s="1"/>
  <c r="U441" i="5"/>
  <c r="V441" i="5" s="1"/>
  <c r="U835" i="5"/>
  <c r="V835" i="5" s="1"/>
  <c r="U692" i="5"/>
  <c r="V692" i="5" s="1"/>
  <c r="U968" i="5"/>
  <c r="V968" i="5" s="1"/>
  <c r="U397" i="5"/>
  <c r="V397" i="5" s="1"/>
  <c r="U1011" i="5"/>
  <c r="V1011" i="5" s="1"/>
  <c r="U185" i="5"/>
  <c r="V185" i="5" s="1"/>
  <c r="U192" i="5"/>
  <c r="V192" i="5" s="1"/>
  <c r="U292" i="5"/>
  <c r="V292" i="5" s="1"/>
  <c r="U147" i="5"/>
  <c r="V147" i="5" s="1"/>
  <c r="U879" i="5"/>
  <c r="V879" i="5" s="1"/>
  <c r="U537" i="5"/>
  <c r="V537" i="5" s="1"/>
  <c r="U348" i="5"/>
  <c r="V348" i="5" s="1"/>
  <c r="U983" i="5"/>
  <c r="V983" i="5" s="1"/>
  <c r="U554" i="5"/>
  <c r="V554" i="5" s="1"/>
  <c r="U900" i="5"/>
  <c r="V900" i="5" s="1"/>
  <c r="U560" i="5"/>
  <c r="V560" i="5" s="1"/>
  <c r="U227" i="5"/>
  <c r="V227" i="5" s="1"/>
  <c r="U1660" i="5"/>
  <c r="V1660" i="5" s="1"/>
  <c r="U1636" i="5"/>
  <c r="V1636" i="5" s="1"/>
  <c r="U1572" i="5"/>
  <c r="V1572" i="5" s="1"/>
  <c r="U1570" i="5"/>
  <c r="V1570" i="5" s="1"/>
  <c r="U1558" i="5"/>
  <c r="V1558" i="5" s="1"/>
  <c r="U1642" i="5"/>
  <c r="V1642" i="5" s="1"/>
  <c r="U1550" i="5"/>
  <c r="V1550" i="5" s="1"/>
  <c r="U1309" i="5"/>
  <c r="V1309" i="5" s="1"/>
  <c r="U1634" i="5"/>
  <c r="V1634" i="5" s="1"/>
  <c r="U1453" i="5"/>
  <c r="V1453" i="5" s="1"/>
  <c r="U1322" i="5"/>
  <c r="V1322" i="5" s="1"/>
  <c r="U1149" i="5"/>
  <c r="V1149" i="5" s="1"/>
  <c r="U1117" i="5"/>
  <c r="V1117" i="5" s="1"/>
  <c r="U1262" i="5"/>
  <c r="V1262" i="5" s="1"/>
  <c r="U1191" i="5"/>
  <c r="V1191" i="5" s="1"/>
  <c r="U986" i="5"/>
  <c r="V986" i="5" s="1"/>
  <c r="U922" i="5"/>
  <c r="V922" i="5" s="1"/>
  <c r="U890" i="5"/>
  <c r="V890" i="5" s="1"/>
  <c r="U1646" i="5"/>
  <c r="V1646" i="5" s="1"/>
  <c r="U1370" i="5"/>
  <c r="V1370" i="5" s="1"/>
  <c r="U1466" i="5"/>
  <c r="V1466" i="5" s="1"/>
  <c r="U1166" i="5"/>
  <c r="V1166" i="5" s="1"/>
  <c r="U1474" i="5"/>
  <c r="V1474" i="5" s="1"/>
  <c r="U1146" i="5"/>
  <c r="V1146" i="5" s="1"/>
  <c r="U1006" i="5"/>
  <c r="V1006" i="5" s="1"/>
  <c r="U1219" i="5"/>
  <c r="V1219" i="5" s="1"/>
  <c r="U747" i="5"/>
  <c r="V747" i="5" s="1"/>
  <c r="U1210" i="5"/>
  <c r="V1210" i="5" s="1"/>
  <c r="U1062" i="5"/>
  <c r="V1062" i="5" s="1"/>
  <c r="U966" i="5"/>
  <c r="V966" i="5" s="1"/>
  <c r="U795" i="5"/>
  <c r="V795" i="5" s="1"/>
  <c r="U1652" i="5"/>
  <c r="V1652" i="5" s="1"/>
  <c r="U335" i="5"/>
  <c r="V335" i="5" s="1"/>
  <c r="U239" i="5"/>
  <c r="V239" i="5" s="1"/>
  <c r="U207" i="5"/>
  <c r="V207" i="5" s="1"/>
  <c r="U79" i="5"/>
  <c r="V79" i="5" s="1"/>
  <c r="U47" i="5"/>
  <c r="V47" i="5" s="1"/>
  <c r="U15" i="5"/>
  <c r="V15" i="5" s="1"/>
  <c r="U771" i="5"/>
  <c r="V771" i="5" s="1"/>
  <c r="U539" i="5"/>
  <c r="V539" i="5" s="1"/>
  <c r="U481" i="5"/>
  <c r="V481" i="5" s="1"/>
  <c r="U108" i="5"/>
  <c r="V108" i="5" s="1"/>
  <c r="U494" i="5"/>
  <c r="V494" i="5" s="1"/>
  <c r="U388" i="5"/>
  <c r="V388" i="5" s="1"/>
  <c r="U72" i="5"/>
  <c r="V72" i="5" s="1"/>
  <c r="U923" i="5"/>
  <c r="V923" i="5" s="1"/>
  <c r="U908" i="5"/>
  <c r="V908" i="5" s="1"/>
  <c r="U556" i="5"/>
  <c r="V556" i="5" s="1"/>
  <c r="U116" i="5"/>
  <c r="V116" i="5" s="1"/>
  <c r="U628" i="5"/>
  <c r="V628" i="5" s="1"/>
  <c r="U387" i="5"/>
  <c r="V387" i="5" s="1"/>
  <c r="U902" i="5"/>
  <c r="V902" i="5" s="1"/>
  <c r="U932" i="5"/>
  <c r="V932" i="5" s="1"/>
  <c r="U259" i="5"/>
  <c r="V259" i="5" s="1"/>
  <c r="U309" i="5"/>
  <c r="V309" i="5" s="1"/>
  <c r="U373" i="5"/>
  <c r="V373" i="5" s="1"/>
  <c r="U4" i="5"/>
  <c r="V4" i="5" s="1"/>
  <c r="U117" i="5"/>
  <c r="V117" i="5" s="1"/>
  <c r="U752" i="5"/>
  <c r="V752" i="5" s="1"/>
  <c r="U1668" i="5"/>
  <c r="V1668" i="5" s="1"/>
  <c r="U1626" i="5"/>
  <c r="V1626" i="5" s="1"/>
  <c r="U1672" i="5"/>
  <c r="V1672" i="5" s="1"/>
  <c r="U1554" i="5"/>
  <c r="V1554" i="5" s="1"/>
  <c r="U1317" i="5"/>
  <c r="V1317" i="5" s="1"/>
  <c r="U1524" i="5"/>
  <c r="V1524" i="5" s="1"/>
  <c r="U1418" i="5"/>
  <c r="V1418" i="5" s="1"/>
  <c r="U1357" i="5"/>
  <c r="V1357" i="5" s="1"/>
  <c r="U1125" i="5"/>
  <c r="V1125" i="5" s="1"/>
  <c r="U1461" i="5"/>
  <c r="V1461" i="5" s="1"/>
  <c r="U1130" i="5"/>
  <c r="V1130" i="5" s="1"/>
  <c r="U1141" i="5"/>
  <c r="V1141" i="5" s="1"/>
  <c r="U1026" i="5"/>
  <c r="V1026" i="5" s="1"/>
  <c r="U930" i="5"/>
  <c r="V930" i="5" s="1"/>
  <c r="U1437" i="5"/>
  <c r="V1437" i="5" s="1"/>
  <c r="U570" i="5"/>
  <c r="V570" i="5" s="1"/>
  <c r="U1234" i="5"/>
  <c r="V1234" i="5" s="1"/>
  <c r="U1153" i="5"/>
  <c r="V1153" i="5" s="1"/>
  <c r="U1082" i="5"/>
  <c r="V1082" i="5" s="1"/>
  <c r="U1094" i="5"/>
  <c r="V1094" i="5" s="1"/>
  <c r="U751" i="5"/>
  <c r="V751" i="5" s="1"/>
  <c r="U434" i="5"/>
  <c r="V434" i="5" s="1"/>
  <c r="U695" i="5"/>
  <c r="V695" i="5" s="1"/>
  <c r="U472" i="5"/>
  <c r="V472" i="5" s="1"/>
  <c r="U375" i="5"/>
  <c r="V375" i="5" s="1"/>
  <c r="U311" i="5"/>
  <c r="V311" i="5" s="1"/>
  <c r="U151" i="5"/>
  <c r="V151" i="5" s="1"/>
  <c r="U87" i="5"/>
  <c r="V87" i="5" s="1"/>
  <c r="U23" i="5"/>
  <c r="V23" i="5" s="1"/>
  <c r="U1552" i="5"/>
  <c r="V1552" i="5" s="1"/>
  <c r="U891" i="5"/>
  <c r="V891" i="5" s="1"/>
  <c r="U707" i="5"/>
  <c r="V707" i="5" s="1"/>
  <c r="U423" i="5"/>
  <c r="V423" i="5" s="1"/>
  <c r="U611" i="5"/>
  <c r="V611" i="5" s="1"/>
  <c r="U240" i="5"/>
  <c r="V240" i="5" s="1"/>
  <c r="U951" i="5"/>
  <c r="V951" i="5" s="1"/>
  <c r="U502" i="5"/>
  <c r="V502" i="5" s="1"/>
  <c r="U91" i="5"/>
  <c r="V91" i="5" s="1"/>
  <c r="U1071" i="5"/>
  <c r="V1071" i="5" s="1"/>
  <c r="U684" i="5"/>
  <c r="V684" i="5" s="1"/>
  <c r="U313" i="5"/>
  <c r="V313" i="5" s="1"/>
  <c r="U1430" i="5"/>
  <c r="V1430" i="5" s="1"/>
  <c r="U396" i="5"/>
  <c r="V396" i="5" s="1"/>
  <c r="U349" i="5"/>
  <c r="V349" i="5" s="1"/>
  <c r="U163" i="5"/>
  <c r="V163" i="5" s="1"/>
  <c r="U73" i="5"/>
  <c r="V73" i="5" s="1"/>
  <c r="U352" i="5"/>
  <c r="V352" i="5" s="1"/>
  <c r="U235" i="5"/>
  <c r="V235" i="5" s="1"/>
  <c r="U612" i="5"/>
  <c r="V612" i="5" s="1"/>
  <c r="U376" i="5"/>
  <c r="V376" i="5" s="1"/>
  <c r="U224" i="5"/>
  <c r="V224" i="5" s="1"/>
  <c r="U96" i="5"/>
  <c r="V96" i="5" s="1"/>
  <c r="U442" i="5"/>
  <c r="V442" i="5" s="1"/>
  <c r="U284" i="5"/>
  <c r="V284" i="5" s="1"/>
  <c r="U1582" i="5"/>
  <c r="V1582" i="5" s="1"/>
  <c r="U1563" i="5"/>
  <c r="V1563" i="5" s="1"/>
  <c r="U1676" i="5"/>
  <c r="V1676" i="5" s="1"/>
  <c r="U1345" i="5"/>
  <c r="V1345" i="5" s="1"/>
  <c r="U1350" i="5"/>
  <c r="V1350" i="5" s="1"/>
  <c r="U1486" i="5"/>
  <c r="V1486" i="5" s="1"/>
  <c r="U1126" i="5"/>
  <c r="V1126" i="5" s="1"/>
  <c r="U990" i="5"/>
  <c r="V990" i="5" s="1"/>
  <c r="U894" i="5"/>
  <c r="V894" i="5" s="1"/>
  <c r="U1366" i="5"/>
  <c r="V1366" i="5" s="1"/>
  <c r="U871" i="5"/>
  <c r="V871" i="5" s="1"/>
  <c r="U1285" i="5"/>
  <c r="V1285" i="5" s="1"/>
  <c r="U882" i="5"/>
  <c r="V882" i="5" s="1"/>
  <c r="U1548" i="5"/>
  <c r="V1548" i="5" s="1"/>
  <c r="U1079" i="5"/>
  <c r="V1079" i="5" s="1"/>
  <c r="U1335" i="5"/>
  <c r="V1335" i="5" s="1"/>
  <c r="U699" i="5"/>
  <c r="V699" i="5" s="1"/>
  <c r="U402" i="5"/>
  <c r="V402" i="5" s="1"/>
  <c r="U583" i="5"/>
  <c r="V583" i="5" s="1"/>
  <c r="U1199" i="5"/>
  <c r="V1199" i="5" s="1"/>
  <c r="U469" i="5"/>
  <c r="V469" i="5" s="1"/>
  <c r="U339" i="5"/>
  <c r="V339" i="5" s="1"/>
  <c r="U307" i="5"/>
  <c r="V307" i="5" s="1"/>
  <c r="U179" i="5"/>
  <c r="V179" i="5" s="1"/>
  <c r="U83" i="5"/>
  <c r="V83" i="5" s="1"/>
  <c r="U912" i="5"/>
  <c r="V912" i="5" s="1"/>
  <c r="U1342" i="5"/>
  <c r="V1342" i="5" s="1"/>
  <c r="U675" i="5"/>
  <c r="V675" i="5" s="1"/>
  <c r="U236" i="5"/>
  <c r="V236" i="5" s="1"/>
  <c r="U1295" i="5"/>
  <c r="V1295" i="5" s="1"/>
  <c r="U919" i="5"/>
  <c r="V919" i="5" s="1"/>
  <c r="U331" i="5"/>
  <c r="V331" i="5" s="1"/>
  <c r="U157" i="5"/>
  <c r="V157" i="5" s="1"/>
  <c r="U591" i="5"/>
  <c r="V591" i="5" s="1"/>
  <c r="U450" i="5"/>
  <c r="V450" i="5" s="1"/>
  <c r="U337" i="5"/>
  <c r="V337" i="5" s="1"/>
  <c r="U51" i="5"/>
  <c r="V51" i="5" s="1"/>
  <c r="U1008" i="5"/>
  <c r="V1008" i="5" s="1"/>
  <c r="U320" i="5"/>
  <c r="V320" i="5" s="1"/>
  <c r="U220" i="5"/>
  <c r="V220" i="5" s="1"/>
  <c r="U516" i="5"/>
  <c r="V516" i="5" s="1"/>
  <c r="U1628" i="5"/>
  <c r="V1628" i="5" s="1"/>
  <c r="U1616" i="5"/>
  <c r="V1616" i="5" s="1"/>
  <c r="U1656" i="5"/>
  <c r="V1656" i="5" s="1"/>
  <c r="U1649" i="5"/>
  <c r="V1649" i="5" s="1"/>
  <c r="U1696" i="5"/>
  <c r="V1696" i="5" s="1"/>
  <c r="U1704" i="5"/>
  <c r="V1704" i="5" s="1"/>
  <c r="U1637" i="5"/>
  <c r="V1637" i="5" s="1"/>
  <c r="U1532" i="5"/>
  <c r="V1532" i="5" s="1"/>
  <c r="U1606" i="5"/>
  <c r="V1606" i="5" s="1"/>
  <c r="U1514" i="5"/>
  <c r="V1514" i="5" s="1"/>
  <c r="U1505" i="5"/>
  <c r="V1505" i="5" s="1"/>
  <c r="U1441" i="5"/>
  <c r="V1441" i="5" s="1"/>
  <c r="U1605" i="5"/>
  <c r="V1605" i="5" s="1"/>
  <c r="U1493" i="5"/>
  <c r="V1493" i="5" s="1"/>
  <c r="U1664" i="5"/>
  <c r="V1664" i="5" s="1"/>
  <c r="U1385" i="5"/>
  <c r="V1385" i="5" s="1"/>
  <c r="U1625" i="5"/>
  <c r="V1625" i="5" s="1"/>
  <c r="U1425" i="5"/>
  <c r="V1425" i="5" s="1"/>
  <c r="U1182" i="5"/>
  <c r="V1182" i="5" s="1"/>
  <c r="U1078" i="5"/>
  <c r="V1078" i="5" s="1"/>
  <c r="U982" i="5"/>
  <c r="V982" i="5" s="1"/>
  <c r="U918" i="5"/>
  <c r="V918" i="5" s="1"/>
  <c r="U886" i="5"/>
  <c r="V886" i="5" s="1"/>
  <c r="U1632" i="5"/>
  <c r="V1632" i="5" s="1"/>
  <c r="U1538" i="5"/>
  <c r="V1538" i="5" s="1"/>
  <c r="U1449" i="5"/>
  <c r="V1449" i="5" s="1"/>
  <c r="U1462" i="5"/>
  <c r="V1462" i="5" s="1"/>
  <c r="U1358" i="5"/>
  <c r="V1358" i="5" s="1"/>
  <c r="U1059" i="5"/>
  <c r="V1059" i="5" s="1"/>
  <c r="U963" i="5"/>
  <c r="V963" i="5" s="1"/>
  <c r="U854" i="5"/>
  <c r="V854" i="5" s="1"/>
  <c r="U1206" i="5"/>
  <c r="V1206" i="5" s="1"/>
  <c r="U1106" i="5"/>
  <c r="V1106" i="5" s="1"/>
  <c r="U842" i="5"/>
  <c r="V842" i="5" s="1"/>
  <c r="U558" i="5"/>
  <c r="V558" i="5" s="1"/>
  <c r="U1369" i="5"/>
  <c r="V1369" i="5" s="1"/>
  <c r="U991" i="5"/>
  <c r="V991" i="5" s="1"/>
  <c r="U830" i="5"/>
  <c r="V830" i="5" s="1"/>
  <c r="U715" i="5"/>
  <c r="V715" i="5" s="1"/>
  <c r="U1413" i="5"/>
  <c r="V1413" i="5" s="1"/>
  <c r="U1274" i="5"/>
  <c r="V1274" i="5" s="1"/>
  <c r="U1254" i="5"/>
  <c r="V1254" i="5" s="1"/>
  <c r="U791" i="5"/>
  <c r="V791" i="5" s="1"/>
  <c r="U775" i="5"/>
  <c r="V775" i="5" s="1"/>
  <c r="U443" i="5"/>
  <c r="V443" i="5" s="1"/>
  <c r="U395" i="5"/>
  <c r="V395" i="5" s="1"/>
  <c r="U363" i="5"/>
  <c r="V363" i="5" s="1"/>
  <c r="U299" i="5"/>
  <c r="V299" i="5" s="1"/>
  <c r="U203" i="5"/>
  <c r="V203" i="5" s="1"/>
  <c r="U107" i="5"/>
  <c r="V107" i="5" s="1"/>
  <c r="U75" i="5"/>
  <c r="V75" i="5" s="1"/>
  <c r="U11" i="5"/>
  <c r="V11" i="5" s="1"/>
  <c r="U1238" i="5"/>
  <c r="V1238" i="5" s="1"/>
  <c r="U1129" i="5"/>
  <c r="V1129" i="5" s="1"/>
  <c r="U867" i="5"/>
  <c r="V867" i="5" s="1"/>
  <c r="U767" i="5"/>
  <c r="V767" i="5" s="1"/>
  <c r="U522" i="5"/>
  <c r="V522" i="5" s="1"/>
  <c r="U458" i="5"/>
  <c r="V458" i="5" s="1"/>
  <c r="U880" i="5"/>
  <c r="V880" i="5" s="1"/>
  <c r="U1107" i="5"/>
  <c r="V1107" i="5" s="1"/>
  <c r="U866" i="5"/>
  <c r="V866" i="5" s="1"/>
  <c r="U743" i="5"/>
  <c r="V743" i="5" s="1"/>
  <c r="U599" i="5"/>
  <c r="V599" i="5" s="1"/>
  <c r="U525" i="5"/>
  <c r="V525" i="5" s="1"/>
  <c r="U80" i="5"/>
  <c r="V80" i="5" s="1"/>
  <c r="U1454" i="5"/>
  <c r="V1454" i="5" s="1"/>
  <c r="U595" i="5"/>
  <c r="V595" i="5" s="1"/>
  <c r="U140" i="5"/>
  <c r="V140" i="5" s="1"/>
  <c r="U1215" i="5"/>
  <c r="V1215" i="5" s="1"/>
  <c r="U1083" i="5"/>
  <c r="V1083" i="5" s="1"/>
  <c r="U748" i="5"/>
  <c r="V748" i="5" s="1"/>
  <c r="U1299" i="5"/>
  <c r="V1299" i="5" s="1"/>
  <c r="U216" i="5"/>
  <c r="V216" i="5" s="1"/>
  <c r="U111" i="5"/>
  <c r="V111" i="5" s="1"/>
  <c r="U1536" i="5"/>
  <c r="V1536" i="5" s="1"/>
  <c r="U1060" i="5"/>
  <c r="V1060" i="5" s="1"/>
  <c r="U381" i="5"/>
  <c r="V381" i="5" s="1"/>
  <c r="U277" i="5"/>
  <c r="V277" i="5" s="1"/>
  <c r="U1142" i="5"/>
  <c r="V1142" i="5" s="1"/>
  <c r="U540" i="5"/>
  <c r="V540" i="5" s="1"/>
  <c r="U440" i="5"/>
  <c r="V440" i="5" s="1"/>
  <c r="U305" i="5"/>
  <c r="V305" i="5" s="1"/>
  <c r="U149" i="5"/>
  <c r="V149" i="5" s="1"/>
  <c r="U256" i="5"/>
  <c r="V256" i="5" s="1"/>
  <c r="U1003" i="5"/>
  <c r="V1003" i="5" s="1"/>
  <c r="U452" i="5"/>
  <c r="V452" i="5" s="1"/>
  <c r="U288" i="5"/>
  <c r="V288" i="5" s="1"/>
  <c r="U291" i="5"/>
  <c r="V291" i="5" s="1"/>
  <c r="U153" i="5"/>
  <c r="V153" i="5" s="1"/>
  <c r="U616" i="5"/>
  <c r="V616" i="5" s="1"/>
  <c r="U938" i="5"/>
  <c r="V938" i="5" s="1"/>
  <c r="U360" i="5"/>
  <c r="V360" i="5" s="1"/>
  <c r="U53" i="5"/>
  <c r="V53" i="5" s="1"/>
  <c r="U1035" i="5"/>
  <c r="V1035" i="5" s="1"/>
  <c r="U526" i="5"/>
  <c r="V526" i="5" s="1"/>
  <c r="U217" i="5"/>
  <c r="V217" i="5" s="1"/>
  <c r="U1702" i="5"/>
  <c r="V1702" i="5" s="1"/>
  <c r="U1599" i="5"/>
  <c r="V1599" i="5" s="1"/>
  <c r="U1640" i="5"/>
  <c r="V1640" i="5" s="1"/>
  <c r="U1690" i="5"/>
  <c r="V1690" i="5" s="1"/>
  <c r="U1658" i="5"/>
  <c r="V1658" i="5" s="1"/>
  <c r="U1301" i="5"/>
  <c r="V1301" i="5" s="1"/>
  <c r="U1542" i="5"/>
  <c r="V1542" i="5" s="1"/>
  <c r="U1450" i="5"/>
  <c r="V1450" i="5" s="1"/>
  <c r="U1389" i="5"/>
  <c r="V1389" i="5" s="1"/>
  <c r="U1502" i="5"/>
  <c r="V1502" i="5" s="1"/>
  <c r="U1490" i="5"/>
  <c r="V1490" i="5" s="1"/>
  <c r="U1429" i="5"/>
  <c r="V1429" i="5" s="1"/>
  <c r="U1378" i="5"/>
  <c r="V1378" i="5" s="1"/>
  <c r="U1230" i="5"/>
  <c r="V1230" i="5" s="1"/>
  <c r="U1518" i="5"/>
  <c r="V1518" i="5" s="1"/>
  <c r="U1417" i="5"/>
  <c r="V1417" i="5" s="1"/>
  <c r="U1246" i="5"/>
  <c r="V1246" i="5" s="1"/>
  <c r="U1074" i="5"/>
  <c r="V1074" i="5" s="1"/>
  <c r="U1042" i="5"/>
  <c r="V1042" i="5" s="1"/>
  <c r="U946" i="5"/>
  <c r="V946" i="5" s="1"/>
  <c r="U914" i="5"/>
  <c r="V914" i="5" s="1"/>
  <c r="U1442" i="5"/>
  <c r="V1442" i="5" s="1"/>
  <c r="U1608" i="5"/>
  <c r="V1608" i="5" s="1"/>
  <c r="U1351" i="5"/>
  <c r="V1351" i="5" s="1"/>
  <c r="U1046" i="5"/>
  <c r="V1046" i="5" s="1"/>
  <c r="U950" i="5"/>
  <c r="V950" i="5" s="1"/>
  <c r="U1190" i="5"/>
  <c r="V1190" i="5" s="1"/>
  <c r="U594" i="5"/>
  <c r="V594" i="5" s="1"/>
  <c r="U974" i="5"/>
  <c r="V974" i="5" s="1"/>
  <c r="U1111" i="5"/>
  <c r="V1111" i="5" s="1"/>
  <c r="U883" i="5"/>
  <c r="V883" i="5" s="1"/>
  <c r="U683" i="5"/>
  <c r="V683" i="5" s="1"/>
  <c r="U1591" i="5"/>
  <c r="V1591" i="5" s="1"/>
  <c r="U1161" i="5"/>
  <c r="V1161" i="5" s="1"/>
  <c r="U1323" i="5"/>
  <c r="V1323" i="5" s="1"/>
  <c r="U1251" i="5"/>
  <c r="V1251" i="5" s="1"/>
  <c r="U907" i="5"/>
  <c r="V907" i="5" s="1"/>
  <c r="U787" i="5"/>
  <c r="V787" i="5" s="1"/>
  <c r="U711" i="5"/>
  <c r="V711" i="5" s="1"/>
  <c r="U1263" i="5"/>
  <c r="V1263" i="5" s="1"/>
  <c r="U1036" i="5"/>
  <c r="V1036" i="5" s="1"/>
  <c r="U875" i="5"/>
  <c r="V875" i="5" s="1"/>
  <c r="U664" i="5"/>
  <c r="V664" i="5" s="1"/>
  <c r="U579" i="5"/>
  <c r="V579" i="5" s="1"/>
  <c r="U391" i="5"/>
  <c r="V391" i="5" s="1"/>
  <c r="U327" i="5"/>
  <c r="V327" i="5" s="1"/>
  <c r="U295" i="5"/>
  <c r="V295" i="5" s="1"/>
  <c r="U199" i="5"/>
  <c r="V199" i="5" s="1"/>
  <c r="U167" i="5"/>
  <c r="V167" i="5" s="1"/>
  <c r="U135" i="5"/>
  <c r="V135" i="5" s="1"/>
  <c r="U103" i="5"/>
  <c r="V103" i="5" s="1"/>
  <c r="U71" i="5"/>
  <c r="V71" i="5" s="1"/>
  <c r="U7" i="5"/>
  <c r="V7" i="5" s="1"/>
  <c r="U1067" i="5"/>
  <c r="V1067" i="5" s="1"/>
  <c r="U1235" i="5"/>
  <c r="V1235" i="5" s="1"/>
  <c r="U915" i="5"/>
  <c r="V915" i="5" s="1"/>
  <c r="U519" i="5"/>
  <c r="V519" i="5" s="1"/>
  <c r="U1494" i="5"/>
  <c r="V1494" i="5" s="1"/>
  <c r="U1018" i="5"/>
  <c r="V1018" i="5" s="1"/>
  <c r="U300" i="5"/>
  <c r="V300" i="5" s="1"/>
  <c r="U372" i="5"/>
  <c r="V372" i="5" s="1"/>
  <c r="U296" i="5"/>
  <c r="V296" i="5" s="1"/>
  <c r="U219" i="5"/>
  <c r="V219" i="5" s="1"/>
  <c r="U40" i="5"/>
  <c r="V40" i="5" s="1"/>
  <c r="U876" i="5"/>
  <c r="V876" i="5" s="1"/>
  <c r="U232" i="5"/>
  <c r="V232" i="5" s="1"/>
  <c r="U188" i="5"/>
  <c r="V188" i="5" s="1"/>
  <c r="U1501" i="5"/>
  <c r="V1501" i="5" s="1"/>
  <c r="U843" i="5"/>
  <c r="V843" i="5" s="1"/>
  <c r="U816" i="5"/>
  <c r="V816" i="5" s="1"/>
  <c r="U353" i="5"/>
  <c r="V353" i="5" s="1"/>
  <c r="U137" i="5"/>
  <c r="V137" i="5" s="1"/>
  <c r="U532" i="5"/>
  <c r="V532" i="5" s="1"/>
  <c r="U267" i="5"/>
  <c r="V267" i="5" s="1"/>
  <c r="U139" i="5"/>
  <c r="V139" i="5" s="1"/>
  <c r="U528" i="5"/>
  <c r="V528" i="5" s="1"/>
  <c r="U453" i="5"/>
  <c r="V453" i="5" s="1"/>
  <c r="U368" i="5"/>
  <c r="V368" i="5" s="1"/>
  <c r="U231" i="5"/>
  <c r="V231" i="5" s="1"/>
  <c r="U39" i="5"/>
  <c r="V39" i="5" s="1"/>
  <c r="U449" i="5"/>
  <c r="V449" i="5" s="1"/>
  <c r="U263" i="5"/>
  <c r="V263" i="5" s="1"/>
  <c r="U68" i="5"/>
  <c r="V68" i="5" s="1"/>
  <c r="U863" i="5"/>
  <c r="V863" i="5" s="1"/>
  <c r="U392" i="5"/>
  <c r="V392" i="5" s="1"/>
  <c r="U979" i="5"/>
  <c r="V979" i="5" s="1"/>
  <c r="U49" i="5"/>
  <c r="V49" i="5" s="1"/>
  <c r="U996" i="5"/>
  <c r="V996" i="5" s="1"/>
  <c r="U105" i="5"/>
  <c r="V105" i="5" s="1"/>
  <c r="U1701" i="5"/>
  <c r="V1701" i="5" s="1"/>
  <c r="U312" i="5"/>
  <c r="V312" i="5" s="1"/>
  <c r="U177" i="5"/>
  <c r="V177" i="5" s="1"/>
  <c r="U468" i="5"/>
  <c r="V468" i="5" s="1"/>
  <c r="U507" i="5"/>
  <c r="V507" i="5" s="1"/>
  <c r="U13" i="5"/>
  <c r="V13" i="5" s="1"/>
  <c r="U1693" i="5"/>
  <c r="V1693" i="5" s="1"/>
  <c r="U1681" i="5"/>
  <c r="V1681" i="5" s="1"/>
  <c r="U1297" i="5"/>
  <c r="V1297" i="5" s="1"/>
  <c r="U1386" i="5"/>
  <c r="V1386" i="5" s="1"/>
  <c r="U1438" i="5"/>
  <c r="V1438" i="5" s="1"/>
  <c r="U1173" i="5"/>
  <c r="V1173" i="5" s="1"/>
  <c r="U1365" i="5"/>
  <c r="V1365" i="5" s="1"/>
  <c r="U1306" i="5"/>
  <c r="V1306" i="5" s="1"/>
  <c r="U1070" i="5"/>
  <c r="V1070" i="5" s="1"/>
  <c r="U1038" i="5"/>
  <c r="V1038" i="5" s="1"/>
  <c r="U942" i="5"/>
  <c r="V942" i="5" s="1"/>
  <c r="U910" i="5"/>
  <c r="V910" i="5" s="1"/>
  <c r="U1624" i="5"/>
  <c r="V1624" i="5" s="1"/>
  <c r="U1603" i="5"/>
  <c r="V1603" i="5" s="1"/>
  <c r="U1031" i="5"/>
  <c r="V1031" i="5" s="1"/>
  <c r="U935" i="5"/>
  <c r="V935" i="5" s="1"/>
  <c r="U1178" i="5"/>
  <c r="V1178" i="5" s="1"/>
  <c r="U1010" i="5"/>
  <c r="V1010" i="5" s="1"/>
  <c r="U590" i="5"/>
  <c r="V590" i="5" s="1"/>
  <c r="U1433" i="5"/>
  <c r="V1433" i="5" s="1"/>
  <c r="U1138" i="5"/>
  <c r="V1138" i="5" s="1"/>
  <c r="U959" i="5"/>
  <c r="V959" i="5" s="1"/>
  <c r="U1007" i="5"/>
  <c r="V1007" i="5" s="1"/>
  <c r="U651" i="5"/>
  <c r="V651" i="5" s="1"/>
  <c r="U1242" i="5"/>
  <c r="V1242" i="5" s="1"/>
  <c r="U763" i="5"/>
  <c r="V763" i="5" s="1"/>
  <c r="U635" i="5"/>
  <c r="V635" i="5" s="1"/>
  <c r="U868" i="5"/>
  <c r="V868" i="5" s="1"/>
  <c r="U728" i="5"/>
  <c r="V728" i="5" s="1"/>
  <c r="U643" i="5"/>
  <c r="V643" i="5" s="1"/>
  <c r="U575" i="5"/>
  <c r="V575" i="5" s="1"/>
  <c r="U323" i="5"/>
  <c r="V323" i="5" s="1"/>
  <c r="U195" i="5"/>
  <c r="V195" i="5" s="1"/>
  <c r="U67" i="5"/>
  <c r="V67" i="5" s="1"/>
  <c r="U35" i="5"/>
  <c r="V35" i="5" s="1"/>
  <c r="U3" i="5"/>
  <c r="V3" i="5" s="1"/>
  <c r="U987" i="5"/>
  <c r="V987" i="5" s="1"/>
  <c r="U1612" i="5"/>
  <c r="V1612" i="5" s="1"/>
  <c r="U906" i="5"/>
  <c r="V906" i="5" s="1"/>
  <c r="U823" i="5"/>
  <c r="V823" i="5" s="1"/>
  <c r="U505" i="5"/>
  <c r="V505" i="5" s="1"/>
  <c r="U172" i="5"/>
  <c r="V172" i="5" s="1"/>
  <c r="U723" i="5"/>
  <c r="V723" i="5" s="1"/>
  <c r="U568" i="5"/>
  <c r="V568" i="5" s="1"/>
  <c r="U438" i="5"/>
  <c r="V438" i="5" s="1"/>
  <c r="U204" i="5"/>
  <c r="V204" i="5" s="1"/>
  <c r="U125" i="5"/>
  <c r="V125" i="5" s="1"/>
  <c r="U29" i="5"/>
  <c r="V29" i="5" s="1"/>
  <c r="U1498" i="5"/>
  <c r="V1498" i="5" s="1"/>
  <c r="U1329" i="5"/>
  <c r="V1329" i="5" s="1"/>
  <c r="U1139" i="5"/>
  <c r="V1139" i="5" s="1"/>
  <c r="U303" i="5"/>
  <c r="V303" i="5" s="1"/>
  <c r="U180" i="5"/>
  <c r="V180" i="5" s="1"/>
  <c r="U88" i="5"/>
  <c r="V88" i="5" s="1"/>
  <c r="U796" i="5"/>
  <c r="V796" i="5" s="1"/>
  <c r="U552" i="5"/>
  <c r="V552" i="5" s="1"/>
  <c r="U427" i="5"/>
  <c r="V427" i="5" s="1"/>
  <c r="U265" i="5"/>
  <c r="V265" i="5" s="1"/>
  <c r="U57" i="5"/>
  <c r="V57" i="5" s="1"/>
  <c r="U128" i="5"/>
  <c r="V128" i="5" s="1"/>
  <c r="U228" i="5"/>
  <c r="V228" i="5" s="1"/>
  <c r="U36" i="5"/>
  <c r="V36" i="5" s="1"/>
  <c r="U493" i="5"/>
  <c r="V493" i="5" s="1"/>
  <c r="U367" i="5"/>
  <c r="V367" i="5" s="1"/>
  <c r="U248" i="5"/>
  <c r="V248" i="5" s="1"/>
  <c r="U960" i="5"/>
  <c r="V960" i="5" s="1"/>
  <c r="U89" i="5"/>
  <c r="V89" i="5" s="1"/>
  <c r="U764" i="5"/>
  <c r="V764" i="5" s="1"/>
  <c r="U120" i="5"/>
  <c r="V120" i="5" s="1"/>
  <c r="U41" i="5"/>
  <c r="V41" i="5" s="1"/>
  <c r="U943" i="5"/>
  <c r="V943" i="5" s="1"/>
  <c r="U459" i="5"/>
  <c r="V459" i="5" s="1"/>
  <c r="U196" i="5"/>
  <c r="V196" i="5" s="1"/>
  <c r="U336" i="5"/>
  <c r="V336" i="5" s="1"/>
  <c r="U281" i="5"/>
  <c r="V281" i="5" s="1"/>
  <c r="U811" i="5"/>
  <c r="V811" i="5" s="1"/>
  <c r="U535" i="5"/>
  <c r="V535" i="5" s="1"/>
  <c r="U56" i="5"/>
  <c r="V56" i="5" s="1"/>
  <c r="U462" i="5"/>
  <c r="V462" i="5" s="1"/>
  <c r="U620" i="5"/>
  <c r="V620" i="5" s="1"/>
  <c r="U473" i="5"/>
  <c r="V473" i="5" s="1"/>
  <c r="U732" i="5"/>
  <c r="V732" i="5" s="1"/>
  <c r="U668" i="5"/>
  <c r="V668" i="5" s="1"/>
  <c r="U604" i="5"/>
  <c r="V604" i="5" s="1"/>
  <c r="U1207" i="5"/>
  <c r="V1207" i="5" s="1"/>
  <c r="U827" i="5"/>
  <c r="V827" i="5" s="1"/>
  <c r="U971" i="5"/>
  <c r="V971" i="5" s="1"/>
  <c r="U928" i="5"/>
  <c r="V928" i="5" s="1"/>
  <c r="U663" i="5"/>
  <c r="V663" i="5" s="1"/>
  <c r="U574" i="5"/>
  <c r="V574" i="5" s="1"/>
  <c r="U508" i="5"/>
  <c r="V508" i="5" s="1"/>
  <c r="U304" i="5"/>
  <c r="V304" i="5" s="1"/>
  <c r="U48" i="5"/>
  <c r="V48" i="5" s="1"/>
  <c r="U632" i="5"/>
  <c r="V632" i="5" s="1"/>
  <c r="U484" i="5"/>
  <c r="V484" i="5" s="1"/>
  <c r="U420" i="5"/>
  <c r="V420" i="5" s="1"/>
  <c r="U324" i="5"/>
  <c r="V324" i="5" s="1"/>
  <c r="U415" i="5"/>
  <c r="V415" i="5" s="1"/>
  <c r="U280" i="5"/>
  <c r="V280" i="5" s="1"/>
  <c r="U175" i="5"/>
  <c r="V175" i="5" s="1"/>
  <c r="U60" i="5"/>
  <c r="V60" i="5" s="1"/>
  <c r="U731" i="5"/>
  <c r="V731" i="5" s="1"/>
  <c r="U285" i="5"/>
  <c r="V285" i="5" s="1"/>
  <c r="U244" i="5"/>
  <c r="V244" i="5" s="1"/>
  <c r="U437" i="5"/>
  <c r="V437" i="5" s="1"/>
  <c r="U384" i="5"/>
  <c r="V384" i="5" s="1"/>
  <c r="U501" i="5"/>
  <c r="V501" i="5" s="1"/>
  <c r="U380" i="5"/>
  <c r="V380" i="5" s="1"/>
  <c r="U603" i="5"/>
  <c r="V603" i="5" s="1"/>
  <c r="U205" i="5"/>
  <c r="V205" i="5" s="1"/>
  <c r="U269" i="5"/>
  <c r="V269" i="5" s="1"/>
  <c r="U1223" i="5"/>
  <c r="V1223" i="5" s="1"/>
  <c r="U364" i="5"/>
  <c r="V364" i="5" s="1"/>
  <c r="U171" i="5"/>
  <c r="V171" i="5" s="1"/>
  <c r="U17" i="5"/>
  <c r="V17" i="5" s="1"/>
  <c r="U271" i="5"/>
  <c r="V271" i="5" s="1"/>
  <c r="U1326" i="5"/>
  <c r="V1326" i="5" s="1"/>
  <c r="U1318" i="5"/>
  <c r="V1318" i="5" s="1"/>
  <c r="U1218" i="5"/>
  <c r="V1218" i="5" s="1"/>
  <c r="U999" i="5"/>
  <c r="V999" i="5" s="1"/>
  <c r="U1135" i="5"/>
  <c r="V1135" i="5" s="1"/>
  <c r="U619" i="5"/>
  <c r="V619" i="5" s="1"/>
  <c r="U1134" i="5"/>
  <c r="V1134" i="5" s="1"/>
  <c r="U510" i="5"/>
  <c r="V510" i="5" s="1"/>
  <c r="U446" i="5"/>
  <c r="V446" i="5" s="1"/>
  <c r="U887" i="5"/>
  <c r="V887" i="5" s="1"/>
  <c r="U727" i="5"/>
  <c r="V727" i="5" s="1"/>
  <c r="U208" i="5"/>
  <c r="V208" i="5" s="1"/>
  <c r="U252" i="5"/>
  <c r="V252" i="5" s="1"/>
  <c r="U221" i="5"/>
  <c r="V221" i="5" s="1"/>
  <c r="U213" i="5"/>
  <c r="V213" i="5" s="1"/>
  <c r="U470" i="5"/>
  <c r="V470" i="5" s="1"/>
  <c r="U412" i="5"/>
  <c r="V412" i="5" s="1"/>
  <c r="U201" i="5"/>
  <c r="V201" i="5" s="1"/>
  <c r="U181" i="5"/>
  <c r="V181" i="5" s="1"/>
  <c r="U84" i="5"/>
  <c r="V84" i="5" s="1"/>
  <c r="U332" i="5"/>
  <c r="V332" i="5" s="1"/>
  <c r="U676" i="5"/>
  <c r="V676" i="5" s="1"/>
  <c r="U1680" i="5"/>
  <c r="V1680" i="5" s="1"/>
  <c r="U1534" i="5"/>
  <c r="V1534" i="5" s="1"/>
  <c r="U1158" i="5"/>
  <c r="V1158" i="5" s="1"/>
  <c r="U903" i="5"/>
  <c r="V903" i="5" s="1"/>
  <c r="U1055" i="5"/>
  <c r="V1055" i="5" s="1"/>
  <c r="U927" i="5"/>
  <c r="V927" i="5" s="1"/>
  <c r="U1174" i="5"/>
  <c r="V1174" i="5" s="1"/>
  <c r="U940" i="5"/>
  <c r="V940" i="5" s="1"/>
  <c r="U587" i="5"/>
  <c r="V587" i="5" s="1"/>
  <c r="U1302" i="5"/>
  <c r="V1302" i="5" s="1"/>
  <c r="U691" i="5"/>
  <c r="V691" i="5" s="1"/>
  <c r="U563" i="5"/>
  <c r="V563" i="5" s="1"/>
  <c r="U947" i="5"/>
  <c r="V947" i="5" s="1"/>
  <c r="U490" i="5"/>
  <c r="V490" i="5" s="1"/>
  <c r="U426" i="5"/>
  <c r="V426" i="5" s="1"/>
  <c r="U799" i="5"/>
  <c r="V799" i="5" s="1"/>
  <c r="U112" i="5"/>
  <c r="V112" i="5" s="1"/>
  <c r="U152" i="5"/>
  <c r="V152" i="5" s="1"/>
  <c r="U700" i="5"/>
  <c r="V700" i="5" s="1"/>
  <c r="U1015" i="5"/>
  <c r="V1015" i="5" s="1"/>
  <c r="U831" i="5"/>
  <c r="V831" i="5" s="1"/>
  <c r="U160" i="5"/>
  <c r="V160" i="5" s="1"/>
  <c r="U1279" i="5"/>
  <c r="V1279" i="5" s="1"/>
  <c r="U1406" i="5"/>
  <c r="V1406" i="5" s="1"/>
  <c r="U1286" i="5"/>
  <c r="V1286" i="5" s="1"/>
  <c r="U1278" i="5"/>
  <c r="V1278" i="5" s="1"/>
  <c r="U1214" i="5"/>
  <c r="V1214" i="5" s="1"/>
  <c r="U1202" i="5"/>
  <c r="V1202" i="5" s="1"/>
  <c r="U1063" i="5"/>
  <c r="V1063" i="5" s="1"/>
  <c r="U803" i="5"/>
  <c r="V803" i="5" s="1"/>
  <c r="U1103" i="5"/>
  <c r="V1103" i="5" s="1"/>
  <c r="U687" i="5"/>
  <c r="V687" i="5" s="1"/>
  <c r="U559" i="5"/>
  <c r="V559" i="5" s="1"/>
  <c r="U1096" i="5"/>
  <c r="V1096" i="5" s="1"/>
  <c r="U939" i="5"/>
  <c r="V939" i="5" s="1"/>
  <c r="U1183" i="5"/>
  <c r="V1183" i="5" s="1"/>
  <c r="U834" i="5"/>
  <c r="V834" i="5" s="1"/>
  <c r="U546" i="5"/>
  <c r="V546" i="5" s="1"/>
  <c r="U1019" i="5"/>
  <c r="V1019" i="5" s="1"/>
  <c r="U615" i="5"/>
  <c r="V615" i="5" s="1"/>
  <c r="U551" i="5"/>
  <c r="V551" i="5" s="1"/>
  <c r="U461" i="5"/>
  <c r="V461" i="5" s="1"/>
  <c r="U272" i="5"/>
  <c r="V272" i="5" s="1"/>
  <c r="U16" i="5"/>
  <c r="V16" i="5" s="1"/>
  <c r="U1267" i="5"/>
  <c r="V1267" i="5" s="1"/>
  <c r="U1072" i="5"/>
  <c r="V1072" i="5" s="1"/>
  <c r="U783" i="5"/>
  <c r="V783" i="5" s="1"/>
  <c r="U719" i="5"/>
  <c r="V719" i="5" s="1"/>
  <c r="U655" i="5"/>
  <c r="V655" i="5" s="1"/>
  <c r="U499" i="5"/>
  <c r="V499" i="5" s="1"/>
  <c r="U976" i="5"/>
  <c r="V976" i="5" s="1"/>
  <c r="U328" i="5"/>
  <c r="V328" i="5" s="1"/>
  <c r="U124" i="5"/>
  <c r="V124" i="5" s="1"/>
  <c r="U1051" i="5"/>
  <c r="V1051" i="5" s="1"/>
  <c r="U316" i="5"/>
  <c r="V316" i="5" s="1"/>
  <c r="U93" i="5"/>
  <c r="V93" i="5" s="1"/>
  <c r="U403" i="5"/>
  <c r="V403" i="5" s="1"/>
  <c r="U85" i="5"/>
  <c r="V85" i="5" s="1"/>
  <c r="U467" i="5"/>
  <c r="V467" i="5" s="1"/>
  <c r="U410" i="5"/>
  <c r="V410" i="5" s="1"/>
  <c r="U100" i="5"/>
  <c r="V100" i="5" s="1"/>
  <c r="U321" i="5"/>
  <c r="V321" i="5" s="1"/>
  <c r="U1075" i="5"/>
  <c r="V1075" i="5" s="1"/>
  <c r="U517" i="5"/>
  <c r="V517" i="5" s="1"/>
  <c r="U333" i="5"/>
  <c r="V333" i="5" s="1"/>
  <c r="U496" i="5"/>
  <c r="V496" i="5" s="1"/>
  <c r="U1000" i="5"/>
  <c r="V1000" i="5" s="1"/>
  <c r="U260" i="5"/>
  <c r="V260" i="5" s="1"/>
  <c r="U156" i="5"/>
  <c r="V156" i="5" s="1"/>
  <c r="U523" i="5"/>
  <c r="V523" i="5" s="1"/>
  <c r="U607" i="5"/>
  <c r="V607" i="5" s="1"/>
  <c r="U542" i="5"/>
  <c r="V542" i="5" s="1"/>
  <c r="U1043" i="5"/>
  <c r="V1043" i="5" s="1"/>
  <c r="U148" i="5"/>
  <c r="V148" i="5" s="1"/>
  <c r="U1692" i="5"/>
  <c r="V1692" i="5" s="1"/>
  <c r="U1648" i="5"/>
  <c r="V1648" i="5" s="1"/>
  <c r="U1629" i="5"/>
  <c r="V1629" i="5" s="1"/>
  <c r="U1294" i="5"/>
  <c r="V1294" i="5" s="1"/>
  <c r="U1281" i="5"/>
  <c r="V1281" i="5" s="1"/>
  <c r="U967" i="5"/>
  <c r="V967" i="5" s="1"/>
  <c r="U1334" i="5"/>
  <c r="V1334" i="5" s="1"/>
  <c r="U1023" i="5"/>
  <c r="V1023" i="5" s="1"/>
  <c r="U895" i="5"/>
  <c r="V895" i="5" s="1"/>
  <c r="U779" i="5"/>
  <c r="V779" i="5" s="1"/>
  <c r="U555" i="5"/>
  <c r="V555" i="5" s="1"/>
  <c r="U1100" i="5"/>
  <c r="V1100" i="5" s="1"/>
  <c r="U530" i="5"/>
  <c r="V530" i="5" s="1"/>
  <c r="U176" i="5"/>
  <c r="V176" i="5" s="1"/>
  <c r="U24" i="5"/>
  <c r="V24" i="5" s="1"/>
  <c r="U936" i="5"/>
  <c r="V936" i="5" s="1"/>
  <c r="U317" i="5"/>
  <c r="V317" i="5" s="1"/>
  <c r="U975" i="5"/>
  <c r="V975" i="5" s="1"/>
  <c r="U409" i="5"/>
  <c r="V409" i="5" s="1"/>
  <c r="V1081" i="4"/>
  <c r="W1081" i="4" s="1"/>
  <c r="V1408" i="4"/>
  <c r="W1408" i="4" s="1"/>
  <c r="V1218" i="4"/>
  <c r="W1218" i="4" s="1"/>
  <c r="V811" i="4"/>
  <c r="W811" i="4" s="1"/>
  <c r="V636" i="4"/>
  <c r="W636" i="4" s="1"/>
  <c r="V519" i="4"/>
  <c r="W519" i="4" s="1"/>
  <c r="V224" i="4"/>
  <c r="W224" i="4" s="1"/>
  <c r="V1281" i="4"/>
  <c r="W1281" i="4" s="1"/>
  <c r="U967" i="4"/>
  <c r="V967" i="4" s="1"/>
  <c r="W967" i="4" s="1"/>
  <c r="V643" i="4"/>
  <c r="W643" i="4" s="1"/>
  <c r="V1148" i="4"/>
  <c r="W1148" i="4" s="1"/>
  <c r="V1024" i="4"/>
  <c r="W1024" i="4" s="1"/>
  <c r="V600" i="4"/>
  <c r="W600" i="4" s="1"/>
  <c r="V272" i="4"/>
  <c r="W272" i="4" s="1"/>
  <c r="V286" i="4"/>
  <c r="W286" i="4" s="1"/>
  <c r="V1065" i="4"/>
  <c r="W1065" i="4" s="1"/>
  <c r="V1505" i="4"/>
  <c r="W1505" i="4" s="1"/>
  <c r="V692" i="4"/>
  <c r="W692" i="4" s="1"/>
  <c r="V320" i="4"/>
  <c r="W320" i="4" s="1"/>
  <c r="V220" i="4"/>
  <c r="W220" i="4" s="1"/>
  <c r="V300" i="4"/>
  <c r="W300" i="4" s="1"/>
  <c r="V420" i="4"/>
  <c r="W420" i="4" s="1"/>
  <c r="V1187" i="4"/>
  <c r="W1187" i="4" s="1"/>
  <c r="V632" i="4"/>
  <c r="W632" i="4" s="1"/>
  <c r="V160" i="4"/>
  <c r="W160" i="4" s="1"/>
  <c r="V1690" i="4"/>
  <c r="W1690" i="4" s="1"/>
  <c r="U1275" i="4"/>
  <c r="V1275" i="4" s="1"/>
  <c r="W1275" i="4" s="1"/>
  <c r="V923" i="4"/>
  <c r="W923" i="4" s="1"/>
  <c r="V192" i="4"/>
  <c r="W192" i="4" s="1"/>
  <c r="V564" i="4"/>
  <c r="W564" i="4" s="1"/>
  <c r="V1205" i="4"/>
  <c r="W1205" i="4" s="1"/>
  <c r="V544" i="4"/>
  <c r="W544" i="4" s="1"/>
  <c r="V596" i="4"/>
  <c r="W596" i="4" s="1"/>
  <c r="V1243" i="4"/>
  <c r="W1243" i="4" s="1"/>
  <c r="V1237" i="4"/>
  <c r="W1237" i="4" s="1"/>
  <c r="V1386" i="4"/>
  <c r="W1386" i="4" s="1"/>
  <c r="V1049" i="4"/>
  <c r="W1049" i="4" s="1"/>
  <c r="V866" i="4"/>
  <c r="W866" i="4" s="1"/>
  <c r="V575" i="4"/>
  <c r="W575" i="4" s="1"/>
  <c r="V268" i="4"/>
  <c r="W268" i="4" s="1"/>
  <c r="V1104" i="4"/>
  <c r="W1104" i="4" s="1"/>
  <c r="V756" i="4"/>
  <c r="W756" i="4" s="1"/>
  <c r="V639" i="4"/>
  <c r="W639" i="4" s="1"/>
  <c r="U1274" i="4"/>
  <c r="V1274" i="4" s="1"/>
  <c r="W1274" i="4" s="1"/>
  <c r="U204" i="4"/>
  <c r="V204" i="4" s="1"/>
  <c r="W204" i="4" s="1"/>
  <c r="U1270" i="4"/>
  <c r="V1270" i="4" s="1"/>
  <c r="W1270" i="4" s="1"/>
  <c r="V1626" i="4"/>
  <c r="W1626" i="4" s="1"/>
  <c r="V1371" i="4"/>
  <c r="W1371" i="4" s="1"/>
  <c r="V1092" i="4"/>
  <c r="W1092" i="4" s="1"/>
  <c r="V1064" i="4"/>
  <c r="W1064" i="4" s="1"/>
  <c r="V918" i="4"/>
  <c r="W918" i="4" s="1"/>
  <c r="V815" i="4"/>
  <c r="W815" i="4" s="1"/>
  <c r="V952" i="4"/>
  <c r="W952" i="4" s="1"/>
  <c r="U254" i="4"/>
  <c r="V254" i="4" s="1"/>
  <c r="W254" i="4" s="1"/>
  <c r="V1076" i="4"/>
  <c r="W1076" i="4" s="1"/>
  <c r="V1265" i="4"/>
  <c r="W1265" i="4" s="1"/>
  <c r="V647" i="4"/>
  <c r="W647" i="4" s="1"/>
  <c r="V176" i="4"/>
  <c r="W176" i="4" s="1"/>
  <c r="V1171" i="4"/>
  <c r="W1171" i="4" s="1"/>
  <c r="V1524" i="4"/>
  <c r="W1524" i="4" s="1"/>
  <c r="U1445" i="4"/>
  <c r="V1445" i="4" s="1"/>
  <c r="W1445" i="4" s="1"/>
  <c r="V760" i="4"/>
  <c r="W760" i="4" s="1"/>
  <c r="U492" i="4"/>
  <c r="V492" i="4" s="1"/>
  <c r="W492" i="4" s="1"/>
  <c r="U475" i="4"/>
  <c r="V475" i="4"/>
  <c r="W475" i="4" s="1"/>
  <c r="U436" i="4"/>
  <c r="V436" i="4" s="1"/>
  <c r="W436" i="4" s="1"/>
  <c r="U1513" i="4"/>
  <c r="V1513" i="4" s="1"/>
  <c r="W1513" i="4" s="1"/>
  <c r="U771" i="4"/>
  <c r="V771" i="4" s="1"/>
  <c r="W771" i="4" s="1"/>
  <c r="U1056" i="4"/>
  <c r="V1056" i="4" s="1"/>
  <c r="W1056" i="4" s="1"/>
  <c r="U1142" i="4"/>
  <c r="V1142" i="4" s="1"/>
  <c r="W1142" i="4" s="1"/>
  <c r="U336" i="4"/>
  <c r="V336" i="4" s="1"/>
  <c r="W336" i="4" s="1"/>
  <c r="U284" i="4"/>
  <c r="V284" i="4" s="1"/>
  <c r="W284" i="4" s="1"/>
  <c r="U1472" i="4"/>
  <c r="V1472" i="4" s="1"/>
  <c r="W1472" i="4" s="1"/>
  <c r="U1201" i="4"/>
  <c r="V1201" i="4" s="1"/>
  <c r="W1201" i="4" s="1"/>
  <c r="U208" i="4"/>
  <c r="V208" i="4" s="1"/>
  <c r="W208" i="4" s="1"/>
  <c r="U579" i="4"/>
  <c r="V579" i="4" s="1"/>
  <c r="W579" i="4" s="1"/>
  <c r="U1377" i="4"/>
  <c r="V1377" i="4" s="1"/>
  <c r="W1377" i="4" s="1"/>
  <c r="U1536" i="4"/>
  <c r="V1536" i="4" s="1"/>
  <c r="W1536" i="4" s="1"/>
  <c r="U1520" i="4"/>
  <c r="V1520" i="4" s="1"/>
  <c r="W1520" i="4" s="1"/>
  <c r="U992" i="4"/>
  <c r="V992" i="4" s="1"/>
  <c r="W992" i="4" s="1"/>
  <c r="V1501" i="4"/>
  <c r="W1501" i="4" s="1"/>
  <c r="V903" i="4"/>
  <c r="W903" i="4" s="1"/>
  <c r="V1483" i="4"/>
  <c r="W1483" i="4" s="1"/>
  <c r="V1401" i="4"/>
  <c r="W1401" i="4" s="1"/>
  <c r="V583" i="4"/>
  <c r="W583" i="4" s="1"/>
  <c r="U784" i="4"/>
  <c r="V784" i="4" s="1"/>
  <c r="W784" i="4" s="1"/>
  <c r="V1036" i="4"/>
  <c r="W1036" i="4" s="1"/>
  <c r="V835" i="4"/>
  <c r="W835" i="4" s="1"/>
  <c r="V1249" i="4"/>
  <c r="W1249" i="4" s="1"/>
  <c r="V847" i="4"/>
  <c r="W847" i="4" s="1"/>
  <c r="V256" i="4"/>
  <c r="W256" i="4" s="1"/>
  <c r="V845" i="4"/>
  <c r="W845" i="4" s="1"/>
  <c r="U90" i="4"/>
  <c r="V90" i="4" s="1"/>
  <c r="W90" i="4" s="1"/>
  <c r="V1658" i="4"/>
  <c r="W1658" i="4" s="1"/>
  <c r="V1497" i="4"/>
  <c r="W1497" i="4" s="1"/>
  <c r="V1491" i="4"/>
  <c r="W1491" i="4" s="1"/>
  <c r="V538" i="4"/>
  <c r="W538" i="4" s="1"/>
  <c r="V615" i="4"/>
  <c r="W615" i="4" s="1"/>
  <c r="V288" i="4"/>
  <c r="W288" i="4" s="1"/>
  <c r="U122" i="4"/>
  <c r="V122" i="4" s="1"/>
  <c r="W122" i="4" s="1"/>
  <c r="V125" i="4"/>
  <c r="W125" i="4" s="1"/>
  <c r="V1495" i="4"/>
  <c r="W1495" i="4" s="1"/>
  <c r="V1003" i="4"/>
  <c r="W1003" i="4" s="1"/>
  <c r="V925" i="4"/>
  <c r="W925" i="4" s="1"/>
  <c r="V829" i="4"/>
  <c r="W829" i="4" s="1"/>
  <c r="V1052" i="4"/>
  <c r="W1052" i="4" s="1"/>
  <c r="U1080" i="4"/>
  <c r="V1080" i="4" s="1"/>
  <c r="W1080" i="4" s="1"/>
  <c r="V12" i="4"/>
  <c r="W12" i="4" s="1"/>
  <c r="U1110" i="4"/>
  <c r="V1110" i="4" s="1"/>
  <c r="W1110" i="4" s="1"/>
  <c r="U1473" i="4"/>
  <c r="V1473" i="4" s="1"/>
  <c r="W1473" i="4" s="1"/>
  <c r="U68" i="4"/>
  <c r="V68" i="4" s="1"/>
  <c r="W68" i="4" s="1"/>
  <c r="U1227" i="4"/>
  <c r="V1227" i="4" s="1"/>
  <c r="W1227" i="4" s="1"/>
  <c r="U854" i="4"/>
  <c r="V854" i="4"/>
  <c r="W854" i="4" s="1"/>
  <c r="U6" i="4"/>
  <c r="V6" i="4" s="1"/>
  <c r="W6" i="4" s="1"/>
  <c r="U902" i="4"/>
  <c r="V902" i="4" s="1"/>
  <c r="W902" i="4" s="1"/>
  <c r="U942" i="4"/>
  <c r="V942" i="4" s="1"/>
  <c r="W942" i="4" s="1"/>
  <c r="U316" i="4"/>
  <c r="V316" i="4" s="1"/>
  <c r="W316" i="4" s="1"/>
  <c r="U960" i="4"/>
  <c r="V960" i="4" s="1"/>
  <c r="W960" i="4" s="1"/>
  <c r="V1547" i="4"/>
  <c r="W1547" i="4" s="1"/>
  <c r="U928" i="4"/>
  <c r="V928" i="4"/>
  <c r="W928" i="4" s="1"/>
  <c r="U883" i="4"/>
  <c r="V883" i="4" s="1"/>
  <c r="W883" i="4" s="1"/>
  <c r="U361" i="4"/>
  <c r="V361" i="4" s="1"/>
  <c r="W361" i="4" s="1"/>
  <c r="U655" i="4"/>
  <c r="V655" i="4" s="1"/>
  <c r="W655" i="4" s="1"/>
  <c r="U527" i="4"/>
  <c r="V527" i="4" s="1"/>
  <c r="W527" i="4" s="1"/>
  <c r="U460" i="4"/>
  <c r="V460" i="4" s="1"/>
  <c r="W460" i="4" s="1"/>
  <c r="U145" i="4"/>
  <c r="V145" i="4" s="1"/>
  <c r="W145" i="4" s="1"/>
  <c r="U510" i="4"/>
  <c r="V510" i="4" s="1"/>
  <c r="W510" i="4" s="1"/>
  <c r="U188" i="4"/>
  <c r="V188" i="4" s="1"/>
  <c r="W188" i="4" s="1"/>
  <c r="U1241" i="4"/>
  <c r="V1241" i="4" s="1"/>
  <c r="W1241" i="4" s="1"/>
  <c r="U381" i="4"/>
  <c r="V381" i="4" s="1"/>
  <c r="W381" i="4" s="1"/>
  <c r="U833" i="4"/>
  <c r="V833" i="4" s="1"/>
  <c r="W833" i="4" s="1"/>
  <c r="V1313" i="4"/>
  <c r="W1313" i="4" s="1"/>
  <c r="U1702" i="4"/>
  <c r="V1702" i="4" s="1"/>
  <c r="W1702" i="4" s="1"/>
  <c r="U1418" i="4"/>
  <c r="V1418" i="4" s="1"/>
  <c r="W1418" i="4" s="1"/>
  <c r="U369" i="4"/>
  <c r="V369" i="4" s="1"/>
  <c r="W369" i="4" s="1"/>
  <c r="U861" i="4"/>
  <c r="V861" i="4" s="1"/>
  <c r="W861" i="4" s="1"/>
  <c r="U349" i="4"/>
  <c r="V349" i="4" s="1"/>
  <c r="W349" i="4" s="1"/>
  <c r="U1366" i="4"/>
  <c r="V1366" i="4" s="1"/>
  <c r="W1366" i="4" s="1"/>
  <c r="U309" i="4"/>
  <c r="V309" i="4" s="1"/>
  <c r="W309" i="4" s="1"/>
  <c r="U181" i="4"/>
  <c r="V181" i="4" s="1"/>
  <c r="W181" i="4" s="1"/>
  <c r="U197" i="4"/>
  <c r="V197" i="4" s="1"/>
  <c r="W197" i="4" s="1"/>
  <c r="U277" i="4"/>
  <c r="V277" i="4" s="1"/>
  <c r="W277" i="4" s="1"/>
  <c r="U58" i="4"/>
  <c r="V58" i="4" s="1"/>
  <c r="W58" i="4" s="1"/>
  <c r="U236" i="4"/>
  <c r="V236" i="4" s="1"/>
  <c r="W236" i="4" s="1"/>
  <c r="U455" i="4"/>
  <c r="V455" i="4" s="1"/>
  <c r="W455" i="4" s="1"/>
  <c r="U304" i="4"/>
  <c r="V304" i="4" s="1"/>
  <c r="W304" i="4" s="1"/>
  <c r="V937" i="4"/>
  <c r="W937" i="4" s="1"/>
  <c r="U1698" i="4"/>
  <c r="V1698" i="4" s="1"/>
  <c r="W1698" i="4" s="1"/>
  <c r="U827" i="4"/>
  <c r="V827" i="4" s="1"/>
  <c r="W827" i="4" s="1"/>
  <c r="U991" i="4"/>
  <c r="V991" i="4" s="1"/>
  <c r="W991" i="4" s="1"/>
  <c r="U419" i="4"/>
  <c r="V419" i="4" s="1"/>
  <c r="W419" i="4" s="1"/>
  <c r="U1666" i="4"/>
  <c r="V1666" i="4" s="1"/>
  <c r="W1666" i="4" s="1"/>
  <c r="U1334" i="4"/>
  <c r="V1334" i="4" s="1"/>
  <c r="W1334" i="4" s="1"/>
  <c r="U341" i="4"/>
  <c r="V341" i="4" s="1"/>
  <c r="W341" i="4" s="1"/>
  <c r="V285" i="4"/>
  <c r="W285" i="4" s="1"/>
  <c r="U240" i="4"/>
  <c r="V240" i="4"/>
  <c r="W240" i="4" s="1"/>
  <c r="U1267" i="4"/>
  <c r="V1267" i="4" s="1"/>
  <c r="W1267" i="4" s="1"/>
  <c r="U368" i="4"/>
  <c r="V368" i="4" s="1"/>
  <c r="W368" i="4" s="1"/>
  <c r="U5" i="4"/>
  <c r="V5" i="4" s="1"/>
  <c r="W5" i="4" s="1"/>
  <c r="U189" i="4"/>
  <c r="V189" i="4" s="1"/>
  <c r="W189" i="4" s="1"/>
  <c r="U1192" i="4"/>
  <c r="V1192" i="4" s="1"/>
  <c r="W1192" i="4" s="1"/>
  <c r="U1219" i="4"/>
  <c r="V1219" i="4" s="1"/>
  <c r="W1219" i="4" s="1"/>
  <c r="U1650" i="4"/>
  <c r="V1650" i="4" s="1"/>
  <c r="W1650" i="4" s="1"/>
  <c r="U1238" i="4"/>
  <c r="V1238" i="4" s="1"/>
  <c r="W1238" i="4" s="1"/>
  <c r="U1226" i="4"/>
  <c r="V1226" i="4" s="1"/>
  <c r="W1226" i="4" s="1"/>
  <c r="U859" i="4"/>
  <c r="V859" i="4" s="1"/>
  <c r="W859" i="4" s="1"/>
  <c r="U663" i="4"/>
  <c r="V663" i="4" s="1"/>
  <c r="W663" i="4" s="1"/>
  <c r="U229" i="4"/>
  <c r="V229" i="4" s="1"/>
  <c r="W229" i="4" s="1"/>
  <c r="U116" i="4"/>
  <c r="V116" i="4" s="1"/>
  <c r="W116" i="4" s="1"/>
  <c r="U305" i="4"/>
  <c r="V305" i="4" s="1"/>
  <c r="W305" i="4" s="1"/>
  <c r="U1106" i="4"/>
  <c r="V1106" i="4" s="1"/>
  <c r="W1106" i="4" s="1"/>
  <c r="V762" i="4"/>
  <c r="W762" i="4" s="1"/>
  <c r="U1678" i="4"/>
  <c r="V1678" i="4" s="1"/>
  <c r="W1678" i="4" s="1"/>
  <c r="U1526" i="4"/>
  <c r="V1526" i="4" s="1"/>
  <c r="W1526" i="4" s="1"/>
  <c r="V1686" i="4"/>
  <c r="W1686" i="4" s="1"/>
  <c r="V1493" i="4"/>
  <c r="W1493" i="4" s="1"/>
  <c r="U1202" i="4"/>
  <c r="V1202" i="4" s="1"/>
  <c r="W1202" i="4" s="1"/>
  <c r="U1511" i="4"/>
  <c r="V1511" i="4" s="1"/>
  <c r="W1511" i="4" s="1"/>
  <c r="U1258" i="4"/>
  <c r="V1258" i="4" s="1"/>
  <c r="W1258" i="4" s="1"/>
  <c r="U1214" i="4"/>
  <c r="V1214" i="4" s="1"/>
  <c r="W1214" i="4" s="1"/>
  <c r="U855" i="4"/>
  <c r="V855" i="4" s="1"/>
  <c r="W855" i="4" s="1"/>
  <c r="U1160" i="4"/>
  <c r="V1160" i="4" s="1"/>
  <c r="W1160" i="4" s="1"/>
  <c r="U508" i="4"/>
  <c r="V508" i="4" s="1"/>
  <c r="W508" i="4" s="1"/>
  <c r="U245" i="4"/>
  <c r="V245" i="4" s="1"/>
  <c r="W245" i="4" s="1"/>
  <c r="U495" i="4"/>
  <c r="V495" i="4" s="1"/>
  <c r="W495" i="4" s="1"/>
  <c r="U444" i="4"/>
  <c r="V444" i="4" s="1"/>
  <c r="W444" i="4" s="1"/>
  <c r="U1048" i="4"/>
  <c r="V1048" i="4" s="1"/>
  <c r="W1048" i="4" s="1"/>
  <c r="U882" i="4"/>
  <c r="V882" i="4" s="1"/>
  <c r="W882" i="4" s="1"/>
  <c r="U1020" i="4"/>
  <c r="V1020" i="4" s="1"/>
  <c r="W1020" i="4" s="1"/>
  <c r="V698" i="4"/>
  <c r="W698" i="4" s="1"/>
  <c r="U809" i="4"/>
  <c r="V809" i="4" s="1"/>
  <c r="W809" i="4" s="1"/>
  <c r="U951" i="4"/>
  <c r="V951" i="4" s="1"/>
  <c r="W951" i="4" s="1"/>
  <c r="U1392" i="4"/>
  <c r="V1392" i="4" s="1"/>
  <c r="W1392" i="4" s="1"/>
  <c r="U177" i="4"/>
  <c r="V177" i="4" s="1"/>
  <c r="W177" i="4" s="1"/>
  <c r="U1448" i="4"/>
  <c r="V1448" i="4" s="1"/>
  <c r="W1448" i="4" s="1"/>
  <c r="U1126" i="4"/>
  <c r="V1126" i="4" s="1"/>
  <c r="W1126" i="4" s="1"/>
  <c r="U910" i="4"/>
  <c r="V910" i="4" s="1"/>
  <c r="W910" i="4" s="1"/>
  <c r="U931" i="4"/>
  <c r="V931" i="4" s="1"/>
  <c r="W931" i="4" s="1"/>
  <c r="U1528" i="4"/>
  <c r="V1528" i="4" s="1"/>
  <c r="W1528" i="4" s="1"/>
  <c r="V84" i="4"/>
  <c r="W84" i="4" s="1"/>
  <c r="U269" i="4"/>
  <c r="V269" i="4" s="1"/>
  <c r="W269" i="4" s="1"/>
  <c r="U843" i="4"/>
  <c r="V843" i="4"/>
  <c r="W843" i="4" s="1"/>
  <c r="U225" i="4"/>
  <c r="V225" i="4" s="1"/>
  <c r="W225" i="4" s="1"/>
  <c r="U1302" i="4"/>
  <c r="V1302" i="4" s="1"/>
  <c r="W1302" i="4" s="1"/>
  <c r="U1278" i="4"/>
  <c r="V1278" i="4" s="1"/>
  <c r="W1278" i="4" s="1"/>
  <c r="U261" i="4"/>
  <c r="V261" i="4" s="1"/>
  <c r="W261" i="4" s="1"/>
  <c r="U1100" i="4"/>
  <c r="V1100" i="4" s="1"/>
  <c r="W1100" i="4" s="1"/>
  <c r="U1622" i="4"/>
  <c r="V1622" i="4" s="1"/>
  <c r="W1622" i="4" s="1"/>
  <c r="U886" i="4"/>
  <c r="V886" i="4" s="1"/>
  <c r="W886" i="4" s="1"/>
  <c r="U413" i="4"/>
  <c r="V413" i="4" s="1"/>
  <c r="W413" i="4" s="1"/>
  <c r="U1670" i="4"/>
  <c r="V1670" i="4" s="1"/>
  <c r="W1670" i="4" s="1"/>
  <c r="U1350" i="4"/>
  <c r="V1350" i="4" s="1"/>
  <c r="W1350" i="4" s="1"/>
  <c r="U213" i="4"/>
  <c r="V213" i="4" s="1"/>
  <c r="W213" i="4" s="1"/>
  <c r="U711" i="4"/>
  <c r="V711" i="4" s="1"/>
  <c r="W711" i="4" s="1"/>
  <c r="U964" i="4"/>
  <c r="V964" i="4" s="1"/>
  <c r="W964" i="4" s="1"/>
  <c r="U325" i="4"/>
  <c r="V325" i="4" s="1"/>
  <c r="W325" i="4" s="1"/>
  <c r="U1093" i="4"/>
  <c r="V1093" i="4" s="1"/>
  <c r="W1093" i="4" s="1"/>
  <c r="U401" i="4"/>
  <c r="V401" i="4" s="1"/>
  <c r="W401" i="4" s="1"/>
  <c r="U679" i="4"/>
  <c r="V679" i="4" s="1"/>
  <c r="W679" i="4" s="1"/>
  <c r="U913" i="4"/>
  <c r="V913" i="4" s="1"/>
  <c r="W913" i="4" s="1"/>
  <c r="U293" i="4"/>
  <c r="V293" i="4" s="1"/>
  <c r="W293" i="4" s="1"/>
  <c r="U675" i="4"/>
  <c r="V675" i="4" s="1"/>
  <c r="W675" i="4" s="1"/>
  <c r="U899" i="4"/>
  <c r="V899" i="4" s="1"/>
  <c r="W899" i="4" s="1"/>
  <c r="U1638" i="4"/>
  <c r="V1638" i="4" s="1"/>
  <c r="W1638" i="4" s="1"/>
  <c r="U504" i="4"/>
  <c r="V504" i="4" s="1"/>
  <c r="W504" i="4" s="1"/>
  <c r="U1195" i="4"/>
  <c r="V1195" i="4" s="1"/>
  <c r="W1195" i="4" s="1"/>
  <c r="U1651" i="4"/>
  <c r="V1651" i="4" s="1"/>
  <c r="W1651" i="4" s="1"/>
  <c r="U1429" i="4"/>
  <c r="V1429" i="4" s="1"/>
  <c r="W1429" i="4" s="1"/>
  <c r="U1591" i="4"/>
  <c r="V1591" i="4" s="1"/>
  <c r="W1591" i="4" s="1"/>
  <c r="U1380" i="4"/>
  <c r="V1380" i="4" s="1"/>
  <c r="W1380" i="4" s="1"/>
  <c r="U933" i="4"/>
  <c r="V933" i="4" s="1"/>
  <c r="W933" i="4" s="1"/>
  <c r="U1071" i="4"/>
  <c r="V1071" i="4" s="1"/>
  <c r="W1071" i="4" s="1"/>
  <c r="U1189" i="4"/>
  <c r="V1189" i="4" s="1"/>
  <c r="W1189" i="4" s="1"/>
  <c r="U1561" i="4"/>
  <c r="V1561" i="4" s="1"/>
  <c r="W1561" i="4" s="1"/>
  <c r="U1094" i="4"/>
  <c r="V1094" i="4" s="1"/>
  <c r="W1094" i="4" s="1"/>
  <c r="U1159" i="4"/>
  <c r="V1159" i="4" s="1"/>
  <c r="W1159" i="4" s="1"/>
  <c r="U1038" i="4"/>
  <c r="V1038" i="4" s="1"/>
  <c r="W1038" i="4" s="1"/>
  <c r="U159" i="4"/>
  <c r="V159" i="4" s="1"/>
  <c r="W159" i="4" s="1"/>
  <c r="U435" i="4"/>
  <c r="V435" i="4" s="1"/>
  <c r="W435" i="4" s="1"/>
  <c r="U1565" i="4"/>
  <c r="V1565" i="4" s="1"/>
  <c r="W1565" i="4" s="1"/>
  <c r="U1545" i="4"/>
  <c r="V1545" i="4" s="1"/>
  <c r="W1545" i="4" s="1"/>
  <c r="U1606" i="4"/>
  <c r="V1606" i="4" s="1"/>
  <c r="W1606" i="4" s="1"/>
  <c r="U1425" i="4"/>
  <c r="V1425" i="4" s="1"/>
  <c r="W1425" i="4" s="1"/>
  <c r="U1489" i="4"/>
  <c r="V1489" i="4" s="1"/>
  <c r="W1489" i="4" s="1"/>
  <c r="U1186" i="4"/>
  <c r="V1186" i="4" s="1"/>
  <c r="W1186" i="4" s="1"/>
  <c r="U1042" i="4"/>
  <c r="V1042" i="4" s="1"/>
  <c r="W1042" i="4" s="1"/>
  <c r="U1078" i="4"/>
  <c r="V1078" i="4" s="1"/>
  <c r="W1078" i="4" s="1"/>
  <c r="U842" i="4"/>
  <c r="V842" i="4" s="1"/>
  <c r="W842" i="4" s="1"/>
  <c r="U876" i="4"/>
  <c r="V876" i="4" s="1"/>
  <c r="W876" i="4" s="1"/>
  <c r="U641" i="4"/>
  <c r="V641" i="4" s="1"/>
  <c r="W641" i="4" s="1"/>
  <c r="U1577" i="4"/>
  <c r="V1577" i="4" s="1"/>
  <c r="W1577" i="4" s="1"/>
  <c r="U1026" i="4"/>
  <c r="V1026" i="4" s="1"/>
  <c r="W1026" i="4" s="1"/>
  <c r="U1030" i="4"/>
  <c r="V1030" i="4" s="1"/>
  <c r="W1030" i="4" s="1"/>
  <c r="U433" i="4"/>
  <c r="V433" i="4" s="1"/>
  <c r="W433" i="4" s="1"/>
  <c r="U418" i="4"/>
  <c r="V418" i="4" s="1"/>
  <c r="W418" i="4" s="1"/>
  <c r="U517" i="4"/>
  <c r="V517" i="4" s="1"/>
  <c r="W517" i="4" s="1"/>
  <c r="U31" i="4"/>
  <c r="V31" i="4" s="1"/>
  <c r="W31" i="4" s="1"/>
  <c r="U379" i="4"/>
  <c r="V379" i="4" s="1"/>
  <c r="W379" i="4" s="1"/>
  <c r="U1611" i="4"/>
  <c r="V1611" i="4" s="1"/>
  <c r="W1611" i="4" s="1"/>
  <c r="U1602" i="4"/>
  <c r="V1602" i="4" s="1"/>
  <c r="W1602" i="4" s="1"/>
  <c r="U545" i="4"/>
  <c r="V545" i="4" s="1"/>
  <c r="W545" i="4" s="1"/>
  <c r="U757" i="4"/>
  <c r="V757" i="4" s="1"/>
  <c r="W757" i="4" s="1"/>
  <c r="U123" i="4"/>
  <c r="V123" i="4" s="1"/>
  <c r="W123" i="4" s="1"/>
  <c r="U355" i="4"/>
  <c r="V355" i="4" s="1"/>
  <c r="W355" i="4" s="1"/>
  <c r="U67" i="4"/>
  <c r="V67" i="4" s="1"/>
  <c r="W67" i="4" s="1"/>
  <c r="U1530" i="4"/>
  <c r="V1530" i="4" s="1"/>
  <c r="W1530" i="4" s="1"/>
  <c r="U1133" i="4"/>
  <c r="V1133" i="4" s="1"/>
  <c r="W1133" i="4" s="1"/>
  <c r="U1480" i="4"/>
  <c r="V1480" i="4" s="1"/>
  <c r="W1480" i="4" s="1"/>
  <c r="U922" i="4"/>
  <c r="V922" i="4" s="1"/>
  <c r="W922" i="4" s="1"/>
  <c r="U981" i="4"/>
  <c r="V981" i="4" s="1"/>
  <c r="W981" i="4" s="1"/>
  <c r="U678" i="4"/>
  <c r="V678" i="4" s="1"/>
  <c r="W678" i="4" s="1"/>
  <c r="U235" i="4"/>
  <c r="V235" i="4" s="1"/>
  <c r="W235" i="4" s="1"/>
  <c r="U1659" i="4"/>
  <c r="V1659" i="4" s="1"/>
  <c r="W1659" i="4" s="1"/>
  <c r="U1492" i="4"/>
  <c r="V1492" i="4" s="1"/>
  <c r="W1492" i="4" s="1"/>
  <c r="U1688" i="4"/>
  <c r="V1688" i="4" s="1"/>
  <c r="W1688" i="4" s="1"/>
  <c r="U1280" i="4"/>
  <c r="V1280" i="4" s="1"/>
  <c r="W1280" i="4" s="1"/>
  <c r="U1123" i="4"/>
  <c r="V1123" i="4" s="1"/>
  <c r="W1123" i="4" s="1"/>
  <c r="U1504" i="4"/>
  <c r="V1504" i="4" s="1"/>
  <c r="W1504" i="4" s="1"/>
  <c r="U1284" i="4"/>
  <c r="V1284" i="4" s="1"/>
  <c r="W1284" i="4" s="1"/>
  <c r="U1037" i="4"/>
  <c r="V1037" i="4" s="1"/>
  <c r="W1037" i="4" s="1"/>
  <c r="U1293" i="4"/>
  <c r="V1293" i="4" s="1"/>
  <c r="W1293" i="4" s="1"/>
  <c r="U1364" i="4"/>
  <c r="V1364" i="4" s="1"/>
  <c r="W1364" i="4" s="1"/>
  <c r="U998" i="4"/>
  <c r="V998" i="4" s="1"/>
  <c r="W998" i="4" s="1"/>
  <c r="U904" i="4"/>
  <c r="V904" i="4" s="1"/>
  <c r="W904" i="4" s="1"/>
  <c r="U935" i="4"/>
  <c r="V935" i="4" s="1"/>
  <c r="W935" i="4" s="1"/>
  <c r="U1027" i="4"/>
  <c r="V1027" i="4" s="1"/>
  <c r="W1027" i="4" s="1"/>
  <c r="U665" i="4"/>
  <c r="V665" i="4" s="1"/>
  <c r="W665" i="4" s="1"/>
  <c r="U530" i="4"/>
  <c r="V530" i="4" s="1"/>
  <c r="W530" i="4" s="1"/>
  <c r="U537" i="4"/>
  <c r="V537" i="4" s="1"/>
  <c r="W537" i="4" s="1"/>
  <c r="U973" i="4"/>
  <c r="V973" i="4" s="1"/>
  <c r="W973" i="4" s="1"/>
  <c r="U681" i="4"/>
  <c r="V681" i="4" s="1"/>
  <c r="W681" i="4" s="1"/>
  <c r="U1655" i="4"/>
  <c r="V1655" i="4" s="1"/>
  <c r="W1655" i="4" s="1"/>
  <c r="U1575" i="4"/>
  <c r="V1575" i="4" s="1"/>
  <c r="W1575" i="4" s="1"/>
  <c r="U1643" i="4"/>
  <c r="V1643" i="4" s="1"/>
  <c r="W1643" i="4" s="1"/>
  <c r="U1529" i="4"/>
  <c r="V1529" i="4" s="1"/>
  <c r="W1529" i="4" s="1"/>
  <c r="U1632" i="4"/>
  <c r="V1632" i="4" s="1"/>
  <c r="W1632" i="4" s="1"/>
  <c r="U1593" i="4"/>
  <c r="V1593" i="4" s="1"/>
  <c r="W1593" i="4" s="1"/>
  <c r="U1292" i="4"/>
  <c r="V1292" i="4" s="1"/>
  <c r="W1292" i="4" s="1"/>
  <c r="U1482" i="4"/>
  <c r="V1482" i="4" s="1"/>
  <c r="W1482" i="4" s="1"/>
  <c r="U1538" i="4"/>
  <c r="V1538" i="4" s="1"/>
  <c r="W1538" i="4" s="1"/>
  <c r="U1409" i="4"/>
  <c r="V1409" i="4" s="1"/>
  <c r="W1409" i="4" s="1"/>
  <c r="U1182" i="4"/>
  <c r="V1182" i="4" s="1"/>
  <c r="W1182" i="4" s="1"/>
  <c r="U1157" i="4"/>
  <c r="V1157" i="4" s="1"/>
  <c r="W1157" i="4" s="1"/>
  <c r="U1033" i="4"/>
  <c r="V1033" i="4" s="1"/>
  <c r="W1033" i="4" s="1"/>
  <c r="U1001" i="4"/>
  <c r="V1001" i="4" s="1"/>
  <c r="W1001" i="4" s="1"/>
  <c r="U1225" i="4"/>
  <c r="V1225" i="4" s="1"/>
  <c r="W1225" i="4" s="1"/>
  <c r="U1325" i="4"/>
  <c r="V1325" i="4" s="1"/>
  <c r="W1325" i="4" s="1"/>
  <c r="U975" i="4"/>
  <c r="V975" i="4" s="1"/>
  <c r="W975" i="4" s="1"/>
  <c r="U989" i="4"/>
  <c r="V989" i="4" s="1"/>
  <c r="W989" i="4" s="1"/>
  <c r="U896" i="4"/>
  <c r="V896" i="4" s="1"/>
  <c r="W896" i="4" s="1"/>
  <c r="U701" i="4"/>
  <c r="V701" i="4" s="1"/>
  <c r="W701" i="4" s="1"/>
  <c r="U1022" i="4"/>
  <c r="V1022" i="4" s="1"/>
  <c r="W1022" i="4" s="1"/>
  <c r="U650" i="4"/>
  <c r="V650" i="4" s="1"/>
  <c r="W650" i="4" s="1"/>
  <c r="U601" i="4"/>
  <c r="V601" i="4" s="1"/>
  <c r="W601" i="4" s="1"/>
  <c r="U746" i="4"/>
  <c r="V746" i="4" s="1"/>
  <c r="W746" i="4" s="1"/>
  <c r="U761" i="4"/>
  <c r="V761" i="4" s="1"/>
  <c r="W761" i="4" s="1"/>
  <c r="U626" i="4"/>
  <c r="V626" i="4" s="1"/>
  <c r="W626" i="4" s="1"/>
  <c r="U445" i="4"/>
  <c r="V445" i="4" s="1"/>
  <c r="W445" i="4" s="1"/>
  <c r="U569" i="4"/>
  <c r="V569" i="4" s="1"/>
  <c r="W569" i="4" s="1"/>
  <c r="U375" i="4"/>
  <c r="V375" i="4" s="1"/>
  <c r="W375" i="4" s="1"/>
  <c r="U283" i="4"/>
  <c r="V283" i="4" s="1"/>
  <c r="W283" i="4" s="1"/>
  <c r="U219" i="4"/>
  <c r="V219" i="4" s="1"/>
  <c r="W219" i="4" s="1"/>
  <c r="U155" i="4"/>
  <c r="V155" i="4" s="1"/>
  <c r="W155" i="4" s="1"/>
  <c r="U107" i="4"/>
  <c r="V107" i="4" s="1"/>
  <c r="W107" i="4" s="1"/>
  <c r="U403" i="4"/>
  <c r="V403" i="4" s="1"/>
  <c r="W403" i="4" s="1"/>
  <c r="U618" i="4"/>
  <c r="V618" i="4" s="1"/>
  <c r="W618" i="4" s="1"/>
  <c r="U359" i="4"/>
  <c r="V359" i="4" s="1"/>
  <c r="W359" i="4" s="1"/>
  <c r="U255" i="4"/>
  <c r="V255" i="4" s="1"/>
  <c r="W255" i="4" s="1"/>
  <c r="U79" i="4"/>
  <c r="V79" i="4" s="1"/>
  <c r="W79" i="4" s="1"/>
  <c r="U131" i="4"/>
  <c r="V131" i="4" s="1"/>
  <c r="W131" i="4" s="1"/>
  <c r="U1705" i="4"/>
  <c r="V1705" i="4" s="1"/>
  <c r="W1705" i="4" s="1"/>
  <c r="U1484" i="4"/>
  <c r="V1484" i="4" s="1"/>
  <c r="W1484" i="4" s="1"/>
  <c r="U1496" i="4"/>
  <c r="V1496" i="4" s="1"/>
  <c r="W1496" i="4" s="1"/>
  <c r="U1139" i="4"/>
  <c r="V1139" i="4" s="1"/>
  <c r="W1139" i="4" s="1"/>
  <c r="U1013" i="4"/>
  <c r="V1013" i="4" s="1"/>
  <c r="W1013" i="4" s="1"/>
  <c r="U993" i="4"/>
  <c r="V993" i="4" s="1"/>
  <c r="W993" i="4" s="1"/>
  <c r="U1253" i="4"/>
  <c r="V1253" i="4" s="1"/>
  <c r="W1253" i="4" s="1"/>
  <c r="U1467" i="4"/>
  <c r="V1467" i="4" s="1"/>
  <c r="W1467" i="4" s="1"/>
  <c r="U1316" i="4"/>
  <c r="V1316" i="4" s="1"/>
  <c r="W1316" i="4" s="1"/>
  <c r="U864" i="4"/>
  <c r="V864" i="4" s="1"/>
  <c r="W864" i="4" s="1"/>
  <c r="U892" i="4"/>
  <c r="V892" i="4" s="1"/>
  <c r="W892" i="4" s="1"/>
  <c r="U649" i="4"/>
  <c r="V649" i="4" s="1"/>
  <c r="W649" i="4" s="1"/>
  <c r="U661" i="4"/>
  <c r="V661" i="4" s="1"/>
  <c r="W661" i="4" s="1"/>
  <c r="U287" i="4"/>
  <c r="V287" i="4" s="1"/>
  <c r="W287" i="4" s="1"/>
  <c r="U1624" i="4"/>
  <c r="V1624" i="4" s="1"/>
  <c r="W1624" i="4" s="1"/>
  <c r="U1553" i="4"/>
  <c r="V1553" i="4" s="1"/>
  <c r="W1553" i="4" s="1"/>
  <c r="U1521" i="4"/>
  <c r="V1521" i="4" s="1"/>
  <c r="W1521" i="4" s="1"/>
  <c r="U1639" i="4"/>
  <c r="V1639" i="4" s="1"/>
  <c r="W1639" i="4" s="1"/>
  <c r="U1680" i="4"/>
  <c r="V1680" i="4" s="1"/>
  <c r="W1680" i="4" s="1"/>
  <c r="U1459" i="4"/>
  <c r="V1459" i="4" s="1"/>
  <c r="W1459" i="4" s="1"/>
  <c r="U1569" i="4"/>
  <c r="V1569" i="4" s="1"/>
  <c r="W1569" i="4" s="1"/>
  <c r="U1700" i="4"/>
  <c r="V1700" i="4" s="1"/>
  <c r="W1700" i="4" s="1"/>
  <c r="U1523" i="4"/>
  <c r="V1523" i="4" s="1"/>
  <c r="W1523" i="4" s="1"/>
  <c r="U1558" i="4"/>
  <c r="V1558" i="4" s="1"/>
  <c r="W1558" i="4" s="1"/>
  <c r="U1145" i="4"/>
  <c r="V1145" i="4" s="1"/>
  <c r="W1145" i="4" s="1"/>
  <c r="U1396" i="4"/>
  <c r="V1396" i="4" s="1"/>
  <c r="W1396" i="4" s="1"/>
  <c r="U1163" i="4"/>
  <c r="V1163" i="4" s="1"/>
  <c r="W1163" i="4" s="1"/>
  <c r="U1107" i="4"/>
  <c r="V1107" i="4" s="1"/>
  <c r="W1107" i="4" s="1"/>
  <c r="U1161" i="4"/>
  <c r="V1161" i="4" s="1"/>
  <c r="W1161" i="4" s="1"/>
  <c r="U1170" i="4"/>
  <c r="V1170" i="4" s="1"/>
  <c r="W1170" i="4" s="1"/>
  <c r="U1147" i="4"/>
  <c r="V1147" i="4" s="1"/>
  <c r="W1147" i="4" s="1"/>
  <c r="U1029" i="4"/>
  <c r="V1029" i="4" s="1"/>
  <c r="W1029" i="4" s="1"/>
  <c r="U1277" i="4"/>
  <c r="V1277" i="4" s="1"/>
  <c r="W1277" i="4" s="1"/>
  <c r="U1114" i="4"/>
  <c r="V1114" i="4" s="1"/>
  <c r="W1114" i="4" s="1"/>
  <c r="U957" i="4"/>
  <c r="V957" i="4" s="1"/>
  <c r="W957" i="4" s="1"/>
  <c r="U888" i="4"/>
  <c r="V888" i="4" s="1"/>
  <c r="W888" i="4" s="1"/>
  <c r="U1059" i="4"/>
  <c r="V1059" i="4" s="1"/>
  <c r="W1059" i="4" s="1"/>
  <c r="U986" i="4"/>
  <c r="V986" i="4" s="1"/>
  <c r="W986" i="4" s="1"/>
  <c r="U745" i="4"/>
  <c r="V745" i="4" s="1"/>
  <c r="W745" i="4" s="1"/>
  <c r="U868" i="4"/>
  <c r="V868" i="4" s="1"/>
  <c r="W868" i="4" s="1"/>
  <c r="U609" i="4"/>
  <c r="V609" i="4" s="1"/>
  <c r="W609" i="4" s="1"/>
  <c r="U857" i="4"/>
  <c r="V857" i="4" s="1"/>
  <c r="W857" i="4" s="1"/>
  <c r="U722" i="4"/>
  <c r="V722" i="4" s="1"/>
  <c r="W722" i="4" s="1"/>
  <c r="U509" i="4"/>
  <c r="V509" i="4" s="1"/>
  <c r="W509" i="4" s="1"/>
  <c r="U941" i="4"/>
  <c r="V941" i="4" s="1"/>
  <c r="W941" i="4" s="1"/>
  <c r="U754" i="4"/>
  <c r="V754" i="4" s="1"/>
  <c r="W754" i="4" s="1"/>
  <c r="U430" i="4"/>
  <c r="V430" i="4" s="1"/>
  <c r="W430" i="4" s="1"/>
  <c r="U395" i="4"/>
  <c r="V395" i="4" s="1"/>
  <c r="W395" i="4" s="1"/>
  <c r="U15" i="4"/>
  <c r="V15" i="4" s="1"/>
  <c r="W15" i="4" s="1"/>
  <c r="U399" i="4"/>
  <c r="V399" i="4" s="1"/>
  <c r="W399" i="4" s="1"/>
  <c r="U1663" i="4"/>
  <c r="V1663" i="4" s="1"/>
  <c r="W1663" i="4" s="1"/>
  <c r="U1229" i="4"/>
  <c r="V1229" i="4" s="1"/>
  <c r="W1229" i="4" s="1"/>
  <c r="U1115" i="4"/>
  <c r="V1115" i="4" s="1"/>
  <c r="W1115" i="4" s="1"/>
  <c r="U391" i="4"/>
  <c r="V391" i="4" s="1"/>
  <c r="W391" i="4" s="1"/>
  <c r="U1687" i="4"/>
  <c r="V1687" i="4" s="1"/>
  <c r="W1687" i="4" s="1"/>
  <c r="U1041" i="4"/>
  <c r="V1041" i="4" s="1"/>
  <c r="W1041" i="4" s="1"/>
  <c r="U1146" i="4"/>
  <c r="V1146" i="4" s="1"/>
  <c r="W1146" i="4" s="1"/>
  <c r="U969" i="4"/>
  <c r="V969" i="4" s="1"/>
  <c r="W969" i="4" s="1"/>
  <c r="U19" i="4"/>
  <c r="V19" i="4" s="1"/>
  <c r="W19" i="4" s="1"/>
  <c r="U1667" i="4"/>
  <c r="V1667" i="4" s="1"/>
  <c r="W1667" i="4" s="1"/>
  <c r="U1696" i="4"/>
  <c r="V1696" i="4" s="1"/>
  <c r="W1696" i="4" s="1"/>
  <c r="U1581" i="4"/>
  <c r="V1581" i="4" s="1"/>
  <c r="W1581" i="4" s="1"/>
  <c r="U1539" i="4"/>
  <c r="V1539" i="4" s="1"/>
  <c r="W1539" i="4" s="1"/>
  <c r="U1600" i="4"/>
  <c r="V1600" i="4" s="1"/>
  <c r="W1600" i="4" s="1"/>
  <c r="U1129" i="4"/>
  <c r="V1129" i="4" s="1"/>
  <c r="W1129" i="4" s="1"/>
  <c r="U1158" i="4"/>
  <c r="V1158" i="4" s="1"/>
  <c r="W1158" i="4" s="1"/>
  <c r="U1394" i="4"/>
  <c r="V1394" i="4" s="1"/>
  <c r="W1394" i="4" s="1"/>
  <c r="U1178" i="4"/>
  <c r="V1178" i="4" s="1"/>
  <c r="W1178" i="4" s="1"/>
  <c r="U1389" i="4"/>
  <c r="V1389" i="4" s="1"/>
  <c r="W1389" i="4" s="1"/>
  <c r="U1141" i="4"/>
  <c r="V1141" i="4" s="1"/>
  <c r="W1141" i="4" s="1"/>
  <c r="U1474" i="4"/>
  <c r="V1474" i="4" s="1"/>
  <c r="W1474" i="4" s="1"/>
  <c r="U1109" i="4"/>
  <c r="V1109" i="4" s="1"/>
  <c r="W1109" i="4" s="1"/>
  <c r="U949" i="4"/>
  <c r="V949" i="4" s="1"/>
  <c r="W949" i="4" s="1"/>
  <c r="U1006" i="4"/>
  <c r="V1006" i="4" s="1"/>
  <c r="W1006" i="4" s="1"/>
  <c r="U1204" i="4"/>
  <c r="V1204" i="4" s="1"/>
  <c r="W1204" i="4" s="1"/>
  <c r="U1403" i="4"/>
  <c r="V1403" i="4" s="1"/>
  <c r="W1403" i="4" s="1"/>
  <c r="U932" i="4"/>
  <c r="V932" i="4" s="1"/>
  <c r="W932" i="4" s="1"/>
  <c r="U453" i="4"/>
  <c r="V453" i="4" s="1"/>
  <c r="W453" i="4" s="1"/>
  <c r="U894" i="4"/>
  <c r="V894" i="4" s="1"/>
  <c r="W894" i="4" s="1"/>
  <c r="U486" i="4"/>
  <c r="V486" i="4" s="1"/>
  <c r="W486" i="4" s="1"/>
  <c r="U806" i="4"/>
  <c r="V806" i="4" s="1"/>
  <c r="W806" i="4" s="1"/>
  <c r="U605" i="4"/>
  <c r="V605" i="4" s="1"/>
  <c r="W605" i="4" s="1"/>
  <c r="U267" i="4"/>
  <c r="V267" i="4" s="1"/>
  <c r="W267" i="4" s="1"/>
  <c r="U139" i="4"/>
  <c r="V139" i="4" s="1"/>
  <c r="W139" i="4" s="1"/>
  <c r="U11" i="4"/>
  <c r="V11" i="4" s="1"/>
  <c r="W11" i="4" s="1"/>
  <c r="U223" i="4"/>
  <c r="V223" i="4" s="1"/>
  <c r="W223" i="4" s="1"/>
  <c r="U387" i="4"/>
  <c r="V387" i="4" s="1"/>
  <c r="W387" i="4" s="1"/>
  <c r="U1465" i="4"/>
  <c r="V1465" i="4" s="1"/>
  <c r="W1465" i="4" s="1"/>
  <c r="U1442" i="4"/>
  <c r="V1442" i="4" s="1"/>
  <c r="W1442" i="4" s="1"/>
  <c r="U977" i="4"/>
  <c r="V977" i="4" s="1"/>
  <c r="W977" i="4" s="1"/>
  <c r="U1099" i="4"/>
  <c r="V1099" i="4" s="1"/>
  <c r="W1099" i="4" s="1"/>
  <c r="U593" i="4"/>
  <c r="V593" i="4" s="1"/>
  <c r="W593" i="4" s="1"/>
  <c r="U585" i="4"/>
  <c r="V585" i="4" s="1"/>
  <c r="W585" i="4" s="1"/>
  <c r="U454" i="4"/>
  <c r="V454" i="4" s="1"/>
  <c r="W454" i="4" s="1"/>
  <c r="U1605" i="4"/>
  <c r="V1605" i="4" s="1"/>
  <c r="W1605" i="4" s="1"/>
  <c r="U945" i="4"/>
  <c r="V945" i="4" s="1"/>
  <c r="W945" i="4" s="1"/>
  <c r="U777" i="4"/>
  <c r="V777" i="4" s="1"/>
  <c r="W777" i="4" s="1"/>
  <c r="U521" i="4"/>
  <c r="V521" i="4" s="1"/>
  <c r="W521" i="4" s="1"/>
  <c r="U840" i="4"/>
  <c r="V840" i="4" s="1"/>
  <c r="W840" i="4" s="1"/>
  <c r="U1631" i="4"/>
  <c r="V1631" i="4" s="1"/>
  <c r="W1631" i="4" s="1"/>
  <c r="U1691" i="4"/>
  <c r="V1691" i="4" s="1"/>
  <c r="W1691" i="4" s="1"/>
  <c r="U1695" i="4"/>
  <c r="V1695" i="4" s="1"/>
  <c r="W1695" i="4" s="1"/>
  <c r="U1549" i="4"/>
  <c r="V1549" i="4" s="1"/>
  <c r="W1549" i="4" s="1"/>
  <c r="U1589" i="4"/>
  <c r="V1589" i="4" s="1"/>
  <c r="W1589" i="4" s="1"/>
  <c r="U1490" i="4"/>
  <c r="V1490" i="4" s="1"/>
  <c r="W1490" i="4" s="1"/>
  <c r="U1533" i="4"/>
  <c r="V1533" i="4" s="1"/>
  <c r="W1533" i="4" s="1"/>
  <c r="U1541" i="4"/>
  <c r="V1541" i="4" s="1"/>
  <c r="W1541" i="4" s="1"/>
  <c r="U1664" i="4"/>
  <c r="V1664" i="4" s="1"/>
  <c r="W1664" i="4" s="1"/>
  <c r="U1426" i="4"/>
  <c r="V1426" i="4" s="1"/>
  <c r="W1426" i="4" s="1"/>
  <c r="U1155" i="4"/>
  <c r="V1155" i="4" s="1"/>
  <c r="W1155" i="4" s="1"/>
  <c r="U1248" i="4"/>
  <c r="V1248" i="4" s="1"/>
  <c r="W1248" i="4" s="1"/>
  <c r="U1373" i="4"/>
  <c r="V1373" i="4" s="1"/>
  <c r="W1373" i="4" s="1"/>
  <c r="U1471" i="4"/>
  <c r="V1471" i="4" s="1"/>
  <c r="W1471" i="4" s="1"/>
  <c r="U1131" i="4"/>
  <c r="V1131" i="4" s="1"/>
  <c r="W1131" i="4" s="1"/>
  <c r="U985" i="4"/>
  <c r="V985" i="4" s="1"/>
  <c r="W985" i="4" s="1"/>
  <c r="U1349" i="4"/>
  <c r="V1349" i="4" s="1"/>
  <c r="W1349" i="4" s="1"/>
  <c r="U1079" i="4"/>
  <c r="V1079" i="4" s="1"/>
  <c r="W1079" i="4" s="1"/>
  <c r="U872" i="4"/>
  <c r="V872" i="4" s="1"/>
  <c r="W872" i="4" s="1"/>
  <c r="U1130" i="4"/>
  <c r="V1130" i="4" s="1"/>
  <c r="W1130" i="4" s="1"/>
  <c r="U958" i="4"/>
  <c r="V958" i="4" s="1"/>
  <c r="W958" i="4" s="1"/>
  <c r="U943" i="4"/>
  <c r="V943" i="4" s="1"/>
  <c r="W943" i="4" s="1"/>
  <c r="U577" i="4"/>
  <c r="V577" i="4" s="1"/>
  <c r="W577" i="4" s="1"/>
  <c r="U908" i="4"/>
  <c r="V908" i="4" s="1"/>
  <c r="W908" i="4" s="1"/>
  <c r="U493" i="4"/>
  <c r="V493" i="4" s="1"/>
  <c r="W493" i="4" s="1"/>
  <c r="U890" i="4"/>
  <c r="V890" i="4" s="1"/>
  <c r="W890" i="4" s="1"/>
  <c r="U765" i="4"/>
  <c r="V765" i="4" s="1"/>
  <c r="W765" i="4" s="1"/>
  <c r="U1091" i="4"/>
  <c r="V1091" i="4" s="1"/>
  <c r="W1091" i="4" s="1"/>
  <c r="U856" i="4"/>
  <c r="V856" i="4" s="1"/>
  <c r="W856" i="4" s="1"/>
  <c r="U682" i="4"/>
  <c r="V682" i="4" s="1"/>
  <c r="W682" i="4" s="1"/>
  <c r="U782" i="4"/>
  <c r="V782" i="4" s="1"/>
  <c r="W782" i="4" s="1"/>
  <c r="U646" i="4"/>
  <c r="V646" i="4" s="1"/>
  <c r="W646" i="4" s="1"/>
  <c r="U750" i="4"/>
  <c r="V750" i="4" s="1"/>
  <c r="W750" i="4" s="1"/>
  <c r="U91" i="4"/>
  <c r="V91" i="4" s="1"/>
  <c r="W91" i="4" s="1"/>
  <c r="U494" i="4"/>
  <c r="V494" i="4" s="1"/>
  <c r="W494" i="4" s="1"/>
  <c r="U554" i="4"/>
  <c r="V554" i="4" s="1"/>
  <c r="W554" i="4" s="1"/>
  <c r="U469" i="4"/>
  <c r="V469" i="4" s="1"/>
  <c r="W469" i="4" s="1"/>
  <c r="U335" i="4"/>
  <c r="V335" i="4" s="1"/>
  <c r="W335" i="4" s="1"/>
  <c r="U207" i="4"/>
  <c r="V207" i="4" s="1"/>
  <c r="W207" i="4" s="1"/>
  <c r="U689" i="4"/>
  <c r="V689" i="4" s="1"/>
  <c r="W689" i="4" s="1"/>
  <c r="U490" i="4"/>
  <c r="V490" i="4" s="1"/>
  <c r="W490" i="4" s="1"/>
  <c r="U83" i="4"/>
  <c r="V83" i="4" s="1"/>
  <c r="W83" i="4" s="1"/>
  <c r="U1590" i="4"/>
  <c r="V1590" i="4" s="1"/>
  <c r="W1590" i="4" s="1"/>
  <c r="U1494" i="4"/>
  <c r="V1494" i="4" s="1"/>
  <c r="W1494" i="4" s="1"/>
  <c r="U1421" i="4"/>
  <c r="V1421" i="4" s="1"/>
  <c r="W1421" i="4" s="1"/>
  <c r="U658" i="4"/>
  <c r="V658" i="4" s="1"/>
  <c r="W658" i="4" s="1"/>
  <c r="U654" i="4"/>
  <c r="V654" i="4" s="1"/>
  <c r="W654" i="4" s="1"/>
  <c r="U407" i="4"/>
  <c r="V407" i="4" s="1"/>
  <c r="W407" i="4" s="1"/>
  <c r="U473" i="4"/>
  <c r="V473" i="4" s="1"/>
  <c r="W473" i="4" s="1"/>
  <c r="U147" i="4"/>
  <c r="V147" i="4" s="1"/>
  <c r="W147" i="4" s="1"/>
  <c r="U1578" i="4"/>
  <c r="V1578" i="4" s="1"/>
  <c r="W1578" i="4" s="1"/>
  <c r="U1400" i="4"/>
  <c r="V1400" i="4" s="1"/>
  <c r="W1400" i="4" s="1"/>
  <c r="U1332" i="4"/>
  <c r="V1332" i="4" s="1"/>
  <c r="W1332" i="4" s="1"/>
  <c r="U1047" i="4"/>
  <c r="V1047" i="4" s="1"/>
  <c r="W1047" i="4" s="1"/>
  <c r="U1074" i="4"/>
  <c r="V1074" i="4" s="1"/>
  <c r="W1074" i="4" s="1"/>
  <c r="U690" i="4"/>
  <c r="V690" i="4" s="1"/>
  <c r="W690" i="4" s="1"/>
  <c r="U75" i="4"/>
  <c r="V75" i="4" s="1"/>
  <c r="W75" i="4" s="1"/>
  <c r="U597" i="4"/>
  <c r="V597" i="4" s="1"/>
  <c r="W597" i="4" s="1"/>
  <c r="U1683" i="4"/>
  <c r="V1683" i="4" s="1"/>
  <c r="W1683" i="4" s="1"/>
  <c r="U1675" i="4"/>
  <c r="V1675" i="4" s="1"/>
  <c r="W1675" i="4" s="1"/>
  <c r="U1543" i="4"/>
  <c r="V1543" i="4" s="1"/>
  <c r="W1543" i="4" s="1"/>
  <c r="U1508" i="4"/>
  <c r="V1508" i="4" s="1"/>
  <c r="W1508" i="4" s="1"/>
  <c r="U1461" i="4"/>
  <c r="V1461" i="4" s="1"/>
  <c r="W1461" i="4" s="1"/>
  <c r="U1399" i="4"/>
  <c r="V1399" i="4" s="1"/>
  <c r="W1399" i="4" s="1"/>
  <c r="U1228" i="4"/>
  <c r="V1228" i="4" s="1"/>
  <c r="W1228" i="4" s="1"/>
  <c r="U1391" i="4"/>
  <c r="V1391" i="4" s="1"/>
  <c r="W1391" i="4" s="1"/>
  <c r="U1300" i="4"/>
  <c r="V1300" i="4" s="1"/>
  <c r="W1300" i="4" s="1"/>
  <c r="U1149" i="4"/>
  <c r="V1149" i="4" s="1"/>
  <c r="W1149" i="4" s="1"/>
  <c r="U1502" i="4"/>
  <c r="V1502" i="4" s="1"/>
  <c r="W1502" i="4" s="1"/>
  <c r="U1348" i="4"/>
  <c r="V1348" i="4" s="1"/>
  <c r="W1348" i="4" s="1"/>
  <c r="U1221" i="4"/>
  <c r="V1221" i="4" s="1"/>
  <c r="W1221" i="4" s="1"/>
  <c r="U1522" i="4"/>
  <c r="V1522" i="4" s="1"/>
  <c r="W1522" i="4" s="1"/>
  <c r="U1173" i="4"/>
  <c r="V1173" i="4" s="1"/>
  <c r="W1173" i="4" s="1"/>
  <c r="U1125" i="4"/>
  <c r="V1125" i="4"/>
  <c r="W1125" i="4" s="1"/>
  <c r="U1431" i="4"/>
  <c r="V1431" i="4" s="1"/>
  <c r="W1431" i="4" s="1"/>
  <c r="U965" i="4"/>
  <c r="V965" i="4" s="1"/>
  <c r="W965" i="4" s="1"/>
  <c r="U953" i="4"/>
  <c r="V953" i="4" s="1"/>
  <c r="W953" i="4" s="1"/>
  <c r="U1317" i="4"/>
  <c r="V1317" i="4" s="1"/>
  <c r="W1317" i="4" s="1"/>
  <c r="U802" i="4"/>
  <c r="V802" i="4" s="1"/>
  <c r="W802" i="4" s="1"/>
  <c r="U927" i="4"/>
  <c r="V927" i="4" s="1"/>
  <c r="W927" i="4" s="1"/>
  <c r="U900" i="4"/>
  <c r="V900" i="4" s="1"/>
  <c r="W900" i="4" s="1"/>
  <c r="U594" i="4"/>
  <c r="V594" i="4" s="1"/>
  <c r="W594" i="4" s="1"/>
  <c r="U489" i="4"/>
  <c r="V489" i="4" s="1"/>
  <c r="W489" i="4" s="1"/>
  <c r="U429" i="4"/>
  <c r="V429" i="4" s="1"/>
  <c r="W429" i="4" s="1"/>
  <c r="U825" i="4"/>
  <c r="V825" i="4" s="1"/>
  <c r="W825" i="4" s="1"/>
  <c r="U713" i="4"/>
  <c r="V713" i="4" s="1"/>
  <c r="W713" i="4" s="1"/>
  <c r="U729" i="4"/>
  <c r="V729" i="4" s="1"/>
  <c r="W729" i="4" s="1"/>
  <c r="U562" i="4"/>
  <c r="V562" i="4" s="1"/>
  <c r="W562" i="4" s="1"/>
  <c r="U363" i="4"/>
  <c r="V363" i="4" s="1"/>
  <c r="W363" i="4" s="1"/>
  <c r="U383" i="4"/>
  <c r="V383" i="4" s="1"/>
  <c r="W383" i="4" s="1"/>
  <c r="U315" i="4"/>
  <c r="V315" i="4" s="1"/>
  <c r="W315" i="4" s="1"/>
  <c r="U187" i="4"/>
  <c r="V187" i="4" s="1"/>
  <c r="W187" i="4" s="1"/>
  <c r="U43" i="4"/>
  <c r="V43" i="4" s="1"/>
  <c r="W43" i="4" s="1"/>
  <c r="U319" i="4"/>
  <c r="V319" i="4" s="1"/>
  <c r="W319" i="4" s="1"/>
  <c r="U191" i="4"/>
  <c r="V191" i="4" s="1"/>
  <c r="W191" i="4" s="1"/>
  <c r="U111" i="4"/>
  <c r="V111" i="4" s="1"/>
  <c r="W111" i="4" s="1"/>
  <c r="U1067" i="4"/>
  <c r="V1067" i="4" s="1"/>
  <c r="W1067" i="4" s="1"/>
  <c r="U411" i="4"/>
  <c r="V411" i="4" s="1"/>
  <c r="W411" i="4" s="1"/>
  <c r="U115" i="4"/>
  <c r="V115" i="4" s="1"/>
  <c r="W115" i="4" s="1"/>
  <c r="U633" i="4"/>
  <c r="V633" i="4" s="1"/>
  <c r="W633" i="4" s="1"/>
  <c r="U35" i="4"/>
  <c r="V35" i="4" s="1"/>
  <c r="W35" i="4" s="1"/>
  <c r="U1336" i="4"/>
  <c r="V1336" i="4" s="1"/>
  <c r="W1336" i="4" s="1"/>
  <c r="U1303" i="4"/>
  <c r="V1303" i="4" s="1"/>
  <c r="W1303" i="4" s="1"/>
  <c r="U1388" i="4"/>
  <c r="V1388" i="4" s="1"/>
  <c r="W1388" i="4" s="1"/>
  <c r="U1628" i="4"/>
  <c r="V1628" i="4" s="1"/>
  <c r="W1628" i="4" s="1"/>
  <c r="U1454" i="4"/>
  <c r="V1454" i="4" s="1"/>
  <c r="W1454" i="4" s="1"/>
  <c r="U1070" i="4"/>
  <c r="V1070" i="4" s="1"/>
  <c r="W1070" i="4" s="1"/>
  <c r="U1025" i="4"/>
  <c r="V1025" i="4" s="1"/>
  <c r="W1025" i="4" s="1"/>
  <c r="U852" i="4"/>
  <c r="V852" i="4" s="1"/>
  <c r="W852" i="4" s="1"/>
  <c r="U789" i="4"/>
  <c r="V789" i="4" s="1"/>
  <c r="W789" i="4" s="1"/>
  <c r="U785" i="4"/>
  <c r="V785" i="4" s="1"/>
  <c r="W785" i="4" s="1"/>
  <c r="U939" i="4"/>
  <c r="V939" i="4" s="1"/>
  <c r="W939" i="4" s="1"/>
  <c r="U438" i="4"/>
  <c r="V438" i="4" s="1"/>
  <c r="W438" i="4" s="1"/>
  <c r="U167" i="4"/>
  <c r="V167" i="4" s="1"/>
  <c r="W167" i="4" s="1"/>
  <c r="U415" i="4"/>
  <c r="V415" i="4" s="1"/>
  <c r="W415" i="4" s="1"/>
  <c r="U271" i="4"/>
  <c r="V271" i="4" s="1"/>
  <c r="W271" i="4" s="1"/>
  <c r="U367" i="4"/>
  <c r="V367" i="4" s="1"/>
  <c r="W367" i="4" s="1"/>
  <c r="U3" i="4"/>
  <c r="V3" i="4" s="1"/>
  <c r="W3" i="4" s="1"/>
  <c r="U1430" i="4"/>
  <c r="V1430" i="4" s="1"/>
  <c r="W1430" i="4" s="1"/>
  <c r="U1468" i="4"/>
  <c r="V1468" i="4" s="1"/>
  <c r="W1468" i="4" s="1"/>
  <c r="U1199" i="4"/>
  <c r="V1199" i="4" s="1"/>
  <c r="W1199" i="4" s="1"/>
  <c r="U1433" i="4"/>
  <c r="V1433" i="4" s="1"/>
  <c r="W1433" i="4" s="1"/>
  <c r="U848" i="4"/>
  <c r="V848" i="4" s="1"/>
  <c r="W848" i="4" s="1"/>
  <c r="U773" i="4"/>
  <c r="V773" i="4" s="1"/>
  <c r="W773" i="4" s="1"/>
  <c r="U119" i="4"/>
  <c r="V119" i="4" s="1"/>
  <c r="W119" i="4" s="1"/>
  <c r="U251" i="4"/>
  <c r="V251" i="4" s="1"/>
  <c r="W251" i="4" s="1"/>
  <c r="U778" i="4"/>
  <c r="V778" i="4" s="1"/>
  <c r="W778" i="4" s="1"/>
  <c r="U1623" i="4"/>
  <c r="V1623" i="4" s="1"/>
  <c r="W1623" i="4" s="1"/>
  <c r="U1699" i="4"/>
  <c r="V1699" i="4" s="1"/>
  <c r="W1699" i="4" s="1"/>
  <c r="U1679" i="4"/>
  <c r="V1679" i="4" s="1"/>
  <c r="W1679" i="4" s="1"/>
  <c r="U1694" i="4"/>
  <c r="V1694" i="4" s="1"/>
  <c r="W1694" i="4" s="1"/>
  <c r="U1485" i="4"/>
  <c r="V1485" i="4" s="1"/>
  <c r="W1485" i="4" s="1"/>
  <c r="U1527" i="4"/>
  <c r="V1527" i="4" s="1"/>
  <c r="W1527" i="4" s="1"/>
  <c r="U1463" i="4"/>
  <c r="V1463" i="4" s="1"/>
  <c r="W1463" i="4" s="1"/>
  <c r="U1384" i="4"/>
  <c r="V1384" i="4" s="1"/>
  <c r="W1384" i="4" s="1"/>
  <c r="U1320" i="4"/>
  <c r="V1320" i="4" s="1"/>
  <c r="W1320" i="4" s="1"/>
  <c r="U1256" i="4"/>
  <c r="V1256" i="4" s="1"/>
  <c r="W1256" i="4" s="1"/>
  <c r="U1627" i="4"/>
  <c r="V1627" i="4" s="1"/>
  <c r="W1627" i="4" s="1"/>
  <c r="U1351" i="4"/>
  <c r="V1351" i="4" s="1"/>
  <c r="W1351" i="4" s="1"/>
  <c r="U1287" i="4"/>
  <c r="V1287" i="4" s="1"/>
  <c r="W1287" i="4" s="1"/>
  <c r="U1379" i="4"/>
  <c r="V1379" i="4" s="1"/>
  <c r="W1379" i="4" s="1"/>
  <c r="U1283" i="4"/>
  <c r="V1283" i="4" s="1"/>
  <c r="W1283" i="4" s="1"/>
  <c r="U1356" i="4"/>
  <c r="V1356" i="4" s="1"/>
  <c r="W1356" i="4" s="1"/>
  <c r="U1245" i="4"/>
  <c r="V1245" i="4" s="1"/>
  <c r="W1245" i="4" s="1"/>
  <c r="U1212" i="4"/>
  <c r="V1212" i="4" s="1"/>
  <c r="W1212" i="4" s="1"/>
  <c r="U1402" i="4"/>
  <c r="V1402" i="4" s="1"/>
  <c r="W1402" i="4" s="1"/>
  <c r="U1488" i="4"/>
  <c r="V1488" i="4" s="1"/>
  <c r="W1488" i="4" s="1"/>
  <c r="U1405" i="4"/>
  <c r="V1405" i="4" s="1"/>
  <c r="W1405" i="4" s="1"/>
  <c r="U1244" i="4"/>
  <c r="V1244" i="4" s="1"/>
  <c r="W1244" i="4" s="1"/>
  <c r="U1365" i="4"/>
  <c r="V1365" i="4" s="1"/>
  <c r="W1365" i="4" s="1"/>
  <c r="U1098" i="4"/>
  <c r="V1098" i="4" s="1"/>
  <c r="W1098" i="4" s="1"/>
  <c r="U1353" i="4"/>
  <c r="V1353" i="4" s="1"/>
  <c r="W1353" i="4" s="1"/>
  <c r="U1424" i="4"/>
  <c r="V1424" i="4" s="1"/>
  <c r="W1424" i="4" s="1"/>
  <c r="U1309" i="4"/>
  <c r="V1309" i="4" s="1"/>
  <c r="W1309" i="4" s="1"/>
  <c r="U1194" i="4"/>
  <c r="V1194" i="4" s="1"/>
  <c r="W1194" i="4" s="1"/>
  <c r="U1046" i="4"/>
  <c r="V1046" i="4" s="1"/>
  <c r="W1046" i="4" s="1"/>
  <c r="U1002" i="4"/>
  <c r="V1002" i="4" s="1"/>
  <c r="W1002" i="4" s="1"/>
  <c r="U1063" i="4"/>
  <c r="V1063" i="4" s="1"/>
  <c r="W1063" i="4" s="1"/>
  <c r="U820" i="4"/>
  <c r="V820" i="4" s="1"/>
  <c r="W820" i="4" s="1"/>
  <c r="U1062" i="4"/>
  <c r="V1062" i="4" s="1"/>
  <c r="W1062" i="4" s="1"/>
  <c r="U589" i="4"/>
  <c r="V589" i="4" s="1"/>
  <c r="W589" i="4" s="1"/>
  <c r="U963" i="4"/>
  <c r="V963" i="4" s="1"/>
  <c r="W963" i="4" s="1"/>
  <c r="U741" i="4"/>
  <c r="V741" i="4" s="1"/>
  <c r="W741" i="4" s="1"/>
  <c r="U613" i="4"/>
  <c r="V613" i="4" s="1"/>
  <c r="W613" i="4" s="1"/>
  <c r="U673" i="4"/>
  <c r="V673" i="4" s="1"/>
  <c r="W673" i="4" s="1"/>
  <c r="U1021" i="4"/>
  <c r="V1021" i="4" s="1"/>
  <c r="W1021" i="4" s="1"/>
  <c r="U838" i="4"/>
  <c r="V838" i="4" s="1"/>
  <c r="W838" i="4" s="1"/>
  <c r="U485" i="4"/>
  <c r="V485" i="4" s="1"/>
  <c r="W485" i="4" s="1"/>
  <c r="U629" i="4"/>
  <c r="V629" i="4" s="1"/>
  <c r="W629" i="4" s="1"/>
  <c r="U437" i="4"/>
  <c r="V437" i="4" s="1"/>
  <c r="W437" i="4" s="1"/>
  <c r="U1005" i="4"/>
  <c r="V1005" i="4" s="1"/>
  <c r="W1005" i="4" s="1"/>
  <c r="U721" i="4"/>
  <c r="V721" i="4" s="1"/>
  <c r="W721" i="4" s="1"/>
  <c r="U425" i="4"/>
  <c r="V425" i="4" s="1"/>
  <c r="W425" i="4" s="1"/>
  <c r="U697" i="4"/>
  <c r="V697" i="4" s="1"/>
  <c r="W697" i="4" s="1"/>
  <c r="U590" i="4"/>
  <c r="V590" i="4" s="1"/>
  <c r="W590" i="4" s="1"/>
  <c r="U423" i="4"/>
  <c r="V423" i="4" s="1"/>
  <c r="W423" i="4" s="1"/>
  <c r="U103" i="4"/>
  <c r="V103" i="4" s="1"/>
  <c r="W103" i="4" s="1"/>
  <c r="U614" i="4"/>
  <c r="V614" i="4" s="1"/>
  <c r="W614" i="4" s="1"/>
  <c r="U299" i="4"/>
  <c r="V299" i="4" s="1"/>
  <c r="W299" i="4" s="1"/>
  <c r="U171" i="4"/>
  <c r="V171" i="4" s="1"/>
  <c r="W171" i="4" s="1"/>
  <c r="U59" i="4"/>
  <c r="V59" i="4" s="1"/>
  <c r="W59" i="4" s="1"/>
  <c r="U506" i="4"/>
  <c r="V506" i="4" s="1"/>
  <c r="W506" i="4" s="1"/>
  <c r="U127" i="4"/>
  <c r="V127" i="4" s="1"/>
  <c r="W127" i="4" s="1"/>
  <c r="U774" i="4"/>
  <c r="V774" i="4" s="1"/>
  <c r="W774" i="4" s="1"/>
  <c r="U339" i="4"/>
  <c r="V339" i="4" s="1"/>
  <c r="W339" i="4" s="1"/>
  <c r="U307" i="4"/>
  <c r="V307" i="4" s="1"/>
  <c r="W307" i="4" s="1"/>
  <c r="U275" i="4"/>
  <c r="V275" i="4" s="1"/>
  <c r="W275" i="4" s="1"/>
  <c r="U243" i="4"/>
  <c r="V243" i="4" s="1"/>
  <c r="W243" i="4" s="1"/>
  <c r="U211" i="4"/>
  <c r="V211" i="4" s="1"/>
  <c r="W211" i="4" s="1"/>
  <c r="U179" i="4"/>
  <c r="V179" i="4" s="1"/>
  <c r="W179" i="4" s="1"/>
  <c r="U1619" i="4"/>
  <c r="V1619" i="4" s="1"/>
  <c r="W1619" i="4" s="1"/>
  <c r="U1557" i="4"/>
  <c r="V1557" i="4" s="1"/>
  <c r="W1557" i="4" s="1"/>
  <c r="U1367" i="4"/>
  <c r="V1367" i="4" s="1"/>
  <c r="W1367" i="4" s="1"/>
  <c r="U1252" i="4"/>
  <c r="V1252" i="4" s="1"/>
  <c r="W1252" i="4" s="1"/>
  <c r="U1436" i="4"/>
  <c r="V1436" i="4" s="1"/>
  <c r="W1436" i="4" s="1"/>
  <c r="U1390" i="4"/>
  <c r="V1390" i="4" s="1"/>
  <c r="W1390" i="4" s="1"/>
  <c r="U1381" i="4"/>
  <c r="V1381" i="4" s="1"/>
  <c r="W1381" i="4" s="1"/>
  <c r="U1015" i="4"/>
  <c r="V1015" i="4" s="1"/>
  <c r="W1015" i="4" s="1"/>
  <c r="U832" i="4"/>
  <c r="V832" i="4" s="1"/>
  <c r="W832" i="4" s="1"/>
  <c r="U1082" i="4"/>
  <c r="V1082" i="4" s="1"/>
  <c r="W1082" i="4" s="1"/>
  <c r="U553" i="4"/>
  <c r="V553" i="4" s="1"/>
  <c r="W553" i="4" s="1"/>
  <c r="U558" i="4"/>
  <c r="V558" i="4" s="1"/>
  <c r="W558" i="4" s="1"/>
  <c r="U718" i="4"/>
  <c r="V718" i="4" s="1"/>
  <c r="W718" i="4" s="1"/>
  <c r="U482" i="4"/>
  <c r="V482" i="4" s="1"/>
  <c r="W482" i="4" s="1"/>
  <c r="U295" i="4"/>
  <c r="V295" i="4" s="1"/>
  <c r="W295" i="4" s="1"/>
  <c r="U203" i="4"/>
  <c r="V203" i="4" s="1"/>
  <c r="W203" i="4" s="1"/>
  <c r="U526" i="4"/>
  <c r="V526" i="4" s="1"/>
  <c r="W526" i="4" s="1"/>
  <c r="U239" i="4"/>
  <c r="V239" i="4" s="1"/>
  <c r="W239" i="4" s="1"/>
  <c r="U1642" i="4"/>
  <c r="V1642" i="4" s="1"/>
  <c r="W1642" i="4" s="1"/>
  <c r="U1682" i="4"/>
  <c r="V1682" i="4" s="1"/>
  <c r="W1682" i="4" s="1"/>
  <c r="U1296" i="4"/>
  <c r="V1296" i="4" s="1"/>
  <c r="W1296" i="4" s="1"/>
  <c r="U1232" i="4"/>
  <c r="V1232" i="4" s="1"/>
  <c r="W1232" i="4" s="1"/>
  <c r="U1017" i="4"/>
  <c r="V1017" i="4" s="1"/>
  <c r="W1017" i="4" s="1"/>
  <c r="U781" i="4"/>
  <c r="V781" i="4" s="1"/>
  <c r="W781" i="4" s="1"/>
  <c r="U725" i="4"/>
  <c r="V725" i="4" s="1"/>
  <c r="W725" i="4" s="1"/>
  <c r="U565" i="4"/>
  <c r="V565" i="4" s="1"/>
  <c r="W565" i="4" s="1"/>
  <c r="U439" i="4"/>
  <c r="V439" i="4" s="1"/>
  <c r="W439" i="4" s="1"/>
  <c r="U1525" i="4"/>
  <c r="V1525" i="4" s="1"/>
  <c r="W1525" i="4" s="1"/>
  <c r="U1599" i="4"/>
  <c r="V1599" i="4" s="1"/>
  <c r="W1599" i="4" s="1"/>
  <c r="U1647" i="4"/>
  <c r="V1647" i="4" s="1"/>
  <c r="W1647" i="4" s="1"/>
  <c r="U1537" i="4"/>
  <c r="V1537" i="4" s="1"/>
  <c r="W1537" i="4" s="1"/>
  <c r="U1648" i="4"/>
  <c r="V1648" i="4" s="1"/>
  <c r="W1648" i="4" s="1"/>
  <c r="U1462" i="4"/>
  <c r="V1462" i="4" s="1"/>
  <c r="W1462" i="4" s="1"/>
  <c r="U1435" i="4"/>
  <c r="V1435" i="4" s="1"/>
  <c r="W1435" i="4" s="1"/>
  <c r="U1375" i="4"/>
  <c r="V1375" i="4"/>
  <c r="W1375" i="4" s="1"/>
  <c r="U1311" i="4"/>
  <c r="V1311" i="4" s="1"/>
  <c r="W1311" i="4" s="1"/>
  <c r="U1247" i="4"/>
  <c r="V1247" i="4" s="1"/>
  <c r="W1247" i="4" s="1"/>
  <c r="U1427" i="4"/>
  <c r="V1427" i="4" s="1"/>
  <c r="W1427" i="4" s="1"/>
  <c r="U1344" i="4"/>
  <c r="V1344" i="4" s="1"/>
  <c r="W1344" i="4" s="1"/>
  <c r="U1264" i="4"/>
  <c r="V1264" i="4" s="1"/>
  <c r="W1264" i="4" s="1"/>
  <c r="U1177" i="4"/>
  <c r="V1177" i="4" s="1"/>
  <c r="W1177" i="4" s="1"/>
  <c r="U1419" i="4"/>
  <c r="V1419" i="4" s="1"/>
  <c r="W1419" i="4" s="1"/>
  <c r="U1340" i="4"/>
  <c r="V1340" i="4" s="1"/>
  <c r="W1340" i="4" s="1"/>
  <c r="U1181" i="4"/>
  <c r="V1181" i="4" s="1"/>
  <c r="W1181" i="4" s="1"/>
  <c r="U1385" i="4"/>
  <c r="V1385" i="4" s="1"/>
  <c r="W1385" i="4" s="1"/>
  <c r="U1257" i="4"/>
  <c r="V1257" i="4" s="1"/>
  <c r="W1257" i="4" s="1"/>
  <c r="U1357" i="4"/>
  <c r="V1357" i="4" s="1"/>
  <c r="W1357" i="4" s="1"/>
  <c r="U1134" i="4"/>
  <c r="V1134" i="4" s="1"/>
  <c r="W1134" i="4" s="1"/>
  <c r="U1090" i="4"/>
  <c r="V1090" i="4" s="1"/>
  <c r="W1090" i="4" s="1"/>
  <c r="U1301" i="4"/>
  <c r="V1301" i="4" s="1"/>
  <c r="W1301" i="4" s="1"/>
  <c r="U1175" i="4"/>
  <c r="V1175" i="4" s="1"/>
  <c r="W1175" i="4" s="1"/>
  <c r="U929" i="4"/>
  <c r="V929" i="4" s="1"/>
  <c r="W929" i="4" s="1"/>
  <c r="U1054" i="4"/>
  <c r="V1054" i="4" s="1"/>
  <c r="W1054" i="4" s="1"/>
  <c r="U936" i="4"/>
  <c r="V936" i="4" s="1"/>
  <c r="W936" i="4" s="1"/>
  <c r="U804" i="4"/>
  <c r="V804" i="4" s="1"/>
  <c r="W804" i="4" s="1"/>
  <c r="U816" i="4"/>
  <c r="V816" i="4" s="1"/>
  <c r="W816" i="4" s="1"/>
  <c r="U1086" i="4"/>
  <c r="V1086" i="4" s="1"/>
  <c r="W1086" i="4" s="1"/>
  <c r="U557" i="4"/>
  <c r="V557" i="4" s="1"/>
  <c r="W557" i="4" s="1"/>
  <c r="U1019" i="4"/>
  <c r="V1019" i="4" s="1"/>
  <c r="W1019" i="4" s="1"/>
  <c r="U821" i="4"/>
  <c r="V821" i="4" s="1"/>
  <c r="W821" i="4" s="1"/>
  <c r="U574" i="4"/>
  <c r="V574" i="4" s="1"/>
  <c r="W574" i="4" s="1"/>
  <c r="U481" i="4"/>
  <c r="V481" i="4" s="1"/>
  <c r="W481" i="4" s="1"/>
  <c r="U905" i="4"/>
  <c r="V905" i="4" s="1"/>
  <c r="W905" i="4" s="1"/>
  <c r="U885" i="4"/>
  <c r="V885" i="4" s="1"/>
  <c r="W885" i="4" s="1"/>
  <c r="U87" i="4"/>
  <c r="V87" i="4" s="1"/>
  <c r="W87" i="4" s="1"/>
  <c r="U447" i="4"/>
  <c r="V447" i="4" s="1"/>
  <c r="W447" i="4" s="1"/>
  <c r="U421" i="4"/>
  <c r="V421" i="4" s="1"/>
  <c r="W421" i="4" s="1"/>
  <c r="U47" i="4"/>
  <c r="V47" i="4" s="1"/>
  <c r="W47" i="4" s="1"/>
  <c r="U817" i="4"/>
  <c r="V817" i="4" s="1"/>
  <c r="W817" i="4" s="1"/>
  <c r="U1615" i="4"/>
  <c r="V1615" i="4" s="1"/>
  <c r="W1615" i="4" s="1"/>
  <c r="U1559" i="4"/>
  <c r="V1559" i="4" s="1"/>
  <c r="W1559" i="4" s="1"/>
  <c r="U1596" i="4"/>
  <c r="V1596" i="4" s="1"/>
  <c r="W1596" i="4" s="1"/>
  <c r="U1203" i="4"/>
  <c r="V1203" i="4" s="1"/>
  <c r="W1203" i="4" s="1"/>
  <c r="U1121" i="4"/>
  <c r="V1121" i="4" s="1"/>
  <c r="W1121" i="4" s="1"/>
  <c r="U1166" i="4"/>
  <c r="V1166" i="4" s="1"/>
  <c r="W1166" i="4" s="1"/>
  <c r="U938" i="4"/>
  <c r="V938" i="4" s="1"/>
  <c r="W938" i="4" s="1"/>
  <c r="U737" i="4"/>
  <c r="V737" i="4" s="1"/>
  <c r="W737" i="4" s="1"/>
  <c r="U622" i="4"/>
  <c r="V622" i="4" s="1"/>
  <c r="W622" i="4" s="1"/>
  <c r="U1011" i="4"/>
  <c r="V1011" i="4" s="1"/>
  <c r="W1011" i="4" s="1"/>
  <c r="U542" i="4"/>
  <c r="V542" i="4" s="1"/>
  <c r="W542" i="4" s="1"/>
  <c r="U199" i="4"/>
  <c r="V199" i="4" s="1"/>
  <c r="W199" i="4" s="1"/>
  <c r="U461" i="4"/>
  <c r="V461" i="4" s="1"/>
  <c r="W461" i="4" s="1"/>
  <c r="U99" i="4"/>
  <c r="V99" i="4" s="1"/>
  <c r="W99" i="4" s="1"/>
  <c r="U1546" i="4"/>
  <c r="V1546" i="4" s="1"/>
  <c r="W1546" i="4" s="1"/>
  <c r="U1616" i="4"/>
  <c r="V1616" i="4" s="1"/>
  <c r="W1616" i="4" s="1"/>
  <c r="U1327" i="4"/>
  <c r="V1327" i="4" s="1"/>
  <c r="W1327" i="4" s="1"/>
  <c r="U1360" i="4"/>
  <c r="V1360" i="4" s="1"/>
  <c r="W1360" i="4" s="1"/>
  <c r="U1101" i="4"/>
  <c r="V1101" i="4" s="1"/>
  <c r="W1101" i="4" s="1"/>
  <c r="U1009" i="4"/>
  <c r="V1009" i="4" s="1"/>
  <c r="W1009" i="4" s="1"/>
  <c r="U946" i="4"/>
  <c r="V946" i="4" s="1"/>
  <c r="W946" i="4" s="1"/>
  <c r="U824" i="4"/>
  <c r="V824" i="4" s="1"/>
  <c r="W824" i="4" s="1"/>
  <c r="U705" i="4"/>
  <c r="V705" i="4" s="1"/>
  <c r="W705" i="4" s="1"/>
  <c r="U63" i="4"/>
  <c r="V63" i="4" s="1"/>
  <c r="W63" i="4" s="1"/>
  <c r="U1603" i="4"/>
  <c r="V1603" i="4" s="1"/>
  <c r="W1603" i="4" s="1"/>
  <c r="U1535" i="4"/>
  <c r="V1535" i="4" s="1"/>
  <c r="W1535" i="4" s="1"/>
  <c r="U1441" i="4"/>
  <c r="V1441" i="4" s="1"/>
  <c r="W1441" i="4" s="1"/>
  <c r="U1368" i="4"/>
  <c r="V1368" i="4" s="1"/>
  <c r="W1368" i="4" s="1"/>
  <c r="U1304" i="4"/>
  <c r="V1304" i="4" s="1"/>
  <c r="W1304" i="4" s="1"/>
  <c r="U1240" i="4"/>
  <c r="V1240" i="4" s="1"/>
  <c r="W1240" i="4" s="1"/>
  <c r="U1335" i="4"/>
  <c r="V1335" i="4" s="1"/>
  <c r="W1335" i="4" s="1"/>
  <c r="U1363" i="4"/>
  <c r="V1363" i="4" s="1"/>
  <c r="W1363" i="4" s="1"/>
  <c r="U1324" i="4"/>
  <c r="V1324" i="4" s="1"/>
  <c r="W1324" i="4" s="1"/>
  <c r="U1276" i="4"/>
  <c r="V1276" i="4" s="1"/>
  <c r="W1276" i="4" s="1"/>
  <c r="U1165" i="4"/>
  <c r="V1165" i="4" s="1"/>
  <c r="W1165" i="4" s="1"/>
  <c r="U1289" i="4"/>
  <c r="V1289" i="4" s="1"/>
  <c r="W1289" i="4" s="1"/>
  <c r="U1271" i="4"/>
  <c r="V1271" i="4" s="1"/>
  <c r="W1271" i="4" s="1"/>
  <c r="U1196" i="4"/>
  <c r="V1196" i="4" s="1"/>
  <c r="W1196" i="4" s="1"/>
  <c r="U1260" i="4"/>
  <c r="V1260" i="4" s="1"/>
  <c r="W1260" i="4" s="1"/>
  <c r="U954" i="4"/>
  <c r="V954" i="4" s="1"/>
  <c r="W954" i="4" s="1"/>
  <c r="U844" i="4"/>
  <c r="V844" i="4" s="1"/>
  <c r="W844" i="4" s="1"/>
  <c r="U749" i="4"/>
  <c r="V749" i="4" s="1"/>
  <c r="W749" i="4" s="1"/>
  <c r="U525" i="4"/>
  <c r="V525" i="4" s="1"/>
  <c r="W525" i="4" s="1"/>
  <c r="U1058" i="4"/>
  <c r="V1058" i="4" s="1"/>
  <c r="W1058" i="4" s="1"/>
  <c r="U709" i="4"/>
  <c r="V709" i="4" s="1"/>
  <c r="W709" i="4" s="1"/>
  <c r="U581" i="4"/>
  <c r="V581" i="4" s="1"/>
  <c r="W581" i="4" s="1"/>
  <c r="U561" i="4"/>
  <c r="V561" i="4" s="1"/>
  <c r="W561" i="4" s="1"/>
  <c r="U505" i="4"/>
  <c r="V505" i="4" s="1"/>
  <c r="W505" i="4" s="1"/>
  <c r="U625" i="4"/>
  <c r="V625" i="4" s="1"/>
  <c r="W625" i="4" s="1"/>
  <c r="U805" i="4"/>
  <c r="V805" i="4" s="1"/>
  <c r="W805" i="4" s="1"/>
  <c r="U343" i="4"/>
  <c r="V343" i="4" s="1"/>
  <c r="W343" i="4" s="1"/>
  <c r="U311" i="4"/>
  <c r="V311" i="4" s="1"/>
  <c r="W311" i="4" s="1"/>
  <c r="U279" i="4"/>
  <c r="V279" i="4" s="1"/>
  <c r="W279" i="4" s="1"/>
  <c r="U247" i="4"/>
  <c r="V247" i="4" s="1"/>
  <c r="W247" i="4" s="1"/>
  <c r="U215" i="4"/>
  <c r="V215" i="4" s="1"/>
  <c r="W215" i="4" s="1"/>
  <c r="U183" i="4"/>
  <c r="V183" i="4" s="1"/>
  <c r="W183" i="4" s="1"/>
  <c r="U151" i="4"/>
  <c r="V151" i="4" s="1"/>
  <c r="W151" i="4" s="1"/>
  <c r="U71" i="4"/>
  <c r="V71" i="4" s="1"/>
  <c r="W71" i="4" s="1"/>
  <c r="U1406" i="4"/>
  <c r="V1406" i="4" s="1"/>
  <c r="W1406" i="4" s="1"/>
  <c r="U1315" i="4"/>
  <c r="V1315" i="4" s="1"/>
  <c r="W1315" i="4" s="1"/>
  <c r="U1197" i="4"/>
  <c r="V1197" i="4" s="1"/>
  <c r="W1197" i="4" s="1"/>
  <c r="U1562" i="4"/>
  <c r="V1562" i="4" s="1"/>
  <c r="W1562" i="4" s="1"/>
  <c r="U1113" i="4"/>
  <c r="V1113" i="4" s="1"/>
  <c r="W1113" i="4" s="1"/>
  <c r="U1512" i="4"/>
  <c r="V1512" i="4" s="1"/>
  <c r="W1512" i="4" s="1"/>
  <c r="U1018" i="4"/>
  <c r="V1018" i="4" s="1"/>
  <c r="W1018" i="4" s="1"/>
  <c r="U990" i="4"/>
  <c r="V990" i="4" s="1"/>
  <c r="W990" i="4" s="1"/>
  <c r="U645" i="4"/>
  <c r="V645" i="4" s="1"/>
  <c r="W645" i="4" s="1"/>
  <c r="U327" i="4"/>
  <c r="V327" i="4" s="1"/>
  <c r="W327" i="4" s="1"/>
  <c r="U135" i="4"/>
  <c r="V135" i="4" s="1"/>
  <c r="W135" i="4" s="1"/>
  <c r="U27" i="4"/>
  <c r="V27" i="4" s="1"/>
  <c r="W27" i="4" s="1"/>
  <c r="U175" i="4"/>
  <c r="V175" i="4" s="1"/>
  <c r="W175" i="4" s="1"/>
  <c r="U541" i="4"/>
  <c r="V541" i="4" s="1"/>
  <c r="W541" i="4" s="1"/>
  <c r="U1635" i="4"/>
  <c r="V1635" i="4" s="1"/>
  <c r="W1635" i="4" s="1"/>
  <c r="U1372" i="4"/>
  <c r="V1372" i="4" s="1"/>
  <c r="W1372" i="4" s="1"/>
  <c r="U1200" i="4"/>
  <c r="V1200" i="4" s="1"/>
  <c r="W1200" i="4" s="1"/>
  <c r="U1023" i="4"/>
  <c r="V1023" i="4" s="1"/>
  <c r="W1023" i="4" s="1"/>
  <c r="U621" i="4"/>
  <c r="V621" i="4" s="1"/>
  <c r="W621" i="4" s="1"/>
  <c r="U924" i="4"/>
  <c r="V924" i="4" s="1"/>
  <c r="W924" i="4" s="1"/>
  <c r="U449" i="4"/>
  <c r="V449" i="4" s="1"/>
  <c r="W449" i="4" s="1"/>
  <c r="U529" i="4"/>
  <c r="V529" i="4" s="1"/>
  <c r="W529" i="4" s="1"/>
  <c r="U582" i="4"/>
  <c r="V582" i="4" s="1"/>
  <c r="W582" i="4" s="1"/>
  <c r="U1514" i="4"/>
  <c r="V1514" i="4" s="1"/>
  <c r="W1514" i="4" s="1"/>
  <c r="U1359" i="4"/>
  <c r="V1359" i="4" s="1"/>
  <c r="W1359" i="4" s="1"/>
  <c r="U1231" i="4"/>
  <c r="V1231" i="4" s="1"/>
  <c r="W1231" i="4" s="1"/>
  <c r="U1412" i="4"/>
  <c r="V1412" i="4" s="1"/>
  <c r="W1412" i="4" s="1"/>
  <c r="U1328" i="4"/>
  <c r="V1328" i="4" s="1"/>
  <c r="W1328" i="4" s="1"/>
  <c r="U1407" i="4"/>
  <c r="V1407" i="4" s="1"/>
  <c r="W1407" i="4" s="1"/>
  <c r="U1308" i="4"/>
  <c r="V1308" i="4" s="1"/>
  <c r="W1308" i="4" s="1"/>
  <c r="U1185" i="4"/>
  <c r="V1185" i="4" s="1"/>
  <c r="W1185" i="4" s="1"/>
  <c r="U1014" i="4"/>
  <c r="V1014" i="4" s="1"/>
  <c r="W1014" i="4" s="1"/>
  <c r="U995" i="4"/>
  <c r="V995" i="4" s="1"/>
  <c r="W995" i="4" s="1"/>
  <c r="U812" i="4"/>
  <c r="V812" i="4" s="1"/>
  <c r="W812" i="4" s="1"/>
  <c r="U874" i="4"/>
  <c r="V874" i="4" s="1"/>
  <c r="W874" i="4" s="1"/>
  <c r="U477" i="4"/>
  <c r="V477" i="4" s="1"/>
  <c r="W477" i="4" s="1"/>
  <c r="U808" i="4"/>
  <c r="V808" i="4" s="1"/>
  <c r="W808" i="4" s="1"/>
  <c r="U869" i="4"/>
  <c r="V869" i="4" s="1"/>
  <c r="W869" i="4" s="1"/>
  <c r="U814" i="4"/>
  <c r="V814" i="4" s="1"/>
  <c r="W814" i="4" s="1"/>
  <c r="U686" i="4"/>
  <c r="V686" i="4" s="1"/>
  <c r="W686" i="4" s="1"/>
  <c r="U906" i="4"/>
  <c r="V906" i="4" s="1"/>
  <c r="W906" i="4" s="1"/>
  <c r="U501" i="4"/>
  <c r="V501" i="4" s="1"/>
  <c r="W501" i="4" s="1"/>
  <c r="U634" i="4"/>
  <c r="V634" i="4" s="1"/>
  <c r="W634" i="4" s="1"/>
  <c r="U55" i="4"/>
  <c r="V55" i="4" s="1"/>
  <c r="W55" i="4" s="1"/>
  <c r="U1563" i="4"/>
  <c r="V1563" i="4" s="1"/>
  <c r="W1563" i="4" s="1"/>
  <c r="U1272" i="4"/>
  <c r="V1272" i="4" s="1"/>
  <c r="W1272" i="4" s="1"/>
  <c r="U1268" i="4"/>
  <c r="V1268" i="4" s="1"/>
  <c r="W1268" i="4" s="1"/>
  <c r="U1393" i="4"/>
  <c r="V1393" i="4" s="1"/>
  <c r="W1393" i="4" s="1"/>
  <c r="U828" i="4"/>
  <c r="V828" i="4" s="1"/>
  <c r="W828" i="4" s="1"/>
  <c r="U441" i="4"/>
  <c r="V441" i="4" s="1"/>
  <c r="W441" i="4" s="1"/>
  <c r="U733" i="4"/>
  <c r="V733" i="4" s="1"/>
  <c r="W733" i="4" s="1"/>
  <c r="U263" i="4"/>
  <c r="V263" i="4" s="1"/>
  <c r="W263" i="4" s="1"/>
  <c r="U7" i="4"/>
  <c r="V7" i="4" s="1"/>
  <c r="W7" i="4" s="1"/>
  <c r="U351" i="4"/>
  <c r="V351" i="4" s="1"/>
  <c r="W351" i="4" s="1"/>
  <c r="U331" i="4"/>
  <c r="V331" i="4" s="1"/>
  <c r="W331" i="4" s="1"/>
  <c r="U143" i="4"/>
  <c r="V143" i="4" s="1"/>
  <c r="W143" i="4" s="1"/>
  <c r="U533" i="4"/>
  <c r="V533" i="4" s="1"/>
  <c r="W533" i="4" s="1"/>
  <c r="U51" i="4"/>
  <c r="V51" i="4" s="1"/>
  <c r="W51" i="4" s="1"/>
  <c r="U1671" i="4"/>
  <c r="V1671" i="4" s="1"/>
  <c r="W1671" i="4" s="1"/>
  <c r="U1586" i="4"/>
  <c r="V1586" i="4" s="1"/>
  <c r="W1586" i="4" s="1"/>
  <c r="U1397" i="4"/>
  <c r="V1397" i="4" s="1"/>
  <c r="W1397" i="4" s="1"/>
  <c r="U966" i="4"/>
  <c r="V966" i="4" s="1"/>
  <c r="W966" i="4" s="1"/>
  <c r="U1674" i="4"/>
  <c r="V1674" i="4" s="1"/>
  <c r="W1674" i="4" s="1"/>
  <c r="U1573" i="4"/>
  <c r="V1573" i="4" s="1"/>
  <c r="W1573" i="4" s="1"/>
  <c r="U1519" i="4"/>
  <c r="V1519" i="4" s="1"/>
  <c r="W1519" i="4" s="1"/>
  <c r="U1506" i="4"/>
  <c r="V1506" i="4" s="1"/>
  <c r="W1506" i="4" s="1"/>
  <c r="U1464" i="4"/>
  <c r="V1464" i="4" s="1"/>
  <c r="W1464" i="4" s="1"/>
  <c r="U1542" i="4"/>
  <c r="V1542" i="4" s="1"/>
  <c r="W1542" i="4" s="1"/>
  <c r="U1668" i="4"/>
  <c r="V1668" i="4" s="1"/>
  <c r="W1668" i="4" s="1"/>
  <c r="U1352" i="4"/>
  <c r="V1352" i="4" s="1"/>
  <c r="W1352" i="4" s="1"/>
  <c r="U1288" i="4"/>
  <c r="V1288" i="4" s="1"/>
  <c r="W1288" i="4" s="1"/>
  <c r="U1224" i="4"/>
  <c r="V1224" i="4" s="1"/>
  <c r="W1224" i="4" s="1"/>
  <c r="U1413" i="4"/>
  <c r="V1413" i="4" s="1"/>
  <c r="W1413" i="4" s="1"/>
  <c r="U1383" i="4"/>
  <c r="V1383" i="4" s="1"/>
  <c r="W1383" i="4" s="1"/>
  <c r="U1319" i="4"/>
  <c r="V1319" i="4" s="1"/>
  <c r="W1319" i="4" s="1"/>
  <c r="U1347" i="4"/>
  <c r="V1347" i="4" s="1"/>
  <c r="W1347" i="4" s="1"/>
  <c r="U1404" i="4"/>
  <c r="V1404" i="4" s="1"/>
  <c r="W1404" i="4" s="1"/>
  <c r="U1220" i="4"/>
  <c r="V1220" i="4" s="1"/>
  <c r="W1220" i="4" s="1"/>
  <c r="U1432" i="4"/>
  <c r="V1432" i="4" s="1"/>
  <c r="W1432" i="4" s="1"/>
  <c r="U1341" i="4"/>
  <c r="V1341" i="4" s="1"/>
  <c r="W1341" i="4" s="1"/>
  <c r="U1153" i="4"/>
  <c r="V1153" i="4" s="1"/>
  <c r="W1153" i="4" s="1"/>
  <c r="U1285" i="4"/>
  <c r="V1285" i="4" s="1"/>
  <c r="W1285" i="4" s="1"/>
  <c r="U1236" i="4"/>
  <c r="V1236" i="4" s="1"/>
  <c r="W1236" i="4" s="1"/>
  <c r="U1169" i="4"/>
  <c r="V1169" i="4" s="1"/>
  <c r="W1169" i="4" s="1"/>
  <c r="U1105" i="4"/>
  <c r="V1105" i="4" s="1"/>
  <c r="W1105" i="4" s="1"/>
  <c r="U1050" i="4"/>
  <c r="V1050" i="4" s="1"/>
  <c r="W1050" i="4" s="1"/>
  <c r="U961" i="4"/>
  <c r="V961" i="4" s="1"/>
  <c r="W961" i="4" s="1"/>
  <c r="U1111" i="4"/>
  <c r="V1111" i="4" s="1"/>
  <c r="W1111" i="4" s="1"/>
  <c r="U792" i="4"/>
  <c r="V792" i="4" s="1"/>
  <c r="W792" i="4" s="1"/>
  <c r="U1191" i="4"/>
  <c r="V1191" i="4" s="1"/>
  <c r="W1191" i="4" s="1"/>
  <c r="U860" i="4"/>
  <c r="V860" i="4" s="1"/>
  <c r="W860" i="4" s="1"/>
  <c r="U717" i="4"/>
  <c r="V717" i="4" s="1"/>
  <c r="W717" i="4" s="1"/>
  <c r="U457" i="4"/>
  <c r="V457" i="4" s="1"/>
  <c r="W457" i="4" s="1"/>
  <c r="U853" i="4"/>
  <c r="V853" i="4" s="1"/>
  <c r="W853" i="4" s="1"/>
  <c r="U800" i="4"/>
  <c r="V800" i="4" s="1"/>
  <c r="W800" i="4" s="1"/>
  <c r="U677" i="4"/>
  <c r="V677" i="4" s="1"/>
  <c r="W677" i="4" s="1"/>
  <c r="U549" i="4"/>
  <c r="V549" i="4" s="1"/>
  <c r="W549" i="4" s="1"/>
  <c r="U810" i="4"/>
  <c r="V810" i="4" s="1"/>
  <c r="W810" i="4" s="1"/>
  <c r="U974" i="4"/>
  <c r="V974" i="4" s="1"/>
  <c r="W974" i="4" s="1"/>
  <c r="U617" i="4"/>
  <c r="V617" i="4" s="1"/>
  <c r="W617" i="4" s="1"/>
  <c r="U637" i="4"/>
  <c r="V637" i="4" s="1"/>
  <c r="W637" i="4" s="1"/>
  <c r="U573" i="4"/>
  <c r="V573" i="4" s="1"/>
  <c r="W573" i="4" s="1"/>
  <c r="U497" i="4"/>
  <c r="V497" i="4" s="1"/>
  <c r="W497" i="4" s="1"/>
  <c r="U880" i="4"/>
  <c r="V880" i="4" s="1"/>
  <c r="W880" i="4" s="1"/>
  <c r="U846" i="4"/>
  <c r="V846" i="4" s="1"/>
  <c r="W846" i="4" s="1"/>
  <c r="U669" i="4"/>
  <c r="V669" i="4" s="1"/>
  <c r="W669" i="4" s="1"/>
  <c r="U513" i="4"/>
  <c r="V513" i="4" s="1"/>
  <c r="W513" i="4" s="1"/>
  <c r="U478" i="4"/>
  <c r="V478" i="4" s="1"/>
  <c r="W478" i="4" s="1"/>
  <c r="U39" i="4"/>
  <c r="V39" i="4" s="1"/>
  <c r="W39" i="4" s="1"/>
  <c r="U422" i="4"/>
  <c r="V422" i="4" s="1"/>
  <c r="W422" i="4" s="1"/>
  <c r="U371" i="4"/>
  <c r="V371" i="4" s="1"/>
  <c r="W371" i="4" s="1"/>
  <c r="U884" i="4"/>
  <c r="V884" i="4" s="1"/>
  <c r="W884" i="4" s="1"/>
  <c r="U753" i="4"/>
  <c r="V753" i="4" s="1"/>
  <c r="W753" i="4" s="1"/>
  <c r="U465" i="4"/>
  <c r="V465" i="4" s="1"/>
  <c r="W465" i="4" s="1"/>
  <c r="U347" i="4"/>
  <c r="V347" i="4" s="1"/>
  <c r="W347" i="4" s="1"/>
  <c r="U95" i="4"/>
  <c r="V95" i="4" s="1"/>
  <c r="W95" i="4" s="1"/>
  <c r="U450" i="4"/>
  <c r="V450" i="4" s="1"/>
  <c r="W450" i="4" s="1"/>
  <c r="U323" i="4"/>
  <c r="V323" i="4" s="1"/>
  <c r="W323" i="4" s="1"/>
  <c r="U291" i="4"/>
  <c r="V291" i="4" s="1"/>
  <c r="W291" i="4" s="1"/>
  <c r="U259" i="4"/>
  <c r="V259" i="4" s="1"/>
  <c r="W259" i="4" s="1"/>
  <c r="U227" i="4"/>
  <c r="V227" i="4" s="1"/>
  <c r="W227" i="4" s="1"/>
  <c r="U195" i="4"/>
  <c r="V195" i="4" s="1"/>
  <c r="W195" i="4" s="1"/>
  <c r="U163" i="4"/>
  <c r="V163" i="4" s="1"/>
  <c r="W163" i="4" s="1"/>
  <c r="U1608" i="4"/>
  <c r="V1608" i="4" s="1"/>
  <c r="W1608" i="4" s="1"/>
  <c r="U1703" i="4"/>
  <c r="V1703" i="4" s="1"/>
  <c r="W1703" i="4" s="1"/>
  <c r="U1470" i="4"/>
  <c r="V1470" i="4" s="1"/>
  <c r="W1470" i="4" s="1"/>
  <c r="U1208" i="4"/>
  <c r="V1208" i="4" s="1"/>
  <c r="W1208" i="4" s="1"/>
  <c r="U1458" i="4"/>
  <c r="V1458" i="4" s="1"/>
  <c r="W1458" i="4" s="1"/>
  <c r="U1251" i="4"/>
  <c r="V1251" i="4" s="1"/>
  <c r="W1251" i="4" s="1"/>
  <c r="U1235" i="4"/>
  <c r="V1235" i="4" s="1"/>
  <c r="W1235" i="4" s="1"/>
  <c r="U1117" i="4"/>
  <c r="V1117" i="4" s="1"/>
  <c r="W1117" i="4" s="1"/>
  <c r="U1261" i="4"/>
  <c r="V1261" i="4" s="1"/>
  <c r="W1261" i="4" s="1"/>
  <c r="U997" i="4"/>
  <c r="V997" i="4" s="1"/>
  <c r="W997" i="4" s="1"/>
  <c r="U1034" i="4"/>
  <c r="V1034" i="4" s="1"/>
  <c r="W1034" i="4" s="1"/>
  <c r="U653" i="4"/>
  <c r="V653" i="4" s="1"/>
  <c r="W653" i="4" s="1"/>
  <c r="U841" i="4"/>
  <c r="V841" i="4" s="1"/>
  <c r="W841" i="4" s="1"/>
  <c r="U657" i="4"/>
  <c r="V657" i="4" s="1"/>
  <c r="W657" i="4" s="1"/>
  <c r="U231" i="4"/>
  <c r="V231" i="4" s="1"/>
  <c r="W231" i="4" s="1"/>
  <c r="U586" i="4"/>
  <c r="V586" i="4" s="1"/>
  <c r="W586" i="4" s="1"/>
  <c r="U303" i="4"/>
  <c r="V303" i="4" s="1"/>
  <c r="W303" i="4" s="1"/>
  <c r="U710" i="4"/>
  <c r="V710" i="4" s="1"/>
  <c r="W710" i="4" s="1"/>
  <c r="U1263" i="4"/>
  <c r="V1263" i="4" s="1"/>
  <c r="W1263" i="4" s="1"/>
  <c r="U1010" i="4"/>
  <c r="V1010" i="4" s="1"/>
  <c r="W1010" i="4" s="1"/>
  <c r="U1066" i="4"/>
  <c r="V1066" i="4" s="1"/>
  <c r="W1066" i="4" s="1"/>
  <c r="U474" i="4"/>
  <c r="V474" i="4" s="1"/>
  <c r="W474" i="4" s="1"/>
  <c r="U1585" i="4"/>
  <c r="V1585" i="4" s="1"/>
  <c r="W1585" i="4" s="1"/>
  <c r="U1517" i="4"/>
  <c r="V1517" i="4" s="1"/>
  <c r="W1517" i="4" s="1"/>
  <c r="U1684" i="4"/>
  <c r="V1684" i="4" s="1"/>
  <c r="W1684" i="4" s="1"/>
  <c r="U1498" i="4"/>
  <c r="V1498" i="4" s="1"/>
  <c r="W1498" i="4" s="1"/>
  <c r="U1500" i="4"/>
  <c r="V1500" i="4" s="1"/>
  <c r="W1500" i="4" s="1"/>
  <c r="U1579" i="4"/>
  <c r="V1579" i="4" s="1"/>
  <c r="W1579" i="4" s="1"/>
  <c r="U1476" i="4"/>
  <c r="V1476" i="4" s="1"/>
  <c r="W1476" i="4" s="1"/>
  <c r="U1636" i="4"/>
  <c r="V1636" i="4" s="1"/>
  <c r="W1636" i="4" s="1"/>
  <c r="U1510" i="4"/>
  <c r="V1510" i="4" s="1"/>
  <c r="W1510" i="4" s="1"/>
  <c r="U1343" i="4"/>
  <c r="V1343" i="4" s="1"/>
  <c r="W1343" i="4" s="1"/>
  <c r="U1279" i="4"/>
  <c r="V1279" i="4" s="1"/>
  <c r="W1279" i="4" s="1"/>
  <c r="U1215" i="4"/>
  <c r="V1215" i="4" s="1"/>
  <c r="W1215" i="4" s="1"/>
  <c r="U1574" i="4"/>
  <c r="V1574" i="4" s="1"/>
  <c r="W1574" i="4" s="1"/>
  <c r="U1376" i="4"/>
  <c r="V1376" i="4" s="1"/>
  <c r="W1376" i="4" s="1"/>
  <c r="U1312" i="4"/>
  <c r="V1312" i="4" s="1"/>
  <c r="W1312" i="4" s="1"/>
  <c r="U1331" i="4"/>
  <c r="V1331" i="4" s="1"/>
  <c r="W1331" i="4" s="1"/>
  <c r="U1395" i="4"/>
  <c r="V1395" i="4" s="1"/>
  <c r="W1395" i="4" s="1"/>
  <c r="U1216" i="4"/>
  <c r="V1216" i="4" s="1"/>
  <c r="W1216" i="4" s="1"/>
  <c r="U1255" i="4"/>
  <c r="V1255" i="4" s="1"/>
  <c r="W1255" i="4" s="1"/>
  <c r="U1321" i="4"/>
  <c r="V1321" i="4" s="1"/>
  <c r="W1321" i="4" s="1"/>
  <c r="U1239" i="4"/>
  <c r="V1239" i="4" s="1"/>
  <c r="W1239" i="4" s="1"/>
  <c r="U1333" i="4"/>
  <c r="V1333" i="4" s="1"/>
  <c r="W1333" i="4" s="1"/>
  <c r="U1137" i="4"/>
  <c r="V1137" i="4" s="1"/>
  <c r="W1137" i="4" s="1"/>
  <c r="U1150" i="4"/>
  <c r="V1150" i="4" s="1"/>
  <c r="W1150" i="4" s="1"/>
  <c r="U1118" i="4"/>
  <c r="V1118" i="4" s="1"/>
  <c r="W1118" i="4" s="1"/>
  <c r="U813" i="4"/>
  <c r="V813" i="4" s="1"/>
  <c r="W813" i="4" s="1"/>
  <c r="U685" i="4"/>
  <c r="V685" i="4" s="1"/>
  <c r="W685" i="4" s="1"/>
  <c r="U836" i="4"/>
  <c r="V836" i="4" s="1"/>
  <c r="W836" i="4" s="1"/>
  <c r="U796" i="4"/>
  <c r="V796" i="4" s="1"/>
  <c r="W796" i="4" s="1"/>
  <c r="U769" i="4"/>
  <c r="V769" i="4" s="1"/>
  <c r="W769" i="4" s="1"/>
  <c r="U971" i="4"/>
  <c r="V971" i="4" s="1"/>
  <c r="W971" i="4" s="1"/>
  <c r="U666" i="4"/>
  <c r="V666" i="4" s="1"/>
  <c r="W666" i="4" s="1"/>
  <c r="U602" i="4"/>
  <c r="V602" i="4" s="1"/>
  <c r="W602" i="4" s="1"/>
  <c r="U693" i="4"/>
  <c r="V693" i="4" s="1"/>
  <c r="W693" i="4" s="1"/>
  <c r="U417" i="4"/>
  <c r="V417" i="4" s="1"/>
  <c r="W417" i="4" s="1"/>
  <c r="U959" i="4"/>
  <c r="V959" i="4" s="1"/>
  <c r="W959" i="4" s="1"/>
  <c r="U23" i="4"/>
  <c r="V23" i="4" s="1"/>
  <c r="W23" i="4" s="1"/>
  <c r="U702" i="4"/>
  <c r="V702" i="4" s="1"/>
  <c r="W702" i="4" s="1"/>
  <c r="AF822" i="5" l="1"/>
  <c r="W788" i="5"/>
  <c r="W301" i="5"/>
  <c r="AJ2" i="5"/>
  <c r="AI2" i="5"/>
  <c r="W1425" i="5"/>
  <c r="AF1425" i="5"/>
  <c r="W1538" i="5"/>
  <c r="AF1538" i="5"/>
  <c r="W491" i="5"/>
  <c r="AF491" i="5"/>
  <c r="W260" i="5"/>
  <c r="AF260" i="5"/>
  <c r="W1202" i="5"/>
  <c r="AF1202" i="5"/>
  <c r="W887" i="5"/>
  <c r="AF887" i="5"/>
  <c r="W827" i="5"/>
  <c r="AF827" i="5"/>
  <c r="W88" i="5"/>
  <c r="AF88" i="5"/>
  <c r="W1007" i="5"/>
  <c r="AF1007" i="5"/>
  <c r="W231" i="5"/>
  <c r="AF231" i="5"/>
  <c r="W711" i="5"/>
  <c r="AF711" i="5"/>
  <c r="W1450" i="5"/>
  <c r="AF1450" i="5"/>
  <c r="W525" i="5"/>
  <c r="AF525" i="5"/>
  <c r="W1514" i="5"/>
  <c r="AF1514" i="5"/>
  <c r="W583" i="5"/>
  <c r="AF583" i="5"/>
  <c r="W1676" i="5"/>
  <c r="AF1676" i="5"/>
  <c r="W1234" i="5"/>
  <c r="AF1234" i="5"/>
  <c r="W47" i="5"/>
  <c r="AF47" i="5"/>
  <c r="W554" i="5"/>
  <c r="AF554" i="5"/>
  <c r="W972" i="5"/>
  <c r="AF972" i="5"/>
  <c r="W43" i="5"/>
  <c r="AF43" i="5"/>
  <c r="W696" i="5"/>
  <c r="AF696" i="5"/>
  <c r="W1030" i="5"/>
  <c r="AF1030" i="5"/>
  <c r="W944" i="5"/>
  <c r="AF944" i="5"/>
  <c r="W1169" i="5"/>
  <c r="AF1169" i="5"/>
  <c r="W631" i="5"/>
  <c r="AF631" i="5"/>
  <c r="W862" i="5"/>
  <c r="AF862" i="5"/>
  <c r="W1539" i="5"/>
  <c r="AF1539" i="5"/>
  <c r="W1163" i="5"/>
  <c r="AF1163" i="5"/>
  <c r="W306" i="5"/>
  <c r="AF306" i="5"/>
  <c r="W888" i="5"/>
  <c r="AF888" i="5"/>
  <c r="W848" i="5"/>
  <c r="AF848" i="5"/>
  <c r="W596" i="5"/>
  <c r="AF596" i="5"/>
  <c r="W1692" i="5"/>
  <c r="AF1692" i="5"/>
  <c r="W272" i="5"/>
  <c r="AF272" i="5"/>
  <c r="W691" i="5"/>
  <c r="AF691" i="5"/>
  <c r="W1326" i="5"/>
  <c r="AF1326" i="5"/>
  <c r="W1207" i="5"/>
  <c r="AF1207" i="5"/>
  <c r="W228" i="5"/>
  <c r="AF228" i="5"/>
  <c r="W1173" i="5"/>
  <c r="AF1173" i="5"/>
  <c r="W816" i="5"/>
  <c r="AF816" i="5"/>
  <c r="W787" i="5"/>
  <c r="AF787" i="5"/>
  <c r="W1442" i="5"/>
  <c r="AF1442" i="5"/>
  <c r="W526" i="5"/>
  <c r="AF526" i="5"/>
  <c r="W599" i="5"/>
  <c r="AF599" i="5"/>
  <c r="W854" i="5"/>
  <c r="AF854" i="5"/>
  <c r="W1628" i="5"/>
  <c r="AF1628" i="5"/>
  <c r="W1366" i="5"/>
  <c r="AF1366" i="5"/>
  <c r="W472" i="5"/>
  <c r="AF472" i="5"/>
  <c r="W1357" i="5"/>
  <c r="AF1357" i="5"/>
  <c r="W79" i="5"/>
  <c r="AF79" i="5"/>
  <c r="W1570" i="5"/>
  <c r="AF1570" i="5"/>
  <c r="W405" i="5"/>
  <c r="AF405" i="5"/>
  <c r="W840" i="5"/>
  <c r="AF840" i="5"/>
  <c r="W1349" i="5"/>
  <c r="AF1349" i="5"/>
  <c r="W476" i="5"/>
  <c r="AF476" i="5"/>
  <c r="W846" i="5"/>
  <c r="AF846" i="5"/>
  <c r="W1040" i="5"/>
  <c r="AF1040" i="5"/>
  <c r="W904" i="5"/>
  <c r="AF904" i="5"/>
  <c r="W1614" i="5"/>
  <c r="AF1614" i="5"/>
  <c r="W1122" i="5"/>
  <c r="AF1122" i="5"/>
  <c r="W155" i="5"/>
  <c r="AF155" i="5"/>
  <c r="W531" i="5"/>
  <c r="AF531" i="5"/>
  <c r="W1509" i="5"/>
  <c r="AF1509" i="5"/>
  <c r="W1283" i="5"/>
  <c r="AF1283" i="5"/>
  <c r="W1339" i="5"/>
  <c r="AF1339" i="5"/>
  <c r="W1332" i="5"/>
  <c r="AF1332" i="5"/>
  <c r="W1277" i="5"/>
  <c r="AF1277" i="5"/>
  <c r="W1077" i="5"/>
  <c r="AF1077" i="5"/>
  <c r="W557" i="5"/>
  <c r="AF557" i="5"/>
  <c r="W222" i="5"/>
  <c r="AF222" i="5"/>
  <c r="W361" i="5"/>
  <c r="AF361" i="5"/>
  <c r="W148" i="5"/>
  <c r="AF148" i="5"/>
  <c r="W461" i="5"/>
  <c r="AF461" i="5"/>
  <c r="W1302" i="5"/>
  <c r="AF1302" i="5"/>
  <c r="W271" i="5"/>
  <c r="AF271" i="5"/>
  <c r="W604" i="5"/>
  <c r="AF604" i="5"/>
  <c r="W303" i="5"/>
  <c r="AF303" i="5"/>
  <c r="W1138" i="5"/>
  <c r="AF1138" i="5"/>
  <c r="W863" i="5"/>
  <c r="AF863" i="5"/>
  <c r="W7" i="5"/>
  <c r="AF7" i="5"/>
  <c r="W974" i="5"/>
  <c r="AF974" i="5"/>
  <c r="W1035" i="5"/>
  <c r="AF1035" i="5"/>
  <c r="W743" i="5"/>
  <c r="AF743" i="5"/>
  <c r="W963" i="5"/>
  <c r="AF963" i="5"/>
  <c r="W516" i="5"/>
  <c r="AF516" i="5"/>
  <c r="W894" i="5"/>
  <c r="AF894" i="5"/>
  <c r="W1071" i="5"/>
  <c r="AF1071" i="5"/>
  <c r="W207" i="5"/>
  <c r="AF207" i="5"/>
  <c r="W348" i="5"/>
  <c r="AF348" i="5"/>
  <c r="W1137" i="5"/>
  <c r="AF1137" i="5"/>
  <c r="W55" i="5"/>
  <c r="AF55" i="5"/>
  <c r="W1578" i="5"/>
  <c r="AF1578" i="5"/>
  <c r="W268" i="5"/>
  <c r="AF268" i="5"/>
  <c r="W1373" i="5"/>
  <c r="AF1373" i="5"/>
  <c r="W61" i="5"/>
  <c r="AF61" i="5"/>
  <c r="W478" i="5"/>
  <c r="AF478" i="5"/>
  <c r="W1410" i="5"/>
  <c r="AF1410" i="5"/>
  <c r="W92" i="5"/>
  <c r="AF92" i="5"/>
  <c r="W435" i="5"/>
  <c r="AF435" i="5"/>
  <c r="W1381" i="5"/>
  <c r="AF1381" i="5"/>
  <c r="W1269" i="5"/>
  <c r="AF1269" i="5"/>
  <c r="W50" i="5"/>
  <c r="AF50" i="5"/>
  <c r="W1352" i="5"/>
  <c r="AF1352" i="5"/>
  <c r="W1253" i="5"/>
  <c r="AF1253" i="5"/>
  <c r="W109" i="5"/>
  <c r="AF109" i="5"/>
  <c r="W1080" i="5"/>
  <c r="AF1080" i="5"/>
  <c r="W1048" i="5"/>
  <c r="AF1048" i="5"/>
  <c r="W289" i="5"/>
  <c r="AF289" i="5"/>
  <c r="W24" i="5"/>
  <c r="AF24" i="5"/>
  <c r="W1334" i="5"/>
  <c r="AF1334" i="5"/>
  <c r="W1043" i="5"/>
  <c r="AF1043" i="5"/>
  <c r="W333" i="5"/>
  <c r="AF333" i="5"/>
  <c r="W403" i="5"/>
  <c r="AF403" i="5"/>
  <c r="W655" i="5"/>
  <c r="AF655" i="5"/>
  <c r="W551" i="5"/>
  <c r="AF551" i="5"/>
  <c r="W559" i="5"/>
  <c r="AF559" i="5"/>
  <c r="W1286" i="5"/>
  <c r="AF1286" i="5"/>
  <c r="W112" i="5"/>
  <c r="AF112" i="5"/>
  <c r="W587" i="5"/>
  <c r="AF587" i="5"/>
  <c r="W1680" i="5"/>
  <c r="AF1680" i="5"/>
  <c r="W213" i="5"/>
  <c r="AF213" i="5"/>
  <c r="W1134" i="5"/>
  <c r="AF1134" i="5"/>
  <c r="W17" i="5"/>
  <c r="AF17" i="5"/>
  <c r="W501" i="5"/>
  <c r="AF501" i="5"/>
  <c r="W280" i="5"/>
  <c r="AF280" i="5"/>
  <c r="W508" i="5"/>
  <c r="AF508" i="5"/>
  <c r="W668" i="5"/>
  <c r="AF668" i="5"/>
  <c r="W281" i="5"/>
  <c r="AF281" i="5"/>
  <c r="W89" i="5"/>
  <c r="AF89" i="5"/>
  <c r="W57" i="5"/>
  <c r="AF57" i="5"/>
  <c r="W1139" i="5"/>
  <c r="AF1139" i="5"/>
  <c r="W723" i="5"/>
  <c r="AF723" i="5"/>
  <c r="W3" i="5"/>
  <c r="AF3" i="5"/>
  <c r="W868" i="5"/>
  <c r="AF868" i="5"/>
  <c r="W1433" i="5"/>
  <c r="AF1433" i="5"/>
  <c r="W910" i="5"/>
  <c r="AF910" i="5"/>
  <c r="W1386" i="5"/>
  <c r="AF1386" i="5"/>
  <c r="W312" i="5"/>
  <c r="AF312" i="5"/>
  <c r="W68" i="5"/>
  <c r="AF68" i="5"/>
  <c r="W528" i="5"/>
  <c r="AF528" i="5"/>
  <c r="W1501" i="5"/>
  <c r="AF1501" i="5"/>
  <c r="W300" i="5"/>
  <c r="AF300" i="5"/>
  <c r="W71" i="5"/>
  <c r="AF71" i="5"/>
  <c r="W579" i="5"/>
  <c r="AF579" i="5"/>
  <c r="W1251" i="5"/>
  <c r="AF1251" i="5"/>
  <c r="W594" i="5"/>
  <c r="AF594" i="5"/>
  <c r="W946" i="5"/>
  <c r="AF946" i="5"/>
  <c r="W1378" i="5"/>
  <c r="AF1378" i="5"/>
  <c r="W1658" i="5"/>
  <c r="AF1658" i="5"/>
  <c r="W53" i="5"/>
  <c r="AF53" i="5"/>
  <c r="W1003" i="5"/>
  <c r="AF1003" i="5"/>
  <c r="W381" i="5"/>
  <c r="AF381" i="5"/>
  <c r="W1215" i="5"/>
  <c r="AF1215" i="5"/>
  <c r="W866" i="5"/>
  <c r="AF866" i="5"/>
  <c r="W1238" i="5"/>
  <c r="AF1238" i="5"/>
  <c r="W443" i="5"/>
  <c r="AF443" i="5"/>
  <c r="W991" i="5"/>
  <c r="AF991" i="5"/>
  <c r="W1059" i="5"/>
  <c r="AF1059" i="5"/>
  <c r="W918" i="5"/>
  <c r="AF918" i="5"/>
  <c r="W1664" i="5"/>
  <c r="AF1664" i="5"/>
  <c r="W1637" i="5"/>
  <c r="AF1637" i="5"/>
  <c r="W220" i="5"/>
  <c r="AF220" i="5"/>
  <c r="W331" i="5"/>
  <c r="AF331" i="5"/>
  <c r="W179" i="5"/>
  <c r="AF179" i="5"/>
  <c r="W1335" i="5"/>
  <c r="AF1335" i="5"/>
  <c r="W990" i="5"/>
  <c r="AF990" i="5"/>
  <c r="W284" i="5"/>
  <c r="AF284" i="5"/>
  <c r="W73" i="5"/>
  <c r="AF73" i="5"/>
  <c r="W91" i="5"/>
  <c r="AF91" i="5"/>
  <c r="W1552" i="5"/>
  <c r="AF1552" i="5"/>
  <c r="W434" i="5"/>
  <c r="AF434" i="5"/>
  <c r="W930" i="5"/>
  <c r="AF930" i="5"/>
  <c r="W1418" i="5"/>
  <c r="AF1418" i="5"/>
  <c r="W117" i="5"/>
  <c r="AF117" i="5"/>
  <c r="W628" i="5"/>
  <c r="AF628" i="5"/>
  <c r="W108" i="5"/>
  <c r="AF108" i="5"/>
  <c r="W239" i="5"/>
  <c r="AF239" i="5"/>
  <c r="W1219" i="5"/>
  <c r="AF1219" i="5"/>
  <c r="W890" i="5"/>
  <c r="AF890" i="5"/>
  <c r="W1453" i="5"/>
  <c r="AF1453" i="5"/>
  <c r="W1636" i="5"/>
  <c r="AF1636" i="5"/>
  <c r="W537" i="5"/>
  <c r="AF537" i="5"/>
  <c r="W968" i="5"/>
  <c r="AF968" i="5"/>
  <c r="W852" i="5"/>
  <c r="AF852" i="5"/>
  <c r="W571" i="5"/>
  <c r="AF571" i="5"/>
  <c r="W1457" i="5"/>
  <c r="AF1457" i="5"/>
  <c r="W1354" i="5"/>
  <c r="AF1354" i="5"/>
  <c r="W131" i="5"/>
  <c r="AF131" i="5"/>
  <c r="W659" i="5"/>
  <c r="AF659" i="5"/>
  <c r="W183" i="5"/>
  <c r="AF183" i="5"/>
  <c r="W955" i="5"/>
  <c r="AF955" i="5"/>
  <c r="W1546" i="5"/>
  <c r="AF1546" i="5"/>
  <c r="W1586" i="5"/>
  <c r="AF1586" i="5"/>
  <c r="W474" i="5"/>
  <c r="AF474" i="5"/>
  <c r="W624" i="5"/>
  <c r="AF624" i="5"/>
  <c r="W911" i="5"/>
  <c r="AF911" i="5"/>
  <c r="W430" i="5"/>
  <c r="AF430" i="5"/>
  <c r="W123" i="5"/>
  <c r="AF123" i="5"/>
  <c r="W541" i="5"/>
  <c r="AF541" i="5"/>
  <c r="W1258" i="5"/>
  <c r="AF1258" i="5"/>
  <c r="W1555" i="5"/>
  <c r="AF1555" i="5"/>
  <c r="W1566" i="5"/>
  <c r="AF1566" i="5"/>
  <c r="W1353" i="5"/>
  <c r="AF1353" i="5"/>
  <c r="W812" i="5"/>
  <c r="AF812" i="5"/>
  <c r="W488" i="5"/>
  <c r="AF488" i="5"/>
  <c r="W407" i="5"/>
  <c r="AF407" i="5"/>
  <c r="W27" i="5"/>
  <c r="AF27" i="5"/>
  <c r="W95" i="5"/>
  <c r="AF95" i="5"/>
  <c r="W567" i="5"/>
  <c r="AF567" i="5"/>
  <c r="W1405" i="5"/>
  <c r="AF1405" i="5"/>
  <c r="W582" i="5"/>
  <c r="AF582" i="5"/>
  <c r="W970" i="5"/>
  <c r="AF970" i="5"/>
  <c r="W1497" i="5"/>
  <c r="AF1497" i="5"/>
  <c r="W1485" i="5"/>
  <c r="AF1485" i="5"/>
  <c r="W538" i="5"/>
  <c r="AF538" i="5"/>
  <c r="W1346" i="5"/>
  <c r="AF1346" i="5"/>
  <c r="W63" i="5"/>
  <c r="AF63" i="5"/>
  <c r="W249" i="5"/>
  <c r="AF249" i="5"/>
  <c r="W1167" i="5"/>
  <c r="AF1167" i="5"/>
  <c r="W164" i="5"/>
  <c r="AF164" i="5"/>
  <c r="W1361" i="5"/>
  <c r="AF1361" i="5"/>
  <c r="W455" i="5"/>
  <c r="AF455" i="5"/>
  <c r="W1341" i="5"/>
  <c r="AF1341" i="5"/>
  <c r="W1247" i="5"/>
  <c r="AF1247" i="5"/>
  <c r="W1620" i="5"/>
  <c r="AF1620" i="5"/>
  <c r="W1175" i="5"/>
  <c r="AF1175" i="5"/>
  <c r="W1644" i="5"/>
  <c r="AF1644" i="5"/>
  <c r="W1575" i="5"/>
  <c r="AF1575" i="5"/>
  <c r="W2" i="5"/>
  <c r="AF2" i="5"/>
  <c r="W1643" i="5"/>
  <c r="AF1643" i="5"/>
  <c r="W1527" i="5"/>
  <c r="AF1527" i="5"/>
  <c r="W66" i="5"/>
  <c r="AF66" i="5"/>
  <c r="W961" i="5"/>
  <c r="AF961" i="5"/>
  <c r="W844" i="5"/>
  <c r="AF844" i="5"/>
  <c r="W753" i="5"/>
  <c r="AF753" i="5"/>
  <c r="W1201" i="5"/>
  <c r="AF1201" i="5"/>
  <c r="W913" i="5"/>
  <c r="AF913" i="5"/>
  <c r="W1115" i="5"/>
  <c r="AF1115" i="5"/>
  <c r="W1520" i="5"/>
  <c r="AF1520" i="5"/>
  <c r="W1645" i="5"/>
  <c r="AF1645" i="5"/>
  <c r="W18" i="5"/>
  <c r="AF18" i="5"/>
  <c r="W518" i="5"/>
  <c r="AF518" i="5"/>
  <c r="W81" i="5"/>
  <c r="AF81" i="5"/>
  <c r="W480" i="5"/>
  <c r="AF480" i="5"/>
  <c r="W97" i="5"/>
  <c r="AF97" i="5"/>
  <c r="W772" i="5"/>
  <c r="AF772" i="5"/>
  <c r="W717" i="5"/>
  <c r="AF717" i="5"/>
  <c r="W814" i="5"/>
  <c r="AF814" i="5"/>
  <c r="W1065" i="5"/>
  <c r="AF1065" i="5"/>
  <c r="W790" i="5"/>
  <c r="AF790" i="5"/>
  <c r="W325" i="5"/>
  <c r="AF325" i="5"/>
  <c r="W33" i="5"/>
  <c r="AF33" i="5"/>
  <c r="W500" i="5"/>
  <c r="AF500" i="5"/>
  <c r="W1535" i="5"/>
  <c r="AF1535" i="5"/>
  <c r="W410" i="5"/>
  <c r="AF410" i="5"/>
  <c r="W563" i="5"/>
  <c r="AF563" i="5"/>
  <c r="W632" i="5"/>
  <c r="AF632" i="5"/>
  <c r="W204" i="5"/>
  <c r="AF204" i="5"/>
  <c r="W1365" i="5"/>
  <c r="AF1365" i="5"/>
  <c r="W353" i="5"/>
  <c r="AF353" i="5"/>
  <c r="W883" i="5"/>
  <c r="AF883" i="5"/>
  <c r="W540" i="5"/>
  <c r="AF540" i="5"/>
  <c r="W1413" i="5"/>
  <c r="AF1413" i="5"/>
  <c r="W1616" i="5"/>
  <c r="AF1616" i="5"/>
  <c r="W313" i="5"/>
  <c r="AF313" i="5"/>
  <c r="W1626" i="5"/>
  <c r="AF1626" i="5"/>
  <c r="W1466" i="5"/>
  <c r="AF1466" i="5"/>
  <c r="W703" i="5"/>
  <c r="AF703" i="5"/>
  <c r="W1321" i="5"/>
  <c r="AF1321" i="5"/>
  <c r="W1255" i="5"/>
  <c r="AF1255" i="5"/>
  <c r="W52" i="5"/>
  <c r="AF52" i="5"/>
  <c r="W1186" i="5"/>
  <c r="AF1186" i="5"/>
  <c r="W479" i="5"/>
  <c r="AF479" i="5"/>
  <c r="W1338" i="5"/>
  <c r="AF1338" i="5"/>
  <c r="W64" i="5"/>
  <c r="AF64" i="5"/>
  <c r="W9" i="5"/>
  <c r="AF9" i="5"/>
  <c r="W429" i="5"/>
  <c r="AF429" i="5"/>
  <c r="W929" i="5"/>
  <c r="AF929" i="5"/>
  <c r="W1001" i="5"/>
  <c r="AF1001" i="5"/>
  <c r="W1225" i="5"/>
  <c r="AF1225" i="5"/>
  <c r="W1257" i="5"/>
  <c r="AF1257" i="5"/>
  <c r="W1613" i="5"/>
  <c r="AF1613" i="5"/>
  <c r="W317" i="5"/>
  <c r="AF317" i="5"/>
  <c r="W467" i="5"/>
  <c r="AF467" i="5"/>
  <c r="W700" i="5"/>
  <c r="AF700" i="5"/>
  <c r="W412" i="5"/>
  <c r="AF412" i="5"/>
  <c r="W48" i="5"/>
  <c r="AF48" i="5"/>
  <c r="W180" i="5"/>
  <c r="AF180" i="5"/>
  <c r="W959" i="5"/>
  <c r="AF959" i="5"/>
  <c r="W392" i="5"/>
  <c r="AF392" i="5"/>
  <c r="W327" i="5"/>
  <c r="AF327" i="5"/>
  <c r="W1542" i="5"/>
  <c r="AF1542" i="5"/>
  <c r="W748" i="5"/>
  <c r="AF748" i="5"/>
  <c r="W715" i="5"/>
  <c r="AF715" i="5"/>
  <c r="W1625" i="5"/>
  <c r="AF1625" i="5"/>
  <c r="W912" i="5"/>
  <c r="AF912" i="5"/>
  <c r="W235" i="5"/>
  <c r="AF235" i="5"/>
  <c r="W570" i="5"/>
  <c r="AF570" i="5"/>
  <c r="W1210" i="5"/>
  <c r="AF1210" i="5"/>
  <c r="W983" i="5"/>
  <c r="AF983" i="5"/>
  <c r="W1239" i="5"/>
  <c r="AF1239" i="5"/>
  <c r="W1445" i="5"/>
  <c r="AF1445" i="5"/>
  <c r="W487" i="5"/>
  <c r="AF487" i="5"/>
  <c r="W600" i="5"/>
  <c r="AF600" i="5"/>
  <c r="W1143" i="5"/>
  <c r="AF1143" i="5"/>
  <c r="W1123" i="5"/>
  <c r="AF1123" i="5"/>
  <c r="W1266" i="5"/>
  <c r="AF1266" i="5"/>
  <c r="W1705" i="5"/>
  <c r="AF1705" i="5"/>
  <c r="W759" i="5"/>
  <c r="AF759" i="5"/>
  <c r="W1574" i="5"/>
  <c r="AF1574" i="5"/>
  <c r="W511" i="5"/>
  <c r="AF511" i="5"/>
  <c r="W1185" i="5"/>
  <c r="AF1185" i="5"/>
  <c r="W1491" i="5"/>
  <c r="AF1491" i="5"/>
  <c r="W1403" i="5"/>
  <c r="AF1403" i="5"/>
  <c r="W1037" i="5"/>
  <c r="AF1037" i="5"/>
  <c r="W1304" i="5"/>
  <c r="AF1304" i="5"/>
  <c r="W318" i="5"/>
  <c r="AF318" i="5"/>
  <c r="W366" i="5"/>
  <c r="AF366" i="5"/>
  <c r="W496" i="5"/>
  <c r="AF496" i="5"/>
  <c r="W1278" i="5"/>
  <c r="AF1278" i="5"/>
  <c r="W510" i="5"/>
  <c r="AF510" i="5"/>
  <c r="W304" i="5"/>
  <c r="AF304" i="5"/>
  <c r="W128" i="5"/>
  <c r="AF128" i="5"/>
  <c r="W987" i="5"/>
  <c r="AF987" i="5"/>
  <c r="W1624" i="5"/>
  <c r="AF1624" i="5"/>
  <c r="W453" i="5"/>
  <c r="AF453" i="5"/>
  <c r="W907" i="5"/>
  <c r="AF907" i="5"/>
  <c r="W1301" i="5"/>
  <c r="AF1301" i="5"/>
  <c r="W1083" i="5"/>
  <c r="AF1083" i="5"/>
  <c r="W830" i="5"/>
  <c r="AF830" i="5"/>
  <c r="W1532" i="5"/>
  <c r="AF1532" i="5"/>
  <c r="W699" i="5"/>
  <c r="AF699" i="5"/>
  <c r="W891" i="5"/>
  <c r="AF891" i="5"/>
  <c r="W752" i="5"/>
  <c r="AF752" i="5"/>
  <c r="W747" i="5"/>
  <c r="AF747" i="5"/>
  <c r="W1572" i="5"/>
  <c r="AF1572" i="5"/>
  <c r="W533" i="5"/>
  <c r="AF533" i="5"/>
  <c r="W680" i="5"/>
  <c r="AF680" i="5"/>
  <c r="W898" i="5"/>
  <c r="AF898" i="5"/>
  <c r="W740" i="5"/>
  <c r="AF740" i="5"/>
  <c r="W297" i="5"/>
  <c r="AF297" i="5"/>
  <c r="W31" i="5"/>
  <c r="AF31" i="5"/>
  <c r="W874" i="5"/>
  <c r="AF874" i="5"/>
  <c r="W1446" i="5"/>
  <c r="AF1446" i="5"/>
  <c r="W379" i="5"/>
  <c r="AF379" i="5"/>
  <c r="W1470" i="5"/>
  <c r="AF1470" i="5"/>
  <c r="W735" i="5"/>
  <c r="AF735" i="5"/>
  <c r="W1682" i="5"/>
  <c r="AF1682" i="5"/>
  <c r="W1245" i="5"/>
  <c r="AF1245" i="5"/>
  <c r="W506" i="5"/>
  <c r="AF506" i="5"/>
  <c r="W176" i="5"/>
  <c r="AF176" i="5"/>
  <c r="W93" i="5"/>
  <c r="AF93" i="5"/>
  <c r="W1406" i="5"/>
  <c r="AF1406" i="5"/>
  <c r="W221" i="5"/>
  <c r="AF221" i="5"/>
  <c r="W415" i="5"/>
  <c r="AF415" i="5"/>
  <c r="W960" i="5"/>
  <c r="AF960" i="5"/>
  <c r="W1329" i="5"/>
  <c r="AF1329" i="5"/>
  <c r="W590" i="5"/>
  <c r="AF590" i="5"/>
  <c r="W263" i="5"/>
  <c r="AF263" i="5"/>
  <c r="W103" i="5"/>
  <c r="AF103" i="5"/>
  <c r="W1042" i="5"/>
  <c r="AF1042" i="5"/>
  <c r="W1060" i="5"/>
  <c r="AF1060" i="5"/>
  <c r="W1369" i="5"/>
  <c r="AF1369" i="5"/>
  <c r="W1704" i="5"/>
  <c r="AF1704" i="5"/>
  <c r="W1079" i="5"/>
  <c r="AF1079" i="5"/>
  <c r="W23" i="5"/>
  <c r="AF23" i="5"/>
  <c r="W4" i="5"/>
  <c r="AF4" i="5"/>
  <c r="W1634" i="5"/>
  <c r="AF1634" i="5"/>
  <c r="W19" i="5"/>
  <c r="AF19" i="5"/>
  <c r="W359" i="5"/>
  <c r="AF359" i="5"/>
  <c r="W1331" i="5"/>
  <c r="AF1331" i="5"/>
  <c r="W104" i="5"/>
  <c r="AF104" i="5"/>
  <c r="W1087" i="5"/>
  <c r="AF1087" i="5"/>
  <c r="W671" i="5"/>
  <c r="AF671" i="5"/>
  <c r="W127" i="5"/>
  <c r="AF127" i="5"/>
  <c r="W995" i="5"/>
  <c r="AF995" i="5"/>
  <c r="W815" i="5"/>
  <c r="AF815" i="5"/>
  <c r="W1510" i="5"/>
  <c r="AF1510" i="5"/>
  <c r="W447" i="5"/>
  <c r="AF447" i="5"/>
  <c r="W1394" i="5"/>
  <c r="AF1394" i="5"/>
  <c r="W897" i="5"/>
  <c r="AF897" i="5"/>
  <c r="W1193" i="5"/>
  <c r="AF1193" i="5"/>
  <c r="W1367" i="5"/>
  <c r="AF1367" i="5"/>
  <c r="W905" i="5"/>
  <c r="AF905" i="5"/>
  <c r="W145" i="5"/>
  <c r="AF145" i="5"/>
  <c r="W1648" i="5"/>
  <c r="AF1648" i="5"/>
  <c r="W1183" i="5"/>
  <c r="AF1183" i="5"/>
  <c r="W201" i="5"/>
  <c r="AF201" i="5"/>
  <c r="W1318" i="5"/>
  <c r="AF1318" i="5"/>
  <c r="W56" i="5"/>
  <c r="AF56" i="5"/>
  <c r="W1612" i="5"/>
  <c r="AF1612" i="5"/>
  <c r="W507" i="5"/>
  <c r="AF507" i="5"/>
  <c r="W1235" i="5"/>
  <c r="AF1235" i="5"/>
  <c r="W1608" i="5"/>
  <c r="AF1608" i="5"/>
  <c r="W291" i="5"/>
  <c r="AF291" i="5"/>
  <c r="W767" i="5"/>
  <c r="AF767" i="5"/>
  <c r="W450" i="5"/>
  <c r="AF450" i="5"/>
  <c r="W612" i="5"/>
  <c r="AF612" i="5"/>
  <c r="W1125" i="5"/>
  <c r="AF1125" i="5"/>
  <c r="W1062" i="5"/>
  <c r="AF1062" i="5"/>
  <c r="W185" i="5"/>
  <c r="AF185" i="5"/>
  <c r="W534" i="5"/>
  <c r="AF534" i="5"/>
  <c r="W1482" i="5"/>
  <c r="AF1482" i="5"/>
  <c r="W411" i="5"/>
  <c r="AF411" i="5"/>
  <c r="W1226" i="5"/>
  <c r="AF1226" i="5"/>
  <c r="W1102" i="5"/>
  <c r="AF1102" i="5"/>
  <c r="W1050" i="5"/>
  <c r="AF1050" i="5"/>
  <c r="W1088" i="5"/>
  <c r="AF1088" i="5"/>
  <c r="W838" i="5"/>
  <c r="AF838" i="5"/>
  <c r="W1675" i="5"/>
  <c r="AF1675" i="5"/>
  <c r="W1427" i="5"/>
  <c r="AF1427" i="5"/>
  <c r="W1229" i="5"/>
  <c r="AF1229" i="5"/>
  <c r="W786" i="5"/>
  <c r="AF786" i="5"/>
  <c r="W1654" i="5"/>
  <c r="AF1654" i="5"/>
  <c r="W967" i="5"/>
  <c r="AF967" i="5"/>
  <c r="W719" i="5"/>
  <c r="AF719" i="5"/>
  <c r="W799" i="5"/>
  <c r="AF799" i="5"/>
  <c r="W619" i="5"/>
  <c r="AF619" i="5"/>
  <c r="W574" i="5"/>
  <c r="AF574" i="5"/>
  <c r="W265" i="5"/>
  <c r="AF265" i="5"/>
  <c r="W635" i="5"/>
  <c r="AF635" i="5"/>
  <c r="W1701" i="5"/>
  <c r="AF1701" i="5"/>
  <c r="W188" i="5"/>
  <c r="AF188" i="5"/>
  <c r="W1323" i="5"/>
  <c r="AF1323" i="5"/>
  <c r="W1690" i="5"/>
  <c r="AF1690" i="5"/>
  <c r="W140" i="5"/>
  <c r="AF140" i="5"/>
  <c r="W775" i="5"/>
  <c r="AF775" i="5"/>
  <c r="W1493" i="5"/>
  <c r="AF1493" i="5"/>
  <c r="W919" i="5"/>
  <c r="AF919" i="5"/>
  <c r="W442" i="5"/>
  <c r="AF442" i="5"/>
  <c r="W751" i="5"/>
  <c r="AF751" i="5"/>
  <c r="W116" i="5"/>
  <c r="AF116" i="5"/>
  <c r="W481" i="5"/>
  <c r="AF481" i="5"/>
  <c r="W922" i="5"/>
  <c r="AF922" i="5"/>
  <c r="W692" i="5"/>
  <c r="AF692" i="5"/>
  <c r="W792" i="5"/>
  <c r="AF792" i="5"/>
  <c r="W1590" i="5"/>
  <c r="AF1590" i="5"/>
  <c r="W544" i="5"/>
  <c r="AF544" i="5"/>
  <c r="W1325" i="5"/>
  <c r="AF1325" i="5"/>
  <c r="W667" i="5"/>
  <c r="AF667" i="5"/>
  <c r="W639" i="5"/>
  <c r="AF639" i="5"/>
  <c r="W1162" i="5"/>
  <c r="AF1162" i="5"/>
  <c r="W1465" i="5"/>
  <c r="AF1465" i="5"/>
  <c r="W255" i="5"/>
  <c r="AF255" i="5"/>
  <c r="W872" i="5"/>
  <c r="AF872" i="5"/>
  <c r="W436" i="5"/>
  <c r="AF436" i="5"/>
  <c r="W580" i="5"/>
  <c r="AF580" i="5"/>
  <c r="W839" i="5"/>
  <c r="AF839" i="5"/>
  <c r="W503" i="5"/>
  <c r="AF503" i="5"/>
  <c r="W530" i="5"/>
  <c r="AF530" i="5"/>
  <c r="W1281" i="5"/>
  <c r="AF1281" i="5"/>
  <c r="W607" i="5"/>
  <c r="AF607" i="5"/>
  <c r="W1075" i="5"/>
  <c r="AF1075" i="5"/>
  <c r="W316" i="5"/>
  <c r="AF316" i="5"/>
  <c r="W783" i="5"/>
  <c r="AF783" i="5"/>
  <c r="W1019" i="5"/>
  <c r="AF1019" i="5"/>
  <c r="W1103" i="5"/>
  <c r="AF1103" i="5"/>
  <c r="W1279" i="5"/>
  <c r="AF1279" i="5"/>
  <c r="W426" i="5"/>
  <c r="AF426" i="5"/>
  <c r="W1174" i="5"/>
  <c r="AF1174" i="5"/>
  <c r="W332" i="5"/>
  <c r="AF332" i="5"/>
  <c r="W252" i="5"/>
  <c r="AF252" i="5"/>
  <c r="W1135" i="5"/>
  <c r="AF1135" i="5"/>
  <c r="W364" i="5"/>
  <c r="AF364" i="5"/>
  <c r="W437" i="5"/>
  <c r="AF437" i="5"/>
  <c r="W324" i="5"/>
  <c r="AF324" i="5"/>
  <c r="W663" i="5"/>
  <c r="AF663" i="5"/>
  <c r="W473" i="5"/>
  <c r="AF473" i="5"/>
  <c r="W196" i="5"/>
  <c r="AF196" i="5"/>
  <c r="W248" i="5"/>
  <c r="AF248" i="5"/>
  <c r="W427" i="5"/>
  <c r="AF427" i="5"/>
  <c r="W1498" i="5"/>
  <c r="AF1498" i="5"/>
  <c r="W505" i="5"/>
  <c r="AF505" i="5"/>
  <c r="W67" i="5"/>
  <c r="AF67" i="5"/>
  <c r="W763" i="5"/>
  <c r="AF763" i="5"/>
  <c r="W1010" i="5"/>
  <c r="AF1010" i="5"/>
  <c r="W1038" i="5"/>
  <c r="AF1038" i="5"/>
  <c r="W1681" i="5"/>
  <c r="AF1681" i="5"/>
  <c r="W105" i="5"/>
  <c r="AF105" i="5"/>
  <c r="W449" i="5"/>
  <c r="AF449" i="5"/>
  <c r="W267" i="5"/>
  <c r="AF267" i="5"/>
  <c r="W232" i="5"/>
  <c r="AF232" i="5"/>
  <c r="W1494" i="5"/>
  <c r="AF1494" i="5"/>
  <c r="W135" i="5"/>
  <c r="AF135" i="5"/>
  <c r="W875" i="5"/>
  <c r="AF875" i="5"/>
  <c r="W1161" i="5"/>
  <c r="AF1161" i="5"/>
  <c r="W950" i="5"/>
  <c r="AF950" i="5"/>
  <c r="W1074" i="5"/>
  <c r="AF1074" i="5"/>
  <c r="W1490" i="5"/>
  <c r="AF1490" i="5"/>
  <c r="W1640" i="5"/>
  <c r="AF1640" i="5"/>
  <c r="W938" i="5"/>
  <c r="AF938" i="5"/>
  <c r="W149" i="5"/>
  <c r="AF149" i="5"/>
  <c r="W1536" i="5"/>
  <c r="AF1536" i="5"/>
  <c r="W595" i="5"/>
  <c r="AF595" i="5"/>
  <c r="W880" i="5"/>
  <c r="AF880" i="5"/>
  <c r="W75" i="5"/>
  <c r="AF75" i="5"/>
  <c r="W791" i="5"/>
  <c r="AF791" i="5"/>
  <c r="W558" i="5"/>
  <c r="AF558" i="5"/>
  <c r="W1462" i="5"/>
  <c r="AF1462" i="5"/>
  <c r="W1078" i="5"/>
  <c r="AF1078" i="5"/>
  <c r="W1605" i="5"/>
  <c r="AF1605" i="5"/>
  <c r="W1696" i="5"/>
  <c r="AF1696" i="5"/>
  <c r="W1008" i="5"/>
  <c r="AF1008" i="5"/>
  <c r="W1295" i="5"/>
  <c r="AF1295" i="5"/>
  <c r="W339" i="5"/>
  <c r="AF339" i="5"/>
  <c r="W1548" i="5"/>
  <c r="AF1548" i="5"/>
  <c r="W1486" i="5"/>
  <c r="AF1486" i="5"/>
  <c r="W96" i="5"/>
  <c r="AF96" i="5"/>
  <c r="W349" i="5"/>
  <c r="AF349" i="5"/>
  <c r="W951" i="5"/>
  <c r="AF951" i="5"/>
  <c r="W87" i="5"/>
  <c r="AF87" i="5"/>
  <c r="W1094" i="5"/>
  <c r="AF1094" i="5"/>
  <c r="W1141" i="5"/>
  <c r="AF1141" i="5"/>
  <c r="W1317" i="5"/>
  <c r="AF1317" i="5"/>
  <c r="W373" i="5"/>
  <c r="AF373" i="5"/>
  <c r="W556" i="5"/>
  <c r="AF556" i="5"/>
  <c r="W539" i="5"/>
  <c r="AF539" i="5"/>
  <c r="W1652" i="5"/>
  <c r="AF1652" i="5"/>
  <c r="W1146" i="5"/>
  <c r="AF1146" i="5"/>
  <c r="W986" i="5"/>
  <c r="AF986" i="5"/>
  <c r="W1309" i="5"/>
  <c r="AF1309" i="5"/>
  <c r="W227" i="5"/>
  <c r="AF227" i="5"/>
  <c r="W147" i="5"/>
  <c r="AF147" i="5"/>
  <c r="W835" i="5"/>
  <c r="AF835" i="5"/>
  <c r="W115" i="5"/>
  <c r="AF115" i="5"/>
  <c r="W1401" i="5"/>
  <c r="AF1401" i="5"/>
  <c r="W1022" i="5"/>
  <c r="AF1022" i="5"/>
  <c r="W1661" i="5"/>
  <c r="AF1661" i="5"/>
  <c r="W464" i="5"/>
  <c r="AF464" i="5"/>
  <c r="W444" i="5"/>
  <c r="AF444" i="5"/>
  <c r="W279" i="5"/>
  <c r="AF279" i="5"/>
  <c r="W1398" i="5"/>
  <c r="AF1398" i="5"/>
  <c r="W1397" i="5"/>
  <c r="AF1397" i="5"/>
  <c r="W253" i="5"/>
  <c r="AF253" i="5"/>
  <c r="W212" i="5"/>
  <c r="AF212" i="5"/>
  <c r="W121" i="5"/>
  <c r="AF121" i="5"/>
  <c r="W858" i="5"/>
  <c r="AF858" i="5"/>
  <c r="W808" i="5"/>
  <c r="AF808" i="5"/>
  <c r="W251" i="5"/>
  <c r="AF251" i="5"/>
  <c r="W627" i="5"/>
  <c r="AF627" i="5"/>
  <c r="W1250" i="5"/>
  <c r="AF1250" i="5"/>
  <c r="W1478" i="5"/>
  <c r="AF1478" i="5"/>
  <c r="W1374" i="5"/>
  <c r="AF1374" i="5"/>
  <c r="W1684" i="5"/>
  <c r="AF1684" i="5"/>
  <c r="W113" i="5"/>
  <c r="AF113" i="5"/>
  <c r="W504" i="5"/>
  <c r="AF504" i="5"/>
  <c r="W1056" i="5"/>
  <c r="AF1056" i="5"/>
  <c r="W283" i="5"/>
  <c r="AF283" i="5"/>
  <c r="W191" i="5"/>
  <c r="AF191" i="5"/>
  <c r="W807" i="5"/>
  <c r="AF807" i="5"/>
  <c r="W1104" i="5"/>
  <c r="AF1104" i="5"/>
  <c r="W931" i="5"/>
  <c r="AF931" i="5"/>
  <c r="W1034" i="5"/>
  <c r="AF1034" i="5"/>
  <c r="W1362" i="5"/>
  <c r="AF1362" i="5"/>
  <c r="W1611" i="5"/>
  <c r="AF1611" i="5"/>
  <c r="W562" i="5"/>
  <c r="AF562" i="5"/>
  <c r="W1333" i="5"/>
  <c r="AF1333" i="5"/>
  <c r="W1641" i="5"/>
  <c r="AF1641" i="5"/>
  <c r="W340" i="5"/>
  <c r="AF340" i="5"/>
  <c r="W958" i="5"/>
  <c r="AF958" i="5"/>
  <c r="W1393" i="5"/>
  <c r="AF1393" i="5"/>
  <c r="W25" i="5"/>
  <c r="AF25" i="5"/>
  <c r="W962" i="5"/>
  <c r="AF962" i="5"/>
  <c r="W247" i="5"/>
  <c r="AF247" i="5"/>
  <c r="W351" i="5"/>
  <c r="AF351" i="5"/>
  <c r="W1014" i="5"/>
  <c r="AF1014" i="5"/>
  <c r="W1700" i="5"/>
  <c r="AF1700" i="5"/>
  <c r="W851" i="5"/>
  <c r="AF851" i="5"/>
  <c r="W1155" i="5"/>
  <c r="AF1155" i="5"/>
  <c r="W1200" i="5"/>
  <c r="AF1200" i="5"/>
  <c r="W836" i="5"/>
  <c r="AF836" i="5"/>
  <c r="W810" i="5"/>
  <c r="AF810" i="5"/>
  <c r="W813" i="5"/>
  <c r="AF813" i="5"/>
  <c r="W1181" i="5"/>
  <c r="AF1181" i="5"/>
  <c r="W1213" i="5"/>
  <c r="AF1213" i="5"/>
  <c r="W1204" i="5"/>
  <c r="AF1204" i="5"/>
  <c r="W1261" i="5"/>
  <c r="AF1261" i="5"/>
  <c r="W1033" i="5"/>
  <c r="AF1033" i="5"/>
  <c r="W341" i="5"/>
  <c r="AF341" i="5"/>
  <c r="W169" i="5"/>
  <c r="AF169" i="5"/>
  <c r="W1610" i="5"/>
  <c r="AF1610" i="5"/>
  <c r="W749" i="5"/>
  <c r="AF749" i="5"/>
  <c r="W1265" i="5"/>
  <c r="AF1265" i="5"/>
  <c r="W150" i="5"/>
  <c r="AF150" i="5"/>
  <c r="W1300" i="5"/>
  <c r="AF1300" i="5"/>
  <c r="W86" i="5"/>
  <c r="AF86" i="5"/>
  <c r="W708" i="5"/>
  <c r="AF708" i="5"/>
  <c r="W1233" i="5"/>
  <c r="AF1233" i="5"/>
  <c r="W636" i="5"/>
  <c r="AF636" i="5"/>
  <c r="W237" i="5"/>
  <c r="AF237" i="5"/>
  <c r="W1319" i="5"/>
  <c r="AF1319" i="5"/>
  <c r="W1623" i="5"/>
  <c r="AF1623" i="5"/>
  <c r="W1264" i="5"/>
  <c r="AF1264" i="5"/>
  <c r="W873" i="5"/>
  <c r="AF873" i="5"/>
  <c r="W975" i="5"/>
  <c r="AF975" i="5"/>
  <c r="W328" i="5"/>
  <c r="AF328" i="5"/>
  <c r="W1015" i="5"/>
  <c r="AF1015" i="5"/>
  <c r="W205" i="5"/>
  <c r="AF205" i="5"/>
  <c r="W36" i="5"/>
  <c r="AF36" i="5"/>
  <c r="W1031" i="5"/>
  <c r="AF1031" i="5"/>
  <c r="W219" i="5"/>
  <c r="AF219" i="5"/>
  <c r="W1417" i="5"/>
  <c r="AF1417" i="5"/>
  <c r="W1299" i="5"/>
  <c r="AF1299" i="5"/>
  <c r="W1206" i="5"/>
  <c r="AF1206" i="5"/>
  <c r="W1342" i="5"/>
  <c r="AF1342" i="5"/>
  <c r="W375" i="5"/>
  <c r="AF375" i="5"/>
  <c r="W72" i="5"/>
  <c r="AF72" i="5"/>
  <c r="W1558" i="5"/>
  <c r="AF1558" i="5"/>
  <c r="W1091" i="5"/>
  <c r="AF1091" i="5"/>
  <c r="W855" i="5"/>
  <c r="AF855" i="5"/>
  <c r="W12" i="5"/>
  <c r="AF12" i="5"/>
  <c r="W1421" i="5"/>
  <c r="AF1421" i="5"/>
  <c r="W513" i="5"/>
  <c r="AF513" i="5"/>
  <c r="W1154" i="5"/>
  <c r="AF1154" i="5"/>
  <c r="W1513" i="5"/>
  <c r="AF1513" i="5"/>
  <c r="W1090" i="5"/>
  <c r="AF1090" i="5"/>
  <c r="W1004" i="5"/>
  <c r="AF1004" i="5"/>
  <c r="W1296" i="5"/>
  <c r="AF1296" i="5"/>
  <c r="W1371" i="5"/>
  <c r="AF1371" i="5"/>
  <c r="W1307" i="5"/>
  <c r="AF1307" i="5"/>
  <c r="W1109" i="5"/>
  <c r="AF1109" i="5"/>
  <c r="W1000" i="5"/>
  <c r="AF1000" i="5"/>
  <c r="W1214" i="5"/>
  <c r="AF1214" i="5"/>
  <c r="W446" i="5"/>
  <c r="AF446" i="5"/>
  <c r="W60" i="5"/>
  <c r="AF60" i="5"/>
  <c r="W120" i="5"/>
  <c r="AF120" i="5"/>
  <c r="W643" i="5"/>
  <c r="AF643" i="5"/>
  <c r="W468" i="5"/>
  <c r="AF468" i="5"/>
  <c r="W1067" i="5"/>
  <c r="AF1067" i="5"/>
  <c r="W1518" i="5"/>
  <c r="AF1518" i="5"/>
  <c r="W1142" i="5"/>
  <c r="AF1142" i="5"/>
  <c r="W363" i="5"/>
  <c r="AF363" i="5"/>
  <c r="W1606" i="5"/>
  <c r="AF1606" i="5"/>
  <c r="W402" i="5"/>
  <c r="AF402" i="5"/>
  <c r="W684" i="5"/>
  <c r="AF684" i="5"/>
  <c r="W902" i="5"/>
  <c r="AF902" i="5"/>
  <c r="W1370" i="5"/>
  <c r="AF1370" i="5"/>
  <c r="W1011" i="5"/>
  <c r="AF1011" i="5"/>
  <c r="W1458" i="5"/>
  <c r="AF1458" i="5"/>
  <c r="W623" i="5"/>
  <c r="AF623" i="5"/>
  <c r="W399" i="5"/>
  <c r="AF399" i="5"/>
  <c r="W475" i="5"/>
  <c r="AF475" i="5"/>
  <c r="W1526" i="5"/>
  <c r="AF1526" i="5"/>
  <c r="W1528" i="5"/>
  <c r="AF1528" i="5"/>
  <c r="W498" i="5"/>
  <c r="AF498" i="5"/>
  <c r="W1377" i="5"/>
  <c r="AF1377" i="5"/>
  <c r="W819" i="5"/>
  <c r="AF819" i="5"/>
  <c r="W497" i="5"/>
  <c r="AF497" i="5"/>
  <c r="W1145" i="5"/>
  <c r="AF1145" i="5"/>
  <c r="W1618" i="5"/>
  <c r="AF1618" i="5"/>
  <c r="W1665" i="5"/>
  <c r="AF1665" i="5"/>
  <c r="W1697" i="5"/>
  <c r="AF1697" i="5"/>
  <c r="W981" i="5"/>
  <c r="AF981" i="5"/>
  <c r="W741" i="5"/>
  <c r="AF741" i="5"/>
  <c r="W660" i="5"/>
  <c r="AF660" i="5"/>
  <c r="W936" i="5"/>
  <c r="AF936" i="5"/>
  <c r="W85" i="5"/>
  <c r="AF85" i="5"/>
  <c r="W1096" i="5"/>
  <c r="AF1096" i="5"/>
  <c r="W1534" i="5"/>
  <c r="AF1534" i="5"/>
  <c r="W380" i="5"/>
  <c r="AF380" i="5"/>
  <c r="W811" i="5"/>
  <c r="AF811" i="5"/>
  <c r="W568" i="5"/>
  <c r="AF568" i="5"/>
  <c r="W1438" i="5"/>
  <c r="AF1438" i="5"/>
  <c r="W843" i="5"/>
  <c r="AF843" i="5"/>
  <c r="W391" i="5"/>
  <c r="AF391" i="5"/>
  <c r="W1230" i="5"/>
  <c r="AF1230" i="5"/>
  <c r="W277" i="5"/>
  <c r="AF277" i="5"/>
  <c r="W395" i="5"/>
  <c r="AF395" i="5"/>
  <c r="W1385" i="5"/>
  <c r="AF1385" i="5"/>
  <c r="W83" i="5"/>
  <c r="AF83" i="5"/>
  <c r="W352" i="5"/>
  <c r="AF352" i="5"/>
  <c r="W695" i="5"/>
  <c r="AF695" i="5"/>
  <c r="W387" i="5"/>
  <c r="AF387" i="5"/>
  <c r="W1646" i="5"/>
  <c r="AF1646" i="5"/>
  <c r="W397" i="5"/>
  <c r="AF397" i="5"/>
  <c r="W1337" i="5"/>
  <c r="AF1337" i="5"/>
  <c r="W820" i="5"/>
  <c r="AF820" i="5"/>
  <c r="W471" i="5"/>
  <c r="AF471" i="5"/>
  <c r="W1099" i="5"/>
  <c r="AF1099" i="5"/>
  <c r="W1289" i="5"/>
  <c r="AF1289" i="5"/>
  <c r="W1327" i="5"/>
  <c r="AF1327" i="5"/>
  <c r="W1481" i="5"/>
  <c r="AF1481" i="5"/>
  <c r="W1560" i="5"/>
  <c r="AF1560" i="5"/>
  <c r="W1489" i="5"/>
  <c r="AF1489" i="5"/>
  <c r="W1027" i="5"/>
  <c r="AF1027" i="5"/>
  <c r="W1290" i="5"/>
  <c r="AF1290" i="5"/>
  <c r="W1177" i="5"/>
  <c r="AF1177" i="5"/>
  <c r="W1209" i="5"/>
  <c r="AF1209" i="5"/>
  <c r="W1655" i="5"/>
  <c r="AF1655" i="5"/>
  <c r="W492" i="5"/>
  <c r="AF492" i="5"/>
  <c r="W454" i="5"/>
  <c r="AF454" i="5"/>
  <c r="W542" i="5"/>
  <c r="AF542" i="5"/>
  <c r="W687" i="5"/>
  <c r="AF687" i="5"/>
  <c r="W940" i="5"/>
  <c r="AF940" i="5"/>
  <c r="W171" i="5"/>
  <c r="AF171" i="5"/>
  <c r="W732" i="5"/>
  <c r="AF732" i="5"/>
  <c r="W172" i="5"/>
  <c r="AF172" i="5"/>
  <c r="W942" i="5"/>
  <c r="AF942" i="5"/>
  <c r="W139" i="5"/>
  <c r="AF139" i="5"/>
  <c r="W664" i="5"/>
  <c r="AF664" i="5"/>
  <c r="W1429" i="5"/>
  <c r="AF1429" i="5"/>
  <c r="W256" i="5"/>
  <c r="AF256" i="5"/>
  <c r="W11" i="5"/>
  <c r="AF11" i="5"/>
  <c r="W982" i="5"/>
  <c r="AF982" i="5"/>
  <c r="W307" i="5"/>
  <c r="AF307" i="5"/>
  <c r="W163" i="5"/>
  <c r="AF163" i="5"/>
  <c r="W1026" i="5"/>
  <c r="AF1026" i="5"/>
  <c r="W1006" i="5"/>
  <c r="AF1006" i="5"/>
  <c r="W879" i="5"/>
  <c r="AF879" i="5"/>
  <c r="W926" i="5"/>
  <c r="AF926" i="5"/>
  <c r="W215" i="5"/>
  <c r="AF215" i="5"/>
  <c r="W77" i="5"/>
  <c r="AF77" i="5"/>
  <c r="W187" i="5"/>
  <c r="AF187" i="5"/>
  <c r="W1686" i="5"/>
  <c r="AF1686" i="5"/>
  <c r="W200" i="5"/>
  <c r="AF200" i="5"/>
  <c r="W1002" i="5"/>
  <c r="AF1002" i="5"/>
  <c r="W383" i="5"/>
  <c r="AF383" i="5"/>
  <c r="W1110" i="5"/>
  <c r="AF1110" i="5"/>
  <c r="W119" i="5"/>
  <c r="AF119" i="5"/>
  <c r="W398" i="5"/>
  <c r="AF398" i="5"/>
  <c r="W482" i="5"/>
  <c r="AF482" i="5"/>
  <c r="W937" i="5"/>
  <c r="AF937" i="5"/>
  <c r="W1097" i="5"/>
  <c r="AF1097" i="5"/>
  <c r="W1273" i="5"/>
  <c r="AF1273" i="5"/>
  <c r="W1205" i="5"/>
  <c r="AF1205" i="5"/>
  <c r="W122" i="5"/>
  <c r="AF122" i="5"/>
  <c r="W648" i="5"/>
  <c r="AF648" i="5"/>
  <c r="W1100" i="5"/>
  <c r="AF1100" i="5"/>
  <c r="W1294" i="5"/>
  <c r="AF1294" i="5"/>
  <c r="W523" i="5"/>
  <c r="AF523" i="5"/>
  <c r="W321" i="5"/>
  <c r="AF321" i="5"/>
  <c r="W1051" i="5"/>
  <c r="AF1051" i="5"/>
  <c r="W1072" i="5"/>
  <c r="AF1072" i="5"/>
  <c r="W546" i="5"/>
  <c r="AF546" i="5"/>
  <c r="W803" i="5"/>
  <c r="AF803" i="5"/>
  <c r="W160" i="5"/>
  <c r="AF160" i="5"/>
  <c r="W490" i="5"/>
  <c r="AF490" i="5"/>
  <c r="W927" i="5"/>
  <c r="AF927" i="5"/>
  <c r="W84" i="5"/>
  <c r="AF84" i="5"/>
  <c r="W208" i="5"/>
  <c r="AF208" i="5"/>
  <c r="W999" i="5"/>
  <c r="AF999" i="5"/>
  <c r="W1223" i="5"/>
  <c r="AF1223" i="5"/>
  <c r="W244" i="5"/>
  <c r="AF244" i="5"/>
  <c r="W420" i="5"/>
  <c r="AF420" i="5"/>
  <c r="W928" i="5"/>
  <c r="AF928" i="5"/>
  <c r="W620" i="5"/>
  <c r="AF620" i="5"/>
  <c r="W459" i="5"/>
  <c r="AF459" i="5"/>
  <c r="W367" i="5"/>
  <c r="AF367" i="5"/>
  <c r="W552" i="5"/>
  <c r="AF552" i="5"/>
  <c r="W29" i="5"/>
  <c r="AF29" i="5"/>
  <c r="W823" i="5"/>
  <c r="AF823" i="5"/>
  <c r="W195" i="5"/>
  <c r="AF195" i="5"/>
  <c r="W1242" i="5"/>
  <c r="AF1242" i="5"/>
  <c r="W1178" i="5"/>
  <c r="AF1178" i="5"/>
  <c r="W1070" i="5"/>
  <c r="AF1070" i="5"/>
  <c r="W1693" i="5"/>
  <c r="AF1693" i="5"/>
  <c r="W996" i="5"/>
  <c r="AF996" i="5"/>
  <c r="W532" i="5"/>
  <c r="AF532" i="5"/>
  <c r="W876" i="5"/>
  <c r="AF876" i="5"/>
  <c r="W519" i="5"/>
  <c r="AF519" i="5"/>
  <c r="W167" i="5"/>
  <c r="AF167" i="5"/>
  <c r="W1036" i="5"/>
  <c r="AF1036" i="5"/>
  <c r="W1591" i="5"/>
  <c r="AF1591" i="5"/>
  <c r="W1046" i="5"/>
  <c r="AF1046" i="5"/>
  <c r="W1502" i="5"/>
  <c r="AF1502" i="5"/>
  <c r="W1599" i="5"/>
  <c r="AF1599" i="5"/>
  <c r="W616" i="5"/>
  <c r="AF616" i="5"/>
  <c r="W305" i="5"/>
  <c r="AF305" i="5"/>
  <c r="W111" i="5"/>
  <c r="AF111" i="5"/>
  <c r="W1454" i="5"/>
  <c r="AF1454" i="5"/>
  <c r="W458" i="5"/>
  <c r="AF458" i="5"/>
  <c r="W107" i="5"/>
  <c r="AF107" i="5"/>
  <c r="W1254" i="5"/>
  <c r="AF1254" i="5"/>
  <c r="W842" i="5"/>
  <c r="AF842" i="5"/>
  <c r="W1449" i="5"/>
  <c r="AF1449" i="5"/>
  <c r="W1182" i="5"/>
  <c r="AF1182" i="5"/>
  <c r="W1441" i="5"/>
  <c r="AF1441" i="5"/>
  <c r="W1649" i="5"/>
  <c r="AF1649" i="5"/>
  <c r="W51" i="5"/>
  <c r="AF51" i="5"/>
  <c r="W236" i="5"/>
  <c r="AF236" i="5"/>
  <c r="W469" i="5"/>
  <c r="AF469" i="5"/>
  <c r="W882" i="5"/>
  <c r="AF882" i="5"/>
  <c r="W1350" i="5"/>
  <c r="AF1350" i="5"/>
  <c r="W224" i="5"/>
  <c r="AF224" i="5"/>
  <c r="W396" i="5"/>
  <c r="AF396" i="5"/>
  <c r="W240" i="5"/>
  <c r="AF240" i="5"/>
  <c r="W151" i="5"/>
  <c r="AF151" i="5"/>
  <c r="W1082" i="5"/>
  <c r="AF1082" i="5"/>
  <c r="W1130" i="5"/>
  <c r="AF1130" i="5"/>
  <c r="W1554" i="5"/>
  <c r="AF1554" i="5"/>
  <c r="W309" i="5"/>
  <c r="AF309" i="5"/>
  <c r="W908" i="5"/>
  <c r="AF908" i="5"/>
  <c r="W771" i="5"/>
  <c r="AF771" i="5"/>
  <c r="W795" i="5"/>
  <c r="AF795" i="5"/>
  <c r="W1474" i="5"/>
  <c r="AF1474" i="5"/>
  <c r="W1191" i="5"/>
  <c r="AF1191" i="5"/>
  <c r="W1550" i="5"/>
  <c r="AF1550" i="5"/>
  <c r="W560" i="5"/>
  <c r="AF560" i="5"/>
  <c r="W292" i="5"/>
  <c r="AF292" i="5"/>
  <c r="W441" i="5"/>
  <c r="AF441" i="5"/>
  <c r="W211" i="5"/>
  <c r="AF211" i="5"/>
  <c r="W1402" i="5"/>
  <c r="AF1402" i="5"/>
  <c r="W1086" i="5"/>
  <c r="AF1086" i="5"/>
  <c r="W1562" i="5"/>
  <c r="AF1562" i="5"/>
  <c r="W1121" i="5"/>
  <c r="AF1121" i="5"/>
  <c r="W679" i="5"/>
  <c r="AF679" i="5"/>
  <c r="W343" i="5"/>
  <c r="AF343" i="5"/>
  <c r="W899" i="5"/>
  <c r="AF899" i="5"/>
  <c r="W1540" i="5"/>
  <c r="AF1540" i="5"/>
  <c r="W233" i="5"/>
  <c r="AF233" i="5"/>
  <c r="W688" i="5"/>
  <c r="AF688" i="5"/>
  <c r="W400" i="5"/>
  <c r="AF400" i="5"/>
  <c r="W1118" i="5"/>
  <c r="AF1118" i="5"/>
  <c r="W44" i="5"/>
  <c r="AF44" i="5"/>
  <c r="W315" i="5"/>
  <c r="AF315" i="5"/>
  <c r="W755" i="5"/>
  <c r="AF755" i="5"/>
  <c r="W1469" i="5"/>
  <c r="AF1469" i="5"/>
  <c r="W1685" i="5"/>
  <c r="AF1685" i="5"/>
  <c r="W1473" i="5"/>
  <c r="AF1473" i="5"/>
  <c r="W132" i="5"/>
  <c r="AF132" i="5"/>
  <c r="W389" i="5"/>
  <c r="AF389" i="5"/>
  <c r="W243" i="5"/>
  <c r="AF243" i="5"/>
  <c r="W756" i="5"/>
  <c r="AF756" i="5"/>
  <c r="W356" i="5"/>
  <c r="AF356" i="5"/>
  <c r="W223" i="5"/>
  <c r="AF223" i="5"/>
  <c r="W998" i="5"/>
  <c r="AF998" i="5"/>
  <c r="W1170" i="5"/>
  <c r="AF1170" i="5"/>
  <c r="W1114" i="5"/>
  <c r="AF1114" i="5"/>
  <c r="W1066" i="5"/>
  <c r="AF1066" i="5"/>
  <c r="W1426" i="5"/>
  <c r="AF1426" i="5"/>
  <c r="W1678" i="5"/>
  <c r="AF1678" i="5"/>
  <c r="W1222" i="5"/>
  <c r="AF1222" i="5"/>
  <c r="W1602" i="5"/>
  <c r="AF1602" i="5"/>
  <c r="W136" i="5"/>
  <c r="AF136" i="5"/>
  <c r="W433" i="5"/>
  <c r="AF433" i="5"/>
  <c r="W1054" i="5"/>
  <c r="AF1054" i="5"/>
  <c r="W1517" i="5"/>
  <c r="AF1517" i="5"/>
  <c r="W514" i="5"/>
  <c r="AF514" i="5"/>
  <c r="W994" i="5"/>
  <c r="AF994" i="5"/>
  <c r="W1194" i="5"/>
  <c r="AF1194" i="5"/>
  <c r="W408" i="5"/>
  <c r="AF408" i="5"/>
  <c r="W1390" i="5"/>
  <c r="AF1390" i="5"/>
  <c r="W1576" i="5"/>
  <c r="AF1576" i="5"/>
  <c r="W141" i="5"/>
  <c r="AF141" i="5"/>
  <c r="W1328" i="5"/>
  <c r="AF1328" i="5"/>
  <c r="W418" i="5"/>
  <c r="AF418" i="5"/>
  <c r="W1667" i="5"/>
  <c r="AF1667" i="5"/>
  <c r="W1248" i="5"/>
  <c r="AF1248" i="5"/>
  <c r="W1016" i="5"/>
  <c r="AF1016" i="5"/>
  <c r="W1132" i="5"/>
  <c r="AF1132" i="5"/>
  <c r="W832" i="5"/>
  <c r="AF832" i="5"/>
  <c r="W806" i="5"/>
  <c r="AF806" i="5"/>
  <c r="W1020" i="5"/>
  <c r="AF1020" i="5"/>
  <c r="W737" i="5"/>
  <c r="AF737" i="5"/>
  <c r="W1189" i="5"/>
  <c r="AF1189" i="5"/>
  <c r="W545" i="5"/>
  <c r="AF545" i="5"/>
  <c r="W1687" i="5"/>
  <c r="AF1687" i="5"/>
  <c r="W1553" i="5"/>
  <c r="AF1553" i="5"/>
  <c r="W1288" i="5"/>
  <c r="AF1288" i="5"/>
  <c r="W847" i="5"/>
  <c r="AF847" i="5"/>
  <c r="W837" i="5"/>
  <c r="AF837" i="5"/>
  <c r="W225" i="5"/>
  <c r="AF225" i="5"/>
  <c r="W1249" i="5"/>
  <c r="AF1249" i="5"/>
  <c r="W439" i="5"/>
  <c r="AF439" i="5"/>
  <c r="W779" i="5"/>
  <c r="AF779" i="5"/>
  <c r="W16" i="5"/>
  <c r="AF16" i="5"/>
  <c r="W903" i="5"/>
  <c r="AF903" i="5"/>
  <c r="W731" i="5"/>
  <c r="AF731" i="5"/>
  <c r="W41" i="5"/>
  <c r="AF41" i="5"/>
  <c r="W575" i="5"/>
  <c r="AF575" i="5"/>
  <c r="W979" i="5"/>
  <c r="AF979" i="5"/>
  <c r="W295" i="5"/>
  <c r="AF295" i="5"/>
  <c r="W217" i="5"/>
  <c r="AF217" i="5"/>
  <c r="W299" i="5"/>
  <c r="AF299" i="5"/>
  <c r="W871" i="5"/>
  <c r="AF871" i="5"/>
  <c r="W423" i="5"/>
  <c r="AF423" i="5"/>
  <c r="W932" i="5"/>
  <c r="AF932" i="5"/>
  <c r="W1117" i="5"/>
  <c r="AF1117" i="5"/>
  <c r="W371" i="5"/>
  <c r="AF371" i="5"/>
  <c r="W1314" i="5"/>
  <c r="AF1314" i="5"/>
  <c r="W241" i="5"/>
  <c r="AF241" i="5"/>
  <c r="W1310" i="5"/>
  <c r="AF1310" i="5"/>
  <c r="W245" i="5"/>
  <c r="AF245" i="5"/>
  <c r="W319" i="5"/>
  <c r="AF319" i="5"/>
  <c r="W1688" i="5"/>
  <c r="AF1688" i="5"/>
  <c r="W365" i="5"/>
  <c r="AF365" i="5"/>
  <c r="W1330" i="5"/>
  <c r="AF1330" i="5"/>
  <c r="W1221" i="5"/>
  <c r="AF1221" i="5"/>
  <c r="W1188" i="5"/>
  <c r="AF1188" i="5"/>
  <c r="W1592" i="5"/>
  <c r="AF1592" i="5"/>
  <c r="W653" i="5"/>
  <c r="AF653" i="5"/>
  <c r="W895" i="5"/>
  <c r="AF895" i="5"/>
  <c r="W976" i="5"/>
  <c r="AF976" i="5"/>
  <c r="W939" i="5"/>
  <c r="AF939" i="5"/>
  <c r="W1158" i="5"/>
  <c r="AF1158" i="5"/>
  <c r="W603" i="5"/>
  <c r="AF603" i="5"/>
  <c r="W535" i="5"/>
  <c r="AF535" i="5"/>
  <c r="W438" i="5"/>
  <c r="AF438" i="5"/>
  <c r="W1603" i="5"/>
  <c r="AF1603" i="5"/>
  <c r="W368" i="5"/>
  <c r="AF368" i="5"/>
  <c r="W296" i="5"/>
  <c r="AF296" i="5"/>
  <c r="W1111" i="5"/>
  <c r="AF1111" i="5"/>
  <c r="W288" i="5"/>
  <c r="AF288" i="5"/>
  <c r="W867" i="5"/>
  <c r="AF867" i="5"/>
  <c r="W1632" i="5"/>
  <c r="AF1632" i="5"/>
  <c r="W591" i="5"/>
  <c r="AF591" i="5"/>
  <c r="W1563" i="5"/>
  <c r="AF1563" i="5"/>
  <c r="W707" i="5"/>
  <c r="AF707" i="5"/>
  <c r="W1668" i="5"/>
  <c r="AF1668" i="5"/>
  <c r="W388" i="5"/>
  <c r="AF388" i="5"/>
  <c r="W1149" i="5"/>
  <c r="AF1149" i="5"/>
  <c r="W1047" i="5"/>
  <c r="AF1047" i="5"/>
  <c r="W28" i="5"/>
  <c r="AF28" i="5"/>
  <c r="W1303" i="5"/>
  <c r="AF1303" i="5"/>
  <c r="W189" i="5"/>
  <c r="AF189" i="5"/>
  <c r="W1271" i="5"/>
  <c r="AF1271" i="5"/>
  <c r="W564" i="5"/>
  <c r="AF564" i="5"/>
  <c r="W414" i="5"/>
  <c r="AF414" i="5"/>
  <c r="W1298" i="5"/>
  <c r="AF1298" i="5"/>
  <c r="W20" i="5"/>
  <c r="AF20" i="5"/>
  <c r="W308" i="5"/>
  <c r="AF308" i="5"/>
  <c r="W159" i="5"/>
  <c r="AF159" i="5"/>
  <c r="W1583" i="5"/>
  <c r="AF1583" i="5"/>
  <c r="W1363" i="5"/>
  <c r="AF1363" i="5"/>
  <c r="W561" i="5"/>
  <c r="AF561" i="5"/>
  <c r="W980" i="5"/>
  <c r="AF980" i="5"/>
  <c r="W1659" i="5"/>
  <c r="AF1659" i="5"/>
  <c r="W369" i="5"/>
  <c r="AF369" i="5"/>
  <c r="W1023" i="5"/>
  <c r="AF1023" i="5"/>
  <c r="W499" i="5"/>
  <c r="AF499" i="5"/>
  <c r="W152" i="5"/>
  <c r="AF152" i="5"/>
  <c r="W470" i="5"/>
  <c r="AF470" i="5"/>
  <c r="W175" i="5"/>
  <c r="AF175" i="5"/>
  <c r="W764" i="5"/>
  <c r="AF764" i="5"/>
  <c r="W728" i="5"/>
  <c r="AF728" i="5"/>
  <c r="W177" i="5"/>
  <c r="AF177" i="5"/>
  <c r="W372" i="5"/>
  <c r="AF372" i="5"/>
  <c r="W914" i="5"/>
  <c r="AF914" i="5"/>
  <c r="W452" i="5"/>
  <c r="AF452" i="5"/>
  <c r="W1129" i="5"/>
  <c r="AF1129" i="5"/>
  <c r="W886" i="5"/>
  <c r="AF886" i="5"/>
  <c r="W157" i="5"/>
  <c r="AF157" i="5"/>
  <c r="W1582" i="5"/>
  <c r="AF1582" i="5"/>
  <c r="W1437" i="5"/>
  <c r="AF1437" i="5"/>
  <c r="W494" i="5"/>
  <c r="AF494" i="5"/>
  <c r="W1322" i="5"/>
  <c r="AF1322" i="5"/>
  <c r="W1477" i="5"/>
  <c r="AF1477" i="5"/>
  <c r="W168" i="5"/>
  <c r="AF168" i="5"/>
  <c r="W143" i="5"/>
  <c r="AF143" i="5"/>
  <c r="W59" i="5"/>
  <c r="AF59" i="5"/>
  <c r="W1291" i="5"/>
  <c r="AF1291" i="5"/>
  <c r="W21" i="5"/>
  <c r="AF21" i="5"/>
  <c r="W1039" i="5"/>
  <c r="AF1039" i="5"/>
  <c r="W1203" i="5"/>
  <c r="AF1203" i="5"/>
  <c r="W1434" i="5"/>
  <c r="AF1434" i="5"/>
  <c r="W8" i="5"/>
  <c r="AF8" i="5"/>
  <c r="W1522" i="5"/>
  <c r="AF1522" i="5"/>
  <c r="W1395" i="5"/>
  <c r="AF1395" i="5"/>
  <c r="W1615" i="5"/>
  <c r="AF1615" i="5"/>
  <c r="W1160" i="5"/>
  <c r="AF1160" i="5"/>
  <c r="W517" i="5"/>
  <c r="AF517" i="5"/>
  <c r="W615" i="5"/>
  <c r="AF615" i="5"/>
  <c r="W676" i="5"/>
  <c r="AF676" i="5"/>
  <c r="W384" i="5"/>
  <c r="AF384" i="5"/>
  <c r="W336" i="5"/>
  <c r="AF336" i="5"/>
  <c r="W35" i="5"/>
  <c r="AF35" i="5"/>
  <c r="W1297" i="5"/>
  <c r="AF1297" i="5"/>
  <c r="W1018" i="5"/>
  <c r="AF1018" i="5"/>
  <c r="W1190" i="5"/>
  <c r="AF1190" i="5"/>
  <c r="W360" i="5"/>
  <c r="AF360" i="5"/>
  <c r="W1107" i="5"/>
  <c r="AF1107" i="5"/>
  <c r="W1358" i="5"/>
  <c r="AF1358" i="5"/>
  <c r="W320" i="5"/>
  <c r="AF320" i="5"/>
  <c r="W1126" i="5"/>
  <c r="AF1126" i="5"/>
  <c r="W502" i="5"/>
  <c r="AF502" i="5"/>
  <c r="W1524" i="5"/>
  <c r="AF1524" i="5"/>
  <c r="W335" i="5"/>
  <c r="AF335" i="5"/>
  <c r="W1660" i="5"/>
  <c r="AF1660" i="5"/>
  <c r="W1068" i="5"/>
  <c r="AF1068" i="5"/>
  <c r="W1313" i="5"/>
  <c r="AF1313" i="5"/>
  <c r="W878" i="5"/>
  <c r="AF878" i="5"/>
  <c r="W1506" i="5"/>
  <c r="AF1506" i="5"/>
  <c r="W466" i="5"/>
  <c r="AF466" i="5"/>
  <c r="W1414" i="5"/>
  <c r="AF1414" i="5"/>
  <c r="W548" i="5"/>
  <c r="AF548" i="5"/>
  <c r="W870" i="5"/>
  <c r="AF870" i="5"/>
  <c r="W1293" i="5"/>
  <c r="AF1293" i="5"/>
  <c r="W264" i="5"/>
  <c r="AF264" i="5"/>
  <c r="W1171" i="5"/>
  <c r="AF1171" i="5"/>
  <c r="W1595" i="5"/>
  <c r="AF1595" i="5"/>
  <c r="W1089" i="5"/>
  <c r="AF1089" i="5"/>
  <c r="W1650" i="5"/>
  <c r="AF1650" i="5"/>
  <c r="W422" i="5"/>
  <c r="AF422" i="5"/>
  <c r="W1577" i="5"/>
  <c r="AF1577" i="5"/>
  <c r="W1419" i="5"/>
  <c r="AF1419" i="5"/>
  <c r="W1519" i="5"/>
  <c r="AF1519" i="5"/>
  <c r="W409" i="5"/>
  <c r="AF409" i="5"/>
  <c r="W555" i="5"/>
  <c r="AF555" i="5"/>
  <c r="W1629" i="5"/>
  <c r="AF1629" i="5"/>
  <c r="W156" i="5"/>
  <c r="AF156" i="5"/>
  <c r="W100" i="5"/>
  <c r="AF100" i="5"/>
  <c r="W124" i="5"/>
  <c r="AF124" i="5"/>
  <c r="W1267" i="5"/>
  <c r="AF1267" i="5"/>
  <c r="W834" i="5"/>
  <c r="AF834" i="5"/>
  <c r="W1063" i="5"/>
  <c r="AF1063" i="5"/>
  <c r="W831" i="5"/>
  <c r="AF831" i="5"/>
  <c r="W947" i="5"/>
  <c r="AF947" i="5"/>
  <c r="W1055" i="5"/>
  <c r="AF1055" i="5"/>
  <c r="W181" i="5"/>
  <c r="AF181" i="5"/>
  <c r="W727" i="5"/>
  <c r="AF727" i="5"/>
  <c r="W1218" i="5"/>
  <c r="AF1218" i="5"/>
  <c r="W269" i="5"/>
  <c r="AF269" i="5"/>
  <c r="W285" i="5"/>
  <c r="AF285" i="5"/>
  <c r="W484" i="5"/>
  <c r="AF484" i="5"/>
  <c r="W971" i="5"/>
  <c r="AF971" i="5"/>
  <c r="W462" i="5"/>
  <c r="AF462" i="5"/>
  <c r="W943" i="5"/>
  <c r="AF943" i="5"/>
  <c r="W493" i="5"/>
  <c r="AF493" i="5"/>
  <c r="W796" i="5"/>
  <c r="AF796" i="5"/>
  <c r="W125" i="5"/>
  <c r="AF125" i="5"/>
  <c r="W906" i="5"/>
  <c r="AF906" i="5"/>
  <c r="W323" i="5"/>
  <c r="AF323" i="5"/>
  <c r="W651" i="5"/>
  <c r="AF651" i="5"/>
  <c r="W935" i="5"/>
  <c r="AF935" i="5"/>
  <c r="W1306" i="5"/>
  <c r="AF1306" i="5"/>
  <c r="W13" i="5"/>
  <c r="AF13" i="5"/>
  <c r="W49" i="5"/>
  <c r="AF49" i="5"/>
  <c r="W39" i="5"/>
  <c r="AF39" i="5"/>
  <c r="W137" i="5"/>
  <c r="AF137" i="5"/>
  <c r="W40" i="5"/>
  <c r="AF40" i="5"/>
  <c r="W915" i="5"/>
  <c r="AF915" i="5"/>
  <c r="W199" i="5"/>
  <c r="AF199" i="5"/>
  <c r="W1263" i="5"/>
  <c r="AF1263" i="5"/>
  <c r="W683" i="5"/>
  <c r="AF683" i="5"/>
  <c r="W1351" i="5"/>
  <c r="AF1351" i="5"/>
  <c r="W1246" i="5"/>
  <c r="AF1246" i="5"/>
  <c r="W1389" i="5"/>
  <c r="AF1389" i="5"/>
  <c r="W1702" i="5"/>
  <c r="AF1702" i="5"/>
  <c r="W153" i="5"/>
  <c r="AF153" i="5"/>
  <c r="W440" i="5"/>
  <c r="AF440" i="5"/>
  <c r="W216" i="5"/>
  <c r="AF216" i="5"/>
  <c r="W80" i="5"/>
  <c r="AF80" i="5"/>
  <c r="W522" i="5"/>
  <c r="AF522" i="5"/>
  <c r="W203" i="5"/>
  <c r="AF203" i="5"/>
  <c r="W1274" i="5"/>
  <c r="AF1274" i="5"/>
  <c r="W1106" i="5"/>
  <c r="AF1106" i="5"/>
  <c r="W1505" i="5"/>
  <c r="AF1505" i="5"/>
  <c r="W1656" i="5"/>
  <c r="AF1656" i="5"/>
  <c r="W337" i="5"/>
  <c r="AF337" i="5"/>
  <c r="W675" i="5"/>
  <c r="AF675" i="5"/>
  <c r="W1199" i="5"/>
  <c r="AF1199" i="5"/>
  <c r="W1285" i="5"/>
  <c r="AF1285" i="5"/>
  <c r="W1345" i="5"/>
  <c r="AF1345" i="5"/>
  <c r="W376" i="5"/>
  <c r="AF376" i="5"/>
  <c r="W1430" i="5"/>
  <c r="AF1430" i="5"/>
  <c r="W611" i="5"/>
  <c r="AF611" i="5"/>
  <c r="W311" i="5"/>
  <c r="AF311" i="5"/>
  <c r="W1153" i="5"/>
  <c r="AF1153" i="5"/>
  <c r="W1461" i="5"/>
  <c r="AF1461" i="5"/>
  <c r="W1672" i="5"/>
  <c r="AF1672" i="5"/>
  <c r="W259" i="5"/>
  <c r="AF259" i="5"/>
  <c r="W923" i="5"/>
  <c r="AF923" i="5"/>
  <c r="W15" i="5"/>
  <c r="AF15" i="5"/>
  <c r="W966" i="5"/>
  <c r="AF966" i="5"/>
  <c r="W1166" i="5"/>
  <c r="AF1166" i="5"/>
  <c r="W1262" i="5"/>
  <c r="AF1262" i="5"/>
  <c r="W1642" i="5"/>
  <c r="AF1642" i="5"/>
  <c r="W900" i="5"/>
  <c r="AF900" i="5"/>
  <c r="W192" i="5"/>
  <c r="AF192" i="5"/>
  <c r="W760" i="5"/>
  <c r="AF760" i="5"/>
  <c r="W275" i="5"/>
  <c r="AF275" i="5"/>
  <c r="W566" i="5"/>
  <c r="AF566" i="5"/>
  <c r="W1198" i="5"/>
  <c r="AF1198" i="5"/>
  <c r="W99" i="5"/>
  <c r="AF99" i="5"/>
  <c r="W417" i="5"/>
  <c r="AF417" i="5"/>
  <c r="W550" i="5"/>
  <c r="AF550" i="5"/>
  <c r="W1150" i="5"/>
  <c r="AF1150" i="5"/>
  <c r="W1095" i="5"/>
  <c r="AF1095" i="5"/>
  <c r="W1409" i="5"/>
  <c r="AF1409" i="5"/>
  <c r="W32" i="5"/>
  <c r="AF32" i="5"/>
  <c r="W355" i="5"/>
  <c r="AF355" i="5"/>
  <c r="W744" i="5"/>
  <c r="AF744" i="5"/>
  <c r="W1270" i="5"/>
  <c r="AF1270" i="5"/>
  <c r="W144" i="5"/>
  <c r="AF144" i="5"/>
  <c r="W347" i="5"/>
  <c r="AF347" i="5"/>
  <c r="W850" i="5"/>
  <c r="AF850" i="5"/>
  <c r="W978" i="5"/>
  <c r="AF978" i="5"/>
  <c r="W934" i="5"/>
  <c r="AF934" i="5"/>
  <c r="W1530" i="5"/>
  <c r="AF1530" i="5"/>
  <c r="W529" i="5"/>
  <c r="AF529" i="5"/>
  <c r="W572" i="5"/>
  <c r="AF572" i="5"/>
  <c r="W1187" i="5"/>
  <c r="AF1187" i="5"/>
  <c r="W547" i="5"/>
  <c r="AF547" i="5"/>
  <c r="W287" i="5"/>
  <c r="AF287" i="5"/>
  <c r="W1157" i="5"/>
  <c r="AF1157" i="5"/>
  <c r="W1556" i="5"/>
  <c r="AF1556" i="5"/>
  <c r="W1382" i="5"/>
  <c r="AF1382" i="5"/>
  <c r="W1098" i="5"/>
  <c r="AF1098" i="5"/>
  <c r="W1133" i="5"/>
  <c r="AF1133" i="5"/>
  <c r="W1673" i="5"/>
  <c r="AF1673" i="5"/>
  <c r="W954" i="5"/>
  <c r="AF954" i="5"/>
  <c r="W432" i="5"/>
  <c r="AF432" i="5"/>
  <c r="W647" i="5"/>
  <c r="AF647" i="5"/>
  <c r="W1422" i="5"/>
  <c r="AF1422" i="5"/>
  <c r="W1305" i="5"/>
  <c r="AF1305" i="5"/>
  <c r="W276" i="5"/>
  <c r="AF276" i="5"/>
  <c r="W406" i="5"/>
  <c r="AF406" i="5"/>
  <c r="W1058" i="5"/>
  <c r="AF1058" i="5"/>
  <c r="W76" i="5"/>
  <c r="AF76" i="5"/>
  <c r="W536" i="5"/>
  <c r="AF536" i="5"/>
  <c r="W344" i="5"/>
  <c r="AF344" i="5"/>
  <c r="W184" i="5"/>
  <c r="AF184" i="5"/>
  <c r="W739" i="5"/>
  <c r="AF739" i="5"/>
  <c r="W465" i="5"/>
  <c r="AF465" i="5"/>
  <c r="W1571" i="5"/>
  <c r="AF1571" i="5"/>
  <c r="W1216" i="5"/>
  <c r="AF1216" i="5"/>
  <c r="W724" i="5"/>
  <c r="AF724" i="5"/>
  <c r="W421" i="5"/>
  <c r="AF421" i="5"/>
  <c r="W857" i="5"/>
  <c r="AF857" i="5"/>
  <c r="W1217" i="5"/>
  <c r="AF1217" i="5"/>
  <c r="W1256" i="5"/>
  <c r="AF1256" i="5"/>
  <c r="W1237" i="5"/>
  <c r="AF1237" i="5"/>
  <c r="W1483" i="5"/>
  <c r="AF1483" i="5"/>
  <c r="W158" i="5"/>
  <c r="AF158" i="5"/>
  <c r="W1241" i="5"/>
  <c r="AF1241" i="5"/>
  <c r="W1411" i="5"/>
  <c r="AF1411" i="5"/>
  <c r="W1551" i="5"/>
  <c r="AF1551" i="5"/>
  <c r="W1144" i="5"/>
  <c r="AF1144" i="5"/>
  <c r="W781" i="5"/>
  <c r="AF781" i="5"/>
  <c r="W1617" i="5"/>
  <c r="AF1617" i="5"/>
  <c r="W1666" i="5"/>
  <c r="AF1666" i="5"/>
  <c r="W856" i="5"/>
  <c r="AF856" i="5"/>
  <c r="W794" i="5"/>
  <c r="AF794" i="5"/>
  <c r="W428" i="5"/>
  <c r="AF428" i="5"/>
  <c r="W1151" i="5"/>
  <c r="AF1151" i="5"/>
  <c r="W818" i="5"/>
  <c r="AF818" i="5"/>
  <c r="W1568" i="5"/>
  <c r="AF1568" i="5"/>
  <c r="W146" i="5"/>
  <c r="AF146" i="5"/>
  <c r="W1113" i="5"/>
  <c r="AF1113" i="5"/>
  <c r="W30" i="5"/>
  <c r="AF30" i="5"/>
  <c r="W404" i="5"/>
  <c r="AF404" i="5"/>
  <c r="W210" i="5"/>
  <c r="AF210" i="5"/>
  <c r="W194" i="5"/>
  <c r="AF194" i="5"/>
  <c r="P1705" i="3"/>
  <c r="P1704" i="3"/>
  <c r="P1703" i="3"/>
  <c r="R1703" i="3" s="1"/>
  <c r="S1702" i="3"/>
  <c r="U1702" i="3" s="1"/>
  <c r="V1702" i="3" s="1"/>
  <c r="W1702" i="3" s="1"/>
  <c r="P1702" i="3"/>
  <c r="R1702" i="3" s="1"/>
  <c r="P1701" i="3"/>
  <c r="R1701" i="3" s="1"/>
  <c r="P1700" i="3"/>
  <c r="R1700" i="3" s="1"/>
  <c r="P1699" i="3"/>
  <c r="P1698" i="3"/>
  <c r="R1698" i="3" s="1"/>
  <c r="P1697" i="3"/>
  <c r="R1697" i="3" s="1"/>
  <c r="S1696" i="3"/>
  <c r="P1696" i="3"/>
  <c r="R1696" i="3" s="1"/>
  <c r="S1695" i="3"/>
  <c r="U1695" i="3" s="1"/>
  <c r="P1695" i="3"/>
  <c r="R1695" i="3" s="1"/>
  <c r="S1694" i="3"/>
  <c r="P1694" i="3"/>
  <c r="R1694" i="3" s="1"/>
  <c r="P1693" i="3"/>
  <c r="R1693" i="3" s="1"/>
  <c r="P1692" i="3"/>
  <c r="R1692" i="3" s="1"/>
  <c r="P1691" i="3"/>
  <c r="P1690" i="3"/>
  <c r="R1690" i="3" s="1"/>
  <c r="P1689" i="3"/>
  <c r="S1688" i="3"/>
  <c r="P1688" i="3"/>
  <c r="R1688" i="3" s="1"/>
  <c r="S1687" i="3"/>
  <c r="U1687" i="3" s="1"/>
  <c r="P1687" i="3"/>
  <c r="R1687" i="3" s="1"/>
  <c r="S1686" i="3"/>
  <c r="P1686" i="3"/>
  <c r="R1686" i="3" s="1"/>
  <c r="P1685" i="3"/>
  <c r="R1685" i="3" s="1"/>
  <c r="P1684" i="3"/>
  <c r="R1684" i="3" s="1"/>
  <c r="P1683" i="3"/>
  <c r="P1682" i="3"/>
  <c r="R1682" i="3" s="1"/>
  <c r="P1681" i="3"/>
  <c r="S1680" i="3"/>
  <c r="P1680" i="3"/>
  <c r="R1680" i="3" s="1"/>
  <c r="S1679" i="3"/>
  <c r="U1679" i="3" s="1"/>
  <c r="P1679" i="3"/>
  <c r="R1679" i="3" s="1"/>
  <c r="S1678" i="3"/>
  <c r="P1678" i="3"/>
  <c r="R1678" i="3" s="1"/>
  <c r="P1677" i="3"/>
  <c r="R1677" i="3" s="1"/>
  <c r="P1676" i="3"/>
  <c r="R1676" i="3" s="1"/>
  <c r="P1675" i="3"/>
  <c r="P1674" i="3"/>
  <c r="R1674" i="3" s="1"/>
  <c r="P1673" i="3"/>
  <c r="S1672" i="3"/>
  <c r="P1672" i="3"/>
  <c r="R1672" i="3" s="1"/>
  <c r="S1671" i="3"/>
  <c r="U1671" i="3" s="1"/>
  <c r="P1671" i="3"/>
  <c r="R1671" i="3" s="1"/>
  <c r="S1670" i="3"/>
  <c r="P1670" i="3"/>
  <c r="R1670" i="3" s="1"/>
  <c r="P1669" i="3"/>
  <c r="R1669" i="3" s="1"/>
  <c r="P1668" i="3"/>
  <c r="R1668" i="3" s="1"/>
  <c r="P1667" i="3"/>
  <c r="P1666" i="3"/>
  <c r="R1666" i="3" s="1"/>
  <c r="P1665" i="3"/>
  <c r="S1664" i="3"/>
  <c r="P1664" i="3"/>
  <c r="R1664" i="3" s="1"/>
  <c r="S1663" i="3"/>
  <c r="U1663" i="3" s="1"/>
  <c r="P1663" i="3"/>
  <c r="R1663" i="3" s="1"/>
  <c r="S1662" i="3"/>
  <c r="P1662" i="3"/>
  <c r="R1662" i="3" s="1"/>
  <c r="P1661" i="3"/>
  <c r="R1661" i="3" s="1"/>
  <c r="P1660" i="3"/>
  <c r="R1660" i="3" s="1"/>
  <c r="P1659" i="3"/>
  <c r="P1658" i="3"/>
  <c r="R1658" i="3" s="1"/>
  <c r="P1657" i="3"/>
  <c r="S1656" i="3"/>
  <c r="P1656" i="3"/>
  <c r="R1656" i="3" s="1"/>
  <c r="S1655" i="3"/>
  <c r="U1655" i="3" s="1"/>
  <c r="P1655" i="3"/>
  <c r="R1655" i="3" s="1"/>
  <c r="S1654" i="3"/>
  <c r="P1654" i="3"/>
  <c r="R1654" i="3" s="1"/>
  <c r="P1653" i="3"/>
  <c r="R1653" i="3" s="1"/>
  <c r="P1652" i="3"/>
  <c r="R1652" i="3" s="1"/>
  <c r="P1651" i="3"/>
  <c r="P1650" i="3"/>
  <c r="R1650" i="3" s="1"/>
  <c r="P1649" i="3"/>
  <c r="S1648" i="3"/>
  <c r="P1648" i="3"/>
  <c r="R1648" i="3" s="1"/>
  <c r="S1647" i="3"/>
  <c r="U1647" i="3" s="1"/>
  <c r="P1647" i="3"/>
  <c r="R1647" i="3" s="1"/>
  <c r="S1646" i="3"/>
  <c r="P1646" i="3"/>
  <c r="R1646" i="3" s="1"/>
  <c r="P1645" i="3"/>
  <c r="R1645" i="3" s="1"/>
  <c r="P1644" i="3"/>
  <c r="R1644" i="3" s="1"/>
  <c r="P1643" i="3"/>
  <c r="P1642" i="3"/>
  <c r="R1642" i="3" s="1"/>
  <c r="P1641" i="3"/>
  <c r="S1640" i="3"/>
  <c r="P1640" i="3"/>
  <c r="R1640" i="3" s="1"/>
  <c r="S1639" i="3"/>
  <c r="U1639" i="3" s="1"/>
  <c r="P1639" i="3"/>
  <c r="R1639" i="3" s="1"/>
  <c r="S1638" i="3"/>
  <c r="P1638" i="3"/>
  <c r="R1638" i="3" s="1"/>
  <c r="P1637" i="3"/>
  <c r="R1637" i="3" s="1"/>
  <c r="P1636" i="3"/>
  <c r="R1636" i="3" s="1"/>
  <c r="P1635" i="3"/>
  <c r="P1634" i="3"/>
  <c r="R1634" i="3" s="1"/>
  <c r="P1633" i="3"/>
  <c r="S1632" i="3"/>
  <c r="P1632" i="3"/>
  <c r="R1632" i="3" s="1"/>
  <c r="S1631" i="3"/>
  <c r="U1631" i="3" s="1"/>
  <c r="P1631" i="3"/>
  <c r="R1631" i="3" s="1"/>
  <c r="S1630" i="3"/>
  <c r="P1630" i="3"/>
  <c r="R1630" i="3" s="1"/>
  <c r="P1629" i="3"/>
  <c r="R1629" i="3" s="1"/>
  <c r="P1628" i="3"/>
  <c r="R1628" i="3" s="1"/>
  <c r="P1627" i="3"/>
  <c r="P1626" i="3"/>
  <c r="R1626" i="3" s="1"/>
  <c r="P1625" i="3"/>
  <c r="S1624" i="3"/>
  <c r="P1624" i="3"/>
  <c r="R1624" i="3" s="1"/>
  <c r="S1623" i="3"/>
  <c r="U1623" i="3" s="1"/>
  <c r="P1623" i="3"/>
  <c r="R1623" i="3" s="1"/>
  <c r="S1622" i="3"/>
  <c r="P1622" i="3"/>
  <c r="R1622" i="3" s="1"/>
  <c r="P1621" i="3"/>
  <c r="R1621" i="3" s="1"/>
  <c r="P1620" i="3"/>
  <c r="R1620" i="3" s="1"/>
  <c r="P1619" i="3"/>
  <c r="P1618" i="3"/>
  <c r="R1618" i="3" s="1"/>
  <c r="P1617" i="3"/>
  <c r="S1616" i="3"/>
  <c r="P1616" i="3"/>
  <c r="R1616" i="3" s="1"/>
  <c r="S1615" i="3"/>
  <c r="U1615" i="3" s="1"/>
  <c r="P1615" i="3"/>
  <c r="R1615" i="3" s="1"/>
  <c r="S1614" i="3"/>
  <c r="P1614" i="3"/>
  <c r="R1614" i="3" s="1"/>
  <c r="P1613" i="3"/>
  <c r="R1613" i="3" s="1"/>
  <c r="P1612" i="3"/>
  <c r="R1612" i="3" s="1"/>
  <c r="P1611" i="3"/>
  <c r="P1610" i="3"/>
  <c r="R1610" i="3" s="1"/>
  <c r="P1609" i="3"/>
  <c r="S1608" i="3"/>
  <c r="P1608" i="3"/>
  <c r="R1608" i="3" s="1"/>
  <c r="S1607" i="3"/>
  <c r="U1607" i="3" s="1"/>
  <c r="P1607" i="3"/>
  <c r="R1607" i="3" s="1"/>
  <c r="S1606" i="3"/>
  <c r="P1606" i="3"/>
  <c r="R1606" i="3" s="1"/>
  <c r="P1605" i="3"/>
  <c r="R1605" i="3" s="1"/>
  <c r="P1604" i="3"/>
  <c r="R1604" i="3" s="1"/>
  <c r="P1603" i="3"/>
  <c r="P1602" i="3"/>
  <c r="P1601" i="3"/>
  <c r="S1600" i="3"/>
  <c r="P1600" i="3"/>
  <c r="R1600" i="3" s="1"/>
  <c r="S1599" i="3"/>
  <c r="P1599" i="3"/>
  <c r="R1599" i="3" s="1"/>
  <c r="S1598" i="3"/>
  <c r="P1598" i="3"/>
  <c r="R1598" i="3" s="1"/>
  <c r="P1597" i="3"/>
  <c r="R1597" i="3" s="1"/>
  <c r="P1596" i="3"/>
  <c r="R1596" i="3" s="1"/>
  <c r="P1595" i="3"/>
  <c r="P1594" i="3"/>
  <c r="P1593" i="3"/>
  <c r="P1592" i="3"/>
  <c r="U1591" i="3"/>
  <c r="R1591" i="3"/>
  <c r="S1591" i="3" s="1"/>
  <c r="P1591" i="3"/>
  <c r="R1590" i="3"/>
  <c r="S1590" i="3" s="1"/>
  <c r="U1590" i="3" s="1"/>
  <c r="P1590" i="3"/>
  <c r="P1589" i="3"/>
  <c r="R1589" i="3" s="1"/>
  <c r="S1589" i="3" s="1"/>
  <c r="P1588" i="3"/>
  <c r="R1587" i="3"/>
  <c r="S1587" i="3" s="1"/>
  <c r="P1587" i="3"/>
  <c r="R1586" i="3"/>
  <c r="S1586" i="3" s="1"/>
  <c r="P1586" i="3"/>
  <c r="P1585" i="3"/>
  <c r="R1585" i="3" s="1"/>
  <c r="P1584" i="3"/>
  <c r="R1583" i="3"/>
  <c r="S1583" i="3" s="1"/>
  <c r="P1583" i="3"/>
  <c r="R1582" i="3"/>
  <c r="S1582" i="3" s="1"/>
  <c r="P1582" i="3"/>
  <c r="P1581" i="3"/>
  <c r="R1581" i="3" s="1"/>
  <c r="P1580" i="3"/>
  <c r="V1579" i="3"/>
  <c r="W1579" i="3" s="1"/>
  <c r="R1579" i="3"/>
  <c r="S1579" i="3" s="1"/>
  <c r="U1579" i="3" s="1"/>
  <c r="P1579" i="3"/>
  <c r="R1578" i="3"/>
  <c r="S1578" i="3" s="1"/>
  <c r="P1578" i="3"/>
  <c r="P1577" i="3"/>
  <c r="R1577" i="3" s="1"/>
  <c r="P1576" i="3"/>
  <c r="R1575" i="3"/>
  <c r="S1575" i="3" s="1"/>
  <c r="P1575" i="3"/>
  <c r="R1574" i="3"/>
  <c r="S1574" i="3" s="1"/>
  <c r="P1574" i="3"/>
  <c r="P1573" i="3"/>
  <c r="P1572" i="3"/>
  <c r="R1571" i="3"/>
  <c r="S1571" i="3" s="1"/>
  <c r="P1571" i="3"/>
  <c r="V1570" i="3"/>
  <c r="W1570" i="3" s="1"/>
  <c r="R1570" i="3"/>
  <c r="S1570" i="3" s="1"/>
  <c r="U1570" i="3" s="1"/>
  <c r="P1570" i="3"/>
  <c r="P1569" i="3"/>
  <c r="R1569" i="3" s="1"/>
  <c r="P1568" i="3"/>
  <c r="R1567" i="3"/>
  <c r="S1567" i="3" s="1"/>
  <c r="P1567" i="3"/>
  <c r="R1566" i="3"/>
  <c r="S1566" i="3" s="1"/>
  <c r="P1566" i="3"/>
  <c r="P1565" i="3"/>
  <c r="R1565" i="3" s="1"/>
  <c r="P1564" i="3"/>
  <c r="R1563" i="3"/>
  <c r="S1563" i="3" s="1"/>
  <c r="P1563" i="3"/>
  <c r="R1562" i="3"/>
  <c r="S1562" i="3" s="1"/>
  <c r="P1562" i="3"/>
  <c r="P1561" i="3"/>
  <c r="R1561" i="3" s="1"/>
  <c r="P1560" i="3"/>
  <c r="R1559" i="3"/>
  <c r="S1559" i="3" s="1"/>
  <c r="P1559" i="3"/>
  <c r="R1558" i="3"/>
  <c r="S1558" i="3" s="1"/>
  <c r="P1558" i="3"/>
  <c r="P1557" i="3"/>
  <c r="R1557" i="3" s="1"/>
  <c r="P1556" i="3"/>
  <c r="R1555" i="3"/>
  <c r="S1555" i="3" s="1"/>
  <c r="P1555" i="3"/>
  <c r="R1554" i="3"/>
  <c r="S1554" i="3" s="1"/>
  <c r="P1554" i="3"/>
  <c r="P1553" i="3"/>
  <c r="R1553" i="3" s="1"/>
  <c r="P1552" i="3"/>
  <c r="R1551" i="3"/>
  <c r="S1551" i="3" s="1"/>
  <c r="P1551" i="3"/>
  <c r="R1550" i="3"/>
  <c r="S1550" i="3" s="1"/>
  <c r="P1550" i="3"/>
  <c r="P1549" i="3"/>
  <c r="R1549" i="3" s="1"/>
  <c r="P1548" i="3"/>
  <c r="R1547" i="3"/>
  <c r="S1547" i="3" s="1"/>
  <c r="P1547" i="3"/>
  <c r="R1546" i="3"/>
  <c r="S1546" i="3" s="1"/>
  <c r="P1546" i="3"/>
  <c r="P1545" i="3"/>
  <c r="R1545" i="3" s="1"/>
  <c r="P1544" i="3"/>
  <c r="R1543" i="3"/>
  <c r="S1543" i="3" s="1"/>
  <c r="P1543" i="3"/>
  <c r="R1542" i="3"/>
  <c r="S1542" i="3" s="1"/>
  <c r="P1542" i="3"/>
  <c r="P1541" i="3"/>
  <c r="R1541" i="3" s="1"/>
  <c r="P1540" i="3"/>
  <c r="R1539" i="3"/>
  <c r="S1539" i="3" s="1"/>
  <c r="P1539" i="3"/>
  <c r="R1538" i="3"/>
  <c r="S1538" i="3" s="1"/>
  <c r="P1538" i="3"/>
  <c r="P1537" i="3"/>
  <c r="R1537" i="3" s="1"/>
  <c r="P1536" i="3"/>
  <c r="R1535" i="3"/>
  <c r="S1535" i="3" s="1"/>
  <c r="P1535" i="3"/>
  <c r="R1534" i="3"/>
  <c r="S1534" i="3" s="1"/>
  <c r="P1534" i="3"/>
  <c r="P1533" i="3"/>
  <c r="R1533" i="3" s="1"/>
  <c r="P1532" i="3"/>
  <c r="R1531" i="3"/>
  <c r="S1531" i="3" s="1"/>
  <c r="P1531" i="3"/>
  <c r="R1530" i="3"/>
  <c r="S1530" i="3" s="1"/>
  <c r="P1530" i="3"/>
  <c r="P1529" i="3"/>
  <c r="R1529" i="3" s="1"/>
  <c r="P1528" i="3"/>
  <c r="R1527" i="3"/>
  <c r="S1527" i="3" s="1"/>
  <c r="P1527" i="3"/>
  <c r="R1526" i="3"/>
  <c r="S1526" i="3" s="1"/>
  <c r="P1526" i="3"/>
  <c r="S1525" i="3"/>
  <c r="U1525" i="3" s="1"/>
  <c r="P1525" i="3"/>
  <c r="R1525" i="3" s="1"/>
  <c r="P1524" i="3"/>
  <c r="R1524" i="3" s="1"/>
  <c r="R1523" i="3"/>
  <c r="P1523" i="3"/>
  <c r="S1523" i="3" s="1"/>
  <c r="R1522" i="3"/>
  <c r="P1522" i="3"/>
  <c r="S1522" i="3" s="1"/>
  <c r="U1522" i="3" s="1"/>
  <c r="P1521" i="3"/>
  <c r="S1520" i="3"/>
  <c r="P1520" i="3"/>
  <c r="R1520" i="3" s="1"/>
  <c r="U1519" i="3"/>
  <c r="R1519" i="3"/>
  <c r="P1519" i="3"/>
  <c r="S1519" i="3" s="1"/>
  <c r="P1518" i="3"/>
  <c r="S1517" i="3"/>
  <c r="P1517" i="3"/>
  <c r="R1517" i="3" s="1"/>
  <c r="R1516" i="3"/>
  <c r="P1516" i="3"/>
  <c r="S1516" i="3" s="1"/>
  <c r="R1515" i="3"/>
  <c r="S1515" i="3" s="1"/>
  <c r="P1515" i="3"/>
  <c r="U1514" i="3"/>
  <c r="R1514" i="3"/>
  <c r="P1514" i="3"/>
  <c r="S1514" i="3" s="1"/>
  <c r="R1513" i="3"/>
  <c r="P1513" i="3"/>
  <c r="U1512" i="3"/>
  <c r="R1512" i="3"/>
  <c r="P1512" i="3"/>
  <c r="S1512" i="3" s="1"/>
  <c r="R1511" i="3"/>
  <c r="S1511" i="3" s="1"/>
  <c r="P1511" i="3"/>
  <c r="R1510" i="3"/>
  <c r="P1510" i="3"/>
  <c r="S1510" i="3" s="1"/>
  <c r="R1509" i="3"/>
  <c r="P1509" i="3"/>
  <c r="R1508" i="3"/>
  <c r="P1508" i="3"/>
  <c r="S1508" i="3" s="1"/>
  <c r="R1507" i="3"/>
  <c r="S1507" i="3" s="1"/>
  <c r="P1507" i="3"/>
  <c r="U1506" i="3"/>
  <c r="R1506" i="3"/>
  <c r="P1506" i="3"/>
  <c r="S1506" i="3" s="1"/>
  <c r="R1505" i="3"/>
  <c r="P1505" i="3"/>
  <c r="U1504" i="3"/>
  <c r="R1504" i="3"/>
  <c r="P1504" i="3"/>
  <c r="S1504" i="3" s="1"/>
  <c r="R1503" i="3"/>
  <c r="S1503" i="3" s="1"/>
  <c r="P1503" i="3"/>
  <c r="R1502" i="3"/>
  <c r="P1502" i="3"/>
  <c r="S1502" i="3" s="1"/>
  <c r="R1501" i="3"/>
  <c r="P1501" i="3"/>
  <c r="R1500" i="3"/>
  <c r="P1500" i="3"/>
  <c r="S1500" i="3" s="1"/>
  <c r="R1499" i="3"/>
  <c r="S1499" i="3" s="1"/>
  <c r="P1499" i="3"/>
  <c r="U1498" i="3"/>
  <c r="R1498" i="3"/>
  <c r="P1498" i="3"/>
  <c r="S1498" i="3" s="1"/>
  <c r="R1497" i="3"/>
  <c r="P1497" i="3"/>
  <c r="U1496" i="3"/>
  <c r="R1496" i="3"/>
  <c r="P1496" i="3"/>
  <c r="S1496" i="3" s="1"/>
  <c r="R1495" i="3"/>
  <c r="S1495" i="3" s="1"/>
  <c r="P1495" i="3"/>
  <c r="R1494" i="3"/>
  <c r="P1494" i="3"/>
  <c r="S1494" i="3" s="1"/>
  <c r="R1493" i="3"/>
  <c r="P1493" i="3"/>
  <c r="R1492" i="3"/>
  <c r="P1492" i="3"/>
  <c r="S1492" i="3" s="1"/>
  <c r="R1491" i="3"/>
  <c r="S1491" i="3" s="1"/>
  <c r="P1491" i="3"/>
  <c r="U1490" i="3"/>
  <c r="R1490" i="3"/>
  <c r="P1490" i="3"/>
  <c r="S1490" i="3" s="1"/>
  <c r="R1489" i="3"/>
  <c r="P1489" i="3"/>
  <c r="U1488" i="3"/>
  <c r="R1488" i="3"/>
  <c r="P1488" i="3"/>
  <c r="S1488" i="3" s="1"/>
  <c r="R1487" i="3"/>
  <c r="S1487" i="3" s="1"/>
  <c r="P1487" i="3"/>
  <c r="U1486" i="3"/>
  <c r="R1486" i="3"/>
  <c r="P1486" i="3"/>
  <c r="S1486" i="3" s="1"/>
  <c r="R1485" i="3"/>
  <c r="P1485" i="3"/>
  <c r="S1485" i="3" s="1"/>
  <c r="R1484" i="3"/>
  <c r="P1484" i="3"/>
  <c r="S1484" i="3" s="1"/>
  <c r="U1484" i="3" s="1"/>
  <c r="U1483" i="3"/>
  <c r="R1483" i="3"/>
  <c r="S1483" i="3" s="1"/>
  <c r="P1483" i="3"/>
  <c r="R1482" i="3"/>
  <c r="P1482" i="3"/>
  <c r="S1482" i="3" s="1"/>
  <c r="R1481" i="3"/>
  <c r="P1481" i="3"/>
  <c r="U1480" i="3"/>
  <c r="R1480" i="3"/>
  <c r="P1480" i="3"/>
  <c r="S1480" i="3" s="1"/>
  <c r="R1479" i="3"/>
  <c r="S1479" i="3" s="1"/>
  <c r="P1479" i="3"/>
  <c r="R1478" i="3"/>
  <c r="P1478" i="3"/>
  <c r="R1477" i="3"/>
  <c r="P1477" i="3"/>
  <c r="R1476" i="3"/>
  <c r="P1476" i="3"/>
  <c r="S1476" i="3" s="1"/>
  <c r="R1475" i="3"/>
  <c r="S1475" i="3" s="1"/>
  <c r="P1475" i="3"/>
  <c r="R1474" i="3"/>
  <c r="P1474" i="3"/>
  <c r="R1473" i="3"/>
  <c r="P1473" i="3"/>
  <c r="U1472" i="3"/>
  <c r="R1472" i="3"/>
  <c r="P1472" i="3"/>
  <c r="S1472" i="3" s="1"/>
  <c r="R1471" i="3"/>
  <c r="S1471" i="3" s="1"/>
  <c r="P1471" i="3"/>
  <c r="U1470" i="3"/>
  <c r="R1470" i="3"/>
  <c r="P1470" i="3"/>
  <c r="S1470" i="3" s="1"/>
  <c r="R1469" i="3"/>
  <c r="P1469" i="3"/>
  <c r="S1469" i="3" s="1"/>
  <c r="R1468" i="3"/>
  <c r="P1468" i="3"/>
  <c r="S1468" i="3" s="1"/>
  <c r="U1468" i="3" s="1"/>
  <c r="U1467" i="3"/>
  <c r="R1467" i="3"/>
  <c r="S1467" i="3" s="1"/>
  <c r="P1467" i="3"/>
  <c r="R1466" i="3"/>
  <c r="P1466" i="3"/>
  <c r="S1466" i="3" s="1"/>
  <c r="R1465" i="3"/>
  <c r="P1465" i="3"/>
  <c r="U1464" i="3"/>
  <c r="R1464" i="3"/>
  <c r="P1464" i="3"/>
  <c r="S1464" i="3" s="1"/>
  <c r="R1463" i="3"/>
  <c r="S1463" i="3" s="1"/>
  <c r="P1463" i="3"/>
  <c r="R1462" i="3"/>
  <c r="P1462" i="3"/>
  <c r="R1461" i="3"/>
  <c r="P1461" i="3"/>
  <c r="R1460" i="3"/>
  <c r="P1460" i="3"/>
  <c r="S1460" i="3" s="1"/>
  <c r="R1459" i="3"/>
  <c r="S1459" i="3" s="1"/>
  <c r="P1459" i="3"/>
  <c r="R1458" i="3"/>
  <c r="P1458" i="3"/>
  <c r="R1457" i="3"/>
  <c r="P1457" i="3"/>
  <c r="U1456" i="3"/>
  <c r="R1456" i="3"/>
  <c r="P1456" i="3"/>
  <c r="S1456" i="3" s="1"/>
  <c r="R1455" i="3"/>
  <c r="S1455" i="3" s="1"/>
  <c r="P1455" i="3"/>
  <c r="U1454" i="3"/>
  <c r="R1454" i="3"/>
  <c r="P1454" i="3"/>
  <c r="S1454" i="3" s="1"/>
  <c r="R1453" i="3"/>
  <c r="P1453" i="3"/>
  <c r="S1453" i="3" s="1"/>
  <c r="R1452" i="3"/>
  <c r="P1452" i="3"/>
  <c r="S1452" i="3" s="1"/>
  <c r="U1452" i="3" s="1"/>
  <c r="U1451" i="3"/>
  <c r="R1451" i="3"/>
  <c r="S1451" i="3" s="1"/>
  <c r="P1451" i="3"/>
  <c r="R1450" i="3"/>
  <c r="P1450" i="3"/>
  <c r="S1450" i="3" s="1"/>
  <c r="R1449" i="3"/>
  <c r="P1449" i="3"/>
  <c r="U1448" i="3"/>
  <c r="R1448" i="3"/>
  <c r="P1448" i="3"/>
  <c r="S1448" i="3" s="1"/>
  <c r="R1447" i="3"/>
  <c r="S1447" i="3" s="1"/>
  <c r="P1447" i="3"/>
  <c r="R1446" i="3"/>
  <c r="P1446" i="3"/>
  <c r="S1446" i="3" s="1"/>
  <c r="R1445" i="3"/>
  <c r="P1445" i="3"/>
  <c r="R1444" i="3"/>
  <c r="P1444" i="3"/>
  <c r="S1444" i="3" s="1"/>
  <c r="R1443" i="3"/>
  <c r="S1443" i="3" s="1"/>
  <c r="P1443" i="3"/>
  <c r="R1442" i="3"/>
  <c r="P1442" i="3"/>
  <c r="R1441" i="3"/>
  <c r="P1441" i="3"/>
  <c r="U1440" i="3"/>
  <c r="V1440" i="3" s="1"/>
  <c r="W1440" i="3" s="1"/>
  <c r="R1440" i="3"/>
  <c r="P1440" i="3"/>
  <c r="S1440" i="3" s="1"/>
  <c r="R1439" i="3"/>
  <c r="S1439" i="3" s="1"/>
  <c r="P1439" i="3"/>
  <c r="R1438" i="3"/>
  <c r="P1438" i="3"/>
  <c r="R1437" i="3"/>
  <c r="P1437" i="3"/>
  <c r="U1436" i="3"/>
  <c r="V1436" i="3" s="1"/>
  <c r="W1436" i="3" s="1"/>
  <c r="R1436" i="3"/>
  <c r="P1436" i="3"/>
  <c r="S1436" i="3" s="1"/>
  <c r="R1435" i="3"/>
  <c r="S1435" i="3" s="1"/>
  <c r="P1435" i="3"/>
  <c r="R1434" i="3"/>
  <c r="P1434" i="3"/>
  <c r="R1433" i="3"/>
  <c r="P1433" i="3"/>
  <c r="W1432" i="3"/>
  <c r="U1432" i="3"/>
  <c r="V1432" i="3" s="1"/>
  <c r="R1432" i="3"/>
  <c r="P1432" i="3"/>
  <c r="S1432" i="3" s="1"/>
  <c r="R1431" i="3"/>
  <c r="S1431" i="3" s="1"/>
  <c r="P1431" i="3"/>
  <c r="R1430" i="3"/>
  <c r="P1430" i="3"/>
  <c r="R1429" i="3"/>
  <c r="P1429" i="3"/>
  <c r="U1428" i="3"/>
  <c r="V1428" i="3" s="1"/>
  <c r="W1428" i="3" s="1"/>
  <c r="R1428" i="3"/>
  <c r="P1428" i="3"/>
  <c r="S1428" i="3" s="1"/>
  <c r="R1427" i="3"/>
  <c r="S1427" i="3" s="1"/>
  <c r="P1427" i="3"/>
  <c r="R1426" i="3"/>
  <c r="P1426" i="3"/>
  <c r="R1425" i="3"/>
  <c r="P1425" i="3"/>
  <c r="U1424" i="3"/>
  <c r="V1424" i="3" s="1"/>
  <c r="W1424" i="3" s="1"/>
  <c r="R1424" i="3"/>
  <c r="P1424" i="3"/>
  <c r="S1424" i="3" s="1"/>
  <c r="R1423" i="3"/>
  <c r="S1423" i="3" s="1"/>
  <c r="P1423" i="3"/>
  <c r="R1422" i="3"/>
  <c r="P1422" i="3"/>
  <c r="R1421" i="3"/>
  <c r="P1421" i="3"/>
  <c r="U1420" i="3"/>
  <c r="V1420" i="3" s="1"/>
  <c r="W1420" i="3" s="1"/>
  <c r="R1420" i="3"/>
  <c r="P1420" i="3"/>
  <c r="S1420" i="3" s="1"/>
  <c r="R1419" i="3"/>
  <c r="S1419" i="3" s="1"/>
  <c r="P1419" i="3"/>
  <c r="R1418" i="3"/>
  <c r="P1418" i="3"/>
  <c r="R1417" i="3"/>
  <c r="P1417" i="3"/>
  <c r="S1417" i="3" s="1"/>
  <c r="R1416" i="3"/>
  <c r="P1416" i="3"/>
  <c r="S1416" i="3" s="1"/>
  <c r="U1416" i="3" s="1"/>
  <c r="V1416" i="3" s="1"/>
  <c r="W1416" i="3" s="1"/>
  <c r="S1415" i="3"/>
  <c r="R1415" i="3"/>
  <c r="P1415" i="3"/>
  <c r="P1414" i="3"/>
  <c r="U1413" i="3"/>
  <c r="R1413" i="3"/>
  <c r="P1413" i="3"/>
  <c r="S1413" i="3" s="1"/>
  <c r="R1412" i="3"/>
  <c r="P1412" i="3"/>
  <c r="S1411" i="3"/>
  <c r="R1411" i="3"/>
  <c r="P1411" i="3"/>
  <c r="P1410" i="3"/>
  <c r="R1409" i="3"/>
  <c r="P1409" i="3"/>
  <c r="R1408" i="3"/>
  <c r="P1408" i="3"/>
  <c r="R1407" i="3"/>
  <c r="S1407" i="3" s="1"/>
  <c r="P1407" i="3"/>
  <c r="P1406" i="3"/>
  <c r="R1405" i="3"/>
  <c r="P1405" i="3"/>
  <c r="S1405" i="3" s="1"/>
  <c r="R1404" i="3"/>
  <c r="P1404" i="3"/>
  <c r="S1403" i="3"/>
  <c r="R1403" i="3"/>
  <c r="P1403" i="3"/>
  <c r="R1402" i="3"/>
  <c r="P1402" i="3"/>
  <c r="R1401" i="3"/>
  <c r="P1401" i="3"/>
  <c r="S1401" i="3" s="1"/>
  <c r="R1400" i="3"/>
  <c r="P1400" i="3"/>
  <c r="S1400" i="3" s="1"/>
  <c r="U1400" i="3" s="1"/>
  <c r="V1400" i="3" s="1"/>
  <c r="W1400" i="3" s="1"/>
  <c r="S1399" i="3"/>
  <c r="R1399" i="3"/>
  <c r="P1399" i="3"/>
  <c r="P1398" i="3"/>
  <c r="U1397" i="3"/>
  <c r="R1397" i="3"/>
  <c r="P1397" i="3"/>
  <c r="S1397" i="3" s="1"/>
  <c r="R1396" i="3"/>
  <c r="P1396" i="3"/>
  <c r="S1395" i="3"/>
  <c r="R1395" i="3"/>
  <c r="P1395" i="3"/>
  <c r="P1394" i="3"/>
  <c r="R1393" i="3"/>
  <c r="P1393" i="3"/>
  <c r="R1392" i="3"/>
  <c r="P1392" i="3"/>
  <c r="R1391" i="3"/>
  <c r="S1391" i="3" s="1"/>
  <c r="P1391" i="3"/>
  <c r="P1390" i="3"/>
  <c r="R1389" i="3"/>
  <c r="P1389" i="3"/>
  <c r="S1389" i="3" s="1"/>
  <c r="R1388" i="3"/>
  <c r="P1388" i="3"/>
  <c r="S1387" i="3"/>
  <c r="R1387" i="3"/>
  <c r="P1387" i="3"/>
  <c r="R1386" i="3"/>
  <c r="P1386" i="3"/>
  <c r="U1385" i="3"/>
  <c r="R1385" i="3"/>
  <c r="P1385" i="3"/>
  <c r="S1385" i="3" s="1"/>
  <c r="R1384" i="3"/>
  <c r="P1384" i="3"/>
  <c r="S1384" i="3" s="1"/>
  <c r="U1384" i="3" s="1"/>
  <c r="V1384" i="3" s="1"/>
  <c r="W1384" i="3" s="1"/>
  <c r="S1383" i="3"/>
  <c r="R1383" i="3"/>
  <c r="P1383" i="3"/>
  <c r="P1382" i="3"/>
  <c r="U1381" i="3"/>
  <c r="R1381" i="3"/>
  <c r="P1381" i="3"/>
  <c r="S1381" i="3" s="1"/>
  <c r="R1380" i="3"/>
  <c r="P1380" i="3"/>
  <c r="S1379" i="3"/>
  <c r="R1379" i="3"/>
  <c r="P1379" i="3"/>
  <c r="P1378" i="3"/>
  <c r="R1377" i="3"/>
  <c r="P1377" i="3"/>
  <c r="R1376" i="3"/>
  <c r="P1376" i="3"/>
  <c r="R1375" i="3"/>
  <c r="S1375" i="3" s="1"/>
  <c r="P1375" i="3"/>
  <c r="P1374" i="3"/>
  <c r="R1373" i="3"/>
  <c r="P1373" i="3"/>
  <c r="S1373" i="3" s="1"/>
  <c r="R1372" i="3"/>
  <c r="P1372" i="3"/>
  <c r="S1371" i="3"/>
  <c r="R1371" i="3"/>
  <c r="P1371" i="3"/>
  <c r="R1370" i="3"/>
  <c r="P1370" i="3"/>
  <c r="U1369" i="3"/>
  <c r="R1369" i="3"/>
  <c r="P1369" i="3"/>
  <c r="S1369" i="3" s="1"/>
  <c r="R1368" i="3"/>
  <c r="P1368" i="3"/>
  <c r="S1368" i="3" s="1"/>
  <c r="U1368" i="3" s="1"/>
  <c r="V1368" i="3" s="1"/>
  <c r="W1368" i="3" s="1"/>
  <c r="S1367" i="3"/>
  <c r="R1367" i="3"/>
  <c r="P1367" i="3"/>
  <c r="P1366" i="3"/>
  <c r="U1365" i="3"/>
  <c r="R1365" i="3"/>
  <c r="P1365" i="3"/>
  <c r="S1365" i="3" s="1"/>
  <c r="R1364" i="3"/>
  <c r="P1364" i="3"/>
  <c r="S1363" i="3"/>
  <c r="R1363" i="3"/>
  <c r="P1363" i="3"/>
  <c r="P1362" i="3"/>
  <c r="R1361" i="3"/>
  <c r="P1361" i="3"/>
  <c r="R1360" i="3"/>
  <c r="P1360" i="3"/>
  <c r="R1359" i="3"/>
  <c r="S1359" i="3" s="1"/>
  <c r="P1359" i="3"/>
  <c r="P1358" i="3"/>
  <c r="R1357" i="3"/>
  <c r="P1357" i="3"/>
  <c r="S1357" i="3" s="1"/>
  <c r="R1356" i="3"/>
  <c r="P1356" i="3"/>
  <c r="S1355" i="3"/>
  <c r="R1355" i="3"/>
  <c r="P1355" i="3"/>
  <c r="R1354" i="3"/>
  <c r="P1354" i="3"/>
  <c r="R1353" i="3"/>
  <c r="P1353" i="3"/>
  <c r="S1353" i="3" s="1"/>
  <c r="R1352" i="3"/>
  <c r="P1352" i="3"/>
  <c r="S1352" i="3" s="1"/>
  <c r="U1352" i="3" s="1"/>
  <c r="V1352" i="3" s="1"/>
  <c r="W1352" i="3" s="1"/>
  <c r="U1351" i="3"/>
  <c r="R1351" i="3"/>
  <c r="S1351" i="3" s="1"/>
  <c r="P1351" i="3"/>
  <c r="S1350" i="3"/>
  <c r="P1350" i="3"/>
  <c r="R1350" i="3" s="1"/>
  <c r="R1349" i="3"/>
  <c r="P1349" i="3"/>
  <c r="R1348" i="3"/>
  <c r="P1348" i="3"/>
  <c r="R1347" i="3"/>
  <c r="S1347" i="3" s="1"/>
  <c r="P1347" i="3"/>
  <c r="S1346" i="3"/>
  <c r="R1346" i="3"/>
  <c r="P1346" i="3"/>
  <c r="P1345" i="3"/>
  <c r="R1344" i="3"/>
  <c r="P1344" i="3"/>
  <c r="S1344" i="3" s="1"/>
  <c r="U1344" i="3" s="1"/>
  <c r="V1344" i="3" s="1"/>
  <c r="W1344" i="3" s="1"/>
  <c r="U1343" i="3"/>
  <c r="R1343" i="3"/>
  <c r="S1343" i="3" s="1"/>
  <c r="P1343" i="3"/>
  <c r="S1342" i="3"/>
  <c r="P1342" i="3"/>
  <c r="R1342" i="3" s="1"/>
  <c r="R1341" i="3"/>
  <c r="P1341" i="3"/>
  <c r="R1340" i="3"/>
  <c r="P1340" i="3"/>
  <c r="R1339" i="3"/>
  <c r="S1339" i="3" s="1"/>
  <c r="P1339" i="3"/>
  <c r="S1338" i="3"/>
  <c r="R1338" i="3"/>
  <c r="P1338" i="3"/>
  <c r="P1337" i="3"/>
  <c r="R1336" i="3"/>
  <c r="P1336" i="3"/>
  <c r="S1336" i="3" s="1"/>
  <c r="U1336" i="3" s="1"/>
  <c r="V1336" i="3" s="1"/>
  <c r="W1336" i="3" s="1"/>
  <c r="U1335" i="3"/>
  <c r="R1335" i="3"/>
  <c r="S1335" i="3" s="1"/>
  <c r="P1335" i="3"/>
  <c r="S1334" i="3"/>
  <c r="P1334" i="3"/>
  <c r="R1334" i="3" s="1"/>
  <c r="R1333" i="3"/>
  <c r="P1333" i="3"/>
  <c r="R1332" i="3"/>
  <c r="P1332" i="3"/>
  <c r="R1331" i="3"/>
  <c r="S1331" i="3" s="1"/>
  <c r="P1331" i="3"/>
  <c r="S1330" i="3"/>
  <c r="R1330" i="3"/>
  <c r="P1330" i="3"/>
  <c r="P1329" i="3"/>
  <c r="R1328" i="3"/>
  <c r="P1328" i="3"/>
  <c r="S1328" i="3" s="1"/>
  <c r="U1328" i="3" s="1"/>
  <c r="V1328" i="3" s="1"/>
  <c r="W1328" i="3" s="1"/>
  <c r="U1327" i="3"/>
  <c r="R1327" i="3"/>
  <c r="S1327" i="3" s="1"/>
  <c r="P1327" i="3"/>
  <c r="S1326" i="3"/>
  <c r="P1326" i="3"/>
  <c r="R1326" i="3" s="1"/>
  <c r="R1325" i="3"/>
  <c r="P1325" i="3"/>
  <c r="R1324" i="3"/>
  <c r="P1324" i="3"/>
  <c r="S1323" i="3"/>
  <c r="R1323" i="3"/>
  <c r="P1323" i="3"/>
  <c r="S1322" i="3"/>
  <c r="R1322" i="3"/>
  <c r="P1322" i="3"/>
  <c r="P1321" i="3"/>
  <c r="V1320" i="3"/>
  <c r="W1320" i="3" s="1"/>
  <c r="R1320" i="3"/>
  <c r="P1320" i="3"/>
  <c r="S1320" i="3" s="1"/>
  <c r="U1320" i="3" s="1"/>
  <c r="U1319" i="3"/>
  <c r="R1319" i="3"/>
  <c r="S1319" i="3" s="1"/>
  <c r="P1319" i="3"/>
  <c r="U1318" i="3"/>
  <c r="S1318" i="3"/>
  <c r="P1318" i="3"/>
  <c r="R1318" i="3" s="1"/>
  <c r="R1317" i="3"/>
  <c r="P1317" i="3"/>
  <c r="R1316" i="3"/>
  <c r="P1316" i="3"/>
  <c r="R1315" i="3"/>
  <c r="S1315" i="3" s="1"/>
  <c r="P1315" i="3"/>
  <c r="P1314" i="3"/>
  <c r="S1313" i="3"/>
  <c r="P1313" i="3"/>
  <c r="R1313" i="3" s="1"/>
  <c r="R1312" i="3"/>
  <c r="P1312" i="3"/>
  <c r="U1311" i="3"/>
  <c r="V1311" i="3" s="1"/>
  <c r="W1311" i="3" s="1"/>
  <c r="S1311" i="3"/>
  <c r="R1311" i="3"/>
  <c r="P1311" i="3"/>
  <c r="U1310" i="3"/>
  <c r="R1310" i="3"/>
  <c r="S1310" i="3" s="1"/>
  <c r="P1310" i="3"/>
  <c r="S1309" i="3"/>
  <c r="P1309" i="3"/>
  <c r="R1309" i="3" s="1"/>
  <c r="P1308" i="3"/>
  <c r="R1307" i="3"/>
  <c r="S1307" i="3" s="1"/>
  <c r="P1307" i="3"/>
  <c r="V1306" i="3"/>
  <c r="W1306" i="3" s="1"/>
  <c r="U1306" i="3"/>
  <c r="R1306" i="3"/>
  <c r="P1306" i="3"/>
  <c r="S1306" i="3" s="1"/>
  <c r="P1305" i="3"/>
  <c r="R1304" i="3"/>
  <c r="P1304" i="3"/>
  <c r="R1303" i="3"/>
  <c r="S1303" i="3" s="1"/>
  <c r="P1303" i="3"/>
  <c r="S1302" i="3"/>
  <c r="R1302" i="3"/>
  <c r="P1302" i="3"/>
  <c r="S1301" i="3"/>
  <c r="R1301" i="3"/>
  <c r="P1301" i="3"/>
  <c r="R1300" i="3"/>
  <c r="P1300" i="3"/>
  <c r="R1299" i="3"/>
  <c r="S1299" i="3" s="1"/>
  <c r="P1299" i="3"/>
  <c r="P1298" i="3"/>
  <c r="P1297" i="3"/>
  <c r="R1297" i="3" s="1"/>
  <c r="R1296" i="3"/>
  <c r="P1296" i="3"/>
  <c r="U1295" i="3"/>
  <c r="V1295" i="3" s="1"/>
  <c r="W1295" i="3" s="1"/>
  <c r="S1295" i="3"/>
  <c r="R1295" i="3"/>
  <c r="P1295" i="3"/>
  <c r="R1294" i="3"/>
  <c r="S1294" i="3" s="1"/>
  <c r="P1294" i="3"/>
  <c r="U1293" i="3"/>
  <c r="S1293" i="3"/>
  <c r="P1293" i="3"/>
  <c r="R1293" i="3" s="1"/>
  <c r="P1292" i="3"/>
  <c r="R1291" i="3"/>
  <c r="S1291" i="3" s="1"/>
  <c r="P1291" i="3"/>
  <c r="R1290" i="3"/>
  <c r="P1290" i="3"/>
  <c r="S1290" i="3" s="1"/>
  <c r="P1289" i="3"/>
  <c r="R1288" i="3"/>
  <c r="P1288" i="3"/>
  <c r="U1287" i="3"/>
  <c r="R1287" i="3"/>
  <c r="S1287" i="3" s="1"/>
  <c r="V1287" i="3" s="1"/>
  <c r="W1287" i="3" s="1"/>
  <c r="P1287" i="3"/>
  <c r="S1286" i="3"/>
  <c r="R1286" i="3"/>
  <c r="P1286" i="3"/>
  <c r="S1285" i="3"/>
  <c r="R1285" i="3"/>
  <c r="P1285" i="3"/>
  <c r="R1284" i="3"/>
  <c r="P1284" i="3"/>
  <c r="S1283" i="3"/>
  <c r="R1283" i="3"/>
  <c r="P1283" i="3"/>
  <c r="P1282" i="3"/>
  <c r="P1281" i="3"/>
  <c r="R1280" i="3"/>
  <c r="P1280" i="3"/>
  <c r="P1279" i="3"/>
  <c r="S1278" i="3"/>
  <c r="R1278" i="3"/>
  <c r="P1278" i="3"/>
  <c r="P1277" i="3"/>
  <c r="S1276" i="3"/>
  <c r="R1276" i="3"/>
  <c r="P1276" i="3"/>
  <c r="P1275" i="3"/>
  <c r="U1274" i="3"/>
  <c r="S1274" i="3"/>
  <c r="R1274" i="3"/>
  <c r="P1274" i="3"/>
  <c r="R1273" i="3"/>
  <c r="P1273" i="3"/>
  <c r="S1272" i="3"/>
  <c r="R1272" i="3"/>
  <c r="P1272" i="3"/>
  <c r="P1271" i="3"/>
  <c r="R1270" i="3"/>
  <c r="S1270" i="3" s="1"/>
  <c r="P1270" i="3"/>
  <c r="P1269" i="3"/>
  <c r="R1268" i="3"/>
  <c r="S1268" i="3" s="1"/>
  <c r="P1268" i="3"/>
  <c r="P1267" i="3"/>
  <c r="R1266" i="3"/>
  <c r="S1266" i="3" s="1"/>
  <c r="P1266" i="3"/>
  <c r="R1265" i="3"/>
  <c r="P1265" i="3"/>
  <c r="R1264" i="3"/>
  <c r="S1264" i="3" s="1"/>
  <c r="P1264" i="3"/>
  <c r="P1263" i="3"/>
  <c r="S1262" i="3"/>
  <c r="R1262" i="3"/>
  <c r="P1262" i="3"/>
  <c r="R1261" i="3"/>
  <c r="P1261" i="3"/>
  <c r="S1260" i="3"/>
  <c r="R1260" i="3"/>
  <c r="P1260" i="3"/>
  <c r="P1259" i="3"/>
  <c r="R1258" i="3"/>
  <c r="S1258" i="3" s="1"/>
  <c r="P1258" i="3"/>
  <c r="P1257" i="3"/>
  <c r="R1256" i="3"/>
  <c r="S1256" i="3" s="1"/>
  <c r="P1256" i="3"/>
  <c r="P1255" i="3"/>
  <c r="R1254" i="3"/>
  <c r="S1254" i="3" s="1"/>
  <c r="P1254" i="3"/>
  <c r="P1253" i="3"/>
  <c r="S1252" i="3"/>
  <c r="R1252" i="3"/>
  <c r="P1252" i="3"/>
  <c r="P1251" i="3"/>
  <c r="S1250" i="3"/>
  <c r="R1250" i="3"/>
  <c r="P1250" i="3"/>
  <c r="R1249" i="3"/>
  <c r="P1249" i="3"/>
  <c r="S1248" i="3"/>
  <c r="R1248" i="3"/>
  <c r="P1248" i="3"/>
  <c r="P1247" i="3"/>
  <c r="U1246" i="3"/>
  <c r="S1246" i="3"/>
  <c r="R1246" i="3"/>
  <c r="P1246" i="3"/>
  <c r="P1245" i="3"/>
  <c r="S1244" i="3"/>
  <c r="R1244" i="3"/>
  <c r="P1244" i="3"/>
  <c r="P1243" i="3"/>
  <c r="U1242" i="3"/>
  <c r="S1242" i="3"/>
  <c r="R1242" i="3"/>
  <c r="P1242" i="3"/>
  <c r="P1241" i="3"/>
  <c r="S1240" i="3"/>
  <c r="R1240" i="3"/>
  <c r="P1240" i="3"/>
  <c r="P1239" i="3"/>
  <c r="R1238" i="3"/>
  <c r="S1238" i="3" s="1"/>
  <c r="P1238" i="3"/>
  <c r="R1237" i="3"/>
  <c r="P1237" i="3"/>
  <c r="R1236" i="3"/>
  <c r="S1236" i="3" s="1"/>
  <c r="P1236" i="3"/>
  <c r="P1235" i="3"/>
  <c r="R1234" i="3"/>
  <c r="S1234" i="3" s="1"/>
  <c r="P1234" i="3"/>
  <c r="R1233" i="3"/>
  <c r="P1233" i="3"/>
  <c r="R1232" i="3"/>
  <c r="S1232" i="3" s="1"/>
  <c r="P1232" i="3"/>
  <c r="P1231" i="3"/>
  <c r="S1230" i="3"/>
  <c r="R1230" i="3"/>
  <c r="P1230" i="3"/>
  <c r="R1229" i="3"/>
  <c r="P1229" i="3"/>
  <c r="S1228" i="3"/>
  <c r="R1228" i="3"/>
  <c r="P1228" i="3"/>
  <c r="P1227" i="3"/>
  <c r="R1226" i="3"/>
  <c r="S1226" i="3" s="1"/>
  <c r="P1226" i="3"/>
  <c r="P1225" i="3"/>
  <c r="R1224" i="3"/>
  <c r="S1224" i="3" s="1"/>
  <c r="P1224" i="3"/>
  <c r="P1223" i="3"/>
  <c r="S1222" i="3"/>
  <c r="R1222" i="3"/>
  <c r="P1222" i="3"/>
  <c r="P1221" i="3"/>
  <c r="R1220" i="3"/>
  <c r="S1220" i="3" s="1"/>
  <c r="P1220" i="3"/>
  <c r="P1219" i="3"/>
  <c r="R1218" i="3"/>
  <c r="S1218" i="3" s="1"/>
  <c r="P1218" i="3"/>
  <c r="R1217" i="3"/>
  <c r="P1217" i="3"/>
  <c r="R1216" i="3"/>
  <c r="S1216" i="3" s="1"/>
  <c r="P1216" i="3"/>
  <c r="P1215" i="3"/>
  <c r="S1214" i="3"/>
  <c r="R1214" i="3"/>
  <c r="P1214" i="3"/>
  <c r="P1213" i="3"/>
  <c r="S1212" i="3"/>
  <c r="R1212" i="3"/>
  <c r="P1212" i="3"/>
  <c r="P1211" i="3"/>
  <c r="U1210" i="3"/>
  <c r="S1210" i="3"/>
  <c r="R1210" i="3"/>
  <c r="P1210" i="3"/>
  <c r="R1209" i="3"/>
  <c r="P1209" i="3"/>
  <c r="S1208" i="3"/>
  <c r="R1208" i="3"/>
  <c r="P1208" i="3"/>
  <c r="P1207" i="3"/>
  <c r="R1206" i="3"/>
  <c r="S1206" i="3" s="1"/>
  <c r="P1206" i="3"/>
  <c r="P1205" i="3"/>
  <c r="R1204" i="3"/>
  <c r="S1204" i="3" s="1"/>
  <c r="P1204" i="3"/>
  <c r="P1203" i="3"/>
  <c r="R1202" i="3"/>
  <c r="S1202" i="3" s="1"/>
  <c r="P1202" i="3"/>
  <c r="R1201" i="3"/>
  <c r="P1201" i="3"/>
  <c r="R1200" i="3"/>
  <c r="S1200" i="3" s="1"/>
  <c r="P1200" i="3"/>
  <c r="P1199" i="3"/>
  <c r="S1198" i="3"/>
  <c r="R1198" i="3"/>
  <c r="P1198" i="3"/>
  <c r="R1197" i="3"/>
  <c r="P1197" i="3"/>
  <c r="S1196" i="3"/>
  <c r="R1196" i="3"/>
  <c r="P1196" i="3"/>
  <c r="P1195" i="3"/>
  <c r="R1194" i="3"/>
  <c r="S1194" i="3" s="1"/>
  <c r="P1194" i="3"/>
  <c r="P1193" i="3"/>
  <c r="R1192" i="3"/>
  <c r="S1192" i="3" s="1"/>
  <c r="P1192" i="3"/>
  <c r="P1191" i="3"/>
  <c r="R1190" i="3"/>
  <c r="S1190" i="3" s="1"/>
  <c r="P1190" i="3"/>
  <c r="P1189" i="3"/>
  <c r="S1188" i="3"/>
  <c r="R1188" i="3"/>
  <c r="P1188" i="3"/>
  <c r="P1187" i="3"/>
  <c r="S1186" i="3"/>
  <c r="R1186" i="3"/>
  <c r="P1186" i="3"/>
  <c r="R1185" i="3"/>
  <c r="P1185" i="3"/>
  <c r="S1184" i="3"/>
  <c r="U1184" i="3" s="1"/>
  <c r="R1184" i="3"/>
  <c r="P1184" i="3"/>
  <c r="P1183" i="3"/>
  <c r="R1183" i="3" s="1"/>
  <c r="P1182" i="3"/>
  <c r="P1181" i="3"/>
  <c r="S1180" i="3"/>
  <c r="R1180" i="3"/>
  <c r="P1180" i="3"/>
  <c r="P1179" i="3"/>
  <c r="S1178" i="3"/>
  <c r="R1178" i="3"/>
  <c r="P1178" i="3"/>
  <c r="P1177" i="3"/>
  <c r="R1176" i="3"/>
  <c r="S1176" i="3" s="1"/>
  <c r="U1176" i="3" s="1"/>
  <c r="P1176" i="3"/>
  <c r="S1175" i="3"/>
  <c r="R1175" i="3"/>
  <c r="P1175" i="3"/>
  <c r="P1174" i="3"/>
  <c r="P1173" i="3"/>
  <c r="S1172" i="3"/>
  <c r="U1172" i="3" s="1"/>
  <c r="V1172" i="3" s="1"/>
  <c r="W1172" i="3" s="1"/>
  <c r="R1172" i="3"/>
  <c r="P1172" i="3"/>
  <c r="R1171" i="3"/>
  <c r="P1171" i="3"/>
  <c r="R1170" i="3"/>
  <c r="P1170" i="3"/>
  <c r="S1170" i="3" s="1"/>
  <c r="R1169" i="3"/>
  <c r="P1169" i="3"/>
  <c r="R1168" i="3"/>
  <c r="S1168" i="3" s="1"/>
  <c r="U1168" i="3" s="1"/>
  <c r="P1168" i="3"/>
  <c r="P1167" i="3"/>
  <c r="R1167" i="3" s="1"/>
  <c r="P1166" i="3"/>
  <c r="R1166" i="3" s="1"/>
  <c r="S1166" i="3" s="1"/>
  <c r="P1165" i="3"/>
  <c r="S1164" i="3"/>
  <c r="R1164" i="3"/>
  <c r="P1164" i="3"/>
  <c r="P1163" i="3"/>
  <c r="R1162" i="3"/>
  <c r="S1162" i="3" s="1"/>
  <c r="P1162" i="3"/>
  <c r="R1161" i="3"/>
  <c r="P1161" i="3"/>
  <c r="R1160" i="3"/>
  <c r="S1160" i="3" s="1"/>
  <c r="U1160" i="3" s="1"/>
  <c r="P1160" i="3"/>
  <c r="U1159" i="3"/>
  <c r="V1159" i="3" s="1"/>
  <c r="W1159" i="3" s="1"/>
  <c r="S1159" i="3"/>
  <c r="R1159" i="3"/>
  <c r="P1159" i="3"/>
  <c r="P1158" i="3"/>
  <c r="P1157" i="3"/>
  <c r="S1156" i="3"/>
  <c r="R1156" i="3"/>
  <c r="P1156" i="3"/>
  <c r="P1155" i="3"/>
  <c r="P1154" i="3"/>
  <c r="P1153" i="3"/>
  <c r="R1152" i="3"/>
  <c r="S1152" i="3" s="1"/>
  <c r="P1152" i="3"/>
  <c r="P1151" i="3"/>
  <c r="R1150" i="3"/>
  <c r="S1150" i="3" s="1"/>
  <c r="P1150" i="3"/>
  <c r="P1149" i="3"/>
  <c r="V1148" i="3"/>
  <c r="W1148" i="3" s="1"/>
  <c r="U1148" i="3"/>
  <c r="R1148" i="3"/>
  <c r="S1148" i="3" s="1"/>
  <c r="P1148" i="3"/>
  <c r="P1147" i="3"/>
  <c r="P1146" i="3"/>
  <c r="P1145" i="3"/>
  <c r="R1144" i="3"/>
  <c r="S1144" i="3" s="1"/>
  <c r="P1144" i="3"/>
  <c r="V1143" i="3"/>
  <c r="W1143" i="3" s="1"/>
  <c r="U1143" i="3"/>
  <c r="R1143" i="3"/>
  <c r="P1143" i="3"/>
  <c r="S1143" i="3" s="1"/>
  <c r="P1142" i="3"/>
  <c r="P1141" i="3"/>
  <c r="S1140" i="3"/>
  <c r="R1140" i="3"/>
  <c r="P1140" i="3"/>
  <c r="R1139" i="3"/>
  <c r="P1139" i="3"/>
  <c r="S1139" i="3" s="1"/>
  <c r="S1138" i="3"/>
  <c r="P1138" i="3"/>
  <c r="R1138" i="3" s="1"/>
  <c r="P1137" i="3"/>
  <c r="S1136" i="3"/>
  <c r="U1136" i="3" s="1"/>
  <c r="V1136" i="3" s="1"/>
  <c r="W1136" i="3" s="1"/>
  <c r="R1136" i="3"/>
  <c r="P1136" i="3"/>
  <c r="S1135" i="3"/>
  <c r="R1135" i="3"/>
  <c r="P1135" i="3"/>
  <c r="P1134" i="3"/>
  <c r="P1133" i="3"/>
  <c r="S1132" i="3"/>
  <c r="R1132" i="3"/>
  <c r="P1132" i="3"/>
  <c r="P1131" i="3"/>
  <c r="P1130" i="3"/>
  <c r="P1129" i="3"/>
  <c r="U1128" i="3"/>
  <c r="S1128" i="3"/>
  <c r="R1128" i="3"/>
  <c r="P1128" i="3"/>
  <c r="P1127" i="3"/>
  <c r="R1126" i="3"/>
  <c r="P1126" i="3"/>
  <c r="S1126" i="3" s="1"/>
  <c r="P1125" i="3"/>
  <c r="R1124" i="3"/>
  <c r="S1124" i="3" s="1"/>
  <c r="P1124" i="3"/>
  <c r="P1123" i="3"/>
  <c r="R1123" i="3" s="1"/>
  <c r="S1123" i="3" s="1"/>
  <c r="R1122" i="3"/>
  <c r="P1122" i="3"/>
  <c r="S1122" i="3" s="1"/>
  <c r="P1121" i="3"/>
  <c r="R1120" i="3"/>
  <c r="S1120" i="3" s="1"/>
  <c r="P1120" i="3"/>
  <c r="P1119" i="3"/>
  <c r="S1118" i="3"/>
  <c r="R1118" i="3"/>
  <c r="P1118" i="3"/>
  <c r="P1117" i="3"/>
  <c r="R1116" i="3"/>
  <c r="S1116" i="3" s="1"/>
  <c r="P1116" i="3"/>
  <c r="R1115" i="3"/>
  <c r="P1115" i="3"/>
  <c r="P1114" i="3"/>
  <c r="P1113" i="3"/>
  <c r="R1112" i="3"/>
  <c r="S1112" i="3" s="1"/>
  <c r="P1112" i="3"/>
  <c r="V1111" i="3"/>
  <c r="W1111" i="3" s="1"/>
  <c r="U1111" i="3"/>
  <c r="R1111" i="3"/>
  <c r="P1111" i="3"/>
  <c r="S1111" i="3" s="1"/>
  <c r="P1110" i="3"/>
  <c r="R1110" i="3" s="1"/>
  <c r="P1109" i="3"/>
  <c r="R1108" i="3"/>
  <c r="S1108" i="3" s="1"/>
  <c r="P1108" i="3"/>
  <c r="R1107" i="3"/>
  <c r="P1107" i="3"/>
  <c r="S1107" i="3" s="1"/>
  <c r="S1106" i="3"/>
  <c r="P1106" i="3"/>
  <c r="R1106" i="3" s="1"/>
  <c r="P1105" i="3"/>
  <c r="S1104" i="3"/>
  <c r="U1104" i="3" s="1"/>
  <c r="V1104" i="3" s="1"/>
  <c r="W1104" i="3" s="1"/>
  <c r="R1104" i="3"/>
  <c r="P1104" i="3"/>
  <c r="R1103" i="3"/>
  <c r="S1103" i="3" s="1"/>
  <c r="P1103" i="3"/>
  <c r="P1102" i="3"/>
  <c r="P1101" i="3"/>
  <c r="S1100" i="3"/>
  <c r="R1100" i="3"/>
  <c r="P1100" i="3"/>
  <c r="P1099" i="3"/>
  <c r="P1098" i="3"/>
  <c r="P1097" i="3"/>
  <c r="U1096" i="3"/>
  <c r="S1096" i="3"/>
  <c r="R1096" i="3"/>
  <c r="P1096" i="3"/>
  <c r="P1095" i="3"/>
  <c r="R1095" i="3" s="1"/>
  <c r="R1094" i="3"/>
  <c r="S1094" i="3" s="1"/>
  <c r="P1094" i="3"/>
  <c r="P1093" i="3"/>
  <c r="R1092" i="3"/>
  <c r="S1092" i="3" s="1"/>
  <c r="P1092" i="3"/>
  <c r="P1091" i="3"/>
  <c r="R1091" i="3" s="1"/>
  <c r="S1091" i="3" s="1"/>
  <c r="R1090" i="3"/>
  <c r="P1090" i="3"/>
  <c r="S1090" i="3" s="1"/>
  <c r="P1089" i="3"/>
  <c r="U1088" i="3"/>
  <c r="R1088" i="3"/>
  <c r="S1088" i="3" s="1"/>
  <c r="P1088" i="3"/>
  <c r="P1087" i="3"/>
  <c r="R1086" i="3"/>
  <c r="S1086" i="3" s="1"/>
  <c r="P1086" i="3"/>
  <c r="P1085" i="3"/>
  <c r="R1084" i="3"/>
  <c r="S1084" i="3" s="1"/>
  <c r="P1084" i="3"/>
  <c r="R1083" i="3"/>
  <c r="P1083" i="3"/>
  <c r="P1082" i="3"/>
  <c r="P1081" i="3"/>
  <c r="R1080" i="3"/>
  <c r="S1080" i="3" s="1"/>
  <c r="P1080" i="3"/>
  <c r="R1079" i="3"/>
  <c r="S1079" i="3" s="1"/>
  <c r="U1079" i="3" s="1"/>
  <c r="V1079" i="3" s="1"/>
  <c r="W1079" i="3" s="1"/>
  <c r="P1079" i="3"/>
  <c r="R1078" i="3"/>
  <c r="P1078" i="3"/>
  <c r="P1077" i="3"/>
  <c r="R1076" i="3"/>
  <c r="S1076" i="3" s="1"/>
  <c r="U1076" i="3" s="1"/>
  <c r="V1076" i="3" s="1"/>
  <c r="W1076" i="3" s="1"/>
  <c r="P1076" i="3"/>
  <c r="R1075" i="3"/>
  <c r="P1075" i="3"/>
  <c r="P1074" i="3"/>
  <c r="P1073" i="3"/>
  <c r="R1073" i="3" s="1"/>
  <c r="P1072" i="3"/>
  <c r="P1071" i="3"/>
  <c r="S1070" i="3"/>
  <c r="U1070" i="3" s="1"/>
  <c r="P1070" i="3"/>
  <c r="R1070" i="3" s="1"/>
  <c r="P1069" i="3"/>
  <c r="P1068" i="3"/>
  <c r="P1067" i="3"/>
  <c r="R1067" i="3" s="1"/>
  <c r="S1067" i="3" s="1"/>
  <c r="P1066" i="3"/>
  <c r="R1066" i="3" s="1"/>
  <c r="P1065" i="3"/>
  <c r="R1065" i="3" s="1"/>
  <c r="P1064" i="3"/>
  <c r="R1064" i="3" s="1"/>
  <c r="S1064" i="3" s="1"/>
  <c r="P1063" i="3"/>
  <c r="R1063" i="3" s="1"/>
  <c r="P1062" i="3"/>
  <c r="S1061" i="3"/>
  <c r="P1061" i="3"/>
  <c r="R1061" i="3" s="1"/>
  <c r="P1060" i="3"/>
  <c r="R1060" i="3" s="1"/>
  <c r="P1059" i="3"/>
  <c r="R1058" i="3"/>
  <c r="S1058" i="3" s="1"/>
  <c r="P1058" i="3"/>
  <c r="S1057" i="3"/>
  <c r="P1057" i="3"/>
  <c r="R1057" i="3" s="1"/>
  <c r="P1056" i="3"/>
  <c r="R1055" i="3"/>
  <c r="S1055" i="3" s="1"/>
  <c r="P1055" i="3"/>
  <c r="R1054" i="3"/>
  <c r="P1054" i="3"/>
  <c r="V1053" i="3"/>
  <c r="W1053" i="3" s="1"/>
  <c r="S1053" i="3"/>
  <c r="U1053" i="3" s="1"/>
  <c r="P1053" i="3"/>
  <c r="R1053" i="3" s="1"/>
  <c r="R1052" i="3"/>
  <c r="S1052" i="3" s="1"/>
  <c r="P1052" i="3"/>
  <c r="R1051" i="3"/>
  <c r="P1051" i="3"/>
  <c r="S1051" i="3" s="1"/>
  <c r="R1050" i="3"/>
  <c r="S1050" i="3" s="1"/>
  <c r="U1050" i="3" s="1"/>
  <c r="P1050" i="3"/>
  <c r="V1049" i="3"/>
  <c r="W1049" i="3" s="1"/>
  <c r="S1049" i="3"/>
  <c r="U1049" i="3" s="1"/>
  <c r="P1049" i="3"/>
  <c r="R1049" i="3" s="1"/>
  <c r="R1048" i="3"/>
  <c r="P1048" i="3"/>
  <c r="U1047" i="3"/>
  <c r="R1047" i="3"/>
  <c r="S1047" i="3" s="1"/>
  <c r="V1047" i="3" s="1"/>
  <c r="W1047" i="3" s="1"/>
  <c r="P1047" i="3"/>
  <c r="P1046" i="3"/>
  <c r="P1045" i="3"/>
  <c r="U1044" i="3"/>
  <c r="R1044" i="3"/>
  <c r="S1044" i="3" s="1"/>
  <c r="V1044" i="3" s="1"/>
  <c r="W1044" i="3" s="1"/>
  <c r="P1044" i="3"/>
  <c r="P1043" i="3"/>
  <c r="P1042" i="3"/>
  <c r="P1041" i="3"/>
  <c r="R1041" i="3" s="1"/>
  <c r="R1040" i="3"/>
  <c r="P1040" i="3"/>
  <c r="P1039" i="3"/>
  <c r="P1038" i="3"/>
  <c r="R1038" i="3" s="1"/>
  <c r="S1038" i="3" s="1"/>
  <c r="P1037" i="3"/>
  <c r="P1036" i="3"/>
  <c r="P1035" i="3"/>
  <c r="R1035" i="3" s="1"/>
  <c r="S1035" i="3" s="1"/>
  <c r="U1035" i="3" s="1"/>
  <c r="R1034" i="3"/>
  <c r="S1034" i="3" s="1"/>
  <c r="P1034" i="3"/>
  <c r="P1033" i="3"/>
  <c r="R1033" i="3" s="1"/>
  <c r="P1032" i="3"/>
  <c r="R1032" i="3" s="1"/>
  <c r="S1032" i="3" s="1"/>
  <c r="P1031" i="3"/>
  <c r="P1030" i="3"/>
  <c r="U1029" i="3"/>
  <c r="V1029" i="3" s="1"/>
  <c r="W1029" i="3" s="1"/>
  <c r="S1029" i="3"/>
  <c r="P1029" i="3"/>
  <c r="R1029" i="3" s="1"/>
  <c r="P1028" i="3"/>
  <c r="P1027" i="3"/>
  <c r="P1026" i="3"/>
  <c r="P1025" i="3"/>
  <c r="R1025" i="3" s="1"/>
  <c r="S1025" i="3" s="1"/>
  <c r="R1024" i="3"/>
  <c r="S1024" i="3" s="1"/>
  <c r="P1024" i="3"/>
  <c r="P1023" i="3"/>
  <c r="P1022" i="3"/>
  <c r="P1021" i="3"/>
  <c r="R1021" i="3" s="1"/>
  <c r="S1021" i="3" s="1"/>
  <c r="U1021" i="3" s="1"/>
  <c r="S1020" i="3"/>
  <c r="R1020" i="3"/>
  <c r="P1020" i="3"/>
  <c r="P1019" i="3"/>
  <c r="R1019" i="3" s="1"/>
  <c r="S1019" i="3" s="1"/>
  <c r="P1018" i="3"/>
  <c r="P1017" i="3"/>
  <c r="R1017" i="3" s="1"/>
  <c r="S1017" i="3" s="1"/>
  <c r="S1016" i="3"/>
  <c r="U1016" i="3" s="1"/>
  <c r="V1016" i="3" s="1"/>
  <c r="W1016" i="3" s="1"/>
  <c r="R1016" i="3"/>
  <c r="P1016" i="3"/>
  <c r="P1015" i="3"/>
  <c r="R1015" i="3" s="1"/>
  <c r="S1015" i="3" s="1"/>
  <c r="P1014" i="3"/>
  <c r="P1013" i="3"/>
  <c r="R1013" i="3" s="1"/>
  <c r="S1013" i="3" s="1"/>
  <c r="S1012" i="3"/>
  <c r="U1012" i="3" s="1"/>
  <c r="V1012" i="3" s="1"/>
  <c r="W1012" i="3" s="1"/>
  <c r="R1012" i="3"/>
  <c r="P1012" i="3"/>
  <c r="P1011" i="3"/>
  <c r="R1011" i="3" s="1"/>
  <c r="S1011" i="3" s="1"/>
  <c r="P1010" i="3"/>
  <c r="P1009" i="3"/>
  <c r="R1009" i="3" s="1"/>
  <c r="S1009" i="3" s="1"/>
  <c r="S1008" i="3"/>
  <c r="U1008" i="3" s="1"/>
  <c r="V1008" i="3" s="1"/>
  <c r="W1008" i="3" s="1"/>
  <c r="R1008" i="3"/>
  <c r="P1008" i="3"/>
  <c r="P1007" i="3"/>
  <c r="R1007" i="3" s="1"/>
  <c r="S1007" i="3" s="1"/>
  <c r="P1006" i="3"/>
  <c r="P1005" i="3"/>
  <c r="R1005" i="3" s="1"/>
  <c r="S1005" i="3" s="1"/>
  <c r="S1004" i="3"/>
  <c r="U1004" i="3" s="1"/>
  <c r="V1004" i="3" s="1"/>
  <c r="W1004" i="3" s="1"/>
  <c r="R1004" i="3"/>
  <c r="P1004" i="3"/>
  <c r="P1003" i="3"/>
  <c r="R1003" i="3" s="1"/>
  <c r="S1003" i="3" s="1"/>
  <c r="P1002" i="3"/>
  <c r="P1001" i="3"/>
  <c r="R1001" i="3" s="1"/>
  <c r="S1001" i="3" s="1"/>
  <c r="S1000" i="3"/>
  <c r="U1000" i="3" s="1"/>
  <c r="V1000" i="3" s="1"/>
  <c r="W1000" i="3" s="1"/>
  <c r="R1000" i="3"/>
  <c r="P1000" i="3"/>
  <c r="P999" i="3"/>
  <c r="R999" i="3" s="1"/>
  <c r="S999" i="3" s="1"/>
  <c r="P998" i="3"/>
  <c r="P997" i="3"/>
  <c r="R997" i="3" s="1"/>
  <c r="S997" i="3" s="1"/>
  <c r="S996" i="3"/>
  <c r="U996" i="3" s="1"/>
  <c r="V996" i="3" s="1"/>
  <c r="W996" i="3" s="1"/>
  <c r="R996" i="3"/>
  <c r="P996" i="3"/>
  <c r="P995" i="3"/>
  <c r="R995" i="3" s="1"/>
  <c r="S995" i="3" s="1"/>
  <c r="P994" i="3"/>
  <c r="P993" i="3"/>
  <c r="R993" i="3" s="1"/>
  <c r="S993" i="3" s="1"/>
  <c r="S992" i="3"/>
  <c r="U992" i="3" s="1"/>
  <c r="V992" i="3" s="1"/>
  <c r="W992" i="3" s="1"/>
  <c r="R992" i="3"/>
  <c r="P992" i="3"/>
  <c r="P991" i="3"/>
  <c r="R991" i="3" s="1"/>
  <c r="S991" i="3" s="1"/>
  <c r="P990" i="3"/>
  <c r="P989" i="3"/>
  <c r="R989" i="3" s="1"/>
  <c r="S989" i="3" s="1"/>
  <c r="S988" i="3"/>
  <c r="U988" i="3" s="1"/>
  <c r="V988" i="3" s="1"/>
  <c r="W988" i="3" s="1"/>
  <c r="R988" i="3"/>
  <c r="P988" i="3"/>
  <c r="P987" i="3"/>
  <c r="V986" i="3"/>
  <c r="W986" i="3" s="1"/>
  <c r="S986" i="3"/>
  <c r="U986" i="3" s="1"/>
  <c r="P986" i="3"/>
  <c r="R986" i="3" s="1"/>
  <c r="S985" i="3"/>
  <c r="P985" i="3"/>
  <c r="R985" i="3" s="1"/>
  <c r="R984" i="3"/>
  <c r="S984" i="3" s="1"/>
  <c r="P984" i="3"/>
  <c r="P983" i="3"/>
  <c r="R983" i="3" s="1"/>
  <c r="S983" i="3" s="1"/>
  <c r="S982" i="3"/>
  <c r="P982" i="3"/>
  <c r="R982" i="3" s="1"/>
  <c r="S981" i="3"/>
  <c r="U981" i="3" s="1"/>
  <c r="V981" i="3" s="1"/>
  <c r="W981" i="3" s="1"/>
  <c r="P981" i="3"/>
  <c r="R981" i="3" s="1"/>
  <c r="P980" i="3"/>
  <c r="S979" i="3"/>
  <c r="U979" i="3" s="1"/>
  <c r="R979" i="3"/>
  <c r="P979" i="3"/>
  <c r="P978" i="3"/>
  <c r="R978" i="3" s="1"/>
  <c r="P977" i="3"/>
  <c r="P976" i="3"/>
  <c r="R976" i="3" s="1"/>
  <c r="S976" i="3" s="1"/>
  <c r="R975" i="3"/>
  <c r="S975" i="3" s="1"/>
  <c r="P975" i="3"/>
  <c r="P974" i="3"/>
  <c r="R974" i="3" s="1"/>
  <c r="P973" i="3"/>
  <c r="R973" i="3" s="1"/>
  <c r="S972" i="3"/>
  <c r="U972" i="3" s="1"/>
  <c r="V972" i="3" s="1"/>
  <c r="W972" i="3" s="1"/>
  <c r="R972" i="3"/>
  <c r="P972" i="3"/>
  <c r="P971" i="3"/>
  <c r="V970" i="3"/>
  <c r="W970" i="3" s="1"/>
  <c r="S970" i="3"/>
  <c r="U970" i="3" s="1"/>
  <c r="P970" i="3"/>
  <c r="R970" i="3" s="1"/>
  <c r="S969" i="3"/>
  <c r="P969" i="3"/>
  <c r="R969" i="3" s="1"/>
  <c r="R968" i="3"/>
  <c r="S968" i="3" s="1"/>
  <c r="P968" i="3"/>
  <c r="P967" i="3"/>
  <c r="R967" i="3" s="1"/>
  <c r="S967" i="3" s="1"/>
  <c r="S966" i="3"/>
  <c r="P966" i="3"/>
  <c r="R966" i="3" s="1"/>
  <c r="S965" i="3"/>
  <c r="U965" i="3" s="1"/>
  <c r="V965" i="3" s="1"/>
  <c r="W965" i="3" s="1"/>
  <c r="P965" i="3"/>
  <c r="R965" i="3" s="1"/>
  <c r="P964" i="3"/>
  <c r="S963" i="3"/>
  <c r="U963" i="3" s="1"/>
  <c r="R963" i="3"/>
  <c r="P963" i="3"/>
  <c r="P962" i="3"/>
  <c r="R962" i="3" s="1"/>
  <c r="P961" i="3"/>
  <c r="P960" i="3"/>
  <c r="R960" i="3" s="1"/>
  <c r="S960" i="3" s="1"/>
  <c r="R959" i="3"/>
  <c r="S959" i="3" s="1"/>
  <c r="P959" i="3"/>
  <c r="P958" i="3"/>
  <c r="R958" i="3" s="1"/>
  <c r="P957" i="3"/>
  <c r="R957" i="3" s="1"/>
  <c r="S956" i="3"/>
  <c r="U956" i="3" s="1"/>
  <c r="V956" i="3" s="1"/>
  <c r="W956" i="3" s="1"/>
  <c r="R956" i="3"/>
  <c r="P956" i="3"/>
  <c r="P955" i="3"/>
  <c r="V954" i="3"/>
  <c r="W954" i="3" s="1"/>
  <c r="S954" i="3"/>
  <c r="U954" i="3" s="1"/>
  <c r="P954" i="3"/>
  <c r="R954" i="3" s="1"/>
  <c r="S953" i="3"/>
  <c r="P953" i="3"/>
  <c r="R953" i="3" s="1"/>
  <c r="R952" i="3"/>
  <c r="S952" i="3" s="1"/>
  <c r="P952" i="3"/>
  <c r="P951" i="3"/>
  <c r="R951" i="3" s="1"/>
  <c r="S951" i="3" s="1"/>
  <c r="S950" i="3"/>
  <c r="P950" i="3"/>
  <c r="R950" i="3" s="1"/>
  <c r="S949" i="3"/>
  <c r="U949" i="3" s="1"/>
  <c r="V949" i="3" s="1"/>
  <c r="W949" i="3" s="1"/>
  <c r="P949" i="3"/>
  <c r="R949" i="3" s="1"/>
  <c r="P948" i="3"/>
  <c r="S947" i="3"/>
  <c r="U947" i="3" s="1"/>
  <c r="R947" i="3"/>
  <c r="P947" i="3"/>
  <c r="P946" i="3"/>
  <c r="R946" i="3" s="1"/>
  <c r="P945" i="3"/>
  <c r="P944" i="3"/>
  <c r="R944" i="3" s="1"/>
  <c r="S944" i="3" s="1"/>
  <c r="R943" i="3"/>
  <c r="S943" i="3" s="1"/>
  <c r="P943" i="3"/>
  <c r="P942" i="3"/>
  <c r="R942" i="3" s="1"/>
  <c r="P941" i="3"/>
  <c r="R941" i="3" s="1"/>
  <c r="S940" i="3"/>
  <c r="U940" i="3" s="1"/>
  <c r="V940" i="3" s="1"/>
  <c r="W940" i="3" s="1"/>
  <c r="R940" i="3"/>
  <c r="P940" i="3"/>
  <c r="R939" i="3"/>
  <c r="P939" i="3"/>
  <c r="S939" i="3" s="1"/>
  <c r="U939" i="3" s="1"/>
  <c r="P938" i="3"/>
  <c r="R938" i="3" s="1"/>
  <c r="S938" i="3" s="1"/>
  <c r="P937" i="3"/>
  <c r="R936" i="3"/>
  <c r="P936" i="3"/>
  <c r="S936" i="3" s="1"/>
  <c r="V935" i="3"/>
  <c r="W935" i="3" s="1"/>
  <c r="R935" i="3"/>
  <c r="P935" i="3"/>
  <c r="S935" i="3" s="1"/>
  <c r="U935" i="3" s="1"/>
  <c r="P934" i="3"/>
  <c r="R934" i="3" s="1"/>
  <c r="S934" i="3" s="1"/>
  <c r="P933" i="3"/>
  <c r="U932" i="3"/>
  <c r="R932" i="3"/>
  <c r="P932" i="3"/>
  <c r="S932" i="3" s="1"/>
  <c r="R931" i="3"/>
  <c r="P931" i="3"/>
  <c r="S931" i="3" s="1"/>
  <c r="P930" i="3"/>
  <c r="R930" i="3" s="1"/>
  <c r="S930" i="3" s="1"/>
  <c r="P929" i="3"/>
  <c r="R928" i="3"/>
  <c r="P928" i="3"/>
  <c r="S928" i="3" s="1"/>
  <c r="V927" i="3"/>
  <c r="W927" i="3" s="1"/>
  <c r="R927" i="3"/>
  <c r="P927" i="3"/>
  <c r="S927" i="3" s="1"/>
  <c r="U927" i="3" s="1"/>
  <c r="P926" i="3"/>
  <c r="R926" i="3" s="1"/>
  <c r="S926" i="3" s="1"/>
  <c r="P925" i="3"/>
  <c r="U924" i="3"/>
  <c r="R924" i="3"/>
  <c r="P924" i="3"/>
  <c r="S924" i="3" s="1"/>
  <c r="R923" i="3"/>
  <c r="P923" i="3"/>
  <c r="S923" i="3" s="1"/>
  <c r="U923" i="3" s="1"/>
  <c r="P922" i="3"/>
  <c r="R922" i="3" s="1"/>
  <c r="S922" i="3" s="1"/>
  <c r="P921" i="3"/>
  <c r="R920" i="3"/>
  <c r="P920" i="3"/>
  <c r="S920" i="3" s="1"/>
  <c r="V919" i="3"/>
  <c r="W919" i="3" s="1"/>
  <c r="R919" i="3"/>
  <c r="P919" i="3"/>
  <c r="S919" i="3" s="1"/>
  <c r="U919" i="3" s="1"/>
  <c r="P918" i="3"/>
  <c r="R918" i="3" s="1"/>
  <c r="S918" i="3" s="1"/>
  <c r="P917" i="3"/>
  <c r="U916" i="3"/>
  <c r="R916" i="3"/>
  <c r="P916" i="3"/>
  <c r="S916" i="3" s="1"/>
  <c r="R915" i="3"/>
  <c r="P915" i="3"/>
  <c r="S915" i="3" s="1"/>
  <c r="P914" i="3"/>
  <c r="R914" i="3" s="1"/>
  <c r="S914" i="3" s="1"/>
  <c r="P913" i="3"/>
  <c r="R912" i="3"/>
  <c r="P912" i="3"/>
  <c r="S912" i="3" s="1"/>
  <c r="V911" i="3"/>
  <c r="W911" i="3" s="1"/>
  <c r="R911" i="3"/>
  <c r="P911" i="3"/>
  <c r="S911" i="3" s="1"/>
  <c r="U911" i="3" s="1"/>
  <c r="P910" i="3"/>
  <c r="R910" i="3" s="1"/>
  <c r="S910" i="3" s="1"/>
  <c r="P909" i="3"/>
  <c r="U908" i="3"/>
  <c r="R908" i="3"/>
  <c r="S908" i="3" s="1"/>
  <c r="P908" i="3"/>
  <c r="R907" i="3"/>
  <c r="P907" i="3"/>
  <c r="P906" i="3"/>
  <c r="R906" i="3" s="1"/>
  <c r="S906" i="3" s="1"/>
  <c r="P905" i="3"/>
  <c r="U904" i="3"/>
  <c r="R904" i="3"/>
  <c r="S904" i="3" s="1"/>
  <c r="P904" i="3"/>
  <c r="R903" i="3"/>
  <c r="P903" i="3"/>
  <c r="P902" i="3"/>
  <c r="R902" i="3" s="1"/>
  <c r="S902" i="3" s="1"/>
  <c r="P901" i="3"/>
  <c r="U900" i="3"/>
  <c r="R900" i="3"/>
  <c r="S900" i="3" s="1"/>
  <c r="P900" i="3"/>
  <c r="R899" i="3"/>
  <c r="P899" i="3"/>
  <c r="P898" i="3"/>
  <c r="R898" i="3" s="1"/>
  <c r="S898" i="3" s="1"/>
  <c r="P897" i="3"/>
  <c r="U896" i="3"/>
  <c r="R896" i="3"/>
  <c r="S896" i="3" s="1"/>
  <c r="P896" i="3"/>
  <c r="R895" i="3"/>
  <c r="P895" i="3"/>
  <c r="P894" i="3"/>
  <c r="R894" i="3" s="1"/>
  <c r="S894" i="3" s="1"/>
  <c r="P893" i="3"/>
  <c r="U892" i="3"/>
  <c r="R892" i="3"/>
  <c r="S892" i="3" s="1"/>
  <c r="P892" i="3"/>
  <c r="P891" i="3"/>
  <c r="S890" i="3"/>
  <c r="P890" i="3"/>
  <c r="R890" i="3" s="1"/>
  <c r="P889" i="3"/>
  <c r="R889" i="3" s="1"/>
  <c r="P888" i="3"/>
  <c r="R888" i="3" s="1"/>
  <c r="S888" i="3" s="1"/>
  <c r="P887" i="3"/>
  <c r="R887" i="3" s="1"/>
  <c r="S887" i="3" s="1"/>
  <c r="P886" i="3"/>
  <c r="R886" i="3" s="1"/>
  <c r="P885" i="3"/>
  <c r="R885" i="3" s="1"/>
  <c r="P884" i="3"/>
  <c r="P883" i="3"/>
  <c r="P882" i="3"/>
  <c r="R882" i="3" s="1"/>
  <c r="S881" i="3"/>
  <c r="P881" i="3"/>
  <c r="R881" i="3" s="1"/>
  <c r="P880" i="3"/>
  <c r="R880" i="3" s="1"/>
  <c r="S880" i="3" s="1"/>
  <c r="S879" i="3"/>
  <c r="P879" i="3"/>
  <c r="R879" i="3" s="1"/>
  <c r="P878" i="3"/>
  <c r="R878" i="3" s="1"/>
  <c r="P877" i="3"/>
  <c r="R877" i="3" s="1"/>
  <c r="P876" i="3"/>
  <c r="P875" i="3"/>
  <c r="P874" i="3"/>
  <c r="S873" i="3"/>
  <c r="P873" i="3"/>
  <c r="R873" i="3" s="1"/>
  <c r="S872" i="3"/>
  <c r="P872" i="3"/>
  <c r="R872" i="3" s="1"/>
  <c r="P871" i="3"/>
  <c r="R871" i="3" s="1"/>
  <c r="S871" i="3" s="1"/>
  <c r="P870" i="3"/>
  <c r="R870" i="3" s="1"/>
  <c r="P869" i="3"/>
  <c r="R869" i="3" s="1"/>
  <c r="P868" i="3"/>
  <c r="P867" i="3"/>
  <c r="P866" i="3"/>
  <c r="R866" i="3" s="1"/>
  <c r="S865" i="3"/>
  <c r="P865" i="3"/>
  <c r="R865" i="3" s="1"/>
  <c r="P864" i="3"/>
  <c r="R864" i="3" s="1"/>
  <c r="S864" i="3" s="1"/>
  <c r="P863" i="3"/>
  <c r="R863" i="3" s="1"/>
  <c r="S863" i="3" s="1"/>
  <c r="P862" i="3"/>
  <c r="R862" i="3" s="1"/>
  <c r="P861" i="3"/>
  <c r="R861" i="3" s="1"/>
  <c r="P860" i="3"/>
  <c r="P859" i="3"/>
  <c r="P858" i="3"/>
  <c r="S857" i="3"/>
  <c r="P857" i="3"/>
  <c r="R857" i="3" s="1"/>
  <c r="S856" i="3"/>
  <c r="P856" i="3"/>
  <c r="R856" i="3" s="1"/>
  <c r="P855" i="3"/>
  <c r="R855" i="3" s="1"/>
  <c r="S855" i="3" s="1"/>
  <c r="P854" i="3"/>
  <c r="R854" i="3" s="1"/>
  <c r="P853" i="3"/>
  <c r="R853" i="3" s="1"/>
  <c r="P852" i="3"/>
  <c r="P851" i="3"/>
  <c r="P850" i="3"/>
  <c r="R850" i="3" s="1"/>
  <c r="S849" i="3"/>
  <c r="P849" i="3"/>
  <c r="R849" i="3" s="1"/>
  <c r="P848" i="3"/>
  <c r="R848" i="3" s="1"/>
  <c r="S848" i="3" s="1"/>
  <c r="S847" i="3"/>
  <c r="P847" i="3"/>
  <c r="R847" i="3" s="1"/>
  <c r="P846" i="3"/>
  <c r="R846" i="3" s="1"/>
  <c r="P845" i="3"/>
  <c r="R845" i="3" s="1"/>
  <c r="P844" i="3"/>
  <c r="P843" i="3"/>
  <c r="P842" i="3"/>
  <c r="S841" i="3"/>
  <c r="P841" i="3"/>
  <c r="R841" i="3" s="1"/>
  <c r="P840" i="3"/>
  <c r="R840" i="3" s="1"/>
  <c r="S840" i="3" s="1"/>
  <c r="P839" i="3"/>
  <c r="R839" i="3" s="1"/>
  <c r="S839" i="3" s="1"/>
  <c r="P838" i="3"/>
  <c r="R838" i="3" s="1"/>
  <c r="P837" i="3"/>
  <c r="R837" i="3" s="1"/>
  <c r="P836" i="3"/>
  <c r="P835" i="3"/>
  <c r="P834" i="3"/>
  <c r="R834" i="3" s="1"/>
  <c r="S833" i="3"/>
  <c r="P833" i="3"/>
  <c r="R833" i="3" s="1"/>
  <c r="P832" i="3"/>
  <c r="R832" i="3" s="1"/>
  <c r="S832" i="3" s="1"/>
  <c r="P831" i="3"/>
  <c r="R831" i="3" s="1"/>
  <c r="S831" i="3" s="1"/>
  <c r="P830" i="3"/>
  <c r="R830" i="3" s="1"/>
  <c r="P829" i="3"/>
  <c r="R829" i="3" s="1"/>
  <c r="P828" i="3"/>
  <c r="P827" i="3"/>
  <c r="P826" i="3"/>
  <c r="S825" i="3"/>
  <c r="P825" i="3"/>
  <c r="R825" i="3" s="1"/>
  <c r="P824" i="3"/>
  <c r="R824" i="3" s="1"/>
  <c r="S824" i="3" s="1"/>
  <c r="P823" i="3"/>
  <c r="R823" i="3" s="1"/>
  <c r="S823" i="3" s="1"/>
  <c r="P822" i="3"/>
  <c r="R822" i="3" s="1"/>
  <c r="P821" i="3"/>
  <c r="R821" i="3" s="1"/>
  <c r="P820" i="3"/>
  <c r="P819" i="3"/>
  <c r="P818" i="3"/>
  <c r="R818" i="3" s="1"/>
  <c r="S817" i="3"/>
  <c r="P817" i="3"/>
  <c r="R817" i="3" s="1"/>
  <c r="P816" i="3"/>
  <c r="R816" i="3" s="1"/>
  <c r="S816" i="3" s="1"/>
  <c r="S815" i="3"/>
  <c r="P815" i="3"/>
  <c r="R815" i="3" s="1"/>
  <c r="P814" i="3"/>
  <c r="R814" i="3" s="1"/>
  <c r="P813" i="3"/>
  <c r="R813" i="3" s="1"/>
  <c r="P812" i="3"/>
  <c r="P811" i="3"/>
  <c r="P810" i="3"/>
  <c r="S809" i="3"/>
  <c r="P809" i="3"/>
  <c r="R809" i="3" s="1"/>
  <c r="S808" i="3"/>
  <c r="P808" i="3"/>
  <c r="R808" i="3" s="1"/>
  <c r="P807" i="3"/>
  <c r="R807" i="3" s="1"/>
  <c r="S807" i="3" s="1"/>
  <c r="P806" i="3"/>
  <c r="R806" i="3" s="1"/>
  <c r="P805" i="3"/>
  <c r="R805" i="3" s="1"/>
  <c r="S805" i="3" s="1"/>
  <c r="P804" i="3"/>
  <c r="R803" i="3"/>
  <c r="S803" i="3" s="1"/>
  <c r="P803" i="3"/>
  <c r="P802" i="3"/>
  <c r="R802" i="3" s="1"/>
  <c r="S802" i="3" s="1"/>
  <c r="P801" i="3"/>
  <c r="P800" i="3"/>
  <c r="R800" i="3" s="1"/>
  <c r="S800" i="3" s="1"/>
  <c r="P799" i="3"/>
  <c r="P798" i="3"/>
  <c r="R798" i="3" s="1"/>
  <c r="S798" i="3" s="1"/>
  <c r="P797" i="3"/>
  <c r="S796" i="3"/>
  <c r="P796" i="3"/>
  <c r="R796" i="3" s="1"/>
  <c r="P795" i="3"/>
  <c r="P794" i="3"/>
  <c r="R794" i="3" s="1"/>
  <c r="S794" i="3" s="1"/>
  <c r="P793" i="3"/>
  <c r="P792" i="3"/>
  <c r="R792" i="3" s="1"/>
  <c r="S792" i="3" s="1"/>
  <c r="P791" i="3"/>
  <c r="P790" i="3"/>
  <c r="R790" i="3" s="1"/>
  <c r="S790" i="3" s="1"/>
  <c r="P789" i="3"/>
  <c r="P788" i="3"/>
  <c r="R788" i="3" s="1"/>
  <c r="S788" i="3" s="1"/>
  <c r="P787" i="3"/>
  <c r="P786" i="3"/>
  <c r="R786" i="3" s="1"/>
  <c r="S786" i="3" s="1"/>
  <c r="P785" i="3"/>
  <c r="P784" i="3"/>
  <c r="R784" i="3" s="1"/>
  <c r="S784" i="3" s="1"/>
  <c r="P783" i="3"/>
  <c r="P782" i="3"/>
  <c r="R782" i="3" s="1"/>
  <c r="S782" i="3" s="1"/>
  <c r="P781" i="3"/>
  <c r="S780" i="3"/>
  <c r="P780" i="3"/>
  <c r="R780" i="3" s="1"/>
  <c r="P779" i="3"/>
  <c r="P778" i="3"/>
  <c r="R778" i="3" s="1"/>
  <c r="S778" i="3" s="1"/>
  <c r="P777" i="3"/>
  <c r="P776" i="3"/>
  <c r="R776" i="3" s="1"/>
  <c r="S776" i="3" s="1"/>
  <c r="P775" i="3"/>
  <c r="P774" i="3"/>
  <c r="R774" i="3" s="1"/>
  <c r="S774" i="3" s="1"/>
  <c r="P773" i="3"/>
  <c r="P772" i="3"/>
  <c r="R772" i="3" s="1"/>
  <c r="S772" i="3" s="1"/>
  <c r="P771" i="3"/>
  <c r="P770" i="3"/>
  <c r="R770" i="3" s="1"/>
  <c r="S770" i="3" s="1"/>
  <c r="U770" i="3" s="1"/>
  <c r="P769" i="3"/>
  <c r="R769" i="3" s="1"/>
  <c r="S769" i="3" s="1"/>
  <c r="P768" i="3"/>
  <c r="R768" i="3" s="1"/>
  <c r="P767" i="3"/>
  <c r="P766" i="3"/>
  <c r="R766" i="3" s="1"/>
  <c r="S766" i="3" s="1"/>
  <c r="U766" i="3" s="1"/>
  <c r="P765" i="3"/>
  <c r="R765" i="3" s="1"/>
  <c r="S765" i="3" s="1"/>
  <c r="P764" i="3"/>
  <c r="R764" i="3" s="1"/>
  <c r="P763" i="3"/>
  <c r="V762" i="3"/>
  <c r="W762" i="3" s="1"/>
  <c r="P762" i="3"/>
  <c r="R762" i="3" s="1"/>
  <c r="S762" i="3" s="1"/>
  <c r="U762" i="3" s="1"/>
  <c r="P761" i="3"/>
  <c r="R761" i="3" s="1"/>
  <c r="S761" i="3" s="1"/>
  <c r="P760" i="3"/>
  <c r="R760" i="3" s="1"/>
  <c r="P759" i="3"/>
  <c r="P758" i="3"/>
  <c r="R758" i="3" s="1"/>
  <c r="S758" i="3" s="1"/>
  <c r="U758" i="3" s="1"/>
  <c r="P757" i="3"/>
  <c r="R757" i="3" s="1"/>
  <c r="S757" i="3" s="1"/>
  <c r="P756" i="3"/>
  <c r="R756" i="3" s="1"/>
  <c r="P755" i="3"/>
  <c r="P754" i="3"/>
  <c r="R754" i="3" s="1"/>
  <c r="S754" i="3" s="1"/>
  <c r="P753" i="3"/>
  <c r="R753" i="3" s="1"/>
  <c r="S753" i="3" s="1"/>
  <c r="P752" i="3"/>
  <c r="R752" i="3" s="1"/>
  <c r="P751" i="3"/>
  <c r="V750" i="3"/>
  <c r="W750" i="3" s="1"/>
  <c r="S750" i="3"/>
  <c r="U750" i="3" s="1"/>
  <c r="P750" i="3"/>
  <c r="R750" i="3" s="1"/>
  <c r="P749" i="3"/>
  <c r="R749" i="3" s="1"/>
  <c r="P748" i="3"/>
  <c r="P747" i="3"/>
  <c r="S746" i="3"/>
  <c r="U746" i="3" s="1"/>
  <c r="P746" i="3"/>
  <c r="R746" i="3" s="1"/>
  <c r="P745" i="3"/>
  <c r="S744" i="3"/>
  <c r="P744" i="3"/>
  <c r="R744" i="3" s="1"/>
  <c r="P743" i="3"/>
  <c r="S742" i="3"/>
  <c r="U742" i="3" s="1"/>
  <c r="P742" i="3"/>
  <c r="R742" i="3" s="1"/>
  <c r="S741" i="3"/>
  <c r="U741" i="3" s="1"/>
  <c r="P741" i="3"/>
  <c r="R741" i="3" s="1"/>
  <c r="P740" i="3"/>
  <c r="R740" i="3" s="1"/>
  <c r="P739" i="3"/>
  <c r="P738" i="3"/>
  <c r="R738" i="3" s="1"/>
  <c r="S738" i="3" s="1"/>
  <c r="P737" i="3"/>
  <c r="R737" i="3" s="1"/>
  <c r="P736" i="3"/>
  <c r="R736" i="3" s="1"/>
  <c r="P735" i="3"/>
  <c r="V734" i="3"/>
  <c r="W734" i="3" s="1"/>
  <c r="S734" i="3"/>
  <c r="U734" i="3" s="1"/>
  <c r="P734" i="3"/>
  <c r="R734" i="3" s="1"/>
  <c r="P733" i="3"/>
  <c r="R733" i="3" s="1"/>
  <c r="P732" i="3"/>
  <c r="P731" i="3"/>
  <c r="S730" i="3"/>
  <c r="U730" i="3" s="1"/>
  <c r="P730" i="3"/>
  <c r="R730" i="3" s="1"/>
  <c r="P729" i="3"/>
  <c r="S728" i="3"/>
  <c r="P728" i="3"/>
  <c r="R728" i="3" s="1"/>
  <c r="P727" i="3"/>
  <c r="S726" i="3"/>
  <c r="U726" i="3" s="1"/>
  <c r="P726" i="3"/>
  <c r="R726" i="3" s="1"/>
  <c r="V725" i="3"/>
  <c r="W725" i="3" s="1"/>
  <c r="S725" i="3"/>
  <c r="U725" i="3" s="1"/>
  <c r="P725" i="3"/>
  <c r="R725" i="3" s="1"/>
  <c r="P724" i="3"/>
  <c r="R724" i="3" s="1"/>
  <c r="S723" i="3"/>
  <c r="U723" i="3" s="1"/>
  <c r="P723" i="3"/>
  <c r="R723" i="3" s="1"/>
  <c r="S722" i="3"/>
  <c r="U722" i="3" s="1"/>
  <c r="P722" i="3"/>
  <c r="R722" i="3" s="1"/>
  <c r="S721" i="3"/>
  <c r="U721" i="3" s="1"/>
  <c r="P721" i="3"/>
  <c r="R721" i="3" s="1"/>
  <c r="P720" i="3"/>
  <c r="V719" i="3"/>
  <c r="W719" i="3" s="1"/>
  <c r="S719" i="3"/>
  <c r="U719" i="3" s="1"/>
  <c r="P719" i="3"/>
  <c r="R719" i="3" s="1"/>
  <c r="P718" i="3"/>
  <c r="R718" i="3" s="1"/>
  <c r="S717" i="3"/>
  <c r="P717" i="3"/>
  <c r="R717" i="3" s="1"/>
  <c r="P716" i="3"/>
  <c r="R716" i="3" s="1"/>
  <c r="S715" i="3"/>
  <c r="U715" i="3" s="1"/>
  <c r="P715" i="3"/>
  <c r="R715" i="3" s="1"/>
  <c r="V714" i="3"/>
  <c r="W714" i="3" s="1"/>
  <c r="S714" i="3"/>
  <c r="U714" i="3" s="1"/>
  <c r="P714" i="3"/>
  <c r="R714" i="3" s="1"/>
  <c r="S713" i="3"/>
  <c r="U713" i="3" s="1"/>
  <c r="P713" i="3"/>
  <c r="R713" i="3" s="1"/>
  <c r="P712" i="3"/>
  <c r="V711" i="3"/>
  <c r="W711" i="3" s="1"/>
  <c r="S711" i="3"/>
  <c r="U711" i="3" s="1"/>
  <c r="P711" i="3"/>
  <c r="R711" i="3" s="1"/>
  <c r="P710" i="3"/>
  <c r="R710" i="3" s="1"/>
  <c r="P709" i="3"/>
  <c r="R709" i="3" s="1"/>
  <c r="P708" i="3"/>
  <c r="R708" i="3" s="1"/>
  <c r="S707" i="3"/>
  <c r="U707" i="3" s="1"/>
  <c r="P707" i="3"/>
  <c r="R707" i="3" s="1"/>
  <c r="S706" i="3"/>
  <c r="U706" i="3" s="1"/>
  <c r="P706" i="3"/>
  <c r="R706" i="3" s="1"/>
  <c r="S705" i="3"/>
  <c r="U705" i="3" s="1"/>
  <c r="P705" i="3"/>
  <c r="R705" i="3" s="1"/>
  <c r="P704" i="3"/>
  <c r="V703" i="3"/>
  <c r="W703" i="3" s="1"/>
  <c r="S703" i="3"/>
  <c r="U703" i="3" s="1"/>
  <c r="P703" i="3"/>
  <c r="R703" i="3" s="1"/>
  <c r="P702" i="3"/>
  <c r="R702" i="3" s="1"/>
  <c r="P701" i="3"/>
  <c r="R701" i="3" s="1"/>
  <c r="P700" i="3"/>
  <c r="R700" i="3" s="1"/>
  <c r="S699" i="3"/>
  <c r="U699" i="3" s="1"/>
  <c r="P699" i="3"/>
  <c r="R699" i="3" s="1"/>
  <c r="U698" i="3"/>
  <c r="V698" i="3" s="1"/>
  <c r="W698" i="3" s="1"/>
  <c r="S698" i="3"/>
  <c r="P698" i="3"/>
  <c r="R698" i="3" s="1"/>
  <c r="R697" i="3"/>
  <c r="S697" i="3" s="1"/>
  <c r="P697" i="3"/>
  <c r="V696" i="3"/>
  <c r="W696" i="3" s="1"/>
  <c r="S696" i="3"/>
  <c r="U696" i="3" s="1"/>
  <c r="P696" i="3"/>
  <c r="R696" i="3" s="1"/>
  <c r="P695" i="3"/>
  <c r="R695" i="3" s="1"/>
  <c r="U694" i="3"/>
  <c r="S694" i="3"/>
  <c r="P694" i="3"/>
  <c r="R694" i="3" s="1"/>
  <c r="P693" i="3"/>
  <c r="U692" i="3"/>
  <c r="S692" i="3"/>
  <c r="P692" i="3"/>
  <c r="R692" i="3" s="1"/>
  <c r="R691" i="3"/>
  <c r="S691" i="3" s="1"/>
  <c r="P691" i="3"/>
  <c r="U690" i="3"/>
  <c r="V690" i="3" s="1"/>
  <c r="W690" i="3" s="1"/>
  <c r="S690" i="3"/>
  <c r="P690" i="3"/>
  <c r="R690" i="3" s="1"/>
  <c r="P689" i="3"/>
  <c r="P688" i="3"/>
  <c r="R688" i="3" s="1"/>
  <c r="R687" i="3"/>
  <c r="P687" i="3"/>
  <c r="S686" i="3"/>
  <c r="P686" i="3"/>
  <c r="R686" i="3" s="1"/>
  <c r="S685" i="3"/>
  <c r="R685" i="3"/>
  <c r="P685" i="3"/>
  <c r="P684" i="3"/>
  <c r="R684" i="3" s="1"/>
  <c r="V683" i="3"/>
  <c r="W683" i="3" s="1"/>
  <c r="S683" i="3"/>
  <c r="U683" i="3" s="1"/>
  <c r="R683" i="3"/>
  <c r="P683" i="3"/>
  <c r="S682" i="3"/>
  <c r="P682" i="3"/>
  <c r="R682" i="3" s="1"/>
  <c r="P681" i="3"/>
  <c r="P680" i="3"/>
  <c r="R679" i="3"/>
  <c r="P679" i="3"/>
  <c r="S679" i="3" s="1"/>
  <c r="P678" i="3"/>
  <c r="R678" i="3" s="1"/>
  <c r="P677" i="3"/>
  <c r="U676" i="3"/>
  <c r="S676" i="3"/>
  <c r="P676" i="3"/>
  <c r="R676" i="3" s="1"/>
  <c r="R675" i="3"/>
  <c r="S675" i="3" s="1"/>
  <c r="P675" i="3"/>
  <c r="U674" i="3"/>
  <c r="V674" i="3" s="1"/>
  <c r="W674" i="3" s="1"/>
  <c r="S674" i="3"/>
  <c r="P674" i="3"/>
  <c r="R674" i="3" s="1"/>
  <c r="P673" i="3"/>
  <c r="P672" i="3"/>
  <c r="R672" i="3" s="1"/>
  <c r="R671" i="3"/>
  <c r="P671" i="3"/>
  <c r="S670" i="3"/>
  <c r="P670" i="3"/>
  <c r="R670" i="3" s="1"/>
  <c r="S669" i="3"/>
  <c r="R669" i="3"/>
  <c r="P669" i="3"/>
  <c r="P668" i="3"/>
  <c r="R668" i="3" s="1"/>
  <c r="V667" i="3"/>
  <c r="W667" i="3" s="1"/>
  <c r="S667" i="3"/>
  <c r="U667" i="3" s="1"/>
  <c r="R667" i="3"/>
  <c r="P667" i="3"/>
  <c r="P666" i="3"/>
  <c r="P665" i="3"/>
  <c r="P664" i="3"/>
  <c r="R663" i="3"/>
  <c r="S663" i="3" s="1"/>
  <c r="P663" i="3"/>
  <c r="P662" i="3"/>
  <c r="P661" i="3"/>
  <c r="P660" i="3"/>
  <c r="R659" i="3"/>
  <c r="S659" i="3" s="1"/>
  <c r="P659" i="3"/>
  <c r="P658" i="3"/>
  <c r="P657" i="3"/>
  <c r="P656" i="3"/>
  <c r="S655" i="3"/>
  <c r="R655" i="3"/>
  <c r="P655" i="3"/>
  <c r="P654" i="3"/>
  <c r="P653" i="3"/>
  <c r="P652" i="3"/>
  <c r="R651" i="3"/>
  <c r="S651" i="3" s="1"/>
  <c r="P651" i="3"/>
  <c r="P650" i="3"/>
  <c r="P649" i="3"/>
  <c r="P648" i="3"/>
  <c r="R647" i="3"/>
  <c r="S647" i="3" s="1"/>
  <c r="P647" i="3"/>
  <c r="P646" i="3"/>
  <c r="P645" i="3"/>
  <c r="P644" i="3"/>
  <c r="R643" i="3"/>
  <c r="S643" i="3" s="1"/>
  <c r="P643" i="3"/>
  <c r="P642" i="3"/>
  <c r="P641" i="3"/>
  <c r="P640" i="3"/>
  <c r="S639" i="3"/>
  <c r="R639" i="3"/>
  <c r="P639" i="3"/>
  <c r="P638" i="3"/>
  <c r="P637" i="3"/>
  <c r="P636" i="3"/>
  <c r="R635" i="3"/>
  <c r="S635" i="3" s="1"/>
  <c r="P635" i="3"/>
  <c r="P634" i="3"/>
  <c r="P633" i="3"/>
  <c r="P632" i="3"/>
  <c r="R631" i="3"/>
  <c r="S631" i="3" s="1"/>
  <c r="P631" i="3"/>
  <c r="P630" i="3"/>
  <c r="P629" i="3"/>
  <c r="P628" i="3"/>
  <c r="R627" i="3"/>
  <c r="S627" i="3" s="1"/>
  <c r="P627" i="3"/>
  <c r="P626" i="3"/>
  <c r="P625" i="3"/>
  <c r="P624" i="3"/>
  <c r="S623" i="3"/>
  <c r="R623" i="3"/>
  <c r="P623" i="3"/>
  <c r="P622" i="3"/>
  <c r="P621" i="3"/>
  <c r="P620" i="3"/>
  <c r="R619" i="3"/>
  <c r="S619" i="3" s="1"/>
  <c r="P619" i="3"/>
  <c r="P618" i="3"/>
  <c r="P617" i="3"/>
  <c r="V616" i="3"/>
  <c r="W616" i="3" s="1"/>
  <c r="U616" i="3"/>
  <c r="P616" i="3"/>
  <c r="R616" i="3" s="1"/>
  <c r="S616" i="3" s="1"/>
  <c r="R615" i="3"/>
  <c r="S615" i="3" s="1"/>
  <c r="P615" i="3"/>
  <c r="P614" i="3"/>
  <c r="P613" i="3"/>
  <c r="P612" i="3"/>
  <c r="R612" i="3" s="1"/>
  <c r="S612" i="3" s="1"/>
  <c r="U612" i="3" s="1"/>
  <c r="V612" i="3" s="1"/>
  <c r="W612" i="3" s="1"/>
  <c r="S611" i="3"/>
  <c r="R611" i="3"/>
  <c r="P611" i="3"/>
  <c r="P610" i="3"/>
  <c r="P609" i="3"/>
  <c r="P608" i="3"/>
  <c r="R608" i="3" s="1"/>
  <c r="S608" i="3" s="1"/>
  <c r="S607" i="3"/>
  <c r="R607" i="3"/>
  <c r="P607" i="3"/>
  <c r="P606" i="3"/>
  <c r="P605" i="3"/>
  <c r="P604" i="3"/>
  <c r="R604" i="3" s="1"/>
  <c r="S604" i="3" s="1"/>
  <c r="R603" i="3"/>
  <c r="S603" i="3" s="1"/>
  <c r="P603" i="3"/>
  <c r="P602" i="3"/>
  <c r="P601" i="3"/>
  <c r="U600" i="3"/>
  <c r="V600" i="3" s="1"/>
  <c r="W600" i="3" s="1"/>
  <c r="P600" i="3"/>
  <c r="R600" i="3" s="1"/>
  <c r="S600" i="3" s="1"/>
  <c r="R599" i="3"/>
  <c r="S599" i="3" s="1"/>
  <c r="P599" i="3"/>
  <c r="P598" i="3"/>
  <c r="P597" i="3"/>
  <c r="P596" i="3"/>
  <c r="R596" i="3" s="1"/>
  <c r="S596" i="3" s="1"/>
  <c r="U596" i="3" s="1"/>
  <c r="V596" i="3" s="1"/>
  <c r="W596" i="3" s="1"/>
  <c r="R595" i="3"/>
  <c r="S595" i="3" s="1"/>
  <c r="P595" i="3"/>
  <c r="P594" i="3"/>
  <c r="P593" i="3"/>
  <c r="P592" i="3"/>
  <c r="R592" i="3" s="1"/>
  <c r="S592" i="3" s="1"/>
  <c r="S591" i="3"/>
  <c r="R591" i="3"/>
  <c r="P591" i="3"/>
  <c r="P590" i="3"/>
  <c r="P589" i="3"/>
  <c r="P588" i="3"/>
  <c r="R588" i="3" s="1"/>
  <c r="S588" i="3" s="1"/>
  <c r="P587" i="3"/>
  <c r="R587" i="3" s="1"/>
  <c r="S587" i="3" s="1"/>
  <c r="P586" i="3"/>
  <c r="P585" i="3"/>
  <c r="P584" i="3"/>
  <c r="P583" i="3"/>
  <c r="P582" i="3"/>
  <c r="R582" i="3" s="1"/>
  <c r="P581" i="3"/>
  <c r="R581" i="3" s="1"/>
  <c r="P580" i="3"/>
  <c r="R580" i="3" s="1"/>
  <c r="P579" i="3"/>
  <c r="R579" i="3" s="1"/>
  <c r="S579" i="3" s="1"/>
  <c r="V578" i="3"/>
  <c r="W578" i="3" s="1"/>
  <c r="S578" i="3"/>
  <c r="U578" i="3" s="1"/>
  <c r="P578" i="3"/>
  <c r="R578" i="3" s="1"/>
  <c r="S577" i="3"/>
  <c r="U577" i="3" s="1"/>
  <c r="P577" i="3"/>
  <c r="R577" i="3" s="1"/>
  <c r="V576" i="3"/>
  <c r="W576" i="3" s="1"/>
  <c r="U576" i="3"/>
  <c r="S576" i="3"/>
  <c r="P576" i="3"/>
  <c r="R576" i="3" s="1"/>
  <c r="R575" i="3"/>
  <c r="S575" i="3" s="1"/>
  <c r="P575" i="3"/>
  <c r="P574" i="3"/>
  <c r="R574" i="3" s="1"/>
  <c r="S574" i="3" s="1"/>
  <c r="P573" i="3"/>
  <c r="R573" i="3" s="1"/>
  <c r="P572" i="3"/>
  <c r="R572" i="3" s="1"/>
  <c r="R571" i="3"/>
  <c r="P571" i="3"/>
  <c r="P570" i="3"/>
  <c r="R570" i="3" s="1"/>
  <c r="S570" i="3" s="1"/>
  <c r="P569" i="3"/>
  <c r="P568" i="3"/>
  <c r="R568" i="3" s="1"/>
  <c r="P567" i="3"/>
  <c r="P566" i="3"/>
  <c r="R566" i="3" s="1"/>
  <c r="P565" i="3"/>
  <c r="R565" i="3" s="1"/>
  <c r="P564" i="3"/>
  <c r="R564" i="3" s="1"/>
  <c r="P563" i="3"/>
  <c r="S562" i="3"/>
  <c r="U562" i="3" s="1"/>
  <c r="P562" i="3"/>
  <c r="R562" i="3" s="1"/>
  <c r="W561" i="3"/>
  <c r="V561" i="3"/>
  <c r="S561" i="3"/>
  <c r="U561" i="3" s="1"/>
  <c r="P561" i="3"/>
  <c r="R561" i="3" s="1"/>
  <c r="S560" i="3"/>
  <c r="P560" i="3"/>
  <c r="R560" i="3" s="1"/>
  <c r="V559" i="3"/>
  <c r="W559" i="3" s="1"/>
  <c r="S559" i="3"/>
  <c r="U559" i="3" s="1"/>
  <c r="R559" i="3"/>
  <c r="P559" i="3"/>
  <c r="S558" i="3"/>
  <c r="P558" i="3"/>
  <c r="R558" i="3" s="1"/>
  <c r="P557" i="3"/>
  <c r="R557" i="3" s="1"/>
  <c r="S557" i="3" s="1"/>
  <c r="P556" i="3"/>
  <c r="R556" i="3" s="1"/>
  <c r="P555" i="3"/>
  <c r="P554" i="3"/>
  <c r="P553" i="3"/>
  <c r="R553" i="3" s="1"/>
  <c r="P552" i="3"/>
  <c r="P551" i="3"/>
  <c r="P550" i="3"/>
  <c r="R550" i="3" s="1"/>
  <c r="P549" i="3"/>
  <c r="R549" i="3" s="1"/>
  <c r="P548" i="3"/>
  <c r="R548" i="3" s="1"/>
  <c r="P547" i="3"/>
  <c r="R547" i="3" s="1"/>
  <c r="S547" i="3" s="1"/>
  <c r="V546" i="3"/>
  <c r="W546" i="3" s="1"/>
  <c r="S546" i="3"/>
  <c r="U546" i="3" s="1"/>
  <c r="P546" i="3"/>
  <c r="R546" i="3" s="1"/>
  <c r="V545" i="3"/>
  <c r="W545" i="3" s="1"/>
  <c r="S545" i="3"/>
  <c r="U545" i="3" s="1"/>
  <c r="P545" i="3"/>
  <c r="R545" i="3" s="1"/>
  <c r="U544" i="3"/>
  <c r="V544" i="3" s="1"/>
  <c r="W544" i="3" s="1"/>
  <c r="S544" i="3"/>
  <c r="P544" i="3"/>
  <c r="R544" i="3" s="1"/>
  <c r="R543" i="3"/>
  <c r="S543" i="3" s="1"/>
  <c r="P543" i="3"/>
  <c r="S542" i="3"/>
  <c r="U542" i="3" s="1"/>
  <c r="P542" i="3"/>
  <c r="R542" i="3" s="1"/>
  <c r="P541" i="3"/>
  <c r="R541" i="3" s="1"/>
  <c r="S540" i="3"/>
  <c r="P540" i="3"/>
  <c r="R540" i="3" s="1"/>
  <c r="P539" i="3"/>
  <c r="P538" i="3"/>
  <c r="R538" i="3" s="1"/>
  <c r="P537" i="3"/>
  <c r="P536" i="3"/>
  <c r="R536" i="3" s="1"/>
  <c r="P535" i="3"/>
  <c r="P534" i="3"/>
  <c r="R534" i="3" s="1"/>
  <c r="P533" i="3"/>
  <c r="R533" i="3" s="1"/>
  <c r="P532" i="3"/>
  <c r="R532" i="3" s="1"/>
  <c r="P531" i="3"/>
  <c r="R531" i="3" s="1"/>
  <c r="S531" i="3" s="1"/>
  <c r="V530" i="3"/>
  <c r="W530" i="3" s="1"/>
  <c r="S530" i="3"/>
  <c r="U530" i="3" s="1"/>
  <c r="P530" i="3"/>
  <c r="R530" i="3" s="1"/>
  <c r="V529" i="3"/>
  <c r="W529" i="3" s="1"/>
  <c r="S529" i="3"/>
  <c r="U529" i="3" s="1"/>
  <c r="P529" i="3"/>
  <c r="R529" i="3" s="1"/>
  <c r="S528" i="3"/>
  <c r="P528" i="3"/>
  <c r="R528" i="3" s="1"/>
  <c r="S527" i="3"/>
  <c r="U527" i="3" s="1"/>
  <c r="R527" i="3"/>
  <c r="P527" i="3"/>
  <c r="S526" i="3"/>
  <c r="P526" i="3"/>
  <c r="R526" i="3" s="1"/>
  <c r="S525" i="3"/>
  <c r="U525" i="3" s="1"/>
  <c r="P525" i="3"/>
  <c r="R525" i="3" s="1"/>
  <c r="S524" i="3"/>
  <c r="P524" i="3"/>
  <c r="R524" i="3" s="1"/>
  <c r="R523" i="3"/>
  <c r="P523" i="3"/>
  <c r="S523" i="3" s="1"/>
  <c r="P522" i="3"/>
  <c r="P521" i="3"/>
  <c r="R521" i="3" s="1"/>
  <c r="P520" i="3"/>
  <c r="P519" i="3"/>
  <c r="P518" i="3"/>
  <c r="R518" i="3" s="1"/>
  <c r="P517" i="3"/>
  <c r="R517" i="3" s="1"/>
  <c r="P516" i="3"/>
  <c r="R516" i="3" s="1"/>
  <c r="S515" i="3"/>
  <c r="U515" i="3" s="1"/>
  <c r="P515" i="3"/>
  <c r="R515" i="3" s="1"/>
  <c r="V514" i="3"/>
  <c r="W514" i="3" s="1"/>
  <c r="S514" i="3"/>
  <c r="U514" i="3" s="1"/>
  <c r="P514" i="3"/>
  <c r="R514" i="3" s="1"/>
  <c r="S513" i="3"/>
  <c r="U513" i="3" s="1"/>
  <c r="P513" i="3"/>
  <c r="R513" i="3" s="1"/>
  <c r="U512" i="3"/>
  <c r="S512" i="3"/>
  <c r="V512" i="3" s="1"/>
  <c r="W512" i="3" s="1"/>
  <c r="P512" i="3"/>
  <c r="R512" i="3" s="1"/>
  <c r="S511" i="3"/>
  <c r="R511" i="3"/>
  <c r="P511" i="3"/>
  <c r="S510" i="3"/>
  <c r="U510" i="3" s="1"/>
  <c r="P510" i="3"/>
  <c r="R510" i="3" s="1"/>
  <c r="S509" i="3"/>
  <c r="P509" i="3"/>
  <c r="R509" i="3" s="1"/>
  <c r="S508" i="3"/>
  <c r="P508" i="3"/>
  <c r="R508" i="3" s="1"/>
  <c r="R507" i="3"/>
  <c r="P507" i="3"/>
  <c r="P506" i="3"/>
  <c r="R506" i="3" s="1"/>
  <c r="P505" i="3"/>
  <c r="S504" i="3"/>
  <c r="P504" i="3"/>
  <c r="R504" i="3" s="1"/>
  <c r="S503" i="3"/>
  <c r="R503" i="3"/>
  <c r="P503" i="3"/>
  <c r="U502" i="3"/>
  <c r="S502" i="3"/>
  <c r="V502" i="3" s="1"/>
  <c r="W502" i="3" s="1"/>
  <c r="P502" i="3"/>
  <c r="R502" i="3" s="1"/>
  <c r="P501" i="3"/>
  <c r="R501" i="3" s="1"/>
  <c r="S501" i="3" s="1"/>
  <c r="P500" i="3"/>
  <c r="R500" i="3" s="1"/>
  <c r="P499" i="3"/>
  <c r="P498" i="3"/>
  <c r="R497" i="3"/>
  <c r="P497" i="3"/>
  <c r="S497" i="3" s="1"/>
  <c r="S496" i="3"/>
  <c r="R496" i="3"/>
  <c r="P496" i="3"/>
  <c r="P495" i="3"/>
  <c r="S494" i="3"/>
  <c r="R494" i="3"/>
  <c r="P494" i="3"/>
  <c r="P493" i="3"/>
  <c r="R492" i="3"/>
  <c r="S492" i="3" s="1"/>
  <c r="P492" i="3"/>
  <c r="P491" i="3"/>
  <c r="S490" i="3"/>
  <c r="R490" i="3"/>
  <c r="P490" i="3"/>
  <c r="P489" i="3"/>
  <c r="S488" i="3"/>
  <c r="R488" i="3"/>
  <c r="P488" i="3"/>
  <c r="P487" i="3"/>
  <c r="S486" i="3"/>
  <c r="R486" i="3"/>
  <c r="P486" i="3"/>
  <c r="P485" i="3"/>
  <c r="S484" i="3"/>
  <c r="R484" i="3"/>
  <c r="P484" i="3"/>
  <c r="P483" i="3"/>
  <c r="S482" i="3"/>
  <c r="R482" i="3"/>
  <c r="P482" i="3"/>
  <c r="P481" i="3"/>
  <c r="S480" i="3"/>
  <c r="R480" i="3"/>
  <c r="P480" i="3"/>
  <c r="P479" i="3"/>
  <c r="S478" i="3"/>
  <c r="R478" i="3"/>
  <c r="P478" i="3"/>
  <c r="P477" i="3"/>
  <c r="S476" i="3"/>
  <c r="R476" i="3"/>
  <c r="P476" i="3"/>
  <c r="P475" i="3"/>
  <c r="S474" i="3"/>
  <c r="R474" i="3"/>
  <c r="P474" i="3"/>
  <c r="P473" i="3"/>
  <c r="R472" i="3"/>
  <c r="S472" i="3" s="1"/>
  <c r="P472" i="3"/>
  <c r="P471" i="3"/>
  <c r="S470" i="3"/>
  <c r="R470" i="3"/>
  <c r="P470" i="3"/>
  <c r="P469" i="3"/>
  <c r="R468" i="3"/>
  <c r="S468" i="3" s="1"/>
  <c r="P468" i="3"/>
  <c r="P467" i="3"/>
  <c r="S466" i="3"/>
  <c r="R466" i="3"/>
  <c r="P466" i="3"/>
  <c r="P465" i="3"/>
  <c r="S464" i="3"/>
  <c r="R464" i="3"/>
  <c r="P464" i="3"/>
  <c r="P463" i="3"/>
  <c r="S462" i="3"/>
  <c r="R462" i="3"/>
  <c r="P462" i="3"/>
  <c r="P461" i="3"/>
  <c r="R460" i="3"/>
  <c r="S460" i="3" s="1"/>
  <c r="P460" i="3"/>
  <c r="P459" i="3"/>
  <c r="S458" i="3"/>
  <c r="R458" i="3"/>
  <c r="P458" i="3"/>
  <c r="P457" i="3"/>
  <c r="S456" i="3"/>
  <c r="R456" i="3"/>
  <c r="P456" i="3"/>
  <c r="P455" i="3"/>
  <c r="S454" i="3"/>
  <c r="R454" i="3"/>
  <c r="P454" i="3"/>
  <c r="P453" i="3"/>
  <c r="S452" i="3"/>
  <c r="R452" i="3"/>
  <c r="P452" i="3"/>
  <c r="P451" i="3"/>
  <c r="S450" i="3"/>
  <c r="R450" i="3"/>
  <c r="P450" i="3"/>
  <c r="P449" i="3"/>
  <c r="S448" i="3"/>
  <c r="R448" i="3"/>
  <c r="P448" i="3"/>
  <c r="P447" i="3"/>
  <c r="S446" i="3"/>
  <c r="R446" i="3"/>
  <c r="P446" i="3"/>
  <c r="P445" i="3"/>
  <c r="S444" i="3"/>
  <c r="R444" i="3"/>
  <c r="P444" i="3"/>
  <c r="P443" i="3"/>
  <c r="S442" i="3"/>
  <c r="R442" i="3"/>
  <c r="P442" i="3"/>
  <c r="P441" i="3"/>
  <c r="R440" i="3"/>
  <c r="S440" i="3" s="1"/>
  <c r="P440" i="3"/>
  <c r="P439" i="3"/>
  <c r="S438" i="3"/>
  <c r="R438" i="3"/>
  <c r="P438" i="3"/>
  <c r="P437" i="3"/>
  <c r="R436" i="3"/>
  <c r="S436" i="3" s="1"/>
  <c r="P436" i="3"/>
  <c r="P435" i="3"/>
  <c r="S434" i="3"/>
  <c r="R434" i="3"/>
  <c r="P434" i="3"/>
  <c r="P433" i="3"/>
  <c r="S432" i="3"/>
  <c r="R432" i="3"/>
  <c r="P432" i="3"/>
  <c r="P431" i="3"/>
  <c r="S430" i="3"/>
  <c r="R430" i="3"/>
  <c r="P430" i="3"/>
  <c r="P429" i="3"/>
  <c r="R428" i="3"/>
  <c r="S428" i="3" s="1"/>
  <c r="P428" i="3"/>
  <c r="P427" i="3"/>
  <c r="S426" i="3"/>
  <c r="R426" i="3"/>
  <c r="P426" i="3"/>
  <c r="P425" i="3"/>
  <c r="S424" i="3"/>
  <c r="R424" i="3"/>
  <c r="P424" i="3"/>
  <c r="P423" i="3"/>
  <c r="P422" i="3"/>
  <c r="R422" i="3" s="1"/>
  <c r="S422" i="3" s="1"/>
  <c r="P421" i="3"/>
  <c r="S420" i="3"/>
  <c r="R420" i="3"/>
  <c r="P420" i="3"/>
  <c r="P419" i="3"/>
  <c r="P418" i="3"/>
  <c r="R418" i="3" s="1"/>
  <c r="S418" i="3" s="1"/>
  <c r="P417" i="3"/>
  <c r="S416" i="3"/>
  <c r="R416" i="3"/>
  <c r="P416" i="3"/>
  <c r="P415" i="3"/>
  <c r="P414" i="3"/>
  <c r="R414" i="3" s="1"/>
  <c r="S414" i="3" s="1"/>
  <c r="P413" i="3"/>
  <c r="R412" i="3"/>
  <c r="S412" i="3" s="1"/>
  <c r="P412" i="3"/>
  <c r="P411" i="3"/>
  <c r="P410" i="3"/>
  <c r="R410" i="3" s="1"/>
  <c r="S410" i="3" s="1"/>
  <c r="P409" i="3"/>
  <c r="R408" i="3"/>
  <c r="S408" i="3" s="1"/>
  <c r="P408" i="3"/>
  <c r="P407" i="3"/>
  <c r="P406" i="3"/>
  <c r="R406" i="3" s="1"/>
  <c r="S406" i="3" s="1"/>
  <c r="P405" i="3"/>
  <c r="R404" i="3"/>
  <c r="S404" i="3" s="1"/>
  <c r="P404" i="3"/>
  <c r="P403" i="3"/>
  <c r="P402" i="3"/>
  <c r="R402" i="3" s="1"/>
  <c r="S402" i="3" s="1"/>
  <c r="P401" i="3"/>
  <c r="S400" i="3"/>
  <c r="R400" i="3"/>
  <c r="P400" i="3"/>
  <c r="P399" i="3"/>
  <c r="P398" i="3"/>
  <c r="R398" i="3" s="1"/>
  <c r="S398" i="3" s="1"/>
  <c r="P397" i="3"/>
  <c r="R396" i="3"/>
  <c r="S396" i="3" s="1"/>
  <c r="P396" i="3"/>
  <c r="P395" i="3"/>
  <c r="P394" i="3"/>
  <c r="R394" i="3" s="1"/>
  <c r="S394" i="3" s="1"/>
  <c r="P393" i="3"/>
  <c r="S392" i="3"/>
  <c r="R392" i="3"/>
  <c r="P392" i="3"/>
  <c r="P391" i="3"/>
  <c r="P390" i="3"/>
  <c r="R390" i="3" s="1"/>
  <c r="S390" i="3" s="1"/>
  <c r="P389" i="3"/>
  <c r="S388" i="3"/>
  <c r="R388" i="3"/>
  <c r="P388" i="3"/>
  <c r="P387" i="3"/>
  <c r="P386" i="3"/>
  <c r="R386" i="3" s="1"/>
  <c r="S386" i="3" s="1"/>
  <c r="P385" i="3"/>
  <c r="S384" i="3"/>
  <c r="R384" i="3"/>
  <c r="P384" i="3"/>
  <c r="P383" i="3"/>
  <c r="P382" i="3"/>
  <c r="R382" i="3" s="1"/>
  <c r="S382" i="3" s="1"/>
  <c r="P381" i="3"/>
  <c r="S380" i="3"/>
  <c r="R380" i="3"/>
  <c r="P380" i="3"/>
  <c r="P379" i="3"/>
  <c r="P378" i="3"/>
  <c r="R378" i="3" s="1"/>
  <c r="S378" i="3" s="1"/>
  <c r="P377" i="3"/>
  <c r="R376" i="3"/>
  <c r="S376" i="3" s="1"/>
  <c r="P376" i="3"/>
  <c r="P375" i="3"/>
  <c r="P374" i="3"/>
  <c r="R374" i="3" s="1"/>
  <c r="S374" i="3" s="1"/>
  <c r="P373" i="3"/>
  <c r="R372" i="3"/>
  <c r="S372" i="3" s="1"/>
  <c r="P372" i="3"/>
  <c r="P371" i="3"/>
  <c r="P370" i="3"/>
  <c r="R370" i="3" s="1"/>
  <c r="S370" i="3" s="1"/>
  <c r="P369" i="3"/>
  <c r="S368" i="3"/>
  <c r="R368" i="3"/>
  <c r="P368" i="3"/>
  <c r="P367" i="3"/>
  <c r="P366" i="3"/>
  <c r="R366" i="3" s="1"/>
  <c r="S366" i="3" s="1"/>
  <c r="P365" i="3"/>
  <c r="S364" i="3"/>
  <c r="R364" i="3"/>
  <c r="P364" i="3"/>
  <c r="P363" i="3"/>
  <c r="P362" i="3"/>
  <c r="R362" i="3" s="1"/>
  <c r="S362" i="3" s="1"/>
  <c r="P361" i="3"/>
  <c r="R360" i="3"/>
  <c r="S360" i="3" s="1"/>
  <c r="P360" i="3"/>
  <c r="P359" i="3"/>
  <c r="S358" i="3"/>
  <c r="P358" i="3"/>
  <c r="R358" i="3" s="1"/>
  <c r="P357" i="3"/>
  <c r="R356" i="3"/>
  <c r="S356" i="3" s="1"/>
  <c r="P356" i="3"/>
  <c r="P355" i="3"/>
  <c r="P354" i="3"/>
  <c r="R354" i="3" s="1"/>
  <c r="S354" i="3" s="1"/>
  <c r="P353" i="3"/>
  <c r="S352" i="3"/>
  <c r="R352" i="3"/>
  <c r="P352" i="3"/>
  <c r="P351" i="3"/>
  <c r="S350" i="3"/>
  <c r="U350" i="3" s="1"/>
  <c r="P350" i="3"/>
  <c r="R350" i="3" s="1"/>
  <c r="P349" i="3"/>
  <c r="R349" i="3" s="1"/>
  <c r="S348" i="3"/>
  <c r="R348" i="3"/>
  <c r="P348" i="3"/>
  <c r="R347" i="3"/>
  <c r="P347" i="3"/>
  <c r="S347" i="3" s="1"/>
  <c r="W346" i="3"/>
  <c r="V346" i="3"/>
  <c r="S346" i="3"/>
  <c r="U346" i="3" s="1"/>
  <c r="R346" i="3"/>
  <c r="P346" i="3"/>
  <c r="R345" i="3"/>
  <c r="S345" i="3" s="1"/>
  <c r="P345" i="3"/>
  <c r="P344" i="3"/>
  <c r="P343" i="3"/>
  <c r="V342" i="3"/>
  <c r="W342" i="3" s="1"/>
  <c r="U342" i="3"/>
  <c r="P342" i="3"/>
  <c r="R342" i="3" s="1"/>
  <c r="S342" i="3" s="1"/>
  <c r="R341" i="3"/>
  <c r="S341" i="3" s="1"/>
  <c r="P341" i="3"/>
  <c r="P340" i="3"/>
  <c r="P339" i="3"/>
  <c r="P338" i="3"/>
  <c r="R338" i="3" s="1"/>
  <c r="S338" i="3" s="1"/>
  <c r="U338" i="3" s="1"/>
  <c r="V338" i="3" s="1"/>
  <c r="W338" i="3" s="1"/>
  <c r="R337" i="3"/>
  <c r="S337" i="3" s="1"/>
  <c r="P337" i="3"/>
  <c r="P336" i="3"/>
  <c r="P335" i="3"/>
  <c r="P334" i="3"/>
  <c r="R334" i="3" s="1"/>
  <c r="S334" i="3" s="1"/>
  <c r="S333" i="3"/>
  <c r="R333" i="3"/>
  <c r="P333" i="3"/>
  <c r="P332" i="3"/>
  <c r="P331" i="3"/>
  <c r="P330" i="3"/>
  <c r="R330" i="3" s="1"/>
  <c r="S330" i="3" s="1"/>
  <c r="R329" i="3"/>
  <c r="S329" i="3" s="1"/>
  <c r="P329" i="3"/>
  <c r="P328" i="3"/>
  <c r="P327" i="3"/>
  <c r="U326" i="3"/>
  <c r="P326" i="3"/>
  <c r="R326" i="3" s="1"/>
  <c r="S326" i="3" s="1"/>
  <c r="V326" i="3" s="1"/>
  <c r="W326" i="3" s="1"/>
  <c r="R325" i="3"/>
  <c r="S325" i="3" s="1"/>
  <c r="P325" i="3"/>
  <c r="P324" i="3"/>
  <c r="P323" i="3"/>
  <c r="P322" i="3"/>
  <c r="R322" i="3" s="1"/>
  <c r="S322" i="3" s="1"/>
  <c r="U322" i="3" s="1"/>
  <c r="V322" i="3" s="1"/>
  <c r="W322" i="3" s="1"/>
  <c r="S321" i="3"/>
  <c r="R321" i="3"/>
  <c r="P321" i="3"/>
  <c r="P320" i="3"/>
  <c r="P319" i="3"/>
  <c r="P318" i="3"/>
  <c r="R318" i="3" s="1"/>
  <c r="S318" i="3" s="1"/>
  <c r="S317" i="3"/>
  <c r="R317" i="3"/>
  <c r="P317" i="3"/>
  <c r="P316" i="3"/>
  <c r="P315" i="3"/>
  <c r="U314" i="3"/>
  <c r="V314" i="3" s="1"/>
  <c r="W314" i="3" s="1"/>
  <c r="P314" i="3"/>
  <c r="R314" i="3" s="1"/>
  <c r="S314" i="3" s="1"/>
  <c r="R313" i="3"/>
  <c r="S313" i="3" s="1"/>
  <c r="P313" i="3"/>
  <c r="P312" i="3"/>
  <c r="P311" i="3"/>
  <c r="V310" i="3"/>
  <c r="W310" i="3" s="1"/>
  <c r="U310" i="3"/>
  <c r="P310" i="3"/>
  <c r="R310" i="3" s="1"/>
  <c r="S310" i="3" s="1"/>
  <c r="R309" i="3"/>
  <c r="S309" i="3" s="1"/>
  <c r="P309" i="3"/>
  <c r="P308" i="3"/>
  <c r="P307" i="3"/>
  <c r="P306" i="3"/>
  <c r="R306" i="3" s="1"/>
  <c r="S306" i="3" s="1"/>
  <c r="U306" i="3" s="1"/>
  <c r="V306" i="3" s="1"/>
  <c r="W306" i="3" s="1"/>
  <c r="R305" i="3"/>
  <c r="S305" i="3" s="1"/>
  <c r="P305" i="3"/>
  <c r="P304" i="3"/>
  <c r="P303" i="3"/>
  <c r="P302" i="3"/>
  <c r="R302" i="3" s="1"/>
  <c r="S302" i="3" s="1"/>
  <c r="S301" i="3"/>
  <c r="R301" i="3"/>
  <c r="P301" i="3"/>
  <c r="P300" i="3"/>
  <c r="P299" i="3"/>
  <c r="P298" i="3"/>
  <c r="R298" i="3" s="1"/>
  <c r="S298" i="3" s="1"/>
  <c r="R297" i="3"/>
  <c r="S297" i="3" s="1"/>
  <c r="P297" i="3"/>
  <c r="P296" i="3"/>
  <c r="P295" i="3"/>
  <c r="U294" i="3"/>
  <c r="P294" i="3"/>
  <c r="R294" i="3" s="1"/>
  <c r="S294" i="3" s="1"/>
  <c r="V294" i="3" s="1"/>
  <c r="W294" i="3" s="1"/>
  <c r="R293" i="3"/>
  <c r="S293" i="3" s="1"/>
  <c r="P293" i="3"/>
  <c r="P292" i="3"/>
  <c r="P291" i="3"/>
  <c r="P290" i="3"/>
  <c r="R290" i="3" s="1"/>
  <c r="S290" i="3" s="1"/>
  <c r="U290" i="3" s="1"/>
  <c r="V290" i="3" s="1"/>
  <c r="W290" i="3" s="1"/>
  <c r="S289" i="3"/>
  <c r="R289" i="3"/>
  <c r="P289" i="3"/>
  <c r="P288" i="3"/>
  <c r="P287" i="3"/>
  <c r="P286" i="3"/>
  <c r="R286" i="3" s="1"/>
  <c r="S286" i="3" s="1"/>
  <c r="S285" i="3"/>
  <c r="R285" i="3"/>
  <c r="P285" i="3"/>
  <c r="P284" i="3"/>
  <c r="P283" i="3"/>
  <c r="U282" i="3"/>
  <c r="V282" i="3" s="1"/>
  <c r="W282" i="3" s="1"/>
  <c r="P282" i="3"/>
  <c r="R282" i="3" s="1"/>
  <c r="S282" i="3" s="1"/>
  <c r="R281" i="3"/>
  <c r="S281" i="3" s="1"/>
  <c r="P281" i="3"/>
  <c r="P280" i="3"/>
  <c r="P279" i="3"/>
  <c r="V278" i="3"/>
  <c r="W278" i="3" s="1"/>
  <c r="U278" i="3"/>
  <c r="P278" i="3"/>
  <c r="R278" i="3" s="1"/>
  <c r="S278" i="3" s="1"/>
  <c r="R277" i="3"/>
  <c r="S277" i="3" s="1"/>
  <c r="P277" i="3"/>
  <c r="P276" i="3"/>
  <c r="P275" i="3"/>
  <c r="P274" i="3"/>
  <c r="R274" i="3" s="1"/>
  <c r="S274" i="3" s="1"/>
  <c r="U274" i="3" s="1"/>
  <c r="V274" i="3" s="1"/>
  <c r="W274" i="3" s="1"/>
  <c r="R273" i="3"/>
  <c r="S273" i="3" s="1"/>
  <c r="P273" i="3"/>
  <c r="P272" i="3"/>
  <c r="P271" i="3"/>
  <c r="P270" i="3"/>
  <c r="R270" i="3" s="1"/>
  <c r="S270" i="3" s="1"/>
  <c r="S269" i="3"/>
  <c r="R269" i="3"/>
  <c r="P269" i="3"/>
  <c r="P268" i="3"/>
  <c r="P267" i="3"/>
  <c r="P266" i="3"/>
  <c r="R266" i="3" s="1"/>
  <c r="S266" i="3" s="1"/>
  <c r="R265" i="3"/>
  <c r="S265" i="3" s="1"/>
  <c r="P265" i="3"/>
  <c r="P264" i="3"/>
  <c r="P263" i="3"/>
  <c r="U262" i="3"/>
  <c r="V262" i="3" s="1"/>
  <c r="W262" i="3" s="1"/>
  <c r="P262" i="3"/>
  <c r="R262" i="3" s="1"/>
  <c r="S262" i="3" s="1"/>
  <c r="R261" i="3"/>
  <c r="S261" i="3" s="1"/>
  <c r="P261" i="3"/>
  <c r="P260" i="3"/>
  <c r="P259" i="3"/>
  <c r="P258" i="3"/>
  <c r="R258" i="3" s="1"/>
  <c r="S258" i="3" s="1"/>
  <c r="U258" i="3" s="1"/>
  <c r="V258" i="3" s="1"/>
  <c r="W258" i="3" s="1"/>
  <c r="S257" i="3"/>
  <c r="R257" i="3"/>
  <c r="P257" i="3"/>
  <c r="P256" i="3"/>
  <c r="P255" i="3"/>
  <c r="P254" i="3"/>
  <c r="R254" i="3" s="1"/>
  <c r="S254" i="3" s="1"/>
  <c r="S253" i="3"/>
  <c r="R253" i="3"/>
  <c r="P253" i="3"/>
  <c r="P252" i="3"/>
  <c r="P251" i="3"/>
  <c r="U250" i="3"/>
  <c r="V250" i="3" s="1"/>
  <c r="W250" i="3" s="1"/>
  <c r="P250" i="3"/>
  <c r="R250" i="3" s="1"/>
  <c r="S250" i="3" s="1"/>
  <c r="R249" i="3"/>
  <c r="S249" i="3" s="1"/>
  <c r="P249" i="3"/>
  <c r="P248" i="3"/>
  <c r="P247" i="3"/>
  <c r="V246" i="3"/>
  <c r="W246" i="3" s="1"/>
  <c r="U246" i="3"/>
  <c r="P246" i="3"/>
  <c r="R246" i="3" s="1"/>
  <c r="S246" i="3" s="1"/>
  <c r="R245" i="3"/>
  <c r="S245" i="3" s="1"/>
  <c r="P245" i="3"/>
  <c r="P244" i="3"/>
  <c r="R244" i="3" s="1"/>
  <c r="P243" i="3"/>
  <c r="P242" i="3"/>
  <c r="R242" i="3" s="1"/>
  <c r="S242" i="3" s="1"/>
  <c r="R241" i="3"/>
  <c r="S241" i="3" s="1"/>
  <c r="P241" i="3"/>
  <c r="P240" i="3"/>
  <c r="R240" i="3" s="1"/>
  <c r="P239" i="3"/>
  <c r="P238" i="3"/>
  <c r="R238" i="3" s="1"/>
  <c r="S238" i="3" s="1"/>
  <c r="R237" i="3"/>
  <c r="S237" i="3" s="1"/>
  <c r="P237" i="3"/>
  <c r="S236" i="3"/>
  <c r="P236" i="3"/>
  <c r="R236" i="3" s="1"/>
  <c r="P235" i="3"/>
  <c r="P234" i="3"/>
  <c r="R234" i="3" s="1"/>
  <c r="S234" i="3" s="1"/>
  <c r="U234" i="3" s="1"/>
  <c r="V234" i="3" s="1"/>
  <c r="W234" i="3" s="1"/>
  <c r="S233" i="3"/>
  <c r="U233" i="3" s="1"/>
  <c r="R233" i="3"/>
  <c r="P233" i="3"/>
  <c r="S232" i="3"/>
  <c r="P232" i="3"/>
  <c r="R232" i="3" s="1"/>
  <c r="P231" i="3"/>
  <c r="U230" i="3"/>
  <c r="P230" i="3"/>
  <c r="R230" i="3" s="1"/>
  <c r="S230" i="3" s="1"/>
  <c r="V230" i="3" s="1"/>
  <c r="W230" i="3" s="1"/>
  <c r="S229" i="3"/>
  <c r="U229" i="3" s="1"/>
  <c r="R229" i="3"/>
  <c r="P229" i="3"/>
  <c r="S228" i="3"/>
  <c r="P228" i="3"/>
  <c r="R228" i="3" s="1"/>
  <c r="P227" i="3"/>
  <c r="U226" i="3"/>
  <c r="V226" i="3" s="1"/>
  <c r="W226" i="3" s="1"/>
  <c r="P226" i="3"/>
  <c r="R226" i="3" s="1"/>
  <c r="S226" i="3" s="1"/>
  <c r="S225" i="3"/>
  <c r="U225" i="3" s="1"/>
  <c r="R225" i="3"/>
  <c r="P225" i="3"/>
  <c r="P224" i="3"/>
  <c r="R224" i="3" s="1"/>
  <c r="P223" i="3"/>
  <c r="U222" i="3"/>
  <c r="P222" i="3"/>
  <c r="R222" i="3" s="1"/>
  <c r="S222" i="3" s="1"/>
  <c r="V222" i="3" s="1"/>
  <c r="W222" i="3" s="1"/>
  <c r="R221" i="3"/>
  <c r="S221" i="3" s="1"/>
  <c r="P221" i="3"/>
  <c r="S220" i="3"/>
  <c r="P220" i="3"/>
  <c r="R220" i="3" s="1"/>
  <c r="P219" i="3"/>
  <c r="P218" i="3"/>
  <c r="R218" i="3" s="1"/>
  <c r="S218" i="3" s="1"/>
  <c r="U218" i="3" s="1"/>
  <c r="V218" i="3" s="1"/>
  <c r="W218" i="3" s="1"/>
  <c r="V217" i="3"/>
  <c r="W217" i="3" s="1"/>
  <c r="S217" i="3"/>
  <c r="U217" i="3" s="1"/>
  <c r="R217" i="3"/>
  <c r="P217" i="3"/>
  <c r="P216" i="3"/>
  <c r="R216" i="3" s="1"/>
  <c r="P215" i="3"/>
  <c r="V214" i="3"/>
  <c r="W214" i="3" s="1"/>
  <c r="U214" i="3"/>
  <c r="P214" i="3"/>
  <c r="R214" i="3" s="1"/>
  <c r="S214" i="3" s="1"/>
  <c r="R213" i="3"/>
  <c r="S213" i="3" s="1"/>
  <c r="P213" i="3"/>
  <c r="P212" i="3"/>
  <c r="R212" i="3" s="1"/>
  <c r="P211" i="3"/>
  <c r="P210" i="3"/>
  <c r="R210" i="3" s="1"/>
  <c r="S210" i="3" s="1"/>
  <c r="R209" i="3"/>
  <c r="S209" i="3" s="1"/>
  <c r="P209" i="3"/>
  <c r="P208" i="3"/>
  <c r="R208" i="3" s="1"/>
  <c r="P207" i="3"/>
  <c r="P206" i="3"/>
  <c r="R206" i="3" s="1"/>
  <c r="S206" i="3" s="1"/>
  <c r="R205" i="3"/>
  <c r="S205" i="3" s="1"/>
  <c r="P205" i="3"/>
  <c r="S204" i="3"/>
  <c r="P204" i="3"/>
  <c r="R204" i="3" s="1"/>
  <c r="P203" i="3"/>
  <c r="P202" i="3"/>
  <c r="R202" i="3" s="1"/>
  <c r="S202" i="3" s="1"/>
  <c r="U202" i="3" s="1"/>
  <c r="V202" i="3" s="1"/>
  <c r="W202" i="3" s="1"/>
  <c r="S201" i="3"/>
  <c r="U201" i="3" s="1"/>
  <c r="R201" i="3"/>
  <c r="P201" i="3"/>
  <c r="S200" i="3"/>
  <c r="P200" i="3"/>
  <c r="R200" i="3" s="1"/>
  <c r="P199" i="3"/>
  <c r="U198" i="3"/>
  <c r="P198" i="3"/>
  <c r="R198" i="3" s="1"/>
  <c r="S198" i="3" s="1"/>
  <c r="V198" i="3" s="1"/>
  <c r="W198" i="3" s="1"/>
  <c r="S197" i="3"/>
  <c r="U197" i="3" s="1"/>
  <c r="R197" i="3"/>
  <c r="P197" i="3"/>
  <c r="S196" i="3"/>
  <c r="P196" i="3"/>
  <c r="R196" i="3" s="1"/>
  <c r="P195" i="3"/>
  <c r="U194" i="3"/>
  <c r="V194" i="3" s="1"/>
  <c r="W194" i="3" s="1"/>
  <c r="P194" i="3"/>
  <c r="R194" i="3" s="1"/>
  <c r="S194" i="3" s="1"/>
  <c r="S193" i="3"/>
  <c r="U193" i="3" s="1"/>
  <c r="R193" i="3"/>
  <c r="P193" i="3"/>
  <c r="P192" i="3"/>
  <c r="R192" i="3" s="1"/>
  <c r="P191" i="3"/>
  <c r="U190" i="3"/>
  <c r="P190" i="3"/>
  <c r="R190" i="3" s="1"/>
  <c r="S190" i="3" s="1"/>
  <c r="V190" i="3" s="1"/>
  <c r="W190" i="3" s="1"/>
  <c r="R189" i="3"/>
  <c r="S189" i="3" s="1"/>
  <c r="P189" i="3"/>
  <c r="S188" i="3"/>
  <c r="P188" i="3"/>
  <c r="R188" i="3" s="1"/>
  <c r="P187" i="3"/>
  <c r="P186" i="3"/>
  <c r="R186" i="3" s="1"/>
  <c r="S186" i="3" s="1"/>
  <c r="U186" i="3" s="1"/>
  <c r="V186" i="3" s="1"/>
  <c r="W186" i="3" s="1"/>
  <c r="V185" i="3"/>
  <c r="W185" i="3" s="1"/>
  <c r="S185" i="3"/>
  <c r="U185" i="3" s="1"/>
  <c r="R185" i="3"/>
  <c r="P185" i="3"/>
  <c r="P184" i="3"/>
  <c r="R184" i="3" s="1"/>
  <c r="P183" i="3"/>
  <c r="V182" i="3"/>
  <c r="W182" i="3" s="1"/>
  <c r="U182" i="3"/>
  <c r="P182" i="3"/>
  <c r="R182" i="3" s="1"/>
  <c r="S182" i="3" s="1"/>
  <c r="R181" i="3"/>
  <c r="S181" i="3" s="1"/>
  <c r="P181" i="3"/>
  <c r="P180" i="3"/>
  <c r="R180" i="3" s="1"/>
  <c r="P179" i="3"/>
  <c r="P178" i="3"/>
  <c r="R178" i="3" s="1"/>
  <c r="S178" i="3" s="1"/>
  <c r="R177" i="3"/>
  <c r="S177" i="3" s="1"/>
  <c r="P177" i="3"/>
  <c r="P176" i="3"/>
  <c r="R176" i="3" s="1"/>
  <c r="P175" i="3"/>
  <c r="P174" i="3"/>
  <c r="R174" i="3" s="1"/>
  <c r="S174" i="3" s="1"/>
  <c r="R173" i="3"/>
  <c r="S173" i="3" s="1"/>
  <c r="P173" i="3"/>
  <c r="S172" i="3"/>
  <c r="P172" i="3"/>
  <c r="R172" i="3" s="1"/>
  <c r="P171" i="3"/>
  <c r="P170" i="3"/>
  <c r="R170" i="3" s="1"/>
  <c r="S170" i="3" s="1"/>
  <c r="U170" i="3" s="1"/>
  <c r="V170" i="3" s="1"/>
  <c r="W170" i="3" s="1"/>
  <c r="S169" i="3"/>
  <c r="U169" i="3" s="1"/>
  <c r="R169" i="3"/>
  <c r="P169" i="3"/>
  <c r="S168" i="3"/>
  <c r="P168" i="3"/>
  <c r="R168" i="3" s="1"/>
  <c r="P167" i="3"/>
  <c r="U166" i="3"/>
  <c r="P166" i="3"/>
  <c r="R166" i="3" s="1"/>
  <c r="S166" i="3" s="1"/>
  <c r="V166" i="3" s="1"/>
  <c r="W166" i="3" s="1"/>
  <c r="S165" i="3"/>
  <c r="U165" i="3" s="1"/>
  <c r="R165" i="3"/>
  <c r="P165" i="3"/>
  <c r="S164" i="3"/>
  <c r="P164" i="3"/>
  <c r="R164" i="3" s="1"/>
  <c r="P163" i="3"/>
  <c r="U162" i="3"/>
  <c r="V162" i="3" s="1"/>
  <c r="W162" i="3" s="1"/>
  <c r="P162" i="3"/>
  <c r="R162" i="3" s="1"/>
  <c r="S162" i="3" s="1"/>
  <c r="S161" i="3"/>
  <c r="U161" i="3" s="1"/>
  <c r="R161" i="3"/>
  <c r="P161" i="3"/>
  <c r="P160" i="3"/>
  <c r="R160" i="3" s="1"/>
  <c r="P159" i="3"/>
  <c r="U158" i="3"/>
  <c r="P158" i="3"/>
  <c r="R158" i="3" s="1"/>
  <c r="S158" i="3" s="1"/>
  <c r="V158" i="3" s="1"/>
  <c r="W158" i="3" s="1"/>
  <c r="R157" i="3"/>
  <c r="S157" i="3" s="1"/>
  <c r="P157" i="3"/>
  <c r="S156" i="3"/>
  <c r="P156" i="3"/>
  <c r="R156" i="3" s="1"/>
  <c r="P155" i="3"/>
  <c r="P154" i="3"/>
  <c r="R154" i="3" s="1"/>
  <c r="S154" i="3" s="1"/>
  <c r="U154" i="3" s="1"/>
  <c r="V154" i="3" s="1"/>
  <c r="W154" i="3" s="1"/>
  <c r="V153" i="3"/>
  <c r="W153" i="3" s="1"/>
  <c r="S153" i="3"/>
  <c r="U153" i="3" s="1"/>
  <c r="R153" i="3"/>
  <c r="P153" i="3"/>
  <c r="P152" i="3"/>
  <c r="R152" i="3" s="1"/>
  <c r="P151" i="3"/>
  <c r="V150" i="3"/>
  <c r="W150" i="3" s="1"/>
  <c r="U150" i="3"/>
  <c r="P150" i="3"/>
  <c r="R150" i="3" s="1"/>
  <c r="S150" i="3" s="1"/>
  <c r="R149" i="3"/>
  <c r="S149" i="3" s="1"/>
  <c r="P149" i="3"/>
  <c r="P148" i="3"/>
  <c r="R148" i="3" s="1"/>
  <c r="P147" i="3"/>
  <c r="P146" i="3"/>
  <c r="R146" i="3" s="1"/>
  <c r="S146" i="3" s="1"/>
  <c r="R145" i="3"/>
  <c r="S145" i="3" s="1"/>
  <c r="P145" i="3"/>
  <c r="P144" i="3"/>
  <c r="R144" i="3" s="1"/>
  <c r="P143" i="3"/>
  <c r="P142" i="3"/>
  <c r="R142" i="3" s="1"/>
  <c r="S142" i="3" s="1"/>
  <c r="R141" i="3"/>
  <c r="S141" i="3" s="1"/>
  <c r="P141" i="3"/>
  <c r="S140" i="3"/>
  <c r="P140" i="3"/>
  <c r="R140" i="3" s="1"/>
  <c r="P139" i="3"/>
  <c r="P138" i="3"/>
  <c r="R138" i="3" s="1"/>
  <c r="S138" i="3" s="1"/>
  <c r="U138" i="3" s="1"/>
  <c r="V138" i="3" s="1"/>
  <c r="W138" i="3" s="1"/>
  <c r="S137" i="3"/>
  <c r="U137" i="3" s="1"/>
  <c r="R137" i="3"/>
  <c r="P137" i="3"/>
  <c r="S136" i="3"/>
  <c r="P136" i="3"/>
  <c r="R136" i="3" s="1"/>
  <c r="P135" i="3"/>
  <c r="U134" i="3"/>
  <c r="P134" i="3"/>
  <c r="R134" i="3" s="1"/>
  <c r="S134" i="3" s="1"/>
  <c r="V134" i="3" s="1"/>
  <c r="W134" i="3" s="1"/>
  <c r="S133" i="3"/>
  <c r="U133" i="3" s="1"/>
  <c r="R133" i="3"/>
  <c r="P133" i="3"/>
  <c r="S132" i="3"/>
  <c r="P132" i="3"/>
  <c r="R132" i="3" s="1"/>
  <c r="P131" i="3"/>
  <c r="V130" i="3"/>
  <c r="W130" i="3" s="1"/>
  <c r="U130" i="3"/>
  <c r="P130" i="3"/>
  <c r="R130" i="3" s="1"/>
  <c r="S130" i="3" s="1"/>
  <c r="S129" i="3"/>
  <c r="R129" i="3"/>
  <c r="P129" i="3"/>
  <c r="S128" i="3"/>
  <c r="R128" i="3"/>
  <c r="P128" i="3"/>
  <c r="P127" i="3"/>
  <c r="P126" i="3"/>
  <c r="R126" i="3" s="1"/>
  <c r="S126" i="3" s="1"/>
  <c r="S125" i="3"/>
  <c r="R125" i="3"/>
  <c r="P125" i="3"/>
  <c r="P124" i="3"/>
  <c r="P123" i="3"/>
  <c r="U122" i="3"/>
  <c r="P122" i="3"/>
  <c r="R122" i="3" s="1"/>
  <c r="S122" i="3" s="1"/>
  <c r="V122" i="3" s="1"/>
  <c r="W122" i="3" s="1"/>
  <c r="U121" i="3"/>
  <c r="V121" i="3" s="1"/>
  <c r="W121" i="3" s="1"/>
  <c r="S121" i="3"/>
  <c r="R121" i="3"/>
  <c r="P121" i="3"/>
  <c r="R120" i="3"/>
  <c r="P120" i="3"/>
  <c r="S120" i="3" s="1"/>
  <c r="P119" i="3"/>
  <c r="U118" i="3"/>
  <c r="P118" i="3"/>
  <c r="R118" i="3" s="1"/>
  <c r="S118" i="3" s="1"/>
  <c r="V118" i="3" s="1"/>
  <c r="W118" i="3" s="1"/>
  <c r="R117" i="3"/>
  <c r="S117" i="3" s="1"/>
  <c r="P117" i="3"/>
  <c r="R116" i="3"/>
  <c r="P116" i="3"/>
  <c r="S116" i="3" s="1"/>
  <c r="P115" i="3"/>
  <c r="V114" i="3"/>
  <c r="W114" i="3" s="1"/>
  <c r="U114" i="3"/>
  <c r="P114" i="3"/>
  <c r="R114" i="3" s="1"/>
  <c r="S114" i="3" s="1"/>
  <c r="S113" i="3"/>
  <c r="R113" i="3"/>
  <c r="P113" i="3"/>
  <c r="S112" i="3"/>
  <c r="R112" i="3"/>
  <c r="P112" i="3"/>
  <c r="P111" i="3"/>
  <c r="P110" i="3"/>
  <c r="R110" i="3" s="1"/>
  <c r="S110" i="3" s="1"/>
  <c r="S109" i="3"/>
  <c r="U109" i="3" s="1"/>
  <c r="V109" i="3" s="1"/>
  <c r="W109" i="3" s="1"/>
  <c r="R109" i="3"/>
  <c r="P109" i="3"/>
  <c r="P108" i="3"/>
  <c r="P107" i="3"/>
  <c r="P106" i="3"/>
  <c r="R106" i="3" s="1"/>
  <c r="S106" i="3" s="1"/>
  <c r="P105" i="3"/>
  <c r="P104" i="3"/>
  <c r="S103" i="3"/>
  <c r="U103" i="3" s="1"/>
  <c r="P103" i="3"/>
  <c r="R103" i="3" s="1"/>
  <c r="S102" i="3"/>
  <c r="R102" i="3"/>
  <c r="P102" i="3"/>
  <c r="P101" i="3"/>
  <c r="R100" i="3"/>
  <c r="S100" i="3" s="1"/>
  <c r="P100" i="3"/>
  <c r="R99" i="3"/>
  <c r="P99" i="3"/>
  <c r="S99" i="3" s="1"/>
  <c r="S98" i="3"/>
  <c r="R98" i="3"/>
  <c r="P98" i="3"/>
  <c r="P97" i="3"/>
  <c r="R96" i="3"/>
  <c r="S96" i="3" s="1"/>
  <c r="P96" i="3"/>
  <c r="R95" i="3"/>
  <c r="P95" i="3"/>
  <c r="S95" i="3" s="1"/>
  <c r="S94" i="3"/>
  <c r="R94" i="3"/>
  <c r="P94" i="3"/>
  <c r="P93" i="3"/>
  <c r="R92" i="3"/>
  <c r="S92" i="3" s="1"/>
  <c r="P92" i="3"/>
  <c r="R91" i="3"/>
  <c r="P91" i="3"/>
  <c r="S91" i="3" s="1"/>
  <c r="S90" i="3"/>
  <c r="R90" i="3"/>
  <c r="P90" i="3"/>
  <c r="P89" i="3"/>
  <c r="R88" i="3"/>
  <c r="P88" i="3"/>
  <c r="S88" i="3" s="1"/>
  <c r="P87" i="3"/>
  <c r="P86" i="3"/>
  <c r="R86" i="3" s="1"/>
  <c r="S86" i="3" s="1"/>
  <c r="P85" i="3"/>
  <c r="R84" i="3"/>
  <c r="P84" i="3"/>
  <c r="S84" i="3" s="1"/>
  <c r="P83" i="3"/>
  <c r="P82" i="3"/>
  <c r="R82" i="3" s="1"/>
  <c r="S82" i="3" s="1"/>
  <c r="P81" i="3"/>
  <c r="R80" i="3"/>
  <c r="P80" i="3"/>
  <c r="S80" i="3" s="1"/>
  <c r="P79" i="3"/>
  <c r="P78" i="3"/>
  <c r="R78" i="3" s="1"/>
  <c r="S78" i="3" s="1"/>
  <c r="P77" i="3"/>
  <c r="R76" i="3"/>
  <c r="P76" i="3"/>
  <c r="S76" i="3" s="1"/>
  <c r="P75" i="3"/>
  <c r="P74" i="3"/>
  <c r="R74" i="3" s="1"/>
  <c r="S74" i="3" s="1"/>
  <c r="P73" i="3"/>
  <c r="R72" i="3"/>
  <c r="P72" i="3"/>
  <c r="S72" i="3" s="1"/>
  <c r="P71" i="3"/>
  <c r="P70" i="3"/>
  <c r="R70" i="3" s="1"/>
  <c r="S70" i="3" s="1"/>
  <c r="P69" i="3"/>
  <c r="R68" i="3"/>
  <c r="P68" i="3"/>
  <c r="S68" i="3" s="1"/>
  <c r="P67" i="3"/>
  <c r="P66" i="3"/>
  <c r="R66" i="3" s="1"/>
  <c r="S66" i="3" s="1"/>
  <c r="P65" i="3"/>
  <c r="R64" i="3"/>
  <c r="P64" i="3"/>
  <c r="S64" i="3" s="1"/>
  <c r="P63" i="3"/>
  <c r="P62" i="3"/>
  <c r="R62" i="3" s="1"/>
  <c r="S62" i="3" s="1"/>
  <c r="P61" i="3"/>
  <c r="R60" i="3"/>
  <c r="P60" i="3"/>
  <c r="S60" i="3" s="1"/>
  <c r="P59" i="3"/>
  <c r="P58" i="3"/>
  <c r="R58" i="3" s="1"/>
  <c r="S58" i="3" s="1"/>
  <c r="P57" i="3"/>
  <c r="R56" i="3"/>
  <c r="P56" i="3"/>
  <c r="S56" i="3" s="1"/>
  <c r="P55" i="3"/>
  <c r="P54" i="3"/>
  <c r="R54" i="3" s="1"/>
  <c r="S54" i="3" s="1"/>
  <c r="P53" i="3"/>
  <c r="R52" i="3"/>
  <c r="P52" i="3"/>
  <c r="S52" i="3" s="1"/>
  <c r="P51" i="3"/>
  <c r="P50" i="3"/>
  <c r="R50" i="3" s="1"/>
  <c r="S50" i="3" s="1"/>
  <c r="P49" i="3"/>
  <c r="R48" i="3"/>
  <c r="P48" i="3"/>
  <c r="S48" i="3" s="1"/>
  <c r="P47" i="3"/>
  <c r="P46" i="3"/>
  <c r="R46" i="3" s="1"/>
  <c r="S46" i="3" s="1"/>
  <c r="P45" i="3"/>
  <c r="R44" i="3"/>
  <c r="P44" i="3"/>
  <c r="S44" i="3" s="1"/>
  <c r="P43" i="3"/>
  <c r="P42" i="3"/>
  <c r="R42" i="3" s="1"/>
  <c r="S42" i="3" s="1"/>
  <c r="P41" i="3"/>
  <c r="R40" i="3"/>
  <c r="P40" i="3"/>
  <c r="S40" i="3" s="1"/>
  <c r="P39" i="3"/>
  <c r="P38" i="3"/>
  <c r="R38" i="3" s="1"/>
  <c r="S38" i="3" s="1"/>
  <c r="P37" i="3"/>
  <c r="R36" i="3"/>
  <c r="P36" i="3"/>
  <c r="S36" i="3" s="1"/>
  <c r="P35" i="3"/>
  <c r="P34" i="3"/>
  <c r="R34" i="3" s="1"/>
  <c r="S34" i="3" s="1"/>
  <c r="P33" i="3"/>
  <c r="R32" i="3"/>
  <c r="P32" i="3"/>
  <c r="S32" i="3" s="1"/>
  <c r="P31" i="3"/>
  <c r="P30" i="3"/>
  <c r="R30" i="3" s="1"/>
  <c r="S30" i="3" s="1"/>
  <c r="P29" i="3"/>
  <c r="R28" i="3"/>
  <c r="P28" i="3"/>
  <c r="S28" i="3" s="1"/>
  <c r="P27" i="3"/>
  <c r="P26" i="3"/>
  <c r="R26" i="3" s="1"/>
  <c r="S26" i="3" s="1"/>
  <c r="P25" i="3"/>
  <c r="R24" i="3"/>
  <c r="P24" i="3"/>
  <c r="S24" i="3" s="1"/>
  <c r="P23" i="3"/>
  <c r="P22" i="3"/>
  <c r="R22" i="3" s="1"/>
  <c r="S22" i="3" s="1"/>
  <c r="P21" i="3"/>
  <c r="R20" i="3"/>
  <c r="P20" i="3"/>
  <c r="S20" i="3" s="1"/>
  <c r="P19" i="3"/>
  <c r="P18" i="3"/>
  <c r="R18" i="3" s="1"/>
  <c r="S18" i="3" s="1"/>
  <c r="P17" i="3"/>
  <c r="R16" i="3"/>
  <c r="P16" i="3"/>
  <c r="S16" i="3" s="1"/>
  <c r="P15" i="3"/>
  <c r="R15" i="3" s="1"/>
  <c r="S15" i="3" s="1"/>
  <c r="P14" i="3"/>
  <c r="R14" i="3" s="1"/>
  <c r="S14" i="3" s="1"/>
  <c r="P13" i="3"/>
  <c r="R12" i="3"/>
  <c r="P12" i="3"/>
  <c r="S12" i="3" s="1"/>
  <c r="P11" i="3"/>
  <c r="R11" i="3" s="1"/>
  <c r="S11" i="3" s="1"/>
  <c r="P10" i="3"/>
  <c r="R10" i="3" s="1"/>
  <c r="S10" i="3" s="1"/>
  <c r="P9" i="3"/>
  <c r="R8" i="3"/>
  <c r="P8" i="3"/>
  <c r="S8" i="3" s="1"/>
  <c r="P7" i="3"/>
  <c r="R7" i="3" s="1"/>
  <c r="S7" i="3" s="1"/>
  <c r="P6" i="3"/>
  <c r="R6" i="3" s="1"/>
  <c r="S6" i="3" s="1"/>
  <c r="P5" i="3"/>
  <c r="R4" i="3"/>
  <c r="P4" i="3"/>
  <c r="S4" i="3" s="1"/>
  <c r="P3" i="3"/>
  <c r="R3" i="3" s="1"/>
  <c r="S3" i="3" s="1"/>
  <c r="P2" i="3"/>
  <c r="R2" i="3" s="1"/>
  <c r="S2" i="3"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U7" i="3" l="1"/>
  <c r="V7" i="3" s="1"/>
  <c r="W7" i="3" s="1"/>
  <c r="U26" i="3"/>
  <c r="V26" i="3" s="1"/>
  <c r="W26" i="3" s="1"/>
  <c r="S45" i="3"/>
  <c r="V52" i="3"/>
  <c r="W52" i="3" s="1"/>
  <c r="U52" i="3"/>
  <c r="V84" i="3"/>
  <c r="W84" i="3" s="1"/>
  <c r="U84" i="3"/>
  <c r="U120" i="3"/>
  <c r="V120" i="3" s="1"/>
  <c r="W120" i="3" s="1"/>
  <c r="U221" i="3"/>
  <c r="V221" i="3" s="1"/>
  <c r="W221" i="3" s="1"/>
  <c r="V261" i="3"/>
  <c r="W261" i="3" s="1"/>
  <c r="U261" i="3"/>
  <c r="U305" i="3"/>
  <c r="V305" i="3" s="1"/>
  <c r="W305" i="3" s="1"/>
  <c r="U501" i="3"/>
  <c r="V501" i="3"/>
  <c r="W501" i="3" s="1"/>
  <c r="V2" i="3"/>
  <c r="W2" i="3" s="1"/>
  <c r="U2" i="3"/>
  <c r="U15" i="3"/>
  <c r="V15" i="3" s="1"/>
  <c r="W15" i="3" s="1"/>
  <c r="U28" i="3"/>
  <c r="V28" i="3" s="1"/>
  <c r="W28" i="3" s="1"/>
  <c r="U34" i="3"/>
  <c r="V34" i="3" s="1"/>
  <c r="W34" i="3" s="1"/>
  <c r="V60" i="3"/>
  <c r="W60" i="3" s="1"/>
  <c r="U60" i="3"/>
  <c r="U66" i="3"/>
  <c r="V66" i="3" s="1"/>
  <c r="W66" i="3" s="1"/>
  <c r="S85" i="3"/>
  <c r="V90" i="3"/>
  <c r="W90" i="3" s="1"/>
  <c r="U189" i="3"/>
  <c r="V189" i="3"/>
  <c r="W189" i="3" s="1"/>
  <c r="U241" i="3"/>
  <c r="V241" i="3" s="1"/>
  <c r="W241" i="3" s="1"/>
  <c r="V22" i="3"/>
  <c r="W22" i="3" s="1"/>
  <c r="U22" i="3"/>
  <c r="U86" i="3"/>
  <c r="V86" i="3" s="1"/>
  <c r="W86" i="3" s="1"/>
  <c r="U181" i="3"/>
  <c r="V181" i="3"/>
  <c r="W181" i="3" s="1"/>
  <c r="V4" i="3"/>
  <c r="W4" i="3" s="1"/>
  <c r="U4" i="3"/>
  <c r="V10" i="3"/>
  <c r="W10" i="3" s="1"/>
  <c r="U10" i="3"/>
  <c r="U36" i="3"/>
  <c r="V36" i="3" s="1"/>
  <c r="W36" i="3" s="1"/>
  <c r="V42" i="3"/>
  <c r="W42" i="3" s="1"/>
  <c r="U42" i="3"/>
  <c r="U68" i="3"/>
  <c r="V68" i="3" s="1"/>
  <c r="W68" i="3" s="1"/>
  <c r="U74" i="3"/>
  <c r="V74" i="3" s="1"/>
  <c r="W74" i="3" s="1"/>
  <c r="V117" i="3"/>
  <c r="W117" i="3" s="1"/>
  <c r="U117" i="3"/>
  <c r="U157" i="3"/>
  <c r="V157" i="3" s="1"/>
  <c r="W157" i="3" s="1"/>
  <c r="U209" i="3"/>
  <c r="V209" i="3" s="1"/>
  <c r="W209" i="3" s="1"/>
  <c r="U313" i="3"/>
  <c r="V313" i="3" s="1"/>
  <c r="W313" i="3" s="1"/>
  <c r="V318" i="3"/>
  <c r="W318" i="3" s="1"/>
  <c r="V329" i="3"/>
  <c r="W329" i="3" s="1"/>
  <c r="U329" i="3"/>
  <c r="V341" i="3"/>
  <c r="W341" i="3" s="1"/>
  <c r="U341" i="3"/>
  <c r="U16" i="3"/>
  <c r="V16" i="3" s="1"/>
  <c r="W16" i="3" s="1"/>
  <c r="U48" i="3"/>
  <c r="V48" i="3" s="1"/>
  <c r="W48" i="3" s="1"/>
  <c r="S73" i="3"/>
  <c r="U91" i="3"/>
  <c r="V91" i="3" s="1"/>
  <c r="W91" i="3" s="1"/>
  <c r="U11" i="3"/>
  <c r="V11" i="3" s="1"/>
  <c r="W11" i="3" s="1"/>
  <c r="U24" i="3"/>
  <c r="V24" i="3" s="1"/>
  <c r="W24" i="3" s="1"/>
  <c r="V30" i="3"/>
  <c r="W30" i="3" s="1"/>
  <c r="U30" i="3"/>
  <c r="U56" i="3"/>
  <c r="V56" i="3" s="1"/>
  <c r="W56" i="3" s="1"/>
  <c r="U62" i="3"/>
  <c r="V62" i="3" s="1"/>
  <c r="W62" i="3" s="1"/>
  <c r="S75" i="3"/>
  <c r="V88" i="3"/>
  <c r="W88" i="3" s="1"/>
  <c r="U88" i="3"/>
  <c r="U149" i="3"/>
  <c r="V149" i="3"/>
  <c r="W149" i="3" s="1"/>
  <c r="V210" i="3"/>
  <c r="W210" i="3" s="1"/>
  <c r="U237" i="3"/>
  <c r="V237" i="3" s="1"/>
  <c r="W237" i="3" s="1"/>
  <c r="U281" i="3"/>
  <c r="V281" i="3" s="1"/>
  <c r="W281" i="3" s="1"/>
  <c r="V297" i="3"/>
  <c r="W297" i="3" s="1"/>
  <c r="U297" i="3"/>
  <c r="V309" i="3"/>
  <c r="W309" i="3" s="1"/>
  <c r="U309" i="3"/>
  <c r="U3" i="3"/>
  <c r="V3" i="3"/>
  <c r="W3" i="3" s="1"/>
  <c r="S67" i="3"/>
  <c r="U99" i="3"/>
  <c r="V99" i="3" s="1"/>
  <c r="W99" i="3" s="1"/>
  <c r="U141" i="3"/>
  <c r="V141" i="3" s="1"/>
  <c r="W141" i="3" s="1"/>
  <c r="U12" i="3"/>
  <c r="V12" i="3" s="1"/>
  <c r="W12" i="3" s="1"/>
  <c r="V18" i="3"/>
  <c r="W18" i="3" s="1"/>
  <c r="U18" i="3"/>
  <c r="U44" i="3"/>
  <c r="V44" i="3" s="1"/>
  <c r="W44" i="3" s="1"/>
  <c r="U50" i="3"/>
  <c r="V50" i="3" s="1"/>
  <c r="W50" i="3" s="1"/>
  <c r="V76" i="3"/>
  <c r="W76" i="3" s="1"/>
  <c r="U76" i="3"/>
  <c r="U82" i="3"/>
  <c r="V82" i="3" s="1"/>
  <c r="W82" i="3" s="1"/>
  <c r="U92" i="3"/>
  <c r="V92" i="3" s="1"/>
  <c r="W92" i="3" s="1"/>
  <c r="V96" i="3"/>
  <c r="W96" i="3" s="1"/>
  <c r="U96" i="3"/>
  <c r="V100" i="3"/>
  <c r="W100" i="3" s="1"/>
  <c r="U100" i="3"/>
  <c r="U177" i="3"/>
  <c r="V177" i="3"/>
  <c r="W177" i="3" s="1"/>
  <c r="V238" i="3"/>
  <c r="W238" i="3" s="1"/>
  <c r="V249" i="3"/>
  <c r="W249" i="3" s="1"/>
  <c r="U249" i="3"/>
  <c r="U265" i="3"/>
  <c r="V265" i="3" s="1"/>
  <c r="W265" i="3" s="1"/>
  <c r="U277" i="3"/>
  <c r="V277" i="3" s="1"/>
  <c r="W277" i="3" s="1"/>
  <c r="V298" i="3"/>
  <c r="W298" i="3" s="1"/>
  <c r="V325" i="3"/>
  <c r="W325" i="3" s="1"/>
  <c r="U325" i="3"/>
  <c r="U54" i="3"/>
  <c r="V54" i="3" s="1"/>
  <c r="W54" i="3" s="1"/>
  <c r="U80" i="3"/>
  <c r="V80" i="3" s="1"/>
  <c r="W80" i="3" s="1"/>
  <c r="U95" i="3"/>
  <c r="V95" i="3" s="1"/>
  <c r="W95" i="3" s="1"/>
  <c r="V345" i="3"/>
  <c r="W345" i="3" s="1"/>
  <c r="U345" i="3"/>
  <c r="U6" i="3"/>
  <c r="V6" i="3" s="1"/>
  <c r="W6" i="3" s="1"/>
  <c r="V32" i="3"/>
  <c r="W32" i="3" s="1"/>
  <c r="U32" i="3"/>
  <c r="V38" i="3"/>
  <c r="W38" i="3" s="1"/>
  <c r="U38" i="3"/>
  <c r="U64" i="3"/>
  <c r="V64" i="3" s="1"/>
  <c r="W64" i="3" s="1"/>
  <c r="V70" i="3"/>
  <c r="W70" i="3" s="1"/>
  <c r="U70" i="3"/>
  <c r="S101" i="3"/>
  <c r="V106" i="3"/>
  <c r="W106" i="3" s="1"/>
  <c r="U106" i="3"/>
  <c r="U205" i="3"/>
  <c r="V205" i="3" s="1"/>
  <c r="W205" i="3" s="1"/>
  <c r="U245" i="3"/>
  <c r="V245" i="3"/>
  <c r="W245" i="3" s="1"/>
  <c r="V293" i="3"/>
  <c r="W293" i="3" s="1"/>
  <c r="U293" i="3"/>
  <c r="V337" i="3"/>
  <c r="W337" i="3" s="1"/>
  <c r="U337" i="3"/>
  <c r="U595" i="3"/>
  <c r="V595" i="3" s="1"/>
  <c r="W595" i="3" s="1"/>
  <c r="U20" i="3"/>
  <c r="V20" i="3" s="1"/>
  <c r="W20" i="3" s="1"/>
  <c r="S39" i="3"/>
  <c r="V58" i="3"/>
  <c r="W58" i="3" s="1"/>
  <c r="U58" i="3"/>
  <c r="U145" i="3"/>
  <c r="V145" i="3"/>
  <c r="W145" i="3" s="1"/>
  <c r="V8" i="3"/>
  <c r="W8" i="3" s="1"/>
  <c r="U8" i="3"/>
  <c r="V14" i="3"/>
  <c r="W14" i="3" s="1"/>
  <c r="U14" i="3"/>
  <c r="U40" i="3"/>
  <c r="V40" i="3" s="1"/>
  <c r="W40" i="3" s="1"/>
  <c r="V46" i="3"/>
  <c r="W46" i="3" s="1"/>
  <c r="U46" i="3"/>
  <c r="U72" i="3"/>
  <c r="V72" i="3" s="1"/>
  <c r="W72" i="3" s="1"/>
  <c r="U78" i="3"/>
  <c r="V78" i="3" s="1"/>
  <c r="W78" i="3" s="1"/>
  <c r="V116" i="3"/>
  <c r="W116" i="3" s="1"/>
  <c r="U116" i="3"/>
  <c r="U173" i="3"/>
  <c r="V173" i="3"/>
  <c r="W173" i="3" s="1"/>
  <c r="U213" i="3"/>
  <c r="V213" i="3"/>
  <c r="W213" i="3" s="1"/>
  <c r="V273" i="3"/>
  <c r="W273" i="3" s="1"/>
  <c r="U273" i="3"/>
  <c r="V168" i="3"/>
  <c r="W168" i="3" s="1"/>
  <c r="U168" i="3"/>
  <c r="R171" i="3"/>
  <c r="S171" i="3" s="1"/>
  <c r="U200" i="3"/>
  <c r="V200" i="3" s="1"/>
  <c r="W200" i="3" s="1"/>
  <c r="S203" i="3"/>
  <c r="R203" i="3"/>
  <c r="V257" i="3"/>
  <c r="W257" i="3" s="1"/>
  <c r="U257" i="3"/>
  <c r="R268" i="3"/>
  <c r="S268" i="3" s="1"/>
  <c r="V289" i="3"/>
  <c r="W289" i="3" s="1"/>
  <c r="U289" i="3"/>
  <c r="S300" i="3"/>
  <c r="R300" i="3"/>
  <c r="U321" i="3"/>
  <c r="V321" i="3" s="1"/>
  <c r="W321" i="3" s="1"/>
  <c r="R332" i="3"/>
  <c r="S332" i="3" s="1"/>
  <c r="U348" i="3"/>
  <c r="V348" i="3" s="1"/>
  <c r="W348" i="3" s="1"/>
  <c r="U362" i="3"/>
  <c r="V362" i="3" s="1"/>
  <c r="W362" i="3" s="1"/>
  <c r="U396" i="3"/>
  <c r="V396" i="3" s="1"/>
  <c r="W396" i="3" s="1"/>
  <c r="V412" i="3"/>
  <c r="W412" i="3" s="1"/>
  <c r="U412" i="3"/>
  <c r="V456" i="3"/>
  <c r="W456" i="3" s="1"/>
  <c r="U456" i="3"/>
  <c r="U460" i="3"/>
  <c r="V460" i="3" s="1"/>
  <c r="W460" i="3" s="1"/>
  <c r="U468" i="3"/>
  <c r="V468" i="3" s="1"/>
  <c r="W468" i="3" s="1"/>
  <c r="V472" i="3"/>
  <c r="W472" i="3" s="1"/>
  <c r="U472" i="3"/>
  <c r="U503" i="3"/>
  <c r="V503" i="3" s="1"/>
  <c r="W503" i="3" s="1"/>
  <c r="R554" i="3"/>
  <c r="S554" i="3"/>
  <c r="V627" i="3"/>
  <c r="W627" i="3" s="1"/>
  <c r="U627" i="3"/>
  <c r="U1192" i="3"/>
  <c r="V1192" i="3" s="1"/>
  <c r="W1192" i="3" s="1"/>
  <c r="U112" i="3"/>
  <c r="V112" i="3" s="1"/>
  <c r="W112" i="3" s="1"/>
  <c r="S119" i="3"/>
  <c r="R119" i="3"/>
  <c r="V128" i="3"/>
  <c r="W128" i="3" s="1"/>
  <c r="U128" i="3"/>
  <c r="U232" i="3"/>
  <c r="V232" i="3" s="1"/>
  <c r="W232" i="3" s="1"/>
  <c r="R9" i="3"/>
  <c r="S9" i="3" s="1"/>
  <c r="R17" i="3"/>
  <c r="S17" i="3" s="1"/>
  <c r="R25" i="3"/>
  <c r="S25" i="3" s="1"/>
  <c r="R57" i="3"/>
  <c r="S57" i="3" s="1"/>
  <c r="R65" i="3"/>
  <c r="S65" i="3" s="1"/>
  <c r="R73" i="3"/>
  <c r="R85" i="3"/>
  <c r="U90" i="3"/>
  <c r="R93" i="3"/>
  <c r="S93" i="3" s="1"/>
  <c r="U102" i="3"/>
  <c r="V102" i="3" s="1"/>
  <c r="W102" i="3" s="1"/>
  <c r="R108" i="3"/>
  <c r="S108" i="3" s="1"/>
  <c r="R124" i="3"/>
  <c r="S124" i="3" s="1"/>
  <c r="S148" i="3"/>
  <c r="S183" i="3"/>
  <c r="R183" i="3"/>
  <c r="S212" i="3"/>
  <c r="V229" i="3"/>
  <c r="W229" i="3" s="1"/>
  <c r="U238" i="3"/>
  <c r="S244" i="3"/>
  <c r="U254" i="3"/>
  <c r="V254" i="3" s="1"/>
  <c r="W254" i="3" s="1"/>
  <c r="S272" i="3"/>
  <c r="R272" i="3"/>
  <c r="U318" i="3"/>
  <c r="S336" i="3"/>
  <c r="R336" i="3"/>
  <c r="S353" i="3"/>
  <c r="R353" i="3"/>
  <c r="V372" i="3"/>
  <c r="W372" i="3" s="1"/>
  <c r="U372" i="3"/>
  <c r="U476" i="3"/>
  <c r="V476" i="3" s="1"/>
  <c r="W476" i="3" s="1"/>
  <c r="S491" i="3"/>
  <c r="R491" i="3"/>
  <c r="V577" i="3"/>
  <c r="W577" i="3" s="1"/>
  <c r="U651" i="3"/>
  <c r="V651" i="3" s="1"/>
  <c r="W651" i="3" s="1"/>
  <c r="U922" i="3"/>
  <c r="V922" i="3" s="1"/>
  <c r="W922" i="3" s="1"/>
  <c r="S1068" i="3"/>
  <c r="R1068" i="3"/>
  <c r="V1084" i="3"/>
  <c r="W1084" i="3" s="1"/>
  <c r="U1084" i="3"/>
  <c r="R1117" i="3"/>
  <c r="S1117" i="3" s="1"/>
  <c r="R1127" i="3"/>
  <c r="S1127" i="3"/>
  <c r="S139" i="3"/>
  <c r="R139" i="3"/>
  <c r="S235" i="3"/>
  <c r="R235" i="3"/>
  <c r="R5" i="3"/>
  <c r="S5" i="3" s="1"/>
  <c r="R13" i="3"/>
  <c r="S13" i="3" s="1"/>
  <c r="R21" i="3"/>
  <c r="S21" i="3" s="1"/>
  <c r="R29" i="3"/>
  <c r="S29" i="3" s="1"/>
  <c r="R33" i="3"/>
  <c r="S33" i="3" s="1"/>
  <c r="R37" i="3"/>
  <c r="S37" i="3" s="1"/>
  <c r="R41" i="3"/>
  <c r="S41" i="3" s="1"/>
  <c r="R45" i="3"/>
  <c r="R49" i="3"/>
  <c r="S49" i="3" s="1"/>
  <c r="R53" i="3"/>
  <c r="S53" i="3" s="1"/>
  <c r="R61" i="3"/>
  <c r="S61" i="3" s="1"/>
  <c r="R69" i="3"/>
  <c r="S69" i="3" s="1"/>
  <c r="R77" i="3"/>
  <c r="S77" i="3" s="1"/>
  <c r="R81" i="3"/>
  <c r="S81" i="3" s="1"/>
  <c r="R89" i="3"/>
  <c r="S89" i="3" s="1"/>
  <c r="U94" i="3"/>
  <c r="V94" i="3" s="1"/>
  <c r="W94" i="3" s="1"/>
  <c r="R97" i="3"/>
  <c r="S97" i="3" s="1"/>
  <c r="U98" i="3"/>
  <c r="V98" i="3" s="1"/>
  <c r="W98" i="3" s="1"/>
  <c r="R101" i="3"/>
  <c r="R104" i="3"/>
  <c r="S104" i="3" s="1"/>
  <c r="U110" i="3"/>
  <c r="V110" i="3" s="1"/>
  <c r="W110" i="3" s="1"/>
  <c r="U126" i="3"/>
  <c r="V126" i="3" s="1"/>
  <c r="W126" i="3" s="1"/>
  <c r="V133" i="3"/>
  <c r="W133" i="3" s="1"/>
  <c r="U142" i="3"/>
  <c r="V142" i="3" s="1"/>
  <c r="W142" i="3" s="1"/>
  <c r="R151" i="3"/>
  <c r="S151" i="3" s="1"/>
  <c r="V165" i="3"/>
  <c r="W165" i="3" s="1"/>
  <c r="U174" i="3"/>
  <c r="V174" i="3" s="1"/>
  <c r="W174" i="3" s="1"/>
  <c r="S180" i="3"/>
  <c r="V197" i="3"/>
  <c r="W197" i="3" s="1"/>
  <c r="U206" i="3"/>
  <c r="V206" i="3" s="1"/>
  <c r="W206" i="3" s="1"/>
  <c r="S215" i="3"/>
  <c r="R215" i="3"/>
  <c r="R247" i="3"/>
  <c r="S247" i="3" s="1"/>
  <c r="U286" i="3"/>
  <c r="V286" i="3" s="1"/>
  <c r="W286" i="3" s="1"/>
  <c r="S304" i="3"/>
  <c r="R304" i="3"/>
  <c r="R115" i="3"/>
  <c r="S115" i="3" s="1"/>
  <c r="R131" i="3"/>
  <c r="S131" i="3" s="1"/>
  <c r="S160" i="3"/>
  <c r="S163" i="3"/>
  <c r="R163" i="3"/>
  <c r="S192" i="3"/>
  <c r="R195" i="3"/>
  <c r="S195" i="3" s="1"/>
  <c r="S224" i="3"/>
  <c r="R227" i="3"/>
  <c r="S227" i="3" s="1"/>
  <c r="S251" i="3"/>
  <c r="S276" i="3"/>
  <c r="R276" i="3"/>
  <c r="R308" i="3"/>
  <c r="S308" i="3" s="1"/>
  <c r="S340" i="3"/>
  <c r="R340" i="3"/>
  <c r="V378" i="3"/>
  <c r="W378" i="3" s="1"/>
  <c r="U378" i="3"/>
  <c r="R403" i="3"/>
  <c r="S403" i="3" s="1"/>
  <c r="U408" i="3"/>
  <c r="V408" i="3" s="1"/>
  <c r="W408" i="3" s="1"/>
  <c r="V450" i="3"/>
  <c r="W450" i="3" s="1"/>
  <c r="U523" i="3"/>
  <c r="V523" i="3" s="1"/>
  <c r="W523" i="3" s="1"/>
  <c r="R569" i="3"/>
  <c r="S569" i="3" s="1"/>
  <c r="U575" i="3"/>
  <c r="V575" i="3"/>
  <c r="W575" i="3" s="1"/>
  <c r="U570" i="3"/>
  <c r="V570" i="3" s="1"/>
  <c r="W570" i="3" s="1"/>
  <c r="R105" i="3"/>
  <c r="S105" i="3" s="1"/>
  <c r="R111" i="3"/>
  <c r="S111" i="3" s="1"/>
  <c r="U113" i="3"/>
  <c r="V113" i="3" s="1"/>
  <c r="W113" i="3" s="1"/>
  <c r="S127" i="3"/>
  <c r="R127" i="3"/>
  <c r="U129" i="3"/>
  <c r="V129" i="3" s="1"/>
  <c r="W129" i="3" s="1"/>
  <c r="V137" i="3"/>
  <c r="W137" i="3" s="1"/>
  <c r="U146" i="3"/>
  <c r="V146" i="3" s="1"/>
  <c r="W146" i="3" s="1"/>
  <c r="S152" i="3"/>
  <c r="R155" i="3"/>
  <c r="S155" i="3" s="1"/>
  <c r="V169" i="3"/>
  <c r="W169" i="3" s="1"/>
  <c r="U178" i="3"/>
  <c r="V178" i="3" s="1"/>
  <c r="W178" i="3" s="1"/>
  <c r="S184" i="3"/>
  <c r="S187" i="3"/>
  <c r="R187" i="3"/>
  <c r="V201" i="3"/>
  <c r="W201" i="3" s="1"/>
  <c r="U210" i="3"/>
  <c r="S216" i="3"/>
  <c r="S219" i="3"/>
  <c r="R219" i="3"/>
  <c r="V233" i="3"/>
  <c r="W233" i="3" s="1"/>
  <c r="U242" i="3"/>
  <c r="V242" i="3" s="1"/>
  <c r="W242" i="3" s="1"/>
  <c r="R252" i="3"/>
  <c r="S252" i="3" s="1"/>
  <c r="U266" i="3"/>
  <c r="V266" i="3" s="1"/>
  <c r="W266" i="3" s="1"/>
  <c r="S284" i="3"/>
  <c r="R284" i="3"/>
  <c r="U298" i="3"/>
  <c r="R316" i="3"/>
  <c r="S316" i="3" s="1"/>
  <c r="U330" i="3"/>
  <c r="V330" i="3" s="1"/>
  <c r="W330" i="3" s="1"/>
  <c r="V347" i="3"/>
  <c r="W347" i="3" s="1"/>
  <c r="U347" i="3"/>
  <c r="V350" i="3"/>
  <c r="W350" i="3" s="1"/>
  <c r="V364" i="3"/>
  <c r="W364" i="3" s="1"/>
  <c r="U364" i="3"/>
  <c r="U404" i="3"/>
  <c r="V404" i="3" s="1"/>
  <c r="W404" i="3" s="1"/>
  <c r="U497" i="3"/>
  <c r="V497" i="3" s="1"/>
  <c r="W497" i="3" s="1"/>
  <c r="R586" i="3"/>
  <c r="S586" i="3" s="1"/>
  <c r="U647" i="3"/>
  <c r="V647" i="3" s="1"/>
  <c r="W647" i="3" s="1"/>
  <c r="U659" i="3"/>
  <c r="V659" i="3" s="1"/>
  <c r="W659" i="3" s="1"/>
  <c r="U753" i="3"/>
  <c r="V753" i="3" s="1"/>
  <c r="W753" i="3" s="1"/>
  <c r="V140" i="3"/>
  <c r="W140" i="3" s="1"/>
  <c r="U140" i="3"/>
  <c r="R207" i="3"/>
  <c r="S207" i="3" s="1"/>
  <c r="U236" i="3"/>
  <c r="V236" i="3" s="1"/>
  <c r="W236" i="3" s="1"/>
  <c r="S239" i="3"/>
  <c r="R239" i="3"/>
  <c r="R344" i="3"/>
  <c r="S344" i="3" s="1"/>
  <c r="U354" i="3"/>
  <c r="V354" i="3" s="1"/>
  <c r="W354" i="3" s="1"/>
  <c r="V374" i="3"/>
  <c r="W374" i="3" s="1"/>
  <c r="U374" i="3"/>
  <c r="S399" i="3"/>
  <c r="R399" i="3"/>
  <c r="R447" i="3"/>
  <c r="S447" i="3" s="1"/>
  <c r="R19" i="3"/>
  <c r="S19" i="3" s="1"/>
  <c r="R23" i="3"/>
  <c r="S23" i="3" s="1"/>
  <c r="R27" i="3"/>
  <c r="S27" i="3" s="1"/>
  <c r="R31" i="3"/>
  <c r="S31" i="3" s="1"/>
  <c r="R35" i="3"/>
  <c r="S35" i="3" s="1"/>
  <c r="R39" i="3"/>
  <c r="R43" i="3"/>
  <c r="S43" i="3" s="1"/>
  <c r="R47" i="3"/>
  <c r="S47" i="3" s="1"/>
  <c r="R51" i="3"/>
  <c r="S51" i="3" s="1"/>
  <c r="R55" i="3"/>
  <c r="S55" i="3" s="1"/>
  <c r="R59" i="3"/>
  <c r="S59" i="3" s="1"/>
  <c r="R63" i="3"/>
  <c r="S63" i="3" s="1"/>
  <c r="R67" i="3"/>
  <c r="R71" i="3"/>
  <c r="S71" i="3" s="1"/>
  <c r="R75" i="3"/>
  <c r="R79" i="3"/>
  <c r="S79" i="3" s="1"/>
  <c r="R83" i="3"/>
  <c r="S83" i="3" s="1"/>
  <c r="R87" i="3"/>
  <c r="S87" i="3" s="1"/>
  <c r="S107" i="3"/>
  <c r="R107" i="3"/>
  <c r="V132" i="3"/>
  <c r="W132" i="3" s="1"/>
  <c r="U132" i="3"/>
  <c r="R135" i="3"/>
  <c r="S135" i="3" s="1"/>
  <c r="U164" i="3"/>
  <c r="V164" i="3" s="1"/>
  <c r="W164" i="3" s="1"/>
  <c r="S167" i="3"/>
  <c r="R167" i="3"/>
  <c r="V196" i="3"/>
  <c r="W196" i="3" s="1"/>
  <c r="U196" i="3"/>
  <c r="R199" i="3"/>
  <c r="S199" i="3" s="1"/>
  <c r="U228" i="3"/>
  <c r="V228" i="3" s="1"/>
  <c r="W228" i="3" s="1"/>
  <c r="S231" i="3"/>
  <c r="R231" i="3"/>
  <c r="S256" i="3"/>
  <c r="R256" i="3"/>
  <c r="U270" i="3"/>
  <c r="V270" i="3" s="1"/>
  <c r="W270" i="3" s="1"/>
  <c r="R288" i="3"/>
  <c r="S288" i="3" s="1"/>
  <c r="S295" i="3"/>
  <c r="U302" i="3"/>
  <c r="V302" i="3" s="1"/>
  <c r="W302" i="3" s="1"/>
  <c r="S320" i="3"/>
  <c r="R320" i="3"/>
  <c r="U334" i="3"/>
  <c r="V334" i="3" s="1"/>
  <c r="W334" i="3" s="1"/>
  <c r="U360" i="3"/>
  <c r="V360" i="3" s="1"/>
  <c r="W360" i="3" s="1"/>
  <c r="S365" i="3"/>
  <c r="R365" i="3"/>
  <c r="V388" i="3"/>
  <c r="W388" i="3" s="1"/>
  <c r="U388" i="3"/>
  <c r="U410" i="3"/>
  <c r="V410" i="3" s="1"/>
  <c r="W410" i="3" s="1"/>
  <c r="U424" i="3"/>
  <c r="V424" i="3" s="1"/>
  <c r="W424" i="3" s="1"/>
  <c r="V428" i="3"/>
  <c r="W428" i="3" s="1"/>
  <c r="U428" i="3"/>
  <c r="V436" i="3"/>
  <c r="W436" i="3" s="1"/>
  <c r="U436" i="3"/>
  <c r="U440" i="3"/>
  <c r="V440" i="3" s="1"/>
  <c r="W440" i="3" s="1"/>
  <c r="S539" i="3"/>
  <c r="U543" i="3"/>
  <c r="V543" i="3" s="1"/>
  <c r="W543" i="3" s="1"/>
  <c r="U579" i="3"/>
  <c r="V579" i="3" s="1"/>
  <c r="W579" i="3" s="1"/>
  <c r="U615" i="3"/>
  <c r="V615" i="3" s="1"/>
  <c r="W615" i="3" s="1"/>
  <c r="U631" i="3"/>
  <c r="V631" i="3" s="1"/>
  <c r="W631" i="3" s="1"/>
  <c r="R748" i="3"/>
  <c r="S748" i="3" s="1"/>
  <c r="U754" i="3"/>
  <c r="V754" i="3" s="1"/>
  <c r="W754" i="3" s="1"/>
  <c r="U136" i="3"/>
  <c r="V136" i="3" s="1"/>
  <c r="W136" i="3" s="1"/>
  <c r="R175" i="3"/>
  <c r="S175" i="3" s="1"/>
  <c r="V103" i="3"/>
  <c r="W103" i="3" s="1"/>
  <c r="S123" i="3"/>
  <c r="R123" i="3"/>
  <c r="U125" i="3"/>
  <c r="V125" i="3" s="1"/>
  <c r="W125" i="3" s="1"/>
  <c r="S144" i="3"/>
  <c r="R147" i="3"/>
  <c r="S147" i="3" s="1"/>
  <c r="V161" i="3"/>
  <c r="W161" i="3" s="1"/>
  <c r="S176" i="3"/>
  <c r="S179" i="3"/>
  <c r="R179" i="3"/>
  <c r="V193" i="3"/>
  <c r="W193" i="3" s="1"/>
  <c r="S208" i="3"/>
  <c r="R211" i="3"/>
  <c r="S211" i="3" s="1"/>
  <c r="V225" i="3"/>
  <c r="W225" i="3" s="1"/>
  <c r="S240" i="3"/>
  <c r="S243" i="3"/>
  <c r="R243" i="3"/>
  <c r="S260" i="3"/>
  <c r="R260" i="3"/>
  <c r="R292" i="3"/>
  <c r="S292" i="3" s="1"/>
  <c r="S299" i="3"/>
  <c r="S324" i="3"/>
  <c r="R324" i="3"/>
  <c r="U356" i="3"/>
  <c r="V356" i="3" s="1"/>
  <c r="W356" i="3" s="1"/>
  <c r="U366" i="3"/>
  <c r="V366" i="3" s="1"/>
  <c r="W366" i="3" s="1"/>
  <c r="V406" i="3"/>
  <c r="W406" i="3" s="1"/>
  <c r="U406" i="3"/>
  <c r="U444" i="3"/>
  <c r="V444" i="3" s="1"/>
  <c r="W444" i="3" s="1"/>
  <c r="R459" i="3"/>
  <c r="S459" i="3" s="1"/>
  <c r="S479" i="3"/>
  <c r="R479" i="3"/>
  <c r="R539" i="3"/>
  <c r="R732" i="3"/>
  <c r="S732" i="3" s="1"/>
  <c r="U738" i="3"/>
  <c r="V738" i="3"/>
  <c r="W738" i="3" s="1"/>
  <c r="S143" i="3"/>
  <c r="R143" i="3"/>
  <c r="U172" i="3"/>
  <c r="V172" i="3" s="1"/>
  <c r="W172" i="3" s="1"/>
  <c r="V204" i="3"/>
  <c r="W204" i="3" s="1"/>
  <c r="U204" i="3"/>
  <c r="R248" i="3"/>
  <c r="S248" i="3" s="1"/>
  <c r="V269" i="3"/>
  <c r="W269" i="3" s="1"/>
  <c r="U269" i="3"/>
  <c r="R280" i="3"/>
  <c r="S280" i="3" s="1"/>
  <c r="U301" i="3"/>
  <c r="V301" i="3" s="1"/>
  <c r="W301" i="3" s="1"/>
  <c r="R312" i="3"/>
  <c r="S312" i="3" s="1"/>
  <c r="V333" i="3"/>
  <c r="W333" i="3" s="1"/>
  <c r="U333" i="3"/>
  <c r="R359" i="3"/>
  <c r="S359" i="3" s="1"/>
  <c r="U392" i="3"/>
  <c r="V392" i="3" s="1"/>
  <c r="W392" i="3" s="1"/>
  <c r="R427" i="3"/>
  <c r="S427" i="3" s="1"/>
  <c r="V488" i="3"/>
  <c r="W488" i="3" s="1"/>
  <c r="U488" i="3"/>
  <c r="U492" i="3"/>
  <c r="V492" i="3" s="1"/>
  <c r="W492" i="3" s="1"/>
  <c r="U156" i="3"/>
  <c r="V156" i="3" s="1"/>
  <c r="W156" i="3" s="1"/>
  <c r="R159" i="3"/>
  <c r="S159" i="3" s="1"/>
  <c r="V188" i="3"/>
  <c r="W188" i="3" s="1"/>
  <c r="U188" i="3"/>
  <c r="R191" i="3"/>
  <c r="S191" i="3" s="1"/>
  <c r="U220" i="3"/>
  <c r="V220" i="3" s="1"/>
  <c r="W220" i="3" s="1"/>
  <c r="R223" i="3"/>
  <c r="S223" i="3" s="1"/>
  <c r="V253" i="3"/>
  <c r="W253" i="3" s="1"/>
  <c r="U253" i="3"/>
  <c r="R264" i="3"/>
  <c r="S264" i="3" s="1"/>
  <c r="U285" i="3"/>
  <c r="V285" i="3" s="1"/>
  <c r="W285" i="3" s="1"/>
  <c r="S296" i="3"/>
  <c r="R296" i="3"/>
  <c r="U317" i="3"/>
  <c r="V317" i="3" s="1"/>
  <c r="W317" i="3" s="1"/>
  <c r="R328" i="3"/>
  <c r="S328" i="3" s="1"/>
  <c r="S371" i="3"/>
  <c r="R371" i="3"/>
  <c r="V376" i="3"/>
  <c r="W376" i="3" s="1"/>
  <c r="U376" i="3"/>
  <c r="U420" i="3"/>
  <c r="V420" i="3" s="1"/>
  <c r="W420" i="3" s="1"/>
  <c r="U511" i="3"/>
  <c r="V511" i="3" s="1"/>
  <c r="W511" i="3" s="1"/>
  <c r="U547" i="3"/>
  <c r="V547" i="3" s="1"/>
  <c r="W547" i="3" s="1"/>
  <c r="R606" i="3"/>
  <c r="S606" i="3" s="1"/>
  <c r="R375" i="3"/>
  <c r="S375" i="3" s="1"/>
  <c r="V382" i="3"/>
  <c r="W382" i="3" s="1"/>
  <c r="U382" i="3"/>
  <c r="R407" i="3"/>
  <c r="S407" i="3" s="1"/>
  <c r="U414" i="3"/>
  <c r="V414" i="3" s="1"/>
  <c r="W414" i="3" s="1"/>
  <c r="V430" i="3"/>
  <c r="W430" i="3" s="1"/>
  <c r="S439" i="3"/>
  <c r="R439" i="3"/>
  <c r="R471" i="3"/>
  <c r="S471" i="3" s="1"/>
  <c r="V494" i="3"/>
  <c r="W494" i="3" s="1"/>
  <c r="V504" i="3"/>
  <c r="W504" i="3" s="1"/>
  <c r="S571" i="3"/>
  <c r="R602" i="3"/>
  <c r="S602" i="3" s="1"/>
  <c r="R638" i="3"/>
  <c r="S638" i="3" s="1"/>
  <c r="V663" i="3"/>
  <c r="W663" i="3" s="1"/>
  <c r="U663" i="3"/>
  <c r="R351" i="3"/>
  <c r="S351" i="3" s="1"/>
  <c r="R357" i="3"/>
  <c r="S357" i="3" s="1"/>
  <c r="U368" i="3"/>
  <c r="V368" i="3" s="1"/>
  <c r="W368" i="3" s="1"/>
  <c r="S379" i="3"/>
  <c r="R379" i="3"/>
  <c r="U386" i="3"/>
  <c r="V386" i="3" s="1"/>
  <c r="W386" i="3" s="1"/>
  <c r="U400" i="3"/>
  <c r="V400" i="3" s="1"/>
  <c r="W400" i="3" s="1"/>
  <c r="S411" i="3"/>
  <c r="R411" i="3"/>
  <c r="V418" i="3"/>
  <c r="W418" i="3" s="1"/>
  <c r="U418" i="3"/>
  <c r="U448" i="3"/>
  <c r="V448" i="3" s="1"/>
  <c r="W448" i="3" s="1"/>
  <c r="S451" i="3"/>
  <c r="R451" i="3"/>
  <c r="U480" i="3"/>
  <c r="V480" i="3" s="1"/>
  <c r="W480" i="3" s="1"/>
  <c r="R483" i="3"/>
  <c r="S483" i="3" s="1"/>
  <c r="R498" i="3"/>
  <c r="S498" i="3" s="1"/>
  <c r="U509" i="3"/>
  <c r="V509" i="3" s="1"/>
  <c r="W509" i="3" s="1"/>
  <c r="U524" i="3"/>
  <c r="V524" i="3" s="1"/>
  <c r="W524" i="3" s="1"/>
  <c r="R535" i="3"/>
  <c r="S535" i="3" s="1"/>
  <c r="U587" i="3"/>
  <c r="V587" i="3" s="1"/>
  <c r="W587" i="3" s="1"/>
  <c r="U591" i="3"/>
  <c r="V591" i="3" s="1"/>
  <c r="W591" i="3" s="1"/>
  <c r="U643" i="3"/>
  <c r="V643" i="3" s="1"/>
  <c r="W643" i="3" s="1"/>
  <c r="S851" i="3"/>
  <c r="R851" i="3"/>
  <c r="R251" i="3"/>
  <c r="R255" i="3"/>
  <c r="S255" i="3" s="1"/>
  <c r="R259" i="3"/>
  <c r="S259" i="3" s="1"/>
  <c r="R263" i="3"/>
  <c r="S263" i="3" s="1"/>
  <c r="R267" i="3"/>
  <c r="S267" i="3" s="1"/>
  <c r="R271" i="3"/>
  <c r="S271" i="3" s="1"/>
  <c r="R275" i="3"/>
  <c r="S275" i="3" s="1"/>
  <c r="R279" i="3"/>
  <c r="S279" i="3" s="1"/>
  <c r="R283" i="3"/>
  <c r="S283" i="3" s="1"/>
  <c r="R287" i="3"/>
  <c r="S287" i="3" s="1"/>
  <c r="R291" i="3"/>
  <c r="S291" i="3" s="1"/>
  <c r="R295" i="3"/>
  <c r="R299" i="3"/>
  <c r="R303" i="3"/>
  <c r="S303" i="3" s="1"/>
  <c r="R307" i="3"/>
  <c r="S307" i="3" s="1"/>
  <c r="R311" i="3"/>
  <c r="S311" i="3" s="1"/>
  <c r="R315" i="3"/>
  <c r="S315" i="3" s="1"/>
  <c r="R319" i="3"/>
  <c r="S319" i="3" s="1"/>
  <c r="R323" i="3"/>
  <c r="S323" i="3" s="1"/>
  <c r="R327" i="3"/>
  <c r="S327" i="3" s="1"/>
  <c r="R331" i="3"/>
  <c r="S331" i="3" s="1"/>
  <c r="R335" i="3"/>
  <c r="S335" i="3" s="1"/>
  <c r="R339" i="3"/>
  <c r="S339" i="3" s="1"/>
  <c r="R343" i="3"/>
  <c r="S343" i="3" s="1"/>
  <c r="S349" i="3"/>
  <c r="R363" i="3"/>
  <c r="S363" i="3" s="1"/>
  <c r="R383" i="3"/>
  <c r="S383" i="3" s="1"/>
  <c r="V390" i="3"/>
  <c r="W390" i="3" s="1"/>
  <c r="U390" i="3"/>
  <c r="R415" i="3"/>
  <c r="S415" i="3" s="1"/>
  <c r="U422" i="3"/>
  <c r="V422" i="3" s="1"/>
  <c r="W422" i="3" s="1"/>
  <c r="R431" i="3"/>
  <c r="S431" i="3" s="1"/>
  <c r="S449" i="3"/>
  <c r="R463" i="3"/>
  <c r="S463" i="3" s="1"/>
  <c r="R495" i="3"/>
  <c r="S495" i="3" s="1"/>
  <c r="S499" i="3"/>
  <c r="R505" i="3"/>
  <c r="S505" i="3" s="1"/>
  <c r="V515" i="3"/>
  <c r="W515" i="3" s="1"/>
  <c r="R520" i="3"/>
  <c r="S520" i="3" s="1"/>
  <c r="V528" i="3"/>
  <c r="W528" i="3" s="1"/>
  <c r="U531" i="3"/>
  <c r="V531" i="3"/>
  <c r="W531" i="3" s="1"/>
  <c r="S556" i="3"/>
  <c r="U592" i="3"/>
  <c r="V592" i="3" s="1"/>
  <c r="W592" i="3" s="1"/>
  <c r="U603" i="3"/>
  <c r="V603" i="3" s="1"/>
  <c r="W603" i="3" s="1"/>
  <c r="S634" i="3"/>
  <c r="R634" i="3"/>
  <c r="U786" i="3"/>
  <c r="V786" i="3" s="1"/>
  <c r="W786" i="3" s="1"/>
  <c r="R812" i="3"/>
  <c r="S812" i="3" s="1"/>
  <c r="U840" i="3"/>
  <c r="V840" i="3" s="1"/>
  <c r="W840" i="3" s="1"/>
  <c r="S373" i="3"/>
  <c r="S387" i="3"/>
  <c r="R387" i="3"/>
  <c r="V394" i="3"/>
  <c r="W394" i="3" s="1"/>
  <c r="U394" i="3"/>
  <c r="S405" i="3"/>
  <c r="R419" i="3"/>
  <c r="S419" i="3" s="1"/>
  <c r="R443" i="3"/>
  <c r="S443" i="3" s="1"/>
  <c r="V466" i="3"/>
  <c r="W466" i="3" s="1"/>
  <c r="R475" i="3"/>
  <c r="S475" i="3" s="1"/>
  <c r="U528" i="3"/>
  <c r="S541" i="3"/>
  <c r="U557" i="3"/>
  <c r="V557" i="3" s="1"/>
  <c r="W557" i="3" s="1"/>
  <c r="V562" i="3"/>
  <c r="W562" i="3" s="1"/>
  <c r="S567" i="3"/>
  <c r="R567" i="3"/>
  <c r="U588" i="3"/>
  <c r="V588" i="3" s="1"/>
  <c r="W588" i="3" s="1"/>
  <c r="S613" i="3"/>
  <c r="R666" i="3"/>
  <c r="S666" i="3" s="1"/>
  <c r="U669" i="3"/>
  <c r="V669" i="3" s="1"/>
  <c r="W669" i="3" s="1"/>
  <c r="V706" i="3"/>
  <c r="W706" i="3" s="1"/>
  <c r="U772" i="3"/>
  <c r="V772" i="3" s="1"/>
  <c r="W772" i="3" s="1"/>
  <c r="U807" i="3"/>
  <c r="V807" i="3" s="1"/>
  <c r="W807" i="3" s="1"/>
  <c r="S355" i="3"/>
  <c r="R355" i="3"/>
  <c r="S361" i="3"/>
  <c r="R361" i="3"/>
  <c r="U380" i="3"/>
  <c r="V380" i="3" s="1"/>
  <c r="W380" i="3" s="1"/>
  <c r="R391" i="3"/>
  <c r="S391" i="3" s="1"/>
  <c r="V398" i="3"/>
  <c r="W398" i="3" s="1"/>
  <c r="U398" i="3"/>
  <c r="R423" i="3"/>
  <c r="S423" i="3" s="1"/>
  <c r="S441" i="3"/>
  <c r="V452" i="3"/>
  <c r="W452" i="3" s="1"/>
  <c r="U452" i="3"/>
  <c r="S455" i="3"/>
  <c r="R455" i="3"/>
  <c r="V484" i="3"/>
  <c r="W484" i="3" s="1"/>
  <c r="U484" i="3"/>
  <c r="S487" i="3"/>
  <c r="R487" i="3"/>
  <c r="S507" i="3"/>
  <c r="V513" i="3"/>
  <c r="W513" i="3" s="1"/>
  <c r="R537" i="3"/>
  <c r="S537" i="3" s="1"/>
  <c r="R552" i="3"/>
  <c r="S552" i="3" s="1"/>
  <c r="U560" i="3"/>
  <c r="V560" i="3" s="1"/>
  <c r="W560" i="3" s="1"/>
  <c r="S563" i="3"/>
  <c r="S573" i="3"/>
  <c r="U599" i="3"/>
  <c r="V599" i="3" s="1"/>
  <c r="W599" i="3" s="1"/>
  <c r="U623" i="3"/>
  <c r="V623" i="3" s="1"/>
  <c r="W623" i="3" s="1"/>
  <c r="U635" i="3"/>
  <c r="V635" i="3" s="1"/>
  <c r="W635" i="3" s="1"/>
  <c r="S645" i="3"/>
  <c r="V780" i="3"/>
  <c r="W780" i="3" s="1"/>
  <c r="U780" i="3"/>
  <c r="U352" i="3"/>
  <c r="V352" i="3" s="1"/>
  <c r="W352" i="3" s="1"/>
  <c r="V358" i="3"/>
  <c r="W358" i="3" s="1"/>
  <c r="U358" i="3"/>
  <c r="S367" i="3"/>
  <c r="R367" i="3"/>
  <c r="V370" i="3"/>
  <c r="W370" i="3" s="1"/>
  <c r="U370" i="3"/>
  <c r="U384" i="3"/>
  <c r="V384" i="3" s="1"/>
  <c r="W384" i="3" s="1"/>
  <c r="R395" i="3"/>
  <c r="S395" i="3" s="1"/>
  <c r="V402" i="3"/>
  <c r="W402" i="3" s="1"/>
  <c r="U402" i="3"/>
  <c r="U416" i="3"/>
  <c r="V416" i="3" s="1"/>
  <c r="W416" i="3" s="1"/>
  <c r="U432" i="3"/>
  <c r="V432" i="3" s="1"/>
  <c r="W432" i="3" s="1"/>
  <c r="S435" i="3"/>
  <c r="R435" i="3"/>
  <c r="U464" i="3"/>
  <c r="V464" i="3" s="1"/>
  <c r="W464" i="3" s="1"/>
  <c r="R467" i="3"/>
  <c r="S467" i="3" s="1"/>
  <c r="S485" i="3"/>
  <c r="U496" i="3"/>
  <c r="V496" i="3" s="1"/>
  <c r="W496" i="3" s="1"/>
  <c r="R522" i="3"/>
  <c r="S522" i="3"/>
  <c r="U526" i="3"/>
  <c r="V526" i="3"/>
  <c r="W526" i="3" s="1"/>
  <c r="U558" i="3"/>
  <c r="V558" i="3" s="1"/>
  <c r="W558" i="3" s="1"/>
  <c r="U574" i="3"/>
  <c r="V574" i="3" s="1"/>
  <c r="W574" i="3" s="1"/>
  <c r="R584" i="3"/>
  <c r="S584" i="3"/>
  <c r="U619" i="3"/>
  <c r="V619" i="3" s="1"/>
  <c r="W619" i="3" s="1"/>
  <c r="U655" i="3"/>
  <c r="V655" i="3" s="1"/>
  <c r="W655" i="3" s="1"/>
  <c r="U691" i="3"/>
  <c r="V691" i="3"/>
  <c r="W691" i="3" s="1"/>
  <c r="V766" i="3"/>
  <c r="W766" i="3" s="1"/>
  <c r="S589" i="3"/>
  <c r="R589" i="3"/>
  <c r="S610" i="3"/>
  <c r="R610" i="3"/>
  <c r="S642" i="3"/>
  <c r="R642" i="3"/>
  <c r="R720" i="3"/>
  <c r="S720" i="3"/>
  <c r="U728" i="3"/>
  <c r="V728" i="3" s="1"/>
  <c r="W728" i="3" s="1"/>
  <c r="U761" i="3"/>
  <c r="V761" i="3"/>
  <c r="W761" i="3" s="1"/>
  <c r="V788" i="3"/>
  <c r="W788" i="3" s="1"/>
  <c r="U788" i="3"/>
  <c r="U802" i="3"/>
  <c r="V802" i="3" s="1"/>
  <c r="W802" i="3" s="1"/>
  <c r="U890" i="3"/>
  <c r="V890" i="3" s="1"/>
  <c r="W890" i="3" s="1"/>
  <c r="V918" i="3"/>
  <c r="W918" i="3" s="1"/>
  <c r="U918" i="3"/>
  <c r="V999" i="3"/>
  <c r="W999" i="3" s="1"/>
  <c r="U999" i="3"/>
  <c r="V1015" i="3"/>
  <c r="W1015" i="3" s="1"/>
  <c r="U1015" i="3"/>
  <c r="S500" i="3"/>
  <c r="S516" i="3"/>
  <c r="S518" i="3"/>
  <c r="S533" i="3"/>
  <c r="S548" i="3"/>
  <c r="S550" i="3"/>
  <c r="R563" i="3"/>
  <c r="S565" i="3"/>
  <c r="S580" i="3"/>
  <c r="S582" i="3"/>
  <c r="R614" i="3"/>
  <c r="S614" i="3" s="1"/>
  <c r="S646" i="3"/>
  <c r="R646" i="3"/>
  <c r="S664" i="3"/>
  <c r="S671" i="3"/>
  <c r="S678" i="3"/>
  <c r="S689" i="3"/>
  <c r="R689" i="3"/>
  <c r="V692" i="3"/>
  <c r="W692" i="3" s="1"/>
  <c r="R712" i="3"/>
  <c r="S712" i="3"/>
  <c r="R729" i="3"/>
  <c r="S729" i="3" s="1"/>
  <c r="U744" i="3"/>
  <c r="V744" i="3" s="1"/>
  <c r="W744" i="3" s="1"/>
  <c r="R775" i="3"/>
  <c r="S775" i="3" s="1"/>
  <c r="U796" i="3"/>
  <c r="V796" i="3" s="1"/>
  <c r="W796" i="3" s="1"/>
  <c r="S593" i="3"/>
  <c r="U607" i="3"/>
  <c r="V607" i="3" s="1"/>
  <c r="W607" i="3" s="1"/>
  <c r="R618" i="3"/>
  <c r="S618" i="3" s="1"/>
  <c r="S625" i="3"/>
  <c r="U639" i="3"/>
  <c r="V639" i="3" s="1"/>
  <c r="W639" i="3" s="1"/>
  <c r="R650" i="3"/>
  <c r="S650" i="3" s="1"/>
  <c r="U679" i="3"/>
  <c r="V679" i="3"/>
  <c r="W679" i="3" s="1"/>
  <c r="U685" i="3"/>
  <c r="V685" i="3" s="1"/>
  <c r="W685" i="3" s="1"/>
  <c r="R704" i="3"/>
  <c r="S704" i="3" s="1"/>
  <c r="R745" i="3"/>
  <c r="S745" i="3" s="1"/>
  <c r="U769" i="3"/>
  <c r="V769" i="3" s="1"/>
  <c r="W769" i="3" s="1"/>
  <c r="U776" i="3"/>
  <c r="V776" i="3" s="1"/>
  <c r="W776" i="3" s="1"/>
  <c r="R835" i="3"/>
  <c r="S835" i="3" s="1"/>
  <c r="U879" i="3"/>
  <c r="V879" i="3"/>
  <c r="W879" i="3" s="1"/>
  <c r="R555" i="3"/>
  <c r="S555" i="3" s="1"/>
  <c r="S572" i="3"/>
  <c r="S585" i="3"/>
  <c r="R585" i="3"/>
  <c r="R590" i="3"/>
  <c r="S590" i="3" s="1"/>
  <c r="U604" i="3"/>
  <c r="V604" i="3" s="1"/>
  <c r="W604" i="3" s="1"/>
  <c r="U611" i="3"/>
  <c r="V611" i="3" s="1"/>
  <c r="W611" i="3" s="1"/>
  <c r="S622" i="3"/>
  <c r="R622" i="3"/>
  <c r="R654" i="3"/>
  <c r="S654" i="3" s="1"/>
  <c r="U675" i="3"/>
  <c r="V675" i="3" s="1"/>
  <c r="W675" i="3" s="1"/>
  <c r="U717" i="3"/>
  <c r="V717" i="3" s="1"/>
  <c r="W717" i="3" s="1"/>
  <c r="R735" i="3"/>
  <c r="S735" i="3" s="1"/>
  <c r="U757" i="3"/>
  <c r="V757" i="3"/>
  <c r="W757" i="3" s="1"/>
  <c r="V784" i="3"/>
  <c r="W784" i="3" s="1"/>
  <c r="U784" i="3"/>
  <c r="R791" i="3"/>
  <c r="S791" i="3" s="1"/>
  <c r="U823" i="3"/>
  <c r="V823" i="3"/>
  <c r="W823" i="3" s="1"/>
  <c r="V873" i="3"/>
  <c r="W873" i="3" s="1"/>
  <c r="R369" i="3"/>
  <c r="S369" i="3" s="1"/>
  <c r="R373" i="3"/>
  <c r="R377" i="3"/>
  <c r="S377" i="3" s="1"/>
  <c r="R381" i="3"/>
  <c r="S381" i="3" s="1"/>
  <c r="R385" i="3"/>
  <c r="S385" i="3" s="1"/>
  <c r="R389" i="3"/>
  <c r="S389" i="3" s="1"/>
  <c r="R393" i="3"/>
  <c r="S393" i="3" s="1"/>
  <c r="R397" i="3"/>
  <c r="S397" i="3" s="1"/>
  <c r="R401" i="3"/>
  <c r="S401" i="3" s="1"/>
  <c r="R405" i="3"/>
  <c r="R409" i="3"/>
  <c r="S409" i="3" s="1"/>
  <c r="R413" i="3"/>
  <c r="S413" i="3" s="1"/>
  <c r="R417" i="3"/>
  <c r="S417" i="3" s="1"/>
  <c r="R421" i="3"/>
  <c r="S421" i="3" s="1"/>
  <c r="R425" i="3"/>
  <c r="S425" i="3" s="1"/>
  <c r="U426" i="3"/>
  <c r="V426" i="3" s="1"/>
  <c r="W426" i="3" s="1"/>
  <c r="R429" i="3"/>
  <c r="S429" i="3" s="1"/>
  <c r="U430" i="3"/>
  <c r="R433" i="3"/>
  <c r="S433" i="3" s="1"/>
  <c r="U434" i="3"/>
  <c r="V434" i="3" s="1"/>
  <c r="W434" i="3" s="1"/>
  <c r="R437" i="3"/>
  <c r="S437" i="3" s="1"/>
  <c r="U438" i="3"/>
  <c r="V438" i="3" s="1"/>
  <c r="W438" i="3" s="1"/>
  <c r="R441" i="3"/>
  <c r="U442" i="3"/>
  <c r="V442" i="3" s="1"/>
  <c r="W442" i="3" s="1"/>
  <c r="R445" i="3"/>
  <c r="S445" i="3" s="1"/>
  <c r="U446" i="3"/>
  <c r="V446" i="3" s="1"/>
  <c r="W446" i="3" s="1"/>
  <c r="R449" i="3"/>
  <c r="U450" i="3"/>
  <c r="R453" i="3"/>
  <c r="S453" i="3" s="1"/>
  <c r="U454" i="3"/>
  <c r="V454" i="3" s="1"/>
  <c r="W454" i="3" s="1"/>
  <c r="R457" i="3"/>
  <c r="S457" i="3" s="1"/>
  <c r="U458" i="3"/>
  <c r="V458" i="3" s="1"/>
  <c r="W458" i="3" s="1"/>
  <c r="R461" i="3"/>
  <c r="S461" i="3" s="1"/>
  <c r="U462" i="3"/>
  <c r="V462" i="3" s="1"/>
  <c r="W462" i="3" s="1"/>
  <c r="R465" i="3"/>
  <c r="S465" i="3" s="1"/>
  <c r="U466" i="3"/>
  <c r="R469" i="3"/>
  <c r="S469" i="3" s="1"/>
  <c r="U470" i="3"/>
  <c r="V470" i="3" s="1"/>
  <c r="W470" i="3" s="1"/>
  <c r="R473" i="3"/>
  <c r="S473" i="3" s="1"/>
  <c r="U474" i="3"/>
  <c r="V474" i="3" s="1"/>
  <c r="W474" i="3" s="1"/>
  <c r="R477" i="3"/>
  <c r="S477" i="3" s="1"/>
  <c r="U478" i="3"/>
  <c r="V478" i="3" s="1"/>
  <c r="W478" i="3" s="1"/>
  <c r="R481" i="3"/>
  <c r="S481" i="3" s="1"/>
  <c r="U482" i="3"/>
  <c r="V482" i="3" s="1"/>
  <c r="W482" i="3" s="1"/>
  <c r="R485" i="3"/>
  <c r="U486" i="3"/>
  <c r="V486" i="3" s="1"/>
  <c r="W486" i="3" s="1"/>
  <c r="R489" i="3"/>
  <c r="S489" i="3" s="1"/>
  <c r="U490" i="3"/>
  <c r="V490" i="3" s="1"/>
  <c r="W490" i="3" s="1"/>
  <c r="R493" i="3"/>
  <c r="S493" i="3" s="1"/>
  <c r="U494" i="3"/>
  <c r="R499" i="3"/>
  <c r="U504" i="3"/>
  <c r="S506" i="3"/>
  <c r="U508" i="3"/>
  <c r="V508" i="3" s="1"/>
  <c r="W508" i="3" s="1"/>
  <c r="V510" i="3"/>
  <c r="W510" i="3" s="1"/>
  <c r="R519" i="3"/>
  <c r="S519" i="3" s="1"/>
  <c r="S521" i="3"/>
  <c r="V525" i="3"/>
  <c r="W525" i="3" s="1"/>
  <c r="V527" i="3"/>
  <c r="W527" i="3" s="1"/>
  <c r="S536" i="3"/>
  <c r="S538" i="3"/>
  <c r="U540" i="3"/>
  <c r="V540" i="3" s="1"/>
  <c r="W540" i="3" s="1"/>
  <c r="V542" i="3"/>
  <c r="W542" i="3" s="1"/>
  <c r="R551" i="3"/>
  <c r="S551" i="3" s="1"/>
  <c r="S553" i="3"/>
  <c r="S568" i="3"/>
  <c r="R583" i="3"/>
  <c r="S583" i="3" s="1"/>
  <c r="R594" i="3"/>
  <c r="S594" i="3" s="1"/>
  <c r="S601" i="3"/>
  <c r="U608" i="3"/>
  <c r="V608" i="3" s="1"/>
  <c r="W608" i="3" s="1"/>
  <c r="R626" i="3"/>
  <c r="S626" i="3" s="1"/>
  <c r="R658" i="3"/>
  <c r="S658" i="3" s="1"/>
  <c r="S665" i="3"/>
  <c r="U697" i="3"/>
  <c r="V697" i="3" s="1"/>
  <c r="W697" i="3" s="1"/>
  <c r="S709" i="3"/>
  <c r="V741" i="3"/>
  <c r="W741" i="3" s="1"/>
  <c r="R751" i="3"/>
  <c r="S751" i="3" s="1"/>
  <c r="V770" i="3"/>
  <c r="W770" i="3" s="1"/>
  <c r="U792" i="3"/>
  <c r="V792" i="3" s="1"/>
  <c r="W792" i="3" s="1"/>
  <c r="V824" i="3"/>
  <c r="W824" i="3" s="1"/>
  <c r="U824" i="3"/>
  <c r="S517" i="3"/>
  <c r="S532" i="3"/>
  <c r="S534" i="3"/>
  <c r="S549" i="3"/>
  <c r="S564" i="3"/>
  <c r="S566" i="3"/>
  <c r="S581" i="3"/>
  <c r="S598" i="3"/>
  <c r="R598" i="3"/>
  <c r="R630" i="3"/>
  <c r="S630" i="3" s="1"/>
  <c r="S648" i="3"/>
  <c r="S662" i="3"/>
  <c r="R662" i="3"/>
  <c r="R673" i="3"/>
  <c r="S673" i="3" s="1"/>
  <c r="V676" i="3"/>
  <c r="W676" i="3" s="1"/>
  <c r="R680" i="3"/>
  <c r="S680" i="3" s="1"/>
  <c r="S687" i="3"/>
  <c r="V694" i="3"/>
  <c r="W694" i="3" s="1"/>
  <c r="S701" i="3"/>
  <c r="V722" i="3"/>
  <c r="W722" i="3" s="1"/>
  <c r="V758" i="3"/>
  <c r="W758" i="3" s="1"/>
  <c r="U765" i="3"/>
  <c r="V765" i="3"/>
  <c r="W765" i="3" s="1"/>
  <c r="U800" i="3"/>
  <c r="V800" i="3" s="1"/>
  <c r="W800" i="3" s="1"/>
  <c r="V817" i="3"/>
  <c r="W817" i="3" s="1"/>
  <c r="U817" i="3"/>
  <c r="U831" i="3"/>
  <c r="V831" i="3"/>
  <c r="W831" i="3" s="1"/>
  <c r="U856" i="3"/>
  <c r="V856" i="3" s="1"/>
  <c r="W856" i="3" s="1"/>
  <c r="U863" i="3"/>
  <c r="V863" i="3"/>
  <c r="W863" i="3" s="1"/>
  <c r="V888" i="3"/>
  <c r="W888" i="3" s="1"/>
  <c r="U888" i="3"/>
  <c r="R755" i="3"/>
  <c r="S755" i="3" s="1"/>
  <c r="R759" i="3"/>
  <c r="S759" i="3" s="1"/>
  <c r="R763" i="3"/>
  <c r="S763" i="3" s="1"/>
  <c r="S767" i="3"/>
  <c r="R767" i="3"/>
  <c r="R771" i="3"/>
  <c r="S771" i="3" s="1"/>
  <c r="R787" i="3"/>
  <c r="S787" i="3" s="1"/>
  <c r="R819" i="3"/>
  <c r="S819" i="3" s="1"/>
  <c r="S836" i="3"/>
  <c r="R874" i="3"/>
  <c r="S874" i="3" s="1"/>
  <c r="U880" i="3"/>
  <c r="V880" i="3" s="1"/>
  <c r="W880" i="3" s="1"/>
  <c r="U914" i="3"/>
  <c r="V914" i="3" s="1"/>
  <c r="W914" i="3" s="1"/>
  <c r="S739" i="3"/>
  <c r="R739" i="3"/>
  <c r="U782" i="3"/>
  <c r="V782" i="3" s="1"/>
  <c r="W782" i="3" s="1"/>
  <c r="U798" i="3"/>
  <c r="V798" i="3" s="1"/>
  <c r="W798" i="3" s="1"/>
  <c r="V803" i="3"/>
  <c r="W803" i="3" s="1"/>
  <c r="U803" i="3"/>
  <c r="U808" i="3"/>
  <c r="V808" i="3" s="1"/>
  <c r="W808" i="3" s="1"/>
  <c r="U847" i="3"/>
  <c r="V847" i="3"/>
  <c r="W847" i="3" s="1"/>
  <c r="R858" i="3"/>
  <c r="S858" i="3" s="1"/>
  <c r="U864" i="3"/>
  <c r="V864" i="3" s="1"/>
  <c r="W864" i="3" s="1"/>
  <c r="V910" i="3"/>
  <c r="W910" i="3" s="1"/>
  <c r="U910" i="3"/>
  <c r="U915" i="3"/>
  <c r="V915" i="3"/>
  <c r="W915" i="3" s="1"/>
  <c r="R937" i="3"/>
  <c r="S937" i="3" s="1"/>
  <c r="U995" i="3"/>
  <c r="V995" i="3" s="1"/>
  <c r="W995" i="3" s="1"/>
  <c r="V1011" i="3"/>
  <c r="W1011" i="3" s="1"/>
  <c r="U1011" i="3"/>
  <c r="R1046" i="3"/>
  <c r="S1046" i="3" s="1"/>
  <c r="R593" i="3"/>
  <c r="R597" i="3"/>
  <c r="S597" i="3" s="1"/>
  <c r="R601" i="3"/>
  <c r="R605" i="3"/>
  <c r="S605" i="3" s="1"/>
  <c r="R609" i="3"/>
  <c r="S609" i="3" s="1"/>
  <c r="R613" i="3"/>
  <c r="R617" i="3"/>
  <c r="S617" i="3" s="1"/>
  <c r="R621" i="3"/>
  <c r="S621" i="3" s="1"/>
  <c r="R625" i="3"/>
  <c r="R629" i="3"/>
  <c r="S629" i="3" s="1"/>
  <c r="R633" i="3"/>
  <c r="S633" i="3" s="1"/>
  <c r="R637" i="3"/>
  <c r="S637" i="3" s="1"/>
  <c r="R641" i="3"/>
  <c r="S641" i="3" s="1"/>
  <c r="R645" i="3"/>
  <c r="R649" i="3"/>
  <c r="S649" i="3" s="1"/>
  <c r="R653" i="3"/>
  <c r="S653" i="3" s="1"/>
  <c r="R657" i="3"/>
  <c r="S657" i="3" s="1"/>
  <c r="R661" i="3"/>
  <c r="S661" i="3" s="1"/>
  <c r="R665" i="3"/>
  <c r="S668" i="3"/>
  <c r="R677" i="3"/>
  <c r="S677" i="3" s="1"/>
  <c r="U682" i="3"/>
  <c r="V682" i="3" s="1"/>
  <c r="W682" i="3" s="1"/>
  <c r="S684" i="3"/>
  <c r="R693" i="3"/>
  <c r="S693" i="3" s="1"/>
  <c r="S695" i="3"/>
  <c r="V699" i="3"/>
  <c r="W699" i="3" s="1"/>
  <c r="S702" i="3"/>
  <c r="V707" i="3"/>
  <c r="W707" i="3" s="1"/>
  <c r="S710" i="3"/>
  <c r="V715" i="3"/>
  <c r="W715" i="3" s="1"/>
  <c r="S718" i="3"/>
  <c r="V723" i="3"/>
  <c r="W723" i="3" s="1"/>
  <c r="V726" i="3"/>
  <c r="W726" i="3" s="1"/>
  <c r="S733" i="3"/>
  <c r="S736" i="3"/>
  <c r="V742" i="3"/>
  <c r="W742" i="3" s="1"/>
  <c r="S749" i="3"/>
  <c r="S752" i="3"/>
  <c r="S756" i="3"/>
  <c r="S760" i="3"/>
  <c r="S764" i="3"/>
  <c r="S768" i="3"/>
  <c r="R783" i="3"/>
  <c r="S783" i="3" s="1"/>
  <c r="S799" i="3"/>
  <c r="R799" i="3"/>
  <c r="S804" i="3"/>
  <c r="R842" i="3"/>
  <c r="S842" i="3"/>
  <c r="U848" i="3"/>
  <c r="V848" i="3" s="1"/>
  <c r="W848" i="3" s="1"/>
  <c r="S859" i="3"/>
  <c r="R876" i="3"/>
  <c r="S876" i="3" s="1"/>
  <c r="V881" i="3"/>
  <c r="W881" i="3" s="1"/>
  <c r="U881" i="3"/>
  <c r="U887" i="3"/>
  <c r="V887" i="3" s="1"/>
  <c r="W887" i="3" s="1"/>
  <c r="V892" i="3"/>
  <c r="W892" i="3" s="1"/>
  <c r="V906" i="3"/>
  <c r="W906" i="3" s="1"/>
  <c r="U906" i="3"/>
  <c r="U938" i="3"/>
  <c r="V938" i="3" s="1"/>
  <c r="W938" i="3" s="1"/>
  <c r="U1034" i="3"/>
  <c r="V1034" i="3" s="1"/>
  <c r="W1034" i="3" s="1"/>
  <c r="R727" i="3"/>
  <c r="S727" i="3" s="1"/>
  <c r="R743" i="3"/>
  <c r="S743" i="3" s="1"/>
  <c r="S773" i="3"/>
  <c r="U778" i="3"/>
  <c r="V778" i="3" s="1"/>
  <c r="W778" i="3" s="1"/>
  <c r="U794" i="3"/>
  <c r="V794" i="3" s="1"/>
  <c r="W794" i="3" s="1"/>
  <c r="U815" i="3"/>
  <c r="V815" i="3"/>
  <c r="W815" i="3" s="1"/>
  <c r="R826" i="3"/>
  <c r="S826" i="3"/>
  <c r="U832" i="3"/>
  <c r="V832" i="3" s="1"/>
  <c r="W832" i="3" s="1"/>
  <c r="R860" i="3"/>
  <c r="S860" i="3" s="1"/>
  <c r="V865" i="3"/>
  <c r="W865" i="3" s="1"/>
  <c r="U865" i="3"/>
  <c r="U871" i="3"/>
  <c r="V871" i="3" s="1"/>
  <c r="W871" i="3" s="1"/>
  <c r="U902" i="3"/>
  <c r="V902" i="3" s="1"/>
  <c r="W902" i="3" s="1"/>
  <c r="U934" i="3"/>
  <c r="V934" i="3" s="1"/>
  <c r="W934" i="3" s="1"/>
  <c r="U943" i="3"/>
  <c r="V943" i="3" s="1"/>
  <c r="W943" i="3" s="1"/>
  <c r="V991" i="3"/>
  <c r="W991" i="3" s="1"/>
  <c r="U991" i="3"/>
  <c r="U1007" i="3"/>
  <c r="V1007" i="3" s="1"/>
  <c r="W1007" i="3" s="1"/>
  <c r="R620" i="3"/>
  <c r="S620" i="3" s="1"/>
  <c r="R624" i="3"/>
  <c r="S624" i="3" s="1"/>
  <c r="R628" i="3"/>
  <c r="S628" i="3" s="1"/>
  <c r="R632" i="3"/>
  <c r="S632" i="3" s="1"/>
  <c r="R636" i="3"/>
  <c r="S636" i="3" s="1"/>
  <c r="R640" i="3"/>
  <c r="S640" i="3" s="1"/>
  <c r="R644" i="3"/>
  <c r="S644" i="3" s="1"/>
  <c r="R648" i="3"/>
  <c r="R652" i="3"/>
  <c r="S652" i="3" s="1"/>
  <c r="R656" i="3"/>
  <c r="S656" i="3" s="1"/>
  <c r="R660" i="3"/>
  <c r="S660" i="3" s="1"/>
  <c r="R664" i="3"/>
  <c r="U670" i="3"/>
  <c r="V670" i="3" s="1"/>
  <c r="W670" i="3" s="1"/>
  <c r="S672" i="3"/>
  <c r="R681" i="3"/>
  <c r="S681" i="3" s="1"/>
  <c r="U686" i="3"/>
  <c r="V686" i="3" s="1"/>
  <c r="W686" i="3" s="1"/>
  <c r="S688" i="3"/>
  <c r="S700" i="3"/>
  <c r="V705" i="3"/>
  <c r="W705" i="3" s="1"/>
  <c r="S708" i="3"/>
  <c r="V713" i="3"/>
  <c r="W713" i="3" s="1"/>
  <c r="S716" i="3"/>
  <c r="V721" i="3"/>
  <c r="W721" i="3" s="1"/>
  <c r="S724" i="3"/>
  <c r="V730" i="3"/>
  <c r="W730" i="3" s="1"/>
  <c r="S737" i="3"/>
  <c r="S740" i="3"/>
  <c r="V746" i="3"/>
  <c r="W746" i="3" s="1"/>
  <c r="S779" i="3"/>
  <c r="R779" i="3"/>
  <c r="R795" i="3"/>
  <c r="S795" i="3" s="1"/>
  <c r="U805" i="3"/>
  <c r="V805" i="3" s="1"/>
  <c r="W805" i="3" s="1"/>
  <c r="R810" i="3"/>
  <c r="S810" i="3" s="1"/>
  <c r="V816" i="3"/>
  <c r="W816" i="3" s="1"/>
  <c r="U816" i="3"/>
  <c r="S844" i="3"/>
  <c r="R844" i="3"/>
  <c r="U849" i="3"/>
  <c r="V849" i="3" s="1"/>
  <c r="W849" i="3" s="1"/>
  <c r="U855" i="3"/>
  <c r="V855" i="3"/>
  <c r="W855" i="3" s="1"/>
  <c r="R883" i="3"/>
  <c r="S883" i="3" s="1"/>
  <c r="V898" i="3"/>
  <c r="W898" i="3" s="1"/>
  <c r="U898" i="3"/>
  <c r="U930" i="3"/>
  <c r="V930" i="3" s="1"/>
  <c r="W930" i="3" s="1"/>
  <c r="U944" i="3"/>
  <c r="V944" i="3" s="1"/>
  <c r="W944" i="3" s="1"/>
  <c r="R731" i="3"/>
  <c r="S731" i="3" s="1"/>
  <c r="S747" i="3"/>
  <c r="R747" i="3"/>
  <c r="U774" i="3"/>
  <c r="V774" i="3" s="1"/>
  <c r="W774" i="3" s="1"/>
  <c r="V790" i="3"/>
  <c r="W790" i="3" s="1"/>
  <c r="U790" i="3"/>
  <c r="R828" i="3"/>
  <c r="S828" i="3" s="1"/>
  <c r="V833" i="3"/>
  <c r="W833" i="3" s="1"/>
  <c r="U833" i="3"/>
  <c r="U839" i="3"/>
  <c r="V839" i="3" s="1"/>
  <c r="W839" i="3" s="1"/>
  <c r="R867" i="3"/>
  <c r="S867" i="3" s="1"/>
  <c r="U872" i="3"/>
  <c r="V872" i="3" s="1"/>
  <c r="W872" i="3" s="1"/>
  <c r="U894" i="3"/>
  <c r="V894" i="3" s="1"/>
  <c r="W894" i="3" s="1"/>
  <c r="R921" i="3"/>
  <c r="S921" i="3" s="1"/>
  <c r="V926" i="3"/>
  <c r="W926" i="3" s="1"/>
  <c r="U926" i="3"/>
  <c r="U931" i="3"/>
  <c r="V931" i="3"/>
  <c r="W931" i="3" s="1"/>
  <c r="V1003" i="3"/>
  <c r="W1003" i="3" s="1"/>
  <c r="U1003" i="3"/>
  <c r="U1019" i="3"/>
  <c r="V1019" i="3" s="1"/>
  <c r="W1019" i="3" s="1"/>
  <c r="R893" i="3"/>
  <c r="S893" i="3" s="1"/>
  <c r="S901" i="3"/>
  <c r="R901" i="3"/>
  <c r="S909" i="3"/>
  <c r="R909" i="3"/>
  <c r="U952" i="3"/>
  <c r="V952" i="3" s="1"/>
  <c r="W952" i="3" s="1"/>
  <c r="U959" i="3"/>
  <c r="V959" i="3"/>
  <c r="W959" i="3" s="1"/>
  <c r="U968" i="3"/>
  <c r="V968" i="3" s="1"/>
  <c r="W968" i="3" s="1"/>
  <c r="U975" i="3"/>
  <c r="V975" i="3"/>
  <c r="W975" i="3" s="1"/>
  <c r="U984" i="3"/>
  <c r="V984" i="3" s="1"/>
  <c r="W984" i="3" s="1"/>
  <c r="U1108" i="3"/>
  <c r="V1108" i="3" s="1"/>
  <c r="W1108" i="3" s="1"/>
  <c r="V1250" i="3"/>
  <c r="W1250" i="3" s="1"/>
  <c r="U1250" i="3"/>
  <c r="S821" i="3"/>
  <c r="S837" i="3"/>
  <c r="S853" i="3"/>
  <c r="S869" i="3"/>
  <c r="S885" i="3"/>
  <c r="S925" i="3"/>
  <c r="R925" i="3"/>
  <c r="U960" i="3"/>
  <c r="V960" i="3" s="1"/>
  <c r="W960" i="3" s="1"/>
  <c r="U976" i="3"/>
  <c r="V976" i="3" s="1"/>
  <c r="W976" i="3" s="1"/>
  <c r="U1024" i="3"/>
  <c r="V1024" i="3" s="1"/>
  <c r="W1024" i="3" s="1"/>
  <c r="V1035" i="3"/>
  <c r="W1035" i="3" s="1"/>
  <c r="U1058" i="3"/>
  <c r="V1058" i="3"/>
  <c r="W1058" i="3" s="1"/>
  <c r="V1123" i="3"/>
  <c r="W1123" i="3" s="1"/>
  <c r="U1123" i="3"/>
  <c r="S814" i="3"/>
  <c r="S830" i="3"/>
  <c r="S846" i="3"/>
  <c r="S862" i="3"/>
  <c r="S878" i="3"/>
  <c r="S889" i="3"/>
  <c r="R891" i="3"/>
  <c r="S891" i="3" s="1"/>
  <c r="V896" i="3"/>
  <c r="W896" i="3" s="1"/>
  <c r="S899" i="3"/>
  <c r="V904" i="3"/>
  <c r="W904" i="3" s="1"/>
  <c r="S907" i="3"/>
  <c r="U912" i="3"/>
  <c r="V912" i="3" s="1"/>
  <c r="W912" i="3" s="1"/>
  <c r="V916" i="3"/>
  <c r="W916" i="3" s="1"/>
  <c r="U928" i="3"/>
  <c r="V928" i="3" s="1"/>
  <c r="W928" i="3" s="1"/>
  <c r="V932" i="3"/>
  <c r="W932" i="3" s="1"/>
  <c r="R945" i="3"/>
  <c r="S945" i="3"/>
  <c r="R961" i="3"/>
  <c r="S961" i="3"/>
  <c r="R977" i="3"/>
  <c r="S977" i="3"/>
  <c r="V1025" i="3"/>
  <c r="W1025" i="3" s="1"/>
  <c r="U1025" i="3"/>
  <c r="R1043" i="3"/>
  <c r="S1043" i="3" s="1"/>
  <c r="U1051" i="3"/>
  <c r="V1051" i="3" s="1"/>
  <c r="W1051" i="3" s="1"/>
  <c r="V1064" i="3"/>
  <c r="W1064" i="3" s="1"/>
  <c r="U1064" i="3"/>
  <c r="S1081" i="3"/>
  <c r="R1081" i="3"/>
  <c r="U1086" i="3"/>
  <c r="V1086" i="3" s="1"/>
  <c r="W1086" i="3" s="1"/>
  <c r="U1091" i="3"/>
  <c r="V1091" i="3" s="1"/>
  <c r="W1091" i="3" s="1"/>
  <c r="S1277" i="3"/>
  <c r="R1277" i="3"/>
  <c r="R913" i="3"/>
  <c r="S913" i="3" s="1"/>
  <c r="R929" i="3"/>
  <c r="S929" i="3" s="1"/>
  <c r="R1031" i="3"/>
  <c r="S1031" i="3" s="1"/>
  <c r="R773" i="3"/>
  <c r="R777" i="3"/>
  <c r="S777" i="3" s="1"/>
  <c r="R781" i="3"/>
  <c r="S781" i="3" s="1"/>
  <c r="R785" i="3"/>
  <c r="S785" i="3" s="1"/>
  <c r="R789" i="3"/>
  <c r="S789" i="3" s="1"/>
  <c r="R793" i="3"/>
  <c r="S793" i="3" s="1"/>
  <c r="R797" i="3"/>
  <c r="S797" i="3" s="1"/>
  <c r="R801" i="3"/>
  <c r="S801" i="3" s="1"/>
  <c r="R804" i="3"/>
  <c r="U809" i="3"/>
  <c r="V809" i="3" s="1"/>
  <c r="W809" i="3" s="1"/>
  <c r="R811" i="3"/>
  <c r="S811" i="3" s="1"/>
  <c r="S818" i="3"/>
  <c r="R820" i="3"/>
  <c r="S820" i="3" s="1"/>
  <c r="U825" i="3"/>
  <c r="V825" i="3" s="1"/>
  <c r="W825" i="3" s="1"/>
  <c r="R827" i="3"/>
  <c r="S827" i="3" s="1"/>
  <c r="S834" i="3"/>
  <c r="R836" i="3"/>
  <c r="U841" i="3"/>
  <c r="V841" i="3" s="1"/>
  <c r="W841" i="3" s="1"/>
  <c r="R843" i="3"/>
  <c r="S843" i="3" s="1"/>
  <c r="S850" i="3"/>
  <c r="R852" i="3"/>
  <c r="S852" i="3" s="1"/>
  <c r="U857" i="3"/>
  <c r="V857" i="3" s="1"/>
  <c r="W857" i="3" s="1"/>
  <c r="R859" i="3"/>
  <c r="S866" i="3"/>
  <c r="R868" i="3"/>
  <c r="S868" i="3" s="1"/>
  <c r="U873" i="3"/>
  <c r="R875" i="3"/>
  <c r="S875" i="3" s="1"/>
  <c r="S882" i="3"/>
  <c r="R884" i="3"/>
  <c r="S884" i="3" s="1"/>
  <c r="S897" i="3"/>
  <c r="R897" i="3"/>
  <c r="S905" i="3"/>
  <c r="R905" i="3"/>
  <c r="V993" i="3"/>
  <c r="W993" i="3" s="1"/>
  <c r="V997" i="3"/>
  <c r="W997" i="3" s="1"/>
  <c r="U1032" i="3"/>
  <c r="V1032" i="3" s="1"/>
  <c r="W1032" i="3" s="1"/>
  <c r="U1038" i="3"/>
  <c r="V1038" i="3" s="1"/>
  <c r="W1038" i="3" s="1"/>
  <c r="U1055" i="3"/>
  <c r="V1055" i="3" s="1"/>
  <c r="W1055" i="3" s="1"/>
  <c r="R1072" i="3"/>
  <c r="S1072" i="3" s="1"/>
  <c r="U1150" i="3"/>
  <c r="V1150" i="3" s="1"/>
  <c r="W1150" i="3" s="1"/>
  <c r="V1220" i="3"/>
  <c r="W1220" i="3" s="1"/>
  <c r="U1220" i="3"/>
  <c r="S813" i="3"/>
  <c r="S829" i="3"/>
  <c r="S845" i="3"/>
  <c r="S861" i="3"/>
  <c r="S877" i="3"/>
  <c r="R917" i="3"/>
  <c r="S917" i="3" s="1"/>
  <c r="V923" i="3"/>
  <c r="W923" i="3" s="1"/>
  <c r="S933" i="3"/>
  <c r="R933" i="3"/>
  <c r="V939" i="3"/>
  <c r="W939" i="3" s="1"/>
  <c r="U950" i="3"/>
  <c r="V950" i="3" s="1"/>
  <c r="W950" i="3" s="1"/>
  <c r="U966" i="3"/>
  <c r="V966" i="3"/>
  <c r="W966" i="3" s="1"/>
  <c r="U982" i="3"/>
  <c r="V982" i="3"/>
  <c r="W982" i="3" s="1"/>
  <c r="U989" i="3"/>
  <c r="V989" i="3" s="1"/>
  <c r="W989" i="3" s="1"/>
  <c r="U993" i="3"/>
  <c r="U997" i="3"/>
  <c r="U1001" i="3"/>
  <c r="V1001" i="3" s="1"/>
  <c r="W1001" i="3" s="1"/>
  <c r="U1005" i="3"/>
  <c r="V1005" i="3" s="1"/>
  <c r="W1005" i="3" s="1"/>
  <c r="U1009" i="3"/>
  <c r="V1009" i="3" s="1"/>
  <c r="W1009" i="3" s="1"/>
  <c r="U1013" i="3"/>
  <c r="V1013" i="3" s="1"/>
  <c r="W1013" i="3" s="1"/>
  <c r="U1017" i="3"/>
  <c r="V1017" i="3" s="1"/>
  <c r="W1017" i="3" s="1"/>
  <c r="V1021" i="3"/>
  <c r="W1021" i="3" s="1"/>
  <c r="S1039" i="3"/>
  <c r="R1039" i="3"/>
  <c r="U1052" i="3"/>
  <c r="V1052" i="3"/>
  <c r="W1052" i="3" s="1"/>
  <c r="S1130" i="3"/>
  <c r="R1130" i="3"/>
  <c r="R1147" i="3"/>
  <c r="S1147" i="3" s="1"/>
  <c r="S806" i="3"/>
  <c r="S822" i="3"/>
  <c r="S838" i="3"/>
  <c r="S854" i="3"/>
  <c r="S870" i="3"/>
  <c r="S886" i="3"/>
  <c r="S895" i="3"/>
  <c r="V900" i="3"/>
  <c r="W900" i="3" s="1"/>
  <c r="S903" i="3"/>
  <c r="V908" i="3"/>
  <c r="W908" i="3" s="1"/>
  <c r="U920" i="3"/>
  <c r="V920" i="3" s="1"/>
  <c r="W920" i="3" s="1"/>
  <c r="V924" i="3"/>
  <c r="W924" i="3" s="1"/>
  <c r="U936" i="3"/>
  <c r="V936" i="3" s="1"/>
  <c r="W936" i="3" s="1"/>
  <c r="U951" i="3"/>
  <c r="V951" i="3" s="1"/>
  <c r="W951" i="3" s="1"/>
  <c r="U967" i="3"/>
  <c r="V967" i="3" s="1"/>
  <c r="W967" i="3" s="1"/>
  <c r="U983" i="3"/>
  <c r="V983" i="3"/>
  <c r="W983" i="3" s="1"/>
  <c r="U1067" i="3"/>
  <c r="V1067" i="3" s="1"/>
  <c r="W1067" i="3" s="1"/>
  <c r="U1103" i="3"/>
  <c r="V1103" i="3" s="1"/>
  <c r="W1103" i="3" s="1"/>
  <c r="R1036" i="3"/>
  <c r="S1036" i="3" s="1"/>
  <c r="S1040" i="3"/>
  <c r="S1062" i="3"/>
  <c r="V1088" i="3"/>
  <c r="W1088" i="3" s="1"/>
  <c r="U1094" i="3"/>
  <c r="V1094" i="3" s="1"/>
  <c r="W1094" i="3" s="1"/>
  <c r="S1115" i="3"/>
  <c r="U1124" i="3"/>
  <c r="V1124" i="3" s="1"/>
  <c r="W1124" i="3" s="1"/>
  <c r="U1212" i="3"/>
  <c r="V1212" i="3" s="1"/>
  <c r="W1212" i="3" s="1"/>
  <c r="V1216" i="3"/>
  <c r="W1216" i="3" s="1"/>
  <c r="U1216" i="3"/>
  <c r="V1244" i="3"/>
  <c r="W1244" i="3" s="1"/>
  <c r="U1244" i="3"/>
  <c r="S1022" i="3"/>
  <c r="S1054" i="3"/>
  <c r="R1069" i="3"/>
  <c r="S1069" i="3"/>
  <c r="V1100" i="3"/>
  <c r="W1100" i="3" s="1"/>
  <c r="U1100" i="3"/>
  <c r="S1151" i="3"/>
  <c r="V1166" i="3"/>
  <c r="W1166" i="3" s="1"/>
  <c r="R1173" i="3"/>
  <c r="S1173" i="3" s="1"/>
  <c r="V1188" i="3"/>
  <c r="W1188" i="3" s="1"/>
  <c r="U1188" i="3"/>
  <c r="R990" i="3"/>
  <c r="S990" i="3" s="1"/>
  <c r="S994" i="3"/>
  <c r="R994" i="3"/>
  <c r="S998" i="3"/>
  <c r="R998" i="3"/>
  <c r="R1002" i="3"/>
  <c r="S1002" i="3" s="1"/>
  <c r="R1006" i="3"/>
  <c r="S1006" i="3" s="1"/>
  <c r="S1010" i="3"/>
  <c r="R1010" i="3"/>
  <c r="S1014" i="3"/>
  <c r="R1014" i="3"/>
  <c r="R1018" i="3"/>
  <c r="S1018" i="3" s="1"/>
  <c r="S1027" i="3"/>
  <c r="R1037" i="3"/>
  <c r="S1037" i="3" s="1"/>
  <c r="S1082" i="3"/>
  <c r="S1085" i="3"/>
  <c r="R1085" i="3"/>
  <c r="S1098" i="3"/>
  <c r="U1106" i="3"/>
  <c r="V1106" i="3" s="1"/>
  <c r="W1106" i="3" s="1"/>
  <c r="V1118" i="3"/>
  <c r="W1118" i="3" s="1"/>
  <c r="U1118" i="3"/>
  <c r="V1122" i="3"/>
  <c r="W1122" i="3" s="1"/>
  <c r="U1122" i="3"/>
  <c r="R1125" i="3"/>
  <c r="S1125" i="3" s="1"/>
  <c r="U1140" i="3"/>
  <c r="V1140" i="3" s="1"/>
  <c r="W1140" i="3" s="1"/>
  <c r="V1162" i="3"/>
  <c r="W1162" i="3" s="1"/>
  <c r="U1162" i="3"/>
  <c r="U1166" i="3"/>
  <c r="S942" i="3"/>
  <c r="V947" i="3"/>
  <c r="W947" i="3" s="1"/>
  <c r="S958" i="3"/>
  <c r="V963" i="3"/>
  <c r="W963" i="3" s="1"/>
  <c r="S974" i="3"/>
  <c r="V979" i="3"/>
  <c r="W979" i="3" s="1"/>
  <c r="U1020" i="3"/>
  <c r="V1020" i="3" s="1"/>
  <c r="W1020" i="3" s="1"/>
  <c r="R1027" i="3"/>
  <c r="V1057" i="3"/>
  <c r="W1057" i="3" s="1"/>
  <c r="U1057" i="3"/>
  <c r="S1060" i="3"/>
  <c r="S1063" i="3"/>
  <c r="S1066" i="3"/>
  <c r="S1083" i="3"/>
  <c r="U1092" i="3"/>
  <c r="V1092" i="3" s="1"/>
  <c r="W1092" i="3" s="1"/>
  <c r="S1095" i="3"/>
  <c r="R1098" i="3"/>
  <c r="V1112" i="3"/>
  <c r="W1112" i="3" s="1"/>
  <c r="U1112" i="3"/>
  <c r="R1119" i="3"/>
  <c r="S1119" i="3" s="1"/>
  <c r="V1128" i="3"/>
  <c r="W1128" i="3" s="1"/>
  <c r="V1144" i="3"/>
  <c r="W1144" i="3" s="1"/>
  <c r="U1144" i="3"/>
  <c r="U1152" i="3"/>
  <c r="V1152" i="3" s="1"/>
  <c r="W1152" i="3" s="1"/>
  <c r="S1171" i="3"/>
  <c r="S1207" i="3"/>
  <c r="R1207" i="3"/>
  <c r="S1239" i="3"/>
  <c r="R1239" i="3"/>
  <c r="U1268" i="3"/>
  <c r="V1268" i="3" s="1"/>
  <c r="W1268" i="3" s="1"/>
  <c r="R1298" i="3"/>
  <c r="S1298" i="3" s="1"/>
  <c r="V1315" i="3"/>
  <c r="W1315" i="3" s="1"/>
  <c r="U1315" i="3"/>
  <c r="V1367" i="3"/>
  <c r="W1367" i="3" s="1"/>
  <c r="U1367" i="3"/>
  <c r="U1417" i="3"/>
  <c r="V1417" i="3" s="1"/>
  <c r="W1417" i="3" s="1"/>
  <c r="U1427" i="3"/>
  <c r="V1427" i="3" s="1"/>
  <c r="W1427" i="3" s="1"/>
  <c r="S1023" i="3"/>
  <c r="U1107" i="3"/>
  <c r="V1107" i="3" s="1"/>
  <c r="W1107" i="3" s="1"/>
  <c r="S1113" i="3"/>
  <c r="R1113" i="3"/>
  <c r="V1126" i="3"/>
  <c r="W1126" i="3" s="1"/>
  <c r="U1126" i="3"/>
  <c r="U1135" i="3"/>
  <c r="V1135" i="3" s="1"/>
  <c r="W1135" i="3" s="1"/>
  <c r="U1138" i="3"/>
  <c r="V1138" i="3" s="1"/>
  <c r="W1138" i="3" s="1"/>
  <c r="S1145" i="3"/>
  <c r="R1145" i="3"/>
  <c r="V1190" i="3"/>
  <c r="W1190" i="3" s="1"/>
  <c r="U1190" i="3"/>
  <c r="U1218" i="3"/>
  <c r="V1218" i="3" s="1"/>
  <c r="W1218" i="3" s="1"/>
  <c r="R1269" i="3"/>
  <c r="S1269" i="3" s="1"/>
  <c r="R1410" i="3"/>
  <c r="S1410" i="3" s="1"/>
  <c r="S946" i="3"/>
  <c r="R948" i="3"/>
  <c r="S948" i="3" s="1"/>
  <c r="U953" i="3"/>
  <c r="V953" i="3" s="1"/>
  <c r="W953" i="3" s="1"/>
  <c r="R955" i="3"/>
  <c r="S955" i="3" s="1"/>
  <c r="S962" i="3"/>
  <c r="R964" i="3"/>
  <c r="S964" i="3" s="1"/>
  <c r="U969" i="3"/>
  <c r="V969" i="3" s="1"/>
  <c r="W969" i="3" s="1"/>
  <c r="R971" i="3"/>
  <c r="S971" i="3" s="1"/>
  <c r="S978" i="3"/>
  <c r="R980" i="3"/>
  <c r="S980" i="3" s="1"/>
  <c r="U985" i="3"/>
  <c r="V985" i="3" s="1"/>
  <c r="W985" i="3" s="1"/>
  <c r="R987" i="3"/>
  <c r="S987" i="3" s="1"/>
  <c r="R1023" i="3"/>
  <c r="R1028" i="3"/>
  <c r="S1028" i="3" s="1"/>
  <c r="V1050" i="3"/>
  <c r="W1050" i="3" s="1"/>
  <c r="V1070" i="3"/>
  <c r="W1070" i="3" s="1"/>
  <c r="S1074" i="3"/>
  <c r="R1074" i="3"/>
  <c r="R1077" i="3"/>
  <c r="S1077" i="3" s="1"/>
  <c r="U1090" i="3"/>
  <c r="V1090" i="3" s="1"/>
  <c r="W1090" i="3" s="1"/>
  <c r="R1093" i="3"/>
  <c r="S1093" i="3" s="1"/>
  <c r="R1102" i="3"/>
  <c r="S1102" i="3" s="1"/>
  <c r="S1110" i="3"/>
  <c r="U1116" i="3"/>
  <c r="V1116" i="3" s="1"/>
  <c r="W1116" i="3" s="1"/>
  <c r="V1120" i="3"/>
  <c r="W1120" i="3" s="1"/>
  <c r="R1142" i="3"/>
  <c r="S1142" i="3" s="1"/>
  <c r="S1183" i="3"/>
  <c r="U1291" i="3"/>
  <c r="V1291" i="3" s="1"/>
  <c r="W1291" i="3" s="1"/>
  <c r="S941" i="3"/>
  <c r="S957" i="3"/>
  <c r="S973" i="3"/>
  <c r="R1042" i="3"/>
  <c r="S1042" i="3" s="1"/>
  <c r="R1045" i="3"/>
  <c r="S1045" i="3"/>
  <c r="S1048" i="3"/>
  <c r="U1061" i="3"/>
  <c r="V1061" i="3" s="1"/>
  <c r="W1061" i="3" s="1"/>
  <c r="S1071" i="3"/>
  <c r="R1071" i="3"/>
  <c r="S1075" i="3"/>
  <c r="S1078" i="3"/>
  <c r="U1080" i="3"/>
  <c r="V1080" i="3" s="1"/>
  <c r="W1080" i="3" s="1"/>
  <c r="R1087" i="3"/>
  <c r="S1087" i="3" s="1"/>
  <c r="V1096" i="3"/>
  <c r="W1096" i="3" s="1"/>
  <c r="U1120" i="3"/>
  <c r="U1139" i="3"/>
  <c r="V1139" i="3" s="1"/>
  <c r="W1139" i="3" s="1"/>
  <c r="S1154" i="3"/>
  <c r="R1154" i="3"/>
  <c r="R1158" i="3"/>
  <c r="S1158" i="3" s="1"/>
  <c r="V1168" i="3"/>
  <c r="W1168" i="3" s="1"/>
  <c r="U1175" i="3"/>
  <c r="V1175" i="3" s="1"/>
  <c r="W1175" i="3" s="1"/>
  <c r="V1236" i="3"/>
  <c r="W1236" i="3" s="1"/>
  <c r="U1236" i="3"/>
  <c r="V1254" i="3"/>
  <c r="W1254" i="3" s="1"/>
  <c r="U1254" i="3"/>
  <c r="R1105" i="3"/>
  <c r="S1105" i="3" s="1"/>
  <c r="R1137" i="3"/>
  <c r="S1137" i="3" s="1"/>
  <c r="V1180" i="3"/>
  <c r="W1180" i="3" s="1"/>
  <c r="U1180" i="3"/>
  <c r="V1204" i="3"/>
  <c r="W1204" i="3" s="1"/>
  <c r="U1204" i="3"/>
  <c r="S1237" i="3"/>
  <c r="S1245" i="3"/>
  <c r="R1245" i="3"/>
  <c r="U1258" i="3"/>
  <c r="V1258" i="3" s="1"/>
  <c r="W1258" i="3" s="1"/>
  <c r="U1357" i="3"/>
  <c r="V1357" i="3" s="1"/>
  <c r="W1357" i="3" s="1"/>
  <c r="U1507" i="3"/>
  <c r="V1507" i="3" s="1"/>
  <c r="W1507" i="3" s="1"/>
  <c r="S1149" i="3"/>
  <c r="R1149" i="3"/>
  <c r="U1164" i="3"/>
  <c r="V1164" i="3" s="1"/>
  <c r="W1164" i="3" s="1"/>
  <c r="R1213" i="3"/>
  <c r="S1213" i="3" s="1"/>
  <c r="V1222" i="3"/>
  <c r="W1222" i="3" s="1"/>
  <c r="U1222" i="3"/>
  <c r="V1226" i="3"/>
  <c r="W1226" i="3" s="1"/>
  <c r="U1226" i="3"/>
  <c r="U1248" i="3"/>
  <c r="V1248" i="3" s="1"/>
  <c r="W1248" i="3" s="1"/>
  <c r="U1266" i="3"/>
  <c r="V1266" i="3" s="1"/>
  <c r="W1266" i="3" s="1"/>
  <c r="S1281" i="3"/>
  <c r="R1281" i="3"/>
  <c r="V1286" i="3"/>
  <c r="W1286" i="3" s="1"/>
  <c r="U1286" i="3"/>
  <c r="V1307" i="3"/>
  <c r="W1307" i="3" s="1"/>
  <c r="U1307" i="3"/>
  <c r="U1338" i="3"/>
  <c r="V1338" i="3" s="1"/>
  <c r="W1338" i="3" s="1"/>
  <c r="U1399" i="3"/>
  <c r="V1399" i="3" s="1"/>
  <c r="W1399" i="3" s="1"/>
  <c r="U1494" i="3"/>
  <c r="V1494" i="3" s="1"/>
  <c r="W1494" i="3" s="1"/>
  <c r="S1097" i="3"/>
  <c r="R1097" i="3"/>
  <c r="R1129" i="3"/>
  <c r="S1129" i="3" s="1"/>
  <c r="U1132" i="3"/>
  <c r="V1132" i="3" s="1"/>
  <c r="W1132" i="3" s="1"/>
  <c r="R1134" i="3"/>
  <c r="S1134" i="3" s="1"/>
  <c r="R1151" i="3"/>
  <c r="U1156" i="3"/>
  <c r="V1156" i="3" s="1"/>
  <c r="W1156" i="3" s="1"/>
  <c r="S1165" i="3"/>
  <c r="S1167" i="3"/>
  <c r="R1174" i="3"/>
  <c r="S1174" i="3" s="1"/>
  <c r="U1178" i="3"/>
  <c r="V1178" i="3" s="1"/>
  <c r="W1178" i="3" s="1"/>
  <c r="R1181" i="3"/>
  <c r="S1181" i="3" s="1"/>
  <c r="U1186" i="3"/>
  <c r="V1186" i="3" s="1"/>
  <c r="W1186" i="3" s="1"/>
  <c r="V1194" i="3"/>
  <c r="W1194" i="3" s="1"/>
  <c r="U1194" i="3"/>
  <c r="R1205" i="3"/>
  <c r="S1205" i="3" s="1"/>
  <c r="U1234" i="3"/>
  <c r="V1234" i="3" s="1"/>
  <c r="W1234" i="3" s="1"/>
  <c r="S1267" i="3"/>
  <c r="R1267" i="3"/>
  <c r="S1275" i="3"/>
  <c r="R1275" i="3"/>
  <c r="R1289" i="3"/>
  <c r="S1289" i="3" s="1"/>
  <c r="U1299" i="3"/>
  <c r="V1299" i="3" s="1"/>
  <c r="W1299" i="3" s="1"/>
  <c r="S1358" i="3"/>
  <c r="R1358" i="3"/>
  <c r="V1389" i="3"/>
  <c r="W1389" i="3" s="1"/>
  <c r="U1389" i="3"/>
  <c r="U1515" i="3"/>
  <c r="V1515" i="3" s="1"/>
  <c r="W1515" i="3" s="1"/>
  <c r="R1022" i="3"/>
  <c r="R1026" i="3"/>
  <c r="S1026" i="3" s="1"/>
  <c r="R1030" i="3"/>
  <c r="S1030" i="3" s="1"/>
  <c r="S1033" i="3"/>
  <c r="R1056" i="3"/>
  <c r="S1056" i="3" s="1"/>
  <c r="R1059" i="3"/>
  <c r="S1059" i="3" s="1"/>
  <c r="R1062" i="3"/>
  <c r="S1065" i="3"/>
  <c r="R1082" i="3"/>
  <c r="R1099" i="3"/>
  <c r="S1099" i="3" s="1"/>
  <c r="S1109" i="3"/>
  <c r="R1109" i="3"/>
  <c r="R1114" i="3"/>
  <c r="S1114" i="3" s="1"/>
  <c r="R1131" i="3"/>
  <c r="S1131" i="3" s="1"/>
  <c r="R1141" i="3"/>
  <c r="S1141" i="3" s="1"/>
  <c r="R1146" i="3"/>
  <c r="S1146" i="3" s="1"/>
  <c r="R1155" i="3"/>
  <c r="S1155" i="3" s="1"/>
  <c r="V1160" i="3"/>
  <c r="W1160" i="3" s="1"/>
  <c r="R1165" i="3"/>
  <c r="V1176" i="3"/>
  <c r="W1176" i="3" s="1"/>
  <c r="R1179" i="3"/>
  <c r="S1179" i="3" s="1"/>
  <c r="V1184" i="3"/>
  <c r="W1184" i="3" s="1"/>
  <c r="U1202" i="3"/>
  <c r="V1202" i="3" s="1"/>
  <c r="W1202" i="3" s="1"/>
  <c r="S1235" i="3"/>
  <c r="R1235" i="3"/>
  <c r="S1243" i="3"/>
  <c r="R1243" i="3"/>
  <c r="V1246" i="3"/>
  <c r="W1246" i="3" s="1"/>
  <c r="V1264" i="3"/>
  <c r="W1264" i="3" s="1"/>
  <c r="U1264" i="3"/>
  <c r="U1270" i="3"/>
  <c r="V1270" i="3" s="1"/>
  <c r="W1270" i="3" s="1"/>
  <c r="S1273" i="3"/>
  <c r="U1278" i="3"/>
  <c r="V1278" i="3" s="1"/>
  <c r="W1278" i="3" s="1"/>
  <c r="R1305" i="3"/>
  <c r="S1305" i="3" s="1"/>
  <c r="R1314" i="3"/>
  <c r="S1314" i="3" s="1"/>
  <c r="V1450" i="3"/>
  <c r="W1450" i="3" s="1"/>
  <c r="U1450" i="3"/>
  <c r="S1089" i="3"/>
  <c r="R1089" i="3"/>
  <c r="R1121" i="3"/>
  <c r="S1121" i="3" s="1"/>
  <c r="R1153" i="3"/>
  <c r="S1153" i="3" s="1"/>
  <c r="S1163" i="3"/>
  <c r="R1163" i="3"/>
  <c r="V1170" i="3"/>
  <c r="W1170" i="3" s="1"/>
  <c r="U1170" i="3"/>
  <c r="R1182" i="3"/>
  <c r="S1182" i="3" s="1"/>
  <c r="R1203" i="3"/>
  <c r="S1203" i="3" s="1"/>
  <c r="S1211" i="3"/>
  <c r="R1211" i="3"/>
  <c r="V1214" i="3"/>
  <c r="W1214" i="3" s="1"/>
  <c r="U1232" i="3"/>
  <c r="V1232" i="3" s="1"/>
  <c r="W1232" i="3" s="1"/>
  <c r="V1238" i="3"/>
  <c r="W1238" i="3" s="1"/>
  <c r="U1238" i="3"/>
  <c r="V1252" i="3"/>
  <c r="W1252" i="3" s="1"/>
  <c r="U1252" i="3"/>
  <c r="V1256" i="3"/>
  <c r="W1256" i="3" s="1"/>
  <c r="U1256" i="3"/>
  <c r="U1302" i="3"/>
  <c r="V1302" i="3" s="1"/>
  <c r="W1302" i="3" s="1"/>
  <c r="U1323" i="3"/>
  <c r="V1323" i="3" s="1"/>
  <c r="W1323" i="3" s="1"/>
  <c r="U1383" i="3"/>
  <c r="V1383" i="3" s="1"/>
  <c r="W1383" i="3" s="1"/>
  <c r="U1443" i="3"/>
  <c r="V1443" i="3" s="1"/>
  <c r="W1443" i="3" s="1"/>
  <c r="S1041" i="3"/>
  <c r="S1073" i="3"/>
  <c r="R1101" i="3"/>
  <c r="S1101" i="3" s="1"/>
  <c r="R1133" i="3"/>
  <c r="S1133" i="3" s="1"/>
  <c r="R1157" i="3"/>
  <c r="S1157" i="3" s="1"/>
  <c r="S1161" i="3"/>
  <c r="R1177" i="3"/>
  <c r="S1177" i="3" s="1"/>
  <c r="V1200" i="3"/>
  <c r="W1200" i="3" s="1"/>
  <c r="U1200" i="3"/>
  <c r="V1206" i="3"/>
  <c r="W1206" i="3" s="1"/>
  <c r="U1206" i="3"/>
  <c r="S1209" i="3"/>
  <c r="U1214" i="3"/>
  <c r="U1224" i="3"/>
  <c r="V1224" i="3" s="1"/>
  <c r="W1224" i="3" s="1"/>
  <c r="R1241" i="3"/>
  <c r="S1241" i="3" s="1"/>
  <c r="R1271" i="3"/>
  <c r="S1271" i="3" s="1"/>
  <c r="U1276" i="3"/>
  <c r="V1276" i="3" s="1"/>
  <c r="W1276" i="3" s="1"/>
  <c r="V1294" i="3"/>
  <c r="W1294" i="3" s="1"/>
  <c r="U1294" i="3"/>
  <c r="U1309" i="3"/>
  <c r="V1309" i="3" s="1"/>
  <c r="W1309" i="3" s="1"/>
  <c r="V1318" i="3"/>
  <c r="W1318" i="3" s="1"/>
  <c r="R1321" i="3"/>
  <c r="S1321" i="3" s="1"/>
  <c r="U1330" i="3"/>
  <c r="V1330" i="3" s="1"/>
  <c r="W1330" i="3" s="1"/>
  <c r="V1346" i="3"/>
  <c r="W1346" i="3" s="1"/>
  <c r="U1346" i="3"/>
  <c r="U1373" i="3"/>
  <c r="V1373" i="3" s="1"/>
  <c r="W1373" i="3" s="1"/>
  <c r="S1185" i="3"/>
  <c r="S1215" i="3"/>
  <c r="R1215" i="3"/>
  <c r="S1217" i="3"/>
  <c r="S1247" i="3"/>
  <c r="R1247" i="3"/>
  <c r="S1249" i="3"/>
  <c r="S1279" i="3"/>
  <c r="R1279" i="3"/>
  <c r="V1310" i="3"/>
  <c r="W1310" i="3" s="1"/>
  <c r="V1319" i="3"/>
  <c r="W1319" i="3" s="1"/>
  <c r="U1331" i="3"/>
  <c r="V1331" i="3" s="1"/>
  <c r="W1331" i="3" s="1"/>
  <c r="U1339" i="3"/>
  <c r="V1339" i="3" s="1"/>
  <c r="W1339" i="3" s="1"/>
  <c r="V1347" i="3"/>
  <c r="W1347" i="3" s="1"/>
  <c r="U1347" i="3"/>
  <c r="S1362" i="3"/>
  <c r="R1362" i="3"/>
  <c r="R1378" i="3"/>
  <c r="S1378" i="3" s="1"/>
  <c r="R1394" i="3"/>
  <c r="S1394" i="3" s="1"/>
  <c r="V1407" i="3"/>
  <c r="W1407" i="3" s="1"/>
  <c r="U1407" i="3"/>
  <c r="V1431" i="3"/>
  <c r="W1431" i="3" s="1"/>
  <c r="U1431" i="3"/>
  <c r="U1502" i="3"/>
  <c r="V1502" i="3" s="1"/>
  <c r="W1502" i="3" s="1"/>
  <c r="R1187" i="3"/>
  <c r="S1187" i="3" s="1"/>
  <c r="S1189" i="3"/>
  <c r="U1196" i="3"/>
  <c r="V1196" i="3" s="1"/>
  <c r="W1196" i="3" s="1"/>
  <c r="R1219" i="3"/>
  <c r="S1219" i="3" s="1"/>
  <c r="U1228" i="3"/>
  <c r="V1228" i="3" s="1"/>
  <c r="W1228" i="3" s="1"/>
  <c r="S1251" i="3"/>
  <c r="R1251" i="3"/>
  <c r="V1260" i="3"/>
  <c r="W1260" i="3" s="1"/>
  <c r="U1260" i="3"/>
  <c r="V1262" i="3"/>
  <c r="W1262" i="3" s="1"/>
  <c r="V1283" i="3"/>
  <c r="W1283" i="3" s="1"/>
  <c r="U1283" i="3"/>
  <c r="V1285" i="3"/>
  <c r="W1285" i="3" s="1"/>
  <c r="U1285" i="3"/>
  <c r="R1292" i="3"/>
  <c r="S1292" i="3" s="1"/>
  <c r="U1326" i="3"/>
  <c r="V1326" i="3" s="1"/>
  <c r="W1326" i="3" s="1"/>
  <c r="S1329" i="3"/>
  <c r="R1329" i="3"/>
  <c r="V1334" i="3"/>
  <c r="W1334" i="3" s="1"/>
  <c r="U1334" i="3"/>
  <c r="R1337" i="3"/>
  <c r="S1337" i="3" s="1"/>
  <c r="U1342" i="3"/>
  <c r="V1342" i="3" s="1"/>
  <c r="W1342" i="3" s="1"/>
  <c r="S1345" i="3"/>
  <c r="R1345" i="3"/>
  <c r="V1350" i="3"/>
  <c r="W1350" i="3" s="1"/>
  <c r="U1350" i="3"/>
  <c r="V1355" i="3"/>
  <c r="W1355" i="3" s="1"/>
  <c r="U1355" i="3"/>
  <c r="U1371" i="3"/>
  <c r="V1371" i="3" s="1"/>
  <c r="W1371" i="3" s="1"/>
  <c r="U1387" i="3"/>
  <c r="V1387" i="3" s="1"/>
  <c r="W1387" i="3" s="1"/>
  <c r="V1401" i="3"/>
  <c r="W1401" i="3" s="1"/>
  <c r="U1401" i="3"/>
  <c r="V1482" i="3"/>
  <c r="W1482" i="3" s="1"/>
  <c r="U1482" i="3"/>
  <c r="U1491" i="3"/>
  <c r="V1491" i="3" s="1"/>
  <c r="W1491" i="3" s="1"/>
  <c r="U1586" i="3"/>
  <c r="V1586" i="3"/>
  <c r="W1586" i="3" s="1"/>
  <c r="R1189" i="3"/>
  <c r="R1191" i="3"/>
  <c r="S1191" i="3" s="1"/>
  <c r="U1198" i="3"/>
  <c r="V1198" i="3" s="1"/>
  <c r="W1198" i="3" s="1"/>
  <c r="R1221" i="3"/>
  <c r="S1221" i="3" s="1"/>
  <c r="R1223" i="3"/>
  <c r="S1223" i="3" s="1"/>
  <c r="U1230" i="3"/>
  <c r="V1230" i="3" s="1"/>
  <c r="W1230" i="3" s="1"/>
  <c r="R1253" i="3"/>
  <c r="S1253" i="3" s="1"/>
  <c r="R1255" i="3"/>
  <c r="S1255" i="3" s="1"/>
  <c r="S1257" i="3"/>
  <c r="U1262" i="3"/>
  <c r="V1301" i="3"/>
  <c r="W1301" i="3" s="1"/>
  <c r="U1301" i="3"/>
  <c r="U1303" i="3"/>
  <c r="V1303" i="3" s="1"/>
  <c r="W1303" i="3" s="1"/>
  <c r="S1308" i="3"/>
  <c r="R1308" i="3"/>
  <c r="U1359" i="3"/>
  <c r="V1359" i="3" s="1"/>
  <c r="W1359" i="3" s="1"/>
  <c r="V1369" i="3"/>
  <c r="W1369" i="3" s="1"/>
  <c r="V1375" i="3"/>
  <c r="W1375" i="3" s="1"/>
  <c r="U1375" i="3"/>
  <c r="V1385" i="3"/>
  <c r="W1385" i="3" s="1"/>
  <c r="U1391" i="3"/>
  <c r="V1391" i="3" s="1"/>
  <c r="W1391" i="3" s="1"/>
  <c r="U1415" i="3"/>
  <c r="V1415" i="3" s="1"/>
  <c r="W1415" i="3" s="1"/>
  <c r="U1419" i="3"/>
  <c r="V1419" i="3" s="1"/>
  <c r="W1419" i="3" s="1"/>
  <c r="U1435" i="3"/>
  <c r="V1435" i="3" s="1"/>
  <c r="W1435" i="3" s="1"/>
  <c r="U1475" i="3"/>
  <c r="V1475" i="3" s="1"/>
  <c r="W1475" i="3" s="1"/>
  <c r="U1510" i="3"/>
  <c r="V1510" i="3" s="1"/>
  <c r="W1510" i="3" s="1"/>
  <c r="S1169" i="3"/>
  <c r="R1193" i="3"/>
  <c r="S1193" i="3" s="1"/>
  <c r="R1195" i="3"/>
  <c r="S1195" i="3" s="1"/>
  <c r="S1197" i="3"/>
  <c r="R1225" i="3"/>
  <c r="S1225" i="3" s="1"/>
  <c r="R1227" i="3"/>
  <c r="S1227" i="3" s="1"/>
  <c r="S1229" i="3"/>
  <c r="R1257" i="3"/>
  <c r="R1259" i="3"/>
  <c r="S1259" i="3" s="1"/>
  <c r="S1261" i="3"/>
  <c r="R1282" i="3"/>
  <c r="S1282" i="3" s="1"/>
  <c r="S1284" i="3"/>
  <c r="U1290" i="3"/>
  <c r="V1290" i="3" s="1"/>
  <c r="W1290" i="3" s="1"/>
  <c r="S1297" i="3"/>
  <c r="U1322" i="3"/>
  <c r="V1322" i="3" s="1"/>
  <c r="W1322" i="3" s="1"/>
  <c r="V1327" i="3"/>
  <c r="W1327" i="3" s="1"/>
  <c r="V1335" i="3"/>
  <c r="W1335" i="3" s="1"/>
  <c r="V1343" i="3"/>
  <c r="W1343" i="3" s="1"/>
  <c r="V1351" i="3"/>
  <c r="W1351" i="3" s="1"/>
  <c r="U1353" i="3"/>
  <c r="V1353" i="3" s="1"/>
  <c r="W1353" i="3" s="1"/>
  <c r="S1366" i="3"/>
  <c r="R1366" i="3"/>
  <c r="R1382" i="3"/>
  <c r="S1382" i="3" s="1"/>
  <c r="U1466" i="3"/>
  <c r="V1466" i="3" s="1"/>
  <c r="W1466" i="3" s="1"/>
  <c r="U1499" i="3"/>
  <c r="V1499" i="3" s="1"/>
  <c r="W1499" i="3" s="1"/>
  <c r="R1536" i="3"/>
  <c r="S1536" i="3" s="1"/>
  <c r="R1552" i="3"/>
  <c r="S1552" i="3" s="1"/>
  <c r="R1199" i="3"/>
  <c r="S1199" i="3" s="1"/>
  <c r="S1201" i="3"/>
  <c r="V1208" i="3"/>
  <c r="W1208" i="3" s="1"/>
  <c r="U1208" i="3"/>
  <c r="V1210" i="3"/>
  <c r="W1210" i="3" s="1"/>
  <c r="R1231" i="3"/>
  <c r="S1231" i="3" s="1"/>
  <c r="S1233" i="3"/>
  <c r="V1240" i="3"/>
  <c r="W1240" i="3" s="1"/>
  <c r="U1240" i="3"/>
  <c r="V1242" i="3"/>
  <c r="W1242" i="3" s="1"/>
  <c r="R1263" i="3"/>
  <c r="S1263" i="3" s="1"/>
  <c r="S1265" i="3"/>
  <c r="U1272" i="3"/>
  <c r="V1272" i="3" s="1"/>
  <c r="W1272" i="3" s="1"/>
  <c r="V1274" i="3"/>
  <c r="W1274" i="3" s="1"/>
  <c r="V1293" i="3"/>
  <c r="W1293" i="3" s="1"/>
  <c r="V1313" i="3"/>
  <c r="W1313" i="3" s="1"/>
  <c r="U1313" i="3"/>
  <c r="U1423" i="3"/>
  <c r="V1423" i="3" s="1"/>
  <c r="W1423" i="3" s="1"/>
  <c r="U1439" i="3"/>
  <c r="V1439" i="3" s="1"/>
  <c r="W1439" i="3" s="1"/>
  <c r="V1459" i="3"/>
  <c r="W1459" i="3" s="1"/>
  <c r="U1459" i="3"/>
  <c r="S1280" i="3"/>
  <c r="S1296" i="3"/>
  <c r="S1312" i="3"/>
  <c r="S1364" i="3"/>
  <c r="S1380" i="3"/>
  <c r="S1396" i="3"/>
  <c r="S1412" i="3"/>
  <c r="S1421" i="3"/>
  <c r="S1425" i="3"/>
  <c r="S1429" i="3"/>
  <c r="S1433" i="3"/>
  <c r="S1437" i="3"/>
  <c r="S1441" i="3"/>
  <c r="V1448" i="3"/>
  <c r="W1448" i="3" s="1"/>
  <c r="S1457" i="3"/>
  <c r="V1464" i="3"/>
  <c r="W1464" i="3" s="1"/>
  <c r="S1473" i="3"/>
  <c r="V1480" i="3"/>
  <c r="W1480" i="3" s="1"/>
  <c r="S1489" i="3"/>
  <c r="S1497" i="3"/>
  <c r="S1505" i="3"/>
  <c r="S1513" i="3"/>
  <c r="V1519" i="3"/>
  <c r="W1519" i="3" s="1"/>
  <c r="V1522" i="3"/>
  <c r="W1522" i="3" s="1"/>
  <c r="U1526" i="3"/>
  <c r="V1526" i="3" s="1"/>
  <c r="W1526" i="3" s="1"/>
  <c r="U1531" i="3"/>
  <c r="V1531" i="3" s="1"/>
  <c r="W1531" i="3" s="1"/>
  <c r="U1542" i="3"/>
  <c r="V1542" i="3"/>
  <c r="W1542" i="3" s="1"/>
  <c r="V1547" i="3"/>
  <c r="W1547" i="3" s="1"/>
  <c r="U1547" i="3"/>
  <c r="U1558" i="3"/>
  <c r="V1558" i="3" s="1"/>
  <c r="W1558" i="3" s="1"/>
  <c r="U1563" i="3"/>
  <c r="V1563" i="3" s="1"/>
  <c r="W1563" i="3" s="1"/>
  <c r="R1573" i="3"/>
  <c r="S1573" i="3"/>
  <c r="U1582" i="3"/>
  <c r="V1582" i="3" s="1"/>
  <c r="W1582" i="3" s="1"/>
  <c r="R1625" i="3"/>
  <c r="S1625" i="3" s="1"/>
  <c r="U1664" i="3"/>
  <c r="V1664" i="3" s="1"/>
  <c r="W1664" i="3" s="1"/>
  <c r="U1694" i="3"/>
  <c r="V1694" i="3"/>
  <c r="W1694" i="3" s="1"/>
  <c r="V1403" i="3"/>
  <c r="W1403" i="3" s="1"/>
  <c r="S1414" i="3"/>
  <c r="S1462" i="3"/>
  <c r="S1478" i="3"/>
  <c r="V1487" i="3"/>
  <c r="W1487" i="3" s="1"/>
  <c r="V1500" i="3"/>
  <c r="W1500" i="3" s="1"/>
  <c r="U1523" i="3"/>
  <c r="V1523" i="3" s="1"/>
  <c r="W1523" i="3" s="1"/>
  <c r="R1532" i="3"/>
  <c r="S1532" i="3" s="1"/>
  <c r="R1548" i="3"/>
  <c r="S1548" i="3" s="1"/>
  <c r="R1564" i="3"/>
  <c r="S1564" i="3" s="1"/>
  <c r="U1578" i="3"/>
  <c r="V1578" i="3" s="1"/>
  <c r="W1578" i="3" s="1"/>
  <c r="R1398" i="3"/>
  <c r="S1398" i="3" s="1"/>
  <c r="U1403" i="3"/>
  <c r="R1414" i="3"/>
  <c r="V1444" i="3"/>
  <c r="W1444" i="3" s="1"/>
  <c r="U1453" i="3"/>
  <c r="V1453" i="3" s="1"/>
  <c r="W1453" i="3" s="1"/>
  <c r="U1455" i="3"/>
  <c r="V1455" i="3" s="1"/>
  <c r="W1455" i="3" s="1"/>
  <c r="U1469" i="3"/>
  <c r="V1469" i="3" s="1"/>
  <c r="W1469" i="3" s="1"/>
  <c r="U1471" i="3"/>
  <c r="V1471" i="3" s="1"/>
  <c r="W1471" i="3" s="1"/>
  <c r="V1476" i="3"/>
  <c r="W1476" i="3" s="1"/>
  <c r="U1485" i="3"/>
  <c r="V1485" i="3" s="1"/>
  <c r="W1485" i="3" s="1"/>
  <c r="U1487" i="3"/>
  <c r="U1527" i="3"/>
  <c r="V1527" i="3" s="1"/>
  <c r="W1527" i="3" s="1"/>
  <c r="U1538" i="3"/>
  <c r="V1538" i="3" s="1"/>
  <c r="W1538" i="3" s="1"/>
  <c r="V1543" i="3"/>
  <c r="W1543" i="3" s="1"/>
  <c r="U1543" i="3"/>
  <c r="U1554" i="3"/>
  <c r="V1554" i="3" s="1"/>
  <c r="W1554" i="3" s="1"/>
  <c r="U1559" i="3"/>
  <c r="V1559" i="3" s="1"/>
  <c r="W1559" i="3" s="1"/>
  <c r="U1574" i="3"/>
  <c r="V1574" i="3" s="1"/>
  <c r="W1574" i="3" s="1"/>
  <c r="V1583" i="3"/>
  <c r="W1583" i="3" s="1"/>
  <c r="R1689" i="3"/>
  <c r="S1689" i="3" s="1"/>
  <c r="S1317" i="3"/>
  <c r="S1325" i="3"/>
  <c r="S1333" i="3"/>
  <c r="S1341" i="3"/>
  <c r="S1349" i="3"/>
  <c r="S1354" i="3"/>
  <c r="S1361" i="3"/>
  <c r="S1370" i="3"/>
  <c r="S1377" i="3"/>
  <c r="S1386" i="3"/>
  <c r="S1393" i="3"/>
  <c r="S1402" i="3"/>
  <c r="U1405" i="3"/>
  <c r="V1405" i="3" s="1"/>
  <c r="W1405" i="3" s="1"/>
  <c r="S1409" i="3"/>
  <c r="S1418" i="3"/>
  <c r="S1422" i="3"/>
  <c r="S1426" i="3"/>
  <c r="S1430" i="3"/>
  <c r="S1434" i="3"/>
  <c r="S1438" i="3"/>
  <c r="S1442" i="3"/>
  <c r="U1446" i="3"/>
  <c r="V1446" i="3" s="1"/>
  <c r="W1446" i="3" s="1"/>
  <c r="V1451" i="3"/>
  <c r="W1451" i="3" s="1"/>
  <c r="S1458" i="3"/>
  <c r="V1467" i="3"/>
  <c r="W1467" i="3" s="1"/>
  <c r="S1474" i="3"/>
  <c r="V1483" i="3"/>
  <c r="W1483" i="3" s="1"/>
  <c r="V1490" i="3"/>
  <c r="W1490" i="3" s="1"/>
  <c r="U1492" i="3"/>
  <c r="V1492" i="3" s="1"/>
  <c r="W1492" i="3" s="1"/>
  <c r="U1495" i="3"/>
  <c r="V1495" i="3" s="1"/>
  <c r="W1495" i="3" s="1"/>
  <c r="V1498" i="3"/>
  <c r="W1498" i="3" s="1"/>
  <c r="U1500" i="3"/>
  <c r="U1503" i="3"/>
  <c r="V1503" i="3" s="1"/>
  <c r="W1503" i="3" s="1"/>
  <c r="V1506" i="3"/>
  <c r="W1506" i="3" s="1"/>
  <c r="U1508" i="3"/>
  <c r="V1508" i="3" s="1"/>
  <c r="W1508" i="3" s="1"/>
  <c r="U1511" i="3"/>
  <c r="V1511" i="3" s="1"/>
  <c r="W1511" i="3" s="1"/>
  <c r="V1514" i="3"/>
  <c r="W1514" i="3" s="1"/>
  <c r="U1516" i="3"/>
  <c r="V1516" i="3" s="1"/>
  <c r="W1516" i="3" s="1"/>
  <c r="R1528" i="3"/>
  <c r="S1528" i="3" s="1"/>
  <c r="R1544" i="3"/>
  <c r="S1544" i="3" s="1"/>
  <c r="R1560" i="3"/>
  <c r="S1560" i="3" s="1"/>
  <c r="S1288" i="3"/>
  <c r="S1304" i="3"/>
  <c r="S1356" i="3"/>
  <c r="S1372" i="3"/>
  <c r="S1388" i="3"/>
  <c r="S1404" i="3"/>
  <c r="U1444" i="3"/>
  <c r="S1449" i="3"/>
  <c r="V1456" i="3"/>
  <c r="W1456" i="3" s="1"/>
  <c r="U1460" i="3"/>
  <c r="V1460" i="3" s="1"/>
  <c r="W1460" i="3" s="1"/>
  <c r="S1465" i="3"/>
  <c r="V1472" i="3"/>
  <c r="W1472" i="3" s="1"/>
  <c r="U1476" i="3"/>
  <c r="S1481" i="3"/>
  <c r="V1488" i="3"/>
  <c r="W1488" i="3" s="1"/>
  <c r="S1493" i="3"/>
  <c r="S1501" i="3"/>
  <c r="S1509" i="3"/>
  <c r="U1520" i="3"/>
  <c r="V1520" i="3" s="1"/>
  <c r="W1520" i="3" s="1"/>
  <c r="U1534" i="3"/>
  <c r="V1534" i="3"/>
  <c r="W1534" i="3" s="1"/>
  <c r="U1539" i="3"/>
  <c r="V1539" i="3" s="1"/>
  <c r="W1539" i="3" s="1"/>
  <c r="U1550" i="3"/>
  <c r="V1550" i="3" s="1"/>
  <c r="W1550" i="3" s="1"/>
  <c r="U1555" i="3"/>
  <c r="V1555" i="3" s="1"/>
  <c r="W1555" i="3" s="1"/>
  <c r="U1566" i="3"/>
  <c r="V1566" i="3"/>
  <c r="W1566" i="3" s="1"/>
  <c r="U1575" i="3"/>
  <c r="V1575" i="3" s="1"/>
  <c r="W1575" i="3" s="1"/>
  <c r="U1589" i="3"/>
  <c r="V1589" i="3" s="1"/>
  <c r="W1589" i="3" s="1"/>
  <c r="R1611" i="3"/>
  <c r="S1611" i="3"/>
  <c r="V1365" i="3"/>
  <c r="W1365" i="3" s="1"/>
  <c r="V1381" i="3"/>
  <c r="W1381" i="3" s="1"/>
  <c r="V1395" i="3"/>
  <c r="W1395" i="3" s="1"/>
  <c r="V1397" i="3"/>
  <c r="W1397" i="3" s="1"/>
  <c r="V1411" i="3"/>
  <c r="W1411" i="3" s="1"/>
  <c r="V1413" i="3"/>
  <c r="W1413" i="3" s="1"/>
  <c r="V1454" i="3"/>
  <c r="W1454" i="3" s="1"/>
  <c r="V1470" i="3"/>
  <c r="W1470" i="3" s="1"/>
  <c r="V1479" i="3"/>
  <c r="W1479" i="3" s="1"/>
  <c r="V1486" i="3"/>
  <c r="W1486" i="3" s="1"/>
  <c r="V1496" i="3"/>
  <c r="W1496" i="3" s="1"/>
  <c r="V1504" i="3"/>
  <c r="W1504" i="3" s="1"/>
  <c r="V1512" i="3"/>
  <c r="W1512" i="3" s="1"/>
  <c r="U1517" i="3"/>
  <c r="V1517" i="3" s="1"/>
  <c r="W1517" i="3" s="1"/>
  <c r="R1521" i="3"/>
  <c r="S1521" i="3"/>
  <c r="R1540" i="3"/>
  <c r="S1540" i="3" s="1"/>
  <c r="R1556" i="3"/>
  <c r="S1556" i="3" s="1"/>
  <c r="S1300" i="3"/>
  <c r="S1316" i="3"/>
  <c r="S1324" i="3"/>
  <c r="S1332" i="3"/>
  <c r="S1340" i="3"/>
  <c r="S1348" i="3"/>
  <c r="S1360" i="3"/>
  <c r="U1363" i="3"/>
  <c r="V1363" i="3" s="1"/>
  <c r="W1363" i="3" s="1"/>
  <c r="R1374" i="3"/>
  <c r="S1374" i="3" s="1"/>
  <c r="S1376" i="3"/>
  <c r="U1379" i="3"/>
  <c r="V1379" i="3" s="1"/>
  <c r="W1379" i="3" s="1"/>
  <c r="R1390" i="3"/>
  <c r="S1390" i="3" s="1"/>
  <c r="S1392" i="3"/>
  <c r="U1395" i="3"/>
  <c r="R1406" i="3"/>
  <c r="S1406" i="3" s="1"/>
  <c r="S1408" i="3"/>
  <c r="U1411" i="3"/>
  <c r="S1445" i="3"/>
  <c r="U1447" i="3"/>
  <c r="V1447" i="3" s="1"/>
  <c r="W1447" i="3" s="1"/>
  <c r="V1452" i="3"/>
  <c r="W1452" i="3" s="1"/>
  <c r="S1461" i="3"/>
  <c r="U1463" i="3"/>
  <c r="V1463" i="3" s="1"/>
  <c r="W1463" i="3" s="1"/>
  <c r="V1468" i="3"/>
  <c r="W1468" i="3" s="1"/>
  <c r="S1477" i="3"/>
  <c r="U1479" i="3"/>
  <c r="V1484" i="3"/>
  <c r="W1484" i="3" s="1"/>
  <c r="R1518" i="3"/>
  <c r="S1518" i="3" s="1"/>
  <c r="U1530" i="3"/>
  <c r="V1530" i="3"/>
  <c r="W1530" i="3" s="1"/>
  <c r="U1535" i="3"/>
  <c r="V1535" i="3" s="1"/>
  <c r="W1535" i="3" s="1"/>
  <c r="U1546" i="3"/>
  <c r="V1546" i="3"/>
  <c r="W1546" i="3" s="1"/>
  <c r="U1551" i="3"/>
  <c r="V1551" i="3" s="1"/>
  <c r="W1551" i="3" s="1"/>
  <c r="U1562" i="3"/>
  <c r="V1562" i="3"/>
  <c r="W1562" i="3" s="1"/>
  <c r="U1600" i="3"/>
  <c r="V1600" i="3"/>
  <c r="W1600" i="3" s="1"/>
  <c r="U1630" i="3"/>
  <c r="V1630" i="3"/>
  <c r="W1630" i="3" s="1"/>
  <c r="R1675" i="3"/>
  <c r="S1675" i="3"/>
  <c r="R1580" i="3"/>
  <c r="S1580" i="3" s="1"/>
  <c r="R1592" i="3"/>
  <c r="S1592" i="3" s="1"/>
  <c r="R1601" i="3"/>
  <c r="S1601" i="3"/>
  <c r="U1606" i="3"/>
  <c r="V1606" i="3"/>
  <c r="W1606" i="3" s="1"/>
  <c r="U1640" i="3"/>
  <c r="V1640" i="3" s="1"/>
  <c r="W1640" i="3" s="1"/>
  <c r="R1651" i="3"/>
  <c r="S1651" i="3" s="1"/>
  <c r="R1665" i="3"/>
  <c r="S1665" i="3"/>
  <c r="U1670" i="3"/>
  <c r="V1670" i="3"/>
  <c r="W1670" i="3" s="1"/>
  <c r="R1602" i="3"/>
  <c r="S1602" i="3" s="1"/>
  <c r="U1616" i="3"/>
  <c r="V1616" i="3" s="1"/>
  <c r="W1616" i="3" s="1"/>
  <c r="R1627" i="3"/>
  <c r="S1627" i="3"/>
  <c r="R1641" i="3"/>
  <c r="S1641" i="3"/>
  <c r="U1646" i="3"/>
  <c r="V1646" i="3" s="1"/>
  <c r="W1646" i="3" s="1"/>
  <c r="U1680" i="3"/>
  <c r="V1680" i="3"/>
  <c r="W1680" i="3" s="1"/>
  <c r="R1691" i="3"/>
  <c r="S1691" i="3"/>
  <c r="S1569" i="3"/>
  <c r="U1571" i="3"/>
  <c r="V1571" i="3" s="1"/>
  <c r="W1571" i="3" s="1"/>
  <c r="R1576" i="3"/>
  <c r="S1576" i="3" s="1"/>
  <c r="S1585" i="3"/>
  <c r="U1587" i="3"/>
  <c r="V1587" i="3" s="1"/>
  <c r="W1587" i="3" s="1"/>
  <c r="R1593" i="3"/>
  <c r="S1593" i="3"/>
  <c r="R1603" i="3"/>
  <c r="S1603" i="3"/>
  <c r="R1617" i="3"/>
  <c r="S1617" i="3"/>
  <c r="U1622" i="3"/>
  <c r="V1622" i="3" s="1"/>
  <c r="W1622" i="3" s="1"/>
  <c r="U1656" i="3"/>
  <c r="V1656" i="3"/>
  <c r="W1656" i="3" s="1"/>
  <c r="R1667" i="3"/>
  <c r="S1667" i="3"/>
  <c r="R1681" i="3"/>
  <c r="S1681" i="3" s="1"/>
  <c r="U1686" i="3"/>
  <c r="V1686" i="3" s="1"/>
  <c r="W1686" i="3" s="1"/>
  <c r="R1594" i="3"/>
  <c r="S1594" i="3"/>
  <c r="U1598" i="3"/>
  <c r="V1598" i="3"/>
  <c r="W1598" i="3" s="1"/>
  <c r="U1632" i="3"/>
  <c r="V1632" i="3" s="1"/>
  <c r="W1632" i="3" s="1"/>
  <c r="R1643" i="3"/>
  <c r="S1643" i="3" s="1"/>
  <c r="R1657" i="3"/>
  <c r="S1657" i="3"/>
  <c r="U1662" i="3"/>
  <c r="V1662" i="3"/>
  <c r="W1662" i="3" s="1"/>
  <c r="U1696" i="3"/>
  <c r="V1696" i="3"/>
  <c r="W1696" i="3" s="1"/>
  <c r="V1525" i="3"/>
  <c r="W1525" i="3" s="1"/>
  <c r="S1529" i="3"/>
  <c r="S1533" i="3"/>
  <c r="S1537" i="3"/>
  <c r="S1541" i="3"/>
  <c r="S1545" i="3"/>
  <c r="S1549" i="3"/>
  <c r="S1553" i="3"/>
  <c r="S1557" i="3"/>
  <c r="S1561" i="3"/>
  <c r="S1565" i="3"/>
  <c r="U1567" i="3"/>
  <c r="V1567" i="3" s="1"/>
  <c r="W1567" i="3" s="1"/>
  <c r="R1572" i="3"/>
  <c r="S1572" i="3" s="1"/>
  <c r="S1581" i="3"/>
  <c r="U1583" i="3"/>
  <c r="R1588" i="3"/>
  <c r="S1588" i="3" s="1"/>
  <c r="V1590" i="3"/>
  <c r="W1590" i="3" s="1"/>
  <c r="R1595" i="3"/>
  <c r="S1595" i="3" s="1"/>
  <c r="U1608" i="3"/>
  <c r="V1608" i="3" s="1"/>
  <c r="W1608" i="3" s="1"/>
  <c r="R1619" i="3"/>
  <c r="S1619" i="3" s="1"/>
  <c r="R1633" i="3"/>
  <c r="S1633" i="3"/>
  <c r="U1638" i="3"/>
  <c r="V1638" i="3" s="1"/>
  <c r="W1638" i="3" s="1"/>
  <c r="U1672" i="3"/>
  <c r="V1672" i="3" s="1"/>
  <c r="W1672" i="3" s="1"/>
  <c r="R1683" i="3"/>
  <c r="S1683" i="3" s="1"/>
  <c r="U1599" i="3"/>
  <c r="V1599" i="3"/>
  <c r="W1599" i="3" s="1"/>
  <c r="R1609" i="3"/>
  <c r="S1609" i="3" s="1"/>
  <c r="U1614" i="3"/>
  <c r="V1614" i="3" s="1"/>
  <c r="W1614" i="3" s="1"/>
  <c r="U1648" i="3"/>
  <c r="V1648" i="3" s="1"/>
  <c r="W1648" i="3" s="1"/>
  <c r="R1659" i="3"/>
  <c r="S1659" i="3"/>
  <c r="R1673" i="3"/>
  <c r="S1673" i="3" s="1"/>
  <c r="U1678" i="3"/>
  <c r="V1678" i="3" s="1"/>
  <c r="W1678" i="3" s="1"/>
  <c r="S1524" i="3"/>
  <c r="R1568" i="3"/>
  <c r="S1568" i="3" s="1"/>
  <c r="S1577" i="3"/>
  <c r="S1584" i="3"/>
  <c r="R1584" i="3"/>
  <c r="V1591" i="3"/>
  <c r="W1591" i="3" s="1"/>
  <c r="U1624" i="3"/>
  <c r="V1624" i="3" s="1"/>
  <c r="W1624" i="3" s="1"/>
  <c r="R1635" i="3"/>
  <c r="S1635" i="3" s="1"/>
  <c r="R1649" i="3"/>
  <c r="S1649" i="3"/>
  <c r="U1654" i="3"/>
  <c r="V1654" i="3"/>
  <c r="W1654" i="3" s="1"/>
  <c r="U1688" i="3"/>
  <c r="V1688" i="3" s="1"/>
  <c r="W1688" i="3" s="1"/>
  <c r="R1699" i="3"/>
  <c r="S1699" i="3" s="1"/>
  <c r="S1697" i="3"/>
  <c r="S1596" i="3"/>
  <c r="S1604" i="3"/>
  <c r="S1612" i="3"/>
  <c r="S1620" i="3"/>
  <c r="S1628" i="3"/>
  <c r="S1636" i="3"/>
  <c r="S1644" i="3"/>
  <c r="S1652" i="3"/>
  <c r="S1660" i="3"/>
  <c r="S1668" i="3"/>
  <c r="S1676" i="3"/>
  <c r="S1684" i="3"/>
  <c r="S1692" i="3"/>
  <c r="S1700" i="3"/>
  <c r="V1607" i="3"/>
  <c r="W1607" i="3" s="1"/>
  <c r="S1610" i="3"/>
  <c r="V1615" i="3"/>
  <c r="W1615" i="3" s="1"/>
  <c r="S1618" i="3"/>
  <c r="V1623" i="3"/>
  <c r="W1623" i="3" s="1"/>
  <c r="S1626" i="3"/>
  <c r="V1631" i="3"/>
  <c r="W1631" i="3" s="1"/>
  <c r="S1634" i="3"/>
  <c r="V1639" i="3"/>
  <c r="W1639" i="3" s="1"/>
  <c r="S1642" i="3"/>
  <c r="V1647" i="3"/>
  <c r="W1647" i="3" s="1"/>
  <c r="S1650" i="3"/>
  <c r="V1655" i="3"/>
  <c r="W1655" i="3" s="1"/>
  <c r="S1658" i="3"/>
  <c r="V1663" i="3"/>
  <c r="W1663" i="3" s="1"/>
  <c r="S1666" i="3"/>
  <c r="V1671" i="3"/>
  <c r="W1671" i="3" s="1"/>
  <c r="S1674" i="3"/>
  <c r="V1679" i="3"/>
  <c r="W1679" i="3" s="1"/>
  <c r="S1682" i="3"/>
  <c r="V1687" i="3"/>
  <c r="W1687" i="3" s="1"/>
  <c r="S1690" i="3"/>
  <c r="V1695" i="3"/>
  <c r="W1695" i="3" s="1"/>
  <c r="S1698" i="3"/>
  <c r="S1597" i="3"/>
  <c r="S1605" i="3"/>
  <c r="S1613" i="3"/>
  <c r="S1621" i="3"/>
  <c r="S1629" i="3"/>
  <c r="S1637" i="3"/>
  <c r="S1645" i="3"/>
  <c r="S1653" i="3"/>
  <c r="S1661" i="3"/>
  <c r="S1669" i="3"/>
  <c r="S1677" i="3"/>
  <c r="S1685" i="3"/>
  <c r="S1693" i="3"/>
  <c r="S1701" i="3"/>
  <c r="S1703" i="3"/>
  <c r="R1705" i="3"/>
  <c r="S1705" i="3" s="1"/>
  <c r="R1704" i="3"/>
  <c r="S1704" i="3" s="1"/>
  <c r="P3" i="1"/>
  <c r="P4" i="1"/>
  <c r="P5" i="1"/>
  <c r="P6" i="1"/>
  <c r="P7" i="1"/>
  <c r="P8" i="1"/>
  <c r="P9" i="1"/>
  <c r="P10" i="1"/>
  <c r="P11" i="1"/>
  <c r="P12" i="1"/>
  <c r="P13" i="1"/>
  <c r="P14" i="1"/>
  <c r="P15" i="1"/>
  <c r="P16" i="1"/>
  <c r="P17" i="1"/>
  <c r="P18" i="1"/>
  <c r="P19" i="1"/>
  <c r="P20" i="1"/>
  <c r="R20" i="1" s="1"/>
  <c r="P21" i="1"/>
  <c r="P22" i="1"/>
  <c r="P23" i="1"/>
  <c r="P24" i="1"/>
  <c r="P25" i="1"/>
  <c r="P26" i="1"/>
  <c r="R26" i="1" s="1"/>
  <c r="P27" i="1"/>
  <c r="R27" i="1" s="1"/>
  <c r="P28" i="1"/>
  <c r="P29" i="1"/>
  <c r="P30" i="1"/>
  <c r="P31" i="1"/>
  <c r="P32" i="1"/>
  <c r="P33" i="1"/>
  <c r="P34" i="1"/>
  <c r="P35" i="1"/>
  <c r="P36" i="1"/>
  <c r="P37" i="1"/>
  <c r="P38" i="1"/>
  <c r="P39" i="1"/>
  <c r="P40" i="1"/>
  <c r="P41" i="1"/>
  <c r="P42" i="1"/>
  <c r="P43" i="1"/>
  <c r="P44" i="1"/>
  <c r="P45" i="1"/>
  <c r="P46" i="1"/>
  <c r="P47" i="1"/>
  <c r="P48" i="1"/>
  <c r="P49" i="1"/>
  <c r="P50" i="1"/>
  <c r="P51" i="1"/>
  <c r="R51" i="1" s="1"/>
  <c r="P52" i="1"/>
  <c r="R52" i="1" s="1"/>
  <c r="P53" i="1"/>
  <c r="P54" i="1"/>
  <c r="P55" i="1"/>
  <c r="P56" i="1"/>
  <c r="P57" i="1"/>
  <c r="P58" i="1"/>
  <c r="P59" i="1"/>
  <c r="P60" i="1"/>
  <c r="P61" i="1"/>
  <c r="P62" i="1"/>
  <c r="P63" i="1"/>
  <c r="P64" i="1"/>
  <c r="P65" i="1"/>
  <c r="P66" i="1"/>
  <c r="P67" i="1"/>
  <c r="P68" i="1"/>
  <c r="P69" i="1"/>
  <c r="P70" i="1"/>
  <c r="P71" i="1"/>
  <c r="P72" i="1"/>
  <c r="P73" i="1"/>
  <c r="R73" i="1" s="1"/>
  <c r="P74" i="1"/>
  <c r="P75" i="1"/>
  <c r="P76" i="1"/>
  <c r="R76" i="1" s="1"/>
  <c r="P77" i="1"/>
  <c r="P78" i="1"/>
  <c r="P79" i="1"/>
  <c r="P80" i="1"/>
  <c r="P81" i="1"/>
  <c r="P82" i="1"/>
  <c r="P83" i="1"/>
  <c r="P84" i="1"/>
  <c r="P85" i="1"/>
  <c r="P86" i="1"/>
  <c r="P87" i="1"/>
  <c r="P88" i="1"/>
  <c r="P89" i="1"/>
  <c r="P90" i="1"/>
  <c r="P91" i="1"/>
  <c r="P92" i="1"/>
  <c r="P93" i="1"/>
  <c r="P94" i="1"/>
  <c r="P95" i="1"/>
  <c r="P96" i="1"/>
  <c r="P97" i="1"/>
  <c r="P98" i="1"/>
  <c r="R98" i="1" s="1"/>
  <c r="P99" i="1"/>
  <c r="P100" i="1"/>
  <c r="P101" i="1"/>
  <c r="P102" i="1"/>
  <c r="P103" i="1"/>
  <c r="P104" i="1"/>
  <c r="P105" i="1"/>
  <c r="R105" i="1" s="1"/>
  <c r="P106" i="1"/>
  <c r="P107" i="1"/>
  <c r="P108" i="1"/>
  <c r="P109" i="1"/>
  <c r="P110" i="1"/>
  <c r="P111" i="1"/>
  <c r="P112" i="1"/>
  <c r="P113" i="1"/>
  <c r="P114" i="1"/>
  <c r="P115" i="1"/>
  <c r="P116" i="1"/>
  <c r="P117" i="1"/>
  <c r="P118" i="1"/>
  <c r="P119" i="1"/>
  <c r="P120" i="1"/>
  <c r="P121" i="1"/>
  <c r="P122" i="1"/>
  <c r="P123" i="1"/>
  <c r="R123" i="1" s="1"/>
  <c r="P124" i="1"/>
  <c r="P125" i="1"/>
  <c r="P126" i="1"/>
  <c r="P127" i="1"/>
  <c r="P128" i="1"/>
  <c r="P129" i="1"/>
  <c r="R129" i="1" s="1"/>
  <c r="P130" i="1"/>
  <c r="R130" i="1" s="1"/>
  <c r="P131" i="1"/>
  <c r="P132" i="1"/>
  <c r="P133" i="1"/>
  <c r="P134" i="1"/>
  <c r="P135" i="1"/>
  <c r="P136" i="1"/>
  <c r="P137" i="1"/>
  <c r="P138" i="1"/>
  <c r="P139" i="1"/>
  <c r="P140" i="1"/>
  <c r="P141" i="1"/>
  <c r="P142" i="1"/>
  <c r="P143" i="1"/>
  <c r="P144" i="1"/>
  <c r="P145" i="1"/>
  <c r="P146" i="1"/>
  <c r="P147" i="1"/>
  <c r="P148" i="1"/>
  <c r="R148" i="1" s="1"/>
  <c r="P149" i="1"/>
  <c r="P150" i="1"/>
  <c r="P151" i="1"/>
  <c r="P152" i="1"/>
  <c r="P153" i="1"/>
  <c r="P154" i="1"/>
  <c r="R154" i="1" s="1"/>
  <c r="P155" i="1"/>
  <c r="R155" i="1" s="1"/>
  <c r="P156" i="1"/>
  <c r="P157" i="1"/>
  <c r="P158" i="1"/>
  <c r="P159" i="1"/>
  <c r="P160" i="1"/>
  <c r="P161" i="1"/>
  <c r="P162" i="1"/>
  <c r="P163" i="1"/>
  <c r="P164" i="1"/>
  <c r="P165" i="1"/>
  <c r="P166" i="1"/>
  <c r="P167" i="1"/>
  <c r="P168" i="1"/>
  <c r="P169" i="1"/>
  <c r="P170" i="1"/>
  <c r="P171" i="1"/>
  <c r="P172" i="1"/>
  <c r="P173" i="1"/>
  <c r="P174" i="1"/>
  <c r="P175" i="1"/>
  <c r="P176" i="1"/>
  <c r="P177" i="1"/>
  <c r="P178" i="1"/>
  <c r="P179" i="1"/>
  <c r="R179" i="1" s="1"/>
  <c r="P180" i="1"/>
  <c r="R180" i="1" s="1"/>
  <c r="P181" i="1"/>
  <c r="P182" i="1"/>
  <c r="P183" i="1"/>
  <c r="P184" i="1"/>
  <c r="P185" i="1"/>
  <c r="P186" i="1"/>
  <c r="P187" i="1"/>
  <c r="P188" i="1"/>
  <c r="P189" i="1"/>
  <c r="P190" i="1"/>
  <c r="P191" i="1"/>
  <c r="P192" i="1"/>
  <c r="P193" i="1"/>
  <c r="P194" i="1"/>
  <c r="P195" i="1"/>
  <c r="P196" i="1"/>
  <c r="P197" i="1"/>
  <c r="P198" i="1"/>
  <c r="P199" i="1"/>
  <c r="P200" i="1"/>
  <c r="P201" i="1"/>
  <c r="R201" i="1" s="1"/>
  <c r="P202" i="1"/>
  <c r="P203" i="1"/>
  <c r="P204" i="1"/>
  <c r="R204" i="1" s="1"/>
  <c r="P205" i="1"/>
  <c r="P206" i="1"/>
  <c r="P207" i="1"/>
  <c r="P208" i="1"/>
  <c r="R208" i="1" s="1"/>
  <c r="P209" i="1"/>
  <c r="P210" i="1"/>
  <c r="P211" i="1"/>
  <c r="P212" i="1"/>
  <c r="P213" i="1"/>
  <c r="P214" i="1"/>
  <c r="P215" i="1"/>
  <c r="P216" i="1"/>
  <c r="P217" i="1"/>
  <c r="P218" i="1"/>
  <c r="P219" i="1"/>
  <c r="P220" i="1"/>
  <c r="P221" i="1"/>
  <c r="P222" i="1"/>
  <c r="P223" i="1"/>
  <c r="P224" i="1"/>
  <c r="P225" i="1"/>
  <c r="P226" i="1"/>
  <c r="R226" i="1" s="1"/>
  <c r="P227" i="1"/>
  <c r="P228" i="1"/>
  <c r="P229" i="1"/>
  <c r="P230" i="1"/>
  <c r="P231" i="1"/>
  <c r="P232" i="1"/>
  <c r="P233" i="1"/>
  <c r="R233" i="1" s="1"/>
  <c r="P234" i="1"/>
  <c r="P235" i="1"/>
  <c r="P236" i="1"/>
  <c r="P237" i="1"/>
  <c r="P238" i="1"/>
  <c r="P239" i="1"/>
  <c r="P240" i="1"/>
  <c r="P241" i="1"/>
  <c r="P242" i="1"/>
  <c r="P243" i="1"/>
  <c r="P244" i="1"/>
  <c r="P245" i="1"/>
  <c r="P246" i="1"/>
  <c r="P247" i="1"/>
  <c r="P248" i="1"/>
  <c r="P249" i="1"/>
  <c r="R249" i="1" s="1"/>
  <c r="P250" i="1"/>
  <c r="P251" i="1"/>
  <c r="R251" i="1" s="1"/>
  <c r="P252" i="1"/>
  <c r="P253" i="1"/>
  <c r="P254" i="1"/>
  <c r="P255" i="1"/>
  <c r="P256" i="1"/>
  <c r="P257" i="1"/>
  <c r="R257" i="1" s="1"/>
  <c r="P258" i="1"/>
  <c r="R258" i="1" s="1"/>
  <c r="P259" i="1"/>
  <c r="P260" i="1"/>
  <c r="P261" i="1"/>
  <c r="P262" i="1"/>
  <c r="P263" i="1"/>
  <c r="P264" i="1"/>
  <c r="P265" i="1"/>
  <c r="P266" i="1"/>
  <c r="P267" i="1"/>
  <c r="P268" i="1"/>
  <c r="P269" i="1"/>
  <c r="P270" i="1"/>
  <c r="P271" i="1"/>
  <c r="P272" i="1"/>
  <c r="P273" i="1"/>
  <c r="P274" i="1"/>
  <c r="P275" i="1"/>
  <c r="P276" i="1"/>
  <c r="R276" i="1" s="1"/>
  <c r="P277" i="1"/>
  <c r="P278" i="1"/>
  <c r="P279" i="1"/>
  <c r="P280" i="1"/>
  <c r="P281" i="1"/>
  <c r="P282" i="1"/>
  <c r="R282" i="1" s="1"/>
  <c r="P283" i="1"/>
  <c r="R283" i="1" s="1"/>
  <c r="P284" i="1"/>
  <c r="P285" i="1"/>
  <c r="P286" i="1"/>
  <c r="P287" i="1"/>
  <c r="P288" i="1"/>
  <c r="P289" i="1"/>
  <c r="P290" i="1"/>
  <c r="P291" i="1"/>
  <c r="P292" i="1"/>
  <c r="P293" i="1"/>
  <c r="P294" i="1"/>
  <c r="P295" i="1"/>
  <c r="P296" i="1"/>
  <c r="P297" i="1"/>
  <c r="P298" i="1"/>
  <c r="P299" i="1"/>
  <c r="P300" i="1"/>
  <c r="P301" i="1"/>
  <c r="P302" i="1"/>
  <c r="P303" i="1"/>
  <c r="P304" i="1"/>
  <c r="P305" i="1"/>
  <c r="P306" i="1"/>
  <c r="P307" i="1"/>
  <c r="R307" i="1" s="1"/>
  <c r="P308" i="1"/>
  <c r="R308" i="1" s="1"/>
  <c r="P309" i="1"/>
  <c r="P310" i="1"/>
  <c r="P311" i="1"/>
  <c r="P312" i="1"/>
  <c r="P313" i="1"/>
  <c r="P314" i="1"/>
  <c r="P315" i="1"/>
  <c r="P316" i="1"/>
  <c r="P317" i="1"/>
  <c r="P318" i="1"/>
  <c r="P319" i="1"/>
  <c r="P320" i="1"/>
  <c r="P321" i="1"/>
  <c r="P322" i="1"/>
  <c r="P323" i="1"/>
  <c r="P324" i="1"/>
  <c r="P325" i="1"/>
  <c r="P326" i="1"/>
  <c r="P327" i="1"/>
  <c r="P328" i="1"/>
  <c r="P329" i="1"/>
  <c r="R329" i="1" s="1"/>
  <c r="P330" i="1"/>
  <c r="P331" i="1"/>
  <c r="P332" i="1"/>
  <c r="R332" i="1" s="1"/>
  <c r="P333" i="1"/>
  <c r="P334" i="1"/>
  <c r="P335" i="1"/>
  <c r="P336" i="1"/>
  <c r="R336" i="1" s="1"/>
  <c r="P337" i="1"/>
  <c r="P338" i="1"/>
  <c r="P339" i="1"/>
  <c r="P340" i="1"/>
  <c r="P341" i="1"/>
  <c r="P342" i="1"/>
  <c r="P343" i="1"/>
  <c r="P344" i="1"/>
  <c r="P345" i="1"/>
  <c r="P346" i="1"/>
  <c r="P347" i="1"/>
  <c r="P348" i="1"/>
  <c r="P349" i="1"/>
  <c r="P350" i="1"/>
  <c r="P351" i="1"/>
  <c r="P352" i="1"/>
  <c r="P353" i="1"/>
  <c r="P354" i="1"/>
  <c r="R354" i="1" s="1"/>
  <c r="P355" i="1"/>
  <c r="P356" i="1"/>
  <c r="P357" i="1"/>
  <c r="P358" i="1"/>
  <c r="P359" i="1"/>
  <c r="P360" i="1"/>
  <c r="P361" i="1"/>
  <c r="R361" i="1" s="1"/>
  <c r="P362" i="1"/>
  <c r="P363" i="1"/>
  <c r="P364" i="1"/>
  <c r="P365" i="1"/>
  <c r="P366" i="1"/>
  <c r="P367" i="1"/>
  <c r="P368" i="1"/>
  <c r="P369" i="1"/>
  <c r="P370" i="1"/>
  <c r="P371" i="1"/>
  <c r="P372" i="1"/>
  <c r="P373" i="1"/>
  <c r="R373" i="1" s="1"/>
  <c r="P374" i="1"/>
  <c r="P375" i="1"/>
  <c r="P376" i="1"/>
  <c r="P377" i="1"/>
  <c r="P378" i="1"/>
  <c r="P379" i="1"/>
  <c r="R379" i="1" s="1"/>
  <c r="P380" i="1"/>
  <c r="P381" i="1"/>
  <c r="P382" i="1"/>
  <c r="P383" i="1"/>
  <c r="P384" i="1"/>
  <c r="P385" i="1"/>
  <c r="R385" i="1" s="1"/>
  <c r="P386" i="1"/>
  <c r="P387" i="1"/>
  <c r="P388" i="1"/>
  <c r="P389" i="1"/>
  <c r="P390" i="1"/>
  <c r="P391" i="1"/>
  <c r="P392" i="1"/>
  <c r="P393" i="1"/>
  <c r="P394" i="1"/>
  <c r="P395" i="1"/>
  <c r="P396" i="1"/>
  <c r="P397" i="1"/>
  <c r="P398" i="1"/>
  <c r="P399" i="1"/>
  <c r="P400" i="1"/>
  <c r="P401" i="1"/>
  <c r="P402" i="1"/>
  <c r="P403" i="1"/>
  <c r="P404" i="1"/>
  <c r="R404" i="1" s="1"/>
  <c r="P405" i="1"/>
  <c r="P406" i="1"/>
  <c r="P407" i="1"/>
  <c r="P408" i="1"/>
  <c r="P409" i="1"/>
  <c r="P410" i="1"/>
  <c r="R410" i="1" s="1"/>
  <c r="P411" i="1"/>
  <c r="R411" i="1" s="1"/>
  <c r="P412" i="1"/>
  <c r="P413" i="1"/>
  <c r="P414" i="1"/>
  <c r="P415" i="1"/>
  <c r="P416" i="1"/>
  <c r="P417" i="1"/>
  <c r="P418" i="1"/>
  <c r="P419" i="1"/>
  <c r="P420" i="1"/>
  <c r="P421" i="1"/>
  <c r="P422" i="1"/>
  <c r="P423" i="1"/>
  <c r="P424" i="1"/>
  <c r="P425" i="1"/>
  <c r="P426" i="1"/>
  <c r="P427" i="1"/>
  <c r="R427" i="1" s="1"/>
  <c r="P428" i="1"/>
  <c r="P429" i="1"/>
  <c r="P430" i="1"/>
  <c r="P431" i="1"/>
  <c r="P432" i="1"/>
  <c r="P433" i="1"/>
  <c r="R433" i="1" s="1"/>
  <c r="P434" i="1"/>
  <c r="P435" i="1"/>
  <c r="P436" i="1"/>
  <c r="P437" i="1"/>
  <c r="P438" i="1"/>
  <c r="P439" i="1"/>
  <c r="P440" i="1"/>
  <c r="P441" i="1"/>
  <c r="P442" i="1"/>
  <c r="P443" i="1"/>
  <c r="P444" i="1"/>
  <c r="P445" i="1"/>
  <c r="P446" i="1"/>
  <c r="P447" i="1"/>
  <c r="P448" i="1"/>
  <c r="P449" i="1"/>
  <c r="R449" i="1" s="1"/>
  <c r="P450" i="1"/>
  <c r="P451" i="1"/>
  <c r="P452" i="1"/>
  <c r="R452" i="1" s="1"/>
  <c r="P453" i="1"/>
  <c r="P454" i="1"/>
  <c r="P455" i="1"/>
  <c r="P456" i="1"/>
  <c r="P457" i="1"/>
  <c r="P458" i="1"/>
  <c r="P459" i="1"/>
  <c r="P460" i="1"/>
  <c r="P461" i="1"/>
  <c r="P462" i="1"/>
  <c r="P463" i="1"/>
  <c r="P464" i="1"/>
  <c r="P465" i="1"/>
  <c r="P466" i="1"/>
  <c r="P467" i="1"/>
  <c r="P468" i="1"/>
  <c r="P469" i="1"/>
  <c r="P470" i="1"/>
  <c r="R470" i="1" s="1"/>
  <c r="P471" i="1"/>
  <c r="P472" i="1"/>
  <c r="P473" i="1"/>
  <c r="P474" i="1"/>
  <c r="R474" i="1" s="1"/>
  <c r="P475" i="1"/>
  <c r="R475" i="1" s="1"/>
  <c r="P476" i="1"/>
  <c r="P477" i="1"/>
  <c r="P478" i="1"/>
  <c r="P479" i="1"/>
  <c r="P480" i="1"/>
  <c r="P481" i="1"/>
  <c r="P482" i="1"/>
  <c r="P483" i="1"/>
  <c r="P484" i="1"/>
  <c r="P485" i="1"/>
  <c r="P486" i="1"/>
  <c r="P487" i="1"/>
  <c r="P488" i="1"/>
  <c r="P489" i="1"/>
  <c r="P490" i="1"/>
  <c r="P491" i="1"/>
  <c r="R491" i="1" s="1"/>
  <c r="P492" i="1"/>
  <c r="P493" i="1"/>
  <c r="P494" i="1"/>
  <c r="P495" i="1"/>
  <c r="P496" i="1"/>
  <c r="P497" i="1"/>
  <c r="R497" i="1" s="1"/>
  <c r="P498" i="1"/>
  <c r="P499" i="1"/>
  <c r="P500" i="1"/>
  <c r="P501" i="1"/>
  <c r="P502" i="1"/>
  <c r="P503" i="1"/>
  <c r="P504" i="1"/>
  <c r="P505" i="1"/>
  <c r="P506" i="1"/>
  <c r="P507" i="1"/>
  <c r="P508" i="1"/>
  <c r="P509" i="1"/>
  <c r="P510" i="1"/>
  <c r="P511" i="1"/>
  <c r="P512" i="1"/>
  <c r="P513" i="1"/>
  <c r="R513" i="1" s="1"/>
  <c r="P514" i="1"/>
  <c r="P515" i="1"/>
  <c r="P516" i="1"/>
  <c r="R516" i="1" s="1"/>
  <c r="P517" i="1"/>
  <c r="P518" i="1"/>
  <c r="R518" i="1" s="1"/>
  <c r="P519" i="1"/>
  <c r="P520" i="1"/>
  <c r="P521" i="1"/>
  <c r="P522" i="1"/>
  <c r="P523" i="1"/>
  <c r="P524" i="1"/>
  <c r="P525" i="1"/>
  <c r="P526" i="1"/>
  <c r="P527" i="1"/>
  <c r="P528" i="1"/>
  <c r="P529" i="1"/>
  <c r="P530" i="1"/>
  <c r="P531" i="1"/>
  <c r="P532" i="1"/>
  <c r="P533" i="1"/>
  <c r="P534" i="1"/>
  <c r="R534" i="1" s="1"/>
  <c r="P535" i="1"/>
  <c r="P536" i="1"/>
  <c r="P537" i="1"/>
  <c r="P538" i="1"/>
  <c r="R538" i="1" s="1"/>
  <c r="P539" i="1"/>
  <c r="R539" i="1" s="1"/>
  <c r="P540" i="1"/>
  <c r="P541" i="1"/>
  <c r="P542" i="1"/>
  <c r="P543" i="1"/>
  <c r="P544" i="1"/>
  <c r="P545" i="1"/>
  <c r="P546" i="1"/>
  <c r="P547" i="1"/>
  <c r="P548" i="1"/>
  <c r="P549" i="1"/>
  <c r="P550" i="1"/>
  <c r="P551" i="1"/>
  <c r="P552" i="1"/>
  <c r="P553" i="1"/>
  <c r="P554" i="1"/>
  <c r="P555" i="1"/>
  <c r="R555" i="1" s="1"/>
  <c r="P556" i="1"/>
  <c r="P557" i="1"/>
  <c r="P558" i="1"/>
  <c r="P559" i="1"/>
  <c r="P560" i="1"/>
  <c r="P561" i="1"/>
  <c r="R561" i="1" s="1"/>
  <c r="P562" i="1"/>
  <c r="P563" i="1"/>
  <c r="P564" i="1"/>
  <c r="P565" i="1"/>
  <c r="P566" i="1"/>
  <c r="P567" i="1"/>
  <c r="P568" i="1"/>
  <c r="P569" i="1"/>
  <c r="P570" i="1"/>
  <c r="P571" i="1"/>
  <c r="P572" i="1"/>
  <c r="P573" i="1"/>
  <c r="P574" i="1"/>
  <c r="P575" i="1"/>
  <c r="P576" i="1"/>
  <c r="P577" i="1"/>
  <c r="R577" i="1" s="1"/>
  <c r="P578" i="1"/>
  <c r="P579" i="1"/>
  <c r="P580" i="1"/>
  <c r="R580" i="1" s="1"/>
  <c r="P581" i="1"/>
  <c r="P582" i="1"/>
  <c r="R582" i="1" s="1"/>
  <c r="P583" i="1"/>
  <c r="P584" i="1"/>
  <c r="P585" i="1"/>
  <c r="P586" i="1"/>
  <c r="P587" i="1"/>
  <c r="P588" i="1"/>
  <c r="P589" i="1"/>
  <c r="P590" i="1"/>
  <c r="P591" i="1"/>
  <c r="P592" i="1"/>
  <c r="P593" i="1"/>
  <c r="P594" i="1"/>
  <c r="P595" i="1"/>
  <c r="P596" i="1"/>
  <c r="P597" i="1"/>
  <c r="P598" i="1"/>
  <c r="P599" i="1"/>
  <c r="P600" i="1"/>
  <c r="P601" i="1"/>
  <c r="P602" i="1"/>
  <c r="R602" i="1" s="1"/>
  <c r="P603" i="1"/>
  <c r="R603" i="1" s="1"/>
  <c r="P604" i="1"/>
  <c r="P605" i="1"/>
  <c r="P606" i="1"/>
  <c r="P607" i="1"/>
  <c r="P608" i="1"/>
  <c r="P609" i="1"/>
  <c r="R609" i="1" s="1"/>
  <c r="P610" i="1"/>
  <c r="R610" i="1" s="1"/>
  <c r="P611" i="1"/>
  <c r="P612" i="1"/>
  <c r="P613" i="1"/>
  <c r="P614" i="1"/>
  <c r="P615" i="1"/>
  <c r="P616" i="1"/>
  <c r="P617" i="1"/>
  <c r="P618" i="1"/>
  <c r="P619" i="1"/>
  <c r="R619" i="1" s="1"/>
  <c r="P620" i="1"/>
  <c r="P621" i="1"/>
  <c r="P622" i="1"/>
  <c r="P623" i="1"/>
  <c r="P624" i="1"/>
  <c r="P625" i="1"/>
  <c r="R625" i="1" s="1"/>
  <c r="P626" i="1"/>
  <c r="P627" i="1"/>
  <c r="P628" i="1"/>
  <c r="P629" i="1"/>
  <c r="P630" i="1"/>
  <c r="P631" i="1"/>
  <c r="P632" i="1"/>
  <c r="P633" i="1"/>
  <c r="P634" i="1"/>
  <c r="P635" i="1"/>
  <c r="R635" i="1" s="1"/>
  <c r="P636" i="1"/>
  <c r="P637" i="1"/>
  <c r="P638" i="1"/>
  <c r="P639" i="1"/>
  <c r="P640" i="1"/>
  <c r="P641" i="1"/>
  <c r="R641" i="1" s="1"/>
  <c r="P642" i="1"/>
  <c r="P643" i="1"/>
  <c r="P644" i="1"/>
  <c r="P645" i="1"/>
  <c r="P646" i="1"/>
  <c r="P647" i="1"/>
  <c r="P648" i="1"/>
  <c r="P649" i="1"/>
  <c r="P650" i="1"/>
  <c r="P651" i="1"/>
  <c r="P652" i="1"/>
  <c r="P653" i="1"/>
  <c r="P654" i="1"/>
  <c r="P655" i="1"/>
  <c r="P656" i="1"/>
  <c r="P657" i="1"/>
  <c r="R657" i="1" s="1"/>
  <c r="P658" i="1"/>
  <c r="P659" i="1"/>
  <c r="P660" i="1"/>
  <c r="R660" i="1" s="1"/>
  <c r="P661" i="1"/>
  <c r="P662" i="1"/>
  <c r="P663" i="1"/>
  <c r="P664" i="1"/>
  <c r="P665" i="1"/>
  <c r="P666" i="1"/>
  <c r="P667" i="1"/>
  <c r="P668" i="1"/>
  <c r="P669" i="1"/>
  <c r="P670" i="1"/>
  <c r="P671" i="1"/>
  <c r="P672" i="1"/>
  <c r="P673" i="1"/>
  <c r="P674" i="1"/>
  <c r="P675" i="1"/>
  <c r="R675" i="1" s="1"/>
  <c r="P676" i="1"/>
  <c r="R676" i="1" s="1"/>
  <c r="P677" i="1"/>
  <c r="P678" i="1"/>
  <c r="P679" i="1"/>
  <c r="P680" i="1"/>
  <c r="P681" i="1"/>
  <c r="P682" i="1"/>
  <c r="P683" i="1"/>
  <c r="P684" i="1"/>
  <c r="P685" i="1"/>
  <c r="P686" i="1"/>
  <c r="R686" i="1" s="1"/>
  <c r="P687" i="1"/>
  <c r="P688" i="1"/>
  <c r="P689" i="1"/>
  <c r="P690" i="1"/>
  <c r="R690" i="1" s="1"/>
  <c r="P691" i="1"/>
  <c r="R691" i="1" s="1"/>
  <c r="P692" i="1"/>
  <c r="P693" i="1"/>
  <c r="P694" i="1"/>
  <c r="P695" i="1"/>
  <c r="P696" i="1"/>
  <c r="P697" i="1"/>
  <c r="P698" i="1"/>
  <c r="P699" i="1"/>
  <c r="R699" i="1" s="1"/>
  <c r="P700" i="1"/>
  <c r="P701" i="1"/>
  <c r="P702" i="1"/>
  <c r="P703" i="1"/>
  <c r="P704" i="1"/>
  <c r="P705" i="1"/>
  <c r="P706" i="1"/>
  <c r="P707" i="1"/>
  <c r="P708" i="1"/>
  <c r="P709" i="1"/>
  <c r="P710" i="1"/>
  <c r="P711" i="1"/>
  <c r="P712" i="1"/>
  <c r="P713" i="1"/>
  <c r="P714" i="1"/>
  <c r="P715" i="1"/>
  <c r="R715" i="1" s="1"/>
  <c r="P716" i="1"/>
  <c r="P717" i="1"/>
  <c r="R717" i="1" s="1"/>
  <c r="P718" i="1"/>
  <c r="P719" i="1"/>
  <c r="P720" i="1"/>
  <c r="P721" i="1"/>
  <c r="R721" i="1" s="1"/>
  <c r="P722" i="1"/>
  <c r="P723" i="1"/>
  <c r="P724" i="1"/>
  <c r="P725" i="1"/>
  <c r="R725" i="1" s="1"/>
  <c r="P726" i="1"/>
  <c r="P727" i="1"/>
  <c r="P728" i="1"/>
  <c r="P729" i="1"/>
  <c r="P730" i="1"/>
  <c r="P731" i="1"/>
  <c r="R731" i="1" s="1"/>
  <c r="P732" i="1"/>
  <c r="P733" i="1"/>
  <c r="P734" i="1"/>
  <c r="P735" i="1"/>
  <c r="P736" i="1"/>
  <c r="P737" i="1"/>
  <c r="P738" i="1"/>
  <c r="R738" i="1" s="1"/>
  <c r="P739" i="1"/>
  <c r="P740" i="1"/>
  <c r="P741" i="1"/>
  <c r="R741" i="1" s="1"/>
  <c r="P742" i="1"/>
  <c r="P743" i="1"/>
  <c r="P744" i="1"/>
  <c r="P745" i="1"/>
  <c r="P746" i="1"/>
  <c r="P747" i="1"/>
  <c r="P748" i="1"/>
  <c r="P749" i="1"/>
  <c r="P750" i="1"/>
  <c r="R750" i="1" s="1"/>
  <c r="P751" i="1"/>
  <c r="P752" i="1"/>
  <c r="P753" i="1"/>
  <c r="P754" i="1"/>
  <c r="R754" i="1" s="1"/>
  <c r="P755" i="1"/>
  <c r="R755" i="1" s="1"/>
  <c r="P756" i="1"/>
  <c r="P757" i="1"/>
  <c r="P758" i="1"/>
  <c r="P759" i="1"/>
  <c r="P760" i="1"/>
  <c r="P761" i="1"/>
  <c r="P762" i="1"/>
  <c r="R762" i="1" s="1"/>
  <c r="P763" i="1"/>
  <c r="P764" i="1"/>
  <c r="P765" i="1"/>
  <c r="R765" i="1" s="1"/>
  <c r="P766" i="1"/>
  <c r="P767" i="1"/>
  <c r="P768" i="1"/>
  <c r="P769" i="1"/>
  <c r="P770" i="1"/>
  <c r="P771" i="1"/>
  <c r="P772" i="1"/>
  <c r="P773" i="1"/>
  <c r="R773" i="1" s="1"/>
  <c r="P774" i="1"/>
  <c r="P775" i="1"/>
  <c r="P776" i="1"/>
  <c r="P777" i="1"/>
  <c r="R777" i="1" s="1"/>
  <c r="P778" i="1"/>
  <c r="P779" i="1"/>
  <c r="P780" i="1"/>
  <c r="P781" i="1"/>
  <c r="P782" i="1"/>
  <c r="P783" i="1"/>
  <c r="R783" i="1" s="1"/>
  <c r="P784" i="1"/>
  <c r="P785" i="1"/>
  <c r="P786" i="1"/>
  <c r="R786" i="1" s="1"/>
  <c r="P787" i="1"/>
  <c r="R787" i="1" s="1"/>
  <c r="P788" i="1"/>
  <c r="P789" i="1"/>
  <c r="P790" i="1"/>
  <c r="P791" i="1"/>
  <c r="P792" i="1"/>
  <c r="P793" i="1"/>
  <c r="P794" i="1"/>
  <c r="R794" i="1" s="1"/>
  <c r="P795" i="1"/>
  <c r="P796" i="1"/>
  <c r="R796" i="1" s="1"/>
  <c r="P797" i="1"/>
  <c r="R797" i="1" s="1"/>
  <c r="P798" i="1"/>
  <c r="P799" i="1"/>
  <c r="P800" i="1"/>
  <c r="P801" i="1"/>
  <c r="P802" i="1"/>
  <c r="P803" i="1"/>
  <c r="P804" i="1"/>
  <c r="P805" i="1"/>
  <c r="R805" i="1" s="1"/>
  <c r="P806" i="1"/>
  <c r="P807" i="1"/>
  <c r="R807" i="1" s="1"/>
  <c r="P808" i="1"/>
  <c r="P809" i="1"/>
  <c r="R809" i="1" s="1"/>
  <c r="P810" i="1"/>
  <c r="P811" i="1"/>
  <c r="P812" i="1"/>
  <c r="P813" i="1"/>
  <c r="P814" i="1"/>
  <c r="P815" i="1"/>
  <c r="P816" i="1"/>
  <c r="P817" i="1"/>
  <c r="P818" i="1"/>
  <c r="R818" i="1" s="1"/>
  <c r="P819" i="1"/>
  <c r="R819" i="1" s="1"/>
  <c r="P820" i="1"/>
  <c r="P821" i="1"/>
  <c r="P822" i="1"/>
  <c r="P823" i="1"/>
  <c r="P824" i="1"/>
  <c r="P825" i="1"/>
  <c r="P826" i="1"/>
  <c r="R826" i="1" s="1"/>
  <c r="P827" i="1"/>
  <c r="P828" i="1"/>
  <c r="P829" i="1"/>
  <c r="R829" i="1" s="1"/>
  <c r="P830" i="1"/>
  <c r="P831" i="1"/>
  <c r="P832" i="1"/>
  <c r="P833" i="1"/>
  <c r="R833" i="1" s="1"/>
  <c r="P834" i="1"/>
  <c r="P835" i="1"/>
  <c r="P836" i="1"/>
  <c r="P837" i="1"/>
  <c r="R837" i="1" s="1"/>
  <c r="P838" i="1"/>
  <c r="P839" i="1"/>
  <c r="R839" i="1" s="1"/>
  <c r="P840" i="1"/>
  <c r="P841" i="1"/>
  <c r="R841" i="1" s="1"/>
  <c r="P842" i="1"/>
  <c r="P843" i="1"/>
  <c r="P844" i="1"/>
  <c r="P845" i="1"/>
  <c r="P846" i="1"/>
  <c r="P847" i="1"/>
  <c r="P848" i="1"/>
  <c r="P849" i="1"/>
  <c r="P850" i="1"/>
  <c r="R850" i="1" s="1"/>
  <c r="P851" i="1"/>
  <c r="R851" i="1" s="1"/>
  <c r="P852" i="1"/>
  <c r="P853" i="1"/>
  <c r="P854" i="1"/>
  <c r="P855" i="1"/>
  <c r="P856" i="1"/>
  <c r="P857" i="1"/>
  <c r="P858" i="1"/>
  <c r="R858" i="1" s="1"/>
  <c r="P859" i="1"/>
  <c r="P860" i="1"/>
  <c r="P861" i="1"/>
  <c r="R861" i="1" s="1"/>
  <c r="P862" i="1"/>
  <c r="R862" i="1" s="1"/>
  <c r="P863" i="1"/>
  <c r="P864" i="1"/>
  <c r="P865" i="1"/>
  <c r="P866" i="1"/>
  <c r="P867" i="1"/>
  <c r="P868" i="1"/>
  <c r="P869" i="1"/>
  <c r="R869" i="1" s="1"/>
  <c r="P870" i="1"/>
  <c r="P871" i="1"/>
  <c r="P872" i="1"/>
  <c r="P873" i="1"/>
  <c r="R873" i="1" s="1"/>
  <c r="P874" i="1"/>
  <c r="P875" i="1"/>
  <c r="P876" i="1"/>
  <c r="P877" i="1"/>
  <c r="P878" i="1"/>
  <c r="P879" i="1"/>
  <c r="P880" i="1"/>
  <c r="P881" i="1"/>
  <c r="P882" i="1"/>
  <c r="R882" i="1" s="1"/>
  <c r="P883" i="1"/>
  <c r="R883" i="1" s="1"/>
  <c r="P884" i="1"/>
  <c r="P885" i="1"/>
  <c r="P886" i="1"/>
  <c r="P887" i="1"/>
  <c r="P888" i="1"/>
  <c r="P889" i="1"/>
  <c r="P890" i="1"/>
  <c r="R890" i="1" s="1"/>
  <c r="P891" i="1"/>
  <c r="P892" i="1"/>
  <c r="P893" i="1"/>
  <c r="R893" i="1" s="1"/>
  <c r="P894" i="1"/>
  <c r="R894" i="1" s="1"/>
  <c r="P895" i="1"/>
  <c r="P896" i="1"/>
  <c r="P897" i="1"/>
  <c r="P898" i="1"/>
  <c r="P899" i="1"/>
  <c r="P900" i="1"/>
  <c r="P901" i="1"/>
  <c r="R901" i="1" s="1"/>
  <c r="P902" i="1"/>
  <c r="P903" i="1"/>
  <c r="P904" i="1"/>
  <c r="P905" i="1"/>
  <c r="P906" i="1"/>
  <c r="R906" i="1" s="1"/>
  <c r="P907" i="1"/>
  <c r="P908" i="1"/>
  <c r="P909" i="1"/>
  <c r="R909" i="1" s="1"/>
  <c r="P910" i="1"/>
  <c r="P911" i="1"/>
  <c r="P912" i="1"/>
  <c r="P913" i="1"/>
  <c r="P914" i="1"/>
  <c r="P915" i="1"/>
  <c r="P916" i="1"/>
  <c r="P917" i="1"/>
  <c r="R917" i="1" s="1"/>
  <c r="P918" i="1"/>
  <c r="P919" i="1"/>
  <c r="R919" i="1" s="1"/>
  <c r="P920" i="1"/>
  <c r="P921" i="1"/>
  <c r="P922" i="1"/>
  <c r="P923" i="1"/>
  <c r="P924" i="1"/>
  <c r="P925" i="1"/>
  <c r="R925" i="1" s="1"/>
  <c r="P926" i="1"/>
  <c r="P927" i="1"/>
  <c r="P928" i="1"/>
  <c r="P929" i="1"/>
  <c r="P930" i="1"/>
  <c r="P931" i="1"/>
  <c r="P932" i="1"/>
  <c r="P933" i="1"/>
  <c r="R933" i="1" s="1"/>
  <c r="P934" i="1"/>
  <c r="P935" i="1"/>
  <c r="P936" i="1"/>
  <c r="R936" i="1" s="1"/>
  <c r="P937" i="1"/>
  <c r="P938" i="1"/>
  <c r="P939" i="1"/>
  <c r="P940" i="1"/>
  <c r="P941" i="1"/>
  <c r="R941" i="1" s="1"/>
  <c r="P942" i="1"/>
  <c r="P943" i="1"/>
  <c r="P944" i="1"/>
  <c r="P945" i="1"/>
  <c r="P946" i="1"/>
  <c r="P947" i="1"/>
  <c r="P948" i="1"/>
  <c r="P949" i="1"/>
  <c r="R949" i="1" s="1"/>
  <c r="P950" i="1"/>
  <c r="P951" i="1"/>
  <c r="P952" i="1"/>
  <c r="P953" i="1"/>
  <c r="P954" i="1"/>
  <c r="P955" i="1"/>
  <c r="R955" i="1" s="1"/>
  <c r="P956" i="1"/>
  <c r="R956" i="1" s="1"/>
  <c r="P957" i="1"/>
  <c r="R957" i="1" s="1"/>
  <c r="S957" i="1" s="1"/>
  <c r="U957" i="1" s="1"/>
  <c r="P958" i="1"/>
  <c r="P959" i="1"/>
  <c r="R959" i="1" s="1"/>
  <c r="P960" i="1"/>
  <c r="R960" i="1" s="1"/>
  <c r="P961" i="1"/>
  <c r="P962" i="1"/>
  <c r="P963" i="1"/>
  <c r="P964" i="1"/>
  <c r="P965" i="1"/>
  <c r="R965" i="1" s="1"/>
  <c r="P966" i="1"/>
  <c r="P967" i="1"/>
  <c r="P968" i="1"/>
  <c r="P969" i="1"/>
  <c r="P970" i="1"/>
  <c r="P971" i="1"/>
  <c r="P972" i="1"/>
  <c r="P973" i="1"/>
  <c r="R973" i="1" s="1"/>
  <c r="P974" i="1"/>
  <c r="P975" i="1"/>
  <c r="P976" i="1"/>
  <c r="P977" i="1"/>
  <c r="P978" i="1"/>
  <c r="P979" i="1"/>
  <c r="P980" i="1"/>
  <c r="P981" i="1"/>
  <c r="R981" i="1" s="1"/>
  <c r="P982" i="1"/>
  <c r="P983" i="1"/>
  <c r="R983" i="1" s="1"/>
  <c r="P984" i="1"/>
  <c r="P985" i="1"/>
  <c r="P986" i="1"/>
  <c r="P987" i="1"/>
  <c r="P988" i="1"/>
  <c r="P989" i="1"/>
  <c r="R989" i="1" s="1"/>
  <c r="P990" i="1"/>
  <c r="P991" i="1"/>
  <c r="P992" i="1"/>
  <c r="P993" i="1"/>
  <c r="P994" i="1"/>
  <c r="P995" i="1"/>
  <c r="R995" i="1" s="1"/>
  <c r="P996" i="1"/>
  <c r="P997" i="1"/>
  <c r="R997" i="1" s="1"/>
  <c r="P998" i="1"/>
  <c r="P999" i="1"/>
  <c r="P1000" i="1"/>
  <c r="R1000" i="1" s="1"/>
  <c r="P1001" i="1"/>
  <c r="P1002" i="1"/>
  <c r="P1003" i="1"/>
  <c r="P1004" i="1"/>
  <c r="P1005" i="1"/>
  <c r="R1005" i="1" s="1"/>
  <c r="S1005" i="1" s="1"/>
  <c r="P1006" i="1"/>
  <c r="P1007" i="1"/>
  <c r="P1008" i="1"/>
  <c r="P1009" i="1"/>
  <c r="P1010" i="1"/>
  <c r="P1011" i="1"/>
  <c r="P1012" i="1"/>
  <c r="P1013" i="1"/>
  <c r="R1013" i="1" s="1"/>
  <c r="P1014" i="1"/>
  <c r="P1015" i="1"/>
  <c r="P1016" i="1"/>
  <c r="P1017" i="1"/>
  <c r="P1018" i="1"/>
  <c r="P1019" i="1"/>
  <c r="P1020" i="1"/>
  <c r="P1021" i="1"/>
  <c r="R1021" i="1" s="1"/>
  <c r="P1022" i="1"/>
  <c r="P1023" i="1"/>
  <c r="R1023" i="1" s="1"/>
  <c r="P1024" i="1"/>
  <c r="R1024" i="1" s="1"/>
  <c r="P1025" i="1"/>
  <c r="P1026" i="1"/>
  <c r="P1027" i="1"/>
  <c r="P1028" i="1"/>
  <c r="P1029" i="1"/>
  <c r="R1029" i="1" s="1"/>
  <c r="P1030" i="1"/>
  <c r="P1031" i="1"/>
  <c r="P1032" i="1"/>
  <c r="P1033" i="1"/>
  <c r="P1034" i="1"/>
  <c r="P1035" i="1"/>
  <c r="P1036" i="1"/>
  <c r="P1037" i="1"/>
  <c r="R1037" i="1" s="1"/>
  <c r="P1038" i="1"/>
  <c r="P1039" i="1"/>
  <c r="P1040" i="1"/>
  <c r="P1041" i="1"/>
  <c r="P1042" i="1"/>
  <c r="P1043" i="1"/>
  <c r="P1044" i="1"/>
  <c r="P1045" i="1"/>
  <c r="R1045" i="1" s="1"/>
  <c r="P1046" i="1"/>
  <c r="P1047" i="1"/>
  <c r="R1047" i="1" s="1"/>
  <c r="P1048" i="1"/>
  <c r="P1049" i="1"/>
  <c r="P1050" i="1"/>
  <c r="P1051" i="1"/>
  <c r="P1052" i="1"/>
  <c r="P1053" i="1"/>
  <c r="R1053" i="1" s="1"/>
  <c r="P1054" i="1"/>
  <c r="P1055" i="1"/>
  <c r="P1056" i="1"/>
  <c r="P1057" i="1"/>
  <c r="P1058" i="1"/>
  <c r="P1059" i="1"/>
  <c r="P1060" i="1"/>
  <c r="P1061" i="1"/>
  <c r="R1061" i="1" s="1"/>
  <c r="P1062" i="1"/>
  <c r="P1063" i="1"/>
  <c r="P1064" i="1"/>
  <c r="R1064" i="1" s="1"/>
  <c r="P1065" i="1"/>
  <c r="P1066" i="1"/>
  <c r="P1067" i="1"/>
  <c r="R1067" i="1" s="1"/>
  <c r="P1068" i="1"/>
  <c r="R1068" i="1" s="1"/>
  <c r="P1069" i="1"/>
  <c r="R1069" i="1" s="1"/>
  <c r="P1070" i="1"/>
  <c r="P1071" i="1"/>
  <c r="P1072" i="1"/>
  <c r="P1073" i="1"/>
  <c r="P1074" i="1"/>
  <c r="P1075" i="1"/>
  <c r="P1076" i="1"/>
  <c r="P1077" i="1"/>
  <c r="R1077" i="1" s="1"/>
  <c r="P1078" i="1"/>
  <c r="P1079" i="1"/>
  <c r="P1080" i="1"/>
  <c r="P1081" i="1"/>
  <c r="P1082" i="1"/>
  <c r="P1083" i="1"/>
  <c r="P1084" i="1"/>
  <c r="P1085" i="1"/>
  <c r="R1085" i="1" s="1"/>
  <c r="P1086" i="1"/>
  <c r="P1087" i="1"/>
  <c r="R1087" i="1" s="1"/>
  <c r="P1088" i="1"/>
  <c r="R1088" i="1" s="1"/>
  <c r="P1089" i="1"/>
  <c r="P1090" i="1"/>
  <c r="P1091" i="1"/>
  <c r="R1091" i="1" s="1"/>
  <c r="P1092" i="1"/>
  <c r="P1093" i="1"/>
  <c r="R1093" i="1" s="1"/>
  <c r="P1094" i="1"/>
  <c r="P1095" i="1"/>
  <c r="P1096" i="1"/>
  <c r="P1097" i="1"/>
  <c r="P1098" i="1"/>
  <c r="P1099" i="1"/>
  <c r="R1099" i="1" s="1"/>
  <c r="P1100" i="1"/>
  <c r="P1101" i="1"/>
  <c r="R1101" i="1" s="1"/>
  <c r="P1102" i="1"/>
  <c r="P1103" i="1"/>
  <c r="P1104" i="1"/>
  <c r="P1105" i="1"/>
  <c r="P1106" i="1"/>
  <c r="P1107" i="1"/>
  <c r="P1108" i="1"/>
  <c r="P1109" i="1"/>
  <c r="R1109" i="1" s="1"/>
  <c r="P1110" i="1"/>
  <c r="P1111" i="1"/>
  <c r="R1111" i="1" s="1"/>
  <c r="P1112" i="1"/>
  <c r="P1113" i="1"/>
  <c r="P1114" i="1"/>
  <c r="P1115" i="1"/>
  <c r="P1116" i="1"/>
  <c r="P1117" i="1"/>
  <c r="R1117" i="1" s="1"/>
  <c r="P1118" i="1"/>
  <c r="P1119" i="1"/>
  <c r="P1120" i="1"/>
  <c r="P1121" i="1"/>
  <c r="R1121" i="1" s="1"/>
  <c r="P1122" i="1"/>
  <c r="P1123" i="1"/>
  <c r="P1124" i="1"/>
  <c r="P1125" i="1"/>
  <c r="R1125" i="1" s="1"/>
  <c r="P1126" i="1"/>
  <c r="P1127" i="1"/>
  <c r="P1128" i="1"/>
  <c r="R1128" i="1" s="1"/>
  <c r="P1129" i="1"/>
  <c r="R1129" i="1" s="1"/>
  <c r="P1130" i="1"/>
  <c r="P1131" i="1"/>
  <c r="P1132" i="1"/>
  <c r="P1133" i="1"/>
  <c r="R1133" i="1" s="1"/>
  <c r="P1134" i="1"/>
  <c r="P1135" i="1"/>
  <c r="P1136" i="1"/>
  <c r="P1137" i="1"/>
  <c r="P1138" i="1"/>
  <c r="P1139" i="1"/>
  <c r="P1140" i="1"/>
  <c r="P1141" i="1"/>
  <c r="R1141" i="1" s="1"/>
  <c r="P1142" i="1"/>
  <c r="P1143" i="1"/>
  <c r="P1144" i="1"/>
  <c r="P1145" i="1"/>
  <c r="R1145" i="1" s="1"/>
  <c r="P1146" i="1"/>
  <c r="R1146" i="1" s="1"/>
  <c r="P1147" i="1"/>
  <c r="R1147" i="1" s="1"/>
  <c r="P1148" i="1"/>
  <c r="P1149" i="1"/>
  <c r="R1149" i="1" s="1"/>
  <c r="P1150" i="1"/>
  <c r="P1151" i="1"/>
  <c r="R1151" i="1" s="1"/>
  <c r="P1152" i="1"/>
  <c r="R1152" i="1" s="1"/>
  <c r="P1153" i="1"/>
  <c r="P1154" i="1"/>
  <c r="P1155" i="1"/>
  <c r="P1156" i="1"/>
  <c r="P1157" i="1"/>
  <c r="R1157" i="1" s="1"/>
  <c r="P1158" i="1"/>
  <c r="P1159" i="1"/>
  <c r="P1160" i="1"/>
  <c r="P1161" i="1"/>
  <c r="P1162" i="1"/>
  <c r="P1163" i="1"/>
  <c r="R1163" i="1" s="1"/>
  <c r="P1164" i="1"/>
  <c r="P1165" i="1"/>
  <c r="R1165" i="1" s="1"/>
  <c r="P1166" i="1"/>
  <c r="P1167" i="1"/>
  <c r="P1168" i="1"/>
  <c r="P1169" i="1"/>
  <c r="P1170" i="1"/>
  <c r="P1171" i="1"/>
  <c r="P1172" i="1"/>
  <c r="P1173" i="1"/>
  <c r="R1173" i="1" s="1"/>
  <c r="P1174" i="1"/>
  <c r="P1175" i="1"/>
  <c r="R1175" i="1" s="1"/>
  <c r="P1176" i="1"/>
  <c r="P1177" i="1"/>
  <c r="P1178" i="1"/>
  <c r="P1179" i="1"/>
  <c r="P1180" i="1"/>
  <c r="P1181" i="1"/>
  <c r="R1181" i="1" s="1"/>
  <c r="P1182" i="1"/>
  <c r="P1183" i="1"/>
  <c r="P1184" i="1"/>
  <c r="P1185" i="1"/>
  <c r="P1186" i="1"/>
  <c r="R1186" i="1" s="1"/>
  <c r="P1187" i="1"/>
  <c r="R1187" i="1" s="1"/>
  <c r="P1188" i="1"/>
  <c r="P1189" i="1"/>
  <c r="R1189" i="1" s="1"/>
  <c r="P1190" i="1"/>
  <c r="P1191" i="1"/>
  <c r="P1192" i="1"/>
  <c r="R1192" i="1" s="1"/>
  <c r="P1193" i="1"/>
  <c r="R1193" i="1" s="1"/>
  <c r="P1194" i="1"/>
  <c r="R1194" i="1" s="1"/>
  <c r="P1195" i="1"/>
  <c r="P1196" i="1"/>
  <c r="R1196" i="1" s="1"/>
  <c r="P1197" i="1"/>
  <c r="R1197" i="1" s="1"/>
  <c r="P1198" i="1"/>
  <c r="P1199" i="1"/>
  <c r="P1200" i="1"/>
  <c r="P1201" i="1"/>
  <c r="R1201" i="1" s="1"/>
  <c r="P1202" i="1"/>
  <c r="R1202" i="1" s="1"/>
  <c r="P1203" i="1"/>
  <c r="R1203" i="1" s="1"/>
  <c r="P1204" i="1"/>
  <c r="R1204" i="1" s="1"/>
  <c r="P1205" i="1"/>
  <c r="R1205" i="1" s="1"/>
  <c r="P1206" i="1"/>
  <c r="P1207" i="1"/>
  <c r="P1208" i="1"/>
  <c r="P1209" i="1"/>
  <c r="R1209" i="1" s="1"/>
  <c r="S1209" i="1" s="1"/>
  <c r="P1210" i="1"/>
  <c r="R1210" i="1" s="1"/>
  <c r="S1210" i="1" s="1"/>
  <c r="U1210" i="1" s="1"/>
  <c r="P1211" i="1"/>
  <c r="P1212" i="1"/>
  <c r="R1212" i="1" s="1"/>
  <c r="P1213" i="1"/>
  <c r="R1213" i="1" s="1"/>
  <c r="P1214" i="1"/>
  <c r="P1215" i="1"/>
  <c r="P1216" i="1"/>
  <c r="P1217" i="1"/>
  <c r="R1217" i="1" s="1"/>
  <c r="P1218" i="1"/>
  <c r="R1218" i="1" s="1"/>
  <c r="P1219" i="1"/>
  <c r="R1219" i="1" s="1"/>
  <c r="P1220" i="1"/>
  <c r="R1220" i="1" s="1"/>
  <c r="P1221" i="1"/>
  <c r="R1221" i="1" s="1"/>
  <c r="P1222" i="1"/>
  <c r="P1223" i="1"/>
  <c r="P1224" i="1"/>
  <c r="P1225" i="1"/>
  <c r="R1225" i="1" s="1"/>
  <c r="P1226" i="1"/>
  <c r="R1226" i="1" s="1"/>
  <c r="P1227" i="1"/>
  <c r="P1228" i="1"/>
  <c r="R1228" i="1" s="1"/>
  <c r="P1229" i="1"/>
  <c r="R1229" i="1" s="1"/>
  <c r="P1230" i="1"/>
  <c r="P1231" i="1"/>
  <c r="P1232" i="1"/>
  <c r="P1233" i="1"/>
  <c r="R1233" i="1" s="1"/>
  <c r="S1233" i="1" s="1"/>
  <c r="P1234" i="1"/>
  <c r="R1234" i="1" s="1"/>
  <c r="S1234" i="1" s="1"/>
  <c r="U1234" i="1" s="1"/>
  <c r="P1235" i="1"/>
  <c r="R1235" i="1" s="1"/>
  <c r="P1236" i="1"/>
  <c r="R1236" i="1" s="1"/>
  <c r="P1237" i="1"/>
  <c r="R1237" i="1" s="1"/>
  <c r="P1238" i="1"/>
  <c r="P1239" i="1"/>
  <c r="P1240" i="1"/>
  <c r="P1241" i="1"/>
  <c r="R1241" i="1" s="1"/>
  <c r="P1242" i="1"/>
  <c r="R1242" i="1" s="1"/>
  <c r="P1243" i="1"/>
  <c r="R1243" i="1" s="1"/>
  <c r="P1244" i="1"/>
  <c r="R1244" i="1" s="1"/>
  <c r="P1245" i="1"/>
  <c r="R1245" i="1" s="1"/>
  <c r="P1246" i="1"/>
  <c r="P1247" i="1"/>
  <c r="P1248" i="1"/>
  <c r="P1249" i="1"/>
  <c r="R1249" i="1" s="1"/>
  <c r="P1250" i="1"/>
  <c r="R1250" i="1" s="1"/>
  <c r="S1250" i="1" s="1"/>
  <c r="U1250" i="1" s="1"/>
  <c r="P1251" i="1"/>
  <c r="P1252" i="1"/>
  <c r="R1252" i="1" s="1"/>
  <c r="P1253" i="1"/>
  <c r="R1253" i="1" s="1"/>
  <c r="P1254" i="1"/>
  <c r="P1255" i="1"/>
  <c r="P1256" i="1"/>
  <c r="P1257" i="1"/>
  <c r="R1257" i="1" s="1"/>
  <c r="S1257" i="1" s="1"/>
  <c r="P1258" i="1"/>
  <c r="R1258" i="1" s="1"/>
  <c r="P1259" i="1"/>
  <c r="R1259" i="1" s="1"/>
  <c r="P1260" i="1"/>
  <c r="R1260" i="1" s="1"/>
  <c r="P1261" i="1"/>
  <c r="R1261" i="1" s="1"/>
  <c r="P1262" i="1"/>
  <c r="P1263" i="1"/>
  <c r="P1264" i="1"/>
  <c r="P1265" i="1"/>
  <c r="R1265" i="1" s="1"/>
  <c r="P1266" i="1"/>
  <c r="R1266" i="1" s="1"/>
  <c r="P1267" i="1"/>
  <c r="P1268" i="1"/>
  <c r="R1268" i="1" s="1"/>
  <c r="P1269" i="1"/>
  <c r="R1269" i="1" s="1"/>
  <c r="P1270" i="1"/>
  <c r="P1271" i="1"/>
  <c r="P1272" i="1"/>
  <c r="P1273" i="1"/>
  <c r="R1273" i="1" s="1"/>
  <c r="P1274" i="1"/>
  <c r="R1274" i="1" s="1"/>
  <c r="P1275" i="1"/>
  <c r="R1275" i="1" s="1"/>
  <c r="P1276" i="1"/>
  <c r="R1276" i="1" s="1"/>
  <c r="P1277" i="1"/>
  <c r="R1277" i="1" s="1"/>
  <c r="P1278" i="1"/>
  <c r="P1279" i="1"/>
  <c r="P1280" i="1"/>
  <c r="P1281" i="1"/>
  <c r="R1281" i="1" s="1"/>
  <c r="P1282" i="1"/>
  <c r="R1282" i="1" s="1"/>
  <c r="S1282" i="1" s="1"/>
  <c r="U1282" i="1" s="1"/>
  <c r="P1283" i="1"/>
  <c r="P1284" i="1"/>
  <c r="R1284" i="1" s="1"/>
  <c r="P1285" i="1"/>
  <c r="R1285" i="1" s="1"/>
  <c r="P1286" i="1"/>
  <c r="P1287" i="1"/>
  <c r="P1288" i="1"/>
  <c r="P1289" i="1"/>
  <c r="R1289" i="1" s="1"/>
  <c r="P1290" i="1"/>
  <c r="R1290" i="1" s="1"/>
  <c r="P1291" i="1"/>
  <c r="R1291" i="1" s="1"/>
  <c r="P1292" i="1"/>
  <c r="P1293" i="1"/>
  <c r="R1293" i="1" s="1"/>
  <c r="P1294" i="1"/>
  <c r="P1295" i="1"/>
  <c r="P1296" i="1"/>
  <c r="P1297" i="1"/>
  <c r="R1297" i="1" s="1"/>
  <c r="S1297" i="1" s="1"/>
  <c r="P1298" i="1"/>
  <c r="R1298" i="1" s="1"/>
  <c r="P1299" i="1"/>
  <c r="R1299" i="1" s="1"/>
  <c r="P1300" i="1"/>
  <c r="R1300" i="1" s="1"/>
  <c r="P1301" i="1"/>
  <c r="R1301" i="1" s="1"/>
  <c r="P1302" i="1"/>
  <c r="P1303" i="1"/>
  <c r="P1304" i="1"/>
  <c r="P1305" i="1"/>
  <c r="R1305" i="1" s="1"/>
  <c r="P1306" i="1"/>
  <c r="R1306" i="1" s="1"/>
  <c r="S1306" i="1" s="1"/>
  <c r="U1306" i="1" s="1"/>
  <c r="P1307" i="1"/>
  <c r="P1308" i="1"/>
  <c r="P1309" i="1"/>
  <c r="R1309" i="1" s="1"/>
  <c r="P1310" i="1"/>
  <c r="P1311" i="1"/>
  <c r="P1312" i="1"/>
  <c r="P1313" i="1"/>
  <c r="R1313" i="1" s="1"/>
  <c r="P1314" i="1"/>
  <c r="R1314" i="1" s="1"/>
  <c r="P1315" i="1"/>
  <c r="R1315" i="1" s="1"/>
  <c r="P1316" i="1"/>
  <c r="R1316" i="1" s="1"/>
  <c r="P1317" i="1"/>
  <c r="P1318" i="1"/>
  <c r="P1319" i="1"/>
  <c r="P1320" i="1"/>
  <c r="P1321" i="1"/>
  <c r="R1321" i="1" s="1"/>
  <c r="P1322" i="1"/>
  <c r="R1322" i="1" s="1"/>
  <c r="P1323" i="1"/>
  <c r="R1323" i="1" s="1"/>
  <c r="P1324" i="1"/>
  <c r="R1324" i="1" s="1"/>
  <c r="P1325" i="1"/>
  <c r="R1325" i="1" s="1"/>
  <c r="P1326" i="1"/>
  <c r="P1327" i="1"/>
  <c r="P1328" i="1"/>
  <c r="P1329" i="1"/>
  <c r="R1329" i="1" s="1"/>
  <c r="P1330" i="1"/>
  <c r="R1330" i="1" s="1"/>
  <c r="P1331" i="1"/>
  <c r="R1331" i="1" s="1"/>
  <c r="P1332" i="1"/>
  <c r="P1333" i="1"/>
  <c r="P1334" i="1"/>
  <c r="P1335" i="1"/>
  <c r="P1336" i="1"/>
  <c r="P1337" i="1"/>
  <c r="R1337" i="1" s="1"/>
  <c r="P1338" i="1"/>
  <c r="R1338" i="1" s="1"/>
  <c r="P1339" i="1"/>
  <c r="R1339" i="1" s="1"/>
  <c r="P1340" i="1"/>
  <c r="R1340" i="1" s="1"/>
  <c r="P1341" i="1"/>
  <c r="R1341" i="1" s="1"/>
  <c r="P1342" i="1"/>
  <c r="P1343" i="1"/>
  <c r="P1344" i="1"/>
  <c r="P1345" i="1"/>
  <c r="R1345" i="1" s="1"/>
  <c r="P1346" i="1"/>
  <c r="R1346" i="1" s="1"/>
  <c r="S1346" i="1" s="1"/>
  <c r="U1346" i="1" s="1"/>
  <c r="P1347" i="1"/>
  <c r="P1348" i="1"/>
  <c r="R1348" i="1" s="1"/>
  <c r="P1349" i="1"/>
  <c r="R1349" i="1" s="1"/>
  <c r="P1350" i="1"/>
  <c r="P1351" i="1"/>
  <c r="P1352" i="1"/>
  <c r="P1353" i="1"/>
  <c r="R1353" i="1" s="1"/>
  <c r="P1354" i="1"/>
  <c r="R1354" i="1" s="1"/>
  <c r="P1355" i="1"/>
  <c r="R1355" i="1" s="1"/>
  <c r="P1356" i="1"/>
  <c r="P1357" i="1"/>
  <c r="P1358" i="1"/>
  <c r="P1359" i="1"/>
  <c r="P1360" i="1"/>
  <c r="P1361" i="1"/>
  <c r="P1362" i="1"/>
  <c r="R1362" i="1" s="1"/>
  <c r="P1363" i="1"/>
  <c r="R1363" i="1" s="1"/>
  <c r="P1364" i="1"/>
  <c r="R1364" i="1" s="1"/>
  <c r="P1365" i="1"/>
  <c r="R1365" i="1" s="1"/>
  <c r="P1366" i="1"/>
  <c r="P1367" i="1"/>
  <c r="P1368" i="1"/>
  <c r="P1369" i="1"/>
  <c r="R1369" i="1" s="1"/>
  <c r="P1370" i="1"/>
  <c r="R1370" i="1" s="1"/>
  <c r="S1370" i="1" s="1"/>
  <c r="U1370" i="1" s="1"/>
  <c r="P1371" i="1"/>
  <c r="R1371" i="1" s="1"/>
  <c r="P1372" i="1"/>
  <c r="R1372" i="1" s="1"/>
  <c r="P1373" i="1"/>
  <c r="R1373" i="1" s="1"/>
  <c r="P1374" i="1"/>
  <c r="P1375" i="1"/>
  <c r="P1376" i="1"/>
  <c r="P1377" i="1"/>
  <c r="R1377" i="1" s="1"/>
  <c r="P1378" i="1"/>
  <c r="R1378" i="1" s="1"/>
  <c r="P1379" i="1"/>
  <c r="R1379" i="1" s="1"/>
  <c r="P1380" i="1"/>
  <c r="R1380" i="1" s="1"/>
  <c r="P1381" i="1"/>
  <c r="R1381" i="1" s="1"/>
  <c r="P1382" i="1"/>
  <c r="P1383" i="1"/>
  <c r="P1384" i="1"/>
  <c r="P1385" i="1"/>
  <c r="R1385" i="1" s="1"/>
  <c r="P1386" i="1"/>
  <c r="R1386" i="1" s="1"/>
  <c r="P1387" i="1"/>
  <c r="R1387" i="1" s="1"/>
  <c r="P1388" i="1"/>
  <c r="R1388" i="1" s="1"/>
  <c r="P1389" i="1"/>
  <c r="R1389" i="1" s="1"/>
  <c r="P1390" i="1"/>
  <c r="P1391" i="1"/>
  <c r="P1392" i="1"/>
  <c r="P1393" i="1"/>
  <c r="R1393" i="1" s="1"/>
  <c r="P1394" i="1"/>
  <c r="R1394" i="1" s="1"/>
  <c r="P1395" i="1"/>
  <c r="P1396" i="1"/>
  <c r="R1396" i="1" s="1"/>
  <c r="P1397" i="1"/>
  <c r="R1397" i="1" s="1"/>
  <c r="P1398" i="1"/>
  <c r="P1399" i="1"/>
  <c r="P1400" i="1"/>
  <c r="P1401" i="1"/>
  <c r="R1401" i="1" s="1"/>
  <c r="P1402" i="1"/>
  <c r="R1402" i="1" s="1"/>
  <c r="P1403" i="1"/>
  <c r="R1403" i="1" s="1"/>
  <c r="P1404" i="1"/>
  <c r="R1404" i="1" s="1"/>
  <c r="P1405" i="1"/>
  <c r="R1405" i="1" s="1"/>
  <c r="P1406" i="1"/>
  <c r="P1407" i="1"/>
  <c r="P1408" i="1"/>
  <c r="P1409" i="1"/>
  <c r="R1409" i="1" s="1"/>
  <c r="S1409" i="1" s="1"/>
  <c r="P1410" i="1"/>
  <c r="R1410" i="1" s="1"/>
  <c r="S1410" i="1" s="1"/>
  <c r="U1410" i="1" s="1"/>
  <c r="P1411" i="1"/>
  <c r="P1412" i="1"/>
  <c r="R1412" i="1" s="1"/>
  <c r="P1413" i="1"/>
  <c r="R1413" i="1" s="1"/>
  <c r="P1414" i="1"/>
  <c r="P1415" i="1"/>
  <c r="P1416" i="1"/>
  <c r="P1417" i="1"/>
  <c r="R1417" i="1" s="1"/>
  <c r="P1418" i="1"/>
  <c r="R1418" i="1" s="1"/>
  <c r="P1419" i="1"/>
  <c r="R1419" i="1" s="1"/>
  <c r="P1420" i="1"/>
  <c r="P1421" i="1"/>
  <c r="P1422" i="1"/>
  <c r="P1423" i="1"/>
  <c r="P1424" i="1"/>
  <c r="P1425" i="1"/>
  <c r="R1425" i="1" s="1"/>
  <c r="S1425" i="1" s="1"/>
  <c r="U1425" i="1" s="1"/>
  <c r="P1426" i="1"/>
  <c r="R1426" i="1" s="1"/>
  <c r="P1427" i="1"/>
  <c r="R1427" i="1" s="1"/>
  <c r="P1428" i="1"/>
  <c r="R1428" i="1" s="1"/>
  <c r="P1429" i="1"/>
  <c r="R1429" i="1" s="1"/>
  <c r="P1430" i="1"/>
  <c r="P1431" i="1"/>
  <c r="P1432" i="1"/>
  <c r="P1433" i="1"/>
  <c r="R1433" i="1" s="1"/>
  <c r="P1434" i="1"/>
  <c r="R1434" i="1" s="1"/>
  <c r="P1435" i="1"/>
  <c r="P1436" i="1"/>
  <c r="R1436" i="1" s="1"/>
  <c r="P1437" i="1"/>
  <c r="R1437" i="1" s="1"/>
  <c r="P1438" i="1"/>
  <c r="P1439" i="1"/>
  <c r="P1440" i="1"/>
  <c r="P1441" i="1"/>
  <c r="R1441" i="1" s="1"/>
  <c r="P1442" i="1"/>
  <c r="R1442" i="1" s="1"/>
  <c r="P1443" i="1"/>
  <c r="R1443" i="1" s="1"/>
  <c r="P1444" i="1"/>
  <c r="R1444" i="1" s="1"/>
  <c r="P1445" i="1"/>
  <c r="R1445" i="1" s="1"/>
  <c r="P1446" i="1"/>
  <c r="P1447" i="1"/>
  <c r="P1448" i="1"/>
  <c r="P1449" i="1"/>
  <c r="R1449" i="1" s="1"/>
  <c r="P1450" i="1"/>
  <c r="R1450" i="1" s="1"/>
  <c r="P1451" i="1"/>
  <c r="R1451" i="1" s="1"/>
  <c r="P1452" i="1"/>
  <c r="R1452" i="1" s="1"/>
  <c r="P1453" i="1"/>
  <c r="R1453" i="1" s="1"/>
  <c r="P1454" i="1"/>
  <c r="P1455" i="1"/>
  <c r="P1456" i="1"/>
  <c r="P1457" i="1"/>
  <c r="R1457" i="1" s="1"/>
  <c r="P1458" i="1"/>
  <c r="R1458" i="1" s="1"/>
  <c r="P1459" i="1"/>
  <c r="P1460" i="1"/>
  <c r="P1461" i="1"/>
  <c r="R1461" i="1" s="1"/>
  <c r="P1462" i="1"/>
  <c r="P1463" i="1"/>
  <c r="P1464" i="1"/>
  <c r="P1465" i="1"/>
  <c r="R1465" i="1" s="1"/>
  <c r="P1466" i="1"/>
  <c r="R1466" i="1" s="1"/>
  <c r="P1467" i="1"/>
  <c r="R1467" i="1" s="1"/>
  <c r="P1468" i="1"/>
  <c r="R1468" i="1" s="1"/>
  <c r="P1469" i="1"/>
  <c r="R1469" i="1" s="1"/>
  <c r="P1470" i="1"/>
  <c r="P1471" i="1"/>
  <c r="P1472" i="1"/>
  <c r="P1473" i="1"/>
  <c r="R1473" i="1" s="1"/>
  <c r="S1473" i="1" s="1"/>
  <c r="U1473" i="1" s="1"/>
  <c r="P1474" i="1"/>
  <c r="R1474" i="1" s="1"/>
  <c r="S1474" i="1" s="1"/>
  <c r="U1474" i="1" s="1"/>
  <c r="P1475" i="1"/>
  <c r="P1476" i="1"/>
  <c r="R1476" i="1" s="1"/>
  <c r="P1477" i="1"/>
  <c r="R1477" i="1" s="1"/>
  <c r="P1478" i="1"/>
  <c r="P1479" i="1"/>
  <c r="P1480" i="1"/>
  <c r="P1481" i="1"/>
  <c r="R1481" i="1" s="1"/>
  <c r="P1482" i="1"/>
  <c r="R1482" i="1" s="1"/>
  <c r="P1483" i="1"/>
  <c r="R1483" i="1" s="1"/>
  <c r="P1484" i="1"/>
  <c r="P1485" i="1"/>
  <c r="P1486" i="1"/>
  <c r="P1487" i="1"/>
  <c r="P1488" i="1"/>
  <c r="P1489" i="1"/>
  <c r="R1489" i="1" s="1"/>
  <c r="S1489" i="1" s="1"/>
  <c r="U1489" i="1" s="1"/>
  <c r="P1490" i="1"/>
  <c r="R1490" i="1" s="1"/>
  <c r="P1491" i="1"/>
  <c r="R1491" i="1" s="1"/>
  <c r="P1492" i="1"/>
  <c r="R1492" i="1" s="1"/>
  <c r="P1493" i="1"/>
  <c r="R1493" i="1" s="1"/>
  <c r="P1494" i="1"/>
  <c r="P1495" i="1"/>
  <c r="P1496" i="1"/>
  <c r="P1497" i="1"/>
  <c r="R1497" i="1" s="1"/>
  <c r="P1498" i="1"/>
  <c r="R1498" i="1" s="1"/>
  <c r="S1498" i="1" s="1"/>
  <c r="U1498" i="1" s="1"/>
  <c r="P1499" i="1"/>
  <c r="R1499" i="1" s="1"/>
  <c r="P1500" i="1"/>
  <c r="R1500" i="1" s="1"/>
  <c r="P1501" i="1"/>
  <c r="R1501" i="1" s="1"/>
  <c r="P1502" i="1"/>
  <c r="P1503" i="1"/>
  <c r="P1504" i="1"/>
  <c r="P1505" i="1"/>
  <c r="R1505" i="1" s="1"/>
  <c r="P1506" i="1"/>
  <c r="R1506" i="1" s="1"/>
  <c r="P1507" i="1"/>
  <c r="R1507" i="1" s="1"/>
  <c r="P1508" i="1"/>
  <c r="R1508" i="1" s="1"/>
  <c r="P1509" i="1"/>
  <c r="P1510" i="1"/>
  <c r="P1511" i="1"/>
  <c r="P1512" i="1"/>
  <c r="P1513" i="1"/>
  <c r="R1513" i="1" s="1"/>
  <c r="P1514" i="1"/>
  <c r="R1514" i="1" s="1"/>
  <c r="P1515" i="1"/>
  <c r="R1515" i="1" s="1"/>
  <c r="P1516" i="1"/>
  <c r="R1516" i="1" s="1"/>
  <c r="P1517" i="1"/>
  <c r="R1517" i="1" s="1"/>
  <c r="P1518" i="1"/>
  <c r="P1519" i="1"/>
  <c r="P1520" i="1"/>
  <c r="P1521" i="1"/>
  <c r="R1521" i="1" s="1"/>
  <c r="S1521" i="1" s="1"/>
  <c r="U1521" i="1" s="1"/>
  <c r="P1522" i="1"/>
  <c r="R1522" i="1" s="1"/>
  <c r="P1523" i="1"/>
  <c r="R1523" i="1" s="1"/>
  <c r="P1524" i="1"/>
  <c r="R1524" i="1" s="1"/>
  <c r="P1525" i="1"/>
  <c r="R1525" i="1" s="1"/>
  <c r="P1526" i="1"/>
  <c r="P1527" i="1"/>
  <c r="P1528" i="1"/>
  <c r="P1529" i="1"/>
  <c r="R1529" i="1" s="1"/>
  <c r="P1530" i="1"/>
  <c r="R1530" i="1" s="1"/>
  <c r="S1530" i="1" s="1"/>
  <c r="U1530" i="1" s="1"/>
  <c r="P1531" i="1"/>
  <c r="R1531" i="1" s="1"/>
  <c r="P1532" i="1"/>
  <c r="R1532" i="1" s="1"/>
  <c r="P1533" i="1"/>
  <c r="R1533" i="1" s="1"/>
  <c r="P1534" i="1"/>
  <c r="P1535" i="1"/>
  <c r="P1536" i="1"/>
  <c r="P1537" i="1"/>
  <c r="R1537" i="1" s="1"/>
  <c r="P1538" i="1"/>
  <c r="R1538" i="1" s="1"/>
  <c r="P1539" i="1"/>
  <c r="P1540" i="1"/>
  <c r="R1540" i="1" s="1"/>
  <c r="P1541" i="1"/>
  <c r="R1541" i="1" s="1"/>
  <c r="P1542" i="1"/>
  <c r="P1543" i="1"/>
  <c r="P1544" i="1"/>
  <c r="P1545" i="1"/>
  <c r="R1545" i="1" s="1"/>
  <c r="P1546" i="1"/>
  <c r="R1546" i="1" s="1"/>
  <c r="S1546" i="1" s="1"/>
  <c r="U1546" i="1" s="1"/>
  <c r="P1547" i="1"/>
  <c r="P1548" i="1"/>
  <c r="P1549" i="1"/>
  <c r="R1549" i="1" s="1"/>
  <c r="P1550" i="1"/>
  <c r="P1551" i="1"/>
  <c r="P1552" i="1"/>
  <c r="P1553" i="1"/>
  <c r="R1553" i="1" s="1"/>
  <c r="P1554" i="1"/>
  <c r="R1554" i="1" s="1"/>
  <c r="P1555" i="1"/>
  <c r="P1556" i="1"/>
  <c r="P1557" i="1"/>
  <c r="P1558" i="1"/>
  <c r="P1559" i="1"/>
  <c r="P1560" i="1"/>
  <c r="P1561" i="1"/>
  <c r="R1561" i="1" s="1"/>
  <c r="P1562" i="1"/>
  <c r="R1562" i="1" s="1"/>
  <c r="P1563" i="1"/>
  <c r="R1563" i="1" s="1"/>
  <c r="P1564" i="1"/>
  <c r="R1564" i="1" s="1"/>
  <c r="P1565" i="1"/>
  <c r="R1565" i="1" s="1"/>
  <c r="P1566" i="1"/>
  <c r="R1566" i="1" s="1"/>
  <c r="P1567" i="1"/>
  <c r="P1568" i="1"/>
  <c r="P1569" i="1"/>
  <c r="R1569" i="1" s="1"/>
  <c r="P1570" i="1"/>
  <c r="R1570" i="1" s="1"/>
  <c r="P1571" i="1"/>
  <c r="R1571" i="1" s="1"/>
  <c r="P1572" i="1"/>
  <c r="R1572" i="1" s="1"/>
  <c r="P1573" i="1"/>
  <c r="R1573" i="1" s="1"/>
  <c r="P1574" i="1"/>
  <c r="P1575" i="1"/>
  <c r="P1576" i="1"/>
  <c r="P1577" i="1"/>
  <c r="R1577" i="1" s="1"/>
  <c r="P1578" i="1"/>
  <c r="R1578" i="1" s="1"/>
  <c r="P1579" i="1"/>
  <c r="R1579" i="1" s="1"/>
  <c r="P1580" i="1"/>
  <c r="R1580" i="1" s="1"/>
  <c r="P1581" i="1"/>
  <c r="R1581" i="1" s="1"/>
  <c r="P1582" i="1"/>
  <c r="P1583" i="1"/>
  <c r="P1584" i="1"/>
  <c r="P1585" i="1"/>
  <c r="R1585" i="1" s="1"/>
  <c r="P1586" i="1"/>
  <c r="R1586" i="1" s="1"/>
  <c r="P1587" i="1"/>
  <c r="R1587" i="1" s="1"/>
  <c r="P1588" i="1"/>
  <c r="R1588" i="1" s="1"/>
  <c r="P1589" i="1"/>
  <c r="R1589" i="1" s="1"/>
  <c r="P1590" i="1"/>
  <c r="P1591" i="1"/>
  <c r="P1592" i="1"/>
  <c r="P1593" i="1"/>
  <c r="R1593" i="1" s="1"/>
  <c r="P1594" i="1"/>
  <c r="R1594" i="1" s="1"/>
  <c r="P1595" i="1"/>
  <c r="R1595" i="1" s="1"/>
  <c r="P1596" i="1"/>
  <c r="R1596" i="1" s="1"/>
  <c r="P1597" i="1"/>
  <c r="R1597" i="1" s="1"/>
  <c r="P1598" i="1"/>
  <c r="P1599" i="1"/>
  <c r="P1600" i="1"/>
  <c r="P1601" i="1"/>
  <c r="R1601" i="1" s="1"/>
  <c r="P1602" i="1"/>
  <c r="R1602" i="1" s="1"/>
  <c r="P1603" i="1"/>
  <c r="R1603" i="1" s="1"/>
  <c r="P1604" i="1"/>
  <c r="R1604" i="1" s="1"/>
  <c r="P1605" i="1"/>
  <c r="R1605" i="1" s="1"/>
  <c r="P1606" i="1"/>
  <c r="P1607" i="1"/>
  <c r="P1608" i="1"/>
  <c r="P1609" i="1"/>
  <c r="R1609" i="1" s="1"/>
  <c r="P1610" i="1"/>
  <c r="R1610" i="1" s="1"/>
  <c r="P1611" i="1"/>
  <c r="R1611" i="1" s="1"/>
  <c r="P1612" i="1"/>
  <c r="R1612" i="1" s="1"/>
  <c r="P1613" i="1"/>
  <c r="R1613" i="1" s="1"/>
  <c r="P1614" i="1"/>
  <c r="P1615" i="1"/>
  <c r="P1616" i="1"/>
  <c r="P1617" i="1"/>
  <c r="R1617" i="1" s="1"/>
  <c r="P1618" i="1"/>
  <c r="R1618" i="1" s="1"/>
  <c r="P1619" i="1"/>
  <c r="R1619" i="1" s="1"/>
  <c r="P1620" i="1"/>
  <c r="R1620" i="1" s="1"/>
  <c r="P1621" i="1"/>
  <c r="R1621" i="1" s="1"/>
  <c r="P1622" i="1"/>
  <c r="P1623" i="1"/>
  <c r="P1624" i="1"/>
  <c r="P1625" i="1"/>
  <c r="R1625" i="1" s="1"/>
  <c r="P1626" i="1"/>
  <c r="R1626" i="1" s="1"/>
  <c r="P1627" i="1"/>
  <c r="R1627" i="1" s="1"/>
  <c r="P1628" i="1"/>
  <c r="R1628" i="1" s="1"/>
  <c r="P1629" i="1"/>
  <c r="R1629" i="1" s="1"/>
  <c r="P1630" i="1"/>
  <c r="P1631" i="1"/>
  <c r="P1632" i="1"/>
  <c r="P1633" i="1"/>
  <c r="R1633" i="1" s="1"/>
  <c r="P1634" i="1"/>
  <c r="R1634" i="1" s="1"/>
  <c r="P1635" i="1"/>
  <c r="R1635" i="1" s="1"/>
  <c r="P1636" i="1"/>
  <c r="R1636" i="1" s="1"/>
  <c r="P1637" i="1"/>
  <c r="R1637" i="1" s="1"/>
  <c r="P1638" i="1"/>
  <c r="P1639" i="1"/>
  <c r="P1640" i="1"/>
  <c r="P1641" i="1"/>
  <c r="R1641" i="1" s="1"/>
  <c r="P1642" i="1"/>
  <c r="R1642" i="1" s="1"/>
  <c r="P1643" i="1"/>
  <c r="R1643" i="1" s="1"/>
  <c r="P1644" i="1"/>
  <c r="R1644" i="1" s="1"/>
  <c r="P1645" i="1"/>
  <c r="R1645" i="1" s="1"/>
  <c r="P1646" i="1"/>
  <c r="P1647" i="1"/>
  <c r="P1648" i="1"/>
  <c r="P1649" i="1"/>
  <c r="R1649" i="1" s="1"/>
  <c r="P1650" i="1"/>
  <c r="R1650" i="1" s="1"/>
  <c r="P1651" i="1"/>
  <c r="R1651" i="1" s="1"/>
  <c r="P1652" i="1"/>
  <c r="R1652" i="1" s="1"/>
  <c r="P1653" i="1"/>
  <c r="R1653" i="1" s="1"/>
  <c r="P1654" i="1"/>
  <c r="P1655" i="1"/>
  <c r="P1656" i="1"/>
  <c r="P1657" i="1"/>
  <c r="R1657" i="1" s="1"/>
  <c r="P1658" i="1"/>
  <c r="R1658" i="1" s="1"/>
  <c r="P1659" i="1"/>
  <c r="R1659" i="1" s="1"/>
  <c r="P1660" i="1"/>
  <c r="R1660" i="1" s="1"/>
  <c r="P1661" i="1"/>
  <c r="R1661" i="1" s="1"/>
  <c r="P1662" i="1"/>
  <c r="P1663" i="1"/>
  <c r="P1664" i="1"/>
  <c r="P1665" i="1"/>
  <c r="R1665" i="1" s="1"/>
  <c r="P1666" i="1"/>
  <c r="R1666" i="1" s="1"/>
  <c r="P1667" i="1"/>
  <c r="R1667" i="1" s="1"/>
  <c r="P1668" i="1"/>
  <c r="R1668" i="1" s="1"/>
  <c r="P1669" i="1"/>
  <c r="R1669" i="1" s="1"/>
  <c r="P1670" i="1"/>
  <c r="P1671" i="1"/>
  <c r="P1672" i="1"/>
  <c r="P1673" i="1"/>
  <c r="R1673" i="1" s="1"/>
  <c r="P1674" i="1"/>
  <c r="R1674" i="1" s="1"/>
  <c r="P1675" i="1"/>
  <c r="R1675" i="1" s="1"/>
  <c r="P1676" i="1"/>
  <c r="R1676" i="1" s="1"/>
  <c r="P1677" i="1"/>
  <c r="R1677" i="1" s="1"/>
  <c r="P1678" i="1"/>
  <c r="P1679" i="1"/>
  <c r="P1680" i="1"/>
  <c r="P1681" i="1"/>
  <c r="R1681" i="1" s="1"/>
  <c r="P1682" i="1"/>
  <c r="R1682" i="1" s="1"/>
  <c r="P1683" i="1"/>
  <c r="R1683" i="1" s="1"/>
  <c r="P1684" i="1"/>
  <c r="R1684" i="1" s="1"/>
  <c r="P1685" i="1"/>
  <c r="R1685" i="1" s="1"/>
  <c r="P1686" i="1"/>
  <c r="P1687" i="1"/>
  <c r="P1688" i="1"/>
  <c r="P1689" i="1"/>
  <c r="R1689" i="1" s="1"/>
  <c r="P1690" i="1"/>
  <c r="R1690" i="1" s="1"/>
  <c r="P1691" i="1"/>
  <c r="R1691" i="1" s="1"/>
  <c r="P1692" i="1"/>
  <c r="R1692" i="1" s="1"/>
  <c r="P1693" i="1"/>
  <c r="R1693" i="1" s="1"/>
  <c r="P1694" i="1"/>
  <c r="P1695" i="1"/>
  <c r="P1696" i="1"/>
  <c r="P1697" i="1"/>
  <c r="R1697" i="1" s="1"/>
  <c r="P1698" i="1"/>
  <c r="R1698" i="1" s="1"/>
  <c r="P1699" i="1"/>
  <c r="R1699" i="1" s="1"/>
  <c r="P1700" i="1"/>
  <c r="R1700" i="1" s="1"/>
  <c r="P1701" i="1"/>
  <c r="R1701" i="1" s="1"/>
  <c r="P1702" i="1"/>
  <c r="P1703" i="1"/>
  <c r="P1704" i="1"/>
  <c r="P1705" i="1"/>
  <c r="R1705" i="1" s="1"/>
  <c r="P2" i="1"/>
  <c r="R2" i="1" s="1"/>
  <c r="U1568" i="3" l="1"/>
  <c r="V1568" i="3" s="1"/>
  <c r="W1568" i="3" s="1"/>
  <c r="U1619" i="3"/>
  <c r="V1619" i="3"/>
  <c r="W1619" i="3" s="1"/>
  <c r="V1231" i="3"/>
  <c r="W1231" i="3" s="1"/>
  <c r="U1231" i="3"/>
  <c r="U1137" i="3"/>
  <c r="V1137" i="3" s="1"/>
  <c r="W1137" i="3" s="1"/>
  <c r="U1681" i="3"/>
  <c r="V1681" i="3"/>
  <c r="W1681" i="3" s="1"/>
  <c r="U1651" i="3"/>
  <c r="V1651" i="3"/>
  <c r="W1651" i="3" s="1"/>
  <c r="V1374" i="3"/>
  <c r="W1374" i="3" s="1"/>
  <c r="U1374" i="3"/>
  <c r="U1548" i="3"/>
  <c r="V1548" i="3" s="1"/>
  <c r="W1548" i="3" s="1"/>
  <c r="U1191" i="3"/>
  <c r="V1191" i="3" s="1"/>
  <c r="W1191" i="3" s="1"/>
  <c r="U1292" i="3"/>
  <c r="V1292" i="3"/>
  <c r="W1292" i="3" s="1"/>
  <c r="V1182" i="3"/>
  <c r="W1182" i="3" s="1"/>
  <c r="U1182" i="3"/>
  <c r="U1131" i="3"/>
  <c r="V1131" i="3"/>
  <c r="W1131" i="3" s="1"/>
  <c r="U1059" i="3"/>
  <c r="V1059" i="3"/>
  <c r="W1059" i="3" s="1"/>
  <c r="U1174" i="3"/>
  <c r="V1174" i="3" s="1"/>
  <c r="W1174" i="3" s="1"/>
  <c r="V1105" i="3"/>
  <c r="W1105" i="3" s="1"/>
  <c r="U1105" i="3"/>
  <c r="U1269" i="3"/>
  <c r="V1269" i="3" s="1"/>
  <c r="W1269" i="3" s="1"/>
  <c r="U1006" i="3"/>
  <c r="V1006" i="3"/>
  <c r="W1006" i="3" s="1"/>
  <c r="U777" i="3"/>
  <c r="V777" i="3"/>
  <c r="W777" i="3" s="1"/>
  <c r="U731" i="3"/>
  <c r="V731" i="3" s="1"/>
  <c r="W731" i="3" s="1"/>
  <c r="U640" i="3"/>
  <c r="V640" i="3" s="1"/>
  <c r="W640" i="3" s="1"/>
  <c r="U743" i="3"/>
  <c r="V743" i="3"/>
  <c r="W743" i="3" s="1"/>
  <c r="U677" i="3"/>
  <c r="V677" i="3"/>
  <c r="W677" i="3" s="1"/>
  <c r="V641" i="3"/>
  <c r="W641" i="3" s="1"/>
  <c r="U641" i="3"/>
  <c r="U609" i="3"/>
  <c r="V609" i="3" s="1"/>
  <c r="W609" i="3" s="1"/>
  <c r="U673" i="3"/>
  <c r="V673" i="3"/>
  <c r="W673" i="3" s="1"/>
  <c r="U626" i="3"/>
  <c r="V626" i="3" s="1"/>
  <c r="W626" i="3" s="1"/>
  <c r="V489" i="3"/>
  <c r="W489" i="3" s="1"/>
  <c r="U489" i="3"/>
  <c r="U473" i="3"/>
  <c r="V473" i="3"/>
  <c r="W473" i="3" s="1"/>
  <c r="U457" i="3"/>
  <c r="V457" i="3" s="1"/>
  <c r="W457" i="3" s="1"/>
  <c r="U425" i="3"/>
  <c r="V425" i="3" s="1"/>
  <c r="W425" i="3" s="1"/>
  <c r="V393" i="3"/>
  <c r="W393" i="3" s="1"/>
  <c r="U393" i="3"/>
  <c r="U423" i="3"/>
  <c r="V423" i="3" s="1"/>
  <c r="W423" i="3" s="1"/>
  <c r="U443" i="3"/>
  <c r="V443" i="3" s="1"/>
  <c r="W443" i="3" s="1"/>
  <c r="U463" i="3"/>
  <c r="V463" i="3" s="1"/>
  <c r="W463" i="3" s="1"/>
  <c r="U363" i="3"/>
  <c r="V363" i="3" s="1"/>
  <c r="W363" i="3" s="1"/>
  <c r="U319" i="3"/>
  <c r="V319" i="3" s="1"/>
  <c r="W319" i="3" s="1"/>
  <c r="U287" i="3"/>
  <c r="V287" i="3" s="1"/>
  <c r="W287" i="3" s="1"/>
  <c r="U255" i="3"/>
  <c r="V255" i="3" s="1"/>
  <c r="W255" i="3" s="1"/>
  <c r="V264" i="3"/>
  <c r="W264" i="3" s="1"/>
  <c r="U264" i="3"/>
  <c r="U159" i="3"/>
  <c r="V159" i="3" s="1"/>
  <c r="W159" i="3" s="1"/>
  <c r="U175" i="3"/>
  <c r="V175" i="3" s="1"/>
  <c r="W175" i="3" s="1"/>
  <c r="U71" i="3"/>
  <c r="V71" i="3"/>
  <c r="W71" i="3" s="1"/>
  <c r="V207" i="3"/>
  <c r="W207" i="3" s="1"/>
  <c r="U207" i="3"/>
  <c r="U1609" i="3"/>
  <c r="V1609" i="3"/>
  <c r="W1609" i="3" s="1"/>
  <c r="U1580" i="3"/>
  <c r="V1580" i="3" s="1"/>
  <c r="W1580" i="3" s="1"/>
  <c r="U1564" i="3"/>
  <c r="V1564" i="3" s="1"/>
  <c r="W1564" i="3" s="1"/>
  <c r="U1259" i="3"/>
  <c r="V1259" i="3" s="1"/>
  <c r="W1259" i="3" s="1"/>
  <c r="U1203" i="3"/>
  <c r="V1203" i="3"/>
  <c r="W1203" i="3" s="1"/>
  <c r="U1141" i="3"/>
  <c r="V1141" i="3" s="1"/>
  <c r="W1141" i="3" s="1"/>
  <c r="U1129" i="3"/>
  <c r="V1129" i="3" s="1"/>
  <c r="W1129" i="3" s="1"/>
  <c r="V1158" i="3"/>
  <c r="W1158" i="3" s="1"/>
  <c r="U1158" i="3"/>
  <c r="U1410" i="3"/>
  <c r="V1410" i="3" s="1"/>
  <c r="W1410" i="3" s="1"/>
  <c r="U1635" i="3"/>
  <c r="V1635" i="3"/>
  <c r="W1635" i="3" s="1"/>
  <c r="U1595" i="3"/>
  <c r="V1595" i="3"/>
  <c r="W1595" i="3" s="1"/>
  <c r="U1643" i="3"/>
  <c r="V1643" i="3" s="1"/>
  <c r="W1643" i="3" s="1"/>
  <c r="U1556" i="3"/>
  <c r="V1556" i="3" s="1"/>
  <c r="W1556" i="3" s="1"/>
  <c r="U1560" i="3"/>
  <c r="V1560" i="3" s="1"/>
  <c r="W1560" i="3" s="1"/>
  <c r="U1532" i="3"/>
  <c r="V1532" i="3" s="1"/>
  <c r="W1532" i="3" s="1"/>
  <c r="V1382" i="3"/>
  <c r="W1382" i="3" s="1"/>
  <c r="U1382" i="3"/>
  <c r="U1271" i="3"/>
  <c r="V1271" i="3" s="1"/>
  <c r="W1271" i="3" s="1"/>
  <c r="U1179" i="3"/>
  <c r="V1179" i="3"/>
  <c r="W1179" i="3" s="1"/>
  <c r="U1114" i="3"/>
  <c r="V1114" i="3" s="1"/>
  <c r="W1114" i="3" s="1"/>
  <c r="U1056" i="3"/>
  <c r="V1056" i="3" s="1"/>
  <c r="W1056" i="3" s="1"/>
  <c r="U1213" i="3"/>
  <c r="V1213" i="3" s="1"/>
  <c r="W1213" i="3" s="1"/>
  <c r="U1102" i="3"/>
  <c r="V1102" i="3" s="1"/>
  <c r="W1102" i="3" s="1"/>
  <c r="U1028" i="3"/>
  <c r="V1028" i="3" s="1"/>
  <c r="W1028" i="3" s="1"/>
  <c r="V964" i="3"/>
  <c r="W964" i="3" s="1"/>
  <c r="U964" i="3"/>
  <c r="U1037" i="3"/>
  <c r="V1037" i="3" s="1"/>
  <c r="W1037" i="3" s="1"/>
  <c r="U1002" i="3"/>
  <c r="V1002" i="3"/>
  <c r="W1002" i="3" s="1"/>
  <c r="U1173" i="3"/>
  <c r="V1173" i="3" s="1"/>
  <c r="W1173" i="3" s="1"/>
  <c r="V1147" i="3"/>
  <c r="W1147" i="3" s="1"/>
  <c r="U1147" i="3"/>
  <c r="U868" i="3"/>
  <c r="V868" i="3"/>
  <c r="W868" i="3" s="1"/>
  <c r="U636" i="3"/>
  <c r="V636" i="3" s="1"/>
  <c r="W636" i="3" s="1"/>
  <c r="U727" i="3"/>
  <c r="V727" i="3"/>
  <c r="W727" i="3" s="1"/>
  <c r="V637" i="3"/>
  <c r="W637" i="3" s="1"/>
  <c r="U637" i="3"/>
  <c r="U605" i="3"/>
  <c r="V605" i="3" s="1"/>
  <c r="W605" i="3" s="1"/>
  <c r="U937" i="3"/>
  <c r="V937" i="3" s="1"/>
  <c r="W937" i="3" s="1"/>
  <c r="U421" i="3"/>
  <c r="V421" i="3" s="1"/>
  <c r="W421" i="3" s="1"/>
  <c r="V389" i="3"/>
  <c r="W389" i="3" s="1"/>
  <c r="U389" i="3"/>
  <c r="U745" i="3"/>
  <c r="V745" i="3"/>
  <c r="W745" i="3" s="1"/>
  <c r="U618" i="3"/>
  <c r="V618" i="3" s="1"/>
  <c r="W618" i="3" s="1"/>
  <c r="U467" i="3"/>
  <c r="V467" i="3" s="1"/>
  <c r="W467" i="3" s="1"/>
  <c r="V395" i="3"/>
  <c r="W395" i="3" s="1"/>
  <c r="U395" i="3"/>
  <c r="U419" i="3"/>
  <c r="V419" i="3" s="1"/>
  <c r="W419" i="3" s="1"/>
  <c r="U812" i="3"/>
  <c r="V812" i="3" s="1"/>
  <c r="W812" i="3" s="1"/>
  <c r="U315" i="3"/>
  <c r="V315" i="3" s="1"/>
  <c r="W315" i="3" s="1"/>
  <c r="V283" i="3"/>
  <c r="W283" i="3" s="1"/>
  <c r="U283" i="3"/>
  <c r="U357" i="3"/>
  <c r="V357" i="3" s="1"/>
  <c r="W357" i="3" s="1"/>
  <c r="U199" i="3"/>
  <c r="V199" i="3" s="1"/>
  <c r="W199" i="3" s="1"/>
  <c r="U35" i="3"/>
  <c r="V35" i="3"/>
  <c r="W35" i="3" s="1"/>
  <c r="V155" i="3"/>
  <c r="W155" i="3" s="1"/>
  <c r="U155" i="3"/>
  <c r="U111" i="3"/>
  <c r="V111" i="3" s="1"/>
  <c r="W111" i="3" s="1"/>
  <c r="U89" i="3"/>
  <c r="V89" i="3"/>
  <c r="W89" i="3" s="1"/>
  <c r="U41" i="3"/>
  <c r="V41" i="3"/>
  <c r="W41" i="3" s="1"/>
  <c r="V65" i="3"/>
  <c r="W65" i="3" s="1"/>
  <c r="U65" i="3"/>
  <c r="U171" i="3"/>
  <c r="V171" i="3" s="1"/>
  <c r="W171" i="3" s="1"/>
  <c r="U1241" i="3"/>
  <c r="V1241" i="3" s="1"/>
  <c r="W1241" i="3" s="1"/>
  <c r="U1177" i="3"/>
  <c r="V1177" i="3" s="1"/>
  <c r="W1177" i="3" s="1"/>
  <c r="V1205" i="3"/>
  <c r="W1205" i="3" s="1"/>
  <c r="U1205" i="3"/>
  <c r="U1093" i="3"/>
  <c r="V1093" i="3"/>
  <c r="W1093" i="3" s="1"/>
  <c r="U917" i="3"/>
  <c r="V917" i="3" s="1"/>
  <c r="W917" i="3" s="1"/>
  <c r="U801" i="3"/>
  <c r="V801" i="3"/>
  <c r="W801" i="3" s="1"/>
  <c r="V1031" i="3"/>
  <c r="W1031" i="3" s="1"/>
  <c r="U1031" i="3"/>
  <c r="U828" i="3"/>
  <c r="V828" i="3" s="1"/>
  <c r="W828" i="3" s="1"/>
  <c r="U632" i="3"/>
  <c r="V632" i="3" s="1"/>
  <c r="W632" i="3" s="1"/>
  <c r="U876" i="3"/>
  <c r="V876" i="3" s="1"/>
  <c r="W876" i="3" s="1"/>
  <c r="V783" i="3"/>
  <c r="W783" i="3" s="1"/>
  <c r="U783" i="3"/>
  <c r="U633" i="3"/>
  <c r="V633" i="3" s="1"/>
  <c r="W633" i="3" s="1"/>
  <c r="U763" i="3"/>
  <c r="V763" i="3" s="1"/>
  <c r="W763" i="3" s="1"/>
  <c r="U751" i="3"/>
  <c r="V751" i="3"/>
  <c r="W751" i="3" s="1"/>
  <c r="V469" i="3"/>
  <c r="W469" i="3" s="1"/>
  <c r="U469" i="3"/>
  <c r="U453" i="3"/>
  <c r="V453" i="3" s="1"/>
  <c r="W453" i="3" s="1"/>
  <c r="U437" i="3"/>
  <c r="V437" i="3" s="1"/>
  <c r="W437" i="3" s="1"/>
  <c r="U417" i="3"/>
  <c r="V417" i="3" s="1"/>
  <c r="W417" i="3" s="1"/>
  <c r="V385" i="3"/>
  <c r="W385" i="3" s="1"/>
  <c r="U385" i="3"/>
  <c r="U791" i="3"/>
  <c r="V791" i="3" s="1"/>
  <c r="W791" i="3" s="1"/>
  <c r="U654" i="3"/>
  <c r="V654" i="3" s="1"/>
  <c r="W654" i="3" s="1"/>
  <c r="U704" i="3"/>
  <c r="V704" i="3"/>
  <c r="W704" i="3" s="1"/>
  <c r="V614" i="3"/>
  <c r="W614" i="3" s="1"/>
  <c r="U614" i="3"/>
  <c r="U431" i="3"/>
  <c r="V431" i="3" s="1"/>
  <c r="W431" i="3" s="1"/>
  <c r="U343" i="3"/>
  <c r="V343" i="3" s="1"/>
  <c r="W343" i="3" s="1"/>
  <c r="U311" i="3"/>
  <c r="V311" i="3" s="1"/>
  <c r="W311" i="3" s="1"/>
  <c r="V279" i="3"/>
  <c r="W279" i="3" s="1"/>
  <c r="U279" i="3"/>
  <c r="U498" i="3"/>
  <c r="V498" i="3" s="1"/>
  <c r="W498" i="3" s="1"/>
  <c r="U351" i="3"/>
  <c r="V351" i="3"/>
  <c r="W351" i="3" s="1"/>
  <c r="U471" i="3"/>
  <c r="V471" i="3" s="1"/>
  <c r="W471" i="3" s="1"/>
  <c r="V375" i="3"/>
  <c r="W375" i="3" s="1"/>
  <c r="U375" i="3"/>
  <c r="U312" i="3"/>
  <c r="V312" i="3" s="1"/>
  <c r="W312" i="3" s="1"/>
  <c r="U147" i="3"/>
  <c r="V147" i="3" s="1"/>
  <c r="W147" i="3" s="1"/>
  <c r="U288" i="3"/>
  <c r="V288" i="3" s="1"/>
  <c r="W288" i="3" s="1"/>
  <c r="U63" i="3"/>
  <c r="V63" i="3" s="1"/>
  <c r="W63" i="3" s="1"/>
  <c r="U31" i="3"/>
  <c r="V31" i="3"/>
  <c r="W31" i="3" s="1"/>
  <c r="U105" i="3"/>
  <c r="V105" i="3" s="1"/>
  <c r="W105" i="3" s="1"/>
  <c r="U403" i="3"/>
  <c r="V403" i="3" s="1"/>
  <c r="W403" i="3" s="1"/>
  <c r="V131" i="3"/>
  <c r="W131" i="3" s="1"/>
  <c r="U131" i="3"/>
  <c r="U81" i="3"/>
  <c r="V81" i="3"/>
  <c r="W81" i="3" s="1"/>
  <c r="U37" i="3"/>
  <c r="V37" i="3" s="1"/>
  <c r="W37" i="3" s="1"/>
  <c r="U124" i="3"/>
  <c r="V124" i="3" s="1"/>
  <c r="W124" i="3" s="1"/>
  <c r="U57" i="3"/>
  <c r="V57" i="3" s="1"/>
  <c r="W57" i="3" s="1"/>
  <c r="U1683" i="3"/>
  <c r="V1683" i="3"/>
  <c r="W1683" i="3" s="1"/>
  <c r="U1406" i="3"/>
  <c r="V1406" i="3" s="1"/>
  <c r="W1406" i="3" s="1"/>
  <c r="U1689" i="3"/>
  <c r="V1689" i="3"/>
  <c r="W1689" i="3" s="1"/>
  <c r="V1263" i="3"/>
  <c r="W1263" i="3" s="1"/>
  <c r="U1263" i="3"/>
  <c r="U1227" i="3"/>
  <c r="V1227" i="3"/>
  <c r="W1227" i="3" s="1"/>
  <c r="U1255" i="3"/>
  <c r="V1255" i="3" s="1"/>
  <c r="W1255" i="3" s="1"/>
  <c r="U1704" i="3"/>
  <c r="V1704" i="3"/>
  <c r="W1704" i="3" s="1"/>
  <c r="U1699" i="3"/>
  <c r="V1699" i="3" s="1"/>
  <c r="W1699" i="3" s="1"/>
  <c r="U1588" i="3"/>
  <c r="V1588" i="3" s="1"/>
  <c r="W1588" i="3" s="1"/>
  <c r="U1602" i="3"/>
  <c r="V1602" i="3"/>
  <c r="W1602" i="3" s="1"/>
  <c r="U1528" i="3"/>
  <c r="V1528" i="3" s="1"/>
  <c r="W1528" i="3" s="1"/>
  <c r="U1225" i="3"/>
  <c r="V1225" i="3" s="1"/>
  <c r="W1225" i="3" s="1"/>
  <c r="U1253" i="3"/>
  <c r="V1253" i="3" s="1"/>
  <c r="W1253" i="3" s="1"/>
  <c r="U1219" i="3"/>
  <c r="V1219" i="3" s="1"/>
  <c r="W1219" i="3" s="1"/>
  <c r="U1321" i="3"/>
  <c r="V1321" i="3" s="1"/>
  <c r="W1321" i="3" s="1"/>
  <c r="V1314" i="3"/>
  <c r="W1314" i="3" s="1"/>
  <c r="U1314" i="3"/>
  <c r="U1030" i="3"/>
  <c r="V1030" i="3"/>
  <c r="W1030" i="3" s="1"/>
  <c r="U987" i="3"/>
  <c r="V987" i="3"/>
  <c r="W987" i="3" s="1"/>
  <c r="U955" i="3"/>
  <c r="V955" i="3"/>
  <c r="W955" i="3" s="1"/>
  <c r="U1018" i="3"/>
  <c r="V1018" i="3" s="1"/>
  <c r="W1018" i="3" s="1"/>
  <c r="U1072" i="3"/>
  <c r="V1072" i="3" s="1"/>
  <c r="W1072" i="3" s="1"/>
  <c r="U827" i="3"/>
  <c r="V827" i="3"/>
  <c r="W827" i="3" s="1"/>
  <c r="U797" i="3"/>
  <c r="V797" i="3"/>
  <c r="W797" i="3" s="1"/>
  <c r="V929" i="3"/>
  <c r="W929" i="3" s="1"/>
  <c r="U929" i="3"/>
  <c r="U893" i="3"/>
  <c r="V893" i="3" s="1"/>
  <c r="W893" i="3" s="1"/>
  <c r="U921" i="3"/>
  <c r="V921" i="3" s="1"/>
  <c r="W921" i="3" s="1"/>
  <c r="U660" i="3"/>
  <c r="V660" i="3" s="1"/>
  <c r="W660" i="3" s="1"/>
  <c r="V628" i="3"/>
  <c r="W628" i="3" s="1"/>
  <c r="U628" i="3"/>
  <c r="U661" i="3"/>
  <c r="V661" i="3" s="1"/>
  <c r="W661" i="3" s="1"/>
  <c r="U629" i="3"/>
  <c r="V629" i="3" s="1"/>
  <c r="W629" i="3" s="1"/>
  <c r="U597" i="3"/>
  <c r="V597" i="3" s="1"/>
  <c r="W597" i="3" s="1"/>
  <c r="U874" i="3"/>
  <c r="V874" i="3" s="1"/>
  <c r="W874" i="3" s="1"/>
  <c r="U759" i="3"/>
  <c r="V759" i="3" s="1"/>
  <c r="W759" i="3" s="1"/>
  <c r="U594" i="3"/>
  <c r="V594" i="3" s="1"/>
  <c r="W594" i="3" s="1"/>
  <c r="U413" i="3"/>
  <c r="V413" i="3" s="1"/>
  <c r="W413" i="3" s="1"/>
  <c r="V381" i="3"/>
  <c r="W381" i="3" s="1"/>
  <c r="U381" i="3"/>
  <c r="U555" i="3"/>
  <c r="V555" i="3"/>
  <c r="W555" i="3" s="1"/>
  <c r="U552" i="3"/>
  <c r="V552" i="3" s="1"/>
  <c r="W552" i="3" s="1"/>
  <c r="U391" i="3"/>
  <c r="V391" i="3" s="1"/>
  <c r="W391" i="3" s="1"/>
  <c r="V520" i="3"/>
  <c r="W520" i="3" s="1"/>
  <c r="U520" i="3"/>
  <c r="U339" i="3"/>
  <c r="V339" i="3" s="1"/>
  <c r="W339" i="3" s="1"/>
  <c r="U307" i="3"/>
  <c r="V307" i="3" s="1"/>
  <c r="W307" i="3" s="1"/>
  <c r="U275" i="3"/>
  <c r="V275" i="3" s="1"/>
  <c r="W275" i="3" s="1"/>
  <c r="V483" i="3"/>
  <c r="W483" i="3" s="1"/>
  <c r="U483" i="3"/>
  <c r="U606" i="3"/>
  <c r="V606" i="3" s="1"/>
  <c r="W606" i="3" s="1"/>
  <c r="U328" i="3"/>
  <c r="V328" i="3" s="1"/>
  <c r="W328" i="3" s="1"/>
  <c r="U223" i="3"/>
  <c r="V223" i="3" s="1"/>
  <c r="W223" i="3" s="1"/>
  <c r="V459" i="3"/>
  <c r="W459" i="3" s="1"/>
  <c r="U459" i="3"/>
  <c r="U211" i="3"/>
  <c r="V211" i="3" s="1"/>
  <c r="W211" i="3" s="1"/>
  <c r="U748" i="3"/>
  <c r="V748" i="3" s="1"/>
  <c r="W748" i="3" s="1"/>
  <c r="U59" i="3"/>
  <c r="V59" i="3"/>
  <c r="W59" i="3" s="1"/>
  <c r="U27" i="3"/>
  <c r="V27" i="3" s="1"/>
  <c r="W27" i="3" s="1"/>
  <c r="U227" i="3"/>
  <c r="V227" i="3" s="1"/>
  <c r="W227" i="3" s="1"/>
  <c r="U115" i="3"/>
  <c r="V115" i="3" s="1"/>
  <c r="W115" i="3" s="1"/>
  <c r="U77" i="3"/>
  <c r="V77" i="3"/>
  <c r="W77" i="3" s="1"/>
  <c r="V33" i="3"/>
  <c r="W33" i="3" s="1"/>
  <c r="U33" i="3"/>
  <c r="U108" i="3"/>
  <c r="V108" i="3" s="1"/>
  <c r="W108" i="3" s="1"/>
  <c r="U25" i="3"/>
  <c r="V25" i="3"/>
  <c r="W25" i="3" s="1"/>
  <c r="U268" i="3"/>
  <c r="V268" i="3" s="1"/>
  <c r="W268" i="3" s="1"/>
  <c r="U1625" i="3"/>
  <c r="V1625" i="3" s="1"/>
  <c r="W1625" i="3" s="1"/>
  <c r="U1199" i="3"/>
  <c r="V1199" i="3" s="1"/>
  <c r="W1199" i="3" s="1"/>
  <c r="U1394" i="3"/>
  <c r="V1394" i="3" s="1"/>
  <c r="W1394" i="3" s="1"/>
  <c r="U1157" i="3"/>
  <c r="V1157" i="3" s="1"/>
  <c r="W1157" i="3" s="1"/>
  <c r="V1305" i="3"/>
  <c r="W1305" i="3" s="1"/>
  <c r="U1305" i="3"/>
  <c r="U1099" i="3"/>
  <c r="V1099" i="3"/>
  <c r="W1099" i="3" s="1"/>
  <c r="U1026" i="3"/>
  <c r="V1026" i="3"/>
  <c r="W1026" i="3" s="1"/>
  <c r="U1289" i="3"/>
  <c r="V1289" i="3" s="1"/>
  <c r="W1289" i="3" s="1"/>
  <c r="V1077" i="3"/>
  <c r="W1077" i="3" s="1"/>
  <c r="U1077" i="3"/>
  <c r="U1298" i="3"/>
  <c r="V1298" i="3" s="1"/>
  <c r="W1298" i="3" s="1"/>
  <c r="U793" i="3"/>
  <c r="V793" i="3"/>
  <c r="W793" i="3" s="1"/>
  <c r="U913" i="3"/>
  <c r="V913" i="3" s="1"/>
  <c r="W913" i="3" s="1"/>
  <c r="V656" i="3"/>
  <c r="W656" i="3" s="1"/>
  <c r="U656" i="3"/>
  <c r="U624" i="3"/>
  <c r="V624" i="3" s="1"/>
  <c r="W624" i="3" s="1"/>
  <c r="U657" i="3"/>
  <c r="V657" i="3" s="1"/>
  <c r="W657" i="3" s="1"/>
  <c r="U755" i="3"/>
  <c r="V755" i="3" s="1"/>
  <c r="W755" i="3" s="1"/>
  <c r="V630" i="3"/>
  <c r="W630" i="3" s="1"/>
  <c r="U630" i="3"/>
  <c r="U583" i="3"/>
  <c r="V583" i="3"/>
  <c r="W583" i="3" s="1"/>
  <c r="U481" i="3"/>
  <c r="V481" i="3" s="1"/>
  <c r="W481" i="3" s="1"/>
  <c r="U465" i="3"/>
  <c r="V465" i="3" s="1"/>
  <c r="W465" i="3" s="1"/>
  <c r="V433" i="3"/>
  <c r="W433" i="3" s="1"/>
  <c r="U433" i="3"/>
  <c r="U409" i="3"/>
  <c r="V409" i="3"/>
  <c r="W409" i="3" s="1"/>
  <c r="U377" i="3"/>
  <c r="V377" i="3"/>
  <c r="W377" i="3" s="1"/>
  <c r="U537" i="3"/>
  <c r="V537" i="3"/>
  <c r="W537" i="3" s="1"/>
  <c r="V415" i="3"/>
  <c r="W415" i="3" s="1"/>
  <c r="U415" i="3"/>
  <c r="U335" i="3"/>
  <c r="V335" i="3" s="1"/>
  <c r="W335" i="3" s="1"/>
  <c r="U303" i="3"/>
  <c r="V303" i="3" s="1"/>
  <c r="W303" i="3" s="1"/>
  <c r="U271" i="3"/>
  <c r="V271" i="3" s="1"/>
  <c r="W271" i="3" s="1"/>
  <c r="V280" i="3"/>
  <c r="W280" i="3" s="1"/>
  <c r="U280" i="3"/>
  <c r="U292" i="3"/>
  <c r="V292" i="3" s="1"/>
  <c r="W292" i="3" s="1"/>
  <c r="U87" i="3"/>
  <c r="V87" i="3"/>
  <c r="W87" i="3" s="1"/>
  <c r="U55" i="3"/>
  <c r="V55" i="3"/>
  <c r="W55" i="3" s="1"/>
  <c r="U23" i="3"/>
  <c r="V23" i="3" s="1"/>
  <c r="W23" i="3" s="1"/>
  <c r="U344" i="3"/>
  <c r="V344" i="3" s="1"/>
  <c r="W344" i="3" s="1"/>
  <c r="U252" i="3"/>
  <c r="V252" i="3" s="1"/>
  <c r="W252" i="3" s="1"/>
  <c r="U104" i="3"/>
  <c r="V104" i="3" s="1"/>
  <c r="W104" i="3" s="1"/>
  <c r="U69" i="3"/>
  <c r="V69" i="3" s="1"/>
  <c r="W69" i="3" s="1"/>
  <c r="U29" i="3"/>
  <c r="V29" i="3"/>
  <c r="W29" i="3" s="1"/>
  <c r="U17" i="3"/>
  <c r="V17" i="3" s="1"/>
  <c r="W17" i="3" s="1"/>
  <c r="U1673" i="3"/>
  <c r="V1673" i="3"/>
  <c r="W1673" i="3" s="1"/>
  <c r="V1540" i="3"/>
  <c r="W1540" i="3" s="1"/>
  <c r="U1540" i="3"/>
  <c r="U1544" i="3"/>
  <c r="V1544" i="3" s="1"/>
  <c r="W1544" i="3" s="1"/>
  <c r="U1337" i="3"/>
  <c r="V1337" i="3" s="1"/>
  <c r="W1337" i="3" s="1"/>
  <c r="U1705" i="3"/>
  <c r="V1705" i="3" s="1"/>
  <c r="W1705" i="3" s="1"/>
  <c r="V1390" i="3"/>
  <c r="W1390" i="3" s="1"/>
  <c r="U1390" i="3"/>
  <c r="U1398" i="3"/>
  <c r="V1398" i="3" s="1"/>
  <c r="W1398" i="3" s="1"/>
  <c r="U1552" i="3"/>
  <c r="V1552" i="3" s="1"/>
  <c r="W1552" i="3" s="1"/>
  <c r="U1282" i="3"/>
  <c r="V1282" i="3"/>
  <c r="W1282" i="3" s="1"/>
  <c r="U1195" i="3"/>
  <c r="V1195" i="3" s="1"/>
  <c r="W1195" i="3" s="1"/>
  <c r="U1223" i="3"/>
  <c r="V1223" i="3" s="1"/>
  <c r="W1223" i="3" s="1"/>
  <c r="U1378" i="3"/>
  <c r="V1378" i="3" s="1"/>
  <c r="W1378" i="3" s="1"/>
  <c r="U1133" i="3"/>
  <c r="V1133" i="3" s="1"/>
  <c r="W1133" i="3" s="1"/>
  <c r="U1153" i="3"/>
  <c r="V1153" i="3" s="1"/>
  <c r="W1153" i="3" s="1"/>
  <c r="U1155" i="3"/>
  <c r="V1155" i="3"/>
  <c r="W1155" i="3" s="1"/>
  <c r="U1134" i="3"/>
  <c r="V1134" i="3" s="1"/>
  <c r="W1134" i="3" s="1"/>
  <c r="U1087" i="3"/>
  <c r="V1087" i="3" s="1"/>
  <c r="W1087" i="3" s="1"/>
  <c r="V1142" i="3"/>
  <c r="W1142" i="3" s="1"/>
  <c r="U1142" i="3"/>
  <c r="U980" i="3"/>
  <c r="V980" i="3" s="1"/>
  <c r="W980" i="3" s="1"/>
  <c r="U948" i="3"/>
  <c r="V948" i="3" s="1"/>
  <c r="W948" i="3" s="1"/>
  <c r="U1036" i="3"/>
  <c r="V1036" i="3" s="1"/>
  <c r="W1036" i="3" s="1"/>
  <c r="U884" i="3"/>
  <c r="V884" i="3" s="1"/>
  <c r="W884" i="3" s="1"/>
  <c r="U852" i="3"/>
  <c r="V852" i="3"/>
  <c r="W852" i="3" s="1"/>
  <c r="U820" i="3"/>
  <c r="V820" i="3"/>
  <c r="W820" i="3" s="1"/>
  <c r="U789" i="3"/>
  <c r="V789" i="3"/>
  <c r="W789" i="3" s="1"/>
  <c r="U883" i="3"/>
  <c r="V883" i="3" s="1"/>
  <c r="W883" i="3" s="1"/>
  <c r="U810" i="3"/>
  <c r="V810" i="3"/>
  <c r="W810" i="3" s="1"/>
  <c r="U652" i="3"/>
  <c r="V652" i="3" s="1"/>
  <c r="W652" i="3" s="1"/>
  <c r="U620" i="3"/>
  <c r="V620" i="3" s="1"/>
  <c r="W620" i="3" s="1"/>
  <c r="U693" i="3"/>
  <c r="V693" i="3" s="1"/>
  <c r="W693" i="3" s="1"/>
  <c r="U653" i="3"/>
  <c r="V653" i="3" s="1"/>
  <c r="W653" i="3" s="1"/>
  <c r="U621" i="3"/>
  <c r="V621" i="3" s="1"/>
  <c r="W621" i="3" s="1"/>
  <c r="U1046" i="3"/>
  <c r="V1046" i="3"/>
  <c r="W1046" i="3" s="1"/>
  <c r="U819" i="3"/>
  <c r="V819" i="3" s="1"/>
  <c r="W819" i="3" s="1"/>
  <c r="U775" i="3"/>
  <c r="V775" i="3" s="1"/>
  <c r="W775" i="3" s="1"/>
  <c r="U666" i="3"/>
  <c r="V666" i="3" s="1"/>
  <c r="W666" i="3" s="1"/>
  <c r="U505" i="3"/>
  <c r="V505" i="3"/>
  <c r="W505" i="3" s="1"/>
  <c r="V331" i="3"/>
  <c r="W331" i="3" s="1"/>
  <c r="U331" i="3"/>
  <c r="U267" i="3"/>
  <c r="V267" i="3" s="1"/>
  <c r="W267" i="3" s="1"/>
  <c r="U638" i="3"/>
  <c r="V638" i="3" s="1"/>
  <c r="W638" i="3" s="1"/>
  <c r="U191" i="3"/>
  <c r="V191" i="3" s="1"/>
  <c r="W191" i="3" s="1"/>
  <c r="V427" i="3"/>
  <c r="W427" i="3" s="1"/>
  <c r="U427" i="3"/>
  <c r="U83" i="3"/>
  <c r="V83" i="3"/>
  <c r="W83" i="3" s="1"/>
  <c r="U51" i="3"/>
  <c r="V51" i="3"/>
  <c r="W51" i="3" s="1"/>
  <c r="U19" i="3"/>
  <c r="V19" i="3"/>
  <c r="W19" i="3" s="1"/>
  <c r="V195" i="3"/>
  <c r="W195" i="3" s="1"/>
  <c r="U195" i="3"/>
  <c r="U61" i="3"/>
  <c r="V61" i="3"/>
  <c r="W61" i="3" s="1"/>
  <c r="U21" i="3"/>
  <c r="V21" i="3" s="1"/>
  <c r="W21" i="3" s="1"/>
  <c r="U93" i="3"/>
  <c r="V93" i="3"/>
  <c r="W93" i="3" s="1"/>
  <c r="U9" i="3"/>
  <c r="V9" i="3" s="1"/>
  <c r="W9" i="3" s="1"/>
  <c r="U332" i="3"/>
  <c r="V332" i="3" s="1"/>
  <c r="W332" i="3" s="1"/>
  <c r="U1572" i="3"/>
  <c r="V1572" i="3" s="1"/>
  <c r="W1572" i="3" s="1"/>
  <c r="U1576" i="3"/>
  <c r="V1576" i="3" s="1"/>
  <c r="W1576" i="3" s="1"/>
  <c r="V1592" i="3"/>
  <c r="W1592" i="3" s="1"/>
  <c r="U1592" i="3"/>
  <c r="U1518" i="3"/>
  <c r="V1518" i="3"/>
  <c r="W1518" i="3" s="1"/>
  <c r="U1536" i="3"/>
  <c r="V1536" i="3" s="1"/>
  <c r="W1536" i="3" s="1"/>
  <c r="U1193" i="3"/>
  <c r="V1193" i="3"/>
  <c r="W1193" i="3" s="1"/>
  <c r="V1221" i="3"/>
  <c r="W1221" i="3" s="1"/>
  <c r="U1221" i="3"/>
  <c r="U1187" i="3"/>
  <c r="V1187" i="3" s="1"/>
  <c r="W1187" i="3" s="1"/>
  <c r="U1101" i="3"/>
  <c r="V1101" i="3" s="1"/>
  <c r="W1101" i="3" s="1"/>
  <c r="U1121" i="3"/>
  <c r="V1121" i="3"/>
  <c r="W1121" i="3" s="1"/>
  <c r="V1146" i="3"/>
  <c r="W1146" i="3" s="1"/>
  <c r="U1146" i="3"/>
  <c r="U1181" i="3"/>
  <c r="V1181" i="3" s="1"/>
  <c r="W1181" i="3" s="1"/>
  <c r="U990" i="3"/>
  <c r="V990" i="3"/>
  <c r="W990" i="3" s="1"/>
  <c r="U785" i="3"/>
  <c r="V785" i="3"/>
  <c r="W785" i="3" s="1"/>
  <c r="V1043" i="3"/>
  <c r="W1043" i="3" s="1"/>
  <c r="U1043" i="3"/>
  <c r="U867" i="3"/>
  <c r="V867" i="3"/>
  <c r="W867" i="3" s="1"/>
  <c r="U649" i="3"/>
  <c r="V649" i="3" s="1"/>
  <c r="W649" i="3" s="1"/>
  <c r="U617" i="3"/>
  <c r="V617" i="3" s="1"/>
  <c r="W617" i="3" s="1"/>
  <c r="V787" i="3"/>
  <c r="W787" i="3" s="1"/>
  <c r="U787" i="3"/>
  <c r="U680" i="3"/>
  <c r="V680" i="3" s="1"/>
  <c r="W680" i="3" s="1"/>
  <c r="U493" i="3"/>
  <c r="V493" i="3" s="1"/>
  <c r="W493" i="3" s="1"/>
  <c r="U477" i="3"/>
  <c r="V477" i="3" s="1"/>
  <c r="W477" i="3" s="1"/>
  <c r="V461" i="3"/>
  <c r="W461" i="3" s="1"/>
  <c r="U461" i="3"/>
  <c r="U445" i="3"/>
  <c r="V445" i="3" s="1"/>
  <c r="W445" i="3" s="1"/>
  <c r="U429" i="3"/>
  <c r="V429" i="3" s="1"/>
  <c r="W429" i="3" s="1"/>
  <c r="U401" i="3"/>
  <c r="V401" i="3" s="1"/>
  <c r="W401" i="3" s="1"/>
  <c r="V369" i="3"/>
  <c r="W369" i="3" s="1"/>
  <c r="U369" i="3"/>
  <c r="U835" i="3"/>
  <c r="V835" i="3"/>
  <c r="W835" i="3" s="1"/>
  <c r="U650" i="3"/>
  <c r="V650" i="3" s="1"/>
  <c r="W650" i="3" s="1"/>
  <c r="U475" i="3"/>
  <c r="V475" i="3" s="1"/>
  <c r="W475" i="3" s="1"/>
  <c r="V327" i="3"/>
  <c r="W327" i="3" s="1"/>
  <c r="U327" i="3"/>
  <c r="U263" i="3"/>
  <c r="V263" i="3" s="1"/>
  <c r="W263" i="3" s="1"/>
  <c r="U602" i="3"/>
  <c r="V602" i="3" s="1"/>
  <c r="W602" i="3" s="1"/>
  <c r="U79" i="3"/>
  <c r="V79" i="3"/>
  <c r="W79" i="3" s="1"/>
  <c r="U47" i="3"/>
  <c r="V47" i="3" s="1"/>
  <c r="W47" i="3" s="1"/>
  <c r="U447" i="3"/>
  <c r="V447" i="3" s="1"/>
  <c r="W447" i="3" s="1"/>
  <c r="U586" i="3"/>
  <c r="V586" i="3" s="1"/>
  <c r="W586" i="3" s="1"/>
  <c r="U569" i="3"/>
  <c r="V569" i="3"/>
  <c r="W569" i="3" s="1"/>
  <c r="U53" i="3"/>
  <c r="V53" i="3" s="1"/>
  <c r="W53" i="3" s="1"/>
  <c r="U13" i="3"/>
  <c r="V13" i="3" s="1"/>
  <c r="W13" i="3" s="1"/>
  <c r="U1117" i="3"/>
  <c r="V1117" i="3" s="1"/>
  <c r="W1117" i="3" s="1"/>
  <c r="U1042" i="3"/>
  <c r="V1042" i="3"/>
  <c r="W1042" i="3" s="1"/>
  <c r="U971" i="3"/>
  <c r="V971" i="3" s="1"/>
  <c r="W971" i="3" s="1"/>
  <c r="U1119" i="3"/>
  <c r="V1119" i="3" s="1"/>
  <c r="W1119" i="3" s="1"/>
  <c r="U1125" i="3"/>
  <c r="V1125" i="3"/>
  <c r="W1125" i="3" s="1"/>
  <c r="U875" i="3"/>
  <c r="V875" i="3"/>
  <c r="W875" i="3" s="1"/>
  <c r="U843" i="3"/>
  <c r="V843" i="3" s="1"/>
  <c r="W843" i="3" s="1"/>
  <c r="U811" i="3"/>
  <c r="V811" i="3"/>
  <c r="W811" i="3" s="1"/>
  <c r="U781" i="3"/>
  <c r="V781" i="3"/>
  <c r="W781" i="3" s="1"/>
  <c r="U891" i="3"/>
  <c r="V891" i="3"/>
  <c r="W891" i="3" s="1"/>
  <c r="V795" i="3"/>
  <c r="W795" i="3" s="1"/>
  <c r="U795" i="3"/>
  <c r="U681" i="3"/>
  <c r="V681" i="3"/>
  <c r="W681" i="3" s="1"/>
  <c r="U644" i="3"/>
  <c r="V644" i="3"/>
  <c r="W644" i="3" s="1"/>
  <c r="U860" i="3"/>
  <c r="V860" i="3" s="1"/>
  <c r="W860" i="3" s="1"/>
  <c r="U858" i="3"/>
  <c r="V858" i="3" s="1"/>
  <c r="W858" i="3" s="1"/>
  <c r="U771" i="3"/>
  <c r="V771" i="3" s="1"/>
  <c r="W771" i="3" s="1"/>
  <c r="U658" i="3"/>
  <c r="V658" i="3" s="1"/>
  <c r="W658" i="3" s="1"/>
  <c r="U551" i="3"/>
  <c r="V551" i="3"/>
  <c r="W551" i="3" s="1"/>
  <c r="U519" i="3"/>
  <c r="V519" i="3" s="1"/>
  <c r="W519" i="3" s="1"/>
  <c r="U397" i="3"/>
  <c r="V397" i="3" s="1"/>
  <c r="W397" i="3" s="1"/>
  <c r="U735" i="3"/>
  <c r="V735" i="3"/>
  <c r="W735" i="3" s="1"/>
  <c r="U590" i="3"/>
  <c r="V590" i="3" s="1"/>
  <c r="W590" i="3" s="1"/>
  <c r="U729" i="3"/>
  <c r="V729" i="3" s="1"/>
  <c r="W729" i="3" s="1"/>
  <c r="U495" i="3"/>
  <c r="V495" i="3" s="1"/>
  <c r="W495" i="3" s="1"/>
  <c r="U383" i="3"/>
  <c r="V383" i="3" s="1"/>
  <c r="W383" i="3" s="1"/>
  <c r="U323" i="3"/>
  <c r="V323" i="3" s="1"/>
  <c r="W323" i="3" s="1"/>
  <c r="V291" i="3"/>
  <c r="W291" i="3" s="1"/>
  <c r="U291" i="3"/>
  <c r="U259" i="3"/>
  <c r="V259" i="3" s="1"/>
  <c r="W259" i="3" s="1"/>
  <c r="U535" i="3"/>
  <c r="V535" i="3"/>
  <c r="W535" i="3" s="1"/>
  <c r="U407" i="3"/>
  <c r="V407" i="3" s="1"/>
  <c r="W407" i="3" s="1"/>
  <c r="U359" i="3"/>
  <c r="V359" i="3" s="1"/>
  <c r="W359" i="3" s="1"/>
  <c r="U248" i="3"/>
  <c r="V248" i="3" s="1"/>
  <c r="W248" i="3" s="1"/>
  <c r="U732" i="3"/>
  <c r="V732" i="3" s="1"/>
  <c r="W732" i="3" s="1"/>
  <c r="U135" i="3"/>
  <c r="V135" i="3" s="1"/>
  <c r="W135" i="3" s="1"/>
  <c r="U43" i="3"/>
  <c r="V43" i="3" s="1"/>
  <c r="W43" i="3" s="1"/>
  <c r="U316" i="3"/>
  <c r="V316" i="3" s="1"/>
  <c r="W316" i="3" s="1"/>
  <c r="U308" i="3"/>
  <c r="V308" i="3" s="1"/>
  <c r="W308" i="3" s="1"/>
  <c r="U247" i="3"/>
  <c r="V247" i="3" s="1"/>
  <c r="W247" i="3" s="1"/>
  <c r="V151" i="3"/>
  <c r="W151" i="3" s="1"/>
  <c r="U151" i="3"/>
  <c r="U97" i="3"/>
  <c r="V97" i="3"/>
  <c r="W97" i="3" s="1"/>
  <c r="U49" i="3"/>
  <c r="V49" i="3" s="1"/>
  <c r="W49" i="3" s="1"/>
  <c r="U5" i="3"/>
  <c r="V5" i="3"/>
  <c r="W5" i="3" s="1"/>
  <c r="U1649" i="3"/>
  <c r="V1649" i="3" s="1"/>
  <c r="W1649" i="3" s="1"/>
  <c r="U1372" i="3"/>
  <c r="V1372" i="3"/>
  <c r="W1372" i="3" s="1"/>
  <c r="U1621" i="3"/>
  <c r="V1621" i="3"/>
  <c r="W1621" i="3" s="1"/>
  <c r="U1676" i="3"/>
  <c r="V1676" i="3"/>
  <c r="W1676" i="3" s="1"/>
  <c r="U1667" i="3"/>
  <c r="V1667" i="3" s="1"/>
  <c r="W1667" i="3" s="1"/>
  <c r="U1641" i="3"/>
  <c r="V1641" i="3"/>
  <c r="W1641" i="3" s="1"/>
  <c r="U1481" i="3"/>
  <c r="V1481" i="3" s="1"/>
  <c r="W1481" i="3" s="1"/>
  <c r="U1404" i="3"/>
  <c r="V1404" i="3"/>
  <c r="W1404" i="3" s="1"/>
  <c r="V1442" i="3"/>
  <c r="W1442" i="3" s="1"/>
  <c r="U1442" i="3"/>
  <c r="U1349" i="3"/>
  <c r="V1349" i="3" s="1"/>
  <c r="W1349" i="3" s="1"/>
  <c r="U1414" i="3"/>
  <c r="V1414" i="3" s="1"/>
  <c r="W1414" i="3" s="1"/>
  <c r="U1473" i="3"/>
  <c r="V1473" i="3" s="1"/>
  <c r="W1473" i="3" s="1"/>
  <c r="V1425" i="3"/>
  <c r="W1425" i="3" s="1"/>
  <c r="U1425" i="3"/>
  <c r="U1280" i="3"/>
  <c r="V1280" i="3" s="1"/>
  <c r="W1280" i="3" s="1"/>
  <c r="U1366" i="3"/>
  <c r="V1366" i="3" s="1"/>
  <c r="W1366" i="3" s="1"/>
  <c r="U1297" i="3"/>
  <c r="V1297" i="3" s="1"/>
  <c r="W1297" i="3" s="1"/>
  <c r="V1251" i="3"/>
  <c r="W1251" i="3" s="1"/>
  <c r="U1251" i="3"/>
  <c r="U1362" i="3"/>
  <c r="V1362" i="3" s="1"/>
  <c r="W1362" i="3" s="1"/>
  <c r="U1215" i="3"/>
  <c r="V1215" i="3" s="1"/>
  <c r="W1215" i="3" s="1"/>
  <c r="U1089" i="3"/>
  <c r="V1089" i="3"/>
  <c r="W1089" i="3" s="1"/>
  <c r="V1243" i="3"/>
  <c r="W1243" i="3" s="1"/>
  <c r="U1243" i="3"/>
  <c r="U1275" i="3"/>
  <c r="V1275" i="3" s="1"/>
  <c r="W1275" i="3" s="1"/>
  <c r="U1154" i="3"/>
  <c r="V1154" i="3" s="1"/>
  <c r="W1154" i="3" s="1"/>
  <c r="U1045" i="3"/>
  <c r="V1045" i="3" s="1"/>
  <c r="W1045" i="3" s="1"/>
  <c r="V1183" i="3"/>
  <c r="W1183" i="3" s="1"/>
  <c r="U1183" i="3"/>
  <c r="U962" i="3"/>
  <c r="V962" i="3"/>
  <c r="W962" i="3" s="1"/>
  <c r="U1239" i="3"/>
  <c r="V1239" i="3" s="1"/>
  <c r="W1239" i="3" s="1"/>
  <c r="U1082" i="3"/>
  <c r="V1082" i="3" s="1"/>
  <c r="W1082" i="3" s="1"/>
  <c r="U1014" i="3"/>
  <c r="V1014" i="3" s="1"/>
  <c r="W1014" i="3" s="1"/>
  <c r="U998" i="3"/>
  <c r="V998" i="3"/>
  <c r="W998" i="3" s="1"/>
  <c r="U1069" i="3"/>
  <c r="V1069" i="3" s="1"/>
  <c r="W1069" i="3" s="1"/>
  <c r="U1062" i="3"/>
  <c r="V1062" i="3"/>
  <c r="W1062" i="3" s="1"/>
  <c r="U870" i="3"/>
  <c r="V870" i="3" s="1"/>
  <c r="W870" i="3" s="1"/>
  <c r="U1130" i="3"/>
  <c r="V1130" i="3" s="1"/>
  <c r="W1130" i="3" s="1"/>
  <c r="U933" i="3"/>
  <c r="V933" i="3" s="1"/>
  <c r="W933" i="3" s="1"/>
  <c r="U813" i="3"/>
  <c r="V813" i="3"/>
  <c r="W813" i="3" s="1"/>
  <c r="V905" i="3"/>
  <c r="W905" i="3" s="1"/>
  <c r="U905" i="3"/>
  <c r="U866" i="3"/>
  <c r="V866" i="3"/>
  <c r="W866" i="3" s="1"/>
  <c r="U834" i="3"/>
  <c r="V834" i="3"/>
  <c r="W834" i="3" s="1"/>
  <c r="U1277" i="3"/>
  <c r="V1277" i="3" s="1"/>
  <c r="W1277" i="3" s="1"/>
  <c r="V1081" i="3"/>
  <c r="W1081" i="3" s="1"/>
  <c r="U1081" i="3"/>
  <c r="U945" i="3"/>
  <c r="V945" i="3" s="1"/>
  <c r="W945" i="3" s="1"/>
  <c r="U899" i="3"/>
  <c r="V899" i="3"/>
  <c r="W899" i="3" s="1"/>
  <c r="U814" i="3"/>
  <c r="V814" i="3"/>
  <c r="W814" i="3" s="1"/>
  <c r="V869" i="3"/>
  <c r="W869" i="3" s="1"/>
  <c r="U869" i="3"/>
  <c r="U909" i="3"/>
  <c r="V909" i="3" s="1"/>
  <c r="W909" i="3" s="1"/>
  <c r="U779" i="3"/>
  <c r="V779" i="3" s="1"/>
  <c r="W779" i="3" s="1"/>
  <c r="U826" i="3"/>
  <c r="V826" i="3"/>
  <c r="W826" i="3" s="1"/>
  <c r="U842" i="3"/>
  <c r="V842" i="3" s="1"/>
  <c r="W842" i="3" s="1"/>
  <c r="U768" i="3"/>
  <c r="V768" i="3" s="1"/>
  <c r="W768" i="3" s="1"/>
  <c r="U733" i="3"/>
  <c r="V733" i="3"/>
  <c r="W733" i="3" s="1"/>
  <c r="U517" i="3"/>
  <c r="V517" i="3"/>
  <c r="W517" i="3" s="1"/>
  <c r="V678" i="3"/>
  <c r="W678" i="3" s="1"/>
  <c r="U678" i="3"/>
  <c r="U533" i="3"/>
  <c r="V533" i="3"/>
  <c r="W533" i="3" s="1"/>
  <c r="U541" i="3"/>
  <c r="V541" i="3"/>
  <c r="W541" i="3" s="1"/>
  <c r="U187" i="3"/>
  <c r="V187" i="3" s="1"/>
  <c r="W187" i="3" s="1"/>
  <c r="V192" i="3"/>
  <c r="W192" i="3" s="1"/>
  <c r="U192" i="3"/>
  <c r="U215" i="3"/>
  <c r="V215" i="3" s="1"/>
  <c r="W215" i="3" s="1"/>
  <c r="U183" i="3"/>
  <c r="V183" i="3" s="1"/>
  <c r="W183" i="3" s="1"/>
  <c r="U1605" i="3"/>
  <c r="V1605" i="3"/>
  <c r="W1605" i="3" s="1"/>
  <c r="U1596" i="3"/>
  <c r="V1596" i="3" s="1"/>
  <c r="W1596" i="3" s="1"/>
  <c r="U1593" i="3"/>
  <c r="V1593" i="3"/>
  <c r="W1593" i="3" s="1"/>
  <c r="U1601" i="3"/>
  <c r="V1601" i="3"/>
  <c r="W1601" i="3" s="1"/>
  <c r="U1521" i="3"/>
  <c r="V1521" i="3" s="1"/>
  <c r="W1521" i="3" s="1"/>
  <c r="V1457" i="3"/>
  <c r="W1457" i="3" s="1"/>
  <c r="U1457" i="3"/>
  <c r="U1685" i="3"/>
  <c r="V1685" i="3"/>
  <c r="W1685" i="3" s="1"/>
  <c r="U1612" i="3"/>
  <c r="V1612" i="3"/>
  <c r="W1612" i="3" s="1"/>
  <c r="U1545" i="3"/>
  <c r="V1545" i="3" s="1"/>
  <c r="W1545" i="3" s="1"/>
  <c r="U1603" i="3"/>
  <c r="V1603" i="3" s="1"/>
  <c r="W1603" i="3" s="1"/>
  <c r="U1675" i="3"/>
  <c r="V1675" i="3"/>
  <c r="W1675" i="3" s="1"/>
  <c r="U1348" i="3"/>
  <c r="V1348" i="3"/>
  <c r="W1348" i="3" s="1"/>
  <c r="U1677" i="3"/>
  <c r="V1677" i="3"/>
  <c r="W1677" i="3" s="1"/>
  <c r="U1613" i="3"/>
  <c r="V1613" i="3" s="1"/>
  <c r="W1613" i="3" s="1"/>
  <c r="U1682" i="3"/>
  <c r="V1682" i="3"/>
  <c r="W1682" i="3" s="1"/>
  <c r="U1650" i="3"/>
  <c r="V1650" i="3"/>
  <c r="W1650" i="3" s="1"/>
  <c r="U1618" i="3"/>
  <c r="V1618" i="3"/>
  <c r="W1618" i="3" s="1"/>
  <c r="U1668" i="3"/>
  <c r="V1668" i="3" s="1"/>
  <c r="W1668" i="3" s="1"/>
  <c r="U1604" i="3"/>
  <c r="V1604" i="3"/>
  <c r="W1604" i="3" s="1"/>
  <c r="U1541" i="3"/>
  <c r="V1541" i="3" s="1"/>
  <c r="W1541" i="3" s="1"/>
  <c r="U1569" i="3"/>
  <c r="V1569" i="3" s="1"/>
  <c r="W1569" i="3" s="1"/>
  <c r="V1461" i="3"/>
  <c r="W1461" i="3" s="1"/>
  <c r="U1461" i="3"/>
  <c r="U1392" i="3"/>
  <c r="V1392" i="3"/>
  <c r="W1392" i="3" s="1"/>
  <c r="U1340" i="3"/>
  <c r="V1340" i="3"/>
  <c r="W1340" i="3" s="1"/>
  <c r="U1388" i="3"/>
  <c r="V1388" i="3"/>
  <c r="W1388" i="3" s="1"/>
  <c r="V1438" i="3"/>
  <c r="W1438" i="3" s="1"/>
  <c r="U1438" i="3"/>
  <c r="U1402" i="3"/>
  <c r="V1402" i="3" s="1"/>
  <c r="W1402" i="3" s="1"/>
  <c r="U1341" i="3"/>
  <c r="V1341" i="3" s="1"/>
  <c r="W1341" i="3" s="1"/>
  <c r="U1421" i="3"/>
  <c r="V1421" i="3" s="1"/>
  <c r="W1421" i="3" s="1"/>
  <c r="V1201" i="3"/>
  <c r="W1201" i="3" s="1"/>
  <c r="U1201" i="3"/>
  <c r="U1229" i="3"/>
  <c r="V1229" i="3" s="1"/>
  <c r="W1229" i="3" s="1"/>
  <c r="U1169" i="3"/>
  <c r="V1169" i="3" s="1"/>
  <c r="W1169" i="3" s="1"/>
  <c r="U1185" i="3"/>
  <c r="V1185" i="3" s="1"/>
  <c r="W1185" i="3" s="1"/>
  <c r="V1273" i="3"/>
  <c r="W1273" i="3" s="1"/>
  <c r="U1273" i="3"/>
  <c r="U1033" i="3"/>
  <c r="V1033" i="3" s="1"/>
  <c r="W1033" i="3" s="1"/>
  <c r="U854" i="3"/>
  <c r="V854" i="3"/>
  <c r="W854" i="3" s="1"/>
  <c r="U853" i="3"/>
  <c r="V853" i="3" s="1"/>
  <c r="W853" i="3" s="1"/>
  <c r="U708" i="3"/>
  <c r="V708" i="3" s="1"/>
  <c r="W708" i="3" s="1"/>
  <c r="U764" i="3"/>
  <c r="V764" i="3" s="1"/>
  <c r="W764" i="3" s="1"/>
  <c r="U695" i="3"/>
  <c r="V695" i="3"/>
  <c r="W695" i="3" s="1"/>
  <c r="U701" i="3"/>
  <c r="V701" i="3"/>
  <c r="W701" i="3" s="1"/>
  <c r="V598" i="3"/>
  <c r="W598" i="3" s="1"/>
  <c r="U598" i="3"/>
  <c r="U709" i="3"/>
  <c r="V709" i="3"/>
  <c r="W709" i="3" s="1"/>
  <c r="U568" i="3"/>
  <c r="V568" i="3"/>
  <c r="W568" i="3" s="1"/>
  <c r="U671" i="3"/>
  <c r="V671" i="3"/>
  <c r="W671" i="3" s="1"/>
  <c r="U518" i="3"/>
  <c r="V518" i="3" s="1"/>
  <c r="W518" i="3" s="1"/>
  <c r="U610" i="3"/>
  <c r="V610" i="3" s="1"/>
  <c r="W610" i="3" s="1"/>
  <c r="U573" i="3"/>
  <c r="V573" i="3"/>
  <c r="W573" i="3" s="1"/>
  <c r="U507" i="3"/>
  <c r="V507" i="3"/>
  <c r="W507" i="3" s="1"/>
  <c r="V455" i="3"/>
  <c r="W455" i="3" s="1"/>
  <c r="U455" i="3"/>
  <c r="U361" i="3"/>
  <c r="V361" i="3"/>
  <c r="W361" i="3" s="1"/>
  <c r="U387" i="3"/>
  <c r="V387" i="3" s="1"/>
  <c r="W387" i="3" s="1"/>
  <c r="U556" i="3"/>
  <c r="V556" i="3" s="1"/>
  <c r="W556" i="3" s="1"/>
  <c r="V349" i="3"/>
  <c r="W349" i="3" s="1"/>
  <c r="U349" i="3"/>
  <c r="U324" i="3"/>
  <c r="V324" i="3" s="1"/>
  <c r="W324" i="3" s="1"/>
  <c r="U243" i="3"/>
  <c r="V243" i="3" s="1"/>
  <c r="W243" i="3" s="1"/>
  <c r="U179" i="3"/>
  <c r="V179" i="3" s="1"/>
  <c r="W179" i="3" s="1"/>
  <c r="V123" i="3"/>
  <c r="W123" i="3" s="1"/>
  <c r="U123" i="3"/>
  <c r="U320" i="3"/>
  <c r="V320" i="3" s="1"/>
  <c r="W320" i="3" s="1"/>
  <c r="U256" i="3"/>
  <c r="V256" i="3" s="1"/>
  <c r="W256" i="3" s="1"/>
  <c r="U399" i="3"/>
  <c r="V399" i="3" s="1"/>
  <c r="W399" i="3" s="1"/>
  <c r="V184" i="3"/>
  <c r="W184" i="3" s="1"/>
  <c r="U184" i="3"/>
  <c r="U276" i="3"/>
  <c r="V276" i="3" s="1"/>
  <c r="W276" i="3" s="1"/>
  <c r="U235" i="3"/>
  <c r="V235" i="3" s="1"/>
  <c r="W235" i="3" s="1"/>
  <c r="U272" i="3"/>
  <c r="V272" i="3" s="1"/>
  <c r="W272" i="3" s="1"/>
  <c r="V148" i="3"/>
  <c r="W148" i="3" s="1"/>
  <c r="U148" i="3"/>
  <c r="U300" i="3"/>
  <c r="V300" i="3" s="1"/>
  <c r="W300" i="3" s="1"/>
  <c r="U1284" i="3"/>
  <c r="V1284" i="3"/>
  <c r="W1284" i="3" s="1"/>
  <c r="U1257" i="3"/>
  <c r="V1257" i="3"/>
  <c r="W1257" i="3" s="1"/>
  <c r="V1345" i="3"/>
  <c r="W1345" i="3" s="1"/>
  <c r="U1345" i="3"/>
  <c r="U1329" i="3"/>
  <c r="V1329" i="3" s="1"/>
  <c r="W1329" i="3" s="1"/>
  <c r="U1189" i="3"/>
  <c r="V1189" i="3" s="1"/>
  <c r="W1189" i="3" s="1"/>
  <c r="U1279" i="3"/>
  <c r="V1279" i="3" s="1"/>
  <c r="W1279" i="3" s="1"/>
  <c r="V1211" i="3"/>
  <c r="W1211" i="3" s="1"/>
  <c r="U1211" i="3"/>
  <c r="U1163" i="3"/>
  <c r="V1163" i="3"/>
  <c r="W1163" i="3" s="1"/>
  <c r="U1235" i="3"/>
  <c r="V1235" i="3" s="1"/>
  <c r="W1235" i="3" s="1"/>
  <c r="U1109" i="3"/>
  <c r="V1109" i="3" s="1"/>
  <c r="W1109" i="3" s="1"/>
  <c r="V1358" i="3"/>
  <c r="W1358" i="3" s="1"/>
  <c r="U1358" i="3"/>
  <c r="U1267" i="3"/>
  <c r="V1267" i="3" s="1"/>
  <c r="W1267" i="3" s="1"/>
  <c r="U1281" i="3"/>
  <c r="V1281" i="3" s="1"/>
  <c r="W1281" i="3" s="1"/>
  <c r="U1078" i="3"/>
  <c r="V1078" i="3"/>
  <c r="W1078" i="3" s="1"/>
  <c r="U1074" i="3"/>
  <c r="V1074" i="3" s="1"/>
  <c r="W1074" i="3" s="1"/>
  <c r="U1023" i="3"/>
  <c r="V1023" i="3" s="1"/>
  <c r="W1023" i="3" s="1"/>
  <c r="U1207" i="3"/>
  <c r="V1207" i="3" s="1"/>
  <c r="W1207" i="3" s="1"/>
  <c r="U1083" i="3"/>
  <c r="V1083" i="3" s="1"/>
  <c r="W1083" i="3" s="1"/>
  <c r="U1010" i="3"/>
  <c r="V1010" i="3" s="1"/>
  <c r="W1010" i="3" s="1"/>
  <c r="U994" i="3"/>
  <c r="V994" i="3"/>
  <c r="W994" i="3" s="1"/>
  <c r="U1054" i="3"/>
  <c r="V1054" i="3"/>
  <c r="W1054" i="3" s="1"/>
  <c r="U1040" i="3"/>
  <c r="V1040" i="3" s="1"/>
  <c r="W1040" i="3" s="1"/>
  <c r="U838" i="3"/>
  <c r="V838" i="3" s="1"/>
  <c r="W838" i="3" s="1"/>
  <c r="U897" i="3"/>
  <c r="V897" i="3" s="1"/>
  <c r="W897" i="3" s="1"/>
  <c r="U977" i="3"/>
  <c r="V977" i="3" s="1"/>
  <c r="W977" i="3" s="1"/>
  <c r="U837" i="3"/>
  <c r="V837" i="3" s="1"/>
  <c r="W837" i="3" s="1"/>
  <c r="V901" i="3"/>
  <c r="W901" i="3" s="1"/>
  <c r="U901" i="3"/>
  <c r="U740" i="3"/>
  <c r="V740" i="3" s="1"/>
  <c r="W740" i="3" s="1"/>
  <c r="U773" i="3"/>
  <c r="V773" i="3"/>
  <c r="W773" i="3" s="1"/>
  <c r="U760" i="3"/>
  <c r="V760" i="3" s="1"/>
  <c r="W760" i="3" s="1"/>
  <c r="U739" i="3"/>
  <c r="V739" i="3" s="1"/>
  <c r="W739" i="3" s="1"/>
  <c r="U836" i="3"/>
  <c r="V836" i="3"/>
  <c r="W836" i="3" s="1"/>
  <c r="U767" i="3"/>
  <c r="V767" i="3" s="1"/>
  <c r="W767" i="3" s="1"/>
  <c r="U662" i="3"/>
  <c r="V662" i="3" s="1"/>
  <c r="W662" i="3" s="1"/>
  <c r="U581" i="3"/>
  <c r="V581" i="3" s="1"/>
  <c r="W581" i="3" s="1"/>
  <c r="U553" i="3"/>
  <c r="V553" i="3"/>
  <c r="W553" i="3" s="1"/>
  <c r="U521" i="3"/>
  <c r="V521" i="3"/>
  <c r="W521" i="3" s="1"/>
  <c r="U622" i="3"/>
  <c r="V622" i="3" s="1"/>
  <c r="W622" i="3" s="1"/>
  <c r="U585" i="3"/>
  <c r="V585" i="3" s="1"/>
  <c r="W585" i="3" s="1"/>
  <c r="U593" i="3"/>
  <c r="V593" i="3" s="1"/>
  <c r="W593" i="3" s="1"/>
  <c r="U664" i="3"/>
  <c r="V664" i="3" s="1"/>
  <c r="W664" i="3" s="1"/>
  <c r="U582" i="3"/>
  <c r="V582" i="3"/>
  <c r="W582" i="3" s="1"/>
  <c r="V516" i="3"/>
  <c r="W516" i="3" s="1"/>
  <c r="U516" i="3"/>
  <c r="U485" i="3"/>
  <c r="V485" i="3"/>
  <c r="W485" i="3" s="1"/>
  <c r="U435" i="3"/>
  <c r="V435" i="3" s="1"/>
  <c r="W435" i="3" s="1"/>
  <c r="U645" i="3"/>
  <c r="V645" i="3" s="1"/>
  <c r="W645" i="3" s="1"/>
  <c r="U563" i="3"/>
  <c r="V563" i="3" s="1"/>
  <c r="W563" i="3" s="1"/>
  <c r="U373" i="3"/>
  <c r="V373" i="3" s="1"/>
  <c r="W373" i="3" s="1"/>
  <c r="U499" i="3"/>
  <c r="V499" i="3"/>
  <c r="W499" i="3" s="1"/>
  <c r="U449" i="3"/>
  <c r="V449" i="3" s="1"/>
  <c r="W449" i="3" s="1"/>
  <c r="V379" i="3"/>
  <c r="W379" i="3" s="1"/>
  <c r="U379" i="3"/>
  <c r="U439" i="3"/>
  <c r="V439" i="3" s="1"/>
  <c r="W439" i="3" s="1"/>
  <c r="U143" i="3"/>
  <c r="V143" i="3" s="1"/>
  <c r="W143" i="3" s="1"/>
  <c r="U479" i="3"/>
  <c r="V479" i="3" s="1"/>
  <c r="W479" i="3" s="1"/>
  <c r="V299" i="3"/>
  <c r="W299" i="3" s="1"/>
  <c r="U299" i="3"/>
  <c r="U240" i="3"/>
  <c r="V240" i="3" s="1"/>
  <c r="W240" i="3" s="1"/>
  <c r="U176" i="3"/>
  <c r="V176" i="3" s="1"/>
  <c r="W176" i="3" s="1"/>
  <c r="U251" i="3"/>
  <c r="V251" i="3" s="1"/>
  <c r="W251" i="3" s="1"/>
  <c r="V163" i="3"/>
  <c r="W163" i="3" s="1"/>
  <c r="U163" i="3"/>
  <c r="U304" i="3"/>
  <c r="V304" i="3" s="1"/>
  <c r="W304" i="3" s="1"/>
  <c r="U491" i="3"/>
  <c r="V491" i="3" s="1"/>
  <c r="W491" i="3" s="1"/>
  <c r="U203" i="3"/>
  <c r="V203" i="3" s="1"/>
  <c r="W203" i="3" s="1"/>
  <c r="U39" i="3"/>
  <c r="V39" i="3" s="1"/>
  <c r="W39" i="3" s="1"/>
  <c r="U1393" i="3"/>
  <c r="V1393" i="3" s="1"/>
  <c r="W1393" i="3" s="1"/>
  <c r="U1325" i="3"/>
  <c r="V1325" i="3" s="1"/>
  <c r="W1325" i="3" s="1"/>
  <c r="U1233" i="3"/>
  <c r="V1233" i="3" s="1"/>
  <c r="W1233" i="3" s="1"/>
  <c r="V1075" i="3"/>
  <c r="W1075" i="3" s="1"/>
  <c r="U1075" i="3"/>
  <c r="U1171" i="3"/>
  <c r="V1171" i="3"/>
  <c r="W1171" i="3" s="1"/>
  <c r="U1066" i="3"/>
  <c r="V1066" i="3"/>
  <c r="W1066" i="3" s="1"/>
  <c r="U974" i="3"/>
  <c r="V974" i="3"/>
  <c r="W974" i="3" s="1"/>
  <c r="V1027" i="3"/>
  <c r="W1027" i="3" s="1"/>
  <c r="U1027" i="3"/>
  <c r="U1151" i="3"/>
  <c r="V1151" i="3" s="1"/>
  <c r="W1151" i="3" s="1"/>
  <c r="U1022" i="3"/>
  <c r="V1022" i="3"/>
  <c r="W1022" i="3" s="1"/>
  <c r="U822" i="3"/>
  <c r="V822" i="3"/>
  <c r="W822" i="3" s="1"/>
  <c r="V889" i="3"/>
  <c r="W889" i="3" s="1"/>
  <c r="U889" i="3"/>
  <c r="U821" i="3"/>
  <c r="V821" i="3" s="1"/>
  <c r="W821" i="3" s="1"/>
  <c r="U737" i="3"/>
  <c r="V737" i="3"/>
  <c r="W737" i="3" s="1"/>
  <c r="U700" i="3"/>
  <c r="V700" i="3"/>
  <c r="W700" i="3" s="1"/>
  <c r="U804" i="3"/>
  <c r="V804" i="3" s="1"/>
  <c r="W804" i="3" s="1"/>
  <c r="U756" i="3"/>
  <c r="V756" i="3" s="1"/>
  <c r="W756" i="3" s="1"/>
  <c r="U718" i="3"/>
  <c r="V718" i="3"/>
  <c r="W718" i="3" s="1"/>
  <c r="U684" i="3"/>
  <c r="V684" i="3" s="1"/>
  <c r="W684" i="3" s="1"/>
  <c r="U687" i="3"/>
  <c r="V687" i="3" s="1"/>
  <c r="W687" i="3" s="1"/>
  <c r="U648" i="3"/>
  <c r="V648" i="3" s="1"/>
  <c r="W648" i="3" s="1"/>
  <c r="U566" i="3"/>
  <c r="V566" i="3"/>
  <c r="W566" i="3" s="1"/>
  <c r="U572" i="3"/>
  <c r="V572" i="3" s="1"/>
  <c r="W572" i="3" s="1"/>
  <c r="U712" i="3"/>
  <c r="V712" i="3" s="1"/>
  <c r="W712" i="3" s="1"/>
  <c r="U580" i="3"/>
  <c r="V580" i="3" s="1"/>
  <c r="W580" i="3" s="1"/>
  <c r="U500" i="3"/>
  <c r="V500" i="3" s="1"/>
  <c r="W500" i="3" s="1"/>
  <c r="U589" i="3"/>
  <c r="V589" i="3"/>
  <c r="W589" i="3" s="1"/>
  <c r="U367" i="3"/>
  <c r="V367" i="3" s="1"/>
  <c r="W367" i="3" s="1"/>
  <c r="U487" i="3"/>
  <c r="V487" i="3" s="1"/>
  <c r="W487" i="3" s="1"/>
  <c r="U355" i="3"/>
  <c r="V355" i="3"/>
  <c r="W355" i="3" s="1"/>
  <c r="U567" i="3"/>
  <c r="V567" i="3"/>
  <c r="W567" i="3" s="1"/>
  <c r="V634" i="3"/>
  <c r="W634" i="3" s="1"/>
  <c r="U634" i="3"/>
  <c r="U851" i="3"/>
  <c r="V851" i="3"/>
  <c r="W851" i="3" s="1"/>
  <c r="U451" i="3"/>
  <c r="V451" i="3" s="1"/>
  <c r="W451" i="3" s="1"/>
  <c r="U411" i="3"/>
  <c r="V411" i="3" s="1"/>
  <c r="W411" i="3" s="1"/>
  <c r="V371" i="3"/>
  <c r="W371" i="3" s="1"/>
  <c r="U371" i="3"/>
  <c r="U296" i="3"/>
  <c r="V296" i="3" s="1"/>
  <c r="W296" i="3" s="1"/>
  <c r="U365" i="3"/>
  <c r="V365" i="3" s="1"/>
  <c r="W365" i="3" s="1"/>
  <c r="U295" i="3"/>
  <c r="V295" i="3" s="1"/>
  <c r="W295" i="3" s="1"/>
  <c r="V231" i="3"/>
  <c r="W231" i="3" s="1"/>
  <c r="U231" i="3"/>
  <c r="U167" i="3"/>
  <c r="V167" i="3" s="1"/>
  <c r="W167" i="3" s="1"/>
  <c r="U107" i="3"/>
  <c r="V107" i="3"/>
  <c r="W107" i="3" s="1"/>
  <c r="U239" i="3"/>
  <c r="V239" i="3" s="1"/>
  <c r="W239" i="3" s="1"/>
  <c r="V284" i="3"/>
  <c r="W284" i="3" s="1"/>
  <c r="U284" i="3"/>
  <c r="U219" i="3"/>
  <c r="V219" i="3" s="1"/>
  <c r="W219" i="3" s="1"/>
  <c r="U127" i="3"/>
  <c r="V127" i="3" s="1"/>
  <c r="W127" i="3" s="1"/>
  <c r="U340" i="3"/>
  <c r="V340" i="3" s="1"/>
  <c r="W340" i="3" s="1"/>
  <c r="V160" i="3"/>
  <c r="W160" i="3" s="1"/>
  <c r="U160" i="3"/>
  <c r="U180" i="3"/>
  <c r="V180" i="3" s="1"/>
  <c r="W180" i="3" s="1"/>
  <c r="U139" i="3"/>
  <c r="V139" i="3" s="1"/>
  <c r="W139" i="3" s="1"/>
  <c r="U1068" i="3"/>
  <c r="V1068" i="3" s="1"/>
  <c r="W1068" i="3" s="1"/>
  <c r="V353" i="3"/>
  <c r="W353" i="3" s="1"/>
  <c r="U353" i="3"/>
  <c r="U244" i="3"/>
  <c r="V244" i="3" s="1"/>
  <c r="W244" i="3" s="1"/>
  <c r="U119" i="3"/>
  <c r="V119" i="3" s="1"/>
  <c r="W119" i="3" s="1"/>
  <c r="U67" i="3"/>
  <c r="V67" i="3"/>
  <c r="W67" i="3" s="1"/>
  <c r="U75" i="3"/>
  <c r="V75" i="3" s="1"/>
  <c r="W75" i="3" s="1"/>
  <c r="U73" i="3"/>
  <c r="V73" i="3"/>
  <c r="W73" i="3" s="1"/>
  <c r="U85" i="3"/>
  <c r="V85" i="3"/>
  <c r="W85" i="3" s="1"/>
  <c r="U45" i="3"/>
  <c r="V45" i="3"/>
  <c r="W45" i="3" s="1"/>
  <c r="U1669" i="3"/>
  <c r="V1669" i="3" s="1"/>
  <c r="W1669" i="3" s="1"/>
  <c r="U1660" i="3"/>
  <c r="V1660" i="3"/>
  <c r="W1660" i="3" s="1"/>
  <c r="U1594" i="3"/>
  <c r="V1594" i="3"/>
  <c r="W1594" i="3" s="1"/>
  <c r="U1665" i="3"/>
  <c r="V1665" i="3"/>
  <c r="W1665" i="3" s="1"/>
  <c r="U1611" i="3"/>
  <c r="V1611" i="3" s="1"/>
  <c r="W1611" i="3" s="1"/>
  <c r="U1434" i="3"/>
  <c r="V1434" i="3" s="1"/>
  <c r="W1434" i="3" s="1"/>
  <c r="U1674" i="3"/>
  <c r="V1674" i="3"/>
  <c r="W1674" i="3" s="1"/>
  <c r="U1652" i="3"/>
  <c r="V1652" i="3"/>
  <c r="W1652" i="3" s="1"/>
  <c r="U1659" i="3"/>
  <c r="V1659" i="3" s="1"/>
  <c r="W1659" i="3" s="1"/>
  <c r="U1565" i="3"/>
  <c r="V1565" i="3" s="1"/>
  <c r="W1565" i="3" s="1"/>
  <c r="U1324" i="3"/>
  <c r="V1324" i="3"/>
  <c r="W1324" i="3" s="1"/>
  <c r="U1478" i="3"/>
  <c r="V1478" i="3" s="1"/>
  <c r="W1478" i="3" s="1"/>
  <c r="V1513" i="3"/>
  <c r="W1513" i="3" s="1"/>
  <c r="U1513" i="3"/>
  <c r="U1703" i="3"/>
  <c r="V1703" i="3"/>
  <c r="W1703" i="3" s="1"/>
  <c r="U1653" i="3"/>
  <c r="V1653" i="3"/>
  <c r="W1653" i="3" s="1"/>
  <c r="U1644" i="3"/>
  <c r="V1644" i="3"/>
  <c r="W1644" i="3" s="1"/>
  <c r="V1561" i="3"/>
  <c r="W1561" i="3" s="1"/>
  <c r="U1561" i="3"/>
  <c r="U1529" i="3"/>
  <c r="V1529" i="3" s="1"/>
  <c r="W1529" i="3" s="1"/>
  <c r="U1445" i="3"/>
  <c r="V1445" i="3" s="1"/>
  <c r="W1445" i="3" s="1"/>
  <c r="U1376" i="3"/>
  <c r="V1376" i="3"/>
  <c r="W1376" i="3" s="1"/>
  <c r="U1316" i="3"/>
  <c r="V1316" i="3" s="1"/>
  <c r="W1316" i="3" s="1"/>
  <c r="U1509" i="3"/>
  <c r="V1509" i="3" s="1"/>
  <c r="W1509" i="3" s="1"/>
  <c r="U1304" i="3"/>
  <c r="V1304" i="3"/>
  <c r="W1304" i="3" s="1"/>
  <c r="U1426" i="3"/>
  <c r="V1426" i="3" s="1"/>
  <c r="W1426" i="3" s="1"/>
  <c r="V1377" i="3"/>
  <c r="W1377" i="3" s="1"/>
  <c r="U1377" i="3"/>
  <c r="U1317" i="3"/>
  <c r="V1317" i="3" s="1"/>
  <c r="W1317" i="3" s="1"/>
  <c r="U1505" i="3"/>
  <c r="V1505" i="3" s="1"/>
  <c r="W1505" i="3" s="1"/>
  <c r="U1441" i="3"/>
  <c r="V1441" i="3" s="1"/>
  <c r="W1441" i="3" s="1"/>
  <c r="V1380" i="3"/>
  <c r="W1380" i="3" s="1"/>
  <c r="U1380" i="3"/>
  <c r="U1073" i="3"/>
  <c r="V1073" i="3" s="1"/>
  <c r="W1073" i="3" s="1"/>
  <c r="U1167" i="3"/>
  <c r="V1167" i="3" s="1"/>
  <c r="W1167" i="3" s="1"/>
  <c r="U973" i="3"/>
  <c r="V973" i="3" s="1"/>
  <c r="W973" i="3" s="1"/>
  <c r="U978" i="3"/>
  <c r="V978" i="3" s="1"/>
  <c r="W978" i="3" s="1"/>
  <c r="U946" i="3"/>
  <c r="V946" i="3"/>
  <c r="W946" i="3" s="1"/>
  <c r="U1063" i="3"/>
  <c r="V1063" i="3" s="1"/>
  <c r="W1063" i="3" s="1"/>
  <c r="U1115" i="3"/>
  <c r="V1115" i="3" s="1"/>
  <c r="W1115" i="3" s="1"/>
  <c r="U903" i="3"/>
  <c r="V903" i="3" s="1"/>
  <c r="W903" i="3" s="1"/>
  <c r="U806" i="3"/>
  <c r="V806" i="3"/>
  <c r="W806" i="3" s="1"/>
  <c r="U877" i="3"/>
  <c r="V877" i="3"/>
  <c r="W877" i="3" s="1"/>
  <c r="U882" i="3"/>
  <c r="V882" i="3"/>
  <c r="W882" i="3" s="1"/>
  <c r="U850" i="3"/>
  <c r="V850" i="3" s="1"/>
  <c r="W850" i="3" s="1"/>
  <c r="U818" i="3"/>
  <c r="V818" i="3"/>
  <c r="W818" i="3" s="1"/>
  <c r="U878" i="3"/>
  <c r="V878" i="3"/>
  <c r="W878" i="3" s="1"/>
  <c r="U688" i="3"/>
  <c r="V688" i="3"/>
  <c r="W688" i="3" s="1"/>
  <c r="V752" i="3"/>
  <c r="W752" i="3" s="1"/>
  <c r="U752" i="3"/>
  <c r="U564" i="3"/>
  <c r="V564" i="3" s="1"/>
  <c r="W564" i="3" s="1"/>
  <c r="U565" i="3"/>
  <c r="V565" i="3"/>
  <c r="W565" i="3" s="1"/>
  <c r="U539" i="3"/>
  <c r="V539" i="3"/>
  <c r="W539" i="3" s="1"/>
  <c r="V216" i="3"/>
  <c r="W216" i="3" s="1"/>
  <c r="U216" i="3"/>
  <c r="U1127" i="3"/>
  <c r="V1127" i="3" s="1"/>
  <c r="W1127" i="3" s="1"/>
  <c r="U554" i="3"/>
  <c r="V554" i="3"/>
  <c r="W554" i="3" s="1"/>
  <c r="U101" i="3"/>
  <c r="V101" i="3"/>
  <c r="W101" i="3" s="1"/>
  <c r="V1537" i="3"/>
  <c r="W1537" i="3" s="1"/>
  <c r="U1537" i="3"/>
  <c r="U1412" i="3"/>
  <c r="V1412" i="3" s="1"/>
  <c r="W1412" i="3" s="1"/>
  <c r="U1642" i="3"/>
  <c r="V1642" i="3"/>
  <c r="W1642" i="3" s="1"/>
  <c r="U1356" i="3"/>
  <c r="V1356" i="3"/>
  <c r="W1356" i="3" s="1"/>
  <c r="V1474" i="3"/>
  <c r="W1474" i="3" s="1"/>
  <c r="U1474" i="3"/>
  <c r="U1573" i="3"/>
  <c r="V1573" i="3" s="1"/>
  <c r="W1573" i="3" s="1"/>
  <c r="U1396" i="3"/>
  <c r="V1396" i="3" s="1"/>
  <c r="W1396" i="3" s="1"/>
  <c r="U1645" i="3"/>
  <c r="V1645" i="3"/>
  <c r="W1645" i="3" s="1"/>
  <c r="U1698" i="3"/>
  <c r="V1698" i="3" s="1"/>
  <c r="W1698" i="3" s="1"/>
  <c r="U1666" i="3"/>
  <c r="V1666" i="3"/>
  <c r="W1666" i="3" s="1"/>
  <c r="U1634" i="3"/>
  <c r="V1634" i="3"/>
  <c r="W1634" i="3" s="1"/>
  <c r="U1700" i="3"/>
  <c r="V1700" i="3"/>
  <c r="W1700" i="3" s="1"/>
  <c r="U1636" i="3"/>
  <c r="V1636" i="3" s="1"/>
  <c r="W1636" i="3" s="1"/>
  <c r="U1557" i="3"/>
  <c r="V1557" i="3" s="1"/>
  <c r="W1557" i="3" s="1"/>
  <c r="U1585" i="3"/>
  <c r="V1585" i="3" s="1"/>
  <c r="W1585" i="3" s="1"/>
  <c r="U1300" i="3"/>
  <c r="V1300" i="3"/>
  <c r="W1300" i="3" s="1"/>
  <c r="V1501" i="3"/>
  <c r="W1501" i="3" s="1"/>
  <c r="U1501" i="3"/>
  <c r="U1288" i="3"/>
  <c r="V1288" i="3"/>
  <c r="W1288" i="3" s="1"/>
  <c r="U1458" i="3"/>
  <c r="V1458" i="3" s="1"/>
  <c r="W1458" i="3" s="1"/>
  <c r="U1422" i="3"/>
  <c r="V1422" i="3" s="1"/>
  <c r="W1422" i="3" s="1"/>
  <c r="V1370" i="3"/>
  <c r="W1370" i="3" s="1"/>
  <c r="U1370" i="3"/>
  <c r="U1462" i="3"/>
  <c r="V1462" i="3" s="1"/>
  <c r="W1462" i="3" s="1"/>
  <c r="U1497" i="3"/>
  <c r="V1497" i="3" s="1"/>
  <c r="W1497" i="3" s="1"/>
  <c r="U1437" i="3"/>
  <c r="V1437" i="3" s="1"/>
  <c r="W1437" i="3" s="1"/>
  <c r="V1364" i="3"/>
  <c r="W1364" i="3" s="1"/>
  <c r="U1364" i="3"/>
  <c r="U1265" i="3"/>
  <c r="V1265" i="3" s="1"/>
  <c r="W1265" i="3" s="1"/>
  <c r="U1261" i="3"/>
  <c r="V1261" i="3" s="1"/>
  <c r="W1261" i="3" s="1"/>
  <c r="U1197" i="3"/>
  <c r="V1197" i="3" s="1"/>
  <c r="W1197" i="3" s="1"/>
  <c r="U1308" i="3"/>
  <c r="V1308" i="3" s="1"/>
  <c r="W1308" i="3" s="1"/>
  <c r="U1247" i="3"/>
  <c r="V1247" i="3" s="1"/>
  <c r="W1247" i="3" s="1"/>
  <c r="U1161" i="3"/>
  <c r="V1161" i="3" s="1"/>
  <c r="W1161" i="3" s="1"/>
  <c r="U1041" i="3"/>
  <c r="V1041" i="3" s="1"/>
  <c r="W1041" i="3" s="1"/>
  <c r="V1065" i="3"/>
  <c r="W1065" i="3" s="1"/>
  <c r="U1065" i="3"/>
  <c r="U1165" i="3"/>
  <c r="V1165" i="3" s="1"/>
  <c r="W1165" i="3" s="1"/>
  <c r="U1097" i="3"/>
  <c r="V1097" i="3" s="1"/>
  <c r="W1097" i="3" s="1"/>
  <c r="U1149" i="3"/>
  <c r="V1149" i="3" s="1"/>
  <c r="W1149" i="3" s="1"/>
  <c r="V1245" i="3"/>
  <c r="W1245" i="3" s="1"/>
  <c r="U1245" i="3"/>
  <c r="U1071" i="3"/>
  <c r="V1071" i="3" s="1"/>
  <c r="W1071" i="3" s="1"/>
  <c r="U957" i="3"/>
  <c r="V957" i="3" s="1"/>
  <c r="W957" i="3" s="1"/>
  <c r="U1060" i="3"/>
  <c r="V1060" i="3" s="1"/>
  <c r="W1060" i="3" s="1"/>
  <c r="U958" i="3"/>
  <c r="V958" i="3" s="1"/>
  <c r="W958" i="3" s="1"/>
  <c r="U1098" i="3"/>
  <c r="V1098" i="3" s="1"/>
  <c r="W1098" i="3" s="1"/>
  <c r="U1039" i="3"/>
  <c r="V1039" i="3" s="1"/>
  <c r="W1039" i="3" s="1"/>
  <c r="U861" i="3"/>
  <c r="V861" i="3"/>
  <c r="W861" i="3" s="1"/>
  <c r="V961" i="3"/>
  <c r="W961" i="3" s="1"/>
  <c r="U961" i="3"/>
  <c r="U862" i="3"/>
  <c r="V862" i="3"/>
  <c r="W862" i="3" s="1"/>
  <c r="U925" i="3"/>
  <c r="V925" i="3" s="1"/>
  <c r="W925" i="3" s="1"/>
  <c r="U747" i="3"/>
  <c r="V747" i="3"/>
  <c r="W747" i="3" s="1"/>
  <c r="V844" i="3"/>
  <c r="W844" i="3" s="1"/>
  <c r="U844" i="3"/>
  <c r="U724" i="3"/>
  <c r="V724" i="3" s="1"/>
  <c r="W724" i="3" s="1"/>
  <c r="U859" i="3"/>
  <c r="V859" i="3"/>
  <c r="W859" i="3" s="1"/>
  <c r="U799" i="3"/>
  <c r="V799" i="3" s="1"/>
  <c r="W799" i="3" s="1"/>
  <c r="U749" i="3"/>
  <c r="V749" i="3" s="1"/>
  <c r="W749" i="3" s="1"/>
  <c r="U710" i="3"/>
  <c r="V710" i="3"/>
  <c r="W710" i="3" s="1"/>
  <c r="U549" i="3"/>
  <c r="V549" i="3"/>
  <c r="W549" i="3" s="1"/>
  <c r="U665" i="3"/>
  <c r="V665" i="3" s="1"/>
  <c r="W665" i="3" s="1"/>
  <c r="V601" i="3"/>
  <c r="W601" i="3" s="1"/>
  <c r="U601" i="3"/>
  <c r="U625" i="3"/>
  <c r="V625" i="3" s="1"/>
  <c r="W625" i="3" s="1"/>
  <c r="U646" i="3"/>
  <c r="V646" i="3" s="1"/>
  <c r="W646" i="3" s="1"/>
  <c r="U642" i="3"/>
  <c r="V642" i="3" s="1"/>
  <c r="W642" i="3" s="1"/>
  <c r="V584" i="3"/>
  <c r="W584" i="3" s="1"/>
  <c r="U584" i="3"/>
  <c r="U522" i="3"/>
  <c r="V522" i="3"/>
  <c r="W522" i="3" s="1"/>
  <c r="U441" i="3"/>
  <c r="V441" i="3"/>
  <c r="W441" i="3" s="1"/>
  <c r="U613" i="3"/>
  <c r="V613" i="3" s="1"/>
  <c r="W613" i="3" s="1"/>
  <c r="V405" i="3"/>
  <c r="W405" i="3" s="1"/>
  <c r="U405" i="3"/>
  <c r="U224" i="3"/>
  <c r="V224" i="3" s="1"/>
  <c r="W224" i="3" s="1"/>
  <c r="U1584" i="3"/>
  <c r="V1584" i="3" s="1"/>
  <c r="W1584" i="3" s="1"/>
  <c r="U1691" i="3"/>
  <c r="V1691" i="3"/>
  <c r="W1691" i="3" s="1"/>
  <c r="V1333" i="3"/>
  <c r="W1333" i="3" s="1"/>
  <c r="U1333" i="3"/>
  <c r="U1597" i="3"/>
  <c r="V1597" i="3"/>
  <c r="W1597" i="3" s="1"/>
  <c r="U1697" i="3"/>
  <c r="V1697" i="3"/>
  <c r="W1697" i="3" s="1"/>
  <c r="U1465" i="3"/>
  <c r="V1465" i="3" s="1"/>
  <c r="W1465" i="3" s="1"/>
  <c r="V1386" i="3"/>
  <c r="W1386" i="3" s="1"/>
  <c r="U1386" i="3"/>
  <c r="U1249" i="3"/>
  <c r="V1249" i="3" s="1"/>
  <c r="W1249" i="3" s="1"/>
  <c r="U1701" i="3"/>
  <c r="V1701" i="3"/>
  <c r="W1701" i="3" s="1"/>
  <c r="U1637" i="3"/>
  <c r="V1637" i="3"/>
  <c r="W1637" i="3" s="1"/>
  <c r="U1692" i="3"/>
  <c r="V1692" i="3" s="1"/>
  <c r="W1692" i="3" s="1"/>
  <c r="U1628" i="3"/>
  <c r="V1628" i="3"/>
  <c r="W1628" i="3" s="1"/>
  <c r="U1524" i="3"/>
  <c r="V1524" i="3" s="1"/>
  <c r="W1524" i="3" s="1"/>
  <c r="U1553" i="3"/>
  <c r="V1553" i="3" s="1"/>
  <c r="W1553" i="3" s="1"/>
  <c r="U1617" i="3"/>
  <c r="V1617" i="3" s="1"/>
  <c r="W1617" i="3" s="1"/>
  <c r="U1477" i="3"/>
  <c r="V1477" i="3" s="1"/>
  <c r="W1477" i="3" s="1"/>
  <c r="U1408" i="3"/>
  <c r="V1408" i="3" s="1"/>
  <c r="W1408" i="3" s="1"/>
  <c r="U1493" i="3"/>
  <c r="V1493" i="3" s="1"/>
  <c r="W1493" i="3" s="1"/>
  <c r="V1449" i="3"/>
  <c r="W1449" i="3" s="1"/>
  <c r="U1449" i="3"/>
  <c r="U1418" i="3"/>
  <c r="V1418" i="3" s="1"/>
  <c r="W1418" i="3" s="1"/>
  <c r="U1361" i="3"/>
  <c r="V1361" i="3" s="1"/>
  <c r="W1361" i="3" s="1"/>
  <c r="U1489" i="3"/>
  <c r="V1489" i="3" s="1"/>
  <c r="W1489" i="3" s="1"/>
  <c r="V1433" i="3"/>
  <c r="W1433" i="3" s="1"/>
  <c r="U1433" i="3"/>
  <c r="U1312" i="3"/>
  <c r="V1312" i="3" s="1"/>
  <c r="W1312" i="3" s="1"/>
  <c r="U1217" i="3"/>
  <c r="V1217" i="3" s="1"/>
  <c r="W1217" i="3" s="1"/>
  <c r="U1209" i="3"/>
  <c r="V1209" i="3" s="1"/>
  <c r="W1209" i="3" s="1"/>
  <c r="V1237" i="3"/>
  <c r="W1237" i="3" s="1"/>
  <c r="U1237" i="3"/>
  <c r="U941" i="3"/>
  <c r="V941" i="3" s="1"/>
  <c r="W941" i="3" s="1"/>
  <c r="U895" i="3"/>
  <c r="V895" i="3"/>
  <c r="W895" i="3" s="1"/>
  <c r="U845" i="3"/>
  <c r="V845" i="3"/>
  <c r="W845" i="3" s="1"/>
  <c r="U907" i="3"/>
  <c r="V907" i="3" s="1"/>
  <c r="W907" i="3" s="1"/>
  <c r="U846" i="3"/>
  <c r="V846" i="3"/>
  <c r="W846" i="3" s="1"/>
  <c r="U668" i="3"/>
  <c r="V668" i="3" s="1"/>
  <c r="W668" i="3" s="1"/>
  <c r="U534" i="3"/>
  <c r="V534" i="3"/>
  <c r="W534" i="3" s="1"/>
  <c r="U538" i="3"/>
  <c r="V538" i="3" s="1"/>
  <c r="W538" i="3" s="1"/>
  <c r="U506" i="3"/>
  <c r="V506" i="3"/>
  <c r="W506" i="3" s="1"/>
  <c r="U550" i="3"/>
  <c r="V550" i="3"/>
  <c r="W550" i="3" s="1"/>
  <c r="U208" i="3"/>
  <c r="V208" i="3" s="1"/>
  <c r="W208" i="3" s="1"/>
  <c r="V144" i="3"/>
  <c r="W144" i="3" s="1"/>
  <c r="U144" i="3"/>
  <c r="U152" i="3"/>
  <c r="V152" i="3" s="1"/>
  <c r="W152" i="3" s="1"/>
  <c r="U336" i="3"/>
  <c r="V336" i="3" s="1"/>
  <c r="W336" i="3" s="1"/>
  <c r="U212" i="3"/>
  <c r="V212" i="3" s="1"/>
  <c r="W212" i="3" s="1"/>
  <c r="U1657" i="3"/>
  <c r="V1657" i="3" s="1"/>
  <c r="W1657" i="3" s="1"/>
  <c r="U1627" i="3"/>
  <c r="V1627" i="3"/>
  <c r="W1627" i="3" s="1"/>
  <c r="U1332" i="3"/>
  <c r="V1332" i="3"/>
  <c r="W1332" i="3" s="1"/>
  <c r="U1661" i="3"/>
  <c r="V1661" i="3"/>
  <c r="W1661" i="3" s="1"/>
  <c r="U1610" i="3"/>
  <c r="V1610" i="3" s="1"/>
  <c r="W1610" i="3" s="1"/>
  <c r="U1577" i="3"/>
  <c r="V1577" i="3" s="1"/>
  <c r="W1577" i="3" s="1"/>
  <c r="U1633" i="3"/>
  <c r="V1633" i="3"/>
  <c r="W1633" i="3" s="1"/>
  <c r="U1533" i="3"/>
  <c r="V1533" i="3" s="1"/>
  <c r="W1533" i="3" s="1"/>
  <c r="V1430" i="3"/>
  <c r="W1430" i="3" s="1"/>
  <c r="U1430" i="3"/>
  <c r="U1693" i="3"/>
  <c r="V1693" i="3"/>
  <c r="W1693" i="3" s="1"/>
  <c r="U1629" i="3"/>
  <c r="V1629" i="3"/>
  <c r="W1629" i="3" s="1"/>
  <c r="U1690" i="3"/>
  <c r="V1690" i="3"/>
  <c r="W1690" i="3" s="1"/>
  <c r="U1658" i="3"/>
  <c r="V1658" i="3" s="1"/>
  <c r="W1658" i="3" s="1"/>
  <c r="U1626" i="3"/>
  <c r="V1626" i="3"/>
  <c r="W1626" i="3" s="1"/>
  <c r="U1684" i="3"/>
  <c r="V1684" i="3"/>
  <c r="W1684" i="3" s="1"/>
  <c r="U1620" i="3"/>
  <c r="V1620" i="3"/>
  <c r="W1620" i="3" s="1"/>
  <c r="V1581" i="3"/>
  <c r="W1581" i="3" s="1"/>
  <c r="U1581" i="3"/>
  <c r="U1549" i="3"/>
  <c r="V1549" i="3" s="1"/>
  <c r="W1549" i="3" s="1"/>
  <c r="U1360" i="3"/>
  <c r="V1360" i="3"/>
  <c r="W1360" i="3" s="1"/>
  <c r="U1409" i="3"/>
  <c r="V1409" i="3" s="1"/>
  <c r="W1409" i="3" s="1"/>
  <c r="V1354" i="3"/>
  <c r="W1354" i="3" s="1"/>
  <c r="U1354" i="3"/>
  <c r="U1429" i="3"/>
  <c r="V1429" i="3" s="1"/>
  <c r="W1429" i="3" s="1"/>
  <c r="U1296" i="3"/>
  <c r="V1296" i="3" s="1"/>
  <c r="W1296" i="3" s="1"/>
  <c r="U1048" i="3"/>
  <c r="V1048" i="3" s="1"/>
  <c r="W1048" i="3" s="1"/>
  <c r="V1110" i="3"/>
  <c r="W1110" i="3" s="1"/>
  <c r="U1110" i="3"/>
  <c r="U1145" i="3"/>
  <c r="V1145" i="3" s="1"/>
  <c r="W1145" i="3" s="1"/>
  <c r="U1113" i="3"/>
  <c r="V1113" i="3" s="1"/>
  <c r="W1113" i="3" s="1"/>
  <c r="U1095" i="3"/>
  <c r="V1095" i="3" s="1"/>
  <c r="W1095" i="3" s="1"/>
  <c r="U942" i="3"/>
  <c r="V942" i="3" s="1"/>
  <c r="W942" i="3" s="1"/>
  <c r="U1085" i="3"/>
  <c r="V1085" i="3" s="1"/>
  <c r="W1085" i="3" s="1"/>
  <c r="U886" i="3"/>
  <c r="V886" i="3"/>
  <c r="W886" i="3" s="1"/>
  <c r="U829" i="3"/>
  <c r="V829" i="3"/>
  <c r="W829" i="3" s="1"/>
  <c r="U830" i="3"/>
  <c r="V830" i="3" s="1"/>
  <c r="W830" i="3" s="1"/>
  <c r="U885" i="3"/>
  <c r="V885" i="3" s="1"/>
  <c r="W885" i="3" s="1"/>
  <c r="U716" i="3"/>
  <c r="V716" i="3"/>
  <c r="W716" i="3" s="1"/>
  <c r="U672" i="3"/>
  <c r="V672" i="3"/>
  <c r="W672" i="3" s="1"/>
  <c r="V736" i="3"/>
  <c r="W736" i="3" s="1"/>
  <c r="U736" i="3"/>
  <c r="U702" i="3"/>
  <c r="V702" i="3"/>
  <c r="W702" i="3" s="1"/>
  <c r="U532" i="3"/>
  <c r="V532" i="3" s="1"/>
  <c r="W532" i="3" s="1"/>
  <c r="U536" i="3"/>
  <c r="V536" i="3"/>
  <c r="W536" i="3" s="1"/>
  <c r="U689" i="3"/>
  <c r="V689" i="3" s="1"/>
  <c r="W689" i="3" s="1"/>
  <c r="U548" i="3"/>
  <c r="V548" i="3" s="1"/>
  <c r="W548" i="3" s="1"/>
  <c r="U720" i="3"/>
  <c r="V720" i="3"/>
  <c r="W720" i="3" s="1"/>
  <c r="U571" i="3"/>
  <c r="V571" i="3"/>
  <c r="W571" i="3" s="1"/>
  <c r="V260" i="3"/>
  <c r="W260" i="3" s="1"/>
  <c r="U260" i="3"/>
  <c r="V1521" i="1"/>
  <c r="V1489" i="1"/>
  <c r="V1425" i="1"/>
  <c r="V957" i="1"/>
  <c r="V1234" i="1"/>
  <c r="V1498" i="1"/>
  <c r="U1409" i="1"/>
  <c r="V1409" i="1" s="1"/>
  <c r="U1297" i="1"/>
  <c r="V1297" i="1" s="1"/>
  <c r="U1257" i="1"/>
  <c r="V1257" i="1"/>
  <c r="U1233" i="1"/>
  <c r="V1233" i="1" s="1"/>
  <c r="U1209" i="1"/>
  <c r="V1209" i="1" s="1"/>
  <c r="V1474" i="1"/>
  <c r="V1410" i="1"/>
  <c r="V1250" i="1"/>
  <c r="V1530" i="1"/>
  <c r="V1210" i="1"/>
  <c r="V1473" i="1"/>
  <c r="V1546" i="1"/>
  <c r="V1370" i="1"/>
  <c r="V1306" i="1"/>
  <c r="U1005" i="1"/>
  <c r="V1005" i="1" s="1"/>
  <c r="V1346" i="1"/>
  <c r="V1282" i="1"/>
  <c r="S1705" i="1"/>
  <c r="S1369" i="1"/>
  <c r="S1697" i="1"/>
  <c r="S1345" i="1"/>
  <c r="S1633" i="1"/>
  <c r="S1313" i="1"/>
  <c r="S1610" i="1"/>
  <c r="S1149" i="1"/>
  <c r="S1609" i="1"/>
  <c r="S805" i="1"/>
  <c r="S1537" i="1"/>
  <c r="S777" i="1"/>
  <c r="S1506" i="1"/>
  <c r="S2" i="1"/>
  <c r="S1505" i="1"/>
  <c r="S1045" i="1"/>
  <c r="S1674" i="1"/>
  <c r="S1601" i="1"/>
  <c r="S1458" i="1"/>
  <c r="S1305" i="1"/>
  <c r="S1023" i="1"/>
  <c r="S641" i="1"/>
  <c r="S717" i="1"/>
  <c r="S1673" i="1"/>
  <c r="S1578" i="1"/>
  <c r="S1457" i="1"/>
  <c r="S1266" i="1"/>
  <c r="S981" i="1"/>
  <c r="S580" i="1"/>
  <c r="S1665" i="1"/>
  <c r="S1577" i="1"/>
  <c r="S1449" i="1"/>
  <c r="S1265" i="1"/>
  <c r="S890" i="1"/>
  <c r="S411" i="1"/>
  <c r="S1111" i="1"/>
  <c r="S1642" i="1"/>
  <c r="S1569" i="1"/>
  <c r="S1426" i="1"/>
  <c r="S1225" i="1"/>
  <c r="S869" i="1"/>
  <c r="S204" i="1"/>
  <c r="S1641" i="1"/>
  <c r="S1545" i="1"/>
  <c r="S1385" i="1"/>
  <c r="S1151" i="1"/>
  <c r="S861" i="1"/>
  <c r="S201" i="1"/>
  <c r="S1418" i="1"/>
  <c r="S1378" i="1"/>
  <c r="S1338" i="1"/>
  <c r="S1218" i="1"/>
  <c r="S635" i="1"/>
  <c r="S410" i="1"/>
  <c r="S1698" i="1"/>
  <c r="S1666" i="1"/>
  <c r="S1634" i="1"/>
  <c r="S1602" i="1"/>
  <c r="S1570" i="1"/>
  <c r="S1538" i="1"/>
  <c r="S1497" i="1"/>
  <c r="S1450" i="1"/>
  <c r="S1417" i="1"/>
  <c r="S1377" i="1"/>
  <c r="S1337" i="1"/>
  <c r="S1298" i="1"/>
  <c r="S1258" i="1"/>
  <c r="S1217" i="1"/>
  <c r="S1133" i="1"/>
  <c r="S1021" i="1"/>
  <c r="S862" i="1"/>
  <c r="S754" i="1"/>
  <c r="S625" i="1"/>
  <c r="S404" i="1"/>
  <c r="S148" i="1"/>
  <c r="S1290" i="1"/>
  <c r="S130" i="1"/>
  <c r="S1690" i="1"/>
  <c r="S1658" i="1"/>
  <c r="S1626" i="1"/>
  <c r="S1594" i="1"/>
  <c r="S1562" i="1"/>
  <c r="S1529" i="1"/>
  <c r="S1482" i="1"/>
  <c r="S1442" i="1"/>
  <c r="S1401" i="1"/>
  <c r="S1362" i="1"/>
  <c r="S1329" i="1"/>
  <c r="S1289" i="1"/>
  <c r="S1249" i="1"/>
  <c r="S1202" i="1"/>
  <c r="S1109" i="1"/>
  <c r="S941" i="1"/>
  <c r="S839" i="1"/>
  <c r="S715" i="1"/>
  <c r="S577" i="1"/>
  <c r="S332" i="1"/>
  <c r="S129" i="1"/>
  <c r="S1331" i="1"/>
  <c r="R1539" i="1"/>
  <c r="S1539" i="1" s="1"/>
  <c r="R1361" i="1"/>
  <c r="S1361" i="1" s="1"/>
  <c r="R1267" i="1"/>
  <c r="S1267" i="1" s="1"/>
  <c r="R730" i="1"/>
  <c r="S730" i="1" s="1"/>
  <c r="S1689" i="1"/>
  <c r="S1657" i="1"/>
  <c r="S1625" i="1"/>
  <c r="S1593" i="1"/>
  <c r="S1561" i="1"/>
  <c r="S1522" i="1"/>
  <c r="S1481" i="1"/>
  <c r="S1441" i="1"/>
  <c r="S1394" i="1"/>
  <c r="S1322" i="1"/>
  <c r="S1281" i="1"/>
  <c r="S1242" i="1"/>
  <c r="S1201" i="1"/>
  <c r="S1085" i="1"/>
  <c r="S919" i="1"/>
  <c r="S837" i="1"/>
  <c r="S686" i="1"/>
  <c r="S534" i="1"/>
  <c r="S282" i="1"/>
  <c r="S76" i="1"/>
  <c r="S1499" i="1"/>
  <c r="S1371" i="1"/>
  <c r="S1490" i="1"/>
  <c r="S1402" i="1"/>
  <c r="S1330" i="1"/>
  <c r="S354" i="1"/>
  <c r="S1565" i="1"/>
  <c r="S1461" i="1"/>
  <c r="S1293" i="1"/>
  <c r="R1435" i="1"/>
  <c r="S1435" i="1" s="1"/>
  <c r="R1333" i="1"/>
  <c r="S1333" i="1" s="1"/>
  <c r="R386" i="1"/>
  <c r="S386" i="1" s="1"/>
  <c r="S1682" i="1"/>
  <c r="S1650" i="1"/>
  <c r="S1618" i="1"/>
  <c r="S1586" i="1"/>
  <c r="S1554" i="1"/>
  <c r="S1514" i="1"/>
  <c r="S1466" i="1"/>
  <c r="S1434" i="1"/>
  <c r="S1393" i="1"/>
  <c r="S1354" i="1"/>
  <c r="S1321" i="1"/>
  <c r="S1274" i="1"/>
  <c r="S1241" i="1"/>
  <c r="S1193" i="1"/>
  <c r="S1069" i="1"/>
  <c r="S917" i="1"/>
  <c r="S809" i="1"/>
  <c r="S676" i="1"/>
  <c r="S516" i="1"/>
  <c r="S276" i="1"/>
  <c r="S73" i="1"/>
  <c r="S1564" i="1"/>
  <c r="S1396" i="1"/>
  <c r="R1509" i="1"/>
  <c r="S1509" i="1" s="1"/>
  <c r="R1332" i="1"/>
  <c r="S1332" i="1" s="1"/>
  <c r="R1211" i="1"/>
  <c r="S1211" i="1" s="1"/>
  <c r="S1681" i="1"/>
  <c r="S1649" i="1"/>
  <c r="S1617" i="1"/>
  <c r="S1585" i="1"/>
  <c r="S1553" i="1"/>
  <c r="S1513" i="1"/>
  <c r="S1465" i="1"/>
  <c r="S1433" i="1"/>
  <c r="S1386" i="1"/>
  <c r="S1353" i="1"/>
  <c r="S1314" i="1"/>
  <c r="S1273" i="1"/>
  <c r="S1226" i="1"/>
  <c r="S1173" i="1"/>
  <c r="S1047" i="1"/>
  <c r="S893" i="1"/>
  <c r="S807" i="1"/>
  <c r="S675" i="1"/>
  <c r="S474" i="1"/>
  <c r="S258" i="1"/>
  <c r="S52" i="1"/>
  <c r="S1128" i="1"/>
  <c r="S1192" i="1"/>
  <c r="S960" i="1"/>
  <c r="S1175" i="1"/>
  <c r="S1024" i="1"/>
  <c r="S959" i="1"/>
  <c r="S783" i="1"/>
  <c r="S518" i="1"/>
  <c r="S336" i="1"/>
  <c r="R1008" i="1"/>
  <c r="S1008" i="1" s="1"/>
  <c r="R992" i="1"/>
  <c r="S992" i="1" s="1"/>
  <c r="R984" i="1"/>
  <c r="S984" i="1" s="1"/>
  <c r="R976" i="1"/>
  <c r="S976" i="1" s="1"/>
  <c r="R928" i="1"/>
  <c r="S928" i="1" s="1"/>
  <c r="R912" i="1"/>
  <c r="S912" i="1" s="1"/>
  <c r="R904" i="1"/>
  <c r="S904" i="1" s="1"/>
  <c r="R896" i="1"/>
  <c r="S896" i="1" s="1"/>
  <c r="R880" i="1"/>
  <c r="S880" i="1" s="1"/>
  <c r="R856" i="1"/>
  <c r="S856" i="1" s="1"/>
  <c r="R840" i="1"/>
  <c r="S840" i="1" s="1"/>
  <c r="R824" i="1"/>
  <c r="S824" i="1" s="1"/>
  <c r="R808" i="1"/>
  <c r="S808" i="1" s="1"/>
  <c r="R792" i="1"/>
  <c r="S792" i="1" s="1"/>
  <c r="R776" i="1"/>
  <c r="S776" i="1" s="1"/>
  <c r="R768" i="1"/>
  <c r="S768" i="1" s="1"/>
  <c r="R752" i="1"/>
  <c r="S752" i="1" s="1"/>
  <c r="R728" i="1"/>
  <c r="S728" i="1" s="1"/>
  <c r="R720" i="1"/>
  <c r="S720" i="1" s="1"/>
  <c r="R696" i="1"/>
  <c r="S696" i="1" s="1"/>
  <c r="R680" i="1"/>
  <c r="S680" i="1" s="1"/>
  <c r="R672" i="1"/>
  <c r="S672" i="1" s="1"/>
  <c r="R648" i="1"/>
  <c r="S648" i="1" s="1"/>
  <c r="R640" i="1"/>
  <c r="S640" i="1" s="1"/>
  <c r="R616" i="1"/>
  <c r="S616" i="1" s="1"/>
  <c r="R600" i="1"/>
  <c r="S600" i="1" s="1"/>
  <c r="R584" i="1"/>
  <c r="S584" i="1" s="1"/>
  <c r="R576" i="1"/>
  <c r="S576" i="1" s="1"/>
  <c r="R552" i="1"/>
  <c r="S552" i="1" s="1"/>
  <c r="R536" i="1"/>
  <c r="S536" i="1" s="1"/>
  <c r="R528" i="1"/>
  <c r="S528" i="1" s="1"/>
  <c r="R504" i="1"/>
  <c r="S504" i="1" s="1"/>
  <c r="R488" i="1"/>
  <c r="S488" i="1" s="1"/>
  <c r="R480" i="1"/>
  <c r="S480" i="1" s="1"/>
  <c r="R464" i="1"/>
  <c r="S464" i="1" s="1"/>
  <c r="R448" i="1"/>
  <c r="S448" i="1" s="1"/>
  <c r="R424" i="1"/>
  <c r="S424" i="1" s="1"/>
  <c r="R416" i="1"/>
  <c r="S416" i="1" s="1"/>
  <c r="R392" i="1"/>
  <c r="S392" i="1" s="1"/>
  <c r="R384" i="1"/>
  <c r="S384" i="1" s="1"/>
  <c r="R368" i="1"/>
  <c r="S368" i="1" s="1"/>
  <c r="R352" i="1"/>
  <c r="S352" i="1" s="1"/>
  <c r="R320" i="1"/>
  <c r="S320" i="1" s="1"/>
  <c r="R296" i="1"/>
  <c r="S296" i="1" s="1"/>
  <c r="R288" i="1"/>
  <c r="S288" i="1" s="1"/>
  <c r="R264" i="1"/>
  <c r="S264" i="1" s="1"/>
  <c r="R256" i="1"/>
  <c r="S256" i="1" s="1"/>
  <c r="R240" i="1"/>
  <c r="S240" i="1" s="1"/>
  <c r="R224" i="1"/>
  <c r="S224" i="1" s="1"/>
  <c r="R216" i="1"/>
  <c r="S216" i="1" s="1"/>
  <c r="R200" i="1"/>
  <c r="S200" i="1" s="1"/>
  <c r="R184" i="1"/>
  <c r="S184" i="1" s="1"/>
  <c r="R168" i="1"/>
  <c r="S168" i="1" s="1"/>
  <c r="R152" i="1"/>
  <c r="S152" i="1" s="1"/>
  <c r="R136" i="1"/>
  <c r="S136" i="1" s="1"/>
  <c r="R120" i="1"/>
  <c r="S120" i="1" s="1"/>
  <c r="R104" i="1"/>
  <c r="S104" i="1" s="1"/>
  <c r="R96" i="1"/>
  <c r="S96" i="1" s="1"/>
  <c r="R80" i="1"/>
  <c r="S80" i="1" s="1"/>
  <c r="R56" i="1"/>
  <c r="S56" i="1" s="1"/>
  <c r="R40" i="1"/>
  <c r="S40" i="1" s="1"/>
  <c r="R24" i="1"/>
  <c r="S24" i="1" s="1"/>
  <c r="R16" i="1"/>
  <c r="S16" i="1" s="1"/>
  <c r="S1088" i="1"/>
  <c r="R1703" i="1"/>
  <c r="S1703" i="1" s="1"/>
  <c r="R1695" i="1"/>
  <c r="S1695" i="1" s="1"/>
  <c r="R1687" i="1"/>
  <c r="S1687" i="1" s="1"/>
  <c r="R1679" i="1"/>
  <c r="S1679" i="1" s="1"/>
  <c r="R1671" i="1"/>
  <c r="S1671" i="1" s="1"/>
  <c r="R1663" i="1"/>
  <c r="S1663" i="1" s="1"/>
  <c r="R1655" i="1"/>
  <c r="S1655" i="1" s="1"/>
  <c r="R1647" i="1"/>
  <c r="S1647" i="1" s="1"/>
  <c r="R1639" i="1"/>
  <c r="S1639" i="1" s="1"/>
  <c r="R1631" i="1"/>
  <c r="S1631" i="1" s="1"/>
  <c r="R1623" i="1"/>
  <c r="S1623" i="1" s="1"/>
  <c r="R1615" i="1"/>
  <c r="S1615" i="1" s="1"/>
  <c r="R1607" i="1"/>
  <c r="S1607" i="1" s="1"/>
  <c r="R1599" i="1"/>
  <c r="S1599" i="1" s="1"/>
  <c r="R1591" i="1"/>
  <c r="S1591" i="1" s="1"/>
  <c r="R1583" i="1"/>
  <c r="S1583" i="1" s="1"/>
  <c r="R1575" i="1"/>
  <c r="S1575" i="1" s="1"/>
  <c r="R1567" i="1"/>
  <c r="S1567" i="1" s="1"/>
  <c r="R1559" i="1"/>
  <c r="S1559" i="1" s="1"/>
  <c r="R1551" i="1"/>
  <c r="S1551" i="1" s="1"/>
  <c r="R1543" i="1"/>
  <c r="S1543" i="1" s="1"/>
  <c r="R1535" i="1"/>
  <c r="S1535" i="1" s="1"/>
  <c r="R1527" i="1"/>
  <c r="S1527" i="1" s="1"/>
  <c r="R1519" i="1"/>
  <c r="S1519" i="1" s="1"/>
  <c r="R1511" i="1"/>
  <c r="S1511" i="1" s="1"/>
  <c r="R1503" i="1"/>
  <c r="S1503" i="1" s="1"/>
  <c r="R1495" i="1"/>
  <c r="S1495" i="1" s="1"/>
  <c r="R1487" i="1"/>
  <c r="S1487" i="1" s="1"/>
  <c r="R1479" i="1"/>
  <c r="S1479" i="1" s="1"/>
  <c r="R1471" i="1"/>
  <c r="S1471" i="1" s="1"/>
  <c r="R1463" i="1"/>
  <c r="S1463" i="1" s="1"/>
  <c r="R1455" i="1"/>
  <c r="S1455" i="1" s="1"/>
  <c r="R1447" i="1"/>
  <c r="S1447" i="1" s="1"/>
  <c r="R1439" i="1"/>
  <c r="S1439" i="1" s="1"/>
  <c r="R1431" i="1"/>
  <c r="S1431" i="1" s="1"/>
  <c r="R1423" i="1"/>
  <c r="S1423" i="1" s="1"/>
  <c r="R1415" i="1"/>
  <c r="S1415" i="1" s="1"/>
  <c r="R1407" i="1"/>
  <c r="S1407" i="1" s="1"/>
  <c r="R1399" i="1"/>
  <c r="S1399" i="1" s="1"/>
  <c r="R1391" i="1"/>
  <c r="S1391" i="1" s="1"/>
  <c r="R1383" i="1"/>
  <c r="S1383" i="1" s="1"/>
  <c r="R1375" i="1"/>
  <c r="S1375" i="1" s="1"/>
  <c r="R1367" i="1"/>
  <c r="S1367" i="1" s="1"/>
  <c r="R1359" i="1"/>
  <c r="S1359" i="1" s="1"/>
  <c r="R1351" i="1"/>
  <c r="S1351" i="1"/>
  <c r="R1343" i="1"/>
  <c r="S1343" i="1" s="1"/>
  <c r="R1335" i="1"/>
  <c r="S1335" i="1" s="1"/>
  <c r="R1327" i="1"/>
  <c r="S1327" i="1" s="1"/>
  <c r="R1319" i="1"/>
  <c r="S1319" i="1" s="1"/>
  <c r="R1311" i="1"/>
  <c r="S1311" i="1" s="1"/>
  <c r="R1303" i="1"/>
  <c r="S1303" i="1" s="1"/>
  <c r="R1295" i="1"/>
  <c r="S1295" i="1" s="1"/>
  <c r="R1287" i="1"/>
  <c r="S1287" i="1" s="1"/>
  <c r="R1279" i="1"/>
  <c r="S1279" i="1" s="1"/>
  <c r="R1271" i="1"/>
  <c r="S1271" i="1" s="1"/>
  <c r="R1263" i="1"/>
  <c r="S1263" i="1" s="1"/>
  <c r="R1255" i="1"/>
  <c r="S1255" i="1" s="1"/>
  <c r="R1247" i="1"/>
  <c r="S1247" i="1" s="1"/>
  <c r="R1239" i="1"/>
  <c r="S1239" i="1" s="1"/>
  <c r="R1231" i="1"/>
  <c r="S1231" i="1" s="1"/>
  <c r="R1223" i="1"/>
  <c r="S1223" i="1" s="1"/>
  <c r="R1215" i="1"/>
  <c r="S1215" i="1" s="1"/>
  <c r="R1207" i="1"/>
  <c r="S1207" i="1" s="1"/>
  <c r="R1199" i="1"/>
  <c r="S1199" i="1" s="1"/>
  <c r="R1191" i="1"/>
  <c r="S1191" i="1" s="1"/>
  <c r="R1183" i="1"/>
  <c r="S1183" i="1" s="1"/>
  <c r="R1167" i="1"/>
  <c r="S1167" i="1" s="1"/>
  <c r="R1159" i="1"/>
  <c r="S1159" i="1" s="1"/>
  <c r="R1143" i="1"/>
  <c r="S1143" i="1" s="1"/>
  <c r="R1135" i="1"/>
  <c r="S1135" i="1" s="1"/>
  <c r="R1127" i="1"/>
  <c r="S1127" i="1" s="1"/>
  <c r="R1119" i="1"/>
  <c r="S1119" i="1" s="1"/>
  <c r="R1103" i="1"/>
  <c r="S1103" i="1" s="1"/>
  <c r="R1095" i="1"/>
  <c r="S1095" i="1" s="1"/>
  <c r="R1079" i="1"/>
  <c r="S1079" i="1" s="1"/>
  <c r="R1071" i="1"/>
  <c r="S1071" i="1" s="1"/>
  <c r="R1063" i="1"/>
  <c r="S1063" i="1" s="1"/>
  <c r="R1055" i="1"/>
  <c r="S1055" i="1" s="1"/>
  <c r="R1039" i="1"/>
  <c r="S1039" i="1" s="1"/>
  <c r="R1031" i="1"/>
  <c r="S1031" i="1" s="1"/>
  <c r="R1015" i="1"/>
  <c r="S1015" i="1" s="1"/>
  <c r="R1007" i="1"/>
  <c r="S1007" i="1" s="1"/>
  <c r="R999" i="1"/>
  <c r="S999" i="1" s="1"/>
  <c r="R991" i="1"/>
  <c r="S991" i="1" s="1"/>
  <c r="R975" i="1"/>
  <c r="S975" i="1" s="1"/>
  <c r="R967" i="1"/>
  <c r="S967" i="1" s="1"/>
  <c r="R951" i="1"/>
  <c r="S951" i="1" s="1"/>
  <c r="R943" i="1"/>
  <c r="S943" i="1" s="1"/>
  <c r="R935" i="1"/>
  <c r="S935" i="1" s="1"/>
  <c r="R927" i="1"/>
  <c r="S927" i="1" s="1"/>
  <c r="R911" i="1"/>
  <c r="S911" i="1" s="1"/>
  <c r="R903" i="1"/>
  <c r="S903" i="1" s="1"/>
  <c r="R895" i="1"/>
  <c r="S895" i="1" s="1"/>
  <c r="R887" i="1"/>
  <c r="S887" i="1" s="1"/>
  <c r="R879" i="1"/>
  <c r="S879" i="1" s="1"/>
  <c r="R871" i="1"/>
  <c r="S871" i="1" s="1"/>
  <c r="R863" i="1"/>
  <c r="S863" i="1" s="1"/>
  <c r="R855" i="1"/>
  <c r="S855" i="1" s="1"/>
  <c r="R847" i="1"/>
  <c r="S847" i="1" s="1"/>
  <c r="R831" i="1"/>
  <c r="S831" i="1" s="1"/>
  <c r="R823" i="1"/>
  <c r="S823" i="1" s="1"/>
  <c r="R815" i="1"/>
  <c r="S815" i="1" s="1"/>
  <c r="R799" i="1"/>
  <c r="S799" i="1" s="1"/>
  <c r="R791" i="1"/>
  <c r="S791" i="1" s="1"/>
  <c r="R775" i="1"/>
  <c r="S775" i="1" s="1"/>
  <c r="R767" i="1"/>
  <c r="S767" i="1" s="1"/>
  <c r="R759" i="1"/>
  <c r="S759" i="1" s="1"/>
  <c r="R751" i="1"/>
  <c r="S751" i="1" s="1"/>
  <c r="R743" i="1"/>
  <c r="S743" i="1" s="1"/>
  <c r="R735" i="1"/>
  <c r="S735" i="1" s="1"/>
  <c r="R727" i="1"/>
  <c r="S727" i="1" s="1"/>
  <c r="R719" i="1"/>
  <c r="S719" i="1" s="1"/>
  <c r="R711" i="1"/>
  <c r="S711" i="1" s="1"/>
  <c r="R703" i="1"/>
  <c r="S703" i="1" s="1"/>
  <c r="R695" i="1"/>
  <c r="S695" i="1" s="1"/>
  <c r="R687" i="1"/>
  <c r="S687" i="1" s="1"/>
  <c r="R679" i="1"/>
  <c r="S679" i="1" s="1"/>
  <c r="R671" i="1"/>
  <c r="S671" i="1" s="1"/>
  <c r="R663" i="1"/>
  <c r="S663" i="1" s="1"/>
  <c r="R655" i="1"/>
  <c r="S655" i="1" s="1"/>
  <c r="R647" i="1"/>
  <c r="S647" i="1" s="1"/>
  <c r="R639" i="1"/>
  <c r="S639" i="1" s="1"/>
  <c r="R631" i="1"/>
  <c r="S631" i="1" s="1"/>
  <c r="R623" i="1"/>
  <c r="S623" i="1" s="1"/>
  <c r="R615" i="1"/>
  <c r="S615" i="1" s="1"/>
  <c r="R607" i="1"/>
  <c r="S607" i="1" s="1"/>
  <c r="R599" i="1"/>
  <c r="S599" i="1" s="1"/>
  <c r="R591" i="1"/>
  <c r="S591" i="1" s="1"/>
  <c r="R583" i="1"/>
  <c r="S583" i="1" s="1"/>
  <c r="R575" i="1"/>
  <c r="S575" i="1" s="1"/>
  <c r="R567" i="1"/>
  <c r="S567" i="1" s="1"/>
  <c r="R559" i="1"/>
  <c r="S559" i="1" s="1"/>
  <c r="R551" i="1"/>
  <c r="S551" i="1" s="1"/>
  <c r="R543" i="1"/>
  <c r="S543" i="1" s="1"/>
  <c r="R535" i="1"/>
  <c r="S535" i="1" s="1"/>
  <c r="R527" i="1"/>
  <c r="S527" i="1" s="1"/>
  <c r="R519" i="1"/>
  <c r="S519" i="1" s="1"/>
  <c r="R511" i="1"/>
  <c r="S511" i="1" s="1"/>
  <c r="R503" i="1"/>
  <c r="S503" i="1" s="1"/>
  <c r="R495" i="1"/>
  <c r="S495" i="1" s="1"/>
  <c r="R487" i="1"/>
  <c r="S487" i="1" s="1"/>
  <c r="R479" i="1"/>
  <c r="S479" i="1" s="1"/>
  <c r="R471" i="1"/>
  <c r="S471" i="1" s="1"/>
  <c r="R463" i="1"/>
  <c r="S463" i="1" s="1"/>
  <c r="R455" i="1"/>
  <c r="S455" i="1" s="1"/>
  <c r="R447" i="1"/>
  <c r="S447" i="1" s="1"/>
  <c r="R439" i="1"/>
  <c r="S439" i="1" s="1"/>
  <c r="R431" i="1"/>
  <c r="S431" i="1" s="1"/>
  <c r="R423" i="1"/>
  <c r="S423" i="1" s="1"/>
  <c r="R415" i="1"/>
  <c r="S415" i="1" s="1"/>
  <c r="R407" i="1"/>
  <c r="S407" i="1" s="1"/>
  <c r="R399" i="1"/>
  <c r="S399" i="1" s="1"/>
  <c r="R391" i="1"/>
  <c r="S391" i="1" s="1"/>
  <c r="R383" i="1"/>
  <c r="S383" i="1" s="1"/>
  <c r="R375" i="1"/>
  <c r="S375" i="1" s="1"/>
  <c r="R367" i="1"/>
  <c r="S367" i="1" s="1"/>
  <c r="R359" i="1"/>
  <c r="S359" i="1" s="1"/>
  <c r="R351" i="1"/>
  <c r="S351" i="1" s="1"/>
  <c r="R343" i="1"/>
  <c r="S343" i="1" s="1"/>
  <c r="R335" i="1"/>
  <c r="S335" i="1" s="1"/>
  <c r="R327" i="1"/>
  <c r="S327" i="1" s="1"/>
  <c r="R319" i="1"/>
  <c r="S319" i="1" s="1"/>
  <c r="R311" i="1"/>
  <c r="S311" i="1" s="1"/>
  <c r="R303" i="1"/>
  <c r="S303" i="1" s="1"/>
  <c r="R295" i="1"/>
  <c r="S295" i="1" s="1"/>
  <c r="R287" i="1"/>
  <c r="S287" i="1" s="1"/>
  <c r="R279" i="1"/>
  <c r="S279" i="1" s="1"/>
  <c r="R271" i="1"/>
  <c r="S271" i="1" s="1"/>
  <c r="R263" i="1"/>
  <c r="S263" i="1" s="1"/>
  <c r="R255" i="1"/>
  <c r="S255" i="1" s="1"/>
  <c r="R247" i="1"/>
  <c r="S247" i="1" s="1"/>
  <c r="R239" i="1"/>
  <c r="S239" i="1" s="1"/>
  <c r="R231" i="1"/>
  <c r="S231" i="1" s="1"/>
  <c r="R223" i="1"/>
  <c r="S223" i="1" s="1"/>
  <c r="R215" i="1"/>
  <c r="S215" i="1" s="1"/>
  <c r="R207" i="1"/>
  <c r="S207" i="1" s="1"/>
  <c r="R199" i="1"/>
  <c r="S199" i="1" s="1"/>
  <c r="R191" i="1"/>
  <c r="S191" i="1" s="1"/>
  <c r="R183" i="1"/>
  <c r="S183" i="1" s="1"/>
  <c r="R175" i="1"/>
  <c r="S175" i="1" s="1"/>
  <c r="R167" i="1"/>
  <c r="S167" i="1" s="1"/>
  <c r="R159" i="1"/>
  <c r="S159" i="1" s="1"/>
  <c r="R151" i="1"/>
  <c r="S151" i="1" s="1"/>
  <c r="R143" i="1"/>
  <c r="S143" i="1" s="1"/>
  <c r="R135" i="1"/>
  <c r="S135" i="1" s="1"/>
  <c r="R127" i="1"/>
  <c r="S127" i="1" s="1"/>
  <c r="R119" i="1"/>
  <c r="S119" i="1" s="1"/>
  <c r="R111" i="1"/>
  <c r="S111" i="1" s="1"/>
  <c r="R103" i="1"/>
  <c r="S103" i="1" s="1"/>
  <c r="R95" i="1"/>
  <c r="S95" i="1" s="1"/>
  <c r="R87" i="1"/>
  <c r="S87" i="1" s="1"/>
  <c r="R79" i="1"/>
  <c r="S79" i="1" s="1"/>
  <c r="R71" i="1"/>
  <c r="S71" i="1" s="1"/>
  <c r="R63" i="1"/>
  <c r="S63" i="1" s="1"/>
  <c r="R55" i="1"/>
  <c r="S55" i="1" s="1"/>
  <c r="R47" i="1"/>
  <c r="S47" i="1" s="1"/>
  <c r="R39" i="1"/>
  <c r="S39" i="1" s="1"/>
  <c r="R31" i="1"/>
  <c r="S31" i="1" s="1"/>
  <c r="R23" i="1"/>
  <c r="S23" i="1" s="1"/>
  <c r="R15" i="1"/>
  <c r="S15" i="1" s="1"/>
  <c r="R7" i="1"/>
  <c r="S7" i="1" s="1"/>
  <c r="S1152" i="1"/>
  <c r="S1087" i="1"/>
  <c r="S936" i="1"/>
  <c r="R1702" i="1"/>
  <c r="S1702" i="1" s="1"/>
  <c r="R1694" i="1"/>
  <c r="S1694" i="1" s="1"/>
  <c r="R1686" i="1"/>
  <c r="S1686" i="1" s="1"/>
  <c r="R1678" i="1"/>
  <c r="S1678" i="1" s="1"/>
  <c r="R1670" i="1"/>
  <c r="S1670" i="1" s="1"/>
  <c r="R1662" i="1"/>
  <c r="S1662" i="1" s="1"/>
  <c r="R1654" i="1"/>
  <c r="S1654" i="1" s="1"/>
  <c r="R1646" i="1"/>
  <c r="S1646" i="1" s="1"/>
  <c r="R1638" i="1"/>
  <c r="S1638" i="1" s="1"/>
  <c r="R1630" i="1"/>
  <c r="S1630" i="1" s="1"/>
  <c r="R1622" i="1"/>
  <c r="S1622" i="1" s="1"/>
  <c r="R1614" i="1"/>
  <c r="S1614" i="1" s="1"/>
  <c r="R1606" i="1"/>
  <c r="S1606" i="1" s="1"/>
  <c r="R1598" i="1"/>
  <c r="S1598" i="1" s="1"/>
  <c r="R1590" i="1"/>
  <c r="S1590" i="1" s="1"/>
  <c r="R1582" i="1"/>
  <c r="S1582" i="1" s="1"/>
  <c r="R1574" i="1"/>
  <c r="S1574" i="1" s="1"/>
  <c r="S1566" i="1"/>
  <c r="R1558" i="1"/>
  <c r="S1558" i="1" s="1"/>
  <c r="R1550" i="1"/>
  <c r="S1550" i="1" s="1"/>
  <c r="R1542" i="1"/>
  <c r="S1542" i="1" s="1"/>
  <c r="R1534" i="1"/>
  <c r="S1534" i="1" s="1"/>
  <c r="R1526" i="1"/>
  <c r="S1526" i="1" s="1"/>
  <c r="R1518" i="1"/>
  <c r="S1518" i="1" s="1"/>
  <c r="R1510" i="1"/>
  <c r="S1510" i="1" s="1"/>
  <c r="R1502" i="1"/>
  <c r="S1502" i="1" s="1"/>
  <c r="R1494" i="1"/>
  <c r="S1494" i="1" s="1"/>
  <c r="R1486" i="1"/>
  <c r="S1486" i="1" s="1"/>
  <c r="R1478" i="1"/>
  <c r="S1478" i="1" s="1"/>
  <c r="R1470" i="1"/>
  <c r="S1470" i="1" s="1"/>
  <c r="R1462" i="1"/>
  <c r="S1462" i="1" s="1"/>
  <c r="R1454" i="1"/>
  <c r="S1454" i="1" s="1"/>
  <c r="R1446" i="1"/>
  <c r="S1446" i="1" s="1"/>
  <c r="R1438" i="1"/>
  <c r="S1438" i="1" s="1"/>
  <c r="R1430" i="1"/>
  <c r="S1430" i="1" s="1"/>
  <c r="R1422" i="1"/>
  <c r="S1422" i="1" s="1"/>
  <c r="R1414" i="1"/>
  <c r="S1414" i="1" s="1"/>
  <c r="R1406" i="1"/>
  <c r="S1406" i="1" s="1"/>
  <c r="R1398" i="1"/>
  <c r="S1398" i="1" s="1"/>
  <c r="R1390" i="1"/>
  <c r="S1390" i="1" s="1"/>
  <c r="R1382" i="1"/>
  <c r="S1382" i="1" s="1"/>
  <c r="R1374" i="1"/>
  <c r="S1374" i="1" s="1"/>
  <c r="R1366" i="1"/>
  <c r="S1366" i="1" s="1"/>
  <c r="R1358" i="1"/>
  <c r="S1358" i="1" s="1"/>
  <c r="R1350" i="1"/>
  <c r="S1350" i="1" s="1"/>
  <c r="R1342" i="1"/>
  <c r="S1342" i="1" s="1"/>
  <c r="R1334" i="1"/>
  <c r="S1334" i="1" s="1"/>
  <c r="R1326" i="1"/>
  <c r="S1326" i="1" s="1"/>
  <c r="R1318" i="1"/>
  <c r="S1318" i="1" s="1"/>
  <c r="R1310" i="1"/>
  <c r="S1310" i="1" s="1"/>
  <c r="R1302" i="1"/>
  <c r="S1302" i="1" s="1"/>
  <c r="R1294" i="1"/>
  <c r="S1294" i="1" s="1"/>
  <c r="R1286" i="1"/>
  <c r="S1286" i="1" s="1"/>
  <c r="R1278" i="1"/>
  <c r="S1278" i="1" s="1"/>
  <c r="R1270" i="1"/>
  <c r="S1270" i="1" s="1"/>
  <c r="R1262" i="1"/>
  <c r="S1262" i="1" s="1"/>
  <c r="R1254" i="1"/>
  <c r="S1254" i="1" s="1"/>
  <c r="R1246" i="1"/>
  <c r="S1246" i="1" s="1"/>
  <c r="R1238" i="1"/>
  <c r="S1238" i="1" s="1"/>
  <c r="R1230" i="1"/>
  <c r="S1230" i="1" s="1"/>
  <c r="R1222" i="1"/>
  <c r="S1222" i="1" s="1"/>
  <c r="R1214" i="1"/>
  <c r="S1214" i="1" s="1"/>
  <c r="R1206" i="1"/>
  <c r="S1206" i="1" s="1"/>
  <c r="R1198" i="1"/>
  <c r="S1198" i="1" s="1"/>
  <c r="R1190" i="1"/>
  <c r="S1190" i="1" s="1"/>
  <c r="R1182" i="1"/>
  <c r="S1182" i="1" s="1"/>
  <c r="R1174" i="1"/>
  <c r="S1174" i="1" s="1"/>
  <c r="R1166" i="1"/>
  <c r="S1166" i="1" s="1"/>
  <c r="R1158" i="1"/>
  <c r="S1158" i="1" s="1"/>
  <c r="R1150" i="1"/>
  <c r="S1150" i="1" s="1"/>
  <c r="R1142" i="1"/>
  <c r="S1142" i="1" s="1"/>
  <c r="R1134" i="1"/>
  <c r="S1134" i="1" s="1"/>
  <c r="R1126" i="1"/>
  <c r="S1126" i="1" s="1"/>
  <c r="R1118" i="1"/>
  <c r="S1118" i="1" s="1"/>
  <c r="R1110" i="1"/>
  <c r="S1110" i="1" s="1"/>
  <c r="R1102" i="1"/>
  <c r="S1102" i="1" s="1"/>
  <c r="R1094" i="1"/>
  <c r="S1094" i="1" s="1"/>
  <c r="R1086" i="1"/>
  <c r="S1086" i="1" s="1"/>
  <c r="R1078" i="1"/>
  <c r="S1078" i="1" s="1"/>
  <c r="R1070" i="1"/>
  <c r="S1070" i="1" s="1"/>
  <c r="R1062" i="1"/>
  <c r="S1062" i="1" s="1"/>
  <c r="R1054" i="1"/>
  <c r="S1054" i="1" s="1"/>
  <c r="R1046" i="1"/>
  <c r="S1046" i="1" s="1"/>
  <c r="R1038" i="1"/>
  <c r="S1038" i="1" s="1"/>
  <c r="R1030" i="1"/>
  <c r="S1030" i="1" s="1"/>
  <c r="R1022" i="1"/>
  <c r="S1022" i="1" s="1"/>
  <c r="R1014" i="1"/>
  <c r="S1014" i="1" s="1"/>
  <c r="R1006" i="1"/>
  <c r="S1006" i="1" s="1"/>
  <c r="R998" i="1"/>
  <c r="S998" i="1" s="1"/>
  <c r="R990" i="1"/>
  <c r="S990" i="1" s="1"/>
  <c r="R982" i="1"/>
  <c r="S982" i="1" s="1"/>
  <c r="R974" i="1"/>
  <c r="S974" i="1" s="1"/>
  <c r="R966" i="1"/>
  <c r="S966" i="1" s="1"/>
  <c r="R958" i="1"/>
  <c r="S958" i="1" s="1"/>
  <c r="R950" i="1"/>
  <c r="S950" i="1" s="1"/>
  <c r="R942" i="1"/>
  <c r="S942" i="1" s="1"/>
  <c r="R934" i="1"/>
  <c r="S934" i="1" s="1"/>
  <c r="R926" i="1"/>
  <c r="S926" i="1" s="1"/>
  <c r="R918" i="1"/>
  <c r="S918" i="1" s="1"/>
  <c r="R910" i="1"/>
  <c r="S910" i="1" s="1"/>
  <c r="R902" i="1"/>
  <c r="S902" i="1" s="1"/>
  <c r="R886" i="1"/>
  <c r="S886" i="1" s="1"/>
  <c r="R878" i="1"/>
  <c r="S878" i="1" s="1"/>
  <c r="R870" i="1"/>
  <c r="S870" i="1" s="1"/>
  <c r="R854" i="1"/>
  <c r="S854" i="1" s="1"/>
  <c r="R846" i="1"/>
  <c r="S846" i="1" s="1"/>
  <c r="R838" i="1"/>
  <c r="S838" i="1" s="1"/>
  <c r="R830" i="1"/>
  <c r="S830" i="1" s="1"/>
  <c r="R822" i="1"/>
  <c r="S822" i="1" s="1"/>
  <c r="R814" i="1"/>
  <c r="S814" i="1" s="1"/>
  <c r="R806" i="1"/>
  <c r="S806" i="1" s="1"/>
  <c r="R798" i="1"/>
  <c r="S798" i="1" s="1"/>
  <c r="R790" i="1"/>
  <c r="S790" i="1" s="1"/>
  <c r="R782" i="1"/>
  <c r="S782" i="1" s="1"/>
  <c r="R774" i="1"/>
  <c r="S774" i="1" s="1"/>
  <c r="R766" i="1"/>
  <c r="S766" i="1" s="1"/>
  <c r="R758" i="1"/>
  <c r="S758" i="1" s="1"/>
  <c r="R742" i="1"/>
  <c r="S742" i="1" s="1"/>
  <c r="R734" i="1"/>
  <c r="S734" i="1" s="1"/>
  <c r="R726" i="1"/>
  <c r="S726" i="1" s="1"/>
  <c r="R718" i="1"/>
  <c r="S718" i="1" s="1"/>
  <c r="R710" i="1"/>
  <c r="S710" i="1" s="1"/>
  <c r="R702" i="1"/>
  <c r="S702" i="1" s="1"/>
  <c r="R694" i="1"/>
  <c r="S694" i="1" s="1"/>
  <c r="R678" i="1"/>
  <c r="S678" i="1" s="1"/>
  <c r="R670" i="1"/>
  <c r="S670" i="1" s="1"/>
  <c r="R662" i="1"/>
  <c r="S662" i="1" s="1"/>
  <c r="R654" i="1"/>
  <c r="S654" i="1" s="1"/>
  <c r="R646" i="1"/>
  <c r="S646" i="1" s="1"/>
  <c r="R638" i="1"/>
  <c r="S638" i="1" s="1"/>
  <c r="R630" i="1"/>
  <c r="S630" i="1" s="1"/>
  <c r="R622" i="1"/>
  <c r="S622" i="1" s="1"/>
  <c r="R614" i="1"/>
  <c r="S614" i="1" s="1"/>
  <c r="R606" i="1"/>
  <c r="S606" i="1" s="1"/>
  <c r="R598" i="1"/>
  <c r="S598" i="1" s="1"/>
  <c r="R590" i="1"/>
  <c r="S590" i="1" s="1"/>
  <c r="R574" i="1"/>
  <c r="S574" i="1" s="1"/>
  <c r="R566" i="1"/>
  <c r="S566" i="1" s="1"/>
  <c r="R558" i="1"/>
  <c r="S558" i="1" s="1"/>
  <c r="R550" i="1"/>
  <c r="S550" i="1" s="1"/>
  <c r="R542" i="1"/>
  <c r="S542" i="1" s="1"/>
  <c r="R526" i="1"/>
  <c r="S526" i="1" s="1"/>
  <c r="R510" i="1"/>
  <c r="S510" i="1" s="1"/>
  <c r="R502" i="1"/>
  <c r="S502" i="1" s="1"/>
  <c r="R494" i="1"/>
  <c r="S494" i="1" s="1"/>
  <c r="R486" i="1"/>
  <c r="S486" i="1" s="1"/>
  <c r="R478" i="1"/>
  <c r="S478" i="1" s="1"/>
  <c r="R462" i="1"/>
  <c r="S462" i="1" s="1"/>
  <c r="R454" i="1"/>
  <c r="S454" i="1" s="1"/>
  <c r="R446" i="1"/>
  <c r="S446" i="1" s="1"/>
  <c r="R438" i="1"/>
  <c r="S438" i="1" s="1"/>
  <c r="R430" i="1"/>
  <c r="S430" i="1" s="1"/>
  <c r="R422" i="1"/>
  <c r="S422" i="1" s="1"/>
  <c r="R414" i="1"/>
  <c r="S414" i="1" s="1"/>
  <c r="R406" i="1"/>
  <c r="S406" i="1" s="1"/>
  <c r="R398" i="1"/>
  <c r="S398" i="1" s="1"/>
  <c r="R390" i="1"/>
  <c r="S390" i="1" s="1"/>
  <c r="R382" i="1"/>
  <c r="S382" i="1" s="1"/>
  <c r="R374" i="1"/>
  <c r="S374" i="1" s="1"/>
  <c r="R366" i="1"/>
  <c r="S366" i="1" s="1"/>
  <c r="R358" i="1"/>
  <c r="S358" i="1" s="1"/>
  <c r="R350" i="1"/>
  <c r="S350" i="1" s="1"/>
  <c r="R342" i="1"/>
  <c r="S342" i="1" s="1"/>
  <c r="R334" i="1"/>
  <c r="S334" i="1" s="1"/>
  <c r="R326" i="1"/>
  <c r="S326" i="1" s="1"/>
  <c r="R318" i="1"/>
  <c r="S318" i="1" s="1"/>
  <c r="R310" i="1"/>
  <c r="S310" i="1" s="1"/>
  <c r="R302" i="1"/>
  <c r="S302" i="1" s="1"/>
  <c r="R294" i="1"/>
  <c r="S294" i="1" s="1"/>
  <c r="R286" i="1"/>
  <c r="S286" i="1" s="1"/>
  <c r="R278" i="1"/>
  <c r="S278" i="1" s="1"/>
  <c r="R270" i="1"/>
  <c r="S270" i="1" s="1"/>
  <c r="R262" i="1"/>
  <c r="S262" i="1" s="1"/>
  <c r="R254" i="1"/>
  <c r="S254" i="1" s="1"/>
  <c r="R246" i="1"/>
  <c r="S246" i="1" s="1"/>
  <c r="R238" i="1"/>
  <c r="S238" i="1" s="1"/>
  <c r="R230" i="1"/>
  <c r="S230" i="1" s="1"/>
  <c r="R222" i="1"/>
  <c r="S222" i="1" s="1"/>
  <c r="R214" i="1"/>
  <c r="S214" i="1" s="1"/>
  <c r="R206" i="1"/>
  <c r="S206" i="1" s="1"/>
  <c r="R198" i="1"/>
  <c r="S198" i="1" s="1"/>
  <c r="R190" i="1"/>
  <c r="S190" i="1" s="1"/>
  <c r="R182" i="1"/>
  <c r="S182" i="1" s="1"/>
  <c r="R174" i="1"/>
  <c r="S174" i="1" s="1"/>
  <c r="R166" i="1"/>
  <c r="S166" i="1" s="1"/>
  <c r="R158" i="1"/>
  <c r="S158" i="1" s="1"/>
  <c r="R150" i="1"/>
  <c r="S150" i="1" s="1"/>
  <c r="R142" i="1"/>
  <c r="S142" i="1" s="1"/>
  <c r="R134" i="1"/>
  <c r="S134" i="1" s="1"/>
  <c r="R126" i="1"/>
  <c r="S126" i="1" s="1"/>
  <c r="R118" i="1"/>
  <c r="S118" i="1" s="1"/>
  <c r="R110" i="1"/>
  <c r="S110" i="1" s="1"/>
  <c r="R102" i="1"/>
  <c r="S102" i="1" s="1"/>
  <c r="R94" i="1"/>
  <c r="S94" i="1" s="1"/>
  <c r="S750" i="1"/>
  <c r="S470" i="1"/>
  <c r="R1704" i="1"/>
  <c r="S1704" i="1" s="1"/>
  <c r="R1696" i="1"/>
  <c r="S1696" i="1" s="1"/>
  <c r="R1688" i="1"/>
  <c r="S1688" i="1" s="1"/>
  <c r="R1680" i="1"/>
  <c r="S1680" i="1" s="1"/>
  <c r="R1672" i="1"/>
  <c r="S1672" i="1" s="1"/>
  <c r="R1664" i="1"/>
  <c r="S1664" i="1" s="1"/>
  <c r="R1656" i="1"/>
  <c r="S1656" i="1" s="1"/>
  <c r="R1648" i="1"/>
  <c r="S1648" i="1" s="1"/>
  <c r="R1640" i="1"/>
  <c r="S1640" i="1" s="1"/>
  <c r="R1632" i="1"/>
  <c r="S1632" i="1" s="1"/>
  <c r="R1624" i="1"/>
  <c r="S1624" i="1" s="1"/>
  <c r="R1616" i="1"/>
  <c r="S1616" i="1" s="1"/>
  <c r="R1608" i="1"/>
  <c r="S1608" i="1" s="1"/>
  <c r="R1600" i="1"/>
  <c r="S1600" i="1" s="1"/>
  <c r="R1592" i="1"/>
  <c r="S1592" i="1" s="1"/>
  <c r="R1584" i="1"/>
  <c r="S1584" i="1" s="1"/>
  <c r="R1576" i="1"/>
  <c r="S1576" i="1" s="1"/>
  <c r="R1568" i="1"/>
  <c r="S1568" i="1" s="1"/>
  <c r="R1560" i="1"/>
  <c r="S1560" i="1" s="1"/>
  <c r="R1552" i="1"/>
  <c r="S1552" i="1" s="1"/>
  <c r="R1544" i="1"/>
  <c r="S1544" i="1" s="1"/>
  <c r="R1536" i="1"/>
  <c r="S1536" i="1" s="1"/>
  <c r="R1528" i="1"/>
  <c r="S1528" i="1" s="1"/>
  <c r="R1520" i="1"/>
  <c r="S1520" i="1" s="1"/>
  <c r="R1512" i="1"/>
  <c r="S1512" i="1" s="1"/>
  <c r="R1504" i="1"/>
  <c r="S1504" i="1" s="1"/>
  <c r="R1496" i="1"/>
  <c r="S1496" i="1" s="1"/>
  <c r="R1488" i="1"/>
  <c r="S1488" i="1" s="1"/>
  <c r="R1480" i="1"/>
  <c r="S1480" i="1" s="1"/>
  <c r="R1472" i="1"/>
  <c r="S1472" i="1" s="1"/>
  <c r="R1464" i="1"/>
  <c r="S1464" i="1" s="1"/>
  <c r="R1456" i="1"/>
  <c r="S1456" i="1" s="1"/>
  <c r="R1448" i="1"/>
  <c r="S1448" i="1" s="1"/>
  <c r="R1440" i="1"/>
  <c r="S1440" i="1" s="1"/>
  <c r="R1432" i="1"/>
  <c r="S1432" i="1" s="1"/>
  <c r="R1424" i="1"/>
  <c r="S1424" i="1" s="1"/>
  <c r="R1416" i="1"/>
  <c r="S1416" i="1" s="1"/>
  <c r="R1408" i="1"/>
  <c r="S1408" i="1" s="1"/>
  <c r="R1400" i="1"/>
  <c r="S1400" i="1" s="1"/>
  <c r="R1392" i="1"/>
  <c r="S1392" i="1" s="1"/>
  <c r="R1384" i="1"/>
  <c r="S1384" i="1" s="1"/>
  <c r="R1376" i="1"/>
  <c r="S1376" i="1" s="1"/>
  <c r="R1368" i="1"/>
  <c r="S1368" i="1" s="1"/>
  <c r="R1360" i="1"/>
  <c r="S1360" i="1" s="1"/>
  <c r="R1352" i="1"/>
  <c r="S1352" i="1" s="1"/>
  <c r="R1344" i="1"/>
  <c r="S1344" i="1" s="1"/>
  <c r="R1336" i="1"/>
  <c r="S1336" i="1" s="1"/>
  <c r="R1328" i="1"/>
  <c r="S1328" i="1" s="1"/>
  <c r="R1320" i="1"/>
  <c r="S1320" i="1" s="1"/>
  <c r="R1312" i="1"/>
  <c r="S1312" i="1" s="1"/>
  <c r="R1304" i="1"/>
  <c r="S1304" i="1" s="1"/>
  <c r="R1296" i="1"/>
  <c r="S1296" i="1" s="1"/>
  <c r="R1288" i="1"/>
  <c r="S1288" i="1" s="1"/>
  <c r="R1280" i="1"/>
  <c r="S1280" i="1" s="1"/>
  <c r="R1272" i="1"/>
  <c r="S1272" i="1" s="1"/>
  <c r="R1264" i="1"/>
  <c r="S1264" i="1" s="1"/>
  <c r="R1256" i="1"/>
  <c r="S1256" i="1" s="1"/>
  <c r="R1248" i="1"/>
  <c r="S1248" i="1" s="1"/>
  <c r="R1240" i="1"/>
  <c r="S1240" i="1" s="1"/>
  <c r="R1232" i="1"/>
  <c r="S1232" i="1" s="1"/>
  <c r="R1224" i="1"/>
  <c r="S1224" i="1" s="1"/>
  <c r="R1216" i="1"/>
  <c r="S1216" i="1" s="1"/>
  <c r="R1208" i="1"/>
  <c r="S1208" i="1" s="1"/>
  <c r="R1200" i="1"/>
  <c r="S1200" i="1" s="1"/>
  <c r="R1184" i="1"/>
  <c r="S1184" i="1" s="1"/>
  <c r="R1176" i="1"/>
  <c r="S1176" i="1" s="1"/>
  <c r="R1168" i="1"/>
  <c r="S1168" i="1" s="1"/>
  <c r="R1160" i="1"/>
  <c r="S1160" i="1" s="1"/>
  <c r="R1144" i="1"/>
  <c r="S1144" i="1" s="1"/>
  <c r="R1136" i="1"/>
  <c r="S1136" i="1" s="1"/>
  <c r="R1120" i="1"/>
  <c r="S1120" i="1" s="1"/>
  <c r="R1112" i="1"/>
  <c r="S1112" i="1" s="1"/>
  <c r="R1104" i="1"/>
  <c r="S1104" i="1" s="1"/>
  <c r="R1096" i="1"/>
  <c r="S1096" i="1" s="1"/>
  <c r="R1080" i="1"/>
  <c r="S1080" i="1" s="1"/>
  <c r="R1072" i="1"/>
  <c r="S1072" i="1" s="1"/>
  <c r="R1056" i="1"/>
  <c r="S1056" i="1" s="1"/>
  <c r="R1048" i="1"/>
  <c r="S1048" i="1" s="1"/>
  <c r="R1040" i="1"/>
  <c r="S1040" i="1" s="1"/>
  <c r="R1032" i="1"/>
  <c r="S1032" i="1" s="1"/>
  <c r="R1016" i="1"/>
  <c r="S1016" i="1" s="1"/>
  <c r="R968" i="1"/>
  <c r="S968" i="1" s="1"/>
  <c r="R952" i="1"/>
  <c r="S952" i="1" s="1"/>
  <c r="R944" i="1"/>
  <c r="S944" i="1" s="1"/>
  <c r="R920" i="1"/>
  <c r="S920" i="1" s="1"/>
  <c r="R888" i="1"/>
  <c r="S888" i="1" s="1"/>
  <c r="R872" i="1"/>
  <c r="S872" i="1" s="1"/>
  <c r="R864" i="1"/>
  <c r="S864" i="1" s="1"/>
  <c r="R848" i="1"/>
  <c r="S848" i="1" s="1"/>
  <c r="R832" i="1"/>
  <c r="S832" i="1" s="1"/>
  <c r="R816" i="1"/>
  <c r="S816" i="1" s="1"/>
  <c r="R800" i="1"/>
  <c r="S800" i="1" s="1"/>
  <c r="R784" i="1"/>
  <c r="S784" i="1" s="1"/>
  <c r="R760" i="1"/>
  <c r="S760" i="1" s="1"/>
  <c r="R744" i="1"/>
  <c r="S744" i="1" s="1"/>
  <c r="R736" i="1"/>
  <c r="S736" i="1" s="1"/>
  <c r="R712" i="1"/>
  <c r="S712" i="1" s="1"/>
  <c r="R704" i="1"/>
  <c r="S704" i="1" s="1"/>
  <c r="R688" i="1"/>
  <c r="S688" i="1" s="1"/>
  <c r="R664" i="1"/>
  <c r="S664" i="1" s="1"/>
  <c r="R656" i="1"/>
  <c r="S656" i="1" s="1"/>
  <c r="R632" i="1"/>
  <c r="S632" i="1" s="1"/>
  <c r="R624" i="1"/>
  <c r="S624" i="1" s="1"/>
  <c r="R608" i="1"/>
  <c r="S608" i="1" s="1"/>
  <c r="R592" i="1"/>
  <c r="S592" i="1" s="1"/>
  <c r="R568" i="1"/>
  <c r="S568" i="1" s="1"/>
  <c r="R560" i="1"/>
  <c r="S560" i="1" s="1"/>
  <c r="R544" i="1"/>
  <c r="S544" i="1" s="1"/>
  <c r="R520" i="1"/>
  <c r="S520" i="1" s="1"/>
  <c r="R512" i="1"/>
  <c r="S512" i="1" s="1"/>
  <c r="R496" i="1"/>
  <c r="S496" i="1" s="1"/>
  <c r="R472" i="1"/>
  <c r="S472" i="1" s="1"/>
  <c r="R456" i="1"/>
  <c r="S456" i="1" s="1"/>
  <c r="R440" i="1"/>
  <c r="S440" i="1" s="1"/>
  <c r="R432" i="1"/>
  <c r="S432" i="1" s="1"/>
  <c r="R408" i="1"/>
  <c r="S408" i="1" s="1"/>
  <c r="R400" i="1"/>
  <c r="S400" i="1" s="1"/>
  <c r="R376" i="1"/>
  <c r="S376" i="1" s="1"/>
  <c r="R360" i="1"/>
  <c r="S360" i="1" s="1"/>
  <c r="R344" i="1"/>
  <c r="S344" i="1" s="1"/>
  <c r="R328" i="1"/>
  <c r="S328" i="1" s="1"/>
  <c r="R312" i="1"/>
  <c r="S312" i="1" s="1"/>
  <c r="R304" i="1"/>
  <c r="S304" i="1" s="1"/>
  <c r="R280" i="1"/>
  <c r="S280" i="1" s="1"/>
  <c r="R272" i="1"/>
  <c r="S272" i="1" s="1"/>
  <c r="R248" i="1"/>
  <c r="S248" i="1" s="1"/>
  <c r="R232" i="1"/>
  <c r="S232" i="1" s="1"/>
  <c r="R192" i="1"/>
  <c r="S192" i="1" s="1"/>
  <c r="R176" i="1"/>
  <c r="S176" i="1" s="1"/>
  <c r="R160" i="1"/>
  <c r="S160" i="1" s="1"/>
  <c r="R144" i="1"/>
  <c r="S144" i="1" s="1"/>
  <c r="R128" i="1"/>
  <c r="S128" i="1" s="1"/>
  <c r="R112" i="1"/>
  <c r="S112" i="1" s="1"/>
  <c r="R88" i="1"/>
  <c r="S88" i="1" s="1"/>
  <c r="R72" i="1"/>
  <c r="S72" i="1" s="1"/>
  <c r="R64" i="1"/>
  <c r="S64" i="1" s="1"/>
  <c r="R48" i="1"/>
  <c r="S48" i="1" s="1"/>
  <c r="R32" i="1"/>
  <c r="S32" i="1" s="1"/>
  <c r="R8" i="1"/>
  <c r="S8" i="1" s="1"/>
  <c r="S1397" i="1"/>
  <c r="S1000" i="1"/>
  <c r="S582" i="1"/>
  <c r="S1500" i="1"/>
  <c r="S1436" i="1"/>
  <c r="S1268" i="1"/>
  <c r="S1064" i="1"/>
  <c r="S983" i="1"/>
  <c r="S894" i="1"/>
  <c r="S208" i="1"/>
  <c r="R86" i="1"/>
  <c r="S86" i="1" s="1"/>
  <c r="R78" i="1"/>
  <c r="S78" i="1" s="1"/>
  <c r="R70" i="1"/>
  <c r="S70" i="1" s="1"/>
  <c r="R62" i="1"/>
  <c r="S62" i="1" s="1"/>
  <c r="R54" i="1"/>
  <c r="S54" i="1" s="1"/>
  <c r="R46" i="1"/>
  <c r="S46" i="1" s="1"/>
  <c r="R38" i="1"/>
  <c r="S38" i="1" s="1"/>
  <c r="R30" i="1"/>
  <c r="S30" i="1" s="1"/>
  <c r="R22" i="1"/>
  <c r="S22" i="1" s="1"/>
  <c r="R14" i="1"/>
  <c r="S14" i="1" s="1"/>
  <c r="R6" i="1"/>
  <c r="S6" i="1" s="1"/>
  <c r="R885" i="1"/>
  <c r="S885" i="1" s="1"/>
  <c r="R877" i="1"/>
  <c r="S877" i="1" s="1"/>
  <c r="R853" i="1"/>
  <c r="S853" i="1" s="1"/>
  <c r="R845" i="1"/>
  <c r="S845" i="1" s="1"/>
  <c r="R813" i="1"/>
  <c r="S813" i="1" s="1"/>
  <c r="R789" i="1"/>
  <c r="S789" i="1" s="1"/>
  <c r="R781" i="1"/>
  <c r="S781" i="1" s="1"/>
  <c r="R757" i="1"/>
  <c r="S757" i="1" s="1"/>
  <c r="R749" i="1"/>
  <c r="S749" i="1" s="1"/>
  <c r="R733" i="1"/>
  <c r="S733" i="1" s="1"/>
  <c r="R709" i="1"/>
  <c r="S709" i="1" s="1"/>
  <c r="R701" i="1"/>
  <c r="S701" i="1" s="1"/>
  <c r="R693" i="1"/>
  <c r="S693" i="1" s="1"/>
  <c r="R685" i="1"/>
  <c r="S685" i="1" s="1"/>
  <c r="R677" i="1"/>
  <c r="S677" i="1" s="1"/>
  <c r="R669" i="1"/>
  <c r="S669" i="1" s="1"/>
  <c r="R661" i="1"/>
  <c r="S661" i="1" s="1"/>
  <c r="R653" i="1"/>
  <c r="S653" i="1" s="1"/>
  <c r="R645" i="1"/>
  <c r="S645" i="1" s="1"/>
  <c r="R637" i="1"/>
  <c r="S637" i="1" s="1"/>
  <c r="R629" i="1"/>
  <c r="S629" i="1" s="1"/>
  <c r="R621" i="1"/>
  <c r="S621" i="1" s="1"/>
  <c r="R613" i="1"/>
  <c r="S613" i="1" s="1"/>
  <c r="R605" i="1"/>
  <c r="S605" i="1" s="1"/>
  <c r="R597" i="1"/>
  <c r="S597" i="1" s="1"/>
  <c r="R589" i="1"/>
  <c r="S589" i="1" s="1"/>
  <c r="R581" i="1"/>
  <c r="S581" i="1" s="1"/>
  <c r="R573" i="1"/>
  <c r="S573" i="1" s="1"/>
  <c r="R565" i="1"/>
  <c r="S565" i="1" s="1"/>
  <c r="R557" i="1"/>
  <c r="S557" i="1" s="1"/>
  <c r="R549" i="1"/>
  <c r="S549" i="1" s="1"/>
  <c r="R541" i="1"/>
  <c r="S541" i="1" s="1"/>
  <c r="R533" i="1"/>
  <c r="S533" i="1" s="1"/>
  <c r="R525" i="1"/>
  <c r="S525" i="1" s="1"/>
  <c r="R517" i="1"/>
  <c r="S517" i="1" s="1"/>
  <c r="R509" i="1"/>
  <c r="S509" i="1" s="1"/>
  <c r="R501" i="1"/>
  <c r="S501" i="1" s="1"/>
  <c r="R493" i="1"/>
  <c r="S493" i="1" s="1"/>
  <c r="R485" i="1"/>
  <c r="S485" i="1" s="1"/>
  <c r="R477" i="1"/>
  <c r="S477" i="1" s="1"/>
  <c r="R469" i="1"/>
  <c r="S469" i="1" s="1"/>
  <c r="R461" i="1"/>
  <c r="S461" i="1" s="1"/>
  <c r="R453" i="1"/>
  <c r="S453" i="1" s="1"/>
  <c r="R445" i="1"/>
  <c r="S445" i="1" s="1"/>
  <c r="R437" i="1"/>
  <c r="S437" i="1" s="1"/>
  <c r="R429" i="1"/>
  <c r="S429" i="1" s="1"/>
  <c r="R421" i="1"/>
  <c r="S421" i="1" s="1"/>
  <c r="R413" i="1"/>
  <c r="S413" i="1" s="1"/>
  <c r="R405" i="1"/>
  <c r="S405" i="1" s="1"/>
  <c r="R397" i="1"/>
  <c r="S397" i="1" s="1"/>
  <c r="R389" i="1"/>
  <c r="S389" i="1" s="1"/>
  <c r="R381" i="1"/>
  <c r="S381" i="1" s="1"/>
  <c r="S373" i="1"/>
  <c r="R365" i="1"/>
  <c r="S365" i="1" s="1"/>
  <c r="R357" i="1"/>
  <c r="S357" i="1" s="1"/>
  <c r="R349" i="1"/>
  <c r="S349" i="1" s="1"/>
  <c r="R341" i="1"/>
  <c r="S341" i="1" s="1"/>
  <c r="R333" i="1"/>
  <c r="S333" i="1" s="1"/>
  <c r="R325" i="1"/>
  <c r="S325" i="1" s="1"/>
  <c r="R317" i="1"/>
  <c r="S317" i="1" s="1"/>
  <c r="R309" i="1"/>
  <c r="S309" i="1" s="1"/>
  <c r="R301" i="1"/>
  <c r="S301" i="1" s="1"/>
  <c r="R293" i="1"/>
  <c r="S293" i="1" s="1"/>
  <c r="R285" i="1"/>
  <c r="S285" i="1" s="1"/>
  <c r="R277" i="1"/>
  <c r="S277" i="1" s="1"/>
  <c r="R269" i="1"/>
  <c r="S269" i="1" s="1"/>
  <c r="R261" i="1"/>
  <c r="S261" i="1" s="1"/>
  <c r="R253" i="1"/>
  <c r="S253" i="1" s="1"/>
  <c r="R245" i="1"/>
  <c r="S245" i="1" s="1"/>
  <c r="R229" i="1"/>
  <c r="S229" i="1" s="1"/>
  <c r="R221" i="1"/>
  <c r="S221" i="1" s="1"/>
  <c r="R213" i="1"/>
  <c r="S213" i="1" s="1"/>
  <c r="R205" i="1"/>
  <c r="S205" i="1" s="1"/>
  <c r="R197" i="1"/>
  <c r="S197" i="1" s="1"/>
  <c r="R189" i="1"/>
  <c r="S189" i="1" s="1"/>
  <c r="R181" i="1"/>
  <c r="S181" i="1" s="1"/>
  <c r="R173" i="1"/>
  <c r="S173" i="1" s="1"/>
  <c r="R165" i="1"/>
  <c r="S165" i="1" s="1"/>
  <c r="R157" i="1"/>
  <c r="S157" i="1" s="1"/>
  <c r="R141" i="1"/>
  <c r="S141" i="1" s="1"/>
  <c r="R133" i="1"/>
  <c r="S133" i="1" s="1"/>
  <c r="R125" i="1"/>
  <c r="S125" i="1" s="1"/>
  <c r="R117" i="1"/>
  <c r="S117" i="1" s="1"/>
  <c r="R109" i="1"/>
  <c r="S109" i="1" s="1"/>
  <c r="R101" i="1"/>
  <c r="S101" i="1" s="1"/>
  <c r="R93" i="1"/>
  <c r="S93" i="1" s="1"/>
  <c r="R85" i="1"/>
  <c r="S85" i="1" s="1"/>
  <c r="R77" i="1"/>
  <c r="S77" i="1" s="1"/>
  <c r="R69" i="1"/>
  <c r="S69" i="1" s="1"/>
  <c r="R61" i="1"/>
  <c r="S61" i="1" s="1"/>
  <c r="R53" i="1"/>
  <c r="S53" i="1" s="1"/>
  <c r="R45" i="1"/>
  <c r="S45" i="1" s="1"/>
  <c r="R37" i="1"/>
  <c r="S37" i="1" s="1"/>
  <c r="R29" i="1"/>
  <c r="S29" i="1" s="1"/>
  <c r="R21" i="1"/>
  <c r="S21" i="1" s="1"/>
  <c r="R13" i="1"/>
  <c r="S13" i="1" s="1"/>
  <c r="R5" i="1"/>
  <c r="S5" i="1" s="1"/>
  <c r="R1557" i="1"/>
  <c r="S1557" i="1" s="1"/>
  <c r="R1460" i="1"/>
  <c r="S1460" i="1" s="1"/>
  <c r="R1395" i="1"/>
  <c r="S1395" i="1" s="1"/>
  <c r="R1357" i="1"/>
  <c r="S1357" i="1" s="1"/>
  <c r="R1292" i="1"/>
  <c r="S1292" i="1" s="1"/>
  <c r="R1251" i="1"/>
  <c r="S1251" i="1" s="1"/>
  <c r="S1189" i="1"/>
  <c r="S1125" i="1"/>
  <c r="S1061" i="1"/>
  <c r="S997" i="1"/>
  <c r="S933" i="1"/>
  <c r="S883" i="1"/>
  <c r="S858" i="1"/>
  <c r="S829" i="1"/>
  <c r="S773" i="1"/>
  <c r="S741" i="1"/>
  <c r="S561" i="1"/>
  <c r="S513" i="1"/>
  <c r="S452" i="1"/>
  <c r="S329" i="1"/>
  <c r="S257" i="1"/>
  <c r="S180" i="1"/>
  <c r="S123" i="1"/>
  <c r="S51" i="1"/>
  <c r="R1188" i="1"/>
  <c r="S1188" i="1" s="1"/>
  <c r="R1180" i="1"/>
  <c r="S1180" i="1" s="1"/>
  <c r="R1172" i="1"/>
  <c r="S1172" i="1" s="1"/>
  <c r="R1164" i="1"/>
  <c r="S1164" i="1" s="1"/>
  <c r="R1156" i="1"/>
  <c r="S1156" i="1" s="1"/>
  <c r="R1148" i="1"/>
  <c r="S1148" i="1" s="1"/>
  <c r="R1140" i="1"/>
  <c r="S1140" i="1" s="1"/>
  <c r="R1132" i="1"/>
  <c r="S1132" i="1" s="1"/>
  <c r="R1124" i="1"/>
  <c r="S1124" i="1" s="1"/>
  <c r="R1116" i="1"/>
  <c r="S1116" i="1" s="1"/>
  <c r="R1108" i="1"/>
  <c r="S1108" i="1" s="1"/>
  <c r="R1092" i="1"/>
  <c r="S1092" i="1" s="1"/>
  <c r="R1084" i="1"/>
  <c r="S1084" i="1" s="1"/>
  <c r="R1076" i="1"/>
  <c r="S1076" i="1" s="1"/>
  <c r="S1068" i="1"/>
  <c r="R1060" i="1"/>
  <c r="S1060" i="1" s="1"/>
  <c r="R1052" i="1"/>
  <c r="S1052" i="1" s="1"/>
  <c r="R1036" i="1"/>
  <c r="S1036" i="1" s="1"/>
  <c r="R1028" i="1"/>
  <c r="S1028" i="1" s="1"/>
  <c r="R1020" i="1"/>
  <c r="S1020" i="1" s="1"/>
  <c r="R1012" i="1"/>
  <c r="S1012" i="1" s="1"/>
  <c r="R1004" i="1"/>
  <c r="S1004" i="1" s="1"/>
  <c r="R996" i="1"/>
  <c r="S996" i="1" s="1"/>
  <c r="R988" i="1"/>
  <c r="S988" i="1" s="1"/>
  <c r="R980" i="1"/>
  <c r="S980" i="1" s="1"/>
  <c r="R972" i="1"/>
  <c r="S972" i="1" s="1"/>
  <c r="R964" i="1"/>
  <c r="S964" i="1" s="1"/>
  <c r="S956" i="1"/>
  <c r="R948" i="1"/>
  <c r="S948" i="1" s="1"/>
  <c r="R940" i="1"/>
  <c r="S940" i="1" s="1"/>
  <c r="R932" i="1"/>
  <c r="S932" i="1" s="1"/>
  <c r="R924" i="1"/>
  <c r="S924" i="1" s="1"/>
  <c r="R916" i="1"/>
  <c r="S916" i="1" s="1"/>
  <c r="R908" i="1"/>
  <c r="S908" i="1" s="1"/>
  <c r="R900" i="1"/>
  <c r="S900" i="1" s="1"/>
  <c r="R892" i="1"/>
  <c r="S892" i="1" s="1"/>
  <c r="R884" i="1"/>
  <c r="S884" i="1" s="1"/>
  <c r="R876" i="1"/>
  <c r="S876" i="1" s="1"/>
  <c r="R868" i="1"/>
  <c r="S868" i="1" s="1"/>
  <c r="R860" i="1"/>
  <c r="S860" i="1" s="1"/>
  <c r="R852" i="1"/>
  <c r="S852" i="1" s="1"/>
  <c r="R844" i="1"/>
  <c r="S844" i="1" s="1"/>
  <c r="R836" i="1"/>
  <c r="S836" i="1" s="1"/>
  <c r="R828" i="1"/>
  <c r="S828" i="1" s="1"/>
  <c r="R820" i="1"/>
  <c r="S820" i="1" s="1"/>
  <c r="R812" i="1"/>
  <c r="S812" i="1" s="1"/>
  <c r="R804" i="1"/>
  <c r="S804" i="1" s="1"/>
  <c r="S796" i="1"/>
  <c r="R788" i="1"/>
  <c r="S788" i="1" s="1"/>
  <c r="R780" i="1"/>
  <c r="S780" i="1" s="1"/>
  <c r="R772" i="1"/>
  <c r="S772" i="1" s="1"/>
  <c r="R764" i="1"/>
  <c r="S764" i="1" s="1"/>
  <c r="R756" i="1"/>
  <c r="S756" i="1" s="1"/>
  <c r="R748" i="1"/>
  <c r="S748" i="1" s="1"/>
  <c r="R740" i="1"/>
  <c r="S740" i="1" s="1"/>
  <c r="R732" i="1"/>
  <c r="S732" i="1" s="1"/>
  <c r="R724" i="1"/>
  <c r="S724" i="1" s="1"/>
  <c r="R716" i="1"/>
  <c r="S716" i="1" s="1"/>
  <c r="R708" i="1"/>
  <c r="S708" i="1" s="1"/>
  <c r="R700" i="1"/>
  <c r="S700" i="1" s="1"/>
  <c r="R692" i="1"/>
  <c r="S692" i="1" s="1"/>
  <c r="R684" i="1"/>
  <c r="S684" i="1" s="1"/>
  <c r="R668" i="1"/>
  <c r="S668" i="1" s="1"/>
  <c r="R652" i="1"/>
  <c r="S652" i="1" s="1"/>
  <c r="R644" i="1"/>
  <c r="S644" i="1" s="1"/>
  <c r="R636" i="1"/>
  <c r="S636" i="1" s="1"/>
  <c r="R628" i="1"/>
  <c r="S628" i="1" s="1"/>
  <c r="R620" i="1"/>
  <c r="S620" i="1" s="1"/>
  <c r="R612" i="1"/>
  <c r="S612" i="1" s="1"/>
  <c r="R604" i="1"/>
  <c r="S604" i="1" s="1"/>
  <c r="R596" i="1"/>
  <c r="S596" i="1" s="1"/>
  <c r="R588" i="1"/>
  <c r="S588" i="1" s="1"/>
  <c r="R572" i="1"/>
  <c r="S572" i="1" s="1"/>
  <c r="R564" i="1"/>
  <c r="S564" i="1" s="1"/>
  <c r="R556" i="1"/>
  <c r="S556" i="1" s="1"/>
  <c r="R548" i="1"/>
  <c r="S548" i="1" s="1"/>
  <c r="R540" i="1"/>
  <c r="S540" i="1" s="1"/>
  <c r="R532" i="1"/>
  <c r="S532" i="1" s="1"/>
  <c r="R524" i="1"/>
  <c r="S524" i="1" s="1"/>
  <c r="R508" i="1"/>
  <c r="S508" i="1" s="1"/>
  <c r="R500" i="1"/>
  <c r="S500" i="1" s="1"/>
  <c r="R492" i="1"/>
  <c r="S492" i="1" s="1"/>
  <c r="R484" i="1"/>
  <c r="S484" i="1" s="1"/>
  <c r="R476" i="1"/>
  <c r="S476" i="1" s="1"/>
  <c r="R468" i="1"/>
  <c r="S468" i="1" s="1"/>
  <c r="R460" i="1"/>
  <c r="S460" i="1" s="1"/>
  <c r="R444" i="1"/>
  <c r="S444" i="1" s="1"/>
  <c r="R436" i="1"/>
  <c r="S436" i="1" s="1"/>
  <c r="R428" i="1"/>
  <c r="S428" i="1" s="1"/>
  <c r="R420" i="1"/>
  <c r="S420" i="1" s="1"/>
  <c r="R412" i="1"/>
  <c r="S412" i="1" s="1"/>
  <c r="R396" i="1"/>
  <c r="S396" i="1" s="1"/>
  <c r="R388" i="1"/>
  <c r="S388" i="1" s="1"/>
  <c r="R380" i="1"/>
  <c r="S380" i="1" s="1"/>
  <c r="R372" i="1"/>
  <c r="S372" i="1" s="1"/>
  <c r="R364" i="1"/>
  <c r="S364" i="1" s="1"/>
  <c r="R356" i="1"/>
  <c r="S356" i="1" s="1"/>
  <c r="R348" i="1"/>
  <c r="S348" i="1" s="1"/>
  <c r="R340" i="1"/>
  <c r="S340" i="1" s="1"/>
  <c r="R324" i="1"/>
  <c r="S324" i="1" s="1"/>
  <c r="R316" i="1"/>
  <c r="S316" i="1" s="1"/>
  <c r="R300" i="1"/>
  <c r="S300" i="1" s="1"/>
  <c r="R292" i="1"/>
  <c r="S292" i="1" s="1"/>
  <c r="R284" i="1"/>
  <c r="S284" i="1" s="1"/>
  <c r="R268" i="1"/>
  <c r="S268" i="1" s="1"/>
  <c r="R260" i="1"/>
  <c r="S260" i="1" s="1"/>
  <c r="R252" i="1"/>
  <c r="S252" i="1" s="1"/>
  <c r="R244" i="1"/>
  <c r="S244" i="1" s="1"/>
  <c r="R236" i="1"/>
  <c r="S236" i="1" s="1"/>
  <c r="R228" i="1"/>
  <c r="S228" i="1" s="1"/>
  <c r="R220" i="1"/>
  <c r="S220" i="1" s="1"/>
  <c r="R212" i="1"/>
  <c r="S212" i="1" s="1"/>
  <c r="R196" i="1"/>
  <c r="S196" i="1" s="1"/>
  <c r="R188" i="1"/>
  <c r="S188" i="1" s="1"/>
  <c r="R172" i="1"/>
  <c r="S172" i="1" s="1"/>
  <c r="R164" i="1"/>
  <c r="S164" i="1" s="1"/>
  <c r="R156" i="1"/>
  <c r="S156" i="1" s="1"/>
  <c r="R140" i="1"/>
  <c r="S140" i="1" s="1"/>
  <c r="R132" i="1"/>
  <c r="S132" i="1" s="1"/>
  <c r="R124" i="1"/>
  <c r="S124" i="1" s="1"/>
  <c r="R116" i="1"/>
  <c r="S116" i="1" s="1"/>
  <c r="R108" i="1"/>
  <c r="S108" i="1"/>
  <c r="R100" i="1"/>
  <c r="S100" i="1" s="1"/>
  <c r="R92" i="1"/>
  <c r="S92" i="1" s="1"/>
  <c r="R84" i="1"/>
  <c r="S84" i="1" s="1"/>
  <c r="R68" i="1"/>
  <c r="S68" i="1" s="1"/>
  <c r="R60" i="1"/>
  <c r="S60" i="1" s="1"/>
  <c r="R44" i="1"/>
  <c r="S44" i="1" s="1"/>
  <c r="R36" i="1"/>
  <c r="S36" i="1" s="1"/>
  <c r="R28" i="1"/>
  <c r="S28" i="1" s="1"/>
  <c r="R12" i="1"/>
  <c r="S12" i="1" s="1"/>
  <c r="R4" i="1"/>
  <c r="S4" i="1" s="1"/>
  <c r="R1556" i="1"/>
  <c r="S1556" i="1" s="1"/>
  <c r="R1459" i="1"/>
  <c r="S1459" i="1" s="1"/>
  <c r="R1421" i="1"/>
  <c r="S1421" i="1" s="1"/>
  <c r="R1356" i="1"/>
  <c r="S1356" i="1" s="1"/>
  <c r="R1283" i="1"/>
  <c r="S1283" i="1" s="1"/>
  <c r="R643" i="1"/>
  <c r="S643" i="1" s="1"/>
  <c r="R237" i="1"/>
  <c r="S237" i="1" s="1"/>
  <c r="S1165" i="1"/>
  <c r="S1101" i="1"/>
  <c r="S1037" i="1"/>
  <c r="S973" i="1"/>
  <c r="S909" i="1"/>
  <c r="S882" i="1"/>
  <c r="S851" i="1"/>
  <c r="S826" i="1"/>
  <c r="S797" i="1"/>
  <c r="S738" i="1"/>
  <c r="S660" i="1"/>
  <c r="S619" i="1"/>
  <c r="S497" i="1"/>
  <c r="S449" i="1"/>
  <c r="S385" i="1"/>
  <c r="S308" i="1"/>
  <c r="S251" i="1"/>
  <c r="S179" i="1"/>
  <c r="S105" i="1"/>
  <c r="R1195" i="1"/>
  <c r="S1195" i="1" s="1"/>
  <c r="S1187" i="1"/>
  <c r="R1179" i="1"/>
  <c r="S1179" i="1" s="1"/>
  <c r="R1171" i="1"/>
  <c r="S1171" i="1" s="1"/>
  <c r="S1163" i="1"/>
  <c r="R1155" i="1"/>
  <c r="S1155" i="1" s="1"/>
  <c r="S1147" i="1"/>
  <c r="R1139" i="1"/>
  <c r="S1139" i="1" s="1"/>
  <c r="R1131" i="1"/>
  <c r="S1131" i="1" s="1"/>
  <c r="R1115" i="1"/>
  <c r="S1115" i="1" s="1"/>
  <c r="R1107" i="1"/>
  <c r="S1107" i="1" s="1"/>
  <c r="S1099" i="1"/>
  <c r="S1091" i="1"/>
  <c r="R1083" i="1"/>
  <c r="S1083" i="1" s="1"/>
  <c r="R1075" i="1"/>
  <c r="S1075" i="1" s="1"/>
  <c r="S1067" i="1"/>
  <c r="R1059" i="1"/>
  <c r="S1059" i="1" s="1"/>
  <c r="R1051" i="1"/>
  <c r="S1051" i="1" s="1"/>
  <c r="R1043" i="1"/>
  <c r="S1043" i="1" s="1"/>
  <c r="R1027" i="1"/>
  <c r="S1027" i="1" s="1"/>
  <c r="R1019" i="1"/>
  <c r="S1019" i="1" s="1"/>
  <c r="R1011" i="1"/>
  <c r="S1011" i="1" s="1"/>
  <c r="R1003" i="1"/>
  <c r="S1003" i="1" s="1"/>
  <c r="S995" i="1"/>
  <c r="R987" i="1"/>
  <c r="S987" i="1" s="1"/>
  <c r="R979" i="1"/>
  <c r="S979" i="1" s="1"/>
  <c r="R971" i="1"/>
  <c r="S971" i="1" s="1"/>
  <c r="R963" i="1"/>
  <c r="S963" i="1" s="1"/>
  <c r="S955" i="1"/>
  <c r="R947" i="1"/>
  <c r="S947" i="1" s="1"/>
  <c r="R939" i="1"/>
  <c r="S939" i="1" s="1"/>
  <c r="R931" i="1"/>
  <c r="S931" i="1" s="1"/>
  <c r="R923" i="1"/>
  <c r="S923" i="1" s="1"/>
  <c r="R915" i="1"/>
  <c r="S915" i="1" s="1"/>
  <c r="R907" i="1"/>
  <c r="S907" i="1" s="1"/>
  <c r="R899" i="1"/>
  <c r="S899" i="1" s="1"/>
  <c r="R891" i="1"/>
  <c r="S891" i="1" s="1"/>
  <c r="R875" i="1"/>
  <c r="S875" i="1" s="1"/>
  <c r="R867" i="1"/>
  <c r="S867" i="1" s="1"/>
  <c r="R859" i="1"/>
  <c r="S859" i="1" s="1"/>
  <c r="R843" i="1"/>
  <c r="S843" i="1" s="1"/>
  <c r="R835" i="1"/>
  <c r="S835" i="1" s="1"/>
  <c r="R827" i="1"/>
  <c r="S827" i="1" s="1"/>
  <c r="R811" i="1"/>
  <c r="S811" i="1" s="1"/>
  <c r="R803" i="1"/>
  <c r="S803" i="1" s="1"/>
  <c r="R795" i="1"/>
  <c r="S795" i="1" s="1"/>
  <c r="R779" i="1"/>
  <c r="S779" i="1" s="1"/>
  <c r="R771" i="1"/>
  <c r="S771" i="1" s="1"/>
  <c r="R763" i="1"/>
  <c r="S763" i="1" s="1"/>
  <c r="R747" i="1"/>
  <c r="S747" i="1" s="1"/>
  <c r="R739" i="1"/>
  <c r="S739" i="1" s="1"/>
  <c r="S731" i="1"/>
  <c r="R723" i="1"/>
  <c r="S723" i="1" s="1"/>
  <c r="R707" i="1"/>
  <c r="S707" i="1" s="1"/>
  <c r="R683" i="1"/>
  <c r="S683" i="1" s="1"/>
  <c r="R667" i="1"/>
  <c r="S667" i="1" s="1"/>
  <c r="R659" i="1"/>
  <c r="S659" i="1" s="1"/>
  <c r="R651" i="1"/>
  <c r="S651" i="1" s="1"/>
  <c r="R627" i="1"/>
  <c r="S627" i="1" s="1"/>
  <c r="R611" i="1"/>
  <c r="S611" i="1" s="1"/>
  <c r="R595" i="1"/>
  <c r="S595" i="1" s="1"/>
  <c r="R587" i="1"/>
  <c r="S587" i="1" s="1"/>
  <c r="R579" i="1"/>
  <c r="S579" i="1" s="1"/>
  <c r="R571" i="1"/>
  <c r="S571" i="1" s="1"/>
  <c r="R563" i="1"/>
  <c r="S563" i="1" s="1"/>
  <c r="R547" i="1"/>
  <c r="S547" i="1" s="1"/>
  <c r="R531" i="1"/>
  <c r="S531" i="1" s="1"/>
  <c r="R523" i="1"/>
  <c r="S523" i="1" s="1"/>
  <c r="R515" i="1"/>
  <c r="S515" i="1" s="1"/>
  <c r="R507" i="1"/>
  <c r="S507" i="1" s="1"/>
  <c r="R499" i="1"/>
  <c r="S499" i="1" s="1"/>
  <c r="R483" i="1"/>
  <c r="S483" i="1" s="1"/>
  <c r="R467" i="1"/>
  <c r="S467" i="1" s="1"/>
  <c r="R459" i="1"/>
  <c r="S459" i="1" s="1"/>
  <c r="R451" i="1"/>
  <c r="S451" i="1" s="1"/>
  <c r="R443" i="1"/>
  <c r="S443" i="1" s="1"/>
  <c r="R435" i="1"/>
  <c r="S435" i="1" s="1"/>
  <c r="R419" i="1"/>
  <c r="S419" i="1" s="1"/>
  <c r="R403" i="1"/>
  <c r="S403" i="1" s="1"/>
  <c r="R395" i="1"/>
  <c r="S395" i="1" s="1"/>
  <c r="R387" i="1"/>
  <c r="S387" i="1" s="1"/>
  <c r="R371" i="1"/>
  <c r="S371" i="1" s="1"/>
  <c r="R363" i="1"/>
  <c r="S363" i="1" s="1"/>
  <c r="R355" i="1"/>
  <c r="S355" i="1" s="1"/>
  <c r="R347" i="1"/>
  <c r="S347" i="1" s="1"/>
  <c r="R339" i="1"/>
  <c r="S339" i="1" s="1"/>
  <c r="R331" i="1"/>
  <c r="S331" i="1" s="1"/>
  <c r="R323" i="1"/>
  <c r="S323" i="1" s="1"/>
  <c r="R315" i="1"/>
  <c r="S315" i="1" s="1"/>
  <c r="R299" i="1"/>
  <c r="S299" i="1" s="1"/>
  <c r="R291" i="1"/>
  <c r="S291" i="1" s="1"/>
  <c r="R275" i="1"/>
  <c r="S275" i="1" s="1"/>
  <c r="R267" i="1"/>
  <c r="S267" i="1" s="1"/>
  <c r="R259" i="1"/>
  <c r="S259" i="1" s="1"/>
  <c r="R243" i="1"/>
  <c r="S243" i="1" s="1"/>
  <c r="R235" i="1"/>
  <c r="S235" i="1" s="1"/>
  <c r="R227" i="1"/>
  <c r="S227" i="1" s="1"/>
  <c r="R219" i="1"/>
  <c r="S219" i="1" s="1"/>
  <c r="R211" i="1"/>
  <c r="S211" i="1" s="1"/>
  <c r="R203" i="1"/>
  <c r="S203" i="1" s="1"/>
  <c r="R195" i="1"/>
  <c r="S195" i="1" s="1"/>
  <c r="R187" i="1"/>
  <c r="S187" i="1" s="1"/>
  <c r="R171" i="1"/>
  <c r="S171" i="1" s="1"/>
  <c r="R163" i="1"/>
  <c r="S163" i="1" s="1"/>
  <c r="R147" i="1"/>
  <c r="S147" i="1" s="1"/>
  <c r="R139" i="1"/>
  <c r="S139" i="1" s="1"/>
  <c r="R131" i="1"/>
  <c r="S131" i="1" s="1"/>
  <c r="R107" i="1"/>
  <c r="S107" i="1" s="1"/>
  <c r="R99" i="1"/>
  <c r="S99" i="1" s="1"/>
  <c r="R91" i="1"/>
  <c r="S91" i="1" s="1"/>
  <c r="R83" i="1"/>
  <c r="S83" i="1" s="1"/>
  <c r="R75" i="1"/>
  <c r="S75" i="1" s="1"/>
  <c r="R67" i="1"/>
  <c r="S67" i="1" s="1"/>
  <c r="R59" i="1"/>
  <c r="S59" i="1" s="1"/>
  <c r="R43" i="1"/>
  <c r="S43" i="1" s="1"/>
  <c r="R35" i="1"/>
  <c r="S35" i="1" s="1"/>
  <c r="R19" i="1"/>
  <c r="S19" i="1" s="1"/>
  <c r="R11" i="1"/>
  <c r="S11" i="1" s="1"/>
  <c r="R3" i="1"/>
  <c r="S3" i="1" s="1"/>
  <c r="R1555" i="1"/>
  <c r="S1555" i="1" s="1"/>
  <c r="R1485" i="1"/>
  <c r="S1485" i="1" s="1"/>
  <c r="R1420" i="1"/>
  <c r="S1420" i="1" s="1"/>
  <c r="R1347" i="1"/>
  <c r="S1347" i="1" s="1"/>
  <c r="R1317" i="1"/>
  <c r="S1317" i="1" s="1"/>
  <c r="R1123" i="1"/>
  <c r="S1123" i="1" s="1"/>
  <c r="R1044" i="1"/>
  <c r="S1044" i="1" s="1"/>
  <c r="S1701" i="1"/>
  <c r="S1693" i="1"/>
  <c r="S1685" i="1"/>
  <c r="S1677" i="1"/>
  <c r="S1669" i="1"/>
  <c r="S1661" i="1"/>
  <c r="S1653" i="1"/>
  <c r="S1645" i="1"/>
  <c r="S1637" i="1"/>
  <c r="S1629" i="1"/>
  <c r="S1621" i="1"/>
  <c r="S1613" i="1"/>
  <c r="S1605" i="1"/>
  <c r="S1597" i="1"/>
  <c r="S1589" i="1"/>
  <c r="S1581" i="1"/>
  <c r="S1573" i="1"/>
  <c r="S1549" i="1"/>
  <c r="S1541" i="1"/>
  <c r="S1533" i="1"/>
  <c r="S1525" i="1"/>
  <c r="S1517" i="1"/>
  <c r="S1501" i="1"/>
  <c r="S1493" i="1"/>
  <c r="S1477" i="1"/>
  <c r="S1469" i="1"/>
  <c r="S1453" i="1"/>
  <c r="S1445" i="1"/>
  <c r="S1437" i="1"/>
  <c r="S1429" i="1"/>
  <c r="S1413" i="1"/>
  <c r="S1405" i="1"/>
  <c r="S1389" i="1"/>
  <c r="S1381" i="1"/>
  <c r="S1373" i="1"/>
  <c r="S1365" i="1"/>
  <c r="S1349" i="1"/>
  <c r="S1341" i="1"/>
  <c r="S1325" i="1"/>
  <c r="S1309" i="1"/>
  <c r="S1301" i="1"/>
  <c r="S1285" i="1"/>
  <c r="S1277" i="1"/>
  <c r="S1269" i="1"/>
  <c r="S1261" i="1"/>
  <c r="S1253" i="1"/>
  <c r="S1245" i="1"/>
  <c r="S1237" i="1"/>
  <c r="S1229" i="1"/>
  <c r="S1221" i="1"/>
  <c r="S1213" i="1"/>
  <c r="S1205" i="1"/>
  <c r="S1197" i="1"/>
  <c r="S1141" i="1"/>
  <c r="S1077" i="1"/>
  <c r="S1013" i="1"/>
  <c r="S949" i="1"/>
  <c r="S850" i="1"/>
  <c r="S819" i="1"/>
  <c r="S794" i="1"/>
  <c r="S765" i="1"/>
  <c r="S699" i="1"/>
  <c r="S657" i="1"/>
  <c r="S603" i="1"/>
  <c r="S555" i="1"/>
  <c r="S433" i="1"/>
  <c r="S379" i="1"/>
  <c r="S307" i="1"/>
  <c r="S233" i="1"/>
  <c r="S27" i="1"/>
  <c r="S1186" i="1"/>
  <c r="R1178" i="1"/>
  <c r="S1178" i="1" s="1"/>
  <c r="R1162" i="1"/>
  <c r="S1162" i="1" s="1"/>
  <c r="R1154" i="1"/>
  <c r="S1154" i="1" s="1"/>
  <c r="S1146" i="1"/>
  <c r="R1138" i="1"/>
  <c r="S1138" i="1" s="1"/>
  <c r="R1130" i="1"/>
  <c r="S1130" i="1" s="1"/>
  <c r="R1122" i="1"/>
  <c r="S1122" i="1" s="1"/>
  <c r="R1114" i="1"/>
  <c r="S1114" i="1" s="1"/>
  <c r="R1106" i="1"/>
  <c r="S1106" i="1" s="1"/>
  <c r="R1098" i="1"/>
  <c r="S1098" i="1" s="1"/>
  <c r="R1090" i="1"/>
  <c r="S1090" i="1" s="1"/>
  <c r="R1082" i="1"/>
  <c r="S1082" i="1" s="1"/>
  <c r="R1074" i="1"/>
  <c r="S1074" i="1" s="1"/>
  <c r="R1066" i="1"/>
  <c r="S1066" i="1" s="1"/>
  <c r="R1058" i="1"/>
  <c r="S1058" i="1" s="1"/>
  <c r="R1050" i="1"/>
  <c r="S1050" i="1" s="1"/>
  <c r="R1042" i="1"/>
  <c r="S1042" i="1" s="1"/>
  <c r="R1034" i="1"/>
  <c r="S1034" i="1" s="1"/>
  <c r="R1026" i="1"/>
  <c r="S1026" i="1" s="1"/>
  <c r="R1018" i="1"/>
  <c r="S1018" i="1" s="1"/>
  <c r="R1010" i="1"/>
  <c r="S1010" i="1" s="1"/>
  <c r="R1002" i="1"/>
  <c r="S1002" i="1" s="1"/>
  <c r="R994" i="1"/>
  <c r="S994" i="1" s="1"/>
  <c r="R986" i="1"/>
  <c r="S986" i="1" s="1"/>
  <c r="R978" i="1"/>
  <c r="S978" i="1" s="1"/>
  <c r="R970" i="1"/>
  <c r="S970" i="1" s="1"/>
  <c r="R962" i="1"/>
  <c r="S962" i="1" s="1"/>
  <c r="R954" i="1"/>
  <c r="S954" i="1" s="1"/>
  <c r="R946" i="1"/>
  <c r="S946" i="1" s="1"/>
  <c r="R938" i="1"/>
  <c r="S938" i="1" s="1"/>
  <c r="R930" i="1"/>
  <c r="S930" i="1" s="1"/>
  <c r="R922" i="1"/>
  <c r="S922" i="1" s="1"/>
  <c r="R914" i="1"/>
  <c r="S914" i="1" s="1"/>
  <c r="S906" i="1"/>
  <c r="R898" i="1"/>
  <c r="S898" i="1" s="1"/>
  <c r="R874" i="1"/>
  <c r="S874" i="1" s="1"/>
  <c r="R866" i="1"/>
  <c r="S866" i="1" s="1"/>
  <c r="R842" i="1"/>
  <c r="S842" i="1" s="1"/>
  <c r="R834" i="1"/>
  <c r="S834" i="1" s="1"/>
  <c r="R810" i="1"/>
  <c r="S810" i="1" s="1"/>
  <c r="R802" i="1"/>
  <c r="S802" i="1" s="1"/>
  <c r="R778" i="1"/>
  <c r="S778" i="1" s="1"/>
  <c r="R770" i="1"/>
  <c r="S770" i="1" s="1"/>
  <c r="R746" i="1"/>
  <c r="S746" i="1" s="1"/>
  <c r="R722" i="1"/>
  <c r="S722" i="1" s="1"/>
  <c r="R714" i="1"/>
  <c r="S714" i="1" s="1"/>
  <c r="R706" i="1"/>
  <c r="S706" i="1" s="1"/>
  <c r="R698" i="1"/>
  <c r="S698" i="1" s="1"/>
  <c r="R682" i="1"/>
  <c r="S682" i="1" s="1"/>
  <c r="R674" i="1"/>
  <c r="S674" i="1" s="1"/>
  <c r="R666" i="1"/>
  <c r="S666" i="1" s="1"/>
  <c r="R658" i="1"/>
  <c r="S658" i="1" s="1"/>
  <c r="R650" i="1"/>
  <c r="S650" i="1" s="1"/>
  <c r="R642" i="1"/>
  <c r="S642" i="1" s="1"/>
  <c r="R634" i="1"/>
  <c r="S634" i="1" s="1"/>
  <c r="R626" i="1"/>
  <c r="S626" i="1" s="1"/>
  <c r="R618" i="1"/>
  <c r="S618" i="1" s="1"/>
  <c r="S610" i="1"/>
  <c r="R594" i="1"/>
  <c r="S594" i="1" s="1"/>
  <c r="R586" i="1"/>
  <c r="S586" i="1" s="1"/>
  <c r="R578" i="1"/>
  <c r="S578" i="1" s="1"/>
  <c r="R570" i="1"/>
  <c r="S570" i="1" s="1"/>
  <c r="R562" i="1"/>
  <c r="S562" i="1" s="1"/>
  <c r="R554" i="1"/>
  <c r="S554" i="1" s="1"/>
  <c r="R546" i="1"/>
  <c r="S546" i="1" s="1"/>
  <c r="R530" i="1"/>
  <c r="S530" i="1" s="1"/>
  <c r="R522" i="1"/>
  <c r="S522" i="1" s="1"/>
  <c r="R514" i="1"/>
  <c r="S514" i="1" s="1"/>
  <c r="R506" i="1"/>
  <c r="S506" i="1" s="1"/>
  <c r="R498" i="1"/>
  <c r="S498" i="1" s="1"/>
  <c r="R490" i="1"/>
  <c r="S490" i="1" s="1"/>
  <c r="R482" i="1"/>
  <c r="S482" i="1" s="1"/>
  <c r="R466" i="1"/>
  <c r="S466" i="1" s="1"/>
  <c r="R458" i="1"/>
  <c r="S458" i="1" s="1"/>
  <c r="R450" i="1"/>
  <c r="S450" i="1" s="1"/>
  <c r="R442" i="1"/>
  <c r="S442" i="1" s="1"/>
  <c r="R434" i="1"/>
  <c r="S434" i="1" s="1"/>
  <c r="R426" i="1"/>
  <c r="S426" i="1" s="1"/>
  <c r="R418" i="1"/>
  <c r="S418" i="1" s="1"/>
  <c r="R402" i="1"/>
  <c r="S402" i="1" s="1"/>
  <c r="R394" i="1"/>
  <c r="S394" i="1" s="1"/>
  <c r="R378" i="1"/>
  <c r="S378" i="1" s="1"/>
  <c r="R370" i="1"/>
  <c r="S370" i="1" s="1"/>
  <c r="R362" i="1"/>
  <c r="S362" i="1" s="1"/>
  <c r="R346" i="1"/>
  <c r="S346" i="1" s="1"/>
  <c r="R338" i="1"/>
  <c r="S338" i="1" s="1"/>
  <c r="R330" i="1"/>
  <c r="S330" i="1" s="1"/>
  <c r="R322" i="1"/>
  <c r="S322" i="1" s="1"/>
  <c r="R314" i="1"/>
  <c r="S314" i="1" s="1"/>
  <c r="R306" i="1"/>
  <c r="S306" i="1" s="1"/>
  <c r="R298" i="1"/>
  <c r="S298" i="1" s="1"/>
  <c r="R290" i="1"/>
  <c r="S290" i="1" s="1"/>
  <c r="R274" i="1"/>
  <c r="S274" i="1" s="1"/>
  <c r="R266" i="1"/>
  <c r="S266" i="1" s="1"/>
  <c r="R250" i="1"/>
  <c r="S250" i="1" s="1"/>
  <c r="R242" i="1"/>
  <c r="S242" i="1" s="1"/>
  <c r="R234" i="1"/>
  <c r="S234" i="1" s="1"/>
  <c r="R218" i="1"/>
  <c r="S218" i="1" s="1"/>
  <c r="R210" i="1"/>
  <c r="S210" i="1" s="1"/>
  <c r="R202" i="1"/>
  <c r="S202" i="1" s="1"/>
  <c r="R194" i="1"/>
  <c r="S194" i="1" s="1"/>
  <c r="R186" i="1"/>
  <c r="S186" i="1" s="1"/>
  <c r="R178" i="1"/>
  <c r="S178" i="1" s="1"/>
  <c r="R170" i="1"/>
  <c r="S170" i="1" s="1"/>
  <c r="R162" i="1"/>
  <c r="S162" i="1" s="1"/>
  <c r="R146" i="1"/>
  <c r="S146" i="1" s="1"/>
  <c r="R138" i="1"/>
  <c r="S138" i="1" s="1"/>
  <c r="R122" i="1"/>
  <c r="S122" i="1" s="1"/>
  <c r="R114" i="1"/>
  <c r="S114" i="1" s="1"/>
  <c r="R106" i="1"/>
  <c r="S106" i="1" s="1"/>
  <c r="R90" i="1"/>
  <c r="S90" i="1" s="1"/>
  <c r="R82" i="1"/>
  <c r="S82" i="1" s="1"/>
  <c r="R74" i="1"/>
  <c r="S74" i="1" s="1"/>
  <c r="R66" i="1"/>
  <c r="S66" i="1" s="1"/>
  <c r="R58" i="1"/>
  <c r="S58" i="1" s="1"/>
  <c r="R50" i="1"/>
  <c r="S50" i="1" s="1"/>
  <c r="R42" i="1"/>
  <c r="S42" i="1" s="1"/>
  <c r="R34" i="1"/>
  <c r="S34" i="1" s="1"/>
  <c r="R18" i="1"/>
  <c r="S18" i="1" s="1"/>
  <c r="R10" i="1"/>
  <c r="S10" i="1" s="1"/>
  <c r="R1548" i="1"/>
  <c r="S1548" i="1" s="1"/>
  <c r="R1484" i="1"/>
  <c r="S1484" i="1" s="1"/>
  <c r="R1411" i="1"/>
  <c r="S1411" i="1" s="1"/>
  <c r="R1308" i="1"/>
  <c r="S1308" i="1" s="1"/>
  <c r="R1170" i="1"/>
  <c r="S1170" i="1" s="1"/>
  <c r="R1035" i="1"/>
  <c r="S1035" i="1" s="1"/>
  <c r="R149" i="1"/>
  <c r="S149" i="1" s="1"/>
  <c r="S1700" i="1"/>
  <c r="S1692" i="1"/>
  <c r="S1684" i="1"/>
  <c r="S1676" i="1"/>
  <c r="S1668" i="1"/>
  <c r="S1660" i="1"/>
  <c r="S1652" i="1"/>
  <c r="S1644" i="1"/>
  <c r="S1636" i="1"/>
  <c r="S1628" i="1"/>
  <c r="S1620" i="1"/>
  <c r="S1612" i="1"/>
  <c r="S1604" i="1"/>
  <c r="S1596" i="1"/>
  <c r="S1588" i="1"/>
  <c r="S1580" i="1"/>
  <c r="S1572" i="1"/>
  <c r="S1540" i="1"/>
  <c r="S1532" i="1"/>
  <c r="S1524" i="1"/>
  <c r="S1516" i="1"/>
  <c r="S1508" i="1"/>
  <c r="S1492" i="1"/>
  <c r="S1476" i="1"/>
  <c r="S1468" i="1"/>
  <c r="S1452" i="1"/>
  <c r="S1444" i="1"/>
  <c r="S1428" i="1"/>
  <c r="S1412" i="1"/>
  <c r="S1404" i="1"/>
  <c r="S1388" i="1"/>
  <c r="S1380" i="1"/>
  <c r="S1372" i="1"/>
  <c r="S1364" i="1"/>
  <c r="S1348" i="1"/>
  <c r="S1340" i="1"/>
  <c r="S1324" i="1"/>
  <c r="S1316" i="1"/>
  <c r="S1300" i="1"/>
  <c r="S1284" i="1"/>
  <c r="S1276" i="1"/>
  <c r="S1260" i="1"/>
  <c r="S1252" i="1"/>
  <c r="S1244" i="1"/>
  <c r="S1236" i="1"/>
  <c r="S1228" i="1"/>
  <c r="S1220" i="1"/>
  <c r="S1212" i="1"/>
  <c r="S1204" i="1"/>
  <c r="S1196" i="1"/>
  <c r="S1181" i="1"/>
  <c r="S1117" i="1"/>
  <c r="S1053" i="1"/>
  <c r="S989" i="1"/>
  <c r="S925" i="1"/>
  <c r="S873" i="1"/>
  <c r="S818" i="1"/>
  <c r="S787" i="1"/>
  <c r="S762" i="1"/>
  <c r="S691" i="1"/>
  <c r="S602" i="1"/>
  <c r="S539" i="1"/>
  <c r="S491" i="1"/>
  <c r="S361" i="1"/>
  <c r="S155" i="1"/>
  <c r="S98" i="1"/>
  <c r="S26" i="1"/>
  <c r="R1185" i="1"/>
  <c r="S1185" i="1" s="1"/>
  <c r="R1177" i="1"/>
  <c r="S1177" i="1" s="1"/>
  <c r="R1161" i="1"/>
  <c r="S1161" i="1" s="1"/>
  <c r="R1153" i="1"/>
  <c r="S1153" i="1" s="1"/>
  <c r="S1145" i="1"/>
  <c r="R1137" i="1"/>
  <c r="S1137" i="1" s="1"/>
  <c r="S1129" i="1"/>
  <c r="S1121" i="1"/>
  <c r="R1113" i="1"/>
  <c r="S1113" i="1" s="1"/>
  <c r="R1105" i="1"/>
  <c r="S1105" i="1" s="1"/>
  <c r="R1097" i="1"/>
  <c r="S1097" i="1" s="1"/>
  <c r="R1089" i="1"/>
  <c r="S1089" i="1" s="1"/>
  <c r="R1081" i="1"/>
  <c r="S1081" i="1" s="1"/>
  <c r="R1073" i="1"/>
  <c r="S1073" i="1" s="1"/>
  <c r="R1065" i="1"/>
  <c r="S1065" i="1" s="1"/>
  <c r="R1057" i="1"/>
  <c r="S1057" i="1"/>
  <c r="R1049" i="1"/>
  <c r="S1049" i="1" s="1"/>
  <c r="R1041" i="1"/>
  <c r="S1041" i="1" s="1"/>
  <c r="R1033" i="1"/>
  <c r="S1033" i="1" s="1"/>
  <c r="R1025" i="1"/>
  <c r="S1025" i="1" s="1"/>
  <c r="R1017" i="1"/>
  <c r="S1017" i="1" s="1"/>
  <c r="R1009" i="1"/>
  <c r="S1009" i="1" s="1"/>
  <c r="R1001" i="1"/>
  <c r="S1001" i="1" s="1"/>
  <c r="R993" i="1"/>
  <c r="S993" i="1" s="1"/>
  <c r="R985" i="1"/>
  <c r="S985" i="1" s="1"/>
  <c r="R977" i="1"/>
  <c r="S977" i="1" s="1"/>
  <c r="R969" i="1"/>
  <c r="S969" i="1" s="1"/>
  <c r="R961" i="1"/>
  <c r="S961" i="1" s="1"/>
  <c r="R953" i="1"/>
  <c r="S953" i="1" s="1"/>
  <c r="R945" i="1"/>
  <c r="S945" i="1" s="1"/>
  <c r="R937" i="1"/>
  <c r="S937" i="1" s="1"/>
  <c r="R929" i="1"/>
  <c r="S929" i="1" s="1"/>
  <c r="R921" i="1"/>
  <c r="S921" i="1" s="1"/>
  <c r="R913" i="1"/>
  <c r="S913" i="1" s="1"/>
  <c r="R905" i="1"/>
  <c r="S905" i="1" s="1"/>
  <c r="R897" i="1"/>
  <c r="S897" i="1" s="1"/>
  <c r="R889" i="1"/>
  <c r="S889" i="1" s="1"/>
  <c r="R881" i="1"/>
  <c r="S881" i="1" s="1"/>
  <c r="R865" i="1"/>
  <c r="S865" i="1" s="1"/>
  <c r="R857" i="1"/>
  <c r="S857" i="1" s="1"/>
  <c r="R849" i="1"/>
  <c r="S849" i="1" s="1"/>
  <c r="S833" i="1"/>
  <c r="R825" i="1"/>
  <c r="S825" i="1" s="1"/>
  <c r="R817" i="1"/>
  <c r="S817" i="1" s="1"/>
  <c r="R801" i="1"/>
  <c r="S801" i="1" s="1"/>
  <c r="R793" i="1"/>
  <c r="S793" i="1" s="1"/>
  <c r="R785" i="1"/>
  <c r="S785" i="1" s="1"/>
  <c r="R769" i="1"/>
  <c r="S769" i="1" s="1"/>
  <c r="R761" i="1"/>
  <c r="S761" i="1" s="1"/>
  <c r="R753" i="1"/>
  <c r="S753" i="1" s="1"/>
  <c r="R745" i="1"/>
  <c r="S745" i="1"/>
  <c r="R737" i="1"/>
  <c r="S737" i="1" s="1"/>
  <c r="R729" i="1"/>
  <c r="S729" i="1" s="1"/>
  <c r="S721" i="1"/>
  <c r="R713" i="1"/>
  <c r="S713" i="1" s="1"/>
  <c r="R705" i="1"/>
  <c r="S705" i="1" s="1"/>
  <c r="R697" i="1"/>
  <c r="S697" i="1" s="1"/>
  <c r="R689" i="1"/>
  <c r="S689" i="1" s="1"/>
  <c r="R681" i="1"/>
  <c r="S681" i="1" s="1"/>
  <c r="R673" i="1"/>
  <c r="S673" i="1" s="1"/>
  <c r="R665" i="1"/>
  <c r="S665" i="1" s="1"/>
  <c r="R649" i="1"/>
  <c r="S649" i="1" s="1"/>
  <c r="R633" i="1"/>
  <c r="S633" i="1" s="1"/>
  <c r="R617" i="1"/>
  <c r="S617" i="1" s="1"/>
  <c r="S609" i="1"/>
  <c r="R601" i="1"/>
  <c r="S601" i="1" s="1"/>
  <c r="R593" i="1"/>
  <c r="S593" i="1" s="1"/>
  <c r="R585" i="1"/>
  <c r="S585" i="1" s="1"/>
  <c r="R569" i="1"/>
  <c r="S569" i="1" s="1"/>
  <c r="R553" i="1"/>
  <c r="S553" i="1" s="1"/>
  <c r="R545" i="1"/>
  <c r="S545" i="1" s="1"/>
  <c r="R537" i="1"/>
  <c r="S537" i="1" s="1"/>
  <c r="R529" i="1"/>
  <c r="S529" i="1" s="1"/>
  <c r="R521" i="1"/>
  <c r="S521" i="1" s="1"/>
  <c r="R505" i="1"/>
  <c r="S505" i="1" s="1"/>
  <c r="R489" i="1"/>
  <c r="S489" i="1" s="1"/>
  <c r="R481" i="1"/>
  <c r="S481" i="1" s="1"/>
  <c r="R465" i="1"/>
  <c r="S465" i="1" s="1"/>
  <c r="R457" i="1"/>
  <c r="S457" i="1" s="1"/>
  <c r="R441" i="1"/>
  <c r="S441" i="1" s="1"/>
  <c r="R425" i="1"/>
  <c r="S425" i="1" s="1"/>
  <c r="R417" i="1"/>
  <c r="S417" i="1" s="1"/>
  <c r="R409" i="1"/>
  <c r="S409" i="1" s="1"/>
  <c r="R401" i="1"/>
  <c r="S401" i="1" s="1"/>
  <c r="R393" i="1"/>
  <c r="S393" i="1" s="1"/>
  <c r="R377" i="1"/>
  <c r="S377" i="1" s="1"/>
  <c r="R369" i="1"/>
  <c r="S369" i="1" s="1"/>
  <c r="R353" i="1"/>
  <c r="S353" i="1" s="1"/>
  <c r="R345" i="1"/>
  <c r="S345" i="1" s="1"/>
  <c r="R337" i="1"/>
  <c r="S337" i="1" s="1"/>
  <c r="R321" i="1"/>
  <c r="S321" i="1" s="1"/>
  <c r="R313" i="1"/>
  <c r="S313" i="1" s="1"/>
  <c r="R305" i="1"/>
  <c r="S305" i="1" s="1"/>
  <c r="R297" i="1"/>
  <c r="S297" i="1" s="1"/>
  <c r="R289" i="1"/>
  <c r="S289" i="1" s="1"/>
  <c r="R281" i="1"/>
  <c r="S281" i="1" s="1"/>
  <c r="R273" i="1"/>
  <c r="S273" i="1" s="1"/>
  <c r="R265" i="1"/>
  <c r="S265" i="1" s="1"/>
  <c r="S249" i="1"/>
  <c r="R241" i="1"/>
  <c r="S241" i="1" s="1"/>
  <c r="R225" i="1"/>
  <c r="S225" i="1" s="1"/>
  <c r="R217" i="1"/>
  <c r="S217" i="1" s="1"/>
  <c r="R209" i="1"/>
  <c r="S209" i="1" s="1"/>
  <c r="R193" i="1"/>
  <c r="S193" i="1" s="1"/>
  <c r="R185" i="1"/>
  <c r="S185" i="1" s="1"/>
  <c r="R177" i="1"/>
  <c r="S177" i="1" s="1"/>
  <c r="R169" i="1"/>
  <c r="S169" i="1" s="1"/>
  <c r="R161" i="1"/>
  <c r="S161" i="1" s="1"/>
  <c r="R153" i="1"/>
  <c r="S153" i="1" s="1"/>
  <c r="R145" i="1"/>
  <c r="S145" i="1" s="1"/>
  <c r="R137" i="1"/>
  <c r="S137" i="1" s="1"/>
  <c r="R121" i="1"/>
  <c r="S121" i="1" s="1"/>
  <c r="R113" i="1"/>
  <c r="S113" i="1" s="1"/>
  <c r="R97" i="1"/>
  <c r="S97" i="1" s="1"/>
  <c r="R89" i="1"/>
  <c r="S89" i="1" s="1"/>
  <c r="R81" i="1"/>
  <c r="S81" i="1" s="1"/>
  <c r="R65" i="1"/>
  <c r="S65" i="1" s="1"/>
  <c r="R57" i="1"/>
  <c r="S57" i="1" s="1"/>
  <c r="R49" i="1"/>
  <c r="S49" i="1" s="1"/>
  <c r="R41" i="1"/>
  <c r="S41" i="1" s="1"/>
  <c r="R33" i="1"/>
  <c r="S33" i="1" s="1"/>
  <c r="R25" i="1"/>
  <c r="S25" i="1" s="1"/>
  <c r="R17" i="1"/>
  <c r="S17" i="1" s="1"/>
  <c r="R9" i="1"/>
  <c r="S9" i="1" s="1"/>
  <c r="R1547" i="1"/>
  <c r="S1547" i="1" s="1"/>
  <c r="R1475" i="1"/>
  <c r="S1475" i="1" s="1"/>
  <c r="R1307" i="1"/>
  <c r="S1307" i="1" s="1"/>
  <c r="R1227" i="1"/>
  <c r="S1227" i="1" s="1"/>
  <c r="R1169" i="1"/>
  <c r="S1169" i="1" s="1"/>
  <c r="R1100" i="1"/>
  <c r="S1100" i="1" s="1"/>
  <c r="R821" i="1"/>
  <c r="S821" i="1" s="1"/>
  <c r="R473" i="1"/>
  <c r="S473" i="1" s="1"/>
  <c r="R115" i="1"/>
  <c r="S115" i="1" s="1"/>
  <c r="S1699" i="1"/>
  <c r="S1691" i="1"/>
  <c r="S1683" i="1"/>
  <c r="S1675" i="1"/>
  <c r="S1667" i="1"/>
  <c r="S1659" i="1"/>
  <c r="S1651" i="1"/>
  <c r="S1643" i="1"/>
  <c r="S1635" i="1"/>
  <c r="S1627" i="1"/>
  <c r="S1619" i="1"/>
  <c r="S1611" i="1"/>
  <c r="S1603" i="1"/>
  <c r="S1595" i="1"/>
  <c r="S1587" i="1"/>
  <c r="S1579" i="1"/>
  <c r="S1571" i="1"/>
  <c r="S1563" i="1"/>
  <c r="S1531" i="1"/>
  <c r="S1523" i="1"/>
  <c r="S1515" i="1"/>
  <c r="S1507" i="1"/>
  <c r="S1491" i="1"/>
  <c r="S1483" i="1"/>
  <c r="S1467" i="1"/>
  <c r="S1451" i="1"/>
  <c r="S1443" i="1"/>
  <c r="S1427" i="1"/>
  <c r="S1419" i="1"/>
  <c r="S1403" i="1"/>
  <c r="S1387" i="1"/>
  <c r="S1379" i="1"/>
  <c r="S1363" i="1"/>
  <c r="S1355" i="1"/>
  <c r="S1339" i="1"/>
  <c r="S1323" i="1"/>
  <c r="S1315" i="1"/>
  <c r="S1299" i="1"/>
  <c r="S1291" i="1"/>
  <c r="S1275" i="1"/>
  <c r="S1259" i="1"/>
  <c r="S1243" i="1"/>
  <c r="S1235" i="1"/>
  <c r="S1219" i="1"/>
  <c r="S1203" i="1"/>
  <c r="S1194" i="1"/>
  <c r="S1157" i="1"/>
  <c r="S1093" i="1"/>
  <c r="S1029" i="1"/>
  <c r="S965" i="1"/>
  <c r="S901" i="1"/>
  <c r="S841" i="1"/>
  <c r="S786" i="1"/>
  <c r="S755" i="1"/>
  <c r="S725" i="1"/>
  <c r="S690" i="1"/>
  <c r="S538" i="1"/>
  <c r="S475" i="1"/>
  <c r="S427" i="1"/>
  <c r="S283" i="1"/>
  <c r="S226" i="1"/>
  <c r="S154" i="1"/>
  <c r="S20" i="1"/>
  <c r="U624" i="1" l="1"/>
  <c r="V624" i="1"/>
  <c r="U570" i="1"/>
  <c r="V570" i="1" s="1"/>
  <c r="U107" i="1"/>
  <c r="V107" i="1"/>
  <c r="U637" i="1"/>
  <c r="V637" i="1"/>
  <c r="U150" i="1"/>
  <c r="V150" i="1"/>
  <c r="U736" i="1"/>
  <c r="V736" i="1" s="1"/>
  <c r="U297" i="1"/>
  <c r="V297" i="1"/>
  <c r="U214" i="1"/>
  <c r="V214" i="1"/>
  <c r="U165" i="1"/>
  <c r="V165" i="1"/>
  <c r="U1003" i="1"/>
  <c r="V1003" i="1" s="1"/>
  <c r="U445" i="1"/>
  <c r="V445" i="1"/>
  <c r="U1020" i="1"/>
  <c r="V1020" i="1"/>
  <c r="U1092" i="1"/>
  <c r="V1092" i="1"/>
  <c r="U110" i="1"/>
  <c r="V110" i="1" s="1"/>
  <c r="U1223" i="1"/>
  <c r="V1223" i="1"/>
  <c r="U374" i="1"/>
  <c r="V374" i="1"/>
  <c r="U234" i="1"/>
  <c r="V234" i="1" s="1"/>
  <c r="U779" i="1"/>
  <c r="V779" i="1" s="1"/>
  <c r="U1184" i="1"/>
  <c r="V1184" i="1" s="1"/>
  <c r="U1256" i="1"/>
  <c r="V1256" i="1" s="1"/>
  <c r="U327" i="1"/>
  <c r="V327" i="1" s="1"/>
  <c r="U880" i="1"/>
  <c r="V880" i="1" s="1"/>
  <c r="U1157" i="1"/>
  <c r="V1157" i="1" s="1"/>
  <c r="U1651" i="1"/>
  <c r="V1651" i="1" s="1"/>
  <c r="U241" i="1"/>
  <c r="V241" i="1"/>
  <c r="U617" i="1"/>
  <c r="V617" i="1" s="1"/>
  <c r="U913" i="1"/>
  <c r="V913" i="1" s="1"/>
  <c r="U491" i="1"/>
  <c r="V491" i="1" s="1"/>
  <c r="U1588" i="1"/>
  <c r="V1588" i="1" s="1"/>
  <c r="U306" i="1"/>
  <c r="V306" i="1" s="1"/>
  <c r="U650" i="1"/>
  <c r="V650" i="1" s="1"/>
  <c r="U1010" i="1"/>
  <c r="V1010" i="1" s="1"/>
  <c r="U1197" i="1"/>
  <c r="V1197" i="1" s="1"/>
  <c r="U1605" i="1"/>
  <c r="V1605" i="1" s="1"/>
  <c r="U611" i="1"/>
  <c r="V611" i="1" s="1"/>
  <c r="U1075" i="1"/>
  <c r="V1075" i="1"/>
  <c r="U1459" i="1"/>
  <c r="V1459" i="1" s="1"/>
  <c r="U372" i="1"/>
  <c r="V372" i="1" s="1"/>
  <c r="U844" i="1"/>
  <c r="V844" i="1" s="1"/>
  <c r="U329" i="1"/>
  <c r="V329" i="1" s="1"/>
  <c r="U229" i="1"/>
  <c r="V229" i="1" s="1"/>
  <c r="U701" i="1"/>
  <c r="V701" i="1" s="1"/>
  <c r="U272" i="1"/>
  <c r="V272" i="1" s="1"/>
  <c r="U744" i="1"/>
  <c r="V744" i="1"/>
  <c r="U1320" i="1"/>
  <c r="V1320" i="1" s="1"/>
  <c r="U1624" i="1"/>
  <c r="V1624" i="1" s="1"/>
  <c r="U606" i="1"/>
  <c r="V606" i="1" s="1"/>
  <c r="U1054" i="1"/>
  <c r="V1054" i="1" s="1"/>
  <c r="U1398" i="1"/>
  <c r="V1398" i="1" s="1"/>
  <c r="U936" i="1"/>
  <c r="V936" i="1"/>
  <c r="U351" i="1"/>
  <c r="V351" i="1" s="1"/>
  <c r="U711" i="1"/>
  <c r="V711" i="1" s="1"/>
  <c r="U1247" i="1"/>
  <c r="V1247" i="1" s="1"/>
  <c r="U16" i="1"/>
  <c r="V16" i="1" s="1"/>
  <c r="U896" i="1"/>
  <c r="V896" i="1" s="1"/>
  <c r="U1434" i="1"/>
  <c r="V1434" i="1"/>
  <c r="U717" i="1"/>
  <c r="V717" i="1" s="1"/>
  <c r="U1507" i="1"/>
  <c r="V1507" i="1" s="1"/>
  <c r="U377" i="1"/>
  <c r="V377" i="1" s="1"/>
  <c r="U1170" i="1"/>
  <c r="V1170" i="1" s="1"/>
  <c r="U658" i="1"/>
  <c r="V658" i="1" s="1"/>
  <c r="U1205" i="1"/>
  <c r="V1205" i="1" s="1"/>
  <c r="U131" i="1"/>
  <c r="V131" i="1" s="1"/>
  <c r="U739" i="1"/>
  <c r="V739" i="1" s="1"/>
  <c r="U738" i="1"/>
  <c r="V738" i="1" s="1"/>
  <c r="U380" i="1"/>
  <c r="V380" i="1" s="1"/>
  <c r="U852" i="1"/>
  <c r="V852" i="1"/>
  <c r="U1395" i="1"/>
  <c r="V1395" i="1" s="1"/>
  <c r="U477" i="1"/>
  <c r="V477" i="1" s="1"/>
  <c r="U8" i="1"/>
  <c r="V8" i="1" s="1"/>
  <c r="U1048" i="1"/>
  <c r="V1048" i="1" s="1"/>
  <c r="U1448" i="1"/>
  <c r="V1448" i="1" s="1"/>
  <c r="U342" i="1"/>
  <c r="V342" i="1" s="1"/>
  <c r="U742" i="1"/>
  <c r="V742" i="1" s="1"/>
  <c r="U1230" i="1"/>
  <c r="V1230" i="1" s="1"/>
  <c r="U1087" i="1"/>
  <c r="V1087" i="1" s="1"/>
  <c r="U791" i="1"/>
  <c r="V791" i="1" s="1"/>
  <c r="U264" i="1"/>
  <c r="V264" i="1" s="1"/>
  <c r="U1466" i="1"/>
  <c r="V1466" i="1" s="1"/>
  <c r="U1450" i="1"/>
  <c r="V1450" i="1" s="1"/>
  <c r="U410" i="1"/>
  <c r="V410" i="1" s="1"/>
  <c r="U1151" i="1"/>
  <c r="V1151" i="1" s="1"/>
  <c r="U1569" i="1"/>
  <c r="V1569" i="1" s="1"/>
  <c r="U1313" i="1"/>
  <c r="V1313" i="1" s="1"/>
  <c r="U20" i="1"/>
  <c r="V20" i="1" s="1"/>
  <c r="U1491" i="1"/>
  <c r="V1491" i="1" s="1"/>
  <c r="U81" i="1"/>
  <c r="V81" i="1" s="1"/>
  <c r="U457" i="1"/>
  <c r="V457" i="1" s="1"/>
  <c r="U849" i="1"/>
  <c r="V849" i="1" s="1"/>
  <c r="U977" i="1"/>
  <c r="V977" i="1" s="1"/>
  <c r="U1220" i="1"/>
  <c r="V1220" i="1" s="1"/>
  <c r="U34" i="1"/>
  <c r="V34" i="1" s="1"/>
  <c r="U442" i="1"/>
  <c r="V442" i="1" s="1"/>
  <c r="U1074" i="1"/>
  <c r="V1074" i="1" s="1"/>
  <c r="U1349" i="1"/>
  <c r="V1349" i="1" s="1"/>
  <c r="U203" i="1"/>
  <c r="V203" i="1" s="1"/>
  <c r="U523" i="1"/>
  <c r="V523" i="1" s="1"/>
  <c r="U891" i="1"/>
  <c r="V891" i="1" s="1"/>
  <c r="U105" i="1"/>
  <c r="V105" i="1" s="1"/>
  <c r="U220" i="1"/>
  <c r="V220" i="1" s="1"/>
  <c r="U716" i="1"/>
  <c r="V716" i="1" s="1"/>
  <c r="U1028" i="1"/>
  <c r="V1028" i="1"/>
  <c r="U1357" i="1"/>
  <c r="V1357" i="1" s="1"/>
  <c r="U413" i="1"/>
  <c r="V413" i="1" s="1"/>
  <c r="U589" i="1"/>
  <c r="V589" i="1" s="1"/>
  <c r="U894" i="1"/>
  <c r="V894" i="1" s="1"/>
  <c r="U400" i="1"/>
  <c r="V400" i="1" s="1"/>
  <c r="U1040" i="1"/>
  <c r="V1040" i="1" s="1"/>
  <c r="U1384" i="1"/>
  <c r="V1384" i="1" s="1"/>
  <c r="U1688" i="1"/>
  <c r="V1688" i="1" s="1"/>
  <c r="U446" i="1"/>
  <c r="V446" i="1" s="1"/>
  <c r="U798" i="1"/>
  <c r="V798" i="1" s="1"/>
  <c r="U1174" i="1"/>
  <c r="V1174" i="1" s="1"/>
  <c r="U1526" i="1"/>
  <c r="V1526" i="1" s="1"/>
  <c r="U231" i="1"/>
  <c r="V231" i="1" s="1"/>
  <c r="U535" i="1"/>
  <c r="V535" i="1" s="1"/>
  <c r="U1015" i="1"/>
  <c r="V1015" i="1" s="1"/>
  <c r="U1423" i="1"/>
  <c r="V1423" i="1" s="1"/>
  <c r="U256" i="1"/>
  <c r="V256" i="1" s="1"/>
  <c r="U336" i="1"/>
  <c r="V336" i="1"/>
  <c r="U917" i="1"/>
  <c r="V917" i="1" s="1"/>
  <c r="U730" i="1"/>
  <c r="V730" i="1" s="1"/>
  <c r="U1417" i="1"/>
  <c r="V1417" i="1" s="1"/>
  <c r="U1577" i="1"/>
  <c r="V1577" i="1" s="1"/>
  <c r="U1403" i="1"/>
  <c r="V1403" i="1" s="1"/>
  <c r="U89" i="1"/>
  <c r="V89" i="1" s="1"/>
  <c r="U553" i="1"/>
  <c r="V553" i="1"/>
  <c r="U857" i="1"/>
  <c r="V857" i="1" s="1"/>
  <c r="U539" i="1"/>
  <c r="V539" i="1" s="1"/>
  <c r="U1404" i="1"/>
  <c r="V1404" i="1" s="1"/>
  <c r="U106" i="1"/>
  <c r="V106" i="1" s="1"/>
  <c r="U522" i="1"/>
  <c r="V522" i="1" s="1"/>
  <c r="U954" i="1"/>
  <c r="V954" i="1" s="1"/>
  <c r="U794" i="1"/>
  <c r="V794" i="1" s="1"/>
  <c r="U1420" i="1"/>
  <c r="V1420" i="1" s="1"/>
  <c r="U531" i="1"/>
  <c r="V531" i="1" s="1"/>
  <c r="U1083" i="1"/>
  <c r="V1083" i="1" s="1"/>
  <c r="U84" i="1"/>
  <c r="V84" i="1" s="1"/>
  <c r="U588" i="1"/>
  <c r="V588" i="1" s="1"/>
  <c r="U980" i="1"/>
  <c r="V980" i="1" s="1"/>
  <c r="U45" i="1"/>
  <c r="V45" i="1" s="1"/>
  <c r="U365" i="1"/>
  <c r="V365" i="1" s="1"/>
  <c r="U653" i="1"/>
  <c r="V653" i="1" s="1"/>
  <c r="U983" i="1"/>
  <c r="V983" i="1" s="1"/>
  <c r="U760" i="1"/>
  <c r="V760" i="1" s="1"/>
  <c r="U1392" i="1"/>
  <c r="V1392" i="1" s="1"/>
  <c r="U118" i="1"/>
  <c r="V118" i="1" s="1"/>
  <c r="U454" i="1"/>
  <c r="V454" i="1" s="1"/>
  <c r="U998" i="1"/>
  <c r="V998" i="1" s="1"/>
  <c r="U1470" i="1"/>
  <c r="V1470" i="1" s="1"/>
  <c r="U175" i="1"/>
  <c r="V175" i="1" s="1"/>
  <c r="U487" i="1"/>
  <c r="V487" i="1" s="1"/>
  <c r="U871" i="1"/>
  <c r="V871" i="1" s="1"/>
  <c r="U1255" i="1"/>
  <c r="V1255" i="1" s="1"/>
  <c r="U1559" i="1"/>
  <c r="V1559" i="1" s="1"/>
  <c r="U416" i="1"/>
  <c r="V416" i="1" s="1"/>
  <c r="U1553" i="1"/>
  <c r="V1553" i="1" s="1"/>
  <c r="U919" i="1"/>
  <c r="V919" i="1" s="1"/>
  <c r="U1690" i="1"/>
  <c r="V1690" i="1"/>
  <c r="U641" i="1"/>
  <c r="V641" i="1" s="1"/>
  <c r="U786" i="1"/>
  <c r="V786" i="1" s="1"/>
  <c r="U1100" i="1"/>
  <c r="V1100" i="1" s="1"/>
  <c r="U393" i="1"/>
  <c r="V393" i="1" s="1"/>
  <c r="U1049" i="1"/>
  <c r="V1049" i="1" s="1"/>
  <c r="U1236" i="1"/>
  <c r="V1236" i="1" s="1"/>
  <c r="U50" i="1"/>
  <c r="V50" i="1" s="1"/>
  <c r="U458" i="1"/>
  <c r="V458" i="1" s="1"/>
  <c r="U962" i="1"/>
  <c r="V962" i="1" s="1"/>
  <c r="U1277" i="1"/>
  <c r="V1277" i="1" s="1"/>
  <c r="U1685" i="1"/>
  <c r="V1685" i="1" s="1"/>
  <c r="U371" i="1"/>
  <c r="V371" i="1"/>
  <c r="U963" i="1"/>
  <c r="V963" i="1" s="1"/>
  <c r="U4" i="1"/>
  <c r="V4" i="1" s="1"/>
  <c r="U596" i="1"/>
  <c r="V596" i="1" s="1"/>
  <c r="U988" i="1"/>
  <c r="V988" i="1" s="1"/>
  <c r="U1460" i="1"/>
  <c r="V1460" i="1" s="1"/>
  <c r="U429" i="1"/>
  <c r="V429" i="1" s="1"/>
  <c r="U877" i="1"/>
  <c r="V877" i="1" s="1"/>
  <c r="U432" i="1"/>
  <c r="V432" i="1" s="1"/>
  <c r="U1056" i="1"/>
  <c r="V1056" i="1" s="1"/>
  <c r="U1456" i="1"/>
  <c r="V1456" i="1" s="1"/>
  <c r="U126" i="1"/>
  <c r="V126" i="1" s="1"/>
  <c r="U622" i="1"/>
  <c r="V622" i="1" s="1"/>
  <c r="U1006" i="1"/>
  <c r="V1006" i="1" s="1"/>
  <c r="U1414" i="1"/>
  <c r="V1414" i="1" s="1"/>
  <c r="U55" i="1"/>
  <c r="V55" i="1" s="1"/>
  <c r="U367" i="1"/>
  <c r="V367" i="1" s="1"/>
  <c r="U1375" i="1"/>
  <c r="V1375" i="1" s="1"/>
  <c r="U1506" i="1"/>
  <c r="V1506" i="1" s="1"/>
  <c r="U1226" i="1"/>
  <c r="V1226" i="1" s="1"/>
  <c r="U1481" i="1"/>
  <c r="V1481" i="1" s="1"/>
  <c r="U1021" i="1"/>
  <c r="V1021" i="1" s="1"/>
  <c r="U25" i="1"/>
  <c r="V25" i="1" s="1"/>
  <c r="U481" i="1"/>
  <c r="V481" i="1" s="1"/>
  <c r="U985" i="1"/>
  <c r="V985" i="1" s="1"/>
  <c r="U1412" i="1"/>
  <c r="V1412" i="1" s="1"/>
  <c r="U114" i="1"/>
  <c r="V114" i="1" s="1"/>
  <c r="U594" i="1"/>
  <c r="V594" i="1"/>
  <c r="U1090" i="1"/>
  <c r="V1090" i="1" s="1"/>
  <c r="U1373" i="1"/>
  <c r="V1373" i="1" s="1"/>
  <c r="U67" i="1"/>
  <c r="V67" i="1" s="1"/>
  <c r="U547" i="1"/>
  <c r="V547" i="1" s="1"/>
  <c r="U907" i="1"/>
  <c r="V907" i="1" s="1"/>
  <c r="U797" i="1"/>
  <c r="V797" i="1" s="1"/>
  <c r="U236" i="1"/>
  <c r="V236" i="1" s="1"/>
  <c r="U668" i="1"/>
  <c r="V668" i="1" s="1"/>
  <c r="U1052" i="1"/>
  <c r="V1052" i="1" s="1"/>
  <c r="U513" i="1"/>
  <c r="V513" i="1" s="1"/>
  <c r="U181" i="1"/>
  <c r="V181" i="1" s="1"/>
  <c r="U373" i="1"/>
  <c r="V373" i="1" s="1"/>
  <c r="U661" i="1"/>
  <c r="V661" i="1" s="1"/>
  <c r="U1064" i="1"/>
  <c r="V1064" i="1" s="1"/>
  <c r="U560" i="1"/>
  <c r="V560" i="1" s="1"/>
  <c r="U1144" i="1"/>
  <c r="V1144" i="1" s="1"/>
  <c r="U1400" i="1"/>
  <c r="V1400" i="1" s="1"/>
  <c r="U1640" i="1"/>
  <c r="V1640" i="1" s="1"/>
  <c r="U294" i="1"/>
  <c r="V294" i="1" s="1"/>
  <c r="U806" i="1"/>
  <c r="V806" i="1" s="1"/>
  <c r="U1182" i="1"/>
  <c r="V1182" i="1" s="1"/>
  <c r="U1478" i="1"/>
  <c r="V1478" i="1" s="1"/>
  <c r="U1152" i="1"/>
  <c r="V1152" i="1" s="1"/>
  <c r="U311" i="1"/>
  <c r="V311" i="1" s="1"/>
  <c r="U615" i="1"/>
  <c r="V615" i="1" s="1"/>
  <c r="U879" i="1"/>
  <c r="V879" i="1" s="1"/>
  <c r="U1207" i="1"/>
  <c r="V1207" i="1" s="1"/>
  <c r="U1503" i="1"/>
  <c r="V1503" i="1" s="1"/>
  <c r="U288" i="1"/>
  <c r="V288" i="1" s="1"/>
  <c r="U680" i="1"/>
  <c r="V680" i="1" s="1"/>
  <c r="U258" i="1"/>
  <c r="V258" i="1" s="1"/>
  <c r="U1193" i="1"/>
  <c r="V1193" i="1" s="1"/>
  <c r="U1371" i="1"/>
  <c r="V1371" i="1" s="1"/>
  <c r="U1522" i="1"/>
  <c r="V1522" i="1" s="1"/>
  <c r="U130" i="1"/>
  <c r="V130" i="1" s="1"/>
  <c r="U1497" i="1"/>
  <c r="V1497" i="1" s="1"/>
  <c r="U1385" i="1"/>
  <c r="V1385" i="1" s="1"/>
  <c r="U580" i="1"/>
  <c r="V580" i="1" s="1"/>
  <c r="U1323" i="1"/>
  <c r="V1323" i="1" s="1"/>
  <c r="U1169" i="1"/>
  <c r="V1169" i="1" s="1"/>
  <c r="U273" i="1"/>
  <c r="V273" i="1" s="1"/>
  <c r="U489" i="1"/>
  <c r="V489" i="1"/>
  <c r="U793" i="1"/>
  <c r="V793" i="1" s="1"/>
  <c r="U1113" i="1"/>
  <c r="V1113" i="1" s="1"/>
  <c r="U1244" i="1"/>
  <c r="V1244" i="1" s="1"/>
  <c r="U1612" i="1"/>
  <c r="V1612" i="1" s="1"/>
  <c r="U330" i="1"/>
  <c r="V330" i="1" s="1"/>
  <c r="U674" i="1"/>
  <c r="V674" i="1" s="1"/>
  <c r="U1034" i="1"/>
  <c r="V1034" i="1" s="1"/>
  <c r="U1285" i="1"/>
  <c r="V1285" i="1" s="1"/>
  <c r="U1555" i="1"/>
  <c r="V1555" i="1" s="1"/>
  <c r="U315" i="1"/>
  <c r="V315" i="1" s="1"/>
  <c r="U659" i="1"/>
  <c r="V659" i="1" s="1"/>
  <c r="U763" i="1"/>
  <c r="V763" i="1" s="1"/>
  <c r="U835" i="1"/>
  <c r="V835" i="1" s="1"/>
  <c r="U1027" i="1"/>
  <c r="V1027" i="1" s="1"/>
  <c r="U826" i="1"/>
  <c r="V826" i="1" s="1"/>
  <c r="U237" i="1"/>
  <c r="V237" i="1" s="1"/>
  <c r="U12" i="1"/>
  <c r="V12" i="1" s="1"/>
  <c r="U100" i="1"/>
  <c r="V100" i="1" s="1"/>
  <c r="U164" i="1"/>
  <c r="V164" i="1" s="1"/>
  <c r="U244" i="1"/>
  <c r="V244" i="1" s="1"/>
  <c r="U324" i="1"/>
  <c r="V324" i="1" s="1"/>
  <c r="U460" i="1"/>
  <c r="V460" i="1" s="1"/>
  <c r="U532" i="1"/>
  <c r="V532" i="1" s="1"/>
  <c r="U604" i="1"/>
  <c r="V604" i="1" s="1"/>
  <c r="U684" i="1"/>
  <c r="V684" i="1" s="1"/>
  <c r="U740" i="1"/>
  <c r="V740" i="1" s="1"/>
  <c r="U804" i="1"/>
  <c r="V804" i="1" s="1"/>
  <c r="U868" i="1"/>
  <c r="V868" i="1" s="1"/>
  <c r="U932" i="1"/>
  <c r="V932" i="1" s="1"/>
  <c r="U996" i="1"/>
  <c r="V996" i="1" s="1"/>
  <c r="U1060" i="1"/>
  <c r="V1060" i="1" s="1"/>
  <c r="U1124" i="1"/>
  <c r="V1124" i="1" s="1"/>
  <c r="U1188" i="1"/>
  <c r="V1188" i="1" s="1"/>
  <c r="U561" i="1"/>
  <c r="V561" i="1" s="1"/>
  <c r="U1061" i="1"/>
  <c r="V1061" i="1" s="1"/>
  <c r="U1557" i="1"/>
  <c r="V1557" i="1" s="1"/>
  <c r="U61" i="1"/>
  <c r="V61" i="1" s="1"/>
  <c r="U125" i="1"/>
  <c r="V125" i="1" s="1"/>
  <c r="U189" i="1"/>
  <c r="V189" i="1"/>
  <c r="U261" i="1"/>
  <c r="V261" i="1" s="1"/>
  <c r="U325" i="1"/>
  <c r="V325" i="1" s="1"/>
  <c r="U381" i="1"/>
  <c r="V381" i="1" s="1"/>
  <c r="U437" i="1"/>
  <c r="V437" i="1" s="1"/>
  <c r="U493" i="1"/>
  <c r="V493" i="1" s="1"/>
  <c r="U549" i="1"/>
  <c r="V549" i="1" s="1"/>
  <c r="U613" i="1"/>
  <c r="V613" i="1" s="1"/>
  <c r="U669" i="1"/>
  <c r="V669" i="1" s="1"/>
  <c r="U749" i="1"/>
  <c r="V749" i="1" s="1"/>
  <c r="U885" i="1"/>
  <c r="V885" i="1" s="1"/>
  <c r="U62" i="1"/>
  <c r="V62" i="1" s="1"/>
  <c r="U1268" i="1"/>
  <c r="V1268" i="1" s="1"/>
  <c r="U48" i="1"/>
  <c r="V48" i="1" s="1"/>
  <c r="U176" i="1"/>
  <c r="V176" i="1" s="1"/>
  <c r="U312" i="1"/>
  <c r="V312" i="1" s="1"/>
  <c r="U440" i="1"/>
  <c r="V440" i="1"/>
  <c r="U568" i="1"/>
  <c r="V568" i="1" s="1"/>
  <c r="U688" i="1"/>
  <c r="V688" i="1" s="1"/>
  <c r="U800" i="1"/>
  <c r="V800" i="1" s="1"/>
  <c r="U944" i="1"/>
  <c r="V944" i="1" s="1"/>
  <c r="U1072" i="1"/>
  <c r="V1072" i="1" s="1"/>
  <c r="U1160" i="1"/>
  <c r="V1160" i="1" s="1"/>
  <c r="U1224" i="1"/>
  <c r="V1224" i="1" s="1"/>
  <c r="U1280" i="1"/>
  <c r="V1280" i="1" s="1"/>
  <c r="U1344" i="1"/>
  <c r="V1344" i="1" s="1"/>
  <c r="U1464" i="1"/>
  <c r="V1464" i="1" s="1"/>
  <c r="U1520" i="1"/>
  <c r="V1520" i="1" s="1"/>
  <c r="U1584" i="1"/>
  <c r="V1584" i="1" s="1"/>
  <c r="U1648" i="1"/>
  <c r="V1648" i="1" s="1"/>
  <c r="U470" i="1"/>
  <c r="V470" i="1" s="1"/>
  <c r="U134" i="1"/>
  <c r="V134" i="1"/>
  <c r="U238" i="1"/>
  <c r="V238" i="1" s="1"/>
  <c r="U302" i="1"/>
  <c r="V302" i="1" s="1"/>
  <c r="U358" i="1"/>
  <c r="V358" i="1" s="1"/>
  <c r="U406" i="1"/>
  <c r="V406" i="1" s="1"/>
  <c r="U478" i="1"/>
  <c r="V478" i="1" s="1"/>
  <c r="U558" i="1"/>
  <c r="V558" i="1" s="1"/>
  <c r="U630" i="1"/>
  <c r="V630" i="1" s="1"/>
  <c r="U702" i="1"/>
  <c r="V702" i="1" s="1"/>
  <c r="U814" i="1"/>
  <c r="V814" i="1" s="1"/>
  <c r="U886" i="1"/>
  <c r="V886" i="1" s="1"/>
  <c r="U1014" i="1"/>
  <c r="V1014" i="1" s="1"/>
  <c r="U1070" i="1"/>
  <c r="V1070" i="1" s="1"/>
  <c r="U1134" i="1"/>
  <c r="V1134" i="1" s="1"/>
  <c r="U1246" i="1"/>
  <c r="V1246" i="1" s="1"/>
  <c r="U1302" i="1"/>
  <c r="V1302" i="1" s="1"/>
  <c r="U1366" i="1"/>
  <c r="V1366" i="1" s="1"/>
  <c r="U1422" i="1"/>
  <c r="V1422" i="1"/>
  <c r="U1486" i="1"/>
  <c r="V1486" i="1" s="1"/>
  <c r="U1550" i="1"/>
  <c r="V1550" i="1" s="1"/>
  <c r="U1614" i="1"/>
  <c r="V1614" i="1" s="1"/>
  <c r="U1670" i="1"/>
  <c r="V1670" i="1" s="1"/>
  <c r="U7" i="1"/>
  <c r="V7" i="1" s="1"/>
  <c r="U63" i="1"/>
  <c r="V63" i="1" s="1"/>
  <c r="U127" i="1"/>
  <c r="V127" i="1" s="1"/>
  <c r="U191" i="1"/>
  <c r="V191" i="1" s="1"/>
  <c r="U255" i="1"/>
  <c r="V255" i="1" s="1"/>
  <c r="U319" i="1"/>
  <c r="V319" i="1" s="1"/>
  <c r="U375" i="1"/>
  <c r="V375" i="1" s="1"/>
  <c r="U439" i="1"/>
  <c r="V439" i="1" s="1"/>
  <c r="U503" i="1"/>
  <c r="V503" i="1" s="1"/>
  <c r="U559" i="1"/>
  <c r="V559" i="1" s="1"/>
  <c r="U623" i="1"/>
  <c r="V623" i="1" s="1"/>
  <c r="U679" i="1"/>
  <c r="V679" i="1" s="1"/>
  <c r="U735" i="1"/>
  <c r="V735" i="1" s="1"/>
  <c r="U815" i="1"/>
  <c r="V815" i="1" s="1"/>
  <c r="U887" i="1"/>
  <c r="V887" i="1" s="1"/>
  <c r="U967" i="1"/>
  <c r="V967" i="1" s="1"/>
  <c r="U1055" i="1"/>
  <c r="V1055" i="1" s="1"/>
  <c r="U1135" i="1"/>
  <c r="V1135" i="1" s="1"/>
  <c r="U1215" i="1"/>
  <c r="V1215" i="1" s="1"/>
  <c r="U1271" i="1"/>
  <c r="V1271" i="1"/>
  <c r="U1335" i="1"/>
  <c r="V1335" i="1" s="1"/>
  <c r="U1383" i="1"/>
  <c r="V1383" i="1" s="1"/>
  <c r="U1447" i="1"/>
  <c r="V1447" i="1" s="1"/>
  <c r="U1511" i="1"/>
  <c r="V1511" i="1" s="1"/>
  <c r="U1575" i="1"/>
  <c r="V1575" i="1" s="1"/>
  <c r="U1631" i="1"/>
  <c r="V1631" i="1" s="1"/>
  <c r="U1687" i="1"/>
  <c r="V1687" i="1" s="1"/>
  <c r="U56" i="1"/>
  <c r="V56" i="1" s="1"/>
  <c r="U184" i="1"/>
  <c r="V184" i="1" s="1"/>
  <c r="U296" i="1"/>
  <c r="V296" i="1" s="1"/>
  <c r="U448" i="1"/>
  <c r="V448" i="1" s="1"/>
  <c r="U576" i="1"/>
  <c r="V576" i="1" s="1"/>
  <c r="U696" i="1"/>
  <c r="V696" i="1" s="1"/>
  <c r="U824" i="1"/>
  <c r="V824" i="1" s="1"/>
  <c r="U928" i="1"/>
  <c r="V928" i="1" s="1"/>
  <c r="U959" i="1"/>
  <c r="V959" i="1" s="1"/>
  <c r="U474" i="1"/>
  <c r="V474" i="1" s="1"/>
  <c r="U1314" i="1"/>
  <c r="V1314" i="1" s="1"/>
  <c r="U1617" i="1"/>
  <c r="V1617" i="1" s="1"/>
  <c r="U73" i="1"/>
  <c r="V73" i="1" s="1"/>
  <c r="U1241" i="1"/>
  <c r="V1241" i="1" s="1"/>
  <c r="U1554" i="1"/>
  <c r="V1554" i="1" s="1"/>
  <c r="U1293" i="1"/>
  <c r="V1293" i="1" s="1"/>
  <c r="U1499" i="1"/>
  <c r="V1499" i="1" s="1"/>
  <c r="U1201" i="1"/>
  <c r="V1201" i="1"/>
  <c r="U1561" i="1"/>
  <c r="V1561" i="1" s="1"/>
  <c r="U1539" i="1"/>
  <c r="V1539" i="1" s="1"/>
  <c r="U1109" i="1"/>
  <c r="V1109" i="1" s="1"/>
  <c r="U1482" i="1"/>
  <c r="V1482" i="1" s="1"/>
  <c r="U1290" i="1"/>
  <c r="V1290" i="1" s="1"/>
  <c r="U1217" i="1"/>
  <c r="V1217" i="1" s="1"/>
  <c r="U1538" i="1"/>
  <c r="V1538" i="1" s="1"/>
  <c r="U1218" i="1"/>
  <c r="V1218" i="1" s="1"/>
  <c r="U1545" i="1"/>
  <c r="V1545" i="1" s="1"/>
  <c r="U1111" i="1"/>
  <c r="V1111" i="1" s="1"/>
  <c r="U981" i="1"/>
  <c r="V981" i="1" s="1"/>
  <c r="U1305" i="1"/>
  <c r="V1305" i="1" s="1"/>
  <c r="U777" i="1"/>
  <c r="V777" i="1" s="1"/>
  <c r="U1345" i="1"/>
  <c r="V1345" i="1" s="1"/>
  <c r="U1387" i="1"/>
  <c r="V1387" i="1" s="1"/>
  <c r="U9" i="1"/>
  <c r="V9" i="1" s="1"/>
  <c r="U305" i="1"/>
  <c r="V305" i="1" s="1"/>
  <c r="U705" i="1"/>
  <c r="V705" i="1" s="1"/>
  <c r="U1153" i="1"/>
  <c r="V1153" i="1" s="1"/>
  <c r="U1388" i="1"/>
  <c r="V1388" i="1" s="1"/>
  <c r="U90" i="1"/>
  <c r="V90" i="1" s="1"/>
  <c r="U578" i="1"/>
  <c r="V578" i="1" s="1"/>
  <c r="U946" i="1"/>
  <c r="V946" i="1" s="1"/>
  <c r="U233" i="1"/>
  <c r="V233" i="1" s="1"/>
  <c r="U1525" i="1"/>
  <c r="V1525" i="1" s="1"/>
  <c r="U43" i="1"/>
  <c r="V43" i="1" s="1"/>
  <c r="U355" i="1"/>
  <c r="V355" i="1" s="1"/>
  <c r="U803" i="1"/>
  <c r="V803" i="1" s="1"/>
  <c r="U68" i="1"/>
  <c r="V68" i="1" s="1"/>
  <c r="U500" i="1"/>
  <c r="V500" i="1" s="1"/>
  <c r="U780" i="1"/>
  <c r="V780" i="1" s="1"/>
  <c r="U1164" i="1"/>
  <c r="V1164" i="1" s="1"/>
  <c r="U101" i="1"/>
  <c r="V101" i="1" s="1"/>
  <c r="U357" i="1"/>
  <c r="V357" i="1" s="1"/>
  <c r="U645" i="1"/>
  <c r="V645" i="1" s="1"/>
  <c r="U128" i="1"/>
  <c r="V128" i="1" s="1"/>
  <c r="U872" i="1"/>
  <c r="V872" i="1" s="1"/>
  <c r="U1440" i="1"/>
  <c r="V1440" i="1" s="1"/>
  <c r="U166" i="1"/>
  <c r="V166" i="1" s="1"/>
  <c r="U526" i="1"/>
  <c r="V526" i="1" s="1"/>
  <c r="U854" i="1"/>
  <c r="V854" i="1" s="1"/>
  <c r="U1222" i="1"/>
  <c r="V1222" i="1" s="1"/>
  <c r="U1590" i="1"/>
  <c r="V1590" i="1" s="1"/>
  <c r="U295" i="1"/>
  <c r="V295" i="1" s="1"/>
  <c r="U655" i="1"/>
  <c r="V655" i="1" s="1"/>
  <c r="U935" i="1"/>
  <c r="V935" i="1" s="1"/>
  <c r="U1311" i="1"/>
  <c r="V1311" i="1" s="1"/>
  <c r="U1607" i="1"/>
  <c r="V1607" i="1" s="1"/>
  <c r="U528" i="1"/>
  <c r="V528" i="1" s="1"/>
  <c r="U1173" i="1"/>
  <c r="V1173" i="1" s="1"/>
  <c r="U1402" i="1"/>
  <c r="V1402" i="1" s="1"/>
  <c r="U1658" i="1"/>
  <c r="V1658" i="1" s="1"/>
  <c r="U861" i="1"/>
  <c r="V861" i="1" s="1"/>
  <c r="U1194" i="1"/>
  <c r="V1194" i="1" s="1"/>
  <c r="U1659" i="1"/>
  <c r="V1659" i="1" s="1"/>
  <c r="U169" i="1"/>
  <c r="V169" i="1" s="1"/>
  <c r="U633" i="1"/>
  <c r="V633" i="1" s="1"/>
  <c r="U1097" i="1"/>
  <c r="V1097" i="1" s="1"/>
  <c r="U1508" i="1"/>
  <c r="V1508" i="1" s="1"/>
  <c r="U186" i="1"/>
  <c r="V186" i="1"/>
  <c r="U450" i="1"/>
  <c r="V450" i="1" s="1"/>
  <c r="U1082" i="1"/>
  <c r="V1082" i="1" s="1"/>
  <c r="U1445" i="1"/>
  <c r="V1445" i="1" s="1"/>
  <c r="U59" i="1"/>
  <c r="V59" i="1" s="1"/>
  <c r="U451" i="1"/>
  <c r="V451" i="1" s="1"/>
  <c r="U1011" i="1"/>
  <c r="V1011" i="1" s="1"/>
  <c r="U1556" i="1"/>
  <c r="V1556" i="1" s="1"/>
  <c r="U508" i="1"/>
  <c r="V508" i="1" s="1"/>
  <c r="U916" i="1"/>
  <c r="V916" i="1" s="1"/>
  <c r="U452" i="1"/>
  <c r="V452" i="1" s="1"/>
  <c r="U309" i="1"/>
  <c r="V309" i="1" s="1"/>
  <c r="U597" i="1"/>
  <c r="V597" i="1" s="1"/>
  <c r="U46" i="1"/>
  <c r="V46" i="1" s="1"/>
  <c r="U544" i="1"/>
  <c r="V544" i="1" s="1"/>
  <c r="U1208" i="1"/>
  <c r="V1208" i="1" s="1"/>
  <c r="U1568" i="1"/>
  <c r="V1568" i="1" s="1"/>
  <c r="U174" i="1"/>
  <c r="V174" i="1" s="1"/>
  <c r="U398" i="1"/>
  <c r="V398" i="1" s="1"/>
  <c r="U942" i="1"/>
  <c r="V942" i="1" s="1"/>
  <c r="U1406" i="1"/>
  <c r="V1406" i="1" s="1"/>
  <c r="U47" i="1"/>
  <c r="V47" i="1" s="1"/>
  <c r="U359" i="1"/>
  <c r="V359" i="1" s="1"/>
  <c r="U719" i="1"/>
  <c r="V719" i="1" s="1"/>
  <c r="U1199" i="1"/>
  <c r="V1199" i="1" s="1"/>
  <c r="U1495" i="1"/>
  <c r="V1495" i="1" s="1"/>
  <c r="U792" i="1"/>
  <c r="V792" i="1" s="1"/>
  <c r="U1396" i="1"/>
  <c r="V1396" i="1" s="1"/>
  <c r="U1267" i="1"/>
  <c r="V1267" i="1" s="1"/>
  <c r="U1665" i="1"/>
  <c r="V1665" i="1" s="1"/>
  <c r="U1315" i="1"/>
  <c r="V1315" i="1" s="1"/>
  <c r="U1603" i="1"/>
  <c r="V1603" i="1" s="1"/>
  <c r="U265" i="1"/>
  <c r="V265" i="1" s="1"/>
  <c r="U785" i="1"/>
  <c r="V785" i="1" s="1"/>
  <c r="U1177" i="1"/>
  <c r="V1177" i="1" s="1"/>
  <c r="U1668" i="1"/>
  <c r="V1668" i="1" s="1"/>
  <c r="U250" i="1"/>
  <c r="V250" i="1" s="1"/>
  <c r="U666" i="1"/>
  <c r="V666" i="1" s="1"/>
  <c r="U1154" i="1"/>
  <c r="V1154" i="1" s="1"/>
  <c r="U1453" i="1"/>
  <c r="V1453" i="1" s="1"/>
  <c r="U139" i="1"/>
  <c r="V139" i="1" s="1"/>
  <c r="U747" i="1"/>
  <c r="V747" i="1" s="1"/>
  <c r="U92" i="1"/>
  <c r="V92" i="1" s="1"/>
  <c r="U524" i="1"/>
  <c r="V524" i="1" s="1"/>
  <c r="U860" i="1"/>
  <c r="V860" i="1" s="1"/>
  <c r="U1180" i="1"/>
  <c r="V1180" i="1" s="1"/>
  <c r="U53" i="1"/>
  <c r="V53" i="1" s="1"/>
  <c r="U485" i="1"/>
  <c r="V485" i="1" s="1"/>
  <c r="U733" i="1"/>
  <c r="V733" i="1" s="1"/>
  <c r="U304" i="1"/>
  <c r="V304" i="1" s="1"/>
  <c r="U784" i="1"/>
  <c r="V784" i="1" s="1"/>
  <c r="U1272" i="1"/>
  <c r="V1272" i="1" s="1"/>
  <c r="U1576" i="1"/>
  <c r="V1576" i="1" s="1"/>
  <c r="U230" i="1"/>
  <c r="V230" i="1" s="1"/>
  <c r="U550" i="1"/>
  <c r="V550" i="1" s="1"/>
  <c r="U758" i="1"/>
  <c r="V758" i="1" s="1"/>
  <c r="U1126" i="1"/>
  <c r="V1126" i="1" s="1"/>
  <c r="U1358" i="1"/>
  <c r="V1358" i="1" s="1"/>
  <c r="U1662" i="1"/>
  <c r="V1662" i="1" s="1"/>
  <c r="U247" i="1"/>
  <c r="V247" i="1" s="1"/>
  <c r="U431" i="1"/>
  <c r="V431" i="1" s="1"/>
  <c r="U799" i="1"/>
  <c r="V799" i="1" s="1"/>
  <c r="U1127" i="1"/>
  <c r="V1127" i="1" s="1"/>
  <c r="U1439" i="1"/>
  <c r="V1439" i="1" s="1"/>
  <c r="U1679" i="1"/>
  <c r="V1679" i="1" s="1"/>
  <c r="U424" i="1"/>
  <c r="V424" i="1" s="1"/>
  <c r="U912" i="1"/>
  <c r="V912" i="1" s="1"/>
  <c r="U1585" i="1"/>
  <c r="V1585" i="1" s="1"/>
  <c r="U1435" i="1"/>
  <c r="V1435" i="1" s="1"/>
  <c r="U1442" i="1"/>
  <c r="V1442" i="1" s="1"/>
  <c r="U1219" i="1"/>
  <c r="V1219" i="1" s="1"/>
  <c r="U1611" i="1"/>
  <c r="V1611" i="1" s="1"/>
  <c r="U185" i="1"/>
  <c r="V185" i="1" s="1"/>
  <c r="U665" i="1"/>
  <c r="V665" i="1" s="1"/>
  <c r="U937" i="1"/>
  <c r="V937" i="1" s="1"/>
  <c r="U1185" i="1"/>
  <c r="V1185" i="1" s="1"/>
  <c r="U1524" i="1"/>
  <c r="V1524" i="1" s="1"/>
  <c r="U122" i="1"/>
  <c r="V122" i="1" s="1"/>
  <c r="U546" i="1"/>
  <c r="V546" i="1" s="1"/>
  <c r="U906" i="1"/>
  <c r="V906" i="1" s="1"/>
  <c r="U1162" i="1"/>
  <c r="V1162" i="1" s="1"/>
  <c r="U1221" i="1"/>
  <c r="V1221" i="1" s="1"/>
  <c r="U1693" i="1"/>
  <c r="V1693" i="1" s="1"/>
  <c r="U227" i="1"/>
  <c r="V227" i="1" s="1"/>
  <c r="U467" i="1"/>
  <c r="V467" i="1" s="1"/>
  <c r="U1163" i="1"/>
  <c r="V1163" i="1" s="1"/>
  <c r="U427" i="1"/>
  <c r="V427" i="1" s="1"/>
  <c r="U901" i="1"/>
  <c r="V901" i="1" s="1"/>
  <c r="U1235" i="1"/>
  <c r="V1235" i="1" s="1"/>
  <c r="U1339" i="1"/>
  <c r="V1339" i="1" s="1"/>
  <c r="U1443" i="1"/>
  <c r="V1443" i="1" s="1"/>
  <c r="U1531" i="1"/>
  <c r="V1531" i="1" s="1"/>
  <c r="U1619" i="1"/>
  <c r="V1619" i="1" s="1"/>
  <c r="U1683" i="1"/>
  <c r="V1683" i="1" s="1"/>
  <c r="U1227" i="1"/>
  <c r="V1227" i="1" s="1"/>
  <c r="U41" i="1"/>
  <c r="V41" i="1" s="1"/>
  <c r="U121" i="1"/>
  <c r="V121" i="1"/>
  <c r="U193" i="1"/>
  <c r="V193" i="1" s="1"/>
  <c r="U281" i="1"/>
  <c r="V281" i="1" s="1"/>
  <c r="U337" i="1"/>
  <c r="V337" i="1" s="1"/>
  <c r="U409" i="1"/>
  <c r="V409" i="1" s="1"/>
  <c r="U505" i="1"/>
  <c r="V505" i="1" s="1"/>
  <c r="U673" i="1"/>
  <c r="V673" i="1" s="1"/>
  <c r="U737" i="1"/>
  <c r="V737" i="1" s="1"/>
  <c r="U801" i="1"/>
  <c r="V801" i="1" s="1"/>
  <c r="U881" i="1"/>
  <c r="V881" i="1" s="1"/>
  <c r="U945" i="1"/>
  <c r="V945" i="1" s="1"/>
  <c r="U1001" i="1"/>
  <c r="V1001" i="1" s="1"/>
  <c r="U1121" i="1"/>
  <c r="V1121" i="1" s="1"/>
  <c r="U26" i="1"/>
  <c r="V26" i="1" s="1"/>
  <c r="U762" i="1"/>
  <c r="V762" i="1" s="1"/>
  <c r="U1181" i="1"/>
  <c r="V1181" i="1" s="1"/>
  <c r="U1252" i="1"/>
  <c r="V1252" i="1" s="1"/>
  <c r="U1348" i="1"/>
  <c r="V1348" i="1" s="1"/>
  <c r="U1444" i="1"/>
  <c r="V1444" i="1" s="1"/>
  <c r="U1532" i="1"/>
  <c r="V1532" i="1" s="1"/>
  <c r="U1620" i="1"/>
  <c r="V1620" i="1" s="1"/>
  <c r="U1684" i="1"/>
  <c r="V1684" i="1" s="1"/>
  <c r="U1484" i="1"/>
  <c r="V1484" i="1" s="1"/>
  <c r="U138" i="1"/>
  <c r="V138" i="1" s="1"/>
  <c r="U338" i="1"/>
  <c r="V338" i="1" s="1"/>
  <c r="U402" i="1"/>
  <c r="V402" i="1" s="1"/>
  <c r="U482" i="1"/>
  <c r="V482" i="1" s="1"/>
  <c r="U554" i="1"/>
  <c r="V554" i="1" s="1"/>
  <c r="U618" i="1"/>
  <c r="V618" i="1" s="1"/>
  <c r="U682" i="1"/>
  <c r="V682" i="1" s="1"/>
  <c r="U802" i="1"/>
  <c r="V802" i="1" s="1"/>
  <c r="U914" i="1"/>
  <c r="V914" i="1" s="1"/>
  <c r="U978" i="1"/>
  <c r="V978" i="1" s="1"/>
  <c r="U1042" i="1"/>
  <c r="V1042" i="1" s="1"/>
  <c r="U1106" i="1"/>
  <c r="V1106" i="1" s="1"/>
  <c r="U1178" i="1"/>
  <c r="V1178" i="1" s="1"/>
  <c r="U555" i="1"/>
  <c r="V555" i="1" s="1"/>
  <c r="U949" i="1"/>
  <c r="V949" i="1" s="1"/>
  <c r="U1229" i="1"/>
  <c r="V1229" i="1" s="1"/>
  <c r="U1301" i="1"/>
  <c r="V1301" i="1" s="1"/>
  <c r="U1389" i="1"/>
  <c r="V1389" i="1" s="1"/>
  <c r="U1477" i="1"/>
  <c r="V1477" i="1" s="1"/>
  <c r="U1573" i="1"/>
  <c r="V1573" i="1" s="1"/>
  <c r="U1637" i="1"/>
  <c r="V1637" i="1" s="1"/>
  <c r="U1701" i="1"/>
  <c r="V1701" i="1" s="1"/>
  <c r="U3" i="1"/>
  <c r="V3" i="1" s="1"/>
  <c r="U83" i="1"/>
  <c r="V83" i="1" s="1"/>
  <c r="U163" i="1"/>
  <c r="V163" i="1" s="1"/>
  <c r="U235" i="1"/>
  <c r="V235" i="1" s="1"/>
  <c r="U323" i="1"/>
  <c r="V323" i="1" s="1"/>
  <c r="U395" i="1"/>
  <c r="V395" i="1" s="1"/>
  <c r="U483" i="1"/>
  <c r="V483" i="1" s="1"/>
  <c r="U571" i="1"/>
  <c r="V571" i="1" s="1"/>
  <c r="U667" i="1"/>
  <c r="V667" i="1" s="1"/>
  <c r="U771" i="1"/>
  <c r="V771" i="1" s="1"/>
  <c r="U843" i="1"/>
  <c r="V843" i="1" s="1"/>
  <c r="U915" i="1"/>
  <c r="V915" i="1" s="1"/>
  <c r="U979" i="1"/>
  <c r="V979" i="1" s="1"/>
  <c r="U1043" i="1"/>
  <c r="V1043" i="1" s="1"/>
  <c r="U1107" i="1"/>
  <c r="V1107" i="1" s="1"/>
  <c r="U1171" i="1"/>
  <c r="V1171" i="1" s="1"/>
  <c r="U385" i="1"/>
  <c r="V385" i="1" s="1"/>
  <c r="U851" i="1"/>
  <c r="V851" i="1" s="1"/>
  <c r="U643" i="1"/>
  <c r="V643" i="1" s="1"/>
  <c r="U28" i="1"/>
  <c r="V28" i="1" s="1"/>
  <c r="U108" i="1"/>
  <c r="V108" i="1" s="1"/>
  <c r="U172" i="1"/>
  <c r="V172" i="1" s="1"/>
  <c r="U252" i="1"/>
  <c r="V252" i="1" s="1"/>
  <c r="U340" i="1"/>
  <c r="V340" i="1" s="1"/>
  <c r="U396" i="1"/>
  <c r="V396" i="1" s="1"/>
  <c r="U468" i="1"/>
  <c r="V468" i="1" s="1"/>
  <c r="U540" i="1"/>
  <c r="V540" i="1" s="1"/>
  <c r="U612" i="1"/>
  <c r="V612" i="1" s="1"/>
  <c r="U692" i="1"/>
  <c r="V692" i="1" s="1"/>
  <c r="U748" i="1"/>
  <c r="V748" i="1" s="1"/>
  <c r="U812" i="1"/>
  <c r="V812" i="1" s="1"/>
  <c r="U876" i="1"/>
  <c r="V876" i="1" s="1"/>
  <c r="U940" i="1"/>
  <c r="V940" i="1" s="1"/>
  <c r="U1004" i="1"/>
  <c r="V1004" i="1" s="1"/>
  <c r="U1068" i="1"/>
  <c r="V1068" i="1" s="1"/>
  <c r="U1132" i="1"/>
  <c r="V1132" i="1" s="1"/>
  <c r="U51" i="1"/>
  <c r="V51" i="1" s="1"/>
  <c r="U741" i="1"/>
  <c r="V741" i="1" s="1"/>
  <c r="U1125" i="1"/>
  <c r="V1125" i="1" s="1"/>
  <c r="U5" i="1"/>
  <c r="V5" i="1" s="1"/>
  <c r="U69" i="1"/>
  <c r="V69" i="1" s="1"/>
  <c r="U133" i="1"/>
  <c r="V133" i="1" s="1"/>
  <c r="U197" i="1"/>
  <c r="V197" i="1" s="1"/>
  <c r="U269" i="1"/>
  <c r="V269" i="1" s="1"/>
  <c r="U557" i="1"/>
  <c r="V557" i="1" s="1"/>
  <c r="U621" i="1"/>
  <c r="V621" i="1" s="1"/>
  <c r="U677" i="1"/>
  <c r="V677" i="1" s="1"/>
  <c r="U757" i="1"/>
  <c r="V757" i="1" s="1"/>
  <c r="U6" i="1"/>
  <c r="V6" i="1" s="1"/>
  <c r="U70" i="1"/>
  <c r="V70" i="1" s="1"/>
  <c r="U1436" i="1"/>
  <c r="V1436" i="1" s="1"/>
  <c r="U64" i="1"/>
  <c r="V64" i="1" s="1"/>
  <c r="U192" i="1"/>
  <c r="V192" i="1" s="1"/>
  <c r="U328" i="1"/>
  <c r="V328" i="1" s="1"/>
  <c r="U456" i="1"/>
  <c r="V456" i="1" s="1"/>
  <c r="U592" i="1"/>
  <c r="V592" i="1" s="1"/>
  <c r="U704" i="1"/>
  <c r="V704" i="1" s="1"/>
  <c r="U816" i="1"/>
  <c r="V816" i="1" s="1"/>
  <c r="U952" i="1"/>
  <c r="V952" i="1" s="1"/>
  <c r="U1080" i="1"/>
  <c r="V1080" i="1" s="1"/>
  <c r="U1168" i="1"/>
  <c r="V1168" i="1" s="1"/>
  <c r="U1232" i="1"/>
  <c r="V1232" i="1" s="1"/>
  <c r="U1288" i="1"/>
  <c r="V1288" i="1" s="1"/>
  <c r="U1352" i="1"/>
  <c r="V1352" i="1" s="1"/>
  <c r="U1408" i="1"/>
  <c r="V1408" i="1" s="1"/>
  <c r="U1528" i="1"/>
  <c r="V1528" i="1" s="1"/>
  <c r="U1592" i="1"/>
  <c r="V1592" i="1" s="1"/>
  <c r="U1656" i="1"/>
  <c r="V1656" i="1" s="1"/>
  <c r="U750" i="1"/>
  <c r="V750" i="1" s="1"/>
  <c r="U142" i="1"/>
  <c r="V142" i="1" s="1"/>
  <c r="U190" i="1"/>
  <c r="V190" i="1" s="1"/>
  <c r="U246" i="1"/>
  <c r="V246" i="1" s="1"/>
  <c r="U366" i="1"/>
  <c r="V366" i="1" s="1"/>
  <c r="U414" i="1"/>
  <c r="V414" i="1" s="1"/>
  <c r="U486" i="1"/>
  <c r="V486" i="1" s="1"/>
  <c r="U566" i="1"/>
  <c r="V566" i="1" s="1"/>
  <c r="U638" i="1"/>
  <c r="V638" i="1" s="1"/>
  <c r="U766" i="1"/>
  <c r="V766" i="1" s="1"/>
  <c r="U822" i="1"/>
  <c r="V822" i="1" s="1"/>
  <c r="U902" i="1"/>
  <c r="V902" i="1" s="1"/>
  <c r="U958" i="1"/>
  <c r="V958" i="1" s="1"/>
  <c r="U1022" i="1"/>
  <c r="V1022" i="1" s="1"/>
  <c r="U1078" i="1"/>
  <c r="V1078" i="1" s="1"/>
  <c r="U1142" i="1"/>
  <c r="V1142" i="1" s="1"/>
  <c r="U1190" i="1"/>
  <c r="V1190" i="1" s="1"/>
  <c r="U1254" i="1"/>
  <c r="V1254" i="1" s="1"/>
  <c r="U1310" i="1"/>
  <c r="V1310" i="1" s="1"/>
  <c r="U1374" i="1"/>
  <c r="V1374" i="1" s="1"/>
  <c r="U1430" i="1"/>
  <c r="V1430" i="1" s="1"/>
  <c r="U1494" i="1"/>
  <c r="V1494" i="1" s="1"/>
  <c r="U1558" i="1"/>
  <c r="V1558" i="1" s="1"/>
  <c r="U1622" i="1"/>
  <c r="V1622" i="1" s="1"/>
  <c r="U1678" i="1"/>
  <c r="V1678" i="1" s="1"/>
  <c r="U15" i="1"/>
  <c r="V15" i="1" s="1"/>
  <c r="U71" i="1"/>
  <c r="V71" i="1" s="1"/>
  <c r="U135" i="1"/>
  <c r="V135" i="1" s="1"/>
  <c r="U199" i="1"/>
  <c r="V199" i="1" s="1"/>
  <c r="U263" i="1"/>
  <c r="V263" i="1" s="1"/>
  <c r="U383" i="1"/>
  <c r="V383" i="1" s="1"/>
  <c r="U447" i="1"/>
  <c r="V447" i="1" s="1"/>
  <c r="U511" i="1"/>
  <c r="V511" i="1" s="1"/>
  <c r="U567" i="1"/>
  <c r="V567" i="1" s="1"/>
  <c r="U631" i="1"/>
  <c r="V631" i="1" s="1"/>
  <c r="U743" i="1"/>
  <c r="V743" i="1" s="1"/>
  <c r="U823" i="1"/>
  <c r="V823" i="1" s="1"/>
  <c r="U895" i="1"/>
  <c r="V895" i="1" s="1"/>
  <c r="U975" i="1"/>
  <c r="V975" i="1" s="1"/>
  <c r="U1063" i="1"/>
  <c r="V1063" i="1" s="1"/>
  <c r="U1143" i="1"/>
  <c r="V1143" i="1" s="1"/>
  <c r="U1279" i="1"/>
  <c r="V1279" i="1" s="1"/>
  <c r="U1343" i="1"/>
  <c r="V1343" i="1" s="1"/>
  <c r="U1391" i="1"/>
  <c r="V1391" i="1" s="1"/>
  <c r="U1455" i="1"/>
  <c r="V1455" i="1" s="1"/>
  <c r="U1519" i="1"/>
  <c r="V1519" i="1" s="1"/>
  <c r="U1639" i="1"/>
  <c r="V1639" i="1" s="1"/>
  <c r="U1695" i="1"/>
  <c r="V1695" i="1" s="1"/>
  <c r="U80" i="1"/>
  <c r="V80" i="1" s="1"/>
  <c r="U200" i="1"/>
  <c r="V200" i="1" s="1"/>
  <c r="U320" i="1"/>
  <c r="V320" i="1" s="1"/>
  <c r="U464" i="1"/>
  <c r="V464" i="1" s="1"/>
  <c r="U584" i="1"/>
  <c r="V584" i="1" s="1"/>
  <c r="U720" i="1"/>
  <c r="V720" i="1" s="1"/>
  <c r="U840" i="1"/>
  <c r="V840" i="1" s="1"/>
  <c r="U976" i="1"/>
  <c r="V976" i="1" s="1"/>
  <c r="U1024" i="1"/>
  <c r="V1024" i="1" s="1"/>
  <c r="U675" i="1"/>
  <c r="V675" i="1" s="1"/>
  <c r="U1353" i="1"/>
  <c r="V1353" i="1" s="1"/>
  <c r="U1649" i="1"/>
  <c r="V1649" i="1" s="1"/>
  <c r="U276" i="1"/>
  <c r="V276" i="1" s="1"/>
  <c r="U1274" i="1"/>
  <c r="V1274" i="1" s="1"/>
  <c r="U1586" i="1"/>
  <c r="V1586" i="1" s="1"/>
  <c r="U1461" i="1"/>
  <c r="V1461" i="1" s="1"/>
  <c r="U76" i="1"/>
  <c r="V76" i="1" s="1"/>
  <c r="U1242" i="1"/>
  <c r="V1242" i="1" s="1"/>
  <c r="U1593" i="1"/>
  <c r="V1593" i="1" s="1"/>
  <c r="U1331" i="1"/>
  <c r="V1331" i="1" s="1"/>
  <c r="U1202" i="1"/>
  <c r="V1202" i="1" s="1"/>
  <c r="U1529" i="1"/>
  <c r="V1529" i="1" s="1"/>
  <c r="U148" i="1"/>
  <c r="V148" i="1" s="1"/>
  <c r="U1258" i="1"/>
  <c r="V1258" i="1" s="1"/>
  <c r="U1570" i="1"/>
  <c r="V1570" i="1" s="1"/>
  <c r="U1338" i="1"/>
  <c r="V1338" i="1" s="1"/>
  <c r="U1641" i="1"/>
  <c r="V1641" i="1" s="1"/>
  <c r="U411" i="1"/>
  <c r="V411" i="1" s="1"/>
  <c r="U1266" i="1"/>
  <c r="V1266" i="1" s="1"/>
  <c r="U1458" i="1"/>
  <c r="V1458" i="1" s="1"/>
  <c r="U1537" i="1"/>
  <c r="V1537" i="1" s="1"/>
  <c r="U1697" i="1"/>
  <c r="V1697" i="1" s="1"/>
  <c r="U1291" i="1"/>
  <c r="V1291" i="1" s="1"/>
  <c r="U473" i="1"/>
  <c r="V473" i="1" s="1"/>
  <c r="U369" i="1"/>
  <c r="V369" i="1" s="1"/>
  <c r="U761" i="1"/>
  <c r="V761" i="1" s="1"/>
  <c r="U1033" i="1"/>
  <c r="V1033" i="1" s="1"/>
  <c r="U925" i="1"/>
  <c r="V925" i="1" s="1"/>
  <c r="U1492" i="1"/>
  <c r="V1492" i="1" s="1"/>
  <c r="U1652" i="1"/>
  <c r="V1652" i="1" s="1"/>
  <c r="U178" i="1"/>
  <c r="V178" i="1" s="1"/>
  <c r="U514" i="1"/>
  <c r="V514" i="1" s="1"/>
  <c r="U866" i="1"/>
  <c r="V866" i="1" s="1"/>
  <c r="U765" i="1"/>
  <c r="V765" i="1"/>
  <c r="U1437" i="1"/>
  <c r="V1437" i="1" s="1"/>
  <c r="U1347" i="1"/>
  <c r="V1347" i="1" s="1"/>
  <c r="U443" i="1"/>
  <c r="V443" i="1" s="1"/>
  <c r="U947" i="1"/>
  <c r="V947" i="1" s="1"/>
  <c r="U660" i="1"/>
  <c r="V660" i="1" s="1"/>
  <c r="U292" i="1"/>
  <c r="V292" i="1" s="1"/>
  <c r="U572" i="1"/>
  <c r="V572" i="1" s="1"/>
  <c r="U972" i="1"/>
  <c r="V972" i="1" s="1"/>
  <c r="U883" i="1"/>
  <c r="V883" i="1" s="1"/>
  <c r="U301" i="1"/>
  <c r="V301" i="1" s="1"/>
  <c r="U525" i="1"/>
  <c r="V525" i="1" s="1"/>
  <c r="U38" i="1"/>
  <c r="V38" i="1" s="1"/>
  <c r="U520" i="1"/>
  <c r="V520" i="1" s="1"/>
  <c r="U1120" i="1"/>
  <c r="V1120" i="1" s="1"/>
  <c r="U1496" i="1"/>
  <c r="V1496" i="1" s="1"/>
  <c r="U390" i="1"/>
  <c r="V390" i="1" s="1"/>
  <c r="U934" i="1"/>
  <c r="V934" i="1" s="1"/>
  <c r="U1342" i="1"/>
  <c r="V1342" i="1" s="1"/>
  <c r="U39" i="1"/>
  <c r="V39" i="1" s="1"/>
  <c r="U479" i="1"/>
  <c r="V479" i="1" s="1"/>
  <c r="U863" i="1"/>
  <c r="V863" i="1" s="1"/>
  <c r="U1359" i="1"/>
  <c r="V1359" i="1" s="1"/>
  <c r="U136" i="1"/>
  <c r="V136" i="1" s="1"/>
  <c r="U776" i="1"/>
  <c r="V776" i="1" s="1"/>
  <c r="U1509" i="1"/>
  <c r="V1509" i="1" s="1"/>
  <c r="U1441" i="1"/>
  <c r="V1441" i="1" s="1"/>
  <c r="U1362" i="1"/>
  <c r="V1362" i="1" s="1"/>
  <c r="U1698" i="1"/>
  <c r="V1698" i="1" s="1"/>
  <c r="U1505" i="1"/>
  <c r="V1505" i="1" s="1"/>
  <c r="U154" i="1"/>
  <c r="V154" i="1" s="1"/>
  <c r="U1595" i="1"/>
  <c r="V1595" i="1" s="1"/>
  <c r="U249" i="1"/>
  <c r="V249" i="1" s="1"/>
  <c r="U713" i="1"/>
  <c r="V713" i="1" s="1"/>
  <c r="U1041" i="1"/>
  <c r="V1041" i="1" s="1"/>
  <c r="U1316" i="1"/>
  <c r="V1316" i="1" s="1"/>
  <c r="U1660" i="1"/>
  <c r="V1660" i="1" s="1"/>
  <c r="U314" i="1"/>
  <c r="V314" i="1" s="1"/>
  <c r="U746" i="1"/>
  <c r="V746" i="1" s="1"/>
  <c r="U1146" i="1"/>
  <c r="V1146" i="1" s="1"/>
  <c r="U1365" i="1"/>
  <c r="V1365" i="1" s="1"/>
  <c r="U1677" i="1"/>
  <c r="V1677" i="1" s="1"/>
  <c r="U363" i="1"/>
  <c r="V363" i="1" s="1"/>
  <c r="U899" i="1"/>
  <c r="V899" i="1" s="1"/>
  <c r="U1101" i="1"/>
  <c r="V1101" i="1" s="1"/>
  <c r="U228" i="1"/>
  <c r="V228" i="1" s="1"/>
  <c r="U788" i="1"/>
  <c r="V788" i="1" s="1"/>
  <c r="U1172" i="1"/>
  <c r="V1172" i="1" s="1"/>
  <c r="U173" i="1"/>
  <c r="V173" i="1" s="1"/>
  <c r="U421" i="1"/>
  <c r="V421" i="1" s="1"/>
  <c r="U709" i="1"/>
  <c r="V709" i="1" s="1"/>
  <c r="U408" i="1"/>
  <c r="V408" i="1" s="1"/>
  <c r="U1136" i="1"/>
  <c r="V1136" i="1" s="1"/>
  <c r="U1632" i="1"/>
  <c r="V1632" i="1" s="1"/>
  <c r="U286" i="1"/>
  <c r="V286" i="1" s="1"/>
  <c r="U678" i="1"/>
  <c r="V678" i="1" s="1"/>
  <c r="U1118" i="1"/>
  <c r="V1118" i="1" s="1"/>
  <c r="U1598" i="1"/>
  <c r="V1598" i="1" s="1"/>
  <c r="U303" i="1"/>
  <c r="V303" i="1" s="1"/>
  <c r="U607" i="1"/>
  <c r="V607" i="1" s="1"/>
  <c r="U1031" i="1"/>
  <c r="V1031" i="1" s="1"/>
  <c r="U1431" i="1"/>
  <c r="V1431" i="1" s="1"/>
  <c r="U152" i="1"/>
  <c r="V152" i="1" s="1"/>
  <c r="U904" i="1"/>
  <c r="V904" i="1" s="1"/>
  <c r="U1490" i="1"/>
  <c r="V1490" i="1" s="1"/>
  <c r="U226" i="1"/>
  <c r="V226" i="1" s="1"/>
  <c r="U1515" i="1"/>
  <c r="V1515" i="1" s="1"/>
  <c r="U177" i="1"/>
  <c r="V177" i="1" s="1"/>
  <c r="U649" i="1"/>
  <c r="V649" i="1" s="1"/>
  <c r="U1105" i="1"/>
  <c r="V1105" i="1" s="1"/>
  <c r="U1324" i="1"/>
  <c r="V1324" i="1" s="1"/>
  <c r="U1604" i="1"/>
  <c r="V1604" i="1" s="1"/>
  <c r="U194" i="1"/>
  <c r="V194" i="1" s="1"/>
  <c r="U394" i="1"/>
  <c r="V394" i="1" s="1"/>
  <c r="U898" i="1"/>
  <c r="V898" i="1" s="1"/>
  <c r="U819" i="1"/>
  <c r="V819" i="1" s="1"/>
  <c r="U1485" i="1"/>
  <c r="V1485" i="1" s="1"/>
  <c r="U459" i="1"/>
  <c r="V459" i="1" s="1"/>
  <c r="U1019" i="1"/>
  <c r="V1019" i="1" s="1"/>
  <c r="U1165" i="1"/>
  <c r="V1165" i="1" s="1"/>
  <c r="U388" i="1"/>
  <c r="V388" i="1" s="1"/>
  <c r="U253" i="1"/>
  <c r="V253" i="1" s="1"/>
  <c r="U1381" i="1"/>
  <c r="V1381" i="1" s="1"/>
  <c r="U1549" i="1"/>
  <c r="V1549" i="1" s="1"/>
  <c r="U147" i="1"/>
  <c r="V147" i="1" s="1"/>
  <c r="U563" i="1"/>
  <c r="V563" i="1" s="1"/>
  <c r="U308" i="1"/>
  <c r="V308" i="1" s="1"/>
  <c r="U475" i="1"/>
  <c r="V475" i="1" s="1"/>
  <c r="U965" i="1"/>
  <c r="V965" i="1" s="1"/>
  <c r="U1243" i="1"/>
  <c r="V1243" i="1" s="1"/>
  <c r="U1355" i="1"/>
  <c r="V1355" i="1" s="1"/>
  <c r="U1451" i="1"/>
  <c r="V1451" i="1" s="1"/>
  <c r="U1563" i="1"/>
  <c r="V1563" i="1" s="1"/>
  <c r="U1627" i="1"/>
  <c r="V1627" i="1" s="1"/>
  <c r="U1691" i="1"/>
  <c r="V1691" i="1" s="1"/>
  <c r="U1307" i="1"/>
  <c r="V1307" i="1" s="1"/>
  <c r="U49" i="1"/>
  <c r="V49" i="1" s="1"/>
  <c r="U137" i="1"/>
  <c r="V137" i="1" s="1"/>
  <c r="U209" i="1"/>
  <c r="V209" i="1" s="1"/>
  <c r="U289" i="1"/>
  <c r="V289" i="1" s="1"/>
  <c r="U345" i="1"/>
  <c r="V345" i="1" s="1"/>
  <c r="U417" i="1"/>
  <c r="V417" i="1" s="1"/>
  <c r="U521" i="1"/>
  <c r="V521" i="1" s="1"/>
  <c r="U593" i="1"/>
  <c r="V593" i="1" s="1"/>
  <c r="U681" i="1"/>
  <c r="V681" i="1" s="1"/>
  <c r="U745" i="1"/>
  <c r="V745" i="1" s="1"/>
  <c r="U817" i="1"/>
  <c r="V817" i="1" s="1"/>
  <c r="U889" i="1"/>
  <c r="V889" i="1" s="1"/>
  <c r="U953" i="1"/>
  <c r="V953" i="1" s="1"/>
  <c r="U1009" i="1"/>
  <c r="V1009" i="1"/>
  <c r="U1065" i="1"/>
  <c r="V1065" i="1" s="1"/>
  <c r="U1129" i="1"/>
  <c r="V1129" i="1" s="1"/>
  <c r="U98" i="1"/>
  <c r="V98" i="1" s="1"/>
  <c r="U787" i="1"/>
  <c r="V787" i="1" s="1"/>
  <c r="U1196" i="1"/>
  <c r="V1196" i="1" s="1"/>
  <c r="U1260" i="1"/>
  <c r="V1260" i="1" s="1"/>
  <c r="U1364" i="1"/>
  <c r="V1364" i="1" s="1"/>
  <c r="U1452" i="1"/>
  <c r="V1452" i="1" s="1"/>
  <c r="U1540" i="1"/>
  <c r="V1540" i="1" s="1"/>
  <c r="U1628" i="1"/>
  <c r="V1628" i="1" s="1"/>
  <c r="U1692" i="1"/>
  <c r="V1692" i="1" s="1"/>
  <c r="U1548" i="1"/>
  <c r="V1548" i="1"/>
  <c r="U66" i="1"/>
  <c r="V66" i="1" s="1"/>
  <c r="U146" i="1"/>
  <c r="V146" i="1" s="1"/>
  <c r="U210" i="1"/>
  <c r="V210" i="1" s="1"/>
  <c r="U274" i="1"/>
  <c r="V274" i="1" s="1"/>
  <c r="U346" i="1"/>
  <c r="V346" i="1" s="1"/>
  <c r="U418" i="1"/>
  <c r="V418" i="1" s="1"/>
  <c r="U490" i="1"/>
  <c r="V490" i="1" s="1"/>
  <c r="U562" i="1"/>
  <c r="V562" i="1" s="1"/>
  <c r="U626" i="1"/>
  <c r="V626" i="1" s="1"/>
  <c r="U698" i="1"/>
  <c r="V698" i="1" s="1"/>
  <c r="U810" i="1"/>
  <c r="V810" i="1" s="1"/>
  <c r="U922" i="1"/>
  <c r="V922" i="1" s="1"/>
  <c r="U986" i="1"/>
  <c r="V986" i="1" s="1"/>
  <c r="U1050" i="1"/>
  <c r="V1050" i="1" s="1"/>
  <c r="U1114" i="1"/>
  <c r="V1114" i="1" s="1"/>
  <c r="U603" i="1"/>
  <c r="V603" i="1" s="1"/>
  <c r="U1013" i="1"/>
  <c r="V1013" i="1" s="1"/>
  <c r="U1237" i="1"/>
  <c r="V1237" i="1" s="1"/>
  <c r="U1309" i="1"/>
  <c r="V1309" i="1" s="1"/>
  <c r="U1405" i="1"/>
  <c r="V1405" i="1" s="1"/>
  <c r="U1493" i="1"/>
  <c r="V1493" i="1" s="1"/>
  <c r="U1581" i="1"/>
  <c r="V1581" i="1" s="1"/>
  <c r="U1645" i="1"/>
  <c r="V1645" i="1" s="1"/>
  <c r="U1044" i="1"/>
  <c r="V1044" i="1" s="1"/>
  <c r="U11" i="1"/>
  <c r="V11" i="1" s="1"/>
  <c r="U91" i="1"/>
  <c r="V91" i="1" s="1"/>
  <c r="U171" i="1"/>
  <c r="V171" i="1" s="1"/>
  <c r="U243" i="1"/>
  <c r="V243" i="1" s="1"/>
  <c r="U331" i="1"/>
  <c r="V331" i="1" s="1"/>
  <c r="U403" i="1"/>
  <c r="V403" i="1" s="1"/>
  <c r="U499" i="1"/>
  <c r="V499" i="1" s="1"/>
  <c r="U579" i="1"/>
  <c r="V579" i="1" s="1"/>
  <c r="U683" i="1"/>
  <c r="V683" i="1" s="1"/>
  <c r="U859" i="1"/>
  <c r="V859" i="1" s="1"/>
  <c r="U923" i="1"/>
  <c r="V923" i="1" s="1"/>
  <c r="U987" i="1"/>
  <c r="V987" i="1" s="1"/>
  <c r="U1051" i="1"/>
  <c r="V1051" i="1" s="1"/>
  <c r="U1115" i="1"/>
  <c r="V1115" i="1" s="1"/>
  <c r="U1179" i="1"/>
  <c r="V1179" i="1" s="1"/>
  <c r="U449" i="1"/>
  <c r="V449" i="1" s="1"/>
  <c r="U882" i="1"/>
  <c r="V882" i="1" s="1"/>
  <c r="U1283" i="1"/>
  <c r="V1283" i="1" s="1"/>
  <c r="U36" i="1"/>
  <c r="V36" i="1" s="1"/>
  <c r="U188" i="1"/>
  <c r="V188" i="1" s="1"/>
  <c r="U260" i="1"/>
  <c r="V260" i="1" s="1"/>
  <c r="U348" i="1"/>
  <c r="V348" i="1" s="1"/>
  <c r="U412" i="1"/>
  <c r="V412" i="1" s="1"/>
  <c r="U476" i="1"/>
  <c r="V476" i="1" s="1"/>
  <c r="U548" i="1"/>
  <c r="V548" i="1" s="1"/>
  <c r="U620" i="1"/>
  <c r="V620" i="1" s="1"/>
  <c r="U756" i="1"/>
  <c r="V756" i="1" s="1"/>
  <c r="U820" i="1"/>
  <c r="V820" i="1" s="1"/>
  <c r="U884" i="1"/>
  <c r="V884" i="1" s="1"/>
  <c r="U948" i="1"/>
  <c r="V948" i="1" s="1"/>
  <c r="U1012" i="1"/>
  <c r="V1012" i="1" s="1"/>
  <c r="U1076" i="1"/>
  <c r="V1076" i="1" s="1"/>
  <c r="U1140" i="1"/>
  <c r="V1140" i="1"/>
  <c r="U123" i="1"/>
  <c r="V123" i="1" s="1"/>
  <c r="U773" i="1"/>
  <c r="V773" i="1" s="1"/>
  <c r="U1189" i="1"/>
  <c r="V1189" i="1" s="1"/>
  <c r="U13" i="1"/>
  <c r="V13" i="1" s="1"/>
  <c r="U77" i="1"/>
  <c r="V77" i="1" s="1"/>
  <c r="U141" i="1"/>
  <c r="V141" i="1" s="1"/>
  <c r="U205" i="1"/>
  <c r="V205" i="1" s="1"/>
  <c r="U277" i="1"/>
  <c r="V277" i="1" s="1"/>
  <c r="U333" i="1"/>
  <c r="V333" i="1" s="1"/>
  <c r="U389" i="1"/>
  <c r="V389" i="1" s="1"/>
  <c r="U501" i="1"/>
  <c r="V501" i="1" s="1"/>
  <c r="U565" i="1"/>
  <c r="V565" i="1" s="1"/>
  <c r="U629" i="1"/>
  <c r="V629" i="1" s="1"/>
  <c r="U685" i="1"/>
  <c r="V685" i="1" s="1"/>
  <c r="U781" i="1"/>
  <c r="V781" i="1" s="1"/>
  <c r="U14" i="1"/>
  <c r="V14" i="1" s="1"/>
  <c r="U78" i="1"/>
  <c r="V78" i="1" s="1"/>
  <c r="U1500" i="1"/>
  <c r="V1500" i="1" s="1"/>
  <c r="U72" i="1"/>
  <c r="V72" i="1" s="1"/>
  <c r="U344" i="1"/>
  <c r="V344" i="1" s="1"/>
  <c r="U472" i="1"/>
  <c r="V472" i="1" s="1"/>
  <c r="U608" i="1"/>
  <c r="V608" i="1" s="1"/>
  <c r="U712" i="1"/>
  <c r="V712" i="1" s="1"/>
  <c r="U832" i="1"/>
  <c r="V832" i="1" s="1"/>
  <c r="U968" i="1"/>
  <c r="V968" i="1" s="1"/>
  <c r="U1096" i="1"/>
  <c r="V1096" i="1" s="1"/>
  <c r="U1176" i="1"/>
  <c r="V1176" i="1" s="1"/>
  <c r="U1240" i="1"/>
  <c r="V1240" i="1" s="1"/>
  <c r="U1296" i="1"/>
  <c r="V1296" i="1" s="1"/>
  <c r="U1360" i="1"/>
  <c r="V1360" i="1" s="1"/>
  <c r="U1416" i="1"/>
  <c r="V1416" i="1" s="1"/>
  <c r="U1472" i="1"/>
  <c r="V1472" i="1" s="1"/>
  <c r="U1536" i="1"/>
  <c r="V1536" i="1"/>
  <c r="U1600" i="1"/>
  <c r="V1600" i="1" s="1"/>
  <c r="U1664" i="1"/>
  <c r="V1664" i="1" s="1"/>
  <c r="U94" i="1"/>
  <c r="V94" i="1" s="1"/>
  <c r="U198" i="1"/>
  <c r="V198" i="1" s="1"/>
  <c r="U254" i="1"/>
  <c r="V254" i="1" s="1"/>
  <c r="U310" i="1"/>
  <c r="V310" i="1" s="1"/>
  <c r="U422" i="1"/>
  <c r="V422" i="1" s="1"/>
  <c r="U494" i="1"/>
  <c r="V494" i="1" s="1"/>
  <c r="U574" i="1"/>
  <c r="V574" i="1" s="1"/>
  <c r="U646" i="1"/>
  <c r="V646" i="1" s="1"/>
  <c r="U710" i="1"/>
  <c r="V710" i="1" s="1"/>
  <c r="U774" i="1"/>
  <c r="V774" i="1" s="1"/>
  <c r="U830" i="1"/>
  <c r="V830" i="1" s="1"/>
  <c r="U910" i="1"/>
  <c r="V910" i="1" s="1"/>
  <c r="U966" i="1"/>
  <c r="V966" i="1" s="1"/>
  <c r="U1030" i="1"/>
  <c r="V1030" i="1" s="1"/>
  <c r="U1086" i="1"/>
  <c r="V1086" i="1" s="1"/>
  <c r="U1150" i="1"/>
  <c r="V1150" i="1" s="1"/>
  <c r="U1198" i="1"/>
  <c r="V1198" i="1" s="1"/>
  <c r="U1262" i="1"/>
  <c r="V1262" i="1" s="1"/>
  <c r="U1318" i="1"/>
  <c r="V1318" i="1" s="1"/>
  <c r="U1382" i="1"/>
  <c r="V1382" i="1" s="1"/>
  <c r="U1438" i="1"/>
  <c r="V1438" i="1" s="1"/>
  <c r="U1502" i="1"/>
  <c r="V1502" i="1" s="1"/>
  <c r="U1566" i="1"/>
  <c r="V1566" i="1" s="1"/>
  <c r="U1630" i="1"/>
  <c r="V1630" i="1" s="1"/>
  <c r="U1686" i="1"/>
  <c r="V1686" i="1" s="1"/>
  <c r="U23" i="1"/>
  <c r="V23" i="1" s="1"/>
  <c r="U79" i="1"/>
  <c r="V79" i="1" s="1"/>
  <c r="U143" i="1"/>
  <c r="V143" i="1" s="1"/>
  <c r="U207" i="1"/>
  <c r="V207" i="1" s="1"/>
  <c r="U271" i="1"/>
  <c r="V271" i="1" s="1"/>
  <c r="U391" i="1"/>
  <c r="V391" i="1" s="1"/>
  <c r="U455" i="1"/>
  <c r="V455" i="1" s="1"/>
  <c r="U575" i="1"/>
  <c r="V575" i="1" s="1"/>
  <c r="U639" i="1"/>
  <c r="V639" i="1" s="1"/>
  <c r="U687" i="1"/>
  <c r="V687" i="1" s="1"/>
  <c r="U751" i="1"/>
  <c r="V751" i="1" s="1"/>
  <c r="U831" i="1"/>
  <c r="V831" i="1" s="1"/>
  <c r="U903" i="1"/>
  <c r="V903" i="1" s="1"/>
  <c r="U991" i="1"/>
  <c r="V991" i="1" s="1"/>
  <c r="U1071" i="1"/>
  <c r="V1071" i="1" s="1"/>
  <c r="U1159" i="1"/>
  <c r="V1159" i="1" s="1"/>
  <c r="U1287" i="1"/>
  <c r="V1287" i="1" s="1"/>
  <c r="U1399" i="1"/>
  <c r="V1399" i="1" s="1"/>
  <c r="U1463" i="1"/>
  <c r="V1463" i="1" s="1"/>
  <c r="U1527" i="1"/>
  <c r="V1527" i="1" s="1"/>
  <c r="U1583" i="1"/>
  <c r="V1583" i="1" s="1"/>
  <c r="U1647" i="1"/>
  <c r="V1647" i="1" s="1"/>
  <c r="U1703" i="1"/>
  <c r="V1703" i="1" s="1"/>
  <c r="U96" i="1"/>
  <c r="V96" i="1" s="1"/>
  <c r="U216" i="1"/>
  <c r="V216" i="1" s="1"/>
  <c r="U352" i="1"/>
  <c r="V352" i="1" s="1"/>
  <c r="U480" i="1"/>
  <c r="V480" i="1" s="1"/>
  <c r="U600" i="1"/>
  <c r="V600" i="1" s="1"/>
  <c r="U728" i="1"/>
  <c r="V728" i="1" s="1"/>
  <c r="U856" i="1"/>
  <c r="V856" i="1" s="1"/>
  <c r="U984" i="1"/>
  <c r="V984" i="1" s="1"/>
  <c r="U1175" i="1"/>
  <c r="V1175" i="1" s="1"/>
  <c r="U807" i="1"/>
  <c r="V807" i="1" s="1"/>
  <c r="U1386" i="1"/>
  <c r="V1386" i="1" s="1"/>
  <c r="U1681" i="1"/>
  <c r="V1681" i="1" s="1"/>
  <c r="U516" i="1"/>
  <c r="V516" i="1" s="1"/>
  <c r="U1321" i="1"/>
  <c r="V1321" i="1" s="1"/>
  <c r="U1618" i="1"/>
  <c r="V1618" i="1" s="1"/>
  <c r="U1565" i="1"/>
  <c r="V1565" i="1" s="1"/>
  <c r="U282" i="1"/>
  <c r="V282" i="1" s="1"/>
  <c r="U1281" i="1"/>
  <c r="V1281" i="1" s="1"/>
  <c r="U1625" i="1"/>
  <c r="V1625" i="1" s="1"/>
  <c r="U129" i="1"/>
  <c r="V129" i="1"/>
  <c r="U1249" i="1"/>
  <c r="V1249" i="1" s="1"/>
  <c r="U1562" i="1"/>
  <c r="V1562" i="1"/>
  <c r="U404" i="1"/>
  <c r="V404" i="1" s="1"/>
  <c r="U1298" i="1"/>
  <c r="V1298" i="1" s="1"/>
  <c r="U1602" i="1"/>
  <c r="V1602" i="1" s="1"/>
  <c r="U1378" i="1"/>
  <c r="V1378" i="1" s="1"/>
  <c r="U204" i="1"/>
  <c r="V204" i="1" s="1"/>
  <c r="U890" i="1"/>
  <c r="V890" i="1" s="1"/>
  <c r="U1457" i="1"/>
  <c r="V1457" i="1" s="1"/>
  <c r="U1601" i="1"/>
  <c r="V1601" i="1" s="1"/>
  <c r="U805" i="1"/>
  <c r="V805" i="1" s="1"/>
  <c r="U1369" i="1"/>
  <c r="V1369" i="1" s="1"/>
  <c r="U334" i="1"/>
  <c r="V334" i="1" s="1"/>
  <c r="U734" i="1"/>
  <c r="V734" i="1" s="1"/>
  <c r="U1110" i="1"/>
  <c r="V1110" i="1" s="1"/>
  <c r="U1286" i="1"/>
  <c r="V1286" i="1" s="1"/>
  <c r="U1654" i="1"/>
  <c r="V1654" i="1" s="1"/>
  <c r="U167" i="1"/>
  <c r="V167" i="1" s="1"/>
  <c r="U599" i="1"/>
  <c r="V599" i="1" s="1"/>
  <c r="U1103" i="1"/>
  <c r="V1103" i="1" s="1"/>
  <c r="U1487" i="1"/>
  <c r="V1487" i="1" s="1"/>
  <c r="U1671" i="1"/>
  <c r="V1671" i="1" s="1"/>
  <c r="U648" i="1"/>
  <c r="V648" i="1" s="1"/>
  <c r="U1513" i="1"/>
  <c r="V1513" i="1" s="1"/>
  <c r="U386" i="1"/>
  <c r="V386" i="1" s="1"/>
  <c r="U715" i="1"/>
  <c r="V715" i="1" s="1"/>
  <c r="U862" i="1"/>
  <c r="V862" i="1" s="1"/>
  <c r="U1426" i="1"/>
  <c r="V1426" i="1" s="1"/>
  <c r="U1610" i="1"/>
  <c r="V1610" i="1" s="1"/>
  <c r="U755" i="1"/>
  <c r="V755" i="1"/>
  <c r="U821" i="1"/>
  <c r="V821" i="1" s="1"/>
  <c r="U769" i="1"/>
  <c r="V769" i="1" s="1"/>
  <c r="U1161" i="1"/>
  <c r="V1161" i="1" s="1"/>
  <c r="U1228" i="1"/>
  <c r="V1228" i="1" s="1"/>
  <c r="U42" i="1"/>
  <c r="V42" i="1" s="1"/>
  <c r="U378" i="1"/>
  <c r="V378" i="1" s="1"/>
  <c r="U874" i="1"/>
  <c r="V874" i="1" s="1"/>
  <c r="U307" i="1"/>
  <c r="V307" i="1" s="1"/>
  <c r="U1533" i="1"/>
  <c r="V1533" i="1" s="1"/>
  <c r="U291" i="1"/>
  <c r="V291" i="1" s="1"/>
  <c r="U811" i="1"/>
  <c r="V811" i="1" s="1"/>
  <c r="U179" i="1"/>
  <c r="V179" i="1" s="1"/>
  <c r="U300" i="1"/>
  <c r="V300" i="1" s="1"/>
  <c r="U724" i="1"/>
  <c r="V724" i="1" s="1"/>
  <c r="U1108" i="1"/>
  <c r="V1108" i="1" s="1"/>
  <c r="U933" i="1"/>
  <c r="V933" i="1" s="1"/>
  <c r="U245" i="1"/>
  <c r="V245" i="1" s="1"/>
  <c r="U533" i="1"/>
  <c r="V533" i="1" s="1"/>
  <c r="U853" i="1"/>
  <c r="V853" i="1" s="1"/>
  <c r="U144" i="1"/>
  <c r="V144" i="1" s="1"/>
  <c r="U656" i="1"/>
  <c r="V656" i="1" s="1"/>
  <c r="U1264" i="1"/>
  <c r="V1264" i="1" s="1"/>
  <c r="U1504" i="1"/>
  <c r="V1504" i="1" s="1"/>
  <c r="U222" i="1"/>
  <c r="V222" i="1" s="1"/>
  <c r="U614" i="1"/>
  <c r="V614" i="1" s="1"/>
  <c r="U1062" i="1"/>
  <c r="V1062" i="1" s="1"/>
  <c r="U1350" i="1"/>
  <c r="V1350" i="1" s="1"/>
  <c r="U111" i="1"/>
  <c r="V111" i="1" s="1"/>
  <c r="U423" i="1"/>
  <c r="V423" i="1" s="1"/>
  <c r="U663" i="1"/>
  <c r="V663" i="1" s="1"/>
  <c r="U1119" i="1"/>
  <c r="V1119" i="1" s="1"/>
  <c r="U1367" i="1"/>
  <c r="V1367" i="1" s="1"/>
  <c r="U1615" i="1"/>
  <c r="V1615" i="1" s="1"/>
  <c r="U536" i="1"/>
  <c r="V536" i="1" s="1"/>
  <c r="U52" i="1"/>
  <c r="V52" i="1" s="1"/>
  <c r="U1333" i="1"/>
  <c r="V1333" i="1" s="1"/>
  <c r="U1401" i="1"/>
  <c r="V1401" i="1" s="1"/>
  <c r="U1419" i="1"/>
  <c r="V1419" i="1" s="1"/>
  <c r="U97" i="1"/>
  <c r="V97" i="1" s="1"/>
  <c r="U569" i="1"/>
  <c r="V569" i="1" s="1"/>
  <c r="U929" i="1"/>
  <c r="V929" i="1" s="1"/>
  <c r="U1053" i="1"/>
  <c r="V1053" i="1" s="1"/>
  <c r="U1516" i="1"/>
  <c r="V1516" i="1" s="1"/>
  <c r="U322" i="1"/>
  <c r="V322" i="1" s="1"/>
  <c r="U770" i="1"/>
  <c r="V770" i="1" s="1"/>
  <c r="U379" i="1"/>
  <c r="V379" i="1" s="1"/>
  <c r="U1541" i="1"/>
  <c r="V1541" i="1" s="1"/>
  <c r="U219" i="1"/>
  <c r="V219" i="1" s="1"/>
  <c r="U651" i="1"/>
  <c r="V651" i="1" s="1"/>
  <c r="U1091" i="1"/>
  <c r="V1091" i="1" s="1"/>
  <c r="U156" i="1"/>
  <c r="V156" i="1" s="1"/>
  <c r="U444" i="1"/>
  <c r="V444" i="1" s="1"/>
  <c r="U796" i="1"/>
  <c r="V796" i="1" s="1"/>
  <c r="U1116" i="1"/>
  <c r="V1116" i="1" s="1"/>
  <c r="U117" i="1"/>
  <c r="V117" i="1" s="1"/>
  <c r="U541" i="1"/>
  <c r="V541" i="1" s="1"/>
  <c r="U54" i="1"/>
  <c r="V54" i="1" s="1"/>
  <c r="U160" i="1"/>
  <c r="V160" i="1" s="1"/>
  <c r="U664" i="1"/>
  <c r="V664" i="1" s="1"/>
  <c r="U1216" i="1"/>
  <c r="V1216" i="1" s="1"/>
  <c r="U1512" i="1"/>
  <c r="V1512" i="1" s="1"/>
  <c r="U350" i="1"/>
  <c r="V350" i="1" s="1"/>
  <c r="U694" i="1"/>
  <c r="V694" i="1" s="1"/>
  <c r="U950" i="1"/>
  <c r="V950" i="1" s="1"/>
  <c r="U1294" i="1"/>
  <c r="V1294" i="1" s="1"/>
  <c r="U1606" i="1"/>
  <c r="V1606" i="1" s="1"/>
  <c r="U183" i="1"/>
  <c r="V183" i="1" s="1"/>
  <c r="U551" i="1"/>
  <c r="V551" i="1" s="1"/>
  <c r="U727" i="1"/>
  <c r="V727" i="1" s="1"/>
  <c r="U1039" i="1"/>
  <c r="V1039" i="1" s="1"/>
  <c r="U1327" i="1"/>
  <c r="V1327" i="1" s="1"/>
  <c r="U1567" i="1"/>
  <c r="V1567" i="1" s="1"/>
  <c r="U40" i="1"/>
  <c r="V40" i="1" s="1"/>
  <c r="U552" i="1"/>
  <c r="V552" i="1" s="1"/>
  <c r="U783" i="1"/>
  <c r="V783" i="1" s="1"/>
  <c r="U1564" i="1"/>
  <c r="V1564" i="1" s="1"/>
  <c r="U1361" i="1"/>
  <c r="V1361" i="1" s="1"/>
  <c r="U841" i="1"/>
  <c r="V841" i="1" s="1"/>
  <c r="U1427" i="1"/>
  <c r="V1427" i="1" s="1"/>
  <c r="U1675" i="1"/>
  <c r="V1675" i="1"/>
  <c r="U113" i="1"/>
  <c r="V113" i="1" s="1"/>
  <c r="U401" i="1"/>
  <c r="V401" i="1" s="1"/>
  <c r="U585" i="1"/>
  <c r="V585" i="1" s="1"/>
  <c r="U865" i="1"/>
  <c r="V865" i="1" s="1"/>
  <c r="U1057" i="1"/>
  <c r="V1057" i="1" s="1"/>
  <c r="U691" i="1"/>
  <c r="V691" i="1" s="1"/>
  <c r="U1340" i="1"/>
  <c r="V1340" i="1" s="1"/>
  <c r="U1676" i="1"/>
  <c r="V1676" i="1" s="1"/>
  <c r="U58" i="1"/>
  <c r="V58" i="1" s="1"/>
  <c r="U266" i="1"/>
  <c r="V266" i="1" s="1"/>
  <c r="U778" i="1"/>
  <c r="V778" i="1" s="1"/>
  <c r="U1098" i="1"/>
  <c r="V1098" i="1" s="1"/>
  <c r="U850" i="1"/>
  <c r="V850" i="1" s="1"/>
  <c r="U1629" i="1"/>
  <c r="V1629" i="1" s="1"/>
  <c r="U971" i="1"/>
  <c r="V971" i="1" s="1"/>
  <c r="U538" i="1"/>
  <c r="V538" i="1" s="1"/>
  <c r="U1029" i="1"/>
  <c r="V1029" i="1" s="1"/>
  <c r="U1259" i="1"/>
  <c r="V1259" i="1" s="1"/>
  <c r="U1363" i="1"/>
  <c r="V1363" i="1" s="1"/>
  <c r="U1467" i="1"/>
  <c r="V1467" i="1" s="1"/>
  <c r="U1571" i="1"/>
  <c r="V1571" i="1" s="1"/>
  <c r="U1635" i="1"/>
  <c r="V1635" i="1" s="1"/>
  <c r="U1699" i="1"/>
  <c r="V1699" i="1" s="1"/>
  <c r="U1475" i="1"/>
  <c r="V1475" i="1" s="1"/>
  <c r="U57" i="1"/>
  <c r="V57" i="1" s="1"/>
  <c r="U145" i="1"/>
  <c r="V145" i="1" s="1"/>
  <c r="U217" i="1"/>
  <c r="V217" i="1" s="1"/>
  <c r="U353" i="1"/>
  <c r="V353" i="1"/>
  <c r="U425" i="1"/>
  <c r="V425" i="1" s="1"/>
  <c r="U529" i="1"/>
  <c r="V529" i="1" s="1"/>
  <c r="U601" i="1"/>
  <c r="V601" i="1" s="1"/>
  <c r="U689" i="1"/>
  <c r="V689" i="1" s="1"/>
  <c r="U825" i="1"/>
  <c r="V825" i="1" s="1"/>
  <c r="U897" i="1"/>
  <c r="V897" i="1" s="1"/>
  <c r="U961" i="1"/>
  <c r="V961" i="1" s="1"/>
  <c r="U1017" i="1"/>
  <c r="V1017" i="1" s="1"/>
  <c r="U1073" i="1"/>
  <c r="V1073" i="1" s="1"/>
  <c r="U1137" i="1"/>
  <c r="V1137" i="1" s="1"/>
  <c r="U155" i="1"/>
  <c r="V155" i="1" s="1"/>
  <c r="U818" i="1"/>
  <c r="V818" i="1" s="1"/>
  <c r="U1204" i="1"/>
  <c r="V1204" i="1" s="1"/>
  <c r="U1276" i="1"/>
  <c r="V1276" i="1" s="1"/>
  <c r="U1372" i="1"/>
  <c r="V1372" i="1" s="1"/>
  <c r="U1468" i="1"/>
  <c r="V1468" i="1" s="1"/>
  <c r="U1572" i="1"/>
  <c r="V1572" i="1" s="1"/>
  <c r="U1636" i="1"/>
  <c r="V1636" i="1" s="1"/>
  <c r="U1700" i="1"/>
  <c r="V1700" i="1" s="1"/>
  <c r="U10" i="1"/>
  <c r="V10" i="1" s="1"/>
  <c r="U74" i="1"/>
  <c r="V74" i="1" s="1"/>
  <c r="U162" i="1"/>
  <c r="V162" i="1" s="1"/>
  <c r="U218" i="1"/>
  <c r="V218" i="1" s="1"/>
  <c r="U290" i="1"/>
  <c r="V290" i="1" s="1"/>
  <c r="U426" i="1"/>
  <c r="V426" i="1" s="1"/>
  <c r="U498" i="1"/>
  <c r="V498" i="1" s="1"/>
  <c r="U634" i="1"/>
  <c r="V634" i="1" s="1"/>
  <c r="U706" i="1"/>
  <c r="V706" i="1" s="1"/>
  <c r="U834" i="1"/>
  <c r="V834" i="1" s="1"/>
  <c r="U930" i="1"/>
  <c r="V930" i="1" s="1"/>
  <c r="U994" i="1"/>
  <c r="V994" i="1" s="1"/>
  <c r="U1058" i="1"/>
  <c r="V1058" i="1" s="1"/>
  <c r="U1122" i="1"/>
  <c r="V1122" i="1" s="1"/>
  <c r="U1186" i="1"/>
  <c r="V1186" i="1" s="1"/>
  <c r="U657" i="1"/>
  <c r="V657" i="1" s="1"/>
  <c r="U1077" i="1"/>
  <c r="V1077" i="1" s="1"/>
  <c r="U1245" i="1"/>
  <c r="V1245" i="1" s="1"/>
  <c r="U1325" i="1"/>
  <c r="V1325" i="1" s="1"/>
  <c r="U1413" i="1"/>
  <c r="V1413" i="1" s="1"/>
  <c r="U1501" i="1"/>
  <c r="V1501" i="1" s="1"/>
  <c r="U1589" i="1"/>
  <c r="V1589" i="1" s="1"/>
  <c r="U1653" i="1"/>
  <c r="V1653" i="1" s="1"/>
  <c r="U1123" i="1"/>
  <c r="V1123" i="1" s="1"/>
  <c r="U19" i="1"/>
  <c r="V19" i="1" s="1"/>
  <c r="U99" i="1"/>
  <c r="V99" i="1" s="1"/>
  <c r="U187" i="1"/>
  <c r="V187" i="1" s="1"/>
  <c r="U259" i="1"/>
  <c r="V259" i="1" s="1"/>
  <c r="U339" i="1"/>
  <c r="V339" i="1" s="1"/>
  <c r="U419" i="1"/>
  <c r="V419" i="1" s="1"/>
  <c r="U507" i="1"/>
  <c r="V507" i="1" s="1"/>
  <c r="U587" i="1"/>
  <c r="V587" i="1" s="1"/>
  <c r="U707" i="1"/>
  <c r="V707" i="1" s="1"/>
  <c r="U867" i="1"/>
  <c r="V867" i="1" s="1"/>
  <c r="U931" i="1"/>
  <c r="V931" i="1" s="1"/>
  <c r="U995" i="1"/>
  <c r="V995" i="1" s="1"/>
  <c r="U1059" i="1"/>
  <c r="V1059" i="1" s="1"/>
  <c r="U1131" i="1"/>
  <c r="V1131" i="1" s="1"/>
  <c r="U1187" i="1"/>
  <c r="V1187" i="1" s="1"/>
  <c r="U497" i="1"/>
  <c r="V497" i="1" s="1"/>
  <c r="U909" i="1"/>
  <c r="V909" i="1" s="1"/>
  <c r="U1356" i="1"/>
  <c r="V1356" i="1" s="1"/>
  <c r="U44" i="1"/>
  <c r="V44" i="1" s="1"/>
  <c r="U116" i="1"/>
  <c r="V116" i="1" s="1"/>
  <c r="U196" i="1"/>
  <c r="V196" i="1" s="1"/>
  <c r="U268" i="1"/>
  <c r="V268" i="1" s="1"/>
  <c r="U356" i="1"/>
  <c r="V356" i="1" s="1"/>
  <c r="U420" i="1"/>
  <c r="V420" i="1" s="1"/>
  <c r="U484" i="1"/>
  <c r="V484" i="1" s="1"/>
  <c r="U556" i="1"/>
  <c r="V556" i="1" s="1"/>
  <c r="U628" i="1"/>
  <c r="V628" i="1" s="1"/>
  <c r="U700" i="1"/>
  <c r="V700" i="1" s="1"/>
  <c r="U764" i="1"/>
  <c r="V764" i="1" s="1"/>
  <c r="U828" i="1"/>
  <c r="V828" i="1" s="1"/>
  <c r="U892" i="1"/>
  <c r="V892" i="1" s="1"/>
  <c r="U956" i="1"/>
  <c r="V956" i="1" s="1"/>
  <c r="U1084" i="1"/>
  <c r="V1084" i="1" s="1"/>
  <c r="U1148" i="1"/>
  <c r="V1148" i="1" s="1"/>
  <c r="U180" i="1"/>
  <c r="V180" i="1" s="1"/>
  <c r="U829" i="1"/>
  <c r="V829" i="1" s="1"/>
  <c r="U1251" i="1"/>
  <c r="V1251" i="1" s="1"/>
  <c r="U21" i="1"/>
  <c r="V21" i="1" s="1"/>
  <c r="U85" i="1"/>
  <c r="V85" i="1" s="1"/>
  <c r="U157" i="1"/>
  <c r="V157" i="1" s="1"/>
  <c r="U213" i="1"/>
  <c r="V213" i="1" s="1"/>
  <c r="U285" i="1"/>
  <c r="V285" i="1" s="1"/>
  <c r="U341" i="1"/>
  <c r="V341" i="1" s="1"/>
  <c r="U397" i="1"/>
  <c r="V397" i="1" s="1"/>
  <c r="U453" i="1"/>
  <c r="V453" i="1" s="1"/>
  <c r="U509" i="1"/>
  <c r="V509" i="1" s="1"/>
  <c r="U573" i="1"/>
  <c r="V573" i="1" s="1"/>
  <c r="U789" i="1"/>
  <c r="V789" i="1" s="1"/>
  <c r="U22" i="1"/>
  <c r="V22" i="1" s="1"/>
  <c r="U86" i="1"/>
  <c r="V86" i="1" s="1"/>
  <c r="U582" i="1"/>
  <c r="V582" i="1" s="1"/>
  <c r="U88" i="1"/>
  <c r="V88" i="1" s="1"/>
  <c r="U232" i="1"/>
  <c r="V232" i="1" s="1"/>
  <c r="U360" i="1"/>
  <c r="V360" i="1" s="1"/>
  <c r="U496" i="1"/>
  <c r="V496" i="1" s="1"/>
  <c r="U848" i="1"/>
  <c r="V848" i="1" s="1"/>
  <c r="U1016" i="1"/>
  <c r="V1016" i="1" s="1"/>
  <c r="U1104" i="1"/>
  <c r="V1104" i="1" s="1"/>
  <c r="U1248" i="1"/>
  <c r="V1248" i="1" s="1"/>
  <c r="U1304" i="1"/>
  <c r="V1304" i="1" s="1"/>
  <c r="U1368" i="1"/>
  <c r="V1368" i="1" s="1"/>
  <c r="U1424" i="1"/>
  <c r="V1424" i="1" s="1"/>
  <c r="U1480" i="1"/>
  <c r="V1480" i="1" s="1"/>
  <c r="U1544" i="1"/>
  <c r="V1544" i="1" s="1"/>
  <c r="U1608" i="1"/>
  <c r="V1608" i="1" s="1"/>
  <c r="U1672" i="1"/>
  <c r="V1672" i="1" s="1"/>
  <c r="U102" i="1"/>
  <c r="V102" i="1" s="1"/>
  <c r="U206" i="1"/>
  <c r="V206" i="1" s="1"/>
  <c r="U262" i="1"/>
  <c r="V262" i="1" s="1"/>
  <c r="U318" i="1"/>
  <c r="V318" i="1" s="1"/>
  <c r="U430" i="1"/>
  <c r="V430" i="1"/>
  <c r="U502" i="1"/>
  <c r="V502" i="1" s="1"/>
  <c r="U590" i="1"/>
  <c r="V590" i="1" s="1"/>
  <c r="U654" i="1"/>
  <c r="V654" i="1" s="1"/>
  <c r="U718" i="1"/>
  <c r="V718" i="1" s="1"/>
  <c r="U782" i="1"/>
  <c r="V782" i="1" s="1"/>
  <c r="U838" i="1"/>
  <c r="V838" i="1" s="1"/>
  <c r="U918" i="1"/>
  <c r="V918" i="1" s="1"/>
  <c r="U974" i="1"/>
  <c r="V974" i="1" s="1"/>
  <c r="U1038" i="1"/>
  <c r="V1038" i="1" s="1"/>
  <c r="U1094" i="1"/>
  <c r="V1094" i="1" s="1"/>
  <c r="U1158" i="1"/>
  <c r="V1158" i="1" s="1"/>
  <c r="U1206" i="1"/>
  <c r="V1206" i="1" s="1"/>
  <c r="U1270" i="1"/>
  <c r="V1270" i="1" s="1"/>
  <c r="U1326" i="1"/>
  <c r="V1326" i="1" s="1"/>
  <c r="U1446" i="1"/>
  <c r="V1446" i="1" s="1"/>
  <c r="U1510" i="1"/>
  <c r="V1510" i="1" s="1"/>
  <c r="U1574" i="1"/>
  <c r="V1574" i="1" s="1"/>
  <c r="U1638" i="1"/>
  <c r="V1638" i="1" s="1"/>
  <c r="U1694" i="1"/>
  <c r="V1694" i="1" s="1"/>
  <c r="U31" i="1"/>
  <c r="V31" i="1" s="1"/>
  <c r="U87" i="1"/>
  <c r="V87" i="1" s="1"/>
  <c r="U151" i="1"/>
  <c r="V151" i="1" s="1"/>
  <c r="U215" i="1"/>
  <c r="V215" i="1" s="1"/>
  <c r="U279" i="1"/>
  <c r="V279" i="1" s="1"/>
  <c r="U335" i="1"/>
  <c r="V335" i="1" s="1"/>
  <c r="U399" i="1"/>
  <c r="V399" i="1" s="1"/>
  <c r="U463" i="1"/>
  <c r="V463" i="1" s="1"/>
  <c r="U519" i="1"/>
  <c r="V519" i="1" s="1"/>
  <c r="U583" i="1"/>
  <c r="V583" i="1" s="1"/>
  <c r="U695" i="1"/>
  <c r="V695" i="1" s="1"/>
  <c r="U759" i="1"/>
  <c r="V759" i="1" s="1"/>
  <c r="U847" i="1"/>
  <c r="V847" i="1" s="1"/>
  <c r="U911" i="1"/>
  <c r="V911" i="1" s="1"/>
  <c r="U999" i="1"/>
  <c r="V999" i="1" s="1"/>
  <c r="U1079" i="1"/>
  <c r="V1079" i="1" s="1"/>
  <c r="U1167" i="1"/>
  <c r="V1167" i="1" s="1"/>
  <c r="U1231" i="1"/>
  <c r="V1231" i="1" s="1"/>
  <c r="U1295" i="1"/>
  <c r="V1295" i="1" s="1"/>
  <c r="U1351" i="1"/>
  <c r="V1351" i="1" s="1"/>
  <c r="U1407" i="1"/>
  <c r="V1407" i="1" s="1"/>
  <c r="U1471" i="1"/>
  <c r="V1471" i="1" s="1"/>
  <c r="U1535" i="1"/>
  <c r="V1535" i="1" s="1"/>
  <c r="U1591" i="1"/>
  <c r="V1591" i="1" s="1"/>
  <c r="U1655" i="1"/>
  <c r="V1655" i="1" s="1"/>
  <c r="U104" i="1"/>
  <c r="V104" i="1" s="1"/>
  <c r="U224" i="1"/>
  <c r="V224" i="1" s="1"/>
  <c r="U368" i="1"/>
  <c r="V368" i="1" s="1"/>
  <c r="U488" i="1"/>
  <c r="V488" i="1" s="1"/>
  <c r="U616" i="1"/>
  <c r="V616" i="1" s="1"/>
  <c r="U752" i="1"/>
  <c r="V752" i="1" s="1"/>
  <c r="U992" i="1"/>
  <c r="V992" i="1" s="1"/>
  <c r="U960" i="1"/>
  <c r="V960" i="1" s="1"/>
  <c r="U893" i="1"/>
  <c r="V893" i="1" s="1"/>
  <c r="U1433" i="1"/>
  <c r="V1433" i="1" s="1"/>
  <c r="U1211" i="1"/>
  <c r="V1211" i="1" s="1"/>
  <c r="U676" i="1"/>
  <c r="V676" i="1" s="1"/>
  <c r="U1354" i="1"/>
  <c r="V1354" i="1" s="1"/>
  <c r="U1650" i="1"/>
  <c r="V1650" i="1" s="1"/>
  <c r="U354" i="1"/>
  <c r="V354" i="1" s="1"/>
  <c r="U534" i="1"/>
  <c r="V534" i="1" s="1"/>
  <c r="U1322" i="1"/>
  <c r="V1322" i="1" s="1"/>
  <c r="U1657" i="1"/>
  <c r="V1657" i="1" s="1"/>
  <c r="U332" i="1"/>
  <c r="V332" i="1" s="1"/>
  <c r="U1289" i="1"/>
  <c r="V1289" i="1" s="1"/>
  <c r="U1594" i="1"/>
  <c r="V1594" i="1" s="1"/>
  <c r="U625" i="1"/>
  <c r="V625" i="1" s="1"/>
  <c r="U1337" i="1"/>
  <c r="V1337" i="1" s="1"/>
  <c r="U1634" i="1"/>
  <c r="V1634" i="1"/>
  <c r="U1418" i="1"/>
  <c r="V1418" i="1" s="1"/>
  <c r="U869" i="1"/>
  <c r="V869" i="1" s="1"/>
  <c r="U1265" i="1"/>
  <c r="V1265" i="1" s="1"/>
  <c r="U1578" i="1"/>
  <c r="V1578" i="1" s="1"/>
  <c r="U1674" i="1"/>
  <c r="V1674" i="1" s="1"/>
  <c r="U1609" i="1"/>
  <c r="V1609" i="1" s="1"/>
  <c r="U1705" i="1"/>
  <c r="V1705" i="1" s="1"/>
  <c r="U725" i="1"/>
  <c r="V725" i="1" s="1"/>
  <c r="U1587" i="1"/>
  <c r="V1587" i="1" s="1"/>
  <c r="U161" i="1"/>
  <c r="V161" i="1" s="1"/>
  <c r="U545" i="1"/>
  <c r="V545" i="1" s="1"/>
  <c r="U1089" i="1"/>
  <c r="V1089" i="1" s="1"/>
  <c r="U1300" i="1"/>
  <c r="V1300" i="1" s="1"/>
  <c r="U1035" i="1"/>
  <c r="V1035" i="1" s="1"/>
  <c r="U370" i="1"/>
  <c r="V370" i="1" s="1"/>
  <c r="U722" i="1"/>
  <c r="V722" i="1" s="1"/>
  <c r="U1138" i="1"/>
  <c r="V1138" i="1" s="1"/>
  <c r="U1261" i="1"/>
  <c r="V1261" i="1" s="1"/>
  <c r="U1669" i="1"/>
  <c r="V1669" i="1" s="1"/>
  <c r="U275" i="1"/>
  <c r="V275" i="1"/>
  <c r="U731" i="1"/>
  <c r="V731" i="1" s="1"/>
  <c r="U1147" i="1"/>
  <c r="V1147" i="1" s="1"/>
  <c r="U1037" i="1"/>
  <c r="V1037" i="1" s="1"/>
  <c r="U132" i="1"/>
  <c r="V132" i="1" s="1"/>
  <c r="U436" i="1"/>
  <c r="V436" i="1" s="1"/>
  <c r="U644" i="1"/>
  <c r="V644" i="1" s="1"/>
  <c r="U908" i="1"/>
  <c r="V908" i="1" s="1"/>
  <c r="U37" i="1"/>
  <c r="V37" i="1" s="1"/>
  <c r="U469" i="1"/>
  <c r="V469" i="1" s="1"/>
  <c r="U845" i="1"/>
  <c r="V845" i="1" s="1"/>
  <c r="U1397" i="1"/>
  <c r="V1397" i="1" s="1"/>
  <c r="U632" i="1"/>
  <c r="V632" i="1" s="1"/>
  <c r="U1200" i="1"/>
  <c r="V1200" i="1" s="1"/>
  <c r="U1560" i="1"/>
  <c r="V1560" i="1" s="1"/>
  <c r="U278" i="1"/>
  <c r="V278" i="1" s="1"/>
  <c r="U670" i="1"/>
  <c r="V670" i="1" s="1"/>
  <c r="U990" i="1"/>
  <c r="V990" i="1" s="1"/>
  <c r="U1462" i="1"/>
  <c r="V1462" i="1" s="1"/>
  <c r="U103" i="1"/>
  <c r="V103" i="1" s="1"/>
  <c r="U415" i="1"/>
  <c r="V415" i="1" s="1"/>
  <c r="U775" i="1"/>
  <c r="V775" i="1" s="1"/>
  <c r="U1191" i="1"/>
  <c r="V1191" i="1" s="1"/>
  <c r="U1551" i="1"/>
  <c r="V1551" i="1" s="1"/>
  <c r="U392" i="1"/>
  <c r="V392" i="1"/>
  <c r="U1128" i="1"/>
  <c r="V1128" i="1" s="1"/>
  <c r="U837" i="1"/>
  <c r="V837" i="1" s="1"/>
  <c r="U1299" i="1"/>
  <c r="V1299" i="1" s="1"/>
  <c r="U17" i="1"/>
  <c r="V17" i="1" s="1"/>
  <c r="U465" i="1"/>
  <c r="V465" i="1" s="1"/>
  <c r="U921" i="1"/>
  <c r="V921" i="1" s="1"/>
  <c r="U989" i="1"/>
  <c r="V989" i="1" s="1"/>
  <c r="U1596" i="1"/>
  <c r="V1596" i="1" s="1"/>
  <c r="U242" i="1"/>
  <c r="V242" i="1" s="1"/>
  <c r="U586" i="1"/>
  <c r="V586" i="1" s="1"/>
  <c r="U1018" i="1"/>
  <c r="V1018" i="1" s="1"/>
  <c r="U1269" i="1"/>
  <c r="V1269" i="1" s="1"/>
  <c r="U1613" i="1"/>
  <c r="V1613" i="1" s="1"/>
  <c r="U211" i="1"/>
  <c r="V211" i="1" s="1"/>
  <c r="U627" i="1"/>
  <c r="V627" i="1" s="1"/>
  <c r="U955" i="1"/>
  <c r="V955" i="1" s="1"/>
  <c r="U1155" i="1"/>
  <c r="V1155" i="1" s="1"/>
  <c r="U140" i="1"/>
  <c r="V140" i="1" s="1"/>
  <c r="U652" i="1"/>
  <c r="V652" i="1" s="1"/>
  <c r="U1036" i="1"/>
  <c r="V1036" i="1" s="1"/>
  <c r="U109" i="1"/>
  <c r="V109" i="1" s="1"/>
  <c r="U280" i="1"/>
  <c r="V280" i="1" s="1"/>
  <c r="U888" i="1"/>
  <c r="V888" i="1" s="1"/>
  <c r="U1328" i="1"/>
  <c r="V1328" i="1" s="1"/>
  <c r="U1696" i="1"/>
  <c r="V1696" i="1" s="1"/>
  <c r="U542" i="1"/>
  <c r="V542" i="1" s="1"/>
  <c r="U870" i="1"/>
  <c r="V870" i="1" s="1"/>
  <c r="U1534" i="1"/>
  <c r="V1534" i="1" s="1"/>
  <c r="U239" i="1"/>
  <c r="V239" i="1" s="1"/>
  <c r="U543" i="1"/>
  <c r="V543" i="1" s="1"/>
  <c r="U943" i="1"/>
  <c r="V943" i="1" s="1"/>
  <c r="U1319" i="1"/>
  <c r="V1319" i="1" s="1"/>
  <c r="U24" i="1"/>
  <c r="V24" i="1" s="1"/>
  <c r="U672" i="1"/>
  <c r="V672" i="1" s="1"/>
  <c r="U518" i="1"/>
  <c r="V518" i="1" s="1"/>
  <c r="U1069" i="1"/>
  <c r="V1069" i="1" s="1"/>
  <c r="U839" i="1"/>
  <c r="V839" i="1" s="1"/>
  <c r="U2" i="1"/>
  <c r="V2" i="1" s="1"/>
  <c r="W2" i="1" s="1"/>
  <c r="U1203" i="1"/>
  <c r="V1203" i="1" s="1"/>
  <c r="U1667" i="1"/>
  <c r="V1667" i="1" s="1"/>
  <c r="U313" i="1"/>
  <c r="V313" i="1" s="1"/>
  <c r="U721" i="1"/>
  <c r="V721" i="1" s="1"/>
  <c r="U602" i="1"/>
  <c r="V602" i="1" s="1"/>
  <c r="U1308" i="1"/>
  <c r="V1308" i="1" s="1"/>
  <c r="U530" i="1"/>
  <c r="V530" i="1" s="1"/>
  <c r="U1026" i="1"/>
  <c r="V1026" i="1" s="1"/>
  <c r="U1213" i="1"/>
  <c r="V1213" i="1" s="1"/>
  <c r="U1621" i="1"/>
  <c r="V1621" i="1" s="1"/>
  <c r="U299" i="1"/>
  <c r="V299" i="1" s="1"/>
  <c r="U827" i="1"/>
  <c r="V827" i="1" s="1"/>
  <c r="U251" i="1"/>
  <c r="V251" i="1" s="1"/>
  <c r="U316" i="1"/>
  <c r="V316" i="1" s="1"/>
  <c r="U732" i="1"/>
  <c r="V732" i="1" s="1"/>
  <c r="U924" i="1"/>
  <c r="V924" i="1" s="1"/>
  <c r="U997" i="1"/>
  <c r="V997" i="1" s="1"/>
  <c r="U317" i="1"/>
  <c r="V317" i="1" s="1"/>
  <c r="U605" i="1"/>
  <c r="V605" i="1" s="1"/>
  <c r="U32" i="1"/>
  <c r="V32" i="1" s="1"/>
  <c r="U920" i="1"/>
  <c r="V920" i="1" s="1"/>
  <c r="U1336" i="1"/>
  <c r="V1336" i="1" s="1"/>
  <c r="U1704" i="1"/>
  <c r="V1704" i="1" s="1"/>
  <c r="U182" i="1"/>
  <c r="V182" i="1" s="1"/>
  <c r="U462" i="1"/>
  <c r="V462" i="1" s="1"/>
  <c r="U878" i="1"/>
  <c r="V878" i="1" s="1"/>
  <c r="U1238" i="1"/>
  <c r="V1238" i="1" s="1"/>
  <c r="U1542" i="1"/>
  <c r="V1542" i="1" s="1"/>
  <c r="U119" i="1"/>
  <c r="V119" i="1" s="1"/>
  <c r="U495" i="1"/>
  <c r="V495" i="1" s="1"/>
  <c r="U671" i="1"/>
  <c r="V671" i="1" s="1"/>
  <c r="U951" i="1"/>
  <c r="V951" i="1" s="1"/>
  <c r="U1263" i="1"/>
  <c r="V1263" i="1" s="1"/>
  <c r="U1623" i="1"/>
  <c r="V1623" i="1" s="1"/>
  <c r="U168" i="1"/>
  <c r="V168" i="1" s="1"/>
  <c r="U808" i="1"/>
  <c r="V808" i="1" s="1"/>
  <c r="U1273" i="1"/>
  <c r="V1273" i="1" s="1"/>
  <c r="U1514" i="1"/>
  <c r="V1514" i="1" s="1"/>
  <c r="U1085" i="1"/>
  <c r="V1085" i="1" s="1"/>
  <c r="U941" i="1"/>
  <c r="V941" i="1" s="1"/>
  <c r="U1133" i="1"/>
  <c r="V1133" i="1" s="1"/>
  <c r="U635" i="1"/>
  <c r="V635" i="1" s="1"/>
  <c r="U1642" i="1"/>
  <c r="V1642" i="1" s="1"/>
  <c r="U1023" i="1"/>
  <c r="V1023" i="1" s="1"/>
  <c r="U1633" i="1"/>
  <c r="V1633" i="1" s="1"/>
  <c r="U283" i="1"/>
  <c r="V283" i="1" s="1"/>
  <c r="U1523" i="1"/>
  <c r="V1523" i="1" s="1"/>
  <c r="U33" i="1"/>
  <c r="V33" i="1" s="1"/>
  <c r="U321" i="1"/>
  <c r="V321" i="1" s="1"/>
  <c r="U729" i="1"/>
  <c r="V729" i="1" s="1"/>
  <c r="U993" i="1"/>
  <c r="V993" i="1" s="1"/>
  <c r="U1117" i="1"/>
  <c r="V1117" i="1" s="1"/>
  <c r="U1428" i="1"/>
  <c r="V1428" i="1" s="1"/>
  <c r="U1411" i="1"/>
  <c r="V1411" i="1" s="1"/>
  <c r="U202" i="1"/>
  <c r="V202" i="1" s="1"/>
  <c r="U466" i="1"/>
  <c r="V466" i="1" s="1"/>
  <c r="U610" i="1"/>
  <c r="V610" i="1" s="1"/>
  <c r="U970" i="1"/>
  <c r="V970" i="1" s="1"/>
  <c r="U433" i="1"/>
  <c r="V433" i="1" s="1"/>
  <c r="U1469" i="1"/>
  <c r="V1469" i="1" s="1"/>
  <c r="U75" i="1"/>
  <c r="V75" i="1" s="1"/>
  <c r="U387" i="1"/>
  <c r="V387" i="1" s="1"/>
  <c r="U1099" i="1"/>
  <c r="V1099" i="1" s="1"/>
  <c r="U690" i="1"/>
  <c r="V690" i="1" s="1"/>
  <c r="U1093" i="1"/>
  <c r="V1093" i="1" s="1"/>
  <c r="U1275" i="1"/>
  <c r="V1275" i="1" s="1"/>
  <c r="U1379" i="1"/>
  <c r="V1379" i="1" s="1"/>
  <c r="U1483" i="1"/>
  <c r="V1483" i="1" s="1"/>
  <c r="U1579" i="1"/>
  <c r="V1579" i="1" s="1"/>
  <c r="U1643" i="1"/>
  <c r="V1643" i="1" s="1"/>
  <c r="U115" i="1"/>
  <c r="V115" i="1" s="1"/>
  <c r="U1547" i="1"/>
  <c r="V1547" i="1" s="1"/>
  <c r="U65" i="1"/>
  <c r="V65" i="1" s="1"/>
  <c r="U153" i="1"/>
  <c r="V153" i="1"/>
  <c r="U225" i="1"/>
  <c r="V225" i="1" s="1"/>
  <c r="U441" i="1"/>
  <c r="V441" i="1" s="1"/>
  <c r="U537" i="1"/>
  <c r="V537" i="1" s="1"/>
  <c r="U609" i="1"/>
  <c r="V609" i="1" s="1"/>
  <c r="U697" i="1"/>
  <c r="V697" i="1" s="1"/>
  <c r="U753" i="1"/>
  <c r="V753" i="1" s="1"/>
  <c r="U833" i="1"/>
  <c r="V833" i="1" s="1"/>
  <c r="U905" i="1"/>
  <c r="V905" i="1" s="1"/>
  <c r="U969" i="1"/>
  <c r="V969" i="1" s="1"/>
  <c r="U1025" i="1"/>
  <c r="V1025" i="1" s="1"/>
  <c r="U1081" i="1"/>
  <c r="V1081" i="1" s="1"/>
  <c r="U1145" i="1"/>
  <c r="V1145" i="1" s="1"/>
  <c r="U361" i="1"/>
  <c r="V361" i="1" s="1"/>
  <c r="U873" i="1"/>
  <c r="V873" i="1" s="1"/>
  <c r="U1212" i="1"/>
  <c r="V1212" i="1" s="1"/>
  <c r="U1284" i="1"/>
  <c r="V1284" i="1" s="1"/>
  <c r="U1380" i="1"/>
  <c r="V1380" i="1" s="1"/>
  <c r="U1476" i="1"/>
  <c r="V1476" i="1" s="1"/>
  <c r="U1580" i="1"/>
  <c r="V1580" i="1" s="1"/>
  <c r="U1644" i="1"/>
  <c r="V1644" i="1" s="1"/>
  <c r="U149" i="1"/>
  <c r="V149" i="1" s="1"/>
  <c r="U18" i="1"/>
  <c r="V18" i="1" s="1"/>
  <c r="U82" i="1"/>
  <c r="V82" i="1" s="1"/>
  <c r="U170" i="1"/>
  <c r="V170" i="1" s="1"/>
  <c r="U298" i="1"/>
  <c r="V298" i="1" s="1"/>
  <c r="U362" i="1"/>
  <c r="V362" i="1" s="1"/>
  <c r="U434" i="1"/>
  <c r="V434" i="1" s="1"/>
  <c r="U506" i="1"/>
  <c r="V506" i="1" s="1"/>
  <c r="U642" i="1"/>
  <c r="V642" i="1" s="1"/>
  <c r="U714" i="1"/>
  <c r="V714" i="1" s="1"/>
  <c r="U842" i="1"/>
  <c r="V842" i="1" s="1"/>
  <c r="U938" i="1"/>
  <c r="V938" i="1" s="1"/>
  <c r="U1002" i="1"/>
  <c r="V1002" i="1" s="1"/>
  <c r="U1066" i="1"/>
  <c r="V1066" i="1" s="1"/>
  <c r="U1130" i="1"/>
  <c r="V1130" i="1" s="1"/>
  <c r="U27" i="1"/>
  <c r="V27" i="1" s="1"/>
  <c r="U699" i="1"/>
  <c r="V699" i="1" s="1"/>
  <c r="U1141" i="1"/>
  <c r="V1141" i="1" s="1"/>
  <c r="U1253" i="1"/>
  <c r="V1253" i="1" s="1"/>
  <c r="U1341" i="1"/>
  <c r="V1341" i="1" s="1"/>
  <c r="U1429" i="1"/>
  <c r="V1429" i="1" s="1"/>
  <c r="U1517" i="1"/>
  <c r="V1517" i="1" s="1"/>
  <c r="U1597" i="1"/>
  <c r="V1597" i="1" s="1"/>
  <c r="U1661" i="1"/>
  <c r="V1661" i="1" s="1"/>
  <c r="U1317" i="1"/>
  <c r="V1317" i="1" s="1"/>
  <c r="U35" i="1"/>
  <c r="V35" i="1" s="1"/>
  <c r="U195" i="1"/>
  <c r="V195" i="1" s="1"/>
  <c r="U267" i="1"/>
  <c r="V267" i="1" s="1"/>
  <c r="U347" i="1"/>
  <c r="V347" i="1"/>
  <c r="U435" i="1"/>
  <c r="V435" i="1" s="1"/>
  <c r="U515" i="1"/>
  <c r="V515" i="1" s="1"/>
  <c r="U595" i="1"/>
  <c r="V595" i="1" s="1"/>
  <c r="U723" i="1"/>
  <c r="V723" i="1" s="1"/>
  <c r="U795" i="1"/>
  <c r="V795" i="1" s="1"/>
  <c r="U875" i="1"/>
  <c r="V875" i="1" s="1"/>
  <c r="U939" i="1"/>
  <c r="V939" i="1" s="1"/>
  <c r="U1067" i="1"/>
  <c r="V1067" i="1" s="1"/>
  <c r="U1139" i="1"/>
  <c r="V1139" i="1" s="1"/>
  <c r="U1195" i="1"/>
  <c r="V1195" i="1" s="1"/>
  <c r="U619" i="1"/>
  <c r="V619" i="1" s="1"/>
  <c r="U973" i="1"/>
  <c r="V973" i="1" s="1"/>
  <c r="U1421" i="1"/>
  <c r="V1421" i="1" s="1"/>
  <c r="U60" i="1"/>
  <c r="V60" i="1" s="1"/>
  <c r="U124" i="1"/>
  <c r="V124" i="1" s="1"/>
  <c r="U212" i="1"/>
  <c r="V212" i="1" s="1"/>
  <c r="U284" i="1"/>
  <c r="V284" i="1" s="1"/>
  <c r="U364" i="1"/>
  <c r="V364" i="1" s="1"/>
  <c r="U428" i="1"/>
  <c r="V428" i="1" s="1"/>
  <c r="U492" i="1"/>
  <c r="V492" i="1" s="1"/>
  <c r="U564" i="1"/>
  <c r="V564" i="1" s="1"/>
  <c r="U636" i="1"/>
  <c r="V636" i="1" s="1"/>
  <c r="U708" i="1"/>
  <c r="V708" i="1" s="1"/>
  <c r="U772" i="1"/>
  <c r="V772" i="1" s="1"/>
  <c r="U836" i="1"/>
  <c r="V836" i="1" s="1"/>
  <c r="U900" i="1"/>
  <c r="V900" i="1" s="1"/>
  <c r="U964" i="1"/>
  <c r="V964" i="1" s="1"/>
  <c r="U1156" i="1"/>
  <c r="V1156" i="1" s="1"/>
  <c r="U257" i="1"/>
  <c r="V257" i="1" s="1"/>
  <c r="U858" i="1"/>
  <c r="V858" i="1" s="1"/>
  <c r="U1292" i="1"/>
  <c r="V1292" i="1" s="1"/>
  <c r="U29" i="1"/>
  <c r="V29" i="1" s="1"/>
  <c r="U93" i="1"/>
  <c r="V93" i="1" s="1"/>
  <c r="U221" i="1"/>
  <c r="V221" i="1" s="1"/>
  <c r="U293" i="1"/>
  <c r="V293" i="1" s="1"/>
  <c r="U349" i="1"/>
  <c r="V349" i="1" s="1"/>
  <c r="U405" i="1"/>
  <c r="V405" i="1" s="1"/>
  <c r="U461" i="1"/>
  <c r="V461" i="1" s="1"/>
  <c r="U517" i="1"/>
  <c r="V517" i="1" s="1"/>
  <c r="U581" i="1"/>
  <c r="V581" i="1" s="1"/>
  <c r="U693" i="1"/>
  <c r="V693" i="1" s="1"/>
  <c r="U813" i="1"/>
  <c r="V813" i="1" s="1"/>
  <c r="U30" i="1"/>
  <c r="V30" i="1" s="1"/>
  <c r="U208" i="1"/>
  <c r="V208" i="1" s="1"/>
  <c r="U1000" i="1"/>
  <c r="V1000" i="1" s="1"/>
  <c r="U112" i="1"/>
  <c r="V112" i="1" s="1"/>
  <c r="U248" i="1"/>
  <c r="V248" i="1" s="1"/>
  <c r="U376" i="1"/>
  <c r="V376" i="1" s="1"/>
  <c r="U512" i="1"/>
  <c r="V512" i="1" s="1"/>
  <c r="U864" i="1"/>
  <c r="V864" i="1" s="1"/>
  <c r="U1032" i="1"/>
  <c r="V1032" i="1" s="1"/>
  <c r="U1112" i="1"/>
  <c r="V1112" i="1" s="1"/>
  <c r="U1312" i="1"/>
  <c r="V1312" i="1" s="1"/>
  <c r="U1376" i="1"/>
  <c r="V1376" i="1" s="1"/>
  <c r="U1432" i="1"/>
  <c r="V1432" i="1" s="1"/>
  <c r="U1488" i="1"/>
  <c r="V1488" i="1" s="1"/>
  <c r="U1552" i="1"/>
  <c r="V1552" i="1" s="1"/>
  <c r="U1616" i="1"/>
  <c r="V1616" i="1" s="1"/>
  <c r="U1680" i="1"/>
  <c r="V1680" i="1" s="1"/>
  <c r="U158" i="1"/>
  <c r="V158" i="1"/>
  <c r="U270" i="1"/>
  <c r="V270" i="1" s="1"/>
  <c r="U326" i="1"/>
  <c r="V326" i="1" s="1"/>
  <c r="U382" i="1"/>
  <c r="V382" i="1" s="1"/>
  <c r="U438" i="1"/>
  <c r="V438" i="1" s="1"/>
  <c r="U510" i="1"/>
  <c r="V510" i="1" s="1"/>
  <c r="U598" i="1"/>
  <c r="V598" i="1" s="1"/>
  <c r="U662" i="1"/>
  <c r="V662" i="1" s="1"/>
  <c r="U726" i="1"/>
  <c r="V726" i="1" s="1"/>
  <c r="U790" i="1"/>
  <c r="V790" i="1" s="1"/>
  <c r="U846" i="1"/>
  <c r="V846" i="1" s="1"/>
  <c r="U926" i="1"/>
  <c r="V926" i="1" s="1"/>
  <c r="U982" i="1"/>
  <c r="V982" i="1" s="1"/>
  <c r="U1046" i="1"/>
  <c r="V1046" i="1" s="1"/>
  <c r="U1102" i="1"/>
  <c r="V1102" i="1" s="1"/>
  <c r="U1166" i="1"/>
  <c r="V1166" i="1" s="1"/>
  <c r="U1214" i="1"/>
  <c r="V1214" i="1" s="1"/>
  <c r="U1278" i="1"/>
  <c r="V1278" i="1" s="1"/>
  <c r="U1334" i="1"/>
  <c r="V1334" i="1" s="1"/>
  <c r="U1390" i="1"/>
  <c r="V1390" i="1" s="1"/>
  <c r="U1454" i="1"/>
  <c r="V1454" i="1" s="1"/>
  <c r="U1518" i="1"/>
  <c r="V1518" i="1" s="1"/>
  <c r="U1582" i="1"/>
  <c r="V1582" i="1" s="1"/>
  <c r="U1646" i="1"/>
  <c r="V1646" i="1" s="1"/>
  <c r="U1702" i="1"/>
  <c r="V1702" i="1" s="1"/>
  <c r="U95" i="1"/>
  <c r="V95" i="1" s="1"/>
  <c r="U159" i="1"/>
  <c r="V159" i="1" s="1"/>
  <c r="U223" i="1"/>
  <c r="V223" i="1" s="1"/>
  <c r="U287" i="1"/>
  <c r="V287" i="1" s="1"/>
  <c r="U343" i="1"/>
  <c r="V343" i="1" s="1"/>
  <c r="U407" i="1"/>
  <c r="V407" i="1" s="1"/>
  <c r="U471" i="1"/>
  <c r="V471" i="1" s="1"/>
  <c r="U527" i="1"/>
  <c r="V527" i="1" s="1"/>
  <c r="U591" i="1"/>
  <c r="V591" i="1" s="1"/>
  <c r="U647" i="1"/>
  <c r="V647" i="1" s="1"/>
  <c r="U703" i="1"/>
  <c r="V703" i="1" s="1"/>
  <c r="U767" i="1"/>
  <c r="V767" i="1" s="1"/>
  <c r="U855" i="1"/>
  <c r="V855" i="1" s="1"/>
  <c r="U927" i="1"/>
  <c r="V927" i="1" s="1"/>
  <c r="U1007" i="1"/>
  <c r="V1007" i="1" s="1"/>
  <c r="U1095" i="1"/>
  <c r="V1095" i="1" s="1"/>
  <c r="U1183" i="1"/>
  <c r="V1183" i="1" s="1"/>
  <c r="U1239" i="1"/>
  <c r="V1239" i="1" s="1"/>
  <c r="U1303" i="1"/>
  <c r="V1303" i="1" s="1"/>
  <c r="U1415" i="1"/>
  <c r="V1415" i="1" s="1"/>
  <c r="U1479" i="1"/>
  <c r="V1479" i="1" s="1"/>
  <c r="U1543" i="1"/>
  <c r="V1543" i="1" s="1"/>
  <c r="U1599" i="1"/>
  <c r="V1599" i="1"/>
  <c r="U1663" i="1"/>
  <c r="V1663" i="1" s="1"/>
  <c r="U1088" i="1"/>
  <c r="V1088" i="1" s="1"/>
  <c r="U120" i="1"/>
  <c r="V120" i="1" s="1"/>
  <c r="U240" i="1"/>
  <c r="V240" i="1" s="1"/>
  <c r="U384" i="1"/>
  <c r="V384" i="1" s="1"/>
  <c r="U504" i="1"/>
  <c r="V504" i="1" s="1"/>
  <c r="U640" i="1"/>
  <c r="V640" i="1" s="1"/>
  <c r="U768" i="1"/>
  <c r="V768" i="1" s="1"/>
  <c r="U1008" i="1"/>
  <c r="V1008" i="1" s="1"/>
  <c r="U1192" i="1"/>
  <c r="V1192" i="1" s="1"/>
  <c r="U1047" i="1"/>
  <c r="V1047" i="1" s="1"/>
  <c r="U1465" i="1"/>
  <c r="V1465" i="1" s="1"/>
  <c r="U1332" i="1"/>
  <c r="V1332" i="1" s="1"/>
  <c r="U809" i="1"/>
  <c r="V809" i="1" s="1"/>
  <c r="U1393" i="1"/>
  <c r="V1393" i="1" s="1"/>
  <c r="U1682" i="1"/>
  <c r="V1682" i="1" s="1"/>
  <c r="U1330" i="1"/>
  <c r="V1330" i="1" s="1"/>
  <c r="U686" i="1"/>
  <c r="V686" i="1" s="1"/>
  <c r="U1394" i="1"/>
  <c r="V1394" i="1" s="1"/>
  <c r="U1689" i="1"/>
  <c r="V1689" i="1" s="1"/>
  <c r="U577" i="1"/>
  <c r="V577" i="1" s="1"/>
  <c r="U1329" i="1"/>
  <c r="V1329" i="1" s="1"/>
  <c r="U1626" i="1"/>
  <c r="V1626" i="1" s="1"/>
  <c r="U754" i="1"/>
  <c r="V754" i="1" s="1"/>
  <c r="U1377" i="1"/>
  <c r="V1377" i="1" s="1"/>
  <c r="U1666" i="1"/>
  <c r="V1666" i="1" s="1"/>
  <c r="U201" i="1"/>
  <c r="V201" i="1" s="1"/>
  <c r="U1225" i="1"/>
  <c r="V1225" i="1" s="1"/>
  <c r="U1449" i="1"/>
  <c r="V1449" i="1" s="1"/>
  <c r="U1673" i="1"/>
  <c r="V1673" i="1" s="1"/>
  <c r="U1045" i="1"/>
  <c r="V1045" i="1" s="1"/>
  <c r="U1149" i="1"/>
  <c r="V114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<sst xmlns="http://schemas.openxmlformats.org/spreadsheetml/2006/main" count="172463" uniqueCount="2634">
  <si>
    <t>Order ID</t>
  </si>
  <si>
    <t>Order Date</t>
  </si>
  <si>
    <t>Year</t>
  </si>
  <si>
    <t>Month</t>
  </si>
  <si>
    <t>Quarter</t>
  </si>
  <si>
    <t>Day of Week</t>
  </si>
  <si>
    <t>Customer ID</t>
  </si>
  <si>
    <t>Customer Type</t>
  </si>
  <si>
    <t>City</t>
  </si>
  <si>
    <t>State</t>
  </si>
  <si>
    <t>Region</t>
  </si>
  <si>
    <t>Category</t>
  </si>
  <si>
    <t>Product Name</t>
  </si>
  <si>
    <t>Quantity</t>
  </si>
  <si>
    <t>Unit Price (Rs)</t>
  </si>
  <si>
    <t>Discount %</t>
  </si>
  <si>
    <t>Cost %</t>
  </si>
  <si>
    <t>Payment Method</t>
  </si>
  <si>
    <t>Shipping Type</t>
  </si>
  <si>
    <t>Order Status</t>
  </si>
  <si>
    <t>Delivery Date</t>
  </si>
  <si>
    <t>Customer Rating</t>
  </si>
  <si>
    <t>Returned</t>
  </si>
  <si>
    <t>Gross Revenue</t>
  </si>
  <si>
    <t>Discount Amount</t>
  </si>
  <si>
    <t>Net Revenue</t>
  </si>
  <si>
    <t>Cost</t>
  </si>
  <si>
    <t>Profit Margin %</t>
  </si>
  <si>
    <t>AMZ-2025-00083</t>
  </si>
  <si>
    <t>Jan</t>
  </si>
  <si>
    <t>Q1</t>
  </si>
  <si>
    <t>Wednesday</t>
  </si>
  <si>
    <t>CUST-63424</t>
  </si>
  <si>
    <t>Regular</t>
  </si>
  <si>
    <t>Jodhpur</t>
  </si>
  <si>
    <t>Rajasthan</t>
  </si>
  <si>
    <t>North India</t>
  </si>
  <si>
    <t>Toys &amp; Games</t>
  </si>
  <si>
    <t>Barbie Dreamhouse</t>
  </si>
  <si>
    <t>Credit Card</t>
  </si>
  <si>
    <t>Same Day</t>
  </si>
  <si>
    <t>Delivered</t>
  </si>
  <si>
    <t>No</t>
  </si>
  <si>
    <t>AMZ-2025-00406</t>
  </si>
  <si>
    <t>Thursday</t>
  </si>
  <si>
    <t>CUST-30032</t>
  </si>
  <si>
    <t>Guwahati</t>
  </si>
  <si>
    <t>Assam</t>
  </si>
  <si>
    <t>Northeast India</t>
  </si>
  <si>
    <t>Jenga Classic</t>
  </si>
  <si>
    <t>EMI</t>
  </si>
  <si>
    <t>Shipped</t>
  </si>
  <si>
    <t>AMZ-2025-00510</t>
  </si>
  <si>
    <t>CUST-25129</t>
  </si>
  <si>
    <t>Rohtak</t>
  </si>
  <si>
    <t>Haryana</t>
  </si>
  <si>
    <t>Debit Card</t>
  </si>
  <si>
    <t>Express</t>
  </si>
  <si>
    <t>AMZ-2025-01278</t>
  </si>
  <si>
    <t>CUST-75435</t>
  </si>
  <si>
    <t>Margao</t>
  </si>
  <si>
    <t>Goa</t>
  </si>
  <si>
    <t>West India</t>
  </si>
  <si>
    <t>Books</t>
  </si>
  <si>
    <t>Zero to One</t>
  </si>
  <si>
    <t>Amazon Pay</t>
  </si>
  <si>
    <t>Cancelled</t>
  </si>
  <si>
    <t>AMZ-2025-01535</t>
  </si>
  <si>
    <t>CUST-29887</t>
  </si>
  <si>
    <t>Indore</t>
  </si>
  <si>
    <t>Madhya Pradesh</t>
  </si>
  <si>
    <t>Atomic Habits</t>
  </si>
  <si>
    <t>Prime Free</t>
  </si>
  <si>
    <t>AMZ-2025-00726</t>
  </si>
  <si>
    <t>Friday</t>
  </si>
  <si>
    <t>CUST-68991</t>
  </si>
  <si>
    <t>Patna</t>
  </si>
  <si>
    <t>Bihar</t>
  </si>
  <si>
    <t>East India</t>
  </si>
  <si>
    <t>Beauty &amp; Health</t>
  </si>
  <si>
    <t>LOreal Serum</t>
  </si>
  <si>
    <t>Standard</t>
  </si>
  <si>
    <t>AMZ-2025-00980</t>
  </si>
  <si>
    <t>CUST-42406</t>
  </si>
  <si>
    <t>Dibrugarh</t>
  </si>
  <si>
    <t>Sports &amp; Fitness</t>
  </si>
  <si>
    <t>Reebok Running Shoes</t>
  </si>
  <si>
    <t>AMZ-2025-01064</t>
  </si>
  <si>
    <t>CUST-17355</t>
  </si>
  <si>
    <t>Prime</t>
  </si>
  <si>
    <t>Panaji</t>
  </si>
  <si>
    <t>LEGO Classic Set</t>
  </si>
  <si>
    <t>Cash on Delivery</t>
  </si>
  <si>
    <t>Yes</t>
  </si>
  <si>
    <t>AMZ-2025-01636</t>
  </si>
  <si>
    <t>CUST-30758</t>
  </si>
  <si>
    <t>Grocery</t>
  </si>
  <si>
    <t>Saffola Gold Oil 5L</t>
  </si>
  <si>
    <t>AMZ-2025-00051</t>
  </si>
  <si>
    <t>Saturday</t>
  </si>
  <si>
    <t>CUST-69429</t>
  </si>
  <si>
    <t>Noida</t>
  </si>
  <si>
    <t>Delhi</t>
  </si>
  <si>
    <t>Rubiks Cube 3x3</t>
  </si>
  <si>
    <t>UPI</t>
  </si>
  <si>
    <t>AMZ-2025-00217</t>
  </si>
  <si>
    <t>CUST-49139</t>
  </si>
  <si>
    <t>Nagpur</t>
  </si>
  <si>
    <t>Maharashtra</t>
  </si>
  <si>
    <t>The Alchemist</t>
  </si>
  <si>
    <t>AMZ-2025-00263</t>
  </si>
  <si>
    <t>CUST-49857</t>
  </si>
  <si>
    <t>Electronics</t>
  </si>
  <si>
    <t>Samsung Galaxy Tab A8</t>
  </si>
  <si>
    <t>AMZ-2025-00936</t>
  </si>
  <si>
    <t>CUST-61990</t>
  </si>
  <si>
    <t>Raipur</t>
  </si>
  <si>
    <t>Chhattisgarh</t>
  </si>
  <si>
    <t>Central India</t>
  </si>
  <si>
    <t>Tata Tea Gold 500g</t>
  </si>
  <si>
    <t>Processing</t>
  </si>
  <si>
    <t>AMZ-2025-01084</t>
  </si>
  <si>
    <t>CUST-67080</t>
  </si>
  <si>
    <t>Faridabad</t>
  </si>
  <si>
    <t>UNO Card Game</t>
  </si>
  <si>
    <t>AMZ-2025-00104</t>
  </si>
  <si>
    <t>Sunday</t>
  </si>
  <si>
    <t>CUST-62521</t>
  </si>
  <si>
    <t>Visakhapatnam</t>
  </si>
  <si>
    <t>Andhra Pradesh</t>
  </si>
  <si>
    <t>South India</t>
  </si>
  <si>
    <t>Gillette Fusion Razor</t>
  </si>
  <si>
    <t>AMZ-2025-00294</t>
  </si>
  <si>
    <t>CUST-72518</t>
  </si>
  <si>
    <t>Kanpur</t>
  </si>
  <si>
    <t>Uttar Pradesh</t>
  </si>
  <si>
    <t>JBL Flip 6</t>
  </si>
  <si>
    <t>AMZ-2025-00559</t>
  </si>
  <si>
    <t>CUST-97062</t>
  </si>
  <si>
    <t>Gaya</t>
  </si>
  <si>
    <t>Ab Roller Wheel</t>
  </si>
  <si>
    <t>AMZ-2025-00645</t>
  </si>
  <si>
    <t>Monday</t>
  </si>
  <si>
    <t>CUST-31079</t>
  </si>
  <si>
    <t>Kochi</t>
  </si>
  <si>
    <t>Kerala</t>
  </si>
  <si>
    <t>Cosco Football</t>
  </si>
  <si>
    <t>Net Banking</t>
  </si>
  <si>
    <t>AMZ-2025-00811</t>
  </si>
  <si>
    <t>CUST-16582</t>
  </si>
  <si>
    <t>Home &amp; Kitchen</t>
  </si>
  <si>
    <t>Instant Pot Duo</t>
  </si>
  <si>
    <t>AMZ-2025-00879</t>
  </si>
  <si>
    <t>CUST-34727</t>
  </si>
  <si>
    <t>Agartala</t>
  </si>
  <si>
    <t>Tripura</t>
  </si>
  <si>
    <t>Boldfit Yoga Mat</t>
  </si>
  <si>
    <t>AMZ-2025-01282</t>
  </si>
  <si>
    <t>CUST-63955</t>
  </si>
  <si>
    <t>Jaipur</t>
  </si>
  <si>
    <t>Sapiens</t>
  </si>
  <si>
    <t>AMZ-2025-01308</t>
  </si>
  <si>
    <t>CUST-30517</t>
  </si>
  <si>
    <t>Hyderabad</t>
  </si>
  <si>
    <t>Telangana</t>
  </si>
  <si>
    <t>The Psychology of Money</t>
  </si>
  <si>
    <t>AMZ-2025-00606</t>
  </si>
  <si>
    <t>Tuesday</t>
  </si>
  <si>
    <t>CUST-65771</t>
  </si>
  <si>
    <t>Chennai</t>
  </si>
  <si>
    <t>Tamil Nadu</t>
  </si>
  <si>
    <t>The 4-Hour Workweek</t>
  </si>
  <si>
    <t>AMZ-2025-00654</t>
  </si>
  <si>
    <t>CUST-22097</t>
  </si>
  <si>
    <t>Pune</t>
  </si>
  <si>
    <t>AMZ-2025-00839</t>
  </si>
  <si>
    <t>CUST-85674</t>
  </si>
  <si>
    <t>Shillong</t>
  </si>
  <si>
    <t>Meghalaya</t>
  </si>
  <si>
    <t>Fashion</t>
  </si>
  <si>
    <t>Titan Analog Watch</t>
  </si>
  <si>
    <t>AMZ-2025-01190</t>
  </si>
  <si>
    <t>CUST-15778</t>
  </si>
  <si>
    <t>Gurgaon</t>
  </si>
  <si>
    <t>Park Avenue Deo</t>
  </si>
  <si>
    <t>AMZ-2025-01701</t>
  </si>
  <si>
    <t>CUST-28136</t>
  </si>
  <si>
    <t>AMZ-2025-00005</t>
  </si>
  <si>
    <t>CUST-69177</t>
  </si>
  <si>
    <t>Imphal</t>
  </si>
  <si>
    <t>Manipur</t>
  </si>
  <si>
    <t>Philips Hair Dryer</t>
  </si>
  <si>
    <t>AMZ-2025-01444</t>
  </si>
  <si>
    <t>CUST-96563</t>
  </si>
  <si>
    <t>Mumbai</t>
  </si>
  <si>
    <t>Maggi Masala Noodles 12pk</t>
  </si>
  <si>
    <t>AMZ-2025-00036</t>
  </si>
  <si>
    <t>CUST-82102</t>
  </si>
  <si>
    <t>Logitech MX Master 3</t>
  </si>
  <si>
    <t>AMZ-2025-00242</t>
  </si>
  <si>
    <t>CUST-65296</t>
  </si>
  <si>
    <t>Puma Track Pants</t>
  </si>
  <si>
    <t>AMZ-2025-00433</t>
  </si>
  <si>
    <t>CUST-26547</t>
  </si>
  <si>
    <t>Bhubaneswar</t>
  </si>
  <si>
    <t>Odisha</t>
  </si>
  <si>
    <t>AMZ-2025-00736</t>
  </si>
  <si>
    <t>CUST-87832</t>
  </si>
  <si>
    <t>Nike Air Max 270</t>
  </si>
  <si>
    <t>AMZ-2025-01065</t>
  </si>
  <si>
    <t>Peter England Shirt</t>
  </si>
  <si>
    <t>AMZ-2025-00850</t>
  </si>
  <si>
    <t>CUST-39154</t>
  </si>
  <si>
    <t>Pigeon Induction Cooktop</t>
  </si>
  <si>
    <t>AMZ-2025-01259</t>
  </si>
  <si>
    <t>CUST-69049</t>
  </si>
  <si>
    <t>Lakme Eyeliner</t>
  </si>
  <si>
    <t>AMZ-2025-01661</t>
  </si>
  <si>
    <t>CUST-28726</t>
  </si>
  <si>
    <t>Dehradun</t>
  </si>
  <si>
    <t>Uttarakhand</t>
  </si>
  <si>
    <t>Apple AirPods Pro</t>
  </si>
  <si>
    <t>AMZ-2025-00490</t>
  </si>
  <si>
    <t>CUST-31579</t>
  </si>
  <si>
    <t>Cetaphil Moisturizer</t>
  </si>
  <si>
    <t>AMZ-2025-01189</t>
  </si>
  <si>
    <t>CUST-84847</t>
  </si>
  <si>
    <t>Howrah</t>
  </si>
  <si>
    <t>West Bengal</t>
  </si>
  <si>
    <t>Philips Air Fryer</t>
  </si>
  <si>
    <t>AMZ-2025-01283</t>
  </si>
  <si>
    <t>CUST-41285</t>
  </si>
  <si>
    <t>AMZ-2025-01517</t>
  </si>
  <si>
    <t>CUST-78494</t>
  </si>
  <si>
    <t>Orient Electric Kettle</t>
  </si>
  <si>
    <t>AMZ-2025-00399</t>
  </si>
  <si>
    <t>CUST-31174</t>
  </si>
  <si>
    <t>AMZ-2025-00781</t>
  </si>
  <si>
    <t>CUST-89129</t>
  </si>
  <si>
    <t>Durgapur</t>
  </si>
  <si>
    <t>AMZ-2025-00954</t>
  </si>
  <si>
    <t>CUST-61856</t>
  </si>
  <si>
    <t>Warangal</t>
  </si>
  <si>
    <t>Arrow Formal Trousers</t>
  </si>
  <si>
    <t>AMZ-2025-01309</t>
  </si>
  <si>
    <t>AMZ-2025-00139</t>
  </si>
  <si>
    <t>CUST-98381</t>
  </si>
  <si>
    <t>Adidas Ultraboost</t>
  </si>
  <si>
    <t>AMZ-2025-00581</t>
  </si>
  <si>
    <t>CUST-53309</t>
  </si>
  <si>
    <t>Ludhiana</t>
  </si>
  <si>
    <t>Punjab</t>
  </si>
  <si>
    <t>Bose QuietComfort 45</t>
  </si>
  <si>
    <t>AMZ-2025-00807</t>
  </si>
  <si>
    <t>CUST-59672</t>
  </si>
  <si>
    <t>Cello Water Bottle</t>
  </si>
  <si>
    <t>AMZ-2025-01127</t>
  </si>
  <si>
    <t>CUST-40007</t>
  </si>
  <si>
    <t>Bhilai</t>
  </si>
  <si>
    <t>Quaker Oats 2kg</t>
  </si>
  <si>
    <t>AMZ-2025-01251</t>
  </si>
  <si>
    <t>CUST-60328</t>
  </si>
  <si>
    <t>AMZ-2025-01386</t>
  </si>
  <si>
    <t>CUST-62994</t>
  </si>
  <si>
    <t>Ranchi</t>
  </si>
  <si>
    <t>Jharkhand</t>
  </si>
  <si>
    <t>Ikigai</t>
  </si>
  <si>
    <t>AMZ-2025-01551</t>
  </si>
  <si>
    <t>CUST-71894</t>
  </si>
  <si>
    <t>Bhopal</t>
  </si>
  <si>
    <t>AMZ-2025-00467</t>
  </si>
  <si>
    <t>CUST-53279</t>
  </si>
  <si>
    <t>AMZ-2025-00516</t>
  </si>
  <si>
    <t>CUST-82529</t>
  </si>
  <si>
    <t>Decathlon Dumbbell Set</t>
  </si>
  <si>
    <t>AMZ-2025-00583</t>
  </si>
  <si>
    <t>CUST-50135</t>
  </si>
  <si>
    <t>AMZ-2025-00983</t>
  </si>
  <si>
    <t>Milton Thermosteel</t>
  </si>
  <si>
    <t>AMZ-2025-01142</t>
  </si>
  <si>
    <t>CUST-37607</t>
  </si>
  <si>
    <t>Himalaya Neem Scrub</t>
  </si>
  <si>
    <t>AMZ-2025-00480</t>
  </si>
  <si>
    <t>CUST-49240</t>
  </si>
  <si>
    <t>AMZ-2025-00614</t>
  </si>
  <si>
    <t>CUST-80855</t>
  </si>
  <si>
    <t>AMZ-2025-00771</t>
  </si>
  <si>
    <t>CUST-16006</t>
  </si>
  <si>
    <t>Tura</t>
  </si>
  <si>
    <t>AMZ-2025-00818</t>
  </si>
  <si>
    <t>CUST-96752</t>
  </si>
  <si>
    <t>Kolkata</t>
  </si>
  <si>
    <t>AMZ-2025-00883</t>
  </si>
  <si>
    <t>CUST-28894</t>
  </si>
  <si>
    <t>Prestige Pressure Cooker</t>
  </si>
  <si>
    <t>AMZ-2025-01089</t>
  </si>
  <si>
    <t>CUST-51704</t>
  </si>
  <si>
    <t>AMZ-2025-01350</t>
  </si>
  <si>
    <t>CUST-94939</t>
  </si>
  <si>
    <t>AMZ-2025-01398</t>
  </si>
  <si>
    <t>CUST-31178</t>
  </si>
  <si>
    <t>Vijayawada</t>
  </si>
  <si>
    <t>Echo Dot 5th Gen</t>
  </si>
  <si>
    <t>AMZ-2025-00700</t>
  </si>
  <si>
    <t>CUST-23710</t>
  </si>
  <si>
    <t>AMZ-2025-00981</t>
  </si>
  <si>
    <t>Resistance Bands Set</t>
  </si>
  <si>
    <t>AMZ-2025-01646</t>
  </si>
  <si>
    <t>CUST-38893</t>
  </si>
  <si>
    <t>Madurai</t>
  </si>
  <si>
    <t>Omron BP Monitor</t>
  </si>
  <si>
    <t>AMZ-2025-00348</t>
  </si>
  <si>
    <t>CUST-11220</t>
  </si>
  <si>
    <t>AMZ-2025-00544</t>
  </si>
  <si>
    <t>CUST-42177</t>
  </si>
  <si>
    <t>Ahmedabad</t>
  </si>
  <si>
    <t>Gujarat</t>
  </si>
  <si>
    <t>AMZ-2025-00708</t>
  </si>
  <si>
    <t>CUST-59009</t>
  </si>
  <si>
    <t>AMZ-2025-00799</t>
  </si>
  <si>
    <t>CUST-68008</t>
  </si>
  <si>
    <t>AMZ-2025-00992</t>
  </si>
  <si>
    <t>CUST-96511</t>
  </si>
  <si>
    <t>Hot Wheels Track Set</t>
  </si>
  <si>
    <t>AMZ-2025-00125</t>
  </si>
  <si>
    <t>CUST-70946</t>
  </si>
  <si>
    <t>Cuttack</t>
  </si>
  <si>
    <t>AMZ-2025-00208</t>
  </si>
  <si>
    <t>CUST-13278</t>
  </si>
  <si>
    <t>AMZ-2025-00431</t>
  </si>
  <si>
    <t>CUST-69510</t>
  </si>
  <si>
    <t>Tropicana Orange Juice 1L</t>
  </si>
  <si>
    <t>AMZ-2025-01115</t>
  </si>
  <si>
    <t>CUST-67939</t>
  </si>
  <si>
    <t>AMZ-2025-01267</t>
  </si>
  <si>
    <t>CUST-25194</t>
  </si>
  <si>
    <t>AMZ-2025-01281</t>
  </si>
  <si>
    <t>Deep Work</t>
  </si>
  <si>
    <t>AMZ-2025-01617</t>
  </si>
  <si>
    <t>CUST-40982</t>
  </si>
  <si>
    <t>Sony WH-1000XM5</t>
  </si>
  <si>
    <t>AMZ-2025-00213</t>
  </si>
  <si>
    <t>CUST-91070</t>
  </si>
  <si>
    <t>Protein Whey Gold Standard</t>
  </si>
  <si>
    <t>AMZ-2025-00986</t>
  </si>
  <si>
    <t>CUST-68743</t>
  </si>
  <si>
    <t>Nivia Cricket Bat</t>
  </si>
  <si>
    <t>AMZ-2025-01312</t>
  </si>
  <si>
    <t>CUST-46434</t>
  </si>
  <si>
    <t>AMZ-2025-01384</t>
  </si>
  <si>
    <t>CUST-35242</t>
  </si>
  <si>
    <t>AMZ-2025-01402</t>
  </si>
  <si>
    <t>CUST-86622</t>
  </si>
  <si>
    <t>AMZ-2025-00747</t>
  </si>
  <si>
    <t>CUST-77033</t>
  </si>
  <si>
    <t>Lucknow</t>
  </si>
  <si>
    <t>Van Heusen Formal Shirt</t>
  </si>
  <si>
    <t>AMZ-2025-01556</t>
  </si>
  <si>
    <t>CUST-51104</t>
  </si>
  <si>
    <t>Chandigarh</t>
  </si>
  <si>
    <t>AMZ-2025-00175</t>
  </si>
  <si>
    <t>CUST-62976</t>
  </si>
  <si>
    <t>The Lean Startup</t>
  </si>
  <si>
    <t>AMZ-2025-00492</t>
  </si>
  <si>
    <t>CUST-21359</t>
  </si>
  <si>
    <t>AMZ-2025-00563</t>
  </si>
  <si>
    <t>CUST-97747</t>
  </si>
  <si>
    <t>Think and Grow Rich</t>
  </si>
  <si>
    <t>AMZ-2025-00650</t>
  </si>
  <si>
    <t>AMZ-2025-00933</t>
  </si>
  <si>
    <t>CUST-30289</t>
  </si>
  <si>
    <t>Jamshedpur</t>
  </si>
  <si>
    <t>Remote Control Car</t>
  </si>
  <si>
    <t>AMZ-2025-01418</t>
  </si>
  <si>
    <t>CUST-44718</t>
  </si>
  <si>
    <t>AMZ-2025-00149</t>
  </si>
  <si>
    <t>CUST-63883</t>
  </si>
  <si>
    <t>AMZ-2025-00303</t>
  </si>
  <si>
    <t>CUST-40771</t>
  </si>
  <si>
    <t>AMZ-2025-01370</t>
  </si>
  <si>
    <t>CUST-69929</t>
  </si>
  <si>
    <t>AMZ-2025-00027</t>
  </si>
  <si>
    <t>CUST-95215</t>
  </si>
  <si>
    <t>Skipping Rope Premium</t>
  </si>
  <si>
    <t>AMZ-2025-00394</t>
  </si>
  <si>
    <t>CUST-80575</t>
  </si>
  <si>
    <t>Borosil Glass Set</t>
  </si>
  <si>
    <t>AMZ-2025-00543</t>
  </si>
  <si>
    <t>Mamaearth Face Wash</t>
  </si>
  <si>
    <t>AMZ-2025-00733</t>
  </si>
  <si>
    <t>CUST-72746</t>
  </si>
  <si>
    <t>AMZ-2025-00891</t>
  </si>
  <si>
    <t>CUST-37653</t>
  </si>
  <si>
    <t>AMZ-2025-01173</t>
  </si>
  <si>
    <t>CUST-92155</t>
  </si>
  <si>
    <t>AMZ-2025-01318</t>
  </si>
  <si>
    <t>AMZ-2025-00277</t>
  </si>
  <si>
    <t>CUST-80282</t>
  </si>
  <si>
    <t>AMZ-2025-01435</t>
  </si>
  <si>
    <t>CUST-91691</t>
  </si>
  <si>
    <t>AMZ-2025-01677</t>
  </si>
  <si>
    <t>CUST-99192</t>
  </si>
  <si>
    <t>Havells Mixer Grinder</t>
  </si>
  <si>
    <t>AMZ-2025-00239</t>
  </si>
  <si>
    <t>AMZ-2025-00451</t>
  </si>
  <si>
    <t>CUST-92240</t>
  </si>
  <si>
    <t>UCB Jacket</t>
  </si>
  <si>
    <t>AMZ-2025-00500</t>
  </si>
  <si>
    <t>CUST-49132</t>
  </si>
  <si>
    <t>AMZ-2025-00271</t>
  </si>
  <si>
    <t>CUST-54375</t>
  </si>
  <si>
    <t>AMZ-2025-01688</t>
  </si>
  <si>
    <t>CUST-51145</t>
  </si>
  <si>
    <t>AMZ-2025-00008</t>
  </si>
  <si>
    <t>Feb</t>
  </si>
  <si>
    <t>CUST-38864</t>
  </si>
  <si>
    <t>AMZ-2025-00737</t>
  </si>
  <si>
    <t>CUST-52516</t>
  </si>
  <si>
    <t>AMZ-2025-01087</t>
  </si>
  <si>
    <t>AMZ-2025-00251</t>
  </si>
  <si>
    <t>CUST-45954</t>
  </si>
  <si>
    <t>AMZ-2025-00438</t>
  </si>
  <si>
    <t>CUST-59856</t>
  </si>
  <si>
    <t>AMZ-2025-00704</t>
  </si>
  <si>
    <t>AMZ-2025-01022</t>
  </si>
  <si>
    <t>CUST-17331</t>
  </si>
  <si>
    <t>AMZ-2025-01100</t>
  </si>
  <si>
    <t>CUST-61173</t>
  </si>
  <si>
    <t>AMZ-2025-01236</t>
  </si>
  <si>
    <t>CUST-73092</t>
  </si>
  <si>
    <t>AMZ-2025-01609</t>
  </si>
  <si>
    <t>CUST-54057</t>
  </si>
  <si>
    <t>AMZ-2025-00373</t>
  </si>
  <si>
    <t>CUST-21003</t>
  </si>
  <si>
    <t>Bangalore</t>
  </si>
  <si>
    <t>Karnataka</t>
  </si>
  <si>
    <t>Aashirvaad Atta 10kg</t>
  </si>
  <si>
    <t>AMZ-2025-00469</t>
  </si>
  <si>
    <t>CUST-62923</t>
  </si>
  <si>
    <t>Amritsar</t>
  </si>
  <si>
    <t>AMZ-2025-00713</t>
  </si>
  <si>
    <t>AMZ-2025-01633</t>
  </si>
  <si>
    <t>CUST-53228</t>
  </si>
  <si>
    <t>AMZ-2025-00785</t>
  </si>
  <si>
    <t>CUST-67422</t>
  </si>
  <si>
    <t>AMZ-2025-00969</t>
  </si>
  <si>
    <t>CUST-63476</t>
  </si>
  <si>
    <t>Mysore</t>
  </si>
  <si>
    <t>AMZ-2025-01225</t>
  </si>
  <si>
    <t>CUST-91927</t>
  </si>
  <si>
    <t>Ring Video Doorbell</t>
  </si>
  <si>
    <t>AMZ-2025-01260</t>
  </si>
  <si>
    <t>Rich Dad Poor Dad</t>
  </si>
  <si>
    <t>AMZ-2025-01262</t>
  </si>
  <si>
    <t>CUST-68028</t>
  </si>
  <si>
    <t>New Delhi</t>
  </si>
  <si>
    <t>Bajaj Ceiling Fan</t>
  </si>
  <si>
    <t>AMZ-2025-01675</t>
  </si>
  <si>
    <t>Play-Doh Mega Set</t>
  </si>
  <si>
    <t>AMZ-2025-00377</t>
  </si>
  <si>
    <t>CUST-19880</t>
  </si>
  <si>
    <t>AMZ-2025-00662</t>
  </si>
  <si>
    <t>CUST-57739</t>
  </si>
  <si>
    <t>Levis 511 Slim Jeans</t>
  </si>
  <si>
    <t>AMZ-2025-01162</t>
  </si>
  <si>
    <t>CUST-11658</t>
  </si>
  <si>
    <t>Surat</t>
  </si>
  <si>
    <t>AMZ-2025-00627</t>
  </si>
  <si>
    <t>CUST-92727</t>
  </si>
  <si>
    <t>AMZ-2025-00666</t>
  </si>
  <si>
    <t>CUST-41029</t>
  </si>
  <si>
    <t>AMZ-2025-00919</t>
  </si>
  <si>
    <t>CUST-26551</t>
  </si>
  <si>
    <t>AMZ-2025-01248</t>
  </si>
  <si>
    <t>CUST-10336</t>
  </si>
  <si>
    <t>Hubli</t>
  </si>
  <si>
    <t>AMZ-2025-01397</t>
  </si>
  <si>
    <t>Nerf Gun Blaster</t>
  </si>
  <si>
    <t>AMZ-2025-00404</t>
  </si>
  <si>
    <t>CUST-79822</t>
  </si>
  <si>
    <t>AMZ-2025-00425</t>
  </si>
  <si>
    <t>Haldirams Namkeen 400g</t>
  </si>
  <si>
    <t>AMZ-2025-00815</t>
  </si>
  <si>
    <t>CUST-43082</t>
  </si>
  <si>
    <t>AMZ-2025-01054</t>
  </si>
  <si>
    <t>CUST-67091</t>
  </si>
  <si>
    <t>AMZ-2025-01469</t>
  </si>
  <si>
    <t>CUST-54092</t>
  </si>
  <si>
    <t>AMZ-2025-01662</t>
  </si>
  <si>
    <t>CUST-83792</t>
  </si>
  <si>
    <t>AMZ-2025-00110</t>
  </si>
  <si>
    <t>CUST-73624</t>
  </si>
  <si>
    <t>AMZ-2025-01591</t>
  </si>
  <si>
    <t>CUST-60604</t>
  </si>
  <si>
    <t>AMZ-2025-00918</t>
  </si>
  <si>
    <t>AMZ-2025-00972</t>
  </si>
  <si>
    <t>CUST-48254</t>
  </si>
  <si>
    <t>AMZ-2025-01017</t>
  </si>
  <si>
    <t>CUST-45003</t>
  </si>
  <si>
    <t>AMZ-2025-01346</t>
  </si>
  <si>
    <t>AMZ-2025-00284</t>
  </si>
  <si>
    <t>CUST-80292</t>
  </si>
  <si>
    <t>AMZ-2025-00334</t>
  </si>
  <si>
    <t>CUST-50001</t>
  </si>
  <si>
    <t>Amul Butter 500g</t>
  </si>
  <si>
    <t>AMZ-2025-01482</t>
  </si>
  <si>
    <t>CUST-97900</t>
  </si>
  <si>
    <t>AMZ-2025-01320</t>
  </si>
  <si>
    <t>CUST-20322</t>
  </si>
  <si>
    <t>Haridwar</t>
  </si>
  <si>
    <t>AMZ-2025-01448</t>
  </si>
  <si>
    <t>CUST-13478</t>
  </si>
  <si>
    <t>Muzaffarpur</t>
  </si>
  <si>
    <t>AMZ-2025-00646</t>
  </si>
  <si>
    <t>AMZ-2025-00813</t>
  </si>
  <si>
    <t>CUST-29769</t>
  </si>
  <si>
    <t>AMZ-2025-01399</t>
  </si>
  <si>
    <t>AMZ-2025-00706</t>
  </si>
  <si>
    <t>How to Win Friends</t>
  </si>
  <si>
    <t>AMZ-2025-00870</t>
  </si>
  <si>
    <t>CUST-13804</t>
  </si>
  <si>
    <t>AMZ-2025-01467</t>
  </si>
  <si>
    <t>CUST-73242</t>
  </si>
  <si>
    <t>AMZ-2025-01538</t>
  </si>
  <si>
    <t>CUST-69470</t>
  </si>
  <si>
    <t>AMZ-2025-00119</t>
  </si>
  <si>
    <t>CUST-63269</t>
  </si>
  <si>
    <t>AMZ-2025-00741</t>
  </si>
  <si>
    <t>CUST-30926</t>
  </si>
  <si>
    <t>AMZ-2025-01261</t>
  </si>
  <si>
    <t>AMZ-2025-00165</t>
  </si>
  <si>
    <t>CUST-52504</t>
  </si>
  <si>
    <t>Woodland Casual Shoes</t>
  </si>
  <si>
    <t>AMZ-2025-00190</t>
  </si>
  <si>
    <t>CUST-81066</t>
  </si>
  <si>
    <t>Bournvita 500g</t>
  </si>
  <si>
    <t>AMZ-2025-00575</t>
  </si>
  <si>
    <t>CUST-69638</t>
  </si>
  <si>
    <t>AMZ-2025-00587</t>
  </si>
  <si>
    <t>CUST-95256</t>
  </si>
  <si>
    <t>Funskool Monopoly</t>
  </si>
  <si>
    <t>AMZ-2025-00210</t>
  </si>
  <si>
    <t>AMZ-2025-00790</t>
  </si>
  <si>
    <t>CUST-66881</t>
  </si>
  <si>
    <t>Jabalpur</t>
  </si>
  <si>
    <t>Biotique Bio Sunscreen</t>
  </si>
  <si>
    <t>AMZ-2025-00795</t>
  </si>
  <si>
    <t>AMZ-2025-00899</t>
  </si>
  <si>
    <t>CUST-78522</t>
  </si>
  <si>
    <t>AMZ-2025-01336</t>
  </si>
  <si>
    <t>CUST-12552</t>
  </si>
  <si>
    <t>Udaipur</t>
  </si>
  <si>
    <t>Kissan Mixed Fruit Jam</t>
  </si>
  <si>
    <t>AMZ-2025-00114</t>
  </si>
  <si>
    <t>CUST-65519</t>
  </si>
  <si>
    <t>AMZ-2025-00784</t>
  </si>
  <si>
    <t>CUST-83259</t>
  </si>
  <si>
    <t>Kindle Paperwhite</t>
  </si>
  <si>
    <t>AMZ-2025-01131</t>
  </si>
  <si>
    <t>CUST-33788</t>
  </si>
  <si>
    <t>AMZ-2025-01379</t>
  </si>
  <si>
    <t>CUST-26728</t>
  </si>
  <si>
    <t>AMZ-2025-00223</t>
  </si>
  <si>
    <t>CUST-86019</t>
  </si>
  <si>
    <t>AMZ-2025-00934</t>
  </si>
  <si>
    <t>CUST-62386</t>
  </si>
  <si>
    <t>AMZ-2025-01671</t>
  </si>
  <si>
    <t>CUST-67199</t>
  </si>
  <si>
    <t>AMZ-2025-00001</t>
  </si>
  <si>
    <t>CUST-82063</t>
  </si>
  <si>
    <t>AMZ-2025-01258</t>
  </si>
  <si>
    <t>AMZ-2025-01692</t>
  </si>
  <si>
    <t>CUST-42098</t>
  </si>
  <si>
    <t>AMZ-2025-00046</t>
  </si>
  <si>
    <t>CUST-41300</t>
  </si>
  <si>
    <t>Vadodara</t>
  </si>
  <si>
    <t>AMZ-2025-00087</t>
  </si>
  <si>
    <t>CUST-71348</t>
  </si>
  <si>
    <t>AMZ-2025-00759</t>
  </si>
  <si>
    <t>CUST-84593</t>
  </si>
  <si>
    <t>AMZ-2025-00826</t>
  </si>
  <si>
    <t>CUST-59808</t>
  </si>
  <si>
    <t>AMZ-2025-01381</t>
  </si>
  <si>
    <t>AMZ-2025-00565</t>
  </si>
  <si>
    <t>AMZ-2025-00692</t>
  </si>
  <si>
    <t>CUST-68082</t>
  </si>
  <si>
    <t>AMZ-2025-00921</t>
  </si>
  <si>
    <t>AMZ-2025-01552</t>
  </si>
  <si>
    <t>AMZ-2025-00403</t>
  </si>
  <si>
    <t>AMZ-2025-00440</t>
  </si>
  <si>
    <t>CUST-28301</t>
  </si>
  <si>
    <t>Thoubal</t>
  </si>
  <si>
    <t>AMZ-2025-00998</t>
  </si>
  <si>
    <t>CUST-83385</t>
  </si>
  <si>
    <t>Agra</t>
  </si>
  <si>
    <t>AMZ-2025-01217</t>
  </si>
  <si>
    <t>CUST-73532</t>
  </si>
  <si>
    <t>AMZ-2025-01378</t>
  </si>
  <si>
    <t>AMZ-2025-00301</t>
  </si>
  <si>
    <t>AMZ-2025-00773</t>
  </si>
  <si>
    <t>CUST-65933</t>
  </si>
  <si>
    <t>AMZ-2025-01256</t>
  </si>
  <si>
    <t>CUST-80798</t>
  </si>
  <si>
    <t>AMZ-2025-00322</t>
  </si>
  <si>
    <t>CUST-52487</t>
  </si>
  <si>
    <t>AMZ-2025-00363</t>
  </si>
  <si>
    <t>CUST-88697</t>
  </si>
  <si>
    <t>AMZ-2025-00501</t>
  </si>
  <si>
    <t>CUST-25043</t>
  </si>
  <si>
    <t>AMZ-2025-01457</t>
  </si>
  <si>
    <t>CUST-65255</t>
  </si>
  <si>
    <t>Fastrack Watch</t>
  </si>
  <si>
    <t>AMZ-2025-00798</t>
  </si>
  <si>
    <t>AMZ-2025-00873</t>
  </si>
  <si>
    <t>AMZ-2025-00096</t>
  </si>
  <si>
    <t>Mar</t>
  </si>
  <si>
    <t>CUST-34914</t>
  </si>
  <si>
    <t>AMZ-2025-01223</t>
  </si>
  <si>
    <t>CUST-26683</t>
  </si>
  <si>
    <t>AMZ-2025-00762</t>
  </si>
  <si>
    <t>AMZ-2025-01520</t>
  </si>
  <si>
    <t>CUST-99364</t>
  </si>
  <si>
    <t>AMZ-2025-00111</t>
  </si>
  <si>
    <t>AMZ-2025-00144</t>
  </si>
  <si>
    <t>CUST-74451</t>
  </si>
  <si>
    <t>AMZ-2025-01101</t>
  </si>
  <si>
    <t>Nivia Badminton Racket</t>
  </si>
  <si>
    <t>AMZ-2025-01235</t>
  </si>
  <si>
    <t>CUST-14117</t>
  </si>
  <si>
    <t>AMZ-2025-00705</t>
  </si>
  <si>
    <t>AMZ-2025-01610</t>
  </si>
  <si>
    <t>AMZ-2025-00727</t>
  </si>
  <si>
    <t>AMZ-2025-01303</t>
  </si>
  <si>
    <t>CUST-39817</t>
  </si>
  <si>
    <t>AMZ-2025-01531</t>
  </si>
  <si>
    <t>CUST-13905</t>
  </si>
  <si>
    <t>AMZ-2025-00685</t>
  </si>
  <si>
    <t>CUST-70952</t>
  </si>
  <si>
    <t>AMZ-2025-01593</t>
  </si>
  <si>
    <t>CUST-55830</t>
  </si>
  <si>
    <t>AMZ-2025-00207</t>
  </si>
  <si>
    <t>AMZ-2025-00882</t>
  </si>
  <si>
    <t>AMZ-2025-00183</t>
  </si>
  <si>
    <t>AMZ-2025-00756</t>
  </si>
  <si>
    <t>CUST-98184</t>
  </si>
  <si>
    <t>AMZ-2025-00911</t>
  </si>
  <si>
    <t>CUST-58368</t>
  </si>
  <si>
    <t>AMZ-2025-00955</t>
  </si>
  <si>
    <t>AMZ-2025-01455</t>
  </si>
  <si>
    <t>AMZ-2025-00226</t>
  </si>
  <si>
    <t>CUST-83147</t>
  </si>
  <si>
    <t>AMZ-2025-00383</t>
  </si>
  <si>
    <t>CUST-19099</t>
  </si>
  <si>
    <t>Fire TV Stick 4K</t>
  </si>
  <si>
    <t>AMZ-2025-01263</t>
  </si>
  <si>
    <t>AMZ-2025-00072</t>
  </si>
  <si>
    <t>CUST-30033</t>
  </si>
  <si>
    <t>AMZ-2025-01678</t>
  </si>
  <si>
    <t>AMZ-2025-00198</t>
  </si>
  <si>
    <t>CUST-19016</t>
  </si>
  <si>
    <t>AMZ-2025-00658</t>
  </si>
  <si>
    <t>AMZ-2025-00409</t>
  </si>
  <si>
    <t>CUST-43972</t>
  </si>
  <si>
    <t>AMZ-2025-00707</t>
  </si>
  <si>
    <t>CUST-18392</t>
  </si>
  <si>
    <t>AMZ-2025-00833</t>
  </si>
  <si>
    <t>CUST-44760</t>
  </si>
  <si>
    <t>AMZ-2025-00894</t>
  </si>
  <si>
    <t>CUST-46347</t>
  </si>
  <si>
    <t>AMZ-2025-00966</t>
  </si>
  <si>
    <t>CUST-25866</t>
  </si>
  <si>
    <t>AMZ-2025-01425</t>
  </si>
  <si>
    <t>CUST-93748</t>
  </si>
  <si>
    <t>AMZ-2025-00387</t>
  </si>
  <si>
    <t>CUST-76469</t>
  </si>
  <si>
    <t>AMZ-2025-00415</t>
  </si>
  <si>
    <t>CUST-86484</t>
  </si>
  <si>
    <t>AMZ-2025-00572</t>
  </si>
  <si>
    <t>AMZ-2025-01201</t>
  </si>
  <si>
    <t>CUST-23970</t>
  </si>
  <si>
    <t>AMZ-2025-01504</t>
  </si>
  <si>
    <t>CUST-86955</t>
  </si>
  <si>
    <t>AMZ-2025-01289</t>
  </si>
  <si>
    <t>CUST-71605</t>
  </si>
  <si>
    <t>AMZ-2025-00049</t>
  </si>
  <si>
    <t>AMZ-2025-00079</t>
  </si>
  <si>
    <t>CUST-79615</t>
  </si>
  <si>
    <t>AMZ-2025-01125</t>
  </si>
  <si>
    <t>AMZ-2025-01368</t>
  </si>
  <si>
    <t>CUST-41195</t>
  </si>
  <si>
    <t>AMZ-2025-01658</t>
  </si>
  <si>
    <t>CUST-91678</t>
  </si>
  <si>
    <t>AMZ-2025-01403</t>
  </si>
  <si>
    <t>CUST-17104</t>
  </si>
  <si>
    <t>AMZ-2025-01548</t>
  </si>
  <si>
    <t>AMZ-2025-00405</t>
  </si>
  <si>
    <t>CUST-47777</t>
  </si>
  <si>
    <t>AMZ-2025-01076</t>
  </si>
  <si>
    <t>CUST-13534</t>
  </si>
  <si>
    <t>AMZ-2025-00481</t>
  </si>
  <si>
    <t>AMZ-2025-00648</t>
  </si>
  <si>
    <t>AMZ-2025-01002</t>
  </si>
  <si>
    <t>CUST-82692</t>
  </si>
  <si>
    <t>AMZ-2025-01321</t>
  </si>
  <si>
    <t>AMZ-2025-01390</t>
  </si>
  <si>
    <t>CUST-37535</t>
  </si>
  <si>
    <t>AMZ-2025-00100</t>
  </si>
  <si>
    <t>CUST-25915</t>
  </si>
  <si>
    <t>AMZ-2025-00295</t>
  </si>
  <si>
    <t>AMZ-2025-01091</t>
  </si>
  <si>
    <t>AMZ-2025-01328</t>
  </si>
  <si>
    <t>CUST-91351</t>
  </si>
  <si>
    <t>AMZ-2025-00231</t>
  </si>
  <si>
    <t>AMZ-2025-01361</t>
  </si>
  <si>
    <t>CUST-93202</t>
  </si>
  <si>
    <t>AMZ-2025-01511</t>
  </si>
  <si>
    <t>CUST-31319</t>
  </si>
  <si>
    <t>Thiruvananthapuram</t>
  </si>
  <si>
    <t>AMZ-2025-01632</t>
  </si>
  <si>
    <t>CUST-16175</t>
  </si>
  <si>
    <t>AMZ-2025-01008</t>
  </si>
  <si>
    <t>CUST-46471</t>
  </si>
  <si>
    <t>AMZ-2025-00077</t>
  </si>
  <si>
    <t>CUST-99687</t>
  </si>
  <si>
    <t>AMZ-2025-00173</t>
  </si>
  <si>
    <t>CUST-86225</t>
  </si>
  <si>
    <t>AMZ-2025-00236</t>
  </si>
  <si>
    <t>CUST-10221</t>
  </si>
  <si>
    <t>AMZ-2025-00644</t>
  </si>
  <si>
    <t>CUST-28958</t>
  </si>
  <si>
    <t>AMZ-2025-01266</t>
  </si>
  <si>
    <t>AMZ-2025-00098</t>
  </si>
  <si>
    <t>AMZ-2025-00241</t>
  </si>
  <si>
    <t>AMZ-2025-00276</t>
  </si>
  <si>
    <t>CUST-94896</t>
  </si>
  <si>
    <t>AMZ-2025-00849</t>
  </si>
  <si>
    <t>AMZ-2025-01608</t>
  </si>
  <si>
    <t>AMZ-2025-00074</t>
  </si>
  <si>
    <t>AMZ-2025-00489</t>
  </si>
  <si>
    <t>CUST-26299</t>
  </si>
  <si>
    <t>AMZ-2025-01649</t>
  </si>
  <si>
    <t>AMZ-2025-00325</t>
  </si>
  <si>
    <t>AMZ-2025-01389</t>
  </si>
  <si>
    <t>AMZ-2025-00376</t>
  </si>
  <si>
    <t>CUST-16826</t>
  </si>
  <si>
    <t>AMZ-2025-00820</t>
  </si>
  <si>
    <t>AMZ-2025-00129</t>
  </si>
  <si>
    <t>AMZ-2025-01401</t>
  </si>
  <si>
    <t>CUST-74942</t>
  </si>
  <si>
    <t>AMZ-2025-01606</t>
  </si>
  <si>
    <t>CUST-89516</t>
  </si>
  <si>
    <t>AMZ-2025-00155</t>
  </si>
  <si>
    <t>Apr</t>
  </si>
  <si>
    <t>Q2</t>
  </si>
  <si>
    <t>CUST-59857</t>
  </si>
  <si>
    <t>AMZ-2025-00647</t>
  </si>
  <si>
    <t>AMZ-2025-01182</t>
  </si>
  <si>
    <t>CUST-42493</t>
  </si>
  <si>
    <t>AMZ-2025-01588</t>
  </si>
  <si>
    <t>CUST-25525</t>
  </si>
  <si>
    <t>AMZ-2025-00041</t>
  </si>
  <si>
    <t>CUST-97416</t>
  </si>
  <si>
    <t>AMZ-2025-00616</t>
  </si>
  <si>
    <t>AMZ-2025-01581</t>
  </si>
  <si>
    <t>CUST-96673</t>
  </si>
  <si>
    <t>AMZ-2025-00184</t>
  </si>
  <si>
    <t>AMZ-2025-00579</t>
  </si>
  <si>
    <t>AMZ-2025-00716</t>
  </si>
  <si>
    <t>CUST-30635</t>
  </si>
  <si>
    <t>AMZ-2025-00816</t>
  </si>
  <si>
    <t>AMZ-2025-00915</t>
  </si>
  <si>
    <t>CUST-15965</t>
  </si>
  <si>
    <t>AMZ-2025-01079</t>
  </si>
  <si>
    <t>CUST-11025</t>
  </si>
  <si>
    <t>AMZ-2025-01510</t>
  </si>
  <si>
    <t>AMZ-2025-00445</t>
  </si>
  <si>
    <t>CUST-88222</t>
  </si>
  <si>
    <t>AMZ-2025-00676</t>
  </si>
  <si>
    <t>CUST-13552</t>
  </si>
  <si>
    <t>AMZ-2025-00718</t>
  </si>
  <si>
    <t>CUST-27786</t>
  </si>
  <si>
    <t>AMZ-2025-01156</t>
  </si>
  <si>
    <t>CUST-51904</t>
  </si>
  <si>
    <t>AMZ-2025-00267</t>
  </si>
  <si>
    <t>CUST-70258</t>
  </si>
  <si>
    <t>AMZ-2025-00739</t>
  </si>
  <si>
    <t>AMZ-2025-01071</t>
  </si>
  <si>
    <t>CUST-55309</t>
  </si>
  <si>
    <t>AMZ-2025-01700</t>
  </si>
  <si>
    <t>CUST-44600</t>
  </si>
  <si>
    <t>AMZ-2025-00735</t>
  </si>
  <si>
    <t>AMZ-2025-00753</t>
  </si>
  <si>
    <t>AMZ-2025-01032</t>
  </si>
  <si>
    <t>CUST-52840</t>
  </si>
  <si>
    <t>AMZ-2025-01098</t>
  </si>
  <si>
    <t>CUST-72070</t>
  </si>
  <si>
    <t>AMZ-2025-01146</t>
  </si>
  <si>
    <t>CUST-93066</t>
  </si>
  <si>
    <t>AMZ-2025-00300</t>
  </si>
  <si>
    <t>AMZ-2025-00540</t>
  </si>
  <si>
    <t>CUST-31299</t>
  </si>
  <si>
    <t>AMZ-2025-01690</t>
  </si>
  <si>
    <t>AMZ-2025-00498</t>
  </si>
  <si>
    <t>CUST-82544</t>
  </si>
  <si>
    <t>AMZ-2025-00596</t>
  </si>
  <si>
    <t>CUST-53357</t>
  </si>
  <si>
    <t>Realme Smart TV</t>
  </si>
  <si>
    <t>AMZ-2025-01059</t>
  </si>
  <si>
    <t>AMZ-2025-00032</t>
  </si>
  <si>
    <t>CUST-48752</t>
  </si>
  <si>
    <t>AMZ-2025-00269</t>
  </si>
  <si>
    <t>AMZ-2025-00610</t>
  </si>
  <si>
    <t>CUST-86720</t>
  </si>
  <si>
    <t>AMZ-2025-01392</t>
  </si>
  <si>
    <t>CUST-69087</t>
  </si>
  <si>
    <t>AMZ-2025-00116</t>
  </si>
  <si>
    <t>AMZ-2025-00615</t>
  </si>
  <si>
    <t>AMZ-2025-01352</t>
  </si>
  <si>
    <t>CUST-38080</t>
  </si>
  <si>
    <t>AMZ-2025-01487</t>
  </si>
  <si>
    <t>AMZ-2025-01522</t>
  </si>
  <si>
    <t>CUST-74789</t>
  </si>
  <si>
    <t>AMZ-2025-00167</t>
  </si>
  <si>
    <t>CUST-11934</t>
  </si>
  <si>
    <t>AMZ-2025-00549</t>
  </si>
  <si>
    <t>CUST-18907</t>
  </si>
  <si>
    <t>AMZ-2025-01694</t>
  </si>
  <si>
    <t>AMZ-2025-00145</t>
  </si>
  <si>
    <t>AMZ-2025-01177</t>
  </si>
  <si>
    <t>CUST-13101</t>
  </si>
  <si>
    <t>AMZ-2025-01639</t>
  </si>
  <si>
    <t>CUST-50768</t>
  </si>
  <si>
    <t>AMZ-2025-00497</t>
  </si>
  <si>
    <t>AMZ-2025-00634</t>
  </si>
  <si>
    <t>CUST-15383</t>
  </si>
  <si>
    <t>AMZ-2025-00874</t>
  </si>
  <si>
    <t>AMZ-2025-00888</t>
  </si>
  <si>
    <t>AMZ-2025-01229</t>
  </si>
  <si>
    <t>CUST-70482</t>
  </si>
  <si>
    <t>AMZ-2025-01345</t>
  </si>
  <si>
    <t>AMZ-2025-01541</t>
  </si>
  <si>
    <t>CUST-85392</t>
  </si>
  <si>
    <t>AMZ-2025-00331</t>
  </si>
  <si>
    <t>CUST-19710</t>
  </si>
  <si>
    <t>AMZ-2025-00379</t>
  </si>
  <si>
    <t>CUST-42527</t>
  </si>
  <si>
    <t>AMZ-2025-01174</t>
  </si>
  <si>
    <t>CUST-55056</t>
  </si>
  <si>
    <t>AMZ-2025-01288</t>
  </si>
  <si>
    <t>CUST-82384</t>
  </si>
  <si>
    <t>AMZ-2025-01369</t>
  </si>
  <si>
    <t>AMZ-2025-00360</t>
  </si>
  <si>
    <t>CUST-42662</t>
  </si>
  <si>
    <t>AMZ-2025-01106</t>
  </si>
  <si>
    <t>CUST-25713</t>
  </si>
  <si>
    <t>AMZ-2025-00214</t>
  </si>
  <si>
    <t>AMZ-2025-00550</t>
  </si>
  <si>
    <t>AMZ-2025-01330</t>
  </si>
  <si>
    <t>AMZ-2025-00793</t>
  </si>
  <si>
    <t>OnePlus Buds Pro 2</t>
  </si>
  <si>
    <t>AMZ-2025-00805</t>
  </si>
  <si>
    <t>CUST-29080</t>
  </si>
  <si>
    <t>AMZ-2025-00653</t>
  </si>
  <si>
    <t>AMZ-2025-01265</t>
  </si>
  <si>
    <t>AMZ-2025-00093</t>
  </si>
  <si>
    <t>CUST-93307</t>
  </si>
  <si>
    <t>AMZ-2025-01691</t>
  </si>
  <si>
    <t>AMZ-2025-00035</t>
  </si>
  <si>
    <t>AMZ-2025-00081</t>
  </si>
  <si>
    <t>AMZ-2025-01171</t>
  </si>
  <si>
    <t>AMZ-2025-00687</t>
  </si>
  <si>
    <t>AMZ-2025-00751</t>
  </si>
  <si>
    <t>AMZ-2025-01314</t>
  </si>
  <si>
    <t>AMZ-2025-00336</t>
  </si>
  <si>
    <t>AMZ-2025-01382</t>
  </si>
  <si>
    <t>CUST-58571</t>
  </si>
  <si>
    <t>AMZ-2025-00872</t>
  </si>
  <si>
    <t>AMZ-2025-00887</t>
  </si>
  <si>
    <t>AMZ-2025-01094</t>
  </si>
  <si>
    <t>CUST-70552</t>
  </si>
  <si>
    <t>AMZ-2025-01388</t>
  </si>
  <si>
    <t>AMZ-2025-01419</t>
  </si>
  <si>
    <t>AMZ-2025-00275</t>
  </si>
  <si>
    <t>CUST-39219</t>
  </si>
  <si>
    <t>AMZ-2025-01052</t>
  </si>
  <si>
    <t>CUST-39045</t>
  </si>
  <si>
    <t>AMZ-2025-01637</t>
  </si>
  <si>
    <t>AMZ-2025-00040</t>
  </si>
  <si>
    <t>AMZ-2025-01496</t>
  </si>
  <si>
    <t>CUST-89997</t>
  </si>
  <si>
    <t>AMZ-2025-01586</t>
  </si>
  <si>
    <t>CUST-76162</t>
  </si>
  <si>
    <t>AMZ-2025-00547</t>
  </si>
  <si>
    <t>AMZ-2025-00924</t>
  </si>
  <si>
    <t>CUST-36130</t>
  </si>
  <si>
    <t>AMZ-2025-00232</t>
  </si>
  <si>
    <t>CUST-46211</t>
  </si>
  <si>
    <t>AMZ-2025-00313</t>
  </si>
  <si>
    <t>CUST-52176</t>
  </si>
  <si>
    <t>AMZ-2025-00605</t>
  </si>
  <si>
    <t>CUST-58351</t>
  </si>
  <si>
    <t>AMZ-2025-00637</t>
  </si>
  <si>
    <t>AMZ-2025-00916</t>
  </si>
  <si>
    <t>AMZ-2025-01238</t>
  </si>
  <si>
    <t>May</t>
  </si>
  <si>
    <t>CUST-89905</t>
  </si>
  <si>
    <t>AMZ-2025-00659</t>
  </si>
  <si>
    <t>AMZ-2025-01515</t>
  </si>
  <si>
    <t>AMZ-2025-01607</t>
  </si>
  <si>
    <t>AMZ-2025-00069</t>
  </si>
  <si>
    <t>CUST-38746</t>
  </si>
  <si>
    <t>AMZ-2025-00418</t>
  </si>
  <si>
    <t>CUST-26544</t>
  </si>
  <si>
    <t>AMZ-2025-01341</t>
  </si>
  <si>
    <t>CUST-72277</t>
  </si>
  <si>
    <t>AMZ-2025-00019</t>
  </si>
  <si>
    <t>CUST-71644</t>
  </si>
  <si>
    <t>AMZ-2025-00808</t>
  </si>
  <si>
    <t>AMZ-2025-00026</t>
  </si>
  <si>
    <t>AMZ-2025-00238</t>
  </si>
  <si>
    <t>AMZ-2025-00686</t>
  </si>
  <si>
    <t>AMZ-2025-00488</t>
  </si>
  <si>
    <t>AMZ-2025-01175</t>
  </si>
  <si>
    <t>AMZ-2025-00328</t>
  </si>
  <si>
    <t>CUST-64040</t>
  </si>
  <si>
    <t>AMZ-2025-00430</t>
  </si>
  <si>
    <t>AMZ-2025-00601</t>
  </si>
  <si>
    <t>AMZ-2025-00738</t>
  </si>
  <si>
    <t>AMZ-2025-01285</t>
  </si>
  <si>
    <t>AMZ-2025-01509</t>
  </si>
  <si>
    <t>AMZ-2025-00260</t>
  </si>
  <si>
    <t>CUST-45992</t>
  </si>
  <si>
    <t>AMZ-2025-00734</t>
  </si>
  <si>
    <t>AMZ-2025-01366</t>
  </si>
  <si>
    <t>AMZ-2025-01549</t>
  </si>
  <si>
    <t>AMZ-2025-00084</t>
  </si>
  <si>
    <t>AMZ-2025-01273</t>
  </si>
  <si>
    <t>CUST-66179</t>
  </si>
  <si>
    <t>AMZ-2025-00292</t>
  </si>
  <si>
    <t>AMZ-2025-01155</t>
  </si>
  <si>
    <t>CUST-93130</t>
  </si>
  <si>
    <t>AMZ-2025-01255</t>
  </si>
  <si>
    <t>AMZ-2025-00397</t>
  </si>
  <si>
    <t>CUST-83920</t>
  </si>
  <si>
    <t>AMZ-2025-00536</t>
  </si>
  <si>
    <t>CUST-67154</t>
  </si>
  <si>
    <t>AMZ-2025-00671</t>
  </si>
  <si>
    <t>AMZ-2025-01024</t>
  </si>
  <si>
    <t>CUST-28373</t>
  </si>
  <si>
    <t>AMZ-2025-01072</t>
  </si>
  <si>
    <t>AMZ-2025-01099</t>
  </si>
  <si>
    <t>AMZ-2025-01598</t>
  </si>
  <si>
    <t>CUST-17816</t>
  </si>
  <si>
    <t>AMZ-2025-00033</t>
  </si>
  <si>
    <t>AMZ-2025-00750</t>
  </si>
  <si>
    <t>CUST-24029</t>
  </si>
  <si>
    <t>AMZ-2025-00402</t>
  </si>
  <si>
    <t>AMZ-2025-00717</t>
  </si>
  <si>
    <t>AMZ-2025-01046</t>
  </si>
  <si>
    <t>CUST-65302</t>
  </si>
  <si>
    <t>AMZ-2025-00256</t>
  </si>
  <si>
    <t>CUST-88504</t>
  </si>
  <si>
    <t>Tupperware Set</t>
  </si>
  <si>
    <t>AMZ-2025-00392</t>
  </si>
  <si>
    <t>CUST-76317</t>
  </si>
  <si>
    <t>AMZ-2025-00947</t>
  </si>
  <si>
    <t>CUST-12011</t>
  </si>
  <si>
    <t>AMZ-2025-01408</t>
  </si>
  <si>
    <t>CUST-33600</t>
  </si>
  <si>
    <t>AMZ-2025-00318</t>
  </si>
  <si>
    <t>CUST-89818</t>
  </si>
  <si>
    <t>AMZ-2025-00395</t>
  </si>
  <si>
    <t>AMZ-2025-00132</t>
  </si>
  <si>
    <t>CUST-83060</t>
  </si>
  <si>
    <t>AMZ-2025-00843</t>
  </si>
  <si>
    <t>CUST-88047</t>
  </si>
  <si>
    <t>AMZ-2025-00289</t>
  </si>
  <si>
    <t>CUST-44795</t>
  </si>
  <si>
    <t>AMZ-2025-01227</t>
  </si>
  <si>
    <t>AMZ-2025-01559</t>
  </si>
  <si>
    <t>CUST-66148</t>
  </si>
  <si>
    <t>AMZ-2025-01563</t>
  </si>
  <si>
    <t>CUST-28131</t>
  </si>
  <si>
    <t>AMZ-2025-00948</t>
  </si>
  <si>
    <t>AMZ-2025-00963</t>
  </si>
  <si>
    <t>CUST-97500</t>
  </si>
  <si>
    <t>AMZ-2025-01409</t>
  </si>
  <si>
    <t>CUST-28289</t>
  </si>
  <si>
    <t>AMZ-2025-00286</t>
  </si>
  <si>
    <t>AMZ-2025-00586</t>
  </si>
  <si>
    <t>CUST-30028</t>
  </si>
  <si>
    <t>AMZ-2025-00664</t>
  </si>
  <si>
    <t>CUST-65333</t>
  </si>
  <si>
    <t>AMZ-2025-00844</t>
  </si>
  <si>
    <t>CUST-41635</t>
  </si>
  <si>
    <t>AMZ-2025-00022</t>
  </si>
  <si>
    <t>AMZ-2025-00391</t>
  </si>
  <si>
    <t>AMZ-2025-00578</t>
  </si>
  <si>
    <t>CUST-82140</t>
  </si>
  <si>
    <t>AMZ-2025-00694</t>
  </si>
  <si>
    <t>CUST-35485</t>
  </si>
  <si>
    <t>AMZ-2025-00912</t>
  </si>
  <si>
    <t>AMZ-2025-00971</t>
  </si>
  <si>
    <t>AMZ-2025-01290</t>
  </si>
  <si>
    <t>AMZ-2025-00148</t>
  </si>
  <si>
    <t>AMZ-2025-01020</t>
  </si>
  <si>
    <t>CUST-64496</t>
  </si>
  <si>
    <t>AMZ-2025-01612</t>
  </si>
  <si>
    <t>CUST-56507</t>
  </si>
  <si>
    <t>AMZ-2025-00709</t>
  </si>
  <si>
    <t>AMZ-2025-01638</t>
  </si>
  <si>
    <t>AMZ-2025-00904</t>
  </si>
  <si>
    <t>CUST-60432</t>
  </si>
  <si>
    <t>AMZ-2025-01234</t>
  </si>
  <si>
    <t>AMZ-2025-00287</t>
  </si>
  <si>
    <t>AMZ-2025-00814</t>
  </si>
  <si>
    <t>AMZ-2025-01197</t>
  </si>
  <si>
    <t>CUST-97153</t>
  </si>
  <si>
    <t>AMZ-2025-00156</t>
  </si>
  <si>
    <t>AMZ-2025-00422</t>
  </si>
  <si>
    <t>AMZ-2025-00530</t>
  </si>
  <si>
    <t>CUST-44741</t>
  </si>
  <si>
    <t>AMZ-2025-00580</t>
  </si>
  <si>
    <t>AMZ-2025-00720</t>
  </si>
  <si>
    <t>CUST-84531</t>
  </si>
  <si>
    <t>AMZ-2025-01030</t>
  </si>
  <si>
    <t>AMZ-2025-00071</t>
  </si>
  <si>
    <t>AMZ-2025-00515</t>
  </si>
  <si>
    <t>CUST-64987</t>
  </si>
  <si>
    <t>AMZ-2025-01611</t>
  </si>
  <si>
    <t>AMZ-2025-00877</t>
  </si>
  <si>
    <t>AMZ-2025-00952</t>
  </si>
  <si>
    <t>AMZ-2025-01433</t>
  </si>
  <si>
    <t>CUST-34050</t>
  </si>
  <si>
    <t>AMZ-2025-00109</t>
  </si>
  <si>
    <t>AMZ-2025-00351</t>
  </si>
  <si>
    <t>CUST-66822</t>
  </si>
  <si>
    <t>AMZ-2025-00442</t>
  </si>
  <si>
    <t>AMZ-2025-00609</t>
  </si>
  <si>
    <t>AMZ-2025-01148</t>
  </si>
  <si>
    <t>AMZ-2025-00441</t>
  </si>
  <si>
    <t>AMZ-2025-00769</t>
  </si>
  <si>
    <t>CUST-38016</t>
  </si>
  <si>
    <t>AMZ-2025-00823</t>
  </si>
  <si>
    <t>AMZ-2025-01355</t>
  </si>
  <si>
    <t>CUST-44671</t>
  </si>
  <si>
    <t>AMZ-2025-01449</t>
  </si>
  <si>
    <t>AMZ-2025-01618</t>
  </si>
  <si>
    <t>AMZ-2025-00060</t>
  </si>
  <si>
    <t>Jun</t>
  </si>
  <si>
    <t>CUST-92149</t>
  </si>
  <si>
    <t>AMZ-2025-00091</t>
  </si>
  <si>
    <t>CUST-73904</t>
  </si>
  <si>
    <t>AMZ-2025-01128</t>
  </si>
  <si>
    <t>AMZ-2025-01214</t>
  </si>
  <si>
    <t>AMZ-2025-00160</t>
  </si>
  <si>
    <t>AMZ-2025-00220</t>
  </si>
  <si>
    <t>AMZ-2025-00537</t>
  </si>
  <si>
    <t>CUST-77561</t>
  </si>
  <si>
    <t>AMZ-2025-00703</t>
  </si>
  <si>
    <t>AMZ-2025-01215</t>
  </si>
  <si>
    <t>AMZ-2025-01472</t>
  </si>
  <si>
    <t>AMZ-2025-00062</t>
  </si>
  <si>
    <t>AMZ-2025-00282</t>
  </si>
  <si>
    <t>AMZ-2025-00408</t>
  </si>
  <si>
    <t>AMZ-2025-00534</t>
  </si>
  <si>
    <t>CUST-47388</t>
  </si>
  <si>
    <t>AMZ-2025-00728</t>
  </si>
  <si>
    <t>AMZ-2025-00875</t>
  </si>
  <si>
    <t>AMZ-2025-01055</t>
  </si>
  <si>
    <t>CUST-30585</t>
  </si>
  <si>
    <t>AMZ-2025-01304</t>
  </si>
  <si>
    <t>AMZ-2025-00519</t>
  </si>
  <si>
    <t>CUST-74923</t>
  </si>
  <si>
    <t>AMZ-2025-00541</t>
  </si>
  <si>
    <t>AMZ-2025-00831</t>
  </si>
  <si>
    <t>CUST-45697</t>
  </si>
  <si>
    <t>AMZ-2025-00865</t>
  </si>
  <si>
    <t>CUST-31992</t>
  </si>
  <si>
    <t>AMZ-2025-00957</t>
  </si>
  <si>
    <t>CUST-61876</t>
  </si>
  <si>
    <t>AMZ-2025-01001</t>
  </si>
  <si>
    <t>AMZ-2025-01186</t>
  </si>
  <si>
    <t>AMZ-2025-00443</t>
  </si>
  <si>
    <t>AMZ-2025-01025</t>
  </si>
  <si>
    <t>CUST-43386</t>
  </si>
  <si>
    <t>AMZ-2025-01204</t>
  </si>
  <si>
    <t>AMZ-2025-01233</t>
  </si>
  <si>
    <t>CUST-70589</t>
  </si>
  <si>
    <t>AMZ-2025-01264</t>
  </si>
  <si>
    <t>AMZ-2025-01507</t>
  </si>
  <si>
    <t>CUST-54657</t>
  </si>
  <si>
    <t>AMZ-2025-01518</t>
  </si>
  <si>
    <t>AMZ-2025-00719</t>
  </si>
  <si>
    <t>AMZ-2025-01149</t>
  </si>
  <si>
    <t>CUST-41266</t>
  </si>
  <si>
    <t>AMZ-2025-00758</t>
  </si>
  <si>
    <t>AMZ-2025-00989</t>
  </si>
  <si>
    <t>AMZ-2025-01044</t>
  </si>
  <si>
    <t>CUST-81810</t>
  </si>
  <si>
    <t>AMZ-2025-00278</t>
  </si>
  <si>
    <t>AMZ-2025-00505</t>
  </si>
  <si>
    <t>AMZ-2025-01253</t>
  </si>
  <si>
    <t>AMZ-2025-01411</t>
  </si>
  <si>
    <t>AMZ-2025-00608</t>
  </si>
  <si>
    <t>AMZ-2025-01109</t>
  </si>
  <si>
    <t>CUST-32782</t>
  </si>
  <si>
    <t>AMZ-2025-00181</t>
  </si>
  <si>
    <t>CUST-82420</t>
  </si>
  <si>
    <t>AMZ-2025-00261</t>
  </si>
  <si>
    <t>AMZ-2025-00603</t>
  </si>
  <si>
    <t>AMZ-2025-00984</t>
  </si>
  <si>
    <t>AMZ-2025-01579</t>
  </si>
  <si>
    <t>AMZ-2025-00522</t>
  </si>
  <si>
    <t>CUST-20527</t>
  </si>
  <si>
    <t>AMZ-2025-00599</t>
  </si>
  <si>
    <t>AMZ-2025-01583</t>
  </si>
  <si>
    <t>AMZ-2025-00452</t>
  </si>
  <si>
    <t>CUST-40161</t>
  </si>
  <si>
    <t>AMZ-2025-00520</t>
  </si>
  <si>
    <t>AMZ-2025-00827</t>
  </si>
  <si>
    <t>AMZ-2025-00988</t>
  </si>
  <si>
    <t>AMZ-2025-01121</t>
  </si>
  <si>
    <t>CUST-37742</t>
  </si>
  <si>
    <t>AMZ-2025-00825</t>
  </si>
  <si>
    <t>AMZ-2025-01023</t>
  </si>
  <si>
    <t>AMZ-2025-01058</t>
  </si>
  <si>
    <t>CUST-67912</t>
  </si>
  <si>
    <t>AMZ-2025-00102</t>
  </si>
  <si>
    <t>CUST-24621</t>
  </si>
  <si>
    <t>AMZ-2025-01569</t>
  </si>
  <si>
    <t>CUST-70910</t>
  </si>
  <si>
    <t>Coimbatore</t>
  </si>
  <si>
    <t>AMZ-2025-00652</t>
  </si>
  <si>
    <t>AMZ-2025-00697</t>
  </si>
  <si>
    <t>CUST-65069</t>
  </si>
  <si>
    <t>AMZ-2025-00797</t>
  </si>
  <si>
    <t>AMZ-2025-00293</t>
  </si>
  <si>
    <t>AMZ-2025-00945</t>
  </si>
  <si>
    <t>CUST-40613</t>
  </si>
  <si>
    <t>AMZ-2025-01015</t>
  </si>
  <si>
    <t>CUST-10282</t>
  </si>
  <si>
    <t>AMZ-2025-01119</t>
  </si>
  <si>
    <t>AMZ-2025-01506</t>
  </si>
  <si>
    <t>CUST-22833</t>
  </si>
  <si>
    <t>AMZ-2025-00316</t>
  </si>
  <si>
    <t>AMZ-2025-00638</t>
  </si>
  <si>
    <t>AMZ-2025-00600</t>
  </si>
  <si>
    <t>CUST-40735</t>
  </si>
  <si>
    <t>AMZ-2025-00791</t>
  </si>
  <si>
    <t>CUST-25396</t>
  </si>
  <si>
    <t>AMZ-2025-00131</t>
  </si>
  <si>
    <t>AMZ-2025-00740</t>
  </si>
  <si>
    <t>AMZ-2025-00973</t>
  </si>
  <si>
    <t>AMZ-2025-01090</t>
  </si>
  <si>
    <t>AMZ-2025-01135</t>
  </si>
  <si>
    <t>CUST-22704</t>
  </si>
  <si>
    <t>AMZ-2025-01599</t>
  </si>
  <si>
    <t>AMZ-2025-01676</t>
  </si>
  <si>
    <t>AMZ-2025-01360</t>
  </si>
  <si>
    <t>CUST-40495</t>
  </si>
  <si>
    <t>AMZ-2025-01422</t>
  </si>
  <si>
    <t>AMZ-2025-01187</t>
  </si>
  <si>
    <t>AMZ-2025-00128</t>
  </si>
  <si>
    <t>AMZ-2025-00551</t>
  </si>
  <si>
    <t>AMZ-2025-01347</t>
  </si>
  <si>
    <t>AMZ-2025-01426</t>
  </si>
  <si>
    <t>AMZ-2025-01657</t>
  </si>
  <si>
    <t>AMZ-2025-00617</t>
  </si>
  <si>
    <t>AMZ-2025-01221</t>
  </si>
  <si>
    <t>AMZ-2025-00631</t>
  </si>
  <si>
    <t>AMZ-2025-00889</t>
  </si>
  <si>
    <t>AMZ-2025-01057</t>
  </si>
  <si>
    <t>AMZ-2025-01383</t>
  </si>
  <si>
    <t>AMZ-2025-00288</t>
  </si>
  <si>
    <t>AMZ-2025-01048</t>
  </si>
  <si>
    <t>AMZ-2025-01364</t>
  </si>
  <si>
    <t>CUST-54236</t>
  </si>
  <si>
    <t>AMZ-2025-00255</t>
  </si>
  <si>
    <t>AMZ-2025-01592</t>
  </si>
  <si>
    <t>CUST-55607</t>
  </si>
  <si>
    <t>AMZ-2025-00076</t>
  </si>
  <si>
    <t>AMZ-2025-00819</t>
  </si>
  <si>
    <t>AMZ-2025-01274</t>
  </si>
  <si>
    <t>AMZ-2025-00088</t>
  </si>
  <si>
    <t>CUST-19508</t>
  </si>
  <si>
    <t>AMZ-2025-00356</t>
  </si>
  <si>
    <t>CUST-49446</t>
  </si>
  <si>
    <t>AMZ-2025-00453</t>
  </si>
  <si>
    <t>CUST-92397</t>
  </si>
  <si>
    <t>AMZ-2025-01140</t>
  </si>
  <si>
    <t>AMZ-2025-01250</t>
  </si>
  <si>
    <t>AMZ-2025-01578</t>
  </si>
  <si>
    <t>AMZ-2025-00235</t>
  </si>
  <si>
    <t>AMZ-2025-00838</t>
  </si>
  <si>
    <t>AMZ-2025-01480</t>
  </si>
  <si>
    <t>AMZ-2025-01640</t>
  </si>
  <si>
    <t>AMZ-2025-00729</t>
  </si>
  <si>
    <t>Jul</t>
  </si>
  <si>
    <t>Q3</t>
  </si>
  <si>
    <t>AMZ-2025-01139</t>
  </si>
  <si>
    <t>AMZ-2025-00461</t>
  </si>
  <si>
    <t>CUST-62581</t>
  </si>
  <si>
    <t>AMZ-2025-00855</t>
  </si>
  <si>
    <t>AMZ-2025-01049</t>
  </si>
  <si>
    <t>AMZ-2025-01348</t>
  </si>
  <si>
    <t>AMZ-2025-01380</t>
  </si>
  <si>
    <t>AMZ-2025-01665</t>
  </si>
  <si>
    <t>AMZ-2025-00824</t>
  </si>
  <si>
    <t>AMZ-2025-01329</t>
  </si>
  <si>
    <t>AMZ-2025-00138</t>
  </si>
  <si>
    <t>AMZ-2025-00783</t>
  </si>
  <si>
    <t>AMZ-2025-01242</t>
  </si>
  <si>
    <t>CUST-81118</t>
  </si>
  <si>
    <t>AMZ-2025-01539</t>
  </si>
  <si>
    <t>CUST-23473</t>
  </si>
  <si>
    <t>AMZ-2025-00925</t>
  </si>
  <si>
    <t>AMZ-2025-01333</t>
  </si>
  <si>
    <t>AMZ-2025-01356</t>
  </si>
  <si>
    <t>CUST-27154</t>
  </si>
  <si>
    <t>AMZ-2025-01620</t>
  </si>
  <si>
    <t>CUST-56105</t>
  </si>
  <si>
    <t>AMZ-2025-00066</t>
  </si>
  <si>
    <t>AMZ-2025-00229</t>
  </si>
  <si>
    <t>AMZ-2025-00299</t>
  </si>
  <si>
    <t>CUST-38043</t>
  </si>
  <si>
    <t>AMZ-2025-00320</t>
  </si>
  <si>
    <t>AMZ-2025-00154</t>
  </si>
  <si>
    <t>AMZ-2025-00682</t>
  </si>
  <si>
    <t>CUST-96846</t>
  </si>
  <si>
    <t>AMZ-2025-00752</t>
  </si>
  <si>
    <t>AMZ-2025-01168</t>
  </si>
  <si>
    <t>CUST-53515</t>
  </si>
  <si>
    <t>AMZ-2025-01310</t>
  </si>
  <si>
    <t>AMZ-2025-00800</t>
  </si>
  <si>
    <t>CUST-97670</t>
  </si>
  <si>
    <t>AMZ-2025-01699</t>
  </si>
  <si>
    <t>AMZ-2025-00182</t>
  </si>
  <si>
    <t>CUST-23356</t>
  </si>
  <si>
    <t>AMZ-2025-00447</t>
  </si>
  <si>
    <t>AMZ-2025-00038</t>
  </si>
  <si>
    <t>CUST-51224</t>
  </si>
  <si>
    <t>AMZ-2025-00426</t>
  </si>
  <si>
    <t>AMZ-2025-00460</t>
  </si>
  <si>
    <t>AMZ-2025-00503</t>
  </si>
  <si>
    <t>AMZ-2025-00632</t>
  </si>
  <si>
    <t>AMZ-2025-01172</t>
  </si>
  <si>
    <t>AMZ-2025-00024</t>
  </si>
  <si>
    <t>AMZ-2025-00247</t>
  </si>
  <si>
    <t>CUST-96951</t>
  </si>
  <si>
    <t>AMZ-2025-01458</t>
  </si>
  <si>
    <t>AMZ-2025-01605</t>
  </si>
  <si>
    <t>AMZ-2025-00886</t>
  </si>
  <si>
    <t>AMZ-2025-00976</t>
  </si>
  <si>
    <t>AMZ-2025-01501</t>
  </si>
  <si>
    <t>CUST-15014</t>
  </si>
  <si>
    <t>AMZ-2025-00712</t>
  </si>
  <si>
    <t>AMZ-2025-01580</t>
  </si>
  <si>
    <t>AMZ-2025-00382</t>
  </si>
  <si>
    <t>CUST-53025</t>
  </si>
  <si>
    <t>AMZ-2025-00657</t>
  </si>
  <si>
    <t>CUST-18564</t>
  </si>
  <si>
    <t>AMZ-2025-00959</t>
  </si>
  <si>
    <t>AMZ-2025-01164</t>
  </si>
  <si>
    <t>CUST-77715</t>
  </si>
  <si>
    <t>AMZ-2025-01478</t>
  </si>
  <si>
    <t>CUST-13390</t>
  </si>
  <si>
    <t>AMZ-2025-01521</t>
  </si>
  <si>
    <t>AMZ-2025-01674</t>
  </si>
  <si>
    <t>AMZ-2025-00385</t>
  </si>
  <si>
    <t>CUST-94874</t>
  </si>
  <si>
    <t>AMZ-2025-00907</t>
  </si>
  <si>
    <t>CUST-91416</t>
  </si>
  <si>
    <t>AMZ-2025-01007</t>
  </si>
  <si>
    <t>CUST-93886</t>
  </si>
  <si>
    <t>AMZ-2025-01666</t>
  </si>
  <si>
    <t>AMZ-2025-00760</t>
  </si>
  <si>
    <t>AMZ-2025-00121</t>
  </si>
  <si>
    <t>AMZ-2025-00592</t>
  </si>
  <si>
    <t>AMZ-2025-00045</t>
  </si>
  <si>
    <t>AMZ-2025-00065</t>
  </si>
  <si>
    <t>AMZ-2025-00561</t>
  </si>
  <si>
    <t>AMZ-2025-01420</t>
  </si>
  <si>
    <t>AMZ-2025-00059</t>
  </si>
  <si>
    <t>AMZ-2025-01423</t>
  </si>
  <si>
    <t>AMZ-2025-00017</t>
  </si>
  <si>
    <t>CUST-73993</t>
  </si>
  <si>
    <t>AMZ-2025-00338</t>
  </si>
  <si>
    <t>AMZ-2025-00512</t>
  </si>
  <si>
    <t>CUST-52906</t>
  </si>
  <si>
    <t>AMZ-2025-01228</t>
  </si>
  <si>
    <t>AMZ-2025-01270</t>
  </si>
  <si>
    <t>AMZ-2025-01645</t>
  </si>
  <si>
    <t>CUST-44814</t>
  </si>
  <si>
    <t>AMZ-2025-00357</t>
  </si>
  <si>
    <t>AMZ-2025-01157</t>
  </si>
  <si>
    <t>CUST-64921</t>
  </si>
  <si>
    <t>AMZ-2025-01196</t>
  </si>
  <si>
    <t>AMZ-2025-01244</t>
  </si>
  <si>
    <t>CUST-88135</t>
  </si>
  <si>
    <t>AMZ-2025-01305</t>
  </si>
  <si>
    <t>CUST-98777</t>
  </si>
  <si>
    <t>AMZ-2025-00960</t>
  </si>
  <si>
    <t>AMZ-2025-00710</t>
  </si>
  <si>
    <t>AMZ-2025-01004</t>
  </si>
  <si>
    <t>AMZ-2025-01050</t>
  </si>
  <si>
    <t>AMZ-2025-01202</t>
  </si>
  <si>
    <t>AMZ-2025-00775</t>
  </si>
  <si>
    <t>CUST-11267</t>
  </si>
  <si>
    <t>AMZ-2025-01241</t>
  </si>
  <si>
    <t>AMZ-2025-00170</t>
  </si>
  <si>
    <t>AMZ-2025-01412</t>
  </si>
  <si>
    <t>CUST-66531</t>
  </si>
  <si>
    <t>AMZ-2025-01466</t>
  </si>
  <si>
    <t>AMZ-2025-01483</t>
  </si>
  <si>
    <t>AMZ-2025-00254</t>
  </si>
  <si>
    <t>AMZ-2025-00794</t>
  </si>
  <si>
    <t>AMZ-2025-01696</t>
  </si>
  <si>
    <t>CUST-26361</t>
  </si>
  <si>
    <t>AMZ-2025-01339</t>
  </si>
  <si>
    <t>CUST-70332</t>
  </si>
  <si>
    <t>AMZ-2025-01410</t>
  </si>
  <si>
    <t>AMZ-2025-00625</t>
  </si>
  <si>
    <t>CUST-36680</t>
  </si>
  <si>
    <t>AMZ-2025-00668</t>
  </si>
  <si>
    <t>AMZ-2025-01630</t>
  </si>
  <si>
    <t>AMZ-2025-00309</t>
  </si>
  <si>
    <t>AMZ-2025-00990</t>
  </si>
  <si>
    <t>AMZ-2025-01129</t>
  </si>
  <si>
    <t>AMZ-2025-00494</t>
  </si>
  <si>
    <t>Aug</t>
  </si>
  <si>
    <t>CUST-45774</t>
  </si>
  <si>
    <t>AMZ-2025-01306</t>
  </si>
  <si>
    <t>CUST-48452</t>
  </si>
  <si>
    <t>AMZ-2025-01684</t>
  </si>
  <si>
    <t>CUST-49321</t>
  </si>
  <si>
    <t>AMZ-2025-00330</t>
  </si>
  <si>
    <t>AMZ-2025-00349</t>
  </si>
  <si>
    <t>AMZ-2025-00417</t>
  </si>
  <si>
    <t>AMZ-2025-00458</t>
  </si>
  <si>
    <t>AMZ-2025-00465</t>
  </si>
  <si>
    <t>AMZ-2025-01682</t>
  </si>
  <si>
    <t>CUST-29410</t>
  </si>
  <si>
    <t>AMZ-2025-00107</t>
  </si>
  <si>
    <t>AMZ-2025-00197</t>
  </si>
  <si>
    <t>AMZ-2025-01088</t>
  </si>
  <si>
    <t>AMZ-2025-01668</t>
  </si>
  <si>
    <t>CUST-95717</t>
  </si>
  <si>
    <t>AMZ-2025-00509</t>
  </si>
  <si>
    <t>AMZ-2025-00607</t>
  </si>
  <si>
    <t>AMZ-2025-00730</t>
  </si>
  <si>
    <t>AMZ-2025-00828</t>
  </si>
  <si>
    <t>AMZ-2025-01679</t>
  </si>
  <si>
    <t>AMZ-2025-00070</t>
  </si>
  <si>
    <t>AMZ-2025-00696</t>
  </si>
  <si>
    <t>CUST-35995</t>
  </si>
  <si>
    <t>AMZ-2025-00863</t>
  </si>
  <si>
    <t>AMZ-2025-01018</t>
  </si>
  <si>
    <t>AMZ-2025-01533</t>
  </si>
  <si>
    <t>AMZ-2025-00468</t>
  </si>
  <si>
    <t>AMZ-2025-01391</t>
  </si>
  <si>
    <t>AMZ-2025-01567</t>
  </si>
  <si>
    <t>CUST-55082</t>
  </si>
  <si>
    <t>AMZ-2025-00663</t>
  </si>
  <si>
    <t>AMZ-2025-00665</t>
  </si>
  <si>
    <t>CUST-70068</t>
  </si>
  <si>
    <t>AMZ-2025-00765</t>
  </si>
  <si>
    <t>CUST-65057</t>
  </si>
  <si>
    <t>AMZ-2025-00958</t>
  </si>
  <si>
    <t>AMZ-2025-01040</t>
  </si>
  <si>
    <t>CUST-42591</t>
  </si>
  <si>
    <t>AMZ-2025-00136</t>
  </si>
  <si>
    <t>AMZ-2025-01322</t>
  </si>
  <si>
    <t>CUST-68529</t>
  </si>
  <si>
    <t>AMZ-2025-01460</t>
  </si>
  <si>
    <t>CUST-95909</t>
  </si>
  <si>
    <t>AMZ-2025-01582</t>
  </si>
  <si>
    <t>AMZ-2025-00317</t>
  </si>
  <si>
    <t>AMZ-2025-00821</t>
  </si>
  <si>
    <t>AMZ-2025-00876</t>
  </si>
  <si>
    <t>AMZ-2025-01269</t>
  </si>
  <si>
    <t>AMZ-2025-00538</t>
  </si>
  <si>
    <t>CUST-17492</t>
  </si>
  <si>
    <t>AMZ-2025-00558</t>
  </si>
  <si>
    <t>CUST-96499</t>
  </si>
  <si>
    <t>AMZ-2025-01317</t>
  </si>
  <si>
    <t>AMZ-2025-01672</t>
  </si>
  <si>
    <t>AMZ-2025-01432</t>
  </si>
  <si>
    <t>AMZ-2025-01615</t>
  </si>
  <si>
    <t>CUST-67654</t>
  </si>
  <si>
    <t>AMZ-2025-00020</t>
  </si>
  <si>
    <t>AMZ-2025-00133</t>
  </si>
  <si>
    <t>AMZ-2025-00745</t>
  </si>
  <si>
    <t>CUST-88104</t>
  </si>
  <si>
    <t>AMZ-2025-00900</t>
  </si>
  <si>
    <t>AMZ-2025-01039</t>
  </si>
  <si>
    <t>AMZ-2025-01082</t>
  </si>
  <si>
    <t>CUST-62227</t>
  </si>
  <si>
    <t>AMZ-2025-00446</t>
  </si>
  <si>
    <t>AMZ-2025-00568</t>
  </si>
  <si>
    <t>CUST-89593</t>
  </si>
  <si>
    <t>AMZ-2025-01092</t>
  </si>
  <si>
    <t>CUST-97835</t>
  </si>
  <si>
    <t>AMZ-2025-01600</t>
  </si>
  <si>
    <t>AMZ-2025-00151</t>
  </si>
  <si>
    <t>AMZ-2025-00257</t>
  </si>
  <si>
    <t>AMZ-2025-00484</t>
  </si>
  <si>
    <t>AMZ-2025-00557</t>
  </si>
  <si>
    <t>AMZ-2025-01194</t>
  </si>
  <si>
    <t>AMZ-2025-01451</t>
  </si>
  <si>
    <t>AMZ-2025-01530</t>
  </si>
  <si>
    <t>AMZ-2025-01590</t>
  </si>
  <si>
    <t>AMZ-2025-00007</t>
  </si>
  <si>
    <t>AMZ-2025-00584</t>
  </si>
  <si>
    <t>AMZ-2025-00640</t>
  </si>
  <si>
    <t>CUST-66498</t>
  </si>
  <si>
    <t>AMZ-2025-01208</t>
  </si>
  <si>
    <t>CUST-86099</t>
  </si>
  <si>
    <t>AMZ-2025-00240</t>
  </si>
  <si>
    <t>AMZ-2025-00926</t>
  </si>
  <si>
    <t>AMZ-2025-01181</t>
  </si>
  <si>
    <t>AMZ-2025-01331</t>
  </si>
  <si>
    <t>AMZ-2025-01474</t>
  </si>
  <si>
    <t>AMZ-2025-00788</t>
  </si>
  <si>
    <t>CUST-15695</t>
  </si>
  <si>
    <t>AMZ-2025-01243</t>
  </si>
  <si>
    <t>AMZ-2025-01596</t>
  </si>
  <si>
    <t>CUST-45400</t>
  </si>
  <si>
    <t>AMZ-2025-00134</t>
  </si>
  <si>
    <t>AMZ-2025-00432</t>
  </si>
  <si>
    <t>AMZ-2025-00511</t>
  </si>
  <si>
    <t>CUST-74799</t>
  </si>
  <si>
    <t>AMZ-2025-00841</t>
  </si>
  <si>
    <t>AMZ-2025-01294</t>
  </si>
  <si>
    <t>CUST-51467</t>
  </si>
  <si>
    <t>AMZ-2025-00004</t>
  </si>
  <si>
    <t>CUST-50404</t>
  </si>
  <si>
    <t>AMZ-2025-00013</t>
  </si>
  <si>
    <t>CUST-38760</t>
  </si>
  <si>
    <t>AMZ-2025-00342</t>
  </si>
  <si>
    <t>CUST-74340</t>
  </si>
  <si>
    <t>AMZ-2025-01488</t>
  </si>
  <si>
    <t>CUST-17455</t>
  </si>
  <si>
    <t>AMZ-2025-00681</t>
  </si>
  <si>
    <t>AMZ-2025-01523</t>
  </si>
  <si>
    <t>CUST-19359</t>
  </si>
  <si>
    <t>AMZ-2025-00108</t>
  </si>
  <si>
    <t>AMZ-2025-01042</t>
  </si>
  <si>
    <t>AMZ-2025-00365</t>
  </si>
  <si>
    <t>CUST-20458</t>
  </si>
  <si>
    <t>AMZ-2025-00881</t>
  </si>
  <si>
    <t>CUST-11854</t>
  </si>
  <si>
    <t>AMZ-2025-01170</t>
  </si>
  <si>
    <t>AMZ-2025-01663</t>
  </si>
  <si>
    <t>AMZ-2025-01687</t>
  </si>
  <si>
    <t>AMZ-2025-00340</t>
  </si>
  <si>
    <t>AMZ-2025-00964</t>
  </si>
  <si>
    <t>AMZ-2025-00878</t>
  </si>
  <si>
    <t>AMZ-2025-01503</t>
  </si>
  <si>
    <t>CUST-22156</t>
  </si>
  <si>
    <t>AMZ-2025-01547</t>
  </si>
  <si>
    <t>CUST-12560</t>
  </si>
  <si>
    <t>AMZ-2025-00029</t>
  </si>
  <si>
    <t>AMZ-2025-00141</t>
  </si>
  <si>
    <t>AMZ-2025-00159</t>
  </si>
  <si>
    <t>AMZ-2025-00859</t>
  </si>
  <si>
    <t>CUST-38221</t>
  </si>
  <si>
    <t>AMZ-2025-01216</t>
  </si>
  <si>
    <t>AMZ-2025-00304</t>
  </si>
  <si>
    <t>AMZ-2025-00867</t>
  </si>
  <si>
    <t>AMZ-2025-00772</t>
  </si>
  <si>
    <t>AMZ-2025-00920</t>
  </si>
  <si>
    <t>AMZ-2025-01272</t>
  </si>
  <si>
    <t>AMZ-2025-01519</t>
  </si>
  <si>
    <t>AMZ-2025-00323</t>
  </si>
  <si>
    <t>AMZ-2025-01203</t>
  </si>
  <si>
    <t>AMZ-2025-00219</t>
  </si>
  <si>
    <t>AMZ-2025-00449</t>
  </si>
  <si>
    <t>AMZ-2025-00622</t>
  </si>
  <si>
    <t>CUST-89471</t>
  </si>
  <si>
    <t>AMZ-2025-00997</t>
  </si>
  <si>
    <t>CUST-81511</t>
  </si>
  <si>
    <t>AMZ-2025-00493</t>
  </si>
  <si>
    <t>Sep</t>
  </si>
  <si>
    <t>CUST-71261</t>
  </si>
  <si>
    <t>AMZ-2025-00574</t>
  </si>
  <si>
    <t>AMZ-2025-01178</t>
  </si>
  <si>
    <t>AMZ-2025-01280</t>
  </si>
  <si>
    <t>AMZ-2025-00002</t>
  </si>
  <si>
    <t>AMZ-2025-00678</t>
  </si>
  <si>
    <t>CUST-89069</t>
  </si>
  <si>
    <t>AMZ-2025-00901</t>
  </si>
  <si>
    <t>AMZ-2025-01158</t>
  </si>
  <si>
    <t>AMZ-2025-01374</t>
  </si>
  <si>
    <t>AMZ-2025-00187</t>
  </si>
  <si>
    <t>AMZ-2025-00280</t>
  </si>
  <si>
    <t>CUST-14067</t>
  </si>
  <si>
    <t>AMZ-2025-01497</t>
  </si>
  <si>
    <t>CUST-46421</t>
  </si>
  <si>
    <t>AMZ-2025-00724</t>
  </si>
  <si>
    <t>CUST-31643</t>
  </si>
  <si>
    <t>AMZ-2025-00224</t>
  </si>
  <si>
    <t>AMZ-2025-00302</t>
  </si>
  <si>
    <t>AMZ-2025-01544</t>
  </si>
  <si>
    <t>CUST-21959</t>
  </si>
  <si>
    <t>AMZ-2025-01628</t>
  </si>
  <si>
    <t>AMZ-2025-01625</t>
  </si>
  <si>
    <t>AMZ-2025-00073</t>
  </si>
  <si>
    <t>AMZ-2025-00702</t>
  </si>
  <si>
    <t>AMZ-2025-00851</t>
  </si>
  <si>
    <t>AMZ-2025-00991</t>
  </si>
  <si>
    <t>AMZ-2025-01005</t>
  </si>
  <si>
    <t>AMZ-2025-01188</t>
  </si>
  <si>
    <t>AMZ-2025-01210</t>
  </si>
  <si>
    <t>CUST-56112</t>
  </si>
  <si>
    <t>AMZ-2025-00264</t>
  </si>
  <si>
    <t>AMZ-2025-00335</t>
  </si>
  <si>
    <t>AMZ-2025-00667</t>
  </si>
  <si>
    <t>AMZ-2025-00761</t>
  </si>
  <si>
    <t>AMZ-2025-00832</t>
  </si>
  <si>
    <t>AMZ-2025-01465</t>
  </si>
  <si>
    <t>AMZ-2025-00486</t>
  </si>
  <si>
    <t>CUST-74042</t>
  </si>
  <si>
    <t>AMZ-2025-01152</t>
  </si>
  <si>
    <t>CUST-81819</t>
  </si>
  <si>
    <t>AMZ-2025-01475</t>
  </si>
  <si>
    <t>CUST-82848</t>
  </si>
  <si>
    <t>AMZ-2025-01560</t>
  </si>
  <si>
    <t>CUST-24208</t>
  </si>
  <si>
    <t>AMZ-2025-01570</t>
  </si>
  <si>
    <t>AMZ-2025-00941</t>
  </si>
  <si>
    <t>AMZ-2025-01629</t>
  </si>
  <si>
    <t>AMZ-2025-00478</t>
  </si>
  <si>
    <t>CUST-64387</t>
  </si>
  <si>
    <t>Kozhikode</t>
  </si>
  <si>
    <t>AMZ-2025-00621</t>
  </si>
  <si>
    <t>AMZ-2025-01231</t>
  </si>
  <si>
    <t>AMZ-2025-00880</t>
  </si>
  <si>
    <t>AMZ-2025-01686</t>
  </si>
  <si>
    <t>AMZ-2025-00037</t>
  </si>
  <si>
    <t>AMZ-2025-00200</t>
  </si>
  <si>
    <t>AMZ-2025-00230</t>
  </si>
  <si>
    <t>AMZ-2025-00265</t>
  </si>
  <si>
    <t>AMZ-2025-01161</t>
  </si>
  <si>
    <t>AMZ-2025-00327</t>
  </si>
  <si>
    <t>AMZ-2025-00374</t>
  </si>
  <si>
    <t>AMZ-2025-00204</t>
  </si>
  <si>
    <t>CUST-26591</t>
  </si>
  <si>
    <t>AMZ-2025-00975</t>
  </si>
  <si>
    <t>AMZ-2025-01279</t>
  </si>
  <si>
    <t>AMZ-2025-01404</t>
  </si>
  <si>
    <t>AMZ-2025-01624</t>
  </si>
  <si>
    <t>AMZ-2025-00993</t>
  </si>
  <si>
    <t>CUST-99733</t>
  </si>
  <si>
    <t>AMZ-2025-01298</t>
  </si>
  <si>
    <t>CUST-95990</t>
  </si>
  <si>
    <t>AMZ-2025-00080</t>
  </si>
  <si>
    <t>CUST-13248</t>
  </si>
  <si>
    <t>AMZ-2025-00473</t>
  </si>
  <si>
    <t>CUST-76616</t>
  </si>
  <si>
    <t>AMZ-2025-01019</t>
  </si>
  <si>
    <t>AMZ-2025-00063</t>
  </si>
  <si>
    <t>AMZ-2025-00598</t>
  </si>
  <si>
    <t>AMZ-2025-00311</t>
  </si>
  <si>
    <t>AMZ-2025-00672</t>
  </si>
  <si>
    <t>AMZ-2025-00951</t>
  </si>
  <si>
    <t>AMZ-2025-00968</t>
  </si>
  <si>
    <t>AMZ-2025-01514</t>
  </si>
  <si>
    <t>AMZ-2025-00061</t>
  </si>
  <si>
    <t>AMZ-2025-00291</t>
  </si>
  <si>
    <t>AMZ-2025-00354</t>
  </si>
  <si>
    <t>CUST-21542</t>
  </si>
  <si>
    <t>AMZ-2025-00965</t>
  </si>
  <si>
    <t>AMZ-2025-00496</t>
  </si>
  <si>
    <t>AMZ-2025-00571</t>
  </si>
  <si>
    <t>AMZ-2025-00679</t>
  </si>
  <si>
    <t>AMZ-2025-00817</t>
  </si>
  <si>
    <t>CUST-56025</t>
  </si>
  <si>
    <t>AMZ-2025-00962</t>
  </si>
  <si>
    <t>AMZ-2025-00967</t>
  </si>
  <si>
    <t>AMZ-2025-01053</t>
  </si>
  <si>
    <t>CUST-17716</t>
  </si>
  <si>
    <t>AMZ-2025-01555</t>
  </si>
  <si>
    <t>CUST-37110</t>
  </si>
  <si>
    <t>AMZ-2025-00034</t>
  </si>
  <si>
    <t>AMZ-2025-00099</t>
  </si>
  <si>
    <t>AMZ-2025-00343</t>
  </si>
  <si>
    <t>CUST-57419</t>
  </si>
  <si>
    <t>AMZ-2025-00744</t>
  </si>
  <si>
    <t>AMZ-2025-01222</t>
  </si>
  <si>
    <t>AMZ-2025-01371</t>
  </si>
  <si>
    <t>AMZ-2025-00209</t>
  </si>
  <si>
    <t>AMZ-2025-00514</t>
  </si>
  <si>
    <t>AMZ-2025-00903</t>
  </si>
  <si>
    <t>AMZ-2025-00545</t>
  </si>
  <si>
    <t>AMZ-2025-00122</t>
  </si>
  <si>
    <t>AMZ-2025-00462</t>
  </si>
  <si>
    <t>AMZ-2025-01642</t>
  </si>
  <si>
    <t>AMZ-2025-00018</t>
  </si>
  <si>
    <t>AMZ-2025-01075</t>
  </si>
  <si>
    <t>AMZ-2025-00407</t>
  </si>
  <si>
    <t>Oct</t>
  </si>
  <si>
    <t>Q4</t>
  </si>
  <si>
    <t>AMZ-2025-00463</t>
  </si>
  <si>
    <t>AMZ-2025-00892</t>
  </si>
  <si>
    <t>AMZ-2025-01297</t>
  </si>
  <si>
    <t>CUST-20350</t>
  </si>
  <si>
    <t>AMZ-2025-00095</t>
  </si>
  <si>
    <t>AMZ-2025-00796</t>
  </si>
  <si>
    <t>AMZ-2025-01167</t>
  </si>
  <si>
    <t>AMZ-2025-00221</t>
  </si>
  <si>
    <t>AMZ-2025-00585</t>
  </si>
  <si>
    <t>AMZ-2025-00591</t>
  </si>
  <si>
    <t>AMZ-2025-00767</t>
  </si>
  <si>
    <t>CUST-44675</t>
  </si>
  <si>
    <t>AMZ-2025-01068</t>
  </si>
  <si>
    <t>CUST-79588</t>
  </si>
  <si>
    <t>AMZ-2025-01277</t>
  </si>
  <si>
    <t>AMZ-2025-01395</t>
  </si>
  <si>
    <t>CUST-37460</t>
  </si>
  <si>
    <t>AMZ-2025-00212</t>
  </si>
  <si>
    <t>AMZ-2025-00369</t>
  </si>
  <si>
    <t>CUST-66959</t>
  </si>
  <si>
    <t>AMZ-2025-00015</t>
  </si>
  <si>
    <t>AMZ-2025-00106</t>
  </si>
  <si>
    <t>AMZ-2025-00757</t>
  </si>
  <si>
    <t>AMZ-2025-00777</t>
  </si>
  <si>
    <t>CUST-22363</t>
  </si>
  <si>
    <t>AMZ-2025-01494</t>
  </si>
  <si>
    <t>CUST-67963</t>
  </si>
  <si>
    <t>AMZ-2025-01240</t>
  </si>
  <si>
    <t>AMZ-2025-01456</t>
  </si>
  <si>
    <t>AMZ-2025-01464</t>
  </si>
  <si>
    <t>AMZ-2025-01500</t>
  </si>
  <si>
    <t>CUST-60968</t>
  </si>
  <si>
    <t>AMZ-2025-01537</t>
  </si>
  <si>
    <t>AMZ-2025-01702</t>
  </si>
  <si>
    <t>CUST-15273</t>
  </si>
  <si>
    <t>AMZ-2025-01343</t>
  </si>
  <si>
    <t>AMZ-2025-01573</t>
  </si>
  <si>
    <t>CUST-71694</t>
  </si>
  <si>
    <t>AMZ-2025-00193</t>
  </si>
  <si>
    <t>CUST-71069</t>
  </si>
  <si>
    <t>AMZ-2025-00573</t>
  </si>
  <si>
    <t>AMZ-2025-01363</t>
  </si>
  <si>
    <t>AMZ-2025-01513</t>
  </si>
  <si>
    <t>AMZ-2025-00189</t>
  </si>
  <si>
    <t>AMZ-2025-00368</t>
  </si>
  <si>
    <t>AMZ-2025-00743</t>
  </si>
  <si>
    <t>AMZ-2025-00898</t>
  </si>
  <si>
    <t>CUST-80702</t>
  </si>
  <si>
    <t>AMZ-2025-01359</t>
  </si>
  <si>
    <t>CUST-57400</t>
  </si>
  <si>
    <t>AMZ-2025-01505</t>
  </si>
  <si>
    <t>AMZ-2025-01527</t>
  </si>
  <si>
    <t>AMZ-2025-01673</t>
  </si>
  <si>
    <t>AMZ-2025-00039</t>
  </si>
  <si>
    <t>CUST-50306</t>
  </si>
  <si>
    <t>AMZ-2025-00897</t>
  </si>
  <si>
    <t>AMZ-2025-00047</t>
  </si>
  <si>
    <t>AMZ-2025-00196</t>
  </si>
  <si>
    <t>CUST-66626</t>
  </si>
  <si>
    <t>AMZ-2025-00802</t>
  </si>
  <si>
    <t>AMZ-2025-01536</t>
  </si>
  <si>
    <t>AMZ-2025-01623</t>
  </si>
  <si>
    <t>AMZ-2025-01508</t>
  </si>
  <si>
    <t>CUST-71592</t>
  </si>
  <si>
    <t>AMZ-2025-00332</t>
  </si>
  <si>
    <t>CUST-37659</t>
  </si>
  <si>
    <t>AMZ-2025-00339</t>
  </si>
  <si>
    <t>AMZ-2025-00942</t>
  </si>
  <si>
    <t>AMZ-2025-01070</t>
  </si>
  <si>
    <t>AMZ-2025-01492</t>
  </si>
  <si>
    <t>CUST-48890</t>
  </si>
  <si>
    <t>AMZ-2025-00272</t>
  </si>
  <si>
    <t>AMZ-2025-00457</t>
  </si>
  <si>
    <t>AMZ-2025-01484</t>
  </si>
  <si>
    <t>AMZ-2025-01558</t>
  </si>
  <si>
    <t>AMZ-2025-00211</t>
  </si>
  <si>
    <t>AMZ-2025-00436</t>
  </si>
  <si>
    <t>AMZ-2025-00987</t>
  </si>
  <si>
    <t>AMZ-2025-01441</t>
  </si>
  <si>
    <t>CUST-41358</t>
  </si>
  <si>
    <t>AMZ-2025-01491</t>
  </si>
  <si>
    <t>CUST-33509</t>
  </si>
  <si>
    <t>AMZ-2025-01564</t>
  </si>
  <si>
    <t>AMZ-2025-00525</t>
  </si>
  <si>
    <t>CUST-34586</t>
  </si>
  <si>
    <t>AMZ-2025-00532</t>
  </si>
  <si>
    <t>AMZ-2025-00994</t>
  </si>
  <si>
    <t>CUST-44438</t>
  </si>
  <si>
    <t>AMZ-2025-00248</t>
  </si>
  <si>
    <t>AMZ-2025-00778</t>
  </si>
  <si>
    <t>AMZ-2025-01540</t>
  </si>
  <si>
    <t>AMZ-2025-00298</t>
  </si>
  <si>
    <t>CUST-82357</t>
  </si>
  <si>
    <t>AMZ-2025-00371</t>
  </si>
  <si>
    <t>CUST-42951</t>
  </si>
  <si>
    <t>AMZ-2025-00822</t>
  </si>
  <si>
    <t>AMZ-2025-01117</t>
  </si>
  <si>
    <t>AMZ-2025-01689</t>
  </si>
  <si>
    <t>AMZ-2025-00306</t>
  </si>
  <si>
    <t>AMZ-2025-00535</t>
  </si>
  <si>
    <t>AMZ-2025-00635</t>
  </si>
  <si>
    <t>AMZ-2025-00642</t>
  </si>
  <si>
    <t>CUST-83519</t>
  </si>
  <si>
    <t>AMZ-2025-01621</t>
  </si>
  <si>
    <t>AMZ-2025-01291</t>
  </si>
  <si>
    <t>CUST-19329</t>
  </si>
  <si>
    <t>AMZ-2025-00078</t>
  </si>
  <si>
    <t>CUST-36365</t>
  </si>
  <si>
    <t>AMZ-2025-00389</t>
  </si>
  <si>
    <t>AMZ-2025-00390</t>
  </si>
  <si>
    <t>CUST-77952</t>
  </si>
  <si>
    <t>AMZ-2025-00949</t>
  </si>
  <si>
    <t>AMZ-2025-01069</t>
  </si>
  <si>
    <t>AMZ-2025-01138</t>
  </si>
  <si>
    <t>AMZ-2025-00216</t>
  </si>
  <si>
    <t>CUST-12540</t>
  </si>
  <si>
    <t>AMZ-2025-00928</t>
  </si>
  <si>
    <t>AMZ-2025-00273</t>
  </si>
  <si>
    <t>AMZ-2025-00829</t>
  </si>
  <si>
    <t>AMZ-2025-00424</t>
  </si>
  <si>
    <t>CUST-17146</t>
  </si>
  <si>
    <t>AMZ-2025-01286</t>
  </si>
  <si>
    <t>AMZ-2025-01512</t>
  </si>
  <si>
    <t>AMZ-2025-00266</t>
  </si>
  <si>
    <t>CUST-38534</t>
  </si>
  <si>
    <t>AMZ-2025-00163</t>
  </si>
  <si>
    <t>AMZ-2025-00487</t>
  </si>
  <si>
    <t>CUST-20500</t>
  </si>
  <si>
    <t>AMZ-2025-00835</t>
  </si>
  <si>
    <t>AMZ-2025-00862</t>
  </si>
  <si>
    <t>AMZ-2025-01136</t>
  </si>
  <si>
    <t>AMZ-2025-01218</t>
  </si>
  <si>
    <t>AMZ-2025-01417</t>
  </si>
  <si>
    <t>AMZ-2025-01421</t>
  </si>
  <si>
    <t>AMZ-2025-01498</t>
  </si>
  <si>
    <t>CUST-61116</t>
  </si>
  <si>
    <t>AMZ-2025-01697</t>
  </si>
  <si>
    <t>CUST-93320</t>
  </si>
  <si>
    <t>AMZ-2025-00089</t>
  </si>
  <si>
    <t>AMZ-2025-01589</t>
  </si>
  <si>
    <t>AMZ-2025-01643</t>
  </si>
  <si>
    <t>AMZ-2025-00054</t>
  </si>
  <si>
    <t>CUST-12719</t>
  </si>
  <si>
    <t>AMZ-2025-00562</t>
  </si>
  <si>
    <t>CUST-46458</t>
  </si>
  <si>
    <t>AMZ-2025-00932</t>
  </si>
  <si>
    <t>CUST-59968</t>
  </si>
  <si>
    <t>AMZ-2025-01323</t>
  </si>
  <si>
    <t>AMZ-2025-01354</t>
  </si>
  <si>
    <t>AMZ-2025-00361</t>
  </si>
  <si>
    <t>Nov</t>
  </si>
  <si>
    <t>AMZ-2025-00845</t>
  </si>
  <si>
    <t>AMZ-2025-00970</t>
  </si>
  <si>
    <t>AMZ-2025-01698</t>
  </si>
  <si>
    <t>AMZ-2025-00067</t>
  </si>
  <si>
    <t>AMZ-2025-00370</t>
  </si>
  <si>
    <t>AMZ-2025-00056</t>
  </si>
  <si>
    <t>CUST-67125</t>
  </si>
  <si>
    <t>AMZ-2025-00459</t>
  </si>
  <si>
    <t>AMZ-2025-00944</t>
  </si>
  <si>
    <t>AMZ-2025-01207</t>
  </si>
  <si>
    <t>AMZ-2025-01307</t>
  </si>
  <si>
    <t>CUST-24663</t>
  </si>
  <si>
    <t>AMZ-2025-00475</t>
  </si>
  <si>
    <t>CUST-87992</t>
  </si>
  <si>
    <t>AMZ-2025-00611</t>
  </si>
  <si>
    <t>AMZ-2025-00693</t>
  </si>
  <si>
    <t>AMZ-2025-01648</t>
  </si>
  <si>
    <t>AMZ-2025-01183</t>
  </si>
  <si>
    <t>CUST-16630</t>
  </si>
  <si>
    <t>AMZ-2025-00680</t>
  </si>
  <si>
    <t>AMZ-2025-00927</t>
  </si>
  <si>
    <t>AMZ-2025-01027</t>
  </si>
  <si>
    <t>CUST-67905</t>
  </si>
  <si>
    <t>AMZ-2025-01619</t>
  </si>
  <si>
    <t>AMZ-2025-00158</t>
  </si>
  <si>
    <t>AMZ-2025-00346</t>
  </si>
  <si>
    <t>CUST-88907</t>
  </si>
  <si>
    <t>AMZ-2025-00353</t>
  </si>
  <si>
    <t>AMZ-2025-01045</t>
  </si>
  <si>
    <t>AMZ-2025-01626</t>
  </si>
  <si>
    <t>AMZ-2025-01546</t>
  </si>
  <si>
    <t>AMZ-2025-01550</t>
  </si>
  <si>
    <t>AMZ-2025-00009</t>
  </si>
  <si>
    <t>CUST-53540</t>
  </si>
  <si>
    <t>AMZ-2025-00118</t>
  </si>
  <si>
    <t>AMZ-2025-00491</t>
  </si>
  <si>
    <t>AMZ-2025-01126</t>
  </si>
  <si>
    <t>AMZ-2025-01529</t>
  </si>
  <si>
    <t>AMZ-2025-00321</t>
  </si>
  <si>
    <t>AMZ-2025-00979</t>
  </si>
  <si>
    <t>AMZ-2025-01159</t>
  </si>
  <si>
    <t>AMZ-2025-01315</t>
  </si>
  <si>
    <t>AMZ-2025-00068</t>
  </si>
  <si>
    <t>AMZ-2025-00420</t>
  </si>
  <si>
    <t>AMZ-2025-01066</t>
  </si>
  <si>
    <t>CUST-64165</t>
  </si>
  <si>
    <t>AMZ-2025-01124</t>
  </si>
  <si>
    <t>AMZ-2025-01132</t>
  </si>
  <si>
    <t>CUST-28643</t>
  </si>
  <si>
    <t>AMZ-2025-00375</t>
  </si>
  <si>
    <t>CUST-75836</t>
  </si>
  <si>
    <t>AMZ-2025-00435</t>
  </si>
  <si>
    <t>CUST-18981</t>
  </si>
  <si>
    <t>AMZ-2025-00439</t>
  </si>
  <si>
    <t>AMZ-2025-01295</t>
  </si>
  <si>
    <t>AMZ-2025-00324</t>
  </si>
  <si>
    <t>AMZ-2025-00345</t>
  </si>
  <si>
    <t>AMZ-2025-01440</t>
  </si>
  <si>
    <t>CUST-97410</t>
  </si>
  <si>
    <t>AMZ-2025-01077</t>
  </si>
  <si>
    <t>CUST-47353</t>
  </si>
  <si>
    <t>AMZ-2025-01211</t>
  </si>
  <si>
    <t>AMZ-2025-01470</t>
  </si>
  <si>
    <t>AMZ-2025-00329</t>
  </si>
  <si>
    <t>CUST-80236</t>
  </si>
  <si>
    <t>AMZ-2025-01193</t>
  </si>
  <si>
    <t>AMZ-2025-00419</t>
  </si>
  <si>
    <t>AMZ-2025-00495</t>
  </si>
  <si>
    <t>AMZ-2025-01219</t>
  </si>
  <si>
    <t>CUST-90301</t>
  </si>
  <si>
    <t>AMZ-2025-01486</t>
  </si>
  <si>
    <t>AMZ-2025-00556</t>
  </si>
  <si>
    <t>CUST-89806</t>
  </si>
  <si>
    <t>AMZ-2025-00711</t>
  </si>
  <si>
    <t>AMZ-2025-00939</t>
  </si>
  <si>
    <t>CUST-41946</t>
  </si>
  <si>
    <t>AMZ-2025-00670</t>
  </si>
  <si>
    <t>AMZ-2025-01056</t>
  </si>
  <si>
    <t>AMZ-2025-01316</t>
  </si>
  <si>
    <t>AMZ-2025-01337</t>
  </si>
  <si>
    <t>CUST-53933</t>
  </si>
  <si>
    <t>AMZ-2025-00055</t>
  </si>
  <si>
    <t>AMZ-2025-00683</t>
  </si>
  <si>
    <t>CUST-73653</t>
  </si>
  <si>
    <t>AMZ-2025-01652</t>
  </si>
  <si>
    <t>CUST-27361</t>
  </si>
  <si>
    <t>AMZ-2025-01104</t>
  </si>
  <si>
    <t>AMZ-2025-00914</t>
  </si>
  <si>
    <t>AMZ-2025-00943</t>
  </si>
  <si>
    <t>AMZ-2025-01438</t>
  </si>
  <si>
    <t>CUST-60140</t>
  </si>
  <si>
    <t>AMZ-2025-00064</t>
  </si>
  <si>
    <t>AMZ-2025-00094</t>
  </si>
  <si>
    <t>AMZ-2025-00401</t>
  </si>
  <si>
    <t>AMZ-2025-01462</t>
  </si>
  <si>
    <t>AMZ-2025-01562</t>
  </si>
  <si>
    <t>AMZ-2025-00597</t>
  </si>
  <si>
    <t>AMZ-2025-01150</t>
  </si>
  <si>
    <t>AMZ-2025-01373</t>
  </si>
  <si>
    <t>AMZ-2025-01659</t>
  </si>
  <si>
    <t>AMZ-2025-00358</t>
  </si>
  <si>
    <t>AMZ-2025-00626</t>
  </si>
  <si>
    <t>AMZ-2025-00641</t>
  </si>
  <si>
    <t>CUST-62350</t>
  </si>
  <si>
    <t>AMZ-2025-00846</t>
  </si>
  <si>
    <t>AMZ-2025-01006</t>
  </si>
  <si>
    <t>AMZ-2025-01293</t>
  </si>
  <si>
    <t>CUST-99974</t>
  </si>
  <si>
    <t>AMZ-2025-01516</t>
  </si>
  <si>
    <t>AMZ-2025-00215</t>
  </si>
  <si>
    <t>AMZ-2025-00499</t>
  </si>
  <si>
    <t>AMZ-2025-00533</t>
  </si>
  <si>
    <t>AMZ-2025-00995</t>
  </si>
  <si>
    <t>AMZ-2025-01047</t>
  </si>
  <si>
    <t>AMZ-2025-00896</t>
  </si>
  <si>
    <t>CUST-69692</t>
  </si>
  <si>
    <t>AMZ-2025-01165</t>
  </si>
  <si>
    <t>AMZ-2025-01353</t>
  </si>
  <si>
    <t>AMZ-2025-00319</t>
  </si>
  <si>
    <t>AMZ-2025-00698</t>
  </si>
  <si>
    <t>CUST-46241</t>
  </si>
  <si>
    <t>AMZ-2025-00978</t>
  </si>
  <si>
    <t>AMZ-2025-01367</t>
  </si>
  <si>
    <t>AMZ-2025-00234</t>
  </si>
  <si>
    <t>Dec</t>
  </si>
  <si>
    <t>AMZ-2025-01078</t>
  </si>
  <si>
    <t>AMZ-2025-00161</t>
  </si>
  <si>
    <t>AMZ-2025-00675</t>
  </si>
  <si>
    <t>AMZ-2025-01009</t>
  </si>
  <si>
    <t>AMZ-2025-01031</t>
  </si>
  <si>
    <t>AMZ-2025-00308</t>
  </si>
  <si>
    <t>AMZ-2025-00922</t>
  </si>
  <si>
    <t>AMZ-2025-01041</t>
  </si>
  <si>
    <t>AMZ-2025-00595</t>
  </si>
  <si>
    <t>AMZ-2025-00923</t>
  </si>
  <si>
    <t>AMZ-2025-00237</t>
  </si>
  <si>
    <t>AMZ-2025-00326</t>
  </si>
  <si>
    <t>AMZ-2025-00393</t>
  </si>
  <si>
    <t>AMZ-2025-00764</t>
  </si>
  <si>
    <t>AMZ-2025-00861</t>
  </si>
  <si>
    <t>CUST-51359</t>
  </si>
  <si>
    <t>AMZ-2025-01114</t>
  </si>
  <si>
    <t>AMZ-2025-00411</t>
  </si>
  <si>
    <t>CUST-44993</t>
  </si>
  <si>
    <t>AMZ-2025-00935</t>
  </si>
  <si>
    <t>CUST-39389</t>
  </si>
  <si>
    <t>AMZ-2025-00006</t>
  </si>
  <si>
    <t>AMZ-2025-00836</t>
  </si>
  <si>
    <t>AMZ-2025-01093</t>
  </si>
  <si>
    <t>AMZ-2025-01340</t>
  </si>
  <si>
    <t>AMZ-2025-01413</t>
  </si>
  <si>
    <t>AMZ-2025-00202</t>
  </si>
  <si>
    <t>AMZ-2025-00367</t>
  </si>
  <si>
    <t>AMZ-2025-01452</t>
  </si>
  <si>
    <t>AMZ-2025-00590</t>
  </si>
  <si>
    <t>AMZ-2025-01400</t>
  </si>
  <si>
    <t>CUST-23577</t>
  </si>
  <si>
    <t>AMZ-2025-00253</t>
  </si>
  <si>
    <t>AMZ-2025-01014</t>
  </si>
  <si>
    <t>AMZ-2025-00042</t>
  </si>
  <si>
    <t>CUST-23173</t>
  </si>
  <si>
    <t>AMZ-2025-00113</t>
  </si>
  <si>
    <t>AMZ-2025-00157</t>
  </si>
  <si>
    <t>AMZ-2025-00171</t>
  </si>
  <si>
    <t>CUST-82350</t>
  </si>
  <si>
    <t>AMZ-2025-00259</t>
  </si>
  <si>
    <t>AMZ-2025-00526</t>
  </si>
  <si>
    <t>AMZ-2025-00567</t>
  </si>
  <si>
    <t>AMZ-2025-00604</t>
  </si>
  <si>
    <t>AMZ-2025-01176</t>
  </si>
  <si>
    <t>AMZ-2025-01594</t>
  </si>
  <si>
    <t>AMZ-2025-00656</t>
  </si>
  <si>
    <t>AMZ-2025-00763</t>
  </si>
  <si>
    <t>AMZ-2025-01325</t>
  </si>
  <si>
    <t>AMZ-2025-00012</t>
  </si>
  <si>
    <t>AMZ-2025-00044</t>
  </si>
  <si>
    <t>CUST-29528</t>
  </si>
  <si>
    <t>AMZ-2025-00162</t>
  </si>
  <si>
    <t>AMZ-2025-01151</t>
  </si>
  <si>
    <t>AMZ-2025-01477</t>
  </si>
  <si>
    <t>AMZ-2025-01133</t>
  </si>
  <si>
    <t>AMZ-2025-01141</t>
  </si>
  <si>
    <t>AMZ-2025-01166</t>
  </si>
  <si>
    <t>AMZ-2025-01650</t>
  </si>
  <si>
    <t>AMZ-2025-00388</t>
  </si>
  <si>
    <t>AMZ-2025-01036</t>
  </si>
  <si>
    <t>CUST-42816</t>
  </si>
  <si>
    <t>AMZ-2025-01163</t>
  </si>
  <si>
    <t>AMZ-2025-01245</t>
  </si>
  <si>
    <t>CUST-90173</t>
  </si>
  <si>
    <t>AMZ-2025-01597</t>
  </si>
  <si>
    <t>CUST-39816</t>
  </si>
  <si>
    <t>AMZ-2025-00517</t>
  </si>
  <si>
    <t>AMZ-2025-00633</t>
  </si>
  <si>
    <t>CUST-63523</t>
  </si>
  <si>
    <t>AMZ-2025-00754</t>
  </si>
  <si>
    <t>AMZ-2025-01416</t>
  </si>
  <si>
    <t>AMZ-2025-01468</t>
  </si>
  <si>
    <t>AMZ-2025-01704</t>
  </si>
  <si>
    <t>CUST-78386</t>
  </si>
  <si>
    <t>AMZ-2025-01246</t>
  </si>
  <si>
    <t>CUST-19287</t>
  </si>
  <si>
    <t>AMZ-2025-01576</t>
  </si>
  <si>
    <t>CUST-59192</t>
  </si>
  <si>
    <t>AMZ-2025-00466</t>
  </si>
  <si>
    <t>AMZ-2025-00871</t>
  </si>
  <si>
    <t>AMZ-2025-00427</t>
  </si>
  <si>
    <t>AMZ-2025-00477</t>
  </si>
  <si>
    <t>CUST-66057</t>
  </si>
  <si>
    <t>AMZ-2025-01587</t>
  </si>
  <si>
    <t>AMZ-2025-00137</t>
  </si>
  <si>
    <t>AMZ-2025-00352</t>
  </si>
  <si>
    <t>AMZ-2025-00649</t>
  </si>
  <si>
    <t>AMZ-2025-00669</t>
  </si>
  <si>
    <t>AMZ-2025-00930</t>
  </si>
  <si>
    <t>CUST-74178</t>
  </si>
  <si>
    <t>AMZ-2025-00472</t>
  </si>
  <si>
    <t>AMZ-2025-00546</t>
  </si>
  <si>
    <t>AMZ-2025-00643</t>
  </si>
  <si>
    <t>AMZ-2025-00674</t>
  </si>
  <si>
    <t>AMZ-2025-01249</t>
  </si>
  <si>
    <t>AMZ-2025-01575</t>
  </si>
  <si>
    <t>AMZ-2025-00715</t>
  </si>
  <si>
    <t>AMZ-2025-01043</t>
  </si>
  <si>
    <t>AMZ-2025-01195</t>
  </si>
  <si>
    <t>AMZ-2025-00097</t>
  </si>
  <si>
    <t>AMZ-2025-00176</t>
  </si>
  <si>
    <t>AMZ-2025-00296</t>
  </si>
  <si>
    <t>AMZ-2025-00307</t>
  </si>
  <si>
    <t>AMZ-2025-00314</t>
  </si>
  <si>
    <t>CUST-30379</t>
  </si>
  <si>
    <t>AMZ-2025-00412</t>
  </si>
  <si>
    <t>CUST-19358</t>
  </si>
  <si>
    <t>AMZ-2025-00513</t>
  </si>
  <si>
    <t>CUST-78937</t>
  </si>
  <si>
    <t>AMZ-2025-00768</t>
  </si>
  <si>
    <t>AMZ-2025-00803</t>
  </si>
  <si>
    <t>AMZ-2025-01085</t>
  </si>
  <si>
    <t>AMZ-2025-01226</t>
  </si>
  <si>
    <t>AMZ-2025-00085</t>
  </si>
  <si>
    <t>AMZ-2025-00434</t>
  </si>
  <si>
    <t>CUST-51505</t>
  </si>
  <si>
    <t>AMZ-2025-01602</t>
  </si>
  <si>
    <t>CUST-87356</t>
  </si>
  <si>
    <t>AMZ-2025-01653</t>
  </si>
  <si>
    <t>AMZ-2025-00523</t>
  </si>
  <si>
    <t>CUST-95823</t>
  </si>
  <si>
    <t>AMZ-2025-00902</t>
  </si>
  <si>
    <t>AMZ-2025-01130</t>
  </si>
  <si>
    <t>AMZ-2025-00576</t>
  </si>
  <si>
    <t>AMZ-2025-00152</t>
  </si>
  <si>
    <t>AMZ-2025-00456</t>
  </si>
  <si>
    <t>CUST-66333</t>
  </si>
  <si>
    <t>AMZ-2025-00810</t>
  </si>
  <si>
    <t>AMZ-2025-01300</t>
  </si>
  <si>
    <t>AMZ-2025-00199</t>
  </si>
  <si>
    <t>AMZ-2025-00252</t>
  </si>
  <si>
    <t>AMZ-2025-00386</t>
  </si>
  <si>
    <t>AMZ-2025-00566</t>
  </si>
  <si>
    <t>AMZ-2025-00569</t>
  </si>
  <si>
    <t>AMZ-2025-01357</t>
  </si>
  <si>
    <t>AMZ-2026-01568</t>
  </si>
  <si>
    <t>CUST-32431</t>
  </si>
  <si>
    <t>AMZ-2026-00192</t>
  </si>
  <si>
    <t>AMZ-2026-00504</t>
  </si>
  <si>
    <t>AMZ-2026-01192</t>
  </si>
  <si>
    <t>AMZ-2026-01332</t>
  </si>
  <si>
    <t>AMZ-2026-01476</t>
  </si>
  <si>
    <t>AMZ-2026-01703</t>
  </si>
  <si>
    <t>AMZ-2026-00474</t>
  </si>
  <si>
    <t>AMZ-2026-00749</t>
  </si>
  <si>
    <t>AMZ-2026-01577</t>
  </si>
  <si>
    <t>AMZ-2026-00014</t>
  </si>
  <si>
    <t>AMZ-2026-00180</t>
  </si>
  <si>
    <t>CUST-16734</t>
  </si>
  <si>
    <t>AMZ-2026-01252</t>
  </si>
  <si>
    <t>AMZ-2026-01276</t>
  </si>
  <si>
    <t>CUST-25014</t>
  </si>
  <si>
    <t>AMZ-2026-01561</t>
  </si>
  <si>
    <t>AMZ-2026-01693</t>
  </si>
  <si>
    <t>AMZ-2026-00048</t>
  </si>
  <si>
    <t>AMZ-2026-00905</t>
  </si>
  <si>
    <t>AMZ-2026-00755</t>
  </si>
  <si>
    <t>AMZ-2026-01016</t>
  </si>
  <si>
    <t>CUST-21970</t>
  </si>
  <si>
    <t>AMZ-2026-01063</t>
  </si>
  <si>
    <t>AMZ-2026-01095</t>
  </si>
  <si>
    <t>AMZ-2026-01362</t>
  </si>
  <si>
    <t>AMZ-2026-01405</t>
  </si>
  <si>
    <t>AMZ-2026-00450</t>
  </si>
  <si>
    <t>AMZ-2026-01627</t>
  </si>
  <si>
    <t>AMZ-2026-00305</t>
  </si>
  <si>
    <t>AMZ-2026-00673</t>
  </si>
  <si>
    <t>AMZ-2026-00770</t>
  </si>
  <si>
    <t>AMZ-2026-00848</t>
  </si>
  <si>
    <t>CUST-29476</t>
  </si>
  <si>
    <t>AMZ-2026-01387</t>
  </si>
  <si>
    <t>AMZ-2026-00956</t>
  </si>
  <si>
    <t>AMZ-2026-01463</t>
  </si>
  <si>
    <t>AMZ-2026-00895</t>
  </si>
  <si>
    <t>AMZ-2026-01287</t>
  </si>
  <si>
    <t>AMZ-2026-00031</t>
  </si>
  <si>
    <t>AMZ-2026-00423</t>
  </si>
  <si>
    <t>AMZ-2026-01083</t>
  </si>
  <si>
    <t>CUST-59689</t>
  </si>
  <si>
    <t>AMZ-2026-01120</t>
  </si>
  <si>
    <t>AMZ-2026-00929</t>
  </si>
  <si>
    <t>AMZ-2026-01635</t>
  </si>
  <si>
    <t>AMZ-2026-00366</t>
  </si>
  <si>
    <t>CUST-56357</t>
  </si>
  <si>
    <t>AMZ-2026-00628</t>
  </si>
  <si>
    <t>AMZ-2026-01335</t>
  </si>
  <si>
    <t>AMZ-2026-01453</t>
  </si>
  <si>
    <t>AMZ-2026-00521</t>
  </si>
  <si>
    <t>AMZ-2026-01376</t>
  </si>
  <si>
    <t>AMZ-2026-01499</t>
  </si>
  <si>
    <t>CUST-72216</t>
  </si>
  <si>
    <t>AMZ-2026-00804</t>
  </si>
  <si>
    <t>AMZ-2026-01185</t>
  </si>
  <si>
    <t>AMZ-2026-00624</t>
  </si>
  <si>
    <t>CUST-82512</t>
  </si>
  <si>
    <t>AMZ-2026-00660</t>
  </si>
  <si>
    <t>AMZ-2026-01026</t>
  </si>
  <si>
    <t>AMZ-2026-00437</t>
  </si>
  <si>
    <t>AMZ-2026-00582</t>
  </si>
  <si>
    <t>CUST-94080</t>
  </si>
  <si>
    <t>AMZ-2026-00996</t>
  </si>
  <si>
    <t>AMZ-2026-00852</t>
  </si>
  <si>
    <t>AMZ-2026-00869</t>
  </si>
  <si>
    <t>AMZ-2026-01123</t>
  </si>
  <si>
    <t>AMZ-2026-01247</t>
  </si>
  <si>
    <t>CUST-20745</t>
  </si>
  <si>
    <t>AMZ-2026-01301</t>
  </si>
  <si>
    <t>AMZ-2026-01667</t>
  </si>
  <si>
    <t>AMZ-2026-01122</t>
  </si>
  <si>
    <t>AMZ-2026-00593</t>
  </si>
  <si>
    <t>AMZ-2026-00075</t>
  </si>
  <si>
    <t>AMZ-2026-00169</t>
  </si>
  <si>
    <t>AMZ-2026-00428</t>
  </si>
  <si>
    <t>AMZ-2026-00840</t>
  </si>
  <si>
    <t>AMZ-2026-01096</t>
  </si>
  <si>
    <t>AMZ-2026-00010</t>
  </si>
  <si>
    <t>CUST-66985</t>
  </si>
  <si>
    <t>AMZ-2026-00554</t>
  </si>
  <si>
    <t>CUST-46559</t>
  </si>
  <si>
    <t>AMZ-2026-01199</t>
  </si>
  <si>
    <t>AMZ-2026-01443</t>
  </si>
  <si>
    <t>CUST-51347</t>
  </si>
  <si>
    <t>AMZ-2026-00123</t>
  </si>
  <si>
    <t>AMZ-2026-00485</t>
  </si>
  <si>
    <t>CUST-95813</t>
  </si>
  <si>
    <t>AMZ-2026-01107</t>
  </si>
  <si>
    <t>AMZ-2026-01557</t>
  </si>
  <si>
    <t>AMZ-2026-00016</t>
  </si>
  <si>
    <t>AMZ-2026-00310</t>
  </si>
  <si>
    <t>AMZ-2026-01028</t>
  </si>
  <si>
    <t>AMZ-2026-01502</t>
  </si>
  <si>
    <t>AMZ-2026-00043</t>
  </si>
  <si>
    <t>CUST-62296</t>
  </si>
  <si>
    <t>AMZ-2026-00057</t>
  </si>
  <si>
    <t>AMZ-2026-00350</t>
  </si>
  <si>
    <t>AMZ-2026-00479</t>
  </si>
  <si>
    <t>AMZ-2026-00555</t>
  </si>
  <si>
    <t>AMZ-2026-01275</t>
  </si>
  <si>
    <t>AMZ-2026-01342</t>
  </si>
  <si>
    <t>AMZ-2026-01358</t>
  </si>
  <si>
    <t>AMZ-2026-01372</t>
  </si>
  <si>
    <t>AMZ-2026-00290</t>
  </si>
  <si>
    <t>AMZ-2026-00444</t>
  </si>
  <si>
    <t>AMZ-2026-00552</t>
  </si>
  <si>
    <t>CUST-37549</t>
  </si>
  <si>
    <t>AMZ-2026-01010</t>
  </si>
  <si>
    <t>CUST-74038</t>
  </si>
  <si>
    <t>AMZ-2026-00105</t>
  </si>
  <si>
    <t>AMZ-2026-00195</t>
  </si>
  <si>
    <t>AMZ-2026-01081</t>
  </si>
  <si>
    <t>AMZ-2026-01257</t>
  </si>
  <si>
    <t>AMZ-2026-01414</t>
  </si>
  <si>
    <t>AMZ-2026-01572</t>
  </si>
  <si>
    <t>AMZ-2026-00127</t>
  </si>
  <si>
    <t>AMZ-2026-00946</t>
  </si>
  <si>
    <t>CUST-75323</t>
  </si>
  <si>
    <t>AMZ-2026-00090</t>
  </si>
  <si>
    <t>AMZ-2026-00168</t>
  </si>
  <si>
    <t>AMZ-2026-00178</t>
  </si>
  <si>
    <t>CUST-21221</t>
  </si>
  <si>
    <t>AMZ-2026-00333</t>
  </si>
  <si>
    <t>CUST-35203</t>
  </si>
  <si>
    <t>AMZ-2026-00416</t>
  </si>
  <si>
    <t>AMZ-2026-00701</t>
  </si>
  <si>
    <t>AMZ-2026-01479</t>
  </si>
  <si>
    <t>AMZ-2026-01011</t>
  </si>
  <si>
    <t>AMZ-2026-01062</t>
  </si>
  <si>
    <t>AMZ-2026-00553</t>
  </si>
  <si>
    <t>CUST-75909</t>
  </si>
  <si>
    <t>AMZ-2026-00629</t>
  </si>
  <si>
    <t>AMZ-2026-00866</t>
  </si>
  <si>
    <t>AMZ-2026-01021</t>
  </si>
  <si>
    <t>AMZ-2026-01038</t>
  </si>
  <si>
    <t>AMZ-2026-01584</t>
  </si>
  <si>
    <t>AMZ-2026-00620</t>
  </si>
  <si>
    <t>AMZ-2026-00146</t>
  </si>
  <si>
    <t>AMZ-2026-00218</t>
  </si>
  <si>
    <t>AMZ-2026-00250</t>
  </si>
  <si>
    <t>CUST-98259</t>
  </si>
  <si>
    <t>AMZ-2026-01191</t>
  </si>
  <si>
    <t>AMZ-2026-01209</t>
  </si>
  <si>
    <t>AMZ-2026-01302</t>
  </si>
  <si>
    <t>AMZ-2026-01406</t>
  </si>
  <si>
    <t>AMZ-2026-00082</t>
  </si>
  <si>
    <t>AMZ-2026-00619</t>
  </si>
  <si>
    <t>AMZ-2026-01074</t>
  </si>
  <si>
    <t>AMZ-2026-01481</t>
  </si>
  <si>
    <t>AMZ-2026-00191</t>
  </si>
  <si>
    <t>CUST-76244</t>
  </si>
  <si>
    <t>AMZ-2026-00410</t>
  </si>
  <si>
    <t>AMZ-2026-00482</t>
  </si>
  <si>
    <t>AMZ-2026-01212</t>
  </si>
  <si>
    <t>AMZ-2026-01239</t>
  </si>
  <si>
    <t>AMZ-2026-00618</t>
  </si>
  <si>
    <t>CUST-96900</t>
  </si>
  <si>
    <t>AMZ-2026-01097</t>
  </si>
  <si>
    <t>AMZ-2026-00355</t>
  </si>
  <si>
    <t>AMZ-2026-00421</t>
  </si>
  <si>
    <t>AMZ-2026-00548</t>
  </si>
  <si>
    <t>AMZ-2026-01232</t>
  </si>
  <si>
    <t>AMZ-2026-01385</t>
  </si>
  <si>
    <t>AMZ-2026-01073</t>
  </si>
  <si>
    <t>AMZ-2026-00413</t>
  </si>
  <si>
    <t>AMZ-2026-00731</t>
  </si>
  <si>
    <t>AMZ-2026-00860</t>
  </si>
  <si>
    <t>AMZ-2026-01103</t>
  </si>
  <si>
    <t>AMZ-2026-01394</t>
  </si>
  <si>
    <t>AMZ-2026-00661</t>
  </si>
  <si>
    <t>AMZ-2026-01000</t>
  </si>
  <si>
    <t>AMZ-2026-01670</t>
  </si>
  <si>
    <t>AMZ-2026-00030</t>
  </si>
  <si>
    <t>AMZ-2026-00454</t>
  </si>
  <si>
    <t>AMZ-2026-00776</t>
  </si>
  <si>
    <t>CUST-82768</t>
  </si>
  <si>
    <t>AMZ-2026-00864</t>
  </si>
  <si>
    <t>AMZ-2026-00938</t>
  </si>
  <si>
    <t>AMZ-2026-01037</t>
  </si>
  <si>
    <t>AMZ-2026-01436</t>
  </si>
  <si>
    <t>AMZ-2026-00297</t>
  </si>
  <si>
    <t>AMZ-2026-00384</t>
  </si>
  <si>
    <t>AMZ-2026-00564</t>
  </si>
  <si>
    <t>AMZ-2026-00142</t>
  </si>
  <si>
    <t>AMZ-2026-00613</t>
  </si>
  <si>
    <t>AMZ-2026-00689</t>
  </si>
  <si>
    <t>CUST-65108</t>
  </si>
  <si>
    <t>AMZ-2026-00483</t>
  </si>
  <si>
    <t>AMZ-2026-00961</t>
  </si>
  <si>
    <t>AMZ-2026-00203</t>
  </si>
  <si>
    <t>AMZ-2026-00228</t>
  </si>
  <si>
    <t>AMZ-2026-01334</t>
  </si>
  <si>
    <t>AMZ-2026-00021</t>
  </si>
  <si>
    <t>AMZ-2026-00052</t>
  </si>
  <si>
    <t>AMZ-2026-00281</t>
  </si>
  <si>
    <t>AMZ-2026-01116</t>
  </si>
  <si>
    <t>AMZ-2026-01430</t>
  </si>
  <si>
    <t>AMZ-2026-01489</t>
  </si>
  <si>
    <t>AMZ-2026-00471</t>
  </si>
  <si>
    <t>CUST-26704</t>
  </si>
  <si>
    <t>AMZ-2026-00117</t>
  </si>
  <si>
    <t>AMZ-2026-01545</t>
  </si>
  <si>
    <t>AMZ-2026-00115</t>
  </si>
  <si>
    <t>AMZ-2026-01526</t>
  </si>
  <si>
    <t>AMZ-2026-01542</t>
  </si>
  <si>
    <t>CUST-29936</t>
  </si>
  <si>
    <t>AMZ-2026-01565</t>
  </si>
  <si>
    <t>AMZ-2026-00636</t>
  </si>
  <si>
    <t>AMZ-2026-00906</t>
  </si>
  <si>
    <t>AMZ-2026-01396</t>
  </si>
  <si>
    <t>AMZ-2026-01532</t>
  </si>
  <si>
    <t>AMZ-2026-00011</t>
  </si>
  <si>
    <t>AMZ-2026-00205</t>
  </si>
  <si>
    <t>CUST-14705</t>
  </si>
  <si>
    <t>AMZ-2026-00341</t>
  </si>
  <si>
    <t>AMZ-2026-00801</t>
  </si>
  <si>
    <t>AMZ-2026-01427</t>
  </si>
  <si>
    <t>AMZ-2026-00177</t>
  </si>
  <si>
    <t>AMZ-2026-00398</t>
  </si>
  <si>
    <t>CUST-42325</t>
  </si>
  <si>
    <t>AMZ-2026-01415</t>
  </si>
  <si>
    <t>AMZ-2026-00531</t>
  </si>
  <si>
    <t>AMZ-2026-01613</t>
  </si>
  <si>
    <t>AMZ-2026-00112</t>
  </si>
  <si>
    <t>AMZ-2026-00222</t>
  </si>
  <si>
    <t>CUST-54587</t>
  </si>
  <si>
    <t>AMZ-2026-00858</t>
  </si>
  <si>
    <t>AMZ-2026-00931</t>
  </si>
  <si>
    <t>AMZ-2026-01137</t>
  </si>
  <si>
    <t>AMZ-2026-00003</t>
  </si>
  <si>
    <t>AMZ-2026-00153</t>
  </si>
  <si>
    <t>AMZ-2026-00527</t>
  </si>
  <si>
    <t>AMZ-2026-01112</t>
  </si>
  <si>
    <t>AMZ-2026-01327</t>
  </si>
  <si>
    <t>AMZ-2026-01439</t>
  </si>
  <si>
    <t>AMZ-2026-01574</t>
  </si>
  <si>
    <t>AMZ-2026-00164</t>
  </si>
  <si>
    <t>AMZ-2026-00227</t>
  </si>
  <si>
    <t>AMZ-2026-00508</t>
  </si>
  <si>
    <t>AMZ-2026-00830</t>
  </si>
  <si>
    <t>AMZ-2026-01534</t>
  </si>
  <si>
    <t>AMZ-2026-01685</t>
  </si>
  <si>
    <t>CUST-78146</t>
  </si>
  <si>
    <t>AMZ-2026-01634</t>
  </si>
  <si>
    <t>AMZ-2026-00885</t>
  </si>
  <si>
    <t>AMZ-2026-00913</t>
  </si>
  <si>
    <t>AMZ-2026-01086</t>
  </si>
  <si>
    <t>AMZ-2026-01299</t>
  </si>
  <si>
    <t>AMZ-2026-01118</t>
  </si>
  <si>
    <t>AMZ-2026-01681</t>
  </si>
  <si>
    <t>AMZ-2026-00188</t>
  </si>
  <si>
    <t>AMZ-2026-00285</t>
  </si>
  <si>
    <t>AMZ-2026-00380</t>
  </si>
  <si>
    <t>AMZ-2026-00690</t>
  </si>
  <si>
    <t>AMZ-2026-00789</t>
  </si>
  <si>
    <t>AMZ-2026-01061</t>
  </si>
  <si>
    <t>AMZ-2026-01585</t>
  </si>
  <si>
    <t>AMZ-2026-00429</t>
  </si>
  <si>
    <t>AMZ-2026-00684</t>
  </si>
  <si>
    <t>AMZ-2026-00695</t>
  </si>
  <si>
    <t>AMZ-2026-01664</t>
  </si>
  <si>
    <t>AMZ-2026-00101</t>
  </si>
  <si>
    <t>AMZ-2026-00150</t>
  </si>
  <si>
    <t>AMZ-2026-00787</t>
  </si>
  <si>
    <t>AMZ-2026-00910</t>
  </si>
  <si>
    <t>AMZ-2026-00092</t>
  </si>
  <si>
    <t>AMZ-2026-00372</t>
  </si>
  <si>
    <t>AMZ-2026-00982</t>
  </si>
  <si>
    <t>AMZ-2026-01434</t>
  </si>
  <si>
    <t>AMZ-2026-01450</t>
  </si>
  <si>
    <t>AMZ-2026-01493</t>
  </si>
  <si>
    <t>AMZ-2026-01459</t>
  </si>
  <si>
    <t>AMZ-2026-00166</t>
  </si>
  <si>
    <t>CUST-49824</t>
  </si>
  <si>
    <t>AMZ-2026-00337</t>
  </si>
  <si>
    <t>AMZ-2026-00381</t>
  </si>
  <si>
    <t>AMZ-2026-00524</t>
  </si>
  <si>
    <t>AMZ-2026-00630</t>
  </si>
  <si>
    <t>AMZ-2026-00909</t>
  </si>
  <si>
    <t>AMZ-2026-00147</t>
  </si>
  <si>
    <t>AMZ-2026-00344</t>
  </si>
  <si>
    <t>CUST-80912</t>
  </si>
  <si>
    <t>AMZ-2026-00539</t>
  </si>
  <si>
    <t>AMZ-2026-01013</t>
  </si>
  <si>
    <t>AMZ-2026-01616</t>
  </si>
  <si>
    <t>AMZ-2026-00639</t>
  </si>
  <si>
    <t>CUST-70142</t>
  </si>
  <si>
    <t>AMZ-2026-01012</t>
  </si>
  <si>
    <t>AMZ-2026-01080</t>
  </si>
  <si>
    <t>AMZ-2026-01424</t>
  </si>
  <si>
    <t>AMZ-2026-01437</t>
  </si>
  <si>
    <t>CUST-16572</t>
  </si>
  <si>
    <t>AMZ-2026-00262</t>
  </si>
  <si>
    <t>AMZ-2026-01268</t>
  </si>
  <si>
    <t>AMZ-2026-01571</t>
  </si>
  <si>
    <t>AMZ-2026-01651</t>
  </si>
  <si>
    <t>AMZ-2026-01603</t>
  </si>
  <si>
    <t>AMZ-2026-00174</t>
  </si>
  <si>
    <t>AMZ-2026-00246</t>
  </si>
  <si>
    <t>AMZ-2026-01111</t>
  </si>
  <si>
    <t>AMZ-2026-00201</t>
  </si>
  <si>
    <t>AMZ-2026-00243</t>
  </si>
  <si>
    <t>AMZ-2026-00362</t>
  </si>
  <si>
    <t>AMZ-2026-00856</t>
  </si>
  <si>
    <t>AMZ-2026-01656</t>
  </si>
  <si>
    <t>AMZ-2026-00507</t>
  </si>
  <si>
    <t>AMZ-2026-00746</t>
  </si>
  <si>
    <t>CUST-49651</t>
  </si>
  <si>
    <t>AMZ-2026-01180</t>
  </si>
  <si>
    <t>AMZ-2026-01200</t>
  </si>
  <si>
    <t>AMZ-2026-01566</t>
  </si>
  <si>
    <t>AMZ-2026-00233</t>
  </si>
  <si>
    <t>AMZ-2026-00283</t>
  </si>
  <si>
    <t>AMZ-2026-00347</t>
  </si>
  <si>
    <t>AMZ-2026-00847</t>
  </si>
  <si>
    <t>CUST-47072</t>
  </si>
  <si>
    <t>AMZ-2026-01154</t>
  </si>
  <si>
    <t>CUST-46655</t>
  </si>
  <si>
    <t>AMZ-2026-01622</t>
  </si>
  <si>
    <t>AMZ-2026-00588</t>
  </si>
  <si>
    <t>AMZ-2026-01029</t>
  </si>
  <si>
    <t>AMZ-2026-01220</t>
  </si>
  <si>
    <t>AMZ-2026-00999</t>
  </si>
  <si>
    <t>AMZ-2026-01230</t>
  </si>
  <si>
    <t>AMZ-2026-01604</t>
  </si>
  <si>
    <t>AMZ-2026-00135</t>
  </si>
  <si>
    <t>AMZ-2026-00185</t>
  </si>
  <si>
    <t>AMZ-2026-00378</t>
  </si>
  <si>
    <t>AMZ-2026-00560</t>
  </si>
  <si>
    <t>AMZ-2026-01528</t>
  </si>
  <si>
    <t>AMZ-2026-00274</t>
  </si>
  <si>
    <t>AMZ-2026-00623</t>
  </si>
  <si>
    <t>AMZ-2026-01338</t>
  </si>
  <si>
    <t>CUST-52081</t>
  </si>
  <si>
    <t>AMZ-2026-01647</t>
  </si>
  <si>
    <t>AMZ-2026-01669</t>
  </si>
  <si>
    <t>AMZ-2026-00854</t>
  </si>
  <si>
    <t>AMZ-2026-00270</t>
  </si>
  <si>
    <t>AMZ-2026-01105</t>
  </si>
  <si>
    <t>AMZ-2026-00140</t>
  </si>
  <si>
    <t>AMZ-2026-00400</t>
  </si>
  <si>
    <t>AMZ-2026-00476</t>
  </si>
  <si>
    <t>AMZ-2026-01296</t>
  </si>
  <si>
    <t>AMZ-2026-01660</t>
  </si>
  <si>
    <t>CUST-25814</t>
  </si>
  <si>
    <t>AMZ-2026-00244</t>
  </si>
  <si>
    <t>AMZ-2026-00258</t>
  </si>
  <si>
    <t>AMZ-2026-01237</t>
  </si>
  <si>
    <t>CUST-46265</t>
  </si>
  <si>
    <t>AMZ-2026-01442</t>
  </si>
  <si>
    <t>CUST-92502</t>
  </si>
  <si>
    <t>AMZ-2026-01553</t>
  </si>
  <si>
    <t>CUST-76550</t>
  </si>
  <si>
    <t>AMZ-2026-00890</t>
  </si>
  <si>
    <t>CUST-57052</t>
  </si>
  <si>
    <t>AMZ-2026-01446</t>
  </si>
  <si>
    <t>AMZ-2026-01393</t>
  </si>
  <si>
    <t>AMZ-2026-00594</t>
  </si>
  <si>
    <t>AMZ-2026-00985</t>
  </si>
  <si>
    <t>AMZ-2026-01153</t>
  </si>
  <si>
    <t>AMZ-2026-01319</t>
  </si>
  <si>
    <t>AMZ-2026-01461</t>
  </si>
  <si>
    <t>AMZ-2026-01447</t>
  </si>
  <si>
    <t>AMZ-2026-01292</t>
  </si>
  <si>
    <t>AMZ-2026-00179</t>
  </si>
  <si>
    <t>AMZ-2026-00721</t>
  </si>
  <si>
    <t>CUST-63354</t>
  </si>
  <si>
    <t>AMZ-2026-01147</t>
  </si>
  <si>
    <t>AMZ-2026-01179</t>
  </si>
  <si>
    <t>CUST-31465</t>
  </si>
  <si>
    <t>AMZ-2026-01349</t>
  </si>
  <si>
    <t>AMZ-2026-00124</t>
  </si>
  <si>
    <t>AMZ-2026-00677</t>
  </si>
  <si>
    <t>CUST-60205</t>
  </si>
  <si>
    <t>AMZ-2026-01003</t>
  </si>
  <si>
    <t>AMZ-2026-01654</t>
  </si>
  <si>
    <t>AMZ-2026-00025</t>
  </si>
  <si>
    <t>AMZ-2026-01644</t>
  </si>
  <si>
    <t>AMZ-2026-00126</t>
  </si>
  <si>
    <t>AMZ-2026-01313</t>
  </si>
  <si>
    <t>AMZ-2026-00312</t>
  </si>
  <si>
    <t>AMZ-2026-00774</t>
  </si>
  <si>
    <t>AMZ-2026-00937</t>
  </si>
  <si>
    <t>CUST-77391</t>
  </si>
  <si>
    <t>AMZ-2026-01271</t>
  </si>
  <si>
    <t>AMZ-2026-01631</t>
  </si>
  <si>
    <t>AMZ-2026-00464</t>
  </si>
  <si>
    <t>AMZ-2026-00570</t>
  </si>
  <si>
    <t>AMZ-2026-00612</t>
  </si>
  <si>
    <t>AMZ-2026-01035</t>
  </si>
  <si>
    <t>AMZ-2026-00364</t>
  </si>
  <si>
    <t>AMZ-2026-01524</t>
  </si>
  <si>
    <t>CUST-59441</t>
  </si>
  <si>
    <t>AMZ-2026-00506</t>
  </si>
  <si>
    <t>AMZ-2026-00699</t>
  </si>
  <si>
    <t>AMZ-2026-01060</t>
  </si>
  <si>
    <t>AMZ-2026-00359</t>
  </si>
  <si>
    <t>AMZ-2026-00725</t>
  </si>
  <si>
    <t>AMZ-2026-00974</t>
  </si>
  <si>
    <t>AMZ-2026-01407</t>
  </si>
  <si>
    <t>AMZ-2026-01554</t>
  </si>
  <si>
    <t>AMZ-2026-00194</t>
  </si>
  <si>
    <t>AMZ-2026-00315</t>
  </si>
  <si>
    <t>AMZ-2026-00518</t>
  </si>
  <si>
    <t>AMZ-2026-01344</t>
  </si>
  <si>
    <t>AMZ-2026-00455</t>
  </si>
  <si>
    <t>AMZ-2026-00688</t>
  </si>
  <si>
    <t>AMZ-2026-01311</t>
  </si>
  <si>
    <t>CUST-58393</t>
  </si>
  <si>
    <t>AMZ-2026-00502</t>
  </si>
  <si>
    <t>CUST-29973</t>
  </si>
  <si>
    <t>AMZ-2026-00834</t>
  </si>
  <si>
    <t>AMZ-2026-01144</t>
  </si>
  <si>
    <t>CUST-69682</t>
  </si>
  <si>
    <t>AMZ-2026-01254</t>
  </si>
  <si>
    <t>AMZ-2026-01324</t>
  </si>
  <si>
    <t>AMZ-2026-01683</t>
  </si>
  <si>
    <t>AMZ-2026-00893</t>
  </si>
  <si>
    <t>AMZ-2026-00908</t>
  </si>
  <si>
    <t>AMZ-2026-01454</t>
  </si>
  <si>
    <t>AMZ-2026-00245</t>
  </si>
  <si>
    <t>AMZ-2026-01145</t>
  </si>
  <si>
    <t>CUST-18675</t>
  </si>
  <si>
    <t>AMZ-2026-01429</t>
  </si>
  <si>
    <t>AMZ-2026-00806</t>
  </si>
  <si>
    <t>CUST-97841</t>
  </si>
  <si>
    <t>AMZ-2026-00953</t>
  </si>
  <si>
    <t>AMZ-2026-00470</t>
  </si>
  <si>
    <t>CUST-34890</t>
  </si>
  <si>
    <t>AMZ-2026-00742</t>
  </si>
  <si>
    <t>AMZ-2026-00050</t>
  </si>
  <si>
    <t>AMZ-2026-00602</t>
  </si>
  <si>
    <t>AMZ-2026-00857</t>
  </si>
  <si>
    <t>AMZ-2026-01595</t>
  </si>
  <si>
    <t>AMZ-2026-01614</t>
  </si>
  <si>
    <t>AMZ-2026-01033</t>
  </si>
  <si>
    <t>AMZ-2026-00130</t>
  </si>
  <si>
    <t>AMZ-2026-00172</t>
  </si>
  <si>
    <t>CUST-70515</t>
  </si>
  <si>
    <t>AMZ-2026-00448</t>
  </si>
  <si>
    <t>AMZ-2026-00792</t>
  </si>
  <si>
    <t>CUST-72402</t>
  </si>
  <si>
    <t>AMZ-2026-00940</t>
  </si>
  <si>
    <t>AMZ-2026-01160</t>
  </si>
  <si>
    <t>CUST-36685</t>
  </si>
  <si>
    <t>AMZ-2026-00950</t>
  </si>
  <si>
    <t>AMZ-2026-01110</t>
  </si>
  <si>
    <t>AMZ-2026-01485</t>
  </si>
  <si>
    <t>AMZ-2026-01695</t>
  </si>
  <si>
    <t>AMZ-2026-00529</t>
  </si>
  <si>
    <t>CUST-85456</t>
  </si>
  <si>
    <t>AMZ-2026-00714</t>
  </si>
  <si>
    <t>AMZ-2026-00723</t>
  </si>
  <si>
    <t>AMZ-2026-00782</t>
  </si>
  <si>
    <t>AMZ-2026-00842</t>
  </si>
  <si>
    <t>AMZ-2026-00917</t>
  </si>
  <si>
    <t>AMZ-2026-01034</t>
  </si>
  <si>
    <t>AMZ-2026-01067</t>
  </si>
  <si>
    <t>AMZ-2026-01431</t>
  </si>
  <si>
    <t>AMZ-2026-01471</t>
  </si>
  <si>
    <t>AMZ-2026-01490</t>
  </si>
  <si>
    <t>CUST-13365</t>
  </si>
  <si>
    <t>AMZ-2026-00103</t>
  </si>
  <si>
    <t>AMZ-2026-01224</t>
  </si>
  <si>
    <t>CUST-80545</t>
  </si>
  <si>
    <t>AMZ-2026-01284</t>
  </si>
  <si>
    <t>AMZ-2026-00028</t>
  </si>
  <si>
    <t>CUST-85574</t>
  </si>
  <si>
    <t>AMZ-2026-00977</t>
  </si>
  <si>
    <t>AMZ-2026-01206</t>
  </si>
  <si>
    <t>AMZ-2026-01213</t>
  </si>
  <si>
    <t>AMZ-2026-01601</t>
  </si>
  <si>
    <t>CUST-72021</t>
  </si>
  <si>
    <t>AMZ-2026-00225</t>
  </si>
  <si>
    <t>AMZ-2026-00577</t>
  </si>
  <si>
    <t>AMZ-2026-00732</t>
  </si>
  <si>
    <t>AMZ-2026-00868</t>
  </si>
  <si>
    <t>AMZ-2026-00589</t>
  </si>
  <si>
    <t>AMZ-2026-00206</t>
  </si>
  <si>
    <t>AMZ-2026-00396</t>
  </si>
  <si>
    <t>AMZ-2026-01205</t>
  </si>
  <si>
    <t>CUST-20561</t>
  </si>
  <si>
    <t>AMZ-2026-01473</t>
  </si>
  <si>
    <t>AMZ-2026-00053</t>
  </si>
  <si>
    <t>AMZ-2026-00542</t>
  </si>
  <si>
    <t>AMZ-2026-00722</t>
  </si>
  <si>
    <t>AMZ-2026-01108</t>
  </si>
  <si>
    <t>AMZ-2026-00058</t>
  </si>
  <si>
    <t>AMZ-2026-00143</t>
  </si>
  <si>
    <t>AMZ-2026-01102</t>
  </si>
  <si>
    <t>AMZ-2026-01428</t>
  </si>
  <si>
    <t>AMZ-2026-01495</t>
  </si>
  <si>
    <t>AMZ-2026-01525</t>
  </si>
  <si>
    <t>AMZ-2026-00528</t>
  </si>
  <si>
    <t>CUST-47667</t>
  </si>
  <si>
    <t>AMZ-2026-01051</t>
  </si>
  <si>
    <t>AMZ-2026-01655</t>
  </si>
  <si>
    <t>AMZ-2026-00023</t>
  </si>
  <si>
    <t>AMZ-2026-01641</t>
  </si>
  <si>
    <t>AMZ-2026-00766</t>
  </si>
  <si>
    <t>AMZ-2026-00780</t>
  </si>
  <si>
    <t>AMZ-2026-00279</t>
  </si>
  <si>
    <t>CUST-76307</t>
  </si>
  <si>
    <t>AMZ-2026-00414</t>
  </si>
  <si>
    <t>AMZ-2026-00837</t>
  </si>
  <si>
    <t>AMZ-2026-01143</t>
  </si>
  <si>
    <t>AMZ-2026-01351</t>
  </si>
  <si>
    <t>AMZ-2026-00186</t>
  </si>
  <si>
    <t>AMZ-2026-00786</t>
  </si>
  <si>
    <t>AMZ-2026-00809</t>
  </si>
  <si>
    <t>AMZ-2026-01198</t>
  </si>
  <si>
    <t>CUST-48427</t>
  </si>
  <si>
    <t>AMZ-2026-01365</t>
  </si>
  <si>
    <t>CUST-32962</t>
  </si>
  <si>
    <t>AMZ-2026-01377</t>
  </si>
  <si>
    <t>CUST-19150</t>
  </si>
  <si>
    <t>AMZ-2026-00268</t>
  </si>
  <si>
    <t>AMZ-2026-00691</t>
  </si>
  <si>
    <t>AMZ-2026-01543</t>
  </si>
  <si>
    <t>CUST-81582</t>
  </si>
  <si>
    <t>AMZ-2026-01680</t>
  </si>
  <si>
    <t>AMZ-2026-00779</t>
  </si>
  <si>
    <t>AMZ-2026-00884</t>
  </si>
  <si>
    <t>AMZ-2026-01184</t>
  </si>
  <si>
    <t>AMZ-2026-01445</t>
  </si>
  <si>
    <t>AMZ-2026-00655</t>
  </si>
  <si>
    <t>AMZ-2026-00812</t>
  </si>
  <si>
    <t>AMZ-2026-01113</t>
  </si>
  <si>
    <t>AMZ-2026-01134</t>
  </si>
  <si>
    <t>AMZ-2026-00086</t>
  </si>
  <si>
    <t>AMZ-2026-01169</t>
  </si>
  <si>
    <t>AMZ-2026-01326</t>
  </si>
  <si>
    <t>AMZ-2026-01375</t>
  </si>
  <si>
    <t>AMZ-2026-00120</t>
  </si>
  <si>
    <t>AMZ-2026-00249</t>
  </si>
  <si>
    <t>CUST-91973</t>
  </si>
  <si>
    <t>AMZ-2026-00651</t>
  </si>
  <si>
    <t>AMZ-2026-00748</t>
  </si>
  <si>
    <t>AMZ-2026-00853</t>
  </si>
  <si>
    <t xml:space="preserve">Profit </t>
  </si>
  <si>
    <t>High Profit</t>
  </si>
  <si>
    <t>Medium Profit</t>
  </si>
  <si>
    <t>Low Profit</t>
  </si>
  <si>
    <t>1.Highlight all Profit values less than 1000 in red.</t>
  </si>
  <si>
    <t>2.Highlight top 5 Gross Revenue values.</t>
  </si>
  <si>
    <t>3.Apply green color to Profit Margin above 50%.</t>
  </si>
  <si>
    <t>4.Highlight duplicate Order IDs.</t>
  </si>
  <si>
    <t>5.Use icon sets to show:</t>
  </si>
  <si>
    <t>6.Highlight rows where Discount % &gt; 20%.</t>
  </si>
  <si>
    <t>7.Create alternating row colors using conditional formatting.</t>
  </si>
  <si>
    <r>
      <t xml:space="preserve">8.Apply color scales on </t>
    </r>
    <r>
      <rPr>
        <sz val="10"/>
        <color theme="1"/>
        <rFont val="Arial Unicode MS"/>
      </rPr>
      <t>Gross Revenue</t>
    </r>
    <r>
      <rPr>
        <sz val="11"/>
        <color theme="1"/>
        <rFont val="Aptos Narrow"/>
        <family val="2"/>
        <scheme val="minor"/>
      </rPr>
      <t>.</t>
    </r>
  </si>
  <si>
    <r>
      <t xml:space="preserve">9.Highlight top 10 highest </t>
    </r>
    <r>
      <rPr>
        <sz val="10"/>
        <color theme="1"/>
        <rFont val="Arial Unicode MS"/>
      </rPr>
      <t>Profit</t>
    </r>
    <r>
      <rPr>
        <sz val="11"/>
        <color theme="1"/>
        <rFont val="Aptos Narrow"/>
        <family val="2"/>
        <scheme val="minor"/>
      </rPr>
      <t xml:space="preserve"> values.</t>
    </r>
  </si>
  <si>
    <t>10.Highlight returned orders.</t>
  </si>
  <si>
    <t>Uppercase</t>
  </si>
  <si>
    <t>Extract_Chars</t>
  </si>
  <si>
    <t>Combine</t>
  </si>
  <si>
    <t>Count</t>
  </si>
  <si>
    <t>IF()</t>
  </si>
  <si>
    <t>If Net Revenue &gt; 10000, print "Target Achieved", otherwise "Target Not Achieved".</t>
  </si>
  <si>
    <t>If Rating ≥ 4.5, print "Excellent"; if Rating ≥ 3, print "Good"; otherwise "Poor".</t>
  </si>
  <si>
    <t>IFS()</t>
  </si>
  <si>
    <t>AND()</t>
  </si>
  <si>
    <t>If Profit &gt; 5000 and Discount &lt; 10%, print "Eligible for Bonus", otherwise "Not Eligible".</t>
  </si>
  <si>
    <t>OR()</t>
  </si>
  <si>
    <t>If Region = "East" or Region = "South", print "Priority Region", otherwise "Normal Region".</t>
  </si>
  <si>
    <t>NOT()</t>
  </si>
  <si>
    <t>If Returned is not "Yes", print "Order Closed", otherwise "Order Returned".</t>
  </si>
  <si>
    <t>SUMIF()</t>
  </si>
  <si>
    <t>Calculate total Profit where Customer Type = "Prime".</t>
  </si>
  <si>
    <t>SUMIFS()</t>
  </si>
  <si>
    <t>Calculate total Profit where Region = "South" and Discount &lt; 10%.</t>
  </si>
  <si>
    <t>COUNTIF()</t>
  </si>
  <si>
    <t>Count the number of products in Category = "Electronics".</t>
  </si>
  <si>
    <t>COUNTIFS()</t>
  </si>
  <si>
    <t>Count customers where Rating &gt; 4 and Returned = "No".</t>
  </si>
  <si>
    <t>AVERAGEIF()</t>
  </si>
  <si>
    <t>Find the average Profit for Region = "South".</t>
  </si>
  <si>
    <t>AVERAGEIFS()</t>
  </si>
  <si>
    <t>Find the average Profit where Region = "South" and Discount &lt; 10%.</t>
  </si>
  <si>
    <t>2. **AVERAGE()** – Find the average Profit of all orders.</t>
  </si>
  <si>
    <t>4. **MIN()** – Find the lowest Customer Rating.</t>
  </si>
  <si>
    <t>6. **COUNT()** – Count the number of numeric values in the Profit column.</t>
  </si>
  <si>
    <t>5. **MAX()** – Find the highest  Unit Price.</t>
  </si>
  <si>
    <t>8. **COUNTBLANK()** – Count the number of blank cells in the Customer Rating column.</t>
  </si>
  <si>
    <t>7. **COUNTA()** – Count the number of non-empty cells in the Delivery Date column.</t>
  </si>
  <si>
    <t>3. **AUTO SUM (Alt + =)** – Use AutoSum to calculate the Net Revenue.</t>
  </si>
  <si>
    <t>1. **SUM()** – Calculate the total Net Revenue of all orders.</t>
  </si>
  <si>
    <t>9. **ROUND()** – Round the Profit value to 2 decimal places.</t>
  </si>
  <si>
    <t>10. **ROUNDUP()** – Round up the above value to 1 decimal places.</t>
  </si>
  <si>
    <t>11. **ROUNDDOWN()** – Round down the above  value to 0 decimal places.</t>
  </si>
  <si>
    <t>Row Labels</t>
  </si>
  <si>
    <t>Grand Total</t>
  </si>
  <si>
    <t>Sum of Net Revenue</t>
  </si>
  <si>
    <t xml:space="preserve">Sum of Profit </t>
  </si>
  <si>
    <t>ORDER STATUS ANALYSIS</t>
  </si>
  <si>
    <t>Count of Order Status</t>
  </si>
  <si>
    <t xml:space="preserve">TOP 10 PRODUCTS BY PROFIT </t>
  </si>
  <si>
    <t xml:space="preserve">REVENUE BY PAYMENT METHOD </t>
  </si>
  <si>
    <t>MONTHLY REVENUE TREND</t>
  </si>
  <si>
    <t>PROFIT BY CATEGORY</t>
  </si>
  <si>
    <t>REVENUE  BY REGION</t>
  </si>
  <si>
    <t>SHIPPING TYPE ANALYSIS</t>
  </si>
  <si>
    <t>CUSTOMER TYPE ANALYSIS</t>
  </si>
  <si>
    <t xml:space="preserve">RETURN ANALYSIS </t>
  </si>
  <si>
    <t>Count of Returned</t>
  </si>
  <si>
    <t>Count of Order ID</t>
  </si>
  <si>
    <t>Column Labels</t>
  </si>
  <si>
    <t>CUSTOMER RATING ANALYSIS</t>
  </si>
  <si>
    <t>Average of Customer Rating</t>
  </si>
  <si>
    <t xml:space="preserve">DASHBOARD SUMMARY TABLE </t>
  </si>
  <si>
    <t xml:space="preserve">     </t>
  </si>
  <si>
    <t>1.Extract first 3 characters from Order ID</t>
  </si>
  <si>
    <t>2.Convert all Customer Type values into uppercase</t>
  </si>
  <si>
    <t>3.Combine City and State</t>
  </si>
  <si>
    <t>4.Count number of characters in Gross Revenue</t>
  </si>
  <si>
    <r>
      <t xml:space="preserve">                                                                                                                                              </t>
    </r>
    <r>
      <rPr>
        <b/>
        <sz val="36"/>
        <color theme="0"/>
        <rFont val="Aptos Narrow"/>
        <family val="2"/>
        <scheme val="minor"/>
      </rPr>
      <t xml:space="preserve">AMAZON SALES DASHBOARD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</si>
</sst>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
      <b/>
      <sz val="20"/>
      <color theme="1"/>
      <name val="Aptos Narrow"/>
      <family val="2"/>
      <scheme val="minor"/>
    </font>
    <font>
      <b/>
      <sz val="28"/>
      <color theme="0"/>
      <name val="Aptos Narrow"/>
      <family val="2"/>
      <scheme val="minor"/>
    </font>
    <font>
      <b/>
      <sz val="48"/>
      <color theme="0"/>
      <name val="Aptos Narrow"/>
      <family val="2"/>
      <scheme val="minor"/>
    </font>
    <font>
      <b/>
      <sz val="36"/>
      <color theme="0"/>
      <name val="Aptos Narrow"/>
      <family val="2"/>
      <scheme val="minor"/>
    </font>
  </fonts>
  <fills count="3">
    <fill>
      <patternFill patternType="none"/>
    </fill>
    <fill>
      <patternFill patternType="gray125"/>
    </fill>
    <fill>
      <patternFill patternType="solid">
        <fgColor theme="3"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1" xfId="0" applyBorder="1"/>
    <xf numFmtId="14" fontId="0" fillId="0" borderId="1" xfId="0" applyNumberFormat="1" applyBorder="1"/>
    <xf numFmtId="0" fontId="2" fillId="0" borderId="1" xfId="0" applyFont="1" applyBorder="1"/>
    <xf numFmtId="9" fontId="0" fillId="0" borderId="1" xfId="1" applyFont="1" applyBorder="1"/>
    <xf numFmtId="0" fontId="0" fillId="0" borderId="0" xfId="0" applyAlignment="1">
      <alignment horizontal="left" vertical="center" indent="1"/>
    </xf>
    <xf numFmtId="0" fontId="2" fillId="0" borderId="2" xfId="0" applyFont="1" applyBorder="1"/>
    <xf numFmtId="0" fontId="2" fillId="0" borderId="0" xfId="0" applyFont="1"/>
    <xf numFmtId="0" fontId="2" fillId="0" borderId="3" xfId="0" applyFont="1" applyBorder="1"/>
    <xf numFmtId="0" fontId="0" fillId="0" borderId="3" xfId="0" applyBorder="1"/>
    <xf numFmtId="0" fontId="0" fillId="0" borderId="2" xfId="0" applyBorder="1"/>
    <xf numFmtId="0" fontId="0" fillId="0" borderId="4" xfId="0" applyBorder="1"/>
    <xf numFmtId="0" fontId="2" fillId="0" borderId="5" xfId="0" applyFont="1" applyBorder="1"/>
    <xf numFmtId="0" fontId="2" fillId="0" borderId="6" xfId="0" applyFont="1" applyBorder="1"/>
    <xf numFmtId="0" fontId="2" fillId="0" borderId="7" xfId="0" applyFont="1" applyBorder="1"/>
    <xf numFmtId="0" fontId="0" fillId="0" borderId="8" xfId="0" applyBorder="1"/>
    <xf numFmtId="14" fontId="0" fillId="0" borderId="9" xfId="0" applyNumberFormat="1" applyBorder="1"/>
    <xf numFmtId="0" fontId="0" fillId="0" borderId="9" xfId="0" applyBorder="1"/>
    <xf numFmtId="9" fontId="0" fillId="0" borderId="9" xfId="1" applyFont="1" applyBorder="1"/>
    <xf numFmtId="0" fontId="0" fillId="0" borderId="10" xfId="0" applyBorder="1"/>
    <xf numFmtId="0" fontId="0" fillId="0" borderId="0" xfId="0" pivotButton="1"/>
    <xf numFmtId="0" fontId="0" fillId="0" borderId="0" xfId="0" applyAlignment="1">
      <alignment horizontal="left"/>
    </xf>
    <xf numFmtId="0" fontId="2" fillId="0" borderId="0" xfId="0" applyFont="1" applyAlignment="1">
      <alignment horizontal="left"/>
    </xf>
    <xf numFmtId="0" fontId="0" fillId="0" borderId="0" xfId="0" applyAlignment="1">
      <alignment vertical="center"/>
    </xf>
    <xf numFmtId="0" fontId="4" fillId="0" borderId="0" xfId="0" applyFont="1" applyAlignment="1">
      <alignment vertical="center"/>
    </xf>
    <xf numFmtId="0" fontId="2" fillId="0" borderId="0" xfId="0" applyFont="1" applyAlignment="1">
      <alignment horizontal="left" vertical="center" indent="1"/>
    </xf>
    <xf numFmtId="0" fontId="0" fillId="2" borderId="0" xfId="0" applyFill="1"/>
    <xf numFmtId="0" fontId="5" fillId="2" borderId="0" xfId="0" applyFont="1" applyFill="1"/>
    <xf numFmtId="0" fontId="6" fillId="2" borderId="0" xfId="0" applyFont="1" applyFill="1"/>
    <xf numFmtId="0" fontId="0" fillId="0" borderId="0" xfId="0" applyNumberFormat="1"/>
  </cellXfs>
  <cellStyles count="2">
    <cellStyle name="Normal" xfId="0" builtinId="0"/>
    <cellStyle name="Percent" xfId="1" builtinId="5"/>
  </cellStyles>
  <dxfs count="41">
    <dxf>
      <fill>
        <patternFill>
          <bgColor theme="9" tint="-0.24994659260841701"/>
        </patternFill>
      </fill>
    </dxf>
    <dxf>
      <fill>
        <patternFill>
          <bgColor theme="6" tint="0.59996337778862885"/>
        </patternFill>
      </fill>
    </dxf>
    <dxf>
      <fill>
        <patternFill>
          <bgColor theme="4" tint="0.59996337778862885"/>
        </patternFill>
      </fill>
    </dxf>
    <dxf>
      <font>
        <color rgb="FF9C0006"/>
      </font>
      <fill>
        <patternFill>
          <bgColor rgb="FFFFC7CE"/>
        </patternFill>
      </fill>
    </dxf>
    <dxf>
      <fill>
        <patternFill>
          <bgColor theme="8" tint="0.39994506668294322"/>
        </patternFill>
      </fill>
    </dxf>
    <dxf>
      <fill>
        <patternFill>
          <bgColor theme="5" tint="0.39994506668294322"/>
        </patternFill>
      </fill>
    </dxf>
    <dxf>
      <fill>
        <patternFill>
          <bgColor rgb="FFFFFFCC"/>
        </patternFill>
      </fill>
    </dxf>
    <dxf>
      <fill>
        <patternFill>
          <bgColor theme="5" tint="-0.49998474074526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EC0A40"/>
      <color rgb="FFD85077"/>
      <color rgb="FFC5CA5E"/>
      <color rgb="FFFFFFCC"/>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Table!PivotTable2</c:name>
    <c:fmtId val="1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accent6"/>
                </a:solidFill>
                <a:latin typeface="Arial" panose="020B0604020202020204" pitchFamily="34" charset="0"/>
                <a:cs typeface="Arial" panose="020B0604020202020204" pitchFamily="34" charset="0"/>
              </a:rPr>
              <a:t>2.PROFIT</a:t>
            </a:r>
            <a:r>
              <a:rPr lang="en-US" sz="2400" b="1" baseline="0">
                <a:solidFill>
                  <a:schemeClr val="accent6"/>
                </a:solidFill>
                <a:latin typeface="Arial" panose="020B0604020202020204" pitchFamily="34" charset="0"/>
                <a:cs typeface="Arial" panose="020B0604020202020204" pitchFamily="34" charset="0"/>
              </a:rPr>
              <a:t> BY CATEGORY</a:t>
            </a:r>
            <a:endParaRPr lang="en-US" sz="2400" b="1">
              <a:solidFill>
                <a:schemeClr val="accent6"/>
              </a:solidFill>
              <a:latin typeface="Arial" panose="020B0604020202020204" pitchFamily="34" charset="0"/>
              <a:cs typeface="Arial" panose="020B0604020202020204" pitchFamily="34" charset="0"/>
            </a:endParaRPr>
          </a:p>
        </c:rich>
      </c:tx>
      <c:layout>
        <c:manualLayout>
          <c:xMode val="edge"/>
          <c:yMode val="edge"/>
          <c:x val="0.29220010424411502"/>
          <c:y val="3.5273840090420464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4757059231102"/>
          <c:y val="0.18208581010663977"/>
          <c:w val="0.64523028535291838"/>
          <c:h val="0.74556041388246586"/>
        </c:manualLayout>
      </c:layout>
      <c:bar3DChart>
        <c:barDir val="bar"/>
        <c:grouping val="stacked"/>
        <c:varyColors val="0"/>
        <c:ser>
          <c:idx val="0"/>
          <c:order val="0"/>
          <c:tx>
            <c:strRef>
              <c:f>'Pivot Table'!$AF$14</c:f>
              <c:strCache>
                <c:ptCount val="1"/>
                <c:pt idx="0">
                  <c:v>Total</c:v>
                </c:pt>
              </c:strCache>
            </c:strRef>
          </c:tx>
          <c:spPr>
            <a:solidFill>
              <a:schemeClr val="accent6"/>
            </a:solidFill>
            <a:ln>
              <a:noFill/>
            </a:ln>
            <a:effectLst/>
            <a:sp3d/>
          </c:spPr>
          <c:invertIfNegative val="0"/>
          <c:cat>
            <c:strRef>
              <c:f>'Pivot Table'!$AE$15:$AE$18</c:f>
              <c:strCache>
                <c:ptCount val="3"/>
                <c:pt idx="0">
                  <c:v>Beauty &amp; Health</c:v>
                </c:pt>
                <c:pt idx="1">
                  <c:v>Books</c:v>
                </c:pt>
                <c:pt idx="2">
                  <c:v>Fashion</c:v>
                </c:pt>
              </c:strCache>
            </c:strRef>
          </c:cat>
          <c:val>
            <c:numRef>
              <c:f>'Pivot Table'!$AF$15:$AF$18</c:f>
              <c:numCache>
                <c:formatCode>General</c:formatCode>
                <c:ptCount val="3"/>
                <c:pt idx="0">
                  <c:v>50168.800000000017</c:v>
                </c:pt>
                <c:pt idx="1">
                  <c:v>9990.5</c:v>
                </c:pt>
                <c:pt idx="2">
                  <c:v>93473.64</c:v>
                </c:pt>
              </c:numCache>
            </c:numRef>
          </c:val>
          <c:extLst>
            <c:ext xmlns:c16="http://schemas.microsoft.com/office/drawing/2014/chart" uri="{C3380CC4-5D6E-409C-BE32-E72D297353CC}">
              <c16:uniqueId val="{00000000-8F28-419C-8031-048FEB8D1309}"/>
            </c:ext>
          </c:extLst>
        </c:ser>
        <c:dLbls>
          <c:showLegendKey val="0"/>
          <c:showVal val="0"/>
          <c:showCatName val="0"/>
          <c:showSerName val="0"/>
          <c:showPercent val="0"/>
          <c:showBubbleSize val="0"/>
        </c:dLbls>
        <c:gapWidth val="150"/>
        <c:shape val="box"/>
        <c:axId val="1612242512"/>
        <c:axId val="1612261712"/>
        <c:axId val="0"/>
      </c:bar3DChart>
      <c:catAx>
        <c:axId val="161224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612261712"/>
        <c:crosses val="autoZero"/>
        <c:auto val="1"/>
        <c:lblAlgn val="ctr"/>
        <c:lblOffset val="100"/>
        <c:noMultiLvlLbl val="0"/>
      </c:catAx>
      <c:valAx>
        <c:axId val="161226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612242512"/>
        <c:crosses val="autoZero"/>
        <c:crossBetween val="between"/>
      </c:valAx>
      <c:spPr>
        <a:noFill/>
        <a:ln>
          <a:noFill/>
        </a:ln>
        <a:effectLst/>
      </c:spPr>
    </c:plotArea>
    <c:legend>
      <c:legendPos val="r"/>
      <c:layout>
        <c:manualLayout>
          <c:xMode val="edge"/>
          <c:yMode val="edge"/>
          <c:x val="0.89103981680642774"/>
          <c:y val="0.53092256494306267"/>
          <c:w val="8.9757819639658329E-2"/>
          <c:h val="3.6882067316334838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Table!PivotTable1</c:name>
    <c:fmtId val="9"/>
  </c:pivotSource>
  <c:chart>
    <c:title>
      <c:tx>
        <c:rich>
          <a:bodyPr rot="0" spcFirstLastPara="1" vertOverflow="ellipsis" vert="horz" wrap="square" anchor="ctr" anchorCtr="1"/>
          <a:lstStyle/>
          <a:p>
            <a:pPr>
              <a:defRPr sz="2400" b="0" i="0" u="none" strike="noStrike" kern="1200" spc="0" baseline="0">
                <a:solidFill>
                  <a:schemeClr val="accent2">
                    <a:lumMod val="75000"/>
                  </a:schemeClr>
                </a:solidFill>
                <a:latin typeface="+mn-lt"/>
                <a:ea typeface="+mn-ea"/>
                <a:cs typeface="+mn-cs"/>
              </a:defRPr>
            </a:pPr>
            <a:r>
              <a:rPr lang="en-IN" sz="2400" b="1">
                <a:solidFill>
                  <a:schemeClr val="accent2">
                    <a:lumMod val="75000"/>
                  </a:schemeClr>
                </a:solidFill>
              </a:rPr>
              <a:t>1.REVENUE</a:t>
            </a:r>
            <a:r>
              <a:rPr lang="en-IN" sz="2400" b="1" baseline="0">
                <a:solidFill>
                  <a:schemeClr val="accent2">
                    <a:lumMod val="75000"/>
                  </a:schemeClr>
                </a:solidFill>
              </a:rPr>
              <a:t> BY REGION</a:t>
            </a:r>
            <a:endParaRPr lang="en-IN" sz="24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2">
                  <a:lumMod val="7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Table'!$AE$4:$AE$6</c:f>
              <c:strCache>
                <c:ptCount val="2"/>
                <c:pt idx="0">
                  <c:v>Northeast India</c:v>
                </c:pt>
                <c:pt idx="1">
                  <c:v>West India</c:v>
                </c:pt>
              </c:strCache>
            </c:strRef>
          </c:cat>
          <c:val>
            <c:numRef>
              <c:f>'Pivot Table'!$AF$4:$AF$6</c:f>
              <c:numCache>
                <c:formatCode>General</c:formatCode>
                <c:ptCount val="2"/>
                <c:pt idx="0">
                  <c:v>174450</c:v>
                </c:pt>
                <c:pt idx="1">
                  <c:v>111893</c:v>
                </c:pt>
              </c:numCache>
            </c:numRef>
          </c:val>
          <c:extLst>
            <c:ext xmlns:c16="http://schemas.microsoft.com/office/drawing/2014/chart" uri="{C3380CC4-5D6E-409C-BE32-E72D297353CC}">
              <c16:uniqueId val="{00000000-B921-4BF2-83F1-A82ACB327224}"/>
            </c:ext>
          </c:extLst>
        </c:ser>
        <c:dLbls>
          <c:dLblPos val="outEnd"/>
          <c:showLegendKey val="0"/>
          <c:showVal val="1"/>
          <c:showCatName val="0"/>
          <c:showSerName val="0"/>
          <c:showPercent val="0"/>
          <c:showBubbleSize val="0"/>
        </c:dLbls>
        <c:gapWidth val="219"/>
        <c:overlap val="-27"/>
        <c:axId val="1803838512"/>
        <c:axId val="1803837072"/>
      </c:barChart>
      <c:catAx>
        <c:axId val="180383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803837072"/>
        <c:crosses val="autoZero"/>
        <c:auto val="1"/>
        <c:lblAlgn val="ctr"/>
        <c:lblOffset val="100"/>
        <c:noMultiLvlLbl val="0"/>
      </c:catAx>
      <c:valAx>
        <c:axId val="1803837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803838512"/>
        <c:crosses val="autoZero"/>
        <c:crossBetween val="between"/>
      </c:valAx>
      <c:spPr>
        <a:noFill/>
        <a:ln>
          <a:noFill/>
        </a:ln>
        <a:effectLst/>
      </c:spPr>
    </c:plotArea>
    <c:legend>
      <c:legendPos val="r"/>
      <c:layout>
        <c:manualLayout>
          <c:xMode val="edge"/>
          <c:yMode val="edge"/>
          <c:x val="0.88973854207716419"/>
          <c:y val="0.51524754537350725"/>
          <c:w val="0.10787606422194986"/>
          <c:h val="0.276947570817097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Table!PivotTable3</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a:solidFill>
                  <a:schemeClr val="accent5">
                    <a:lumMod val="75000"/>
                  </a:schemeClr>
                </a:solidFill>
                <a:latin typeface="Arial" panose="020B0604020202020204" pitchFamily="34" charset="0"/>
                <a:cs typeface="Arial" panose="020B0604020202020204" pitchFamily="34" charset="0"/>
              </a:rPr>
              <a:t>5.MONTHLY REVENUE TREND</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2601907089678"/>
          <c:y val="0.17529389141027249"/>
          <c:w val="0.53159257406030536"/>
          <c:h val="0.65207933927564832"/>
        </c:manualLayout>
      </c:layout>
      <c:lineChart>
        <c:grouping val="standard"/>
        <c:varyColors val="0"/>
        <c:ser>
          <c:idx val="0"/>
          <c:order val="0"/>
          <c:tx>
            <c:strRef>
              <c:f>'Pivot Table'!$AF$27</c:f>
              <c:strCache>
                <c:ptCount val="1"/>
                <c:pt idx="0">
                  <c:v>Sum of Net Revenue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Table'!$AE$28:$AE$33</c:f>
              <c:strCache>
                <c:ptCount val="5"/>
                <c:pt idx="0">
                  <c:v>Jan</c:v>
                </c:pt>
                <c:pt idx="1">
                  <c:v>Feb</c:v>
                </c:pt>
                <c:pt idx="2">
                  <c:v>Apr</c:v>
                </c:pt>
                <c:pt idx="3">
                  <c:v>May</c:v>
                </c:pt>
                <c:pt idx="4">
                  <c:v>Sep</c:v>
                </c:pt>
              </c:strCache>
            </c:strRef>
          </c:cat>
          <c:val>
            <c:numRef>
              <c:f>'Pivot Table'!$AF$28:$AF$33</c:f>
              <c:numCache>
                <c:formatCode>General</c:formatCode>
                <c:ptCount val="5"/>
                <c:pt idx="0">
                  <c:v>205862</c:v>
                </c:pt>
                <c:pt idx="1">
                  <c:v>188352.5</c:v>
                </c:pt>
                <c:pt idx="2">
                  <c:v>197554</c:v>
                </c:pt>
                <c:pt idx="3">
                  <c:v>201699.5</c:v>
                </c:pt>
                <c:pt idx="4">
                  <c:v>114313.5</c:v>
                </c:pt>
              </c:numCache>
            </c:numRef>
          </c:val>
          <c:smooth val="0"/>
          <c:extLst>
            <c:ext xmlns:c16="http://schemas.microsoft.com/office/drawing/2014/chart" uri="{C3380CC4-5D6E-409C-BE32-E72D297353CC}">
              <c16:uniqueId val="{00000000-289C-41AC-9881-21A829BE0F66}"/>
            </c:ext>
          </c:extLst>
        </c:ser>
        <c:ser>
          <c:idx val="1"/>
          <c:order val="1"/>
          <c:tx>
            <c:strRef>
              <c:f>'Pivot Table'!$AG$27</c:f>
              <c:strCache>
                <c:ptCount val="1"/>
                <c:pt idx="0">
                  <c:v>Sum of Profit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Table'!$AE$28:$AE$33</c:f>
              <c:strCache>
                <c:ptCount val="5"/>
                <c:pt idx="0">
                  <c:v>Jan</c:v>
                </c:pt>
                <c:pt idx="1">
                  <c:v>Feb</c:v>
                </c:pt>
                <c:pt idx="2">
                  <c:v>Apr</c:v>
                </c:pt>
                <c:pt idx="3">
                  <c:v>May</c:v>
                </c:pt>
                <c:pt idx="4">
                  <c:v>Sep</c:v>
                </c:pt>
              </c:strCache>
            </c:strRef>
          </c:cat>
          <c:val>
            <c:numRef>
              <c:f>'Pivot Table'!$AG$28:$AG$33</c:f>
              <c:numCache>
                <c:formatCode>General</c:formatCode>
                <c:ptCount val="5"/>
                <c:pt idx="0">
                  <c:v>110449.04</c:v>
                </c:pt>
                <c:pt idx="1">
                  <c:v>101738.52499999998</c:v>
                </c:pt>
                <c:pt idx="2">
                  <c:v>105935.79000000002</c:v>
                </c:pt>
                <c:pt idx="3">
                  <c:v>111512.425</c:v>
                </c:pt>
                <c:pt idx="4">
                  <c:v>60815.025000000001</c:v>
                </c:pt>
              </c:numCache>
            </c:numRef>
          </c:val>
          <c:smooth val="0"/>
          <c:extLst>
            <c:ext xmlns:c16="http://schemas.microsoft.com/office/drawing/2014/chart" uri="{C3380CC4-5D6E-409C-BE32-E72D297353CC}">
              <c16:uniqueId val="{00000001-289C-41AC-9881-21A829BE0F66}"/>
            </c:ext>
          </c:extLst>
        </c:ser>
        <c:dLbls>
          <c:showLegendKey val="0"/>
          <c:showVal val="0"/>
          <c:showCatName val="0"/>
          <c:showSerName val="0"/>
          <c:showPercent val="0"/>
          <c:showBubbleSize val="0"/>
        </c:dLbls>
        <c:marker val="1"/>
        <c:smooth val="0"/>
        <c:axId val="1612254032"/>
        <c:axId val="1612261232"/>
      </c:lineChart>
      <c:catAx>
        <c:axId val="1612254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612261232"/>
        <c:crosses val="autoZero"/>
        <c:auto val="1"/>
        <c:lblAlgn val="ctr"/>
        <c:lblOffset val="100"/>
        <c:noMultiLvlLbl val="0"/>
      </c:catAx>
      <c:valAx>
        <c:axId val="1612261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61225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Table!PivotTable5</c:name>
    <c:fmtId val="4"/>
  </c:pivotSource>
  <c:chart>
    <c:title>
      <c:tx>
        <c:rich>
          <a:bodyPr rot="0" spcFirstLastPara="1" vertOverflow="ellipsis" vert="horz" wrap="square" anchor="ctr" anchorCtr="1"/>
          <a:lstStyle/>
          <a:p>
            <a:pPr algn="ctr">
              <a:defRPr sz="2400" b="0" i="0" u="none" strike="noStrike" kern="1200" spc="0" baseline="0">
                <a:solidFill>
                  <a:srgbClr val="EC0A40"/>
                </a:solidFill>
                <a:latin typeface="+mn-lt"/>
                <a:ea typeface="+mn-ea"/>
                <a:cs typeface="+mn-cs"/>
              </a:defRPr>
            </a:pPr>
            <a:r>
              <a:rPr lang="en-US" sz="2400" b="1">
                <a:solidFill>
                  <a:srgbClr val="EC0A40"/>
                </a:solidFill>
                <a:latin typeface="Arial" panose="020B0604020202020204" pitchFamily="34" charset="0"/>
                <a:cs typeface="Arial" panose="020B0604020202020204" pitchFamily="34" charset="0"/>
              </a:rPr>
              <a:t>4.TOP</a:t>
            </a:r>
            <a:r>
              <a:rPr lang="en-US" sz="2400" b="1" baseline="0">
                <a:solidFill>
                  <a:srgbClr val="EC0A40"/>
                </a:solidFill>
                <a:latin typeface="Arial" panose="020B0604020202020204" pitchFamily="34" charset="0"/>
                <a:cs typeface="Arial" panose="020B0604020202020204" pitchFamily="34" charset="0"/>
              </a:rPr>
              <a:t> 10 PRODUCTS BY PROFIT</a:t>
            </a:r>
            <a:endParaRPr lang="en-US" sz="2400" b="1">
              <a:solidFill>
                <a:srgbClr val="EC0A4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a:defRPr sz="2400" b="0" i="0" u="none" strike="noStrike" kern="1200" spc="0" baseline="0">
              <a:solidFill>
                <a:srgbClr val="EC0A4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50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75835522598122"/>
          <c:y val="0.10245309541103848"/>
          <c:w val="0.63098673240982883"/>
          <c:h val="0.81940944547774275"/>
        </c:manualLayout>
      </c:layout>
      <c:barChart>
        <c:barDir val="bar"/>
        <c:grouping val="clustered"/>
        <c:varyColors val="0"/>
        <c:ser>
          <c:idx val="0"/>
          <c:order val="0"/>
          <c:tx>
            <c:strRef>
              <c:f>'Pivot Table'!$AF$54</c:f>
              <c:strCache>
                <c:ptCount val="1"/>
                <c:pt idx="0">
                  <c:v>Total</c:v>
                </c:pt>
              </c:strCache>
            </c:strRef>
          </c:tx>
          <c:spPr>
            <a:solidFill>
              <a:srgbClr val="D85077"/>
            </a:solidFill>
            <a:ln>
              <a:noFill/>
            </a:ln>
            <a:effectLst/>
          </c:spPr>
          <c:invertIfNegative val="0"/>
          <c:cat>
            <c:strRef>
              <c:f>'Pivot Table'!$AE$55:$AE$65</c:f>
              <c:strCache>
                <c:ptCount val="10"/>
                <c:pt idx="0">
                  <c:v>Arrow Formal Trousers</c:v>
                </c:pt>
                <c:pt idx="1">
                  <c:v>Cetaphil Moisturizer</c:v>
                </c:pt>
                <c:pt idx="2">
                  <c:v>Lakme Eyeliner</c:v>
                </c:pt>
                <c:pt idx="3">
                  <c:v>Levis 511 Slim Jeans</c:v>
                </c:pt>
                <c:pt idx="4">
                  <c:v>Nike Air Max 270</c:v>
                </c:pt>
                <c:pt idx="5">
                  <c:v>Omron BP Monitor</c:v>
                </c:pt>
                <c:pt idx="6">
                  <c:v>Peter England Shirt</c:v>
                </c:pt>
                <c:pt idx="7">
                  <c:v>Philips Hair Dryer</c:v>
                </c:pt>
                <c:pt idx="8">
                  <c:v>Titan Analog Watch</c:v>
                </c:pt>
                <c:pt idx="9">
                  <c:v>UCB Jacket</c:v>
                </c:pt>
              </c:strCache>
            </c:strRef>
          </c:cat>
          <c:val>
            <c:numRef>
              <c:f>'Pivot Table'!$AF$55:$AF$65</c:f>
              <c:numCache>
                <c:formatCode>General</c:formatCode>
                <c:ptCount val="10"/>
                <c:pt idx="0">
                  <c:v>5896.8</c:v>
                </c:pt>
                <c:pt idx="1">
                  <c:v>8269.7999999999993</c:v>
                </c:pt>
                <c:pt idx="2">
                  <c:v>28273.3</c:v>
                </c:pt>
                <c:pt idx="3">
                  <c:v>13362.7</c:v>
                </c:pt>
                <c:pt idx="4">
                  <c:v>19332.560000000001</c:v>
                </c:pt>
                <c:pt idx="5">
                  <c:v>5441.7</c:v>
                </c:pt>
                <c:pt idx="6">
                  <c:v>36783.759999999995</c:v>
                </c:pt>
                <c:pt idx="7">
                  <c:v>5335</c:v>
                </c:pt>
                <c:pt idx="8">
                  <c:v>4757.22</c:v>
                </c:pt>
                <c:pt idx="9">
                  <c:v>8868.6</c:v>
                </c:pt>
              </c:numCache>
            </c:numRef>
          </c:val>
          <c:extLst>
            <c:ext xmlns:c16="http://schemas.microsoft.com/office/drawing/2014/chart" uri="{C3380CC4-5D6E-409C-BE32-E72D297353CC}">
              <c16:uniqueId val="{00000000-85D0-4DED-A02F-EBFABE3994BD}"/>
            </c:ext>
          </c:extLst>
        </c:ser>
        <c:dLbls>
          <c:showLegendKey val="0"/>
          <c:showVal val="0"/>
          <c:showCatName val="0"/>
          <c:showSerName val="0"/>
          <c:showPercent val="0"/>
          <c:showBubbleSize val="0"/>
        </c:dLbls>
        <c:gapWidth val="182"/>
        <c:axId val="1612241552"/>
        <c:axId val="1612255952"/>
      </c:barChart>
      <c:catAx>
        <c:axId val="161224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612255952"/>
        <c:crosses val="autoZero"/>
        <c:auto val="1"/>
        <c:lblAlgn val="ctr"/>
        <c:lblOffset val="100"/>
        <c:noMultiLvlLbl val="0"/>
      </c:catAx>
      <c:valAx>
        <c:axId val="16122559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161224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Table!PivotTable6</c:name>
    <c:fmtId val="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solidFill>
                  <a:schemeClr val="accent6">
                    <a:lumMod val="75000"/>
                  </a:schemeClr>
                </a:solidFill>
                <a:latin typeface="Arial" panose="020B0604020202020204" pitchFamily="34" charset="0"/>
                <a:cs typeface="Arial" panose="020B0604020202020204" pitchFamily="34" charset="0"/>
              </a:rPr>
              <a:t>3. REVENUE BY PAYMENT METHOD</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rgbClr val="FFC000"/>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2">
              <a:lumMod val="75000"/>
            </a:schemeClr>
          </a:solidFill>
          <a:ln w="19050">
            <a:solidFill>
              <a:schemeClr val="lt1"/>
            </a:solidFill>
          </a:ln>
          <a:effectLst/>
        </c:spPr>
      </c:pivotFmt>
    </c:pivotFmts>
    <c:plotArea>
      <c:layout>
        <c:manualLayout>
          <c:layoutTarget val="inner"/>
          <c:xMode val="edge"/>
          <c:yMode val="edge"/>
          <c:x val="1.5450008880713765E-2"/>
          <c:y val="0.1218847686521734"/>
          <c:w val="0.72172137429653793"/>
          <c:h val="0.85217810868120669"/>
        </c:manualLayout>
      </c:layout>
      <c:pieChart>
        <c:varyColors val="1"/>
        <c:ser>
          <c:idx val="0"/>
          <c:order val="0"/>
          <c:tx>
            <c:strRef>
              <c:f>'Pivot Table'!$AF$69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20-499B-B413-7537BB6EB8D5}"/>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2020-499B-B413-7537BB6EB8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20-499B-B413-7537BB6EB8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20-499B-B413-7537BB6EB8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20-499B-B413-7537BB6EB8D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20-499B-B413-7537BB6EB8D5}"/>
              </c:ext>
            </c:extLst>
          </c:dPt>
          <c:dPt>
            <c:idx val="6"/>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D-2020-499B-B413-7537BB6EB8D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Table'!$AE$70:$AE$77</c:f>
              <c:strCache>
                <c:ptCount val="7"/>
                <c:pt idx="0">
                  <c:v>Amazon Pay</c:v>
                </c:pt>
                <c:pt idx="1">
                  <c:v>Cash on Delivery</c:v>
                </c:pt>
                <c:pt idx="2">
                  <c:v>Credit Card</c:v>
                </c:pt>
                <c:pt idx="3">
                  <c:v>Debit Card</c:v>
                </c:pt>
                <c:pt idx="4">
                  <c:v>EMI</c:v>
                </c:pt>
                <c:pt idx="5">
                  <c:v>Net Banking</c:v>
                </c:pt>
                <c:pt idx="6">
                  <c:v>UPI</c:v>
                </c:pt>
              </c:strCache>
            </c:strRef>
          </c:cat>
          <c:val>
            <c:numRef>
              <c:f>'Pivot Table'!$AF$70:$AF$77</c:f>
              <c:numCache>
                <c:formatCode>General</c:formatCode>
                <c:ptCount val="7"/>
                <c:pt idx="0">
                  <c:v>94571</c:v>
                </c:pt>
                <c:pt idx="1">
                  <c:v>31675</c:v>
                </c:pt>
                <c:pt idx="2">
                  <c:v>20911</c:v>
                </c:pt>
                <c:pt idx="3">
                  <c:v>54520</c:v>
                </c:pt>
                <c:pt idx="4">
                  <c:v>30344</c:v>
                </c:pt>
                <c:pt idx="5">
                  <c:v>29104</c:v>
                </c:pt>
                <c:pt idx="6">
                  <c:v>25218</c:v>
                </c:pt>
              </c:numCache>
            </c:numRef>
          </c:val>
          <c:extLst>
            <c:ext xmlns:c16="http://schemas.microsoft.com/office/drawing/2014/chart" uri="{C3380CC4-5D6E-409C-BE32-E72D297353CC}">
              <c16:uniqueId val="{0000000E-2020-499B-B413-7537BB6EB8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2400" b="1">
                <a:solidFill>
                  <a:srgbClr val="C00000"/>
                </a:solidFill>
                <a:latin typeface="Arial" panose="020B0604020202020204" pitchFamily="34" charset="0"/>
                <a:cs typeface="Arial" panose="020B0604020202020204" pitchFamily="34" charset="0"/>
              </a:rPr>
              <a:t>6.ORDER STATUS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0A40"/>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5">
              <a:lumMod val="75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Table'!$AF$44</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6E0-4E5D-ADD5-3E3D9F2D08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E0-4E5D-ADD5-3E3D9F2D08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E0-4E5D-ADD5-3E3D9F2D08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BF-4786-B420-C4C6B42E43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BF-4786-B420-C4C6B42E43CB}"/>
              </c:ext>
            </c:extLst>
          </c:dPt>
          <c:cat>
            <c:strRef>
              <c:f>'Pivot Table'!$AE$45:$AE$47</c:f>
              <c:strCache>
                <c:ptCount val="2"/>
                <c:pt idx="0">
                  <c:v>Processing</c:v>
                </c:pt>
                <c:pt idx="1">
                  <c:v>Returned</c:v>
                </c:pt>
              </c:strCache>
            </c:strRef>
          </c:cat>
          <c:val>
            <c:numRef>
              <c:f>'Pivot Table'!$AF$45:$AF$47</c:f>
              <c:numCache>
                <c:formatCode>General</c:formatCode>
                <c:ptCount val="2"/>
                <c:pt idx="0">
                  <c:v>15</c:v>
                </c:pt>
                <c:pt idx="1">
                  <c:v>16</c:v>
                </c:pt>
              </c:numCache>
            </c:numRef>
          </c:val>
          <c:extLst>
            <c:ext xmlns:c16="http://schemas.microsoft.com/office/drawing/2014/chart" uri="{C3380CC4-5D6E-409C-BE32-E72D297353CC}">
              <c16:uniqueId val="{00000006-16E0-4E5D-ADD5-3E3D9F2D08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3.jpe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12</xdr:col>
      <xdr:colOff>456703</xdr:colOff>
      <xdr:row>12</xdr:row>
      <xdr:rowOff>93581</xdr:rowOff>
    </xdr:from>
    <xdr:to>
      <xdr:col>26</xdr:col>
      <xdr:colOff>567832</xdr:colOff>
      <xdr:row>37</xdr:row>
      <xdr:rowOff>95251</xdr:rowOff>
    </xdr:to>
    <xdr:graphicFrame macro="">
      <xdr:nvGraphicFramePr>
        <xdr:cNvPr id="5" name="Chart 4">
          <a:extLst>
            <a:ext uri="{FF2B5EF4-FFF2-40B4-BE49-F238E27FC236}">
              <a16:creationId xmlns:a16="http://schemas.microsoft.com/office/drawing/2014/main" id="{45962A77-600C-4378-B47B-00B357944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406232</xdr:colOff>
      <xdr:row>12</xdr:row>
      <xdr:rowOff>96858</xdr:rowOff>
    </xdr:from>
    <xdr:to>
      <xdr:col>12</xdr:col>
      <xdr:colOff>205154</xdr:colOff>
      <xdr:row>37</xdr:row>
      <xdr:rowOff>47625</xdr:rowOff>
    </xdr:to>
    <xdr:graphicFrame macro="">
      <xdr:nvGraphicFramePr>
        <xdr:cNvPr id="6" name="Chart 5">
          <a:extLst>
            <a:ext uri="{FF2B5EF4-FFF2-40B4-BE49-F238E27FC236}">
              <a16:creationId xmlns:a16="http://schemas.microsoft.com/office/drawing/2014/main" id="{7CC2CBC9-C236-4A2A-AF1C-F90B26544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500011</xdr:colOff>
      <xdr:row>38</xdr:row>
      <xdr:rowOff>185951</xdr:rowOff>
    </xdr:from>
    <xdr:to>
      <xdr:col>26</xdr:col>
      <xdr:colOff>476250</xdr:colOff>
      <xdr:row>66</xdr:row>
      <xdr:rowOff>31751</xdr:rowOff>
    </xdr:to>
    <xdr:graphicFrame macro="">
      <xdr:nvGraphicFramePr>
        <xdr:cNvPr id="7" name="Chart 6">
          <a:extLst>
            <a:ext uri="{FF2B5EF4-FFF2-40B4-BE49-F238E27FC236}">
              <a16:creationId xmlns:a16="http://schemas.microsoft.com/office/drawing/2014/main" id="{59BFA2B9-6BF4-44E7-9EBD-26FD43879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405127</xdr:colOff>
      <xdr:row>38</xdr:row>
      <xdr:rowOff>163582</xdr:rowOff>
    </xdr:from>
    <xdr:to>
      <xdr:col>12</xdr:col>
      <xdr:colOff>111125</xdr:colOff>
      <xdr:row>65</xdr:row>
      <xdr:rowOff>142875</xdr:rowOff>
    </xdr:to>
    <xdr:graphicFrame macro="">
      <xdr:nvGraphicFramePr>
        <xdr:cNvPr id="9" name="Chart 8">
          <a:extLst>
            <a:ext uri="{FF2B5EF4-FFF2-40B4-BE49-F238E27FC236}">
              <a16:creationId xmlns:a16="http://schemas.microsoft.com/office/drawing/2014/main" id="{03F88537-13E3-407D-953E-9186555D4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129431</xdr:colOff>
      <xdr:row>4</xdr:row>
      <xdr:rowOff>153133</xdr:rowOff>
    </xdr:from>
    <xdr:to>
      <xdr:col>38</xdr:col>
      <xdr:colOff>587375</xdr:colOff>
      <xdr:row>36</xdr:row>
      <xdr:rowOff>174626</xdr:rowOff>
    </xdr:to>
    <xdr:graphicFrame macro="">
      <xdr:nvGraphicFramePr>
        <xdr:cNvPr id="10" name="Chart 9">
          <a:extLst>
            <a:ext uri="{FF2B5EF4-FFF2-40B4-BE49-F238E27FC236}">
              <a16:creationId xmlns:a16="http://schemas.microsoft.com/office/drawing/2014/main" id="{DD7C8A97-D68A-430B-A643-6683E3A57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171113</xdr:colOff>
      <xdr:row>5</xdr:row>
      <xdr:rowOff>95045</xdr:rowOff>
    </xdr:from>
    <xdr:to>
      <xdr:col>43</xdr:col>
      <xdr:colOff>365684</xdr:colOff>
      <xdr:row>35</xdr:row>
      <xdr:rowOff>161906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8B676FC7-EFA8-49C9-9C3B-DC1C2AF361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063113" y="1047545"/>
              <a:ext cx="2607571" cy="5924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184824</xdr:colOff>
      <xdr:row>36</xdr:row>
      <xdr:rowOff>68456</xdr:rowOff>
    </xdr:from>
    <xdr:to>
      <xdr:col>43</xdr:col>
      <xdr:colOff>407248</xdr:colOff>
      <xdr:row>66</xdr:row>
      <xdr:rowOff>47625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31D52BF-716C-4FCF-B54B-7235F8199B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076824" y="7069331"/>
              <a:ext cx="2635424" cy="5694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483245</xdr:colOff>
      <xdr:row>30</xdr:row>
      <xdr:rowOff>20879</xdr:rowOff>
    </xdr:from>
    <xdr:to>
      <xdr:col>47</xdr:col>
      <xdr:colOff>349250</xdr:colOff>
      <xdr:row>46</xdr:row>
      <xdr:rowOff>13032</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FD05A78D-E281-42B1-ADD8-525C714BB58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7788245" y="5878754"/>
              <a:ext cx="2279005" cy="3040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490276</xdr:colOff>
      <xdr:row>4</xdr:row>
      <xdr:rowOff>153054</xdr:rowOff>
    </xdr:from>
    <xdr:to>
      <xdr:col>47</xdr:col>
      <xdr:colOff>349250</xdr:colOff>
      <xdr:row>29</xdr:row>
      <xdr:rowOff>91603</xdr:rowOff>
    </xdr:to>
    <mc:AlternateContent xmlns:mc="http://schemas.openxmlformats.org/markup-compatibility/2006">
      <mc:Choice xmlns:a14="http://schemas.microsoft.com/office/drawing/2010/main" Requires="a14">
        <xdr:graphicFrame macro="">
          <xdr:nvGraphicFramePr>
            <xdr:cNvPr id="11" name="Order Status">
              <a:extLst>
                <a:ext uri="{FF2B5EF4-FFF2-40B4-BE49-F238E27FC236}">
                  <a16:creationId xmlns:a16="http://schemas.microsoft.com/office/drawing/2014/main" id="{1B85F2A8-C6BE-48B3-9BFC-2E1A46D56CB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27795276" y="915054"/>
              <a:ext cx="2271974" cy="484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495029</xdr:colOff>
      <xdr:row>46</xdr:row>
      <xdr:rowOff>169932</xdr:rowOff>
    </xdr:from>
    <xdr:to>
      <xdr:col>47</xdr:col>
      <xdr:colOff>412751</xdr:colOff>
      <xdr:row>66</xdr:row>
      <xdr:rowOff>142875</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F44A9AD3-D3AD-4CE2-A0CA-F9CDAECC9DE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800029" y="9075807"/>
              <a:ext cx="2330722" cy="3782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148896</xdr:colOff>
      <xdr:row>4</xdr:row>
      <xdr:rowOff>42941</xdr:rowOff>
    </xdr:from>
    <xdr:to>
      <xdr:col>8</xdr:col>
      <xdr:colOff>153921</xdr:colOff>
      <xdr:row>11</xdr:row>
      <xdr:rowOff>59685</xdr:rowOff>
    </xdr:to>
    <xdr:sp macro="" textlink="">
      <xdr:nvSpPr>
        <xdr:cNvPr id="22" name="Rectangle: Rounded Corners 21">
          <a:extLst>
            <a:ext uri="{FF2B5EF4-FFF2-40B4-BE49-F238E27FC236}">
              <a16:creationId xmlns:a16="http://schemas.microsoft.com/office/drawing/2014/main" id="{43976F80-8BD5-96A0-0989-D275E496DF40}"/>
            </a:ext>
          </a:extLst>
        </xdr:cNvPr>
        <xdr:cNvSpPr/>
      </xdr:nvSpPr>
      <xdr:spPr>
        <a:xfrm>
          <a:off x="3275724" y="778665"/>
          <a:ext cx="2457438" cy="1444399"/>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tx2">
                  <a:lumMod val="75000"/>
                  <a:lumOff val="25000"/>
                </a:schemeClr>
              </a:solidFill>
              <a:latin typeface="Arial" panose="020B0604020202020204" pitchFamily="34" charset="0"/>
              <a:cs typeface="Arial" panose="020B0604020202020204" pitchFamily="34" charset="0"/>
            </a:rPr>
            <a:t>NET</a:t>
          </a:r>
          <a:r>
            <a:rPr lang="en-IN" sz="1600" b="1" baseline="0">
              <a:solidFill>
                <a:schemeClr val="tx2">
                  <a:lumMod val="75000"/>
                  <a:lumOff val="25000"/>
                </a:schemeClr>
              </a:solidFill>
              <a:latin typeface="Arial" panose="020B0604020202020204" pitchFamily="34" charset="0"/>
              <a:cs typeface="Arial" panose="020B0604020202020204" pitchFamily="34" charset="0"/>
            </a:rPr>
            <a:t> REVENUE</a:t>
          </a:r>
          <a:endParaRPr lang="en-IN" sz="1600" b="1">
            <a:solidFill>
              <a:schemeClr val="tx2">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8</xdr:col>
      <xdr:colOff>604345</xdr:colOff>
      <xdr:row>4</xdr:row>
      <xdr:rowOff>35034</xdr:rowOff>
    </xdr:from>
    <xdr:to>
      <xdr:col>11</xdr:col>
      <xdr:colOff>536267</xdr:colOff>
      <xdr:row>11</xdr:row>
      <xdr:rowOff>43693</xdr:rowOff>
    </xdr:to>
    <xdr:sp macro="" textlink="">
      <xdr:nvSpPr>
        <xdr:cNvPr id="23" name="Rectangle: Rounded Corners 22">
          <a:extLst>
            <a:ext uri="{FF2B5EF4-FFF2-40B4-BE49-F238E27FC236}">
              <a16:creationId xmlns:a16="http://schemas.microsoft.com/office/drawing/2014/main" id="{A74FA54B-E65D-49B5-9B2C-DCEBAD0C4116}"/>
            </a:ext>
          </a:extLst>
        </xdr:cNvPr>
        <xdr:cNvSpPr/>
      </xdr:nvSpPr>
      <xdr:spPr>
        <a:xfrm>
          <a:off x="6183586" y="770758"/>
          <a:ext cx="2436888" cy="1436314"/>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accent6">
                  <a:lumMod val="75000"/>
                </a:schemeClr>
              </a:solidFill>
              <a:latin typeface="Arial" panose="020B0604020202020204" pitchFamily="34" charset="0"/>
              <a:cs typeface="Arial" panose="020B0604020202020204" pitchFamily="34" charset="0"/>
            </a:rPr>
            <a:t>TOTAL PROFIT</a:t>
          </a:r>
        </a:p>
      </xdr:txBody>
    </xdr:sp>
    <xdr:clientData/>
  </xdr:twoCellAnchor>
  <xdr:twoCellAnchor>
    <xdr:from>
      <xdr:col>12</xdr:col>
      <xdr:colOff>411655</xdr:colOff>
      <xdr:row>4</xdr:row>
      <xdr:rowOff>64578</xdr:rowOff>
    </xdr:from>
    <xdr:to>
      <xdr:col>16</xdr:col>
      <xdr:colOff>581554</xdr:colOff>
      <xdr:row>11</xdr:row>
      <xdr:rowOff>56709</xdr:rowOff>
    </xdr:to>
    <xdr:sp macro="" textlink="">
      <xdr:nvSpPr>
        <xdr:cNvPr id="24" name="Rectangle: Rounded Corners 23">
          <a:extLst>
            <a:ext uri="{FF2B5EF4-FFF2-40B4-BE49-F238E27FC236}">
              <a16:creationId xmlns:a16="http://schemas.microsoft.com/office/drawing/2014/main" id="{95BA8870-E936-4BD8-BDDE-645EF5A41CA0}"/>
            </a:ext>
          </a:extLst>
        </xdr:cNvPr>
        <xdr:cNvSpPr/>
      </xdr:nvSpPr>
      <xdr:spPr>
        <a:xfrm>
          <a:off x="9051960" y="787832"/>
          <a:ext cx="2597967" cy="1399894"/>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accent5">
                  <a:lumMod val="75000"/>
                </a:schemeClr>
              </a:solidFill>
              <a:latin typeface="Arial" panose="020B0604020202020204" pitchFamily="34" charset="0"/>
              <a:cs typeface="Arial" panose="020B0604020202020204" pitchFamily="34" charset="0"/>
            </a:rPr>
            <a:t>TOTAL</a:t>
          </a:r>
          <a:r>
            <a:rPr lang="en-IN" sz="1600" b="1" baseline="0">
              <a:solidFill>
                <a:schemeClr val="accent5">
                  <a:lumMod val="75000"/>
                </a:schemeClr>
              </a:solidFill>
              <a:latin typeface="Arial" panose="020B0604020202020204" pitchFamily="34" charset="0"/>
              <a:cs typeface="Arial" panose="020B0604020202020204" pitchFamily="34" charset="0"/>
            </a:rPr>
            <a:t> ORDERS</a:t>
          </a:r>
          <a:endParaRPr lang="en-IN" sz="1600" b="1">
            <a:solidFill>
              <a:schemeClr val="accent5">
                <a:lumMod val="75000"/>
              </a:schemeClr>
            </a:solidFill>
            <a:latin typeface="Arial" panose="020B0604020202020204" pitchFamily="34" charset="0"/>
            <a:cs typeface="Arial" panose="020B0604020202020204" pitchFamily="34" charset="0"/>
          </a:endParaRPr>
        </a:p>
      </xdr:txBody>
    </xdr:sp>
    <xdr:clientData/>
  </xdr:twoCellAnchor>
  <xdr:twoCellAnchor>
    <xdr:from>
      <xdr:col>17</xdr:col>
      <xdr:colOff>359104</xdr:colOff>
      <xdr:row>4</xdr:row>
      <xdr:rowOff>63747</xdr:rowOff>
    </xdr:from>
    <xdr:to>
      <xdr:col>21</xdr:col>
      <xdr:colOff>528169</xdr:colOff>
      <xdr:row>11</xdr:row>
      <xdr:rowOff>72406</xdr:rowOff>
    </xdr:to>
    <xdr:sp macro="" textlink="">
      <xdr:nvSpPr>
        <xdr:cNvPr id="25" name="Rectangle: Rounded Corners 24">
          <a:extLst>
            <a:ext uri="{FF2B5EF4-FFF2-40B4-BE49-F238E27FC236}">
              <a16:creationId xmlns:a16="http://schemas.microsoft.com/office/drawing/2014/main" id="{A117F3FC-D576-4E37-A72E-A8F8C123FD19}"/>
            </a:ext>
          </a:extLst>
        </xdr:cNvPr>
        <xdr:cNvSpPr/>
      </xdr:nvSpPr>
      <xdr:spPr>
        <a:xfrm>
          <a:off x="12121932" y="799471"/>
          <a:ext cx="2621478" cy="1436314"/>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accent2">
                  <a:lumMod val="75000"/>
                </a:schemeClr>
              </a:solidFill>
              <a:latin typeface="Arial" panose="020B0604020202020204" pitchFamily="34" charset="0"/>
              <a:cs typeface="Arial" panose="020B0604020202020204" pitchFamily="34" charset="0"/>
            </a:rPr>
            <a:t>AVERAGE RATING</a:t>
          </a:r>
        </a:p>
      </xdr:txBody>
    </xdr:sp>
    <xdr:clientData/>
  </xdr:twoCellAnchor>
  <xdr:twoCellAnchor>
    <xdr:from>
      <xdr:col>22</xdr:col>
      <xdr:colOff>350345</xdr:colOff>
      <xdr:row>4</xdr:row>
      <xdr:rowOff>50660</xdr:rowOff>
    </xdr:from>
    <xdr:to>
      <xdr:col>26</xdr:col>
      <xdr:colOff>537163</xdr:colOff>
      <xdr:row>11</xdr:row>
      <xdr:rowOff>77490</xdr:rowOff>
    </xdr:to>
    <xdr:sp macro="" textlink="">
      <xdr:nvSpPr>
        <xdr:cNvPr id="26" name="Rectangle: Rounded Corners 25">
          <a:extLst>
            <a:ext uri="{FF2B5EF4-FFF2-40B4-BE49-F238E27FC236}">
              <a16:creationId xmlns:a16="http://schemas.microsoft.com/office/drawing/2014/main" id="{EA138356-7F05-4587-9F17-BF07D34FD7B3}"/>
            </a:ext>
          </a:extLst>
        </xdr:cNvPr>
        <xdr:cNvSpPr/>
      </xdr:nvSpPr>
      <xdr:spPr>
        <a:xfrm>
          <a:off x="15060820" y="773914"/>
          <a:ext cx="2614885" cy="1434593"/>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C00000"/>
              </a:solidFill>
              <a:latin typeface="Arial" panose="020B0604020202020204" pitchFamily="34" charset="0"/>
              <a:cs typeface="Arial" panose="020B0604020202020204" pitchFamily="34" charset="0"/>
            </a:rPr>
            <a:t>RETURN COUNT</a:t>
          </a:r>
        </a:p>
      </xdr:txBody>
    </xdr:sp>
    <xdr:clientData/>
  </xdr:twoCellAnchor>
  <xdr:twoCellAnchor>
    <xdr:from>
      <xdr:col>4</xdr:col>
      <xdr:colOff>318551</xdr:colOff>
      <xdr:row>6</xdr:row>
      <xdr:rowOff>162646</xdr:rowOff>
    </xdr:from>
    <xdr:to>
      <xdr:col>5</xdr:col>
      <xdr:colOff>293613</xdr:colOff>
      <xdr:row>9</xdr:row>
      <xdr:rowOff>54916</xdr:rowOff>
    </xdr:to>
    <xdr:sp macro="" textlink="">
      <xdr:nvSpPr>
        <xdr:cNvPr id="19" name="Flowchart: Connector 18">
          <a:extLst>
            <a:ext uri="{FF2B5EF4-FFF2-40B4-BE49-F238E27FC236}">
              <a16:creationId xmlns:a16="http://schemas.microsoft.com/office/drawing/2014/main" id="{07174049-68C7-E361-B4AA-9E2513D5FA17}"/>
            </a:ext>
          </a:extLst>
        </xdr:cNvPr>
        <xdr:cNvSpPr/>
      </xdr:nvSpPr>
      <xdr:spPr>
        <a:xfrm>
          <a:off x="3445379" y="1266232"/>
          <a:ext cx="588165" cy="584201"/>
        </a:xfrm>
        <a:prstGeom prst="flowChartConnector">
          <a:avLst/>
        </a:prstGeom>
        <a:solidFill>
          <a:schemeClr val="accent4">
            <a:lumMod val="7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437454</xdr:colOff>
      <xdr:row>7</xdr:row>
      <xdr:rowOff>5276</xdr:rowOff>
    </xdr:from>
    <xdr:to>
      <xdr:col>5</xdr:col>
      <xdr:colOff>195000</xdr:colOff>
      <xdr:row>9</xdr:row>
      <xdr:rowOff>1326</xdr:rowOff>
    </xdr:to>
    <xdr:pic>
      <xdr:nvPicPr>
        <xdr:cNvPr id="21" name="Graphic 20" descr="Bar chart with solid fill">
          <a:extLst>
            <a:ext uri="{FF2B5EF4-FFF2-40B4-BE49-F238E27FC236}">
              <a16:creationId xmlns:a16="http://schemas.microsoft.com/office/drawing/2014/main" id="{B92DE87E-AAA9-0C4B-6F0E-79A245E9D4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64282" y="1432931"/>
          <a:ext cx="370649" cy="360795"/>
        </a:xfrm>
        <a:prstGeom prst="rect">
          <a:avLst/>
        </a:prstGeom>
      </xdr:spPr>
    </xdr:pic>
    <xdr:clientData/>
  </xdr:twoCellAnchor>
  <xdr:twoCellAnchor editAs="oneCell">
    <xdr:from>
      <xdr:col>4</xdr:col>
      <xdr:colOff>524342</xdr:colOff>
      <xdr:row>6</xdr:row>
      <xdr:rowOff>174695</xdr:rowOff>
    </xdr:from>
    <xdr:to>
      <xdr:col>5</xdr:col>
      <xdr:colOff>132605</xdr:colOff>
      <xdr:row>7</xdr:row>
      <xdr:rowOff>61012</xdr:rowOff>
    </xdr:to>
    <xdr:pic>
      <xdr:nvPicPr>
        <xdr:cNvPr id="28" name="Graphic 27" descr="Dollar with solid fill">
          <a:extLst>
            <a:ext uri="{FF2B5EF4-FFF2-40B4-BE49-F238E27FC236}">
              <a16:creationId xmlns:a16="http://schemas.microsoft.com/office/drawing/2014/main" id="{8CE1A852-C299-F6F9-F37E-422FC0B35A8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51170" y="1278281"/>
          <a:ext cx="221366" cy="210386"/>
        </a:xfrm>
        <a:prstGeom prst="rect">
          <a:avLst/>
        </a:prstGeom>
      </xdr:spPr>
    </xdr:pic>
    <xdr:clientData/>
  </xdr:twoCellAnchor>
  <xdr:twoCellAnchor>
    <xdr:from>
      <xdr:col>9</xdr:col>
      <xdr:colOff>178413</xdr:colOff>
      <xdr:row>6</xdr:row>
      <xdr:rowOff>142853</xdr:rowOff>
    </xdr:from>
    <xdr:to>
      <xdr:col>9</xdr:col>
      <xdr:colOff>700077</xdr:colOff>
      <xdr:row>9</xdr:row>
      <xdr:rowOff>51413</xdr:rowOff>
    </xdr:to>
    <xdr:sp macro="" textlink="">
      <xdr:nvSpPr>
        <xdr:cNvPr id="31" name="Flowchart: Connector 30">
          <a:extLst>
            <a:ext uri="{FF2B5EF4-FFF2-40B4-BE49-F238E27FC236}">
              <a16:creationId xmlns:a16="http://schemas.microsoft.com/office/drawing/2014/main" id="{194C5C13-FE3D-DAD7-94CE-A3DEB15C117C}"/>
            </a:ext>
          </a:extLst>
        </xdr:cNvPr>
        <xdr:cNvSpPr/>
      </xdr:nvSpPr>
      <xdr:spPr>
        <a:xfrm>
          <a:off x="6370758" y="1246439"/>
          <a:ext cx="521664" cy="600491"/>
        </a:xfrm>
        <a:prstGeom prst="flowChartConnector">
          <a:avLst/>
        </a:prstGeom>
        <a:solidFill>
          <a:schemeClr val="accent6"/>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231753</xdr:colOff>
      <xdr:row>6</xdr:row>
      <xdr:rowOff>243052</xdr:rowOff>
    </xdr:from>
    <xdr:to>
      <xdr:col>9</xdr:col>
      <xdr:colOff>654357</xdr:colOff>
      <xdr:row>8</xdr:row>
      <xdr:rowOff>151612</xdr:rowOff>
    </xdr:to>
    <xdr:pic>
      <xdr:nvPicPr>
        <xdr:cNvPr id="33" name="Graphic 32" descr="Bar graph with upward trend with solid fill">
          <a:extLst>
            <a:ext uri="{FF2B5EF4-FFF2-40B4-BE49-F238E27FC236}">
              <a16:creationId xmlns:a16="http://schemas.microsoft.com/office/drawing/2014/main" id="{B1A4CF9C-ABAA-E7B5-3B08-919153259A3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424098" y="1346638"/>
          <a:ext cx="422604" cy="416560"/>
        </a:xfrm>
        <a:prstGeom prst="rect">
          <a:avLst/>
        </a:prstGeom>
      </xdr:spPr>
    </xdr:pic>
    <xdr:clientData/>
  </xdr:twoCellAnchor>
  <xdr:twoCellAnchor>
    <xdr:from>
      <xdr:col>13</xdr:col>
      <xdr:colOff>52376</xdr:colOff>
      <xdr:row>6</xdr:row>
      <xdr:rowOff>133219</xdr:rowOff>
    </xdr:from>
    <xdr:to>
      <xdr:col>13</xdr:col>
      <xdr:colOff>543559</xdr:colOff>
      <xdr:row>9</xdr:row>
      <xdr:rowOff>79879</xdr:rowOff>
    </xdr:to>
    <xdr:sp macro="" textlink="">
      <xdr:nvSpPr>
        <xdr:cNvPr id="34" name="Flowchart: Connector 33">
          <a:extLst>
            <a:ext uri="{FF2B5EF4-FFF2-40B4-BE49-F238E27FC236}">
              <a16:creationId xmlns:a16="http://schemas.microsoft.com/office/drawing/2014/main" id="{F779863C-6ABD-0F85-B9A6-A8C4F74665D4}"/>
            </a:ext>
          </a:extLst>
        </xdr:cNvPr>
        <xdr:cNvSpPr/>
      </xdr:nvSpPr>
      <xdr:spPr>
        <a:xfrm>
          <a:off x="9362790" y="1236805"/>
          <a:ext cx="491183" cy="638591"/>
        </a:xfrm>
        <a:prstGeom prst="flowChartConnector">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130006</xdr:colOff>
      <xdr:row>6</xdr:row>
      <xdr:rowOff>255138</xdr:rowOff>
    </xdr:from>
    <xdr:to>
      <xdr:col>13</xdr:col>
      <xdr:colOff>529749</xdr:colOff>
      <xdr:row>8</xdr:row>
      <xdr:rowOff>140838</xdr:rowOff>
    </xdr:to>
    <xdr:pic>
      <xdr:nvPicPr>
        <xdr:cNvPr id="36" name="Graphic 35" descr="Shopping cart with solid fill">
          <a:extLst>
            <a:ext uri="{FF2B5EF4-FFF2-40B4-BE49-F238E27FC236}">
              <a16:creationId xmlns:a16="http://schemas.microsoft.com/office/drawing/2014/main" id="{BB61EFD0-C8E7-A8C5-11D9-91129A2E9BD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440420" y="1358724"/>
          <a:ext cx="399743" cy="393700"/>
        </a:xfrm>
        <a:prstGeom prst="rect">
          <a:avLst/>
        </a:prstGeom>
      </xdr:spPr>
    </xdr:pic>
    <xdr:clientData/>
  </xdr:twoCellAnchor>
  <xdr:twoCellAnchor>
    <xdr:from>
      <xdr:col>18</xdr:col>
      <xdr:colOff>75476</xdr:colOff>
      <xdr:row>6</xdr:row>
      <xdr:rowOff>177062</xdr:rowOff>
    </xdr:from>
    <xdr:to>
      <xdr:col>18</xdr:col>
      <xdr:colOff>528159</xdr:colOff>
      <xdr:row>9</xdr:row>
      <xdr:rowOff>43378</xdr:rowOff>
    </xdr:to>
    <xdr:sp macro="" textlink="">
      <xdr:nvSpPr>
        <xdr:cNvPr id="37" name="Flowchart: Connector 36">
          <a:extLst>
            <a:ext uri="{FF2B5EF4-FFF2-40B4-BE49-F238E27FC236}">
              <a16:creationId xmlns:a16="http://schemas.microsoft.com/office/drawing/2014/main" id="{CF7B1B1D-4164-AA25-04DF-8E8FF473A5A7}"/>
            </a:ext>
          </a:extLst>
        </xdr:cNvPr>
        <xdr:cNvSpPr/>
      </xdr:nvSpPr>
      <xdr:spPr>
        <a:xfrm>
          <a:off x="12451407" y="1280648"/>
          <a:ext cx="452683" cy="558247"/>
        </a:xfrm>
        <a:prstGeom prst="flowChartConnector">
          <a:avLst/>
        </a:prstGeom>
        <a:solidFill>
          <a:srgbClr val="FF9933"/>
        </a:solidFill>
        <a:ln>
          <a:solidFill>
            <a:srgbClr val="FF993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9933"/>
            </a:solidFill>
          </a:endParaRPr>
        </a:p>
      </xdr:txBody>
    </xdr:sp>
    <xdr:clientData/>
  </xdr:twoCellAnchor>
  <xdr:twoCellAnchor editAs="oneCell">
    <xdr:from>
      <xdr:col>18</xdr:col>
      <xdr:colOff>108145</xdr:colOff>
      <xdr:row>6</xdr:row>
      <xdr:rowOff>227724</xdr:rowOff>
    </xdr:from>
    <xdr:to>
      <xdr:col>18</xdr:col>
      <xdr:colOff>514038</xdr:colOff>
      <xdr:row>8</xdr:row>
      <xdr:rowOff>157886</xdr:rowOff>
    </xdr:to>
    <xdr:pic>
      <xdr:nvPicPr>
        <xdr:cNvPr id="41" name="Graphic 40" descr="Stars with solid fill">
          <a:extLst>
            <a:ext uri="{FF2B5EF4-FFF2-40B4-BE49-F238E27FC236}">
              <a16:creationId xmlns:a16="http://schemas.microsoft.com/office/drawing/2014/main" id="{1FF579FC-61DB-510D-0712-043C7D7F93D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484076" y="1331310"/>
          <a:ext cx="405893" cy="438162"/>
        </a:xfrm>
        <a:prstGeom prst="rect">
          <a:avLst/>
        </a:prstGeom>
      </xdr:spPr>
    </xdr:pic>
    <xdr:clientData/>
  </xdr:twoCellAnchor>
  <xdr:twoCellAnchor>
    <xdr:from>
      <xdr:col>22</xdr:col>
      <xdr:colOff>585444</xdr:colOff>
      <xdr:row>6</xdr:row>
      <xdr:rowOff>183009</xdr:rowOff>
    </xdr:from>
    <xdr:to>
      <xdr:col>23</xdr:col>
      <xdr:colOff>511918</xdr:colOff>
      <xdr:row>9</xdr:row>
      <xdr:rowOff>56009</xdr:rowOff>
    </xdr:to>
    <xdr:sp macro="" textlink="">
      <xdr:nvSpPr>
        <xdr:cNvPr id="42" name="Flowchart: Connector 41">
          <a:extLst>
            <a:ext uri="{FF2B5EF4-FFF2-40B4-BE49-F238E27FC236}">
              <a16:creationId xmlns:a16="http://schemas.microsoft.com/office/drawing/2014/main" id="{181324E4-F13A-D8A6-366D-7F0AD70EFB2A}"/>
            </a:ext>
          </a:extLst>
        </xdr:cNvPr>
        <xdr:cNvSpPr/>
      </xdr:nvSpPr>
      <xdr:spPr>
        <a:xfrm>
          <a:off x="15413789" y="1286595"/>
          <a:ext cx="539577" cy="564931"/>
        </a:xfrm>
        <a:prstGeom prst="flowChartConnector">
          <a:avLst/>
        </a:prstGeom>
        <a:solidFill>
          <a:srgbClr val="EC0A40"/>
        </a:solidFill>
        <a:ln>
          <a:solidFill>
            <a:srgbClr val="EC0A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96490</xdr:colOff>
      <xdr:row>6</xdr:row>
      <xdr:rowOff>246164</xdr:rowOff>
    </xdr:from>
    <xdr:to>
      <xdr:col>23</xdr:col>
      <xdr:colOff>448200</xdr:colOff>
      <xdr:row>8</xdr:row>
      <xdr:rowOff>96181</xdr:rowOff>
    </xdr:to>
    <xdr:pic>
      <xdr:nvPicPr>
        <xdr:cNvPr id="44" name="Graphic 43" descr="Back with solid fill">
          <a:extLst>
            <a:ext uri="{FF2B5EF4-FFF2-40B4-BE49-F238E27FC236}">
              <a16:creationId xmlns:a16="http://schemas.microsoft.com/office/drawing/2014/main" id="{2627B564-5F9B-5233-A8BF-324F1EA3B6A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537938" y="1349750"/>
          <a:ext cx="351710" cy="358017"/>
        </a:xfrm>
        <a:prstGeom prst="rect">
          <a:avLst/>
        </a:prstGeom>
      </xdr:spPr>
    </xdr:pic>
    <xdr:clientData/>
  </xdr:twoCellAnchor>
  <xdr:twoCellAnchor>
    <xdr:from>
      <xdr:col>5</xdr:col>
      <xdr:colOff>446842</xdr:colOff>
      <xdr:row>6</xdr:row>
      <xdr:rowOff>313201</xdr:rowOff>
    </xdr:from>
    <xdr:to>
      <xdr:col>7</xdr:col>
      <xdr:colOff>476210</xdr:colOff>
      <xdr:row>9</xdr:row>
      <xdr:rowOff>65152</xdr:rowOff>
    </xdr:to>
    <xdr:sp macro="" textlink="KPI!D6">
      <xdr:nvSpPr>
        <xdr:cNvPr id="46" name="TextBox 45">
          <a:extLst>
            <a:ext uri="{FF2B5EF4-FFF2-40B4-BE49-F238E27FC236}">
              <a16:creationId xmlns:a16="http://schemas.microsoft.com/office/drawing/2014/main" id="{088931E9-69E3-92CE-E75A-63DF5F53F7FD}"/>
            </a:ext>
          </a:extLst>
        </xdr:cNvPr>
        <xdr:cNvSpPr txBox="1"/>
      </xdr:nvSpPr>
      <xdr:spPr>
        <a:xfrm>
          <a:off x="4165961" y="1403770"/>
          <a:ext cx="1245772" cy="44404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000000"/>
              </a:solidFill>
              <a:latin typeface="Arial" panose="020B0604020202020204" pitchFamily="34" charset="0"/>
              <a:cs typeface="Arial" panose="020B0604020202020204" pitchFamily="34" charset="0"/>
            </a:rPr>
            <a:t>₹ </a:t>
          </a:r>
          <a:fld id="{856325F9-24BA-426F-B8C2-42BBC82C4A80}" type="TxLink">
            <a:rPr lang="en-US" sz="1600" b="1" i="0" u="none" strike="noStrike">
              <a:solidFill>
                <a:srgbClr val="000000"/>
              </a:solidFill>
              <a:latin typeface="Arial" panose="020B0604020202020204" pitchFamily="34" charset="0"/>
              <a:cs typeface="Arial" panose="020B0604020202020204" pitchFamily="34" charset="0"/>
            </a:rPr>
            <a:pPr algn="ctr"/>
            <a:t>3733050</a:t>
          </a:fld>
          <a:endParaRPr lang="en-IN" sz="1600" b="1">
            <a:latin typeface="Arial" panose="020B0604020202020204" pitchFamily="34" charset="0"/>
            <a:cs typeface="Arial" panose="020B0604020202020204" pitchFamily="34" charset="0"/>
          </a:endParaRPr>
        </a:p>
      </xdr:txBody>
    </xdr:sp>
    <xdr:clientData/>
  </xdr:twoCellAnchor>
  <xdr:twoCellAnchor>
    <xdr:from>
      <xdr:col>9</xdr:col>
      <xdr:colOff>680358</xdr:colOff>
      <xdr:row>6</xdr:row>
      <xdr:rowOff>300474</xdr:rowOff>
    </xdr:from>
    <xdr:to>
      <xdr:col>11</xdr:col>
      <xdr:colOff>517072</xdr:colOff>
      <xdr:row>8</xdr:row>
      <xdr:rowOff>166003</xdr:rowOff>
    </xdr:to>
    <xdr:sp macro="" textlink="KPI!G7">
      <xdr:nvSpPr>
        <xdr:cNvPr id="47" name="TextBox 46">
          <a:extLst>
            <a:ext uri="{FF2B5EF4-FFF2-40B4-BE49-F238E27FC236}">
              <a16:creationId xmlns:a16="http://schemas.microsoft.com/office/drawing/2014/main" id="{A936295D-32E1-235E-D3DA-21622E7A4B91}"/>
            </a:ext>
          </a:extLst>
        </xdr:cNvPr>
        <xdr:cNvSpPr txBox="1"/>
      </xdr:nvSpPr>
      <xdr:spPr>
        <a:xfrm>
          <a:off x="6864804" y="1402653"/>
          <a:ext cx="1728107" cy="37579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000000"/>
              </a:solidFill>
              <a:latin typeface="Arial" panose="020B0604020202020204" pitchFamily="34" charset="0"/>
              <a:cs typeface="Arial" panose="020B0604020202020204" pitchFamily="34" charset="0"/>
            </a:rPr>
            <a:t>₹ </a:t>
          </a:r>
          <a:fld id="{5FCA9B1E-CA9A-4FC2-8101-6E63C65541C1}" type="TxLink">
            <a:rPr lang="en-US" sz="1600" b="1" i="0" u="none" strike="noStrike">
              <a:solidFill>
                <a:srgbClr val="000000"/>
              </a:solidFill>
              <a:latin typeface="Arial" panose="020B0604020202020204" pitchFamily="34" charset="0"/>
              <a:cs typeface="Arial" panose="020B0604020202020204" pitchFamily="34" charset="0"/>
            </a:rPr>
            <a:pPr algn="ctr"/>
            <a:t>1899111.215</a:t>
          </a:fld>
          <a:endParaRPr lang="en-IN" sz="1600" b="1">
            <a:latin typeface="Arial" panose="020B0604020202020204" pitchFamily="34" charset="0"/>
            <a:cs typeface="Arial" panose="020B0604020202020204" pitchFamily="34" charset="0"/>
          </a:endParaRPr>
        </a:p>
      </xdr:txBody>
    </xdr:sp>
    <xdr:clientData/>
  </xdr:twoCellAnchor>
  <xdr:twoCellAnchor>
    <xdr:from>
      <xdr:col>14</xdr:col>
      <xdr:colOff>229643</xdr:colOff>
      <xdr:row>6</xdr:row>
      <xdr:rowOff>278989</xdr:rowOff>
    </xdr:from>
    <xdr:to>
      <xdr:col>15</xdr:col>
      <xdr:colOff>535938</xdr:colOff>
      <xdr:row>8</xdr:row>
      <xdr:rowOff>84753</xdr:rowOff>
    </xdr:to>
    <xdr:sp macro="" textlink="KPI!I7">
      <xdr:nvSpPr>
        <xdr:cNvPr id="13" name="TextBox 12">
          <a:extLst>
            <a:ext uri="{FF2B5EF4-FFF2-40B4-BE49-F238E27FC236}">
              <a16:creationId xmlns:a16="http://schemas.microsoft.com/office/drawing/2014/main" id="{FB6B0520-B030-BDA4-524D-02BDC5BBCDBE}"/>
            </a:ext>
          </a:extLst>
        </xdr:cNvPr>
        <xdr:cNvSpPr txBox="1"/>
      </xdr:nvSpPr>
      <xdr:spPr>
        <a:xfrm>
          <a:off x="10083982" y="1363870"/>
          <a:ext cx="913312" cy="3094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02018A-895F-417E-90C1-4F434DB803C2}" type="TxLink">
            <a:rPr lang="en-US" sz="1600" b="1" i="0" u="none" strike="noStrike">
              <a:solidFill>
                <a:srgbClr val="000000"/>
              </a:solidFill>
              <a:latin typeface="Arial" panose="020B0604020202020204" pitchFamily="34" charset="0"/>
              <a:cs typeface="Arial" panose="020B0604020202020204" pitchFamily="34" charset="0"/>
            </a:rPr>
            <a:pPr algn="ctr"/>
            <a:t>31</a:t>
          </a:fld>
          <a:endParaRPr lang="en-US" sz="1600" b="1" i="0" u="none" strike="noStrike">
            <a:solidFill>
              <a:srgbClr val="000000"/>
            </a:solidFill>
            <a:latin typeface="Arial" panose="020B0604020202020204" pitchFamily="34" charset="0"/>
            <a:cs typeface="Arial" panose="020B0604020202020204" pitchFamily="34" charset="0"/>
          </a:endParaRPr>
        </a:p>
        <a:p>
          <a:pPr algn="ctr"/>
          <a:endParaRPr lang="en-IN" sz="1600" b="1">
            <a:latin typeface="Arial" panose="020B0604020202020204" pitchFamily="34" charset="0"/>
            <a:cs typeface="Arial" panose="020B0604020202020204" pitchFamily="34" charset="0"/>
          </a:endParaRPr>
        </a:p>
      </xdr:txBody>
    </xdr:sp>
    <xdr:clientData/>
  </xdr:twoCellAnchor>
  <xdr:twoCellAnchor>
    <xdr:from>
      <xdr:col>19</xdr:col>
      <xdr:colOff>198344</xdr:colOff>
      <xdr:row>6</xdr:row>
      <xdr:rowOff>300955</xdr:rowOff>
    </xdr:from>
    <xdr:to>
      <xdr:col>21</xdr:col>
      <xdr:colOff>131109</xdr:colOff>
      <xdr:row>8</xdr:row>
      <xdr:rowOff>121661</xdr:rowOff>
    </xdr:to>
    <xdr:sp macro="" textlink="KPI!K7">
      <xdr:nvSpPr>
        <xdr:cNvPr id="14" name="TextBox 13">
          <a:extLst>
            <a:ext uri="{FF2B5EF4-FFF2-40B4-BE49-F238E27FC236}">
              <a16:creationId xmlns:a16="http://schemas.microsoft.com/office/drawing/2014/main" id="{54907E55-17DF-3964-2666-299EF3398F17}"/>
            </a:ext>
          </a:extLst>
        </xdr:cNvPr>
        <xdr:cNvSpPr txBox="1"/>
      </xdr:nvSpPr>
      <xdr:spPr>
        <a:xfrm>
          <a:off x="13087768" y="1385836"/>
          <a:ext cx="1146799" cy="32440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CFDD6A-6BCC-47E0-B977-C562B501E408}" type="TxLink">
            <a:rPr lang="en-US" sz="1600" b="1" i="0" u="none" strike="noStrike">
              <a:solidFill>
                <a:srgbClr val="000000"/>
              </a:solidFill>
              <a:latin typeface="Arial" panose="020B0604020202020204" pitchFamily="34" charset="0"/>
              <a:cs typeface="Arial" panose="020B0604020202020204" pitchFamily="34" charset="0"/>
            </a:rPr>
            <a:pPr algn="ctr"/>
            <a:t> </a:t>
          </a:fld>
          <a:endParaRPr lang="en-IN" sz="1600" b="1">
            <a:latin typeface="Arial" panose="020B0604020202020204" pitchFamily="34" charset="0"/>
            <a:cs typeface="Arial" panose="020B0604020202020204" pitchFamily="34" charset="0"/>
          </a:endParaRPr>
        </a:p>
      </xdr:txBody>
    </xdr:sp>
    <xdr:clientData/>
  </xdr:twoCellAnchor>
  <xdr:twoCellAnchor>
    <xdr:from>
      <xdr:col>24</xdr:col>
      <xdr:colOff>114653</xdr:colOff>
      <xdr:row>7</xdr:row>
      <xdr:rowOff>10415</xdr:rowOff>
    </xdr:from>
    <xdr:to>
      <xdr:col>25</xdr:col>
      <xdr:colOff>604825</xdr:colOff>
      <xdr:row>9</xdr:row>
      <xdr:rowOff>80317</xdr:rowOff>
    </xdr:to>
    <xdr:sp macro="" textlink="KPI!M7">
      <xdr:nvSpPr>
        <xdr:cNvPr id="15" name="TextBox 14">
          <a:extLst>
            <a:ext uri="{FF2B5EF4-FFF2-40B4-BE49-F238E27FC236}">
              <a16:creationId xmlns:a16="http://schemas.microsoft.com/office/drawing/2014/main" id="{E010D0F8-9A52-D6B3-7CCB-D264983A9FB6}"/>
            </a:ext>
          </a:extLst>
        </xdr:cNvPr>
        <xdr:cNvSpPr txBox="1"/>
      </xdr:nvSpPr>
      <xdr:spPr>
        <a:xfrm>
          <a:off x="16039161" y="1418178"/>
          <a:ext cx="1097189" cy="43152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2CE49A-AFF0-4F62-A045-39A3DBE73F89}" type="TxLink">
            <a:rPr lang="en-US" sz="1600" b="1" i="0" u="none" strike="noStrike">
              <a:solidFill>
                <a:srgbClr val="000000"/>
              </a:solidFill>
              <a:latin typeface="Arial" panose="020B0604020202020204" pitchFamily="34" charset="0"/>
              <a:cs typeface="Arial" panose="020B0604020202020204" pitchFamily="34" charset="0"/>
            </a:rPr>
            <a:pPr algn="ctr"/>
            <a:t>31</a:t>
          </a:fld>
          <a:endParaRPr lang="en-IN" sz="1600" b="1">
            <a:latin typeface="Arial" panose="020B0604020202020204" pitchFamily="34" charset="0"/>
            <a:cs typeface="Arial" panose="020B0604020202020204" pitchFamily="34" charset="0"/>
          </a:endParaRPr>
        </a:p>
      </xdr:txBody>
    </xdr:sp>
    <xdr:clientData/>
  </xdr:twoCellAnchor>
  <xdr:twoCellAnchor>
    <xdr:from>
      <xdr:col>27</xdr:col>
      <xdr:colOff>111125</xdr:colOff>
      <xdr:row>38</xdr:row>
      <xdr:rowOff>140368</xdr:rowOff>
    </xdr:from>
    <xdr:to>
      <xdr:col>39</xdr:col>
      <xdr:colOff>63501</xdr:colOff>
      <xdr:row>65</xdr:row>
      <xdr:rowOff>174625</xdr:rowOff>
    </xdr:to>
    <xdr:graphicFrame macro="">
      <xdr:nvGraphicFramePr>
        <xdr:cNvPr id="16" name="Chart 15">
          <a:extLst>
            <a:ext uri="{FF2B5EF4-FFF2-40B4-BE49-F238E27FC236}">
              <a16:creationId xmlns:a16="http://schemas.microsoft.com/office/drawing/2014/main" id="{33A87ED5-07DF-4DCE-8271-A464B3E7F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54083</xdr:colOff>
      <xdr:row>3</xdr:row>
      <xdr:rowOff>58656</xdr:rowOff>
    </xdr:from>
    <xdr:to>
      <xdr:col>3</xdr:col>
      <xdr:colOff>592757</xdr:colOff>
      <xdr:row>12</xdr:row>
      <xdr:rowOff>58656</xdr:rowOff>
    </xdr:to>
    <xdr:pic>
      <xdr:nvPicPr>
        <xdr:cNvPr id="17" name="Picture 16">
          <a:extLst>
            <a:ext uri="{FF2B5EF4-FFF2-40B4-BE49-F238E27FC236}">
              <a16:creationId xmlns:a16="http://schemas.microsoft.com/office/drawing/2014/main" id="{6C79939D-4FFE-4414-9CFD-47D1A4EF899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57333" y="630156"/>
          <a:ext cx="2427799" cy="1857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ukila G" refreshedDate="46175.59599386574" createdVersion="8" refreshedVersion="8" minRefreshableVersion="3" recordCount="1704" xr:uid="{CD522CB6-A0BD-41C6-A09B-B8570B2D80C9}">
  <cacheSource type="worksheet">
    <worksheetSource name="Table1"/>
  </cacheSource>
  <cacheFields count="29">
    <cacheField name="Order ID" numFmtId="0">
      <sharedItems/>
    </cacheField>
    <cacheField name="Order Date" numFmtId="14">
      <sharedItems containsSemiMixedTypes="0" containsNonDate="0" containsDate="1" containsString="0" minDate="2025-01-01T00:00:00" maxDate="2026-05-23T00:00:00"/>
    </cacheField>
    <cacheField name="Year" numFmtId="0">
      <sharedItems containsSemiMixedTypes="0" containsString="0" containsNumber="1" containsInteger="1" minValue="2025" maxValue="2026"/>
    </cacheField>
    <cacheField name="Month" numFmtId="0">
      <sharedItems count="12">
        <s v="Jan"/>
        <s v="Feb"/>
        <s v="Mar"/>
        <s v="Apr"/>
        <s v="May"/>
        <s v="Jun"/>
        <s v="Jul"/>
        <s v="Aug"/>
        <s v="Sep"/>
        <s v="Oct"/>
        <s v="Nov"/>
        <s v="Dec"/>
      </sharedItems>
    </cacheField>
    <cacheField name="Quarter" numFmtId="0">
      <sharedItems/>
    </cacheField>
    <cacheField name="Day of Week" numFmtId="0">
      <sharedItems/>
    </cacheField>
    <cacheField name="Customer ID" numFmtId="0">
      <sharedItems/>
    </cacheField>
    <cacheField name="Customer Type" numFmtId="0">
      <sharedItems count="2">
        <s v="Regular"/>
        <s v="Prime"/>
      </sharedItems>
    </cacheField>
    <cacheField name="City" numFmtId="0">
      <sharedItems count="59">
        <s v="Jodhpur"/>
        <s v="Guwahati"/>
        <s v="Rohtak"/>
        <s v="Margao"/>
        <s v="Indore"/>
        <s v="Patna"/>
        <s v="Dibrugarh"/>
        <s v="Panaji"/>
        <s v="Noida"/>
        <s v="Nagpur"/>
        <s v="Raipur"/>
        <s v="Faridabad"/>
        <s v="Visakhapatnam"/>
        <s v="Kanpur"/>
        <s v="Gaya"/>
        <s v="Kochi"/>
        <s v="Agartala"/>
        <s v="Jaipur"/>
        <s v="Hyderabad"/>
        <s v="Chennai"/>
        <s v="Pune"/>
        <s v="Shillong"/>
        <s v="Gurgaon"/>
        <s v="Imphal"/>
        <s v="Mumbai"/>
        <s v="Bhubaneswar"/>
        <s v="Dehradun"/>
        <s v="Howrah"/>
        <s v="Durgapur"/>
        <s v="Warangal"/>
        <s v="Ludhiana"/>
        <s v="Bhilai"/>
        <s v="Ranchi"/>
        <s v="Bhopal"/>
        <s v="Tura"/>
        <s v="Kolkata"/>
        <s v="Vijayawada"/>
        <s v="Madurai"/>
        <s v="Ahmedabad"/>
        <s v="Cuttack"/>
        <s v="Lucknow"/>
        <s v="Chandigarh"/>
        <s v="Jamshedpur"/>
        <s v="Bangalore"/>
        <s v="Amritsar"/>
        <s v="Mysore"/>
        <s v="New Delhi"/>
        <s v="Surat"/>
        <s v="Hubli"/>
        <s v="Haridwar"/>
        <s v="Muzaffarpur"/>
        <s v="Jabalpur"/>
        <s v="Udaipur"/>
        <s v="Vadodara"/>
        <s v="Thoubal"/>
        <s v="Agra"/>
        <s v="Thiruvananthapuram"/>
        <s v="Coimbatore"/>
        <s v="Kozhikode"/>
      </sharedItems>
    </cacheField>
    <cacheField name="State" numFmtId="0">
      <sharedItems/>
    </cacheField>
    <cacheField name="Region" numFmtId="0">
      <sharedItems count="6">
        <s v="North India"/>
        <s v="Northeast India"/>
        <s v="West India"/>
        <s v="East India"/>
        <s v="Central India"/>
        <s v="South India"/>
      </sharedItems>
    </cacheField>
    <cacheField name="Category" numFmtId="0">
      <sharedItems count="8">
        <s v="Toys &amp; Games"/>
        <s v="Books"/>
        <s v="Beauty &amp; Health"/>
        <s v="Sports &amp; Fitness"/>
        <s v="Grocery"/>
        <s v="Electronics"/>
        <s v="Home &amp; Kitchen"/>
        <s v="Fashion"/>
      </sharedItems>
    </cacheField>
    <cacheField name="Product Name" numFmtId="0">
      <sharedItems count="86">
        <s v="Barbie Dreamhouse"/>
        <s v="Jenga Classic"/>
        <s v="Zero to One"/>
        <s v="Atomic Habits"/>
        <s v="LOreal Serum"/>
        <s v="Reebok Running Shoes"/>
        <s v="LEGO Classic Set"/>
        <s v="Saffola Gold Oil 5L"/>
        <s v="Rubiks Cube 3x3"/>
        <s v="The Alchemist"/>
        <s v="Samsung Galaxy Tab A8"/>
        <s v="Tata Tea Gold 500g"/>
        <s v="UNO Card Game"/>
        <s v="Gillette Fusion Razor"/>
        <s v="JBL Flip 6"/>
        <s v="Ab Roller Wheel"/>
        <s v="Cosco Football"/>
        <s v="Instant Pot Duo"/>
        <s v="Boldfit Yoga Mat"/>
        <s v="Sapiens"/>
        <s v="The Psychology of Money"/>
        <s v="The 4-Hour Workweek"/>
        <s v="Titan Analog Watch"/>
        <s v="Park Avenue Deo"/>
        <s v="Philips Hair Dryer"/>
        <s v="Maggi Masala Noodles 12pk"/>
        <s v="Logitech MX Master 3"/>
        <s v="Puma Track Pants"/>
        <s v="Nike Air Max 270"/>
        <s v="Peter England Shirt"/>
        <s v="Pigeon Induction Cooktop"/>
        <s v="Lakme Eyeliner"/>
        <s v="Apple AirPods Pro"/>
        <s v="Cetaphil Moisturizer"/>
        <s v="Philips Air Fryer"/>
        <s v="Orient Electric Kettle"/>
        <s v="Arrow Formal Trousers"/>
        <s v="Adidas Ultraboost"/>
        <s v="Bose QuietComfort 45"/>
        <s v="Cello Water Bottle"/>
        <s v="Quaker Oats 2kg"/>
        <s v="Ikigai"/>
        <s v="Decathlon Dumbbell Set"/>
        <s v="Milton Thermosteel"/>
        <s v="Himalaya Neem Scrub"/>
        <s v="Prestige Pressure Cooker"/>
        <s v="Echo Dot 5th Gen"/>
        <s v="Resistance Bands Set"/>
        <s v="Omron BP Monitor"/>
        <s v="Hot Wheels Track Set"/>
        <s v="Tropicana Orange Juice 1L"/>
        <s v="Deep Work"/>
        <s v="Sony WH-1000XM5"/>
        <s v="Protein Whey Gold Standard"/>
        <s v="Nivia Cricket Bat"/>
        <s v="Van Heusen Formal Shirt"/>
        <s v="The Lean Startup"/>
        <s v="Think and Grow Rich"/>
        <s v="Remote Control Car"/>
        <s v="Skipping Rope Premium"/>
        <s v="Borosil Glass Set"/>
        <s v="Mamaearth Face Wash"/>
        <s v="Havells Mixer Grinder"/>
        <s v="UCB Jacket"/>
        <s v="Aashirvaad Atta 10kg"/>
        <s v="Ring Video Doorbell"/>
        <s v="Rich Dad Poor Dad"/>
        <s v="Bajaj Ceiling Fan"/>
        <s v="Play-Doh Mega Set"/>
        <s v="Levis 511 Slim Jeans"/>
        <s v="Nerf Gun Blaster"/>
        <s v="Haldirams Namkeen 400g"/>
        <s v="Amul Butter 500g"/>
        <s v="How to Win Friends"/>
        <s v="Woodland Casual Shoes"/>
        <s v="Bournvita 500g"/>
        <s v="Funskool Monopoly"/>
        <s v="Biotique Bio Sunscreen"/>
        <s v="Kissan Mixed Fruit Jam"/>
        <s v="Kindle Paperwhite"/>
        <s v="Fastrack Watch"/>
        <s v="Nivia Badminton Racket"/>
        <s v="Fire TV Stick 4K"/>
        <s v="Realme Smart TV"/>
        <s v="OnePlus Buds Pro 2"/>
        <s v="Tupperware Set"/>
      </sharedItems>
    </cacheField>
    <cacheField name="Quantity" numFmtId="0">
      <sharedItems containsSemiMixedTypes="0" containsString="0" containsNumber="1" containsInteger="1" minValue="1" maxValue="5"/>
    </cacheField>
    <cacheField name="Unit Price (Rs)" numFmtId="0">
      <sharedItems containsSemiMixedTypes="0" containsString="0" containsNumber="1" containsInteger="1" minValue="110" maxValue="89830"/>
    </cacheField>
    <cacheField name="Gross Revenue" numFmtId="0">
      <sharedItems containsSemiMixedTypes="0" containsString="0" containsNumber="1" containsInteger="1" minValue="110" maxValue="449150"/>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134745"/>
    </cacheField>
    <cacheField name="Net Revenue" numFmtId="0">
      <sharedItems containsSemiMixedTypes="0" containsString="0" containsNumber="1" minValue="99" maxValue="435750"/>
    </cacheField>
    <cacheField name="Cost %" numFmtId="0">
      <sharedItems containsSemiMixedTypes="0" containsString="0" containsNumber="1" minValue="0.35" maxValue="0.62"/>
    </cacheField>
    <cacheField name="Cost" numFmtId="0">
      <sharedItems containsSemiMixedTypes="0" containsString="0" containsNumber="1" minValue="56.349999999999994" maxValue="252734.99999999997"/>
    </cacheField>
    <cacheField name="Profit " numFmtId="0">
      <sharedItems containsSemiMixedTypes="0" containsString="0" containsNumber="1" minValue="37.619999999999997" maxValue="183015.00000000003"/>
    </cacheField>
    <cacheField name="Profit Margin %" numFmtId="9">
      <sharedItems containsSemiMixedTypes="0" containsString="0" containsNumber="1" minValue="0.37999999999999995" maxValue="0.65000000000000013"/>
    </cacheField>
    <cacheField name="Payment Method" numFmtId="0">
      <sharedItems count="7">
        <s v="Credit Card"/>
        <s v="EMI"/>
        <s v="Debit Card"/>
        <s v="Amazon Pay"/>
        <s v="Cash on Delivery"/>
        <s v="UPI"/>
        <s v="Net Banking"/>
      </sharedItems>
    </cacheField>
    <cacheField name="Shipping Type" numFmtId="0">
      <sharedItems count="4">
        <s v="Same Day"/>
        <s v="Express"/>
        <s v="Prime Free"/>
        <s v="Standard"/>
      </sharedItems>
    </cacheField>
    <cacheField name="Order Status" numFmtId="0">
      <sharedItems count="5">
        <s v="Delivered"/>
        <s v="Shipped"/>
        <s v="Cancelled"/>
        <s v="Returned"/>
        <s v="Processing"/>
      </sharedItems>
    </cacheField>
    <cacheField name="Delivery Date" numFmtId="0">
      <sharedItems containsNonDate="0" containsDate="1" containsString="0" containsBlank="1" minDate="2025-01-03T00:00:00" maxDate="2026-05-30T00:00:00"/>
    </cacheField>
    <cacheField name="Customer Rating" numFmtId="0">
      <sharedItems containsString="0" containsBlank="1" containsNumber="1" containsInteger="1" minValue="3" maxValue="5"/>
    </cacheField>
    <cacheField name="Returned" numFmtId="0">
      <sharedItems count="2">
        <s v="No"/>
        <s v="Yes"/>
      </sharedItems>
    </cacheField>
  </cacheFields>
  <extLst>
    <ext xmlns:x14="http://schemas.microsoft.com/office/spreadsheetml/2009/9/main" uri="{725AE2AE-9491-48be-B2B4-4EB974FC3084}">
      <x14:pivotCacheDefinition pivotCacheId="228960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s v="AMZ-2025-00083"/>
    <d v="2025-01-01T00:00:00"/>
    <n v="2025"/>
    <x v="0"/>
    <s v="Q1"/>
    <s v="Wednesday"/>
    <s v="CUST-63424"/>
    <x v="0"/>
    <x v="0"/>
    <s v="Rajasthan"/>
    <x v="0"/>
    <x v="0"/>
    <x v="0"/>
    <n v="2"/>
    <n v="5940"/>
    <n v="11880"/>
    <n v="10"/>
    <n v="1188"/>
    <n v="10692"/>
    <n v="0.47"/>
    <n v="5025.24"/>
    <n v="5666.76"/>
    <n v="0.53"/>
    <x v="0"/>
    <x v="0"/>
    <x v="0"/>
    <d v="2025-01-08T00:00:00"/>
    <n v="4"/>
    <x v="0"/>
  </r>
  <r>
    <s v="AMZ-2025-00406"/>
    <d v="2025-01-02T00:00:00"/>
    <n v="2025"/>
    <x v="0"/>
    <s v="Q1"/>
    <s v="Thursday"/>
    <s v="CUST-30032"/>
    <x v="0"/>
    <x v="1"/>
    <s v="Assam"/>
    <x v="1"/>
    <x v="0"/>
    <x v="1"/>
    <n v="5"/>
    <n v="1290"/>
    <n v="6450"/>
    <n v="25"/>
    <n v="1612.5"/>
    <n v="4837.5"/>
    <n v="0.47"/>
    <n v="2273.625"/>
    <n v="2563.875"/>
    <n v="0.53"/>
    <x v="1"/>
    <x v="0"/>
    <x v="1"/>
    <d v="2025-01-05T00:00:00"/>
    <m/>
    <x v="0"/>
  </r>
  <r>
    <s v="AMZ-2025-00510"/>
    <d v="2025-01-02T00:00:00"/>
    <n v="2025"/>
    <x v="0"/>
    <s v="Q1"/>
    <s v="Thursday"/>
    <s v="CUST-25129"/>
    <x v="0"/>
    <x v="2"/>
    <s v="Haryana"/>
    <x v="0"/>
    <x v="0"/>
    <x v="0"/>
    <n v="3"/>
    <n v="5450"/>
    <n v="16350"/>
    <n v="10"/>
    <n v="1635"/>
    <n v="14715"/>
    <n v="0.47"/>
    <n v="6916.0499999999993"/>
    <n v="7798.9500000000007"/>
    <n v="0.53"/>
    <x v="2"/>
    <x v="1"/>
    <x v="0"/>
    <d v="2025-01-03T00:00:00"/>
    <n v="4"/>
    <x v="0"/>
  </r>
  <r>
    <s v="AMZ-2025-01278"/>
    <d v="2025-01-02T00:00:00"/>
    <n v="2025"/>
    <x v="0"/>
    <s v="Q1"/>
    <s v="Thursday"/>
    <s v="CUST-75435"/>
    <x v="0"/>
    <x v="3"/>
    <s v="Goa"/>
    <x v="2"/>
    <x v="1"/>
    <x v="2"/>
    <n v="4"/>
    <n v="720"/>
    <n v="2880"/>
    <n v="20"/>
    <n v="576"/>
    <n v="2304"/>
    <n v="0.35"/>
    <n v="806.4"/>
    <n v="1497.6"/>
    <n v="0.64999999999999991"/>
    <x v="3"/>
    <x v="0"/>
    <x v="2"/>
    <m/>
    <m/>
    <x v="0"/>
  </r>
  <r>
    <s v="AMZ-2025-01535"/>
    <d v="2025-01-02T00:00:00"/>
    <n v="2025"/>
    <x v="0"/>
    <s v="Q1"/>
    <s v="Thursday"/>
    <s v="CUST-29887"/>
    <x v="0"/>
    <x v="4"/>
    <s v="Madhya Pradesh"/>
    <x v="2"/>
    <x v="1"/>
    <x v="3"/>
    <n v="1"/>
    <n v="320"/>
    <n v="320"/>
    <n v="25"/>
    <n v="80"/>
    <n v="240"/>
    <n v="0.35"/>
    <n v="84"/>
    <n v="156"/>
    <n v="0.65"/>
    <x v="0"/>
    <x v="2"/>
    <x v="0"/>
    <d v="2025-01-03T00:00:00"/>
    <n v="4"/>
    <x v="0"/>
  </r>
  <r>
    <s v="AMZ-2025-00726"/>
    <d v="2025-01-03T00:00:00"/>
    <n v="2025"/>
    <x v="0"/>
    <s v="Q1"/>
    <s v="Friday"/>
    <s v="CUST-68991"/>
    <x v="0"/>
    <x v="5"/>
    <s v="Bihar"/>
    <x v="3"/>
    <x v="2"/>
    <x v="4"/>
    <n v="3"/>
    <n v="3490"/>
    <n v="10470"/>
    <n v="0"/>
    <n v="0"/>
    <n v="10470"/>
    <n v="0.45"/>
    <n v="4711.5"/>
    <n v="5758.5"/>
    <n v="0.55000000000000004"/>
    <x v="2"/>
    <x v="3"/>
    <x v="0"/>
    <d v="2025-01-07T00:00:00"/>
    <n v="5"/>
    <x v="0"/>
  </r>
  <r>
    <s v="AMZ-2025-00980"/>
    <d v="2025-01-03T00:00:00"/>
    <n v="2025"/>
    <x v="0"/>
    <s v="Q1"/>
    <s v="Friday"/>
    <s v="CUST-42406"/>
    <x v="0"/>
    <x v="6"/>
    <s v="Assam"/>
    <x v="1"/>
    <x v="3"/>
    <x v="5"/>
    <n v="3"/>
    <n v="1070"/>
    <n v="3210"/>
    <n v="10"/>
    <n v="321"/>
    <n v="2889"/>
    <n v="0.5"/>
    <n v="1444.5"/>
    <n v="1444.5"/>
    <n v="0.5"/>
    <x v="0"/>
    <x v="0"/>
    <x v="2"/>
    <m/>
    <m/>
    <x v="0"/>
  </r>
  <r>
    <s v="AMZ-2025-01064"/>
    <d v="2025-01-03T00:00:00"/>
    <n v="2025"/>
    <x v="0"/>
    <s v="Q1"/>
    <s v="Friday"/>
    <s v="CUST-17355"/>
    <x v="1"/>
    <x v="7"/>
    <s v="Goa"/>
    <x v="2"/>
    <x v="0"/>
    <x v="6"/>
    <n v="3"/>
    <n v="3650"/>
    <n v="10950"/>
    <n v="0"/>
    <n v="0"/>
    <n v="10950"/>
    <n v="0.47"/>
    <n v="5146.5"/>
    <n v="5803.5"/>
    <n v="0.53"/>
    <x v="4"/>
    <x v="0"/>
    <x v="3"/>
    <m/>
    <m/>
    <x v="1"/>
  </r>
  <r>
    <s v="AMZ-2025-01636"/>
    <d v="2025-01-03T00:00:00"/>
    <n v="2025"/>
    <x v="0"/>
    <s v="Q1"/>
    <s v="Friday"/>
    <s v="CUST-30758"/>
    <x v="1"/>
    <x v="7"/>
    <s v="Goa"/>
    <x v="2"/>
    <x v="4"/>
    <x v="7"/>
    <n v="1"/>
    <n v="820"/>
    <n v="820"/>
    <n v="25"/>
    <n v="205"/>
    <n v="615"/>
    <n v="0.62"/>
    <n v="381.3"/>
    <n v="233.7"/>
    <n v="0.38"/>
    <x v="1"/>
    <x v="0"/>
    <x v="0"/>
    <d v="2025-01-08T00:00:00"/>
    <n v="5"/>
    <x v="0"/>
  </r>
  <r>
    <s v="AMZ-2025-00051"/>
    <d v="2025-01-04T00:00:00"/>
    <n v="2025"/>
    <x v="0"/>
    <s v="Q1"/>
    <s v="Saturday"/>
    <s v="CUST-69429"/>
    <x v="1"/>
    <x v="8"/>
    <s v="Delhi"/>
    <x v="0"/>
    <x v="0"/>
    <x v="8"/>
    <n v="4"/>
    <n v="5380"/>
    <n v="21520"/>
    <n v="10"/>
    <n v="2152"/>
    <n v="19368"/>
    <n v="0.47"/>
    <n v="9102.9599999999991"/>
    <n v="10265.040000000001"/>
    <n v="0.53"/>
    <x v="5"/>
    <x v="2"/>
    <x v="3"/>
    <m/>
    <m/>
    <x v="1"/>
  </r>
  <r>
    <s v="AMZ-2025-00217"/>
    <d v="2025-01-04T00:00:00"/>
    <n v="2025"/>
    <x v="0"/>
    <s v="Q1"/>
    <s v="Saturday"/>
    <s v="CUST-49139"/>
    <x v="1"/>
    <x v="9"/>
    <s v="Maharashtra"/>
    <x v="2"/>
    <x v="1"/>
    <x v="9"/>
    <n v="1"/>
    <n v="290"/>
    <n v="290"/>
    <n v="10"/>
    <n v="29"/>
    <n v="261"/>
    <n v="0.35"/>
    <n v="91.35"/>
    <n v="169.65"/>
    <n v="0.65"/>
    <x v="0"/>
    <x v="0"/>
    <x v="2"/>
    <m/>
    <m/>
    <x v="0"/>
  </r>
  <r>
    <s v="AMZ-2025-00263"/>
    <d v="2025-01-04T00:00:00"/>
    <n v="2025"/>
    <x v="0"/>
    <s v="Q1"/>
    <s v="Saturday"/>
    <s v="CUST-49857"/>
    <x v="1"/>
    <x v="2"/>
    <s v="Haryana"/>
    <x v="0"/>
    <x v="5"/>
    <x v="10"/>
    <n v="5"/>
    <n v="49650"/>
    <n v="248250"/>
    <n v="10"/>
    <n v="24825"/>
    <n v="223425"/>
    <n v="0.57999999999999996"/>
    <n v="129586.49999999999"/>
    <n v="93838.500000000015"/>
    <n v="0.42000000000000004"/>
    <x v="3"/>
    <x v="0"/>
    <x v="3"/>
    <m/>
    <m/>
    <x v="1"/>
  </r>
  <r>
    <s v="AMZ-2025-00936"/>
    <d v="2025-01-04T00:00:00"/>
    <n v="2025"/>
    <x v="0"/>
    <s v="Q1"/>
    <s v="Saturday"/>
    <s v="CUST-61990"/>
    <x v="1"/>
    <x v="10"/>
    <s v="Chhattisgarh"/>
    <x v="4"/>
    <x v="4"/>
    <x v="11"/>
    <n v="2"/>
    <n v="480"/>
    <n v="960"/>
    <n v="10"/>
    <n v="96"/>
    <n v="864"/>
    <n v="0.62"/>
    <n v="535.67999999999995"/>
    <n v="328.32000000000005"/>
    <n v="0.38000000000000006"/>
    <x v="1"/>
    <x v="2"/>
    <x v="4"/>
    <m/>
    <m/>
    <x v="0"/>
  </r>
  <r>
    <s v="AMZ-2025-01084"/>
    <d v="2025-01-04T00:00:00"/>
    <n v="2025"/>
    <x v="0"/>
    <s v="Q1"/>
    <s v="Saturday"/>
    <s v="CUST-67080"/>
    <x v="0"/>
    <x v="11"/>
    <s v="Haryana"/>
    <x v="0"/>
    <x v="0"/>
    <x v="12"/>
    <n v="1"/>
    <n v="3580"/>
    <n v="3580"/>
    <n v="10"/>
    <n v="358"/>
    <n v="3222"/>
    <n v="0.47"/>
    <n v="1514.34"/>
    <n v="1707.66"/>
    <n v="0.53"/>
    <x v="4"/>
    <x v="3"/>
    <x v="1"/>
    <d v="2025-01-07T00:00:00"/>
    <m/>
    <x v="0"/>
  </r>
  <r>
    <s v="AMZ-2025-00104"/>
    <d v="2025-01-05T00:00:00"/>
    <n v="2025"/>
    <x v="0"/>
    <s v="Q1"/>
    <s v="Sunday"/>
    <s v="CUST-62521"/>
    <x v="1"/>
    <x v="12"/>
    <s v="Andhra Pradesh"/>
    <x v="5"/>
    <x v="2"/>
    <x v="13"/>
    <n v="5"/>
    <n v="2590"/>
    <n v="12950"/>
    <n v="10"/>
    <n v="1295"/>
    <n v="11655"/>
    <n v="0.45"/>
    <n v="5244.75"/>
    <n v="6410.25"/>
    <n v="0.55000000000000004"/>
    <x v="3"/>
    <x v="2"/>
    <x v="0"/>
    <d v="2025-01-09T00:00:00"/>
    <n v="5"/>
    <x v="0"/>
  </r>
  <r>
    <s v="AMZ-2025-00294"/>
    <d v="2025-01-05T00:00:00"/>
    <n v="2025"/>
    <x v="0"/>
    <s v="Q1"/>
    <s v="Sunday"/>
    <s v="CUST-72518"/>
    <x v="1"/>
    <x v="13"/>
    <s v="Uttar Pradesh"/>
    <x v="0"/>
    <x v="5"/>
    <x v="14"/>
    <n v="5"/>
    <n v="63290"/>
    <n v="316450"/>
    <n v="0"/>
    <n v="0"/>
    <n v="316450"/>
    <n v="0.57999999999999996"/>
    <n v="183541"/>
    <n v="132909"/>
    <n v="0.42"/>
    <x v="0"/>
    <x v="1"/>
    <x v="1"/>
    <d v="2025-01-12T00:00:00"/>
    <m/>
    <x v="0"/>
  </r>
  <r>
    <s v="AMZ-2025-00559"/>
    <d v="2025-01-05T00:00:00"/>
    <n v="2025"/>
    <x v="0"/>
    <s v="Q1"/>
    <s v="Sunday"/>
    <s v="CUST-97062"/>
    <x v="0"/>
    <x v="14"/>
    <s v="Bihar"/>
    <x v="3"/>
    <x v="3"/>
    <x v="15"/>
    <n v="2"/>
    <n v="5300"/>
    <n v="10600"/>
    <n v="15"/>
    <n v="1590"/>
    <n v="9010"/>
    <n v="0.5"/>
    <n v="4505"/>
    <n v="4505"/>
    <n v="0.5"/>
    <x v="1"/>
    <x v="1"/>
    <x v="3"/>
    <m/>
    <m/>
    <x v="1"/>
  </r>
  <r>
    <s v="AMZ-2025-00645"/>
    <d v="2025-01-06T00:00:00"/>
    <n v="2025"/>
    <x v="0"/>
    <s v="Q1"/>
    <s v="Monday"/>
    <s v="CUST-31079"/>
    <x v="0"/>
    <x v="15"/>
    <s v="Kerala"/>
    <x v="5"/>
    <x v="3"/>
    <x v="16"/>
    <n v="3"/>
    <n v="1420"/>
    <n v="4260"/>
    <n v="20"/>
    <n v="852"/>
    <n v="3408"/>
    <n v="0.5"/>
    <n v="1704"/>
    <n v="1704"/>
    <n v="0.5"/>
    <x v="6"/>
    <x v="3"/>
    <x v="3"/>
    <m/>
    <m/>
    <x v="1"/>
  </r>
  <r>
    <s v="AMZ-2025-00811"/>
    <d v="2025-01-06T00:00:00"/>
    <n v="2025"/>
    <x v="0"/>
    <s v="Q1"/>
    <s v="Monday"/>
    <s v="CUST-16582"/>
    <x v="1"/>
    <x v="8"/>
    <s v="Delhi"/>
    <x v="0"/>
    <x v="6"/>
    <x v="17"/>
    <n v="5"/>
    <n v="10620"/>
    <n v="53100"/>
    <n v="0"/>
    <n v="0"/>
    <n v="53100"/>
    <n v="0.52"/>
    <n v="27612"/>
    <n v="25488"/>
    <n v="0.48"/>
    <x v="0"/>
    <x v="1"/>
    <x v="4"/>
    <m/>
    <m/>
    <x v="0"/>
  </r>
  <r>
    <s v="AMZ-2025-00879"/>
    <d v="2025-01-06T00:00:00"/>
    <n v="2025"/>
    <x v="0"/>
    <s v="Q1"/>
    <s v="Monday"/>
    <s v="CUST-34727"/>
    <x v="0"/>
    <x v="16"/>
    <s v="Tripura"/>
    <x v="1"/>
    <x v="3"/>
    <x v="18"/>
    <n v="5"/>
    <n v="5580"/>
    <n v="27900"/>
    <n v="20"/>
    <n v="5580"/>
    <n v="22320"/>
    <n v="0.5"/>
    <n v="11160"/>
    <n v="11160"/>
    <n v="0.5"/>
    <x v="6"/>
    <x v="2"/>
    <x v="0"/>
    <d v="2025-01-09T00:00:00"/>
    <n v="4"/>
    <x v="0"/>
  </r>
  <r>
    <s v="AMZ-2025-01282"/>
    <d v="2025-01-06T00:00:00"/>
    <n v="2025"/>
    <x v="0"/>
    <s v="Q1"/>
    <s v="Monday"/>
    <s v="CUST-63955"/>
    <x v="1"/>
    <x v="17"/>
    <s v="Rajasthan"/>
    <x v="0"/>
    <x v="1"/>
    <x v="19"/>
    <n v="3"/>
    <n v="770"/>
    <n v="2310"/>
    <n v="15"/>
    <n v="346.5"/>
    <n v="1963.5"/>
    <n v="0.35"/>
    <n v="687.22499999999991"/>
    <n v="1276.2750000000001"/>
    <n v="0.65"/>
    <x v="3"/>
    <x v="0"/>
    <x v="0"/>
    <d v="2025-01-08T00:00:00"/>
    <n v="4"/>
    <x v="0"/>
  </r>
  <r>
    <s v="AMZ-2025-01308"/>
    <d v="2025-01-06T00:00:00"/>
    <n v="2025"/>
    <x v="0"/>
    <s v="Q1"/>
    <s v="Monday"/>
    <s v="CUST-30517"/>
    <x v="0"/>
    <x v="18"/>
    <s v="Telangana"/>
    <x v="5"/>
    <x v="1"/>
    <x v="20"/>
    <n v="1"/>
    <n v="750"/>
    <n v="750"/>
    <n v="0"/>
    <n v="0"/>
    <n v="750"/>
    <n v="0.35"/>
    <n v="262.5"/>
    <n v="487.5"/>
    <n v="0.65"/>
    <x v="2"/>
    <x v="0"/>
    <x v="2"/>
    <m/>
    <m/>
    <x v="0"/>
  </r>
  <r>
    <s v="AMZ-2025-00606"/>
    <d v="2025-01-07T00:00:00"/>
    <n v="2025"/>
    <x v="0"/>
    <s v="Q1"/>
    <s v="Tuesday"/>
    <s v="CUST-65771"/>
    <x v="0"/>
    <x v="19"/>
    <s v="Tamil Nadu"/>
    <x v="5"/>
    <x v="1"/>
    <x v="21"/>
    <n v="5"/>
    <n v="600"/>
    <n v="3000"/>
    <n v="0"/>
    <n v="0"/>
    <n v="3000"/>
    <n v="0.35"/>
    <n v="1050"/>
    <n v="1950"/>
    <n v="0.65"/>
    <x v="5"/>
    <x v="0"/>
    <x v="2"/>
    <m/>
    <m/>
    <x v="0"/>
  </r>
  <r>
    <s v="AMZ-2025-00654"/>
    <d v="2025-01-07T00:00:00"/>
    <n v="2025"/>
    <x v="0"/>
    <s v="Q1"/>
    <s v="Tuesday"/>
    <s v="CUST-22097"/>
    <x v="1"/>
    <x v="20"/>
    <s v="Maharashtra"/>
    <x v="2"/>
    <x v="0"/>
    <x v="0"/>
    <n v="2"/>
    <n v="4060"/>
    <n v="8120"/>
    <n v="0"/>
    <n v="0"/>
    <n v="8120"/>
    <n v="0.47"/>
    <n v="3816.3999999999996"/>
    <n v="4303.6000000000004"/>
    <n v="0.53"/>
    <x v="0"/>
    <x v="3"/>
    <x v="0"/>
    <d v="2025-01-13T00:00:00"/>
    <n v="5"/>
    <x v="0"/>
  </r>
  <r>
    <s v="AMZ-2025-00839"/>
    <d v="2025-01-07T00:00:00"/>
    <n v="2025"/>
    <x v="0"/>
    <s v="Q1"/>
    <s v="Tuesday"/>
    <s v="CUST-85674"/>
    <x v="0"/>
    <x v="21"/>
    <s v="Meghalaya"/>
    <x v="1"/>
    <x v="7"/>
    <x v="22"/>
    <n v="2"/>
    <n v="6910"/>
    <n v="13820"/>
    <n v="20"/>
    <n v="2764"/>
    <n v="11056"/>
    <n v="0.48"/>
    <n v="5306.88"/>
    <n v="5749.12"/>
    <n v="0.52"/>
    <x v="4"/>
    <x v="0"/>
    <x v="0"/>
    <d v="2025-01-10T00:00:00"/>
    <n v="4"/>
    <x v="0"/>
  </r>
  <r>
    <s v="AMZ-2025-01190"/>
    <d v="2025-01-07T00:00:00"/>
    <n v="2025"/>
    <x v="0"/>
    <s v="Q1"/>
    <s v="Tuesday"/>
    <s v="CUST-15778"/>
    <x v="1"/>
    <x v="22"/>
    <s v="Delhi"/>
    <x v="0"/>
    <x v="2"/>
    <x v="23"/>
    <n v="2"/>
    <n v="780"/>
    <n v="1560"/>
    <n v="30"/>
    <n v="468"/>
    <n v="1092"/>
    <n v="0.45"/>
    <n v="491.40000000000003"/>
    <n v="600.59999999999991"/>
    <n v="0.54999999999999993"/>
    <x v="1"/>
    <x v="0"/>
    <x v="3"/>
    <m/>
    <m/>
    <x v="1"/>
  </r>
  <r>
    <s v="AMZ-2025-01701"/>
    <d v="2025-01-07T00:00:00"/>
    <n v="2025"/>
    <x v="0"/>
    <s v="Q1"/>
    <s v="Tuesday"/>
    <s v="CUST-28136"/>
    <x v="0"/>
    <x v="19"/>
    <s v="Tamil Nadu"/>
    <x v="5"/>
    <x v="4"/>
    <x v="7"/>
    <n v="2"/>
    <n v="240"/>
    <n v="480"/>
    <n v="10"/>
    <n v="48"/>
    <n v="432"/>
    <n v="0.62"/>
    <n v="267.83999999999997"/>
    <n v="164.16000000000003"/>
    <n v="0.38000000000000006"/>
    <x v="6"/>
    <x v="3"/>
    <x v="0"/>
    <d v="2025-01-10T00:00:00"/>
    <n v="4"/>
    <x v="0"/>
  </r>
  <r>
    <s v="AMZ-2025-00005"/>
    <d v="2025-01-08T00:00:00"/>
    <n v="2025"/>
    <x v="0"/>
    <s v="Q1"/>
    <s v="Wednesday"/>
    <s v="CUST-69177"/>
    <x v="0"/>
    <x v="23"/>
    <s v="Manipur"/>
    <x v="1"/>
    <x v="2"/>
    <x v="24"/>
    <n v="2"/>
    <n v="4850"/>
    <n v="9700"/>
    <n v="0"/>
    <n v="0"/>
    <n v="9700"/>
    <n v="0.45"/>
    <n v="4365"/>
    <n v="5335"/>
    <n v="0.55000000000000004"/>
    <x v="4"/>
    <x v="2"/>
    <x v="4"/>
    <m/>
    <m/>
    <x v="0"/>
  </r>
  <r>
    <s v="AMZ-2025-01444"/>
    <d v="2025-01-08T00:00:00"/>
    <n v="2025"/>
    <x v="0"/>
    <s v="Q1"/>
    <s v="Wednesday"/>
    <s v="CUST-96563"/>
    <x v="0"/>
    <x v="24"/>
    <s v="Maharashtra"/>
    <x v="2"/>
    <x v="4"/>
    <x v="25"/>
    <n v="2"/>
    <n v="200"/>
    <n v="400"/>
    <n v="5"/>
    <n v="20"/>
    <n v="380"/>
    <n v="0.62"/>
    <n v="235.6"/>
    <n v="144.4"/>
    <n v="0.38"/>
    <x v="5"/>
    <x v="0"/>
    <x v="2"/>
    <m/>
    <m/>
    <x v="0"/>
  </r>
  <r>
    <s v="AMZ-2025-00036"/>
    <d v="2025-01-09T00:00:00"/>
    <n v="2025"/>
    <x v="0"/>
    <s v="Q1"/>
    <s v="Thursday"/>
    <s v="CUST-82102"/>
    <x v="1"/>
    <x v="21"/>
    <s v="Meghalaya"/>
    <x v="1"/>
    <x v="5"/>
    <x v="26"/>
    <n v="4"/>
    <n v="73300"/>
    <n v="293200"/>
    <n v="0"/>
    <n v="0"/>
    <n v="293200"/>
    <n v="0.57999999999999996"/>
    <n v="170056"/>
    <n v="123144"/>
    <n v="0.42"/>
    <x v="3"/>
    <x v="0"/>
    <x v="0"/>
    <d v="2025-01-14T00:00:00"/>
    <n v="4"/>
    <x v="0"/>
  </r>
  <r>
    <s v="AMZ-2025-00242"/>
    <d v="2025-01-09T00:00:00"/>
    <n v="2025"/>
    <x v="0"/>
    <s v="Q1"/>
    <s v="Thursday"/>
    <s v="CUST-65296"/>
    <x v="0"/>
    <x v="15"/>
    <s v="Kerala"/>
    <x v="5"/>
    <x v="7"/>
    <x v="27"/>
    <n v="4"/>
    <n v="8860"/>
    <n v="35440"/>
    <n v="0"/>
    <n v="0"/>
    <n v="35440"/>
    <n v="0.48"/>
    <n v="17011.2"/>
    <n v="18428.8"/>
    <n v="0.52"/>
    <x v="3"/>
    <x v="3"/>
    <x v="0"/>
    <d v="2025-01-11T00:00:00"/>
    <n v="5"/>
    <x v="0"/>
  </r>
  <r>
    <s v="AMZ-2025-00433"/>
    <d v="2025-01-09T00:00:00"/>
    <n v="2025"/>
    <x v="0"/>
    <s v="Q1"/>
    <s v="Thursday"/>
    <s v="CUST-26547"/>
    <x v="0"/>
    <x v="25"/>
    <s v="Odisha"/>
    <x v="3"/>
    <x v="4"/>
    <x v="7"/>
    <n v="4"/>
    <n v="260"/>
    <n v="1040"/>
    <n v="30"/>
    <n v="312"/>
    <n v="728"/>
    <n v="0.62"/>
    <n v="451.36"/>
    <n v="276.64"/>
    <n v="0.38"/>
    <x v="4"/>
    <x v="1"/>
    <x v="0"/>
    <d v="2025-01-13T00:00:00"/>
    <n v="5"/>
    <x v="0"/>
  </r>
  <r>
    <s v="AMZ-2025-00736"/>
    <d v="2025-01-10T00:00:00"/>
    <n v="2025"/>
    <x v="0"/>
    <s v="Q1"/>
    <s v="Friday"/>
    <s v="CUST-87832"/>
    <x v="1"/>
    <x v="10"/>
    <s v="Chhattisgarh"/>
    <x v="4"/>
    <x v="7"/>
    <x v="28"/>
    <n v="4"/>
    <n v="1430"/>
    <n v="5720"/>
    <n v="15"/>
    <n v="858"/>
    <n v="4862"/>
    <n v="0.48"/>
    <n v="2333.7599999999998"/>
    <n v="2528.2400000000002"/>
    <n v="0.52"/>
    <x v="5"/>
    <x v="1"/>
    <x v="2"/>
    <m/>
    <m/>
    <x v="0"/>
  </r>
  <r>
    <s v="AMZ-2025-01065"/>
    <d v="2025-01-10T00:00:00"/>
    <n v="2025"/>
    <x v="0"/>
    <s v="Q1"/>
    <s v="Friday"/>
    <s v="CUST-17355"/>
    <x v="1"/>
    <x v="7"/>
    <s v="Goa"/>
    <x v="2"/>
    <x v="7"/>
    <x v="29"/>
    <n v="3"/>
    <n v="4790"/>
    <n v="14370"/>
    <n v="10"/>
    <n v="1437"/>
    <n v="12933"/>
    <n v="0.48"/>
    <n v="6207.84"/>
    <n v="6725.16"/>
    <n v="0.52"/>
    <x v="4"/>
    <x v="2"/>
    <x v="0"/>
    <d v="2025-01-13T00:00:00"/>
    <n v="5"/>
    <x v="0"/>
  </r>
  <r>
    <s v="AMZ-2025-00850"/>
    <d v="2025-01-11T00:00:00"/>
    <n v="2025"/>
    <x v="0"/>
    <s v="Q1"/>
    <s v="Saturday"/>
    <s v="CUST-39154"/>
    <x v="1"/>
    <x v="18"/>
    <s v="Telangana"/>
    <x v="5"/>
    <x v="6"/>
    <x v="30"/>
    <n v="2"/>
    <n v="1760"/>
    <n v="3520"/>
    <n v="0"/>
    <n v="0"/>
    <n v="3520"/>
    <n v="0.52"/>
    <n v="1830.4"/>
    <n v="1689.6"/>
    <n v="0.48"/>
    <x v="3"/>
    <x v="3"/>
    <x v="1"/>
    <d v="2025-01-15T00:00:00"/>
    <m/>
    <x v="0"/>
  </r>
  <r>
    <s v="AMZ-2025-01259"/>
    <d v="2025-01-11T00:00:00"/>
    <n v="2025"/>
    <x v="0"/>
    <s v="Q1"/>
    <s v="Saturday"/>
    <s v="CUST-69049"/>
    <x v="1"/>
    <x v="16"/>
    <s v="Tripura"/>
    <x v="1"/>
    <x v="2"/>
    <x v="31"/>
    <n v="4"/>
    <n v="1070"/>
    <n v="4280"/>
    <n v="20"/>
    <n v="856"/>
    <n v="3424"/>
    <n v="0.45"/>
    <n v="1540.8"/>
    <n v="1883.2"/>
    <n v="0.55000000000000004"/>
    <x v="3"/>
    <x v="2"/>
    <x v="0"/>
    <d v="2025-01-14T00:00:00"/>
    <n v="5"/>
    <x v="0"/>
  </r>
  <r>
    <s v="AMZ-2025-01661"/>
    <d v="2025-01-11T00:00:00"/>
    <n v="2025"/>
    <x v="0"/>
    <s v="Q1"/>
    <s v="Saturday"/>
    <s v="CUST-28726"/>
    <x v="0"/>
    <x v="26"/>
    <s v="Uttarakhand"/>
    <x v="4"/>
    <x v="5"/>
    <x v="32"/>
    <n v="4"/>
    <n v="65330"/>
    <n v="261320"/>
    <n v="15"/>
    <n v="39198"/>
    <n v="222122"/>
    <n v="0.57999999999999996"/>
    <n v="128830.76"/>
    <n v="93291.24"/>
    <n v="0.42000000000000004"/>
    <x v="0"/>
    <x v="1"/>
    <x v="0"/>
    <d v="2025-01-14T00:00:00"/>
    <n v="5"/>
    <x v="0"/>
  </r>
  <r>
    <s v="AMZ-2025-00490"/>
    <d v="2025-01-12T00:00:00"/>
    <n v="2025"/>
    <x v="0"/>
    <s v="Q1"/>
    <s v="Sunday"/>
    <s v="CUST-31579"/>
    <x v="0"/>
    <x v="2"/>
    <s v="Haryana"/>
    <x v="0"/>
    <x v="2"/>
    <x v="33"/>
    <n v="4"/>
    <n v="4870"/>
    <n v="19480"/>
    <n v="10"/>
    <n v="1948"/>
    <n v="17532"/>
    <n v="0.45"/>
    <n v="7889.4000000000005"/>
    <n v="9642.5999999999985"/>
    <n v="0.54999999999999993"/>
    <x v="0"/>
    <x v="1"/>
    <x v="0"/>
    <d v="2025-01-19T00:00:00"/>
    <n v="5"/>
    <x v="0"/>
  </r>
  <r>
    <s v="AMZ-2025-01189"/>
    <d v="2025-01-12T00:00:00"/>
    <n v="2025"/>
    <x v="0"/>
    <s v="Q1"/>
    <s v="Sunday"/>
    <s v="CUST-84847"/>
    <x v="0"/>
    <x v="27"/>
    <s v="West Bengal"/>
    <x v="3"/>
    <x v="6"/>
    <x v="34"/>
    <n v="1"/>
    <n v="4480"/>
    <n v="4480"/>
    <n v="0"/>
    <n v="0"/>
    <n v="4480"/>
    <n v="0.52"/>
    <n v="2329.6"/>
    <n v="2150.4"/>
    <n v="0.48000000000000004"/>
    <x v="2"/>
    <x v="1"/>
    <x v="1"/>
    <d v="2025-01-13T00:00:00"/>
    <m/>
    <x v="0"/>
  </r>
  <r>
    <s v="AMZ-2025-01283"/>
    <d v="2025-01-12T00:00:00"/>
    <n v="2025"/>
    <x v="0"/>
    <s v="Q1"/>
    <s v="Sunday"/>
    <s v="CUST-41285"/>
    <x v="0"/>
    <x v="25"/>
    <s v="Odisha"/>
    <x v="3"/>
    <x v="2"/>
    <x v="13"/>
    <n v="4"/>
    <n v="1610"/>
    <n v="6440"/>
    <n v="5"/>
    <n v="322"/>
    <n v="6118"/>
    <n v="0.45"/>
    <n v="2753.1"/>
    <n v="3364.9"/>
    <n v="0.55000000000000004"/>
    <x v="3"/>
    <x v="3"/>
    <x v="2"/>
    <m/>
    <m/>
    <x v="0"/>
  </r>
  <r>
    <s v="AMZ-2025-01517"/>
    <d v="2025-01-12T00:00:00"/>
    <n v="2025"/>
    <x v="0"/>
    <s v="Q1"/>
    <s v="Sunday"/>
    <s v="CUST-78494"/>
    <x v="1"/>
    <x v="7"/>
    <s v="Goa"/>
    <x v="2"/>
    <x v="6"/>
    <x v="35"/>
    <n v="2"/>
    <n v="9960"/>
    <n v="19920"/>
    <n v="30"/>
    <n v="5976"/>
    <n v="13944"/>
    <n v="0.52"/>
    <n v="7250.88"/>
    <n v="6693.12"/>
    <n v="0.48"/>
    <x v="0"/>
    <x v="3"/>
    <x v="1"/>
    <d v="2025-01-18T00:00:00"/>
    <m/>
    <x v="0"/>
  </r>
  <r>
    <s v="AMZ-2025-00399"/>
    <d v="2025-01-13T00:00:00"/>
    <n v="2025"/>
    <x v="0"/>
    <s v="Q1"/>
    <s v="Monday"/>
    <s v="CUST-31174"/>
    <x v="0"/>
    <x v="25"/>
    <s v="Odisha"/>
    <x v="3"/>
    <x v="1"/>
    <x v="3"/>
    <n v="5"/>
    <n v="640"/>
    <n v="3200"/>
    <n v="0"/>
    <n v="0"/>
    <n v="3200"/>
    <n v="0.35"/>
    <n v="1120"/>
    <n v="2080"/>
    <n v="0.65"/>
    <x v="6"/>
    <x v="1"/>
    <x v="0"/>
    <d v="2025-01-14T00:00:00"/>
    <n v="4"/>
    <x v="0"/>
  </r>
  <r>
    <s v="AMZ-2025-00781"/>
    <d v="2025-01-13T00:00:00"/>
    <n v="2025"/>
    <x v="0"/>
    <s v="Q1"/>
    <s v="Monday"/>
    <s v="CUST-89129"/>
    <x v="1"/>
    <x v="28"/>
    <s v="West Bengal"/>
    <x v="3"/>
    <x v="0"/>
    <x v="1"/>
    <n v="1"/>
    <n v="5100"/>
    <n v="5100"/>
    <n v="10"/>
    <n v="510"/>
    <n v="4590"/>
    <n v="0.47"/>
    <n v="2157.2999999999997"/>
    <n v="2432.7000000000003"/>
    <n v="0.53"/>
    <x v="0"/>
    <x v="3"/>
    <x v="0"/>
    <d v="2025-01-15T00:00:00"/>
    <n v="5"/>
    <x v="0"/>
  </r>
  <r>
    <s v="AMZ-2025-00954"/>
    <d v="2025-01-13T00:00:00"/>
    <n v="2025"/>
    <x v="0"/>
    <s v="Q1"/>
    <s v="Monday"/>
    <s v="CUST-61856"/>
    <x v="1"/>
    <x v="29"/>
    <s v="Telangana"/>
    <x v="5"/>
    <x v="7"/>
    <x v="36"/>
    <n v="1"/>
    <n v="4650"/>
    <n v="4650"/>
    <n v="10"/>
    <n v="465"/>
    <n v="4185"/>
    <n v="0.48"/>
    <n v="2008.8"/>
    <n v="2176.1999999999998"/>
    <n v="0.51999999999999991"/>
    <x v="1"/>
    <x v="2"/>
    <x v="0"/>
    <d v="2025-01-20T00:00:00"/>
    <n v="5"/>
    <x v="0"/>
  </r>
  <r>
    <s v="AMZ-2025-01309"/>
    <d v="2025-01-13T00:00:00"/>
    <n v="2025"/>
    <x v="0"/>
    <s v="Q1"/>
    <s v="Monday"/>
    <s v="CUST-30517"/>
    <x v="0"/>
    <x v="18"/>
    <s v="Telangana"/>
    <x v="5"/>
    <x v="4"/>
    <x v="25"/>
    <n v="5"/>
    <n v="440"/>
    <n v="2200"/>
    <n v="20"/>
    <n v="440"/>
    <n v="1760"/>
    <n v="0.62"/>
    <n v="1091.2"/>
    <n v="668.8"/>
    <n v="0.37999999999999995"/>
    <x v="5"/>
    <x v="0"/>
    <x v="1"/>
    <d v="2025-01-18T00:00:00"/>
    <m/>
    <x v="0"/>
  </r>
  <r>
    <s v="AMZ-2025-00139"/>
    <d v="2025-01-14T00:00:00"/>
    <n v="2025"/>
    <x v="0"/>
    <s v="Q1"/>
    <s v="Tuesday"/>
    <s v="CUST-98381"/>
    <x v="0"/>
    <x v="10"/>
    <s v="Chhattisgarh"/>
    <x v="4"/>
    <x v="7"/>
    <x v="37"/>
    <n v="1"/>
    <n v="5380"/>
    <n v="5380"/>
    <n v="20"/>
    <n v="1076"/>
    <n v="4304"/>
    <n v="0.48"/>
    <n v="2065.92"/>
    <n v="2238.08"/>
    <n v="0.52"/>
    <x v="6"/>
    <x v="2"/>
    <x v="0"/>
    <d v="2025-01-17T00:00:00"/>
    <n v="5"/>
    <x v="0"/>
  </r>
  <r>
    <s v="AMZ-2025-00581"/>
    <d v="2025-01-14T00:00:00"/>
    <n v="2025"/>
    <x v="0"/>
    <s v="Q1"/>
    <s v="Tuesday"/>
    <s v="CUST-53309"/>
    <x v="0"/>
    <x v="30"/>
    <s v="Punjab"/>
    <x v="0"/>
    <x v="5"/>
    <x v="38"/>
    <n v="1"/>
    <n v="52110"/>
    <n v="52110"/>
    <n v="10"/>
    <n v="5211"/>
    <n v="46899"/>
    <n v="0.57999999999999996"/>
    <n v="27201.42"/>
    <n v="19697.580000000002"/>
    <n v="0.42000000000000004"/>
    <x v="5"/>
    <x v="2"/>
    <x v="0"/>
    <d v="2025-01-18T00:00:00"/>
    <n v="5"/>
    <x v="0"/>
  </r>
  <r>
    <s v="AMZ-2025-00807"/>
    <d v="2025-01-14T00:00:00"/>
    <n v="2025"/>
    <x v="0"/>
    <s v="Q1"/>
    <s v="Tuesday"/>
    <s v="CUST-59672"/>
    <x v="1"/>
    <x v="24"/>
    <s v="Maharashtra"/>
    <x v="2"/>
    <x v="6"/>
    <x v="39"/>
    <n v="5"/>
    <n v="9000"/>
    <n v="45000"/>
    <n v="10"/>
    <n v="4500"/>
    <n v="40500"/>
    <n v="0.52"/>
    <n v="21060"/>
    <n v="19440"/>
    <n v="0.48"/>
    <x v="3"/>
    <x v="2"/>
    <x v="1"/>
    <d v="2025-01-16T00:00:00"/>
    <m/>
    <x v="0"/>
  </r>
  <r>
    <s v="AMZ-2025-01127"/>
    <d v="2025-01-14T00:00:00"/>
    <n v="2025"/>
    <x v="0"/>
    <s v="Q1"/>
    <s v="Tuesday"/>
    <s v="CUST-40007"/>
    <x v="0"/>
    <x v="31"/>
    <s v="Chhattisgarh"/>
    <x v="4"/>
    <x v="4"/>
    <x v="40"/>
    <n v="2"/>
    <n v="950"/>
    <n v="1900"/>
    <n v="5"/>
    <n v="95"/>
    <n v="1805"/>
    <n v="0.62"/>
    <n v="1119.0999999999999"/>
    <n v="685.90000000000009"/>
    <n v="0.38000000000000006"/>
    <x v="2"/>
    <x v="3"/>
    <x v="0"/>
    <d v="2025-01-18T00:00:00"/>
    <n v="4"/>
    <x v="0"/>
  </r>
  <r>
    <s v="AMZ-2025-01251"/>
    <d v="2025-01-14T00:00:00"/>
    <n v="2025"/>
    <x v="0"/>
    <s v="Q1"/>
    <s v="Tuesday"/>
    <s v="CUST-60328"/>
    <x v="0"/>
    <x v="22"/>
    <s v="Haryana"/>
    <x v="0"/>
    <x v="0"/>
    <x v="6"/>
    <n v="1"/>
    <n v="4290"/>
    <n v="4290"/>
    <n v="20"/>
    <n v="858"/>
    <n v="3432"/>
    <n v="0.47"/>
    <n v="1613.04"/>
    <n v="1818.96"/>
    <n v="0.53"/>
    <x v="0"/>
    <x v="1"/>
    <x v="0"/>
    <d v="2025-01-19T00:00:00"/>
    <n v="3"/>
    <x v="0"/>
  </r>
  <r>
    <s v="AMZ-2025-01386"/>
    <d v="2025-01-14T00:00:00"/>
    <n v="2025"/>
    <x v="0"/>
    <s v="Q1"/>
    <s v="Tuesday"/>
    <s v="CUST-62994"/>
    <x v="0"/>
    <x v="32"/>
    <s v="Jharkhand"/>
    <x v="3"/>
    <x v="1"/>
    <x v="41"/>
    <n v="3"/>
    <n v="240"/>
    <n v="720"/>
    <n v="5"/>
    <n v="36"/>
    <n v="684"/>
    <n v="0.35"/>
    <n v="239.39999999999998"/>
    <n v="444.6"/>
    <n v="0.65"/>
    <x v="2"/>
    <x v="3"/>
    <x v="0"/>
    <d v="2025-01-21T00:00:00"/>
    <n v="4"/>
    <x v="0"/>
  </r>
  <r>
    <s v="AMZ-2025-01551"/>
    <d v="2025-01-14T00:00:00"/>
    <n v="2025"/>
    <x v="0"/>
    <s v="Q1"/>
    <s v="Tuesday"/>
    <s v="CUST-71894"/>
    <x v="1"/>
    <x v="33"/>
    <s v="Madhya Pradesh"/>
    <x v="2"/>
    <x v="7"/>
    <x v="22"/>
    <n v="5"/>
    <n v="1430"/>
    <n v="7150"/>
    <n v="20"/>
    <n v="1430"/>
    <n v="5720"/>
    <n v="0.48"/>
    <n v="2745.6"/>
    <n v="2974.4"/>
    <n v="0.52"/>
    <x v="4"/>
    <x v="1"/>
    <x v="2"/>
    <m/>
    <m/>
    <x v="0"/>
  </r>
  <r>
    <s v="AMZ-2025-00467"/>
    <d v="2025-01-15T00:00:00"/>
    <n v="2025"/>
    <x v="0"/>
    <s v="Q1"/>
    <s v="Wednesday"/>
    <s v="CUST-53279"/>
    <x v="0"/>
    <x v="5"/>
    <s v="Bihar"/>
    <x v="3"/>
    <x v="1"/>
    <x v="2"/>
    <n v="2"/>
    <n v="460"/>
    <n v="920"/>
    <n v="5"/>
    <n v="46"/>
    <n v="874"/>
    <n v="0.35"/>
    <n v="305.89999999999998"/>
    <n v="568.1"/>
    <n v="0.65"/>
    <x v="2"/>
    <x v="3"/>
    <x v="0"/>
    <d v="2025-01-17T00:00:00"/>
    <n v="4"/>
    <x v="0"/>
  </r>
  <r>
    <s v="AMZ-2025-00516"/>
    <d v="2025-01-15T00:00:00"/>
    <n v="2025"/>
    <x v="0"/>
    <s v="Q1"/>
    <s v="Wednesday"/>
    <s v="CUST-82529"/>
    <x v="0"/>
    <x v="15"/>
    <s v="Kerala"/>
    <x v="5"/>
    <x v="3"/>
    <x v="42"/>
    <n v="5"/>
    <n v="2230"/>
    <n v="11150"/>
    <n v="20"/>
    <n v="2230"/>
    <n v="8920"/>
    <n v="0.5"/>
    <n v="4460"/>
    <n v="4460"/>
    <n v="0.5"/>
    <x v="0"/>
    <x v="3"/>
    <x v="0"/>
    <d v="2025-01-18T00:00:00"/>
    <n v="5"/>
    <x v="0"/>
  </r>
  <r>
    <s v="AMZ-2025-00583"/>
    <d v="2025-01-15T00:00:00"/>
    <n v="2025"/>
    <x v="0"/>
    <s v="Q1"/>
    <s v="Wednesday"/>
    <s v="CUST-50135"/>
    <x v="0"/>
    <x v="20"/>
    <s v="Maharashtra"/>
    <x v="2"/>
    <x v="0"/>
    <x v="0"/>
    <n v="3"/>
    <n v="450"/>
    <n v="1350"/>
    <n v="25"/>
    <n v="337.5"/>
    <n v="1012.5"/>
    <n v="0.47"/>
    <n v="475.875"/>
    <n v="536.625"/>
    <n v="0.53"/>
    <x v="5"/>
    <x v="2"/>
    <x v="0"/>
    <d v="2025-01-17T00:00:00"/>
    <n v="4"/>
    <x v="0"/>
  </r>
  <r>
    <s v="AMZ-2025-00983"/>
    <d v="2025-01-15T00:00:00"/>
    <n v="2025"/>
    <x v="0"/>
    <s v="Q1"/>
    <s v="Wednesday"/>
    <s v="CUST-42406"/>
    <x v="0"/>
    <x v="6"/>
    <s v="Assam"/>
    <x v="1"/>
    <x v="6"/>
    <x v="43"/>
    <n v="1"/>
    <n v="2660"/>
    <n v="2660"/>
    <n v="15"/>
    <n v="399"/>
    <n v="2261"/>
    <n v="0.52"/>
    <n v="1175.72"/>
    <n v="1085.28"/>
    <n v="0.48"/>
    <x v="1"/>
    <x v="3"/>
    <x v="0"/>
    <d v="2025-01-16T00:00:00"/>
    <n v="5"/>
    <x v="0"/>
  </r>
  <r>
    <s v="AMZ-2025-01142"/>
    <d v="2025-01-15T00:00:00"/>
    <n v="2025"/>
    <x v="0"/>
    <s v="Q1"/>
    <s v="Wednesday"/>
    <s v="CUST-37607"/>
    <x v="1"/>
    <x v="31"/>
    <s v="Chhattisgarh"/>
    <x v="4"/>
    <x v="2"/>
    <x v="44"/>
    <n v="2"/>
    <n v="1610"/>
    <n v="3220"/>
    <n v="30"/>
    <n v="966"/>
    <n v="2254"/>
    <n v="0.45"/>
    <n v="1014.3000000000001"/>
    <n v="1239.6999999999998"/>
    <n v="0.54999999999999993"/>
    <x v="2"/>
    <x v="1"/>
    <x v="3"/>
    <m/>
    <m/>
    <x v="1"/>
  </r>
  <r>
    <s v="AMZ-2025-00480"/>
    <d v="2025-01-16T00:00:00"/>
    <n v="2025"/>
    <x v="0"/>
    <s v="Q1"/>
    <s v="Thursday"/>
    <s v="CUST-49240"/>
    <x v="0"/>
    <x v="26"/>
    <s v="Uttarakhand"/>
    <x v="4"/>
    <x v="1"/>
    <x v="9"/>
    <n v="1"/>
    <n v="310"/>
    <n v="310"/>
    <n v="20"/>
    <n v="62"/>
    <n v="248"/>
    <n v="0.35"/>
    <n v="86.8"/>
    <n v="161.19999999999999"/>
    <n v="0.64999999999999991"/>
    <x v="3"/>
    <x v="0"/>
    <x v="0"/>
    <d v="2025-01-18T00:00:00"/>
    <n v="5"/>
    <x v="0"/>
  </r>
  <r>
    <s v="AMZ-2025-00614"/>
    <d v="2025-01-16T00:00:00"/>
    <n v="2025"/>
    <x v="0"/>
    <s v="Q1"/>
    <s v="Thursday"/>
    <s v="CUST-80855"/>
    <x v="0"/>
    <x v="11"/>
    <s v="Haryana"/>
    <x v="0"/>
    <x v="1"/>
    <x v="20"/>
    <n v="4"/>
    <n v="790"/>
    <n v="3160"/>
    <n v="5"/>
    <n v="158"/>
    <n v="3002"/>
    <n v="0.35"/>
    <n v="1050.7"/>
    <n v="1951.3"/>
    <n v="0.65"/>
    <x v="0"/>
    <x v="1"/>
    <x v="1"/>
    <d v="2025-01-17T00:00:00"/>
    <m/>
    <x v="0"/>
  </r>
  <r>
    <s v="AMZ-2025-00771"/>
    <d v="2025-01-16T00:00:00"/>
    <n v="2025"/>
    <x v="0"/>
    <s v="Q1"/>
    <s v="Thursday"/>
    <s v="CUST-16006"/>
    <x v="1"/>
    <x v="34"/>
    <s v="Meghalaya"/>
    <x v="1"/>
    <x v="6"/>
    <x v="39"/>
    <n v="1"/>
    <n v="2810"/>
    <n v="2810"/>
    <n v="5"/>
    <n v="140.5"/>
    <n v="2669.5"/>
    <n v="0.52"/>
    <n v="1388.14"/>
    <n v="1281.3599999999999"/>
    <n v="0.48"/>
    <x v="2"/>
    <x v="1"/>
    <x v="0"/>
    <d v="2025-01-17T00:00:00"/>
    <n v="5"/>
    <x v="0"/>
  </r>
  <r>
    <s v="AMZ-2025-00818"/>
    <d v="2025-01-16T00:00:00"/>
    <n v="2025"/>
    <x v="0"/>
    <s v="Q1"/>
    <s v="Thursday"/>
    <s v="CUST-96752"/>
    <x v="1"/>
    <x v="35"/>
    <s v="West Bengal"/>
    <x v="3"/>
    <x v="2"/>
    <x v="4"/>
    <n v="1"/>
    <n v="2000"/>
    <n v="2000"/>
    <n v="0"/>
    <n v="0"/>
    <n v="2000"/>
    <n v="0.45"/>
    <n v="900"/>
    <n v="1100"/>
    <n v="0.55000000000000004"/>
    <x v="2"/>
    <x v="3"/>
    <x v="0"/>
    <d v="2025-01-19T00:00:00"/>
    <n v="5"/>
    <x v="0"/>
  </r>
  <r>
    <s v="AMZ-2025-00883"/>
    <d v="2025-01-16T00:00:00"/>
    <n v="2025"/>
    <x v="0"/>
    <s v="Q1"/>
    <s v="Thursday"/>
    <s v="CUST-28894"/>
    <x v="0"/>
    <x v="34"/>
    <s v="Meghalaya"/>
    <x v="1"/>
    <x v="6"/>
    <x v="45"/>
    <n v="1"/>
    <n v="2080"/>
    <n v="2080"/>
    <n v="20"/>
    <n v="416"/>
    <n v="1664"/>
    <n v="0.52"/>
    <n v="865.28"/>
    <n v="798.72"/>
    <n v="0.48000000000000004"/>
    <x v="5"/>
    <x v="1"/>
    <x v="3"/>
    <m/>
    <m/>
    <x v="1"/>
  </r>
  <r>
    <s v="AMZ-2025-01089"/>
    <d v="2025-01-16T00:00:00"/>
    <n v="2025"/>
    <x v="0"/>
    <s v="Q1"/>
    <s v="Thursday"/>
    <s v="CUST-51704"/>
    <x v="0"/>
    <x v="23"/>
    <s v="Manipur"/>
    <x v="1"/>
    <x v="4"/>
    <x v="40"/>
    <n v="4"/>
    <n v="410"/>
    <n v="1640"/>
    <n v="10"/>
    <n v="164"/>
    <n v="1476"/>
    <n v="0.62"/>
    <n v="915.12"/>
    <n v="560.88"/>
    <n v="0.38"/>
    <x v="0"/>
    <x v="3"/>
    <x v="0"/>
    <d v="2025-01-21T00:00:00"/>
    <n v="5"/>
    <x v="0"/>
  </r>
  <r>
    <s v="AMZ-2025-01350"/>
    <d v="2025-01-16T00:00:00"/>
    <n v="2025"/>
    <x v="0"/>
    <s v="Q1"/>
    <s v="Thursday"/>
    <s v="CUST-94939"/>
    <x v="1"/>
    <x v="7"/>
    <s v="Goa"/>
    <x v="2"/>
    <x v="2"/>
    <x v="33"/>
    <n v="1"/>
    <n v="3740"/>
    <n v="3740"/>
    <n v="25"/>
    <n v="935"/>
    <n v="2805"/>
    <n v="0.45"/>
    <n v="1262.25"/>
    <n v="1542.75"/>
    <n v="0.55000000000000004"/>
    <x v="2"/>
    <x v="1"/>
    <x v="4"/>
    <m/>
    <m/>
    <x v="0"/>
  </r>
  <r>
    <s v="AMZ-2025-01398"/>
    <d v="2025-01-16T00:00:00"/>
    <n v="2025"/>
    <x v="0"/>
    <s v="Q1"/>
    <s v="Thursday"/>
    <s v="CUST-31178"/>
    <x v="0"/>
    <x v="36"/>
    <s v="Andhra Pradesh"/>
    <x v="5"/>
    <x v="5"/>
    <x v="46"/>
    <n v="1"/>
    <n v="4580"/>
    <n v="4580"/>
    <n v="0"/>
    <n v="0"/>
    <n v="4580"/>
    <n v="0.57999999999999996"/>
    <n v="2656.3999999999996"/>
    <n v="1923.6000000000004"/>
    <n v="0.4200000000000001"/>
    <x v="4"/>
    <x v="3"/>
    <x v="0"/>
    <d v="2025-01-19T00:00:00"/>
    <n v="4"/>
    <x v="0"/>
  </r>
  <r>
    <s v="AMZ-2025-00700"/>
    <d v="2025-01-18T00:00:00"/>
    <n v="2025"/>
    <x v="0"/>
    <s v="Q1"/>
    <s v="Saturday"/>
    <s v="CUST-23710"/>
    <x v="1"/>
    <x v="16"/>
    <s v="Tripura"/>
    <x v="1"/>
    <x v="1"/>
    <x v="2"/>
    <n v="4"/>
    <n v="1010"/>
    <n v="4040"/>
    <n v="10"/>
    <n v="404"/>
    <n v="3636"/>
    <n v="0.35"/>
    <n v="1272.5999999999999"/>
    <n v="2363.4"/>
    <n v="0.65"/>
    <x v="4"/>
    <x v="3"/>
    <x v="0"/>
    <d v="2025-01-24T00:00:00"/>
    <n v="5"/>
    <x v="0"/>
  </r>
  <r>
    <s v="AMZ-2025-00981"/>
    <d v="2025-01-18T00:00:00"/>
    <n v="2025"/>
    <x v="0"/>
    <s v="Q1"/>
    <s v="Saturday"/>
    <s v="CUST-42406"/>
    <x v="0"/>
    <x v="6"/>
    <s v="Assam"/>
    <x v="1"/>
    <x v="3"/>
    <x v="47"/>
    <n v="1"/>
    <n v="3560"/>
    <n v="3560"/>
    <n v="10"/>
    <n v="356"/>
    <n v="3204"/>
    <n v="0.5"/>
    <n v="1602"/>
    <n v="1602"/>
    <n v="0.5"/>
    <x v="3"/>
    <x v="3"/>
    <x v="0"/>
    <d v="2025-01-24T00:00:00"/>
    <n v="3"/>
    <x v="0"/>
  </r>
  <r>
    <s v="AMZ-2025-01646"/>
    <d v="2025-01-18T00:00:00"/>
    <n v="2025"/>
    <x v="0"/>
    <s v="Q1"/>
    <s v="Saturday"/>
    <s v="CUST-38893"/>
    <x v="0"/>
    <x v="37"/>
    <s v="Tamil Nadu"/>
    <x v="5"/>
    <x v="2"/>
    <x v="48"/>
    <n v="1"/>
    <n v="1080"/>
    <n v="1080"/>
    <n v="20"/>
    <n v="216"/>
    <n v="864"/>
    <n v="0.45"/>
    <n v="388.8"/>
    <n v="475.2"/>
    <n v="0.54999999999999993"/>
    <x v="1"/>
    <x v="3"/>
    <x v="0"/>
    <d v="2025-01-24T00:00:00"/>
    <n v="3"/>
    <x v="0"/>
  </r>
  <r>
    <s v="AMZ-2025-00348"/>
    <d v="2025-01-19T00:00:00"/>
    <n v="2025"/>
    <x v="0"/>
    <s v="Q1"/>
    <s v="Sunday"/>
    <s v="CUST-11220"/>
    <x v="1"/>
    <x v="10"/>
    <s v="Chhattisgarh"/>
    <x v="4"/>
    <x v="6"/>
    <x v="17"/>
    <n v="5"/>
    <n v="11430"/>
    <n v="57150"/>
    <n v="30"/>
    <n v="17145"/>
    <n v="40005"/>
    <n v="0.52"/>
    <n v="20802.600000000002"/>
    <n v="19202.399999999998"/>
    <n v="0.47999999999999993"/>
    <x v="0"/>
    <x v="3"/>
    <x v="0"/>
    <d v="2025-01-22T00:00:00"/>
    <n v="3"/>
    <x v="0"/>
  </r>
  <r>
    <s v="AMZ-2025-00544"/>
    <d v="2025-01-19T00:00:00"/>
    <n v="2025"/>
    <x v="0"/>
    <s v="Q1"/>
    <s v="Sunday"/>
    <s v="CUST-42177"/>
    <x v="1"/>
    <x v="38"/>
    <s v="Gujarat"/>
    <x v="2"/>
    <x v="4"/>
    <x v="25"/>
    <n v="5"/>
    <n v="600"/>
    <n v="3000"/>
    <n v="30"/>
    <n v="900"/>
    <n v="2100"/>
    <n v="0.62"/>
    <n v="1302"/>
    <n v="798"/>
    <n v="0.38"/>
    <x v="2"/>
    <x v="3"/>
    <x v="3"/>
    <m/>
    <m/>
    <x v="1"/>
  </r>
  <r>
    <s v="AMZ-2025-00708"/>
    <d v="2025-01-19T00:00:00"/>
    <n v="2025"/>
    <x v="0"/>
    <s v="Q1"/>
    <s v="Sunday"/>
    <s v="CUST-59009"/>
    <x v="1"/>
    <x v="1"/>
    <s v="Assam"/>
    <x v="1"/>
    <x v="7"/>
    <x v="37"/>
    <n v="2"/>
    <n v="5510"/>
    <n v="11020"/>
    <n v="0"/>
    <n v="0"/>
    <n v="11020"/>
    <n v="0.48"/>
    <n v="5289.5999999999995"/>
    <n v="5730.4000000000005"/>
    <n v="0.52"/>
    <x v="2"/>
    <x v="0"/>
    <x v="2"/>
    <m/>
    <m/>
    <x v="0"/>
  </r>
  <r>
    <s v="AMZ-2025-00799"/>
    <d v="2025-01-19T00:00:00"/>
    <n v="2025"/>
    <x v="0"/>
    <s v="Q1"/>
    <s v="Sunday"/>
    <s v="CUST-68008"/>
    <x v="0"/>
    <x v="38"/>
    <s v="Gujarat"/>
    <x v="2"/>
    <x v="7"/>
    <x v="29"/>
    <n v="5"/>
    <n v="7480"/>
    <n v="37400"/>
    <n v="0"/>
    <n v="0"/>
    <n v="37400"/>
    <n v="0.48"/>
    <n v="17952"/>
    <n v="19448"/>
    <n v="0.52"/>
    <x v="2"/>
    <x v="0"/>
    <x v="4"/>
    <m/>
    <m/>
    <x v="0"/>
  </r>
  <r>
    <s v="AMZ-2025-00992"/>
    <d v="2025-01-19T00:00:00"/>
    <n v="2025"/>
    <x v="0"/>
    <s v="Q1"/>
    <s v="Sunday"/>
    <s v="CUST-96511"/>
    <x v="1"/>
    <x v="19"/>
    <s v="Tamil Nadu"/>
    <x v="5"/>
    <x v="0"/>
    <x v="49"/>
    <n v="5"/>
    <n v="4700"/>
    <n v="23500"/>
    <n v="5"/>
    <n v="1175"/>
    <n v="22325"/>
    <n v="0.47"/>
    <n v="10492.75"/>
    <n v="11832.25"/>
    <n v="0.53"/>
    <x v="5"/>
    <x v="0"/>
    <x v="4"/>
    <m/>
    <m/>
    <x v="0"/>
  </r>
  <r>
    <s v="AMZ-2025-00125"/>
    <d v="2025-01-20T00:00:00"/>
    <n v="2025"/>
    <x v="0"/>
    <s v="Q1"/>
    <s v="Monday"/>
    <s v="CUST-70946"/>
    <x v="0"/>
    <x v="39"/>
    <s v="Odisha"/>
    <x v="3"/>
    <x v="1"/>
    <x v="3"/>
    <n v="5"/>
    <n v="680"/>
    <n v="3400"/>
    <n v="5"/>
    <n v="170"/>
    <n v="3230"/>
    <n v="0.35"/>
    <n v="1130.5"/>
    <n v="2099.5"/>
    <n v="0.65"/>
    <x v="0"/>
    <x v="0"/>
    <x v="0"/>
    <d v="2025-01-25T00:00:00"/>
    <n v="5"/>
    <x v="0"/>
  </r>
  <r>
    <s v="AMZ-2025-00208"/>
    <d v="2025-01-21T00:00:00"/>
    <n v="2025"/>
    <x v="0"/>
    <s v="Q1"/>
    <s v="Tuesday"/>
    <s v="CUST-13278"/>
    <x v="1"/>
    <x v="1"/>
    <s v="Assam"/>
    <x v="1"/>
    <x v="6"/>
    <x v="39"/>
    <n v="1"/>
    <n v="10280"/>
    <n v="10280"/>
    <n v="30"/>
    <n v="3084"/>
    <n v="7196"/>
    <n v="0.52"/>
    <n v="3741.92"/>
    <n v="3454.08"/>
    <n v="0.48"/>
    <x v="0"/>
    <x v="0"/>
    <x v="0"/>
    <d v="2025-01-25T00:00:00"/>
    <n v="5"/>
    <x v="0"/>
  </r>
  <r>
    <s v="AMZ-2025-00431"/>
    <d v="2025-01-21T00:00:00"/>
    <n v="2025"/>
    <x v="0"/>
    <s v="Q1"/>
    <s v="Tuesday"/>
    <s v="CUST-69510"/>
    <x v="0"/>
    <x v="15"/>
    <s v="Kerala"/>
    <x v="5"/>
    <x v="4"/>
    <x v="50"/>
    <n v="4"/>
    <n v="130"/>
    <n v="520"/>
    <n v="25"/>
    <n v="130"/>
    <n v="390"/>
    <n v="0.62"/>
    <n v="241.8"/>
    <n v="148.19999999999999"/>
    <n v="0.37999999999999995"/>
    <x v="6"/>
    <x v="3"/>
    <x v="4"/>
    <m/>
    <m/>
    <x v="0"/>
  </r>
  <r>
    <s v="AMZ-2025-01115"/>
    <d v="2025-01-22T00:00:00"/>
    <n v="2025"/>
    <x v="0"/>
    <s v="Q1"/>
    <s v="Wednesday"/>
    <s v="CUST-67939"/>
    <x v="1"/>
    <x v="30"/>
    <s v="Punjab"/>
    <x v="0"/>
    <x v="1"/>
    <x v="21"/>
    <n v="5"/>
    <n v="400"/>
    <n v="2000"/>
    <n v="0"/>
    <n v="0"/>
    <n v="2000"/>
    <n v="0.35"/>
    <n v="700"/>
    <n v="1300"/>
    <n v="0.65"/>
    <x v="5"/>
    <x v="2"/>
    <x v="0"/>
    <d v="2025-01-29T00:00:00"/>
    <n v="4"/>
    <x v="0"/>
  </r>
  <r>
    <s v="AMZ-2025-01267"/>
    <d v="2025-01-22T00:00:00"/>
    <n v="2025"/>
    <x v="0"/>
    <s v="Q1"/>
    <s v="Wednesday"/>
    <s v="CUST-25194"/>
    <x v="1"/>
    <x v="9"/>
    <s v="Maharashtra"/>
    <x v="2"/>
    <x v="2"/>
    <x v="33"/>
    <n v="2"/>
    <n v="420"/>
    <n v="840"/>
    <n v="10"/>
    <n v="84"/>
    <n v="756"/>
    <n v="0.45"/>
    <n v="340.2"/>
    <n v="415.8"/>
    <n v="0.55000000000000004"/>
    <x v="6"/>
    <x v="1"/>
    <x v="4"/>
    <m/>
    <m/>
    <x v="0"/>
  </r>
  <r>
    <s v="AMZ-2025-01281"/>
    <d v="2025-01-22T00:00:00"/>
    <n v="2025"/>
    <x v="0"/>
    <s v="Q1"/>
    <s v="Wednesday"/>
    <s v="CUST-75435"/>
    <x v="0"/>
    <x v="3"/>
    <s v="Goa"/>
    <x v="2"/>
    <x v="1"/>
    <x v="51"/>
    <n v="5"/>
    <n v="420"/>
    <n v="2100"/>
    <n v="25"/>
    <n v="525"/>
    <n v="1575"/>
    <n v="0.35"/>
    <n v="551.25"/>
    <n v="1023.75"/>
    <n v="0.65"/>
    <x v="1"/>
    <x v="2"/>
    <x v="0"/>
    <d v="2025-01-24T00:00:00"/>
    <n v="3"/>
    <x v="0"/>
  </r>
  <r>
    <s v="AMZ-2025-01617"/>
    <d v="2025-01-22T00:00:00"/>
    <n v="2025"/>
    <x v="0"/>
    <s v="Q1"/>
    <s v="Wednesday"/>
    <s v="CUST-40982"/>
    <x v="1"/>
    <x v="3"/>
    <s v="Goa"/>
    <x v="2"/>
    <x v="5"/>
    <x v="52"/>
    <n v="2"/>
    <n v="74620"/>
    <n v="149240"/>
    <n v="15"/>
    <n v="22386"/>
    <n v="126854"/>
    <n v="0.57999999999999996"/>
    <n v="73575.319999999992"/>
    <n v="53278.680000000008"/>
    <n v="0.42000000000000004"/>
    <x v="3"/>
    <x v="1"/>
    <x v="4"/>
    <m/>
    <m/>
    <x v="0"/>
  </r>
  <r>
    <s v="AMZ-2025-00213"/>
    <d v="2025-01-23T00:00:00"/>
    <n v="2025"/>
    <x v="0"/>
    <s v="Q1"/>
    <s v="Thursday"/>
    <s v="CUST-91070"/>
    <x v="0"/>
    <x v="22"/>
    <s v="Haryana"/>
    <x v="0"/>
    <x v="3"/>
    <x v="53"/>
    <n v="5"/>
    <n v="2920"/>
    <n v="14600"/>
    <n v="0"/>
    <n v="0"/>
    <n v="14600"/>
    <n v="0.5"/>
    <n v="7300"/>
    <n v="7300"/>
    <n v="0.5"/>
    <x v="1"/>
    <x v="3"/>
    <x v="0"/>
    <d v="2025-01-25T00:00:00"/>
    <n v="3"/>
    <x v="0"/>
  </r>
  <r>
    <s v="AMZ-2025-00986"/>
    <d v="2025-01-23T00:00:00"/>
    <n v="2025"/>
    <x v="0"/>
    <s v="Q1"/>
    <s v="Thursday"/>
    <s v="CUST-68743"/>
    <x v="0"/>
    <x v="13"/>
    <s v="Uttar Pradesh"/>
    <x v="0"/>
    <x v="3"/>
    <x v="54"/>
    <n v="5"/>
    <n v="1930"/>
    <n v="9650"/>
    <n v="15"/>
    <n v="1447.5"/>
    <n v="8202.5"/>
    <n v="0.5"/>
    <n v="4101.25"/>
    <n v="4101.25"/>
    <n v="0.5"/>
    <x v="5"/>
    <x v="0"/>
    <x v="0"/>
    <d v="2025-01-29T00:00:00"/>
    <n v="3"/>
    <x v="0"/>
  </r>
  <r>
    <s v="AMZ-2025-01312"/>
    <d v="2025-01-23T00:00:00"/>
    <n v="2025"/>
    <x v="0"/>
    <s v="Q1"/>
    <s v="Thursday"/>
    <s v="CUST-46434"/>
    <x v="0"/>
    <x v="38"/>
    <s v="Gujarat"/>
    <x v="2"/>
    <x v="3"/>
    <x v="18"/>
    <n v="2"/>
    <n v="1390"/>
    <n v="2780"/>
    <n v="15"/>
    <n v="417"/>
    <n v="2363"/>
    <n v="0.5"/>
    <n v="1181.5"/>
    <n v="1181.5"/>
    <n v="0.5"/>
    <x v="6"/>
    <x v="0"/>
    <x v="0"/>
    <d v="2025-01-27T00:00:00"/>
    <n v="4"/>
    <x v="0"/>
  </r>
  <r>
    <s v="AMZ-2025-01384"/>
    <d v="2025-01-23T00:00:00"/>
    <n v="2025"/>
    <x v="0"/>
    <s v="Q1"/>
    <s v="Thursday"/>
    <s v="CUST-35242"/>
    <x v="0"/>
    <x v="38"/>
    <s v="Gujarat"/>
    <x v="2"/>
    <x v="4"/>
    <x v="7"/>
    <n v="2"/>
    <n v="650"/>
    <n v="1300"/>
    <n v="0"/>
    <n v="0"/>
    <n v="1300"/>
    <n v="0.62"/>
    <n v="806"/>
    <n v="494"/>
    <n v="0.38"/>
    <x v="4"/>
    <x v="1"/>
    <x v="3"/>
    <m/>
    <m/>
    <x v="1"/>
  </r>
  <r>
    <s v="AMZ-2025-01402"/>
    <d v="2025-01-23T00:00:00"/>
    <n v="2025"/>
    <x v="0"/>
    <s v="Q1"/>
    <s v="Thursday"/>
    <s v="CUST-86622"/>
    <x v="0"/>
    <x v="33"/>
    <s v="Madhya Pradesh"/>
    <x v="2"/>
    <x v="5"/>
    <x v="46"/>
    <n v="3"/>
    <n v="87770"/>
    <n v="263310"/>
    <n v="5"/>
    <n v="13165.5"/>
    <n v="250144.5"/>
    <n v="0.57999999999999996"/>
    <n v="145083.81"/>
    <n v="105060.69"/>
    <n v="0.42"/>
    <x v="5"/>
    <x v="0"/>
    <x v="4"/>
    <m/>
    <m/>
    <x v="0"/>
  </r>
  <r>
    <s v="AMZ-2025-00747"/>
    <d v="2025-01-24T00:00:00"/>
    <n v="2025"/>
    <x v="0"/>
    <s v="Q1"/>
    <s v="Friday"/>
    <s v="CUST-77033"/>
    <x v="0"/>
    <x v="40"/>
    <s v="Uttar Pradesh"/>
    <x v="0"/>
    <x v="7"/>
    <x v="55"/>
    <n v="2"/>
    <n v="1240"/>
    <n v="2480"/>
    <n v="10"/>
    <n v="248"/>
    <n v="2232"/>
    <n v="0.48"/>
    <n v="1071.3599999999999"/>
    <n v="1160.6400000000001"/>
    <n v="0.52"/>
    <x v="1"/>
    <x v="1"/>
    <x v="0"/>
    <d v="2025-01-27T00:00:00"/>
    <n v="3"/>
    <x v="0"/>
  </r>
  <r>
    <s v="AMZ-2025-01556"/>
    <d v="2025-01-24T00:00:00"/>
    <n v="2025"/>
    <x v="0"/>
    <s v="Q1"/>
    <s v="Friday"/>
    <s v="CUST-51104"/>
    <x v="1"/>
    <x v="41"/>
    <s v="Punjab"/>
    <x v="0"/>
    <x v="0"/>
    <x v="1"/>
    <n v="4"/>
    <n v="2920"/>
    <n v="11680"/>
    <n v="0"/>
    <n v="0"/>
    <n v="11680"/>
    <n v="0.47"/>
    <n v="5489.5999999999995"/>
    <n v="6190.4000000000005"/>
    <n v="0.53"/>
    <x v="6"/>
    <x v="3"/>
    <x v="0"/>
    <d v="2025-01-31T00:00:00"/>
    <n v="4"/>
    <x v="0"/>
  </r>
  <r>
    <s v="AMZ-2025-00175"/>
    <d v="2025-01-25T00:00:00"/>
    <n v="2025"/>
    <x v="0"/>
    <s v="Q1"/>
    <s v="Saturday"/>
    <s v="CUST-62976"/>
    <x v="1"/>
    <x v="27"/>
    <s v="West Bengal"/>
    <x v="3"/>
    <x v="1"/>
    <x v="56"/>
    <n v="4"/>
    <n v="1110"/>
    <n v="4440"/>
    <n v="0"/>
    <n v="0"/>
    <n v="4440"/>
    <n v="0.35"/>
    <n v="1554"/>
    <n v="2886"/>
    <n v="0.65"/>
    <x v="5"/>
    <x v="2"/>
    <x v="2"/>
    <m/>
    <m/>
    <x v="0"/>
  </r>
  <r>
    <s v="AMZ-2025-00492"/>
    <d v="2025-01-25T00:00:00"/>
    <n v="2025"/>
    <x v="0"/>
    <s v="Q1"/>
    <s v="Saturday"/>
    <s v="CUST-21359"/>
    <x v="0"/>
    <x v="7"/>
    <s v="Goa"/>
    <x v="2"/>
    <x v="3"/>
    <x v="54"/>
    <n v="2"/>
    <n v="3590"/>
    <n v="7180"/>
    <n v="30"/>
    <n v="2154"/>
    <n v="5026"/>
    <n v="0.5"/>
    <n v="2513"/>
    <n v="2513"/>
    <n v="0.5"/>
    <x v="3"/>
    <x v="0"/>
    <x v="0"/>
    <d v="2025-01-31T00:00:00"/>
    <n v="3"/>
    <x v="0"/>
  </r>
  <r>
    <s v="AMZ-2025-00563"/>
    <d v="2025-01-25T00:00:00"/>
    <n v="2025"/>
    <x v="0"/>
    <s v="Q1"/>
    <s v="Saturday"/>
    <s v="CUST-97747"/>
    <x v="0"/>
    <x v="23"/>
    <s v="Manipur"/>
    <x v="1"/>
    <x v="1"/>
    <x v="57"/>
    <n v="5"/>
    <n v="810"/>
    <n v="4050"/>
    <n v="0"/>
    <n v="0"/>
    <n v="4050"/>
    <n v="0.35"/>
    <n v="1417.5"/>
    <n v="2632.5"/>
    <n v="0.65"/>
    <x v="5"/>
    <x v="1"/>
    <x v="3"/>
    <m/>
    <m/>
    <x v="1"/>
  </r>
  <r>
    <s v="AMZ-2025-00650"/>
    <d v="2025-01-25T00:00:00"/>
    <n v="2025"/>
    <x v="0"/>
    <s v="Q1"/>
    <s v="Saturday"/>
    <s v="CUST-31079"/>
    <x v="0"/>
    <x v="15"/>
    <s v="Kerala"/>
    <x v="5"/>
    <x v="0"/>
    <x v="0"/>
    <n v="3"/>
    <n v="2340"/>
    <n v="7020"/>
    <n v="5"/>
    <n v="351"/>
    <n v="6669"/>
    <n v="0.47"/>
    <n v="3134.43"/>
    <n v="3534.57"/>
    <n v="0.53"/>
    <x v="6"/>
    <x v="3"/>
    <x v="0"/>
    <d v="2025-01-26T00:00:00"/>
    <n v="3"/>
    <x v="0"/>
  </r>
  <r>
    <s v="AMZ-2025-00933"/>
    <d v="2025-01-25T00:00:00"/>
    <n v="2025"/>
    <x v="0"/>
    <s v="Q1"/>
    <s v="Saturday"/>
    <s v="CUST-30289"/>
    <x v="1"/>
    <x v="42"/>
    <s v="Jharkhand"/>
    <x v="3"/>
    <x v="0"/>
    <x v="58"/>
    <n v="4"/>
    <n v="2940"/>
    <n v="11760"/>
    <n v="10"/>
    <n v="1176"/>
    <n v="10584"/>
    <n v="0.47"/>
    <n v="4974.4799999999996"/>
    <n v="5609.52"/>
    <n v="0.53"/>
    <x v="4"/>
    <x v="1"/>
    <x v="0"/>
    <d v="2025-01-27T00:00:00"/>
    <n v="3"/>
    <x v="0"/>
  </r>
  <r>
    <s v="AMZ-2025-01418"/>
    <d v="2025-01-25T00:00:00"/>
    <n v="2025"/>
    <x v="0"/>
    <s v="Q1"/>
    <s v="Saturday"/>
    <s v="CUST-44718"/>
    <x v="0"/>
    <x v="9"/>
    <s v="Maharashtra"/>
    <x v="2"/>
    <x v="7"/>
    <x v="29"/>
    <n v="2"/>
    <n v="2100"/>
    <n v="4200"/>
    <n v="20"/>
    <n v="840"/>
    <n v="3360"/>
    <n v="0.48"/>
    <n v="1612.8"/>
    <n v="1747.2"/>
    <n v="0.52"/>
    <x v="1"/>
    <x v="0"/>
    <x v="0"/>
    <d v="2025-01-27T00:00:00"/>
    <n v="5"/>
    <x v="0"/>
  </r>
  <r>
    <s v="AMZ-2025-00149"/>
    <d v="2025-01-26T00:00:00"/>
    <n v="2025"/>
    <x v="0"/>
    <s v="Q1"/>
    <s v="Sunday"/>
    <s v="CUST-63883"/>
    <x v="0"/>
    <x v="26"/>
    <s v="Uttarakhand"/>
    <x v="4"/>
    <x v="4"/>
    <x v="7"/>
    <n v="1"/>
    <n v="480"/>
    <n v="480"/>
    <n v="10"/>
    <n v="48"/>
    <n v="432"/>
    <n v="0.62"/>
    <n v="267.83999999999997"/>
    <n v="164.16000000000003"/>
    <n v="0.38000000000000006"/>
    <x v="4"/>
    <x v="2"/>
    <x v="0"/>
    <d v="2025-01-29T00:00:00"/>
    <n v="4"/>
    <x v="0"/>
  </r>
  <r>
    <s v="AMZ-2025-00303"/>
    <d v="2025-01-26T00:00:00"/>
    <n v="2025"/>
    <x v="0"/>
    <s v="Q1"/>
    <s v="Sunday"/>
    <s v="CUST-40771"/>
    <x v="0"/>
    <x v="6"/>
    <s v="Assam"/>
    <x v="1"/>
    <x v="2"/>
    <x v="13"/>
    <n v="1"/>
    <n v="780"/>
    <n v="780"/>
    <n v="5"/>
    <n v="39"/>
    <n v="741"/>
    <n v="0.45"/>
    <n v="333.45"/>
    <n v="407.55"/>
    <n v="0.55000000000000004"/>
    <x v="4"/>
    <x v="3"/>
    <x v="3"/>
    <m/>
    <m/>
    <x v="1"/>
  </r>
  <r>
    <s v="AMZ-2025-01370"/>
    <d v="2025-01-26T00:00:00"/>
    <n v="2025"/>
    <x v="0"/>
    <s v="Q1"/>
    <s v="Sunday"/>
    <s v="CUST-69929"/>
    <x v="0"/>
    <x v="21"/>
    <s v="Meghalaya"/>
    <x v="1"/>
    <x v="3"/>
    <x v="18"/>
    <n v="4"/>
    <n v="3850"/>
    <n v="15400"/>
    <n v="0"/>
    <n v="0"/>
    <n v="15400"/>
    <n v="0.5"/>
    <n v="7700"/>
    <n v="7700"/>
    <n v="0.5"/>
    <x v="1"/>
    <x v="2"/>
    <x v="0"/>
    <d v="2025-02-02T00:00:00"/>
    <n v="3"/>
    <x v="0"/>
  </r>
  <r>
    <s v="AMZ-2025-00027"/>
    <d v="2025-01-27T00:00:00"/>
    <n v="2025"/>
    <x v="0"/>
    <s v="Q1"/>
    <s v="Monday"/>
    <s v="CUST-95215"/>
    <x v="1"/>
    <x v="6"/>
    <s v="Assam"/>
    <x v="1"/>
    <x v="3"/>
    <x v="59"/>
    <n v="5"/>
    <n v="5820"/>
    <n v="29100"/>
    <n v="30"/>
    <n v="8730"/>
    <n v="20370"/>
    <n v="0.5"/>
    <n v="10185"/>
    <n v="10185"/>
    <n v="0.5"/>
    <x v="2"/>
    <x v="1"/>
    <x v="0"/>
    <d v="2025-02-03T00:00:00"/>
    <n v="3"/>
    <x v="0"/>
  </r>
  <r>
    <s v="AMZ-2025-00394"/>
    <d v="2025-01-27T00:00:00"/>
    <n v="2025"/>
    <x v="0"/>
    <s v="Q1"/>
    <s v="Monday"/>
    <s v="CUST-80575"/>
    <x v="0"/>
    <x v="33"/>
    <s v="Madhya Pradesh"/>
    <x v="2"/>
    <x v="6"/>
    <x v="60"/>
    <n v="4"/>
    <n v="7030"/>
    <n v="28120"/>
    <n v="10"/>
    <n v="2812"/>
    <n v="25308"/>
    <n v="0.52"/>
    <n v="13160.16"/>
    <n v="12147.84"/>
    <n v="0.48"/>
    <x v="1"/>
    <x v="1"/>
    <x v="3"/>
    <m/>
    <m/>
    <x v="1"/>
  </r>
  <r>
    <s v="AMZ-2025-00543"/>
    <d v="2025-01-27T00:00:00"/>
    <n v="2025"/>
    <x v="0"/>
    <s v="Q1"/>
    <s v="Monday"/>
    <s v="CUST-42177"/>
    <x v="1"/>
    <x v="38"/>
    <s v="Gujarat"/>
    <x v="2"/>
    <x v="2"/>
    <x v="61"/>
    <n v="4"/>
    <n v="1040"/>
    <n v="4160"/>
    <n v="15"/>
    <n v="624"/>
    <n v="3536"/>
    <n v="0.45"/>
    <n v="1591.2"/>
    <n v="1944.8"/>
    <n v="0.54999999999999993"/>
    <x v="1"/>
    <x v="0"/>
    <x v="3"/>
    <m/>
    <m/>
    <x v="1"/>
  </r>
  <r>
    <s v="AMZ-2025-00733"/>
    <d v="2025-01-27T00:00:00"/>
    <n v="2025"/>
    <x v="0"/>
    <s v="Q1"/>
    <s v="Monday"/>
    <s v="CUST-72746"/>
    <x v="0"/>
    <x v="31"/>
    <s v="Chhattisgarh"/>
    <x v="4"/>
    <x v="2"/>
    <x v="33"/>
    <n v="4"/>
    <n v="260"/>
    <n v="1040"/>
    <n v="20"/>
    <n v="208"/>
    <n v="832"/>
    <n v="0.45"/>
    <n v="374.40000000000003"/>
    <n v="457.59999999999997"/>
    <n v="0.54999999999999993"/>
    <x v="0"/>
    <x v="2"/>
    <x v="0"/>
    <d v="2025-01-30T00:00:00"/>
    <n v="5"/>
    <x v="0"/>
  </r>
  <r>
    <s v="AMZ-2025-00891"/>
    <d v="2025-01-27T00:00:00"/>
    <n v="2025"/>
    <x v="0"/>
    <s v="Q1"/>
    <s v="Monday"/>
    <s v="CUST-37653"/>
    <x v="1"/>
    <x v="11"/>
    <s v="Haryana"/>
    <x v="0"/>
    <x v="2"/>
    <x v="61"/>
    <n v="3"/>
    <n v="2030"/>
    <n v="6090"/>
    <n v="10"/>
    <n v="609"/>
    <n v="5481"/>
    <n v="0.45"/>
    <n v="2466.4500000000003"/>
    <n v="3014.5499999999997"/>
    <n v="0.54999999999999993"/>
    <x v="1"/>
    <x v="0"/>
    <x v="4"/>
    <m/>
    <m/>
    <x v="0"/>
  </r>
  <r>
    <s v="AMZ-2025-01173"/>
    <d v="2025-01-27T00:00:00"/>
    <n v="2025"/>
    <x v="0"/>
    <s v="Q1"/>
    <s v="Monday"/>
    <s v="CUST-92155"/>
    <x v="1"/>
    <x v="21"/>
    <s v="Meghalaya"/>
    <x v="1"/>
    <x v="7"/>
    <x v="29"/>
    <n v="5"/>
    <n v="6130"/>
    <n v="30650"/>
    <n v="0"/>
    <n v="0"/>
    <n v="30650"/>
    <n v="0.48"/>
    <n v="14712"/>
    <n v="15938"/>
    <n v="0.52"/>
    <x v="3"/>
    <x v="2"/>
    <x v="4"/>
    <m/>
    <m/>
    <x v="0"/>
  </r>
  <r>
    <s v="AMZ-2025-01318"/>
    <d v="2025-01-27T00:00:00"/>
    <n v="2025"/>
    <x v="0"/>
    <s v="Q1"/>
    <s v="Monday"/>
    <s v="CUST-46434"/>
    <x v="0"/>
    <x v="38"/>
    <s v="Gujarat"/>
    <x v="2"/>
    <x v="3"/>
    <x v="42"/>
    <n v="2"/>
    <n v="1170"/>
    <n v="2340"/>
    <n v="25"/>
    <n v="585"/>
    <n v="1755"/>
    <n v="0.5"/>
    <n v="877.5"/>
    <n v="877.5"/>
    <n v="0.5"/>
    <x v="2"/>
    <x v="2"/>
    <x v="0"/>
    <d v="2025-02-03T00:00:00"/>
    <n v="4"/>
    <x v="0"/>
  </r>
  <r>
    <s v="AMZ-2025-00277"/>
    <d v="2025-01-28T00:00:00"/>
    <n v="2025"/>
    <x v="0"/>
    <s v="Q1"/>
    <s v="Tuesday"/>
    <s v="CUST-80282"/>
    <x v="1"/>
    <x v="2"/>
    <s v="Haryana"/>
    <x v="0"/>
    <x v="5"/>
    <x v="32"/>
    <n v="1"/>
    <n v="69680"/>
    <n v="69680"/>
    <n v="0"/>
    <n v="0"/>
    <n v="69680"/>
    <n v="0.57999999999999996"/>
    <n v="40414.399999999994"/>
    <n v="29265.600000000006"/>
    <n v="0.4200000000000001"/>
    <x v="0"/>
    <x v="2"/>
    <x v="0"/>
    <d v="2025-02-02T00:00:00"/>
    <n v="4"/>
    <x v="0"/>
  </r>
  <r>
    <s v="AMZ-2025-01435"/>
    <d v="2025-01-28T00:00:00"/>
    <n v="2025"/>
    <x v="0"/>
    <s v="Q1"/>
    <s v="Tuesday"/>
    <s v="CUST-91691"/>
    <x v="0"/>
    <x v="39"/>
    <s v="Odisha"/>
    <x v="3"/>
    <x v="1"/>
    <x v="41"/>
    <n v="4"/>
    <n v="960"/>
    <n v="3840"/>
    <n v="0"/>
    <n v="0"/>
    <n v="3840"/>
    <n v="0.35"/>
    <n v="1344"/>
    <n v="2496"/>
    <n v="0.65"/>
    <x v="3"/>
    <x v="3"/>
    <x v="0"/>
    <d v="2025-02-02T00:00:00"/>
    <n v="5"/>
    <x v="0"/>
  </r>
  <r>
    <s v="AMZ-2025-01677"/>
    <d v="2025-01-28T00:00:00"/>
    <n v="2025"/>
    <x v="0"/>
    <s v="Q1"/>
    <s v="Tuesday"/>
    <s v="CUST-99192"/>
    <x v="1"/>
    <x v="23"/>
    <s v="Manipur"/>
    <x v="1"/>
    <x v="6"/>
    <x v="62"/>
    <n v="5"/>
    <n v="4000"/>
    <n v="20000"/>
    <n v="10"/>
    <n v="2000"/>
    <n v="18000"/>
    <n v="0.52"/>
    <n v="9360"/>
    <n v="8640"/>
    <n v="0.48"/>
    <x v="2"/>
    <x v="1"/>
    <x v="2"/>
    <m/>
    <m/>
    <x v="0"/>
  </r>
  <r>
    <s v="AMZ-2025-00239"/>
    <d v="2025-01-29T00:00:00"/>
    <n v="2025"/>
    <x v="0"/>
    <s v="Q1"/>
    <s v="Wednesday"/>
    <s v="CUST-65296"/>
    <x v="0"/>
    <x v="15"/>
    <s v="Kerala"/>
    <x v="5"/>
    <x v="6"/>
    <x v="30"/>
    <n v="5"/>
    <n v="3450"/>
    <n v="17250"/>
    <n v="15"/>
    <n v="2587.5"/>
    <n v="14662.5"/>
    <n v="0.52"/>
    <n v="7624.5"/>
    <n v="7038"/>
    <n v="0.48"/>
    <x v="0"/>
    <x v="1"/>
    <x v="0"/>
    <d v="2025-02-04T00:00:00"/>
    <n v="4"/>
    <x v="0"/>
  </r>
  <r>
    <s v="AMZ-2025-00451"/>
    <d v="2025-01-29T00:00:00"/>
    <n v="2025"/>
    <x v="0"/>
    <s v="Q1"/>
    <s v="Wednesday"/>
    <s v="CUST-92240"/>
    <x v="0"/>
    <x v="27"/>
    <s v="West Bengal"/>
    <x v="3"/>
    <x v="7"/>
    <x v="63"/>
    <n v="3"/>
    <n v="4240"/>
    <n v="12720"/>
    <n v="5"/>
    <n v="636"/>
    <n v="12084"/>
    <n v="0.48"/>
    <n v="5800.32"/>
    <n v="6283.68"/>
    <n v="0.52"/>
    <x v="1"/>
    <x v="3"/>
    <x v="0"/>
    <d v="2025-01-30T00:00:00"/>
    <n v="5"/>
    <x v="0"/>
  </r>
  <r>
    <s v="AMZ-2025-00500"/>
    <d v="2025-01-29T00:00:00"/>
    <n v="2025"/>
    <x v="0"/>
    <s v="Q1"/>
    <s v="Wednesday"/>
    <s v="CUST-49132"/>
    <x v="1"/>
    <x v="16"/>
    <s v="Tripura"/>
    <x v="1"/>
    <x v="1"/>
    <x v="19"/>
    <n v="1"/>
    <n v="810"/>
    <n v="810"/>
    <n v="15"/>
    <n v="121.5"/>
    <n v="688.5"/>
    <n v="0.35"/>
    <n v="240.97499999999999"/>
    <n v="447.52499999999998"/>
    <n v="0.65"/>
    <x v="1"/>
    <x v="3"/>
    <x v="1"/>
    <d v="2025-02-04T00:00:00"/>
    <m/>
    <x v="0"/>
  </r>
  <r>
    <s v="AMZ-2025-00271"/>
    <d v="2025-01-31T00:00:00"/>
    <n v="2025"/>
    <x v="0"/>
    <s v="Q1"/>
    <s v="Friday"/>
    <s v="CUST-54375"/>
    <x v="0"/>
    <x v="12"/>
    <s v="Andhra Pradesh"/>
    <x v="5"/>
    <x v="7"/>
    <x v="55"/>
    <n v="1"/>
    <n v="8410"/>
    <n v="8410"/>
    <n v="20"/>
    <n v="1682"/>
    <n v="6728"/>
    <n v="0.48"/>
    <n v="3229.44"/>
    <n v="3498.56"/>
    <n v="0.52"/>
    <x v="5"/>
    <x v="0"/>
    <x v="1"/>
    <d v="2025-02-03T00:00:00"/>
    <m/>
    <x v="0"/>
  </r>
  <r>
    <s v="AMZ-2025-01688"/>
    <d v="2025-01-31T00:00:00"/>
    <n v="2025"/>
    <x v="0"/>
    <s v="Q1"/>
    <s v="Friday"/>
    <s v="CUST-51145"/>
    <x v="1"/>
    <x v="33"/>
    <s v="Madhya Pradesh"/>
    <x v="2"/>
    <x v="3"/>
    <x v="54"/>
    <n v="3"/>
    <n v="2650"/>
    <n v="7950"/>
    <n v="10"/>
    <n v="795"/>
    <n v="7155"/>
    <n v="0.5"/>
    <n v="3577.5"/>
    <n v="3577.5"/>
    <n v="0.5"/>
    <x v="6"/>
    <x v="1"/>
    <x v="0"/>
    <d v="2025-02-04T00:00:00"/>
    <n v="5"/>
    <x v="0"/>
  </r>
  <r>
    <s v="AMZ-2025-00008"/>
    <d v="2025-02-01T00:00:00"/>
    <n v="2025"/>
    <x v="1"/>
    <s v="Q1"/>
    <s v="Saturday"/>
    <s v="CUST-38864"/>
    <x v="0"/>
    <x v="27"/>
    <s v="West Bengal"/>
    <x v="3"/>
    <x v="1"/>
    <x v="57"/>
    <n v="2"/>
    <n v="830"/>
    <n v="1660"/>
    <n v="15"/>
    <n v="249"/>
    <n v="1411"/>
    <n v="0.35"/>
    <n v="493.84999999999997"/>
    <n v="917.15000000000009"/>
    <n v="0.65"/>
    <x v="1"/>
    <x v="0"/>
    <x v="2"/>
    <m/>
    <m/>
    <x v="0"/>
  </r>
  <r>
    <s v="AMZ-2025-00737"/>
    <d v="2025-02-01T00:00:00"/>
    <n v="2025"/>
    <x v="1"/>
    <s v="Q1"/>
    <s v="Saturday"/>
    <s v="CUST-52516"/>
    <x v="1"/>
    <x v="42"/>
    <s v="Jharkhand"/>
    <x v="3"/>
    <x v="0"/>
    <x v="6"/>
    <n v="1"/>
    <n v="2790"/>
    <n v="2790"/>
    <n v="10"/>
    <n v="279"/>
    <n v="2511"/>
    <n v="0.47"/>
    <n v="1180.1699999999998"/>
    <n v="1330.8300000000002"/>
    <n v="0.53"/>
    <x v="5"/>
    <x v="2"/>
    <x v="1"/>
    <d v="2025-02-04T00:00:00"/>
    <m/>
    <x v="0"/>
  </r>
  <r>
    <s v="AMZ-2025-01087"/>
    <d v="2025-02-01T00:00:00"/>
    <n v="2025"/>
    <x v="1"/>
    <s v="Q1"/>
    <s v="Saturday"/>
    <s v="CUST-51704"/>
    <x v="0"/>
    <x v="23"/>
    <s v="Manipur"/>
    <x v="1"/>
    <x v="7"/>
    <x v="36"/>
    <n v="3"/>
    <n v="5400"/>
    <n v="16200"/>
    <n v="30"/>
    <n v="4860"/>
    <n v="11340"/>
    <n v="0.48"/>
    <n v="5443.2"/>
    <n v="5896.8"/>
    <n v="0.52"/>
    <x v="4"/>
    <x v="1"/>
    <x v="4"/>
    <m/>
    <m/>
    <x v="0"/>
  </r>
  <r>
    <s v="AMZ-2025-00251"/>
    <d v="2025-02-02T00:00:00"/>
    <n v="2025"/>
    <x v="1"/>
    <s v="Q1"/>
    <s v="Sunday"/>
    <s v="CUST-45954"/>
    <x v="0"/>
    <x v="26"/>
    <s v="Uttarakhand"/>
    <x v="4"/>
    <x v="3"/>
    <x v="53"/>
    <n v="1"/>
    <n v="3340"/>
    <n v="3340"/>
    <n v="30"/>
    <n v="1002"/>
    <n v="2338"/>
    <n v="0.5"/>
    <n v="1169"/>
    <n v="1169"/>
    <n v="0.5"/>
    <x v="6"/>
    <x v="0"/>
    <x v="0"/>
    <d v="2025-02-08T00:00:00"/>
    <n v="5"/>
    <x v="0"/>
  </r>
  <r>
    <s v="AMZ-2025-00438"/>
    <d v="2025-02-02T00:00:00"/>
    <n v="2025"/>
    <x v="1"/>
    <s v="Q1"/>
    <s v="Sunday"/>
    <s v="CUST-59856"/>
    <x v="0"/>
    <x v="25"/>
    <s v="Odisha"/>
    <x v="3"/>
    <x v="2"/>
    <x v="48"/>
    <n v="4"/>
    <n v="3900"/>
    <n v="15600"/>
    <n v="25"/>
    <n v="3900"/>
    <n v="11700"/>
    <n v="0.45"/>
    <n v="5265"/>
    <n v="6435"/>
    <n v="0.55000000000000004"/>
    <x v="4"/>
    <x v="3"/>
    <x v="2"/>
    <m/>
    <m/>
    <x v="0"/>
  </r>
  <r>
    <s v="AMZ-2025-00704"/>
    <d v="2025-02-02T00:00:00"/>
    <n v="2025"/>
    <x v="1"/>
    <s v="Q1"/>
    <s v="Sunday"/>
    <s v="CUST-23710"/>
    <x v="1"/>
    <x v="16"/>
    <s v="Tripura"/>
    <x v="1"/>
    <x v="1"/>
    <x v="2"/>
    <n v="2"/>
    <n v="440"/>
    <n v="880"/>
    <n v="30"/>
    <n v="264"/>
    <n v="616"/>
    <n v="0.35"/>
    <n v="215.6"/>
    <n v="400.4"/>
    <n v="0.64999999999999991"/>
    <x v="4"/>
    <x v="0"/>
    <x v="0"/>
    <d v="2025-02-03T00:00:00"/>
    <n v="5"/>
    <x v="0"/>
  </r>
  <r>
    <s v="AMZ-2025-01022"/>
    <d v="2025-02-02T00:00:00"/>
    <n v="2025"/>
    <x v="1"/>
    <s v="Q1"/>
    <s v="Sunday"/>
    <s v="CUST-17331"/>
    <x v="1"/>
    <x v="23"/>
    <s v="Manipur"/>
    <x v="1"/>
    <x v="3"/>
    <x v="54"/>
    <n v="5"/>
    <n v="4070"/>
    <n v="20350"/>
    <n v="15"/>
    <n v="3052.5"/>
    <n v="17297.5"/>
    <n v="0.5"/>
    <n v="8648.75"/>
    <n v="8648.75"/>
    <n v="0.5"/>
    <x v="6"/>
    <x v="2"/>
    <x v="1"/>
    <d v="2025-02-07T00:00:00"/>
    <m/>
    <x v="0"/>
  </r>
  <r>
    <s v="AMZ-2025-01100"/>
    <d v="2025-02-02T00:00:00"/>
    <n v="2025"/>
    <x v="1"/>
    <s v="Q1"/>
    <s v="Sunday"/>
    <s v="CUST-61173"/>
    <x v="0"/>
    <x v="5"/>
    <s v="Bihar"/>
    <x v="3"/>
    <x v="2"/>
    <x v="33"/>
    <n v="5"/>
    <n v="410"/>
    <n v="2050"/>
    <n v="0"/>
    <n v="0"/>
    <n v="2050"/>
    <n v="0.45"/>
    <n v="922.5"/>
    <n v="1127.5"/>
    <n v="0.55000000000000004"/>
    <x v="4"/>
    <x v="3"/>
    <x v="0"/>
    <d v="2025-02-04T00:00:00"/>
    <n v="5"/>
    <x v="0"/>
  </r>
  <r>
    <s v="AMZ-2025-01236"/>
    <d v="2025-02-02T00:00:00"/>
    <n v="2025"/>
    <x v="1"/>
    <s v="Q1"/>
    <s v="Sunday"/>
    <s v="CUST-73092"/>
    <x v="0"/>
    <x v="0"/>
    <s v="Rajasthan"/>
    <x v="0"/>
    <x v="6"/>
    <x v="45"/>
    <n v="4"/>
    <n v="1570"/>
    <n v="6280"/>
    <n v="15"/>
    <n v="942"/>
    <n v="5338"/>
    <n v="0.52"/>
    <n v="2775.76"/>
    <n v="2562.2399999999998"/>
    <n v="0.48"/>
    <x v="6"/>
    <x v="2"/>
    <x v="0"/>
    <d v="2025-02-03T00:00:00"/>
    <n v="5"/>
    <x v="0"/>
  </r>
  <r>
    <s v="AMZ-2025-01609"/>
    <d v="2025-02-02T00:00:00"/>
    <n v="2025"/>
    <x v="1"/>
    <s v="Q1"/>
    <s v="Sunday"/>
    <s v="CUST-54057"/>
    <x v="1"/>
    <x v="10"/>
    <s v="Chhattisgarh"/>
    <x v="4"/>
    <x v="0"/>
    <x v="1"/>
    <n v="4"/>
    <n v="3850"/>
    <n v="15400"/>
    <n v="0"/>
    <n v="0"/>
    <n v="15400"/>
    <n v="0.47"/>
    <n v="7238"/>
    <n v="8162"/>
    <n v="0.53"/>
    <x v="1"/>
    <x v="2"/>
    <x v="0"/>
    <d v="2025-02-03T00:00:00"/>
    <n v="5"/>
    <x v="0"/>
  </r>
  <r>
    <s v="AMZ-2025-00373"/>
    <d v="2025-02-03T00:00:00"/>
    <n v="2025"/>
    <x v="1"/>
    <s v="Q1"/>
    <s v="Monday"/>
    <s v="CUST-21003"/>
    <x v="0"/>
    <x v="43"/>
    <s v="Karnataka"/>
    <x v="5"/>
    <x v="4"/>
    <x v="64"/>
    <n v="4"/>
    <n v="460"/>
    <n v="1840"/>
    <n v="20"/>
    <n v="368"/>
    <n v="1472"/>
    <n v="0.62"/>
    <n v="912.64"/>
    <n v="559.36"/>
    <n v="0.38"/>
    <x v="3"/>
    <x v="1"/>
    <x v="0"/>
    <d v="2025-02-06T00:00:00"/>
    <n v="5"/>
    <x v="0"/>
  </r>
  <r>
    <s v="AMZ-2025-00469"/>
    <d v="2025-02-03T00:00:00"/>
    <n v="2025"/>
    <x v="1"/>
    <s v="Q1"/>
    <s v="Monday"/>
    <s v="CUST-62923"/>
    <x v="0"/>
    <x v="44"/>
    <s v="Punjab"/>
    <x v="0"/>
    <x v="3"/>
    <x v="18"/>
    <n v="1"/>
    <n v="1090"/>
    <n v="1090"/>
    <n v="30"/>
    <n v="327"/>
    <n v="763"/>
    <n v="0.5"/>
    <n v="381.5"/>
    <n v="381.5"/>
    <n v="0.5"/>
    <x v="2"/>
    <x v="0"/>
    <x v="0"/>
    <d v="2025-02-08T00:00:00"/>
    <n v="4"/>
    <x v="0"/>
  </r>
  <r>
    <s v="AMZ-2025-00713"/>
    <d v="2025-02-03T00:00:00"/>
    <n v="2025"/>
    <x v="1"/>
    <s v="Q1"/>
    <s v="Monday"/>
    <s v="CUST-59009"/>
    <x v="1"/>
    <x v="1"/>
    <s v="Assam"/>
    <x v="1"/>
    <x v="2"/>
    <x v="44"/>
    <n v="3"/>
    <n v="3170"/>
    <n v="9510"/>
    <n v="10"/>
    <n v="951"/>
    <n v="8559"/>
    <n v="0.45"/>
    <n v="3851.55"/>
    <n v="4707.45"/>
    <n v="0.54999999999999993"/>
    <x v="5"/>
    <x v="3"/>
    <x v="0"/>
    <d v="2025-02-10T00:00:00"/>
    <n v="4"/>
    <x v="0"/>
  </r>
  <r>
    <s v="AMZ-2025-01633"/>
    <d v="2025-02-03T00:00:00"/>
    <n v="2025"/>
    <x v="1"/>
    <s v="Q1"/>
    <s v="Monday"/>
    <s v="CUST-53228"/>
    <x v="0"/>
    <x v="27"/>
    <s v="West Bengal"/>
    <x v="3"/>
    <x v="5"/>
    <x v="52"/>
    <n v="1"/>
    <n v="74720"/>
    <n v="74720"/>
    <n v="0"/>
    <n v="0"/>
    <n v="74720"/>
    <n v="0.57999999999999996"/>
    <n v="43337.599999999999"/>
    <n v="31382.400000000001"/>
    <n v="0.42000000000000004"/>
    <x v="0"/>
    <x v="1"/>
    <x v="0"/>
    <d v="2025-02-08T00:00:00"/>
    <n v="5"/>
    <x v="0"/>
  </r>
  <r>
    <s v="AMZ-2025-00785"/>
    <d v="2025-02-04T00:00:00"/>
    <n v="2025"/>
    <x v="1"/>
    <s v="Q1"/>
    <s v="Tuesday"/>
    <s v="CUST-67422"/>
    <x v="0"/>
    <x v="18"/>
    <s v="Telangana"/>
    <x v="5"/>
    <x v="3"/>
    <x v="54"/>
    <n v="3"/>
    <n v="3280"/>
    <n v="9840"/>
    <n v="0"/>
    <n v="0"/>
    <n v="9840"/>
    <n v="0.5"/>
    <n v="4920"/>
    <n v="4920"/>
    <n v="0.5"/>
    <x v="5"/>
    <x v="2"/>
    <x v="0"/>
    <d v="2025-02-06T00:00:00"/>
    <n v="5"/>
    <x v="0"/>
  </r>
  <r>
    <s v="AMZ-2025-00969"/>
    <d v="2025-02-04T00:00:00"/>
    <n v="2025"/>
    <x v="1"/>
    <s v="Q1"/>
    <s v="Tuesday"/>
    <s v="CUST-63476"/>
    <x v="0"/>
    <x v="45"/>
    <s v="Karnataka"/>
    <x v="5"/>
    <x v="5"/>
    <x v="38"/>
    <n v="2"/>
    <n v="25600"/>
    <n v="51200"/>
    <n v="0"/>
    <n v="0"/>
    <n v="51200"/>
    <n v="0.57999999999999996"/>
    <n v="29695.999999999996"/>
    <n v="21504.000000000004"/>
    <n v="0.4200000000000001"/>
    <x v="6"/>
    <x v="0"/>
    <x v="2"/>
    <m/>
    <m/>
    <x v="0"/>
  </r>
  <r>
    <s v="AMZ-2025-01225"/>
    <d v="2025-02-04T00:00:00"/>
    <n v="2025"/>
    <x v="1"/>
    <s v="Q1"/>
    <s v="Tuesday"/>
    <s v="CUST-91927"/>
    <x v="0"/>
    <x v="2"/>
    <s v="Haryana"/>
    <x v="0"/>
    <x v="5"/>
    <x v="65"/>
    <n v="1"/>
    <n v="78290"/>
    <n v="78290"/>
    <n v="5"/>
    <n v="3914.5"/>
    <n v="74375.5"/>
    <n v="0.57999999999999996"/>
    <n v="43137.789999999994"/>
    <n v="31237.710000000006"/>
    <n v="0.4200000000000001"/>
    <x v="0"/>
    <x v="0"/>
    <x v="0"/>
    <d v="2025-02-09T00:00:00"/>
    <n v="5"/>
    <x v="0"/>
  </r>
  <r>
    <s v="AMZ-2025-01260"/>
    <d v="2025-02-04T00:00:00"/>
    <n v="2025"/>
    <x v="1"/>
    <s v="Q1"/>
    <s v="Tuesday"/>
    <s v="CUST-69049"/>
    <x v="1"/>
    <x v="16"/>
    <s v="Tripura"/>
    <x v="1"/>
    <x v="1"/>
    <x v="66"/>
    <n v="3"/>
    <n v="740"/>
    <n v="2220"/>
    <n v="20"/>
    <n v="444"/>
    <n v="1776"/>
    <n v="0.35"/>
    <n v="621.59999999999991"/>
    <n v="1154.4000000000001"/>
    <n v="0.65"/>
    <x v="3"/>
    <x v="1"/>
    <x v="4"/>
    <m/>
    <m/>
    <x v="0"/>
  </r>
  <r>
    <s v="AMZ-2025-01262"/>
    <d v="2025-02-04T00:00:00"/>
    <n v="2025"/>
    <x v="1"/>
    <s v="Q1"/>
    <s v="Tuesday"/>
    <s v="CUST-68028"/>
    <x v="1"/>
    <x v="46"/>
    <s v="Delhi"/>
    <x v="0"/>
    <x v="6"/>
    <x v="67"/>
    <n v="1"/>
    <n v="7270"/>
    <n v="7270"/>
    <n v="25"/>
    <n v="1817.5"/>
    <n v="5452.5"/>
    <n v="0.52"/>
    <n v="2835.3"/>
    <n v="2617.1999999999998"/>
    <n v="0.48"/>
    <x v="2"/>
    <x v="0"/>
    <x v="0"/>
    <d v="2025-02-06T00:00:00"/>
    <n v="4"/>
    <x v="0"/>
  </r>
  <r>
    <s v="AMZ-2025-01675"/>
    <d v="2025-02-04T00:00:00"/>
    <n v="2025"/>
    <x v="1"/>
    <s v="Q1"/>
    <s v="Tuesday"/>
    <s v="CUST-99192"/>
    <x v="1"/>
    <x v="23"/>
    <s v="Manipur"/>
    <x v="1"/>
    <x v="0"/>
    <x v="68"/>
    <n v="5"/>
    <n v="1560"/>
    <n v="7800"/>
    <n v="30"/>
    <n v="2340"/>
    <n v="5460"/>
    <n v="0.47"/>
    <n v="2566.1999999999998"/>
    <n v="2893.8"/>
    <n v="0.53"/>
    <x v="2"/>
    <x v="0"/>
    <x v="3"/>
    <m/>
    <m/>
    <x v="1"/>
  </r>
  <r>
    <s v="AMZ-2025-00377"/>
    <d v="2025-02-05T00:00:00"/>
    <n v="2025"/>
    <x v="1"/>
    <s v="Q1"/>
    <s v="Wednesday"/>
    <s v="CUST-19880"/>
    <x v="0"/>
    <x v="29"/>
    <s v="Telangana"/>
    <x v="5"/>
    <x v="1"/>
    <x v="41"/>
    <n v="3"/>
    <n v="980"/>
    <n v="2940"/>
    <n v="20"/>
    <n v="588"/>
    <n v="2352"/>
    <n v="0.35"/>
    <n v="823.19999999999993"/>
    <n v="1528.8000000000002"/>
    <n v="0.65"/>
    <x v="4"/>
    <x v="1"/>
    <x v="0"/>
    <d v="2025-02-06T00:00:00"/>
    <n v="4"/>
    <x v="0"/>
  </r>
  <r>
    <s v="AMZ-2025-00662"/>
    <d v="2025-02-05T00:00:00"/>
    <n v="2025"/>
    <x v="1"/>
    <s v="Q1"/>
    <s v="Wednesday"/>
    <s v="CUST-57739"/>
    <x v="1"/>
    <x v="10"/>
    <s v="Chhattisgarh"/>
    <x v="4"/>
    <x v="7"/>
    <x v="69"/>
    <n v="2"/>
    <n v="2920"/>
    <n v="5840"/>
    <n v="0"/>
    <n v="0"/>
    <n v="5840"/>
    <n v="0.48"/>
    <n v="2803.2"/>
    <n v="3036.8"/>
    <n v="0.52"/>
    <x v="2"/>
    <x v="3"/>
    <x v="0"/>
    <d v="2025-02-07T00:00:00"/>
    <n v="4"/>
    <x v="0"/>
  </r>
  <r>
    <s v="AMZ-2025-01162"/>
    <d v="2025-02-05T00:00:00"/>
    <n v="2025"/>
    <x v="1"/>
    <s v="Q1"/>
    <s v="Wednesday"/>
    <s v="CUST-11658"/>
    <x v="0"/>
    <x v="47"/>
    <s v="Gujarat"/>
    <x v="2"/>
    <x v="7"/>
    <x v="63"/>
    <n v="5"/>
    <n v="5310"/>
    <n v="26550"/>
    <n v="0"/>
    <n v="0"/>
    <n v="26550"/>
    <n v="0.48"/>
    <n v="12744"/>
    <n v="13806"/>
    <n v="0.52"/>
    <x v="0"/>
    <x v="3"/>
    <x v="0"/>
    <d v="2025-02-10T00:00:00"/>
    <n v="5"/>
    <x v="0"/>
  </r>
  <r>
    <s v="AMZ-2025-00627"/>
    <d v="2025-02-06T00:00:00"/>
    <n v="2025"/>
    <x v="1"/>
    <s v="Q1"/>
    <s v="Thursday"/>
    <s v="CUST-92727"/>
    <x v="0"/>
    <x v="19"/>
    <s v="Tamil Nadu"/>
    <x v="5"/>
    <x v="2"/>
    <x v="61"/>
    <n v="2"/>
    <n v="4670"/>
    <n v="9340"/>
    <n v="10"/>
    <n v="934"/>
    <n v="8406"/>
    <n v="0.45"/>
    <n v="3782.7000000000003"/>
    <n v="4623.2999999999993"/>
    <n v="0.54999999999999993"/>
    <x v="5"/>
    <x v="0"/>
    <x v="0"/>
    <d v="2025-02-12T00:00:00"/>
    <n v="5"/>
    <x v="0"/>
  </r>
  <r>
    <s v="AMZ-2025-00666"/>
    <d v="2025-02-06T00:00:00"/>
    <n v="2025"/>
    <x v="1"/>
    <s v="Q1"/>
    <s v="Thursday"/>
    <s v="CUST-41029"/>
    <x v="0"/>
    <x v="42"/>
    <s v="Jharkhand"/>
    <x v="3"/>
    <x v="2"/>
    <x v="4"/>
    <n v="2"/>
    <n v="4040"/>
    <n v="8080"/>
    <n v="0"/>
    <n v="0"/>
    <n v="8080"/>
    <n v="0.45"/>
    <n v="3636"/>
    <n v="4444"/>
    <n v="0.55000000000000004"/>
    <x v="4"/>
    <x v="0"/>
    <x v="0"/>
    <d v="2025-02-07T00:00:00"/>
    <n v="3"/>
    <x v="0"/>
  </r>
  <r>
    <s v="AMZ-2025-00919"/>
    <d v="2025-02-06T00:00:00"/>
    <n v="2025"/>
    <x v="1"/>
    <s v="Q1"/>
    <s v="Thursday"/>
    <s v="CUST-26551"/>
    <x v="1"/>
    <x v="10"/>
    <s v="Chhattisgarh"/>
    <x v="4"/>
    <x v="0"/>
    <x v="58"/>
    <n v="1"/>
    <n v="1470"/>
    <n v="1470"/>
    <n v="10"/>
    <n v="147"/>
    <n v="1323"/>
    <n v="0.47"/>
    <n v="621.80999999999995"/>
    <n v="701.19"/>
    <n v="0.53"/>
    <x v="6"/>
    <x v="0"/>
    <x v="1"/>
    <d v="2025-02-09T00:00:00"/>
    <m/>
    <x v="0"/>
  </r>
  <r>
    <s v="AMZ-2025-01248"/>
    <d v="2025-02-06T00:00:00"/>
    <n v="2025"/>
    <x v="1"/>
    <s v="Q1"/>
    <s v="Thursday"/>
    <s v="CUST-10336"/>
    <x v="1"/>
    <x v="48"/>
    <s v="Karnataka"/>
    <x v="5"/>
    <x v="1"/>
    <x v="51"/>
    <n v="1"/>
    <n v="1120"/>
    <n v="1120"/>
    <n v="15"/>
    <n v="168"/>
    <n v="952"/>
    <n v="0.35"/>
    <n v="333.2"/>
    <n v="618.79999999999995"/>
    <n v="0.64999999999999991"/>
    <x v="6"/>
    <x v="3"/>
    <x v="1"/>
    <d v="2025-02-12T00:00:00"/>
    <m/>
    <x v="0"/>
  </r>
  <r>
    <s v="AMZ-2025-01397"/>
    <d v="2025-02-06T00:00:00"/>
    <n v="2025"/>
    <x v="1"/>
    <s v="Q1"/>
    <s v="Thursday"/>
    <s v="CUST-31178"/>
    <x v="0"/>
    <x v="36"/>
    <s v="Andhra Pradesh"/>
    <x v="5"/>
    <x v="0"/>
    <x v="70"/>
    <n v="3"/>
    <n v="960"/>
    <n v="2880"/>
    <n v="20"/>
    <n v="576"/>
    <n v="2304"/>
    <n v="0.47"/>
    <n v="1082.8799999999999"/>
    <n v="1221.1200000000001"/>
    <n v="0.53"/>
    <x v="4"/>
    <x v="0"/>
    <x v="0"/>
    <d v="2025-02-12T00:00:00"/>
    <n v="4"/>
    <x v="0"/>
  </r>
  <r>
    <s v="AMZ-2025-00404"/>
    <d v="2025-02-07T00:00:00"/>
    <n v="2025"/>
    <x v="1"/>
    <s v="Q1"/>
    <s v="Friday"/>
    <s v="CUST-79822"/>
    <x v="0"/>
    <x v="7"/>
    <s v="Goa"/>
    <x v="2"/>
    <x v="1"/>
    <x v="21"/>
    <n v="4"/>
    <n v="710"/>
    <n v="2840"/>
    <n v="0"/>
    <n v="0"/>
    <n v="2840"/>
    <n v="0.35"/>
    <n v="993.99999999999989"/>
    <n v="1846"/>
    <n v="0.65"/>
    <x v="2"/>
    <x v="3"/>
    <x v="3"/>
    <m/>
    <m/>
    <x v="1"/>
  </r>
  <r>
    <s v="AMZ-2025-00425"/>
    <d v="2025-02-07T00:00:00"/>
    <n v="2025"/>
    <x v="1"/>
    <s v="Q1"/>
    <s v="Friday"/>
    <s v="CUST-69510"/>
    <x v="0"/>
    <x v="15"/>
    <s v="Kerala"/>
    <x v="5"/>
    <x v="4"/>
    <x v="71"/>
    <n v="1"/>
    <n v="600"/>
    <n v="600"/>
    <n v="15"/>
    <n v="90"/>
    <n v="510"/>
    <n v="0.62"/>
    <n v="316.2"/>
    <n v="193.8"/>
    <n v="0.38"/>
    <x v="2"/>
    <x v="2"/>
    <x v="0"/>
    <d v="2025-02-09T00:00:00"/>
    <n v="5"/>
    <x v="0"/>
  </r>
  <r>
    <s v="AMZ-2025-00815"/>
    <d v="2025-02-07T00:00:00"/>
    <n v="2025"/>
    <x v="1"/>
    <s v="Q1"/>
    <s v="Friday"/>
    <s v="CUST-43082"/>
    <x v="1"/>
    <x v="20"/>
    <s v="Maharashtra"/>
    <x v="2"/>
    <x v="4"/>
    <x v="64"/>
    <n v="4"/>
    <n v="310"/>
    <n v="1240"/>
    <n v="15"/>
    <n v="186"/>
    <n v="1054"/>
    <n v="0.62"/>
    <n v="653.48"/>
    <n v="400.52"/>
    <n v="0.38"/>
    <x v="6"/>
    <x v="1"/>
    <x v="1"/>
    <d v="2025-02-13T00:00:00"/>
    <m/>
    <x v="0"/>
  </r>
  <r>
    <s v="AMZ-2025-01054"/>
    <d v="2025-02-07T00:00:00"/>
    <n v="2025"/>
    <x v="1"/>
    <s v="Q1"/>
    <s v="Friday"/>
    <s v="CUST-67091"/>
    <x v="0"/>
    <x v="41"/>
    <s v="Punjab"/>
    <x v="0"/>
    <x v="7"/>
    <x v="22"/>
    <n v="4"/>
    <n v="2510"/>
    <n v="10040"/>
    <n v="0"/>
    <n v="0"/>
    <n v="10040"/>
    <n v="0.48"/>
    <n v="4819.2"/>
    <n v="5220.8"/>
    <n v="0.52"/>
    <x v="2"/>
    <x v="3"/>
    <x v="3"/>
    <m/>
    <m/>
    <x v="1"/>
  </r>
  <r>
    <s v="AMZ-2025-01469"/>
    <d v="2025-02-07T00:00:00"/>
    <n v="2025"/>
    <x v="1"/>
    <s v="Q1"/>
    <s v="Friday"/>
    <s v="CUST-54092"/>
    <x v="1"/>
    <x v="32"/>
    <s v="Jharkhand"/>
    <x v="3"/>
    <x v="6"/>
    <x v="39"/>
    <n v="4"/>
    <n v="9800"/>
    <n v="39200"/>
    <n v="20"/>
    <n v="7840"/>
    <n v="31360"/>
    <n v="0.52"/>
    <n v="16307.2"/>
    <n v="15052.8"/>
    <n v="0.48"/>
    <x v="2"/>
    <x v="2"/>
    <x v="0"/>
    <d v="2025-02-12T00:00:00"/>
    <n v="4"/>
    <x v="0"/>
  </r>
  <r>
    <s v="AMZ-2025-01662"/>
    <d v="2025-02-07T00:00:00"/>
    <n v="2025"/>
    <x v="1"/>
    <s v="Q1"/>
    <s v="Friday"/>
    <s v="CUST-83792"/>
    <x v="1"/>
    <x v="23"/>
    <s v="Manipur"/>
    <x v="1"/>
    <x v="4"/>
    <x v="40"/>
    <n v="3"/>
    <n v="490"/>
    <n v="1470"/>
    <n v="10"/>
    <n v="147"/>
    <n v="1323"/>
    <n v="0.62"/>
    <n v="820.26"/>
    <n v="502.74"/>
    <n v="0.38"/>
    <x v="5"/>
    <x v="3"/>
    <x v="0"/>
    <d v="2025-02-11T00:00:00"/>
    <n v="4"/>
    <x v="0"/>
  </r>
  <r>
    <s v="AMZ-2025-00110"/>
    <d v="2025-02-08T00:00:00"/>
    <n v="2025"/>
    <x v="1"/>
    <s v="Q1"/>
    <s v="Saturday"/>
    <s v="CUST-73624"/>
    <x v="0"/>
    <x v="21"/>
    <s v="Meghalaya"/>
    <x v="1"/>
    <x v="7"/>
    <x v="37"/>
    <n v="2"/>
    <n v="2380"/>
    <n v="4760"/>
    <n v="0"/>
    <n v="0"/>
    <n v="4760"/>
    <n v="0.48"/>
    <n v="2284.7999999999997"/>
    <n v="2475.2000000000003"/>
    <n v="0.52"/>
    <x v="5"/>
    <x v="2"/>
    <x v="0"/>
    <d v="2025-02-12T00:00:00"/>
    <n v="5"/>
    <x v="0"/>
  </r>
  <r>
    <s v="AMZ-2025-01591"/>
    <d v="2025-02-08T00:00:00"/>
    <n v="2025"/>
    <x v="1"/>
    <s v="Q1"/>
    <s v="Saturday"/>
    <s v="CUST-60604"/>
    <x v="0"/>
    <x v="8"/>
    <s v="Delhi"/>
    <x v="0"/>
    <x v="6"/>
    <x v="34"/>
    <n v="1"/>
    <n v="3200"/>
    <n v="3200"/>
    <n v="5"/>
    <n v="160"/>
    <n v="3040"/>
    <n v="0.52"/>
    <n v="1580.8"/>
    <n v="1459.2"/>
    <n v="0.48000000000000004"/>
    <x v="5"/>
    <x v="1"/>
    <x v="2"/>
    <m/>
    <m/>
    <x v="0"/>
  </r>
  <r>
    <s v="AMZ-2025-00918"/>
    <d v="2025-02-09T00:00:00"/>
    <n v="2025"/>
    <x v="1"/>
    <s v="Q1"/>
    <s v="Sunday"/>
    <s v="CUST-26551"/>
    <x v="1"/>
    <x v="10"/>
    <s v="Chhattisgarh"/>
    <x v="4"/>
    <x v="4"/>
    <x v="64"/>
    <n v="1"/>
    <n v="620"/>
    <n v="620"/>
    <n v="5"/>
    <n v="31"/>
    <n v="589"/>
    <n v="0.62"/>
    <n v="365.18"/>
    <n v="223.82"/>
    <n v="0.38"/>
    <x v="4"/>
    <x v="2"/>
    <x v="0"/>
    <d v="2025-02-12T00:00:00"/>
    <n v="5"/>
    <x v="0"/>
  </r>
  <r>
    <s v="AMZ-2025-00972"/>
    <d v="2025-02-09T00:00:00"/>
    <n v="2025"/>
    <x v="1"/>
    <s v="Q1"/>
    <s v="Sunday"/>
    <s v="CUST-48254"/>
    <x v="1"/>
    <x v="0"/>
    <s v="Rajasthan"/>
    <x v="0"/>
    <x v="6"/>
    <x v="34"/>
    <n v="2"/>
    <n v="12470"/>
    <n v="24940"/>
    <n v="10"/>
    <n v="2494"/>
    <n v="22446"/>
    <n v="0.52"/>
    <n v="11671.92"/>
    <n v="10774.08"/>
    <n v="0.48"/>
    <x v="2"/>
    <x v="2"/>
    <x v="0"/>
    <d v="2025-02-12T00:00:00"/>
    <n v="3"/>
    <x v="0"/>
  </r>
  <r>
    <s v="AMZ-2025-01017"/>
    <d v="2025-02-09T00:00:00"/>
    <n v="2025"/>
    <x v="1"/>
    <s v="Q1"/>
    <s v="Sunday"/>
    <s v="CUST-45003"/>
    <x v="0"/>
    <x v="26"/>
    <s v="Uttarakhand"/>
    <x v="4"/>
    <x v="2"/>
    <x v="48"/>
    <n v="2"/>
    <n v="510"/>
    <n v="1020"/>
    <n v="30"/>
    <n v="306"/>
    <n v="714"/>
    <n v="0.45"/>
    <n v="321.3"/>
    <n v="392.7"/>
    <n v="0.54999999999999993"/>
    <x v="5"/>
    <x v="0"/>
    <x v="0"/>
    <d v="2025-02-13T00:00:00"/>
    <n v="3"/>
    <x v="0"/>
  </r>
  <r>
    <s v="AMZ-2025-01346"/>
    <d v="2025-02-09T00:00:00"/>
    <n v="2025"/>
    <x v="1"/>
    <s v="Q1"/>
    <s v="Sunday"/>
    <s v="CUST-94939"/>
    <x v="1"/>
    <x v="7"/>
    <s v="Goa"/>
    <x v="2"/>
    <x v="6"/>
    <x v="34"/>
    <n v="2"/>
    <n v="550"/>
    <n v="1100"/>
    <n v="0"/>
    <n v="0"/>
    <n v="1100"/>
    <n v="0.52"/>
    <n v="572"/>
    <n v="528"/>
    <n v="0.48"/>
    <x v="4"/>
    <x v="2"/>
    <x v="0"/>
    <d v="2025-02-11T00:00:00"/>
    <n v="3"/>
    <x v="0"/>
  </r>
  <r>
    <s v="AMZ-2025-00284"/>
    <d v="2025-02-10T00:00:00"/>
    <n v="2025"/>
    <x v="1"/>
    <s v="Q1"/>
    <s v="Monday"/>
    <s v="CUST-80292"/>
    <x v="0"/>
    <x v="22"/>
    <s v="Delhi"/>
    <x v="0"/>
    <x v="0"/>
    <x v="0"/>
    <n v="5"/>
    <n v="4530"/>
    <n v="22650"/>
    <n v="10"/>
    <n v="2265"/>
    <n v="20385"/>
    <n v="0.47"/>
    <n v="9580.9499999999989"/>
    <n v="10804.050000000001"/>
    <n v="0.53"/>
    <x v="6"/>
    <x v="1"/>
    <x v="0"/>
    <d v="2025-02-16T00:00:00"/>
    <n v="4"/>
    <x v="0"/>
  </r>
  <r>
    <s v="AMZ-2025-00334"/>
    <d v="2025-02-10T00:00:00"/>
    <n v="2025"/>
    <x v="1"/>
    <s v="Q1"/>
    <s v="Monday"/>
    <s v="CUST-50001"/>
    <x v="1"/>
    <x v="6"/>
    <s v="Assam"/>
    <x v="1"/>
    <x v="4"/>
    <x v="72"/>
    <n v="5"/>
    <n v="610"/>
    <n v="3050"/>
    <n v="20"/>
    <n v="610"/>
    <n v="2440"/>
    <n v="0.62"/>
    <n v="1512.8"/>
    <n v="927.2"/>
    <n v="0.38"/>
    <x v="4"/>
    <x v="2"/>
    <x v="1"/>
    <d v="2025-02-12T00:00:00"/>
    <m/>
    <x v="0"/>
  </r>
  <r>
    <s v="AMZ-2025-01482"/>
    <d v="2025-02-10T00:00:00"/>
    <n v="2025"/>
    <x v="1"/>
    <s v="Q1"/>
    <s v="Monday"/>
    <s v="CUST-97900"/>
    <x v="0"/>
    <x v="38"/>
    <s v="Gujarat"/>
    <x v="2"/>
    <x v="2"/>
    <x v="4"/>
    <n v="3"/>
    <n v="4560"/>
    <n v="13680"/>
    <n v="20"/>
    <n v="2736"/>
    <n v="10944"/>
    <n v="0.45"/>
    <n v="4924.8"/>
    <n v="6019.2"/>
    <n v="0.54999999999999993"/>
    <x v="2"/>
    <x v="1"/>
    <x v="0"/>
    <d v="2025-02-13T00:00:00"/>
    <n v="5"/>
    <x v="0"/>
  </r>
  <r>
    <s v="AMZ-2025-01320"/>
    <d v="2025-02-11T00:00:00"/>
    <n v="2025"/>
    <x v="1"/>
    <s v="Q1"/>
    <s v="Tuesday"/>
    <s v="CUST-20322"/>
    <x v="0"/>
    <x v="49"/>
    <s v="Uttarakhand"/>
    <x v="4"/>
    <x v="7"/>
    <x v="37"/>
    <n v="1"/>
    <n v="8480"/>
    <n v="8480"/>
    <n v="10"/>
    <n v="848"/>
    <n v="7632"/>
    <n v="0.48"/>
    <n v="3663.3599999999997"/>
    <n v="3968.6400000000003"/>
    <n v="0.52"/>
    <x v="4"/>
    <x v="2"/>
    <x v="0"/>
    <d v="2025-02-15T00:00:00"/>
    <n v="5"/>
    <x v="0"/>
  </r>
  <r>
    <s v="AMZ-2025-01448"/>
    <d v="2025-02-11T00:00:00"/>
    <n v="2025"/>
    <x v="1"/>
    <s v="Q1"/>
    <s v="Tuesday"/>
    <s v="CUST-13478"/>
    <x v="0"/>
    <x v="50"/>
    <s v="Bihar"/>
    <x v="3"/>
    <x v="7"/>
    <x v="63"/>
    <n v="1"/>
    <n v="6080"/>
    <n v="6080"/>
    <n v="0"/>
    <n v="0"/>
    <n v="6080"/>
    <n v="0.48"/>
    <n v="2918.4"/>
    <n v="3161.6"/>
    <n v="0.52"/>
    <x v="3"/>
    <x v="0"/>
    <x v="0"/>
    <d v="2025-02-15T00:00:00"/>
    <n v="3"/>
    <x v="0"/>
  </r>
  <r>
    <s v="AMZ-2025-00646"/>
    <d v="2025-02-12T00:00:00"/>
    <n v="2025"/>
    <x v="1"/>
    <s v="Q1"/>
    <s v="Wednesday"/>
    <s v="CUST-31079"/>
    <x v="0"/>
    <x v="15"/>
    <s v="Kerala"/>
    <x v="5"/>
    <x v="7"/>
    <x v="22"/>
    <n v="4"/>
    <n v="2900"/>
    <n v="11600"/>
    <n v="10"/>
    <n v="1160"/>
    <n v="10440"/>
    <n v="0.48"/>
    <n v="5011.2"/>
    <n v="5428.8"/>
    <n v="0.52"/>
    <x v="3"/>
    <x v="3"/>
    <x v="0"/>
    <d v="2025-02-14T00:00:00"/>
    <n v="3"/>
    <x v="0"/>
  </r>
  <r>
    <s v="AMZ-2025-00813"/>
    <d v="2025-02-12T00:00:00"/>
    <n v="2025"/>
    <x v="1"/>
    <s v="Q1"/>
    <s v="Wednesday"/>
    <s v="CUST-29769"/>
    <x v="0"/>
    <x v="6"/>
    <s v="Assam"/>
    <x v="1"/>
    <x v="6"/>
    <x v="35"/>
    <n v="5"/>
    <n v="880"/>
    <n v="4400"/>
    <n v="0"/>
    <n v="0"/>
    <n v="4400"/>
    <n v="0.52"/>
    <n v="2288"/>
    <n v="2112"/>
    <n v="0.48"/>
    <x v="0"/>
    <x v="1"/>
    <x v="0"/>
    <d v="2025-02-16T00:00:00"/>
    <n v="3"/>
    <x v="0"/>
  </r>
  <r>
    <s v="AMZ-2025-01399"/>
    <d v="2025-02-12T00:00:00"/>
    <n v="2025"/>
    <x v="1"/>
    <s v="Q1"/>
    <s v="Wednesday"/>
    <s v="CUST-31178"/>
    <x v="0"/>
    <x v="36"/>
    <s v="Andhra Pradesh"/>
    <x v="5"/>
    <x v="7"/>
    <x v="22"/>
    <n v="4"/>
    <n v="2210"/>
    <n v="8840"/>
    <n v="25"/>
    <n v="2210"/>
    <n v="6630"/>
    <n v="0.48"/>
    <n v="3182.4"/>
    <n v="3447.6"/>
    <n v="0.52"/>
    <x v="4"/>
    <x v="3"/>
    <x v="1"/>
    <d v="2025-02-13T00:00:00"/>
    <m/>
    <x v="0"/>
  </r>
  <r>
    <s v="AMZ-2025-00706"/>
    <d v="2025-02-13T00:00:00"/>
    <n v="2025"/>
    <x v="1"/>
    <s v="Q1"/>
    <s v="Thursday"/>
    <s v="CUST-23710"/>
    <x v="1"/>
    <x v="16"/>
    <s v="Tripura"/>
    <x v="1"/>
    <x v="1"/>
    <x v="73"/>
    <n v="3"/>
    <n v="810"/>
    <n v="2430"/>
    <n v="25"/>
    <n v="607.5"/>
    <n v="1822.5"/>
    <n v="0.35"/>
    <n v="637.875"/>
    <n v="1184.625"/>
    <n v="0.65"/>
    <x v="2"/>
    <x v="0"/>
    <x v="0"/>
    <d v="2025-02-17T00:00:00"/>
    <n v="3"/>
    <x v="0"/>
  </r>
  <r>
    <s v="AMZ-2025-00870"/>
    <d v="2025-02-13T00:00:00"/>
    <n v="2025"/>
    <x v="1"/>
    <s v="Q1"/>
    <s v="Thursday"/>
    <s v="CUST-13804"/>
    <x v="1"/>
    <x v="26"/>
    <s v="Uttarakhand"/>
    <x v="4"/>
    <x v="5"/>
    <x v="38"/>
    <n v="1"/>
    <n v="86180"/>
    <n v="86180"/>
    <n v="10"/>
    <n v="8618"/>
    <n v="77562"/>
    <n v="0.57999999999999996"/>
    <n v="44985.96"/>
    <n v="32576.04"/>
    <n v="0.42"/>
    <x v="3"/>
    <x v="2"/>
    <x v="0"/>
    <d v="2025-02-20T00:00:00"/>
    <n v="4"/>
    <x v="0"/>
  </r>
  <r>
    <s v="AMZ-2025-01467"/>
    <d v="2025-02-13T00:00:00"/>
    <n v="2025"/>
    <x v="1"/>
    <s v="Q1"/>
    <s v="Thursday"/>
    <s v="CUST-73242"/>
    <x v="0"/>
    <x v="24"/>
    <s v="Maharashtra"/>
    <x v="2"/>
    <x v="6"/>
    <x v="43"/>
    <n v="3"/>
    <n v="4170"/>
    <n v="12510"/>
    <n v="10"/>
    <n v="1251"/>
    <n v="11259"/>
    <n v="0.52"/>
    <n v="5854.68"/>
    <n v="5404.32"/>
    <n v="0.48"/>
    <x v="1"/>
    <x v="0"/>
    <x v="0"/>
    <d v="2025-02-14T00:00:00"/>
    <n v="5"/>
    <x v="0"/>
  </r>
  <r>
    <s v="AMZ-2025-01538"/>
    <d v="2025-02-13T00:00:00"/>
    <n v="2025"/>
    <x v="1"/>
    <s v="Q1"/>
    <s v="Thursday"/>
    <s v="CUST-69470"/>
    <x v="0"/>
    <x v="6"/>
    <s v="Assam"/>
    <x v="1"/>
    <x v="7"/>
    <x v="27"/>
    <n v="4"/>
    <n v="1290"/>
    <n v="5160"/>
    <n v="20"/>
    <n v="1032"/>
    <n v="4128"/>
    <n v="0.48"/>
    <n v="1981.4399999999998"/>
    <n v="2146.5600000000004"/>
    <n v="0.52000000000000013"/>
    <x v="6"/>
    <x v="1"/>
    <x v="0"/>
    <d v="2025-02-15T00:00:00"/>
    <n v="3"/>
    <x v="0"/>
  </r>
  <r>
    <s v="AMZ-2025-00119"/>
    <d v="2025-02-14T00:00:00"/>
    <n v="2025"/>
    <x v="1"/>
    <s v="Q1"/>
    <s v="Friday"/>
    <s v="CUST-63269"/>
    <x v="0"/>
    <x v="38"/>
    <s v="Gujarat"/>
    <x v="2"/>
    <x v="3"/>
    <x v="59"/>
    <n v="4"/>
    <n v="1420"/>
    <n v="5680"/>
    <n v="5"/>
    <n v="284"/>
    <n v="5396"/>
    <n v="0.5"/>
    <n v="2698"/>
    <n v="2698"/>
    <n v="0.5"/>
    <x v="2"/>
    <x v="3"/>
    <x v="2"/>
    <m/>
    <m/>
    <x v="0"/>
  </r>
  <r>
    <s v="AMZ-2025-00741"/>
    <d v="2025-02-14T00:00:00"/>
    <n v="2025"/>
    <x v="1"/>
    <s v="Q1"/>
    <s v="Friday"/>
    <s v="CUST-30926"/>
    <x v="0"/>
    <x v="27"/>
    <s v="West Bengal"/>
    <x v="3"/>
    <x v="1"/>
    <x v="20"/>
    <n v="1"/>
    <n v="440"/>
    <n v="440"/>
    <n v="30"/>
    <n v="132"/>
    <n v="308"/>
    <n v="0.35"/>
    <n v="107.8"/>
    <n v="200.2"/>
    <n v="0.64999999999999991"/>
    <x v="0"/>
    <x v="3"/>
    <x v="0"/>
    <d v="2025-02-16T00:00:00"/>
    <n v="5"/>
    <x v="0"/>
  </r>
  <r>
    <s v="AMZ-2025-01261"/>
    <d v="2025-02-14T00:00:00"/>
    <n v="2025"/>
    <x v="1"/>
    <s v="Q1"/>
    <s v="Friday"/>
    <s v="CUST-68028"/>
    <x v="1"/>
    <x v="46"/>
    <s v="Delhi"/>
    <x v="0"/>
    <x v="6"/>
    <x v="35"/>
    <n v="4"/>
    <n v="3720"/>
    <n v="14880"/>
    <n v="25"/>
    <n v="3720"/>
    <n v="11160"/>
    <n v="0.52"/>
    <n v="5803.2"/>
    <n v="5356.8"/>
    <n v="0.48000000000000004"/>
    <x v="5"/>
    <x v="2"/>
    <x v="1"/>
    <d v="2025-02-19T00:00:00"/>
    <m/>
    <x v="0"/>
  </r>
  <r>
    <s v="AMZ-2025-00165"/>
    <d v="2025-02-15T00:00:00"/>
    <n v="2025"/>
    <x v="1"/>
    <s v="Q1"/>
    <s v="Saturday"/>
    <s v="CUST-52504"/>
    <x v="0"/>
    <x v="13"/>
    <s v="Uttar Pradesh"/>
    <x v="0"/>
    <x v="7"/>
    <x v="74"/>
    <n v="3"/>
    <n v="4260"/>
    <n v="12780"/>
    <n v="15"/>
    <n v="1917"/>
    <n v="10863"/>
    <n v="0.48"/>
    <n v="5214.24"/>
    <n v="5648.76"/>
    <n v="0.52"/>
    <x v="5"/>
    <x v="0"/>
    <x v="1"/>
    <d v="2025-02-18T00:00:00"/>
    <m/>
    <x v="0"/>
  </r>
  <r>
    <s v="AMZ-2025-00190"/>
    <d v="2025-02-15T00:00:00"/>
    <n v="2025"/>
    <x v="1"/>
    <s v="Q1"/>
    <s v="Saturday"/>
    <s v="CUST-81066"/>
    <x v="0"/>
    <x v="38"/>
    <s v="Gujarat"/>
    <x v="2"/>
    <x v="4"/>
    <x v="75"/>
    <n v="1"/>
    <n v="420"/>
    <n v="420"/>
    <n v="20"/>
    <n v="84"/>
    <n v="336"/>
    <n v="0.62"/>
    <n v="208.32"/>
    <n v="127.68"/>
    <n v="0.38"/>
    <x v="6"/>
    <x v="3"/>
    <x v="0"/>
    <d v="2025-02-16T00:00:00"/>
    <n v="5"/>
    <x v="0"/>
  </r>
  <r>
    <s v="AMZ-2025-00575"/>
    <d v="2025-02-15T00:00:00"/>
    <n v="2025"/>
    <x v="1"/>
    <s v="Q1"/>
    <s v="Saturday"/>
    <s v="CUST-69638"/>
    <x v="1"/>
    <x v="34"/>
    <s v="Meghalaya"/>
    <x v="1"/>
    <x v="0"/>
    <x v="12"/>
    <n v="4"/>
    <n v="2210"/>
    <n v="8840"/>
    <n v="10"/>
    <n v="884"/>
    <n v="7956"/>
    <n v="0.47"/>
    <n v="3739.3199999999997"/>
    <n v="4216.68"/>
    <n v="0.53"/>
    <x v="0"/>
    <x v="2"/>
    <x v="2"/>
    <m/>
    <m/>
    <x v="0"/>
  </r>
  <r>
    <s v="AMZ-2025-00587"/>
    <d v="2025-02-15T00:00:00"/>
    <n v="2025"/>
    <x v="1"/>
    <s v="Q1"/>
    <s v="Saturday"/>
    <s v="CUST-95256"/>
    <x v="1"/>
    <x v="6"/>
    <s v="Assam"/>
    <x v="1"/>
    <x v="0"/>
    <x v="76"/>
    <n v="5"/>
    <n v="1440"/>
    <n v="7200"/>
    <n v="10"/>
    <n v="720"/>
    <n v="6480"/>
    <n v="0.47"/>
    <n v="3045.6"/>
    <n v="3434.4"/>
    <n v="0.53"/>
    <x v="2"/>
    <x v="0"/>
    <x v="4"/>
    <m/>
    <m/>
    <x v="0"/>
  </r>
  <r>
    <s v="AMZ-2025-00210"/>
    <d v="2025-02-17T00:00:00"/>
    <n v="2025"/>
    <x v="1"/>
    <s v="Q1"/>
    <s v="Monday"/>
    <s v="CUST-13278"/>
    <x v="1"/>
    <x v="1"/>
    <s v="Assam"/>
    <x v="1"/>
    <x v="2"/>
    <x v="13"/>
    <n v="3"/>
    <n v="1950"/>
    <n v="5850"/>
    <n v="10"/>
    <n v="585"/>
    <n v="5265"/>
    <n v="0.45"/>
    <n v="2369.25"/>
    <n v="2895.75"/>
    <n v="0.55000000000000004"/>
    <x v="2"/>
    <x v="2"/>
    <x v="1"/>
    <d v="2025-02-20T00:00:00"/>
    <m/>
    <x v="0"/>
  </r>
  <r>
    <s v="AMZ-2025-00790"/>
    <d v="2025-02-17T00:00:00"/>
    <n v="2025"/>
    <x v="1"/>
    <s v="Q1"/>
    <s v="Monday"/>
    <s v="CUST-66881"/>
    <x v="1"/>
    <x v="51"/>
    <s v="Madhya Pradesh"/>
    <x v="2"/>
    <x v="2"/>
    <x v="77"/>
    <n v="5"/>
    <n v="4040"/>
    <n v="20200"/>
    <n v="20"/>
    <n v="4040"/>
    <n v="16160"/>
    <n v="0.45"/>
    <n v="7272"/>
    <n v="8888"/>
    <n v="0.55000000000000004"/>
    <x v="1"/>
    <x v="3"/>
    <x v="0"/>
    <d v="2025-02-18T00:00:00"/>
    <n v="4"/>
    <x v="0"/>
  </r>
  <r>
    <s v="AMZ-2025-00795"/>
    <d v="2025-02-17T00:00:00"/>
    <n v="2025"/>
    <x v="1"/>
    <s v="Q1"/>
    <s v="Monday"/>
    <s v="CUST-68008"/>
    <x v="0"/>
    <x v="38"/>
    <s v="Gujarat"/>
    <x v="2"/>
    <x v="0"/>
    <x v="8"/>
    <n v="3"/>
    <n v="6470"/>
    <n v="19410"/>
    <n v="0"/>
    <n v="0"/>
    <n v="19410"/>
    <n v="0.47"/>
    <n v="9122.6999999999989"/>
    <n v="10287.300000000001"/>
    <n v="0.53"/>
    <x v="6"/>
    <x v="2"/>
    <x v="0"/>
    <d v="2025-02-20T00:00:00"/>
    <n v="5"/>
    <x v="0"/>
  </r>
  <r>
    <s v="AMZ-2025-00899"/>
    <d v="2025-02-17T00:00:00"/>
    <n v="2025"/>
    <x v="1"/>
    <s v="Q1"/>
    <s v="Monday"/>
    <s v="CUST-78522"/>
    <x v="0"/>
    <x v="40"/>
    <s v="Uttar Pradesh"/>
    <x v="0"/>
    <x v="5"/>
    <x v="65"/>
    <n v="5"/>
    <n v="55140"/>
    <n v="275700"/>
    <n v="30"/>
    <n v="82710"/>
    <n v="192990"/>
    <n v="0.57999999999999996"/>
    <n v="111934.2"/>
    <n v="81055.8"/>
    <n v="0.42000000000000004"/>
    <x v="4"/>
    <x v="1"/>
    <x v="0"/>
    <d v="2025-02-24T00:00:00"/>
    <n v="3"/>
    <x v="0"/>
  </r>
  <r>
    <s v="AMZ-2025-01336"/>
    <d v="2025-02-17T00:00:00"/>
    <n v="2025"/>
    <x v="1"/>
    <s v="Q1"/>
    <s v="Monday"/>
    <s v="CUST-12552"/>
    <x v="1"/>
    <x v="52"/>
    <s v="Tripura"/>
    <x v="1"/>
    <x v="4"/>
    <x v="78"/>
    <n v="1"/>
    <n v="250"/>
    <n v="250"/>
    <n v="0"/>
    <n v="0"/>
    <n v="250"/>
    <n v="0.62"/>
    <n v="155"/>
    <n v="95"/>
    <n v="0.38"/>
    <x v="5"/>
    <x v="1"/>
    <x v="0"/>
    <d v="2025-02-22T00:00:00"/>
    <n v="5"/>
    <x v="0"/>
  </r>
  <r>
    <s v="AMZ-2025-00114"/>
    <d v="2025-02-18T00:00:00"/>
    <n v="2025"/>
    <x v="1"/>
    <s v="Q1"/>
    <s v="Tuesday"/>
    <s v="CUST-65519"/>
    <x v="0"/>
    <x v="1"/>
    <s v="Assam"/>
    <x v="1"/>
    <x v="4"/>
    <x v="64"/>
    <n v="2"/>
    <n v="920"/>
    <n v="1840"/>
    <n v="0"/>
    <n v="0"/>
    <n v="1840"/>
    <n v="0.62"/>
    <n v="1140.8"/>
    <n v="699.2"/>
    <n v="0.38"/>
    <x v="2"/>
    <x v="1"/>
    <x v="0"/>
    <d v="2025-02-19T00:00:00"/>
    <n v="4"/>
    <x v="0"/>
  </r>
  <r>
    <s v="AMZ-2025-00784"/>
    <d v="2025-02-19T00:00:00"/>
    <n v="2025"/>
    <x v="1"/>
    <s v="Q1"/>
    <s v="Wednesday"/>
    <s v="CUST-83259"/>
    <x v="0"/>
    <x v="29"/>
    <s v="Telangana"/>
    <x v="5"/>
    <x v="5"/>
    <x v="79"/>
    <n v="5"/>
    <n v="41570"/>
    <n v="207850"/>
    <n v="0"/>
    <n v="0"/>
    <n v="207850"/>
    <n v="0.57999999999999996"/>
    <n v="120552.99999999999"/>
    <n v="87297.000000000015"/>
    <n v="0.4200000000000001"/>
    <x v="0"/>
    <x v="2"/>
    <x v="3"/>
    <m/>
    <m/>
    <x v="1"/>
  </r>
  <r>
    <s v="AMZ-2025-01131"/>
    <d v="2025-02-19T00:00:00"/>
    <n v="2025"/>
    <x v="1"/>
    <s v="Q1"/>
    <s v="Wednesday"/>
    <s v="CUST-33788"/>
    <x v="0"/>
    <x v="21"/>
    <s v="Meghalaya"/>
    <x v="1"/>
    <x v="4"/>
    <x v="50"/>
    <n v="1"/>
    <n v="420"/>
    <n v="420"/>
    <n v="30"/>
    <n v="126"/>
    <n v="294"/>
    <n v="0.62"/>
    <n v="182.28"/>
    <n v="111.72"/>
    <n v="0.38"/>
    <x v="1"/>
    <x v="1"/>
    <x v="0"/>
    <d v="2025-02-25T00:00:00"/>
    <n v="5"/>
    <x v="0"/>
  </r>
  <r>
    <s v="AMZ-2025-01379"/>
    <d v="2025-02-19T00:00:00"/>
    <n v="2025"/>
    <x v="1"/>
    <s v="Q1"/>
    <s v="Wednesday"/>
    <s v="CUST-26728"/>
    <x v="1"/>
    <x v="38"/>
    <s v="Gujarat"/>
    <x v="2"/>
    <x v="0"/>
    <x v="1"/>
    <n v="2"/>
    <n v="5420"/>
    <n v="10840"/>
    <n v="5"/>
    <n v="542"/>
    <n v="10298"/>
    <n v="0.47"/>
    <n v="4840.0599999999995"/>
    <n v="5457.9400000000005"/>
    <n v="0.53"/>
    <x v="4"/>
    <x v="0"/>
    <x v="1"/>
    <d v="2025-02-20T00:00:00"/>
    <m/>
    <x v="0"/>
  </r>
  <r>
    <s v="AMZ-2025-00223"/>
    <d v="2025-02-20T00:00:00"/>
    <n v="2025"/>
    <x v="1"/>
    <s v="Q1"/>
    <s v="Thursday"/>
    <s v="CUST-86019"/>
    <x v="0"/>
    <x v="6"/>
    <s v="Assam"/>
    <x v="1"/>
    <x v="7"/>
    <x v="63"/>
    <n v="3"/>
    <n v="8580"/>
    <n v="25740"/>
    <n v="10"/>
    <n v="2574"/>
    <n v="23166"/>
    <n v="0.48"/>
    <n v="11119.68"/>
    <n v="12046.32"/>
    <n v="0.52"/>
    <x v="0"/>
    <x v="0"/>
    <x v="0"/>
    <d v="2025-02-26T00:00:00"/>
    <n v="4"/>
    <x v="0"/>
  </r>
  <r>
    <s v="AMZ-2025-00934"/>
    <d v="2025-02-20T00:00:00"/>
    <n v="2025"/>
    <x v="1"/>
    <s v="Q1"/>
    <s v="Thursday"/>
    <s v="CUST-62386"/>
    <x v="0"/>
    <x v="49"/>
    <s v="Uttarakhand"/>
    <x v="4"/>
    <x v="2"/>
    <x v="24"/>
    <n v="1"/>
    <n v="1560"/>
    <n v="1560"/>
    <n v="10"/>
    <n v="156"/>
    <n v="1404"/>
    <n v="0.45"/>
    <n v="631.80000000000007"/>
    <n v="772.19999999999993"/>
    <n v="0.54999999999999993"/>
    <x v="2"/>
    <x v="1"/>
    <x v="0"/>
    <d v="2025-02-24T00:00:00"/>
    <n v="5"/>
    <x v="0"/>
  </r>
  <r>
    <s v="AMZ-2025-01671"/>
    <d v="2025-02-20T00:00:00"/>
    <n v="2025"/>
    <x v="1"/>
    <s v="Q1"/>
    <s v="Thursday"/>
    <s v="CUST-67199"/>
    <x v="1"/>
    <x v="42"/>
    <s v="Jharkhand"/>
    <x v="3"/>
    <x v="6"/>
    <x v="34"/>
    <n v="5"/>
    <n v="6280"/>
    <n v="31400"/>
    <n v="0"/>
    <n v="0"/>
    <n v="31400"/>
    <n v="0.52"/>
    <n v="16328"/>
    <n v="15072"/>
    <n v="0.48"/>
    <x v="3"/>
    <x v="2"/>
    <x v="2"/>
    <m/>
    <m/>
    <x v="0"/>
  </r>
  <r>
    <s v="AMZ-2025-00001"/>
    <d v="2025-02-21T00:00:00"/>
    <n v="2025"/>
    <x v="1"/>
    <s v="Q1"/>
    <s v="Friday"/>
    <s v="CUST-82063"/>
    <x v="0"/>
    <x v="43"/>
    <s v="Karnataka"/>
    <x v="5"/>
    <x v="0"/>
    <x v="8"/>
    <n v="4"/>
    <n v="6180"/>
    <n v="24720"/>
    <n v="0"/>
    <n v="0"/>
    <n v="24720"/>
    <n v="0.47"/>
    <n v="11618.4"/>
    <n v="13101.6"/>
    <n v="0.53"/>
    <x v="6"/>
    <x v="2"/>
    <x v="0"/>
    <d v="2025-02-22T00:00:00"/>
    <n v="4"/>
    <x v="0"/>
  </r>
  <r>
    <s v="AMZ-2025-01258"/>
    <d v="2025-02-21T00:00:00"/>
    <n v="2025"/>
    <x v="1"/>
    <s v="Q1"/>
    <s v="Friday"/>
    <s v="CUST-69049"/>
    <x v="1"/>
    <x v="16"/>
    <s v="Tripura"/>
    <x v="1"/>
    <x v="6"/>
    <x v="43"/>
    <n v="5"/>
    <n v="2660"/>
    <n v="13300"/>
    <n v="30"/>
    <n v="3990"/>
    <n v="9310"/>
    <n v="0.52"/>
    <n v="4841.2"/>
    <n v="4468.8"/>
    <n v="0.48000000000000004"/>
    <x v="5"/>
    <x v="2"/>
    <x v="0"/>
    <d v="2025-02-25T00:00:00"/>
    <n v="5"/>
    <x v="0"/>
  </r>
  <r>
    <s v="AMZ-2025-01692"/>
    <d v="2025-02-21T00:00:00"/>
    <n v="2025"/>
    <x v="1"/>
    <s v="Q1"/>
    <s v="Friday"/>
    <s v="CUST-42098"/>
    <x v="0"/>
    <x v="10"/>
    <s v="Chhattisgarh"/>
    <x v="4"/>
    <x v="5"/>
    <x v="26"/>
    <n v="5"/>
    <n v="65620"/>
    <n v="328100"/>
    <n v="30"/>
    <n v="98430"/>
    <n v="229670"/>
    <n v="0.57999999999999996"/>
    <n v="133208.59999999998"/>
    <n v="96461.400000000023"/>
    <n v="0.4200000000000001"/>
    <x v="2"/>
    <x v="1"/>
    <x v="0"/>
    <d v="2025-02-27T00:00:00"/>
    <n v="5"/>
    <x v="0"/>
  </r>
  <r>
    <s v="AMZ-2025-00046"/>
    <d v="2025-02-22T00:00:00"/>
    <n v="2025"/>
    <x v="1"/>
    <s v="Q1"/>
    <s v="Saturday"/>
    <s v="CUST-41300"/>
    <x v="1"/>
    <x v="53"/>
    <s v="Gujarat"/>
    <x v="2"/>
    <x v="6"/>
    <x v="34"/>
    <n v="4"/>
    <n v="3570"/>
    <n v="14280"/>
    <n v="20"/>
    <n v="2856"/>
    <n v="11424"/>
    <n v="0.52"/>
    <n v="5940.4800000000005"/>
    <n v="5483.5199999999995"/>
    <n v="0.48"/>
    <x v="3"/>
    <x v="2"/>
    <x v="2"/>
    <m/>
    <m/>
    <x v="0"/>
  </r>
  <r>
    <s v="AMZ-2025-00087"/>
    <d v="2025-02-22T00:00:00"/>
    <n v="2025"/>
    <x v="1"/>
    <s v="Q1"/>
    <s v="Saturday"/>
    <s v="CUST-71348"/>
    <x v="1"/>
    <x v="44"/>
    <s v="Punjab"/>
    <x v="0"/>
    <x v="2"/>
    <x v="48"/>
    <n v="2"/>
    <n v="2650"/>
    <n v="5300"/>
    <n v="15"/>
    <n v="795"/>
    <n v="4505"/>
    <n v="0.45"/>
    <n v="2027.25"/>
    <n v="2477.75"/>
    <n v="0.55000000000000004"/>
    <x v="0"/>
    <x v="3"/>
    <x v="0"/>
    <d v="2025-02-28T00:00:00"/>
    <n v="4"/>
    <x v="0"/>
  </r>
  <r>
    <s v="AMZ-2025-00759"/>
    <d v="2025-02-22T00:00:00"/>
    <n v="2025"/>
    <x v="1"/>
    <s v="Q1"/>
    <s v="Saturday"/>
    <s v="CUST-84593"/>
    <x v="0"/>
    <x v="46"/>
    <s v="Delhi"/>
    <x v="0"/>
    <x v="3"/>
    <x v="16"/>
    <n v="4"/>
    <n v="4490"/>
    <n v="17960"/>
    <n v="0"/>
    <n v="0"/>
    <n v="17960"/>
    <n v="0.5"/>
    <n v="8980"/>
    <n v="8980"/>
    <n v="0.5"/>
    <x v="2"/>
    <x v="2"/>
    <x v="0"/>
    <d v="2025-02-24T00:00:00"/>
    <n v="3"/>
    <x v="0"/>
  </r>
  <r>
    <s v="AMZ-2025-00826"/>
    <d v="2025-02-22T00:00:00"/>
    <n v="2025"/>
    <x v="1"/>
    <s v="Q1"/>
    <s v="Saturday"/>
    <s v="CUST-59808"/>
    <x v="0"/>
    <x v="25"/>
    <s v="Odisha"/>
    <x v="3"/>
    <x v="3"/>
    <x v="54"/>
    <n v="1"/>
    <n v="5800"/>
    <n v="5800"/>
    <n v="30"/>
    <n v="1740"/>
    <n v="4060"/>
    <n v="0.5"/>
    <n v="2030"/>
    <n v="2030"/>
    <n v="0.5"/>
    <x v="1"/>
    <x v="2"/>
    <x v="4"/>
    <m/>
    <m/>
    <x v="0"/>
  </r>
  <r>
    <s v="AMZ-2025-01381"/>
    <d v="2025-02-22T00:00:00"/>
    <n v="2025"/>
    <x v="1"/>
    <s v="Q1"/>
    <s v="Saturday"/>
    <s v="CUST-26728"/>
    <x v="1"/>
    <x v="38"/>
    <s v="Gujarat"/>
    <x v="2"/>
    <x v="6"/>
    <x v="45"/>
    <n v="1"/>
    <n v="7230"/>
    <n v="7230"/>
    <n v="5"/>
    <n v="361.5"/>
    <n v="6868.5"/>
    <n v="0.52"/>
    <n v="3571.6200000000003"/>
    <n v="3296.8799999999997"/>
    <n v="0.47999999999999993"/>
    <x v="6"/>
    <x v="3"/>
    <x v="3"/>
    <m/>
    <m/>
    <x v="1"/>
  </r>
  <r>
    <s v="AMZ-2025-00565"/>
    <d v="2025-02-23T00:00:00"/>
    <n v="2025"/>
    <x v="1"/>
    <s v="Q1"/>
    <s v="Sunday"/>
    <s v="CUST-97747"/>
    <x v="0"/>
    <x v="23"/>
    <s v="Manipur"/>
    <x v="1"/>
    <x v="2"/>
    <x v="31"/>
    <n v="2"/>
    <n v="4970"/>
    <n v="9940"/>
    <n v="10"/>
    <n v="994"/>
    <n v="8946"/>
    <n v="0.45"/>
    <n v="4025.7000000000003"/>
    <n v="4920.2999999999993"/>
    <n v="0.54999999999999993"/>
    <x v="0"/>
    <x v="1"/>
    <x v="3"/>
    <m/>
    <m/>
    <x v="1"/>
  </r>
  <r>
    <s v="AMZ-2025-00692"/>
    <d v="2025-02-24T00:00:00"/>
    <n v="2025"/>
    <x v="1"/>
    <s v="Q1"/>
    <s v="Monday"/>
    <s v="CUST-68082"/>
    <x v="1"/>
    <x v="26"/>
    <s v="Uttarakhand"/>
    <x v="4"/>
    <x v="0"/>
    <x v="6"/>
    <n v="4"/>
    <n v="4710"/>
    <n v="18840"/>
    <n v="10"/>
    <n v="1884"/>
    <n v="16956"/>
    <n v="0.47"/>
    <n v="7969.32"/>
    <n v="8986.68"/>
    <n v="0.53"/>
    <x v="4"/>
    <x v="1"/>
    <x v="0"/>
    <d v="2025-03-03T00:00:00"/>
    <n v="4"/>
    <x v="0"/>
  </r>
  <r>
    <s v="AMZ-2025-00921"/>
    <d v="2025-02-24T00:00:00"/>
    <n v="2025"/>
    <x v="1"/>
    <s v="Q1"/>
    <s v="Monday"/>
    <s v="CUST-26551"/>
    <x v="1"/>
    <x v="10"/>
    <s v="Chhattisgarh"/>
    <x v="4"/>
    <x v="7"/>
    <x v="74"/>
    <n v="5"/>
    <n v="8970"/>
    <n v="44850"/>
    <n v="30"/>
    <n v="13455"/>
    <n v="31395"/>
    <n v="0.48"/>
    <n v="15069.599999999999"/>
    <n v="16325.400000000001"/>
    <n v="0.52"/>
    <x v="6"/>
    <x v="3"/>
    <x v="1"/>
    <d v="2025-02-26T00:00:00"/>
    <m/>
    <x v="0"/>
  </r>
  <r>
    <s v="AMZ-2025-01552"/>
    <d v="2025-02-24T00:00:00"/>
    <n v="2025"/>
    <x v="1"/>
    <s v="Q1"/>
    <s v="Monday"/>
    <s v="CUST-71894"/>
    <x v="1"/>
    <x v="33"/>
    <s v="Madhya Pradesh"/>
    <x v="2"/>
    <x v="1"/>
    <x v="56"/>
    <n v="2"/>
    <n v="310"/>
    <n v="620"/>
    <n v="0"/>
    <n v="0"/>
    <n v="620"/>
    <n v="0.35"/>
    <n v="217"/>
    <n v="403"/>
    <n v="0.65"/>
    <x v="2"/>
    <x v="0"/>
    <x v="0"/>
    <d v="2025-02-25T00:00:00"/>
    <n v="3"/>
    <x v="0"/>
  </r>
  <r>
    <s v="AMZ-2025-00403"/>
    <d v="2025-02-25T00:00:00"/>
    <n v="2025"/>
    <x v="1"/>
    <s v="Q1"/>
    <s v="Tuesday"/>
    <s v="CUST-79822"/>
    <x v="0"/>
    <x v="7"/>
    <s v="Goa"/>
    <x v="2"/>
    <x v="6"/>
    <x v="62"/>
    <n v="2"/>
    <n v="7560"/>
    <n v="15120"/>
    <n v="30"/>
    <n v="4536"/>
    <n v="10584"/>
    <n v="0.52"/>
    <n v="5503.68"/>
    <n v="5080.32"/>
    <n v="0.48"/>
    <x v="0"/>
    <x v="3"/>
    <x v="0"/>
    <d v="2025-03-01T00:00:00"/>
    <n v="4"/>
    <x v="0"/>
  </r>
  <r>
    <s v="AMZ-2025-00440"/>
    <d v="2025-02-25T00:00:00"/>
    <n v="2025"/>
    <x v="1"/>
    <s v="Q1"/>
    <s v="Tuesday"/>
    <s v="CUST-28301"/>
    <x v="0"/>
    <x v="54"/>
    <s v="Manipur"/>
    <x v="1"/>
    <x v="6"/>
    <x v="30"/>
    <n v="2"/>
    <n v="2330"/>
    <n v="4660"/>
    <n v="20"/>
    <n v="932"/>
    <n v="3728"/>
    <n v="0.52"/>
    <n v="1938.5600000000002"/>
    <n v="1789.4399999999998"/>
    <n v="0.47999999999999993"/>
    <x v="3"/>
    <x v="3"/>
    <x v="0"/>
    <d v="2025-03-04T00:00:00"/>
    <n v="4"/>
    <x v="0"/>
  </r>
  <r>
    <s v="AMZ-2025-00998"/>
    <d v="2025-02-25T00:00:00"/>
    <n v="2025"/>
    <x v="1"/>
    <s v="Q1"/>
    <s v="Tuesday"/>
    <s v="CUST-83385"/>
    <x v="0"/>
    <x v="55"/>
    <s v="Uttar Pradesh"/>
    <x v="0"/>
    <x v="0"/>
    <x v="12"/>
    <n v="3"/>
    <n v="6640"/>
    <n v="19920"/>
    <n v="30"/>
    <n v="5976"/>
    <n v="13944"/>
    <n v="0.47"/>
    <n v="6553.6799999999994"/>
    <n v="7390.3200000000006"/>
    <n v="0.53"/>
    <x v="3"/>
    <x v="3"/>
    <x v="4"/>
    <m/>
    <m/>
    <x v="0"/>
  </r>
  <r>
    <s v="AMZ-2025-01217"/>
    <d v="2025-02-25T00:00:00"/>
    <n v="2025"/>
    <x v="1"/>
    <s v="Q1"/>
    <s v="Tuesday"/>
    <s v="CUST-73532"/>
    <x v="0"/>
    <x v="47"/>
    <s v="Gujarat"/>
    <x v="2"/>
    <x v="3"/>
    <x v="47"/>
    <n v="2"/>
    <n v="2560"/>
    <n v="5120"/>
    <n v="30"/>
    <n v="1536"/>
    <n v="3584"/>
    <n v="0.5"/>
    <n v="1792"/>
    <n v="1792"/>
    <n v="0.5"/>
    <x v="5"/>
    <x v="1"/>
    <x v="3"/>
    <m/>
    <m/>
    <x v="1"/>
  </r>
  <r>
    <s v="AMZ-2025-01378"/>
    <d v="2025-02-25T00:00:00"/>
    <n v="2025"/>
    <x v="1"/>
    <s v="Q1"/>
    <s v="Tuesday"/>
    <s v="CUST-26728"/>
    <x v="1"/>
    <x v="38"/>
    <s v="Gujarat"/>
    <x v="2"/>
    <x v="3"/>
    <x v="59"/>
    <n v="3"/>
    <n v="2360"/>
    <n v="7080"/>
    <n v="30"/>
    <n v="2124"/>
    <n v="4956"/>
    <n v="0.5"/>
    <n v="2478"/>
    <n v="2478"/>
    <n v="0.5"/>
    <x v="1"/>
    <x v="0"/>
    <x v="0"/>
    <d v="2025-03-03T00:00:00"/>
    <n v="5"/>
    <x v="0"/>
  </r>
  <r>
    <s v="AMZ-2025-00301"/>
    <d v="2025-02-26T00:00:00"/>
    <n v="2025"/>
    <x v="1"/>
    <s v="Q1"/>
    <s v="Wednesday"/>
    <s v="CUST-40771"/>
    <x v="0"/>
    <x v="6"/>
    <s v="Assam"/>
    <x v="1"/>
    <x v="1"/>
    <x v="73"/>
    <n v="1"/>
    <n v="340"/>
    <n v="340"/>
    <n v="0"/>
    <n v="0"/>
    <n v="340"/>
    <n v="0.35"/>
    <n v="118.99999999999999"/>
    <n v="221"/>
    <n v="0.65"/>
    <x v="2"/>
    <x v="3"/>
    <x v="0"/>
    <d v="2025-03-05T00:00:00"/>
    <n v="3"/>
    <x v="0"/>
  </r>
  <r>
    <s v="AMZ-2025-00773"/>
    <d v="2025-02-26T00:00:00"/>
    <n v="2025"/>
    <x v="1"/>
    <s v="Q1"/>
    <s v="Wednesday"/>
    <s v="CUST-65933"/>
    <x v="0"/>
    <x v="6"/>
    <s v="Assam"/>
    <x v="1"/>
    <x v="6"/>
    <x v="17"/>
    <n v="1"/>
    <n v="11020"/>
    <n v="11020"/>
    <n v="30"/>
    <n v="3306"/>
    <n v="7714"/>
    <n v="0.52"/>
    <n v="4011.28"/>
    <n v="3702.72"/>
    <n v="0.48"/>
    <x v="0"/>
    <x v="2"/>
    <x v="0"/>
    <d v="2025-03-03T00:00:00"/>
    <n v="4"/>
    <x v="0"/>
  </r>
  <r>
    <s v="AMZ-2025-01256"/>
    <d v="2025-02-26T00:00:00"/>
    <n v="2025"/>
    <x v="1"/>
    <s v="Q1"/>
    <s v="Wednesday"/>
    <s v="CUST-80798"/>
    <x v="1"/>
    <x v="14"/>
    <s v="Bihar"/>
    <x v="3"/>
    <x v="6"/>
    <x v="34"/>
    <n v="4"/>
    <n v="3760"/>
    <n v="15040"/>
    <n v="20"/>
    <n v="3008"/>
    <n v="12032"/>
    <n v="0.52"/>
    <n v="6256.64"/>
    <n v="5775.36"/>
    <n v="0.48"/>
    <x v="4"/>
    <x v="1"/>
    <x v="0"/>
    <d v="2025-02-27T00:00:00"/>
    <n v="5"/>
    <x v="0"/>
  </r>
  <r>
    <s v="AMZ-2025-00322"/>
    <d v="2025-02-27T00:00:00"/>
    <n v="2025"/>
    <x v="1"/>
    <s v="Q1"/>
    <s v="Thursday"/>
    <s v="CUST-52487"/>
    <x v="1"/>
    <x v="52"/>
    <s v="Tripura"/>
    <x v="1"/>
    <x v="5"/>
    <x v="65"/>
    <n v="2"/>
    <n v="82400"/>
    <n v="164800"/>
    <n v="10"/>
    <n v="16480"/>
    <n v="148320"/>
    <n v="0.57999999999999996"/>
    <n v="86025.599999999991"/>
    <n v="62294.400000000009"/>
    <n v="0.42000000000000004"/>
    <x v="5"/>
    <x v="2"/>
    <x v="0"/>
    <d v="2025-03-02T00:00:00"/>
    <n v="3"/>
    <x v="0"/>
  </r>
  <r>
    <s v="AMZ-2025-00363"/>
    <d v="2025-02-27T00:00:00"/>
    <n v="2025"/>
    <x v="1"/>
    <s v="Q1"/>
    <s v="Thursday"/>
    <s v="CUST-88697"/>
    <x v="0"/>
    <x v="26"/>
    <s v="Uttarakhand"/>
    <x v="4"/>
    <x v="2"/>
    <x v="61"/>
    <n v="1"/>
    <n v="1850"/>
    <n v="1850"/>
    <n v="20"/>
    <n v="370"/>
    <n v="1480"/>
    <n v="0.45"/>
    <n v="666"/>
    <n v="814"/>
    <n v="0.55000000000000004"/>
    <x v="0"/>
    <x v="2"/>
    <x v="2"/>
    <m/>
    <m/>
    <x v="0"/>
  </r>
  <r>
    <s v="AMZ-2025-00501"/>
    <d v="2025-02-27T00:00:00"/>
    <n v="2025"/>
    <x v="1"/>
    <s v="Q1"/>
    <s v="Thursday"/>
    <s v="CUST-25043"/>
    <x v="0"/>
    <x v="21"/>
    <s v="Meghalaya"/>
    <x v="1"/>
    <x v="1"/>
    <x v="73"/>
    <n v="3"/>
    <n v="1270"/>
    <n v="3810"/>
    <n v="20"/>
    <n v="762"/>
    <n v="3048"/>
    <n v="0.35"/>
    <n v="1066.8"/>
    <n v="1981.2"/>
    <n v="0.65"/>
    <x v="4"/>
    <x v="0"/>
    <x v="0"/>
    <d v="2025-03-01T00:00:00"/>
    <n v="3"/>
    <x v="0"/>
  </r>
  <r>
    <s v="AMZ-2025-01457"/>
    <d v="2025-02-27T00:00:00"/>
    <n v="2025"/>
    <x v="1"/>
    <s v="Q1"/>
    <s v="Thursday"/>
    <s v="CUST-65255"/>
    <x v="0"/>
    <x v="22"/>
    <s v="Haryana"/>
    <x v="0"/>
    <x v="7"/>
    <x v="80"/>
    <n v="5"/>
    <n v="4500"/>
    <n v="22500"/>
    <n v="10"/>
    <n v="2250"/>
    <n v="20250"/>
    <n v="0.48"/>
    <n v="9720"/>
    <n v="10530"/>
    <n v="0.52"/>
    <x v="3"/>
    <x v="0"/>
    <x v="0"/>
    <d v="2025-03-03T00:00:00"/>
    <n v="5"/>
    <x v="0"/>
  </r>
  <r>
    <s v="AMZ-2025-00798"/>
    <d v="2025-02-28T00:00:00"/>
    <n v="2025"/>
    <x v="1"/>
    <s v="Q1"/>
    <s v="Friday"/>
    <s v="CUST-68008"/>
    <x v="0"/>
    <x v="38"/>
    <s v="Gujarat"/>
    <x v="2"/>
    <x v="0"/>
    <x v="58"/>
    <n v="1"/>
    <n v="4560"/>
    <n v="4560"/>
    <n v="20"/>
    <n v="912"/>
    <n v="3648"/>
    <n v="0.47"/>
    <n v="1714.56"/>
    <n v="1933.44"/>
    <n v="0.53"/>
    <x v="1"/>
    <x v="3"/>
    <x v="0"/>
    <d v="2025-03-06T00:00:00"/>
    <n v="5"/>
    <x v="0"/>
  </r>
  <r>
    <s v="AMZ-2025-00873"/>
    <d v="2025-02-28T00:00:00"/>
    <n v="2025"/>
    <x v="1"/>
    <s v="Q1"/>
    <s v="Friday"/>
    <s v="CUST-34727"/>
    <x v="0"/>
    <x v="16"/>
    <s v="Tripura"/>
    <x v="1"/>
    <x v="1"/>
    <x v="3"/>
    <n v="5"/>
    <n v="510"/>
    <n v="2550"/>
    <n v="0"/>
    <n v="0"/>
    <n v="2550"/>
    <n v="0.35"/>
    <n v="892.5"/>
    <n v="1657.5"/>
    <n v="0.65"/>
    <x v="0"/>
    <x v="1"/>
    <x v="2"/>
    <m/>
    <m/>
    <x v="0"/>
  </r>
  <r>
    <s v="AMZ-2025-00096"/>
    <d v="2025-03-01T00:00:00"/>
    <n v="2025"/>
    <x v="2"/>
    <s v="Q1"/>
    <s v="Saturday"/>
    <s v="CUST-34914"/>
    <x v="0"/>
    <x v="16"/>
    <s v="Tripura"/>
    <x v="1"/>
    <x v="4"/>
    <x v="71"/>
    <n v="1"/>
    <n v="720"/>
    <n v="720"/>
    <n v="10"/>
    <n v="72"/>
    <n v="648"/>
    <n v="0.62"/>
    <n v="401.76"/>
    <n v="246.24"/>
    <n v="0.38"/>
    <x v="1"/>
    <x v="1"/>
    <x v="0"/>
    <d v="2025-03-02T00:00:00"/>
    <n v="3"/>
    <x v="0"/>
  </r>
  <r>
    <s v="AMZ-2025-01223"/>
    <d v="2025-03-01T00:00:00"/>
    <n v="2025"/>
    <x v="2"/>
    <s v="Q1"/>
    <s v="Saturday"/>
    <s v="CUST-26683"/>
    <x v="1"/>
    <x v="30"/>
    <s v="Punjab"/>
    <x v="0"/>
    <x v="3"/>
    <x v="53"/>
    <n v="1"/>
    <n v="2260"/>
    <n v="2260"/>
    <n v="25"/>
    <n v="565"/>
    <n v="1695"/>
    <n v="0.5"/>
    <n v="847.5"/>
    <n v="847.5"/>
    <n v="0.5"/>
    <x v="6"/>
    <x v="3"/>
    <x v="0"/>
    <d v="2025-03-02T00:00:00"/>
    <n v="4"/>
    <x v="0"/>
  </r>
  <r>
    <s v="AMZ-2025-00762"/>
    <d v="2025-03-02T00:00:00"/>
    <n v="2025"/>
    <x v="2"/>
    <s v="Q1"/>
    <s v="Sunday"/>
    <s v="CUST-84593"/>
    <x v="0"/>
    <x v="46"/>
    <s v="Delhi"/>
    <x v="0"/>
    <x v="2"/>
    <x v="44"/>
    <n v="5"/>
    <n v="550"/>
    <n v="2750"/>
    <n v="0"/>
    <n v="0"/>
    <n v="2750"/>
    <n v="0.45"/>
    <n v="1237.5"/>
    <n v="1512.5"/>
    <n v="0.55000000000000004"/>
    <x v="3"/>
    <x v="1"/>
    <x v="0"/>
    <d v="2025-03-06T00:00:00"/>
    <n v="5"/>
    <x v="0"/>
  </r>
  <r>
    <s v="AMZ-2025-01520"/>
    <d v="2025-03-02T00:00:00"/>
    <n v="2025"/>
    <x v="2"/>
    <s v="Q1"/>
    <s v="Sunday"/>
    <s v="CUST-99364"/>
    <x v="1"/>
    <x v="40"/>
    <s v="Uttar Pradesh"/>
    <x v="0"/>
    <x v="4"/>
    <x v="25"/>
    <n v="2"/>
    <n v="580"/>
    <n v="1160"/>
    <n v="0"/>
    <n v="0"/>
    <n v="1160"/>
    <n v="0.62"/>
    <n v="719.2"/>
    <n v="440.79999999999995"/>
    <n v="0.37999999999999995"/>
    <x v="0"/>
    <x v="3"/>
    <x v="0"/>
    <d v="2025-03-07T00:00:00"/>
    <n v="3"/>
    <x v="0"/>
  </r>
  <r>
    <s v="AMZ-2025-00111"/>
    <d v="2025-03-03T00:00:00"/>
    <n v="2025"/>
    <x v="2"/>
    <s v="Q1"/>
    <s v="Monday"/>
    <s v="CUST-73624"/>
    <x v="0"/>
    <x v="21"/>
    <s v="Meghalaya"/>
    <x v="1"/>
    <x v="2"/>
    <x v="13"/>
    <n v="3"/>
    <n v="3900"/>
    <n v="11700"/>
    <n v="20"/>
    <n v="2340"/>
    <n v="9360"/>
    <n v="0.45"/>
    <n v="4212"/>
    <n v="5148"/>
    <n v="0.55000000000000004"/>
    <x v="0"/>
    <x v="1"/>
    <x v="0"/>
    <d v="2025-03-10T00:00:00"/>
    <n v="3"/>
    <x v="0"/>
  </r>
  <r>
    <s v="AMZ-2025-00144"/>
    <d v="2025-03-03T00:00:00"/>
    <n v="2025"/>
    <x v="2"/>
    <s v="Q1"/>
    <s v="Monday"/>
    <s v="CUST-74451"/>
    <x v="0"/>
    <x v="30"/>
    <s v="Punjab"/>
    <x v="0"/>
    <x v="4"/>
    <x v="72"/>
    <n v="2"/>
    <n v="270"/>
    <n v="540"/>
    <n v="5"/>
    <n v="27"/>
    <n v="513"/>
    <n v="0.62"/>
    <n v="318.06"/>
    <n v="194.94"/>
    <n v="0.38"/>
    <x v="0"/>
    <x v="2"/>
    <x v="0"/>
    <d v="2025-03-04T00:00:00"/>
    <n v="5"/>
    <x v="0"/>
  </r>
  <r>
    <s v="AMZ-2025-01101"/>
    <d v="2025-03-03T00:00:00"/>
    <n v="2025"/>
    <x v="2"/>
    <s v="Q1"/>
    <s v="Monday"/>
    <s v="CUST-61173"/>
    <x v="0"/>
    <x v="5"/>
    <s v="Bihar"/>
    <x v="3"/>
    <x v="3"/>
    <x v="81"/>
    <n v="3"/>
    <n v="3150"/>
    <n v="9450"/>
    <n v="20"/>
    <n v="1890"/>
    <n v="7560"/>
    <n v="0.5"/>
    <n v="3780"/>
    <n v="3780"/>
    <n v="0.5"/>
    <x v="3"/>
    <x v="3"/>
    <x v="4"/>
    <m/>
    <m/>
    <x v="0"/>
  </r>
  <r>
    <s v="AMZ-2025-01235"/>
    <d v="2025-03-03T00:00:00"/>
    <n v="2025"/>
    <x v="2"/>
    <s v="Q1"/>
    <s v="Monday"/>
    <s v="CUST-14117"/>
    <x v="0"/>
    <x v="23"/>
    <s v="Manipur"/>
    <x v="1"/>
    <x v="5"/>
    <x v="10"/>
    <n v="1"/>
    <n v="23880"/>
    <n v="23880"/>
    <n v="0"/>
    <n v="0"/>
    <n v="23880"/>
    <n v="0.57999999999999996"/>
    <n v="13850.4"/>
    <n v="10029.6"/>
    <n v="0.42000000000000004"/>
    <x v="6"/>
    <x v="0"/>
    <x v="0"/>
    <d v="2025-03-09T00:00:00"/>
    <n v="4"/>
    <x v="0"/>
  </r>
  <r>
    <s v="AMZ-2025-00705"/>
    <d v="2025-03-04T00:00:00"/>
    <n v="2025"/>
    <x v="2"/>
    <s v="Q1"/>
    <s v="Tuesday"/>
    <s v="CUST-23710"/>
    <x v="1"/>
    <x v="16"/>
    <s v="Tripura"/>
    <x v="1"/>
    <x v="5"/>
    <x v="79"/>
    <n v="2"/>
    <n v="76380"/>
    <n v="152760"/>
    <n v="0"/>
    <n v="0"/>
    <n v="152760"/>
    <n v="0.57999999999999996"/>
    <n v="88600.799999999988"/>
    <n v="64159.200000000012"/>
    <n v="0.4200000000000001"/>
    <x v="4"/>
    <x v="3"/>
    <x v="0"/>
    <d v="2025-03-09T00:00:00"/>
    <n v="4"/>
    <x v="0"/>
  </r>
  <r>
    <s v="AMZ-2025-01610"/>
    <d v="2025-03-04T00:00:00"/>
    <n v="2025"/>
    <x v="2"/>
    <s v="Q1"/>
    <s v="Tuesday"/>
    <s v="CUST-54057"/>
    <x v="1"/>
    <x v="10"/>
    <s v="Chhattisgarh"/>
    <x v="4"/>
    <x v="5"/>
    <x v="26"/>
    <n v="3"/>
    <n v="11960"/>
    <n v="35880"/>
    <n v="5"/>
    <n v="1794"/>
    <n v="34086"/>
    <n v="0.57999999999999996"/>
    <n v="19769.879999999997"/>
    <n v="14316.120000000003"/>
    <n v="0.4200000000000001"/>
    <x v="4"/>
    <x v="3"/>
    <x v="1"/>
    <d v="2025-03-08T00:00:00"/>
    <m/>
    <x v="0"/>
  </r>
  <r>
    <s v="AMZ-2025-00727"/>
    <d v="2025-03-05T00:00:00"/>
    <n v="2025"/>
    <x v="2"/>
    <s v="Q1"/>
    <s v="Wednesday"/>
    <s v="CUST-72746"/>
    <x v="0"/>
    <x v="31"/>
    <s v="Chhattisgarh"/>
    <x v="4"/>
    <x v="4"/>
    <x v="11"/>
    <n v="3"/>
    <n v="260"/>
    <n v="780"/>
    <n v="5"/>
    <n v="39"/>
    <n v="741"/>
    <n v="0.62"/>
    <n v="459.42"/>
    <n v="281.58"/>
    <n v="0.38"/>
    <x v="6"/>
    <x v="0"/>
    <x v="3"/>
    <m/>
    <m/>
    <x v="1"/>
  </r>
  <r>
    <s v="AMZ-2025-01303"/>
    <d v="2025-03-06T00:00:00"/>
    <n v="2025"/>
    <x v="2"/>
    <s v="Q1"/>
    <s v="Thursday"/>
    <s v="CUST-39817"/>
    <x v="0"/>
    <x v="51"/>
    <s v="Madhya Pradesh"/>
    <x v="2"/>
    <x v="5"/>
    <x v="65"/>
    <n v="5"/>
    <n v="10620"/>
    <n v="53100"/>
    <n v="10"/>
    <n v="5310"/>
    <n v="47790"/>
    <n v="0.57999999999999996"/>
    <n v="27718.199999999997"/>
    <n v="20071.800000000003"/>
    <n v="0.42000000000000004"/>
    <x v="6"/>
    <x v="2"/>
    <x v="0"/>
    <d v="2025-03-07T00:00:00"/>
    <n v="5"/>
    <x v="0"/>
  </r>
  <r>
    <s v="AMZ-2025-01531"/>
    <d v="2025-03-06T00:00:00"/>
    <n v="2025"/>
    <x v="2"/>
    <s v="Q1"/>
    <s v="Thursday"/>
    <s v="CUST-13905"/>
    <x v="1"/>
    <x v="31"/>
    <s v="Chhattisgarh"/>
    <x v="4"/>
    <x v="3"/>
    <x v="15"/>
    <n v="1"/>
    <n v="5620"/>
    <n v="5620"/>
    <n v="10"/>
    <n v="562"/>
    <n v="5058"/>
    <n v="0.5"/>
    <n v="2529"/>
    <n v="2529"/>
    <n v="0.5"/>
    <x v="4"/>
    <x v="1"/>
    <x v="1"/>
    <d v="2025-03-09T00:00:00"/>
    <m/>
    <x v="0"/>
  </r>
  <r>
    <s v="AMZ-2025-00685"/>
    <d v="2025-03-07T00:00:00"/>
    <n v="2025"/>
    <x v="2"/>
    <s v="Q1"/>
    <s v="Friday"/>
    <s v="CUST-70952"/>
    <x v="0"/>
    <x v="51"/>
    <s v="Madhya Pradesh"/>
    <x v="2"/>
    <x v="4"/>
    <x v="64"/>
    <n v="5"/>
    <n v="410"/>
    <n v="2050"/>
    <n v="20"/>
    <n v="410"/>
    <n v="1640"/>
    <n v="0.62"/>
    <n v="1016.8"/>
    <n v="623.20000000000005"/>
    <n v="0.38"/>
    <x v="6"/>
    <x v="1"/>
    <x v="0"/>
    <d v="2025-03-11T00:00:00"/>
    <n v="3"/>
    <x v="0"/>
  </r>
  <r>
    <s v="AMZ-2025-01593"/>
    <d v="2025-03-07T00:00:00"/>
    <n v="2025"/>
    <x v="2"/>
    <s v="Q1"/>
    <s v="Friday"/>
    <s v="CUST-55830"/>
    <x v="0"/>
    <x v="39"/>
    <s v="Odisha"/>
    <x v="3"/>
    <x v="1"/>
    <x v="41"/>
    <n v="5"/>
    <n v="680"/>
    <n v="3400"/>
    <n v="10"/>
    <n v="340"/>
    <n v="3060"/>
    <n v="0.35"/>
    <n v="1071"/>
    <n v="1989"/>
    <n v="0.65"/>
    <x v="0"/>
    <x v="3"/>
    <x v="0"/>
    <d v="2025-03-10T00:00:00"/>
    <n v="4"/>
    <x v="0"/>
  </r>
  <r>
    <s v="AMZ-2025-00207"/>
    <d v="2025-03-08T00:00:00"/>
    <n v="2025"/>
    <x v="2"/>
    <s v="Q1"/>
    <s v="Saturday"/>
    <s v="CUST-13278"/>
    <x v="1"/>
    <x v="1"/>
    <s v="Assam"/>
    <x v="1"/>
    <x v="6"/>
    <x v="67"/>
    <n v="1"/>
    <n v="4680"/>
    <n v="4680"/>
    <n v="10"/>
    <n v="468"/>
    <n v="4212"/>
    <n v="0.52"/>
    <n v="2190.2400000000002"/>
    <n v="2021.7599999999998"/>
    <n v="0.47999999999999993"/>
    <x v="1"/>
    <x v="1"/>
    <x v="3"/>
    <m/>
    <m/>
    <x v="1"/>
  </r>
  <r>
    <s v="AMZ-2025-00882"/>
    <d v="2025-03-08T00:00:00"/>
    <n v="2025"/>
    <x v="2"/>
    <s v="Q1"/>
    <s v="Saturday"/>
    <s v="CUST-28894"/>
    <x v="0"/>
    <x v="34"/>
    <s v="Meghalaya"/>
    <x v="1"/>
    <x v="2"/>
    <x v="23"/>
    <n v="3"/>
    <n v="4960"/>
    <n v="14880"/>
    <n v="30"/>
    <n v="4464"/>
    <n v="10416"/>
    <n v="0.45"/>
    <n v="4687.2"/>
    <n v="5728.8"/>
    <n v="0.55000000000000004"/>
    <x v="0"/>
    <x v="3"/>
    <x v="4"/>
    <m/>
    <m/>
    <x v="0"/>
  </r>
  <r>
    <s v="AMZ-2025-00183"/>
    <d v="2025-03-09T00:00:00"/>
    <n v="2025"/>
    <x v="2"/>
    <s v="Q1"/>
    <s v="Sunday"/>
    <s v="CUST-81066"/>
    <x v="0"/>
    <x v="38"/>
    <s v="Gujarat"/>
    <x v="2"/>
    <x v="5"/>
    <x v="79"/>
    <n v="4"/>
    <n v="14590"/>
    <n v="58360"/>
    <n v="30"/>
    <n v="17508"/>
    <n v="40852"/>
    <n v="0.57999999999999996"/>
    <n v="23694.16"/>
    <n v="17157.84"/>
    <n v="0.42"/>
    <x v="4"/>
    <x v="2"/>
    <x v="3"/>
    <m/>
    <m/>
    <x v="1"/>
  </r>
  <r>
    <s v="AMZ-2025-00756"/>
    <d v="2025-03-09T00:00:00"/>
    <n v="2025"/>
    <x v="2"/>
    <s v="Q1"/>
    <s v="Sunday"/>
    <s v="CUST-98184"/>
    <x v="0"/>
    <x v="31"/>
    <s v="Chhattisgarh"/>
    <x v="4"/>
    <x v="7"/>
    <x v="28"/>
    <n v="2"/>
    <n v="4980"/>
    <n v="9960"/>
    <n v="30"/>
    <n v="2988"/>
    <n v="6972"/>
    <n v="0.48"/>
    <n v="3346.56"/>
    <n v="3625.44"/>
    <n v="0.52"/>
    <x v="4"/>
    <x v="3"/>
    <x v="0"/>
    <d v="2025-03-16T00:00:00"/>
    <n v="3"/>
    <x v="0"/>
  </r>
  <r>
    <s v="AMZ-2025-00911"/>
    <d v="2025-03-09T00:00:00"/>
    <n v="2025"/>
    <x v="2"/>
    <s v="Q1"/>
    <s v="Sunday"/>
    <s v="CUST-58368"/>
    <x v="0"/>
    <x v="0"/>
    <s v="Rajasthan"/>
    <x v="0"/>
    <x v="5"/>
    <x v="38"/>
    <n v="1"/>
    <n v="36960"/>
    <n v="36960"/>
    <n v="5"/>
    <n v="1848"/>
    <n v="35112"/>
    <n v="0.57999999999999996"/>
    <n v="20364.96"/>
    <n v="14747.04"/>
    <n v="0.42000000000000004"/>
    <x v="5"/>
    <x v="0"/>
    <x v="2"/>
    <m/>
    <m/>
    <x v="0"/>
  </r>
  <r>
    <s v="AMZ-2025-00955"/>
    <d v="2025-03-09T00:00:00"/>
    <n v="2025"/>
    <x v="2"/>
    <s v="Q1"/>
    <s v="Sunday"/>
    <s v="CUST-61856"/>
    <x v="1"/>
    <x v="29"/>
    <s v="Telangana"/>
    <x v="5"/>
    <x v="3"/>
    <x v="16"/>
    <n v="1"/>
    <n v="920"/>
    <n v="920"/>
    <n v="25"/>
    <n v="230"/>
    <n v="690"/>
    <n v="0.5"/>
    <n v="345"/>
    <n v="345"/>
    <n v="0.5"/>
    <x v="0"/>
    <x v="3"/>
    <x v="4"/>
    <m/>
    <m/>
    <x v="0"/>
  </r>
  <r>
    <s v="AMZ-2025-01455"/>
    <d v="2025-03-09T00:00:00"/>
    <n v="2025"/>
    <x v="2"/>
    <s v="Q1"/>
    <s v="Sunday"/>
    <s v="CUST-65255"/>
    <x v="0"/>
    <x v="22"/>
    <s v="Haryana"/>
    <x v="0"/>
    <x v="2"/>
    <x v="48"/>
    <n v="2"/>
    <n v="1600"/>
    <n v="3200"/>
    <n v="10"/>
    <n v="320"/>
    <n v="2880"/>
    <n v="0.45"/>
    <n v="1296"/>
    <n v="1584"/>
    <n v="0.55000000000000004"/>
    <x v="0"/>
    <x v="2"/>
    <x v="4"/>
    <m/>
    <m/>
    <x v="0"/>
  </r>
  <r>
    <s v="AMZ-2025-00226"/>
    <d v="2025-03-10T00:00:00"/>
    <n v="2025"/>
    <x v="2"/>
    <s v="Q1"/>
    <s v="Monday"/>
    <s v="CUST-83147"/>
    <x v="0"/>
    <x v="13"/>
    <s v="Uttar Pradesh"/>
    <x v="0"/>
    <x v="2"/>
    <x v="77"/>
    <n v="4"/>
    <n v="3990"/>
    <n v="15960"/>
    <n v="10"/>
    <n v="1596"/>
    <n v="14364"/>
    <n v="0.45"/>
    <n v="6463.8"/>
    <n v="7900.2"/>
    <n v="0.54999999999999993"/>
    <x v="2"/>
    <x v="3"/>
    <x v="0"/>
    <d v="2025-03-14T00:00:00"/>
    <n v="3"/>
    <x v="0"/>
  </r>
  <r>
    <s v="AMZ-2025-00383"/>
    <d v="2025-03-10T00:00:00"/>
    <n v="2025"/>
    <x v="2"/>
    <s v="Q1"/>
    <s v="Monday"/>
    <s v="CUST-19099"/>
    <x v="0"/>
    <x v="18"/>
    <s v="Telangana"/>
    <x v="5"/>
    <x v="5"/>
    <x v="82"/>
    <n v="1"/>
    <n v="85980"/>
    <n v="85980"/>
    <n v="0"/>
    <n v="0"/>
    <n v="85980"/>
    <n v="0.57999999999999996"/>
    <n v="49868.399999999994"/>
    <n v="36111.600000000006"/>
    <n v="0.42000000000000004"/>
    <x v="1"/>
    <x v="2"/>
    <x v="3"/>
    <m/>
    <m/>
    <x v="1"/>
  </r>
  <r>
    <s v="AMZ-2025-01263"/>
    <d v="2025-03-10T00:00:00"/>
    <n v="2025"/>
    <x v="2"/>
    <s v="Q1"/>
    <s v="Monday"/>
    <s v="CUST-68028"/>
    <x v="1"/>
    <x v="46"/>
    <s v="Delhi"/>
    <x v="0"/>
    <x v="0"/>
    <x v="6"/>
    <n v="1"/>
    <n v="3340"/>
    <n v="3340"/>
    <n v="25"/>
    <n v="835"/>
    <n v="2505"/>
    <n v="0.47"/>
    <n v="1177.3499999999999"/>
    <n v="1327.65"/>
    <n v="0.53"/>
    <x v="3"/>
    <x v="3"/>
    <x v="0"/>
    <d v="2025-03-11T00:00:00"/>
    <n v="4"/>
    <x v="0"/>
  </r>
  <r>
    <s v="AMZ-2025-00072"/>
    <d v="2025-03-11T00:00:00"/>
    <n v="2025"/>
    <x v="2"/>
    <s v="Q1"/>
    <s v="Tuesday"/>
    <s v="CUST-30033"/>
    <x v="0"/>
    <x v="36"/>
    <s v="Andhra Pradesh"/>
    <x v="5"/>
    <x v="7"/>
    <x v="80"/>
    <n v="4"/>
    <n v="8880"/>
    <n v="35520"/>
    <n v="15"/>
    <n v="5328"/>
    <n v="30192"/>
    <n v="0.48"/>
    <n v="14492.16"/>
    <n v="15699.84"/>
    <n v="0.52"/>
    <x v="6"/>
    <x v="2"/>
    <x v="3"/>
    <m/>
    <m/>
    <x v="1"/>
  </r>
  <r>
    <s v="AMZ-2025-01678"/>
    <d v="2025-03-11T00:00:00"/>
    <n v="2025"/>
    <x v="2"/>
    <s v="Q1"/>
    <s v="Tuesday"/>
    <s v="CUST-99192"/>
    <x v="1"/>
    <x v="23"/>
    <s v="Manipur"/>
    <x v="1"/>
    <x v="6"/>
    <x v="17"/>
    <n v="1"/>
    <n v="4630"/>
    <n v="4630"/>
    <n v="10"/>
    <n v="463"/>
    <n v="4167"/>
    <n v="0.52"/>
    <n v="2166.84"/>
    <n v="2000.1599999999999"/>
    <n v="0.48"/>
    <x v="1"/>
    <x v="1"/>
    <x v="0"/>
    <d v="2025-03-15T00:00:00"/>
    <n v="4"/>
    <x v="0"/>
  </r>
  <r>
    <s v="AMZ-2025-00198"/>
    <d v="2025-03-12T00:00:00"/>
    <n v="2025"/>
    <x v="2"/>
    <s v="Q1"/>
    <s v="Wednesday"/>
    <s v="CUST-19016"/>
    <x v="0"/>
    <x v="49"/>
    <s v="Uttarakhand"/>
    <x v="4"/>
    <x v="0"/>
    <x v="68"/>
    <n v="5"/>
    <n v="6030"/>
    <n v="30150"/>
    <n v="10"/>
    <n v="3015"/>
    <n v="27135"/>
    <n v="0.47"/>
    <n v="12753.449999999999"/>
    <n v="14381.550000000001"/>
    <n v="0.53"/>
    <x v="4"/>
    <x v="0"/>
    <x v="2"/>
    <m/>
    <m/>
    <x v="0"/>
  </r>
  <r>
    <s v="AMZ-2025-00658"/>
    <d v="2025-03-12T00:00:00"/>
    <n v="2025"/>
    <x v="2"/>
    <s v="Q1"/>
    <s v="Wednesday"/>
    <s v="CUST-57739"/>
    <x v="1"/>
    <x v="10"/>
    <s v="Chhattisgarh"/>
    <x v="4"/>
    <x v="2"/>
    <x v="77"/>
    <n v="2"/>
    <n v="2630"/>
    <n v="5260"/>
    <n v="0"/>
    <n v="0"/>
    <n v="5260"/>
    <n v="0.45"/>
    <n v="2367"/>
    <n v="2893"/>
    <n v="0.55000000000000004"/>
    <x v="2"/>
    <x v="3"/>
    <x v="4"/>
    <m/>
    <m/>
    <x v="0"/>
  </r>
  <r>
    <s v="AMZ-2025-00409"/>
    <d v="2025-03-13T00:00:00"/>
    <n v="2025"/>
    <x v="2"/>
    <s v="Q1"/>
    <s v="Thursday"/>
    <s v="CUST-43972"/>
    <x v="0"/>
    <x v="8"/>
    <s v="Delhi"/>
    <x v="0"/>
    <x v="5"/>
    <x v="65"/>
    <n v="5"/>
    <n v="4320"/>
    <n v="21600"/>
    <n v="5"/>
    <n v="1080"/>
    <n v="20520"/>
    <n v="0.57999999999999996"/>
    <n v="11901.599999999999"/>
    <n v="8618.4000000000015"/>
    <n v="0.4200000000000001"/>
    <x v="6"/>
    <x v="3"/>
    <x v="3"/>
    <m/>
    <m/>
    <x v="1"/>
  </r>
  <r>
    <s v="AMZ-2025-00707"/>
    <d v="2025-03-13T00:00:00"/>
    <n v="2025"/>
    <x v="2"/>
    <s v="Q1"/>
    <s v="Thursday"/>
    <s v="CUST-18392"/>
    <x v="1"/>
    <x v="49"/>
    <s v="Uttarakhand"/>
    <x v="4"/>
    <x v="4"/>
    <x v="78"/>
    <n v="3"/>
    <n v="630"/>
    <n v="1890"/>
    <n v="30"/>
    <n v="567"/>
    <n v="1323"/>
    <n v="0.62"/>
    <n v="820.26"/>
    <n v="502.74"/>
    <n v="0.38"/>
    <x v="3"/>
    <x v="1"/>
    <x v="2"/>
    <m/>
    <m/>
    <x v="0"/>
  </r>
  <r>
    <s v="AMZ-2025-00833"/>
    <d v="2025-03-13T00:00:00"/>
    <n v="2025"/>
    <x v="2"/>
    <s v="Q1"/>
    <s v="Thursday"/>
    <s v="CUST-44760"/>
    <x v="1"/>
    <x v="19"/>
    <s v="Tamil Nadu"/>
    <x v="5"/>
    <x v="1"/>
    <x v="19"/>
    <n v="2"/>
    <n v="1090"/>
    <n v="2180"/>
    <n v="0"/>
    <n v="0"/>
    <n v="2180"/>
    <n v="0.35"/>
    <n v="763"/>
    <n v="1417"/>
    <n v="0.65"/>
    <x v="4"/>
    <x v="3"/>
    <x v="0"/>
    <d v="2025-03-15T00:00:00"/>
    <n v="5"/>
    <x v="0"/>
  </r>
  <r>
    <s v="AMZ-2025-00894"/>
    <d v="2025-03-13T00:00:00"/>
    <n v="2025"/>
    <x v="2"/>
    <s v="Q1"/>
    <s v="Thursday"/>
    <s v="CUST-46347"/>
    <x v="1"/>
    <x v="18"/>
    <s v="Telangana"/>
    <x v="5"/>
    <x v="7"/>
    <x v="27"/>
    <n v="1"/>
    <n v="6000"/>
    <n v="6000"/>
    <n v="5"/>
    <n v="300"/>
    <n v="5700"/>
    <n v="0.48"/>
    <n v="2736"/>
    <n v="2964"/>
    <n v="0.52"/>
    <x v="0"/>
    <x v="3"/>
    <x v="3"/>
    <m/>
    <m/>
    <x v="1"/>
  </r>
  <r>
    <s v="AMZ-2025-00966"/>
    <d v="2025-03-13T00:00:00"/>
    <n v="2025"/>
    <x v="2"/>
    <s v="Q1"/>
    <s v="Thursday"/>
    <s v="CUST-25866"/>
    <x v="0"/>
    <x v="19"/>
    <s v="Tamil Nadu"/>
    <x v="5"/>
    <x v="0"/>
    <x v="12"/>
    <n v="3"/>
    <n v="370"/>
    <n v="1110"/>
    <n v="0"/>
    <n v="0"/>
    <n v="1110"/>
    <n v="0.47"/>
    <n v="521.69999999999993"/>
    <n v="588.30000000000007"/>
    <n v="0.53"/>
    <x v="5"/>
    <x v="0"/>
    <x v="4"/>
    <m/>
    <m/>
    <x v="0"/>
  </r>
  <r>
    <s v="AMZ-2025-01425"/>
    <d v="2025-03-13T00:00:00"/>
    <n v="2025"/>
    <x v="2"/>
    <s v="Q1"/>
    <s v="Thursday"/>
    <s v="CUST-93748"/>
    <x v="1"/>
    <x v="19"/>
    <s v="Tamil Nadu"/>
    <x v="5"/>
    <x v="0"/>
    <x v="0"/>
    <n v="2"/>
    <n v="1700"/>
    <n v="3400"/>
    <n v="5"/>
    <n v="170"/>
    <n v="3230"/>
    <n v="0.47"/>
    <n v="1518.1"/>
    <n v="1711.9"/>
    <n v="0.53"/>
    <x v="2"/>
    <x v="3"/>
    <x v="2"/>
    <m/>
    <m/>
    <x v="0"/>
  </r>
  <r>
    <s v="AMZ-2025-00387"/>
    <d v="2025-03-14T00:00:00"/>
    <n v="2025"/>
    <x v="2"/>
    <s v="Q1"/>
    <s v="Friday"/>
    <s v="CUST-76469"/>
    <x v="1"/>
    <x v="26"/>
    <s v="Uttarakhand"/>
    <x v="4"/>
    <x v="3"/>
    <x v="47"/>
    <n v="1"/>
    <n v="4530"/>
    <n v="4530"/>
    <n v="25"/>
    <n v="1132.5"/>
    <n v="3397.5"/>
    <n v="0.5"/>
    <n v="1698.75"/>
    <n v="1698.75"/>
    <n v="0.5"/>
    <x v="1"/>
    <x v="3"/>
    <x v="0"/>
    <d v="2025-03-16T00:00:00"/>
    <n v="5"/>
    <x v="0"/>
  </r>
  <r>
    <s v="AMZ-2025-00415"/>
    <d v="2025-03-14T00:00:00"/>
    <n v="2025"/>
    <x v="2"/>
    <s v="Q1"/>
    <s v="Friday"/>
    <s v="CUST-86484"/>
    <x v="1"/>
    <x v="2"/>
    <s v="Haryana"/>
    <x v="0"/>
    <x v="0"/>
    <x v="49"/>
    <n v="3"/>
    <n v="6000"/>
    <n v="18000"/>
    <n v="25"/>
    <n v="4500"/>
    <n v="13500"/>
    <n v="0.47"/>
    <n v="6345"/>
    <n v="7155"/>
    <n v="0.53"/>
    <x v="3"/>
    <x v="3"/>
    <x v="0"/>
    <d v="2025-03-18T00:00:00"/>
    <n v="4"/>
    <x v="0"/>
  </r>
  <r>
    <s v="AMZ-2025-00572"/>
    <d v="2025-03-14T00:00:00"/>
    <n v="2025"/>
    <x v="2"/>
    <s v="Q1"/>
    <s v="Friday"/>
    <s v="CUST-69638"/>
    <x v="1"/>
    <x v="34"/>
    <s v="Meghalaya"/>
    <x v="1"/>
    <x v="0"/>
    <x v="6"/>
    <n v="3"/>
    <n v="2800"/>
    <n v="8400"/>
    <n v="5"/>
    <n v="420"/>
    <n v="7980"/>
    <n v="0.47"/>
    <n v="3750.6"/>
    <n v="4229.3999999999996"/>
    <n v="0.52999999999999992"/>
    <x v="0"/>
    <x v="3"/>
    <x v="0"/>
    <d v="2025-03-21T00:00:00"/>
    <n v="5"/>
    <x v="0"/>
  </r>
  <r>
    <s v="AMZ-2025-01201"/>
    <d v="2025-03-14T00:00:00"/>
    <n v="2025"/>
    <x v="2"/>
    <s v="Q1"/>
    <s v="Friday"/>
    <s v="CUST-23970"/>
    <x v="0"/>
    <x v="42"/>
    <s v="Jharkhand"/>
    <x v="3"/>
    <x v="0"/>
    <x v="12"/>
    <n v="2"/>
    <n v="500"/>
    <n v="1000"/>
    <n v="10"/>
    <n v="100"/>
    <n v="900"/>
    <n v="0.47"/>
    <n v="423"/>
    <n v="477"/>
    <n v="0.53"/>
    <x v="4"/>
    <x v="1"/>
    <x v="4"/>
    <m/>
    <m/>
    <x v="0"/>
  </r>
  <r>
    <s v="AMZ-2025-01504"/>
    <d v="2025-03-14T00:00:00"/>
    <n v="2025"/>
    <x v="2"/>
    <s v="Q1"/>
    <s v="Friday"/>
    <s v="CUST-86955"/>
    <x v="1"/>
    <x v="31"/>
    <s v="Chhattisgarh"/>
    <x v="4"/>
    <x v="1"/>
    <x v="73"/>
    <n v="4"/>
    <n v="1130"/>
    <n v="4520"/>
    <n v="25"/>
    <n v="1130"/>
    <n v="3390"/>
    <n v="0.35"/>
    <n v="1186.5"/>
    <n v="2203.5"/>
    <n v="0.65"/>
    <x v="6"/>
    <x v="3"/>
    <x v="0"/>
    <d v="2025-03-20T00:00:00"/>
    <n v="3"/>
    <x v="0"/>
  </r>
  <r>
    <s v="AMZ-2025-01289"/>
    <d v="2025-03-15T00:00:00"/>
    <n v="2025"/>
    <x v="2"/>
    <s v="Q1"/>
    <s v="Saturday"/>
    <s v="CUST-71605"/>
    <x v="0"/>
    <x v="31"/>
    <s v="Chhattisgarh"/>
    <x v="4"/>
    <x v="1"/>
    <x v="21"/>
    <n v="2"/>
    <n v="970"/>
    <n v="1940"/>
    <n v="15"/>
    <n v="291"/>
    <n v="1649"/>
    <n v="0.35"/>
    <n v="577.15"/>
    <n v="1071.8499999999999"/>
    <n v="0.64999999999999991"/>
    <x v="5"/>
    <x v="2"/>
    <x v="0"/>
    <d v="2025-03-17T00:00:00"/>
    <n v="5"/>
    <x v="0"/>
  </r>
  <r>
    <s v="AMZ-2025-00049"/>
    <d v="2025-03-16T00:00:00"/>
    <n v="2025"/>
    <x v="2"/>
    <s v="Q1"/>
    <s v="Sunday"/>
    <s v="CUST-69429"/>
    <x v="1"/>
    <x v="8"/>
    <s v="Delhi"/>
    <x v="0"/>
    <x v="1"/>
    <x v="20"/>
    <n v="3"/>
    <n v="1090"/>
    <n v="3270"/>
    <n v="15"/>
    <n v="490.5"/>
    <n v="2779.5"/>
    <n v="0.35"/>
    <n v="972.82499999999993"/>
    <n v="1806.6750000000002"/>
    <n v="0.65"/>
    <x v="5"/>
    <x v="0"/>
    <x v="0"/>
    <d v="2025-03-20T00:00:00"/>
    <n v="3"/>
    <x v="0"/>
  </r>
  <r>
    <s v="AMZ-2025-00079"/>
    <d v="2025-03-16T00:00:00"/>
    <n v="2025"/>
    <x v="2"/>
    <s v="Q1"/>
    <s v="Sunday"/>
    <s v="CUST-79615"/>
    <x v="1"/>
    <x v="21"/>
    <s v="Meghalaya"/>
    <x v="1"/>
    <x v="2"/>
    <x v="13"/>
    <n v="4"/>
    <n v="3420"/>
    <n v="13680"/>
    <n v="0"/>
    <n v="0"/>
    <n v="13680"/>
    <n v="0.45"/>
    <n v="6156"/>
    <n v="7524"/>
    <n v="0.55000000000000004"/>
    <x v="6"/>
    <x v="2"/>
    <x v="0"/>
    <d v="2025-03-22T00:00:00"/>
    <n v="5"/>
    <x v="0"/>
  </r>
  <r>
    <s v="AMZ-2025-01125"/>
    <d v="2025-03-16T00:00:00"/>
    <n v="2025"/>
    <x v="2"/>
    <s v="Q1"/>
    <s v="Sunday"/>
    <s v="CUST-40007"/>
    <x v="0"/>
    <x v="31"/>
    <s v="Chhattisgarh"/>
    <x v="4"/>
    <x v="2"/>
    <x v="31"/>
    <n v="4"/>
    <n v="3100"/>
    <n v="12400"/>
    <n v="0"/>
    <n v="0"/>
    <n v="12400"/>
    <n v="0.45"/>
    <n v="5580"/>
    <n v="6820"/>
    <n v="0.55000000000000004"/>
    <x v="0"/>
    <x v="0"/>
    <x v="4"/>
    <m/>
    <m/>
    <x v="0"/>
  </r>
  <r>
    <s v="AMZ-2025-01368"/>
    <d v="2025-03-17T00:00:00"/>
    <n v="2025"/>
    <x v="2"/>
    <s v="Q1"/>
    <s v="Monday"/>
    <s v="CUST-41195"/>
    <x v="1"/>
    <x v="1"/>
    <s v="Assam"/>
    <x v="1"/>
    <x v="1"/>
    <x v="19"/>
    <n v="4"/>
    <n v="860"/>
    <n v="3440"/>
    <n v="15"/>
    <n v="516"/>
    <n v="2924"/>
    <n v="0.35"/>
    <n v="1023.4"/>
    <n v="1900.6"/>
    <n v="0.65"/>
    <x v="1"/>
    <x v="0"/>
    <x v="2"/>
    <m/>
    <m/>
    <x v="0"/>
  </r>
  <r>
    <s v="AMZ-2025-01658"/>
    <d v="2025-03-17T00:00:00"/>
    <n v="2025"/>
    <x v="2"/>
    <s v="Q1"/>
    <s v="Monday"/>
    <s v="CUST-91678"/>
    <x v="0"/>
    <x v="55"/>
    <s v="Uttar Pradesh"/>
    <x v="0"/>
    <x v="5"/>
    <x v="52"/>
    <n v="1"/>
    <n v="51840"/>
    <n v="51840"/>
    <n v="0"/>
    <n v="0"/>
    <n v="51840"/>
    <n v="0.57999999999999996"/>
    <n v="30067.199999999997"/>
    <n v="21772.800000000003"/>
    <n v="0.42000000000000004"/>
    <x v="3"/>
    <x v="3"/>
    <x v="0"/>
    <d v="2025-03-21T00:00:00"/>
    <n v="5"/>
    <x v="0"/>
  </r>
  <r>
    <s v="AMZ-2025-01403"/>
    <d v="2025-03-18T00:00:00"/>
    <n v="2025"/>
    <x v="2"/>
    <s v="Q1"/>
    <s v="Tuesday"/>
    <s v="CUST-17104"/>
    <x v="1"/>
    <x v="50"/>
    <s v="Bihar"/>
    <x v="3"/>
    <x v="0"/>
    <x v="12"/>
    <n v="1"/>
    <n v="4910"/>
    <n v="4910"/>
    <n v="5"/>
    <n v="245.5"/>
    <n v="4664.5"/>
    <n v="0.47"/>
    <n v="2192.3150000000001"/>
    <n v="2472.1849999999999"/>
    <n v="0.53"/>
    <x v="2"/>
    <x v="0"/>
    <x v="4"/>
    <m/>
    <m/>
    <x v="0"/>
  </r>
  <r>
    <s v="AMZ-2025-01548"/>
    <d v="2025-03-18T00:00:00"/>
    <n v="2025"/>
    <x v="2"/>
    <s v="Q1"/>
    <s v="Tuesday"/>
    <s v="CUST-71894"/>
    <x v="1"/>
    <x v="33"/>
    <s v="Madhya Pradesh"/>
    <x v="2"/>
    <x v="7"/>
    <x v="22"/>
    <n v="1"/>
    <n v="5300"/>
    <n v="5300"/>
    <n v="20"/>
    <n v="1060"/>
    <n v="4240"/>
    <n v="0.48"/>
    <n v="2035.1999999999998"/>
    <n v="2204.8000000000002"/>
    <n v="0.52"/>
    <x v="3"/>
    <x v="0"/>
    <x v="3"/>
    <m/>
    <m/>
    <x v="1"/>
  </r>
  <r>
    <s v="AMZ-2025-00405"/>
    <d v="2025-03-19T00:00:00"/>
    <n v="2025"/>
    <x v="2"/>
    <s v="Q1"/>
    <s v="Wednesday"/>
    <s v="CUST-47777"/>
    <x v="1"/>
    <x v="52"/>
    <s v="Tripura"/>
    <x v="1"/>
    <x v="2"/>
    <x v="33"/>
    <n v="1"/>
    <n v="4910"/>
    <n v="4910"/>
    <n v="25"/>
    <n v="1227.5"/>
    <n v="3682.5"/>
    <n v="0.45"/>
    <n v="1657.125"/>
    <n v="2025.375"/>
    <n v="0.55000000000000004"/>
    <x v="6"/>
    <x v="2"/>
    <x v="3"/>
    <m/>
    <m/>
    <x v="1"/>
  </r>
  <r>
    <s v="AMZ-2025-01076"/>
    <d v="2025-03-19T00:00:00"/>
    <n v="2025"/>
    <x v="2"/>
    <s v="Q1"/>
    <s v="Wednesday"/>
    <s v="CUST-13534"/>
    <x v="0"/>
    <x v="51"/>
    <s v="Madhya Pradesh"/>
    <x v="2"/>
    <x v="2"/>
    <x v="44"/>
    <n v="5"/>
    <n v="1690"/>
    <n v="8450"/>
    <n v="10"/>
    <n v="845"/>
    <n v="7605"/>
    <n v="0.45"/>
    <n v="3422.25"/>
    <n v="4182.75"/>
    <n v="0.55000000000000004"/>
    <x v="3"/>
    <x v="2"/>
    <x v="3"/>
    <m/>
    <m/>
    <x v="1"/>
  </r>
  <r>
    <s v="AMZ-2025-00481"/>
    <d v="2025-03-20T00:00:00"/>
    <n v="2025"/>
    <x v="2"/>
    <s v="Q1"/>
    <s v="Thursday"/>
    <s v="CUST-49240"/>
    <x v="0"/>
    <x v="26"/>
    <s v="Uttarakhand"/>
    <x v="4"/>
    <x v="3"/>
    <x v="54"/>
    <n v="1"/>
    <n v="5400"/>
    <n v="5400"/>
    <n v="0"/>
    <n v="0"/>
    <n v="5400"/>
    <n v="0.5"/>
    <n v="2700"/>
    <n v="2700"/>
    <n v="0.5"/>
    <x v="4"/>
    <x v="2"/>
    <x v="2"/>
    <m/>
    <m/>
    <x v="0"/>
  </r>
  <r>
    <s v="AMZ-2025-00648"/>
    <d v="2025-03-20T00:00:00"/>
    <n v="2025"/>
    <x v="2"/>
    <s v="Q1"/>
    <s v="Thursday"/>
    <s v="CUST-31079"/>
    <x v="0"/>
    <x v="15"/>
    <s v="Kerala"/>
    <x v="5"/>
    <x v="4"/>
    <x v="78"/>
    <n v="2"/>
    <n v="280"/>
    <n v="560"/>
    <n v="0"/>
    <n v="0"/>
    <n v="560"/>
    <n v="0.62"/>
    <n v="347.2"/>
    <n v="212.8"/>
    <n v="0.38"/>
    <x v="2"/>
    <x v="2"/>
    <x v="2"/>
    <m/>
    <m/>
    <x v="0"/>
  </r>
  <r>
    <s v="AMZ-2025-01002"/>
    <d v="2025-03-20T00:00:00"/>
    <n v="2025"/>
    <x v="2"/>
    <s v="Q1"/>
    <s v="Thursday"/>
    <s v="CUST-82692"/>
    <x v="1"/>
    <x v="31"/>
    <s v="Chhattisgarh"/>
    <x v="4"/>
    <x v="2"/>
    <x v="61"/>
    <n v="2"/>
    <n v="4110"/>
    <n v="8220"/>
    <n v="10"/>
    <n v="822"/>
    <n v="7398"/>
    <n v="0.45"/>
    <n v="3329.1"/>
    <n v="4068.9"/>
    <n v="0.55000000000000004"/>
    <x v="1"/>
    <x v="1"/>
    <x v="0"/>
    <d v="2025-03-24T00:00:00"/>
    <n v="5"/>
    <x v="0"/>
  </r>
  <r>
    <s v="AMZ-2025-01321"/>
    <d v="2025-03-20T00:00:00"/>
    <n v="2025"/>
    <x v="2"/>
    <s v="Q1"/>
    <s v="Thursday"/>
    <s v="CUST-20322"/>
    <x v="0"/>
    <x v="49"/>
    <s v="Uttarakhand"/>
    <x v="4"/>
    <x v="0"/>
    <x v="1"/>
    <n v="3"/>
    <n v="550"/>
    <n v="1650"/>
    <n v="10"/>
    <n v="165"/>
    <n v="1485"/>
    <n v="0.47"/>
    <n v="697.94999999999993"/>
    <n v="787.05000000000007"/>
    <n v="0.53"/>
    <x v="6"/>
    <x v="2"/>
    <x v="0"/>
    <d v="2025-03-23T00:00:00"/>
    <n v="4"/>
    <x v="0"/>
  </r>
  <r>
    <s v="AMZ-2025-01390"/>
    <d v="2025-03-20T00:00:00"/>
    <n v="2025"/>
    <x v="2"/>
    <s v="Q1"/>
    <s v="Thursday"/>
    <s v="CUST-37535"/>
    <x v="1"/>
    <x v="33"/>
    <s v="Madhya Pradesh"/>
    <x v="2"/>
    <x v="0"/>
    <x v="76"/>
    <n v="2"/>
    <n v="3860"/>
    <n v="7720"/>
    <n v="0"/>
    <n v="0"/>
    <n v="7720"/>
    <n v="0.47"/>
    <n v="3628.3999999999996"/>
    <n v="4091.6000000000004"/>
    <n v="0.53"/>
    <x v="6"/>
    <x v="1"/>
    <x v="0"/>
    <d v="2025-03-26T00:00:00"/>
    <n v="5"/>
    <x v="0"/>
  </r>
  <r>
    <s v="AMZ-2025-00100"/>
    <d v="2025-03-22T00:00:00"/>
    <n v="2025"/>
    <x v="2"/>
    <s v="Q1"/>
    <s v="Saturday"/>
    <s v="CUST-25915"/>
    <x v="0"/>
    <x v="31"/>
    <s v="Chhattisgarh"/>
    <x v="4"/>
    <x v="3"/>
    <x v="16"/>
    <n v="1"/>
    <n v="5000"/>
    <n v="5000"/>
    <n v="5"/>
    <n v="250"/>
    <n v="4750"/>
    <n v="0.5"/>
    <n v="2375"/>
    <n v="2375"/>
    <n v="0.5"/>
    <x v="0"/>
    <x v="3"/>
    <x v="2"/>
    <m/>
    <m/>
    <x v="0"/>
  </r>
  <r>
    <s v="AMZ-2025-00295"/>
    <d v="2025-03-22T00:00:00"/>
    <n v="2025"/>
    <x v="2"/>
    <s v="Q1"/>
    <s v="Saturday"/>
    <s v="CUST-72518"/>
    <x v="1"/>
    <x v="13"/>
    <s v="Uttar Pradesh"/>
    <x v="0"/>
    <x v="4"/>
    <x v="64"/>
    <n v="5"/>
    <n v="800"/>
    <n v="4000"/>
    <n v="10"/>
    <n v="400"/>
    <n v="3600"/>
    <n v="0.62"/>
    <n v="2232"/>
    <n v="1368"/>
    <n v="0.38"/>
    <x v="1"/>
    <x v="1"/>
    <x v="0"/>
    <d v="2025-03-23T00:00:00"/>
    <n v="5"/>
    <x v="0"/>
  </r>
  <r>
    <s v="AMZ-2025-01091"/>
    <d v="2025-03-22T00:00:00"/>
    <n v="2025"/>
    <x v="2"/>
    <s v="Q1"/>
    <s v="Saturday"/>
    <s v="CUST-51704"/>
    <x v="0"/>
    <x v="23"/>
    <s v="Manipur"/>
    <x v="1"/>
    <x v="1"/>
    <x v="3"/>
    <n v="2"/>
    <n v="910"/>
    <n v="1820"/>
    <n v="0"/>
    <n v="0"/>
    <n v="1820"/>
    <n v="0.35"/>
    <n v="637"/>
    <n v="1183"/>
    <n v="0.65"/>
    <x v="0"/>
    <x v="3"/>
    <x v="4"/>
    <m/>
    <m/>
    <x v="0"/>
  </r>
  <r>
    <s v="AMZ-2025-01328"/>
    <d v="2025-03-22T00:00:00"/>
    <n v="2025"/>
    <x v="2"/>
    <s v="Q1"/>
    <s v="Saturday"/>
    <s v="CUST-91351"/>
    <x v="1"/>
    <x v="50"/>
    <s v="Bihar"/>
    <x v="3"/>
    <x v="1"/>
    <x v="57"/>
    <n v="3"/>
    <n v="660"/>
    <n v="1980"/>
    <n v="0"/>
    <n v="0"/>
    <n v="1980"/>
    <n v="0.35"/>
    <n v="693"/>
    <n v="1287"/>
    <n v="0.65"/>
    <x v="4"/>
    <x v="0"/>
    <x v="4"/>
    <m/>
    <m/>
    <x v="0"/>
  </r>
  <r>
    <s v="AMZ-2025-00231"/>
    <d v="2025-03-23T00:00:00"/>
    <n v="2025"/>
    <x v="2"/>
    <s v="Q1"/>
    <s v="Sunday"/>
    <s v="CUST-83147"/>
    <x v="0"/>
    <x v="13"/>
    <s v="Uttar Pradesh"/>
    <x v="0"/>
    <x v="6"/>
    <x v="67"/>
    <n v="2"/>
    <n v="9770"/>
    <n v="19540"/>
    <n v="20"/>
    <n v="3908"/>
    <n v="15632"/>
    <n v="0.52"/>
    <n v="8128.64"/>
    <n v="7503.36"/>
    <n v="0.48"/>
    <x v="2"/>
    <x v="2"/>
    <x v="1"/>
    <d v="2025-03-24T00:00:00"/>
    <m/>
    <x v="0"/>
  </r>
  <r>
    <s v="AMZ-2025-01361"/>
    <d v="2025-03-23T00:00:00"/>
    <n v="2025"/>
    <x v="2"/>
    <s v="Q1"/>
    <s v="Sunday"/>
    <s v="CUST-93202"/>
    <x v="0"/>
    <x v="20"/>
    <s v="Maharashtra"/>
    <x v="2"/>
    <x v="7"/>
    <x v="28"/>
    <n v="2"/>
    <n v="6070"/>
    <n v="12140"/>
    <n v="0"/>
    <n v="0"/>
    <n v="12140"/>
    <n v="0.48"/>
    <n v="5827.2"/>
    <n v="6312.8"/>
    <n v="0.52"/>
    <x v="6"/>
    <x v="1"/>
    <x v="0"/>
    <d v="2025-03-29T00:00:00"/>
    <n v="3"/>
    <x v="0"/>
  </r>
  <r>
    <s v="AMZ-2025-01511"/>
    <d v="2025-03-24T00:00:00"/>
    <n v="2025"/>
    <x v="2"/>
    <s v="Q1"/>
    <s v="Monday"/>
    <s v="CUST-31319"/>
    <x v="1"/>
    <x v="56"/>
    <s v="Kerala"/>
    <x v="5"/>
    <x v="5"/>
    <x v="52"/>
    <n v="5"/>
    <n v="33310"/>
    <n v="166550"/>
    <n v="20"/>
    <n v="33310"/>
    <n v="133240"/>
    <n v="0.57999999999999996"/>
    <n v="77279.199999999997"/>
    <n v="55960.800000000003"/>
    <n v="0.42000000000000004"/>
    <x v="6"/>
    <x v="3"/>
    <x v="2"/>
    <m/>
    <m/>
    <x v="0"/>
  </r>
  <r>
    <s v="AMZ-2025-01632"/>
    <d v="2025-03-24T00:00:00"/>
    <n v="2025"/>
    <x v="2"/>
    <s v="Q1"/>
    <s v="Monday"/>
    <s v="CUST-16175"/>
    <x v="0"/>
    <x v="41"/>
    <s v="Punjab"/>
    <x v="0"/>
    <x v="3"/>
    <x v="47"/>
    <n v="1"/>
    <n v="2270"/>
    <n v="2270"/>
    <n v="0"/>
    <n v="0"/>
    <n v="2270"/>
    <n v="0.5"/>
    <n v="1135"/>
    <n v="1135"/>
    <n v="0.5"/>
    <x v="0"/>
    <x v="2"/>
    <x v="4"/>
    <m/>
    <m/>
    <x v="0"/>
  </r>
  <r>
    <s v="AMZ-2025-01008"/>
    <d v="2025-03-25T00:00:00"/>
    <n v="2025"/>
    <x v="2"/>
    <s v="Q1"/>
    <s v="Tuesday"/>
    <s v="CUST-46471"/>
    <x v="1"/>
    <x v="32"/>
    <s v="Jharkhand"/>
    <x v="3"/>
    <x v="0"/>
    <x v="70"/>
    <n v="4"/>
    <n v="1170"/>
    <n v="4680"/>
    <n v="0"/>
    <n v="0"/>
    <n v="4680"/>
    <n v="0.47"/>
    <n v="2199.6"/>
    <n v="2480.4"/>
    <n v="0.53"/>
    <x v="1"/>
    <x v="3"/>
    <x v="1"/>
    <d v="2025-03-31T00:00:00"/>
    <m/>
    <x v="0"/>
  </r>
  <r>
    <s v="AMZ-2025-00077"/>
    <d v="2025-03-26T00:00:00"/>
    <n v="2025"/>
    <x v="2"/>
    <s v="Q1"/>
    <s v="Wednesday"/>
    <s v="CUST-99687"/>
    <x v="0"/>
    <x v="26"/>
    <s v="Uttarakhand"/>
    <x v="4"/>
    <x v="6"/>
    <x v="45"/>
    <n v="1"/>
    <n v="3890"/>
    <n v="3890"/>
    <n v="30"/>
    <n v="1167"/>
    <n v="2723"/>
    <n v="0.52"/>
    <n v="1415.96"/>
    <n v="1307.04"/>
    <n v="0.48"/>
    <x v="5"/>
    <x v="1"/>
    <x v="1"/>
    <d v="2025-03-31T00:00:00"/>
    <m/>
    <x v="0"/>
  </r>
  <r>
    <s v="AMZ-2025-00173"/>
    <d v="2025-03-26T00:00:00"/>
    <n v="2025"/>
    <x v="2"/>
    <s v="Q1"/>
    <s v="Wednesday"/>
    <s v="CUST-86225"/>
    <x v="0"/>
    <x v="7"/>
    <s v="Goa"/>
    <x v="2"/>
    <x v="0"/>
    <x v="6"/>
    <n v="2"/>
    <n v="2170"/>
    <n v="4340"/>
    <n v="0"/>
    <n v="0"/>
    <n v="4340"/>
    <n v="0.47"/>
    <n v="2039.8"/>
    <n v="2300.1999999999998"/>
    <n v="0.52999999999999992"/>
    <x v="3"/>
    <x v="1"/>
    <x v="0"/>
    <d v="2025-04-01T00:00:00"/>
    <n v="3"/>
    <x v="0"/>
  </r>
  <r>
    <s v="AMZ-2025-00236"/>
    <d v="2025-03-26T00:00:00"/>
    <n v="2025"/>
    <x v="2"/>
    <s v="Q1"/>
    <s v="Wednesday"/>
    <s v="CUST-10221"/>
    <x v="0"/>
    <x v="31"/>
    <s v="Chhattisgarh"/>
    <x v="4"/>
    <x v="7"/>
    <x v="28"/>
    <n v="2"/>
    <n v="5200"/>
    <n v="10400"/>
    <n v="0"/>
    <n v="0"/>
    <n v="10400"/>
    <n v="0.48"/>
    <n v="4992"/>
    <n v="5408"/>
    <n v="0.52"/>
    <x v="3"/>
    <x v="3"/>
    <x v="0"/>
    <d v="2025-03-28T00:00:00"/>
    <n v="5"/>
    <x v="0"/>
  </r>
  <r>
    <s v="AMZ-2025-00644"/>
    <d v="2025-03-26T00:00:00"/>
    <n v="2025"/>
    <x v="2"/>
    <s v="Q1"/>
    <s v="Wednesday"/>
    <s v="CUST-28958"/>
    <x v="0"/>
    <x v="42"/>
    <s v="Jharkhand"/>
    <x v="3"/>
    <x v="3"/>
    <x v="53"/>
    <n v="1"/>
    <n v="4440"/>
    <n v="4440"/>
    <n v="20"/>
    <n v="888"/>
    <n v="3552"/>
    <n v="0.5"/>
    <n v="1776"/>
    <n v="1776"/>
    <n v="0.5"/>
    <x v="6"/>
    <x v="0"/>
    <x v="0"/>
    <d v="2025-03-27T00:00:00"/>
    <n v="5"/>
    <x v="0"/>
  </r>
  <r>
    <s v="AMZ-2025-01266"/>
    <d v="2025-03-26T00:00:00"/>
    <n v="2025"/>
    <x v="2"/>
    <s v="Q1"/>
    <s v="Wednesday"/>
    <s v="CUST-25194"/>
    <x v="1"/>
    <x v="9"/>
    <s v="Maharashtra"/>
    <x v="2"/>
    <x v="7"/>
    <x v="36"/>
    <n v="3"/>
    <n v="7370"/>
    <n v="22110"/>
    <n v="5"/>
    <n v="1105.5"/>
    <n v="21004.5"/>
    <n v="0.48"/>
    <n v="10082.16"/>
    <n v="10922.34"/>
    <n v="0.52"/>
    <x v="4"/>
    <x v="2"/>
    <x v="0"/>
    <d v="2025-03-30T00:00:00"/>
    <n v="3"/>
    <x v="0"/>
  </r>
  <r>
    <s v="AMZ-2025-00098"/>
    <d v="2025-03-27T00:00:00"/>
    <n v="2025"/>
    <x v="2"/>
    <s v="Q1"/>
    <s v="Thursday"/>
    <s v="CUST-34914"/>
    <x v="0"/>
    <x v="16"/>
    <s v="Tripura"/>
    <x v="1"/>
    <x v="2"/>
    <x v="4"/>
    <n v="1"/>
    <n v="2400"/>
    <n v="2400"/>
    <n v="0"/>
    <n v="0"/>
    <n v="2400"/>
    <n v="0.45"/>
    <n v="1080"/>
    <n v="1320"/>
    <n v="0.55000000000000004"/>
    <x v="6"/>
    <x v="0"/>
    <x v="1"/>
    <d v="2025-04-03T00:00:00"/>
    <m/>
    <x v="0"/>
  </r>
  <r>
    <s v="AMZ-2025-00241"/>
    <d v="2025-03-27T00:00:00"/>
    <n v="2025"/>
    <x v="2"/>
    <s v="Q1"/>
    <s v="Thursday"/>
    <s v="CUST-65296"/>
    <x v="0"/>
    <x v="15"/>
    <s v="Kerala"/>
    <x v="5"/>
    <x v="2"/>
    <x v="77"/>
    <n v="2"/>
    <n v="760"/>
    <n v="1520"/>
    <n v="15"/>
    <n v="228"/>
    <n v="1292"/>
    <n v="0.45"/>
    <n v="581.4"/>
    <n v="710.6"/>
    <n v="0.55000000000000004"/>
    <x v="2"/>
    <x v="3"/>
    <x v="4"/>
    <m/>
    <m/>
    <x v="0"/>
  </r>
  <r>
    <s v="AMZ-2025-00276"/>
    <d v="2025-03-27T00:00:00"/>
    <n v="2025"/>
    <x v="2"/>
    <s v="Q1"/>
    <s v="Thursday"/>
    <s v="CUST-94896"/>
    <x v="0"/>
    <x v="52"/>
    <s v="Tripura"/>
    <x v="1"/>
    <x v="6"/>
    <x v="17"/>
    <n v="2"/>
    <n v="2550"/>
    <n v="5100"/>
    <n v="10"/>
    <n v="510"/>
    <n v="4590"/>
    <n v="0.52"/>
    <n v="2386.8000000000002"/>
    <n v="2203.1999999999998"/>
    <n v="0.48"/>
    <x v="6"/>
    <x v="3"/>
    <x v="0"/>
    <d v="2025-03-29T00:00:00"/>
    <n v="4"/>
    <x v="0"/>
  </r>
  <r>
    <s v="AMZ-2025-00849"/>
    <d v="2025-03-27T00:00:00"/>
    <n v="2025"/>
    <x v="2"/>
    <s v="Q1"/>
    <s v="Thursday"/>
    <s v="CUST-39154"/>
    <x v="1"/>
    <x v="18"/>
    <s v="Telangana"/>
    <x v="5"/>
    <x v="6"/>
    <x v="39"/>
    <n v="2"/>
    <n v="7960"/>
    <n v="15920"/>
    <n v="0"/>
    <n v="0"/>
    <n v="15920"/>
    <n v="0.52"/>
    <n v="8278.4"/>
    <n v="7641.6"/>
    <n v="0.48000000000000004"/>
    <x v="6"/>
    <x v="0"/>
    <x v="3"/>
    <m/>
    <m/>
    <x v="1"/>
  </r>
  <r>
    <s v="AMZ-2025-01608"/>
    <d v="2025-03-27T00:00:00"/>
    <n v="2025"/>
    <x v="2"/>
    <s v="Q1"/>
    <s v="Thursday"/>
    <s v="CUST-54057"/>
    <x v="1"/>
    <x v="10"/>
    <s v="Chhattisgarh"/>
    <x v="4"/>
    <x v="6"/>
    <x v="34"/>
    <n v="1"/>
    <n v="1230"/>
    <n v="1230"/>
    <n v="0"/>
    <n v="0"/>
    <n v="1230"/>
    <n v="0.52"/>
    <n v="639.6"/>
    <n v="590.4"/>
    <n v="0.48"/>
    <x v="0"/>
    <x v="3"/>
    <x v="0"/>
    <d v="2025-03-29T00:00:00"/>
    <n v="4"/>
    <x v="0"/>
  </r>
  <r>
    <s v="AMZ-2025-00074"/>
    <d v="2025-03-28T00:00:00"/>
    <n v="2025"/>
    <x v="2"/>
    <s v="Q1"/>
    <s v="Friday"/>
    <s v="CUST-30033"/>
    <x v="0"/>
    <x v="36"/>
    <s v="Andhra Pradesh"/>
    <x v="5"/>
    <x v="4"/>
    <x v="71"/>
    <n v="4"/>
    <n v="860"/>
    <n v="3440"/>
    <n v="25"/>
    <n v="860"/>
    <n v="2580"/>
    <n v="0.62"/>
    <n v="1599.6"/>
    <n v="980.40000000000009"/>
    <n v="0.38000000000000006"/>
    <x v="0"/>
    <x v="3"/>
    <x v="2"/>
    <m/>
    <m/>
    <x v="0"/>
  </r>
  <r>
    <s v="AMZ-2025-00489"/>
    <d v="2025-03-28T00:00:00"/>
    <n v="2025"/>
    <x v="2"/>
    <s v="Q1"/>
    <s v="Friday"/>
    <s v="CUST-26299"/>
    <x v="0"/>
    <x v="28"/>
    <s v="West Bengal"/>
    <x v="3"/>
    <x v="5"/>
    <x v="26"/>
    <n v="1"/>
    <n v="43740"/>
    <n v="43740"/>
    <n v="20"/>
    <n v="8748"/>
    <n v="34992"/>
    <n v="0.57999999999999996"/>
    <n v="20295.359999999997"/>
    <n v="14696.640000000003"/>
    <n v="0.4200000000000001"/>
    <x v="3"/>
    <x v="2"/>
    <x v="4"/>
    <m/>
    <m/>
    <x v="0"/>
  </r>
  <r>
    <s v="AMZ-2025-01649"/>
    <d v="2025-03-28T00:00:00"/>
    <n v="2025"/>
    <x v="2"/>
    <s v="Q1"/>
    <s v="Friday"/>
    <s v="CUST-38893"/>
    <x v="0"/>
    <x v="37"/>
    <s v="Tamil Nadu"/>
    <x v="5"/>
    <x v="5"/>
    <x v="32"/>
    <n v="3"/>
    <n v="82390"/>
    <n v="247170"/>
    <n v="5"/>
    <n v="12358.5"/>
    <n v="234811.5"/>
    <n v="0.57999999999999996"/>
    <n v="136190.66999999998"/>
    <n v="98620.830000000016"/>
    <n v="0.4200000000000001"/>
    <x v="5"/>
    <x v="3"/>
    <x v="1"/>
    <d v="2025-04-04T00:00:00"/>
    <m/>
    <x v="0"/>
  </r>
  <r>
    <s v="AMZ-2025-00325"/>
    <d v="2025-03-29T00:00:00"/>
    <n v="2025"/>
    <x v="2"/>
    <s v="Q1"/>
    <s v="Saturday"/>
    <s v="CUST-52487"/>
    <x v="1"/>
    <x v="52"/>
    <s v="Tripura"/>
    <x v="1"/>
    <x v="5"/>
    <x v="38"/>
    <n v="5"/>
    <n v="27300"/>
    <n v="136500"/>
    <n v="10"/>
    <n v="13650"/>
    <n v="122850"/>
    <n v="0.57999999999999996"/>
    <n v="71253"/>
    <n v="51597"/>
    <n v="0.42"/>
    <x v="0"/>
    <x v="2"/>
    <x v="0"/>
    <d v="2025-04-02T00:00:00"/>
    <n v="3"/>
    <x v="0"/>
  </r>
  <r>
    <s v="AMZ-2025-01389"/>
    <d v="2025-03-29T00:00:00"/>
    <n v="2025"/>
    <x v="2"/>
    <s v="Q1"/>
    <s v="Saturday"/>
    <s v="CUST-37535"/>
    <x v="1"/>
    <x v="33"/>
    <s v="Madhya Pradesh"/>
    <x v="2"/>
    <x v="2"/>
    <x v="61"/>
    <n v="2"/>
    <n v="4560"/>
    <n v="9120"/>
    <n v="15"/>
    <n v="1368"/>
    <n v="7752"/>
    <n v="0.45"/>
    <n v="3488.4"/>
    <n v="4263.6000000000004"/>
    <n v="0.55000000000000004"/>
    <x v="2"/>
    <x v="3"/>
    <x v="0"/>
    <d v="2025-03-30T00:00:00"/>
    <n v="4"/>
    <x v="0"/>
  </r>
  <r>
    <s v="AMZ-2025-00376"/>
    <d v="2025-03-30T00:00:00"/>
    <n v="2025"/>
    <x v="2"/>
    <s v="Q1"/>
    <s v="Sunday"/>
    <s v="CUST-16826"/>
    <x v="0"/>
    <x v="26"/>
    <s v="Uttarakhand"/>
    <x v="4"/>
    <x v="1"/>
    <x v="9"/>
    <n v="1"/>
    <n v="1200"/>
    <n v="1200"/>
    <n v="30"/>
    <n v="360"/>
    <n v="840"/>
    <n v="0.35"/>
    <n v="294"/>
    <n v="546"/>
    <n v="0.65"/>
    <x v="5"/>
    <x v="3"/>
    <x v="3"/>
    <m/>
    <m/>
    <x v="1"/>
  </r>
  <r>
    <s v="AMZ-2025-00820"/>
    <d v="2025-03-30T00:00:00"/>
    <n v="2025"/>
    <x v="2"/>
    <s v="Q1"/>
    <s v="Sunday"/>
    <s v="CUST-96752"/>
    <x v="1"/>
    <x v="35"/>
    <s v="West Bengal"/>
    <x v="3"/>
    <x v="7"/>
    <x v="36"/>
    <n v="4"/>
    <n v="5200"/>
    <n v="20800"/>
    <n v="0"/>
    <n v="0"/>
    <n v="20800"/>
    <n v="0.48"/>
    <n v="9984"/>
    <n v="10816"/>
    <n v="0.52"/>
    <x v="1"/>
    <x v="2"/>
    <x v="0"/>
    <d v="2025-04-01T00:00:00"/>
    <n v="4"/>
    <x v="0"/>
  </r>
  <r>
    <s v="AMZ-2025-00129"/>
    <d v="2025-03-31T00:00:00"/>
    <n v="2025"/>
    <x v="2"/>
    <s v="Q1"/>
    <s v="Monday"/>
    <s v="CUST-70946"/>
    <x v="0"/>
    <x v="39"/>
    <s v="Odisha"/>
    <x v="3"/>
    <x v="2"/>
    <x v="13"/>
    <n v="4"/>
    <n v="1640"/>
    <n v="6560"/>
    <n v="10"/>
    <n v="656"/>
    <n v="5904"/>
    <n v="0.45"/>
    <n v="2656.8"/>
    <n v="3247.2"/>
    <n v="0.54999999999999993"/>
    <x v="1"/>
    <x v="3"/>
    <x v="0"/>
    <d v="2025-04-02T00:00:00"/>
    <n v="4"/>
    <x v="0"/>
  </r>
  <r>
    <s v="AMZ-2025-01401"/>
    <d v="2025-03-31T00:00:00"/>
    <n v="2025"/>
    <x v="2"/>
    <s v="Q1"/>
    <s v="Monday"/>
    <s v="CUST-74942"/>
    <x v="0"/>
    <x v="24"/>
    <s v="Maharashtra"/>
    <x v="2"/>
    <x v="3"/>
    <x v="15"/>
    <n v="1"/>
    <n v="5390"/>
    <n v="5390"/>
    <n v="10"/>
    <n v="539"/>
    <n v="4851"/>
    <n v="0.5"/>
    <n v="2425.5"/>
    <n v="2425.5"/>
    <n v="0.5"/>
    <x v="6"/>
    <x v="3"/>
    <x v="4"/>
    <m/>
    <m/>
    <x v="0"/>
  </r>
  <r>
    <s v="AMZ-2025-01606"/>
    <d v="2025-03-31T00:00:00"/>
    <n v="2025"/>
    <x v="2"/>
    <s v="Q1"/>
    <s v="Monday"/>
    <s v="CUST-89516"/>
    <x v="0"/>
    <x v="34"/>
    <s v="Meghalaya"/>
    <x v="1"/>
    <x v="3"/>
    <x v="81"/>
    <n v="5"/>
    <n v="1970"/>
    <n v="9850"/>
    <n v="5"/>
    <n v="492.5"/>
    <n v="9357.5"/>
    <n v="0.5"/>
    <n v="4678.75"/>
    <n v="4678.75"/>
    <n v="0.5"/>
    <x v="2"/>
    <x v="1"/>
    <x v="3"/>
    <m/>
    <m/>
    <x v="1"/>
  </r>
  <r>
    <s v="AMZ-2025-00155"/>
    <d v="2025-04-01T00:00:00"/>
    <n v="2025"/>
    <x v="3"/>
    <s v="Q2"/>
    <s v="Tuesday"/>
    <s v="CUST-59857"/>
    <x v="0"/>
    <x v="1"/>
    <s v="Assam"/>
    <x v="1"/>
    <x v="4"/>
    <x v="71"/>
    <n v="3"/>
    <n v="660"/>
    <n v="1980"/>
    <n v="10"/>
    <n v="198"/>
    <n v="1782"/>
    <n v="0.62"/>
    <n v="1104.8399999999999"/>
    <n v="677.16000000000008"/>
    <n v="0.38000000000000006"/>
    <x v="1"/>
    <x v="3"/>
    <x v="0"/>
    <d v="2025-04-08T00:00:00"/>
    <n v="4"/>
    <x v="0"/>
  </r>
  <r>
    <s v="AMZ-2025-00647"/>
    <d v="2025-04-01T00:00:00"/>
    <n v="2025"/>
    <x v="3"/>
    <s v="Q2"/>
    <s v="Tuesday"/>
    <s v="CUST-31079"/>
    <x v="0"/>
    <x v="15"/>
    <s v="Kerala"/>
    <x v="5"/>
    <x v="3"/>
    <x v="16"/>
    <n v="4"/>
    <n v="4680"/>
    <n v="18720"/>
    <n v="0"/>
    <n v="0"/>
    <n v="18720"/>
    <n v="0.5"/>
    <n v="9360"/>
    <n v="9360"/>
    <n v="0.5"/>
    <x v="1"/>
    <x v="0"/>
    <x v="0"/>
    <d v="2025-04-07T00:00:00"/>
    <n v="3"/>
    <x v="0"/>
  </r>
  <r>
    <s v="AMZ-2025-01182"/>
    <d v="2025-04-01T00:00:00"/>
    <n v="2025"/>
    <x v="3"/>
    <s v="Q2"/>
    <s v="Tuesday"/>
    <s v="CUST-42493"/>
    <x v="0"/>
    <x v="46"/>
    <s v="Delhi"/>
    <x v="0"/>
    <x v="6"/>
    <x v="67"/>
    <n v="4"/>
    <n v="5420"/>
    <n v="21680"/>
    <n v="0"/>
    <n v="0"/>
    <n v="21680"/>
    <n v="0.52"/>
    <n v="11273.6"/>
    <n v="10406.4"/>
    <n v="0.48"/>
    <x v="1"/>
    <x v="0"/>
    <x v="0"/>
    <d v="2025-04-08T00:00:00"/>
    <n v="4"/>
    <x v="0"/>
  </r>
  <r>
    <s v="AMZ-2025-01588"/>
    <d v="2025-04-01T00:00:00"/>
    <n v="2025"/>
    <x v="3"/>
    <s v="Q2"/>
    <s v="Tuesday"/>
    <s v="CUST-25525"/>
    <x v="1"/>
    <x v="4"/>
    <s v="Madhya Pradesh"/>
    <x v="2"/>
    <x v="3"/>
    <x v="16"/>
    <n v="3"/>
    <n v="1060"/>
    <n v="3180"/>
    <n v="25"/>
    <n v="795"/>
    <n v="2385"/>
    <n v="0.5"/>
    <n v="1192.5"/>
    <n v="1192.5"/>
    <n v="0.5"/>
    <x v="0"/>
    <x v="3"/>
    <x v="0"/>
    <d v="2025-04-06T00:00:00"/>
    <n v="5"/>
    <x v="0"/>
  </r>
  <r>
    <s v="AMZ-2025-00041"/>
    <d v="2025-04-02T00:00:00"/>
    <n v="2025"/>
    <x v="3"/>
    <s v="Q2"/>
    <s v="Wednesday"/>
    <s v="CUST-97416"/>
    <x v="0"/>
    <x v="17"/>
    <s v="Rajasthan"/>
    <x v="0"/>
    <x v="2"/>
    <x v="61"/>
    <n v="5"/>
    <n v="1900"/>
    <n v="9500"/>
    <n v="0"/>
    <n v="0"/>
    <n v="9500"/>
    <n v="0.45"/>
    <n v="4275"/>
    <n v="5225"/>
    <n v="0.55000000000000004"/>
    <x v="0"/>
    <x v="0"/>
    <x v="4"/>
    <m/>
    <m/>
    <x v="0"/>
  </r>
  <r>
    <s v="AMZ-2025-00616"/>
    <d v="2025-04-02T00:00:00"/>
    <n v="2025"/>
    <x v="3"/>
    <s v="Q2"/>
    <s v="Wednesday"/>
    <s v="CUST-80855"/>
    <x v="0"/>
    <x v="11"/>
    <s v="Haryana"/>
    <x v="0"/>
    <x v="7"/>
    <x v="69"/>
    <n v="3"/>
    <n v="3480"/>
    <n v="10440"/>
    <n v="0"/>
    <n v="0"/>
    <n v="10440"/>
    <n v="0.48"/>
    <n v="5011.2"/>
    <n v="5428.8"/>
    <n v="0.52"/>
    <x v="6"/>
    <x v="3"/>
    <x v="0"/>
    <d v="2025-04-09T00:00:00"/>
    <n v="4"/>
    <x v="0"/>
  </r>
  <r>
    <s v="AMZ-2025-01581"/>
    <d v="2025-04-02T00:00:00"/>
    <n v="2025"/>
    <x v="3"/>
    <s v="Q2"/>
    <s v="Wednesday"/>
    <s v="CUST-96673"/>
    <x v="1"/>
    <x v="17"/>
    <s v="Rajasthan"/>
    <x v="0"/>
    <x v="5"/>
    <x v="38"/>
    <n v="4"/>
    <n v="50330"/>
    <n v="201320"/>
    <n v="10"/>
    <n v="20132"/>
    <n v="181188"/>
    <n v="0.57999999999999996"/>
    <n v="105089.04"/>
    <n v="76098.960000000006"/>
    <n v="0.42000000000000004"/>
    <x v="3"/>
    <x v="2"/>
    <x v="2"/>
    <m/>
    <m/>
    <x v="0"/>
  </r>
  <r>
    <s v="AMZ-2025-00184"/>
    <d v="2025-04-03T00:00:00"/>
    <n v="2025"/>
    <x v="3"/>
    <s v="Q2"/>
    <s v="Thursday"/>
    <s v="CUST-81066"/>
    <x v="0"/>
    <x v="38"/>
    <s v="Gujarat"/>
    <x v="2"/>
    <x v="0"/>
    <x v="8"/>
    <n v="1"/>
    <n v="5310"/>
    <n v="5310"/>
    <n v="0"/>
    <n v="0"/>
    <n v="5310"/>
    <n v="0.47"/>
    <n v="2495.6999999999998"/>
    <n v="2814.3"/>
    <n v="0.53"/>
    <x v="6"/>
    <x v="3"/>
    <x v="3"/>
    <m/>
    <m/>
    <x v="1"/>
  </r>
  <r>
    <s v="AMZ-2025-00579"/>
    <d v="2025-04-03T00:00:00"/>
    <n v="2025"/>
    <x v="3"/>
    <s v="Q2"/>
    <s v="Thursday"/>
    <s v="CUST-53309"/>
    <x v="0"/>
    <x v="30"/>
    <s v="Punjab"/>
    <x v="0"/>
    <x v="0"/>
    <x v="6"/>
    <n v="3"/>
    <n v="4620"/>
    <n v="13860"/>
    <n v="15"/>
    <n v="2079"/>
    <n v="11781"/>
    <n v="0.47"/>
    <n v="5537.07"/>
    <n v="6243.93"/>
    <n v="0.53"/>
    <x v="0"/>
    <x v="1"/>
    <x v="0"/>
    <d v="2025-04-04T00:00:00"/>
    <n v="3"/>
    <x v="0"/>
  </r>
  <r>
    <s v="AMZ-2025-00716"/>
    <d v="2025-04-03T00:00:00"/>
    <n v="2025"/>
    <x v="3"/>
    <s v="Q2"/>
    <s v="Thursday"/>
    <s v="CUST-30635"/>
    <x v="1"/>
    <x v="47"/>
    <s v="Gujarat"/>
    <x v="2"/>
    <x v="2"/>
    <x v="31"/>
    <n v="5"/>
    <n v="4720"/>
    <n v="23600"/>
    <n v="15"/>
    <n v="3540"/>
    <n v="20060"/>
    <n v="0.45"/>
    <n v="9027"/>
    <n v="11033"/>
    <n v="0.55000000000000004"/>
    <x v="3"/>
    <x v="1"/>
    <x v="3"/>
    <m/>
    <m/>
    <x v="1"/>
  </r>
  <r>
    <s v="AMZ-2025-00816"/>
    <d v="2025-04-03T00:00:00"/>
    <n v="2025"/>
    <x v="3"/>
    <s v="Q2"/>
    <s v="Thursday"/>
    <s v="CUST-43082"/>
    <x v="1"/>
    <x v="20"/>
    <s v="Maharashtra"/>
    <x v="2"/>
    <x v="3"/>
    <x v="18"/>
    <n v="5"/>
    <n v="1760"/>
    <n v="8800"/>
    <n v="30"/>
    <n v="2640"/>
    <n v="6160"/>
    <n v="0.5"/>
    <n v="3080"/>
    <n v="3080"/>
    <n v="0.5"/>
    <x v="5"/>
    <x v="2"/>
    <x v="0"/>
    <d v="2025-04-04T00:00:00"/>
    <n v="5"/>
    <x v="0"/>
  </r>
  <r>
    <s v="AMZ-2025-00915"/>
    <d v="2025-04-03T00:00:00"/>
    <n v="2025"/>
    <x v="3"/>
    <s v="Q2"/>
    <s v="Thursday"/>
    <s v="CUST-15965"/>
    <x v="0"/>
    <x v="9"/>
    <s v="Maharashtra"/>
    <x v="2"/>
    <x v="3"/>
    <x v="42"/>
    <n v="4"/>
    <n v="2420"/>
    <n v="9680"/>
    <n v="0"/>
    <n v="0"/>
    <n v="9680"/>
    <n v="0.5"/>
    <n v="4840"/>
    <n v="4840"/>
    <n v="0.5"/>
    <x v="2"/>
    <x v="3"/>
    <x v="0"/>
    <d v="2025-04-09T00:00:00"/>
    <n v="4"/>
    <x v="0"/>
  </r>
  <r>
    <s v="AMZ-2025-01079"/>
    <d v="2025-04-03T00:00:00"/>
    <n v="2025"/>
    <x v="3"/>
    <s v="Q2"/>
    <s v="Thursday"/>
    <s v="CUST-11025"/>
    <x v="1"/>
    <x v="49"/>
    <s v="Uttarakhand"/>
    <x v="4"/>
    <x v="1"/>
    <x v="3"/>
    <n v="5"/>
    <n v="1290"/>
    <n v="6450"/>
    <n v="0"/>
    <n v="0"/>
    <n v="6450"/>
    <n v="0.35"/>
    <n v="2257.5"/>
    <n v="4192.5"/>
    <n v="0.65"/>
    <x v="0"/>
    <x v="0"/>
    <x v="0"/>
    <d v="2025-04-08T00:00:00"/>
    <n v="5"/>
    <x v="0"/>
  </r>
  <r>
    <s v="AMZ-2025-01510"/>
    <d v="2025-04-03T00:00:00"/>
    <n v="2025"/>
    <x v="3"/>
    <s v="Q2"/>
    <s v="Thursday"/>
    <s v="CUST-31319"/>
    <x v="1"/>
    <x v="56"/>
    <s v="Kerala"/>
    <x v="5"/>
    <x v="4"/>
    <x v="71"/>
    <n v="5"/>
    <n v="940"/>
    <n v="4700"/>
    <n v="20"/>
    <n v="940"/>
    <n v="3760"/>
    <n v="0.62"/>
    <n v="2331.1999999999998"/>
    <n v="1428.8000000000002"/>
    <n v="0.38000000000000006"/>
    <x v="6"/>
    <x v="3"/>
    <x v="0"/>
    <d v="2025-04-05T00:00:00"/>
    <n v="4"/>
    <x v="0"/>
  </r>
  <r>
    <s v="AMZ-2025-00445"/>
    <d v="2025-04-04T00:00:00"/>
    <n v="2025"/>
    <x v="3"/>
    <s v="Q2"/>
    <s v="Friday"/>
    <s v="CUST-88222"/>
    <x v="0"/>
    <x v="4"/>
    <s v="Madhya Pradesh"/>
    <x v="2"/>
    <x v="6"/>
    <x v="35"/>
    <n v="2"/>
    <n v="3010"/>
    <n v="6020"/>
    <n v="5"/>
    <n v="301"/>
    <n v="5719"/>
    <n v="0.52"/>
    <n v="2973.88"/>
    <n v="2745.12"/>
    <n v="0.48"/>
    <x v="3"/>
    <x v="1"/>
    <x v="0"/>
    <d v="2025-04-05T00:00:00"/>
    <n v="5"/>
    <x v="0"/>
  </r>
  <r>
    <s v="AMZ-2025-00676"/>
    <d v="2025-04-04T00:00:00"/>
    <n v="2025"/>
    <x v="3"/>
    <s v="Q2"/>
    <s v="Friday"/>
    <s v="CUST-13552"/>
    <x v="0"/>
    <x v="52"/>
    <s v="Tripura"/>
    <x v="1"/>
    <x v="1"/>
    <x v="57"/>
    <n v="2"/>
    <n v="630"/>
    <n v="1260"/>
    <n v="5"/>
    <n v="63"/>
    <n v="1197"/>
    <n v="0.35"/>
    <n v="418.95"/>
    <n v="778.05"/>
    <n v="0.64999999999999991"/>
    <x v="4"/>
    <x v="1"/>
    <x v="0"/>
    <d v="2025-04-10T00:00:00"/>
    <n v="4"/>
    <x v="0"/>
  </r>
  <r>
    <s v="AMZ-2025-00718"/>
    <d v="2025-04-04T00:00:00"/>
    <n v="2025"/>
    <x v="3"/>
    <s v="Q2"/>
    <s v="Friday"/>
    <s v="CUST-27786"/>
    <x v="1"/>
    <x v="52"/>
    <s v="Tripura"/>
    <x v="1"/>
    <x v="4"/>
    <x v="78"/>
    <n v="4"/>
    <n v="920"/>
    <n v="3680"/>
    <n v="25"/>
    <n v="920"/>
    <n v="2760"/>
    <n v="0.62"/>
    <n v="1711.2"/>
    <n v="1048.8"/>
    <n v="0.38"/>
    <x v="3"/>
    <x v="1"/>
    <x v="0"/>
    <d v="2025-04-07T00:00:00"/>
    <n v="5"/>
    <x v="0"/>
  </r>
  <r>
    <s v="AMZ-2025-01156"/>
    <d v="2025-04-04T00:00:00"/>
    <n v="2025"/>
    <x v="3"/>
    <s v="Q2"/>
    <s v="Friday"/>
    <s v="CUST-51904"/>
    <x v="1"/>
    <x v="15"/>
    <s v="Kerala"/>
    <x v="5"/>
    <x v="2"/>
    <x v="4"/>
    <n v="4"/>
    <n v="2300"/>
    <n v="9200"/>
    <n v="10"/>
    <n v="920"/>
    <n v="8280"/>
    <n v="0.45"/>
    <n v="3726"/>
    <n v="4554"/>
    <n v="0.55000000000000004"/>
    <x v="5"/>
    <x v="0"/>
    <x v="2"/>
    <m/>
    <m/>
    <x v="0"/>
  </r>
  <r>
    <s v="AMZ-2025-00267"/>
    <d v="2025-04-05T00:00:00"/>
    <n v="2025"/>
    <x v="3"/>
    <s v="Q2"/>
    <s v="Saturday"/>
    <s v="CUST-70258"/>
    <x v="0"/>
    <x v="49"/>
    <s v="Uttarakhand"/>
    <x v="4"/>
    <x v="4"/>
    <x v="25"/>
    <n v="4"/>
    <n v="310"/>
    <n v="1240"/>
    <n v="10"/>
    <n v="124"/>
    <n v="1116"/>
    <n v="0.62"/>
    <n v="691.92"/>
    <n v="424.08000000000004"/>
    <n v="0.38000000000000006"/>
    <x v="6"/>
    <x v="0"/>
    <x v="1"/>
    <d v="2025-04-12T00:00:00"/>
    <m/>
    <x v="0"/>
  </r>
  <r>
    <s v="AMZ-2025-00739"/>
    <d v="2025-04-05T00:00:00"/>
    <n v="2025"/>
    <x v="3"/>
    <s v="Q2"/>
    <s v="Saturday"/>
    <s v="CUST-30926"/>
    <x v="0"/>
    <x v="27"/>
    <s v="West Bengal"/>
    <x v="3"/>
    <x v="3"/>
    <x v="47"/>
    <n v="3"/>
    <n v="3280"/>
    <n v="9840"/>
    <n v="10"/>
    <n v="984"/>
    <n v="8856"/>
    <n v="0.5"/>
    <n v="4428"/>
    <n v="4428"/>
    <n v="0.5"/>
    <x v="1"/>
    <x v="1"/>
    <x v="0"/>
    <d v="2025-04-06T00:00:00"/>
    <n v="3"/>
    <x v="0"/>
  </r>
  <r>
    <s v="AMZ-2025-01071"/>
    <d v="2025-04-05T00:00:00"/>
    <n v="2025"/>
    <x v="3"/>
    <s v="Q2"/>
    <s v="Saturday"/>
    <s v="CUST-55309"/>
    <x v="1"/>
    <x v="36"/>
    <s v="Andhra Pradesh"/>
    <x v="5"/>
    <x v="2"/>
    <x v="77"/>
    <n v="4"/>
    <n v="2060"/>
    <n v="8240"/>
    <n v="10"/>
    <n v="824"/>
    <n v="7416"/>
    <n v="0.45"/>
    <n v="3337.2000000000003"/>
    <n v="4078.7999999999997"/>
    <n v="0.54999999999999993"/>
    <x v="1"/>
    <x v="0"/>
    <x v="1"/>
    <d v="2025-04-07T00:00:00"/>
    <m/>
    <x v="0"/>
  </r>
  <r>
    <s v="AMZ-2025-01700"/>
    <d v="2025-04-05T00:00:00"/>
    <n v="2025"/>
    <x v="3"/>
    <s v="Q2"/>
    <s v="Saturday"/>
    <s v="CUST-44600"/>
    <x v="0"/>
    <x v="51"/>
    <s v="Madhya Pradesh"/>
    <x v="2"/>
    <x v="0"/>
    <x v="68"/>
    <n v="3"/>
    <n v="1470"/>
    <n v="4410"/>
    <n v="10"/>
    <n v="441"/>
    <n v="3969"/>
    <n v="0.47"/>
    <n v="1865.4299999999998"/>
    <n v="2103.5700000000002"/>
    <n v="0.53"/>
    <x v="6"/>
    <x v="0"/>
    <x v="4"/>
    <m/>
    <m/>
    <x v="0"/>
  </r>
  <r>
    <s v="AMZ-2025-00735"/>
    <d v="2025-04-07T00:00:00"/>
    <n v="2025"/>
    <x v="3"/>
    <s v="Q2"/>
    <s v="Monday"/>
    <s v="CUST-87832"/>
    <x v="1"/>
    <x v="10"/>
    <s v="Chhattisgarh"/>
    <x v="4"/>
    <x v="6"/>
    <x v="45"/>
    <n v="2"/>
    <n v="2470"/>
    <n v="4940"/>
    <n v="15"/>
    <n v="741"/>
    <n v="4199"/>
    <n v="0.52"/>
    <n v="2183.48"/>
    <n v="2015.52"/>
    <n v="0.48"/>
    <x v="2"/>
    <x v="2"/>
    <x v="0"/>
    <d v="2025-04-10T00:00:00"/>
    <n v="4"/>
    <x v="0"/>
  </r>
  <r>
    <s v="AMZ-2025-00753"/>
    <d v="2025-04-07T00:00:00"/>
    <n v="2025"/>
    <x v="3"/>
    <s v="Q2"/>
    <s v="Monday"/>
    <s v="CUST-98184"/>
    <x v="0"/>
    <x v="31"/>
    <s v="Chhattisgarh"/>
    <x v="4"/>
    <x v="4"/>
    <x v="72"/>
    <n v="3"/>
    <n v="760"/>
    <n v="2280"/>
    <n v="0"/>
    <n v="0"/>
    <n v="2280"/>
    <n v="0.62"/>
    <n v="1413.6"/>
    <n v="866.40000000000009"/>
    <n v="0.38000000000000006"/>
    <x v="4"/>
    <x v="2"/>
    <x v="0"/>
    <d v="2025-04-09T00:00:00"/>
    <n v="4"/>
    <x v="0"/>
  </r>
  <r>
    <s v="AMZ-2025-01032"/>
    <d v="2025-04-07T00:00:00"/>
    <n v="2025"/>
    <x v="3"/>
    <s v="Q2"/>
    <s v="Monday"/>
    <s v="CUST-52840"/>
    <x v="0"/>
    <x v="28"/>
    <s v="West Bengal"/>
    <x v="3"/>
    <x v="5"/>
    <x v="14"/>
    <n v="2"/>
    <n v="30380"/>
    <n v="60760"/>
    <n v="30"/>
    <n v="18228"/>
    <n v="42532"/>
    <n v="0.57999999999999996"/>
    <n v="24668.559999999998"/>
    <n v="17863.440000000002"/>
    <n v="0.42000000000000004"/>
    <x v="0"/>
    <x v="2"/>
    <x v="2"/>
    <m/>
    <m/>
    <x v="0"/>
  </r>
  <r>
    <s v="AMZ-2025-01098"/>
    <d v="2025-04-07T00:00:00"/>
    <n v="2025"/>
    <x v="3"/>
    <s v="Q2"/>
    <s v="Monday"/>
    <s v="CUST-72070"/>
    <x v="0"/>
    <x v="4"/>
    <s v="Madhya Pradesh"/>
    <x v="2"/>
    <x v="0"/>
    <x v="1"/>
    <n v="4"/>
    <n v="2060"/>
    <n v="8240"/>
    <n v="30"/>
    <n v="2472"/>
    <n v="5768"/>
    <n v="0.47"/>
    <n v="2710.96"/>
    <n v="3057.04"/>
    <n v="0.53"/>
    <x v="0"/>
    <x v="0"/>
    <x v="0"/>
    <d v="2025-04-12T00:00:00"/>
    <n v="5"/>
    <x v="0"/>
  </r>
  <r>
    <s v="AMZ-2025-01146"/>
    <d v="2025-04-07T00:00:00"/>
    <n v="2025"/>
    <x v="3"/>
    <s v="Q2"/>
    <s v="Monday"/>
    <s v="CUST-93066"/>
    <x v="0"/>
    <x v="45"/>
    <s v="Karnataka"/>
    <x v="5"/>
    <x v="0"/>
    <x v="6"/>
    <n v="1"/>
    <n v="3230"/>
    <n v="3230"/>
    <n v="20"/>
    <n v="646"/>
    <n v="2584"/>
    <n v="0.47"/>
    <n v="1214.48"/>
    <n v="1369.52"/>
    <n v="0.53"/>
    <x v="1"/>
    <x v="0"/>
    <x v="0"/>
    <d v="2025-04-14T00:00:00"/>
    <n v="3"/>
    <x v="0"/>
  </r>
  <r>
    <s v="AMZ-2025-00300"/>
    <d v="2025-04-08T00:00:00"/>
    <n v="2025"/>
    <x v="3"/>
    <s v="Q2"/>
    <s v="Tuesday"/>
    <s v="CUST-40771"/>
    <x v="0"/>
    <x v="6"/>
    <s v="Assam"/>
    <x v="1"/>
    <x v="4"/>
    <x v="50"/>
    <n v="5"/>
    <n v="260"/>
    <n v="1300"/>
    <n v="10"/>
    <n v="130"/>
    <n v="1170"/>
    <n v="0.62"/>
    <n v="725.4"/>
    <n v="444.6"/>
    <n v="0.38"/>
    <x v="1"/>
    <x v="0"/>
    <x v="1"/>
    <d v="2025-04-12T00:00:00"/>
    <m/>
    <x v="0"/>
  </r>
  <r>
    <s v="AMZ-2025-00540"/>
    <d v="2025-04-08T00:00:00"/>
    <n v="2025"/>
    <x v="3"/>
    <s v="Q2"/>
    <s v="Tuesday"/>
    <s v="CUST-31299"/>
    <x v="1"/>
    <x v="43"/>
    <s v="Karnataka"/>
    <x v="5"/>
    <x v="1"/>
    <x v="3"/>
    <n v="1"/>
    <n v="580"/>
    <n v="580"/>
    <n v="5"/>
    <n v="29"/>
    <n v="551"/>
    <n v="0.35"/>
    <n v="192.85"/>
    <n v="358.15"/>
    <n v="0.64999999999999991"/>
    <x v="1"/>
    <x v="1"/>
    <x v="3"/>
    <m/>
    <m/>
    <x v="1"/>
  </r>
  <r>
    <s v="AMZ-2025-01690"/>
    <d v="2025-04-08T00:00:00"/>
    <n v="2025"/>
    <x v="3"/>
    <s v="Q2"/>
    <s v="Tuesday"/>
    <s v="CUST-42098"/>
    <x v="0"/>
    <x v="10"/>
    <s v="Chhattisgarh"/>
    <x v="4"/>
    <x v="6"/>
    <x v="43"/>
    <n v="2"/>
    <n v="6810"/>
    <n v="13620"/>
    <n v="15"/>
    <n v="2043"/>
    <n v="11577"/>
    <n v="0.52"/>
    <n v="6020.04"/>
    <n v="5556.96"/>
    <n v="0.48"/>
    <x v="2"/>
    <x v="0"/>
    <x v="0"/>
    <d v="2025-04-09T00:00:00"/>
    <n v="4"/>
    <x v="0"/>
  </r>
  <r>
    <s v="AMZ-2025-00498"/>
    <d v="2025-04-09T00:00:00"/>
    <n v="2025"/>
    <x v="3"/>
    <s v="Q2"/>
    <s v="Wednesday"/>
    <s v="CUST-82544"/>
    <x v="0"/>
    <x v="28"/>
    <s v="West Bengal"/>
    <x v="3"/>
    <x v="5"/>
    <x v="65"/>
    <n v="4"/>
    <n v="41700"/>
    <n v="166800"/>
    <n v="20"/>
    <n v="33360"/>
    <n v="133440"/>
    <n v="0.57999999999999996"/>
    <n v="77395.199999999997"/>
    <n v="56044.800000000003"/>
    <n v="0.42000000000000004"/>
    <x v="6"/>
    <x v="2"/>
    <x v="2"/>
    <m/>
    <m/>
    <x v="0"/>
  </r>
  <r>
    <s v="AMZ-2025-00596"/>
    <d v="2025-04-09T00:00:00"/>
    <n v="2025"/>
    <x v="3"/>
    <s v="Q2"/>
    <s v="Wednesday"/>
    <s v="CUST-53357"/>
    <x v="0"/>
    <x v="30"/>
    <s v="Punjab"/>
    <x v="0"/>
    <x v="5"/>
    <x v="83"/>
    <n v="5"/>
    <n v="89830"/>
    <n v="449150"/>
    <n v="30"/>
    <n v="134745"/>
    <n v="314405"/>
    <n v="0.57999999999999996"/>
    <n v="182354.9"/>
    <n v="132050.1"/>
    <n v="0.42000000000000004"/>
    <x v="0"/>
    <x v="2"/>
    <x v="0"/>
    <d v="2025-04-15T00:00:00"/>
    <n v="5"/>
    <x v="0"/>
  </r>
  <r>
    <s v="AMZ-2025-01059"/>
    <d v="2025-04-10T00:00:00"/>
    <n v="2025"/>
    <x v="3"/>
    <s v="Q2"/>
    <s v="Thursday"/>
    <s v="CUST-17355"/>
    <x v="1"/>
    <x v="7"/>
    <s v="Goa"/>
    <x v="2"/>
    <x v="1"/>
    <x v="2"/>
    <n v="3"/>
    <n v="640"/>
    <n v="1920"/>
    <n v="25"/>
    <n v="480"/>
    <n v="1440"/>
    <n v="0.35"/>
    <n v="503.99999999999994"/>
    <n v="936"/>
    <n v="0.65"/>
    <x v="0"/>
    <x v="0"/>
    <x v="0"/>
    <d v="2025-04-13T00:00:00"/>
    <n v="5"/>
    <x v="0"/>
  </r>
  <r>
    <s v="AMZ-2025-00032"/>
    <d v="2025-04-11T00:00:00"/>
    <n v="2025"/>
    <x v="3"/>
    <s v="Q2"/>
    <s v="Friday"/>
    <s v="CUST-48752"/>
    <x v="0"/>
    <x v="14"/>
    <s v="Bihar"/>
    <x v="3"/>
    <x v="2"/>
    <x v="13"/>
    <n v="5"/>
    <n v="3310"/>
    <n v="16550"/>
    <n v="5"/>
    <n v="827.5"/>
    <n v="15722.5"/>
    <n v="0.45"/>
    <n v="7075.125"/>
    <n v="8647.375"/>
    <n v="0.55000000000000004"/>
    <x v="3"/>
    <x v="0"/>
    <x v="3"/>
    <m/>
    <m/>
    <x v="1"/>
  </r>
  <r>
    <s v="AMZ-2025-00269"/>
    <d v="2025-04-11T00:00:00"/>
    <n v="2025"/>
    <x v="3"/>
    <s v="Q2"/>
    <s v="Friday"/>
    <s v="CUST-54375"/>
    <x v="0"/>
    <x v="12"/>
    <s v="Andhra Pradesh"/>
    <x v="5"/>
    <x v="6"/>
    <x v="43"/>
    <n v="1"/>
    <n v="8250"/>
    <n v="8250"/>
    <n v="0"/>
    <n v="0"/>
    <n v="8250"/>
    <n v="0.52"/>
    <n v="4290"/>
    <n v="3960"/>
    <n v="0.48"/>
    <x v="6"/>
    <x v="1"/>
    <x v="4"/>
    <m/>
    <m/>
    <x v="0"/>
  </r>
  <r>
    <s v="AMZ-2025-00610"/>
    <d v="2025-04-11T00:00:00"/>
    <n v="2025"/>
    <x v="3"/>
    <s v="Q2"/>
    <s v="Friday"/>
    <s v="CUST-86720"/>
    <x v="1"/>
    <x v="3"/>
    <s v="Goa"/>
    <x v="2"/>
    <x v="7"/>
    <x v="36"/>
    <n v="1"/>
    <n v="3900"/>
    <n v="3900"/>
    <n v="10"/>
    <n v="390"/>
    <n v="3510"/>
    <n v="0.48"/>
    <n v="1684.8"/>
    <n v="1825.2"/>
    <n v="0.52"/>
    <x v="1"/>
    <x v="2"/>
    <x v="0"/>
    <d v="2025-04-17T00:00:00"/>
    <n v="5"/>
    <x v="0"/>
  </r>
  <r>
    <s v="AMZ-2025-01392"/>
    <d v="2025-04-11T00:00:00"/>
    <n v="2025"/>
    <x v="3"/>
    <s v="Q2"/>
    <s v="Friday"/>
    <s v="CUST-69087"/>
    <x v="0"/>
    <x v="31"/>
    <s v="Chhattisgarh"/>
    <x v="4"/>
    <x v="0"/>
    <x v="58"/>
    <n v="5"/>
    <n v="3380"/>
    <n v="16900"/>
    <n v="20"/>
    <n v="3380"/>
    <n v="13520"/>
    <n v="0.47"/>
    <n v="6354.4"/>
    <n v="7165.6"/>
    <n v="0.53"/>
    <x v="4"/>
    <x v="1"/>
    <x v="0"/>
    <d v="2025-04-18T00:00:00"/>
    <n v="3"/>
    <x v="0"/>
  </r>
  <r>
    <s v="AMZ-2025-00116"/>
    <d v="2025-04-12T00:00:00"/>
    <n v="2025"/>
    <x v="3"/>
    <s v="Q2"/>
    <s v="Saturday"/>
    <s v="CUST-65519"/>
    <x v="0"/>
    <x v="1"/>
    <s v="Assam"/>
    <x v="1"/>
    <x v="4"/>
    <x v="72"/>
    <n v="3"/>
    <n v="190"/>
    <n v="570"/>
    <n v="0"/>
    <n v="0"/>
    <n v="570"/>
    <n v="0.62"/>
    <n v="353.4"/>
    <n v="216.60000000000002"/>
    <n v="0.38000000000000006"/>
    <x v="2"/>
    <x v="2"/>
    <x v="0"/>
    <d v="2025-04-16T00:00:00"/>
    <n v="3"/>
    <x v="0"/>
  </r>
  <r>
    <s v="AMZ-2025-00615"/>
    <d v="2025-04-12T00:00:00"/>
    <n v="2025"/>
    <x v="3"/>
    <s v="Q2"/>
    <s v="Saturday"/>
    <s v="CUST-80855"/>
    <x v="0"/>
    <x v="11"/>
    <s v="Haryana"/>
    <x v="0"/>
    <x v="3"/>
    <x v="81"/>
    <n v="3"/>
    <n v="2090"/>
    <n v="6270"/>
    <n v="0"/>
    <n v="0"/>
    <n v="6270"/>
    <n v="0.5"/>
    <n v="3135"/>
    <n v="3135"/>
    <n v="0.5"/>
    <x v="3"/>
    <x v="1"/>
    <x v="1"/>
    <d v="2025-04-19T00:00:00"/>
    <m/>
    <x v="0"/>
  </r>
  <r>
    <s v="AMZ-2025-01352"/>
    <d v="2025-04-12T00:00:00"/>
    <n v="2025"/>
    <x v="3"/>
    <s v="Q2"/>
    <s v="Saturday"/>
    <s v="CUST-38080"/>
    <x v="1"/>
    <x v="26"/>
    <s v="Uttarakhand"/>
    <x v="4"/>
    <x v="5"/>
    <x v="46"/>
    <n v="2"/>
    <n v="60360"/>
    <n v="120720"/>
    <n v="0"/>
    <n v="0"/>
    <n v="120720"/>
    <n v="0.57999999999999996"/>
    <n v="70017.599999999991"/>
    <n v="50702.400000000009"/>
    <n v="0.4200000000000001"/>
    <x v="1"/>
    <x v="0"/>
    <x v="1"/>
    <d v="2025-04-13T00:00:00"/>
    <m/>
    <x v="0"/>
  </r>
  <r>
    <s v="AMZ-2025-01487"/>
    <d v="2025-04-12T00:00:00"/>
    <n v="2025"/>
    <x v="3"/>
    <s v="Q2"/>
    <s v="Saturday"/>
    <s v="CUST-97900"/>
    <x v="0"/>
    <x v="38"/>
    <s v="Gujarat"/>
    <x v="2"/>
    <x v="2"/>
    <x v="23"/>
    <n v="3"/>
    <n v="2130"/>
    <n v="6390"/>
    <n v="0"/>
    <n v="0"/>
    <n v="6390"/>
    <n v="0.45"/>
    <n v="2875.5"/>
    <n v="3514.5"/>
    <n v="0.55000000000000004"/>
    <x v="2"/>
    <x v="2"/>
    <x v="0"/>
    <d v="2025-04-19T00:00:00"/>
    <n v="5"/>
    <x v="0"/>
  </r>
  <r>
    <s v="AMZ-2025-01522"/>
    <d v="2025-04-12T00:00:00"/>
    <n v="2025"/>
    <x v="3"/>
    <s v="Q2"/>
    <s v="Saturday"/>
    <s v="CUST-74789"/>
    <x v="0"/>
    <x v="16"/>
    <s v="Tripura"/>
    <x v="1"/>
    <x v="7"/>
    <x v="69"/>
    <n v="5"/>
    <n v="5410"/>
    <n v="27050"/>
    <n v="5"/>
    <n v="1352.5"/>
    <n v="25697.5"/>
    <n v="0.48"/>
    <n v="12334.8"/>
    <n v="13362.7"/>
    <n v="0.52"/>
    <x v="6"/>
    <x v="0"/>
    <x v="4"/>
    <m/>
    <m/>
    <x v="0"/>
  </r>
  <r>
    <s v="AMZ-2025-00167"/>
    <d v="2025-04-13T00:00:00"/>
    <n v="2025"/>
    <x v="3"/>
    <s v="Q2"/>
    <s v="Sunday"/>
    <s v="CUST-11934"/>
    <x v="0"/>
    <x v="40"/>
    <s v="Uttar Pradesh"/>
    <x v="0"/>
    <x v="2"/>
    <x v="33"/>
    <n v="4"/>
    <n v="4860"/>
    <n v="19440"/>
    <n v="0"/>
    <n v="0"/>
    <n v="19440"/>
    <n v="0.45"/>
    <n v="8748"/>
    <n v="10692"/>
    <n v="0.55000000000000004"/>
    <x v="1"/>
    <x v="1"/>
    <x v="1"/>
    <d v="2025-04-20T00:00:00"/>
    <m/>
    <x v="0"/>
  </r>
  <r>
    <s v="AMZ-2025-00549"/>
    <d v="2025-04-13T00:00:00"/>
    <n v="2025"/>
    <x v="3"/>
    <s v="Q2"/>
    <s v="Sunday"/>
    <s v="CUST-18907"/>
    <x v="0"/>
    <x v="49"/>
    <s v="Uttarakhand"/>
    <x v="4"/>
    <x v="6"/>
    <x v="67"/>
    <n v="1"/>
    <n v="8560"/>
    <n v="8560"/>
    <n v="15"/>
    <n v="1284"/>
    <n v="7276"/>
    <n v="0.52"/>
    <n v="3783.52"/>
    <n v="3492.48"/>
    <n v="0.48"/>
    <x v="5"/>
    <x v="1"/>
    <x v="3"/>
    <m/>
    <m/>
    <x v="1"/>
  </r>
  <r>
    <s v="AMZ-2025-01694"/>
    <d v="2025-04-13T00:00:00"/>
    <n v="2025"/>
    <x v="3"/>
    <s v="Q2"/>
    <s v="Sunday"/>
    <s v="CUST-42098"/>
    <x v="0"/>
    <x v="10"/>
    <s v="Chhattisgarh"/>
    <x v="4"/>
    <x v="2"/>
    <x v="13"/>
    <n v="3"/>
    <n v="1300"/>
    <n v="3900"/>
    <n v="20"/>
    <n v="780"/>
    <n v="3120"/>
    <n v="0.45"/>
    <n v="1404"/>
    <n v="1716"/>
    <n v="0.55000000000000004"/>
    <x v="5"/>
    <x v="1"/>
    <x v="0"/>
    <d v="2025-04-16T00:00:00"/>
    <n v="3"/>
    <x v="0"/>
  </r>
  <r>
    <s v="AMZ-2025-00145"/>
    <d v="2025-04-14T00:00:00"/>
    <n v="2025"/>
    <x v="3"/>
    <s v="Q2"/>
    <s v="Monday"/>
    <s v="CUST-74451"/>
    <x v="0"/>
    <x v="30"/>
    <s v="Punjab"/>
    <x v="0"/>
    <x v="6"/>
    <x v="67"/>
    <n v="3"/>
    <n v="4720"/>
    <n v="14160"/>
    <n v="0"/>
    <n v="0"/>
    <n v="14160"/>
    <n v="0.52"/>
    <n v="7363.2"/>
    <n v="6796.8"/>
    <n v="0.48000000000000004"/>
    <x v="3"/>
    <x v="0"/>
    <x v="0"/>
    <d v="2025-04-18T00:00:00"/>
    <n v="5"/>
    <x v="0"/>
  </r>
  <r>
    <s v="AMZ-2025-01177"/>
    <d v="2025-04-14T00:00:00"/>
    <n v="2025"/>
    <x v="3"/>
    <s v="Q2"/>
    <s v="Monday"/>
    <s v="CUST-13101"/>
    <x v="1"/>
    <x v="3"/>
    <s v="Goa"/>
    <x v="2"/>
    <x v="6"/>
    <x v="45"/>
    <n v="1"/>
    <n v="5540"/>
    <n v="5540"/>
    <n v="10"/>
    <n v="554"/>
    <n v="4986"/>
    <n v="0.52"/>
    <n v="2592.7200000000003"/>
    <n v="2393.2799999999997"/>
    <n v="0.47999999999999993"/>
    <x v="4"/>
    <x v="2"/>
    <x v="1"/>
    <d v="2025-04-19T00:00:00"/>
    <m/>
    <x v="0"/>
  </r>
  <r>
    <s v="AMZ-2025-01639"/>
    <d v="2025-04-14T00:00:00"/>
    <n v="2025"/>
    <x v="3"/>
    <s v="Q2"/>
    <s v="Monday"/>
    <s v="CUST-50768"/>
    <x v="0"/>
    <x v="39"/>
    <s v="Odisha"/>
    <x v="3"/>
    <x v="3"/>
    <x v="15"/>
    <n v="2"/>
    <n v="980"/>
    <n v="1960"/>
    <n v="0"/>
    <n v="0"/>
    <n v="1960"/>
    <n v="0.5"/>
    <n v="980"/>
    <n v="980"/>
    <n v="0.5"/>
    <x v="0"/>
    <x v="1"/>
    <x v="0"/>
    <d v="2025-04-17T00:00:00"/>
    <n v="5"/>
    <x v="0"/>
  </r>
  <r>
    <s v="AMZ-2025-00497"/>
    <d v="2025-04-15T00:00:00"/>
    <n v="2025"/>
    <x v="3"/>
    <s v="Q2"/>
    <s v="Tuesday"/>
    <s v="CUST-82544"/>
    <x v="0"/>
    <x v="28"/>
    <s v="West Bengal"/>
    <x v="3"/>
    <x v="0"/>
    <x v="58"/>
    <n v="2"/>
    <n v="2650"/>
    <n v="5300"/>
    <n v="10"/>
    <n v="530"/>
    <n v="4770"/>
    <n v="0.47"/>
    <n v="2241.9"/>
    <n v="2528.1"/>
    <n v="0.53"/>
    <x v="0"/>
    <x v="1"/>
    <x v="0"/>
    <d v="2025-04-19T00:00:00"/>
    <n v="4"/>
    <x v="0"/>
  </r>
  <r>
    <s v="AMZ-2025-00634"/>
    <d v="2025-04-15T00:00:00"/>
    <n v="2025"/>
    <x v="3"/>
    <s v="Q2"/>
    <s v="Tuesday"/>
    <s v="CUST-15383"/>
    <x v="0"/>
    <x v="49"/>
    <s v="Uttarakhand"/>
    <x v="4"/>
    <x v="0"/>
    <x v="76"/>
    <n v="4"/>
    <n v="4680"/>
    <n v="18720"/>
    <n v="5"/>
    <n v="936"/>
    <n v="17784"/>
    <n v="0.47"/>
    <n v="8358.48"/>
    <n v="9425.52"/>
    <n v="0.53"/>
    <x v="0"/>
    <x v="0"/>
    <x v="3"/>
    <m/>
    <m/>
    <x v="1"/>
  </r>
  <r>
    <s v="AMZ-2025-00874"/>
    <d v="2025-04-15T00:00:00"/>
    <n v="2025"/>
    <x v="3"/>
    <s v="Q2"/>
    <s v="Tuesday"/>
    <s v="CUST-34727"/>
    <x v="0"/>
    <x v="16"/>
    <s v="Tripura"/>
    <x v="1"/>
    <x v="1"/>
    <x v="57"/>
    <n v="5"/>
    <n v="250"/>
    <n v="1250"/>
    <n v="20"/>
    <n v="250"/>
    <n v="1000"/>
    <n v="0.35"/>
    <n v="350"/>
    <n v="650"/>
    <n v="0.65"/>
    <x v="0"/>
    <x v="3"/>
    <x v="4"/>
    <m/>
    <m/>
    <x v="0"/>
  </r>
  <r>
    <s v="AMZ-2025-00888"/>
    <d v="2025-04-15T00:00:00"/>
    <n v="2025"/>
    <x v="3"/>
    <s v="Q2"/>
    <s v="Tuesday"/>
    <s v="CUST-28894"/>
    <x v="0"/>
    <x v="34"/>
    <s v="Meghalaya"/>
    <x v="1"/>
    <x v="5"/>
    <x v="79"/>
    <n v="3"/>
    <n v="1680"/>
    <n v="5040"/>
    <n v="15"/>
    <n v="756"/>
    <n v="4284"/>
    <n v="0.57999999999999996"/>
    <n v="2484.7199999999998"/>
    <n v="1799.2800000000002"/>
    <n v="0.42000000000000004"/>
    <x v="4"/>
    <x v="3"/>
    <x v="2"/>
    <m/>
    <m/>
    <x v="0"/>
  </r>
  <r>
    <s v="AMZ-2025-01229"/>
    <d v="2025-04-15T00:00:00"/>
    <n v="2025"/>
    <x v="3"/>
    <s v="Q2"/>
    <s v="Tuesday"/>
    <s v="CUST-70482"/>
    <x v="0"/>
    <x v="0"/>
    <s v="Rajasthan"/>
    <x v="0"/>
    <x v="6"/>
    <x v="34"/>
    <n v="4"/>
    <n v="1180"/>
    <n v="4720"/>
    <n v="0"/>
    <n v="0"/>
    <n v="4720"/>
    <n v="0.52"/>
    <n v="2454.4"/>
    <n v="2265.6"/>
    <n v="0.48"/>
    <x v="4"/>
    <x v="1"/>
    <x v="0"/>
    <d v="2025-04-17T00:00:00"/>
    <n v="4"/>
    <x v="0"/>
  </r>
  <r>
    <s v="AMZ-2025-01345"/>
    <d v="2025-04-15T00:00:00"/>
    <n v="2025"/>
    <x v="3"/>
    <s v="Q2"/>
    <s v="Tuesday"/>
    <s v="CUST-94939"/>
    <x v="1"/>
    <x v="7"/>
    <s v="Goa"/>
    <x v="2"/>
    <x v="6"/>
    <x v="39"/>
    <n v="3"/>
    <n v="2100"/>
    <n v="6300"/>
    <n v="10"/>
    <n v="630"/>
    <n v="5670"/>
    <n v="0.52"/>
    <n v="2948.4"/>
    <n v="2721.6"/>
    <n v="0.48"/>
    <x v="1"/>
    <x v="3"/>
    <x v="2"/>
    <m/>
    <m/>
    <x v="0"/>
  </r>
  <r>
    <s v="AMZ-2025-01541"/>
    <d v="2025-04-15T00:00:00"/>
    <n v="2025"/>
    <x v="3"/>
    <s v="Q2"/>
    <s v="Tuesday"/>
    <s v="CUST-85392"/>
    <x v="0"/>
    <x v="32"/>
    <s v="Jharkhand"/>
    <x v="3"/>
    <x v="1"/>
    <x v="73"/>
    <n v="3"/>
    <n v="210"/>
    <n v="630"/>
    <n v="5"/>
    <n v="31.5"/>
    <n v="598.5"/>
    <n v="0.35"/>
    <n v="209.47499999999999"/>
    <n v="389.02499999999998"/>
    <n v="0.64999999999999991"/>
    <x v="2"/>
    <x v="2"/>
    <x v="0"/>
    <d v="2025-04-20T00:00:00"/>
    <n v="5"/>
    <x v="0"/>
  </r>
  <r>
    <s v="AMZ-2025-00331"/>
    <d v="2025-04-16T00:00:00"/>
    <n v="2025"/>
    <x v="3"/>
    <s v="Q2"/>
    <s v="Wednesday"/>
    <s v="CUST-19710"/>
    <x v="1"/>
    <x v="16"/>
    <s v="Tripura"/>
    <x v="1"/>
    <x v="6"/>
    <x v="67"/>
    <n v="2"/>
    <n v="9370"/>
    <n v="18740"/>
    <n v="0"/>
    <n v="0"/>
    <n v="18740"/>
    <n v="0.52"/>
    <n v="9744.8000000000011"/>
    <n v="8995.1999999999989"/>
    <n v="0.47999999999999993"/>
    <x v="6"/>
    <x v="1"/>
    <x v="0"/>
    <d v="2025-04-22T00:00:00"/>
    <n v="4"/>
    <x v="0"/>
  </r>
  <r>
    <s v="AMZ-2025-00379"/>
    <d v="2025-04-16T00:00:00"/>
    <n v="2025"/>
    <x v="3"/>
    <s v="Q2"/>
    <s v="Wednesday"/>
    <s v="CUST-42527"/>
    <x v="0"/>
    <x v="26"/>
    <s v="Uttarakhand"/>
    <x v="4"/>
    <x v="2"/>
    <x v="24"/>
    <n v="3"/>
    <n v="4870"/>
    <n v="14610"/>
    <n v="15"/>
    <n v="2191.5"/>
    <n v="12418.5"/>
    <n v="0.45"/>
    <n v="5588.3249999999998"/>
    <n v="6830.1750000000002"/>
    <n v="0.55000000000000004"/>
    <x v="3"/>
    <x v="3"/>
    <x v="1"/>
    <d v="2025-04-17T00:00:00"/>
    <m/>
    <x v="0"/>
  </r>
  <r>
    <s v="AMZ-2025-01174"/>
    <d v="2025-04-16T00:00:00"/>
    <n v="2025"/>
    <x v="3"/>
    <s v="Q2"/>
    <s v="Wednesday"/>
    <s v="CUST-55056"/>
    <x v="1"/>
    <x v="9"/>
    <s v="Maharashtra"/>
    <x v="2"/>
    <x v="0"/>
    <x v="68"/>
    <n v="2"/>
    <n v="5760"/>
    <n v="11520"/>
    <n v="10"/>
    <n v="1152"/>
    <n v="10368"/>
    <n v="0.47"/>
    <n v="4872.96"/>
    <n v="5495.04"/>
    <n v="0.53"/>
    <x v="3"/>
    <x v="1"/>
    <x v="0"/>
    <d v="2025-04-22T00:00:00"/>
    <n v="5"/>
    <x v="0"/>
  </r>
  <r>
    <s v="AMZ-2025-01288"/>
    <d v="2025-04-16T00:00:00"/>
    <n v="2025"/>
    <x v="3"/>
    <s v="Q2"/>
    <s v="Wednesday"/>
    <s v="CUST-82384"/>
    <x v="1"/>
    <x v="29"/>
    <s v="Telangana"/>
    <x v="5"/>
    <x v="4"/>
    <x v="25"/>
    <n v="5"/>
    <n v="910"/>
    <n v="4550"/>
    <n v="10"/>
    <n v="455"/>
    <n v="4095"/>
    <n v="0.62"/>
    <n v="2538.9"/>
    <n v="1556.1"/>
    <n v="0.38"/>
    <x v="6"/>
    <x v="2"/>
    <x v="1"/>
    <d v="2025-04-17T00:00:00"/>
    <m/>
    <x v="0"/>
  </r>
  <r>
    <s v="AMZ-2025-01369"/>
    <d v="2025-04-16T00:00:00"/>
    <n v="2025"/>
    <x v="3"/>
    <s v="Q2"/>
    <s v="Wednesday"/>
    <s v="CUST-69929"/>
    <x v="0"/>
    <x v="21"/>
    <s v="Meghalaya"/>
    <x v="1"/>
    <x v="0"/>
    <x v="8"/>
    <n v="2"/>
    <n v="1840"/>
    <n v="3680"/>
    <n v="20"/>
    <n v="736"/>
    <n v="2944"/>
    <n v="0.47"/>
    <n v="1383.6799999999998"/>
    <n v="1560.3200000000002"/>
    <n v="0.53"/>
    <x v="5"/>
    <x v="2"/>
    <x v="3"/>
    <m/>
    <m/>
    <x v="1"/>
  </r>
  <r>
    <s v="AMZ-2025-00360"/>
    <d v="2025-04-17T00:00:00"/>
    <n v="2025"/>
    <x v="3"/>
    <s v="Q2"/>
    <s v="Thursday"/>
    <s v="CUST-42662"/>
    <x v="1"/>
    <x v="30"/>
    <s v="Punjab"/>
    <x v="0"/>
    <x v="2"/>
    <x v="48"/>
    <n v="2"/>
    <n v="740"/>
    <n v="1480"/>
    <n v="10"/>
    <n v="148"/>
    <n v="1332"/>
    <n v="0.45"/>
    <n v="599.4"/>
    <n v="732.6"/>
    <n v="0.55000000000000004"/>
    <x v="1"/>
    <x v="1"/>
    <x v="0"/>
    <d v="2025-04-20T00:00:00"/>
    <n v="5"/>
    <x v="0"/>
  </r>
  <r>
    <s v="AMZ-2025-01106"/>
    <d v="2025-04-17T00:00:00"/>
    <n v="2025"/>
    <x v="3"/>
    <s v="Q2"/>
    <s v="Thursday"/>
    <s v="CUST-25713"/>
    <x v="0"/>
    <x v="10"/>
    <s v="Chhattisgarh"/>
    <x v="4"/>
    <x v="1"/>
    <x v="3"/>
    <n v="2"/>
    <n v="1040"/>
    <n v="2080"/>
    <n v="0"/>
    <n v="0"/>
    <n v="2080"/>
    <n v="0.35"/>
    <n v="728"/>
    <n v="1352"/>
    <n v="0.65"/>
    <x v="4"/>
    <x v="1"/>
    <x v="3"/>
    <m/>
    <m/>
    <x v="1"/>
  </r>
  <r>
    <s v="AMZ-2025-00214"/>
    <d v="2025-04-18T00:00:00"/>
    <n v="2025"/>
    <x v="3"/>
    <s v="Q2"/>
    <s v="Friday"/>
    <s v="CUST-91070"/>
    <x v="0"/>
    <x v="22"/>
    <s v="Haryana"/>
    <x v="0"/>
    <x v="7"/>
    <x v="36"/>
    <n v="1"/>
    <n v="7550"/>
    <n v="7550"/>
    <n v="5"/>
    <n v="377.5"/>
    <n v="7172.5"/>
    <n v="0.48"/>
    <n v="3442.7999999999997"/>
    <n v="3729.7000000000003"/>
    <n v="0.52"/>
    <x v="4"/>
    <x v="2"/>
    <x v="2"/>
    <m/>
    <m/>
    <x v="0"/>
  </r>
  <r>
    <s v="AMZ-2025-00550"/>
    <d v="2025-04-18T00:00:00"/>
    <n v="2025"/>
    <x v="3"/>
    <s v="Q2"/>
    <s v="Friday"/>
    <s v="CUST-18907"/>
    <x v="0"/>
    <x v="49"/>
    <s v="Uttarakhand"/>
    <x v="4"/>
    <x v="5"/>
    <x v="46"/>
    <n v="3"/>
    <n v="48020"/>
    <n v="144060"/>
    <n v="10"/>
    <n v="14406"/>
    <n v="129654"/>
    <n v="0.57999999999999996"/>
    <n v="75199.319999999992"/>
    <n v="54454.680000000008"/>
    <n v="0.42000000000000004"/>
    <x v="4"/>
    <x v="3"/>
    <x v="0"/>
    <d v="2025-04-20T00:00:00"/>
    <n v="3"/>
    <x v="0"/>
  </r>
  <r>
    <s v="AMZ-2025-01330"/>
    <d v="2025-04-18T00:00:00"/>
    <n v="2025"/>
    <x v="3"/>
    <s v="Q2"/>
    <s v="Friday"/>
    <s v="CUST-12552"/>
    <x v="1"/>
    <x v="52"/>
    <s v="Tripura"/>
    <x v="1"/>
    <x v="7"/>
    <x v="22"/>
    <n v="2"/>
    <n v="3040"/>
    <n v="6080"/>
    <n v="0"/>
    <n v="0"/>
    <n v="6080"/>
    <n v="0.48"/>
    <n v="2918.4"/>
    <n v="3161.6"/>
    <n v="0.52"/>
    <x v="2"/>
    <x v="3"/>
    <x v="0"/>
    <d v="2025-04-19T00:00:00"/>
    <n v="3"/>
    <x v="0"/>
  </r>
  <r>
    <s v="AMZ-2025-00793"/>
    <d v="2025-04-19T00:00:00"/>
    <n v="2025"/>
    <x v="3"/>
    <s v="Q2"/>
    <s v="Saturday"/>
    <s v="CUST-68008"/>
    <x v="0"/>
    <x v="38"/>
    <s v="Gujarat"/>
    <x v="2"/>
    <x v="5"/>
    <x v="84"/>
    <n v="3"/>
    <n v="56430"/>
    <n v="169290"/>
    <n v="10"/>
    <n v="16929"/>
    <n v="152361"/>
    <n v="0.57999999999999996"/>
    <n v="88369.37999999999"/>
    <n v="63991.62000000001"/>
    <n v="0.42000000000000004"/>
    <x v="0"/>
    <x v="0"/>
    <x v="0"/>
    <d v="2025-04-20T00:00:00"/>
    <n v="4"/>
    <x v="0"/>
  </r>
  <r>
    <s v="AMZ-2025-00805"/>
    <d v="2025-04-19T00:00:00"/>
    <n v="2025"/>
    <x v="3"/>
    <s v="Q2"/>
    <s v="Saturday"/>
    <s v="CUST-29080"/>
    <x v="0"/>
    <x v="3"/>
    <s v="Goa"/>
    <x v="2"/>
    <x v="7"/>
    <x v="22"/>
    <n v="1"/>
    <n v="6840"/>
    <n v="6840"/>
    <n v="5"/>
    <n v="342"/>
    <n v="6498"/>
    <n v="0.48"/>
    <n v="3119.04"/>
    <n v="3378.96"/>
    <n v="0.52"/>
    <x v="0"/>
    <x v="0"/>
    <x v="3"/>
    <m/>
    <m/>
    <x v="1"/>
  </r>
  <r>
    <s v="AMZ-2025-00653"/>
    <d v="2025-04-20T00:00:00"/>
    <n v="2025"/>
    <x v="3"/>
    <s v="Q2"/>
    <s v="Sunday"/>
    <s v="CUST-22097"/>
    <x v="1"/>
    <x v="20"/>
    <s v="Maharashtra"/>
    <x v="2"/>
    <x v="1"/>
    <x v="19"/>
    <n v="2"/>
    <n v="860"/>
    <n v="1720"/>
    <n v="0"/>
    <n v="0"/>
    <n v="1720"/>
    <n v="0.35"/>
    <n v="602"/>
    <n v="1118"/>
    <n v="0.65"/>
    <x v="1"/>
    <x v="0"/>
    <x v="4"/>
    <m/>
    <m/>
    <x v="0"/>
  </r>
  <r>
    <s v="AMZ-2025-01265"/>
    <d v="2025-04-20T00:00:00"/>
    <n v="2025"/>
    <x v="3"/>
    <s v="Q2"/>
    <s v="Sunday"/>
    <s v="CUST-68028"/>
    <x v="1"/>
    <x v="46"/>
    <s v="Delhi"/>
    <x v="0"/>
    <x v="1"/>
    <x v="20"/>
    <n v="5"/>
    <n v="990"/>
    <n v="4950"/>
    <n v="25"/>
    <n v="1237.5"/>
    <n v="3712.5"/>
    <n v="0.35"/>
    <n v="1299.375"/>
    <n v="2413.125"/>
    <n v="0.65"/>
    <x v="4"/>
    <x v="1"/>
    <x v="0"/>
    <d v="2025-04-22T00:00:00"/>
    <n v="4"/>
    <x v="0"/>
  </r>
  <r>
    <s v="AMZ-2025-00093"/>
    <d v="2025-04-21T00:00:00"/>
    <n v="2025"/>
    <x v="3"/>
    <s v="Q2"/>
    <s v="Monday"/>
    <s v="CUST-93307"/>
    <x v="0"/>
    <x v="39"/>
    <s v="Odisha"/>
    <x v="3"/>
    <x v="5"/>
    <x v="46"/>
    <n v="5"/>
    <n v="53160"/>
    <n v="265800"/>
    <n v="10"/>
    <n v="26580"/>
    <n v="239220"/>
    <n v="0.57999999999999996"/>
    <n v="138747.59999999998"/>
    <n v="100472.40000000002"/>
    <n v="0.4200000000000001"/>
    <x v="4"/>
    <x v="2"/>
    <x v="2"/>
    <m/>
    <m/>
    <x v="0"/>
  </r>
  <r>
    <s v="AMZ-2025-01691"/>
    <d v="2025-04-21T00:00:00"/>
    <n v="2025"/>
    <x v="3"/>
    <s v="Q2"/>
    <s v="Monday"/>
    <s v="CUST-42098"/>
    <x v="0"/>
    <x v="10"/>
    <s v="Chhattisgarh"/>
    <x v="4"/>
    <x v="0"/>
    <x v="49"/>
    <n v="3"/>
    <n v="6350"/>
    <n v="19050"/>
    <n v="25"/>
    <n v="4762.5"/>
    <n v="14287.5"/>
    <n v="0.47"/>
    <n v="6715.125"/>
    <n v="7572.375"/>
    <n v="0.53"/>
    <x v="1"/>
    <x v="1"/>
    <x v="1"/>
    <d v="2025-04-24T00:00:00"/>
    <m/>
    <x v="0"/>
  </r>
  <r>
    <s v="AMZ-2025-00035"/>
    <d v="2025-04-22T00:00:00"/>
    <n v="2025"/>
    <x v="3"/>
    <s v="Q2"/>
    <s v="Tuesday"/>
    <s v="CUST-82102"/>
    <x v="1"/>
    <x v="21"/>
    <s v="Meghalaya"/>
    <x v="1"/>
    <x v="4"/>
    <x v="78"/>
    <n v="5"/>
    <n v="160"/>
    <n v="800"/>
    <n v="30"/>
    <n v="240"/>
    <n v="560"/>
    <n v="0.62"/>
    <n v="347.2"/>
    <n v="212.8"/>
    <n v="0.38"/>
    <x v="1"/>
    <x v="2"/>
    <x v="3"/>
    <m/>
    <m/>
    <x v="1"/>
  </r>
  <r>
    <s v="AMZ-2025-00081"/>
    <d v="2025-04-22T00:00:00"/>
    <n v="2025"/>
    <x v="3"/>
    <s v="Q2"/>
    <s v="Tuesday"/>
    <s v="CUST-63424"/>
    <x v="0"/>
    <x v="0"/>
    <s v="Rajasthan"/>
    <x v="0"/>
    <x v="0"/>
    <x v="0"/>
    <n v="3"/>
    <n v="4350"/>
    <n v="13050"/>
    <n v="10"/>
    <n v="1305"/>
    <n v="11745"/>
    <n v="0.47"/>
    <n v="5520.15"/>
    <n v="6224.85"/>
    <n v="0.53"/>
    <x v="3"/>
    <x v="2"/>
    <x v="0"/>
    <d v="2025-04-25T00:00:00"/>
    <n v="4"/>
    <x v="0"/>
  </r>
  <r>
    <s v="AMZ-2025-01171"/>
    <d v="2025-04-22T00:00:00"/>
    <n v="2025"/>
    <x v="3"/>
    <s v="Q2"/>
    <s v="Tuesday"/>
    <s v="CUST-92155"/>
    <x v="1"/>
    <x v="21"/>
    <s v="Meghalaya"/>
    <x v="1"/>
    <x v="7"/>
    <x v="63"/>
    <n v="5"/>
    <n v="3790"/>
    <n v="18950"/>
    <n v="10"/>
    <n v="1895"/>
    <n v="17055"/>
    <n v="0.48"/>
    <n v="8186.4"/>
    <n v="8868.6"/>
    <n v="0.52"/>
    <x v="3"/>
    <x v="2"/>
    <x v="3"/>
    <m/>
    <m/>
    <x v="1"/>
  </r>
  <r>
    <s v="AMZ-2025-00687"/>
    <d v="2025-04-23T00:00:00"/>
    <n v="2025"/>
    <x v="3"/>
    <s v="Q2"/>
    <s v="Wednesday"/>
    <s v="CUST-70952"/>
    <x v="0"/>
    <x v="51"/>
    <s v="Madhya Pradesh"/>
    <x v="2"/>
    <x v="3"/>
    <x v="47"/>
    <n v="1"/>
    <n v="5790"/>
    <n v="5790"/>
    <n v="0"/>
    <n v="0"/>
    <n v="5790"/>
    <n v="0.5"/>
    <n v="2895"/>
    <n v="2895"/>
    <n v="0.5"/>
    <x v="1"/>
    <x v="2"/>
    <x v="2"/>
    <m/>
    <m/>
    <x v="0"/>
  </r>
  <r>
    <s v="AMZ-2025-00751"/>
    <d v="2025-04-23T00:00:00"/>
    <n v="2025"/>
    <x v="3"/>
    <s v="Q2"/>
    <s v="Wednesday"/>
    <s v="CUST-98184"/>
    <x v="0"/>
    <x v="31"/>
    <s v="Chhattisgarh"/>
    <x v="4"/>
    <x v="2"/>
    <x v="24"/>
    <n v="5"/>
    <n v="1870"/>
    <n v="9350"/>
    <n v="15"/>
    <n v="1402.5"/>
    <n v="7947.5"/>
    <n v="0.45"/>
    <n v="3576.375"/>
    <n v="4371.125"/>
    <n v="0.55000000000000004"/>
    <x v="1"/>
    <x v="2"/>
    <x v="0"/>
    <d v="2025-04-27T00:00:00"/>
    <n v="4"/>
    <x v="0"/>
  </r>
  <r>
    <s v="AMZ-2025-01314"/>
    <d v="2025-04-23T00:00:00"/>
    <n v="2025"/>
    <x v="3"/>
    <s v="Q2"/>
    <s v="Wednesday"/>
    <s v="CUST-46434"/>
    <x v="0"/>
    <x v="38"/>
    <s v="Gujarat"/>
    <x v="2"/>
    <x v="4"/>
    <x v="72"/>
    <n v="4"/>
    <n v="790"/>
    <n v="3160"/>
    <n v="0"/>
    <n v="0"/>
    <n v="3160"/>
    <n v="0.62"/>
    <n v="1959.2"/>
    <n v="1200.8"/>
    <n v="0.38"/>
    <x v="4"/>
    <x v="0"/>
    <x v="0"/>
    <d v="2025-04-29T00:00:00"/>
    <n v="5"/>
    <x v="0"/>
  </r>
  <r>
    <s v="AMZ-2025-00336"/>
    <d v="2025-04-24T00:00:00"/>
    <n v="2025"/>
    <x v="3"/>
    <s v="Q2"/>
    <s v="Thursday"/>
    <s v="CUST-50001"/>
    <x v="1"/>
    <x v="6"/>
    <s v="Assam"/>
    <x v="1"/>
    <x v="7"/>
    <x v="29"/>
    <n v="2"/>
    <n v="1680"/>
    <n v="3360"/>
    <n v="20"/>
    <n v="672"/>
    <n v="2688"/>
    <n v="0.48"/>
    <n v="1290.24"/>
    <n v="1397.76"/>
    <n v="0.52"/>
    <x v="1"/>
    <x v="0"/>
    <x v="3"/>
    <m/>
    <m/>
    <x v="1"/>
  </r>
  <r>
    <s v="AMZ-2025-01382"/>
    <d v="2025-04-24T00:00:00"/>
    <n v="2025"/>
    <x v="3"/>
    <s v="Q2"/>
    <s v="Thursday"/>
    <s v="CUST-58571"/>
    <x v="1"/>
    <x v="16"/>
    <s v="Tripura"/>
    <x v="1"/>
    <x v="7"/>
    <x v="29"/>
    <n v="1"/>
    <n v="6680"/>
    <n v="6680"/>
    <n v="0"/>
    <n v="0"/>
    <n v="6680"/>
    <n v="0.48"/>
    <n v="3206.4"/>
    <n v="3473.6"/>
    <n v="0.52"/>
    <x v="0"/>
    <x v="0"/>
    <x v="0"/>
    <d v="2025-04-25T00:00:00"/>
    <n v="5"/>
    <x v="0"/>
  </r>
  <r>
    <s v="AMZ-2025-00872"/>
    <d v="2025-04-25T00:00:00"/>
    <n v="2025"/>
    <x v="3"/>
    <s v="Q2"/>
    <s v="Friday"/>
    <s v="CUST-34727"/>
    <x v="0"/>
    <x v="16"/>
    <s v="Tripura"/>
    <x v="1"/>
    <x v="6"/>
    <x v="30"/>
    <n v="3"/>
    <n v="10790"/>
    <n v="32370"/>
    <n v="0"/>
    <n v="0"/>
    <n v="32370"/>
    <n v="0.52"/>
    <n v="16832.400000000001"/>
    <n v="15537.599999999999"/>
    <n v="0.48"/>
    <x v="3"/>
    <x v="1"/>
    <x v="3"/>
    <m/>
    <m/>
    <x v="1"/>
  </r>
  <r>
    <s v="AMZ-2025-00887"/>
    <d v="2025-04-26T00:00:00"/>
    <n v="2025"/>
    <x v="3"/>
    <s v="Q2"/>
    <s v="Saturday"/>
    <s v="CUST-28894"/>
    <x v="0"/>
    <x v="34"/>
    <s v="Meghalaya"/>
    <x v="1"/>
    <x v="7"/>
    <x v="37"/>
    <n v="5"/>
    <n v="7710"/>
    <n v="38550"/>
    <n v="5"/>
    <n v="1927.5"/>
    <n v="36622.5"/>
    <n v="0.48"/>
    <n v="17578.8"/>
    <n v="19043.7"/>
    <n v="0.52"/>
    <x v="1"/>
    <x v="3"/>
    <x v="0"/>
    <d v="2025-05-01T00:00:00"/>
    <n v="3"/>
    <x v="0"/>
  </r>
  <r>
    <s v="AMZ-2025-01094"/>
    <d v="2025-04-26T00:00:00"/>
    <n v="2025"/>
    <x v="3"/>
    <s v="Q2"/>
    <s v="Saturday"/>
    <s v="CUST-70552"/>
    <x v="1"/>
    <x v="50"/>
    <s v="Bihar"/>
    <x v="3"/>
    <x v="1"/>
    <x v="9"/>
    <n v="4"/>
    <n v="390"/>
    <n v="1560"/>
    <n v="10"/>
    <n v="156"/>
    <n v="1404"/>
    <n v="0.35"/>
    <n v="491.4"/>
    <n v="912.6"/>
    <n v="0.65"/>
    <x v="5"/>
    <x v="1"/>
    <x v="0"/>
    <d v="2025-04-28T00:00:00"/>
    <n v="4"/>
    <x v="0"/>
  </r>
  <r>
    <s v="AMZ-2025-01388"/>
    <d v="2025-04-26T00:00:00"/>
    <n v="2025"/>
    <x v="3"/>
    <s v="Q2"/>
    <s v="Saturday"/>
    <s v="CUST-62994"/>
    <x v="0"/>
    <x v="32"/>
    <s v="Jharkhand"/>
    <x v="3"/>
    <x v="6"/>
    <x v="17"/>
    <n v="2"/>
    <n v="2430"/>
    <n v="4860"/>
    <n v="10"/>
    <n v="486"/>
    <n v="4374"/>
    <n v="0.52"/>
    <n v="2274.48"/>
    <n v="2099.52"/>
    <n v="0.48"/>
    <x v="2"/>
    <x v="3"/>
    <x v="0"/>
    <d v="2025-05-03T00:00:00"/>
    <n v="5"/>
    <x v="0"/>
  </r>
  <r>
    <s v="AMZ-2025-01419"/>
    <d v="2025-04-26T00:00:00"/>
    <n v="2025"/>
    <x v="3"/>
    <s v="Q2"/>
    <s v="Saturday"/>
    <s v="CUST-44718"/>
    <x v="0"/>
    <x v="9"/>
    <s v="Maharashtra"/>
    <x v="2"/>
    <x v="5"/>
    <x v="32"/>
    <n v="1"/>
    <n v="5550"/>
    <n v="5550"/>
    <n v="0"/>
    <n v="0"/>
    <n v="5550"/>
    <n v="0.57999999999999996"/>
    <n v="3219"/>
    <n v="2331"/>
    <n v="0.42"/>
    <x v="6"/>
    <x v="0"/>
    <x v="2"/>
    <m/>
    <m/>
    <x v="0"/>
  </r>
  <r>
    <s v="AMZ-2025-00275"/>
    <d v="2025-04-27T00:00:00"/>
    <n v="2025"/>
    <x v="3"/>
    <s v="Q2"/>
    <s v="Sunday"/>
    <s v="CUST-39219"/>
    <x v="1"/>
    <x v="13"/>
    <s v="Uttar Pradesh"/>
    <x v="0"/>
    <x v="2"/>
    <x v="48"/>
    <n v="3"/>
    <n v="2580"/>
    <n v="7740"/>
    <n v="30"/>
    <n v="2322"/>
    <n v="5418"/>
    <n v="0.45"/>
    <n v="2438.1"/>
    <n v="2979.9"/>
    <n v="0.55000000000000004"/>
    <x v="5"/>
    <x v="2"/>
    <x v="4"/>
    <m/>
    <m/>
    <x v="0"/>
  </r>
  <r>
    <s v="AMZ-2025-01052"/>
    <d v="2025-04-27T00:00:00"/>
    <n v="2025"/>
    <x v="3"/>
    <s v="Q2"/>
    <s v="Sunday"/>
    <s v="CUST-39045"/>
    <x v="0"/>
    <x v="42"/>
    <s v="Jharkhand"/>
    <x v="3"/>
    <x v="4"/>
    <x v="72"/>
    <n v="5"/>
    <n v="140"/>
    <n v="700"/>
    <n v="10"/>
    <n v="70"/>
    <n v="630"/>
    <n v="0.62"/>
    <n v="390.6"/>
    <n v="239.39999999999998"/>
    <n v="0.37999999999999995"/>
    <x v="5"/>
    <x v="3"/>
    <x v="2"/>
    <m/>
    <m/>
    <x v="0"/>
  </r>
  <r>
    <s v="AMZ-2025-01637"/>
    <d v="2025-04-27T00:00:00"/>
    <n v="2025"/>
    <x v="3"/>
    <s v="Q2"/>
    <s v="Sunday"/>
    <s v="CUST-30758"/>
    <x v="1"/>
    <x v="7"/>
    <s v="Goa"/>
    <x v="2"/>
    <x v="6"/>
    <x v="67"/>
    <n v="4"/>
    <n v="9050"/>
    <n v="36200"/>
    <n v="15"/>
    <n v="5430"/>
    <n v="30770"/>
    <n v="0.52"/>
    <n v="16000.400000000001"/>
    <n v="14769.599999999999"/>
    <n v="0.47999999999999993"/>
    <x v="3"/>
    <x v="1"/>
    <x v="2"/>
    <m/>
    <m/>
    <x v="0"/>
  </r>
  <r>
    <s v="AMZ-2025-00040"/>
    <d v="2025-04-28T00:00:00"/>
    <n v="2025"/>
    <x v="3"/>
    <s v="Q2"/>
    <s v="Monday"/>
    <s v="CUST-97416"/>
    <x v="0"/>
    <x v="17"/>
    <s v="Rajasthan"/>
    <x v="0"/>
    <x v="7"/>
    <x v="63"/>
    <n v="3"/>
    <n v="8390"/>
    <n v="25170"/>
    <n v="0"/>
    <n v="0"/>
    <n v="25170"/>
    <n v="0.48"/>
    <n v="12081.6"/>
    <n v="13088.4"/>
    <n v="0.52"/>
    <x v="3"/>
    <x v="3"/>
    <x v="0"/>
    <d v="2025-05-04T00:00:00"/>
    <n v="4"/>
    <x v="0"/>
  </r>
  <r>
    <s v="AMZ-2025-01496"/>
    <d v="2025-04-28T00:00:00"/>
    <n v="2025"/>
    <x v="3"/>
    <s v="Q2"/>
    <s v="Monday"/>
    <s v="CUST-89997"/>
    <x v="1"/>
    <x v="50"/>
    <s v="Bihar"/>
    <x v="3"/>
    <x v="7"/>
    <x v="28"/>
    <n v="2"/>
    <n v="4470"/>
    <n v="8940"/>
    <n v="0"/>
    <n v="0"/>
    <n v="8940"/>
    <n v="0.48"/>
    <n v="4291.2"/>
    <n v="4648.8"/>
    <n v="0.52"/>
    <x v="5"/>
    <x v="3"/>
    <x v="1"/>
    <d v="2025-05-05T00:00:00"/>
    <m/>
    <x v="0"/>
  </r>
  <r>
    <s v="AMZ-2025-01586"/>
    <d v="2025-04-28T00:00:00"/>
    <n v="2025"/>
    <x v="3"/>
    <s v="Q2"/>
    <s v="Monday"/>
    <s v="CUST-76162"/>
    <x v="0"/>
    <x v="33"/>
    <s v="Madhya Pradesh"/>
    <x v="2"/>
    <x v="5"/>
    <x v="46"/>
    <n v="4"/>
    <n v="89510"/>
    <n v="358040"/>
    <n v="0"/>
    <n v="0"/>
    <n v="358040"/>
    <n v="0.57999999999999996"/>
    <n v="207663.19999999998"/>
    <n v="150376.80000000002"/>
    <n v="0.42000000000000004"/>
    <x v="2"/>
    <x v="0"/>
    <x v="0"/>
    <d v="2025-04-29T00:00:00"/>
    <n v="4"/>
    <x v="0"/>
  </r>
  <r>
    <s v="AMZ-2025-00547"/>
    <d v="2025-04-29T00:00:00"/>
    <n v="2025"/>
    <x v="3"/>
    <s v="Q2"/>
    <s v="Tuesday"/>
    <s v="CUST-18907"/>
    <x v="0"/>
    <x v="49"/>
    <s v="Uttarakhand"/>
    <x v="4"/>
    <x v="7"/>
    <x v="63"/>
    <n v="5"/>
    <n v="6160"/>
    <n v="30800"/>
    <n v="20"/>
    <n v="6160"/>
    <n v="24640"/>
    <n v="0.48"/>
    <n v="11827.199999999999"/>
    <n v="12812.800000000001"/>
    <n v="0.52"/>
    <x v="6"/>
    <x v="0"/>
    <x v="0"/>
    <d v="2025-05-02T00:00:00"/>
    <n v="5"/>
    <x v="0"/>
  </r>
  <r>
    <s v="AMZ-2025-00924"/>
    <d v="2025-04-29T00:00:00"/>
    <n v="2025"/>
    <x v="3"/>
    <s v="Q2"/>
    <s v="Tuesday"/>
    <s v="CUST-36130"/>
    <x v="0"/>
    <x v="0"/>
    <s v="Rajasthan"/>
    <x v="0"/>
    <x v="4"/>
    <x v="78"/>
    <n v="1"/>
    <n v="860"/>
    <n v="860"/>
    <n v="5"/>
    <n v="43"/>
    <n v="817"/>
    <n v="0.62"/>
    <n v="506.54"/>
    <n v="310.45999999999998"/>
    <n v="0.37999999999999995"/>
    <x v="1"/>
    <x v="2"/>
    <x v="3"/>
    <m/>
    <m/>
    <x v="1"/>
  </r>
  <r>
    <s v="AMZ-2025-00232"/>
    <d v="2025-04-30T00:00:00"/>
    <n v="2025"/>
    <x v="3"/>
    <s v="Q2"/>
    <s v="Wednesday"/>
    <s v="CUST-46211"/>
    <x v="1"/>
    <x v="30"/>
    <s v="Punjab"/>
    <x v="0"/>
    <x v="5"/>
    <x v="84"/>
    <n v="5"/>
    <n v="28100"/>
    <n v="140500"/>
    <n v="10"/>
    <n v="14050"/>
    <n v="126450"/>
    <n v="0.57999999999999996"/>
    <n v="73341"/>
    <n v="53109"/>
    <n v="0.42"/>
    <x v="6"/>
    <x v="2"/>
    <x v="4"/>
    <m/>
    <m/>
    <x v="0"/>
  </r>
  <r>
    <s v="AMZ-2025-00313"/>
    <d v="2025-04-30T00:00:00"/>
    <n v="2025"/>
    <x v="3"/>
    <s v="Q2"/>
    <s v="Wednesday"/>
    <s v="CUST-52176"/>
    <x v="1"/>
    <x v="12"/>
    <s v="Andhra Pradesh"/>
    <x v="5"/>
    <x v="3"/>
    <x v="42"/>
    <n v="5"/>
    <n v="1050"/>
    <n v="5250"/>
    <n v="15"/>
    <n v="787.5"/>
    <n v="4462.5"/>
    <n v="0.5"/>
    <n v="2231.25"/>
    <n v="2231.25"/>
    <n v="0.5"/>
    <x v="1"/>
    <x v="0"/>
    <x v="0"/>
    <d v="2025-05-06T00:00:00"/>
    <n v="3"/>
    <x v="0"/>
  </r>
  <r>
    <s v="AMZ-2025-00605"/>
    <d v="2025-04-30T00:00:00"/>
    <n v="2025"/>
    <x v="3"/>
    <s v="Q2"/>
    <s v="Wednesday"/>
    <s v="CUST-58351"/>
    <x v="0"/>
    <x v="54"/>
    <s v="Manipur"/>
    <x v="1"/>
    <x v="5"/>
    <x v="10"/>
    <n v="4"/>
    <n v="51320"/>
    <n v="205280"/>
    <n v="15"/>
    <n v="30792"/>
    <n v="174488"/>
    <n v="0.57999999999999996"/>
    <n v="101203.04"/>
    <n v="73284.960000000006"/>
    <n v="0.42000000000000004"/>
    <x v="6"/>
    <x v="0"/>
    <x v="0"/>
    <d v="2025-05-03T00:00:00"/>
    <n v="3"/>
    <x v="0"/>
  </r>
  <r>
    <s v="AMZ-2025-00637"/>
    <d v="2025-04-30T00:00:00"/>
    <n v="2025"/>
    <x v="3"/>
    <s v="Q2"/>
    <s v="Wednesday"/>
    <s v="CUST-15383"/>
    <x v="0"/>
    <x v="49"/>
    <s v="Uttarakhand"/>
    <x v="4"/>
    <x v="3"/>
    <x v="15"/>
    <n v="4"/>
    <n v="870"/>
    <n v="3480"/>
    <n v="0"/>
    <n v="0"/>
    <n v="3480"/>
    <n v="0.5"/>
    <n v="1740"/>
    <n v="1740"/>
    <n v="0.5"/>
    <x v="0"/>
    <x v="1"/>
    <x v="1"/>
    <d v="2025-05-05T00:00:00"/>
    <m/>
    <x v="0"/>
  </r>
  <r>
    <s v="AMZ-2025-00916"/>
    <d v="2025-04-30T00:00:00"/>
    <n v="2025"/>
    <x v="3"/>
    <s v="Q2"/>
    <s v="Wednesday"/>
    <s v="CUST-15965"/>
    <x v="0"/>
    <x v="9"/>
    <s v="Maharashtra"/>
    <x v="2"/>
    <x v="1"/>
    <x v="41"/>
    <n v="2"/>
    <n v="280"/>
    <n v="560"/>
    <n v="25"/>
    <n v="140"/>
    <n v="420"/>
    <n v="0.35"/>
    <n v="147"/>
    <n v="273"/>
    <n v="0.65"/>
    <x v="3"/>
    <x v="0"/>
    <x v="3"/>
    <m/>
    <m/>
    <x v="1"/>
  </r>
  <r>
    <s v="AMZ-2025-01238"/>
    <d v="2025-05-01T00:00:00"/>
    <n v="2025"/>
    <x v="4"/>
    <s v="Q2"/>
    <s v="Thursday"/>
    <s v="CUST-89905"/>
    <x v="1"/>
    <x v="23"/>
    <s v="Manipur"/>
    <x v="1"/>
    <x v="4"/>
    <x v="11"/>
    <n v="1"/>
    <n v="760"/>
    <n v="760"/>
    <n v="30"/>
    <n v="228"/>
    <n v="532"/>
    <n v="0.62"/>
    <n v="329.84"/>
    <n v="202.16000000000003"/>
    <n v="0.38000000000000006"/>
    <x v="3"/>
    <x v="2"/>
    <x v="4"/>
    <m/>
    <m/>
    <x v="0"/>
  </r>
  <r>
    <s v="AMZ-2025-00659"/>
    <d v="2025-05-02T00:00:00"/>
    <n v="2025"/>
    <x v="4"/>
    <s v="Q2"/>
    <s v="Friday"/>
    <s v="CUST-57739"/>
    <x v="1"/>
    <x v="10"/>
    <s v="Chhattisgarh"/>
    <x v="4"/>
    <x v="4"/>
    <x v="78"/>
    <n v="3"/>
    <n v="240"/>
    <n v="720"/>
    <n v="10"/>
    <n v="72"/>
    <n v="648"/>
    <n v="0.62"/>
    <n v="401.76"/>
    <n v="246.24"/>
    <n v="0.38"/>
    <x v="1"/>
    <x v="0"/>
    <x v="0"/>
    <d v="2025-05-07T00:00:00"/>
    <n v="5"/>
    <x v="0"/>
  </r>
  <r>
    <s v="AMZ-2025-01515"/>
    <d v="2025-05-02T00:00:00"/>
    <n v="2025"/>
    <x v="4"/>
    <s v="Q2"/>
    <s v="Friday"/>
    <s v="CUST-78494"/>
    <x v="1"/>
    <x v="7"/>
    <s v="Goa"/>
    <x v="2"/>
    <x v="0"/>
    <x v="6"/>
    <n v="1"/>
    <n v="6840"/>
    <n v="6840"/>
    <n v="5"/>
    <n v="342"/>
    <n v="6498"/>
    <n v="0.47"/>
    <n v="3054.06"/>
    <n v="3443.94"/>
    <n v="0.53"/>
    <x v="2"/>
    <x v="2"/>
    <x v="0"/>
    <d v="2025-05-05T00:00:00"/>
    <n v="4"/>
    <x v="0"/>
  </r>
  <r>
    <s v="AMZ-2025-01607"/>
    <d v="2025-05-02T00:00:00"/>
    <n v="2025"/>
    <x v="4"/>
    <s v="Q2"/>
    <s v="Friday"/>
    <s v="CUST-89516"/>
    <x v="0"/>
    <x v="34"/>
    <s v="Meghalaya"/>
    <x v="1"/>
    <x v="1"/>
    <x v="20"/>
    <n v="5"/>
    <n v="430"/>
    <n v="2150"/>
    <n v="20"/>
    <n v="430"/>
    <n v="1720"/>
    <n v="0.35"/>
    <n v="602"/>
    <n v="1118"/>
    <n v="0.65"/>
    <x v="3"/>
    <x v="1"/>
    <x v="0"/>
    <d v="2025-05-06T00:00:00"/>
    <n v="4"/>
    <x v="0"/>
  </r>
  <r>
    <s v="AMZ-2025-00069"/>
    <d v="2025-05-03T00:00:00"/>
    <n v="2025"/>
    <x v="4"/>
    <s v="Q2"/>
    <s v="Saturday"/>
    <s v="CUST-38746"/>
    <x v="0"/>
    <x v="21"/>
    <s v="Meghalaya"/>
    <x v="1"/>
    <x v="3"/>
    <x v="16"/>
    <n v="3"/>
    <n v="1800"/>
    <n v="5400"/>
    <n v="0"/>
    <n v="0"/>
    <n v="5400"/>
    <n v="0.5"/>
    <n v="2700"/>
    <n v="2700"/>
    <n v="0.5"/>
    <x v="6"/>
    <x v="2"/>
    <x v="2"/>
    <m/>
    <m/>
    <x v="0"/>
  </r>
  <r>
    <s v="AMZ-2025-00418"/>
    <d v="2025-05-03T00:00:00"/>
    <n v="2025"/>
    <x v="4"/>
    <s v="Q2"/>
    <s v="Saturday"/>
    <s v="CUST-26544"/>
    <x v="1"/>
    <x v="0"/>
    <s v="Rajasthan"/>
    <x v="0"/>
    <x v="6"/>
    <x v="67"/>
    <n v="1"/>
    <n v="11830"/>
    <n v="11830"/>
    <n v="30"/>
    <n v="3549"/>
    <n v="8281"/>
    <n v="0.52"/>
    <n v="4306.12"/>
    <n v="3974.88"/>
    <n v="0.48000000000000004"/>
    <x v="3"/>
    <x v="3"/>
    <x v="0"/>
    <d v="2025-05-09T00:00:00"/>
    <n v="5"/>
    <x v="0"/>
  </r>
  <r>
    <s v="AMZ-2025-01341"/>
    <d v="2025-05-03T00:00:00"/>
    <n v="2025"/>
    <x v="4"/>
    <s v="Q2"/>
    <s v="Saturday"/>
    <s v="CUST-72277"/>
    <x v="0"/>
    <x v="1"/>
    <s v="Assam"/>
    <x v="1"/>
    <x v="0"/>
    <x v="6"/>
    <n v="1"/>
    <n v="3820"/>
    <n v="3820"/>
    <n v="0"/>
    <n v="0"/>
    <n v="3820"/>
    <n v="0.47"/>
    <n v="1795.3999999999999"/>
    <n v="2024.6000000000001"/>
    <n v="0.53"/>
    <x v="0"/>
    <x v="0"/>
    <x v="0"/>
    <d v="2025-05-08T00:00:00"/>
    <n v="5"/>
    <x v="0"/>
  </r>
  <r>
    <s v="AMZ-2025-00019"/>
    <d v="2025-05-04T00:00:00"/>
    <n v="2025"/>
    <x v="4"/>
    <s v="Q2"/>
    <s v="Sunday"/>
    <s v="CUST-71644"/>
    <x v="1"/>
    <x v="16"/>
    <s v="Tripura"/>
    <x v="1"/>
    <x v="7"/>
    <x v="28"/>
    <n v="5"/>
    <n v="2250"/>
    <n v="11250"/>
    <n v="0"/>
    <n v="0"/>
    <n v="11250"/>
    <n v="0.48"/>
    <n v="5400"/>
    <n v="5850"/>
    <n v="0.52"/>
    <x v="3"/>
    <x v="3"/>
    <x v="3"/>
    <m/>
    <m/>
    <x v="1"/>
  </r>
  <r>
    <s v="AMZ-2025-00808"/>
    <d v="2025-05-04T00:00:00"/>
    <n v="2025"/>
    <x v="4"/>
    <s v="Q2"/>
    <s v="Sunday"/>
    <s v="CUST-59672"/>
    <x v="1"/>
    <x v="24"/>
    <s v="Maharashtra"/>
    <x v="2"/>
    <x v="0"/>
    <x v="0"/>
    <n v="4"/>
    <n v="5350"/>
    <n v="21400"/>
    <n v="0"/>
    <n v="0"/>
    <n v="21400"/>
    <n v="0.47"/>
    <n v="10058"/>
    <n v="11342"/>
    <n v="0.53"/>
    <x v="2"/>
    <x v="2"/>
    <x v="4"/>
    <m/>
    <m/>
    <x v="0"/>
  </r>
  <r>
    <s v="AMZ-2025-00026"/>
    <d v="2025-05-05T00:00:00"/>
    <n v="2025"/>
    <x v="4"/>
    <s v="Q2"/>
    <s v="Monday"/>
    <s v="CUST-95215"/>
    <x v="1"/>
    <x v="6"/>
    <s v="Assam"/>
    <x v="1"/>
    <x v="3"/>
    <x v="53"/>
    <n v="1"/>
    <n v="3000"/>
    <n v="3000"/>
    <n v="20"/>
    <n v="600"/>
    <n v="2400"/>
    <n v="0.5"/>
    <n v="1200"/>
    <n v="1200"/>
    <n v="0.5"/>
    <x v="3"/>
    <x v="1"/>
    <x v="1"/>
    <d v="2025-05-06T00:00:00"/>
    <m/>
    <x v="0"/>
  </r>
  <r>
    <s v="AMZ-2025-00238"/>
    <d v="2025-05-05T00:00:00"/>
    <n v="2025"/>
    <x v="4"/>
    <s v="Q2"/>
    <s v="Monday"/>
    <s v="CUST-65296"/>
    <x v="0"/>
    <x v="15"/>
    <s v="Kerala"/>
    <x v="5"/>
    <x v="5"/>
    <x v="79"/>
    <n v="5"/>
    <n v="76170"/>
    <n v="380850"/>
    <n v="0"/>
    <n v="0"/>
    <n v="380850"/>
    <n v="0.57999999999999996"/>
    <n v="220892.99999999997"/>
    <n v="159957.00000000003"/>
    <n v="0.4200000000000001"/>
    <x v="3"/>
    <x v="1"/>
    <x v="0"/>
    <d v="2025-05-11T00:00:00"/>
    <n v="3"/>
    <x v="0"/>
  </r>
  <r>
    <s v="AMZ-2025-00686"/>
    <d v="2025-05-05T00:00:00"/>
    <n v="2025"/>
    <x v="4"/>
    <s v="Q2"/>
    <s v="Monday"/>
    <s v="CUST-70952"/>
    <x v="0"/>
    <x v="51"/>
    <s v="Madhya Pradesh"/>
    <x v="2"/>
    <x v="7"/>
    <x v="37"/>
    <n v="1"/>
    <n v="2060"/>
    <n v="2060"/>
    <n v="15"/>
    <n v="309"/>
    <n v="1751"/>
    <n v="0.48"/>
    <n v="840.48"/>
    <n v="910.52"/>
    <n v="0.52"/>
    <x v="6"/>
    <x v="0"/>
    <x v="0"/>
    <d v="2025-05-07T00:00:00"/>
    <n v="5"/>
    <x v="0"/>
  </r>
  <r>
    <s v="AMZ-2025-00488"/>
    <d v="2025-05-06T00:00:00"/>
    <n v="2025"/>
    <x v="4"/>
    <s v="Q2"/>
    <s v="Tuesday"/>
    <s v="CUST-26299"/>
    <x v="0"/>
    <x v="28"/>
    <s v="West Bengal"/>
    <x v="3"/>
    <x v="7"/>
    <x v="29"/>
    <n v="5"/>
    <n v="5710"/>
    <n v="28550"/>
    <n v="0"/>
    <n v="0"/>
    <n v="28550"/>
    <n v="0.48"/>
    <n v="13704"/>
    <n v="14846"/>
    <n v="0.52"/>
    <x v="0"/>
    <x v="0"/>
    <x v="0"/>
    <d v="2025-05-13T00:00:00"/>
    <n v="4"/>
    <x v="0"/>
  </r>
  <r>
    <s v="AMZ-2025-01175"/>
    <d v="2025-05-06T00:00:00"/>
    <n v="2025"/>
    <x v="4"/>
    <s v="Q2"/>
    <s v="Tuesday"/>
    <s v="CUST-13101"/>
    <x v="1"/>
    <x v="3"/>
    <s v="Goa"/>
    <x v="2"/>
    <x v="6"/>
    <x v="60"/>
    <n v="5"/>
    <n v="5680"/>
    <n v="28400"/>
    <n v="30"/>
    <n v="8520"/>
    <n v="19880"/>
    <n v="0.52"/>
    <n v="10337.6"/>
    <n v="9542.4"/>
    <n v="0.48"/>
    <x v="1"/>
    <x v="3"/>
    <x v="2"/>
    <m/>
    <m/>
    <x v="0"/>
  </r>
  <r>
    <s v="AMZ-2025-00328"/>
    <d v="2025-05-07T00:00:00"/>
    <n v="2025"/>
    <x v="4"/>
    <s v="Q2"/>
    <s v="Wednesday"/>
    <s v="CUST-64040"/>
    <x v="0"/>
    <x v="1"/>
    <s v="Assam"/>
    <x v="1"/>
    <x v="3"/>
    <x v="5"/>
    <n v="4"/>
    <n v="4310"/>
    <n v="17240"/>
    <n v="0"/>
    <n v="0"/>
    <n v="17240"/>
    <n v="0.5"/>
    <n v="8620"/>
    <n v="8620"/>
    <n v="0.5"/>
    <x v="5"/>
    <x v="0"/>
    <x v="0"/>
    <d v="2025-05-10T00:00:00"/>
    <n v="5"/>
    <x v="0"/>
  </r>
  <r>
    <s v="AMZ-2025-00430"/>
    <d v="2025-05-07T00:00:00"/>
    <n v="2025"/>
    <x v="4"/>
    <s v="Q2"/>
    <s v="Wednesday"/>
    <s v="CUST-69510"/>
    <x v="0"/>
    <x v="15"/>
    <s v="Kerala"/>
    <x v="5"/>
    <x v="2"/>
    <x v="33"/>
    <n v="2"/>
    <n v="4940"/>
    <n v="9880"/>
    <n v="30"/>
    <n v="2964"/>
    <n v="6916"/>
    <n v="0.45"/>
    <n v="3112.2000000000003"/>
    <n v="3803.7999999999997"/>
    <n v="0.54999999999999993"/>
    <x v="6"/>
    <x v="3"/>
    <x v="0"/>
    <d v="2025-05-12T00:00:00"/>
    <n v="3"/>
    <x v="0"/>
  </r>
  <r>
    <s v="AMZ-2025-00601"/>
    <d v="2025-05-07T00:00:00"/>
    <n v="2025"/>
    <x v="4"/>
    <s v="Q2"/>
    <s v="Wednesday"/>
    <s v="CUST-58351"/>
    <x v="0"/>
    <x v="54"/>
    <s v="Manipur"/>
    <x v="1"/>
    <x v="1"/>
    <x v="57"/>
    <n v="3"/>
    <n v="690"/>
    <n v="2070"/>
    <n v="0"/>
    <n v="0"/>
    <n v="2070"/>
    <n v="0.35"/>
    <n v="724.5"/>
    <n v="1345.5"/>
    <n v="0.65"/>
    <x v="4"/>
    <x v="1"/>
    <x v="1"/>
    <d v="2025-05-12T00:00:00"/>
    <m/>
    <x v="0"/>
  </r>
  <r>
    <s v="AMZ-2025-00738"/>
    <d v="2025-05-07T00:00:00"/>
    <n v="2025"/>
    <x v="4"/>
    <s v="Q2"/>
    <s v="Wednesday"/>
    <s v="CUST-52516"/>
    <x v="1"/>
    <x v="42"/>
    <s v="Jharkhand"/>
    <x v="3"/>
    <x v="2"/>
    <x v="61"/>
    <n v="1"/>
    <n v="1690"/>
    <n v="1690"/>
    <n v="0"/>
    <n v="0"/>
    <n v="1690"/>
    <n v="0.45"/>
    <n v="760.5"/>
    <n v="929.5"/>
    <n v="0.55000000000000004"/>
    <x v="2"/>
    <x v="0"/>
    <x v="0"/>
    <d v="2025-05-13T00:00:00"/>
    <n v="5"/>
    <x v="0"/>
  </r>
  <r>
    <s v="AMZ-2025-01285"/>
    <d v="2025-05-07T00:00:00"/>
    <n v="2025"/>
    <x v="4"/>
    <s v="Q2"/>
    <s v="Wednesday"/>
    <s v="CUST-41285"/>
    <x v="0"/>
    <x v="25"/>
    <s v="Odisha"/>
    <x v="3"/>
    <x v="0"/>
    <x v="0"/>
    <n v="4"/>
    <n v="2280"/>
    <n v="9120"/>
    <n v="30"/>
    <n v="2736"/>
    <n v="6384"/>
    <n v="0.47"/>
    <n v="3000.48"/>
    <n v="3383.52"/>
    <n v="0.53"/>
    <x v="5"/>
    <x v="3"/>
    <x v="0"/>
    <d v="2025-05-09T00:00:00"/>
    <n v="4"/>
    <x v="0"/>
  </r>
  <r>
    <s v="AMZ-2025-01509"/>
    <d v="2025-05-07T00:00:00"/>
    <n v="2025"/>
    <x v="4"/>
    <s v="Q2"/>
    <s v="Wednesday"/>
    <s v="CUST-31319"/>
    <x v="1"/>
    <x v="56"/>
    <s v="Kerala"/>
    <x v="5"/>
    <x v="5"/>
    <x v="14"/>
    <n v="3"/>
    <n v="44600"/>
    <n v="133800"/>
    <n v="10"/>
    <n v="13380"/>
    <n v="120420"/>
    <n v="0.57999999999999996"/>
    <n v="69843.599999999991"/>
    <n v="50576.400000000009"/>
    <n v="0.4200000000000001"/>
    <x v="3"/>
    <x v="3"/>
    <x v="3"/>
    <m/>
    <m/>
    <x v="1"/>
  </r>
  <r>
    <s v="AMZ-2025-00260"/>
    <d v="2025-05-08T00:00:00"/>
    <n v="2025"/>
    <x v="4"/>
    <s v="Q2"/>
    <s v="Thursday"/>
    <s v="CUST-45992"/>
    <x v="0"/>
    <x v="50"/>
    <s v="Bihar"/>
    <x v="3"/>
    <x v="3"/>
    <x v="16"/>
    <n v="3"/>
    <n v="3570"/>
    <n v="10710"/>
    <n v="0"/>
    <n v="0"/>
    <n v="10710"/>
    <n v="0.5"/>
    <n v="5355"/>
    <n v="5355"/>
    <n v="0.5"/>
    <x v="2"/>
    <x v="2"/>
    <x v="2"/>
    <m/>
    <m/>
    <x v="0"/>
  </r>
  <r>
    <s v="AMZ-2025-00734"/>
    <d v="2025-05-08T00:00:00"/>
    <n v="2025"/>
    <x v="4"/>
    <s v="Q2"/>
    <s v="Thursday"/>
    <s v="CUST-87832"/>
    <x v="1"/>
    <x v="10"/>
    <s v="Chhattisgarh"/>
    <x v="4"/>
    <x v="3"/>
    <x v="16"/>
    <n v="2"/>
    <n v="2460"/>
    <n v="4920"/>
    <n v="15"/>
    <n v="738"/>
    <n v="4182"/>
    <n v="0.5"/>
    <n v="2091"/>
    <n v="2091"/>
    <n v="0.5"/>
    <x v="1"/>
    <x v="1"/>
    <x v="0"/>
    <d v="2025-05-12T00:00:00"/>
    <n v="3"/>
    <x v="0"/>
  </r>
  <r>
    <s v="AMZ-2025-01366"/>
    <d v="2025-05-08T00:00:00"/>
    <n v="2025"/>
    <x v="4"/>
    <s v="Q2"/>
    <s v="Thursday"/>
    <s v="CUST-41195"/>
    <x v="1"/>
    <x v="1"/>
    <s v="Assam"/>
    <x v="1"/>
    <x v="5"/>
    <x v="83"/>
    <n v="4"/>
    <n v="10460"/>
    <n v="41840"/>
    <n v="0"/>
    <n v="0"/>
    <n v="41840"/>
    <n v="0.57999999999999996"/>
    <n v="24267.199999999997"/>
    <n v="17572.800000000003"/>
    <n v="0.4200000000000001"/>
    <x v="3"/>
    <x v="3"/>
    <x v="0"/>
    <d v="2025-05-11T00:00:00"/>
    <n v="3"/>
    <x v="0"/>
  </r>
  <r>
    <s v="AMZ-2025-01549"/>
    <d v="2025-05-08T00:00:00"/>
    <n v="2025"/>
    <x v="4"/>
    <s v="Q2"/>
    <s v="Thursday"/>
    <s v="CUST-71894"/>
    <x v="1"/>
    <x v="33"/>
    <s v="Madhya Pradesh"/>
    <x v="2"/>
    <x v="7"/>
    <x v="37"/>
    <n v="4"/>
    <n v="5880"/>
    <n v="23520"/>
    <n v="0"/>
    <n v="0"/>
    <n v="23520"/>
    <n v="0.48"/>
    <n v="11289.6"/>
    <n v="12230.4"/>
    <n v="0.52"/>
    <x v="3"/>
    <x v="3"/>
    <x v="0"/>
    <d v="2025-05-14T00:00:00"/>
    <n v="4"/>
    <x v="0"/>
  </r>
  <r>
    <s v="AMZ-2025-00084"/>
    <d v="2025-05-09T00:00:00"/>
    <n v="2025"/>
    <x v="4"/>
    <s v="Q2"/>
    <s v="Friday"/>
    <s v="CUST-63424"/>
    <x v="0"/>
    <x v="0"/>
    <s v="Rajasthan"/>
    <x v="0"/>
    <x v="1"/>
    <x v="19"/>
    <n v="1"/>
    <n v="540"/>
    <n v="540"/>
    <n v="15"/>
    <n v="81"/>
    <n v="459"/>
    <n v="0.35"/>
    <n v="160.64999999999998"/>
    <n v="298.35000000000002"/>
    <n v="0.65"/>
    <x v="6"/>
    <x v="3"/>
    <x v="0"/>
    <d v="2025-05-15T00:00:00"/>
    <n v="4"/>
    <x v="0"/>
  </r>
  <r>
    <s v="AMZ-2025-01273"/>
    <d v="2025-05-09T00:00:00"/>
    <n v="2025"/>
    <x v="4"/>
    <s v="Q2"/>
    <s v="Friday"/>
    <s v="CUST-66179"/>
    <x v="1"/>
    <x v="51"/>
    <s v="Madhya Pradesh"/>
    <x v="2"/>
    <x v="3"/>
    <x v="42"/>
    <n v="5"/>
    <n v="2670"/>
    <n v="13350"/>
    <n v="25"/>
    <n v="3337.5"/>
    <n v="10012.5"/>
    <n v="0.5"/>
    <n v="5006.25"/>
    <n v="5006.25"/>
    <n v="0.5"/>
    <x v="2"/>
    <x v="1"/>
    <x v="0"/>
    <d v="2025-05-12T00:00:00"/>
    <n v="5"/>
    <x v="0"/>
  </r>
  <r>
    <s v="AMZ-2025-00292"/>
    <d v="2025-05-10T00:00:00"/>
    <n v="2025"/>
    <x v="4"/>
    <s v="Q2"/>
    <s v="Saturday"/>
    <s v="CUST-72518"/>
    <x v="1"/>
    <x v="13"/>
    <s v="Uttar Pradesh"/>
    <x v="0"/>
    <x v="4"/>
    <x v="7"/>
    <n v="3"/>
    <n v="300"/>
    <n v="900"/>
    <n v="0"/>
    <n v="0"/>
    <n v="900"/>
    <n v="0.62"/>
    <n v="558"/>
    <n v="342"/>
    <n v="0.38"/>
    <x v="1"/>
    <x v="2"/>
    <x v="0"/>
    <d v="2025-05-11T00:00:00"/>
    <n v="4"/>
    <x v="0"/>
  </r>
  <r>
    <s v="AMZ-2025-01155"/>
    <d v="2025-05-10T00:00:00"/>
    <n v="2025"/>
    <x v="4"/>
    <s v="Q2"/>
    <s v="Saturday"/>
    <s v="CUST-93130"/>
    <x v="0"/>
    <x v="39"/>
    <s v="Odisha"/>
    <x v="3"/>
    <x v="5"/>
    <x v="84"/>
    <n v="1"/>
    <n v="52830"/>
    <n v="52830"/>
    <n v="20"/>
    <n v="10566"/>
    <n v="42264"/>
    <n v="0.57999999999999996"/>
    <n v="24513.119999999999"/>
    <n v="17750.88"/>
    <n v="0.42000000000000004"/>
    <x v="0"/>
    <x v="3"/>
    <x v="0"/>
    <d v="2025-05-16T00:00:00"/>
    <n v="4"/>
    <x v="0"/>
  </r>
  <r>
    <s v="AMZ-2025-01255"/>
    <d v="2025-05-10T00:00:00"/>
    <n v="2025"/>
    <x v="4"/>
    <s v="Q2"/>
    <s v="Saturday"/>
    <s v="CUST-60328"/>
    <x v="0"/>
    <x v="22"/>
    <s v="Haryana"/>
    <x v="0"/>
    <x v="1"/>
    <x v="9"/>
    <n v="4"/>
    <n v="1260"/>
    <n v="5040"/>
    <n v="0"/>
    <n v="0"/>
    <n v="5040"/>
    <n v="0.35"/>
    <n v="1764"/>
    <n v="3276"/>
    <n v="0.65"/>
    <x v="5"/>
    <x v="1"/>
    <x v="3"/>
    <m/>
    <m/>
    <x v="1"/>
  </r>
  <r>
    <s v="AMZ-2025-00397"/>
    <d v="2025-05-11T00:00:00"/>
    <n v="2025"/>
    <x v="4"/>
    <s v="Q2"/>
    <s v="Sunday"/>
    <s v="CUST-83920"/>
    <x v="0"/>
    <x v="52"/>
    <s v="Tripura"/>
    <x v="1"/>
    <x v="0"/>
    <x v="1"/>
    <n v="2"/>
    <n v="6630"/>
    <n v="13260"/>
    <n v="30"/>
    <n v="3978"/>
    <n v="9282"/>
    <n v="0.47"/>
    <n v="4362.54"/>
    <n v="4919.46"/>
    <n v="0.53"/>
    <x v="1"/>
    <x v="1"/>
    <x v="0"/>
    <d v="2025-05-16T00:00:00"/>
    <n v="5"/>
    <x v="0"/>
  </r>
  <r>
    <s v="AMZ-2025-00536"/>
    <d v="2025-05-11T00:00:00"/>
    <n v="2025"/>
    <x v="4"/>
    <s v="Q2"/>
    <s v="Sunday"/>
    <s v="CUST-67154"/>
    <x v="0"/>
    <x v="54"/>
    <s v="Manipur"/>
    <x v="1"/>
    <x v="1"/>
    <x v="73"/>
    <n v="1"/>
    <n v="230"/>
    <n v="230"/>
    <n v="20"/>
    <n v="46"/>
    <n v="184"/>
    <n v="0.35"/>
    <n v="64.399999999999991"/>
    <n v="119.60000000000001"/>
    <n v="0.65"/>
    <x v="4"/>
    <x v="2"/>
    <x v="0"/>
    <d v="2025-05-18T00:00:00"/>
    <n v="4"/>
    <x v="0"/>
  </r>
  <r>
    <s v="AMZ-2025-00671"/>
    <d v="2025-05-11T00:00:00"/>
    <n v="2025"/>
    <x v="4"/>
    <s v="Q2"/>
    <s v="Sunday"/>
    <s v="CUST-13552"/>
    <x v="0"/>
    <x v="52"/>
    <s v="Tripura"/>
    <x v="1"/>
    <x v="7"/>
    <x v="63"/>
    <n v="1"/>
    <n v="3240"/>
    <n v="3240"/>
    <n v="0"/>
    <n v="0"/>
    <n v="3240"/>
    <n v="0.48"/>
    <n v="1555.2"/>
    <n v="1684.8"/>
    <n v="0.52"/>
    <x v="6"/>
    <x v="3"/>
    <x v="0"/>
    <d v="2025-05-17T00:00:00"/>
    <n v="5"/>
    <x v="0"/>
  </r>
  <r>
    <s v="AMZ-2025-01024"/>
    <d v="2025-05-11T00:00:00"/>
    <n v="2025"/>
    <x v="4"/>
    <s v="Q2"/>
    <s v="Sunday"/>
    <s v="CUST-28373"/>
    <x v="0"/>
    <x v="30"/>
    <s v="Punjab"/>
    <x v="0"/>
    <x v="0"/>
    <x v="6"/>
    <n v="5"/>
    <n v="5710"/>
    <n v="28550"/>
    <n v="0"/>
    <n v="0"/>
    <n v="28550"/>
    <n v="0.47"/>
    <n v="13418.5"/>
    <n v="15131.5"/>
    <n v="0.53"/>
    <x v="3"/>
    <x v="0"/>
    <x v="3"/>
    <m/>
    <m/>
    <x v="1"/>
  </r>
  <r>
    <s v="AMZ-2025-01072"/>
    <d v="2025-05-11T00:00:00"/>
    <n v="2025"/>
    <x v="4"/>
    <s v="Q2"/>
    <s v="Sunday"/>
    <s v="CUST-55309"/>
    <x v="1"/>
    <x v="36"/>
    <s v="Andhra Pradesh"/>
    <x v="5"/>
    <x v="5"/>
    <x v="79"/>
    <n v="4"/>
    <n v="16620"/>
    <n v="66480"/>
    <n v="15"/>
    <n v="9972"/>
    <n v="56508"/>
    <n v="0.57999999999999996"/>
    <n v="32774.639999999999"/>
    <n v="23733.360000000001"/>
    <n v="0.42"/>
    <x v="4"/>
    <x v="2"/>
    <x v="4"/>
    <m/>
    <m/>
    <x v="0"/>
  </r>
  <r>
    <s v="AMZ-2025-01099"/>
    <d v="2025-05-11T00:00:00"/>
    <n v="2025"/>
    <x v="4"/>
    <s v="Q2"/>
    <s v="Sunday"/>
    <s v="CUST-61173"/>
    <x v="0"/>
    <x v="5"/>
    <s v="Bihar"/>
    <x v="3"/>
    <x v="2"/>
    <x v="77"/>
    <n v="4"/>
    <n v="4700"/>
    <n v="18800"/>
    <n v="0"/>
    <n v="0"/>
    <n v="18800"/>
    <n v="0.45"/>
    <n v="8460"/>
    <n v="10340"/>
    <n v="0.55000000000000004"/>
    <x v="3"/>
    <x v="0"/>
    <x v="1"/>
    <d v="2025-05-18T00:00:00"/>
    <m/>
    <x v="0"/>
  </r>
  <r>
    <s v="AMZ-2025-01598"/>
    <d v="2025-05-11T00:00:00"/>
    <n v="2025"/>
    <x v="4"/>
    <s v="Q2"/>
    <s v="Sunday"/>
    <s v="CUST-17816"/>
    <x v="0"/>
    <x v="38"/>
    <s v="Gujarat"/>
    <x v="2"/>
    <x v="2"/>
    <x v="13"/>
    <n v="4"/>
    <n v="470"/>
    <n v="1880"/>
    <n v="30"/>
    <n v="564"/>
    <n v="1316"/>
    <n v="0.45"/>
    <n v="592.20000000000005"/>
    <n v="723.8"/>
    <n v="0.54999999999999993"/>
    <x v="5"/>
    <x v="1"/>
    <x v="0"/>
    <d v="2025-05-14T00:00:00"/>
    <n v="4"/>
    <x v="0"/>
  </r>
  <r>
    <s v="AMZ-2025-00033"/>
    <d v="2025-05-12T00:00:00"/>
    <n v="2025"/>
    <x v="4"/>
    <s v="Q2"/>
    <s v="Monday"/>
    <s v="CUST-48752"/>
    <x v="0"/>
    <x v="14"/>
    <s v="Bihar"/>
    <x v="3"/>
    <x v="4"/>
    <x v="75"/>
    <n v="2"/>
    <n v="570"/>
    <n v="1140"/>
    <n v="10"/>
    <n v="114"/>
    <n v="1026"/>
    <n v="0.62"/>
    <n v="636.12"/>
    <n v="389.88"/>
    <n v="0.38"/>
    <x v="2"/>
    <x v="3"/>
    <x v="0"/>
    <d v="2025-05-14T00:00:00"/>
    <n v="5"/>
    <x v="0"/>
  </r>
  <r>
    <s v="AMZ-2025-00750"/>
    <d v="2025-05-12T00:00:00"/>
    <n v="2025"/>
    <x v="4"/>
    <s v="Q2"/>
    <s v="Monday"/>
    <s v="CUST-24029"/>
    <x v="1"/>
    <x v="23"/>
    <s v="Manipur"/>
    <x v="1"/>
    <x v="5"/>
    <x v="26"/>
    <n v="5"/>
    <n v="87150"/>
    <n v="435750"/>
    <n v="0"/>
    <n v="0"/>
    <n v="435750"/>
    <n v="0.57999999999999996"/>
    <n v="252734.99999999997"/>
    <n v="183015.00000000003"/>
    <n v="0.42000000000000004"/>
    <x v="1"/>
    <x v="0"/>
    <x v="4"/>
    <m/>
    <m/>
    <x v="0"/>
  </r>
  <r>
    <s v="AMZ-2025-00402"/>
    <d v="2025-05-13T00:00:00"/>
    <n v="2025"/>
    <x v="4"/>
    <s v="Q2"/>
    <s v="Tuesday"/>
    <s v="CUST-79822"/>
    <x v="0"/>
    <x v="7"/>
    <s v="Goa"/>
    <x v="2"/>
    <x v="3"/>
    <x v="81"/>
    <n v="1"/>
    <n v="3910"/>
    <n v="3910"/>
    <n v="20"/>
    <n v="782"/>
    <n v="3128"/>
    <n v="0.5"/>
    <n v="1564"/>
    <n v="1564"/>
    <n v="0.5"/>
    <x v="2"/>
    <x v="2"/>
    <x v="0"/>
    <d v="2025-05-18T00:00:00"/>
    <n v="5"/>
    <x v="0"/>
  </r>
  <r>
    <s v="AMZ-2025-00717"/>
    <d v="2025-05-13T00:00:00"/>
    <n v="2025"/>
    <x v="4"/>
    <s v="Q2"/>
    <s v="Tuesday"/>
    <s v="CUST-30635"/>
    <x v="1"/>
    <x v="47"/>
    <s v="Gujarat"/>
    <x v="2"/>
    <x v="5"/>
    <x v="84"/>
    <n v="2"/>
    <n v="68310"/>
    <n v="136620"/>
    <n v="0"/>
    <n v="0"/>
    <n v="136620"/>
    <n v="0.57999999999999996"/>
    <n v="79239.599999999991"/>
    <n v="57380.400000000009"/>
    <n v="0.42000000000000004"/>
    <x v="0"/>
    <x v="0"/>
    <x v="0"/>
    <d v="2025-05-17T00:00:00"/>
    <n v="4"/>
    <x v="0"/>
  </r>
  <r>
    <s v="AMZ-2025-01046"/>
    <d v="2025-05-13T00:00:00"/>
    <n v="2025"/>
    <x v="4"/>
    <s v="Q2"/>
    <s v="Tuesday"/>
    <s v="CUST-65302"/>
    <x v="1"/>
    <x v="21"/>
    <s v="Meghalaya"/>
    <x v="1"/>
    <x v="2"/>
    <x v="31"/>
    <n v="4"/>
    <n v="4430"/>
    <n v="17720"/>
    <n v="20"/>
    <n v="3544"/>
    <n v="14176"/>
    <n v="0.45"/>
    <n v="6379.2"/>
    <n v="7796.8"/>
    <n v="0.55000000000000004"/>
    <x v="3"/>
    <x v="0"/>
    <x v="0"/>
    <d v="2025-05-16T00:00:00"/>
    <n v="4"/>
    <x v="0"/>
  </r>
  <r>
    <s v="AMZ-2025-00256"/>
    <d v="2025-05-14T00:00:00"/>
    <n v="2025"/>
    <x v="4"/>
    <s v="Q2"/>
    <s v="Wednesday"/>
    <s v="CUST-88504"/>
    <x v="0"/>
    <x v="10"/>
    <s v="Chhattisgarh"/>
    <x v="4"/>
    <x v="6"/>
    <x v="85"/>
    <n v="1"/>
    <n v="8790"/>
    <n v="8790"/>
    <n v="25"/>
    <n v="2197.5"/>
    <n v="6592.5"/>
    <n v="0.52"/>
    <n v="3428.1"/>
    <n v="3164.4"/>
    <n v="0.48000000000000004"/>
    <x v="5"/>
    <x v="3"/>
    <x v="0"/>
    <d v="2025-05-19T00:00:00"/>
    <n v="4"/>
    <x v="0"/>
  </r>
  <r>
    <s v="AMZ-2025-00392"/>
    <d v="2025-05-14T00:00:00"/>
    <n v="2025"/>
    <x v="4"/>
    <s v="Q2"/>
    <s v="Wednesday"/>
    <s v="CUST-76317"/>
    <x v="0"/>
    <x v="39"/>
    <s v="Odisha"/>
    <x v="3"/>
    <x v="7"/>
    <x v="22"/>
    <n v="5"/>
    <n v="3560"/>
    <n v="17800"/>
    <n v="0"/>
    <n v="0"/>
    <n v="17800"/>
    <n v="0.48"/>
    <n v="8544"/>
    <n v="9256"/>
    <n v="0.52"/>
    <x v="2"/>
    <x v="1"/>
    <x v="1"/>
    <d v="2025-05-15T00:00:00"/>
    <m/>
    <x v="0"/>
  </r>
  <r>
    <s v="AMZ-2025-00947"/>
    <d v="2025-05-14T00:00:00"/>
    <n v="2025"/>
    <x v="4"/>
    <s v="Q2"/>
    <s v="Wednesday"/>
    <s v="CUST-12011"/>
    <x v="0"/>
    <x v="0"/>
    <s v="Rajasthan"/>
    <x v="0"/>
    <x v="2"/>
    <x v="33"/>
    <n v="4"/>
    <n v="3400"/>
    <n v="13600"/>
    <n v="15"/>
    <n v="2040"/>
    <n v="11560"/>
    <n v="0.45"/>
    <n v="5202"/>
    <n v="6358"/>
    <n v="0.55000000000000004"/>
    <x v="5"/>
    <x v="3"/>
    <x v="4"/>
    <m/>
    <m/>
    <x v="0"/>
  </r>
  <r>
    <s v="AMZ-2025-01408"/>
    <d v="2025-05-14T00:00:00"/>
    <n v="2025"/>
    <x v="4"/>
    <s v="Q2"/>
    <s v="Wednesday"/>
    <s v="CUST-33600"/>
    <x v="0"/>
    <x v="49"/>
    <s v="Uttarakhand"/>
    <x v="4"/>
    <x v="3"/>
    <x v="81"/>
    <n v="4"/>
    <n v="4780"/>
    <n v="19120"/>
    <n v="20"/>
    <n v="3824"/>
    <n v="15296"/>
    <n v="0.5"/>
    <n v="7648"/>
    <n v="7648"/>
    <n v="0.5"/>
    <x v="6"/>
    <x v="1"/>
    <x v="0"/>
    <d v="2025-05-19T00:00:00"/>
    <n v="4"/>
    <x v="0"/>
  </r>
  <r>
    <s v="AMZ-2025-00318"/>
    <d v="2025-05-15T00:00:00"/>
    <n v="2025"/>
    <x v="4"/>
    <s v="Q2"/>
    <s v="Thursday"/>
    <s v="CUST-89818"/>
    <x v="0"/>
    <x v="42"/>
    <s v="Jharkhand"/>
    <x v="3"/>
    <x v="1"/>
    <x v="56"/>
    <n v="4"/>
    <n v="1230"/>
    <n v="4920"/>
    <n v="0"/>
    <n v="0"/>
    <n v="4920"/>
    <n v="0.35"/>
    <n v="1722"/>
    <n v="3198"/>
    <n v="0.65"/>
    <x v="6"/>
    <x v="2"/>
    <x v="0"/>
    <d v="2025-05-19T00:00:00"/>
    <n v="4"/>
    <x v="0"/>
  </r>
  <r>
    <s v="AMZ-2025-00395"/>
    <d v="2025-05-15T00:00:00"/>
    <n v="2025"/>
    <x v="4"/>
    <s v="Q2"/>
    <s v="Thursday"/>
    <s v="CUST-83920"/>
    <x v="0"/>
    <x v="52"/>
    <s v="Tripura"/>
    <x v="1"/>
    <x v="6"/>
    <x v="62"/>
    <n v="1"/>
    <n v="7620"/>
    <n v="7620"/>
    <n v="10"/>
    <n v="762"/>
    <n v="6858"/>
    <n v="0.52"/>
    <n v="3566.1600000000003"/>
    <n v="3291.8399999999997"/>
    <n v="0.48"/>
    <x v="6"/>
    <x v="0"/>
    <x v="3"/>
    <m/>
    <m/>
    <x v="1"/>
  </r>
  <r>
    <s v="AMZ-2025-00132"/>
    <d v="2025-05-16T00:00:00"/>
    <n v="2025"/>
    <x v="4"/>
    <s v="Q2"/>
    <s v="Friday"/>
    <s v="CUST-83060"/>
    <x v="0"/>
    <x v="11"/>
    <s v="Haryana"/>
    <x v="0"/>
    <x v="7"/>
    <x v="29"/>
    <n v="3"/>
    <n v="1710"/>
    <n v="5130"/>
    <n v="10"/>
    <n v="513"/>
    <n v="4617"/>
    <n v="0.48"/>
    <n v="2216.16"/>
    <n v="2400.84"/>
    <n v="0.52"/>
    <x v="0"/>
    <x v="2"/>
    <x v="0"/>
    <d v="2025-05-22T00:00:00"/>
    <n v="3"/>
    <x v="0"/>
  </r>
  <r>
    <s v="AMZ-2025-00843"/>
    <d v="2025-05-16T00:00:00"/>
    <n v="2025"/>
    <x v="4"/>
    <s v="Q2"/>
    <s v="Friday"/>
    <s v="CUST-88047"/>
    <x v="1"/>
    <x v="4"/>
    <s v="Madhya Pradesh"/>
    <x v="2"/>
    <x v="1"/>
    <x v="73"/>
    <n v="3"/>
    <n v="370"/>
    <n v="1110"/>
    <n v="15"/>
    <n v="166.5"/>
    <n v="943.5"/>
    <n v="0.35"/>
    <n v="330.22499999999997"/>
    <n v="613.27500000000009"/>
    <n v="0.65000000000000013"/>
    <x v="3"/>
    <x v="2"/>
    <x v="0"/>
    <d v="2025-05-18T00:00:00"/>
    <n v="5"/>
    <x v="0"/>
  </r>
  <r>
    <s v="AMZ-2025-00289"/>
    <d v="2025-05-17T00:00:00"/>
    <n v="2025"/>
    <x v="4"/>
    <s v="Q2"/>
    <s v="Saturday"/>
    <s v="CUST-44795"/>
    <x v="0"/>
    <x v="40"/>
    <s v="Uttar Pradesh"/>
    <x v="0"/>
    <x v="0"/>
    <x v="76"/>
    <n v="4"/>
    <n v="4750"/>
    <n v="19000"/>
    <n v="0"/>
    <n v="0"/>
    <n v="19000"/>
    <n v="0.47"/>
    <n v="8930"/>
    <n v="10070"/>
    <n v="0.53"/>
    <x v="4"/>
    <x v="2"/>
    <x v="0"/>
    <d v="2025-05-24T00:00:00"/>
    <n v="4"/>
    <x v="0"/>
  </r>
  <r>
    <s v="AMZ-2025-01227"/>
    <d v="2025-05-17T00:00:00"/>
    <n v="2025"/>
    <x v="4"/>
    <s v="Q2"/>
    <s v="Saturday"/>
    <s v="CUST-70482"/>
    <x v="0"/>
    <x v="0"/>
    <s v="Rajasthan"/>
    <x v="0"/>
    <x v="2"/>
    <x v="31"/>
    <n v="2"/>
    <n v="3380"/>
    <n v="6760"/>
    <n v="5"/>
    <n v="338"/>
    <n v="6422"/>
    <n v="0.45"/>
    <n v="2889.9"/>
    <n v="3532.1"/>
    <n v="0.54999999999999993"/>
    <x v="5"/>
    <x v="0"/>
    <x v="0"/>
    <d v="2025-05-20T00:00:00"/>
    <n v="4"/>
    <x v="0"/>
  </r>
  <r>
    <s v="AMZ-2025-01559"/>
    <d v="2025-05-17T00:00:00"/>
    <n v="2025"/>
    <x v="4"/>
    <s v="Q2"/>
    <s v="Saturday"/>
    <s v="CUST-66148"/>
    <x v="0"/>
    <x v="26"/>
    <s v="Uttarakhand"/>
    <x v="4"/>
    <x v="5"/>
    <x v="14"/>
    <n v="2"/>
    <n v="47480"/>
    <n v="94960"/>
    <n v="0"/>
    <n v="0"/>
    <n v="94960"/>
    <n v="0.57999999999999996"/>
    <n v="55076.799999999996"/>
    <n v="39883.200000000004"/>
    <n v="0.42000000000000004"/>
    <x v="4"/>
    <x v="2"/>
    <x v="0"/>
    <d v="2025-05-24T00:00:00"/>
    <n v="3"/>
    <x v="0"/>
  </r>
  <r>
    <s v="AMZ-2025-01563"/>
    <d v="2025-05-17T00:00:00"/>
    <n v="2025"/>
    <x v="4"/>
    <s v="Q2"/>
    <s v="Saturday"/>
    <s v="CUST-28131"/>
    <x v="0"/>
    <x v="26"/>
    <s v="Uttarakhand"/>
    <x v="4"/>
    <x v="4"/>
    <x v="50"/>
    <n v="2"/>
    <n v="420"/>
    <n v="840"/>
    <n v="0"/>
    <n v="0"/>
    <n v="840"/>
    <n v="0.62"/>
    <n v="520.79999999999995"/>
    <n v="319.20000000000005"/>
    <n v="0.38000000000000006"/>
    <x v="0"/>
    <x v="1"/>
    <x v="3"/>
    <m/>
    <m/>
    <x v="1"/>
  </r>
  <r>
    <s v="AMZ-2025-00948"/>
    <d v="2025-05-18T00:00:00"/>
    <n v="2025"/>
    <x v="4"/>
    <s v="Q2"/>
    <s v="Sunday"/>
    <s v="CUST-12011"/>
    <x v="0"/>
    <x v="0"/>
    <s v="Rajasthan"/>
    <x v="0"/>
    <x v="4"/>
    <x v="40"/>
    <n v="1"/>
    <n v="450"/>
    <n v="450"/>
    <n v="10"/>
    <n v="45"/>
    <n v="405"/>
    <n v="0.62"/>
    <n v="251.1"/>
    <n v="153.9"/>
    <n v="0.38"/>
    <x v="6"/>
    <x v="1"/>
    <x v="3"/>
    <m/>
    <m/>
    <x v="1"/>
  </r>
  <r>
    <s v="AMZ-2025-00963"/>
    <d v="2025-05-18T00:00:00"/>
    <n v="2025"/>
    <x v="4"/>
    <s v="Q2"/>
    <s v="Sunday"/>
    <s v="CUST-97500"/>
    <x v="1"/>
    <x v="32"/>
    <s v="Jharkhand"/>
    <x v="3"/>
    <x v="7"/>
    <x v="27"/>
    <n v="5"/>
    <n v="8610"/>
    <n v="43050"/>
    <n v="20"/>
    <n v="8610"/>
    <n v="34440"/>
    <n v="0.48"/>
    <n v="16531.2"/>
    <n v="17908.8"/>
    <n v="0.52"/>
    <x v="2"/>
    <x v="0"/>
    <x v="1"/>
    <d v="2025-05-24T00:00:00"/>
    <m/>
    <x v="0"/>
  </r>
  <r>
    <s v="AMZ-2025-01409"/>
    <d v="2025-05-18T00:00:00"/>
    <n v="2025"/>
    <x v="4"/>
    <s v="Q2"/>
    <s v="Sunday"/>
    <s v="CUST-28289"/>
    <x v="0"/>
    <x v="6"/>
    <s v="Assam"/>
    <x v="1"/>
    <x v="7"/>
    <x v="37"/>
    <n v="2"/>
    <n v="1670"/>
    <n v="3340"/>
    <n v="15"/>
    <n v="501"/>
    <n v="2839"/>
    <n v="0.48"/>
    <n v="1362.72"/>
    <n v="1476.28"/>
    <n v="0.52"/>
    <x v="3"/>
    <x v="0"/>
    <x v="0"/>
    <d v="2025-05-24T00:00:00"/>
    <n v="4"/>
    <x v="0"/>
  </r>
  <r>
    <s v="AMZ-2025-00286"/>
    <d v="2025-05-20T00:00:00"/>
    <n v="2025"/>
    <x v="4"/>
    <s v="Q2"/>
    <s v="Tuesday"/>
    <s v="CUST-80292"/>
    <x v="0"/>
    <x v="22"/>
    <s v="Delhi"/>
    <x v="0"/>
    <x v="4"/>
    <x v="40"/>
    <n v="1"/>
    <n v="430"/>
    <n v="430"/>
    <n v="0"/>
    <n v="0"/>
    <n v="430"/>
    <n v="0.62"/>
    <n v="266.60000000000002"/>
    <n v="163.39999999999998"/>
    <n v="0.37999999999999995"/>
    <x v="2"/>
    <x v="3"/>
    <x v="0"/>
    <d v="2025-05-25T00:00:00"/>
    <n v="3"/>
    <x v="0"/>
  </r>
  <r>
    <s v="AMZ-2025-00586"/>
    <d v="2025-05-20T00:00:00"/>
    <n v="2025"/>
    <x v="4"/>
    <s v="Q2"/>
    <s v="Tuesday"/>
    <s v="CUST-30028"/>
    <x v="1"/>
    <x v="8"/>
    <s v="Delhi"/>
    <x v="0"/>
    <x v="3"/>
    <x v="59"/>
    <n v="2"/>
    <n v="3180"/>
    <n v="6360"/>
    <n v="30"/>
    <n v="1908"/>
    <n v="4452"/>
    <n v="0.5"/>
    <n v="2226"/>
    <n v="2226"/>
    <n v="0.5"/>
    <x v="5"/>
    <x v="3"/>
    <x v="2"/>
    <m/>
    <m/>
    <x v="0"/>
  </r>
  <r>
    <s v="AMZ-2025-00664"/>
    <d v="2025-05-20T00:00:00"/>
    <n v="2025"/>
    <x v="4"/>
    <s v="Q2"/>
    <s v="Tuesday"/>
    <s v="CUST-65333"/>
    <x v="0"/>
    <x v="32"/>
    <s v="Jharkhand"/>
    <x v="3"/>
    <x v="4"/>
    <x v="64"/>
    <n v="4"/>
    <n v="470"/>
    <n v="1880"/>
    <n v="15"/>
    <n v="282"/>
    <n v="1598"/>
    <n v="0.62"/>
    <n v="990.76"/>
    <n v="607.24"/>
    <n v="0.38"/>
    <x v="6"/>
    <x v="2"/>
    <x v="0"/>
    <d v="2025-05-24T00:00:00"/>
    <n v="5"/>
    <x v="0"/>
  </r>
  <r>
    <s v="AMZ-2025-00844"/>
    <d v="2025-05-20T00:00:00"/>
    <n v="2025"/>
    <x v="4"/>
    <s v="Q2"/>
    <s v="Tuesday"/>
    <s v="CUST-41635"/>
    <x v="0"/>
    <x v="27"/>
    <s v="West Bengal"/>
    <x v="3"/>
    <x v="2"/>
    <x v="44"/>
    <n v="4"/>
    <n v="600"/>
    <n v="2400"/>
    <n v="15"/>
    <n v="360"/>
    <n v="2040"/>
    <n v="0.45"/>
    <n v="918"/>
    <n v="1122"/>
    <n v="0.55000000000000004"/>
    <x v="6"/>
    <x v="1"/>
    <x v="0"/>
    <d v="2025-05-23T00:00:00"/>
    <n v="4"/>
    <x v="0"/>
  </r>
  <r>
    <s v="AMZ-2025-00022"/>
    <d v="2025-05-21T00:00:00"/>
    <n v="2025"/>
    <x v="4"/>
    <s v="Q2"/>
    <s v="Wednesday"/>
    <s v="CUST-95215"/>
    <x v="1"/>
    <x v="6"/>
    <s v="Assam"/>
    <x v="1"/>
    <x v="5"/>
    <x v="26"/>
    <n v="2"/>
    <n v="78550"/>
    <n v="157100"/>
    <n v="15"/>
    <n v="23565"/>
    <n v="133535"/>
    <n v="0.57999999999999996"/>
    <n v="77450.299999999988"/>
    <n v="56084.700000000012"/>
    <n v="0.4200000000000001"/>
    <x v="6"/>
    <x v="3"/>
    <x v="2"/>
    <m/>
    <m/>
    <x v="0"/>
  </r>
  <r>
    <s v="AMZ-2025-00391"/>
    <d v="2025-05-21T00:00:00"/>
    <n v="2025"/>
    <x v="4"/>
    <s v="Q2"/>
    <s v="Wednesday"/>
    <s v="CUST-76317"/>
    <x v="0"/>
    <x v="39"/>
    <s v="Odisha"/>
    <x v="3"/>
    <x v="3"/>
    <x v="18"/>
    <n v="5"/>
    <n v="1210"/>
    <n v="6050"/>
    <n v="0"/>
    <n v="0"/>
    <n v="6050"/>
    <n v="0.5"/>
    <n v="3025"/>
    <n v="3025"/>
    <n v="0.5"/>
    <x v="5"/>
    <x v="1"/>
    <x v="0"/>
    <d v="2025-05-27T00:00:00"/>
    <n v="5"/>
    <x v="0"/>
  </r>
  <r>
    <s v="AMZ-2025-00578"/>
    <d v="2025-05-21T00:00:00"/>
    <n v="2025"/>
    <x v="4"/>
    <s v="Q2"/>
    <s v="Wednesday"/>
    <s v="CUST-82140"/>
    <x v="0"/>
    <x v="1"/>
    <s v="Assam"/>
    <x v="1"/>
    <x v="7"/>
    <x v="29"/>
    <n v="1"/>
    <n v="7880"/>
    <n v="7880"/>
    <n v="25"/>
    <n v="1970"/>
    <n v="5910"/>
    <n v="0.48"/>
    <n v="2836.7999999999997"/>
    <n v="3073.2000000000003"/>
    <n v="0.52"/>
    <x v="3"/>
    <x v="3"/>
    <x v="1"/>
    <d v="2025-05-25T00:00:00"/>
    <m/>
    <x v="0"/>
  </r>
  <r>
    <s v="AMZ-2025-00694"/>
    <d v="2025-05-21T00:00:00"/>
    <n v="2025"/>
    <x v="4"/>
    <s v="Q2"/>
    <s v="Wednesday"/>
    <s v="CUST-35485"/>
    <x v="0"/>
    <x v="16"/>
    <s v="Tripura"/>
    <x v="1"/>
    <x v="4"/>
    <x v="40"/>
    <n v="3"/>
    <n v="600"/>
    <n v="1800"/>
    <n v="15"/>
    <n v="270"/>
    <n v="1530"/>
    <n v="0.62"/>
    <n v="948.6"/>
    <n v="581.4"/>
    <n v="0.38"/>
    <x v="2"/>
    <x v="1"/>
    <x v="0"/>
    <d v="2025-05-28T00:00:00"/>
    <n v="5"/>
    <x v="0"/>
  </r>
  <r>
    <s v="AMZ-2025-00912"/>
    <d v="2025-05-21T00:00:00"/>
    <n v="2025"/>
    <x v="4"/>
    <s v="Q2"/>
    <s v="Wednesday"/>
    <s v="CUST-15965"/>
    <x v="0"/>
    <x v="9"/>
    <s v="Maharashtra"/>
    <x v="2"/>
    <x v="2"/>
    <x v="24"/>
    <n v="5"/>
    <n v="2250"/>
    <n v="11250"/>
    <n v="0"/>
    <n v="0"/>
    <n v="11250"/>
    <n v="0.45"/>
    <n v="5062.5"/>
    <n v="6187.5"/>
    <n v="0.55000000000000004"/>
    <x v="4"/>
    <x v="0"/>
    <x v="0"/>
    <d v="2025-05-24T00:00:00"/>
    <n v="5"/>
    <x v="0"/>
  </r>
  <r>
    <s v="AMZ-2025-00971"/>
    <d v="2025-05-21T00:00:00"/>
    <n v="2025"/>
    <x v="4"/>
    <s v="Q2"/>
    <s v="Wednesday"/>
    <s v="CUST-48254"/>
    <x v="1"/>
    <x v="0"/>
    <s v="Rajasthan"/>
    <x v="0"/>
    <x v="3"/>
    <x v="59"/>
    <n v="3"/>
    <n v="5090"/>
    <n v="15270"/>
    <n v="10"/>
    <n v="1527"/>
    <n v="13743"/>
    <n v="0.5"/>
    <n v="6871.5"/>
    <n v="6871.5"/>
    <n v="0.5"/>
    <x v="5"/>
    <x v="1"/>
    <x v="4"/>
    <m/>
    <m/>
    <x v="0"/>
  </r>
  <r>
    <s v="AMZ-2025-01290"/>
    <d v="2025-05-21T00:00:00"/>
    <n v="2025"/>
    <x v="4"/>
    <s v="Q2"/>
    <s v="Wednesday"/>
    <s v="CUST-71605"/>
    <x v="0"/>
    <x v="31"/>
    <s v="Chhattisgarh"/>
    <x v="4"/>
    <x v="7"/>
    <x v="55"/>
    <n v="4"/>
    <n v="4380"/>
    <n v="17520"/>
    <n v="30"/>
    <n v="5256"/>
    <n v="12264"/>
    <n v="0.48"/>
    <n v="5886.7199999999993"/>
    <n v="6377.2800000000007"/>
    <n v="0.52"/>
    <x v="0"/>
    <x v="1"/>
    <x v="3"/>
    <m/>
    <m/>
    <x v="1"/>
  </r>
  <r>
    <s v="AMZ-2025-00148"/>
    <d v="2025-05-22T00:00:00"/>
    <n v="2025"/>
    <x v="4"/>
    <s v="Q2"/>
    <s v="Thursday"/>
    <s v="CUST-63883"/>
    <x v="0"/>
    <x v="26"/>
    <s v="Uttarakhand"/>
    <x v="4"/>
    <x v="0"/>
    <x v="49"/>
    <n v="5"/>
    <n v="5360"/>
    <n v="26800"/>
    <n v="15"/>
    <n v="4020"/>
    <n v="22780"/>
    <n v="0.47"/>
    <n v="10706.599999999999"/>
    <n v="12073.400000000001"/>
    <n v="0.53"/>
    <x v="1"/>
    <x v="1"/>
    <x v="0"/>
    <d v="2025-05-26T00:00:00"/>
    <n v="5"/>
    <x v="0"/>
  </r>
  <r>
    <s v="AMZ-2025-01020"/>
    <d v="2025-05-22T00:00:00"/>
    <n v="2025"/>
    <x v="4"/>
    <s v="Q2"/>
    <s v="Thursday"/>
    <s v="CUST-64496"/>
    <x v="0"/>
    <x v="50"/>
    <s v="Bihar"/>
    <x v="3"/>
    <x v="5"/>
    <x v="14"/>
    <n v="2"/>
    <n v="53250"/>
    <n v="106500"/>
    <n v="10"/>
    <n v="10650"/>
    <n v="95850"/>
    <n v="0.57999999999999996"/>
    <n v="55592.999999999993"/>
    <n v="40257.000000000007"/>
    <n v="0.4200000000000001"/>
    <x v="2"/>
    <x v="3"/>
    <x v="0"/>
    <d v="2025-05-23T00:00:00"/>
    <n v="5"/>
    <x v="0"/>
  </r>
  <r>
    <s v="AMZ-2025-01612"/>
    <d v="2025-05-22T00:00:00"/>
    <n v="2025"/>
    <x v="4"/>
    <s v="Q2"/>
    <s v="Thursday"/>
    <s v="CUST-56507"/>
    <x v="0"/>
    <x v="31"/>
    <s v="Chhattisgarh"/>
    <x v="4"/>
    <x v="0"/>
    <x v="70"/>
    <n v="2"/>
    <n v="5550"/>
    <n v="11100"/>
    <n v="5"/>
    <n v="555"/>
    <n v="10545"/>
    <n v="0.47"/>
    <n v="4956.1499999999996"/>
    <n v="5588.85"/>
    <n v="0.53"/>
    <x v="6"/>
    <x v="0"/>
    <x v="1"/>
    <d v="2025-05-25T00:00:00"/>
    <m/>
    <x v="0"/>
  </r>
  <r>
    <s v="AMZ-2025-00709"/>
    <d v="2025-05-23T00:00:00"/>
    <n v="2025"/>
    <x v="4"/>
    <s v="Q2"/>
    <s v="Friday"/>
    <s v="CUST-59009"/>
    <x v="1"/>
    <x v="1"/>
    <s v="Assam"/>
    <x v="1"/>
    <x v="6"/>
    <x v="67"/>
    <n v="1"/>
    <n v="7410"/>
    <n v="7410"/>
    <n v="25"/>
    <n v="1852.5"/>
    <n v="5557.5"/>
    <n v="0.52"/>
    <n v="2889.9"/>
    <n v="2667.6"/>
    <n v="0.48"/>
    <x v="1"/>
    <x v="1"/>
    <x v="0"/>
    <d v="2025-05-26T00:00:00"/>
    <n v="5"/>
    <x v="0"/>
  </r>
  <r>
    <s v="AMZ-2025-01638"/>
    <d v="2025-05-23T00:00:00"/>
    <n v="2025"/>
    <x v="4"/>
    <s v="Q2"/>
    <s v="Friday"/>
    <s v="CUST-50768"/>
    <x v="0"/>
    <x v="39"/>
    <s v="Odisha"/>
    <x v="3"/>
    <x v="4"/>
    <x v="64"/>
    <n v="1"/>
    <n v="520"/>
    <n v="520"/>
    <n v="30"/>
    <n v="156"/>
    <n v="364"/>
    <n v="0.62"/>
    <n v="225.68"/>
    <n v="138.32"/>
    <n v="0.38"/>
    <x v="2"/>
    <x v="2"/>
    <x v="2"/>
    <m/>
    <m/>
    <x v="0"/>
  </r>
  <r>
    <s v="AMZ-2025-00904"/>
    <d v="2025-05-24T00:00:00"/>
    <n v="2025"/>
    <x v="4"/>
    <s v="Q2"/>
    <s v="Saturday"/>
    <s v="CUST-60432"/>
    <x v="1"/>
    <x v="46"/>
    <s v="Delhi"/>
    <x v="0"/>
    <x v="1"/>
    <x v="2"/>
    <n v="5"/>
    <n v="480"/>
    <n v="2400"/>
    <n v="5"/>
    <n v="120"/>
    <n v="2280"/>
    <n v="0.35"/>
    <n v="798"/>
    <n v="1482"/>
    <n v="0.65"/>
    <x v="0"/>
    <x v="0"/>
    <x v="0"/>
    <d v="2025-05-30T00:00:00"/>
    <n v="4"/>
    <x v="0"/>
  </r>
  <r>
    <s v="AMZ-2025-01234"/>
    <d v="2025-05-24T00:00:00"/>
    <n v="2025"/>
    <x v="4"/>
    <s v="Q2"/>
    <s v="Saturday"/>
    <s v="CUST-14117"/>
    <x v="0"/>
    <x v="23"/>
    <s v="Manipur"/>
    <x v="1"/>
    <x v="0"/>
    <x v="6"/>
    <n v="1"/>
    <n v="2740"/>
    <n v="2740"/>
    <n v="0"/>
    <n v="0"/>
    <n v="2740"/>
    <n v="0.47"/>
    <n v="1287.8"/>
    <n v="1452.2"/>
    <n v="0.53"/>
    <x v="6"/>
    <x v="1"/>
    <x v="0"/>
    <d v="2025-05-26T00:00:00"/>
    <n v="4"/>
    <x v="0"/>
  </r>
  <r>
    <s v="AMZ-2025-00287"/>
    <d v="2025-05-25T00:00:00"/>
    <n v="2025"/>
    <x v="4"/>
    <s v="Q2"/>
    <s v="Sunday"/>
    <s v="CUST-80292"/>
    <x v="0"/>
    <x v="22"/>
    <s v="Delhi"/>
    <x v="0"/>
    <x v="3"/>
    <x v="81"/>
    <n v="1"/>
    <n v="3890"/>
    <n v="3890"/>
    <n v="5"/>
    <n v="194.5"/>
    <n v="3695.5"/>
    <n v="0.5"/>
    <n v="1847.75"/>
    <n v="1847.75"/>
    <n v="0.5"/>
    <x v="6"/>
    <x v="1"/>
    <x v="0"/>
    <d v="2025-05-27T00:00:00"/>
    <n v="3"/>
    <x v="0"/>
  </r>
  <r>
    <s v="AMZ-2025-00814"/>
    <d v="2025-05-25T00:00:00"/>
    <n v="2025"/>
    <x v="4"/>
    <s v="Q2"/>
    <s v="Sunday"/>
    <s v="CUST-29769"/>
    <x v="0"/>
    <x v="6"/>
    <s v="Assam"/>
    <x v="1"/>
    <x v="3"/>
    <x v="81"/>
    <n v="1"/>
    <n v="1060"/>
    <n v="1060"/>
    <n v="20"/>
    <n v="212"/>
    <n v="848"/>
    <n v="0.5"/>
    <n v="424"/>
    <n v="424"/>
    <n v="0.5"/>
    <x v="2"/>
    <x v="2"/>
    <x v="1"/>
    <d v="2025-06-01T00:00:00"/>
    <m/>
    <x v="0"/>
  </r>
  <r>
    <s v="AMZ-2025-01197"/>
    <d v="2025-05-25T00:00:00"/>
    <n v="2025"/>
    <x v="4"/>
    <s v="Q2"/>
    <s v="Sunday"/>
    <s v="CUST-97153"/>
    <x v="1"/>
    <x v="31"/>
    <s v="Chhattisgarh"/>
    <x v="4"/>
    <x v="6"/>
    <x v="34"/>
    <n v="1"/>
    <n v="1510"/>
    <n v="1510"/>
    <n v="20"/>
    <n v="302"/>
    <n v="1208"/>
    <n v="0.52"/>
    <n v="628.16"/>
    <n v="579.84"/>
    <n v="0.48000000000000004"/>
    <x v="0"/>
    <x v="2"/>
    <x v="1"/>
    <d v="2025-05-31T00:00:00"/>
    <m/>
    <x v="0"/>
  </r>
  <r>
    <s v="AMZ-2025-00156"/>
    <d v="2025-05-26T00:00:00"/>
    <n v="2025"/>
    <x v="4"/>
    <s v="Q2"/>
    <s v="Monday"/>
    <s v="CUST-59857"/>
    <x v="0"/>
    <x v="1"/>
    <s v="Assam"/>
    <x v="1"/>
    <x v="5"/>
    <x v="32"/>
    <n v="2"/>
    <n v="7510"/>
    <n v="15020"/>
    <n v="30"/>
    <n v="4506"/>
    <n v="10514"/>
    <n v="0.57999999999999996"/>
    <n v="6098.12"/>
    <n v="4415.88"/>
    <n v="0.42"/>
    <x v="1"/>
    <x v="1"/>
    <x v="0"/>
    <d v="2025-06-02T00:00:00"/>
    <n v="4"/>
    <x v="0"/>
  </r>
  <r>
    <s v="AMZ-2025-00422"/>
    <d v="2025-05-26T00:00:00"/>
    <n v="2025"/>
    <x v="4"/>
    <s v="Q2"/>
    <s v="Monday"/>
    <s v="CUST-26544"/>
    <x v="1"/>
    <x v="0"/>
    <s v="Rajasthan"/>
    <x v="0"/>
    <x v="7"/>
    <x v="80"/>
    <n v="3"/>
    <n v="4720"/>
    <n v="14160"/>
    <n v="30"/>
    <n v="4248"/>
    <n v="9912"/>
    <n v="0.48"/>
    <n v="4757.76"/>
    <n v="5154.24"/>
    <n v="0.52"/>
    <x v="0"/>
    <x v="3"/>
    <x v="3"/>
    <m/>
    <m/>
    <x v="1"/>
  </r>
  <r>
    <s v="AMZ-2025-00530"/>
    <d v="2025-05-26T00:00:00"/>
    <n v="2025"/>
    <x v="4"/>
    <s v="Q2"/>
    <s v="Monday"/>
    <s v="CUST-44741"/>
    <x v="1"/>
    <x v="56"/>
    <s v="Kerala"/>
    <x v="5"/>
    <x v="6"/>
    <x v="34"/>
    <n v="4"/>
    <n v="5390"/>
    <n v="21560"/>
    <n v="15"/>
    <n v="3234"/>
    <n v="18326"/>
    <n v="0.52"/>
    <n v="9529.52"/>
    <n v="8796.48"/>
    <n v="0.48"/>
    <x v="5"/>
    <x v="3"/>
    <x v="0"/>
    <d v="2025-06-01T00:00:00"/>
    <n v="4"/>
    <x v="0"/>
  </r>
  <r>
    <s v="AMZ-2025-00580"/>
    <d v="2025-05-27T00:00:00"/>
    <n v="2025"/>
    <x v="4"/>
    <s v="Q2"/>
    <s v="Tuesday"/>
    <s v="CUST-53309"/>
    <x v="0"/>
    <x v="30"/>
    <s v="Punjab"/>
    <x v="0"/>
    <x v="6"/>
    <x v="43"/>
    <n v="1"/>
    <n v="4690"/>
    <n v="4690"/>
    <n v="0"/>
    <n v="0"/>
    <n v="4690"/>
    <n v="0.52"/>
    <n v="2438.8000000000002"/>
    <n v="2251.1999999999998"/>
    <n v="0.48"/>
    <x v="0"/>
    <x v="0"/>
    <x v="0"/>
    <d v="2025-05-31T00:00:00"/>
    <n v="4"/>
    <x v="0"/>
  </r>
  <r>
    <s v="AMZ-2025-00720"/>
    <d v="2025-05-27T00:00:00"/>
    <n v="2025"/>
    <x v="4"/>
    <s v="Q2"/>
    <s v="Tuesday"/>
    <s v="CUST-84531"/>
    <x v="0"/>
    <x v="22"/>
    <s v="Delhi"/>
    <x v="0"/>
    <x v="4"/>
    <x v="11"/>
    <n v="5"/>
    <n v="530"/>
    <n v="2650"/>
    <n v="0"/>
    <n v="0"/>
    <n v="2650"/>
    <n v="0.62"/>
    <n v="1643"/>
    <n v="1007"/>
    <n v="0.38"/>
    <x v="6"/>
    <x v="3"/>
    <x v="3"/>
    <m/>
    <m/>
    <x v="1"/>
  </r>
  <r>
    <s v="AMZ-2025-01030"/>
    <d v="2025-05-27T00:00:00"/>
    <n v="2025"/>
    <x v="4"/>
    <s v="Q2"/>
    <s v="Tuesday"/>
    <s v="CUST-52840"/>
    <x v="0"/>
    <x v="28"/>
    <s v="West Bengal"/>
    <x v="3"/>
    <x v="4"/>
    <x v="72"/>
    <n v="2"/>
    <n v="990"/>
    <n v="1980"/>
    <n v="15"/>
    <n v="297"/>
    <n v="1683"/>
    <n v="0.62"/>
    <n v="1043.46"/>
    <n v="639.54"/>
    <n v="0.38"/>
    <x v="4"/>
    <x v="2"/>
    <x v="0"/>
    <d v="2025-05-28T00:00:00"/>
    <n v="5"/>
    <x v="0"/>
  </r>
  <r>
    <s v="AMZ-2025-00071"/>
    <d v="2025-05-28T00:00:00"/>
    <n v="2025"/>
    <x v="4"/>
    <s v="Q2"/>
    <s v="Wednesday"/>
    <s v="CUST-30033"/>
    <x v="0"/>
    <x v="36"/>
    <s v="Andhra Pradesh"/>
    <x v="5"/>
    <x v="6"/>
    <x v="43"/>
    <n v="4"/>
    <n v="5650"/>
    <n v="22600"/>
    <n v="30"/>
    <n v="6780"/>
    <n v="15820"/>
    <n v="0.52"/>
    <n v="8226.4"/>
    <n v="7593.6"/>
    <n v="0.48000000000000004"/>
    <x v="0"/>
    <x v="2"/>
    <x v="0"/>
    <d v="2025-06-04T00:00:00"/>
    <n v="5"/>
    <x v="0"/>
  </r>
  <r>
    <s v="AMZ-2025-00515"/>
    <d v="2025-05-28T00:00:00"/>
    <n v="2025"/>
    <x v="4"/>
    <s v="Q2"/>
    <s v="Wednesday"/>
    <s v="CUST-64987"/>
    <x v="0"/>
    <x v="22"/>
    <s v="Delhi"/>
    <x v="0"/>
    <x v="4"/>
    <x v="25"/>
    <n v="4"/>
    <n v="230"/>
    <n v="920"/>
    <n v="5"/>
    <n v="46"/>
    <n v="874"/>
    <n v="0.62"/>
    <n v="541.88"/>
    <n v="332.12"/>
    <n v="0.38"/>
    <x v="1"/>
    <x v="1"/>
    <x v="0"/>
    <d v="2025-06-04T00:00:00"/>
    <n v="4"/>
    <x v="0"/>
  </r>
  <r>
    <s v="AMZ-2025-01611"/>
    <d v="2025-05-28T00:00:00"/>
    <n v="2025"/>
    <x v="4"/>
    <s v="Q2"/>
    <s v="Wednesday"/>
    <s v="CUST-54057"/>
    <x v="1"/>
    <x v="10"/>
    <s v="Chhattisgarh"/>
    <x v="4"/>
    <x v="5"/>
    <x v="83"/>
    <n v="5"/>
    <n v="31830"/>
    <n v="159150"/>
    <n v="10"/>
    <n v="15915"/>
    <n v="143235"/>
    <n v="0.57999999999999996"/>
    <n v="83076.299999999988"/>
    <n v="60158.700000000012"/>
    <n v="0.4200000000000001"/>
    <x v="2"/>
    <x v="3"/>
    <x v="1"/>
    <d v="2025-06-03T00:00:00"/>
    <m/>
    <x v="0"/>
  </r>
  <r>
    <s v="AMZ-2025-00877"/>
    <d v="2025-05-29T00:00:00"/>
    <n v="2025"/>
    <x v="4"/>
    <s v="Q2"/>
    <s v="Thursday"/>
    <s v="CUST-34727"/>
    <x v="0"/>
    <x v="16"/>
    <s v="Tripura"/>
    <x v="1"/>
    <x v="3"/>
    <x v="16"/>
    <n v="4"/>
    <n v="5120"/>
    <n v="20480"/>
    <n v="10"/>
    <n v="2048"/>
    <n v="18432"/>
    <n v="0.5"/>
    <n v="9216"/>
    <n v="9216"/>
    <n v="0.5"/>
    <x v="1"/>
    <x v="3"/>
    <x v="0"/>
    <d v="2025-06-02T00:00:00"/>
    <n v="5"/>
    <x v="0"/>
  </r>
  <r>
    <s v="AMZ-2025-00952"/>
    <d v="2025-05-29T00:00:00"/>
    <n v="2025"/>
    <x v="4"/>
    <s v="Q2"/>
    <s v="Thursday"/>
    <s v="CUST-12011"/>
    <x v="0"/>
    <x v="0"/>
    <s v="Rajasthan"/>
    <x v="0"/>
    <x v="6"/>
    <x v="39"/>
    <n v="4"/>
    <n v="5930"/>
    <n v="23720"/>
    <n v="5"/>
    <n v="1186"/>
    <n v="22534"/>
    <n v="0.52"/>
    <n v="11717.68"/>
    <n v="10816.32"/>
    <n v="0.48"/>
    <x v="1"/>
    <x v="1"/>
    <x v="2"/>
    <m/>
    <m/>
    <x v="0"/>
  </r>
  <r>
    <s v="AMZ-2025-01433"/>
    <d v="2025-05-29T00:00:00"/>
    <n v="2025"/>
    <x v="4"/>
    <s v="Q2"/>
    <s v="Thursday"/>
    <s v="CUST-34050"/>
    <x v="1"/>
    <x v="3"/>
    <s v="Goa"/>
    <x v="2"/>
    <x v="5"/>
    <x v="82"/>
    <n v="3"/>
    <n v="32730"/>
    <n v="98190"/>
    <n v="25"/>
    <n v="24547.5"/>
    <n v="73642.5"/>
    <n v="0.57999999999999996"/>
    <n v="42712.649999999994"/>
    <n v="30929.850000000006"/>
    <n v="0.4200000000000001"/>
    <x v="4"/>
    <x v="1"/>
    <x v="0"/>
    <d v="2025-06-05T00:00:00"/>
    <n v="5"/>
    <x v="0"/>
  </r>
  <r>
    <s v="AMZ-2025-00109"/>
    <d v="2025-05-30T00:00:00"/>
    <n v="2025"/>
    <x v="4"/>
    <s v="Q2"/>
    <s v="Friday"/>
    <s v="CUST-73624"/>
    <x v="0"/>
    <x v="21"/>
    <s v="Meghalaya"/>
    <x v="1"/>
    <x v="3"/>
    <x v="5"/>
    <n v="3"/>
    <n v="3520"/>
    <n v="10560"/>
    <n v="10"/>
    <n v="1056"/>
    <n v="9504"/>
    <n v="0.5"/>
    <n v="4752"/>
    <n v="4752"/>
    <n v="0.5"/>
    <x v="5"/>
    <x v="1"/>
    <x v="3"/>
    <m/>
    <m/>
    <x v="1"/>
  </r>
  <r>
    <s v="AMZ-2025-00351"/>
    <d v="2025-05-30T00:00:00"/>
    <n v="2025"/>
    <x v="4"/>
    <s v="Q2"/>
    <s v="Friday"/>
    <s v="CUST-66822"/>
    <x v="0"/>
    <x v="35"/>
    <s v="West Bengal"/>
    <x v="3"/>
    <x v="4"/>
    <x v="72"/>
    <n v="3"/>
    <n v="220"/>
    <n v="660"/>
    <n v="10"/>
    <n v="66"/>
    <n v="594"/>
    <n v="0.62"/>
    <n v="368.28"/>
    <n v="225.72000000000003"/>
    <n v="0.38000000000000006"/>
    <x v="6"/>
    <x v="1"/>
    <x v="2"/>
    <m/>
    <m/>
    <x v="0"/>
  </r>
  <r>
    <s v="AMZ-2025-00442"/>
    <d v="2025-05-30T00:00:00"/>
    <n v="2025"/>
    <x v="4"/>
    <s v="Q2"/>
    <s v="Friday"/>
    <s v="CUST-28301"/>
    <x v="0"/>
    <x v="54"/>
    <s v="Manipur"/>
    <x v="1"/>
    <x v="7"/>
    <x v="28"/>
    <n v="2"/>
    <n v="960"/>
    <n v="1920"/>
    <n v="25"/>
    <n v="480"/>
    <n v="1440"/>
    <n v="0.48"/>
    <n v="691.19999999999993"/>
    <n v="748.80000000000007"/>
    <n v="0.52"/>
    <x v="3"/>
    <x v="0"/>
    <x v="1"/>
    <d v="2025-06-03T00:00:00"/>
    <m/>
    <x v="0"/>
  </r>
  <r>
    <s v="AMZ-2025-00609"/>
    <d v="2025-05-30T00:00:00"/>
    <n v="2025"/>
    <x v="4"/>
    <s v="Q2"/>
    <s v="Friday"/>
    <s v="CUST-86720"/>
    <x v="1"/>
    <x v="3"/>
    <s v="Goa"/>
    <x v="2"/>
    <x v="2"/>
    <x v="61"/>
    <n v="5"/>
    <n v="4440"/>
    <n v="22200"/>
    <n v="0"/>
    <n v="0"/>
    <n v="22200"/>
    <n v="0.45"/>
    <n v="9990"/>
    <n v="12210"/>
    <n v="0.55000000000000004"/>
    <x v="6"/>
    <x v="0"/>
    <x v="0"/>
    <d v="2025-06-01T00:00:00"/>
    <n v="3"/>
    <x v="0"/>
  </r>
  <r>
    <s v="AMZ-2025-01148"/>
    <d v="2025-05-30T00:00:00"/>
    <n v="2025"/>
    <x v="4"/>
    <s v="Q2"/>
    <s v="Friday"/>
    <s v="CUST-93066"/>
    <x v="0"/>
    <x v="45"/>
    <s v="Karnataka"/>
    <x v="5"/>
    <x v="0"/>
    <x v="12"/>
    <n v="4"/>
    <n v="3860"/>
    <n v="15440"/>
    <n v="0"/>
    <n v="0"/>
    <n v="15440"/>
    <n v="0.47"/>
    <n v="7256.7999999999993"/>
    <n v="8183.2000000000007"/>
    <n v="0.53"/>
    <x v="0"/>
    <x v="2"/>
    <x v="3"/>
    <m/>
    <m/>
    <x v="1"/>
  </r>
  <r>
    <s v="AMZ-2025-00441"/>
    <d v="2025-05-31T00:00:00"/>
    <n v="2025"/>
    <x v="4"/>
    <s v="Q2"/>
    <s v="Saturday"/>
    <s v="CUST-28301"/>
    <x v="0"/>
    <x v="54"/>
    <s v="Manipur"/>
    <x v="1"/>
    <x v="0"/>
    <x v="70"/>
    <n v="4"/>
    <n v="1380"/>
    <n v="5520"/>
    <n v="10"/>
    <n v="552"/>
    <n v="4968"/>
    <n v="0.47"/>
    <n v="2334.96"/>
    <n v="2633.04"/>
    <n v="0.53"/>
    <x v="6"/>
    <x v="3"/>
    <x v="4"/>
    <m/>
    <m/>
    <x v="0"/>
  </r>
  <r>
    <s v="AMZ-2025-00769"/>
    <d v="2025-05-31T00:00:00"/>
    <n v="2025"/>
    <x v="4"/>
    <s v="Q2"/>
    <s v="Saturday"/>
    <s v="CUST-38016"/>
    <x v="1"/>
    <x v="5"/>
    <s v="Bihar"/>
    <x v="3"/>
    <x v="4"/>
    <x v="72"/>
    <n v="5"/>
    <n v="950"/>
    <n v="4750"/>
    <n v="15"/>
    <n v="712.5"/>
    <n v="4037.5"/>
    <n v="0.62"/>
    <n v="2503.25"/>
    <n v="1534.25"/>
    <n v="0.38"/>
    <x v="0"/>
    <x v="1"/>
    <x v="0"/>
    <d v="2025-06-02T00:00:00"/>
    <n v="4"/>
    <x v="0"/>
  </r>
  <r>
    <s v="AMZ-2025-00823"/>
    <d v="2025-05-31T00:00:00"/>
    <n v="2025"/>
    <x v="4"/>
    <s v="Q2"/>
    <s v="Saturday"/>
    <s v="CUST-96752"/>
    <x v="1"/>
    <x v="35"/>
    <s v="West Bengal"/>
    <x v="3"/>
    <x v="2"/>
    <x v="33"/>
    <n v="1"/>
    <n v="440"/>
    <n v="440"/>
    <n v="0"/>
    <n v="0"/>
    <n v="440"/>
    <n v="0.45"/>
    <n v="198"/>
    <n v="242"/>
    <n v="0.55000000000000004"/>
    <x v="4"/>
    <x v="1"/>
    <x v="1"/>
    <d v="2025-06-04T00:00:00"/>
    <m/>
    <x v="0"/>
  </r>
  <r>
    <s v="AMZ-2025-01355"/>
    <d v="2025-05-31T00:00:00"/>
    <n v="2025"/>
    <x v="4"/>
    <s v="Q2"/>
    <s v="Saturday"/>
    <s v="CUST-44671"/>
    <x v="0"/>
    <x v="29"/>
    <s v="Telangana"/>
    <x v="5"/>
    <x v="5"/>
    <x v="82"/>
    <n v="3"/>
    <n v="8200"/>
    <n v="24600"/>
    <n v="0"/>
    <n v="0"/>
    <n v="24600"/>
    <n v="0.57999999999999996"/>
    <n v="14267.999999999998"/>
    <n v="10332.000000000002"/>
    <n v="0.4200000000000001"/>
    <x v="2"/>
    <x v="0"/>
    <x v="0"/>
    <d v="2025-06-07T00:00:00"/>
    <n v="5"/>
    <x v="0"/>
  </r>
  <r>
    <s v="AMZ-2025-01449"/>
    <d v="2025-05-31T00:00:00"/>
    <n v="2025"/>
    <x v="4"/>
    <s v="Q2"/>
    <s v="Saturday"/>
    <s v="CUST-13478"/>
    <x v="0"/>
    <x v="50"/>
    <s v="Bihar"/>
    <x v="3"/>
    <x v="1"/>
    <x v="9"/>
    <n v="1"/>
    <n v="860"/>
    <n v="860"/>
    <n v="20"/>
    <n v="172"/>
    <n v="688"/>
    <n v="0.35"/>
    <n v="240.79999999999998"/>
    <n v="447.20000000000005"/>
    <n v="0.65"/>
    <x v="4"/>
    <x v="1"/>
    <x v="4"/>
    <m/>
    <m/>
    <x v="0"/>
  </r>
  <r>
    <s v="AMZ-2025-01618"/>
    <d v="2025-05-31T00:00:00"/>
    <n v="2025"/>
    <x v="4"/>
    <s v="Q2"/>
    <s v="Saturday"/>
    <s v="CUST-40982"/>
    <x v="1"/>
    <x v="3"/>
    <s v="Goa"/>
    <x v="2"/>
    <x v="6"/>
    <x v="85"/>
    <n v="5"/>
    <n v="9250"/>
    <n v="46250"/>
    <n v="30"/>
    <n v="13875"/>
    <n v="32375"/>
    <n v="0.52"/>
    <n v="16835"/>
    <n v="15540"/>
    <n v="0.48"/>
    <x v="2"/>
    <x v="2"/>
    <x v="4"/>
    <m/>
    <m/>
    <x v="0"/>
  </r>
  <r>
    <s v="AMZ-2025-00060"/>
    <d v="2025-06-01T00:00:00"/>
    <n v="2025"/>
    <x v="5"/>
    <s v="Q2"/>
    <s v="Sunday"/>
    <s v="CUST-92149"/>
    <x v="0"/>
    <x v="1"/>
    <s v="Assam"/>
    <x v="1"/>
    <x v="0"/>
    <x v="76"/>
    <n v="2"/>
    <n v="1250"/>
    <n v="2500"/>
    <n v="10"/>
    <n v="250"/>
    <n v="2250"/>
    <n v="0.47"/>
    <n v="1057.5"/>
    <n v="1192.5"/>
    <n v="0.53"/>
    <x v="4"/>
    <x v="1"/>
    <x v="0"/>
    <d v="2025-06-04T00:00:00"/>
    <n v="5"/>
    <x v="0"/>
  </r>
  <r>
    <s v="AMZ-2025-00091"/>
    <d v="2025-06-01T00:00:00"/>
    <n v="2025"/>
    <x v="5"/>
    <s v="Q2"/>
    <s v="Sunday"/>
    <s v="CUST-73904"/>
    <x v="1"/>
    <x v="40"/>
    <s v="Uttar Pradesh"/>
    <x v="0"/>
    <x v="5"/>
    <x v="65"/>
    <n v="4"/>
    <n v="65860"/>
    <n v="263440"/>
    <n v="0"/>
    <n v="0"/>
    <n v="263440"/>
    <n v="0.57999999999999996"/>
    <n v="152795.19999999998"/>
    <n v="110644.80000000002"/>
    <n v="0.42000000000000004"/>
    <x v="3"/>
    <x v="3"/>
    <x v="0"/>
    <d v="2025-06-05T00:00:00"/>
    <n v="3"/>
    <x v="0"/>
  </r>
  <r>
    <s v="AMZ-2025-01128"/>
    <d v="2025-06-01T00:00:00"/>
    <n v="2025"/>
    <x v="5"/>
    <s v="Q2"/>
    <s v="Sunday"/>
    <s v="CUST-40007"/>
    <x v="0"/>
    <x v="31"/>
    <s v="Chhattisgarh"/>
    <x v="4"/>
    <x v="7"/>
    <x v="69"/>
    <n v="4"/>
    <n v="8520"/>
    <n v="34080"/>
    <n v="15"/>
    <n v="5112"/>
    <n v="28968"/>
    <n v="0.48"/>
    <n v="13904.64"/>
    <n v="15063.36"/>
    <n v="0.52"/>
    <x v="3"/>
    <x v="1"/>
    <x v="2"/>
    <m/>
    <m/>
    <x v="0"/>
  </r>
  <r>
    <s v="AMZ-2025-01214"/>
    <d v="2025-06-01T00:00:00"/>
    <n v="2025"/>
    <x v="5"/>
    <s v="Q2"/>
    <s v="Sunday"/>
    <s v="CUST-73532"/>
    <x v="0"/>
    <x v="47"/>
    <s v="Gujarat"/>
    <x v="2"/>
    <x v="5"/>
    <x v="83"/>
    <n v="5"/>
    <n v="26550"/>
    <n v="132750"/>
    <n v="25"/>
    <n v="33187.5"/>
    <n v="99562.5"/>
    <n v="0.57999999999999996"/>
    <n v="57746.249999999993"/>
    <n v="41816.250000000007"/>
    <n v="0.4200000000000001"/>
    <x v="6"/>
    <x v="3"/>
    <x v="0"/>
    <d v="2025-06-03T00:00:00"/>
    <n v="5"/>
    <x v="0"/>
  </r>
  <r>
    <s v="AMZ-2025-00160"/>
    <d v="2025-06-02T00:00:00"/>
    <n v="2025"/>
    <x v="5"/>
    <s v="Q2"/>
    <s v="Monday"/>
    <s v="CUST-52504"/>
    <x v="0"/>
    <x v="13"/>
    <s v="Uttar Pradesh"/>
    <x v="0"/>
    <x v="1"/>
    <x v="57"/>
    <n v="3"/>
    <n v="330"/>
    <n v="990"/>
    <n v="10"/>
    <n v="99"/>
    <n v="891"/>
    <n v="0.35"/>
    <n v="311.84999999999997"/>
    <n v="579.15000000000009"/>
    <n v="0.65000000000000013"/>
    <x v="5"/>
    <x v="0"/>
    <x v="1"/>
    <d v="2025-06-09T00:00:00"/>
    <m/>
    <x v="0"/>
  </r>
  <r>
    <s v="AMZ-2025-00220"/>
    <d v="2025-06-02T00:00:00"/>
    <n v="2025"/>
    <x v="5"/>
    <s v="Q2"/>
    <s v="Monday"/>
    <s v="CUST-49139"/>
    <x v="1"/>
    <x v="9"/>
    <s v="Maharashtra"/>
    <x v="2"/>
    <x v="2"/>
    <x v="61"/>
    <n v="5"/>
    <n v="4730"/>
    <n v="23650"/>
    <n v="0"/>
    <n v="0"/>
    <n v="23650"/>
    <n v="0.45"/>
    <n v="10642.5"/>
    <n v="13007.5"/>
    <n v="0.55000000000000004"/>
    <x v="3"/>
    <x v="2"/>
    <x v="0"/>
    <d v="2025-06-03T00:00:00"/>
    <n v="3"/>
    <x v="0"/>
  </r>
  <r>
    <s v="AMZ-2025-00537"/>
    <d v="2025-06-02T00:00:00"/>
    <n v="2025"/>
    <x v="5"/>
    <s v="Q2"/>
    <s v="Monday"/>
    <s v="CUST-77561"/>
    <x v="1"/>
    <x v="2"/>
    <s v="Haryana"/>
    <x v="0"/>
    <x v="2"/>
    <x v="23"/>
    <n v="4"/>
    <n v="3930"/>
    <n v="15720"/>
    <n v="30"/>
    <n v="4716"/>
    <n v="11004"/>
    <n v="0.45"/>
    <n v="4951.8"/>
    <n v="6052.2"/>
    <n v="0.54999999999999993"/>
    <x v="2"/>
    <x v="1"/>
    <x v="0"/>
    <d v="2025-06-05T00:00:00"/>
    <n v="4"/>
    <x v="0"/>
  </r>
  <r>
    <s v="AMZ-2025-00703"/>
    <d v="2025-06-02T00:00:00"/>
    <n v="2025"/>
    <x v="5"/>
    <s v="Q2"/>
    <s v="Monday"/>
    <s v="CUST-23710"/>
    <x v="1"/>
    <x v="16"/>
    <s v="Tripura"/>
    <x v="1"/>
    <x v="6"/>
    <x v="34"/>
    <n v="1"/>
    <n v="5830"/>
    <n v="5830"/>
    <n v="25"/>
    <n v="1457.5"/>
    <n v="4372.5"/>
    <n v="0.52"/>
    <n v="2273.7000000000003"/>
    <n v="2098.7999999999997"/>
    <n v="0.47999999999999993"/>
    <x v="6"/>
    <x v="2"/>
    <x v="0"/>
    <d v="2025-06-06T00:00:00"/>
    <n v="3"/>
    <x v="0"/>
  </r>
  <r>
    <s v="AMZ-2025-01215"/>
    <d v="2025-06-02T00:00:00"/>
    <n v="2025"/>
    <x v="5"/>
    <s v="Q2"/>
    <s v="Monday"/>
    <s v="CUST-73532"/>
    <x v="0"/>
    <x v="47"/>
    <s v="Gujarat"/>
    <x v="2"/>
    <x v="3"/>
    <x v="53"/>
    <n v="3"/>
    <n v="1480"/>
    <n v="4440"/>
    <n v="0"/>
    <n v="0"/>
    <n v="4440"/>
    <n v="0.5"/>
    <n v="2220"/>
    <n v="2220"/>
    <n v="0.5"/>
    <x v="0"/>
    <x v="0"/>
    <x v="0"/>
    <d v="2025-06-08T00:00:00"/>
    <n v="5"/>
    <x v="0"/>
  </r>
  <r>
    <s v="AMZ-2025-01472"/>
    <d v="2025-06-02T00:00:00"/>
    <n v="2025"/>
    <x v="5"/>
    <s v="Q2"/>
    <s v="Monday"/>
    <s v="CUST-54092"/>
    <x v="1"/>
    <x v="32"/>
    <s v="Jharkhand"/>
    <x v="3"/>
    <x v="2"/>
    <x v="23"/>
    <n v="5"/>
    <n v="4390"/>
    <n v="21950"/>
    <n v="0"/>
    <n v="0"/>
    <n v="21950"/>
    <n v="0.45"/>
    <n v="9877.5"/>
    <n v="12072.5"/>
    <n v="0.55000000000000004"/>
    <x v="6"/>
    <x v="2"/>
    <x v="0"/>
    <d v="2025-06-05T00:00:00"/>
    <n v="5"/>
    <x v="0"/>
  </r>
  <r>
    <s v="AMZ-2025-00062"/>
    <d v="2025-06-03T00:00:00"/>
    <n v="2025"/>
    <x v="5"/>
    <s v="Q2"/>
    <s v="Tuesday"/>
    <s v="CUST-92149"/>
    <x v="0"/>
    <x v="1"/>
    <s v="Assam"/>
    <x v="1"/>
    <x v="5"/>
    <x v="83"/>
    <n v="1"/>
    <n v="16080"/>
    <n v="16080"/>
    <n v="10"/>
    <n v="1608"/>
    <n v="14472"/>
    <n v="0.57999999999999996"/>
    <n v="8393.76"/>
    <n v="6078.24"/>
    <n v="0.42"/>
    <x v="1"/>
    <x v="1"/>
    <x v="0"/>
    <d v="2025-06-09T00:00:00"/>
    <n v="4"/>
    <x v="0"/>
  </r>
  <r>
    <s v="AMZ-2025-00282"/>
    <d v="2025-06-03T00:00:00"/>
    <n v="2025"/>
    <x v="5"/>
    <s v="Q2"/>
    <s v="Tuesday"/>
    <s v="CUST-80292"/>
    <x v="0"/>
    <x v="22"/>
    <s v="Delhi"/>
    <x v="0"/>
    <x v="5"/>
    <x v="32"/>
    <n v="5"/>
    <n v="39390"/>
    <n v="196950"/>
    <n v="5"/>
    <n v="9847.5"/>
    <n v="187102.5"/>
    <n v="0.57999999999999996"/>
    <n v="108519.45"/>
    <n v="78583.05"/>
    <n v="0.42000000000000004"/>
    <x v="2"/>
    <x v="2"/>
    <x v="0"/>
    <d v="2025-06-08T00:00:00"/>
    <n v="5"/>
    <x v="0"/>
  </r>
  <r>
    <s v="AMZ-2025-00408"/>
    <d v="2025-06-03T00:00:00"/>
    <n v="2025"/>
    <x v="5"/>
    <s v="Q2"/>
    <s v="Tuesday"/>
    <s v="CUST-43972"/>
    <x v="0"/>
    <x v="8"/>
    <s v="Delhi"/>
    <x v="0"/>
    <x v="0"/>
    <x v="76"/>
    <n v="3"/>
    <n v="5460"/>
    <n v="16380"/>
    <n v="20"/>
    <n v="3276"/>
    <n v="13104"/>
    <n v="0.47"/>
    <n v="6158.8799999999992"/>
    <n v="6945.1200000000008"/>
    <n v="0.53"/>
    <x v="1"/>
    <x v="1"/>
    <x v="0"/>
    <d v="2025-06-09T00:00:00"/>
    <n v="5"/>
    <x v="0"/>
  </r>
  <r>
    <s v="AMZ-2025-00534"/>
    <d v="2025-06-03T00:00:00"/>
    <n v="2025"/>
    <x v="5"/>
    <s v="Q2"/>
    <s v="Tuesday"/>
    <s v="CUST-47388"/>
    <x v="0"/>
    <x v="32"/>
    <s v="Jharkhand"/>
    <x v="3"/>
    <x v="6"/>
    <x v="43"/>
    <n v="3"/>
    <n v="11710"/>
    <n v="35130"/>
    <n v="5"/>
    <n v="1756.5"/>
    <n v="33373.5"/>
    <n v="0.52"/>
    <n v="17354.22"/>
    <n v="16019.279999999999"/>
    <n v="0.48"/>
    <x v="6"/>
    <x v="0"/>
    <x v="2"/>
    <m/>
    <m/>
    <x v="0"/>
  </r>
  <r>
    <s v="AMZ-2025-00728"/>
    <d v="2025-06-03T00:00:00"/>
    <n v="2025"/>
    <x v="5"/>
    <s v="Q2"/>
    <s v="Tuesday"/>
    <s v="CUST-72746"/>
    <x v="0"/>
    <x v="31"/>
    <s v="Chhattisgarh"/>
    <x v="4"/>
    <x v="2"/>
    <x v="33"/>
    <n v="5"/>
    <n v="1690"/>
    <n v="8450"/>
    <n v="10"/>
    <n v="845"/>
    <n v="7605"/>
    <n v="0.45"/>
    <n v="3422.25"/>
    <n v="4182.75"/>
    <n v="0.55000000000000004"/>
    <x v="2"/>
    <x v="1"/>
    <x v="0"/>
    <d v="2025-06-07T00:00:00"/>
    <n v="5"/>
    <x v="0"/>
  </r>
  <r>
    <s v="AMZ-2025-00875"/>
    <d v="2025-06-03T00:00:00"/>
    <n v="2025"/>
    <x v="5"/>
    <s v="Q2"/>
    <s v="Tuesday"/>
    <s v="CUST-34727"/>
    <x v="0"/>
    <x v="16"/>
    <s v="Tripura"/>
    <x v="1"/>
    <x v="0"/>
    <x v="1"/>
    <n v="2"/>
    <n v="1810"/>
    <n v="3620"/>
    <n v="25"/>
    <n v="905"/>
    <n v="2715"/>
    <n v="0.47"/>
    <n v="1276.05"/>
    <n v="1438.95"/>
    <n v="0.53"/>
    <x v="4"/>
    <x v="3"/>
    <x v="0"/>
    <d v="2025-06-10T00:00:00"/>
    <n v="5"/>
    <x v="0"/>
  </r>
  <r>
    <s v="AMZ-2025-01055"/>
    <d v="2025-06-03T00:00:00"/>
    <n v="2025"/>
    <x v="5"/>
    <s v="Q2"/>
    <s v="Tuesday"/>
    <s v="CUST-30585"/>
    <x v="0"/>
    <x v="31"/>
    <s v="Chhattisgarh"/>
    <x v="4"/>
    <x v="5"/>
    <x v="14"/>
    <n v="1"/>
    <n v="57330"/>
    <n v="57330"/>
    <n v="20"/>
    <n v="11466"/>
    <n v="45864"/>
    <n v="0.57999999999999996"/>
    <n v="26601.119999999999"/>
    <n v="19262.88"/>
    <n v="0.42000000000000004"/>
    <x v="0"/>
    <x v="0"/>
    <x v="0"/>
    <d v="2025-06-08T00:00:00"/>
    <n v="5"/>
    <x v="0"/>
  </r>
  <r>
    <s v="AMZ-2025-01304"/>
    <d v="2025-06-03T00:00:00"/>
    <n v="2025"/>
    <x v="5"/>
    <s v="Q2"/>
    <s v="Tuesday"/>
    <s v="CUST-39817"/>
    <x v="0"/>
    <x v="51"/>
    <s v="Madhya Pradesh"/>
    <x v="2"/>
    <x v="2"/>
    <x v="61"/>
    <n v="4"/>
    <n v="2780"/>
    <n v="11120"/>
    <n v="5"/>
    <n v="556"/>
    <n v="10564"/>
    <n v="0.45"/>
    <n v="4753.8"/>
    <n v="5810.2"/>
    <n v="0.54999999999999993"/>
    <x v="4"/>
    <x v="1"/>
    <x v="0"/>
    <d v="2025-06-05T00:00:00"/>
    <n v="5"/>
    <x v="0"/>
  </r>
  <r>
    <s v="AMZ-2025-00519"/>
    <d v="2025-06-04T00:00:00"/>
    <n v="2025"/>
    <x v="5"/>
    <s v="Q2"/>
    <s v="Wednesday"/>
    <s v="CUST-74923"/>
    <x v="0"/>
    <x v="29"/>
    <s v="Telangana"/>
    <x v="5"/>
    <x v="0"/>
    <x v="8"/>
    <n v="5"/>
    <n v="1380"/>
    <n v="6900"/>
    <n v="0"/>
    <n v="0"/>
    <n v="6900"/>
    <n v="0.47"/>
    <n v="3243"/>
    <n v="3657"/>
    <n v="0.53"/>
    <x v="3"/>
    <x v="2"/>
    <x v="0"/>
    <d v="2025-06-07T00:00:00"/>
    <n v="4"/>
    <x v="0"/>
  </r>
  <r>
    <s v="AMZ-2025-00541"/>
    <d v="2025-06-04T00:00:00"/>
    <n v="2025"/>
    <x v="5"/>
    <s v="Q2"/>
    <s v="Wednesday"/>
    <s v="CUST-42177"/>
    <x v="1"/>
    <x v="38"/>
    <s v="Gujarat"/>
    <x v="2"/>
    <x v="4"/>
    <x v="72"/>
    <n v="4"/>
    <n v="580"/>
    <n v="2320"/>
    <n v="0"/>
    <n v="0"/>
    <n v="2320"/>
    <n v="0.62"/>
    <n v="1438.4"/>
    <n v="881.59999999999991"/>
    <n v="0.37999999999999995"/>
    <x v="1"/>
    <x v="2"/>
    <x v="0"/>
    <d v="2025-06-06T00:00:00"/>
    <n v="4"/>
    <x v="0"/>
  </r>
  <r>
    <s v="AMZ-2025-00831"/>
    <d v="2025-06-04T00:00:00"/>
    <n v="2025"/>
    <x v="5"/>
    <s v="Q2"/>
    <s v="Wednesday"/>
    <s v="CUST-45697"/>
    <x v="0"/>
    <x v="2"/>
    <s v="Haryana"/>
    <x v="0"/>
    <x v="3"/>
    <x v="5"/>
    <n v="4"/>
    <n v="3130"/>
    <n v="12520"/>
    <n v="0"/>
    <n v="0"/>
    <n v="12520"/>
    <n v="0.5"/>
    <n v="6260"/>
    <n v="6260"/>
    <n v="0.5"/>
    <x v="4"/>
    <x v="0"/>
    <x v="2"/>
    <m/>
    <m/>
    <x v="0"/>
  </r>
  <r>
    <s v="AMZ-2025-00865"/>
    <d v="2025-06-04T00:00:00"/>
    <n v="2025"/>
    <x v="5"/>
    <s v="Q2"/>
    <s v="Wednesday"/>
    <s v="CUST-31992"/>
    <x v="1"/>
    <x v="34"/>
    <s v="Meghalaya"/>
    <x v="1"/>
    <x v="3"/>
    <x v="16"/>
    <n v="5"/>
    <n v="2730"/>
    <n v="13650"/>
    <n v="20"/>
    <n v="2730"/>
    <n v="10920"/>
    <n v="0.5"/>
    <n v="5460"/>
    <n v="5460"/>
    <n v="0.5"/>
    <x v="2"/>
    <x v="2"/>
    <x v="2"/>
    <m/>
    <m/>
    <x v="0"/>
  </r>
  <r>
    <s v="AMZ-2025-00957"/>
    <d v="2025-06-04T00:00:00"/>
    <n v="2025"/>
    <x v="5"/>
    <s v="Q2"/>
    <s v="Wednesday"/>
    <s v="CUST-61876"/>
    <x v="0"/>
    <x v="10"/>
    <s v="Chhattisgarh"/>
    <x v="4"/>
    <x v="3"/>
    <x v="47"/>
    <n v="1"/>
    <n v="1960"/>
    <n v="1960"/>
    <n v="10"/>
    <n v="196"/>
    <n v="1764"/>
    <n v="0.5"/>
    <n v="882"/>
    <n v="882"/>
    <n v="0.5"/>
    <x v="6"/>
    <x v="0"/>
    <x v="3"/>
    <m/>
    <m/>
    <x v="1"/>
  </r>
  <r>
    <s v="AMZ-2025-01001"/>
    <d v="2025-06-04T00:00:00"/>
    <n v="2025"/>
    <x v="5"/>
    <s v="Q2"/>
    <s v="Wednesday"/>
    <s v="CUST-82692"/>
    <x v="1"/>
    <x v="31"/>
    <s v="Chhattisgarh"/>
    <x v="4"/>
    <x v="3"/>
    <x v="16"/>
    <n v="2"/>
    <n v="1810"/>
    <n v="3620"/>
    <n v="5"/>
    <n v="181"/>
    <n v="3439"/>
    <n v="0.5"/>
    <n v="1719.5"/>
    <n v="1719.5"/>
    <n v="0.5"/>
    <x v="0"/>
    <x v="1"/>
    <x v="4"/>
    <m/>
    <m/>
    <x v="0"/>
  </r>
  <r>
    <s v="AMZ-2025-01186"/>
    <d v="2025-06-04T00:00:00"/>
    <n v="2025"/>
    <x v="5"/>
    <s v="Q2"/>
    <s v="Wednesday"/>
    <s v="CUST-84847"/>
    <x v="0"/>
    <x v="27"/>
    <s v="West Bengal"/>
    <x v="3"/>
    <x v="0"/>
    <x v="0"/>
    <n v="4"/>
    <n v="4150"/>
    <n v="16600"/>
    <n v="15"/>
    <n v="2490"/>
    <n v="14110"/>
    <n v="0.47"/>
    <n v="6631.7"/>
    <n v="7478.3"/>
    <n v="0.53"/>
    <x v="1"/>
    <x v="2"/>
    <x v="0"/>
    <d v="2025-06-10T00:00:00"/>
    <n v="4"/>
    <x v="0"/>
  </r>
  <r>
    <s v="AMZ-2025-00443"/>
    <d v="2025-06-05T00:00:00"/>
    <n v="2025"/>
    <x v="5"/>
    <s v="Q2"/>
    <s v="Thursday"/>
    <s v="CUST-88222"/>
    <x v="0"/>
    <x v="4"/>
    <s v="Madhya Pradesh"/>
    <x v="2"/>
    <x v="6"/>
    <x v="30"/>
    <n v="3"/>
    <n v="3310"/>
    <n v="9930"/>
    <n v="5"/>
    <n v="496.5"/>
    <n v="9433.5"/>
    <n v="0.52"/>
    <n v="4905.42"/>
    <n v="4528.08"/>
    <n v="0.48"/>
    <x v="5"/>
    <x v="0"/>
    <x v="3"/>
    <m/>
    <m/>
    <x v="1"/>
  </r>
  <r>
    <s v="AMZ-2025-01025"/>
    <d v="2025-06-05T00:00:00"/>
    <n v="2025"/>
    <x v="5"/>
    <s v="Q2"/>
    <s v="Thursday"/>
    <s v="CUST-43386"/>
    <x v="1"/>
    <x v="36"/>
    <s v="Andhra Pradesh"/>
    <x v="5"/>
    <x v="3"/>
    <x v="5"/>
    <n v="4"/>
    <n v="4000"/>
    <n v="16000"/>
    <n v="0"/>
    <n v="0"/>
    <n v="16000"/>
    <n v="0.5"/>
    <n v="8000"/>
    <n v="8000"/>
    <n v="0.5"/>
    <x v="3"/>
    <x v="0"/>
    <x v="0"/>
    <d v="2025-06-10T00:00:00"/>
    <n v="4"/>
    <x v="0"/>
  </r>
  <r>
    <s v="AMZ-2025-01204"/>
    <d v="2025-06-05T00:00:00"/>
    <n v="2025"/>
    <x v="5"/>
    <s v="Q2"/>
    <s v="Thursday"/>
    <s v="CUST-23970"/>
    <x v="0"/>
    <x v="42"/>
    <s v="Jharkhand"/>
    <x v="3"/>
    <x v="3"/>
    <x v="53"/>
    <n v="4"/>
    <n v="1860"/>
    <n v="7440"/>
    <n v="30"/>
    <n v="2232"/>
    <n v="5208"/>
    <n v="0.5"/>
    <n v="2604"/>
    <n v="2604"/>
    <n v="0.5"/>
    <x v="6"/>
    <x v="2"/>
    <x v="3"/>
    <m/>
    <m/>
    <x v="1"/>
  </r>
  <r>
    <s v="AMZ-2025-01233"/>
    <d v="2025-06-05T00:00:00"/>
    <n v="2025"/>
    <x v="5"/>
    <s v="Q2"/>
    <s v="Thursday"/>
    <s v="CUST-70589"/>
    <x v="1"/>
    <x v="18"/>
    <s v="Telangana"/>
    <x v="5"/>
    <x v="4"/>
    <x v="25"/>
    <n v="5"/>
    <n v="840"/>
    <n v="4200"/>
    <n v="0"/>
    <n v="0"/>
    <n v="4200"/>
    <n v="0.62"/>
    <n v="2604"/>
    <n v="1596"/>
    <n v="0.38"/>
    <x v="2"/>
    <x v="1"/>
    <x v="0"/>
    <d v="2025-06-06T00:00:00"/>
    <n v="5"/>
    <x v="0"/>
  </r>
  <r>
    <s v="AMZ-2025-01264"/>
    <d v="2025-06-05T00:00:00"/>
    <n v="2025"/>
    <x v="5"/>
    <s v="Q2"/>
    <s v="Thursday"/>
    <s v="CUST-68028"/>
    <x v="1"/>
    <x v="46"/>
    <s v="Delhi"/>
    <x v="0"/>
    <x v="6"/>
    <x v="39"/>
    <n v="4"/>
    <n v="4490"/>
    <n v="17960"/>
    <n v="5"/>
    <n v="898"/>
    <n v="17062"/>
    <n v="0.52"/>
    <n v="8872.24"/>
    <n v="8189.76"/>
    <n v="0.48000000000000004"/>
    <x v="6"/>
    <x v="2"/>
    <x v="0"/>
    <d v="2025-06-11T00:00:00"/>
    <n v="5"/>
    <x v="0"/>
  </r>
  <r>
    <s v="AMZ-2025-01507"/>
    <d v="2025-06-05T00:00:00"/>
    <n v="2025"/>
    <x v="5"/>
    <s v="Q2"/>
    <s v="Thursday"/>
    <s v="CUST-54657"/>
    <x v="0"/>
    <x v="28"/>
    <s v="West Bengal"/>
    <x v="3"/>
    <x v="7"/>
    <x v="27"/>
    <n v="2"/>
    <n v="2960"/>
    <n v="5920"/>
    <n v="0"/>
    <n v="0"/>
    <n v="5920"/>
    <n v="0.48"/>
    <n v="2841.6"/>
    <n v="3078.4"/>
    <n v="0.52"/>
    <x v="5"/>
    <x v="1"/>
    <x v="1"/>
    <d v="2025-06-11T00:00:00"/>
    <m/>
    <x v="0"/>
  </r>
  <r>
    <s v="AMZ-2025-01518"/>
    <d v="2025-06-05T00:00:00"/>
    <n v="2025"/>
    <x v="5"/>
    <s v="Q2"/>
    <s v="Thursday"/>
    <s v="CUST-78494"/>
    <x v="1"/>
    <x v="7"/>
    <s v="Goa"/>
    <x v="2"/>
    <x v="7"/>
    <x v="22"/>
    <n v="5"/>
    <n v="5140"/>
    <n v="25700"/>
    <n v="5"/>
    <n v="1285"/>
    <n v="24415"/>
    <n v="0.48"/>
    <n v="11719.199999999999"/>
    <n v="12695.800000000001"/>
    <n v="0.52"/>
    <x v="0"/>
    <x v="2"/>
    <x v="0"/>
    <d v="2025-06-10T00:00:00"/>
    <n v="4"/>
    <x v="0"/>
  </r>
  <r>
    <s v="AMZ-2025-00719"/>
    <d v="2025-06-06T00:00:00"/>
    <n v="2025"/>
    <x v="5"/>
    <s v="Q2"/>
    <s v="Friday"/>
    <s v="CUST-27786"/>
    <x v="1"/>
    <x v="52"/>
    <s v="Tripura"/>
    <x v="1"/>
    <x v="1"/>
    <x v="51"/>
    <n v="3"/>
    <n v="1030"/>
    <n v="3090"/>
    <n v="0"/>
    <n v="0"/>
    <n v="3090"/>
    <n v="0.35"/>
    <n v="1081.5"/>
    <n v="2008.5"/>
    <n v="0.65"/>
    <x v="0"/>
    <x v="1"/>
    <x v="0"/>
    <d v="2025-06-07T00:00:00"/>
    <n v="4"/>
    <x v="0"/>
  </r>
  <r>
    <s v="AMZ-2025-01149"/>
    <d v="2025-06-06T00:00:00"/>
    <n v="2025"/>
    <x v="5"/>
    <s v="Q2"/>
    <s v="Friday"/>
    <s v="CUST-41266"/>
    <x v="1"/>
    <x v="42"/>
    <s v="Jharkhand"/>
    <x v="3"/>
    <x v="4"/>
    <x v="7"/>
    <n v="1"/>
    <n v="890"/>
    <n v="890"/>
    <n v="25"/>
    <n v="222.5"/>
    <n v="667.5"/>
    <n v="0.62"/>
    <n v="413.85"/>
    <n v="253.64999999999998"/>
    <n v="0.37999999999999995"/>
    <x v="5"/>
    <x v="1"/>
    <x v="0"/>
    <d v="2025-06-08T00:00:00"/>
    <n v="3"/>
    <x v="0"/>
  </r>
  <r>
    <s v="AMZ-2025-00758"/>
    <d v="2025-06-07T00:00:00"/>
    <n v="2025"/>
    <x v="5"/>
    <s v="Q2"/>
    <s v="Saturday"/>
    <s v="CUST-98184"/>
    <x v="0"/>
    <x v="31"/>
    <s v="Chhattisgarh"/>
    <x v="4"/>
    <x v="2"/>
    <x v="77"/>
    <n v="2"/>
    <n v="1460"/>
    <n v="2920"/>
    <n v="0"/>
    <n v="0"/>
    <n v="2920"/>
    <n v="0.45"/>
    <n v="1314"/>
    <n v="1606"/>
    <n v="0.55000000000000004"/>
    <x v="1"/>
    <x v="0"/>
    <x v="2"/>
    <m/>
    <m/>
    <x v="0"/>
  </r>
  <r>
    <s v="AMZ-2025-00989"/>
    <d v="2025-06-07T00:00:00"/>
    <n v="2025"/>
    <x v="5"/>
    <s v="Q2"/>
    <s v="Saturday"/>
    <s v="CUST-96511"/>
    <x v="1"/>
    <x v="19"/>
    <s v="Tamil Nadu"/>
    <x v="5"/>
    <x v="7"/>
    <x v="37"/>
    <n v="1"/>
    <n v="5690"/>
    <n v="5690"/>
    <n v="15"/>
    <n v="853.5"/>
    <n v="4836.5"/>
    <n v="0.48"/>
    <n v="2321.52"/>
    <n v="2514.98"/>
    <n v="0.52"/>
    <x v="2"/>
    <x v="0"/>
    <x v="0"/>
    <d v="2025-06-09T00:00:00"/>
    <n v="4"/>
    <x v="0"/>
  </r>
  <r>
    <s v="AMZ-2025-01044"/>
    <d v="2025-06-07T00:00:00"/>
    <n v="2025"/>
    <x v="5"/>
    <s v="Q2"/>
    <s v="Saturday"/>
    <s v="CUST-81810"/>
    <x v="0"/>
    <x v="49"/>
    <s v="Uttarakhand"/>
    <x v="4"/>
    <x v="6"/>
    <x v="67"/>
    <n v="3"/>
    <n v="10880"/>
    <n v="32640"/>
    <n v="20"/>
    <n v="6528"/>
    <n v="26112"/>
    <n v="0.52"/>
    <n v="13578.24"/>
    <n v="12533.76"/>
    <n v="0.48"/>
    <x v="1"/>
    <x v="0"/>
    <x v="3"/>
    <m/>
    <m/>
    <x v="1"/>
  </r>
  <r>
    <s v="AMZ-2025-00278"/>
    <d v="2025-06-08T00:00:00"/>
    <n v="2025"/>
    <x v="5"/>
    <s v="Q2"/>
    <s v="Sunday"/>
    <s v="CUST-80282"/>
    <x v="1"/>
    <x v="2"/>
    <s v="Haryana"/>
    <x v="0"/>
    <x v="7"/>
    <x v="29"/>
    <n v="4"/>
    <n v="5250"/>
    <n v="21000"/>
    <n v="0"/>
    <n v="0"/>
    <n v="21000"/>
    <n v="0.48"/>
    <n v="10080"/>
    <n v="10920"/>
    <n v="0.52"/>
    <x v="0"/>
    <x v="3"/>
    <x v="0"/>
    <d v="2025-06-13T00:00:00"/>
    <n v="4"/>
    <x v="0"/>
  </r>
  <r>
    <s v="AMZ-2025-00505"/>
    <d v="2025-06-08T00:00:00"/>
    <n v="2025"/>
    <x v="5"/>
    <s v="Q2"/>
    <s v="Sunday"/>
    <s v="CUST-25129"/>
    <x v="0"/>
    <x v="2"/>
    <s v="Haryana"/>
    <x v="0"/>
    <x v="2"/>
    <x v="44"/>
    <n v="2"/>
    <n v="4580"/>
    <n v="9160"/>
    <n v="20"/>
    <n v="1832"/>
    <n v="7328"/>
    <n v="0.45"/>
    <n v="3297.6"/>
    <n v="4030.4"/>
    <n v="0.55000000000000004"/>
    <x v="0"/>
    <x v="2"/>
    <x v="4"/>
    <m/>
    <m/>
    <x v="0"/>
  </r>
  <r>
    <s v="AMZ-2025-01253"/>
    <d v="2025-06-08T00:00:00"/>
    <n v="2025"/>
    <x v="5"/>
    <s v="Q2"/>
    <s v="Sunday"/>
    <s v="CUST-60328"/>
    <x v="0"/>
    <x v="22"/>
    <s v="Haryana"/>
    <x v="0"/>
    <x v="4"/>
    <x v="40"/>
    <n v="4"/>
    <n v="730"/>
    <n v="2920"/>
    <n v="0"/>
    <n v="0"/>
    <n v="2920"/>
    <n v="0.62"/>
    <n v="1810.4"/>
    <n v="1109.5999999999999"/>
    <n v="0.37999999999999995"/>
    <x v="3"/>
    <x v="3"/>
    <x v="0"/>
    <d v="2025-06-14T00:00:00"/>
    <n v="4"/>
    <x v="0"/>
  </r>
  <r>
    <s v="AMZ-2025-01411"/>
    <d v="2025-06-08T00:00:00"/>
    <n v="2025"/>
    <x v="5"/>
    <s v="Q2"/>
    <s v="Sunday"/>
    <s v="CUST-28289"/>
    <x v="0"/>
    <x v="6"/>
    <s v="Assam"/>
    <x v="1"/>
    <x v="3"/>
    <x v="16"/>
    <n v="1"/>
    <n v="4080"/>
    <n v="4080"/>
    <n v="15"/>
    <n v="612"/>
    <n v="3468"/>
    <n v="0.5"/>
    <n v="1734"/>
    <n v="1734"/>
    <n v="0.5"/>
    <x v="2"/>
    <x v="0"/>
    <x v="0"/>
    <d v="2025-06-14T00:00:00"/>
    <n v="5"/>
    <x v="0"/>
  </r>
  <r>
    <s v="AMZ-2025-00608"/>
    <d v="2025-06-09T00:00:00"/>
    <n v="2025"/>
    <x v="5"/>
    <s v="Q2"/>
    <s v="Monday"/>
    <s v="CUST-65771"/>
    <x v="0"/>
    <x v="19"/>
    <s v="Tamil Nadu"/>
    <x v="5"/>
    <x v="0"/>
    <x v="70"/>
    <n v="3"/>
    <n v="5640"/>
    <n v="16920"/>
    <n v="10"/>
    <n v="1692"/>
    <n v="15228"/>
    <n v="0.47"/>
    <n v="7157.16"/>
    <n v="8070.84"/>
    <n v="0.53"/>
    <x v="4"/>
    <x v="1"/>
    <x v="2"/>
    <m/>
    <m/>
    <x v="0"/>
  </r>
  <r>
    <s v="AMZ-2025-01109"/>
    <d v="2025-06-09T00:00:00"/>
    <n v="2025"/>
    <x v="5"/>
    <s v="Q2"/>
    <s v="Monday"/>
    <s v="CUST-32782"/>
    <x v="0"/>
    <x v="22"/>
    <s v="Delhi"/>
    <x v="0"/>
    <x v="1"/>
    <x v="41"/>
    <n v="2"/>
    <n v="1160"/>
    <n v="2320"/>
    <n v="20"/>
    <n v="464"/>
    <n v="1856"/>
    <n v="0.35"/>
    <n v="649.59999999999991"/>
    <n v="1206.4000000000001"/>
    <n v="0.65"/>
    <x v="3"/>
    <x v="2"/>
    <x v="0"/>
    <d v="2025-06-16T00:00:00"/>
    <n v="3"/>
    <x v="0"/>
  </r>
  <r>
    <s v="AMZ-2025-00181"/>
    <d v="2025-06-10T00:00:00"/>
    <n v="2025"/>
    <x v="5"/>
    <s v="Q2"/>
    <s v="Tuesday"/>
    <s v="CUST-82420"/>
    <x v="1"/>
    <x v="50"/>
    <s v="Bihar"/>
    <x v="3"/>
    <x v="0"/>
    <x v="76"/>
    <n v="1"/>
    <n v="1080"/>
    <n v="1080"/>
    <n v="0"/>
    <n v="0"/>
    <n v="1080"/>
    <n v="0.47"/>
    <n v="507.59999999999997"/>
    <n v="572.40000000000009"/>
    <n v="0.53000000000000014"/>
    <x v="5"/>
    <x v="0"/>
    <x v="0"/>
    <d v="2025-06-16T00:00:00"/>
    <n v="4"/>
    <x v="0"/>
  </r>
  <r>
    <s v="AMZ-2025-00261"/>
    <d v="2025-06-10T00:00:00"/>
    <n v="2025"/>
    <x v="5"/>
    <s v="Q2"/>
    <s v="Tuesday"/>
    <s v="CUST-45992"/>
    <x v="0"/>
    <x v="50"/>
    <s v="Bihar"/>
    <x v="3"/>
    <x v="2"/>
    <x v="13"/>
    <n v="3"/>
    <n v="4900"/>
    <n v="14700"/>
    <n v="0"/>
    <n v="0"/>
    <n v="14700"/>
    <n v="0.45"/>
    <n v="6615"/>
    <n v="8085"/>
    <n v="0.55000000000000004"/>
    <x v="2"/>
    <x v="1"/>
    <x v="0"/>
    <d v="2025-06-14T00:00:00"/>
    <n v="4"/>
    <x v="0"/>
  </r>
  <r>
    <s v="AMZ-2025-00603"/>
    <d v="2025-06-10T00:00:00"/>
    <n v="2025"/>
    <x v="5"/>
    <s v="Q2"/>
    <s v="Tuesday"/>
    <s v="CUST-58351"/>
    <x v="0"/>
    <x v="54"/>
    <s v="Manipur"/>
    <x v="1"/>
    <x v="1"/>
    <x v="20"/>
    <n v="4"/>
    <n v="320"/>
    <n v="1280"/>
    <n v="0"/>
    <n v="0"/>
    <n v="1280"/>
    <n v="0.35"/>
    <n v="448"/>
    <n v="832"/>
    <n v="0.65"/>
    <x v="0"/>
    <x v="3"/>
    <x v="0"/>
    <d v="2025-06-15T00:00:00"/>
    <n v="5"/>
    <x v="0"/>
  </r>
  <r>
    <s v="AMZ-2025-00984"/>
    <d v="2025-06-10T00:00:00"/>
    <n v="2025"/>
    <x v="5"/>
    <s v="Q2"/>
    <s v="Tuesday"/>
    <s v="CUST-42406"/>
    <x v="0"/>
    <x v="6"/>
    <s v="Assam"/>
    <x v="1"/>
    <x v="1"/>
    <x v="73"/>
    <n v="2"/>
    <n v="770"/>
    <n v="1540"/>
    <n v="30"/>
    <n v="462"/>
    <n v="1078"/>
    <n v="0.35"/>
    <n v="377.29999999999995"/>
    <n v="700.7"/>
    <n v="0.65"/>
    <x v="1"/>
    <x v="1"/>
    <x v="0"/>
    <d v="2025-06-13T00:00:00"/>
    <n v="5"/>
    <x v="0"/>
  </r>
  <r>
    <s v="AMZ-2025-01579"/>
    <d v="2025-06-10T00:00:00"/>
    <n v="2025"/>
    <x v="5"/>
    <s v="Q2"/>
    <s v="Tuesday"/>
    <s v="CUST-96673"/>
    <x v="1"/>
    <x v="17"/>
    <s v="Rajasthan"/>
    <x v="0"/>
    <x v="7"/>
    <x v="80"/>
    <n v="1"/>
    <n v="2660"/>
    <n v="2660"/>
    <n v="25"/>
    <n v="665"/>
    <n v="1995"/>
    <n v="0.48"/>
    <n v="957.59999999999991"/>
    <n v="1037.4000000000001"/>
    <n v="0.52"/>
    <x v="3"/>
    <x v="3"/>
    <x v="0"/>
    <d v="2025-06-13T00:00:00"/>
    <n v="5"/>
    <x v="0"/>
  </r>
  <r>
    <s v="AMZ-2025-00522"/>
    <d v="2025-06-11T00:00:00"/>
    <n v="2025"/>
    <x v="5"/>
    <s v="Q2"/>
    <s v="Wednesday"/>
    <s v="CUST-20527"/>
    <x v="0"/>
    <x v="38"/>
    <s v="Gujarat"/>
    <x v="2"/>
    <x v="4"/>
    <x v="72"/>
    <n v="4"/>
    <n v="670"/>
    <n v="2680"/>
    <n v="0"/>
    <n v="0"/>
    <n v="2680"/>
    <n v="0.62"/>
    <n v="1661.6"/>
    <n v="1018.4000000000001"/>
    <n v="0.38000000000000006"/>
    <x v="2"/>
    <x v="1"/>
    <x v="0"/>
    <d v="2025-06-13T00:00:00"/>
    <n v="3"/>
    <x v="0"/>
  </r>
  <r>
    <s v="AMZ-2025-00599"/>
    <d v="2025-06-11T00:00:00"/>
    <n v="2025"/>
    <x v="5"/>
    <s v="Q2"/>
    <s v="Wednesday"/>
    <s v="CUST-53357"/>
    <x v="0"/>
    <x v="30"/>
    <s v="Punjab"/>
    <x v="0"/>
    <x v="5"/>
    <x v="32"/>
    <n v="3"/>
    <n v="26510"/>
    <n v="79530"/>
    <n v="0"/>
    <n v="0"/>
    <n v="79530"/>
    <n v="0.57999999999999996"/>
    <n v="46127.399999999994"/>
    <n v="33402.600000000006"/>
    <n v="0.4200000000000001"/>
    <x v="1"/>
    <x v="2"/>
    <x v="0"/>
    <d v="2025-06-17T00:00:00"/>
    <n v="4"/>
    <x v="0"/>
  </r>
  <r>
    <s v="AMZ-2025-01583"/>
    <d v="2025-06-11T00:00:00"/>
    <n v="2025"/>
    <x v="5"/>
    <s v="Q2"/>
    <s v="Wednesday"/>
    <s v="CUST-96673"/>
    <x v="1"/>
    <x v="17"/>
    <s v="Rajasthan"/>
    <x v="0"/>
    <x v="0"/>
    <x v="8"/>
    <n v="4"/>
    <n v="4310"/>
    <n v="17240"/>
    <n v="10"/>
    <n v="1724"/>
    <n v="15516"/>
    <n v="0.47"/>
    <n v="7292.5199999999995"/>
    <n v="8223.48"/>
    <n v="0.53"/>
    <x v="0"/>
    <x v="2"/>
    <x v="2"/>
    <m/>
    <m/>
    <x v="0"/>
  </r>
  <r>
    <s v="AMZ-2025-00452"/>
    <d v="2025-06-12T00:00:00"/>
    <n v="2025"/>
    <x v="5"/>
    <s v="Q2"/>
    <s v="Thursday"/>
    <s v="CUST-40161"/>
    <x v="0"/>
    <x v="47"/>
    <s v="Gujarat"/>
    <x v="2"/>
    <x v="5"/>
    <x v="84"/>
    <n v="4"/>
    <n v="48320"/>
    <n v="193280"/>
    <n v="0"/>
    <n v="0"/>
    <n v="193280"/>
    <n v="0.57999999999999996"/>
    <n v="112102.39999999999"/>
    <n v="81177.600000000006"/>
    <n v="0.42000000000000004"/>
    <x v="5"/>
    <x v="2"/>
    <x v="4"/>
    <m/>
    <m/>
    <x v="0"/>
  </r>
  <r>
    <s v="AMZ-2025-00520"/>
    <d v="2025-06-12T00:00:00"/>
    <n v="2025"/>
    <x v="5"/>
    <s v="Q2"/>
    <s v="Thursday"/>
    <s v="CUST-20527"/>
    <x v="0"/>
    <x v="38"/>
    <s v="Gujarat"/>
    <x v="2"/>
    <x v="0"/>
    <x v="49"/>
    <n v="1"/>
    <n v="2430"/>
    <n v="2430"/>
    <n v="10"/>
    <n v="243"/>
    <n v="2187"/>
    <n v="0.47"/>
    <n v="1027.8899999999999"/>
    <n v="1159.1100000000001"/>
    <n v="0.53"/>
    <x v="4"/>
    <x v="0"/>
    <x v="0"/>
    <d v="2025-06-14T00:00:00"/>
    <n v="5"/>
    <x v="0"/>
  </r>
  <r>
    <s v="AMZ-2025-00827"/>
    <d v="2025-06-12T00:00:00"/>
    <n v="2025"/>
    <x v="5"/>
    <s v="Q2"/>
    <s v="Thursday"/>
    <s v="CUST-59808"/>
    <x v="0"/>
    <x v="25"/>
    <s v="Odisha"/>
    <x v="3"/>
    <x v="2"/>
    <x v="13"/>
    <n v="1"/>
    <n v="1810"/>
    <n v="1810"/>
    <n v="20"/>
    <n v="362"/>
    <n v="1448"/>
    <n v="0.45"/>
    <n v="651.6"/>
    <n v="796.4"/>
    <n v="0.54999999999999993"/>
    <x v="0"/>
    <x v="0"/>
    <x v="3"/>
    <m/>
    <m/>
    <x v="1"/>
  </r>
  <r>
    <s v="AMZ-2025-00988"/>
    <d v="2025-06-12T00:00:00"/>
    <n v="2025"/>
    <x v="5"/>
    <s v="Q2"/>
    <s v="Thursday"/>
    <s v="CUST-96511"/>
    <x v="1"/>
    <x v="19"/>
    <s v="Tamil Nadu"/>
    <x v="5"/>
    <x v="5"/>
    <x v="79"/>
    <n v="2"/>
    <n v="2370"/>
    <n v="4740"/>
    <n v="10"/>
    <n v="474"/>
    <n v="4266"/>
    <n v="0.57999999999999996"/>
    <n v="2474.2799999999997"/>
    <n v="1791.7200000000003"/>
    <n v="0.42000000000000004"/>
    <x v="0"/>
    <x v="1"/>
    <x v="3"/>
    <m/>
    <m/>
    <x v="1"/>
  </r>
  <r>
    <s v="AMZ-2025-01121"/>
    <d v="2025-06-12T00:00:00"/>
    <n v="2025"/>
    <x v="5"/>
    <s v="Q2"/>
    <s v="Thursday"/>
    <s v="CUST-37742"/>
    <x v="0"/>
    <x v="1"/>
    <s v="Assam"/>
    <x v="1"/>
    <x v="3"/>
    <x v="16"/>
    <n v="4"/>
    <n v="1040"/>
    <n v="4160"/>
    <n v="10"/>
    <n v="416"/>
    <n v="3744"/>
    <n v="0.5"/>
    <n v="1872"/>
    <n v="1872"/>
    <n v="0.5"/>
    <x v="1"/>
    <x v="1"/>
    <x v="3"/>
    <m/>
    <m/>
    <x v="1"/>
  </r>
  <r>
    <s v="AMZ-2025-00825"/>
    <d v="2025-06-13T00:00:00"/>
    <n v="2025"/>
    <x v="5"/>
    <s v="Q2"/>
    <s v="Friday"/>
    <s v="CUST-96752"/>
    <x v="1"/>
    <x v="35"/>
    <s v="West Bengal"/>
    <x v="3"/>
    <x v="5"/>
    <x v="83"/>
    <n v="2"/>
    <n v="44100"/>
    <n v="88200"/>
    <n v="20"/>
    <n v="17640"/>
    <n v="70560"/>
    <n v="0.57999999999999996"/>
    <n v="40924.799999999996"/>
    <n v="29635.200000000004"/>
    <n v="0.42000000000000004"/>
    <x v="3"/>
    <x v="3"/>
    <x v="1"/>
    <d v="2025-06-15T00:00:00"/>
    <m/>
    <x v="0"/>
  </r>
  <r>
    <s v="AMZ-2025-01023"/>
    <d v="2025-06-13T00:00:00"/>
    <n v="2025"/>
    <x v="5"/>
    <s v="Q2"/>
    <s v="Friday"/>
    <s v="CUST-28373"/>
    <x v="0"/>
    <x v="30"/>
    <s v="Punjab"/>
    <x v="0"/>
    <x v="2"/>
    <x v="77"/>
    <n v="4"/>
    <n v="1440"/>
    <n v="5760"/>
    <n v="20"/>
    <n v="1152"/>
    <n v="4608"/>
    <n v="0.45"/>
    <n v="2073.6"/>
    <n v="2534.4"/>
    <n v="0.55000000000000004"/>
    <x v="1"/>
    <x v="2"/>
    <x v="0"/>
    <d v="2025-06-18T00:00:00"/>
    <n v="4"/>
    <x v="0"/>
  </r>
  <r>
    <s v="AMZ-2025-01058"/>
    <d v="2025-06-13T00:00:00"/>
    <n v="2025"/>
    <x v="5"/>
    <s v="Q2"/>
    <s v="Friday"/>
    <s v="CUST-67912"/>
    <x v="0"/>
    <x v="49"/>
    <s v="Uttarakhand"/>
    <x v="4"/>
    <x v="4"/>
    <x v="75"/>
    <n v="2"/>
    <n v="270"/>
    <n v="540"/>
    <n v="0"/>
    <n v="0"/>
    <n v="540"/>
    <n v="0.62"/>
    <n v="334.8"/>
    <n v="205.2"/>
    <n v="0.38"/>
    <x v="1"/>
    <x v="0"/>
    <x v="4"/>
    <m/>
    <m/>
    <x v="0"/>
  </r>
  <r>
    <s v="AMZ-2025-00102"/>
    <d v="2025-06-14T00:00:00"/>
    <n v="2025"/>
    <x v="5"/>
    <s v="Q2"/>
    <s v="Saturday"/>
    <s v="CUST-24621"/>
    <x v="1"/>
    <x v="26"/>
    <s v="Uttarakhand"/>
    <x v="4"/>
    <x v="7"/>
    <x v="80"/>
    <n v="3"/>
    <n v="5840"/>
    <n v="17520"/>
    <n v="0"/>
    <n v="0"/>
    <n v="17520"/>
    <n v="0.48"/>
    <n v="8409.6"/>
    <n v="9110.4"/>
    <n v="0.52"/>
    <x v="3"/>
    <x v="3"/>
    <x v="1"/>
    <d v="2025-06-15T00:00:00"/>
    <m/>
    <x v="0"/>
  </r>
  <r>
    <s v="AMZ-2025-01569"/>
    <d v="2025-06-14T00:00:00"/>
    <n v="2025"/>
    <x v="5"/>
    <s v="Q2"/>
    <s v="Saturday"/>
    <s v="CUST-70910"/>
    <x v="1"/>
    <x v="57"/>
    <s v="Tamil Nadu"/>
    <x v="5"/>
    <x v="1"/>
    <x v="56"/>
    <n v="1"/>
    <n v="880"/>
    <n v="880"/>
    <n v="0"/>
    <n v="0"/>
    <n v="880"/>
    <n v="0.35"/>
    <n v="308"/>
    <n v="572"/>
    <n v="0.65"/>
    <x v="4"/>
    <x v="0"/>
    <x v="1"/>
    <d v="2025-06-17T00:00:00"/>
    <m/>
    <x v="0"/>
  </r>
  <r>
    <s v="AMZ-2025-00652"/>
    <d v="2025-06-15T00:00:00"/>
    <n v="2025"/>
    <x v="5"/>
    <s v="Q2"/>
    <s v="Sunday"/>
    <s v="CUST-22097"/>
    <x v="1"/>
    <x v="20"/>
    <s v="Maharashtra"/>
    <x v="2"/>
    <x v="7"/>
    <x v="63"/>
    <n v="5"/>
    <n v="3990"/>
    <n v="19950"/>
    <n v="15"/>
    <n v="2992.5"/>
    <n v="16957.5"/>
    <n v="0.48"/>
    <n v="8139.5999999999995"/>
    <n v="8817.9000000000015"/>
    <n v="0.52000000000000013"/>
    <x v="0"/>
    <x v="1"/>
    <x v="4"/>
    <m/>
    <m/>
    <x v="0"/>
  </r>
  <r>
    <s v="AMZ-2025-00697"/>
    <d v="2025-06-15T00:00:00"/>
    <n v="2025"/>
    <x v="5"/>
    <s v="Q2"/>
    <s v="Sunday"/>
    <s v="CUST-65069"/>
    <x v="0"/>
    <x v="24"/>
    <s v="Maharashtra"/>
    <x v="2"/>
    <x v="5"/>
    <x v="83"/>
    <n v="4"/>
    <n v="40850"/>
    <n v="163400"/>
    <n v="0"/>
    <n v="0"/>
    <n v="163400"/>
    <n v="0.57999999999999996"/>
    <n v="94772"/>
    <n v="68628"/>
    <n v="0.42"/>
    <x v="5"/>
    <x v="1"/>
    <x v="0"/>
    <d v="2025-06-19T00:00:00"/>
    <n v="5"/>
    <x v="0"/>
  </r>
  <r>
    <s v="AMZ-2025-00797"/>
    <d v="2025-06-15T00:00:00"/>
    <n v="2025"/>
    <x v="5"/>
    <s v="Q2"/>
    <s v="Sunday"/>
    <s v="CUST-68008"/>
    <x v="0"/>
    <x v="38"/>
    <s v="Gujarat"/>
    <x v="2"/>
    <x v="2"/>
    <x v="61"/>
    <n v="4"/>
    <n v="1430"/>
    <n v="5720"/>
    <n v="0"/>
    <n v="0"/>
    <n v="5720"/>
    <n v="0.45"/>
    <n v="2574"/>
    <n v="3146"/>
    <n v="0.55000000000000004"/>
    <x v="4"/>
    <x v="0"/>
    <x v="3"/>
    <m/>
    <m/>
    <x v="1"/>
  </r>
  <r>
    <s v="AMZ-2025-00293"/>
    <d v="2025-06-16T00:00:00"/>
    <n v="2025"/>
    <x v="5"/>
    <s v="Q2"/>
    <s v="Monday"/>
    <s v="CUST-72518"/>
    <x v="1"/>
    <x v="13"/>
    <s v="Uttar Pradesh"/>
    <x v="0"/>
    <x v="5"/>
    <x v="79"/>
    <n v="5"/>
    <n v="37190"/>
    <n v="185950"/>
    <n v="0"/>
    <n v="0"/>
    <n v="185950"/>
    <n v="0.57999999999999996"/>
    <n v="107850.99999999999"/>
    <n v="78099.000000000015"/>
    <n v="0.4200000000000001"/>
    <x v="4"/>
    <x v="1"/>
    <x v="4"/>
    <m/>
    <m/>
    <x v="0"/>
  </r>
  <r>
    <s v="AMZ-2025-00945"/>
    <d v="2025-06-16T00:00:00"/>
    <n v="2025"/>
    <x v="5"/>
    <s v="Q2"/>
    <s v="Monday"/>
    <s v="CUST-40613"/>
    <x v="1"/>
    <x v="53"/>
    <s v="Gujarat"/>
    <x v="2"/>
    <x v="7"/>
    <x v="36"/>
    <n v="1"/>
    <n v="7560"/>
    <n v="7560"/>
    <n v="0"/>
    <n v="0"/>
    <n v="7560"/>
    <n v="0.48"/>
    <n v="3628.7999999999997"/>
    <n v="3931.2000000000003"/>
    <n v="0.52"/>
    <x v="5"/>
    <x v="3"/>
    <x v="3"/>
    <m/>
    <m/>
    <x v="1"/>
  </r>
  <r>
    <s v="AMZ-2025-01015"/>
    <d v="2025-06-16T00:00:00"/>
    <n v="2025"/>
    <x v="5"/>
    <s v="Q2"/>
    <s v="Monday"/>
    <s v="CUST-10282"/>
    <x v="0"/>
    <x v="35"/>
    <s v="West Bengal"/>
    <x v="3"/>
    <x v="3"/>
    <x v="18"/>
    <n v="1"/>
    <n v="5180"/>
    <n v="5180"/>
    <n v="10"/>
    <n v="518"/>
    <n v="4662"/>
    <n v="0.5"/>
    <n v="2331"/>
    <n v="2331"/>
    <n v="0.5"/>
    <x v="2"/>
    <x v="1"/>
    <x v="0"/>
    <d v="2025-06-21T00:00:00"/>
    <n v="5"/>
    <x v="0"/>
  </r>
  <r>
    <s v="AMZ-2025-01119"/>
    <d v="2025-06-16T00:00:00"/>
    <n v="2025"/>
    <x v="5"/>
    <s v="Q2"/>
    <s v="Monday"/>
    <s v="CUST-37742"/>
    <x v="0"/>
    <x v="1"/>
    <s v="Assam"/>
    <x v="1"/>
    <x v="4"/>
    <x v="7"/>
    <n v="2"/>
    <n v="890"/>
    <n v="1780"/>
    <n v="5"/>
    <n v="89"/>
    <n v="1691"/>
    <n v="0.62"/>
    <n v="1048.42"/>
    <n v="642.57999999999993"/>
    <n v="0.37999999999999995"/>
    <x v="4"/>
    <x v="0"/>
    <x v="2"/>
    <m/>
    <m/>
    <x v="0"/>
  </r>
  <r>
    <s v="AMZ-2025-01506"/>
    <d v="2025-06-16T00:00:00"/>
    <n v="2025"/>
    <x v="5"/>
    <s v="Q2"/>
    <s v="Monday"/>
    <s v="CUST-22833"/>
    <x v="1"/>
    <x v="10"/>
    <s v="Chhattisgarh"/>
    <x v="4"/>
    <x v="6"/>
    <x v="43"/>
    <n v="5"/>
    <n v="3040"/>
    <n v="15200"/>
    <n v="30"/>
    <n v="4560"/>
    <n v="10640"/>
    <n v="0.52"/>
    <n v="5532.8"/>
    <n v="5107.2"/>
    <n v="0.48"/>
    <x v="2"/>
    <x v="3"/>
    <x v="0"/>
    <d v="2025-06-22T00:00:00"/>
    <n v="5"/>
    <x v="0"/>
  </r>
  <r>
    <s v="AMZ-2025-00316"/>
    <d v="2025-06-17T00:00:00"/>
    <n v="2025"/>
    <x v="5"/>
    <s v="Q2"/>
    <s v="Tuesday"/>
    <s v="CUST-89818"/>
    <x v="0"/>
    <x v="42"/>
    <s v="Jharkhand"/>
    <x v="3"/>
    <x v="7"/>
    <x v="37"/>
    <n v="4"/>
    <n v="1430"/>
    <n v="5720"/>
    <n v="20"/>
    <n v="1144"/>
    <n v="4576"/>
    <n v="0.48"/>
    <n v="2196.48"/>
    <n v="2379.52"/>
    <n v="0.52"/>
    <x v="0"/>
    <x v="1"/>
    <x v="2"/>
    <m/>
    <m/>
    <x v="0"/>
  </r>
  <r>
    <s v="AMZ-2025-00638"/>
    <d v="2025-06-17T00:00:00"/>
    <n v="2025"/>
    <x v="5"/>
    <s v="Q2"/>
    <s v="Tuesday"/>
    <s v="CUST-15383"/>
    <x v="0"/>
    <x v="49"/>
    <s v="Uttarakhand"/>
    <x v="4"/>
    <x v="0"/>
    <x v="12"/>
    <n v="1"/>
    <n v="1580"/>
    <n v="1580"/>
    <n v="0"/>
    <n v="0"/>
    <n v="1580"/>
    <n v="0.47"/>
    <n v="742.59999999999991"/>
    <n v="837.40000000000009"/>
    <n v="0.53"/>
    <x v="6"/>
    <x v="2"/>
    <x v="2"/>
    <m/>
    <m/>
    <x v="0"/>
  </r>
  <r>
    <s v="AMZ-2025-00600"/>
    <d v="2025-06-18T00:00:00"/>
    <n v="2025"/>
    <x v="5"/>
    <s v="Q2"/>
    <s v="Wednesday"/>
    <s v="CUST-40735"/>
    <x v="1"/>
    <x v="43"/>
    <s v="Karnataka"/>
    <x v="5"/>
    <x v="3"/>
    <x v="16"/>
    <n v="1"/>
    <n v="5430"/>
    <n v="5430"/>
    <n v="0"/>
    <n v="0"/>
    <n v="5430"/>
    <n v="0.5"/>
    <n v="2715"/>
    <n v="2715"/>
    <n v="0.5"/>
    <x v="6"/>
    <x v="3"/>
    <x v="3"/>
    <m/>
    <m/>
    <x v="1"/>
  </r>
  <r>
    <s v="AMZ-2025-00791"/>
    <d v="2025-06-18T00:00:00"/>
    <n v="2025"/>
    <x v="5"/>
    <s v="Q2"/>
    <s v="Wednesday"/>
    <s v="CUST-25396"/>
    <x v="0"/>
    <x v="47"/>
    <s v="Gujarat"/>
    <x v="2"/>
    <x v="1"/>
    <x v="19"/>
    <n v="5"/>
    <n v="900"/>
    <n v="4500"/>
    <n v="20"/>
    <n v="900"/>
    <n v="3600"/>
    <n v="0.35"/>
    <n v="1260"/>
    <n v="2340"/>
    <n v="0.65"/>
    <x v="0"/>
    <x v="0"/>
    <x v="0"/>
    <d v="2025-06-24T00:00:00"/>
    <n v="5"/>
    <x v="0"/>
  </r>
  <r>
    <s v="AMZ-2025-00131"/>
    <d v="2025-06-19T00:00:00"/>
    <n v="2025"/>
    <x v="5"/>
    <s v="Q2"/>
    <s v="Thursday"/>
    <s v="CUST-83060"/>
    <x v="0"/>
    <x v="11"/>
    <s v="Haryana"/>
    <x v="0"/>
    <x v="1"/>
    <x v="2"/>
    <n v="3"/>
    <n v="910"/>
    <n v="2730"/>
    <n v="0"/>
    <n v="0"/>
    <n v="2730"/>
    <n v="0.35"/>
    <n v="955.49999999999989"/>
    <n v="1774.5"/>
    <n v="0.65"/>
    <x v="6"/>
    <x v="3"/>
    <x v="0"/>
    <d v="2025-06-26T00:00:00"/>
    <n v="5"/>
    <x v="0"/>
  </r>
  <r>
    <s v="AMZ-2025-00740"/>
    <d v="2025-06-19T00:00:00"/>
    <n v="2025"/>
    <x v="5"/>
    <s v="Q2"/>
    <s v="Thursday"/>
    <s v="CUST-30926"/>
    <x v="0"/>
    <x v="27"/>
    <s v="West Bengal"/>
    <x v="3"/>
    <x v="2"/>
    <x v="48"/>
    <n v="5"/>
    <n v="4530"/>
    <n v="22650"/>
    <n v="10"/>
    <n v="2265"/>
    <n v="20385"/>
    <n v="0.45"/>
    <n v="9173.25"/>
    <n v="11211.75"/>
    <n v="0.55000000000000004"/>
    <x v="2"/>
    <x v="2"/>
    <x v="0"/>
    <d v="2025-06-25T00:00:00"/>
    <n v="4"/>
    <x v="0"/>
  </r>
  <r>
    <s v="AMZ-2025-00973"/>
    <d v="2025-06-19T00:00:00"/>
    <n v="2025"/>
    <x v="5"/>
    <s v="Q2"/>
    <s v="Thursday"/>
    <s v="CUST-48254"/>
    <x v="1"/>
    <x v="0"/>
    <s v="Rajasthan"/>
    <x v="0"/>
    <x v="3"/>
    <x v="54"/>
    <n v="4"/>
    <n v="5780"/>
    <n v="23120"/>
    <n v="5"/>
    <n v="1156"/>
    <n v="21964"/>
    <n v="0.5"/>
    <n v="10982"/>
    <n v="10982"/>
    <n v="0.5"/>
    <x v="2"/>
    <x v="3"/>
    <x v="0"/>
    <d v="2025-06-20T00:00:00"/>
    <n v="4"/>
    <x v="0"/>
  </r>
  <r>
    <s v="AMZ-2025-01090"/>
    <d v="2025-06-19T00:00:00"/>
    <n v="2025"/>
    <x v="5"/>
    <s v="Q2"/>
    <s v="Thursday"/>
    <s v="CUST-51704"/>
    <x v="0"/>
    <x v="23"/>
    <s v="Manipur"/>
    <x v="1"/>
    <x v="5"/>
    <x v="10"/>
    <n v="2"/>
    <n v="5480"/>
    <n v="10960"/>
    <n v="15"/>
    <n v="1644"/>
    <n v="9316"/>
    <n v="0.57999999999999996"/>
    <n v="5403.28"/>
    <n v="3912.7200000000003"/>
    <n v="0.42000000000000004"/>
    <x v="4"/>
    <x v="1"/>
    <x v="0"/>
    <d v="2025-06-24T00:00:00"/>
    <n v="5"/>
    <x v="0"/>
  </r>
  <r>
    <s v="AMZ-2025-01135"/>
    <d v="2025-06-19T00:00:00"/>
    <n v="2025"/>
    <x v="5"/>
    <s v="Q2"/>
    <s v="Thursday"/>
    <s v="CUST-22704"/>
    <x v="0"/>
    <x v="38"/>
    <s v="Gujarat"/>
    <x v="2"/>
    <x v="7"/>
    <x v="63"/>
    <n v="4"/>
    <n v="8920"/>
    <n v="35680"/>
    <n v="0"/>
    <n v="0"/>
    <n v="35680"/>
    <n v="0.48"/>
    <n v="17126.399999999998"/>
    <n v="18553.600000000002"/>
    <n v="0.52"/>
    <x v="1"/>
    <x v="0"/>
    <x v="2"/>
    <m/>
    <m/>
    <x v="0"/>
  </r>
  <r>
    <s v="AMZ-2025-01599"/>
    <d v="2025-06-19T00:00:00"/>
    <n v="2025"/>
    <x v="5"/>
    <s v="Q2"/>
    <s v="Thursday"/>
    <s v="CUST-17816"/>
    <x v="0"/>
    <x v="38"/>
    <s v="Gujarat"/>
    <x v="2"/>
    <x v="7"/>
    <x v="55"/>
    <n v="1"/>
    <n v="790"/>
    <n v="790"/>
    <n v="0"/>
    <n v="0"/>
    <n v="790"/>
    <n v="0.48"/>
    <n v="379.2"/>
    <n v="410.8"/>
    <n v="0.52"/>
    <x v="0"/>
    <x v="2"/>
    <x v="2"/>
    <m/>
    <m/>
    <x v="0"/>
  </r>
  <r>
    <s v="AMZ-2025-01676"/>
    <d v="2025-06-19T00:00:00"/>
    <n v="2025"/>
    <x v="5"/>
    <s v="Q2"/>
    <s v="Thursday"/>
    <s v="CUST-99192"/>
    <x v="1"/>
    <x v="23"/>
    <s v="Manipur"/>
    <x v="1"/>
    <x v="3"/>
    <x v="18"/>
    <n v="1"/>
    <n v="5680"/>
    <n v="5680"/>
    <n v="25"/>
    <n v="1420"/>
    <n v="4260"/>
    <n v="0.5"/>
    <n v="2130"/>
    <n v="2130"/>
    <n v="0.5"/>
    <x v="2"/>
    <x v="3"/>
    <x v="0"/>
    <d v="2025-06-21T00:00:00"/>
    <n v="5"/>
    <x v="0"/>
  </r>
  <r>
    <s v="AMZ-2025-01360"/>
    <d v="2025-06-20T00:00:00"/>
    <n v="2025"/>
    <x v="5"/>
    <s v="Q2"/>
    <s v="Friday"/>
    <s v="CUST-40495"/>
    <x v="0"/>
    <x v="9"/>
    <s v="Maharashtra"/>
    <x v="2"/>
    <x v="3"/>
    <x v="18"/>
    <n v="1"/>
    <n v="1420"/>
    <n v="1420"/>
    <n v="0"/>
    <n v="0"/>
    <n v="1420"/>
    <n v="0.5"/>
    <n v="710"/>
    <n v="710"/>
    <n v="0.5"/>
    <x v="0"/>
    <x v="2"/>
    <x v="0"/>
    <d v="2025-06-21T00:00:00"/>
    <n v="5"/>
    <x v="0"/>
  </r>
  <r>
    <s v="AMZ-2025-01422"/>
    <d v="2025-06-20T00:00:00"/>
    <n v="2025"/>
    <x v="5"/>
    <s v="Q2"/>
    <s v="Friday"/>
    <s v="CUST-93748"/>
    <x v="1"/>
    <x v="19"/>
    <s v="Tamil Nadu"/>
    <x v="5"/>
    <x v="4"/>
    <x v="75"/>
    <n v="3"/>
    <n v="370"/>
    <n v="1110"/>
    <n v="30"/>
    <n v="333"/>
    <n v="777"/>
    <n v="0.62"/>
    <n v="481.74"/>
    <n v="295.26"/>
    <n v="0.38"/>
    <x v="0"/>
    <x v="1"/>
    <x v="0"/>
    <d v="2025-06-26T00:00:00"/>
    <n v="5"/>
    <x v="0"/>
  </r>
  <r>
    <s v="AMZ-2025-01187"/>
    <d v="2025-06-21T00:00:00"/>
    <n v="2025"/>
    <x v="5"/>
    <s v="Q2"/>
    <s v="Saturday"/>
    <s v="CUST-84847"/>
    <x v="0"/>
    <x v="27"/>
    <s v="West Bengal"/>
    <x v="3"/>
    <x v="2"/>
    <x v="31"/>
    <n v="4"/>
    <n v="3680"/>
    <n v="14720"/>
    <n v="10"/>
    <n v="1472"/>
    <n v="13248"/>
    <n v="0.45"/>
    <n v="5961.6"/>
    <n v="7286.4"/>
    <n v="0.54999999999999993"/>
    <x v="3"/>
    <x v="1"/>
    <x v="0"/>
    <d v="2025-06-24T00:00:00"/>
    <n v="4"/>
    <x v="0"/>
  </r>
  <r>
    <s v="AMZ-2025-00128"/>
    <d v="2025-06-22T00:00:00"/>
    <n v="2025"/>
    <x v="5"/>
    <s v="Q2"/>
    <s v="Sunday"/>
    <s v="CUST-70946"/>
    <x v="0"/>
    <x v="39"/>
    <s v="Odisha"/>
    <x v="3"/>
    <x v="3"/>
    <x v="5"/>
    <n v="2"/>
    <n v="1420"/>
    <n v="2840"/>
    <n v="15"/>
    <n v="426"/>
    <n v="2414"/>
    <n v="0.5"/>
    <n v="1207"/>
    <n v="1207"/>
    <n v="0.5"/>
    <x v="1"/>
    <x v="0"/>
    <x v="3"/>
    <m/>
    <m/>
    <x v="1"/>
  </r>
  <r>
    <s v="AMZ-2025-00551"/>
    <d v="2025-06-22T00:00:00"/>
    <n v="2025"/>
    <x v="5"/>
    <s v="Q2"/>
    <s v="Sunday"/>
    <s v="CUST-18907"/>
    <x v="0"/>
    <x v="49"/>
    <s v="Uttarakhand"/>
    <x v="4"/>
    <x v="0"/>
    <x v="76"/>
    <n v="2"/>
    <n v="5360"/>
    <n v="10720"/>
    <n v="0"/>
    <n v="0"/>
    <n v="10720"/>
    <n v="0.47"/>
    <n v="5038.3999999999996"/>
    <n v="5681.6"/>
    <n v="0.53"/>
    <x v="2"/>
    <x v="2"/>
    <x v="2"/>
    <m/>
    <m/>
    <x v="0"/>
  </r>
  <r>
    <s v="AMZ-2025-01347"/>
    <d v="2025-06-22T00:00:00"/>
    <n v="2025"/>
    <x v="5"/>
    <s v="Q2"/>
    <s v="Sunday"/>
    <s v="CUST-94939"/>
    <x v="1"/>
    <x v="7"/>
    <s v="Goa"/>
    <x v="2"/>
    <x v="1"/>
    <x v="73"/>
    <n v="4"/>
    <n v="1290"/>
    <n v="5160"/>
    <n v="25"/>
    <n v="1290"/>
    <n v="3870"/>
    <n v="0.35"/>
    <n v="1354.5"/>
    <n v="2515.5"/>
    <n v="0.65"/>
    <x v="4"/>
    <x v="3"/>
    <x v="0"/>
    <d v="2025-06-26T00:00:00"/>
    <n v="4"/>
    <x v="0"/>
  </r>
  <r>
    <s v="AMZ-2025-01426"/>
    <d v="2025-06-22T00:00:00"/>
    <n v="2025"/>
    <x v="5"/>
    <s v="Q2"/>
    <s v="Sunday"/>
    <s v="CUST-34050"/>
    <x v="1"/>
    <x v="3"/>
    <s v="Goa"/>
    <x v="2"/>
    <x v="0"/>
    <x v="76"/>
    <n v="3"/>
    <n v="1050"/>
    <n v="3150"/>
    <n v="0"/>
    <n v="0"/>
    <n v="3150"/>
    <n v="0.47"/>
    <n v="1480.5"/>
    <n v="1669.5"/>
    <n v="0.53"/>
    <x v="1"/>
    <x v="3"/>
    <x v="0"/>
    <d v="2025-06-24T00:00:00"/>
    <n v="5"/>
    <x v="0"/>
  </r>
  <r>
    <s v="AMZ-2025-01657"/>
    <d v="2025-06-22T00:00:00"/>
    <n v="2025"/>
    <x v="5"/>
    <s v="Q2"/>
    <s v="Sunday"/>
    <s v="CUST-91678"/>
    <x v="0"/>
    <x v="55"/>
    <s v="Uttar Pradesh"/>
    <x v="0"/>
    <x v="6"/>
    <x v="62"/>
    <n v="3"/>
    <n v="6380"/>
    <n v="19140"/>
    <n v="5"/>
    <n v="957"/>
    <n v="18183"/>
    <n v="0.52"/>
    <n v="9455.16"/>
    <n v="8727.84"/>
    <n v="0.48"/>
    <x v="3"/>
    <x v="0"/>
    <x v="1"/>
    <d v="2025-06-28T00:00:00"/>
    <m/>
    <x v="0"/>
  </r>
  <r>
    <s v="AMZ-2025-00617"/>
    <d v="2025-06-23T00:00:00"/>
    <n v="2025"/>
    <x v="5"/>
    <s v="Q2"/>
    <s v="Monday"/>
    <s v="CUST-80855"/>
    <x v="0"/>
    <x v="11"/>
    <s v="Haryana"/>
    <x v="0"/>
    <x v="7"/>
    <x v="55"/>
    <n v="2"/>
    <n v="8070"/>
    <n v="16140"/>
    <n v="10"/>
    <n v="1614"/>
    <n v="14526"/>
    <n v="0.48"/>
    <n v="6972.48"/>
    <n v="7553.52"/>
    <n v="0.52"/>
    <x v="2"/>
    <x v="2"/>
    <x v="1"/>
    <d v="2025-06-29T00:00:00"/>
    <m/>
    <x v="0"/>
  </r>
  <r>
    <s v="AMZ-2025-01221"/>
    <d v="2025-06-23T00:00:00"/>
    <n v="2025"/>
    <x v="5"/>
    <s v="Q2"/>
    <s v="Monday"/>
    <s v="CUST-26683"/>
    <x v="1"/>
    <x v="30"/>
    <s v="Punjab"/>
    <x v="0"/>
    <x v="1"/>
    <x v="56"/>
    <n v="1"/>
    <n v="900"/>
    <n v="900"/>
    <n v="20"/>
    <n v="180"/>
    <n v="720"/>
    <n v="0.35"/>
    <n v="251.99999999999997"/>
    <n v="468"/>
    <n v="0.65"/>
    <x v="3"/>
    <x v="3"/>
    <x v="4"/>
    <m/>
    <m/>
    <x v="0"/>
  </r>
  <r>
    <s v="AMZ-2025-00631"/>
    <d v="2025-06-24T00:00:00"/>
    <n v="2025"/>
    <x v="5"/>
    <s v="Q2"/>
    <s v="Tuesday"/>
    <s v="CUST-92727"/>
    <x v="0"/>
    <x v="19"/>
    <s v="Tamil Nadu"/>
    <x v="5"/>
    <x v="1"/>
    <x v="19"/>
    <n v="4"/>
    <n v="580"/>
    <n v="2320"/>
    <n v="15"/>
    <n v="348"/>
    <n v="1972"/>
    <n v="0.35"/>
    <n v="690.19999999999993"/>
    <n v="1281.8000000000002"/>
    <n v="0.65000000000000013"/>
    <x v="4"/>
    <x v="3"/>
    <x v="0"/>
    <d v="2025-06-28T00:00:00"/>
    <n v="5"/>
    <x v="0"/>
  </r>
  <r>
    <s v="AMZ-2025-00889"/>
    <d v="2025-06-24T00:00:00"/>
    <n v="2025"/>
    <x v="5"/>
    <s v="Q2"/>
    <s v="Tuesday"/>
    <s v="CUST-28894"/>
    <x v="0"/>
    <x v="34"/>
    <s v="Meghalaya"/>
    <x v="1"/>
    <x v="6"/>
    <x v="35"/>
    <n v="5"/>
    <n v="12460"/>
    <n v="62300"/>
    <n v="20"/>
    <n v="12460"/>
    <n v="49840"/>
    <n v="0.52"/>
    <n v="25916.799999999999"/>
    <n v="23923.200000000001"/>
    <n v="0.48000000000000004"/>
    <x v="3"/>
    <x v="2"/>
    <x v="0"/>
    <d v="2025-07-01T00:00:00"/>
    <n v="4"/>
    <x v="0"/>
  </r>
  <r>
    <s v="AMZ-2025-01057"/>
    <d v="2025-06-24T00:00:00"/>
    <n v="2025"/>
    <x v="5"/>
    <s v="Q2"/>
    <s v="Tuesday"/>
    <s v="CUST-67912"/>
    <x v="0"/>
    <x v="49"/>
    <s v="Uttarakhand"/>
    <x v="4"/>
    <x v="3"/>
    <x v="15"/>
    <n v="3"/>
    <n v="4420"/>
    <n v="13260"/>
    <n v="20"/>
    <n v="2652"/>
    <n v="10608"/>
    <n v="0.5"/>
    <n v="5304"/>
    <n v="5304"/>
    <n v="0.5"/>
    <x v="6"/>
    <x v="3"/>
    <x v="0"/>
    <d v="2025-07-01T00:00:00"/>
    <n v="4"/>
    <x v="0"/>
  </r>
  <r>
    <s v="AMZ-2025-01383"/>
    <d v="2025-06-24T00:00:00"/>
    <n v="2025"/>
    <x v="5"/>
    <s v="Q2"/>
    <s v="Tuesday"/>
    <s v="CUST-35242"/>
    <x v="0"/>
    <x v="38"/>
    <s v="Gujarat"/>
    <x v="2"/>
    <x v="7"/>
    <x v="63"/>
    <n v="1"/>
    <n v="2540"/>
    <n v="2540"/>
    <n v="10"/>
    <n v="254"/>
    <n v="2286"/>
    <n v="0.48"/>
    <n v="1097.28"/>
    <n v="1188.72"/>
    <n v="0.52"/>
    <x v="1"/>
    <x v="1"/>
    <x v="2"/>
    <m/>
    <m/>
    <x v="0"/>
  </r>
  <r>
    <s v="AMZ-2025-00288"/>
    <d v="2025-06-25T00:00:00"/>
    <n v="2025"/>
    <x v="5"/>
    <s v="Q2"/>
    <s v="Wednesday"/>
    <s v="CUST-80292"/>
    <x v="0"/>
    <x v="22"/>
    <s v="Delhi"/>
    <x v="0"/>
    <x v="0"/>
    <x v="58"/>
    <n v="4"/>
    <n v="6740"/>
    <n v="26960"/>
    <n v="10"/>
    <n v="2696"/>
    <n v="24264"/>
    <n v="0.47"/>
    <n v="11404.08"/>
    <n v="12859.92"/>
    <n v="0.53"/>
    <x v="1"/>
    <x v="3"/>
    <x v="3"/>
    <m/>
    <m/>
    <x v="1"/>
  </r>
  <r>
    <s v="AMZ-2025-01048"/>
    <d v="2025-06-25T00:00:00"/>
    <n v="2025"/>
    <x v="5"/>
    <s v="Q2"/>
    <s v="Wednesday"/>
    <s v="CUST-39045"/>
    <x v="0"/>
    <x v="42"/>
    <s v="Jharkhand"/>
    <x v="3"/>
    <x v="7"/>
    <x v="55"/>
    <n v="2"/>
    <n v="3980"/>
    <n v="7960"/>
    <n v="0"/>
    <n v="0"/>
    <n v="7960"/>
    <n v="0.48"/>
    <n v="3820.7999999999997"/>
    <n v="4139.2000000000007"/>
    <n v="0.52000000000000013"/>
    <x v="1"/>
    <x v="1"/>
    <x v="0"/>
    <d v="2025-06-30T00:00:00"/>
    <n v="3"/>
    <x v="0"/>
  </r>
  <r>
    <s v="AMZ-2025-01364"/>
    <d v="2025-06-26T00:00:00"/>
    <n v="2025"/>
    <x v="5"/>
    <s v="Q2"/>
    <s v="Thursday"/>
    <s v="CUST-54236"/>
    <x v="0"/>
    <x v="34"/>
    <s v="Meghalaya"/>
    <x v="1"/>
    <x v="6"/>
    <x v="85"/>
    <n v="4"/>
    <n v="10180"/>
    <n v="40720"/>
    <n v="30"/>
    <n v="12216"/>
    <n v="28504"/>
    <n v="0.52"/>
    <n v="14822.08"/>
    <n v="13681.92"/>
    <n v="0.48"/>
    <x v="3"/>
    <x v="3"/>
    <x v="0"/>
    <d v="2025-06-29T00:00:00"/>
    <n v="4"/>
    <x v="0"/>
  </r>
  <r>
    <s v="AMZ-2025-00255"/>
    <d v="2025-06-27T00:00:00"/>
    <n v="2025"/>
    <x v="5"/>
    <s v="Q2"/>
    <s v="Friday"/>
    <s v="CUST-88504"/>
    <x v="0"/>
    <x v="10"/>
    <s v="Chhattisgarh"/>
    <x v="4"/>
    <x v="3"/>
    <x v="53"/>
    <n v="2"/>
    <n v="5270"/>
    <n v="10540"/>
    <n v="20"/>
    <n v="2108"/>
    <n v="8432"/>
    <n v="0.5"/>
    <n v="4216"/>
    <n v="4216"/>
    <n v="0.5"/>
    <x v="3"/>
    <x v="3"/>
    <x v="4"/>
    <m/>
    <m/>
    <x v="0"/>
  </r>
  <r>
    <s v="AMZ-2025-01592"/>
    <d v="2025-06-27T00:00:00"/>
    <n v="2025"/>
    <x v="5"/>
    <s v="Q2"/>
    <s v="Friday"/>
    <s v="CUST-55607"/>
    <x v="0"/>
    <x v="39"/>
    <s v="Odisha"/>
    <x v="3"/>
    <x v="0"/>
    <x v="70"/>
    <n v="4"/>
    <n v="690"/>
    <n v="2760"/>
    <n v="25"/>
    <n v="690"/>
    <n v="2070"/>
    <n v="0.47"/>
    <n v="972.9"/>
    <n v="1097.0999999999999"/>
    <n v="0.52999999999999992"/>
    <x v="1"/>
    <x v="1"/>
    <x v="1"/>
    <d v="2025-07-04T00:00:00"/>
    <m/>
    <x v="0"/>
  </r>
  <r>
    <s v="AMZ-2025-00076"/>
    <d v="2025-06-28T00:00:00"/>
    <n v="2025"/>
    <x v="5"/>
    <s v="Q2"/>
    <s v="Saturday"/>
    <s v="CUST-99687"/>
    <x v="0"/>
    <x v="26"/>
    <s v="Uttarakhand"/>
    <x v="4"/>
    <x v="1"/>
    <x v="57"/>
    <n v="2"/>
    <n v="440"/>
    <n v="880"/>
    <n v="5"/>
    <n v="44"/>
    <n v="836"/>
    <n v="0.35"/>
    <n v="292.59999999999997"/>
    <n v="543.40000000000009"/>
    <n v="0.65000000000000013"/>
    <x v="1"/>
    <x v="2"/>
    <x v="1"/>
    <d v="2025-07-05T00:00:00"/>
    <m/>
    <x v="0"/>
  </r>
  <r>
    <s v="AMZ-2025-00819"/>
    <d v="2025-06-28T00:00:00"/>
    <n v="2025"/>
    <x v="5"/>
    <s v="Q2"/>
    <s v="Saturday"/>
    <s v="CUST-96752"/>
    <x v="1"/>
    <x v="35"/>
    <s v="West Bengal"/>
    <x v="3"/>
    <x v="3"/>
    <x v="47"/>
    <n v="4"/>
    <n v="4360"/>
    <n v="17440"/>
    <n v="25"/>
    <n v="4360"/>
    <n v="13080"/>
    <n v="0.5"/>
    <n v="6540"/>
    <n v="6540"/>
    <n v="0.5"/>
    <x v="2"/>
    <x v="0"/>
    <x v="4"/>
    <m/>
    <m/>
    <x v="0"/>
  </r>
  <r>
    <s v="AMZ-2025-01274"/>
    <d v="2025-06-28T00:00:00"/>
    <n v="2025"/>
    <x v="5"/>
    <s v="Q2"/>
    <s v="Saturday"/>
    <s v="CUST-66179"/>
    <x v="1"/>
    <x v="51"/>
    <s v="Madhya Pradesh"/>
    <x v="2"/>
    <x v="3"/>
    <x v="53"/>
    <n v="5"/>
    <n v="3040"/>
    <n v="15200"/>
    <n v="15"/>
    <n v="2280"/>
    <n v="12920"/>
    <n v="0.5"/>
    <n v="6460"/>
    <n v="6460"/>
    <n v="0.5"/>
    <x v="1"/>
    <x v="1"/>
    <x v="0"/>
    <d v="2025-07-01T00:00:00"/>
    <n v="5"/>
    <x v="0"/>
  </r>
  <r>
    <s v="AMZ-2025-00088"/>
    <d v="2025-06-29T00:00:00"/>
    <n v="2025"/>
    <x v="5"/>
    <s v="Q2"/>
    <s v="Sunday"/>
    <s v="CUST-19508"/>
    <x v="0"/>
    <x v="34"/>
    <s v="Meghalaya"/>
    <x v="1"/>
    <x v="7"/>
    <x v="36"/>
    <n v="4"/>
    <n v="3080"/>
    <n v="12320"/>
    <n v="30"/>
    <n v="3696"/>
    <n v="8624"/>
    <n v="0.48"/>
    <n v="4139.5199999999995"/>
    <n v="4484.4800000000005"/>
    <n v="0.52"/>
    <x v="4"/>
    <x v="1"/>
    <x v="3"/>
    <m/>
    <m/>
    <x v="1"/>
  </r>
  <r>
    <s v="AMZ-2025-00356"/>
    <d v="2025-06-29T00:00:00"/>
    <n v="2025"/>
    <x v="5"/>
    <s v="Q2"/>
    <s v="Sunday"/>
    <s v="CUST-49446"/>
    <x v="1"/>
    <x v="2"/>
    <s v="Haryana"/>
    <x v="0"/>
    <x v="7"/>
    <x v="69"/>
    <n v="3"/>
    <n v="3900"/>
    <n v="11700"/>
    <n v="10"/>
    <n v="1170"/>
    <n v="10530"/>
    <n v="0.48"/>
    <n v="5054.3999999999996"/>
    <n v="5475.6"/>
    <n v="0.52"/>
    <x v="3"/>
    <x v="0"/>
    <x v="0"/>
    <d v="2025-07-02T00:00:00"/>
    <n v="4"/>
    <x v="0"/>
  </r>
  <r>
    <s v="AMZ-2025-00453"/>
    <d v="2025-06-29T00:00:00"/>
    <n v="2025"/>
    <x v="5"/>
    <s v="Q2"/>
    <s v="Sunday"/>
    <s v="CUST-92397"/>
    <x v="0"/>
    <x v="30"/>
    <s v="Punjab"/>
    <x v="0"/>
    <x v="3"/>
    <x v="47"/>
    <n v="1"/>
    <n v="4890"/>
    <n v="4890"/>
    <n v="5"/>
    <n v="244.5"/>
    <n v="4645.5"/>
    <n v="0.5"/>
    <n v="2322.75"/>
    <n v="2322.75"/>
    <n v="0.5"/>
    <x v="1"/>
    <x v="2"/>
    <x v="3"/>
    <m/>
    <m/>
    <x v="1"/>
  </r>
  <r>
    <s v="AMZ-2025-01140"/>
    <d v="2025-06-29T00:00:00"/>
    <n v="2025"/>
    <x v="5"/>
    <s v="Q2"/>
    <s v="Sunday"/>
    <s v="CUST-37607"/>
    <x v="1"/>
    <x v="31"/>
    <s v="Chhattisgarh"/>
    <x v="4"/>
    <x v="1"/>
    <x v="19"/>
    <n v="1"/>
    <n v="1120"/>
    <n v="1120"/>
    <n v="25"/>
    <n v="280"/>
    <n v="840"/>
    <n v="0.35"/>
    <n v="294"/>
    <n v="546"/>
    <n v="0.65"/>
    <x v="3"/>
    <x v="3"/>
    <x v="0"/>
    <d v="2025-06-30T00:00:00"/>
    <n v="3"/>
    <x v="0"/>
  </r>
  <r>
    <s v="AMZ-2025-01250"/>
    <d v="2025-06-29T00:00:00"/>
    <n v="2025"/>
    <x v="5"/>
    <s v="Q2"/>
    <s v="Sunday"/>
    <s v="CUST-60328"/>
    <x v="0"/>
    <x v="22"/>
    <s v="Haryana"/>
    <x v="0"/>
    <x v="5"/>
    <x v="38"/>
    <n v="4"/>
    <n v="63070"/>
    <n v="252280"/>
    <n v="25"/>
    <n v="63070"/>
    <n v="189210"/>
    <n v="0.57999999999999996"/>
    <n v="109741.79999999999"/>
    <n v="79468.200000000012"/>
    <n v="0.42000000000000004"/>
    <x v="1"/>
    <x v="2"/>
    <x v="0"/>
    <d v="2025-07-03T00:00:00"/>
    <n v="5"/>
    <x v="0"/>
  </r>
  <r>
    <s v="AMZ-2025-01578"/>
    <d v="2025-06-29T00:00:00"/>
    <n v="2025"/>
    <x v="5"/>
    <s v="Q2"/>
    <s v="Sunday"/>
    <s v="CUST-96673"/>
    <x v="1"/>
    <x v="17"/>
    <s v="Rajasthan"/>
    <x v="0"/>
    <x v="1"/>
    <x v="66"/>
    <n v="1"/>
    <n v="1170"/>
    <n v="1170"/>
    <n v="15"/>
    <n v="175.5"/>
    <n v="994.5"/>
    <n v="0.35"/>
    <n v="348.07499999999999"/>
    <n v="646.42499999999995"/>
    <n v="0.64999999999999991"/>
    <x v="2"/>
    <x v="2"/>
    <x v="0"/>
    <d v="2025-07-01T00:00:00"/>
    <n v="5"/>
    <x v="0"/>
  </r>
  <r>
    <s v="AMZ-2025-00235"/>
    <d v="2025-06-30T00:00:00"/>
    <n v="2025"/>
    <x v="5"/>
    <s v="Q2"/>
    <s v="Monday"/>
    <s v="CUST-10221"/>
    <x v="0"/>
    <x v="31"/>
    <s v="Chhattisgarh"/>
    <x v="4"/>
    <x v="2"/>
    <x v="77"/>
    <n v="5"/>
    <n v="4150"/>
    <n v="20750"/>
    <n v="0"/>
    <n v="0"/>
    <n v="20750"/>
    <n v="0.45"/>
    <n v="9337.5"/>
    <n v="11412.5"/>
    <n v="0.55000000000000004"/>
    <x v="2"/>
    <x v="2"/>
    <x v="2"/>
    <m/>
    <m/>
    <x v="0"/>
  </r>
  <r>
    <s v="AMZ-2025-00838"/>
    <d v="2025-06-30T00:00:00"/>
    <n v="2025"/>
    <x v="5"/>
    <s v="Q2"/>
    <s v="Monday"/>
    <s v="CUST-85674"/>
    <x v="0"/>
    <x v="21"/>
    <s v="Meghalaya"/>
    <x v="1"/>
    <x v="7"/>
    <x v="36"/>
    <n v="1"/>
    <n v="3970"/>
    <n v="3970"/>
    <n v="0"/>
    <n v="0"/>
    <n v="3970"/>
    <n v="0.48"/>
    <n v="1905.6"/>
    <n v="2064.4"/>
    <n v="0.52"/>
    <x v="0"/>
    <x v="1"/>
    <x v="3"/>
    <m/>
    <m/>
    <x v="1"/>
  </r>
  <r>
    <s v="AMZ-2025-01480"/>
    <d v="2025-06-30T00:00:00"/>
    <n v="2025"/>
    <x v="5"/>
    <s v="Q2"/>
    <s v="Monday"/>
    <s v="CUST-97900"/>
    <x v="0"/>
    <x v="38"/>
    <s v="Gujarat"/>
    <x v="2"/>
    <x v="3"/>
    <x v="81"/>
    <n v="2"/>
    <n v="5530"/>
    <n v="11060"/>
    <n v="0"/>
    <n v="0"/>
    <n v="11060"/>
    <n v="0.5"/>
    <n v="5530"/>
    <n v="5530"/>
    <n v="0.5"/>
    <x v="1"/>
    <x v="0"/>
    <x v="2"/>
    <m/>
    <m/>
    <x v="0"/>
  </r>
  <r>
    <s v="AMZ-2025-01640"/>
    <d v="2025-06-30T00:00:00"/>
    <n v="2025"/>
    <x v="5"/>
    <s v="Q2"/>
    <s v="Monday"/>
    <s v="CUST-50768"/>
    <x v="0"/>
    <x v="39"/>
    <s v="Odisha"/>
    <x v="3"/>
    <x v="0"/>
    <x v="0"/>
    <n v="2"/>
    <n v="5910"/>
    <n v="11820"/>
    <n v="0"/>
    <n v="0"/>
    <n v="11820"/>
    <n v="0.47"/>
    <n v="5555.4"/>
    <n v="6264.6"/>
    <n v="0.53"/>
    <x v="5"/>
    <x v="1"/>
    <x v="3"/>
    <m/>
    <m/>
    <x v="1"/>
  </r>
  <r>
    <s v="AMZ-2025-00729"/>
    <d v="2025-07-01T00:00:00"/>
    <n v="2025"/>
    <x v="6"/>
    <s v="Q3"/>
    <s v="Tuesday"/>
    <s v="CUST-72746"/>
    <x v="0"/>
    <x v="31"/>
    <s v="Chhattisgarh"/>
    <x v="4"/>
    <x v="0"/>
    <x v="6"/>
    <n v="2"/>
    <n v="3240"/>
    <n v="6480"/>
    <n v="0"/>
    <n v="0"/>
    <n v="6480"/>
    <n v="0.47"/>
    <n v="3045.6"/>
    <n v="3434.4"/>
    <n v="0.53"/>
    <x v="2"/>
    <x v="2"/>
    <x v="0"/>
    <d v="2025-07-04T00:00:00"/>
    <n v="3"/>
    <x v="0"/>
  </r>
  <r>
    <s v="AMZ-2025-01139"/>
    <d v="2025-07-01T00:00:00"/>
    <n v="2025"/>
    <x v="6"/>
    <s v="Q3"/>
    <s v="Tuesday"/>
    <s v="CUST-37607"/>
    <x v="1"/>
    <x v="31"/>
    <s v="Chhattisgarh"/>
    <x v="4"/>
    <x v="6"/>
    <x v="85"/>
    <n v="4"/>
    <n v="4630"/>
    <n v="18520"/>
    <n v="0"/>
    <n v="0"/>
    <n v="18520"/>
    <n v="0.52"/>
    <n v="9630.4"/>
    <n v="8889.6"/>
    <n v="0.48000000000000004"/>
    <x v="2"/>
    <x v="1"/>
    <x v="0"/>
    <d v="2025-07-04T00:00:00"/>
    <n v="5"/>
    <x v="0"/>
  </r>
  <r>
    <s v="AMZ-2025-00461"/>
    <d v="2025-07-02T00:00:00"/>
    <n v="2025"/>
    <x v="6"/>
    <s v="Q3"/>
    <s v="Wednesday"/>
    <s v="CUST-62581"/>
    <x v="0"/>
    <x v="49"/>
    <s v="Uttarakhand"/>
    <x v="4"/>
    <x v="6"/>
    <x v="17"/>
    <n v="3"/>
    <n v="4970"/>
    <n v="14910"/>
    <n v="15"/>
    <n v="2236.5"/>
    <n v="12673.5"/>
    <n v="0.52"/>
    <n v="6590.22"/>
    <n v="6083.28"/>
    <n v="0.48"/>
    <x v="5"/>
    <x v="0"/>
    <x v="1"/>
    <d v="2025-07-03T00:00:00"/>
    <m/>
    <x v="0"/>
  </r>
  <r>
    <s v="AMZ-2025-00855"/>
    <d v="2025-07-02T00:00:00"/>
    <n v="2025"/>
    <x v="6"/>
    <s v="Q3"/>
    <s v="Wednesday"/>
    <s v="CUST-39154"/>
    <x v="1"/>
    <x v="18"/>
    <s v="Telangana"/>
    <x v="5"/>
    <x v="4"/>
    <x v="11"/>
    <n v="5"/>
    <n v="350"/>
    <n v="1750"/>
    <n v="15"/>
    <n v="262.5"/>
    <n v="1487.5"/>
    <n v="0.62"/>
    <n v="922.25"/>
    <n v="565.25"/>
    <n v="0.38"/>
    <x v="1"/>
    <x v="3"/>
    <x v="1"/>
    <d v="2025-07-04T00:00:00"/>
    <m/>
    <x v="0"/>
  </r>
  <r>
    <s v="AMZ-2025-01049"/>
    <d v="2025-07-02T00:00:00"/>
    <n v="2025"/>
    <x v="6"/>
    <s v="Q3"/>
    <s v="Wednesday"/>
    <s v="CUST-39045"/>
    <x v="0"/>
    <x v="42"/>
    <s v="Jharkhand"/>
    <x v="3"/>
    <x v="4"/>
    <x v="75"/>
    <n v="1"/>
    <n v="680"/>
    <n v="680"/>
    <n v="25"/>
    <n v="170"/>
    <n v="510"/>
    <n v="0.62"/>
    <n v="316.2"/>
    <n v="193.8"/>
    <n v="0.38"/>
    <x v="5"/>
    <x v="3"/>
    <x v="0"/>
    <d v="2025-07-08T00:00:00"/>
    <n v="4"/>
    <x v="0"/>
  </r>
  <r>
    <s v="AMZ-2025-01348"/>
    <d v="2025-07-02T00:00:00"/>
    <n v="2025"/>
    <x v="6"/>
    <s v="Q3"/>
    <s v="Wednesday"/>
    <s v="CUST-94939"/>
    <x v="1"/>
    <x v="7"/>
    <s v="Goa"/>
    <x v="2"/>
    <x v="1"/>
    <x v="19"/>
    <n v="4"/>
    <n v="560"/>
    <n v="2240"/>
    <n v="5"/>
    <n v="112"/>
    <n v="2128"/>
    <n v="0.35"/>
    <n v="744.8"/>
    <n v="1383.2"/>
    <n v="0.65"/>
    <x v="5"/>
    <x v="3"/>
    <x v="2"/>
    <m/>
    <m/>
    <x v="0"/>
  </r>
  <r>
    <s v="AMZ-2025-01380"/>
    <d v="2025-07-02T00:00:00"/>
    <n v="2025"/>
    <x v="6"/>
    <s v="Q3"/>
    <s v="Wednesday"/>
    <s v="CUST-26728"/>
    <x v="1"/>
    <x v="38"/>
    <s v="Gujarat"/>
    <x v="2"/>
    <x v="4"/>
    <x v="40"/>
    <n v="3"/>
    <n v="640"/>
    <n v="1920"/>
    <n v="20"/>
    <n v="384"/>
    <n v="1536"/>
    <n v="0.62"/>
    <n v="952.31999999999994"/>
    <n v="583.68000000000006"/>
    <n v="0.38000000000000006"/>
    <x v="1"/>
    <x v="3"/>
    <x v="0"/>
    <d v="2025-07-06T00:00:00"/>
    <n v="3"/>
    <x v="0"/>
  </r>
  <r>
    <s v="AMZ-2025-01665"/>
    <d v="2025-07-02T00:00:00"/>
    <n v="2025"/>
    <x v="6"/>
    <s v="Q3"/>
    <s v="Wednesday"/>
    <s v="CUST-83792"/>
    <x v="1"/>
    <x v="23"/>
    <s v="Manipur"/>
    <x v="1"/>
    <x v="7"/>
    <x v="69"/>
    <n v="5"/>
    <n v="7380"/>
    <n v="36900"/>
    <n v="10"/>
    <n v="3690"/>
    <n v="33210"/>
    <n v="0.48"/>
    <n v="15940.8"/>
    <n v="17269.2"/>
    <n v="0.52"/>
    <x v="0"/>
    <x v="3"/>
    <x v="0"/>
    <d v="2025-07-03T00:00:00"/>
    <n v="4"/>
    <x v="0"/>
  </r>
  <r>
    <s v="AMZ-2025-00824"/>
    <d v="2025-07-03T00:00:00"/>
    <n v="2025"/>
    <x v="6"/>
    <s v="Q3"/>
    <s v="Thursday"/>
    <s v="CUST-96752"/>
    <x v="1"/>
    <x v="35"/>
    <s v="West Bengal"/>
    <x v="3"/>
    <x v="7"/>
    <x v="28"/>
    <n v="3"/>
    <n v="4120"/>
    <n v="12360"/>
    <n v="10"/>
    <n v="1236"/>
    <n v="11124"/>
    <n v="0.48"/>
    <n v="5339.5199999999995"/>
    <n v="5784.4800000000005"/>
    <n v="0.52"/>
    <x v="0"/>
    <x v="3"/>
    <x v="0"/>
    <d v="2025-07-10T00:00:00"/>
    <n v="5"/>
    <x v="0"/>
  </r>
  <r>
    <s v="AMZ-2025-01329"/>
    <d v="2025-07-03T00:00:00"/>
    <n v="2025"/>
    <x v="6"/>
    <s v="Q3"/>
    <s v="Thursday"/>
    <s v="CUST-12552"/>
    <x v="1"/>
    <x v="52"/>
    <s v="Tripura"/>
    <x v="1"/>
    <x v="3"/>
    <x v="42"/>
    <n v="4"/>
    <n v="5650"/>
    <n v="22600"/>
    <n v="15"/>
    <n v="3390"/>
    <n v="19210"/>
    <n v="0.5"/>
    <n v="9605"/>
    <n v="9605"/>
    <n v="0.5"/>
    <x v="1"/>
    <x v="0"/>
    <x v="0"/>
    <d v="2025-07-10T00:00:00"/>
    <n v="4"/>
    <x v="0"/>
  </r>
  <r>
    <s v="AMZ-2025-00138"/>
    <d v="2025-07-04T00:00:00"/>
    <n v="2025"/>
    <x v="6"/>
    <s v="Q3"/>
    <s v="Friday"/>
    <s v="CUST-98381"/>
    <x v="0"/>
    <x v="10"/>
    <s v="Chhattisgarh"/>
    <x v="4"/>
    <x v="5"/>
    <x v="32"/>
    <n v="3"/>
    <n v="12480"/>
    <n v="37440"/>
    <n v="30"/>
    <n v="11232"/>
    <n v="26208"/>
    <n v="0.57999999999999996"/>
    <n v="15200.64"/>
    <n v="11007.36"/>
    <n v="0.42000000000000004"/>
    <x v="2"/>
    <x v="3"/>
    <x v="3"/>
    <m/>
    <m/>
    <x v="1"/>
  </r>
  <r>
    <s v="AMZ-2025-00783"/>
    <d v="2025-07-04T00:00:00"/>
    <n v="2025"/>
    <x v="6"/>
    <s v="Q3"/>
    <s v="Friday"/>
    <s v="CUST-83259"/>
    <x v="0"/>
    <x v="29"/>
    <s v="Telangana"/>
    <x v="5"/>
    <x v="0"/>
    <x v="6"/>
    <n v="4"/>
    <n v="6140"/>
    <n v="24560"/>
    <n v="5"/>
    <n v="1228"/>
    <n v="23332"/>
    <n v="0.47"/>
    <n v="10966.039999999999"/>
    <n v="12365.960000000001"/>
    <n v="0.53"/>
    <x v="2"/>
    <x v="2"/>
    <x v="0"/>
    <d v="2025-07-09T00:00:00"/>
    <n v="3"/>
    <x v="0"/>
  </r>
  <r>
    <s v="AMZ-2025-01242"/>
    <d v="2025-07-04T00:00:00"/>
    <n v="2025"/>
    <x v="6"/>
    <s v="Q3"/>
    <s v="Friday"/>
    <s v="CUST-81118"/>
    <x v="0"/>
    <x v="53"/>
    <s v="Gujarat"/>
    <x v="2"/>
    <x v="0"/>
    <x v="76"/>
    <n v="3"/>
    <n v="5230"/>
    <n v="15690"/>
    <n v="0"/>
    <n v="0"/>
    <n v="15690"/>
    <n v="0.47"/>
    <n v="7374.2999999999993"/>
    <n v="8315.7000000000007"/>
    <n v="0.53"/>
    <x v="1"/>
    <x v="2"/>
    <x v="1"/>
    <d v="2025-07-07T00:00:00"/>
    <m/>
    <x v="0"/>
  </r>
  <r>
    <s v="AMZ-2025-01539"/>
    <d v="2025-07-04T00:00:00"/>
    <n v="2025"/>
    <x v="6"/>
    <s v="Q3"/>
    <s v="Friday"/>
    <s v="CUST-23473"/>
    <x v="0"/>
    <x v="8"/>
    <s v="Delhi"/>
    <x v="0"/>
    <x v="3"/>
    <x v="47"/>
    <n v="2"/>
    <n v="2760"/>
    <n v="5520"/>
    <n v="15"/>
    <n v="828"/>
    <n v="4692"/>
    <n v="0.5"/>
    <n v="2346"/>
    <n v="2346"/>
    <n v="0.5"/>
    <x v="0"/>
    <x v="3"/>
    <x v="0"/>
    <d v="2025-07-05T00:00:00"/>
    <n v="4"/>
    <x v="0"/>
  </r>
  <r>
    <s v="AMZ-2025-00925"/>
    <d v="2025-07-05T00:00:00"/>
    <n v="2025"/>
    <x v="6"/>
    <s v="Q3"/>
    <s v="Saturday"/>
    <s v="CUST-36130"/>
    <x v="0"/>
    <x v="0"/>
    <s v="Rajasthan"/>
    <x v="0"/>
    <x v="1"/>
    <x v="19"/>
    <n v="1"/>
    <n v="1230"/>
    <n v="1230"/>
    <n v="10"/>
    <n v="123"/>
    <n v="1107"/>
    <n v="0.35"/>
    <n v="387.45"/>
    <n v="719.55"/>
    <n v="0.64999999999999991"/>
    <x v="3"/>
    <x v="1"/>
    <x v="3"/>
    <m/>
    <m/>
    <x v="1"/>
  </r>
  <r>
    <s v="AMZ-2025-01333"/>
    <d v="2025-07-06T00:00:00"/>
    <n v="2025"/>
    <x v="6"/>
    <s v="Q3"/>
    <s v="Sunday"/>
    <s v="CUST-12552"/>
    <x v="1"/>
    <x v="52"/>
    <s v="Tripura"/>
    <x v="1"/>
    <x v="6"/>
    <x v="85"/>
    <n v="3"/>
    <n v="3640"/>
    <n v="10920"/>
    <n v="0"/>
    <n v="0"/>
    <n v="10920"/>
    <n v="0.52"/>
    <n v="5678.4000000000005"/>
    <n v="5241.5999999999995"/>
    <n v="0.47999999999999993"/>
    <x v="6"/>
    <x v="1"/>
    <x v="0"/>
    <d v="2025-07-07T00:00:00"/>
    <n v="4"/>
    <x v="0"/>
  </r>
  <r>
    <s v="AMZ-2025-01356"/>
    <d v="2025-07-06T00:00:00"/>
    <n v="2025"/>
    <x v="6"/>
    <s v="Q3"/>
    <s v="Sunday"/>
    <s v="CUST-27154"/>
    <x v="0"/>
    <x v="9"/>
    <s v="Maharashtra"/>
    <x v="2"/>
    <x v="1"/>
    <x v="57"/>
    <n v="3"/>
    <n v="830"/>
    <n v="2490"/>
    <n v="15"/>
    <n v="373.5"/>
    <n v="2116.5"/>
    <n v="0.35"/>
    <n v="740.77499999999998"/>
    <n v="1375.7249999999999"/>
    <n v="0.64999999999999991"/>
    <x v="5"/>
    <x v="1"/>
    <x v="0"/>
    <d v="2025-07-07T00:00:00"/>
    <n v="4"/>
    <x v="0"/>
  </r>
  <r>
    <s v="AMZ-2025-01620"/>
    <d v="2025-07-06T00:00:00"/>
    <n v="2025"/>
    <x v="6"/>
    <s v="Q3"/>
    <s v="Sunday"/>
    <s v="CUST-56105"/>
    <x v="0"/>
    <x v="26"/>
    <s v="Uttarakhand"/>
    <x v="4"/>
    <x v="5"/>
    <x v="52"/>
    <n v="4"/>
    <n v="78510"/>
    <n v="314040"/>
    <n v="0"/>
    <n v="0"/>
    <n v="314040"/>
    <n v="0.57999999999999996"/>
    <n v="182143.19999999998"/>
    <n v="131896.80000000002"/>
    <n v="0.42000000000000004"/>
    <x v="4"/>
    <x v="3"/>
    <x v="1"/>
    <d v="2025-07-10T00:00:00"/>
    <m/>
    <x v="0"/>
  </r>
  <r>
    <s v="AMZ-2025-00066"/>
    <d v="2025-07-07T00:00:00"/>
    <n v="2025"/>
    <x v="6"/>
    <s v="Q3"/>
    <s v="Monday"/>
    <s v="CUST-38746"/>
    <x v="0"/>
    <x v="21"/>
    <s v="Meghalaya"/>
    <x v="1"/>
    <x v="2"/>
    <x v="13"/>
    <n v="1"/>
    <n v="3950"/>
    <n v="3950"/>
    <n v="10"/>
    <n v="395"/>
    <n v="3555"/>
    <n v="0.45"/>
    <n v="1599.75"/>
    <n v="1955.25"/>
    <n v="0.55000000000000004"/>
    <x v="3"/>
    <x v="0"/>
    <x v="3"/>
    <m/>
    <m/>
    <x v="1"/>
  </r>
  <r>
    <s v="AMZ-2025-00229"/>
    <d v="2025-07-07T00:00:00"/>
    <n v="2025"/>
    <x v="6"/>
    <s v="Q3"/>
    <s v="Monday"/>
    <s v="CUST-83147"/>
    <x v="0"/>
    <x v="13"/>
    <s v="Uttar Pradesh"/>
    <x v="0"/>
    <x v="0"/>
    <x v="0"/>
    <n v="5"/>
    <n v="6620"/>
    <n v="33100"/>
    <n v="10"/>
    <n v="3310"/>
    <n v="29790"/>
    <n v="0.47"/>
    <n v="14001.3"/>
    <n v="15788.7"/>
    <n v="0.53"/>
    <x v="6"/>
    <x v="0"/>
    <x v="0"/>
    <d v="2025-07-11T00:00:00"/>
    <n v="3"/>
    <x v="0"/>
  </r>
  <r>
    <s v="AMZ-2025-00299"/>
    <d v="2025-07-07T00:00:00"/>
    <n v="2025"/>
    <x v="6"/>
    <s v="Q3"/>
    <s v="Monday"/>
    <s v="CUST-38043"/>
    <x v="0"/>
    <x v="50"/>
    <s v="Bihar"/>
    <x v="3"/>
    <x v="4"/>
    <x v="11"/>
    <n v="5"/>
    <n v="890"/>
    <n v="4450"/>
    <n v="15"/>
    <n v="667.5"/>
    <n v="3782.5"/>
    <n v="0.62"/>
    <n v="2345.15"/>
    <n v="1437.35"/>
    <n v="0.37999999999999995"/>
    <x v="4"/>
    <x v="1"/>
    <x v="0"/>
    <d v="2025-07-08T00:00:00"/>
    <n v="5"/>
    <x v="0"/>
  </r>
  <r>
    <s v="AMZ-2025-00320"/>
    <d v="2025-07-07T00:00:00"/>
    <n v="2025"/>
    <x v="6"/>
    <s v="Q3"/>
    <s v="Monday"/>
    <s v="CUST-52487"/>
    <x v="1"/>
    <x v="52"/>
    <s v="Tripura"/>
    <x v="1"/>
    <x v="2"/>
    <x v="13"/>
    <n v="3"/>
    <n v="2830"/>
    <n v="8490"/>
    <n v="30"/>
    <n v="2547"/>
    <n v="5943"/>
    <n v="0.45"/>
    <n v="2674.35"/>
    <n v="3268.65"/>
    <n v="0.55000000000000004"/>
    <x v="2"/>
    <x v="0"/>
    <x v="0"/>
    <d v="2025-07-14T00:00:00"/>
    <n v="4"/>
    <x v="0"/>
  </r>
  <r>
    <s v="AMZ-2025-00154"/>
    <d v="2025-07-08T00:00:00"/>
    <n v="2025"/>
    <x v="6"/>
    <s v="Q3"/>
    <s v="Tuesday"/>
    <s v="CUST-59857"/>
    <x v="0"/>
    <x v="1"/>
    <s v="Assam"/>
    <x v="1"/>
    <x v="4"/>
    <x v="50"/>
    <n v="1"/>
    <n v="500"/>
    <n v="500"/>
    <n v="0"/>
    <n v="0"/>
    <n v="500"/>
    <n v="0.62"/>
    <n v="310"/>
    <n v="190"/>
    <n v="0.38"/>
    <x v="3"/>
    <x v="2"/>
    <x v="0"/>
    <d v="2025-07-11T00:00:00"/>
    <n v="5"/>
    <x v="0"/>
  </r>
  <r>
    <s v="AMZ-2025-00682"/>
    <d v="2025-07-08T00:00:00"/>
    <n v="2025"/>
    <x v="6"/>
    <s v="Q3"/>
    <s v="Tuesday"/>
    <s v="CUST-96846"/>
    <x v="0"/>
    <x v="35"/>
    <s v="West Bengal"/>
    <x v="3"/>
    <x v="4"/>
    <x v="71"/>
    <n v="4"/>
    <n v="800"/>
    <n v="3200"/>
    <n v="25"/>
    <n v="800"/>
    <n v="2400"/>
    <n v="0.62"/>
    <n v="1488"/>
    <n v="912"/>
    <n v="0.38"/>
    <x v="1"/>
    <x v="1"/>
    <x v="4"/>
    <m/>
    <m/>
    <x v="0"/>
  </r>
  <r>
    <s v="AMZ-2025-00752"/>
    <d v="2025-07-08T00:00:00"/>
    <n v="2025"/>
    <x v="6"/>
    <s v="Q3"/>
    <s v="Tuesday"/>
    <s v="CUST-98184"/>
    <x v="0"/>
    <x v="31"/>
    <s v="Chhattisgarh"/>
    <x v="4"/>
    <x v="6"/>
    <x v="60"/>
    <n v="4"/>
    <n v="2030"/>
    <n v="8120"/>
    <n v="0"/>
    <n v="0"/>
    <n v="8120"/>
    <n v="0.52"/>
    <n v="4222.4000000000005"/>
    <n v="3897.5999999999995"/>
    <n v="0.47999999999999993"/>
    <x v="2"/>
    <x v="1"/>
    <x v="3"/>
    <m/>
    <m/>
    <x v="1"/>
  </r>
  <r>
    <s v="AMZ-2025-01168"/>
    <d v="2025-07-08T00:00:00"/>
    <n v="2025"/>
    <x v="6"/>
    <s v="Q3"/>
    <s v="Tuesday"/>
    <s v="CUST-53515"/>
    <x v="0"/>
    <x v="10"/>
    <s v="Chhattisgarh"/>
    <x v="4"/>
    <x v="5"/>
    <x v="32"/>
    <n v="2"/>
    <n v="40300"/>
    <n v="80600"/>
    <n v="0"/>
    <n v="0"/>
    <n v="80600"/>
    <n v="0.57999999999999996"/>
    <n v="46748"/>
    <n v="33852"/>
    <n v="0.42"/>
    <x v="6"/>
    <x v="1"/>
    <x v="3"/>
    <m/>
    <m/>
    <x v="1"/>
  </r>
  <r>
    <s v="AMZ-2025-01310"/>
    <d v="2025-07-08T00:00:00"/>
    <n v="2025"/>
    <x v="6"/>
    <s v="Q3"/>
    <s v="Tuesday"/>
    <s v="CUST-30517"/>
    <x v="0"/>
    <x v="18"/>
    <s v="Telangana"/>
    <x v="5"/>
    <x v="5"/>
    <x v="26"/>
    <n v="1"/>
    <n v="77760"/>
    <n v="77760"/>
    <n v="20"/>
    <n v="15552"/>
    <n v="62208"/>
    <n v="0.57999999999999996"/>
    <n v="36080.639999999999"/>
    <n v="26127.360000000001"/>
    <n v="0.42"/>
    <x v="6"/>
    <x v="3"/>
    <x v="3"/>
    <m/>
    <m/>
    <x v="1"/>
  </r>
  <r>
    <s v="AMZ-2025-00800"/>
    <d v="2025-07-09T00:00:00"/>
    <n v="2025"/>
    <x v="6"/>
    <s v="Q3"/>
    <s v="Wednesday"/>
    <s v="CUST-97670"/>
    <x v="1"/>
    <x v="12"/>
    <s v="Andhra Pradesh"/>
    <x v="5"/>
    <x v="2"/>
    <x v="61"/>
    <n v="3"/>
    <n v="2670"/>
    <n v="8010"/>
    <n v="25"/>
    <n v="2002.5"/>
    <n v="6007.5"/>
    <n v="0.45"/>
    <n v="2703.375"/>
    <n v="3304.125"/>
    <n v="0.55000000000000004"/>
    <x v="1"/>
    <x v="2"/>
    <x v="0"/>
    <d v="2025-07-15T00:00:00"/>
    <n v="5"/>
    <x v="0"/>
  </r>
  <r>
    <s v="AMZ-2025-01699"/>
    <d v="2025-07-09T00:00:00"/>
    <n v="2025"/>
    <x v="6"/>
    <s v="Q3"/>
    <s v="Wednesday"/>
    <s v="CUST-44600"/>
    <x v="0"/>
    <x v="51"/>
    <s v="Madhya Pradesh"/>
    <x v="2"/>
    <x v="5"/>
    <x v="26"/>
    <n v="5"/>
    <n v="2040"/>
    <n v="10200"/>
    <n v="10"/>
    <n v="1020"/>
    <n v="9180"/>
    <n v="0.57999999999999996"/>
    <n v="5324.4"/>
    <n v="3855.6000000000004"/>
    <n v="0.42000000000000004"/>
    <x v="4"/>
    <x v="0"/>
    <x v="0"/>
    <d v="2025-07-14T00:00:00"/>
    <n v="3"/>
    <x v="0"/>
  </r>
  <r>
    <s v="AMZ-2025-00182"/>
    <d v="2025-07-10T00:00:00"/>
    <n v="2025"/>
    <x v="6"/>
    <s v="Q3"/>
    <s v="Thursday"/>
    <s v="CUST-23356"/>
    <x v="0"/>
    <x v="26"/>
    <s v="Uttarakhand"/>
    <x v="4"/>
    <x v="2"/>
    <x v="4"/>
    <n v="4"/>
    <n v="1130"/>
    <n v="4520"/>
    <n v="15"/>
    <n v="678"/>
    <n v="3842"/>
    <n v="0.45"/>
    <n v="1728.9"/>
    <n v="2113.1"/>
    <n v="0.54999999999999993"/>
    <x v="5"/>
    <x v="2"/>
    <x v="3"/>
    <m/>
    <m/>
    <x v="1"/>
  </r>
  <r>
    <s v="AMZ-2025-00447"/>
    <d v="2025-07-10T00:00:00"/>
    <n v="2025"/>
    <x v="6"/>
    <s v="Q3"/>
    <s v="Thursday"/>
    <s v="CUST-88222"/>
    <x v="0"/>
    <x v="4"/>
    <s v="Madhya Pradesh"/>
    <x v="2"/>
    <x v="4"/>
    <x v="50"/>
    <n v="5"/>
    <n v="260"/>
    <n v="1300"/>
    <n v="10"/>
    <n v="130"/>
    <n v="1170"/>
    <n v="0.62"/>
    <n v="725.4"/>
    <n v="444.6"/>
    <n v="0.38"/>
    <x v="6"/>
    <x v="1"/>
    <x v="0"/>
    <d v="2025-07-11T00:00:00"/>
    <n v="5"/>
    <x v="0"/>
  </r>
  <r>
    <s v="AMZ-2025-00038"/>
    <d v="2025-07-11T00:00:00"/>
    <n v="2025"/>
    <x v="6"/>
    <s v="Q3"/>
    <s v="Friday"/>
    <s v="CUST-51224"/>
    <x v="0"/>
    <x v="32"/>
    <s v="Jharkhand"/>
    <x v="3"/>
    <x v="0"/>
    <x v="1"/>
    <n v="2"/>
    <n v="4930"/>
    <n v="9860"/>
    <n v="5"/>
    <n v="493"/>
    <n v="9367"/>
    <n v="0.47"/>
    <n v="4402.49"/>
    <n v="4964.51"/>
    <n v="0.53"/>
    <x v="1"/>
    <x v="3"/>
    <x v="0"/>
    <d v="2025-07-17T00:00:00"/>
    <n v="3"/>
    <x v="0"/>
  </r>
  <r>
    <s v="AMZ-2025-00426"/>
    <d v="2025-07-11T00:00:00"/>
    <n v="2025"/>
    <x v="6"/>
    <s v="Q3"/>
    <s v="Friday"/>
    <s v="CUST-69510"/>
    <x v="0"/>
    <x v="15"/>
    <s v="Kerala"/>
    <x v="5"/>
    <x v="6"/>
    <x v="60"/>
    <n v="2"/>
    <n v="12290"/>
    <n v="24580"/>
    <n v="10"/>
    <n v="2458"/>
    <n v="22122"/>
    <n v="0.52"/>
    <n v="11503.44"/>
    <n v="10618.56"/>
    <n v="0.48"/>
    <x v="2"/>
    <x v="3"/>
    <x v="0"/>
    <d v="2025-07-13T00:00:00"/>
    <n v="5"/>
    <x v="0"/>
  </r>
  <r>
    <s v="AMZ-2025-00460"/>
    <d v="2025-07-11T00:00:00"/>
    <n v="2025"/>
    <x v="6"/>
    <s v="Q3"/>
    <s v="Friday"/>
    <s v="CUST-62581"/>
    <x v="0"/>
    <x v="49"/>
    <s v="Uttarakhand"/>
    <x v="4"/>
    <x v="5"/>
    <x v="38"/>
    <n v="5"/>
    <n v="22340"/>
    <n v="111700"/>
    <n v="0"/>
    <n v="0"/>
    <n v="111700"/>
    <n v="0.57999999999999996"/>
    <n v="64785.999999999993"/>
    <n v="46914.000000000007"/>
    <n v="0.42000000000000004"/>
    <x v="1"/>
    <x v="1"/>
    <x v="0"/>
    <d v="2025-07-14T00:00:00"/>
    <n v="5"/>
    <x v="0"/>
  </r>
  <r>
    <s v="AMZ-2025-00503"/>
    <d v="2025-07-11T00:00:00"/>
    <n v="2025"/>
    <x v="6"/>
    <s v="Q3"/>
    <s v="Friday"/>
    <s v="CUST-25129"/>
    <x v="0"/>
    <x v="2"/>
    <s v="Haryana"/>
    <x v="0"/>
    <x v="1"/>
    <x v="19"/>
    <n v="4"/>
    <n v="1070"/>
    <n v="4280"/>
    <n v="5"/>
    <n v="214"/>
    <n v="4066"/>
    <n v="0.35"/>
    <n v="1423.1"/>
    <n v="2642.9"/>
    <n v="0.65"/>
    <x v="5"/>
    <x v="2"/>
    <x v="0"/>
    <d v="2025-07-18T00:00:00"/>
    <n v="4"/>
    <x v="0"/>
  </r>
  <r>
    <s v="AMZ-2025-00632"/>
    <d v="2025-07-11T00:00:00"/>
    <n v="2025"/>
    <x v="6"/>
    <s v="Q3"/>
    <s v="Friday"/>
    <s v="CUST-92727"/>
    <x v="0"/>
    <x v="19"/>
    <s v="Tamil Nadu"/>
    <x v="5"/>
    <x v="6"/>
    <x v="67"/>
    <n v="3"/>
    <n v="2600"/>
    <n v="7800"/>
    <n v="0"/>
    <n v="0"/>
    <n v="7800"/>
    <n v="0.52"/>
    <n v="4056"/>
    <n v="3744"/>
    <n v="0.48"/>
    <x v="4"/>
    <x v="0"/>
    <x v="3"/>
    <m/>
    <m/>
    <x v="1"/>
  </r>
  <r>
    <s v="AMZ-2025-01172"/>
    <d v="2025-07-11T00:00:00"/>
    <n v="2025"/>
    <x v="6"/>
    <s v="Q3"/>
    <s v="Friday"/>
    <s v="CUST-92155"/>
    <x v="1"/>
    <x v="21"/>
    <s v="Meghalaya"/>
    <x v="1"/>
    <x v="3"/>
    <x v="53"/>
    <n v="2"/>
    <n v="3520"/>
    <n v="7040"/>
    <n v="20"/>
    <n v="1408"/>
    <n v="5632"/>
    <n v="0.5"/>
    <n v="2816"/>
    <n v="2816"/>
    <n v="0.5"/>
    <x v="5"/>
    <x v="2"/>
    <x v="0"/>
    <d v="2025-07-16T00:00:00"/>
    <n v="5"/>
    <x v="0"/>
  </r>
  <r>
    <s v="AMZ-2025-00024"/>
    <d v="2025-07-12T00:00:00"/>
    <n v="2025"/>
    <x v="6"/>
    <s v="Q3"/>
    <s v="Saturday"/>
    <s v="CUST-95215"/>
    <x v="1"/>
    <x v="6"/>
    <s v="Assam"/>
    <x v="1"/>
    <x v="6"/>
    <x v="62"/>
    <n v="2"/>
    <n v="8260"/>
    <n v="16520"/>
    <n v="5"/>
    <n v="826"/>
    <n v="15694"/>
    <n v="0.52"/>
    <n v="8160.88"/>
    <n v="7533.12"/>
    <n v="0.48"/>
    <x v="4"/>
    <x v="2"/>
    <x v="0"/>
    <d v="2025-07-19T00:00:00"/>
    <n v="4"/>
    <x v="0"/>
  </r>
  <r>
    <s v="AMZ-2025-00247"/>
    <d v="2025-07-12T00:00:00"/>
    <n v="2025"/>
    <x v="6"/>
    <s v="Q3"/>
    <s v="Saturday"/>
    <s v="CUST-96951"/>
    <x v="1"/>
    <x v="41"/>
    <s v="Punjab"/>
    <x v="0"/>
    <x v="7"/>
    <x v="74"/>
    <n v="3"/>
    <n v="7300"/>
    <n v="21900"/>
    <n v="0"/>
    <n v="0"/>
    <n v="21900"/>
    <n v="0.48"/>
    <n v="10512"/>
    <n v="11388"/>
    <n v="0.52"/>
    <x v="5"/>
    <x v="2"/>
    <x v="0"/>
    <d v="2025-07-16T00:00:00"/>
    <n v="4"/>
    <x v="0"/>
  </r>
  <r>
    <s v="AMZ-2025-01458"/>
    <d v="2025-07-12T00:00:00"/>
    <n v="2025"/>
    <x v="6"/>
    <s v="Q3"/>
    <s v="Saturday"/>
    <s v="CUST-65255"/>
    <x v="0"/>
    <x v="22"/>
    <s v="Haryana"/>
    <x v="0"/>
    <x v="1"/>
    <x v="2"/>
    <n v="4"/>
    <n v="640"/>
    <n v="2560"/>
    <n v="0"/>
    <n v="0"/>
    <n v="2560"/>
    <n v="0.35"/>
    <n v="896"/>
    <n v="1664"/>
    <n v="0.65"/>
    <x v="5"/>
    <x v="0"/>
    <x v="2"/>
    <m/>
    <m/>
    <x v="0"/>
  </r>
  <r>
    <s v="AMZ-2025-01605"/>
    <d v="2025-07-12T00:00:00"/>
    <n v="2025"/>
    <x v="6"/>
    <s v="Q3"/>
    <s v="Saturday"/>
    <s v="CUST-89516"/>
    <x v="0"/>
    <x v="34"/>
    <s v="Meghalaya"/>
    <x v="1"/>
    <x v="7"/>
    <x v="69"/>
    <n v="5"/>
    <n v="2070"/>
    <n v="10350"/>
    <n v="25"/>
    <n v="2587.5"/>
    <n v="7762.5"/>
    <n v="0.48"/>
    <n v="3726"/>
    <n v="4036.5"/>
    <n v="0.52"/>
    <x v="1"/>
    <x v="0"/>
    <x v="4"/>
    <m/>
    <m/>
    <x v="0"/>
  </r>
  <r>
    <s v="AMZ-2025-00886"/>
    <d v="2025-07-13T00:00:00"/>
    <n v="2025"/>
    <x v="6"/>
    <s v="Q3"/>
    <s v="Sunday"/>
    <s v="CUST-28894"/>
    <x v="0"/>
    <x v="34"/>
    <s v="Meghalaya"/>
    <x v="1"/>
    <x v="6"/>
    <x v="35"/>
    <n v="5"/>
    <n v="9900"/>
    <n v="49500"/>
    <n v="5"/>
    <n v="2475"/>
    <n v="47025"/>
    <n v="0.52"/>
    <n v="24453"/>
    <n v="22572"/>
    <n v="0.48"/>
    <x v="6"/>
    <x v="0"/>
    <x v="0"/>
    <d v="2025-07-16T00:00:00"/>
    <n v="5"/>
    <x v="0"/>
  </r>
  <r>
    <s v="AMZ-2025-00976"/>
    <d v="2025-07-13T00:00:00"/>
    <n v="2025"/>
    <x v="6"/>
    <s v="Q3"/>
    <s v="Sunday"/>
    <s v="CUST-48254"/>
    <x v="1"/>
    <x v="0"/>
    <s v="Rajasthan"/>
    <x v="0"/>
    <x v="0"/>
    <x v="1"/>
    <n v="3"/>
    <n v="3210"/>
    <n v="9630"/>
    <n v="25"/>
    <n v="2407.5"/>
    <n v="7222.5"/>
    <n v="0.47"/>
    <n v="3394.5749999999998"/>
    <n v="3827.9250000000002"/>
    <n v="0.53"/>
    <x v="0"/>
    <x v="1"/>
    <x v="1"/>
    <d v="2025-07-18T00:00:00"/>
    <m/>
    <x v="0"/>
  </r>
  <r>
    <s v="AMZ-2025-01501"/>
    <d v="2025-07-13T00:00:00"/>
    <n v="2025"/>
    <x v="6"/>
    <s v="Q3"/>
    <s v="Sunday"/>
    <s v="CUST-15014"/>
    <x v="0"/>
    <x v="10"/>
    <s v="Chhattisgarh"/>
    <x v="4"/>
    <x v="5"/>
    <x v="82"/>
    <n v="2"/>
    <n v="69100"/>
    <n v="138200"/>
    <n v="15"/>
    <n v="20730"/>
    <n v="117470"/>
    <n v="0.57999999999999996"/>
    <n v="68132.599999999991"/>
    <n v="49337.400000000009"/>
    <n v="0.4200000000000001"/>
    <x v="2"/>
    <x v="2"/>
    <x v="0"/>
    <d v="2025-07-17T00:00:00"/>
    <n v="4"/>
    <x v="0"/>
  </r>
  <r>
    <s v="AMZ-2025-00712"/>
    <d v="2025-07-14T00:00:00"/>
    <n v="2025"/>
    <x v="6"/>
    <s v="Q3"/>
    <s v="Monday"/>
    <s v="CUST-59009"/>
    <x v="1"/>
    <x v="1"/>
    <s v="Assam"/>
    <x v="1"/>
    <x v="5"/>
    <x v="14"/>
    <n v="1"/>
    <n v="33440"/>
    <n v="33440"/>
    <n v="10"/>
    <n v="3344"/>
    <n v="30096"/>
    <n v="0.57999999999999996"/>
    <n v="17455.68"/>
    <n v="12640.32"/>
    <n v="0.42"/>
    <x v="1"/>
    <x v="2"/>
    <x v="0"/>
    <d v="2025-07-19T00:00:00"/>
    <n v="3"/>
    <x v="0"/>
  </r>
  <r>
    <s v="AMZ-2025-01580"/>
    <d v="2025-07-14T00:00:00"/>
    <n v="2025"/>
    <x v="6"/>
    <s v="Q3"/>
    <s v="Monday"/>
    <s v="CUST-96673"/>
    <x v="1"/>
    <x v="17"/>
    <s v="Rajasthan"/>
    <x v="0"/>
    <x v="4"/>
    <x v="11"/>
    <n v="1"/>
    <n v="150"/>
    <n v="150"/>
    <n v="30"/>
    <n v="45"/>
    <n v="105"/>
    <n v="0.62"/>
    <n v="65.099999999999994"/>
    <n v="39.900000000000006"/>
    <n v="0.38000000000000006"/>
    <x v="5"/>
    <x v="0"/>
    <x v="0"/>
    <d v="2025-07-21T00:00:00"/>
    <n v="4"/>
    <x v="0"/>
  </r>
  <r>
    <s v="AMZ-2025-00382"/>
    <d v="2025-07-15T00:00:00"/>
    <n v="2025"/>
    <x v="6"/>
    <s v="Q3"/>
    <s v="Tuesday"/>
    <s v="CUST-53025"/>
    <x v="0"/>
    <x v="26"/>
    <s v="Uttarakhand"/>
    <x v="4"/>
    <x v="0"/>
    <x v="70"/>
    <n v="2"/>
    <n v="2030"/>
    <n v="4060"/>
    <n v="20"/>
    <n v="812"/>
    <n v="3248"/>
    <n v="0.47"/>
    <n v="1526.56"/>
    <n v="1721.44"/>
    <n v="0.53"/>
    <x v="4"/>
    <x v="0"/>
    <x v="0"/>
    <d v="2025-07-17T00:00:00"/>
    <n v="5"/>
    <x v="0"/>
  </r>
  <r>
    <s v="AMZ-2025-00657"/>
    <d v="2025-07-15T00:00:00"/>
    <n v="2025"/>
    <x v="6"/>
    <s v="Q3"/>
    <s v="Tuesday"/>
    <s v="CUST-18564"/>
    <x v="1"/>
    <x v="3"/>
    <s v="Goa"/>
    <x v="2"/>
    <x v="7"/>
    <x v="27"/>
    <n v="2"/>
    <n v="820"/>
    <n v="1640"/>
    <n v="0"/>
    <n v="0"/>
    <n v="1640"/>
    <n v="0.48"/>
    <n v="787.19999999999993"/>
    <n v="852.80000000000007"/>
    <n v="0.52"/>
    <x v="1"/>
    <x v="2"/>
    <x v="0"/>
    <d v="2025-07-18T00:00:00"/>
    <n v="4"/>
    <x v="0"/>
  </r>
  <r>
    <s v="AMZ-2025-00959"/>
    <d v="2025-07-15T00:00:00"/>
    <n v="2025"/>
    <x v="6"/>
    <s v="Q3"/>
    <s v="Tuesday"/>
    <s v="CUST-61876"/>
    <x v="0"/>
    <x v="10"/>
    <s v="Chhattisgarh"/>
    <x v="4"/>
    <x v="5"/>
    <x v="10"/>
    <n v="3"/>
    <n v="52590"/>
    <n v="157770"/>
    <n v="25"/>
    <n v="39442.5"/>
    <n v="118327.5"/>
    <n v="0.57999999999999996"/>
    <n v="68629.95"/>
    <n v="49697.55"/>
    <n v="0.42000000000000004"/>
    <x v="3"/>
    <x v="3"/>
    <x v="0"/>
    <d v="2025-07-19T00:00:00"/>
    <n v="4"/>
    <x v="0"/>
  </r>
  <r>
    <s v="AMZ-2025-01164"/>
    <d v="2025-07-15T00:00:00"/>
    <n v="2025"/>
    <x v="6"/>
    <s v="Q3"/>
    <s v="Tuesday"/>
    <s v="CUST-77715"/>
    <x v="1"/>
    <x v="40"/>
    <s v="Uttar Pradesh"/>
    <x v="0"/>
    <x v="5"/>
    <x v="14"/>
    <n v="4"/>
    <n v="8660"/>
    <n v="34640"/>
    <n v="30"/>
    <n v="10392"/>
    <n v="24248"/>
    <n v="0.57999999999999996"/>
    <n v="14063.839999999998"/>
    <n v="10184.160000000002"/>
    <n v="0.4200000000000001"/>
    <x v="4"/>
    <x v="3"/>
    <x v="0"/>
    <d v="2025-07-22T00:00:00"/>
    <n v="4"/>
    <x v="0"/>
  </r>
  <r>
    <s v="AMZ-2025-01478"/>
    <d v="2025-07-15T00:00:00"/>
    <n v="2025"/>
    <x v="6"/>
    <s v="Q3"/>
    <s v="Tuesday"/>
    <s v="CUST-13390"/>
    <x v="1"/>
    <x v="54"/>
    <s v="Manipur"/>
    <x v="1"/>
    <x v="2"/>
    <x v="77"/>
    <n v="1"/>
    <n v="4860"/>
    <n v="4860"/>
    <n v="0"/>
    <n v="0"/>
    <n v="4860"/>
    <n v="0.45"/>
    <n v="2187"/>
    <n v="2673"/>
    <n v="0.55000000000000004"/>
    <x v="3"/>
    <x v="1"/>
    <x v="0"/>
    <d v="2025-07-17T00:00:00"/>
    <n v="4"/>
    <x v="0"/>
  </r>
  <r>
    <s v="AMZ-2025-01521"/>
    <d v="2025-07-15T00:00:00"/>
    <n v="2025"/>
    <x v="6"/>
    <s v="Q3"/>
    <s v="Tuesday"/>
    <s v="CUST-99364"/>
    <x v="1"/>
    <x v="40"/>
    <s v="Uttar Pradesh"/>
    <x v="0"/>
    <x v="0"/>
    <x v="76"/>
    <n v="2"/>
    <n v="1360"/>
    <n v="2720"/>
    <n v="0"/>
    <n v="0"/>
    <n v="2720"/>
    <n v="0.47"/>
    <n v="1278.3999999999999"/>
    <n v="1441.6000000000001"/>
    <n v="0.53"/>
    <x v="6"/>
    <x v="1"/>
    <x v="0"/>
    <d v="2025-07-20T00:00:00"/>
    <n v="3"/>
    <x v="0"/>
  </r>
  <r>
    <s v="AMZ-2025-01674"/>
    <d v="2025-07-15T00:00:00"/>
    <n v="2025"/>
    <x v="6"/>
    <s v="Q3"/>
    <s v="Tuesday"/>
    <s v="CUST-99192"/>
    <x v="1"/>
    <x v="23"/>
    <s v="Manipur"/>
    <x v="1"/>
    <x v="5"/>
    <x v="83"/>
    <n v="3"/>
    <n v="7600"/>
    <n v="22800"/>
    <n v="5"/>
    <n v="1140"/>
    <n v="21660"/>
    <n v="0.57999999999999996"/>
    <n v="12562.8"/>
    <n v="9097.2000000000007"/>
    <n v="0.42000000000000004"/>
    <x v="3"/>
    <x v="1"/>
    <x v="3"/>
    <m/>
    <m/>
    <x v="1"/>
  </r>
  <r>
    <s v="AMZ-2025-00385"/>
    <d v="2025-07-16T00:00:00"/>
    <n v="2025"/>
    <x v="6"/>
    <s v="Q3"/>
    <s v="Wednesday"/>
    <s v="CUST-94874"/>
    <x v="1"/>
    <x v="55"/>
    <s v="Uttar Pradesh"/>
    <x v="0"/>
    <x v="2"/>
    <x v="13"/>
    <n v="4"/>
    <n v="1720"/>
    <n v="6880"/>
    <n v="30"/>
    <n v="2064"/>
    <n v="4816"/>
    <n v="0.45"/>
    <n v="2167.2000000000003"/>
    <n v="2648.7999999999997"/>
    <n v="0.54999999999999993"/>
    <x v="4"/>
    <x v="1"/>
    <x v="0"/>
    <d v="2025-07-21T00:00:00"/>
    <n v="5"/>
    <x v="0"/>
  </r>
  <r>
    <s v="AMZ-2025-00907"/>
    <d v="2025-07-16T00:00:00"/>
    <n v="2025"/>
    <x v="6"/>
    <s v="Q3"/>
    <s v="Wednesday"/>
    <s v="CUST-91416"/>
    <x v="0"/>
    <x v="42"/>
    <s v="Jharkhand"/>
    <x v="3"/>
    <x v="4"/>
    <x v="11"/>
    <n v="2"/>
    <n v="330"/>
    <n v="660"/>
    <n v="15"/>
    <n v="99"/>
    <n v="561"/>
    <n v="0.62"/>
    <n v="347.82"/>
    <n v="213.18"/>
    <n v="0.38"/>
    <x v="3"/>
    <x v="3"/>
    <x v="0"/>
    <d v="2025-07-22T00:00:00"/>
    <n v="5"/>
    <x v="0"/>
  </r>
  <r>
    <s v="AMZ-2025-01007"/>
    <d v="2025-07-16T00:00:00"/>
    <n v="2025"/>
    <x v="6"/>
    <s v="Q3"/>
    <s v="Wednesday"/>
    <s v="CUST-93886"/>
    <x v="0"/>
    <x v="26"/>
    <s v="Uttarakhand"/>
    <x v="4"/>
    <x v="6"/>
    <x v="85"/>
    <n v="3"/>
    <n v="2970"/>
    <n v="8910"/>
    <n v="10"/>
    <n v="891"/>
    <n v="8019"/>
    <n v="0.52"/>
    <n v="4169.88"/>
    <n v="3849.12"/>
    <n v="0.48"/>
    <x v="1"/>
    <x v="2"/>
    <x v="4"/>
    <m/>
    <m/>
    <x v="0"/>
  </r>
  <r>
    <s v="AMZ-2025-01666"/>
    <d v="2025-07-16T00:00:00"/>
    <n v="2025"/>
    <x v="6"/>
    <s v="Q3"/>
    <s v="Wednesday"/>
    <s v="CUST-83792"/>
    <x v="1"/>
    <x v="23"/>
    <s v="Manipur"/>
    <x v="1"/>
    <x v="0"/>
    <x v="1"/>
    <n v="2"/>
    <n v="2100"/>
    <n v="4200"/>
    <n v="30"/>
    <n v="1260"/>
    <n v="2940"/>
    <n v="0.47"/>
    <n v="1381.8"/>
    <n v="1558.2"/>
    <n v="0.53"/>
    <x v="6"/>
    <x v="0"/>
    <x v="0"/>
    <d v="2025-07-19T00:00:00"/>
    <n v="5"/>
    <x v="0"/>
  </r>
  <r>
    <s v="AMZ-2025-00760"/>
    <d v="2025-07-17T00:00:00"/>
    <n v="2025"/>
    <x v="6"/>
    <s v="Q3"/>
    <s v="Thursday"/>
    <s v="CUST-84593"/>
    <x v="0"/>
    <x v="46"/>
    <s v="Delhi"/>
    <x v="0"/>
    <x v="6"/>
    <x v="39"/>
    <n v="3"/>
    <n v="11240"/>
    <n v="33720"/>
    <n v="5"/>
    <n v="1686"/>
    <n v="32034"/>
    <n v="0.52"/>
    <n v="16657.68"/>
    <n v="15376.32"/>
    <n v="0.48"/>
    <x v="1"/>
    <x v="3"/>
    <x v="4"/>
    <m/>
    <m/>
    <x v="0"/>
  </r>
  <r>
    <s v="AMZ-2025-00121"/>
    <d v="2025-07-18T00:00:00"/>
    <n v="2025"/>
    <x v="6"/>
    <s v="Q3"/>
    <s v="Friday"/>
    <s v="CUST-63269"/>
    <x v="0"/>
    <x v="38"/>
    <s v="Gujarat"/>
    <x v="2"/>
    <x v="3"/>
    <x v="81"/>
    <n v="3"/>
    <n v="510"/>
    <n v="1530"/>
    <n v="30"/>
    <n v="459"/>
    <n v="1071"/>
    <n v="0.5"/>
    <n v="535.5"/>
    <n v="535.5"/>
    <n v="0.5"/>
    <x v="0"/>
    <x v="2"/>
    <x v="0"/>
    <d v="2025-07-19T00:00:00"/>
    <n v="4"/>
    <x v="0"/>
  </r>
  <r>
    <s v="AMZ-2025-00592"/>
    <d v="2025-07-18T00:00:00"/>
    <n v="2025"/>
    <x v="6"/>
    <s v="Q3"/>
    <s v="Friday"/>
    <s v="CUST-95256"/>
    <x v="1"/>
    <x v="6"/>
    <s v="Assam"/>
    <x v="1"/>
    <x v="6"/>
    <x v="17"/>
    <n v="4"/>
    <n v="2540"/>
    <n v="10160"/>
    <n v="10"/>
    <n v="1016"/>
    <n v="9144"/>
    <n v="0.52"/>
    <n v="4754.88"/>
    <n v="4389.12"/>
    <n v="0.48"/>
    <x v="2"/>
    <x v="3"/>
    <x v="0"/>
    <d v="2025-07-22T00:00:00"/>
    <n v="3"/>
    <x v="0"/>
  </r>
  <r>
    <s v="AMZ-2025-00045"/>
    <d v="2025-07-19T00:00:00"/>
    <n v="2025"/>
    <x v="6"/>
    <s v="Q3"/>
    <s v="Saturday"/>
    <s v="CUST-41300"/>
    <x v="1"/>
    <x v="53"/>
    <s v="Gujarat"/>
    <x v="2"/>
    <x v="2"/>
    <x v="48"/>
    <n v="1"/>
    <n v="1070"/>
    <n v="1070"/>
    <n v="0"/>
    <n v="0"/>
    <n v="1070"/>
    <n v="0.45"/>
    <n v="481.5"/>
    <n v="588.5"/>
    <n v="0.55000000000000004"/>
    <x v="4"/>
    <x v="0"/>
    <x v="0"/>
    <d v="2025-07-23T00:00:00"/>
    <n v="5"/>
    <x v="0"/>
  </r>
  <r>
    <s v="AMZ-2025-00065"/>
    <d v="2025-07-19T00:00:00"/>
    <n v="2025"/>
    <x v="6"/>
    <s v="Q3"/>
    <s v="Saturday"/>
    <s v="CUST-38746"/>
    <x v="0"/>
    <x v="21"/>
    <s v="Meghalaya"/>
    <x v="1"/>
    <x v="5"/>
    <x v="83"/>
    <n v="2"/>
    <n v="29150"/>
    <n v="58300"/>
    <n v="10"/>
    <n v="5830"/>
    <n v="52470"/>
    <n v="0.57999999999999996"/>
    <n v="30432.6"/>
    <n v="22037.4"/>
    <n v="0.42000000000000004"/>
    <x v="4"/>
    <x v="1"/>
    <x v="0"/>
    <d v="2025-07-24T00:00:00"/>
    <n v="3"/>
    <x v="0"/>
  </r>
  <r>
    <s v="AMZ-2025-00561"/>
    <d v="2025-07-19T00:00:00"/>
    <n v="2025"/>
    <x v="6"/>
    <s v="Q3"/>
    <s v="Saturday"/>
    <s v="CUST-97062"/>
    <x v="0"/>
    <x v="14"/>
    <s v="Bihar"/>
    <x v="3"/>
    <x v="6"/>
    <x v="62"/>
    <n v="3"/>
    <n v="9360"/>
    <n v="28080"/>
    <n v="5"/>
    <n v="1404"/>
    <n v="26676"/>
    <n v="0.52"/>
    <n v="13871.52"/>
    <n v="12804.48"/>
    <n v="0.48"/>
    <x v="3"/>
    <x v="0"/>
    <x v="0"/>
    <d v="2025-07-24T00:00:00"/>
    <n v="4"/>
    <x v="0"/>
  </r>
  <r>
    <s v="AMZ-2025-01420"/>
    <d v="2025-07-19T00:00:00"/>
    <n v="2025"/>
    <x v="6"/>
    <s v="Q3"/>
    <s v="Saturday"/>
    <s v="CUST-44718"/>
    <x v="0"/>
    <x v="9"/>
    <s v="Maharashtra"/>
    <x v="2"/>
    <x v="1"/>
    <x v="57"/>
    <n v="4"/>
    <n v="1220"/>
    <n v="4880"/>
    <n v="25"/>
    <n v="1220"/>
    <n v="3660"/>
    <n v="0.35"/>
    <n v="1281"/>
    <n v="2379"/>
    <n v="0.65"/>
    <x v="0"/>
    <x v="3"/>
    <x v="2"/>
    <m/>
    <m/>
    <x v="0"/>
  </r>
  <r>
    <s v="AMZ-2025-00059"/>
    <d v="2025-07-20T00:00:00"/>
    <n v="2025"/>
    <x v="6"/>
    <s v="Q3"/>
    <s v="Sunday"/>
    <s v="CUST-92149"/>
    <x v="0"/>
    <x v="1"/>
    <s v="Assam"/>
    <x v="1"/>
    <x v="4"/>
    <x v="71"/>
    <n v="5"/>
    <n v="810"/>
    <n v="4050"/>
    <n v="0"/>
    <n v="0"/>
    <n v="4050"/>
    <n v="0.62"/>
    <n v="2511"/>
    <n v="1539"/>
    <n v="0.38"/>
    <x v="6"/>
    <x v="3"/>
    <x v="1"/>
    <d v="2025-07-21T00:00:00"/>
    <m/>
    <x v="0"/>
  </r>
  <r>
    <s v="AMZ-2025-01423"/>
    <d v="2025-07-20T00:00:00"/>
    <n v="2025"/>
    <x v="6"/>
    <s v="Q3"/>
    <s v="Sunday"/>
    <s v="CUST-93748"/>
    <x v="1"/>
    <x v="19"/>
    <s v="Tamil Nadu"/>
    <x v="5"/>
    <x v="2"/>
    <x v="23"/>
    <n v="2"/>
    <n v="3030"/>
    <n v="6060"/>
    <n v="0"/>
    <n v="0"/>
    <n v="6060"/>
    <n v="0.45"/>
    <n v="2727"/>
    <n v="3333"/>
    <n v="0.55000000000000004"/>
    <x v="4"/>
    <x v="3"/>
    <x v="0"/>
    <d v="2025-07-23T00:00:00"/>
    <n v="3"/>
    <x v="0"/>
  </r>
  <r>
    <s v="AMZ-2025-00017"/>
    <d v="2025-07-21T00:00:00"/>
    <n v="2025"/>
    <x v="6"/>
    <s v="Q3"/>
    <s v="Monday"/>
    <s v="CUST-73993"/>
    <x v="0"/>
    <x v="55"/>
    <s v="Uttar Pradesh"/>
    <x v="0"/>
    <x v="6"/>
    <x v="45"/>
    <n v="1"/>
    <n v="560"/>
    <n v="560"/>
    <n v="10"/>
    <n v="56"/>
    <n v="504"/>
    <n v="0.52"/>
    <n v="262.08"/>
    <n v="241.92000000000002"/>
    <n v="0.48000000000000004"/>
    <x v="1"/>
    <x v="2"/>
    <x v="3"/>
    <m/>
    <m/>
    <x v="1"/>
  </r>
  <r>
    <s v="AMZ-2025-00338"/>
    <d v="2025-07-21T00:00:00"/>
    <n v="2025"/>
    <x v="6"/>
    <s v="Q3"/>
    <s v="Monday"/>
    <s v="CUST-50001"/>
    <x v="1"/>
    <x v="6"/>
    <s v="Assam"/>
    <x v="1"/>
    <x v="5"/>
    <x v="26"/>
    <n v="4"/>
    <n v="15330"/>
    <n v="61320"/>
    <n v="20"/>
    <n v="12264"/>
    <n v="49056"/>
    <n v="0.57999999999999996"/>
    <n v="28452.48"/>
    <n v="20603.52"/>
    <n v="0.42"/>
    <x v="1"/>
    <x v="3"/>
    <x v="0"/>
    <d v="2025-07-23T00:00:00"/>
    <n v="5"/>
    <x v="0"/>
  </r>
  <r>
    <s v="AMZ-2025-00512"/>
    <d v="2025-07-21T00:00:00"/>
    <n v="2025"/>
    <x v="6"/>
    <s v="Q3"/>
    <s v="Monday"/>
    <s v="CUST-52906"/>
    <x v="1"/>
    <x v="7"/>
    <s v="Goa"/>
    <x v="2"/>
    <x v="0"/>
    <x v="68"/>
    <n v="1"/>
    <n v="2140"/>
    <n v="2140"/>
    <n v="0"/>
    <n v="0"/>
    <n v="2140"/>
    <n v="0.47"/>
    <n v="1005.8"/>
    <n v="1134.2"/>
    <n v="0.53"/>
    <x v="1"/>
    <x v="1"/>
    <x v="2"/>
    <m/>
    <m/>
    <x v="0"/>
  </r>
  <r>
    <s v="AMZ-2025-01228"/>
    <d v="2025-07-21T00:00:00"/>
    <n v="2025"/>
    <x v="6"/>
    <s v="Q3"/>
    <s v="Monday"/>
    <s v="CUST-70482"/>
    <x v="0"/>
    <x v="0"/>
    <s v="Rajasthan"/>
    <x v="0"/>
    <x v="1"/>
    <x v="41"/>
    <n v="4"/>
    <n v="780"/>
    <n v="3120"/>
    <n v="0"/>
    <n v="0"/>
    <n v="3120"/>
    <n v="0.35"/>
    <n v="1092"/>
    <n v="2028"/>
    <n v="0.65"/>
    <x v="3"/>
    <x v="2"/>
    <x v="3"/>
    <m/>
    <m/>
    <x v="1"/>
  </r>
  <r>
    <s v="AMZ-2025-01270"/>
    <d v="2025-07-21T00:00:00"/>
    <n v="2025"/>
    <x v="6"/>
    <s v="Q3"/>
    <s v="Monday"/>
    <s v="CUST-66179"/>
    <x v="1"/>
    <x v="51"/>
    <s v="Madhya Pradesh"/>
    <x v="2"/>
    <x v="3"/>
    <x v="47"/>
    <n v="3"/>
    <n v="5620"/>
    <n v="16860"/>
    <n v="10"/>
    <n v="1686"/>
    <n v="15174"/>
    <n v="0.5"/>
    <n v="7587"/>
    <n v="7587"/>
    <n v="0.5"/>
    <x v="3"/>
    <x v="0"/>
    <x v="2"/>
    <m/>
    <m/>
    <x v="0"/>
  </r>
  <r>
    <s v="AMZ-2025-01645"/>
    <d v="2025-07-21T00:00:00"/>
    <n v="2025"/>
    <x v="6"/>
    <s v="Q3"/>
    <s v="Monday"/>
    <s v="CUST-44814"/>
    <x v="1"/>
    <x v="3"/>
    <s v="Goa"/>
    <x v="2"/>
    <x v="2"/>
    <x v="77"/>
    <n v="3"/>
    <n v="2950"/>
    <n v="8850"/>
    <n v="0"/>
    <n v="0"/>
    <n v="8850"/>
    <n v="0.45"/>
    <n v="3982.5"/>
    <n v="4867.5"/>
    <n v="0.55000000000000004"/>
    <x v="2"/>
    <x v="1"/>
    <x v="1"/>
    <d v="2025-07-25T00:00:00"/>
    <m/>
    <x v="0"/>
  </r>
  <r>
    <s v="AMZ-2025-00357"/>
    <d v="2025-07-22T00:00:00"/>
    <n v="2025"/>
    <x v="6"/>
    <s v="Q3"/>
    <s v="Tuesday"/>
    <s v="CUST-42662"/>
    <x v="1"/>
    <x v="30"/>
    <s v="Punjab"/>
    <x v="0"/>
    <x v="5"/>
    <x v="79"/>
    <n v="3"/>
    <n v="26430"/>
    <n v="79290"/>
    <n v="10"/>
    <n v="7929"/>
    <n v="71361"/>
    <n v="0.57999999999999996"/>
    <n v="41389.379999999997"/>
    <n v="29971.620000000003"/>
    <n v="0.42000000000000004"/>
    <x v="6"/>
    <x v="3"/>
    <x v="3"/>
    <m/>
    <m/>
    <x v="1"/>
  </r>
  <r>
    <s v="AMZ-2025-01157"/>
    <d v="2025-07-22T00:00:00"/>
    <n v="2025"/>
    <x v="6"/>
    <s v="Q3"/>
    <s v="Tuesday"/>
    <s v="CUST-64921"/>
    <x v="0"/>
    <x v="35"/>
    <s v="West Bengal"/>
    <x v="3"/>
    <x v="7"/>
    <x v="28"/>
    <n v="2"/>
    <n v="8760"/>
    <n v="17520"/>
    <n v="0"/>
    <n v="0"/>
    <n v="17520"/>
    <n v="0.48"/>
    <n v="8409.6"/>
    <n v="9110.4"/>
    <n v="0.52"/>
    <x v="0"/>
    <x v="2"/>
    <x v="2"/>
    <m/>
    <m/>
    <x v="0"/>
  </r>
  <r>
    <s v="AMZ-2025-01196"/>
    <d v="2025-07-22T00:00:00"/>
    <n v="2025"/>
    <x v="6"/>
    <s v="Q3"/>
    <s v="Tuesday"/>
    <s v="CUST-15778"/>
    <x v="1"/>
    <x v="22"/>
    <s v="Delhi"/>
    <x v="0"/>
    <x v="3"/>
    <x v="54"/>
    <n v="5"/>
    <n v="3680"/>
    <n v="18400"/>
    <n v="10"/>
    <n v="1840"/>
    <n v="16560"/>
    <n v="0.5"/>
    <n v="8280"/>
    <n v="8280"/>
    <n v="0.5"/>
    <x v="4"/>
    <x v="0"/>
    <x v="0"/>
    <d v="2025-07-26T00:00:00"/>
    <n v="4"/>
    <x v="0"/>
  </r>
  <r>
    <s v="AMZ-2025-01244"/>
    <d v="2025-07-22T00:00:00"/>
    <n v="2025"/>
    <x v="6"/>
    <s v="Q3"/>
    <s v="Tuesday"/>
    <s v="CUST-88135"/>
    <x v="0"/>
    <x v="48"/>
    <s v="Karnataka"/>
    <x v="5"/>
    <x v="1"/>
    <x v="56"/>
    <n v="5"/>
    <n v="430"/>
    <n v="2150"/>
    <n v="25"/>
    <n v="537.5"/>
    <n v="1612.5"/>
    <n v="0.35"/>
    <n v="564.375"/>
    <n v="1048.125"/>
    <n v="0.65"/>
    <x v="3"/>
    <x v="3"/>
    <x v="0"/>
    <d v="2025-07-27T00:00:00"/>
    <n v="3"/>
    <x v="0"/>
  </r>
  <r>
    <s v="AMZ-2025-01305"/>
    <d v="2025-07-22T00:00:00"/>
    <n v="2025"/>
    <x v="6"/>
    <s v="Q3"/>
    <s v="Tuesday"/>
    <s v="CUST-98777"/>
    <x v="0"/>
    <x v="31"/>
    <s v="Chhattisgarh"/>
    <x v="4"/>
    <x v="7"/>
    <x v="37"/>
    <n v="2"/>
    <n v="870"/>
    <n v="1740"/>
    <n v="20"/>
    <n v="348"/>
    <n v="1392"/>
    <n v="0.48"/>
    <n v="668.16"/>
    <n v="723.84"/>
    <n v="0.52"/>
    <x v="6"/>
    <x v="2"/>
    <x v="0"/>
    <d v="2025-07-26T00:00:00"/>
    <n v="5"/>
    <x v="0"/>
  </r>
  <r>
    <s v="AMZ-2025-00960"/>
    <d v="2025-07-23T00:00:00"/>
    <n v="2025"/>
    <x v="6"/>
    <s v="Q3"/>
    <s v="Wednesday"/>
    <s v="CUST-61876"/>
    <x v="0"/>
    <x v="10"/>
    <s v="Chhattisgarh"/>
    <x v="4"/>
    <x v="7"/>
    <x v="22"/>
    <n v="4"/>
    <n v="6660"/>
    <n v="26640"/>
    <n v="30"/>
    <n v="7992"/>
    <n v="18648"/>
    <n v="0.48"/>
    <n v="8951.0399999999991"/>
    <n v="9696.9600000000009"/>
    <n v="0.52"/>
    <x v="5"/>
    <x v="1"/>
    <x v="0"/>
    <d v="2025-07-29T00:00:00"/>
    <n v="4"/>
    <x v="0"/>
  </r>
  <r>
    <s v="AMZ-2025-00710"/>
    <d v="2025-07-24T00:00:00"/>
    <n v="2025"/>
    <x v="6"/>
    <s v="Q3"/>
    <s v="Thursday"/>
    <s v="CUST-59009"/>
    <x v="1"/>
    <x v="1"/>
    <s v="Assam"/>
    <x v="1"/>
    <x v="4"/>
    <x v="64"/>
    <n v="4"/>
    <n v="360"/>
    <n v="1440"/>
    <n v="0"/>
    <n v="0"/>
    <n v="1440"/>
    <n v="0.62"/>
    <n v="892.8"/>
    <n v="547.20000000000005"/>
    <n v="0.38"/>
    <x v="2"/>
    <x v="3"/>
    <x v="2"/>
    <m/>
    <m/>
    <x v="0"/>
  </r>
  <r>
    <s v="AMZ-2025-01004"/>
    <d v="2025-07-24T00:00:00"/>
    <n v="2025"/>
    <x v="6"/>
    <s v="Q3"/>
    <s v="Thursday"/>
    <s v="CUST-82692"/>
    <x v="1"/>
    <x v="31"/>
    <s v="Chhattisgarh"/>
    <x v="4"/>
    <x v="2"/>
    <x v="24"/>
    <n v="5"/>
    <n v="3680"/>
    <n v="18400"/>
    <n v="15"/>
    <n v="2760"/>
    <n v="15640"/>
    <n v="0.45"/>
    <n v="7038"/>
    <n v="8602"/>
    <n v="0.55000000000000004"/>
    <x v="0"/>
    <x v="0"/>
    <x v="2"/>
    <m/>
    <m/>
    <x v="0"/>
  </r>
  <r>
    <s v="AMZ-2025-01050"/>
    <d v="2025-07-24T00:00:00"/>
    <n v="2025"/>
    <x v="6"/>
    <s v="Q3"/>
    <s v="Thursday"/>
    <s v="CUST-39045"/>
    <x v="0"/>
    <x v="42"/>
    <s v="Jharkhand"/>
    <x v="3"/>
    <x v="1"/>
    <x v="19"/>
    <n v="1"/>
    <n v="1240"/>
    <n v="1240"/>
    <n v="10"/>
    <n v="124"/>
    <n v="1116"/>
    <n v="0.35"/>
    <n v="390.59999999999997"/>
    <n v="725.40000000000009"/>
    <n v="0.65000000000000013"/>
    <x v="3"/>
    <x v="3"/>
    <x v="2"/>
    <m/>
    <m/>
    <x v="0"/>
  </r>
  <r>
    <s v="AMZ-2025-01202"/>
    <d v="2025-07-24T00:00:00"/>
    <n v="2025"/>
    <x v="6"/>
    <s v="Q3"/>
    <s v="Thursday"/>
    <s v="CUST-23970"/>
    <x v="0"/>
    <x v="42"/>
    <s v="Jharkhand"/>
    <x v="3"/>
    <x v="2"/>
    <x v="61"/>
    <n v="2"/>
    <n v="3760"/>
    <n v="7520"/>
    <n v="0"/>
    <n v="0"/>
    <n v="7520"/>
    <n v="0.45"/>
    <n v="3384"/>
    <n v="4136"/>
    <n v="0.55000000000000004"/>
    <x v="0"/>
    <x v="2"/>
    <x v="0"/>
    <d v="2025-07-26T00:00:00"/>
    <n v="3"/>
    <x v="0"/>
  </r>
  <r>
    <s v="AMZ-2025-00775"/>
    <d v="2025-07-25T00:00:00"/>
    <n v="2025"/>
    <x v="6"/>
    <s v="Q3"/>
    <s v="Friday"/>
    <s v="CUST-11267"/>
    <x v="0"/>
    <x v="52"/>
    <s v="Tripura"/>
    <x v="1"/>
    <x v="5"/>
    <x v="65"/>
    <n v="2"/>
    <n v="52420"/>
    <n v="104840"/>
    <n v="25"/>
    <n v="26210"/>
    <n v="78630"/>
    <n v="0.57999999999999996"/>
    <n v="45605.399999999994"/>
    <n v="33024.600000000006"/>
    <n v="0.4200000000000001"/>
    <x v="6"/>
    <x v="0"/>
    <x v="0"/>
    <d v="2025-08-01T00:00:00"/>
    <n v="5"/>
    <x v="0"/>
  </r>
  <r>
    <s v="AMZ-2025-01241"/>
    <d v="2025-07-25T00:00:00"/>
    <n v="2025"/>
    <x v="6"/>
    <s v="Q3"/>
    <s v="Friday"/>
    <s v="CUST-81118"/>
    <x v="0"/>
    <x v="53"/>
    <s v="Gujarat"/>
    <x v="2"/>
    <x v="2"/>
    <x v="77"/>
    <n v="3"/>
    <n v="3040"/>
    <n v="9120"/>
    <n v="0"/>
    <n v="0"/>
    <n v="9120"/>
    <n v="0.45"/>
    <n v="4104"/>
    <n v="5016"/>
    <n v="0.55000000000000004"/>
    <x v="1"/>
    <x v="2"/>
    <x v="3"/>
    <m/>
    <m/>
    <x v="1"/>
  </r>
  <r>
    <s v="AMZ-2025-00170"/>
    <d v="2025-07-26T00:00:00"/>
    <n v="2025"/>
    <x v="6"/>
    <s v="Q3"/>
    <s v="Saturday"/>
    <s v="CUST-11934"/>
    <x v="0"/>
    <x v="40"/>
    <s v="Uttar Pradesh"/>
    <x v="0"/>
    <x v="0"/>
    <x v="1"/>
    <n v="1"/>
    <n v="3440"/>
    <n v="3440"/>
    <n v="0"/>
    <n v="0"/>
    <n v="3440"/>
    <n v="0.47"/>
    <n v="1616.8"/>
    <n v="1823.2"/>
    <n v="0.53"/>
    <x v="2"/>
    <x v="0"/>
    <x v="2"/>
    <m/>
    <m/>
    <x v="0"/>
  </r>
  <r>
    <s v="AMZ-2025-01412"/>
    <d v="2025-07-26T00:00:00"/>
    <n v="2025"/>
    <x v="6"/>
    <s v="Q3"/>
    <s v="Saturday"/>
    <s v="CUST-66531"/>
    <x v="0"/>
    <x v="35"/>
    <s v="West Bengal"/>
    <x v="3"/>
    <x v="7"/>
    <x v="36"/>
    <n v="3"/>
    <n v="6640"/>
    <n v="19920"/>
    <n v="25"/>
    <n v="4980"/>
    <n v="14940"/>
    <n v="0.48"/>
    <n v="7171.2"/>
    <n v="7768.8"/>
    <n v="0.52"/>
    <x v="4"/>
    <x v="3"/>
    <x v="0"/>
    <d v="2025-07-29T00:00:00"/>
    <n v="4"/>
    <x v="0"/>
  </r>
  <r>
    <s v="AMZ-2025-01466"/>
    <d v="2025-07-26T00:00:00"/>
    <n v="2025"/>
    <x v="6"/>
    <s v="Q3"/>
    <s v="Saturday"/>
    <s v="CUST-73242"/>
    <x v="0"/>
    <x v="24"/>
    <s v="Maharashtra"/>
    <x v="2"/>
    <x v="4"/>
    <x v="40"/>
    <n v="5"/>
    <n v="510"/>
    <n v="2550"/>
    <n v="0"/>
    <n v="0"/>
    <n v="2550"/>
    <n v="0.62"/>
    <n v="1581"/>
    <n v="969"/>
    <n v="0.38"/>
    <x v="6"/>
    <x v="1"/>
    <x v="0"/>
    <d v="2025-07-29T00:00:00"/>
    <n v="3"/>
    <x v="0"/>
  </r>
  <r>
    <s v="AMZ-2025-01483"/>
    <d v="2025-07-26T00:00:00"/>
    <n v="2025"/>
    <x v="6"/>
    <s v="Q3"/>
    <s v="Saturday"/>
    <s v="CUST-97900"/>
    <x v="0"/>
    <x v="38"/>
    <s v="Gujarat"/>
    <x v="2"/>
    <x v="7"/>
    <x v="29"/>
    <n v="5"/>
    <n v="6220"/>
    <n v="31100"/>
    <n v="30"/>
    <n v="9330"/>
    <n v="21770"/>
    <n v="0.48"/>
    <n v="10449.6"/>
    <n v="11320.4"/>
    <n v="0.52"/>
    <x v="2"/>
    <x v="3"/>
    <x v="1"/>
    <d v="2025-07-27T00:00:00"/>
    <m/>
    <x v="0"/>
  </r>
  <r>
    <s v="AMZ-2025-00254"/>
    <d v="2025-07-27T00:00:00"/>
    <n v="2025"/>
    <x v="6"/>
    <s v="Q3"/>
    <s v="Sunday"/>
    <s v="CUST-88504"/>
    <x v="0"/>
    <x v="10"/>
    <s v="Chhattisgarh"/>
    <x v="4"/>
    <x v="7"/>
    <x v="27"/>
    <n v="1"/>
    <n v="850"/>
    <n v="850"/>
    <n v="0"/>
    <n v="0"/>
    <n v="850"/>
    <n v="0.48"/>
    <n v="408"/>
    <n v="442"/>
    <n v="0.52"/>
    <x v="5"/>
    <x v="0"/>
    <x v="2"/>
    <m/>
    <m/>
    <x v="0"/>
  </r>
  <r>
    <s v="AMZ-2025-00794"/>
    <d v="2025-07-27T00:00:00"/>
    <n v="2025"/>
    <x v="6"/>
    <s v="Q3"/>
    <s v="Sunday"/>
    <s v="CUST-68008"/>
    <x v="0"/>
    <x v="38"/>
    <s v="Gujarat"/>
    <x v="2"/>
    <x v="1"/>
    <x v="51"/>
    <n v="4"/>
    <n v="1120"/>
    <n v="4480"/>
    <n v="25"/>
    <n v="1120"/>
    <n v="3360"/>
    <n v="0.35"/>
    <n v="1176"/>
    <n v="2184"/>
    <n v="0.65"/>
    <x v="2"/>
    <x v="3"/>
    <x v="0"/>
    <d v="2025-08-02T00:00:00"/>
    <n v="4"/>
    <x v="0"/>
  </r>
  <r>
    <s v="AMZ-2025-01696"/>
    <d v="2025-07-27T00:00:00"/>
    <n v="2025"/>
    <x v="6"/>
    <s v="Q3"/>
    <s v="Sunday"/>
    <s v="CUST-26361"/>
    <x v="1"/>
    <x v="18"/>
    <s v="Telangana"/>
    <x v="5"/>
    <x v="5"/>
    <x v="52"/>
    <n v="3"/>
    <n v="36000"/>
    <n v="108000"/>
    <n v="20"/>
    <n v="21600"/>
    <n v="86400"/>
    <n v="0.57999999999999996"/>
    <n v="50112"/>
    <n v="36288"/>
    <n v="0.42"/>
    <x v="1"/>
    <x v="0"/>
    <x v="4"/>
    <m/>
    <m/>
    <x v="0"/>
  </r>
  <r>
    <s v="AMZ-2025-01339"/>
    <d v="2025-07-28T00:00:00"/>
    <n v="2025"/>
    <x v="6"/>
    <s v="Q3"/>
    <s v="Monday"/>
    <s v="CUST-70332"/>
    <x v="1"/>
    <x v="5"/>
    <s v="Bihar"/>
    <x v="3"/>
    <x v="1"/>
    <x v="57"/>
    <n v="4"/>
    <n v="1050"/>
    <n v="4200"/>
    <n v="30"/>
    <n v="1260"/>
    <n v="2940"/>
    <n v="0.35"/>
    <n v="1029"/>
    <n v="1911"/>
    <n v="0.65"/>
    <x v="6"/>
    <x v="0"/>
    <x v="0"/>
    <d v="2025-07-31T00:00:00"/>
    <n v="4"/>
    <x v="0"/>
  </r>
  <r>
    <s v="AMZ-2025-01410"/>
    <d v="2025-07-28T00:00:00"/>
    <n v="2025"/>
    <x v="6"/>
    <s v="Q3"/>
    <s v="Monday"/>
    <s v="CUST-28289"/>
    <x v="0"/>
    <x v="6"/>
    <s v="Assam"/>
    <x v="1"/>
    <x v="3"/>
    <x v="81"/>
    <n v="2"/>
    <n v="470"/>
    <n v="940"/>
    <n v="15"/>
    <n v="141"/>
    <n v="799"/>
    <n v="0.5"/>
    <n v="399.5"/>
    <n v="399.5"/>
    <n v="0.5"/>
    <x v="2"/>
    <x v="3"/>
    <x v="0"/>
    <d v="2025-07-31T00:00:00"/>
    <n v="5"/>
    <x v="0"/>
  </r>
  <r>
    <s v="AMZ-2025-00625"/>
    <d v="2025-07-29T00:00:00"/>
    <n v="2025"/>
    <x v="6"/>
    <s v="Q3"/>
    <s v="Tuesday"/>
    <s v="CUST-36680"/>
    <x v="0"/>
    <x v="4"/>
    <s v="Madhya Pradesh"/>
    <x v="2"/>
    <x v="2"/>
    <x v="77"/>
    <n v="3"/>
    <n v="2800"/>
    <n v="8400"/>
    <n v="15"/>
    <n v="1260"/>
    <n v="7140"/>
    <n v="0.45"/>
    <n v="3213"/>
    <n v="3927"/>
    <n v="0.55000000000000004"/>
    <x v="2"/>
    <x v="0"/>
    <x v="0"/>
    <d v="2025-07-31T00:00:00"/>
    <n v="5"/>
    <x v="0"/>
  </r>
  <r>
    <s v="AMZ-2025-00668"/>
    <d v="2025-07-29T00:00:00"/>
    <n v="2025"/>
    <x v="6"/>
    <s v="Q3"/>
    <s v="Tuesday"/>
    <s v="CUST-41029"/>
    <x v="0"/>
    <x v="42"/>
    <s v="Jharkhand"/>
    <x v="3"/>
    <x v="5"/>
    <x v="82"/>
    <n v="5"/>
    <n v="51440"/>
    <n v="257200"/>
    <n v="0"/>
    <n v="0"/>
    <n v="257200"/>
    <n v="0.57999999999999996"/>
    <n v="149176"/>
    <n v="108024"/>
    <n v="0.42"/>
    <x v="5"/>
    <x v="0"/>
    <x v="0"/>
    <d v="2025-08-05T00:00:00"/>
    <n v="5"/>
    <x v="0"/>
  </r>
  <r>
    <s v="AMZ-2025-01630"/>
    <d v="2025-07-29T00:00:00"/>
    <n v="2025"/>
    <x v="6"/>
    <s v="Q3"/>
    <s v="Tuesday"/>
    <s v="CUST-16175"/>
    <x v="0"/>
    <x v="41"/>
    <s v="Punjab"/>
    <x v="0"/>
    <x v="3"/>
    <x v="18"/>
    <n v="2"/>
    <n v="4060"/>
    <n v="8120"/>
    <n v="5"/>
    <n v="406"/>
    <n v="7714"/>
    <n v="0.5"/>
    <n v="3857"/>
    <n v="3857"/>
    <n v="0.5"/>
    <x v="2"/>
    <x v="1"/>
    <x v="0"/>
    <d v="2025-08-01T00:00:00"/>
    <n v="5"/>
    <x v="0"/>
  </r>
  <r>
    <s v="AMZ-2025-00309"/>
    <d v="2025-07-31T00:00:00"/>
    <n v="2025"/>
    <x v="6"/>
    <s v="Q3"/>
    <s v="Thursday"/>
    <s v="CUST-52176"/>
    <x v="1"/>
    <x v="12"/>
    <s v="Andhra Pradesh"/>
    <x v="5"/>
    <x v="0"/>
    <x v="8"/>
    <n v="2"/>
    <n v="5280"/>
    <n v="10560"/>
    <n v="30"/>
    <n v="3168"/>
    <n v="7392"/>
    <n v="0.47"/>
    <n v="3474.24"/>
    <n v="3917.76"/>
    <n v="0.53"/>
    <x v="2"/>
    <x v="2"/>
    <x v="2"/>
    <m/>
    <m/>
    <x v="0"/>
  </r>
  <r>
    <s v="AMZ-2025-00990"/>
    <d v="2025-07-31T00:00:00"/>
    <n v="2025"/>
    <x v="6"/>
    <s v="Q3"/>
    <s v="Thursday"/>
    <s v="CUST-96511"/>
    <x v="1"/>
    <x v="19"/>
    <s v="Tamil Nadu"/>
    <x v="5"/>
    <x v="7"/>
    <x v="29"/>
    <n v="2"/>
    <n v="5070"/>
    <n v="10140"/>
    <n v="0"/>
    <n v="0"/>
    <n v="10140"/>
    <n v="0.48"/>
    <n v="4867.2"/>
    <n v="5272.8"/>
    <n v="0.52"/>
    <x v="5"/>
    <x v="3"/>
    <x v="0"/>
    <d v="2025-08-03T00:00:00"/>
    <n v="5"/>
    <x v="0"/>
  </r>
  <r>
    <s v="AMZ-2025-01129"/>
    <d v="2025-07-31T00:00:00"/>
    <n v="2025"/>
    <x v="6"/>
    <s v="Q3"/>
    <s v="Thursday"/>
    <s v="CUST-40007"/>
    <x v="0"/>
    <x v="31"/>
    <s v="Chhattisgarh"/>
    <x v="4"/>
    <x v="6"/>
    <x v="62"/>
    <n v="4"/>
    <n v="10020"/>
    <n v="40080"/>
    <n v="30"/>
    <n v="12024"/>
    <n v="28056"/>
    <n v="0.52"/>
    <n v="14589.12"/>
    <n v="13466.88"/>
    <n v="0.48"/>
    <x v="1"/>
    <x v="0"/>
    <x v="4"/>
    <m/>
    <m/>
    <x v="0"/>
  </r>
  <r>
    <s v="AMZ-2025-00494"/>
    <d v="2025-08-01T00:00:00"/>
    <n v="2025"/>
    <x v="7"/>
    <s v="Q3"/>
    <s v="Friday"/>
    <s v="CUST-45774"/>
    <x v="0"/>
    <x v="23"/>
    <s v="Manipur"/>
    <x v="1"/>
    <x v="0"/>
    <x v="58"/>
    <n v="5"/>
    <n v="5420"/>
    <n v="27100"/>
    <n v="20"/>
    <n v="5420"/>
    <n v="21680"/>
    <n v="0.47"/>
    <n v="10189.599999999999"/>
    <n v="11490.400000000001"/>
    <n v="0.53"/>
    <x v="2"/>
    <x v="3"/>
    <x v="2"/>
    <m/>
    <m/>
    <x v="0"/>
  </r>
  <r>
    <s v="AMZ-2025-01306"/>
    <d v="2025-08-01T00:00:00"/>
    <n v="2025"/>
    <x v="7"/>
    <s v="Q3"/>
    <s v="Friday"/>
    <s v="CUST-48452"/>
    <x v="0"/>
    <x v="15"/>
    <s v="Kerala"/>
    <x v="5"/>
    <x v="5"/>
    <x v="65"/>
    <n v="1"/>
    <n v="20070"/>
    <n v="20070"/>
    <n v="10"/>
    <n v="2007"/>
    <n v="18063"/>
    <n v="0.57999999999999996"/>
    <n v="10476.539999999999"/>
    <n v="7586.4600000000009"/>
    <n v="0.42000000000000004"/>
    <x v="5"/>
    <x v="2"/>
    <x v="1"/>
    <d v="2025-08-02T00:00:00"/>
    <m/>
    <x v="0"/>
  </r>
  <r>
    <s v="AMZ-2025-01684"/>
    <d v="2025-08-01T00:00:00"/>
    <n v="2025"/>
    <x v="7"/>
    <s v="Q3"/>
    <s v="Friday"/>
    <s v="CUST-49321"/>
    <x v="1"/>
    <x v="21"/>
    <s v="Meghalaya"/>
    <x v="1"/>
    <x v="1"/>
    <x v="57"/>
    <n v="4"/>
    <n v="810"/>
    <n v="3240"/>
    <n v="30"/>
    <n v="972"/>
    <n v="2268"/>
    <n v="0.35"/>
    <n v="793.8"/>
    <n v="1474.2"/>
    <n v="0.65"/>
    <x v="3"/>
    <x v="1"/>
    <x v="0"/>
    <d v="2025-08-08T00:00:00"/>
    <n v="4"/>
    <x v="0"/>
  </r>
  <r>
    <s v="AMZ-2025-00330"/>
    <d v="2025-08-02T00:00:00"/>
    <n v="2025"/>
    <x v="7"/>
    <s v="Q3"/>
    <s v="Saturday"/>
    <s v="CUST-19710"/>
    <x v="1"/>
    <x v="16"/>
    <s v="Tripura"/>
    <x v="1"/>
    <x v="7"/>
    <x v="63"/>
    <n v="4"/>
    <n v="3100"/>
    <n v="12400"/>
    <n v="10"/>
    <n v="1240"/>
    <n v="11160"/>
    <n v="0.48"/>
    <n v="5356.8"/>
    <n v="5803.2"/>
    <n v="0.52"/>
    <x v="3"/>
    <x v="1"/>
    <x v="1"/>
    <d v="2025-08-06T00:00:00"/>
    <m/>
    <x v="0"/>
  </r>
  <r>
    <s v="AMZ-2025-00349"/>
    <d v="2025-08-02T00:00:00"/>
    <n v="2025"/>
    <x v="7"/>
    <s v="Q3"/>
    <s v="Saturday"/>
    <s v="CUST-11220"/>
    <x v="1"/>
    <x v="10"/>
    <s v="Chhattisgarh"/>
    <x v="4"/>
    <x v="6"/>
    <x v="43"/>
    <n v="3"/>
    <n v="11510"/>
    <n v="34530"/>
    <n v="30"/>
    <n v="10359"/>
    <n v="24171"/>
    <n v="0.52"/>
    <n v="12568.92"/>
    <n v="11602.08"/>
    <n v="0.48"/>
    <x v="2"/>
    <x v="2"/>
    <x v="2"/>
    <m/>
    <m/>
    <x v="0"/>
  </r>
  <r>
    <s v="AMZ-2025-00417"/>
    <d v="2025-08-02T00:00:00"/>
    <n v="2025"/>
    <x v="7"/>
    <s v="Q3"/>
    <s v="Saturday"/>
    <s v="CUST-26544"/>
    <x v="1"/>
    <x v="0"/>
    <s v="Rajasthan"/>
    <x v="0"/>
    <x v="4"/>
    <x v="72"/>
    <n v="2"/>
    <n v="310"/>
    <n v="620"/>
    <n v="10"/>
    <n v="62"/>
    <n v="558"/>
    <n v="0.62"/>
    <n v="345.96"/>
    <n v="212.04000000000002"/>
    <n v="0.38000000000000006"/>
    <x v="6"/>
    <x v="2"/>
    <x v="2"/>
    <m/>
    <m/>
    <x v="0"/>
  </r>
  <r>
    <s v="AMZ-2025-00458"/>
    <d v="2025-08-02T00:00:00"/>
    <n v="2025"/>
    <x v="7"/>
    <s v="Q3"/>
    <s v="Saturday"/>
    <s v="CUST-62581"/>
    <x v="0"/>
    <x v="49"/>
    <s v="Uttarakhand"/>
    <x v="4"/>
    <x v="6"/>
    <x v="60"/>
    <n v="2"/>
    <n v="11770"/>
    <n v="23540"/>
    <n v="0"/>
    <n v="0"/>
    <n v="23540"/>
    <n v="0.52"/>
    <n v="12240.800000000001"/>
    <n v="11299.199999999999"/>
    <n v="0.47999999999999993"/>
    <x v="6"/>
    <x v="3"/>
    <x v="0"/>
    <d v="2025-08-09T00:00:00"/>
    <n v="4"/>
    <x v="0"/>
  </r>
  <r>
    <s v="AMZ-2025-00465"/>
    <d v="2025-08-02T00:00:00"/>
    <n v="2025"/>
    <x v="7"/>
    <s v="Q3"/>
    <s v="Saturday"/>
    <s v="CUST-53279"/>
    <x v="0"/>
    <x v="5"/>
    <s v="Bihar"/>
    <x v="3"/>
    <x v="4"/>
    <x v="64"/>
    <n v="2"/>
    <n v="220"/>
    <n v="440"/>
    <n v="0"/>
    <n v="0"/>
    <n v="440"/>
    <n v="0.62"/>
    <n v="272.8"/>
    <n v="167.2"/>
    <n v="0.37999999999999995"/>
    <x v="5"/>
    <x v="0"/>
    <x v="3"/>
    <m/>
    <m/>
    <x v="1"/>
  </r>
  <r>
    <s v="AMZ-2025-01682"/>
    <d v="2025-08-02T00:00:00"/>
    <n v="2025"/>
    <x v="7"/>
    <s v="Q3"/>
    <s v="Saturday"/>
    <s v="CUST-29410"/>
    <x v="1"/>
    <x v="1"/>
    <s v="Assam"/>
    <x v="1"/>
    <x v="2"/>
    <x v="61"/>
    <n v="3"/>
    <n v="3530"/>
    <n v="10590"/>
    <n v="15"/>
    <n v="1588.5"/>
    <n v="9001.5"/>
    <n v="0.45"/>
    <n v="4050.6750000000002"/>
    <n v="4950.8249999999998"/>
    <n v="0.54999999999999993"/>
    <x v="5"/>
    <x v="1"/>
    <x v="0"/>
    <d v="2025-08-03T00:00:00"/>
    <n v="3"/>
    <x v="0"/>
  </r>
  <r>
    <s v="AMZ-2025-00107"/>
    <d v="2025-08-03T00:00:00"/>
    <n v="2025"/>
    <x v="7"/>
    <s v="Q3"/>
    <s v="Sunday"/>
    <s v="CUST-62521"/>
    <x v="1"/>
    <x v="12"/>
    <s v="Andhra Pradesh"/>
    <x v="5"/>
    <x v="4"/>
    <x v="11"/>
    <n v="3"/>
    <n v="240"/>
    <n v="720"/>
    <n v="0"/>
    <n v="0"/>
    <n v="720"/>
    <n v="0.62"/>
    <n v="446.4"/>
    <n v="273.60000000000002"/>
    <n v="0.38"/>
    <x v="1"/>
    <x v="0"/>
    <x v="0"/>
    <d v="2025-08-05T00:00:00"/>
    <n v="5"/>
    <x v="0"/>
  </r>
  <r>
    <s v="AMZ-2025-00197"/>
    <d v="2025-08-03T00:00:00"/>
    <n v="2025"/>
    <x v="7"/>
    <s v="Q3"/>
    <s v="Sunday"/>
    <s v="CUST-19016"/>
    <x v="0"/>
    <x v="49"/>
    <s v="Uttarakhand"/>
    <x v="4"/>
    <x v="7"/>
    <x v="55"/>
    <n v="3"/>
    <n v="7120"/>
    <n v="21360"/>
    <n v="10"/>
    <n v="2136"/>
    <n v="19224"/>
    <n v="0.48"/>
    <n v="9227.52"/>
    <n v="9996.48"/>
    <n v="0.52"/>
    <x v="4"/>
    <x v="1"/>
    <x v="3"/>
    <m/>
    <m/>
    <x v="1"/>
  </r>
  <r>
    <s v="AMZ-2025-01088"/>
    <d v="2025-08-03T00:00:00"/>
    <n v="2025"/>
    <x v="7"/>
    <s v="Q3"/>
    <s v="Sunday"/>
    <s v="CUST-51704"/>
    <x v="0"/>
    <x v="23"/>
    <s v="Manipur"/>
    <x v="1"/>
    <x v="6"/>
    <x v="43"/>
    <n v="2"/>
    <n v="9000"/>
    <n v="18000"/>
    <n v="0"/>
    <n v="0"/>
    <n v="18000"/>
    <n v="0.52"/>
    <n v="9360"/>
    <n v="8640"/>
    <n v="0.48"/>
    <x v="4"/>
    <x v="1"/>
    <x v="1"/>
    <d v="2025-08-04T00:00:00"/>
    <m/>
    <x v="0"/>
  </r>
  <r>
    <s v="AMZ-2025-01668"/>
    <d v="2025-08-03T00:00:00"/>
    <n v="2025"/>
    <x v="7"/>
    <s v="Q3"/>
    <s v="Sunday"/>
    <s v="CUST-95717"/>
    <x v="0"/>
    <x v="40"/>
    <s v="Uttar Pradesh"/>
    <x v="0"/>
    <x v="6"/>
    <x v="17"/>
    <n v="2"/>
    <n v="11870"/>
    <n v="23740"/>
    <n v="20"/>
    <n v="4748"/>
    <n v="18992"/>
    <n v="0.52"/>
    <n v="9875.84"/>
    <n v="9116.16"/>
    <n v="0.48"/>
    <x v="3"/>
    <x v="1"/>
    <x v="1"/>
    <d v="2025-08-06T00:00:00"/>
    <m/>
    <x v="0"/>
  </r>
  <r>
    <s v="AMZ-2025-00509"/>
    <d v="2025-08-04T00:00:00"/>
    <n v="2025"/>
    <x v="7"/>
    <s v="Q3"/>
    <s v="Monday"/>
    <s v="CUST-25129"/>
    <x v="0"/>
    <x v="2"/>
    <s v="Haryana"/>
    <x v="0"/>
    <x v="2"/>
    <x v="77"/>
    <n v="1"/>
    <n v="420"/>
    <n v="420"/>
    <n v="0"/>
    <n v="0"/>
    <n v="420"/>
    <n v="0.45"/>
    <n v="189"/>
    <n v="231"/>
    <n v="0.55000000000000004"/>
    <x v="4"/>
    <x v="1"/>
    <x v="3"/>
    <m/>
    <m/>
    <x v="1"/>
  </r>
  <r>
    <s v="AMZ-2025-00607"/>
    <d v="2025-08-04T00:00:00"/>
    <n v="2025"/>
    <x v="7"/>
    <s v="Q3"/>
    <s v="Monday"/>
    <s v="CUST-65771"/>
    <x v="0"/>
    <x v="19"/>
    <s v="Tamil Nadu"/>
    <x v="5"/>
    <x v="4"/>
    <x v="71"/>
    <n v="2"/>
    <n v="550"/>
    <n v="1100"/>
    <n v="5"/>
    <n v="55"/>
    <n v="1045"/>
    <n v="0.62"/>
    <n v="647.9"/>
    <n v="397.1"/>
    <n v="0.38"/>
    <x v="0"/>
    <x v="1"/>
    <x v="0"/>
    <d v="2025-08-11T00:00:00"/>
    <n v="3"/>
    <x v="0"/>
  </r>
  <r>
    <s v="AMZ-2025-00730"/>
    <d v="2025-08-04T00:00:00"/>
    <n v="2025"/>
    <x v="7"/>
    <s v="Q3"/>
    <s v="Monday"/>
    <s v="CUST-72746"/>
    <x v="0"/>
    <x v="31"/>
    <s v="Chhattisgarh"/>
    <x v="4"/>
    <x v="2"/>
    <x v="61"/>
    <n v="2"/>
    <n v="1510"/>
    <n v="3020"/>
    <n v="20"/>
    <n v="604"/>
    <n v="2416"/>
    <n v="0.45"/>
    <n v="1087.2"/>
    <n v="1328.8"/>
    <n v="0.54999999999999993"/>
    <x v="6"/>
    <x v="2"/>
    <x v="0"/>
    <d v="2025-08-05T00:00:00"/>
    <n v="5"/>
    <x v="0"/>
  </r>
  <r>
    <s v="AMZ-2025-00828"/>
    <d v="2025-08-04T00:00:00"/>
    <n v="2025"/>
    <x v="7"/>
    <s v="Q3"/>
    <s v="Monday"/>
    <s v="CUST-59808"/>
    <x v="0"/>
    <x v="25"/>
    <s v="Odisha"/>
    <x v="3"/>
    <x v="1"/>
    <x v="66"/>
    <n v="2"/>
    <n v="1130"/>
    <n v="2260"/>
    <n v="30"/>
    <n v="678"/>
    <n v="1582"/>
    <n v="0.35"/>
    <n v="553.69999999999993"/>
    <n v="1028.3000000000002"/>
    <n v="0.65000000000000013"/>
    <x v="6"/>
    <x v="1"/>
    <x v="1"/>
    <d v="2025-08-09T00:00:00"/>
    <m/>
    <x v="0"/>
  </r>
  <r>
    <s v="AMZ-2025-01679"/>
    <d v="2025-08-04T00:00:00"/>
    <n v="2025"/>
    <x v="7"/>
    <s v="Q3"/>
    <s v="Monday"/>
    <s v="CUST-29410"/>
    <x v="1"/>
    <x v="1"/>
    <s v="Assam"/>
    <x v="1"/>
    <x v="2"/>
    <x v="23"/>
    <n v="1"/>
    <n v="1810"/>
    <n v="1810"/>
    <n v="0"/>
    <n v="0"/>
    <n v="1810"/>
    <n v="0.45"/>
    <n v="814.5"/>
    <n v="995.5"/>
    <n v="0.55000000000000004"/>
    <x v="1"/>
    <x v="1"/>
    <x v="0"/>
    <d v="2025-08-06T00:00:00"/>
    <n v="3"/>
    <x v="0"/>
  </r>
  <r>
    <s v="AMZ-2025-00070"/>
    <d v="2025-08-05T00:00:00"/>
    <n v="2025"/>
    <x v="7"/>
    <s v="Q3"/>
    <s v="Tuesday"/>
    <s v="CUST-30033"/>
    <x v="0"/>
    <x v="36"/>
    <s v="Andhra Pradesh"/>
    <x v="5"/>
    <x v="6"/>
    <x v="60"/>
    <n v="5"/>
    <n v="10910"/>
    <n v="54550"/>
    <n v="0"/>
    <n v="0"/>
    <n v="54550"/>
    <n v="0.52"/>
    <n v="28366"/>
    <n v="26184"/>
    <n v="0.48"/>
    <x v="2"/>
    <x v="2"/>
    <x v="2"/>
    <m/>
    <m/>
    <x v="0"/>
  </r>
  <r>
    <s v="AMZ-2025-00696"/>
    <d v="2025-08-05T00:00:00"/>
    <n v="2025"/>
    <x v="7"/>
    <s v="Q3"/>
    <s v="Tuesday"/>
    <s v="CUST-35995"/>
    <x v="1"/>
    <x v="1"/>
    <s v="Assam"/>
    <x v="1"/>
    <x v="4"/>
    <x v="78"/>
    <n v="4"/>
    <n v="870"/>
    <n v="3480"/>
    <n v="15"/>
    <n v="522"/>
    <n v="2958"/>
    <n v="0.62"/>
    <n v="1833.96"/>
    <n v="1124.04"/>
    <n v="0.38"/>
    <x v="5"/>
    <x v="1"/>
    <x v="0"/>
    <d v="2025-08-10T00:00:00"/>
    <n v="4"/>
    <x v="0"/>
  </r>
  <r>
    <s v="AMZ-2025-00863"/>
    <d v="2025-08-05T00:00:00"/>
    <n v="2025"/>
    <x v="7"/>
    <s v="Q3"/>
    <s v="Tuesday"/>
    <s v="CUST-31992"/>
    <x v="1"/>
    <x v="34"/>
    <s v="Meghalaya"/>
    <x v="1"/>
    <x v="0"/>
    <x v="76"/>
    <n v="3"/>
    <n v="2440"/>
    <n v="7320"/>
    <n v="30"/>
    <n v="2196"/>
    <n v="5124"/>
    <n v="0.47"/>
    <n v="2408.2799999999997"/>
    <n v="2715.7200000000003"/>
    <n v="0.53"/>
    <x v="1"/>
    <x v="0"/>
    <x v="0"/>
    <d v="2025-08-07T00:00:00"/>
    <n v="5"/>
    <x v="0"/>
  </r>
  <r>
    <s v="AMZ-2025-01018"/>
    <d v="2025-08-05T00:00:00"/>
    <n v="2025"/>
    <x v="7"/>
    <s v="Q3"/>
    <s v="Tuesday"/>
    <s v="CUST-45003"/>
    <x v="0"/>
    <x v="26"/>
    <s v="Uttarakhand"/>
    <x v="4"/>
    <x v="0"/>
    <x v="6"/>
    <n v="3"/>
    <n v="1800"/>
    <n v="5400"/>
    <n v="0"/>
    <n v="0"/>
    <n v="5400"/>
    <n v="0.47"/>
    <n v="2538"/>
    <n v="2862"/>
    <n v="0.53"/>
    <x v="0"/>
    <x v="1"/>
    <x v="4"/>
    <m/>
    <m/>
    <x v="0"/>
  </r>
  <r>
    <s v="AMZ-2025-01533"/>
    <d v="2025-08-05T00:00:00"/>
    <n v="2025"/>
    <x v="7"/>
    <s v="Q3"/>
    <s v="Tuesday"/>
    <s v="CUST-29887"/>
    <x v="0"/>
    <x v="4"/>
    <s v="Madhya Pradesh"/>
    <x v="2"/>
    <x v="3"/>
    <x v="54"/>
    <n v="3"/>
    <n v="830"/>
    <n v="2490"/>
    <n v="20"/>
    <n v="498"/>
    <n v="1992"/>
    <n v="0.5"/>
    <n v="996"/>
    <n v="996"/>
    <n v="0.5"/>
    <x v="5"/>
    <x v="2"/>
    <x v="1"/>
    <d v="2025-08-08T00:00:00"/>
    <m/>
    <x v="0"/>
  </r>
  <r>
    <s v="AMZ-2025-00468"/>
    <d v="2025-08-06T00:00:00"/>
    <n v="2025"/>
    <x v="7"/>
    <s v="Q3"/>
    <s v="Wednesday"/>
    <s v="CUST-53279"/>
    <x v="0"/>
    <x v="5"/>
    <s v="Bihar"/>
    <x v="3"/>
    <x v="1"/>
    <x v="66"/>
    <n v="4"/>
    <n v="240"/>
    <n v="960"/>
    <n v="15"/>
    <n v="144"/>
    <n v="816"/>
    <n v="0.35"/>
    <n v="285.59999999999997"/>
    <n v="530.40000000000009"/>
    <n v="0.65000000000000013"/>
    <x v="0"/>
    <x v="3"/>
    <x v="0"/>
    <d v="2025-08-08T00:00:00"/>
    <n v="3"/>
    <x v="0"/>
  </r>
  <r>
    <s v="AMZ-2025-01391"/>
    <d v="2025-08-06T00:00:00"/>
    <n v="2025"/>
    <x v="7"/>
    <s v="Q3"/>
    <s v="Wednesday"/>
    <s v="CUST-69087"/>
    <x v="0"/>
    <x v="31"/>
    <s v="Chhattisgarh"/>
    <x v="4"/>
    <x v="6"/>
    <x v="67"/>
    <n v="3"/>
    <n v="7790"/>
    <n v="23370"/>
    <n v="10"/>
    <n v="2337"/>
    <n v="21033"/>
    <n v="0.52"/>
    <n v="10937.16"/>
    <n v="10095.84"/>
    <n v="0.48"/>
    <x v="1"/>
    <x v="3"/>
    <x v="0"/>
    <d v="2025-08-11T00:00:00"/>
    <n v="4"/>
    <x v="0"/>
  </r>
  <r>
    <s v="AMZ-2025-01567"/>
    <d v="2025-08-06T00:00:00"/>
    <n v="2025"/>
    <x v="7"/>
    <s v="Q3"/>
    <s v="Wednesday"/>
    <s v="CUST-55082"/>
    <x v="0"/>
    <x v="21"/>
    <s v="Meghalaya"/>
    <x v="1"/>
    <x v="5"/>
    <x v="14"/>
    <n v="1"/>
    <n v="9310"/>
    <n v="9310"/>
    <n v="10"/>
    <n v="931"/>
    <n v="8379"/>
    <n v="0.57999999999999996"/>
    <n v="4859.82"/>
    <n v="3519.1800000000003"/>
    <n v="0.42000000000000004"/>
    <x v="3"/>
    <x v="1"/>
    <x v="0"/>
    <d v="2025-08-08T00:00:00"/>
    <n v="3"/>
    <x v="0"/>
  </r>
  <r>
    <s v="AMZ-2025-00663"/>
    <d v="2025-08-07T00:00:00"/>
    <n v="2025"/>
    <x v="7"/>
    <s v="Q3"/>
    <s v="Thursday"/>
    <s v="CUST-57739"/>
    <x v="1"/>
    <x v="10"/>
    <s v="Chhattisgarh"/>
    <x v="4"/>
    <x v="4"/>
    <x v="7"/>
    <n v="2"/>
    <n v="270"/>
    <n v="540"/>
    <n v="5"/>
    <n v="27"/>
    <n v="513"/>
    <n v="0.62"/>
    <n v="318.06"/>
    <n v="194.94"/>
    <n v="0.38"/>
    <x v="2"/>
    <x v="1"/>
    <x v="4"/>
    <m/>
    <m/>
    <x v="0"/>
  </r>
  <r>
    <s v="AMZ-2025-00665"/>
    <d v="2025-08-07T00:00:00"/>
    <n v="2025"/>
    <x v="7"/>
    <s v="Q3"/>
    <s v="Thursday"/>
    <s v="CUST-70068"/>
    <x v="1"/>
    <x v="20"/>
    <s v="Maharashtra"/>
    <x v="2"/>
    <x v="1"/>
    <x v="51"/>
    <n v="2"/>
    <n v="1300"/>
    <n v="2600"/>
    <n v="25"/>
    <n v="650"/>
    <n v="1950"/>
    <n v="0.35"/>
    <n v="682.5"/>
    <n v="1267.5"/>
    <n v="0.65"/>
    <x v="6"/>
    <x v="0"/>
    <x v="0"/>
    <d v="2025-08-10T00:00:00"/>
    <n v="5"/>
    <x v="0"/>
  </r>
  <r>
    <s v="AMZ-2025-00765"/>
    <d v="2025-08-07T00:00:00"/>
    <n v="2025"/>
    <x v="7"/>
    <s v="Q3"/>
    <s v="Thursday"/>
    <s v="CUST-65057"/>
    <x v="0"/>
    <x v="22"/>
    <s v="Delhi"/>
    <x v="0"/>
    <x v="3"/>
    <x v="81"/>
    <n v="3"/>
    <n v="1040"/>
    <n v="3120"/>
    <n v="0"/>
    <n v="0"/>
    <n v="3120"/>
    <n v="0.5"/>
    <n v="1560"/>
    <n v="1560"/>
    <n v="0.5"/>
    <x v="5"/>
    <x v="0"/>
    <x v="0"/>
    <d v="2025-08-14T00:00:00"/>
    <n v="5"/>
    <x v="0"/>
  </r>
  <r>
    <s v="AMZ-2025-00958"/>
    <d v="2025-08-08T00:00:00"/>
    <n v="2025"/>
    <x v="7"/>
    <s v="Q3"/>
    <s v="Friday"/>
    <s v="CUST-61876"/>
    <x v="0"/>
    <x v="10"/>
    <s v="Chhattisgarh"/>
    <x v="4"/>
    <x v="1"/>
    <x v="2"/>
    <n v="5"/>
    <n v="1030"/>
    <n v="5150"/>
    <n v="10"/>
    <n v="515"/>
    <n v="4635"/>
    <n v="0.35"/>
    <n v="1622.25"/>
    <n v="3012.75"/>
    <n v="0.65"/>
    <x v="5"/>
    <x v="1"/>
    <x v="3"/>
    <m/>
    <m/>
    <x v="1"/>
  </r>
  <r>
    <s v="AMZ-2025-01040"/>
    <d v="2025-08-08T00:00:00"/>
    <n v="2025"/>
    <x v="7"/>
    <s v="Q3"/>
    <s v="Friday"/>
    <s v="CUST-42591"/>
    <x v="0"/>
    <x v="33"/>
    <s v="Madhya Pradesh"/>
    <x v="2"/>
    <x v="1"/>
    <x v="66"/>
    <n v="3"/>
    <n v="500"/>
    <n v="1500"/>
    <n v="30"/>
    <n v="450"/>
    <n v="1050"/>
    <n v="0.35"/>
    <n v="367.5"/>
    <n v="682.5"/>
    <n v="0.65"/>
    <x v="5"/>
    <x v="2"/>
    <x v="0"/>
    <d v="2025-08-14T00:00:00"/>
    <n v="4"/>
    <x v="0"/>
  </r>
  <r>
    <s v="AMZ-2025-00136"/>
    <d v="2025-08-09T00:00:00"/>
    <n v="2025"/>
    <x v="7"/>
    <s v="Q3"/>
    <s v="Saturday"/>
    <s v="CUST-98381"/>
    <x v="0"/>
    <x v="10"/>
    <s v="Chhattisgarh"/>
    <x v="4"/>
    <x v="6"/>
    <x v="67"/>
    <n v="2"/>
    <n v="7610"/>
    <n v="15220"/>
    <n v="0"/>
    <n v="0"/>
    <n v="15220"/>
    <n v="0.52"/>
    <n v="7914.4000000000005"/>
    <n v="7305.5999999999995"/>
    <n v="0.48"/>
    <x v="2"/>
    <x v="2"/>
    <x v="0"/>
    <d v="2025-08-12T00:00:00"/>
    <n v="4"/>
    <x v="0"/>
  </r>
  <r>
    <s v="AMZ-2025-01322"/>
    <d v="2025-08-09T00:00:00"/>
    <n v="2025"/>
    <x v="7"/>
    <s v="Q3"/>
    <s v="Saturday"/>
    <s v="CUST-68529"/>
    <x v="0"/>
    <x v="31"/>
    <s v="Chhattisgarh"/>
    <x v="4"/>
    <x v="7"/>
    <x v="55"/>
    <n v="5"/>
    <n v="4580"/>
    <n v="22900"/>
    <n v="0"/>
    <n v="0"/>
    <n v="22900"/>
    <n v="0.48"/>
    <n v="10992"/>
    <n v="11908"/>
    <n v="0.52"/>
    <x v="3"/>
    <x v="0"/>
    <x v="1"/>
    <d v="2025-08-11T00:00:00"/>
    <m/>
    <x v="0"/>
  </r>
  <r>
    <s v="AMZ-2025-01460"/>
    <d v="2025-08-09T00:00:00"/>
    <n v="2025"/>
    <x v="7"/>
    <s v="Q3"/>
    <s v="Saturday"/>
    <s v="CUST-95909"/>
    <x v="0"/>
    <x v="10"/>
    <s v="Chhattisgarh"/>
    <x v="4"/>
    <x v="3"/>
    <x v="42"/>
    <n v="2"/>
    <n v="730"/>
    <n v="1460"/>
    <n v="20"/>
    <n v="292"/>
    <n v="1168"/>
    <n v="0.5"/>
    <n v="584"/>
    <n v="584"/>
    <n v="0.5"/>
    <x v="4"/>
    <x v="3"/>
    <x v="0"/>
    <d v="2025-08-15T00:00:00"/>
    <n v="4"/>
    <x v="0"/>
  </r>
  <r>
    <s v="AMZ-2025-01582"/>
    <d v="2025-08-09T00:00:00"/>
    <n v="2025"/>
    <x v="7"/>
    <s v="Q3"/>
    <s v="Saturday"/>
    <s v="CUST-96673"/>
    <x v="1"/>
    <x v="17"/>
    <s v="Rajasthan"/>
    <x v="0"/>
    <x v="4"/>
    <x v="25"/>
    <n v="3"/>
    <n v="150"/>
    <n v="450"/>
    <n v="15"/>
    <n v="67.5"/>
    <n v="382.5"/>
    <n v="0.62"/>
    <n v="237.15"/>
    <n v="145.35"/>
    <n v="0.38"/>
    <x v="4"/>
    <x v="0"/>
    <x v="0"/>
    <d v="2025-08-11T00:00:00"/>
    <n v="3"/>
    <x v="0"/>
  </r>
  <r>
    <s v="AMZ-2025-00317"/>
    <d v="2025-08-10T00:00:00"/>
    <n v="2025"/>
    <x v="7"/>
    <s v="Q3"/>
    <s v="Sunday"/>
    <s v="CUST-89818"/>
    <x v="0"/>
    <x v="42"/>
    <s v="Jharkhand"/>
    <x v="3"/>
    <x v="3"/>
    <x v="59"/>
    <n v="2"/>
    <n v="1510"/>
    <n v="3020"/>
    <n v="10"/>
    <n v="302"/>
    <n v="2718"/>
    <n v="0.5"/>
    <n v="1359"/>
    <n v="1359"/>
    <n v="0.5"/>
    <x v="3"/>
    <x v="2"/>
    <x v="0"/>
    <d v="2025-08-14T00:00:00"/>
    <n v="3"/>
    <x v="0"/>
  </r>
  <r>
    <s v="AMZ-2025-00821"/>
    <d v="2025-08-10T00:00:00"/>
    <n v="2025"/>
    <x v="7"/>
    <s v="Q3"/>
    <s v="Sunday"/>
    <s v="CUST-96752"/>
    <x v="1"/>
    <x v="35"/>
    <s v="West Bengal"/>
    <x v="3"/>
    <x v="4"/>
    <x v="25"/>
    <n v="3"/>
    <n v="710"/>
    <n v="2130"/>
    <n v="10"/>
    <n v="213"/>
    <n v="1917"/>
    <n v="0.62"/>
    <n v="1188.54"/>
    <n v="728.46"/>
    <n v="0.38"/>
    <x v="6"/>
    <x v="1"/>
    <x v="0"/>
    <d v="2025-08-15T00:00:00"/>
    <n v="5"/>
    <x v="0"/>
  </r>
  <r>
    <s v="AMZ-2025-00876"/>
    <d v="2025-08-10T00:00:00"/>
    <n v="2025"/>
    <x v="7"/>
    <s v="Q3"/>
    <s v="Sunday"/>
    <s v="CUST-34727"/>
    <x v="0"/>
    <x v="16"/>
    <s v="Tripura"/>
    <x v="1"/>
    <x v="6"/>
    <x v="35"/>
    <n v="2"/>
    <n v="850"/>
    <n v="1700"/>
    <n v="0"/>
    <n v="0"/>
    <n v="1700"/>
    <n v="0.52"/>
    <n v="884"/>
    <n v="816"/>
    <n v="0.48"/>
    <x v="6"/>
    <x v="2"/>
    <x v="0"/>
    <d v="2025-08-12T00:00:00"/>
    <n v="4"/>
    <x v="0"/>
  </r>
  <r>
    <s v="AMZ-2025-01269"/>
    <d v="2025-08-10T00:00:00"/>
    <n v="2025"/>
    <x v="7"/>
    <s v="Q3"/>
    <s v="Sunday"/>
    <s v="CUST-66179"/>
    <x v="1"/>
    <x v="51"/>
    <s v="Madhya Pradesh"/>
    <x v="2"/>
    <x v="5"/>
    <x v="32"/>
    <n v="5"/>
    <n v="9690"/>
    <n v="48450"/>
    <n v="0"/>
    <n v="0"/>
    <n v="48450"/>
    <n v="0.57999999999999996"/>
    <n v="28100.999999999996"/>
    <n v="20349.000000000004"/>
    <n v="0.4200000000000001"/>
    <x v="5"/>
    <x v="0"/>
    <x v="0"/>
    <d v="2025-08-17T00:00:00"/>
    <n v="3"/>
    <x v="0"/>
  </r>
  <r>
    <s v="AMZ-2025-00538"/>
    <d v="2025-08-11T00:00:00"/>
    <n v="2025"/>
    <x v="7"/>
    <s v="Q3"/>
    <s v="Monday"/>
    <s v="CUST-17492"/>
    <x v="1"/>
    <x v="23"/>
    <s v="Manipur"/>
    <x v="1"/>
    <x v="5"/>
    <x v="46"/>
    <n v="1"/>
    <n v="52760"/>
    <n v="52760"/>
    <n v="0"/>
    <n v="0"/>
    <n v="52760"/>
    <n v="0.57999999999999996"/>
    <n v="30600.799999999999"/>
    <n v="22159.200000000001"/>
    <n v="0.42000000000000004"/>
    <x v="6"/>
    <x v="2"/>
    <x v="0"/>
    <d v="2025-08-17T00:00:00"/>
    <n v="5"/>
    <x v="0"/>
  </r>
  <r>
    <s v="AMZ-2025-00558"/>
    <d v="2025-08-11T00:00:00"/>
    <n v="2025"/>
    <x v="7"/>
    <s v="Q3"/>
    <s v="Monday"/>
    <s v="CUST-96499"/>
    <x v="0"/>
    <x v="26"/>
    <s v="Uttarakhand"/>
    <x v="4"/>
    <x v="5"/>
    <x v="32"/>
    <n v="2"/>
    <n v="5860"/>
    <n v="11720"/>
    <n v="30"/>
    <n v="3516"/>
    <n v="8204"/>
    <n v="0.57999999999999996"/>
    <n v="4758.32"/>
    <n v="3445.6800000000003"/>
    <n v="0.42000000000000004"/>
    <x v="6"/>
    <x v="2"/>
    <x v="0"/>
    <d v="2025-08-17T00:00:00"/>
    <n v="4"/>
    <x v="0"/>
  </r>
  <r>
    <s v="AMZ-2025-01317"/>
    <d v="2025-08-11T00:00:00"/>
    <n v="2025"/>
    <x v="7"/>
    <s v="Q3"/>
    <s v="Monday"/>
    <s v="CUST-46434"/>
    <x v="0"/>
    <x v="38"/>
    <s v="Gujarat"/>
    <x v="2"/>
    <x v="4"/>
    <x v="7"/>
    <n v="5"/>
    <n v="440"/>
    <n v="2200"/>
    <n v="10"/>
    <n v="220"/>
    <n v="1980"/>
    <n v="0.62"/>
    <n v="1227.5999999999999"/>
    <n v="752.40000000000009"/>
    <n v="0.38000000000000006"/>
    <x v="1"/>
    <x v="2"/>
    <x v="3"/>
    <m/>
    <m/>
    <x v="1"/>
  </r>
  <r>
    <s v="AMZ-2025-01672"/>
    <d v="2025-08-11T00:00:00"/>
    <n v="2025"/>
    <x v="7"/>
    <s v="Q3"/>
    <s v="Monday"/>
    <s v="CUST-99192"/>
    <x v="1"/>
    <x v="23"/>
    <s v="Manipur"/>
    <x v="1"/>
    <x v="1"/>
    <x v="66"/>
    <n v="4"/>
    <n v="1230"/>
    <n v="4920"/>
    <n v="5"/>
    <n v="246"/>
    <n v="4674"/>
    <n v="0.35"/>
    <n v="1635.8999999999999"/>
    <n v="3038.1000000000004"/>
    <n v="0.65000000000000013"/>
    <x v="5"/>
    <x v="0"/>
    <x v="2"/>
    <m/>
    <m/>
    <x v="0"/>
  </r>
  <r>
    <s v="AMZ-2025-01432"/>
    <d v="2025-08-12T00:00:00"/>
    <n v="2025"/>
    <x v="7"/>
    <s v="Q3"/>
    <s v="Tuesday"/>
    <s v="CUST-34050"/>
    <x v="1"/>
    <x v="3"/>
    <s v="Goa"/>
    <x v="2"/>
    <x v="1"/>
    <x v="57"/>
    <n v="4"/>
    <n v="1190"/>
    <n v="4760"/>
    <n v="25"/>
    <n v="1190"/>
    <n v="3570"/>
    <n v="0.35"/>
    <n v="1249.5"/>
    <n v="2320.5"/>
    <n v="0.65"/>
    <x v="3"/>
    <x v="0"/>
    <x v="0"/>
    <d v="2025-08-17T00:00:00"/>
    <n v="4"/>
    <x v="0"/>
  </r>
  <r>
    <s v="AMZ-2025-01615"/>
    <d v="2025-08-12T00:00:00"/>
    <n v="2025"/>
    <x v="7"/>
    <s v="Q3"/>
    <s v="Tuesday"/>
    <s v="CUST-67654"/>
    <x v="1"/>
    <x v="30"/>
    <s v="Punjab"/>
    <x v="0"/>
    <x v="0"/>
    <x v="12"/>
    <n v="3"/>
    <n v="3760"/>
    <n v="11280"/>
    <n v="0"/>
    <n v="0"/>
    <n v="11280"/>
    <n v="0.47"/>
    <n v="5301.5999999999995"/>
    <n v="5978.4000000000005"/>
    <n v="0.53"/>
    <x v="5"/>
    <x v="0"/>
    <x v="0"/>
    <d v="2025-08-13T00:00:00"/>
    <n v="5"/>
    <x v="0"/>
  </r>
  <r>
    <s v="AMZ-2025-00020"/>
    <d v="2025-08-13T00:00:00"/>
    <n v="2025"/>
    <x v="7"/>
    <s v="Q3"/>
    <s v="Wednesday"/>
    <s v="CUST-95215"/>
    <x v="1"/>
    <x v="6"/>
    <s v="Assam"/>
    <x v="1"/>
    <x v="7"/>
    <x v="27"/>
    <n v="1"/>
    <n v="4160"/>
    <n v="4160"/>
    <n v="0"/>
    <n v="0"/>
    <n v="4160"/>
    <n v="0.48"/>
    <n v="1996.8"/>
    <n v="2163.1999999999998"/>
    <n v="0.51999999999999991"/>
    <x v="5"/>
    <x v="1"/>
    <x v="2"/>
    <m/>
    <m/>
    <x v="0"/>
  </r>
  <r>
    <s v="AMZ-2025-00133"/>
    <d v="2025-08-13T00:00:00"/>
    <n v="2025"/>
    <x v="7"/>
    <s v="Q3"/>
    <s v="Wednesday"/>
    <s v="CUST-83060"/>
    <x v="0"/>
    <x v="11"/>
    <s v="Haryana"/>
    <x v="0"/>
    <x v="0"/>
    <x v="49"/>
    <n v="4"/>
    <n v="3690"/>
    <n v="14760"/>
    <n v="15"/>
    <n v="2214"/>
    <n v="12546"/>
    <n v="0.47"/>
    <n v="5896.62"/>
    <n v="6649.38"/>
    <n v="0.53"/>
    <x v="6"/>
    <x v="3"/>
    <x v="1"/>
    <d v="2025-08-18T00:00:00"/>
    <m/>
    <x v="0"/>
  </r>
  <r>
    <s v="AMZ-2025-00745"/>
    <d v="2025-08-13T00:00:00"/>
    <n v="2025"/>
    <x v="7"/>
    <s v="Q3"/>
    <s v="Wednesday"/>
    <s v="CUST-88104"/>
    <x v="0"/>
    <x v="24"/>
    <s v="Maharashtra"/>
    <x v="2"/>
    <x v="0"/>
    <x v="70"/>
    <n v="4"/>
    <n v="6680"/>
    <n v="26720"/>
    <n v="15"/>
    <n v="4008"/>
    <n v="22712"/>
    <n v="0.47"/>
    <n v="10674.64"/>
    <n v="12037.36"/>
    <n v="0.53"/>
    <x v="0"/>
    <x v="1"/>
    <x v="0"/>
    <d v="2025-08-15T00:00:00"/>
    <n v="4"/>
    <x v="0"/>
  </r>
  <r>
    <s v="AMZ-2025-00900"/>
    <d v="2025-08-13T00:00:00"/>
    <n v="2025"/>
    <x v="7"/>
    <s v="Q3"/>
    <s v="Wednesday"/>
    <s v="CUST-60432"/>
    <x v="1"/>
    <x v="46"/>
    <s v="Delhi"/>
    <x v="0"/>
    <x v="6"/>
    <x v="30"/>
    <n v="3"/>
    <n v="1220"/>
    <n v="3660"/>
    <n v="10"/>
    <n v="366"/>
    <n v="3294"/>
    <n v="0.52"/>
    <n v="1712.88"/>
    <n v="1581.12"/>
    <n v="0.48"/>
    <x v="3"/>
    <x v="2"/>
    <x v="0"/>
    <d v="2025-08-16T00:00:00"/>
    <n v="4"/>
    <x v="0"/>
  </r>
  <r>
    <s v="AMZ-2025-01039"/>
    <d v="2025-08-13T00:00:00"/>
    <n v="2025"/>
    <x v="7"/>
    <s v="Q3"/>
    <s v="Wednesday"/>
    <s v="CUST-42591"/>
    <x v="0"/>
    <x v="33"/>
    <s v="Madhya Pradesh"/>
    <x v="2"/>
    <x v="4"/>
    <x v="11"/>
    <n v="4"/>
    <n v="400"/>
    <n v="1600"/>
    <n v="0"/>
    <n v="0"/>
    <n v="1600"/>
    <n v="0.62"/>
    <n v="992"/>
    <n v="608"/>
    <n v="0.38"/>
    <x v="1"/>
    <x v="2"/>
    <x v="1"/>
    <d v="2025-08-17T00:00:00"/>
    <m/>
    <x v="0"/>
  </r>
  <r>
    <s v="AMZ-2025-01082"/>
    <d v="2025-08-13T00:00:00"/>
    <n v="2025"/>
    <x v="7"/>
    <s v="Q3"/>
    <s v="Wednesday"/>
    <s v="CUST-62227"/>
    <x v="1"/>
    <x v="20"/>
    <s v="Maharashtra"/>
    <x v="2"/>
    <x v="0"/>
    <x v="0"/>
    <n v="4"/>
    <n v="1980"/>
    <n v="7920"/>
    <n v="30"/>
    <n v="2376"/>
    <n v="5544"/>
    <n v="0.47"/>
    <n v="2605.6799999999998"/>
    <n v="2938.32"/>
    <n v="0.53"/>
    <x v="3"/>
    <x v="3"/>
    <x v="0"/>
    <d v="2025-08-14T00:00:00"/>
    <n v="4"/>
    <x v="0"/>
  </r>
  <r>
    <s v="AMZ-2025-00446"/>
    <d v="2025-08-14T00:00:00"/>
    <n v="2025"/>
    <x v="7"/>
    <s v="Q3"/>
    <s v="Thursday"/>
    <s v="CUST-88222"/>
    <x v="0"/>
    <x v="4"/>
    <s v="Madhya Pradesh"/>
    <x v="2"/>
    <x v="3"/>
    <x v="5"/>
    <n v="2"/>
    <n v="1810"/>
    <n v="3620"/>
    <n v="25"/>
    <n v="905"/>
    <n v="2715"/>
    <n v="0.5"/>
    <n v="1357.5"/>
    <n v="1357.5"/>
    <n v="0.5"/>
    <x v="5"/>
    <x v="1"/>
    <x v="0"/>
    <d v="2025-08-20T00:00:00"/>
    <n v="5"/>
    <x v="0"/>
  </r>
  <r>
    <s v="AMZ-2025-00568"/>
    <d v="2025-08-14T00:00:00"/>
    <n v="2025"/>
    <x v="7"/>
    <s v="Q3"/>
    <s v="Thursday"/>
    <s v="CUST-89593"/>
    <x v="1"/>
    <x v="20"/>
    <s v="Maharashtra"/>
    <x v="2"/>
    <x v="4"/>
    <x v="25"/>
    <n v="2"/>
    <n v="940"/>
    <n v="1880"/>
    <n v="0"/>
    <n v="0"/>
    <n v="1880"/>
    <n v="0.62"/>
    <n v="1165.5999999999999"/>
    <n v="714.40000000000009"/>
    <n v="0.38000000000000006"/>
    <x v="2"/>
    <x v="2"/>
    <x v="2"/>
    <m/>
    <m/>
    <x v="0"/>
  </r>
  <r>
    <s v="AMZ-2025-01092"/>
    <d v="2025-08-14T00:00:00"/>
    <n v="2025"/>
    <x v="7"/>
    <s v="Q3"/>
    <s v="Thursday"/>
    <s v="CUST-97835"/>
    <x v="0"/>
    <x v="51"/>
    <s v="Madhya Pradesh"/>
    <x v="2"/>
    <x v="6"/>
    <x v="67"/>
    <n v="1"/>
    <n v="10930"/>
    <n v="10930"/>
    <n v="10"/>
    <n v="1093"/>
    <n v="9837"/>
    <n v="0.52"/>
    <n v="5115.24"/>
    <n v="4721.76"/>
    <n v="0.48000000000000004"/>
    <x v="6"/>
    <x v="0"/>
    <x v="3"/>
    <m/>
    <m/>
    <x v="1"/>
  </r>
  <r>
    <s v="AMZ-2025-01600"/>
    <d v="2025-08-14T00:00:00"/>
    <n v="2025"/>
    <x v="7"/>
    <s v="Q3"/>
    <s v="Thursday"/>
    <s v="CUST-17816"/>
    <x v="0"/>
    <x v="38"/>
    <s v="Gujarat"/>
    <x v="2"/>
    <x v="4"/>
    <x v="50"/>
    <n v="5"/>
    <n v="390"/>
    <n v="1950"/>
    <n v="0"/>
    <n v="0"/>
    <n v="1950"/>
    <n v="0.62"/>
    <n v="1209"/>
    <n v="741"/>
    <n v="0.38"/>
    <x v="5"/>
    <x v="1"/>
    <x v="4"/>
    <m/>
    <m/>
    <x v="0"/>
  </r>
  <r>
    <s v="AMZ-2025-00151"/>
    <d v="2025-08-15T00:00:00"/>
    <n v="2025"/>
    <x v="7"/>
    <s v="Q3"/>
    <s v="Friday"/>
    <s v="CUST-59857"/>
    <x v="0"/>
    <x v="1"/>
    <s v="Assam"/>
    <x v="1"/>
    <x v="7"/>
    <x v="80"/>
    <n v="5"/>
    <n v="8540"/>
    <n v="42700"/>
    <n v="10"/>
    <n v="4270"/>
    <n v="38430"/>
    <n v="0.48"/>
    <n v="18446.399999999998"/>
    <n v="19983.600000000002"/>
    <n v="0.52"/>
    <x v="0"/>
    <x v="0"/>
    <x v="0"/>
    <d v="2025-08-20T00:00:00"/>
    <n v="4"/>
    <x v="0"/>
  </r>
  <r>
    <s v="AMZ-2025-00257"/>
    <d v="2025-08-15T00:00:00"/>
    <n v="2025"/>
    <x v="7"/>
    <s v="Q3"/>
    <s v="Friday"/>
    <s v="CUST-45992"/>
    <x v="0"/>
    <x v="50"/>
    <s v="Bihar"/>
    <x v="3"/>
    <x v="0"/>
    <x v="68"/>
    <n v="2"/>
    <n v="4260"/>
    <n v="8520"/>
    <n v="10"/>
    <n v="852"/>
    <n v="7668"/>
    <n v="0.47"/>
    <n v="3603.9599999999996"/>
    <n v="4064.0400000000004"/>
    <n v="0.53"/>
    <x v="1"/>
    <x v="2"/>
    <x v="3"/>
    <m/>
    <m/>
    <x v="1"/>
  </r>
  <r>
    <s v="AMZ-2025-00484"/>
    <d v="2025-08-15T00:00:00"/>
    <n v="2025"/>
    <x v="7"/>
    <s v="Q3"/>
    <s v="Friday"/>
    <s v="CUST-49240"/>
    <x v="0"/>
    <x v="26"/>
    <s v="Uttarakhand"/>
    <x v="4"/>
    <x v="4"/>
    <x v="11"/>
    <n v="2"/>
    <n v="130"/>
    <n v="260"/>
    <n v="25"/>
    <n v="65"/>
    <n v="195"/>
    <n v="0.62"/>
    <n v="120.9"/>
    <n v="74.099999999999994"/>
    <n v="0.37999999999999995"/>
    <x v="6"/>
    <x v="2"/>
    <x v="0"/>
    <d v="2025-08-21T00:00:00"/>
    <n v="4"/>
    <x v="0"/>
  </r>
  <r>
    <s v="AMZ-2025-00557"/>
    <d v="2025-08-15T00:00:00"/>
    <n v="2025"/>
    <x v="7"/>
    <s v="Q3"/>
    <s v="Friday"/>
    <s v="CUST-96499"/>
    <x v="0"/>
    <x v="26"/>
    <s v="Uttarakhand"/>
    <x v="4"/>
    <x v="6"/>
    <x v="17"/>
    <n v="5"/>
    <n v="12260"/>
    <n v="61300"/>
    <n v="0"/>
    <n v="0"/>
    <n v="61300"/>
    <n v="0.52"/>
    <n v="31876"/>
    <n v="29424"/>
    <n v="0.48"/>
    <x v="6"/>
    <x v="1"/>
    <x v="0"/>
    <d v="2025-08-18T00:00:00"/>
    <n v="5"/>
    <x v="0"/>
  </r>
  <r>
    <s v="AMZ-2025-01194"/>
    <d v="2025-08-15T00:00:00"/>
    <n v="2025"/>
    <x v="7"/>
    <s v="Q3"/>
    <s v="Friday"/>
    <s v="CUST-15778"/>
    <x v="1"/>
    <x v="22"/>
    <s v="Delhi"/>
    <x v="0"/>
    <x v="6"/>
    <x v="62"/>
    <n v="1"/>
    <n v="600"/>
    <n v="600"/>
    <n v="0"/>
    <n v="0"/>
    <n v="600"/>
    <n v="0.52"/>
    <n v="312"/>
    <n v="288"/>
    <n v="0.48"/>
    <x v="3"/>
    <x v="1"/>
    <x v="0"/>
    <d v="2025-08-18T00:00:00"/>
    <n v="4"/>
    <x v="0"/>
  </r>
  <r>
    <s v="AMZ-2025-01451"/>
    <d v="2025-08-15T00:00:00"/>
    <n v="2025"/>
    <x v="7"/>
    <s v="Q3"/>
    <s v="Friday"/>
    <s v="CUST-65255"/>
    <x v="0"/>
    <x v="22"/>
    <s v="Haryana"/>
    <x v="0"/>
    <x v="3"/>
    <x v="59"/>
    <n v="1"/>
    <n v="1630"/>
    <n v="1630"/>
    <n v="20"/>
    <n v="326"/>
    <n v="1304"/>
    <n v="0.5"/>
    <n v="652"/>
    <n v="652"/>
    <n v="0.5"/>
    <x v="4"/>
    <x v="2"/>
    <x v="0"/>
    <d v="2025-08-21T00:00:00"/>
    <n v="5"/>
    <x v="0"/>
  </r>
  <r>
    <s v="AMZ-2025-01530"/>
    <d v="2025-08-15T00:00:00"/>
    <n v="2025"/>
    <x v="7"/>
    <s v="Q3"/>
    <s v="Friday"/>
    <s v="CUST-13905"/>
    <x v="1"/>
    <x v="31"/>
    <s v="Chhattisgarh"/>
    <x v="4"/>
    <x v="1"/>
    <x v="56"/>
    <n v="5"/>
    <n v="1070"/>
    <n v="5350"/>
    <n v="0"/>
    <n v="0"/>
    <n v="5350"/>
    <n v="0.35"/>
    <n v="1872.4999999999998"/>
    <n v="3477.5"/>
    <n v="0.65"/>
    <x v="2"/>
    <x v="1"/>
    <x v="4"/>
    <m/>
    <m/>
    <x v="0"/>
  </r>
  <r>
    <s v="AMZ-2025-01590"/>
    <d v="2025-08-16T00:00:00"/>
    <n v="2025"/>
    <x v="7"/>
    <s v="Q3"/>
    <s v="Saturday"/>
    <s v="CUST-60604"/>
    <x v="0"/>
    <x v="8"/>
    <s v="Delhi"/>
    <x v="0"/>
    <x v="5"/>
    <x v="38"/>
    <n v="2"/>
    <n v="59470"/>
    <n v="118940"/>
    <n v="15"/>
    <n v="17841"/>
    <n v="101099"/>
    <n v="0.57999999999999996"/>
    <n v="58637.42"/>
    <n v="42461.58"/>
    <n v="0.42000000000000004"/>
    <x v="1"/>
    <x v="2"/>
    <x v="0"/>
    <d v="2025-08-23T00:00:00"/>
    <n v="4"/>
    <x v="0"/>
  </r>
  <r>
    <s v="AMZ-2025-00007"/>
    <d v="2025-08-17T00:00:00"/>
    <n v="2025"/>
    <x v="7"/>
    <s v="Q3"/>
    <s v="Sunday"/>
    <s v="CUST-38864"/>
    <x v="0"/>
    <x v="27"/>
    <s v="West Bengal"/>
    <x v="3"/>
    <x v="3"/>
    <x v="5"/>
    <n v="5"/>
    <n v="2770"/>
    <n v="13850"/>
    <n v="30"/>
    <n v="4155"/>
    <n v="9695"/>
    <n v="0.5"/>
    <n v="4847.5"/>
    <n v="4847.5"/>
    <n v="0.5"/>
    <x v="1"/>
    <x v="1"/>
    <x v="0"/>
    <d v="2025-08-20T00:00:00"/>
    <n v="5"/>
    <x v="0"/>
  </r>
  <r>
    <s v="AMZ-2025-00584"/>
    <d v="2025-08-17T00:00:00"/>
    <n v="2025"/>
    <x v="7"/>
    <s v="Q3"/>
    <s v="Sunday"/>
    <s v="CUST-50135"/>
    <x v="0"/>
    <x v="20"/>
    <s v="Maharashtra"/>
    <x v="2"/>
    <x v="1"/>
    <x v="41"/>
    <n v="2"/>
    <n v="1220"/>
    <n v="2440"/>
    <n v="0"/>
    <n v="0"/>
    <n v="2440"/>
    <n v="0.35"/>
    <n v="854"/>
    <n v="1586"/>
    <n v="0.65"/>
    <x v="2"/>
    <x v="1"/>
    <x v="1"/>
    <d v="2025-08-22T00:00:00"/>
    <m/>
    <x v="0"/>
  </r>
  <r>
    <s v="AMZ-2025-00640"/>
    <d v="2025-08-17T00:00:00"/>
    <n v="2025"/>
    <x v="7"/>
    <s v="Q3"/>
    <s v="Sunday"/>
    <s v="CUST-66498"/>
    <x v="0"/>
    <x v="19"/>
    <s v="Tamil Nadu"/>
    <x v="5"/>
    <x v="1"/>
    <x v="56"/>
    <n v="5"/>
    <n v="700"/>
    <n v="3500"/>
    <n v="10"/>
    <n v="350"/>
    <n v="3150"/>
    <n v="0.35"/>
    <n v="1102.5"/>
    <n v="2047.5"/>
    <n v="0.65"/>
    <x v="6"/>
    <x v="2"/>
    <x v="3"/>
    <m/>
    <m/>
    <x v="1"/>
  </r>
  <r>
    <s v="AMZ-2025-01208"/>
    <d v="2025-08-17T00:00:00"/>
    <n v="2025"/>
    <x v="7"/>
    <s v="Q3"/>
    <s v="Sunday"/>
    <s v="CUST-86099"/>
    <x v="1"/>
    <x v="33"/>
    <s v="Madhya Pradesh"/>
    <x v="2"/>
    <x v="2"/>
    <x v="33"/>
    <n v="2"/>
    <n v="2220"/>
    <n v="4440"/>
    <n v="10"/>
    <n v="444"/>
    <n v="3996"/>
    <n v="0.45"/>
    <n v="1798.2"/>
    <n v="2197.8000000000002"/>
    <n v="0.55000000000000004"/>
    <x v="1"/>
    <x v="2"/>
    <x v="0"/>
    <d v="2025-08-24T00:00:00"/>
    <n v="5"/>
    <x v="0"/>
  </r>
  <r>
    <s v="AMZ-2025-00240"/>
    <d v="2025-08-18T00:00:00"/>
    <n v="2025"/>
    <x v="7"/>
    <s v="Q3"/>
    <s v="Monday"/>
    <s v="CUST-65296"/>
    <x v="0"/>
    <x v="15"/>
    <s v="Kerala"/>
    <x v="5"/>
    <x v="4"/>
    <x v="75"/>
    <n v="2"/>
    <n v="270"/>
    <n v="540"/>
    <n v="15"/>
    <n v="81"/>
    <n v="459"/>
    <n v="0.62"/>
    <n v="284.58"/>
    <n v="174.42000000000002"/>
    <n v="0.38000000000000006"/>
    <x v="3"/>
    <x v="0"/>
    <x v="0"/>
    <d v="2025-08-25T00:00:00"/>
    <n v="4"/>
    <x v="0"/>
  </r>
  <r>
    <s v="AMZ-2025-00926"/>
    <d v="2025-08-18T00:00:00"/>
    <n v="2025"/>
    <x v="7"/>
    <s v="Q3"/>
    <s v="Monday"/>
    <s v="CUST-36130"/>
    <x v="0"/>
    <x v="0"/>
    <s v="Rajasthan"/>
    <x v="0"/>
    <x v="0"/>
    <x v="0"/>
    <n v="2"/>
    <n v="4960"/>
    <n v="9920"/>
    <n v="25"/>
    <n v="2480"/>
    <n v="7440"/>
    <n v="0.47"/>
    <n v="3496.7999999999997"/>
    <n v="3943.2000000000003"/>
    <n v="0.53"/>
    <x v="1"/>
    <x v="1"/>
    <x v="0"/>
    <d v="2025-08-25T00:00:00"/>
    <n v="5"/>
    <x v="0"/>
  </r>
  <r>
    <s v="AMZ-2025-01181"/>
    <d v="2025-08-18T00:00:00"/>
    <n v="2025"/>
    <x v="7"/>
    <s v="Q3"/>
    <s v="Monday"/>
    <s v="CUST-42493"/>
    <x v="0"/>
    <x v="46"/>
    <s v="Delhi"/>
    <x v="0"/>
    <x v="5"/>
    <x v="10"/>
    <n v="5"/>
    <n v="89050"/>
    <n v="445250"/>
    <n v="10"/>
    <n v="44525"/>
    <n v="400725"/>
    <n v="0.57999999999999996"/>
    <n v="232420.49999999997"/>
    <n v="168304.50000000003"/>
    <n v="0.4200000000000001"/>
    <x v="5"/>
    <x v="3"/>
    <x v="1"/>
    <d v="2025-08-19T00:00:00"/>
    <m/>
    <x v="0"/>
  </r>
  <r>
    <s v="AMZ-2025-01331"/>
    <d v="2025-08-18T00:00:00"/>
    <n v="2025"/>
    <x v="7"/>
    <s v="Q3"/>
    <s v="Monday"/>
    <s v="CUST-12552"/>
    <x v="1"/>
    <x v="52"/>
    <s v="Tripura"/>
    <x v="1"/>
    <x v="6"/>
    <x v="43"/>
    <n v="1"/>
    <n v="12340"/>
    <n v="12340"/>
    <n v="10"/>
    <n v="1234"/>
    <n v="11106"/>
    <n v="0.52"/>
    <n v="5775.12"/>
    <n v="5330.88"/>
    <n v="0.48"/>
    <x v="5"/>
    <x v="1"/>
    <x v="1"/>
    <d v="2025-08-24T00:00:00"/>
    <m/>
    <x v="0"/>
  </r>
  <r>
    <s v="AMZ-2025-01474"/>
    <d v="2025-08-18T00:00:00"/>
    <n v="2025"/>
    <x v="7"/>
    <s v="Q3"/>
    <s v="Monday"/>
    <s v="CUST-54092"/>
    <x v="1"/>
    <x v="32"/>
    <s v="Jharkhand"/>
    <x v="3"/>
    <x v="0"/>
    <x v="1"/>
    <n v="5"/>
    <n v="1900"/>
    <n v="9500"/>
    <n v="0"/>
    <n v="0"/>
    <n v="9500"/>
    <n v="0.47"/>
    <n v="4465"/>
    <n v="5035"/>
    <n v="0.53"/>
    <x v="5"/>
    <x v="2"/>
    <x v="0"/>
    <d v="2025-08-23T00:00:00"/>
    <n v="5"/>
    <x v="0"/>
  </r>
  <r>
    <s v="AMZ-2025-00788"/>
    <d v="2025-08-19T00:00:00"/>
    <n v="2025"/>
    <x v="7"/>
    <s v="Q3"/>
    <s v="Tuesday"/>
    <s v="CUST-15695"/>
    <x v="0"/>
    <x v="2"/>
    <s v="Haryana"/>
    <x v="0"/>
    <x v="3"/>
    <x v="18"/>
    <n v="1"/>
    <n v="5380"/>
    <n v="5380"/>
    <n v="5"/>
    <n v="269"/>
    <n v="5111"/>
    <n v="0.5"/>
    <n v="2555.5"/>
    <n v="2555.5"/>
    <n v="0.5"/>
    <x v="0"/>
    <x v="1"/>
    <x v="2"/>
    <m/>
    <m/>
    <x v="0"/>
  </r>
  <r>
    <s v="AMZ-2025-01243"/>
    <d v="2025-08-19T00:00:00"/>
    <n v="2025"/>
    <x v="7"/>
    <s v="Q3"/>
    <s v="Tuesday"/>
    <s v="CUST-81118"/>
    <x v="0"/>
    <x v="53"/>
    <s v="Gujarat"/>
    <x v="2"/>
    <x v="6"/>
    <x v="17"/>
    <n v="5"/>
    <n v="6130"/>
    <n v="30650"/>
    <n v="0"/>
    <n v="0"/>
    <n v="30650"/>
    <n v="0.52"/>
    <n v="15938"/>
    <n v="14712"/>
    <n v="0.48"/>
    <x v="1"/>
    <x v="1"/>
    <x v="1"/>
    <d v="2025-08-24T00:00:00"/>
    <m/>
    <x v="0"/>
  </r>
  <r>
    <s v="AMZ-2025-01596"/>
    <d v="2025-08-19T00:00:00"/>
    <n v="2025"/>
    <x v="7"/>
    <s v="Q3"/>
    <s v="Tuesday"/>
    <s v="CUST-45400"/>
    <x v="1"/>
    <x v="46"/>
    <s v="Delhi"/>
    <x v="0"/>
    <x v="4"/>
    <x v="25"/>
    <n v="2"/>
    <n v="880"/>
    <n v="1760"/>
    <n v="5"/>
    <n v="88"/>
    <n v="1672"/>
    <n v="0.62"/>
    <n v="1036.6400000000001"/>
    <n v="635.3599999999999"/>
    <n v="0.37999999999999995"/>
    <x v="6"/>
    <x v="1"/>
    <x v="0"/>
    <d v="2025-08-25T00:00:00"/>
    <n v="4"/>
    <x v="0"/>
  </r>
  <r>
    <s v="AMZ-2025-00134"/>
    <d v="2025-08-20T00:00:00"/>
    <n v="2025"/>
    <x v="7"/>
    <s v="Q3"/>
    <s v="Wednesday"/>
    <s v="CUST-98381"/>
    <x v="0"/>
    <x v="10"/>
    <s v="Chhattisgarh"/>
    <x v="4"/>
    <x v="1"/>
    <x v="3"/>
    <n v="1"/>
    <n v="800"/>
    <n v="800"/>
    <n v="10"/>
    <n v="80"/>
    <n v="720"/>
    <n v="0.35"/>
    <n v="251.99999999999997"/>
    <n v="468"/>
    <n v="0.65"/>
    <x v="5"/>
    <x v="1"/>
    <x v="0"/>
    <d v="2025-08-21T00:00:00"/>
    <n v="3"/>
    <x v="0"/>
  </r>
  <r>
    <s v="AMZ-2025-00432"/>
    <d v="2025-08-20T00:00:00"/>
    <n v="2025"/>
    <x v="7"/>
    <s v="Q3"/>
    <s v="Wednesday"/>
    <s v="CUST-69510"/>
    <x v="0"/>
    <x v="15"/>
    <s v="Kerala"/>
    <x v="5"/>
    <x v="4"/>
    <x v="40"/>
    <n v="5"/>
    <n v="180"/>
    <n v="900"/>
    <n v="0"/>
    <n v="0"/>
    <n v="900"/>
    <n v="0.62"/>
    <n v="558"/>
    <n v="342"/>
    <n v="0.38"/>
    <x v="2"/>
    <x v="1"/>
    <x v="4"/>
    <m/>
    <m/>
    <x v="0"/>
  </r>
  <r>
    <s v="AMZ-2025-00511"/>
    <d v="2025-08-20T00:00:00"/>
    <n v="2025"/>
    <x v="7"/>
    <s v="Q3"/>
    <s v="Wednesday"/>
    <s v="CUST-74799"/>
    <x v="0"/>
    <x v="52"/>
    <s v="Tripura"/>
    <x v="1"/>
    <x v="4"/>
    <x v="72"/>
    <n v="2"/>
    <n v="360"/>
    <n v="720"/>
    <n v="30"/>
    <n v="216"/>
    <n v="504"/>
    <n v="0.62"/>
    <n v="312.48"/>
    <n v="191.51999999999998"/>
    <n v="0.37999999999999995"/>
    <x v="5"/>
    <x v="1"/>
    <x v="1"/>
    <d v="2025-08-27T00:00:00"/>
    <m/>
    <x v="0"/>
  </r>
  <r>
    <s v="AMZ-2025-00841"/>
    <d v="2025-08-20T00:00:00"/>
    <n v="2025"/>
    <x v="7"/>
    <s v="Q3"/>
    <s v="Wednesday"/>
    <s v="CUST-85674"/>
    <x v="0"/>
    <x v="21"/>
    <s v="Meghalaya"/>
    <x v="1"/>
    <x v="7"/>
    <x v="80"/>
    <n v="1"/>
    <n v="3680"/>
    <n v="3680"/>
    <n v="10"/>
    <n v="368"/>
    <n v="3312"/>
    <n v="0.48"/>
    <n v="1589.76"/>
    <n v="1722.24"/>
    <n v="0.52"/>
    <x v="2"/>
    <x v="0"/>
    <x v="4"/>
    <m/>
    <m/>
    <x v="0"/>
  </r>
  <r>
    <s v="AMZ-2025-01294"/>
    <d v="2025-08-20T00:00:00"/>
    <n v="2025"/>
    <x v="7"/>
    <s v="Q3"/>
    <s v="Wednesday"/>
    <s v="CUST-51467"/>
    <x v="0"/>
    <x v="0"/>
    <s v="Rajasthan"/>
    <x v="0"/>
    <x v="6"/>
    <x v="30"/>
    <n v="4"/>
    <n v="2820"/>
    <n v="11280"/>
    <n v="10"/>
    <n v="1128"/>
    <n v="10152"/>
    <n v="0.52"/>
    <n v="5279.04"/>
    <n v="4872.96"/>
    <n v="0.48"/>
    <x v="5"/>
    <x v="1"/>
    <x v="0"/>
    <d v="2025-08-22T00:00:00"/>
    <n v="5"/>
    <x v="0"/>
  </r>
  <r>
    <s v="AMZ-2025-00004"/>
    <d v="2025-08-21T00:00:00"/>
    <n v="2025"/>
    <x v="7"/>
    <s v="Q3"/>
    <s v="Thursday"/>
    <s v="CUST-50404"/>
    <x v="1"/>
    <x v="38"/>
    <s v="Gujarat"/>
    <x v="2"/>
    <x v="4"/>
    <x v="72"/>
    <n v="5"/>
    <n v="970"/>
    <n v="4850"/>
    <n v="20"/>
    <n v="970"/>
    <n v="3880"/>
    <n v="0.62"/>
    <n v="2405.6"/>
    <n v="1474.4"/>
    <n v="0.38"/>
    <x v="5"/>
    <x v="1"/>
    <x v="0"/>
    <d v="2025-08-23T00:00:00"/>
    <n v="3"/>
    <x v="0"/>
  </r>
  <r>
    <s v="AMZ-2025-00013"/>
    <d v="2025-08-21T00:00:00"/>
    <n v="2025"/>
    <x v="7"/>
    <s v="Q3"/>
    <s v="Thursday"/>
    <s v="CUST-38760"/>
    <x v="1"/>
    <x v="10"/>
    <s v="Chhattisgarh"/>
    <x v="4"/>
    <x v="6"/>
    <x v="62"/>
    <n v="4"/>
    <n v="7300"/>
    <n v="29200"/>
    <n v="30"/>
    <n v="8760"/>
    <n v="20440"/>
    <n v="0.52"/>
    <n v="10628.800000000001"/>
    <n v="9811.1999999999989"/>
    <n v="0.47999999999999993"/>
    <x v="1"/>
    <x v="0"/>
    <x v="0"/>
    <d v="2025-08-26T00:00:00"/>
    <n v="5"/>
    <x v="0"/>
  </r>
  <r>
    <s v="AMZ-2025-00342"/>
    <d v="2025-08-21T00:00:00"/>
    <n v="2025"/>
    <x v="7"/>
    <s v="Q3"/>
    <s v="Thursday"/>
    <s v="CUST-74340"/>
    <x v="0"/>
    <x v="24"/>
    <s v="Maharashtra"/>
    <x v="2"/>
    <x v="7"/>
    <x v="22"/>
    <n v="3"/>
    <n v="2080"/>
    <n v="6240"/>
    <n v="10"/>
    <n v="624"/>
    <n v="5616"/>
    <n v="0.48"/>
    <n v="2695.68"/>
    <n v="2920.32"/>
    <n v="0.52"/>
    <x v="0"/>
    <x v="3"/>
    <x v="0"/>
    <d v="2025-08-27T00:00:00"/>
    <n v="3"/>
    <x v="0"/>
  </r>
  <r>
    <s v="AMZ-2025-01488"/>
    <d v="2025-08-21T00:00:00"/>
    <n v="2025"/>
    <x v="7"/>
    <s v="Q3"/>
    <s v="Thursday"/>
    <s v="CUST-17455"/>
    <x v="0"/>
    <x v="30"/>
    <s v="Punjab"/>
    <x v="0"/>
    <x v="1"/>
    <x v="19"/>
    <n v="2"/>
    <n v="870"/>
    <n v="1740"/>
    <n v="0"/>
    <n v="0"/>
    <n v="1740"/>
    <n v="0.35"/>
    <n v="609"/>
    <n v="1131"/>
    <n v="0.65"/>
    <x v="5"/>
    <x v="1"/>
    <x v="0"/>
    <d v="2025-08-27T00:00:00"/>
    <n v="4"/>
    <x v="0"/>
  </r>
  <r>
    <s v="AMZ-2025-00681"/>
    <d v="2025-08-22T00:00:00"/>
    <n v="2025"/>
    <x v="7"/>
    <s v="Q3"/>
    <s v="Friday"/>
    <s v="CUST-96846"/>
    <x v="0"/>
    <x v="35"/>
    <s v="West Bengal"/>
    <x v="3"/>
    <x v="0"/>
    <x v="49"/>
    <n v="5"/>
    <n v="510"/>
    <n v="2550"/>
    <n v="0"/>
    <n v="0"/>
    <n v="2550"/>
    <n v="0.47"/>
    <n v="1198.5"/>
    <n v="1351.5"/>
    <n v="0.53"/>
    <x v="5"/>
    <x v="1"/>
    <x v="2"/>
    <m/>
    <m/>
    <x v="0"/>
  </r>
  <r>
    <s v="AMZ-2025-01523"/>
    <d v="2025-08-22T00:00:00"/>
    <n v="2025"/>
    <x v="7"/>
    <s v="Q3"/>
    <s v="Friday"/>
    <s v="CUST-19359"/>
    <x v="1"/>
    <x v="10"/>
    <s v="Chhattisgarh"/>
    <x v="4"/>
    <x v="3"/>
    <x v="15"/>
    <n v="2"/>
    <n v="1150"/>
    <n v="2300"/>
    <n v="10"/>
    <n v="230"/>
    <n v="2070"/>
    <n v="0.5"/>
    <n v="1035"/>
    <n v="1035"/>
    <n v="0.5"/>
    <x v="5"/>
    <x v="3"/>
    <x v="0"/>
    <d v="2025-08-23T00:00:00"/>
    <n v="3"/>
    <x v="0"/>
  </r>
  <r>
    <s v="AMZ-2025-00108"/>
    <d v="2025-08-23T00:00:00"/>
    <n v="2025"/>
    <x v="7"/>
    <s v="Q3"/>
    <s v="Saturday"/>
    <s v="CUST-62521"/>
    <x v="1"/>
    <x v="12"/>
    <s v="Andhra Pradesh"/>
    <x v="5"/>
    <x v="1"/>
    <x v="21"/>
    <n v="5"/>
    <n v="390"/>
    <n v="1950"/>
    <n v="0"/>
    <n v="0"/>
    <n v="1950"/>
    <n v="0.35"/>
    <n v="682.5"/>
    <n v="1267.5"/>
    <n v="0.65"/>
    <x v="0"/>
    <x v="3"/>
    <x v="4"/>
    <m/>
    <m/>
    <x v="0"/>
  </r>
  <r>
    <s v="AMZ-2025-01042"/>
    <d v="2025-08-23T00:00:00"/>
    <n v="2025"/>
    <x v="7"/>
    <s v="Q3"/>
    <s v="Saturday"/>
    <s v="CUST-42591"/>
    <x v="0"/>
    <x v="33"/>
    <s v="Madhya Pradesh"/>
    <x v="2"/>
    <x v="4"/>
    <x v="40"/>
    <n v="3"/>
    <n v="870"/>
    <n v="2610"/>
    <n v="10"/>
    <n v="261"/>
    <n v="2349"/>
    <n v="0.62"/>
    <n v="1456.3799999999999"/>
    <n v="892.62000000000012"/>
    <n v="0.38000000000000006"/>
    <x v="5"/>
    <x v="2"/>
    <x v="0"/>
    <d v="2025-08-29T00:00:00"/>
    <n v="5"/>
    <x v="0"/>
  </r>
  <r>
    <s v="AMZ-2025-00365"/>
    <d v="2025-08-24T00:00:00"/>
    <n v="2025"/>
    <x v="7"/>
    <s v="Q3"/>
    <s v="Sunday"/>
    <s v="CUST-20458"/>
    <x v="0"/>
    <x v="45"/>
    <s v="Karnataka"/>
    <x v="5"/>
    <x v="0"/>
    <x v="70"/>
    <n v="1"/>
    <n v="1250"/>
    <n v="1250"/>
    <n v="10"/>
    <n v="125"/>
    <n v="1125"/>
    <n v="0.47"/>
    <n v="528.75"/>
    <n v="596.25"/>
    <n v="0.53"/>
    <x v="5"/>
    <x v="2"/>
    <x v="0"/>
    <d v="2025-08-30T00:00:00"/>
    <n v="3"/>
    <x v="0"/>
  </r>
  <r>
    <s v="AMZ-2025-00881"/>
    <d v="2025-08-24T00:00:00"/>
    <n v="2025"/>
    <x v="7"/>
    <s v="Q3"/>
    <s v="Sunday"/>
    <s v="CUST-11854"/>
    <x v="0"/>
    <x v="13"/>
    <s v="Uttar Pradesh"/>
    <x v="0"/>
    <x v="6"/>
    <x v="30"/>
    <n v="3"/>
    <n v="12990"/>
    <n v="38970"/>
    <n v="15"/>
    <n v="5845.5"/>
    <n v="33124.5"/>
    <n v="0.52"/>
    <n v="17224.740000000002"/>
    <n v="15899.759999999998"/>
    <n v="0.47999999999999993"/>
    <x v="6"/>
    <x v="2"/>
    <x v="0"/>
    <d v="2025-08-31T00:00:00"/>
    <n v="5"/>
    <x v="0"/>
  </r>
  <r>
    <s v="AMZ-2025-01170"/>
    <d v="2025-08-24T00:00:00"/>
    <n v="2025"/>
    <x v="7"/>
    <s v="Q3"/>
    <s v="Sunday"/>
    <s v="CUST-53515"/>
    <x v="0"/>
    <x v="10"/>
    <s v="Chhattisgarh"/>
    <x v="4"/>
    <x v="4"/>
    <x v="75"/>
    <n v="4"/>
    <n v="500"/>
    <n v="2000"/>
    <n v="10"/>
    <n v="200"/>
    <n v="1800"/>
    <n v="0.62"/>
    <n v="1116"/>
    <n v="684"/>
    <n v="0.38"/>
    <x v="1"/>
    <x v="2"/>
    <x v="1"/>
    <d v="2025-08-27T00:00:00"/>
    <m/>
    <x v="0"/>
  </r>
  <r>
    <s v="AMZ-2025-01663"/>
    <d v="2025-08-24T00:00:00"/>
    <n v="2025"/>
    <x v="7"/>
    <s v="Q3"/>
    <s v="Sunday"/>
    <s v="CUST-83792"/>
    <x v="1"/>
    <x v="23"/>
    <s v="Manipur"/>
    <x v="1"/>
    <x v="3"/>
    <x v="81"/>
    <n v="1"/>
    <n v="5070"/>
    <n v="5070"/>
    <n v="0"/>
    <n v="0"/>
    <n v="5070"/>
    <n v="0.5"/>
    <n v="2535"/>
    <n v="2535"/>
    <n v="0.5"/>
    <x v="5"/>
    <x v="0"/>
    <x v="0"/>
    <d v="2025-08-26T00:00:00"/>
    <n v="4"/>
    <x v="0"/>
  </r>
  <r>
    <s v="AMZ-2025-01687"/>
    <d v="2025-08-24T00:00:00"/>
    <n v="2025"/>
    <x v="7"/>
    <s v="Q3"/>
    <s v="Sunday"/>
    <s v="CUST-51145"/>
    <x v="1"/>
    <x v="33"/>
    <s v="Madhya Pradesh"/>
    <x v="2"/>
    <x v="5"/>
    <x v="32"/>
    <n v="4"/>
    <n v="31650"/>
    <n v="126600"/>
    <n v="0"/>
    <n v="0"/>
    <n v="126600"/>
    <n v="0.57999999999999996"/>
    <n v="73428"/>
    <n v="53172"/>
    <n v="0.42"/>
    <x v="5"/>
    <x v="0"/>
    <x v="0"/>
    <d v="2025-08-29T00:00:00"/>
    <n v="5"/>
    <x v="0"/>
  </r>
  <r>
    <s v="AMZ-2025-00340"/>
    <d v="2025-08-25T00:00:00"/>
    <n v="2025"/>
    <x v="7"/>
    <s v="Q3"/>
    <s v="Monday"/>
    <s v="CUST-50001"/>
    <x v="1"/>
    <x v="6"/>
    <s v="Assam"/>
    <x v="1"/>
    <x v="6"/>
    <x v="85"/>
    <n v="5"/>
    <n v="5320"/>
    <n v="26600"/>
    <n v="0"/>
    <n v="0"/>
    <n v="26600"/>
    <n v="0.52"/>
    <n v="13832"/>
    <n v="12768"/>
    <n v="0.48"/>
    <x v="2"/>
    <x v="2"/>
    <x v="2"/>
    <m/>
    <m/>
    <x v="0"/>
  </r>
  <r>
    <s v="AMZ-2025-00964"/>
    <d v="2025-08-25T00:00:00"/>
    <n v="2025"/>
    <x v="7"/>
    <s v="Q3"/>
    <s v="Monday"/>
    <s v="CUST-97500"/>
    <x v="1"/>
    <x v="32"/>
    <s v="Jharkhand"/>
    <x v="3"/>
    <x v="4"/>
    <x v="50"/>
    <n v="1"/>
    <n v="670"/>
    <n v="670"/>
    <n v="0"/>
    <n v="0"/>
    <n v="670"/>
    <n v="0.62"/>
    <n v="415.4"/>
    <n v="254.60000000000002"/>
    <n v="0.38000000000000006"/>
    <x v="1"/>
    <x v="3"/>
    <x v="4"/>
    <m/>
    <m/>
    <x v="0"/>
  </r>
  <r>
    <s v="AMZ-2025-00878"/>
    <d v="2025-08-26T00:00:00"/>
    <n v="2025"/>
    <x v="7"/>
    <s v="Q3"/>
    <s v="Tuesday"/>
    <s v="CUST-34727"/>
    <x v="0"/>
    <x v="16"/>
    <s v="Tripura"/>
    <x v="1"/>
    <x v="0"/>
    <x v="12"/>
    <n v="1"/>
    <n v="1510"/>
    <n v="1510"/>
    <n v="10"/>
    <n v="151"/>
    <n v="1359"/>
    <n v="0.47"/>
    <n v="638.73"/>
    <n v="720.27"/>
    <n v="0.53"/>
    <x v="0"/>
    <x v="2"/>
    <x v="3"/>
    <m/>
    <m/>
    <x v="1"/>
  </r>
  <r>
    <s v="AMZ-2025-01503"/>
    <d v="2025-08-26T00:00:00"/>
    <n v="2025"/>
    <x v="7"/>
    <s v="Q3"/>
    <s v="Tuesday"/>
    <s v="CUST-22156"/>
    <x v="0"/>
    <x v="17"/>
    <s v="Rajasthan"/>
    <x v="0"/>
    <x v="2"/>
    <x v="24"/>
    <n v="5"/>
    <n v="3170"/>
    <n v="15850"/>
    <n v="10"/>
    <n v="1585"/>
    <n v="14265"/>
    <n v="0.45"/>
    <n v="6419.25"/>
    <n v="7845.75"/>
    <n v="0.55000000000000004"/>
    <x v="2"/>
    <x v="2"/>
    <x v="3"/>
    <m/>
    <m/>
    <x v="1"/>
  </r>
  <r>
    <s v="AMZ-2025-01547"/>
    <d v="2025-08-26T00:00:00"/>
    <n v="2025"/>
    <x v="7"/>
    <s v="Q3"/>
    <s v="Tuesday"/>
    <s v="CUST-12560"/>
    <x v="1"/>
    <x v="1"/>
    <s v="Assam"/>
    <x v="1"/>
    <x v="4"/>
    <x v="64"/>
    <n v="4"/>
    <n v="930"/>
    <n v="3720"/>
    <n v="15"/>
    <n v="558"/>
    <n v="3162"/>
    <n v="0.62"/>
    <n v="1960.44"/>
    <n v="1201.56"/>
    <n v="0.38"/>
    <x v="1"/>
    <x v="0"/>
    <x v="2"/>
    <m/>
    <m/>
    <x v="0"/>
  </r>
  <r>
    <s v="AMZ-2025-00029"/>
    <d v="2025-08-27T00:00:00"/>
    <n v="2025"/>
    <x v="7"/>
    <s v="Q3"/>
    <s v="Wednesday"/>
    <s v="CUST-48752"/>
    <x v="0"/>
    <x v="14"/>
    <s v="Bihar"/>
    <x v="3"/>
    <x v="2"/>
    <x v="24"/>
    <n v="3"/>
    <n v="2340"/>
    <n v="7020"/>
    <n v="25"/>
    <n v="1755"/>
    <n v="5265"/>
    <n v="0.45"/>
    <n v="2369.25"/>
    <n v="2895.75"/>
    <n v="0.55000000000000004"/>
    <x v="6"/>
    <x v="3"/>
    <x v="3"/>
    <m/>
    <m/>
    <x v="1"/>
  </r>
  <r>
    <s v="AMZ-2025-00141"/>
    <d v="2025-08-27T00:00:00"/>
    <n v="2025"/>
    <x v="7"/>
    <s v="Q3"/>
    <s v="Wednesday"/>
    <s v="CUST-74451"/>
    <x v="0"/>
    <x v="30"/>
    <s v="Punjab"/>
    <x v="0"/>
    <x v="3"/>
    <x v="53"/>
    <n v="5"/>
    <n v="2500"/>
    <n v="12500"/>
    <n v="0"/>
    <n v="0"/>
    <n v="12500"/>
    <n v="0.5"/>
    <n v="6250"/>
    <n v="6250"/>
    <n v="0.5"/>
    <x v="0"/>
    <x v="0"/>
    <x v="0"/>
    <d v="2025-09-03T00:00:00"/>
    <n v="3"/>
    <x v="0"/>
  </r>
  <r>
    <s v="AMZ-2025-00159"/>
    <d v="2025-08-27T00:00:00"/>
    <n v="2025"/>
    <x v="7"/>
    <s v="Q3"/>
    <s v="Wednesday"/>
    <s v="CUST-52504"/>
    <x v="0"/>
    <x v="13"/>
    <s v="Uttar Pradesh"/>
    <x v="0"/>
    <x v="3"/>
    <x v="15"/>
    <n v="4"/>
    <n v="5410"/>
    <n v="21640"/>
    <n v="30"/>
    <n v="6492"/>
    <n v="15148"/>
    <n v="0.5"/>
    <n v="7574"/>
    <n v="7574"/>
    <n v="0.5"/>
    <x v="3"/>
    <x v="0"/>
    <x v="0"/>
    <d v="2025-08-28T00:00:00"/>
    <n v="5"/>
    <x v="0"/>
  </r>
  <r>
    <s v="AMZ-2025-00859"/>
    <d v="2025-08-27T00:00:00"/>
    <n v="2025"/>
    <x v="7"/>
    <s v="Q3"/>
    <s v="Wednesday"/>
    <s v="CUST-38221"/>
    <x v="1"/>
    <x v="20"/>
    <s v="Maharashtra"/>
    <x v="2"/>
    <x v="6"/>
    <x v="62"/>
    <n v="5"/>
    <n v="5250"/>
    <n v="26250"/>
    <n v="25"/>
    <n v="6562.5"/>
    <n v="19687.5"/>
    <n v="0.52"/>
    <n v="10237.5"/>
    <n v="9450"/>
    <n v="0.48"/>
    <x v="5"/>
    <x v="3"/>
    <x v="0"/>
    <d v="2025-08-30T00:00:00"/>
    <n v="5"/>
    <x v="0"/>
  </r>
  <r>
    <s v="AMZ-2025-01216"/>
    <d v="2025-08-27T00:00:00"/>
    <n v="2025"/>
    <x v="7"/>
    <s v="Q3"/>
    <s v="Wednesday"/>
    <s v="CUST-73532"/>
    <x v="0"/>
    <x v="47"/>
    <s v="Gujarat"/>
    <x v="2"/>
    <x v="6"/>
    <x v="60"/>
    <n v="4"/>
    <n v="10750"/>
    <n v="43000"/>
    <n v="25"/>
    <n v="10750"/>
    <n v="32250"/>
    <n v="0.52"/>
    <n v="16770"/>
    <n v="15480"/>
    <n v="0.48"/>
    <x v="4"/>
    <x v="0"/>
    <x v="0"/>
    <d v="2025-09-01T00:00:00"/>
    <n v="5"/>
    <x v="0"/>
  </r>
  <r>
    <s v="AMZ-2025-00304"/>
    <d v="2025-08-28T00:00:00"/>
    <n v="2025"/>
    <x v="7"/>
    <s v="Q3"/>
    <s v="Thursday"/>
    <s v="CUST-40771"/>
    <x v="0"/>
    <x v="6"/>
    <s v="Assam"/>
    <x v="1"/>
    <x v="5"/>
    <x v="52"/>
    <n v="4"/>
    <n v="74140"/>
    <n v="296560"/>
    <n v="10"/>
    <n v="29656"/>
    <n v="266904"/>
    <n v="0.57999999999999996"/>
    <n v="154804.31999999998"/>
    <n v="112099.68000000002"/>
    <n v="0.4200000000000001"/>
    <x v="3"/>
    <x v="3"/>
    <x v="0"/>
    <d v="2025-09-04T00:00:00"/>
    <n v="4"/>
    <x v="0"/>
  </r>
  <r>
    <s v="AMZ-2025-00867"/>
    <d v="2025-08-28T00:00:00"/>
    <n v="2025"/>
    <x v="7"/>
    <s v="Q3"/>
    <s v="Thursday"/>
    <s v="CUST-31992"/>
    <x v="1"/>
    <x v="34"/>
    <s v="Meghalaya"/>
    <x v="1"/>
    <x v="2"/>
    <x v="33"/>
    <n v="4"/>
    <n v="4020"/>
    <n v="16080"/>
    <n v="15"/>
    <n v="2412"/>
    <n v="13668"/>
    <n v="0.45"/>
    <n v="6150.6"/>
    <n v="7517.4"/>
    <n v="0.54999999999999993"/>
    <x v="0"/>
    <x v="3"/>
    <x v="3"/>
    <m/>
    <m/>
    <x v="1"/>
  </r>
  <r>
    <s v="AMZ-2025-00772"/>
    <d v="2025-08-29T00:00:00"/>
    <n v="2025"/>
    <x v="7"/>
    <s v="Q3"/>
    <s v="Friday"/>
    <s v="CUST-16006"/>
    <x v="1"/>
    <x v="34"/>
    <s v="Meghalaya"/>
    <x v="1"/>
    <x v="6"/>
    <x v="62"/>
    <n v="3"/>
    <n v="11940"/>
    <n v="35820"/>
    <n v="20"/>
    <n v="7164"/>
    <n v="28656"/>
    <n v="0.52"/>
    <n v="14901.12"/>
    <n v="13754.88"/>
    <n v="0.48"/>
    <x v="1"/>
    <x v="0"/>
    <x v="4"/>
    <m/>
    <m/>
    <x v="0"/>
  </r>
  <r>
    <s v="AMZ-2025-00920"/>
    <d v="2025-08-29T00:00:00"/>
    <n v="2025"/>
    <x v="7"/>
    <s v="Q3"/>
    <s v="Friday"/>
    <s v="CUST-26551"/>
    <x v="1"/>
    <x v="10"/>
    <s v="Chhattisgarh"/>
    <x v="4"/>
    <x v="3"/>
    <x v="54"/>
    <n v="2"/>
    <n v="550"/>
    <n v="1100"/>
    <n v="10"/>
    <n v="110"/>
    <n v="990"/>
    <n v="0.5"/>
    <n v="495"/>
    <n v="495"/>
    <n v="0.5"/>
    <x v="3"/>
    <x v="3"/>
    <x v="0"/>
    <d v="2025-09-01T00:00:00"/>
    <n v="4"/>
    <x v="0"/>
  </r>
  <r>
    <s v="AMZ-2025-01272"/>
    <d v="2025-08-29T00:00:00"/>
    <n v="2025"/>
    <x v="7"/>
    <s v="Q3"/>
    <s v="Friday"/>
    <s v="CUST-66179"/>
    <x v="1"/>
    <x v="51"/>
    <s v="Madhya Pradesh"/>
    <x v="2"/>
    <x v="2"/>
    <x v="44"/>
    <n v="3"/>
    <n v="4210"/>
    <n v="12630"/>
    <n v="25"/>
    <n v="3157.5"/>
    <n v="9472.5"/>
    <n v="0.45"/>
    <n v="4262.625"/>
    <n v="5209.875"/>
    <n v="0.55000000000000004"/>
    <x v="3"/>
    <x v="3"/>
    <x v="2"/>
    <m/>
    <m/>
    <x v="0"/>
  </r>
  <r>
    <s v="AMZ-2025-01519"/>
    <d v="2025-08-29T00:00:00"/>
    <n v="2025"/>
    <x v="7"/>
    <s v="Q3"/>
    <s v="Friday"/>
    <s v="CUST-78494"/>
    <x v="1"/>
    <x v="7"/>
    <s v="Goa"/>
    <x v="2"/>
    <x v="1"/>
    <x v="2"/>
    <n v="1"/>
    <n v="1220"/>
    <n v="1220"/>
    <n v="30"/>
    <n v="366"/>
    <n v="854"/>
    <n v="0.35"/>
    <n v="298.89999999999998"/>
    <n v="555.1"/>
    <n v="0.65"/>
    <x v="0"/>
    <x v="1"/>
    <x v="0"/>
    <d v="2025-08-31T00:00:00"/>
    <n v="5"/>
    <x v="0"/>
  </r>
  <r>
    <s v="AMZ-2025-00323"/>
    <d v="2025-08-30T00:00:00"/>
    <n v="2025"/>
    <x v="7"/>
    <s v="Q3"/>
    <s v="Saturday"/>
    <s v="CUST-52487"/>
    <x v="1"/>
    <x v="52"/>
    <s v="Tripura"/>
    <x v="1"/>
    <x v="5"/>
    <x v="52"/>
    <n v="5"/>
    <n v="28390"/>
    <n v="141950"/>
    <n v="5"/>
    <n v="7097.5"/>
    <n v="134852.5"/>
    <n v="0.57999999999999996"/>
    <n v="78214.45"/>
    <n v="56638.05"/>
    <n v="0.42000000000000004"/>
    <x v="3"/>
    <x v="2"/>
    <x v="0"/>
    <d v="2025-09-04T00:00:00"/>
    <n v="4"/>
    <x v="0"/>
  </r>
  <r>
    <s v="AMZ-2025-01203"/>
    <d v="2025-08-30T00:00:00"/>
    <n v="2025"/>
    <x v="7"/>
    <s v="Q3"/>
    <s v="Saturday"/>
    <s v="CUST-23970"/>
    <x v="0"/>
    <x v="42"/>
    <s v="Jharkhand"/>
    <x v="3"/>
    <x v="6"/>
    <x v="30"/>
    <n v="2"/>
    <n v="6020"/>
    <n v="12040"/>
    <n v="0"/>
    <n v="0"/>
    <n v="12040"/>
    <n v="0.52"/>
    <n v="6260.8"/>
    <n v="5779.2"/>
    <n v="0.48"/>
    <x v="6"/>
    <x v="1"/>
    <x v="3"/>
    <m/>
    <m/>
    <x v="1"/>
  </r>
  <r>
    <s v="AMZ-2025-00219"/>
    <d v="2025-08-31T00:00:00"/>
    <n v="2025"/>
    <x v="7"/>
    <s v="Q3"/>
    <s v="Sunday"/>
    <s v="CUST-49139"/>
    <x v="1"/>
    <x v="9"/>
    <s v="Maharashtra"/>
    <x v="2"/>
    <x v="6"/>
    <x v="62"/>
    <n v="2"/>
    <n v="4100"/>
    <n v="8200"/>
    <n v="15"/>
    <n v="1230"/>
    <n v="6970"/>
    <n v="0.52"/>
    <n v="3624.4"/>
    <n v="3345.6"/>
    <n v="0.48"/>
    <x v="5"/>
    <x v="1"/>
    <x v="2"/>
    <m/>
    <m/>
    <x v="0"/>
  </r>
  <r>
    <s v="AMZ-2025-00449"/>
    <d v="2025-08-31T00:00:00"/>
    <n v="2025"/>
    <x v="7"/>
    <s v="Q3"/>
    <s v="Sunday"/>
    <s v="CUST-88222"/>
    <x v="0"/>
    <x v="4"/>
    <s v="Madhya Pradesh"/>
    <x v="2"/>
    <x v="3"/>
    <x v="54"/>
    <n v="2"/>
    <n v="5760"/>
    <n v="11520"/>
    <n v="30"/>
    <n v="3456"/>
    <n v="8064"/>
    <n v="0.5"/>
    <n v="4032"/>
    <n v="4032"/>
    <n v="0.5"/>
    <x v="5"/>
    <x v="3"/>
    <x v="3"/>
    <m/>
    <m/>
    <x v="1"/>
  </r>
  <r>
    <s v="AMZ-2025-00622"/>
    <d v="2025-08-31T00:00:00"/>
    <n v="2025"/>
    <x v="7"/>
    <s v="Q3"/>
    <s v="Sunday"/>
    <s v="CUST-89471"/>
    <x v="1"/>
    <x v="31"/>
    <s v="Chhattisgarh"/>
    <x v="4"/>
    <x v="3"/>
    <x v="54"/>
    <n v="5"/>
    <n v="3580"/>
    <n v="17900"/>
    <n v="0"/>
    <n v="0"/>
    <n v="17900"/>
    <n v="0.5"/>
    <n v="8950"/>
    <n v="8950"/>
    <n v="0.5"/>
    <x v="6"/>
    <x v="1"/>
    <x v="0"/>
    <d v="2025-09-02T00:00:00"/>
    <n v="4"/>
    <x v="0"/>
  </r>
  <r>
    <s v="AMZ-2025-00997"/>
    <d v="2025-08-31T00:00:00"/>
    <n v="2025"/>
    <x v="7"/>
    <s v="Q3"/>
    <s v="Sunday"/>
    <s v="CUST-81511"/>
    <x v="0"/>
    <x v="3"/>
    <s v="Goa"/>
    <x v="2"/>
    <x v="7"/>
    <x v="55"/>
    <n v="5"/>
    <n v="6710"/>
    <n v="33550"/>
    <n v="10"/>
    <n v="3355"/>
    <n v="30195"/>
    <n v="0.48"/>
    <n v="14493.6"/>
    <n v="15701.4"/>
    <n v="0.52"/>
    <x v="1"/>
    <x v="2"/>
    <x v="3"/>
    <m/>
    <m/>
    <x v="1"/>
  </r>
  <r>
    <s v="AMZ-2025-00493"/>
    <d v="2025-09-01T00:00:00"/>
    <n v="2025"/>
    <x v="8"/>
    <s v="Q3"/>
    <s v="Monday"/>
    <s v="CUST-71261"/>
    <x v="0"/>
    <x v="52"/>
    <s v="Rajasthan"/>
    <x v="0"/>
    <x v="0"/>
    <x v="0"/>
    <n v="1"/>
    <n v="3140"/>
    <n v="3140"/>
    <n v="10"/>
    <n v="314"/>
    <n v="2826"/>
    <n v="0.47"/>
    <n v="1328.22"/>
    <n v="1497.78"/>
    <n v="0.53"/>
    <x v="4"/>
    <x v="0"/>
    <x v="2"/>
    <m/>
    <m/>
    <x v="0"/>
  </r>
  <r>
    <s v="AMZ-2025-00574"/>
    <d v="2025-09-01T00:00:00"/>
    <n v="2025"/>
    <x v="8"/>
    <s v="Q3"/>
    <s v="Monday"/>
    <s v="CUST-69638"/>
    <x v="1"/>
    <x v="34"/>
    <s v="Meghalaya"/>
    <x v="1"/>
    <x v="6"/>
    <x v="43"/>
    <n v="4"/>
    <n v="8770"/>
    <n v="35080"/>
    <n v="20"/>
    <n v="7016"/>
    <n v="28064"/>
    <n v="0.52"/>
    <n v="14593.28"/>
    <n v="13470.72"/>
    <n v="0.48"/>
    <x v="2"/>
    <x v="0"/>
    <x v="3"/>
    <m/>
    <m/>
    <x v="1"/>
  </r>
  <r>
    <s v="AMZ-2025-01178"/>
    <d v="2025-09-01T00:00:00"/>
    <n v="2025"/>
    <x v="8"/>
    <s v="Q3"/>
    <s v="Monday"/>
    <s v="CUST-13101"/>
    <x v="1"/>
    <x v="3"/>
    <s v="Goa"/>
    <x v="2"/>
    <x v="2"/>
    <x v="4"/>
    <n v="3"/>
    <n v="2570"/>
    <n v="7710"/>
    <n v="0"/>
    <n v="0"/>
    <n v="7710"/>
    <n v="0.45"/>
    <n v="3469.5"/>
    <n v="4240.5"/>
    <n v="0.55000000000000004"/>
    <x v="2"/>
    <x v="1"/>
    <x v="2"/>
    <m/>
    <m/>
    <x v="0"/>
  </r>
  <r>
    <s v="AMZ-2025-01280"/>
    <d v="2025-09-01T00:00:00"/>
    <n v="2025"/>
    <x v="8"/>
    <s v="Q3"/>
    <s v="Monday"/>
    <s v="CUST-75435"/>
    <x v="0"/>
    <x v="3"/>
    <s v="Goa"/>
    <x v="2"/>
    <x v="0"/>
    <x v="12"/>
    <n v="1"/>
    <n v="2860"/>
    <n v="2860"/>
    <n v="0"/>
    <n v="0"/>
    <n v="2860"/>
    <n v="0.47"/>
    <n v="1344.1999999999998"/>
    <n v="1515.8000000000002"/>
    <n v="0.53"/>
    <x v="4"/>
    <x v="3"/>
    <x v="0"/>
    <d v="2025-09-02T00:00:00"/>
    <n v="5"/>
    <x v="0"/>
  </r>
  <r>
    <s v="AMZ-2025-00002"/>
    <d v="2025-09-02T00:00:00"/>
    <n v="2025"/>
    <x v="8"/>
    <s v="Q3"/>
    <s v="Tuesday"/>
    <s v="CUST-82063"/>
    <x v="0"/>
    <x v="43"/>
    <s v="Karnataka"/>
    <x v="5"/>
    <x v="7"/>
    <x v="55"/>
    <n v="3"/>
    <n v="5860"/>
    <n v="17580"/>
    <n v="0"/>
    <n v="0"/>
    <n v="17580"/>
    <n v="0.48"/>
    <n v="8438.4"/>
    <n v="9141.6"/>
    <n v="0.52"/>
    <x v="3"/>
    <x v="3"/>
    <x v="0"/>
    <d v="2025-09-08T00:00:00"/>
    <n v="4"/>
    <x v="0"/>
  </r>
  <r>
    <s v="AMZ-2025-00678"/>
    <d v="2025-09-02T00:00:00"/>
    <n v="2025"/>
    <x v="8"/>
    <s v="Q3"/>
    <s v="Tuesday"/>
    <s v="CUST-89069"/>
    <x v="0"/>
    <x v="17"/>
    <s v="Rajasthan"/>
    <x v="0"/>
    <x v="4"/>
    <x v="64"/>
    <n v="1"/>
    <n v="110"/>
    <n v="110"/>
    <n v="10"/>
    <n v="11"/>
    <n v="99"/>
    <n v="0.62"/>
    <n v="61.38"/>
    <n v="37.619999999999997"/>
    <n v="0.37999999999999995"/>
    <x v="0"/>
    <x v="1"/>
    <x v="0"/>
    <d v="2025-09-08T00:00:00"/>
    <n v="3"/>
    <x v="0"/>
  </r>
  <r>
    <s v="AMZ-2025-00901"/>
    <d v="2025-09-03T00:00:00"/>
    <n v="2025"/>
    <x v="8"/>
    <s v="Q3"/>
    <s v="Wednesday"/>
    <s v="CUST-60432"/>
    <x v="1"/>
    <x v="46"/>
    <s v="Delhi"/>
    <x v="0"/>
    <x v="1"/>
    <x v="41"/>
    <n v="1"/>
    <n v="360"/>
    <n v="360"/>
    <n v="10"/>
    <n v="36"/>
    <n v="324"/>
    <n v="0.35"/>
    <n v="113.39999999999999"/>
    <n v="210.60000000000002"/>
    <n v="0.65"/>
    <x v="2"/>
    <x v="2"/>
    <x v="2"/>
    <m/>
    <m/>
    <x v="0"/>
  </r>
  <r>
    <s v="AMZ-2025-01158"/>
    <d v="2025-09-03T00:00:00"/>
    <n v="2025"/>
    <x v="8"/>
    <s v="Q3"/>
    <s v="Wednesday"/>
    <s v="CUST-64921"/>
    <x v="0"/>
    <x v="35"/>
    <s v="West Bengal"/>
    <x v="3"/>
    <x v="1"/>
    <x v="66"/>
    <n v="1"/>
    <n v="670"/>
    <n v="670"/>
    <n v="15"/>
    <n v="100.5"/>
    <n v="569.5"/>
    <n v="0.35"/>
    <n v="199.32499999999999"/>
    <n v="370.17500000000001"/>
    <n v="0.65"/>
    <x v="2"/>
    <x v="2"/>
    <x v="0"/>
    <d v="2025-09-04T00:00:00"/>
    <n v="3"/>
    <x v="0"/>
  </r>
  <r>
    <s v="AMZ-2025-01374"/>
    <d v="2025-09-03T00:00:00"/>
    <n v="2025"/>
    <x v="8"/>
    <s v="Q3"/>
    <s v="Wednesday"/>
    <s v="CUST-69929"/>
    <x v="0"/>
    <x v="21"/>
    <s v="Meghalaya"/>
    <x v="1"/>
    <x v="7"/>
    <x v="22"/>
    <n v="1"/>
    <n v="2790"/>
    <n v="2790"/>
    <n v="5"/>
    <n v="139.5"/>
    <n v="2650.5"/>
    <n v="0.48"/>
    <n v="1272.24"/>
    <n v="1378.26"/>
    <n v="0.52"/>
    <x v="6"/>
    <x v="1"/>
    <x v="3"/>
    <m/>
    <m/>
    <x v="1"/>
  </r>
  <r>
    <s v="AMZ-2025-00187"/>
    <d v="2025-09-04T00:00:00"/>
    <n v="2025"/>
    <x v="8"/>
    <s v="Q3"/>
    <s v="Thursday"/>
    <s v="CUST-81066"/>
    <x v="0"/>
    <x v="38"/>
    <s v="Gujarat"/>
    <x v="2"/>
    <x v="2"/>
    <x v="33"/>
    <n v="5"/>
    <n v="1420"/>
    <n v="7100"/>
    <n v="30"/>
    <n v="2130"/>
    <n v="4970"/>
    <n v="0.45"/>
    <n v="2236.5"/>
    <n v="2733.5"/>
    <n v="0.55000000000000004"/>
    <x v="3"/>
    <x v="2"/>
    <x v="0"/>
    <d v="2025-09-05T00:00:00"/>
    <n v="4"/>
    <x v="0"/>
  </r>
  <r>
    <s v="AMZ-2025-00280"/>
    <d v="2025-09-04T00:00:00"/>
    <n v="2025"/>
    <x v="8"/>
    <s v="Q3"/>
    <s v="Thursday"/>
    <s v="CUST-14067"/>
    <x v="0"/>
    <x v="54"/>
    <s v="Manipur"/>
    <x v="1"/>
    <x v="7"/>
    <x v="28"/>
    <n v="3"/>
    <n v="7840"/>
    <n v="23520"/>
    <n v="10"/>
    <n v="2352"/>
    <n v="21168"/>
    <n v="0.48"/>
    <n v="10160.64"/>
    <n v="11007.36"/>
    <n v="0.52"/>
    <x v="5"/>
    <x v="1"/>
    <x v="4"/>
    <m/>
    <m/>
    <x v="0"/>
  </r>
  <r>
    <s v="AMZ-2025-01497"/>
    <d v="2025-09-04T00:00:00"/>
    <n v="2025"/>
    <x v="8"/>
    <s v="Q3"/>
    <s v="Thursday"/>
    <s v="CUST-46421"/>
    <x v="1"/>
    <x v="30"/>
    <s v="Punjab"/>
    <x v="0"/>
    <x v="5"/>
    <x v="26"/>
    <n v="4"/>
    <n v="27750"/>
    <n v="111000"/>
    <n v="25"/>
    <n v="27750"/>
    <n v="83250"/>
    <n v="0.57999999999999996"/>
    <n v="48285"/>
    <n v="34965"/>
    <n v="0.42"/>
    <x v="5"/>
    <x v="0"/>
    <x v="0"/>
    <d v="2025-09-10T00:00:00"/>
    <n v="3"/>
    <x v="0"/>
  </r>
  <r>
    <s v="AMZ-2025-00724"/>
    <d v="2025-09-05T00:00:00"/>
    <n v="2025"/>
    <x v="8"/>
    <s v="Q3"/>
    <s v="Friday"/>
    <s v="CUST-31643"/>
    <x v="0"/>
    <x v="30"/>
    <s v="Punjab"/>
    <x v="0"/>
    <x v="3"/>
    <x v="42"/>
    <n v="1"/>
    <n v="2040"/>
    <n v="2040"/>
    <n v="30"/>
    <n v="612"/>
    <n v="1428"/>
    <n v="0.5"/>
    <n v="714"/>
    <n v="714"/>
    <n v="0.5"/>
    <x v="2"/>
    <x v="0"/>
    <x v="4"/>
    <m/>
    <m/>
    <x v="0"/>
  </r>
  <r>
    <s v="AMZ-2025-00224"/>
    <d v="2025-09-06T00:00:00"/>
    <n v="2025"/>
    <x v="8"/>
    <s v="Q3"/>
    <s v="Saturday"/>
    <s v="CUST-83147"/>
    <x v="0"/>
    <x v="13"/>
    <s v="Uttar Pradesh"/>
    <x v="0"/>
    <x v="4"/>
    <x v="78"/>
    <n v="3"/>
    <n v="730"/>
    <n v="2190"/>
    <n v="30"/>
    <n v="657"/>
    <n v="1533"/>
    <n v="0.62"/>
    <n v="950.46"/>
    <n v="582.54"/>
    <n v="0.37999999999999995"/>
    <x v="4"/>
    <x v="0"/>
    <x v="0"/>
    <d v="2025-09-11T00:00:00"/>
    <n v="5"/>
    <x v="0"/>
  </r>
  <r>
    <s v="AMZ-2025-00302"/>
    <d v="2025-09-06T00:00:00"/>
    <n v="2025"/>
    <x v="8"/>
    <s v="Q3"/>
    <s v="Saturday"/>
    <s v="CUST-40771"/>
    <x v="0"/>
    <x v="6"/>
    <s v="Assam"/>
    <x v="1"/>
    <x v="7"/>
    <x v="28"/>
    <n v="5"/>
    <n v="1120"/>
    <n v="5600"/>
    <n v="15"/>
    <n v="840"/>
    <n v="4760"/>
    <n v="0.48"/>
    <n v="2284.7999999999997"/>
    <n v="2475.2000000000003"/>
    <n v="0.52"/>
    <x v="3"/>
    <x v="0"/>
    <x v="3"/>
    <m/>
    <m/>
    <x v="1"/>
  </r>
  <r>
    <s v="AMZ-2025-01544"/>
    <d v="2025-09-06T00:00:00"/>
    <n v="2025"/>
    <x v="8"/>
    <s v="Q3"/>
    <s v="Saturday"/>
    <s v="CUST-21959"/>
    <x v="1"/>
    <x v="2"/>
    <s v="Haryana"/>
    <x v="0"/>
    <x v="4"/>
    <x v="64"/>
    <n v="1"/>
    <n v="360"/>
    <n v="360"/>
    <n v="0"/>
    <n v="0"/>
    <n v="360"/>
    <n v="0.62"/>
    <n v="223.2"/>
    <n v="136.80000000000001"/>
    <n v="0.38"/>
    <x v="3"/>
    <x v="3"/>
    <x v="0"/>
    <d v="2025-09-11T00:00:00"/>
    <n v="4"/>
    <x v="0"/>
  </r>
  <r>
    <s v="AMZ-2025-01628"/>
    <d v="2025-09-06T00:00:00"/>
    <n v="2025"/>
    <x v="8"/>
    <s v="Q3"/>
    <s v="Saturday"/>
    <s v="CUST-16175"/>
    <x v="0"/>
    <x v="41"/>
    <s v="Punjab"/>
    <x v="0"/>
    <x v="5"/>
    <x v="52"/>
    <n v="5"/>
    <n v="58030"/>
    <n v="290150"/>
    <n v="0"/>
    <n v="0"/>
    <n v="290150"/>
    <n v="0.57999999999999996"/>
    <n v="168287"/>
    <n v="121863"/>
    <n v="0.42"/>
    <x v="2"/>
    <x v="0"/>
    <x v="0"/>
    <d v="2025-09-13T00:00:00"/>
    <n v="4"/>
    <x v="0"/>
  </r>
  <r>
    <s v="AMZ-2025-01625"/>
    <d v="2025-09-07T00:00:00"/>
    <n v="2025"/>
    <x v="8"/>
    <s v="Q3"/>
    <s v="Sunday"/>
    <s v="CUST-56105"/>
    <x v="0"/>
    <x v="26"/>
    <s v="Uttarakhand"/>
    <x v="4"/>
    <x v="3"/>
    <x v="59"/>
    <n v="2"/>
    <n v="5230"/>
    <n v="10460"/>
    <n v="0"/>
    <n v="0"/>
    <n v="10460"/>
    <n v="0.5"/>
    <n v="5230"/>
    <n v="5230"/>
    <n v="0.5"/>
    <x v="5"/>
    <x v="3"/>
    <x v="0"/>
    <d v="2025-09-12T00:00:00"/>
    <n v="4"/>
    <x v="0"/>
  </r>
  <r>
    <s v="AMZ-2025-00073"/>
    <d v="2025-09-08T00:00:00"/>
    <n v="2025"/>
    <x v="8"/>
    <s v="Q3"/>
    <s v="Monday"/>
    <s v="CUST-30033"/>
    <x v="0"/>
    <x v="36"/>
    <s v="Andhra Pradesh"/>
    <x v="5"/>
    <x v="6"/>
    <x v="34"/>
    <n v="1"/>
    <n v="9760"/>
    <n v="9760"/>
    <n v="5"/>
    <n v="488"/>
    <n v="9272"/>
    <n v="0.52"/>
    <n v="4821.4400000000005"/>
    <n v="4450.5599999999995"/>
    <n v="0.47999999999999993"/>
    <x v="2"/>
    <x v="0"/>
    <x v="0"/>
    <d v="2025-09-09T00:00:00"/>
    <n v="4"/>
    <x v="0"/>
  </r>
  <r>
    <s v="AMZ-2025-00702"/>
    <d v="2025-09-08T00:00:00"/>
    <n v="2025"/>
    <x v="8"/>
    <s v="Q3"/>
    <s v="Monday"/>
    <s v="CUST-23710"/>
    <x v="1"/>
    <x v="16"/>
    <s v="Tripura"/>
    <x v="1"/>
    <x v="7"/>
    <x v="69"/>
    <n v="3"/>
    <n v="8460"/>
    <n v="25380"/>
    <n v="0"/>
    <n v="0"/>
    <n v="25380"/>
    <n v="0.48"/>
    <n v="12182.4"/>
    <n v="13197.6"/>
    <n v="0.52"/>
    <x v="1"/>
    <x v="2"/>
    <x v="0"/>
    <d v="2025-09-12T00:00:00"/>
    <n v="5"/>
    <x v="0"/>
  </r>
  <r>
    <s v="AMZ-2025-00851"/>
    <d v="2025-09-08T00:00:00"/>
    <n v="2025"/>
    <x v="8"/>
    <s v="Q3"/>
    <s v="Monday"/>
    <s v="CUST-39154"/>
    <x v="1"/>
    <x v="18"/>
    <s v="Telangana"/>
    <x v="5"/>
    <x v="7"/>
    <x v="22"/>
    <n v="1"/>
    <n v="2390"/>
    <n v="2390"/>
    <n v="0"/>
    <n v="0"/>
    <n v="2390"/>
    <n v="0.48"/>
    <n v="1147.2"/>
    <n v="1242.8"/>
    <n v="0.52"/>
    <x v="3"/>
    <x v="1"/>
    <x v="0"/>
    <d v="2025-09-15T00:00:00"/>
    <n v="4"/>
    <x v="0"/>
  </r>
  <r>
    <s v="AMZ-2025-00991"/>
    <d v="2025-09-08T00:00:00"/>
    <n v="2025"/>
    <x v="8"/>
    <s v="Q3"/>
    <s v="Monday"/>
    <s v="CUST-96511"/>
    <x v="1"/>
    <x v="19"/>
    <s v="Tamil Nadu"/>
    <x v="5"/>
    <x v="2"/>
    <x v="23"/>
    <n v="3"/>
    <n v="3180"/>
    <n v="9540"/>
    <n v="25"/>
    <n v="2385"/>
    <n v="7155"/>
    <n v="0.45"/>
    <n v="3219.75"/>
    <n v="3935.25"/>
    <n v="0.55000000000000004"/>
    <x v="4"/>
    <x v="1"/>
    <x v="3"/>
    <m/>
    <m/>
    <x v="1"/>
  </r>
  <r>
    <s v="AMZ-2025-01005"/>
    <d v="2025-09-08T00:00:00"/>
    <n v="2025"/>
    <x v="8"/>
    <s v="Q3"/>
    <s v="Monday"/>
    <s v="CUST-82692"/>
    <x v="1"/>
    <x v="31"/>
    <s v="Chhattisgarh"/>
    <x v="4"/>
    <x v="5"/>
    <x v="65"/>
    <n v="2"/>
    <n v="80760"/>
    <n v="161520"/>
    <n v="5"/>
    <n v="8076"/>
    <n v="153444"/>
    <n v="0.57999999999999996"/>
    <n v="88997.51999999999"/>
    <n v="64446.48000000001"/>
    <n v="0.4200000000000001"/>
    <x v="5"/>
    <x v="3"/>
    <x v="1"/>
    <d v="2025-09-11T00:00:00"/>
    <m/>
    <x v="0"/>
  </r>
  <r>
    <s v="AMZ-2025-01188"/>
    <d v="2025-09-08T00:00:00"/>
    <n v="2025"/>
    <x v="8"/>
    <s v="Q3"/>
    <s v="Monday"/>
    <s v="CUST-84847"/>
    <x v="0"/>
    <x v="27"/>
    <s v="West Bengal"/>
    <x v="3"/>
    <x v="3"/>
    <x v="42"/>
    <n v="4"/>
    <n v="980"/>
    <n v="3920"/>
    <n v="0"/>
    <n v="0"/>
    <n v="3920"/>
    <n v="0.5"/>
    <n v="1960"/>
    <n v="1960"/>
    <n v="0.5"/>
    <x v="3"/>
    <x v="3"/>
    <x v="1"/>
    <d v="2025-09-15T00:00:00"/>
    <m/>
    <x v="0"/>
  </r>
  <r>
    <s v="AMZ-2025-01210"/>
    <d v="2025-09-08T00:00:00"/>
    <n v="2025"/>
    <x v="8"/>
    <s v="Q3"/>
    <s v="Monday"/>
    <s v="CUST-56112"/>
    <x v="0"/>
    <x v="10"/>
    <s v="Chhattisgarh"/>
    <x v="4"/>
    <x v="4"/>
    <x v="11"/>
    <n v="5"/>
    <n v="420"/>
    <n v="2100"/>
    <n v="0"/>
    <n v="0"/>
    <n v="2100"/>
    <n v="0.62"/>
    <n v="1302"/>
    <n v="798"/>
    <n v="0.38"/>
    <x v="4"/>
    <x v="1"/>
    <x v="4"/>
    <m/>
    <m/>
    <x v="0"/>
  </r>
  <r>
    <s v="AMZ-2025-00264"/>
    <d v="2025-09-09T00:00:00"/>
    <n v="2025"/>
    <x v="8"/>
    <s v="Q3"/>
    <s v="Tuesday"/>
    <s v="CUST-49857"/>
    <x v="1"/>
    <x v="2"/>
    <s v="Haryana"/>
    <x v="0"/>
    <x v="6"/>
    <x v="62"/>
    <n v="4"/>
    <n v="5090"/>
    <n v="20360"/>
    <n v="5"/>
    <n v="1018"/>
    <n v="19342"/>
    <n v="0.52"/>
    <n v="10057.84"/>
    <n v="9284.16"/>
    <n v="0.48"/>
    <x v="6"/>
    <x v="3"/>
    <x v="0"/>
    <d v="2025-09-10T00:00:00"/>
    <n v="5"/>
    <x v="0"/>
  </r>
  <r>
    <s v="AMZ-2025-00335"/>
    <d v="2025-09-09T00:00:00"/>
    <n v="2025"/>
    <x v="8"/>
    <s v="Q3"/>
    <s v="Tuesday"/>
    <s v="CUST-50001"/>
    <x v="1"/>
    <x v="6"/>
    <s v="Assam"/>
    <x v="1"/>
    <x v="4"/>
    <x v="72"/>
    <n v="2"/>
    <n v="270"/>
    <n v="540"/>
    <n v="5"/>
    <n v="27"/>
    <n v="513"/>
    <n v="0.62"/>
    <n v="318.06"/>
    <n v="194.94"/>
    <n v="0.38"/>
    <x v="5"/>
    <x v="2"/>
    <x v="0"/>
    <d v="2025-09-13T00:00:00"/>
    <n v="3"/>
    <x v="0"/>
  </r>
  <r>
    <s v="AMZ-2025-00667"/>
    <d v="2025-09-09T00:00:00"/>
    <n v="2025"/>
    <x v="8"/>
    <s v="Q3"/>
    <s v="Tuesday"/>
    <s v="CUST-41029"/>
    <x v="0"/>
    <x v="42"/>
    <s v="Jharkhand"/>
    <x v="3"/>
    <x v="0"/>
    <x v="12"/>
    <n v="3"/>
    <n v="3530"/>
    <n v="10590"/>
    <n v="15"/>
    <n v="1588.5"/>
    <n v="9001.5"/>
    <n v="0.47"/>
    <n v="4230.7049999999999"/>
    <n v="4770.7950000000001"/>
    <n v="0.53"/>
    <x v="5"/>
    <x v="3"/>
    <x v="3"/>
    <m/>
    <m/>
    <x v="1"/>
  </r>
  <r>
    <s v="AMZ-2025-00761"/>
    <d v="2025-09-09T00:00:00"/>
    <n v="2025"/>
    <x v="8"/>
    <s v="Q3"/>
    <s v="Tuesday"/>
    <s v="CUST-84593"/>
    <x v="0"/>
    <x v="46"/>
    <s v="Delhi"/>
    <x v="0"/>
    <x v="6"/>
    <x v="34"/>
    <n v="1"/>
    <n v="4180"/>
    <n v="4180"/>
    <n v="10"/>
    <n v="418"/>
    <n v="3762"/>
    <n v="0.52"/>
    <n v="1956.24"/>
    <n v="1805.76"/>
    <n v="0.48"/>
    <x v="3"/>
    <x v="0"/>
    <x v="1"/>
    <d v="2025-09-10T00:00:00"/>
    <m/>
    <x v="0"/>
  </r>
  <r>
    <s v="AMZ-2025-00832"/>
    <d v="2025-09-10T00:00:00"/>
    <n v="2025"/>
    <x v="8"/>
    <s v="Q3"/>
    <s v="Wednesday"/>
    <s v="CUST-45697"/>
    <x v="0"/>
    <x v="2"/>
    <s v="Haryana"/>
    <x v="0"/>
    <x v="5"/>
    <x v="32"/>
    <n v="4"/>
    <n v="40120"/>
    <n v="160480"/>
    <n v="20"/>
    <n v="32096"/>
    <n v="128384"/>
    <n v="0.57999999999999996"/>
    <n v="74462.720000000001"/>
    <n v="53921.279999999999"/>
    <n v="0.42"/>
    <x v="3"/>
    <x v="3"/>
    <x v="0"/>
    <d v="2025-09-17T00:00:00"/>
    <n v="5"/>
    <x v="0"/>
  </r>
  <r>
    <s v="AMZ-2025-01465"/>
    <d v="2025-09-10T00:00:00"/>
    <n v="2025"/>
    <x v="8"/>
    <s v="Q3"/>
    <s v="Wednesday"/>
    <s v="CUST-73242"/>
    <x v="0"/>
    <x v="24"/>
    <s v="Maharashtra"/>
    <x v="2"/>
    <x v="0"/>
    <x v="12"/>
    <n v="1"/>
    <n v="5880"/>
    <n v="5880"/>
    <n v="20"/>
    <n v="1176"/>
    <n v="4704"/>
    <n v="0.47"/>
    <n v="2210.8799999999997"/>
    <n v="2493.1200000000003"/>
    <n v="0.53"/>
    <x v="1"/>
    <x v="3"/>
    <x v="3"/>
    <m/>
    <m/>
    <x v="1"/>
  </r>
  <r>
    <s v="AMZ-2025-00486"/>
    <d v="2025-09-11T00:00:00"/>
    <n v="2025"/>
    <x v="8"/>
    <s v="Q3"/>
    <s v="Thursday"/>
    <s v="CUST-74042"/>
    <x v="0"/>
    <x v="22"/>
    <s v="Haryana"/>
    <x v="0"/>
    <x v="0"/>
    <x v="68"/>
    <n v="3"/>
    <n v="5840"/>
    <n v="17520"/>
    <n v="10"/>
    <n v="1752"/>
    <n v="15768"/>
    <n v="0.47"/>
    <n v="7410.9599999999991"/>
    <n v="8357.0400000000009"/>
    <n v="0.53"/>
    <x v="0"/>
    <x v="3"/>
    <x v="1"/>
    <d v="2025-09-12T00:00:00"/>
    <m/>
    <x v="0"/>
  </r>
  <r>
    <s v="AMZ-2025-01152"/>
    <d v="2025-09-11T00:00:00"/>
    <n v="2025"/>
    <x v="8"/>
    <s v="Q3"/>
    <s v="Thursday"/>
    <s v="CUST-81819"/>
    <x v="0"/>
    <x v="34"/>
    <s v="Meghalaya"/>
    <x v="1"/>
    <x v="7"/>
    <x v="63"/>
    <n v="1"/>
    <n v="850"/>
    <n v="850"/>
    <n v="15"/>
    <n v="127.5"/>
    <n v="722.5"/>
    <n v="0.48"/>
    <n v="346.8"/>
    <n v="375.7"/>
    <n v="0.52"/>
    <x v="5"/>
    <x v="3"/>
    <x v="0"/>
    <d v="2025-09-17T00:00:00"/>
    <n v="3"/>
    <x v="0"/>
  </r>
  <r>
    <s v="AMZ-2025-01475"/>
    <d v="2025-09-11T00:00:00"/>
    <n v="2025"/>
    <x v="8"/>
    <s v="Q3"/>
    <s v="Thursday"/>
    <s v="CUST-82848"/>
    <x v="1"/>
    <x v="31"/>
    <s v="Chhattisgarh"/>
    <x v="4"/>
    <x v="4"/>
    <x v="25"/>
    <n v="2"/>
    <n v="650"/>
    <n v="1300"/>
    <n v="30"/>
    <n v="390"/>
    <n v="910"/>
    <n v="0.62"/>
    <n v="564.20000000000005"/>
    <n v="345.79999999999995"/>
    <n v="0.37999999999999995"/>
    <x v="3"/>
    <x v="2"/>
    <x v="4"/>
    <m/>
    <m/>
    <x v="0"/>
  </r>
  <r>
    <s v="AMZ-2025-01560"/>
    <d v="2025-09-11T00:00:00"/>
    <n v="2025"/>
    <x v="8"/>
    <s v="Q3"/>
    <s v="Thursday"/>
    <s v="CUST-24208"/>
    <x v="1"/>
    <x v="32"/>
    <s v="Jharkhand"/>
    <x v="3"/>
    <x v="7"/>
    <x v="37"/>
    <n v="3"/>
    <n v="8590"/>
    <n v="25770"/>
    <n v="25"/>
    <n v="6442.5"/>
    <n v="19327.5"/>
    <n v="0.48"/>
    <n v="9277.1999999999989"/>
    <n v="10050.300000000001"/>
    <n v="0.52"/>
    <x v="2"/>
    <x v="0"/>
    <x v="2"/>
    <m/>
    <m/>
    <x v="0"/>
  </r>
  <r>
    <s v="AMZ-2025-01570"/>
    <d v="2025-09-11T00:00:00"/>
    <n v="2025"/>
    <x v="8"/>
    <s v="Q3"/>
    <s v="Thursday"/>
    <s v="CUST-70910"/>
    <x v="1"/>
    <x v="57"/>
    <s v="Tamil Nadu"/>
    <x v="5"/>
    <x v="6"/>
    <x v="30"/>
    <n v="5"/>
    <n v="2540"/>
    <n v="12700"/>
    <n v="0"/>
    <n v="0"/>
    <n v="12700"/>
    <n v="0.52"/>
    <n v="6604"/>
    <n v="6096"/>
    <n v="0.48"/>
    <x v="5"/>
    <x v="3"/>
    <x v="4"/>
    <m/>
    <m/>
    <x v="0"/>
  </r>
  <r>
    <s v="AMZ-2025-00941"/>
    <d v="2025-09-12T00:00:00"/>
    <n v="2025"/>
    <x v="8"/>
    <s v="Q3"/>
    <s v="Friday"/>
    <s v="CUST-40613"/>
    <x v="1"/>
    <x v="53"/>
    <s v="Gujarat"/>
    <x v="2"/>
    <x v="3"/>
    <x v="81"/>
    <n v="1"/>
    <n v="1920"/>
    <n v="1920"/>
    <n v="25"/>
    <n v="480"/>
    <n v="1440"/>
    <n v="0.5"/>
    <n v="720"/>
    <n v="720"/>
    <n v="0.5"/>
    <x v="0"/>
    <x v="2"/>
    <x v="0"/>
    <d v="2025-09-13T00:00:00"/>
    <n v="5"/>
    <x v="0"/>
  </r>
  <r>
    <s v="AMZ-2025-01629"/>
    <d v="2025-09-12T00:00:00"/>
    <n v="2025"/>
    <x v="8"/>
    <s v="Q3"/>
    <s v="Friday"/>
    <s v="CUST-16175"/>
    <x v="0"/>
    <x v="41"/>
    <s v="Punjab"/>
    <x v="0"/>
    <x v="5"/>
    <x v="83"/>
    <n v="1"/>
    <n v="76300"/>
    <n v="76300"/>
    <n v="0"/>
    <n v="0"/>
    <n v="76300"/>
    <n v="0.57999999999999996"/>
    <n v="44254"/>
    <n v="32046"/>
    <n v="0.42"/>
    <x v="2"/>
    <x v="0"/>
    <x v="0"/>
    <d v="2025-09-18T00:00:00"/>
    <n v="5"/>
    <x v="0"/>
  </r>
  <r>
    <s v="AMZ-2025-00478"/>
    <d v="2025-09-13T00:00:00"/>
    <n v="2025"/>
    <x v="8"/>
    <s v="Q3"/>
    <s v="Saturday"/>
    <s v="CUST-64387"/>
    <x v="1"/>
    <x v="58"/>
    <s v="Kerala"/>
    <x v="5"/>
    <x v="3"/>
    <x v="54"/>
    <n v="3"/>
    <n v="5160"/>
    <n v="15480"/>
    <n v="15"/>
    <n v="2322"/>
    <n v="13158"/>
    <n v="0.5"/>
    <n v="6579"/>
    <n v="6579"/>
    <n v="0.5"/>
    <x v="1"/>
    <x v="2"/>
    <x v="1"/>
    <d v="2025-09-17T00:00:00"/>
    <m/>
    <x v="0"/>
  </r>
  <r>
    <s v="AMZ-2025-00621"/>
    <d v="2025-09-13T00:00:00"/>
    <n v="2025"/>
    <x v="8"/>
    <s v="Q3"/>
    <s v="Saturday"/>
    <s v="CUST-89471"/>
    <x v="1"/>
    <x v="31"/>
    <s v="Chhattisgarh"/>
    <x v="4"/>
    <x v="4"/>
    <x v="72"/>
    <n v="3"/>
    <n v="430"/>
    <n v="1290"/>
    <n v="25"/>
    <n v="322.5"/>
    <n v="967.5"/>
    <n v="0.62"/>
    <n v="599.85"/>
    <n v="367.65"/>
    <n v="0.37999999999999995"/>
    <x v="1"/>
    <x v="2"/>
    <x v="3"/>
    <m/>
    <m/>
    <x v="1"/>
  </r>
  <r>
    <s v="AMZ-2025-01231"/>
    <d v="2025-09-13T00:00:00"/>
    <n v="2025"/>
    <x v="8"/>
    <s v="Q3"/>
    <s v="Saturday"/>
    <s v="CUST-70589"/>
    <x v="1"/>
    <x v="18"/>
    <s v="Telangana"/>
    <x v="5"/>
    <x v="0"/>
    <x v="8"/>
    <n v="4"/>
    <n v="4050"/>
    <n v="16200"/>
    <n v="30"/>
    <n v="4860"/>
    <n v="11340"/>
    <n v="0.47"/>
    <n v="5329.7999999999993"/>
    <n v="6010.2000000000007"/>
    <n v="0.53"/>
    <x v="3"/>
    <x v="0"/>
    <x v="0"/>
    <d v="2025-09-17T00:00:00"/>
    <n v="5"/>
    <x v="0"/>
  </r>
  <r>
    <s v="AMZ-2025-00880"/>
    <d v="2025-09-14T00:00:00"/>
    <n v="2025"/>
    <x v="8"/>
    <s v="Q3"/>
    <s v="Sunday"/>
    <s v="CUST-11854"/>
    <x v="0"/>
    <x v="13"/>
    <s v="Uttar Pradesh"/>
    <x v="0"/>
    <x v="7"/>
    <x v="74"/>
    <n v="5"/>
    <n v="7000"/>
    <n v="35000"/>
    <n v="0"/>
    <n v="0"/>
    <n v="35000"/>
    <n v="0.48"/>
    <n v="16800"/>
    <n v="18200"/>
    <n v="0.52"/>
    <x v="5"/>
    <x v="0"/>
    <x v="0"/>
    <d v="2025-09-20T00:00:00"/>
    <n v="4"/>
    <x v="0"/>
  </r>
  <r>
    <s v="AMZ-2025-01686"/>
    <d v="2025-09-14T00:00:00"/>
    <n v="2025"/>
    <x v="8"/>
    <s v="Q3"/>
    <s v="Sunday"/>
    <s v="CUST-51145"/>
    <x v="1"/>
    <x v="33"/>
    <s v="Madhya Pradesh"/>
    <x v="2"/>
    <x v="5"/>
    <x v="52"/>
    <n v="5"/>
    <n v="54200"/>
    <n v="271000"/>
    <n v="10"/>
    <n v="27100"/>
    <n v="243900"/>
    <n v="0.57999999999999996"/>
    <n v="141462"/>
    <n v="102438"/>
    <n v="0.42"/>
    <x v="4"/>
    <x v="2"/>
    <x v="4"/>
    <m/>
    <m/>
    <x v="0"/>
  </r>
  <r>
    <s v="AMZ-2025-00037"/>
    <d v="2025-09-15T00:00:00"/>
    <n v="2025"/>
    <x v="8"/>
    <s v="Q3"/>
    <s v="Monday"/>
    <s v="CUST-82102"/>
    <x v="1"/>
    <x v="21"/>
    <s v="Meghalaya"/>
    <x v="1"/>
    <x v="0"/>
    <x v="49"/>
    <n v="1"/>
    <n v="1180"/>
    <n v="1180"/>
    <n v="25"/>
    <n v="295"/>
    <n v="885"/>
    <n v="0.47"/>
    <n v="415.95"/>
    <n v="469.05"/>
    <n v="0.53"/>
    <x v="3"/>
    <x v="0"/>
    <x v="0"/>
    <d v="2025-09-17T00:00:00"/>
    <n v="4"/>
    <x v="0"/>
  </r>
  <r>
    <s v="AMZ-2025-00200"/>
    <d v="2025-09-15T00:00:00"/>
    <n v="2025"/>
    <x v="8"/>
    <s v="Q3"/>
    <s v="Monday"/>
    <s v="CUST-19016"/>
    <x v="0"/>
    <x v="49"/>
    <s v="Uttarakhand"/>
    <x v="4"/>
    <x v="2"/>
    <x v="44"/>
    <n v="5"/>
    <n v="3080"/>
    <n v="15400"/>
    <n v="20"/>
    <n v="3080"/>
    <n v="12320"/>
    <n v="0.45"/>
    <n v="5544"/>
    <n v="6776"/>
    <n v="0.55000000000000004"/>
    <x v="1"/>
    <x v="0"/>
    <x v="4"/>
    <m/>
    <m/>
    <x v="0"/>
  </r>
  <r>
    <s v="AMZ-2025-00230"/>
    <d v="2025-09-15T00:00:00"/>
    <n v="2025"/>
    <x v="8"/>
    <s v="Q3"/>
    <s v="Monday"/>
    <s v="CUST-83147"/>
    <x v="0"/>
    <x v="13"/>
    <s v="Uttar Pradesh"/>
    <x v="0"/>
    <x v="5"/>
    <x v="84"/>
    <n v="5"/>
    <n v="32310"/>
    <n v="161550"/>
    <n v="0"/>
    <n v="0"/>
    <n v="161550"/>
    <n v="0.57999999999999996"/>
    <n v="93699"/>
    <n v="67851"/>
    <n v="0.42"/>
    <x v="2"/>
    <x v="2"/>
    <x v="2"/>
    <m/>
    <m/>
    <x v="0"/>
  </r>
  <r>
    <s v="AMZ-2025-00265"/>
    <d v="2025-09-15T00:00:00"/>
    <n v="2025"/>
    <x v="8"/>
    <s v="Q3"/>
    <s v="Monday"/>
    <s v="CUST-49857"/>
    <x v="1"/>
    <x v="2"/>
    <s v="Haryana"/>
    <x v="0"/>
    <x v="2"/>
    <x v="33"/>
    <n v="4"/>
    <n v="1630"/>
    <n v="6520"/>
    <n v="0"/>
    <n v="0"/>
    <n v="6520"/>
    <n v="0.45"/>
    <n v="2934"/>
    <n v="3586"/>
    <n v="0.55000000000000004"/>
    <x v="6"/>
    <x v="0"/>
    <x v="2"/>
    <m/>
    <m/>
    <x v="0"/>
  </r>
  <r>
    <s v="AMZ-2025-01161"/>
    <d v="2025-09-16T00:00:00"/>
    <n v="2025"/>
    <x v="8"/>
    <s v="Q3"/>
    <s v="Tuesday"/>
    <s v="CUST-11658"/>
    <x v="0"/>
    <x v="47"/>
    <s v="Gujarat"/>
    <x v="2"/>
    <x v="1"/>
    <x v="2"/>
    <n v="2"/>
    <n v="580"/>
    <n v="1160"/>
    <n v="10"/>
    <n v="116"/>
    <n v="1044"/>
    <n v="0.35"/>
    <n v="365.4"/>
    <n v="678.6"/>
    <n v="0.65"/>
    <x v="0"/>
    <x v="2"/>
    <x v="3"/>
    <m/>
    <m/>
    <x v="1"/>
  </r>
  <r>
    <s v="AMZ-2025-00327"/>
    <d v="2025-09-18T00:00:00"/>
    <n v="2025"/>
    <x v="8"/>
    <s v="Q3"/>
    <s v="Thursday"/>
    <s v="CUST-52487"/>
    <x v="1"/>
    <x v="52"/>
    <s v="Tripura"/>
    <x v="1"/>
    <x v="1"/>
    <x v="19"/>
    <n v="5"/>
    <n v="1190"/>
    <n v="5950"/>
    <n v="25"/>
    <n v="1487.5"/>
    <n v="4462.5"/>
    <n v="0.35"/>
    <n v="1561.875"/>
    <n v="2900.625"/>
    <n v="0.65"/>
    <x v="3"/>
    <x v="2"/>
    <x v="0"/>
    <d v="2025-09-20T00:00:00"/>
    <n v="4"/>
    <x v="0"/>
  </r>
  <r>
    <s v="AMZ-2025-00374"/>
    <d v="2025-09-18T00:00:00"/>
    <n v="2025"/>
    <x v="8"/>
    <s v="Q3"/>
    <s v="Thursday"/>
    <s v="CUST-21003"/>
    <x v="0"/>
    <x v="43"/>
    <s v="Karnataka"/>
    <x v="5"/>
    <x v="1"/>
    <x v="56"/>
    <n v="3"/>
    <n v="420"/>
    <n v="1260"/>
    <n v="25"/>
    <n v="315"/>
    <n v="945"/>
    <n v="0.35"/>
    <n v="330.75"/>
    <n v="614.25"/>
    <n v="0.65"/>
    <x v="3"/>
    <x v="2"/>
    <x v="0"/>
    <d v="2025-09-25T00:00:00"/>
    <n v="4"/>
    <x v="0"/>
  </r>
  <r>
    <s v="AMZ-2025-00204"/>
    <d v="2025-09-19T00:00:00"/>
    <n v="2025"/>
    <x v="8"/>
    <s v="Q3"/>
    <s v="Friday"/>
    <s v="CUST-26591"/>
    <x v="1"/>
    <x v="31"/>
    <s v="Chhattisgarh"/>
    <x v="4"/>
    <x v="3"/>
    <x v="18"/>
    <n v="4"/>
    <n v="3420"/>
    <n v="13680"/>
    <n v="15"/>
    <n v="2052"/>
    <n v="11628"/>
    <n v="0.5"/>
    <n v="5814"/>
    <n v="5814"/>
    <n v="0.5"/>
    <x v="0"/>
    <x v="3"/>
    <x v="1"/>
    <d v="2025-09-24T00:00:00"/>
    <m/>
    <x v="0"/>
  </r>
  <r>
    <s v="AMZ-2025-00975"/>
    <d v="2025-09-19T00:00:00"/>
    <n v="2025"/>
    <x v="8"/>
    <s v="Q3"/>
    <s v="Friday"/>
    <s v="CUST-48254"/>
    <x v="1"/>
    <x v="0"/>
    <s v="Rajasthan"/>
    <x v="0"/>
    <x v="4"/>
    <x v="25"/>
    <n v="4"/>
    <n v="780"/>
    <n v="3120"/>
    <n v="10"/>
    <n v="312"/>
    <n v="2808"/>
    <n v="0.62"/>
    <n v="1740.96"/>
    <n v="1067.04"/>
    <n v="0.38"/>
    <x v="2"/>
    <x v="2"/>
    <x v="0"/>
    <d v="2025-09-24T00:00:00"/>
    <n v="3"/>
    <x v="0"/>
  </r>
  <r>
    <s v="AMZ-2025-01279"/>
    <d v="2025-09-19T00:00:00"/>
    <n v="2025"/>
    <x v="8"/>
    <s v="Q3"/>
    <s v="Friday"/>
    <s v="CUST-75435"/>
    <x v="0"/>
    <x v="3"/>
    <s v="Goa"/>
    <x v="2"/>
    <x v="0"/>
    <x v="0"/>
    <n v="1"/>
    <n v="2480"/>
    <n v="2480"/>
    <n v="15"/>
    <n v="372"/>
    <n v="2108"/>
    <n v="0.47"/>
    <n v="990.76"/>
    <n v="1117.24"/>
    <n v="0.53"/>
    <x v="3"/>
    <x v="3"/>
    <x v="3"/>
    <m/>
    <m/>
    <x v="1"/>
  </r>
  <r>
    <s v="AMZ-2025-01404"/>
    <d v="2025-09-19T00:00:00"/>
    <n v="2025"/>
    <x v="8"/>
    <s v="Q3"/>
    <s v="Friday"/>
    <s v="CUST-17104"/>
    <x v="1"/>
    <x v="50"/>
    <s v="Bihar"/>
    <x v="3"/>
    <x v="7"/>
    <x v="74"/>
    <n v="1"/>
    <n v="6650"/>
    <n v="6650"/>
    <n v="10"/>
    <n v="665"/>
    <n v="5985"/>
    <n v="0.48"/>
    <n v="2872.7999999999997"/>
    <n v="3112.2000000000003"/>
    <n v="0.52"/>
    <x v="4"/>
    <x v="2"/>
    <x v="0"/>
    <d v="2025-09-26T00:00:00"/>
    <n v="4"/>
    <x v="0"/>
  </r>
  <r>
    <s v="AMZ-2025-01624"/>
    <d v="2025-09-19T00:00:00"/>
    <n v="2025"/>
    <x v="8"/>
    <s v="Q3"/>
    <s v="Friday"/>
    <s v="CUST-56105"/>
    <x v="0"/>
    <x v="26"/>
    <s v="Uttarakhand"/>
    <x v="4"/>
    <x v="2"/>
    <x v="44"/>
    <n v="4"/>
    <n v="3970"/>
    <n v="15880"/>
    <n v="20"/>
    <n v="3176"/>
    <n v="12704"/>
    <n v="0.45"/>
    <n v="5716.8"/>
    <n v="6987.2"/>
    <n v="0.54999999999999993"/>
    <x v="1"/>
    <x v="1"/>
    <x v="0"/>
    <d v="2025-09-25T00:00:00"/>
    <n v="3"/>
    <x v="0"/>
  </r>
  <r>
    <s v="AMZ-2025-00993"/>
    <d v="2025-09-20T00:00:00"/>
    <n v="2025"/>
    <x v="8"/>
    <s v="Q3"/>
    <s v="Saturday"/>
    <s v="CUST-99733"/>
    <x v="1"/>
    <x v="5"/>
    <s v="Bihar"/>
    <x v="3"/>
    <x v="7"/>
    <x v="55"/>
    <n v="4"/>
    <n v="4170"/>
    <n v="16680"/>
    <n v="10"/>
    <n v="1668"/>
    <n v="15012"/>
    <n v="0.48"/>
    <n v="7205.7599999999993"/>
    <n v="7806.2400000000007"/>
    <n v="0.52"/>
    <x v="6"/>
    <x v="1"/>
    <x v="0"/>
    <d v="2025-09-21T00:00:00"/>
    <n v="4"/>
    <x v="0"/>
  </r>
  <r>
    <s v="AMZ-2025-01298"/>
    <d v="2025-09-20T00:00:00"/>
    <n v="2025"/>
    <x v="8"/>
    <s v="Q3"/>
    <s v="Saturday"/>
    <s v="CUST-95990"/>
    <x v="1"/>
    <x v="39"/>
    <s v="Odisha"/>
    <x v="3"/>
    <x v="5"/>
    <x v="26"/>
    <n v="1"/>
    <n v="67130"/>
    <n v="67130"/>
    <n v="15"/>
    <n v="10069.5"/>
    <n v="57060.5"/>
    <n v="0.57999999999999996"/>
    <n v="33095.089999999997"/>
    <n v="23965.410000000003"/>
    <n v="0.42000000000000004"/>
    <x v="6"/>
    <x v="1"/>
    <x v="0"/>
    <d v="2025-09-22T00:00:00"/>
    <n v="3"/>
    <x v="0"/>
  </r>
  <r>
    <s v="AMZ-2025-00080"/>
    <d v="2025-09-21T00:00:00"/>
    <n v="2025"/>
    <x v="8"/>
    <s v="Q3"/>
    <s v="Sunday"/>
    <s v="CUST-13248"/>
    <x v="1"/>
    <x v="6"/>
    <s v="Assam"/>
    <x v="1"/>
    <x v="3"/>
    <x v="5"/>
    <n v="4"/>
    <n v="4020"/>
    <n v="16080"/>
    <n v="10"/>
    <n v="1608"/>
    <n v="14472"/>
    <n v="0.5"/>
    <n v="7236"/>
    <n v="7236"/>
    <n v="0.5"/>
    <x v="1"/>
    <x v="2"/>
    <x v="0"/>
    <d v="2025-09-28T00:00:00"/>
    <n v="3"/>
    <x v="0"/>
  </r>
  <r>
    <s v="AMZ-2025-00473"/>
    <d v="2025-09-21T00:00:00"/>
    <n v="2025"/>
    <x v="8"/>
    <s v="Q3"/>
    <s v="Sunday"/>
    <s v="CUST-76616"/>
    <x v="1"/>
    <x v="49"/>
    <s v="Uttarakhand"/>
    <x v="4"/>
    <x v="7"/>
    <x v="80"/>
    <n v="3"/>
    <n v="2450"/>
    <n v="7350"/>
    <n v="0"/>
    <n v="0"/>
    <n v="7350"/>
    <n v="0.48"/>
    <n v="3528"/>
    <n v="3822"/>
    <n v="0.52"/>
    <x v="0"/>
    <x v="1"/>
    <x v="3"/>
    <m/>
    <m/>
    <x v="1"/>
  </r>
  <r>
    <s v="AMZ-2025-01019"/>
    <d v="2025-09-21T00:00:00"/>
    <n v="2025"/>
    <x v="8"/>
    <s v="Q3"/>
    <s v="Sunday"/>
    <s v="CUST-64496"/>
    <x v="0"/>
    <x v="50"/>
    <s v="Bihar"/>
    <x v="3"/>
    <x v="7"/>
    <x v="69"/>
    <n v="5"/>
    <n v="6730"/>
    <n v="33650"/>
    <n v="20"/>
    <n v="6730"/>
    <n v="26920"/>
    <n v="0.48"/>
    <n v="12921.6"/>
    <n v="13998.4"/>
    <n v="0.52"/>
    <x v="5"/>
    <x v="1"/>
    <x v="0"/>
    <d v="2025-09-28T00:00:00"/>
    <n v="5"/>
    <x v="0"/>
  </r>
  <r>
    <s v="AMZ-2025-00063"/>
    <d v="2025-09-22T00:00:00"/>
    <n v="2025"/>
    <x v="8"/>
    <s v="Q3"/>
    <s v="Monday"/>
    <s v="CUST-92149"/>
    <x v="0"/>
    <x v="1"/>
    <s v="Assam"/>
    <x v="1"/>
    <x v="6"/>
    <x v="62"/>
    <n v="3"/>
    <n v="3120"/>
    <n v="9360"/>
    <n v="25"/>
    <n v="2340"/>
    <n v="7020"/>
    <n v="0.52"/>
    <n v="3650.4"/>
    <n v="3369.6"/>
    <n v="0.48"/>
    <x v="6"/>
    <x v="1"/>
    <x v="4"/>
    <m/>
    <m/>
    <x v="0"/>
  </r>
  <r>
    <s v="AMZ-2025-00598"/>
    <d v="2025-09-22T00:00:00"/>
    <n v="2025"/>
    <x v="8"/>
    <s v="Q3"/>
    <s v="Monday"/>
    <s v="CUST-53357"/>
    <x v="0"/>
    <x v="30"/>
    <s v="Punjab"/>
    <x v="0"/>
    <x v="5"/>
    <x v="83"/>
    <n v="1"/>
    <n v="30430"/>
    <n v="30430"/>
    <n v="10"/>
    <n v="3043"/>
    <n v="27387"/>
    <n v="0.57999999999999996"/>
    <n v="15884.46"/>
    <n v="11502.54"/>
    <n v="0.42000000000000004"/>
    <x v="3"/>
    <x v="2"/>
    <x v="4"/>
    <m/>
    <m/>
    <x v="0"/>
  </r>
  <r>
    <s v="AMZ-2025-00311"/>
    <d v="2025-09-23T00:00:00"/>
    <n v="2025"/>
    <x v="8"/>
    <s v="Q3"/>
    <s v="Tuesday"/>
    <s v="CUST-52176"/>
    <x v="1"/>
    <x v="12"/>
    <s v="Andhra Pradesh"/>
    <x v="5"/>
    <x v="6"/>
    <x v="30"/>
    <n v="3"/>
    <n v="610"/>
    <n v="1830"/>
    <n v="5"/>
    <n v="91.5"/>
    <n v="1738.5"/>
    <n v="0.52"/>
    <n v="904.02"/>
    <n v="834.48"/>
    <n v="0.48000000000000004"/>
    <x v="0"/>
    <x v="0"/>
    <x v="0"/>
    <d v="2025-09-30T00:00:00"/>
    <n v="5"/>
    <x v="0"/>
  </r>
  <r>
    <s v="AMZ-2025-00672"/>
    <d v="2025-09-23T00:00:00"/>
    <n v="2025"/>
    <x v="8"/>
    <s v="Q3"/>
    <s v="Tuesday"/>
    <s v="CUST-13552"/>
    <x v="0"/>
    <x v="52"/>
    <s v="Tripura"/>
    <x v="1"/>
    <x v="7"/>
    <x v="80"/>
    <n v="4"/>
    <n v="3320"/>
    <n v="13280"/>
    <n v="10"/>
    <n v="1328"/>
    <n v="11952"/>
    <n v="0.48"/>
    <n v="5736.96"/>
    <n v="6215.04"/>
    <n v="0.52"/>
    <x v="3"/>
    <x v="0"/>
    <x v="0"/>
    <d v="2025-09-28T00:00:00"/>
    <n v="5"/>
    <x v="0"/>
  </r>
  <r>
    <s v="AMZ-2025-00951"/>
    <d v="2025-09-23T00:00:00"/>
    <n v="2025"/>
    <x v="8"/>
    <s v="Q3"/>
    <s v="Tuesday"/>
    <s v="CUST-12011"/>
    <x v="0"/>
    <x v="0"/>
    <s v="Rajasthan"/>
    <x v="0"/>
    <x v="7"/>
    <x v="74"/>
    <n v="2"/>
    <n v="3850"/>
    <n v="7700"/>
    <n v="25"/>
    <n v="1925"/>
    <n v="5775"/>
    <n v="0.48"/>
    <n v="2772"/>
    <n v="3003"/>
    <n v="0.52"/>
    <x v="4"/>
    <x v="1"/>
    <x v="4"/>
    <m/>
    <m/>
    <x v="0"/>
  </r>
  <r>
    <s v="AMZ-2025-00968"/>
    <d v="2025-09-23T00:00:00"/>
    <n v="2025"/>
    <x v="8"/>
    <s v="Q3"/>
    <s v="Tuesday"/>
    <s v="CUST-25866"/>
    <x v="0"/>
    <x v="19"/>
    <s v="Tamil Nadu"/>
    <x v="5"/>
    <x v="3"/>
    <x v="47"/>
    <n v="2"/>
    <n v="4090"/>
    <n v="8180"/>
    <n v="10"/>
    <n v="818"/>
    <n v="7362"/>
    <n v="0.5"/>
    <n v="3681"/>
    <n v="3681"/>
    <n v="0.5"/>
    <x v="0"/>
    <x v="0"/>
    <x v="0"/>
    <d v="2025-09-25T00:00:00"/>
    <n v="5"/>
    <x v="0"/>
  </r>
  <r>
    <s v="AMZ-2025-01514"/>
    <d v="2025-09-23T00:00:00"/>
    <n v="2025"/>
    <x v="8"/>
    <s v="Q3"/>
    <s v="Tuesday"/>
    <s v="CUST-78494"/>
    <x v="1"/>
    <x v="7"/>
    <s v="Goa"/>
    <x v="2"/>
    <x v="4"/>
    <x v="78"/>
    <n v="2"/>
    <n v="800"/>
    <n v="1600"/>
    <n v="10"/>
    <n v="160"/>
    <n v="1440"/>
    <n v="0.62"/>
    <n v="892.8"/>
    <n v="547.20000000000005"/>
    <n v="0.38"/>
    <x v="5"/>
    <x v="1"/>
    <x v="2"/>
    <m/>
    <m/>
    <x v="0"/>
  </r>
  <r>
    <s v="AMZ-2025-00061"/>
    <d v="2025-09-24T00:00:00"/>
    <n v="2025"/>
    <x v="8"/>
    <s v="Q3"/>
    <s v="Wednesday"/>
    <s v="CUST-92149"/>
    <x v="0"/>
    <x v="1"/>
    <s v="Assam"/>
    <x v="1"/>
    <x v="4"/>
    <x v="78"/>
    <n v="1"/>
    <n v="590"/>
    <n v="590"/>
    <n v="20"/>
    <n v="118"/>
    <n v="472"/>
    <n v="0.62"/>
    <n v="292.64"/>
    <n v="179.36"/>
    <n v="0.38"/>
    <x v="5"/>
    <x v="3"/>
    <x v="3"/>
    <m/>
    <m/>
    <x v="1"/>
  </r>
  <r>
    <s v="AMZ-2025-00291"/>
    <d v="2025-09-24T00:00:00"/>
    <n v="2025"/>
    <x v="8"/>
    <s v="Q3"/>
    <s v="Wednesday"/>
    <s v="CUST-72518"/>
    <x v="1"/>
    <x v="13"/>
    <s v="Uttar Pradesh"/>
    <x v="0"/>
    <x v="7"/>
    <x v="22"/>
    <n v="3"/>
    <n v="6970"/>
    <n v="20910"/>
    <n v="10"/>
    <n v="2091"/>
    <n v="18819"/>
    <n v="0.48"/>
    <n v="9033.119999999999"/>
    <n v="9785.880000000001"/>
    <n v="0.52"/>
    <x v="1"/>
    <x v="3"/>
    <x v="0"/>
    <d v="2025-09-30T00:00:00"/>
    <n v="3"/>
    <x v="0"/>
  </r>
  <r>
    <s v="AMZ-2025-00354"/>
    <d v="2025-09-24T00:00:00"/>
    <n v="2025"/>
    <x v="8"/>
    <s v="Q3"/>
    <s v="Wednesday"/>
    <s v="CUST-21542"/>
    <x v="0"/>
    <x v="54"/>
    <s v="Manipur"/>
    <x v="1"/>
    <x v="4"/>
    <x v="75"/>
    <n v="2"/>
    <n v="930"/>
    <n v="1860"/>
    <n v="30"/>
    <n v="558"/>
    <n v="1302"/>
    <n v="0.62"/>
    <n v="807.24"/>
    <n v="494.76"/>
    <n v="0.38"/>
    <x v="2"/>
    <x v="3"/>
    <x v="0"/>
    <d v="2025-09-30T00:00:00"/>
    <n v="4"/>
    <x v="0"/>
  </r>
  <r>
    <s v="AMZ-2025-00965"/>
    <d v="2025-09-24T00:00:00"/>
    <n v="2025"/>
    <x v="8"/>
    <s v="Q3"/>
    <s v="Wednesday"/>
    <s v="CUST-25866"/>
    <x v="0"/>
    <x v="19"/>
    <s v="Tamil Nadu"/>
    <x v="5"/>
    <x v="1"/>
    <x v="20"/>
    <n v="4"/>
    <n v="600"/>
    <n v="2400"/>
    <n v="0"/>
    <n v="0"/>
    <n v="2400"/>
    <n v="0.35"/>
    <n v="840"/>
    <n v="1560"/>
    <n v="0.65"/>
    <x v="2"/>
    <x v="2"/>
    <x v="0"/>
    <d v="2025-09-28T00:00:00"/>
    <n v="5"/>
    <x v="0"/>
  </r>
  <r>
    <s v="AMZ-2025-00496"/>
    <d v="2025-09-25T00:00:00"/>
    <n v="2025"/>
    <x v="8"/>
    <s v="Q3"/>
    <s v="Thursday"/>
    <s v="CUST-45774"/>
    <x v="0"/>
    <x v="23"/>
    <s v="Manipur"/>
    <x v="1"/>
    <x v="7"/>
    <x v="74"/>
    <n v="2"/>
    <n v="8180"/>
    <n v="16360"/>
    <n v="5"/>
    <n v="818"/>
    <n v="15542"/>
    <n v="0.48"/>
    <n v="7460.16"/>
    <n v="8081.84"/>
    <n v="0.52"/>
    <x v="4"/>
    <x v="2"/>
    <x v="0"/>
    <d v="2025-10-01T00:00:00"/>
    <n v="4"/>
    <x v="0"/>
  </r>
  <r>
    <s v="AMZ-2025-00571"/>
    <d v="2025-09-25T00:00:00"/>
    <n v="2025"/>
    <x v="8"/>
    <s v="Q3"/>
    <s v="Thursday"/>
    <s v="CUST-69638"/>
    <x v="1"/>
    <x v="34"/>
    <s v="Meghalaya"/>
    <x v="1"/>
    <x v="6"/>
    <x v="34"/>
    <n v="3"/>
    <n v="6580"/>
    <n v="19740"/>
    <n v="10"/>
    <n v="1974"/>
    <n v="17766"/>
    <n v="0.52"/>
    <n v="9238.32"/>
    <n v="8527.68"/>
    <n v="0.48000000000000004"/>
    <x v="0"/>
    <x v="1"/>
    <x v="0"/>
    <d v="2025-09-28T00:00:00"/>
    <n v="5"/>
    <x v="0"/>
  </r>
  <r>
    <s v="AMZ-2025-00679"/>
    <d v="2025-09-25T00:00:00"/>
    <n v="2025"/>
    <x v="8"/>
    <s v="Q3"/>
    <s v="Thursday"/>
    <s v="CUST-89069"/>
    <x v="0"/>
    <x v="17"/>
    <s v="Rajasthan"/>
    <x v="0"/>
    <x v="5"/>
    <x v="32"/>
    <n v="5"/>
    <n v="80030"/>
    <n v="400150"/>
    <n v="10"/>
    <n v="40015"/>
    <n v="360135"/>
    <n v="0.57999999999999996"/>
    <n v="208878.3"/>
    <n v="151256.70000000001"/>
    <n v="0.42000000000000004"/>
    <x v="6"/>
    <x v="0"/>
    <x v="3"/>
    <m/>
    <m/>
    <x v="1"/>
  </r>
  <r>
    <s v="AMZ-2025-00817"/>
    <d v="2025-09-25T00:00:00"/>
    <n v="2025"/>
    <x v="8"/>
    <s v="Q3"/>
    <s v="Thursday"/>
    <s v="CUST-56025"/>
    <x v="0"/>
    <x v="10"/>
    <s v="Chhattisgarh"/>
    <x v="4"/>
    <x v="3"/>
    <x v="16"/>
    <n v="5"/>
    <n v="1880"/>
    <n v="9400"/>
    <n v="0"/>
    <n v="0"/>
    <n v="9400"/>
    <n v="0.5"/>
    <n v="4700"/>
    <n v="4700"/>
    <n v="0.5"/>
    <x v="0"/>
    <x v="1"/>
    <x v="2"/>
    <m/>
    <m/>
    <x v="0"/>
  </r>
  <r>
    <s v="AMZ-2025-00962"/>
    <d v="2025-09-25T00:00:00"/>
    <n v="2025"/>
    <x v="8"/>
    <s v="Q3"/>
    <s v="Thursday"/>
    <s v="CUST-61876"/>
    <x v="0"/>
    <x v="10"/>
    <s v="Chhattisgarh"/>
    <x v="4"/>
    <x v="7"/>
    <x v="69"/>
    <n v="3"/>
    <n v="8680"/>
    <n v="26040"/>
    <n v="15"/>
    <n v="3906"/>
    <n v="22134"/>
    <n v="0.48"/>
    <n v="10624.32"/>
    <n v="11509.68"/>
    <n v="0.52"/>
    <x v="4"/>
    <x v="1"/>
    <x v="0"/>
    <d v="2025-10-01T00:00:00"/>
    <n v="5"/>
    <x v="0"/>
  </r>
  <r>
    <s v="AMZ-2025-00967"/>
    <d v="2025-09-25T00:00:00"/>
    <n v="2025"/>
    <x v="8"/>
    <s v="Q3"/>
    <s v="Thursday"/>
    <s v="CUST-25866"/>
    <x v="0"/>
    <x v="19"/>
    <s v="Tamil Nadu"/>
    <x v="5"/>
    <x v="2"/>
    <x v="23"/>
    <n v="5"/>
    <n v="3240"/>
    <n v="16200"/>
    <n v="0"/>
    <n v="0"/>
    <n v="16200"/>
    <n v="0.45"/>
    <n v="7290"/>
    <n v="8910"/>
    <n v="0.55000000000000004"/>
    <x v="4"/>
    <x v="0"/>
    <x v="0"/>
    <d v="2025-09-28T00:00:00"/>
    <n v="4"/>
    <x v="0"/>
  </r>
  <r>
    <s v="AMZ-2025-01053"/>
    <d v="2025-09-25T00:00:00"/>
    <n v="2025"/>
    <x v="8"/>
    <s v="Q3"/>
    <s v="Thursday"/>
    <s v="CUST-17716"/>
    <x v="1"/>
    <x v="1"/>
    <s v="Assam"/>
    <x v="1"/>
    <x v="3"/>
    <x v="18"/>
    <n v="2"/>
    <n v="2000"/>
    <n v="4000"/>
    <n v="5"/>
    <n v="200"/>
    <n v="3800"/>
    <n v="0.5"/>
    <n v="1900"/>
    <n v="1900"/>
    <n v="0.5"/>
    <x v="6"/>
    <x v="3"/>
    <x v="3"/>
    <m/>
    <m/>
    <x v="1"/>
  </r>
  <r>
    <s v="AMZ-2025-01555"/>
    <d v="2025-09-25T00:00:00"/>
    <n v="2025"/>
    <x v="8"/>
    <s v="Q3"/>
    <s v="Thursday"/>
    <s v="CUST-37110"/>
    <x v="0"/>
    <x v="22"/>
    <s v="Delhi"/>
    <x v="0"/>
    <x v="7"/>
    <x v="63"/>
    <n v="5"/>
    <n v="7810"/>
    <n v="39050"/>
    <n v="10"/>
    <n v="3905"/>
    <n v="35145"/>
    <n v="0.48"/>
    <n v="16869.599999999999"/>
    <n v="18275.400000000001"/>
    <n v="0.52"/>
    <x v="0"/>
    <x v="1"/>
    <x v="3"/>
    <m/>
    <m/>
    <x v="1"/>
  </r>
  <r>
    <s v="AMZ-2025-00034"/>
    <d v="2025-09-26T00:00:00"/>
    <n v="2025"/>
    <x v="8"/>
    <s v="Q3"/>
    <s v="Friday"/>
    <s v="CUST-48752"/>
    <x v="0"/>
    <x v="14"/>
    <s v="Bihar"/>
    <x v="3"/>
    <x v="5"/>
    <x v="82"/>
    <n v="1"/>
    <n v="88580"/>
    <n v="88580"/>
    <n v="0"/>
    <n v="0"/>
    <n v="88580"/>
    <n v="0.57999999999999996"/>
    <n v="51376.399999999994"/>
    <n v="37203.600000000006"/>
    <n v="0.42000000000000004"/>
    <x v="2"/>
    <x v="1"/>
    <x v="4"/>
    <m/>
    <m/>
    <x v="0"/>
  </r>
  <r>
    <s v="AMZ-2025-00099"/>
    <d v="2025-09-26T00:00:00"/>
    <n v="2025"/>
    <x v="8"/>
    <s v="Q3"/>
    <s v="Friday"/>
    <s v="CUST-34914"/>
    <x v="0"/>
    <x v="16"/>
    <s v="Tripura"/>
    <x v="1"/>
    <x v="1"/>
    <x v="51"/>
    <n v="4"/>
    <n v="360"/>
    <n v="1440"/>
    <n v="20"/>
    <n v="288"/>
    <n v="1152"/>
    <n v="0.35"/>
    <n v="403.2"/>
    <n v="748.8"/>
    <n v="0.64999999999999991"/>
    <x v="5"/>
    <x v="3"/>
    <x v="2"/>
    <m/>
    <m/>
    <x v="0"/>
  </r>
  <r>
    <s v="AMZ-2025-00343"/>
    <d v="2025-09-26T00:00:00"/>
    <n v="2025"/>
    <x v="8"/>
    <s v="Q3"/>
    <s v="Friday"/>
    <s v="CUST-57419"/>
    <x v="0"/>
    <x v="23"/>
    <s v="Manipur"/>
    <x v="1"/>
    <x v="0"/>
    <x v="70"/>
    <n v="2"/>
    <n v="5310"/>
    <n v="10620"/>
    <n v="15"/>
    <n v="1593"/>
    <n v="9027"/>
    <n v="0.47"/>
    <n v="4242.6899999999996"/>
    <n v="4784.3100000000004"/>
    <n v="0.53"/>
    <x v="6"/>
    <x v="3"/>
    <x v="2"/>
    <m/>
    <m/>
    <x v="0"/>
  </r>
  <r>
    <s v="AMZ-2025-00744"/>
    <d v="2025-09-26T00:00:00"/>
    <n v="2025"/>
    <x v="8"/>
    <s v="Q3"/>
    <s v="Friday"/>
    <s v="CUST-30926"/>
    <x v="0"/>
    <x v="27"/>
    <s v="West Bengal"/>
    <x v="3"/>
    <x v="5"/>
    <x v="79"/>
    <n v="3"/>
    <n v="79530"/>
    <n v="238590"/>
    <n v="0"/>
    <n v="0"/>
    <n v="238590"/>
    <n v="0.57999999999999996"/>
    <n v="138382.19999999998"/>
    <n v="100207.80000000002"/>
    <n v="0.4200000000000001"/>
    <x v="4"/>
    <x v="1"/>
    <x v="0"/>
    <d v="2025-09-27T00:00:00"/>
    <n v="3"/>
    <x v="0"/>
  </r>
  <r>
    <s v="AMZ-2025-01222"/>
    <d v="2025-09-26T00:00:00"/>
    <n v="2025"/>
    <x v="8"/>
    <s v="Q3"/>
    <s v="Friday"/>
    <s v="CUST-26683"/>
    <x v="1"/>
    <x v="30"/>
    <s v="Punjab"/>
    <x v="0"/>
    <x v="0"/>
    <x v="12"/>
    <n v="2"/>
    <n v="5990"/>
    <n v="11980"/>
    <n v="25"/>
    <n v="2995"/>
    <n v="8985"/>
    <n v="0.47"/>
    <n v="4222.95"/>
    <n v="4762.05"/>
    <n v="0.53"/>
    <x v="6"/>
    <x v="1"/>
    <x v="0"/>
    <d v="2025-10-03T00:00:00"/>
    <n v="4"/>
    <x v="0"/>
  </r>
  <r>
    <s v="AMZ-2025-01371"/>
    <d v="2025-09-26T00:00:00"/>
    <n v="2025"/>
    <x v="8"/>
    <s v="Q3"/>
    <s v="Friday"/>
    <s v="CUST-69929"/>
    <x v="0"/>
    <x v="21"/>
    <s v="Meghalaya"/>
    <x v="1"/>
    <x v="3"/>
    <x v="53"/>
    <n v="1"/>
    <n v="3680"/>
    <n v="3680"/>
    <n v="10"/>
    <n v="368"/>
    <n v="3312"/>
    <n v="0.5"/>
    <n v="1656"/>
    <n v="1656"/>
    <n v="0.5"/>
    <x v="2"/>
    <x v="2"/>
    <x v="0"/>
    <d v="2025-09-29T00:00:00"/>
    <n v="4"/>
    <x v="0"/>
  </r>
  <r>
    <s v="AMZ-2025-00209"/>
    <d v="2025-09-27T00:00:00"/>
    <n v="2025"/>
    <x v="8"/>
    <s v="Q3"/>
    <s v="Saturday"/>
    <s v="CUST-13278"/>
    <x v="1"/>
    <x v="1"/>
    <s v="Assam"/>
    <x v="1"/>
    <x v="7"/>
    <x v="37"/>
    <n v="5"/>
    <n v="1720"/>
    <n v="8600"/>
    <n v="0"/>
    <n v="0"/>
    <n v="8600"/>
    <n v="0.48"/>
    <n v="4128"/>
    <n v="4472"/>
    <n v="0.52"/>
    <x v="3"/>
    <x v="2"/>
    <x v="4"/>
    <m/>
    <m/>
    <x v="0"/>
  </r>
  <r>
    <s v="AMZ-2025-00514"/>
    <d v="2025-09-27T00:00:00"/>
    <n v="2025"/>
    <x v="8"/>
    <s v="Q3"/>
    <s v="Saturday"/>
    <s v="CUST-64987"/>
    <x v="0"/>
    <x v="22"/>
    <s v="Delhi"/>
    <x v="0"/>
    <x v="0"/>
    <x v="1"/>
    <n v="4"/>
    <n v="5820"/>
    <n v="23280"/>
    <n v="0"/>
    <n v="0"/>
    <n v="23280"/>
    <n v="0.47"/>
    <n v="10941.599999999999"/>
    <n v="12338.400000000001"/>
    <n v="0.53"/>
    <x v="2"/>
    <x v="0"/>
    <x v="0"/>
    <d v="2025-10-03T00:00:00"/>
    <n v="4"/>
    <x v="0"/>
  </r>
  <r>
    <s v="AMZ-2025-00903"/>
    <d v="2025-09-27T00:00:00"/>
    <n v="2025"/>
    <x v="8"/>
    <s v="Q3"/>
    <s v="Saturday"/>
    <s v="CUST-60432"/>
    <x v="1"/>
    <x v="46"/>
    <s v="Delhi"/>
    <x v="0"/>
    <x v="3"/>
    <x v="5"/>
    <n v="5"/>
    <n v="4730"/>
    <n v="23650"/>
    <n v="0"/>
    <n v="0"/>
    <n v="23650"/>
    <n v="0.5"/>
    <n v="11825"/>
    <n v="11825"/>
    <n v="0.5"/>
    <x v="1"/>
    <x v="2"/>
    <x v="0"/>
    <d v="2025-09-30T00:00:00"/>
    <n v="5"/>
    <x v="0"/>
  </r>
  <r>
    <s v="AMZ-2025-00545"/>
    <d v="2025-09-28T00:00:00"/>
    <n v="2025"/>
    <x v="8"/>
    <s v="Q3"/>
    <s v="Sunday"/>
    <s v="CUST-42177"/>
    <x v="1"/>
    <x v="38"/>
    <s v="Gujarat"/>
    <x v="2"/>
    <x v="5"/>
    <x v="32"/>
    <n v="3"/>
    <n v="76550"/>
    <n v="229650"/>
    <n v="25"/>
    <n v="57412.5"/>
    <n v="172237.5"/>
    <n v="0.57999999999999996"/>
    <n v="99897.75"/>
    <n v="72339.75"/>
    <n v="0.42"/>
    <x v="6"/>
    <x v="3"/>
    <x v="0"/>
    <d v="2025-10-01T00:00:00"/>
    <n v="5"/>
    <x v="0"/>
  </r>
  <r>
    <s v="AMZ-2025-00122"/>
    <d v="2025-09-29T00:00:00"/>
    <n v="2025"/>
    <x v="8"/>
    <s v="Q3"/>
    <s v="Monday"/>
    <s v="CUST-63269"/>
    <x v="0"/>
    <x v="38"/>
    <s v="Gujarat"/>
    <x v="2"/>
    <x v="2"/>
    <x v="23"/>
    <n v="2"/>
    <n v="2100"/>
    <n v="4200"/>
    <n v="0"/>
    <n v="0"/>
    <n v="4200"/>
    <n v="0.45"/>
    <n v="1890"/>
    <n v="2310"/>
    <n v="0.55000000000000004"/>
    <x v="5"/>
    <x v="3"/>
    <x v="0"/>
    <d v="2025-10-05T00:00:00"/>
    <n v="4"/>
    <x v="0"/>
  </r>
  <r>
    <s v="AMZ-2025-00462"/>
    <d v="2025-09-29T00:00:00"/>
    <n v="2025"/>
    <x v="8"/>
    <s v="Q3"/>
    <s v="Monday"/>
    <s v="CUST-62581"/>
    <x v="0"/>
    <x v="49"/>
    <s v="Uttarakhand"/>
    <x v="4"/>
    <x v="1"/>
    <x v="73"/>
    <n v="2"/>
    <n v="600"/>
    <n v="1200"/>
    <n v="0"/>
    <n v="0"/>
    <n v="1200"/>
    <n v="0.35"/>
    <n v="420"/>
    <n v="780"/>
    <n v="0.65"/>
    <x v="4"/>
    <x v="0"/>
    <x v="0"/>
    <d v="2025-10-04T00:00:00"/>
    <n v="5"/>
    <x v="0"/>
  </r>
  <r>
    <s v="AMZ-2025-01642"/>
    <d v="2025-09-29T00:00:00"/>
    <n v="2025"/>
    <x v="8"/>
    <s v="Q3"/>
    <s v="Monday"/>
    <s v="CUST-50768"/>
    <x v="0"/>
    <x v="39"/>
    <s v="Odisha"/>
    <x v="3"/>
    <x v="5"/>
    <x v="32"/>
    <n v="5"/>
    <n v="36780"/>
    <n v="183900"/>
    <n v="15"/>
    <n v="27585"/>
    <n v="156315"/>
    <n v="0.57999999999999996"/>
    <n v="90662.7"/>
    <n v="65652.3"/>
    <n v="0.42000000000000004"/>
    <x v="6"/>
    <x v="1"/>
    <x v="0"/>
    <d v="2025-10-05T00:00:00"/>
    <n v="5"/>
    <x v="0"/>
  </r>
  <r>
    <s v="AMZ-2025-00018"/>
    <d v="2025-09-30T00:00:00"/>
    <n v="2025"/>
    <x v="8"/>
    <s v="Q3"/>
    <s v="Tuesday"/>
    <s v="CUST-73993"/>
    <x v="0"/>
    <x v="55"/>
    <s v="Uttar Pradesh"/>
    <x v="0"/>
    <x v="0"/>
    <x v="0"/>
    <n v="4"/>
    <n v="2330"/>
    <n v="9320"/>
    <n v="10"/>
    <n v="932"/>
    <n v="8388"/>
    <n v="0.47"/>
    <n v="3942.3599999999997"/>
    <n v="4445.6400000000003"/>
    <n v="0.53"/>
    <x v="1"/>
    <x v="3"/>
    <x v="0"/>
    <d v="2025-10-03T00:00:00"/>
    <n v="4"/>
    <x v="0"/>
  </r>
  <r>
    <s v="AMZ-2025-01075"/>
    <d v="2025-09-30T00:00:00"/>
    <n v="2025"/>
    <x v="8"/>
    <s v="Q3"/>
    <s v="Tuesday"/>
    <s v="CUST-55309"/>
    <x v="1"/>
    <x v="36"/>
    <s v="Andhra Pradesh"/>
    <x v="5"/>
    <x v="6"/>
    <x v="62"/>
    <n v="5"/>
    <n v="1940"/>
    <n v="9700"/>
    <n v="20"/>
    <n v="1940"/>
    <n v="7760"/>
    <n v="0.52"/>
    <n v="4035.2000000000003"/>
    <n v="3724.7999999999997"/>
    <n v="0.48"/>
    <x v="4"/>
    <x v="2"/>
    <x v="0"/>
    <d v="2025-10-07T00:00:00"/>
    <n v="3"/>
    <x v="0"/>
  </r>
  <r>
    <s v="AMZ-2025-00407"/>
    <d v="2025-10-01T00:00:00"/>
    <n v="2025"/>
    <x v="9"/>
    <s v="Q4"/>
    <s v="Wednesday"/>
    <s v="CUST-43972"/>
    <x v="0"/>
    <x v="8"/>
    <s v="Delhi"/>
    <x v="0"/>
    <x v="2"/>
    <x v="44"/>
    <n v="3"/>
    <n v="3960"/>
    <n v="11880"/>
    <n v="5"/>
    <n v="594"/>
    <n v="11286"/>
    <n v="0.45"/>
    <n v="5078.7"/>
    <n v="6207.3"/>
    <n v="0.55000000000000004"/>
    <x v="6"/>
    <x v="1"/>
    <x v="0"/>
    <d v="2025-10-06T00:00:00"/>
    <n v="3"/>
    <x v="0"/>
  </r>
  <r>
    <s v="AMZ-2025-00463"/>
    <d v="2025-10-01T00:00:00"/>
    <n v="2025"/>
    <x v="9"/>
    <s v="Q4"/>
    <s v="Wednesday"/>
    <s v="CUST-53279"/>
    <x v="0"/>
    <x v="5"/>
    <s v="Bihar"/>
    <x v="3"/>
    <x v="2"/>
    <x v="4"/>
    <n v="2"/>
    <n v="300"/>
    <n v="600"/>
    <n v="25"/>
    <n v="150"/>
    <n v="450"/>
    <n v="0.45"/>
    <n v="202.5"/>
    <n v="247.5"/>
    <n v="0.55000000000000004"/>
    <x v="6"/>
    <x v="0"/>
    <x v="0"/>
    <d v="2025-10-04T00:00:00"/>
    <n v="5"/>
    <x v="0"/>
  </r>
  <r>
    <s v="AMZ-2025-00892"/>
    <d v="2025-10-01T00:00:00"/>
    <n v="2025"/>
    <x v="9"/>
    <s v="Q4"/>
    <s v="Wednesday"/>
    <s v="CUST-46347"/>
    <x v="1"/>
    <x v="18"/>
    <s v="Telangana"/>
    <x v="5"/>
    <x v="7"/>
    <x v="27"/>
    <n v="3"/>
    <n v="8790"/>
    <n v="26370"/>
    <n v="15"/>
    <n v="3955.5"/>
    <n v="22414.5"/>
    <n v="0.48"/>
    <n v="10758.96"/>
    <n v="11655.54"/>
    <n v="0.52"/>
    <x v="3"/>
    <x v="2"/>
    <x v="0"/>
    <d v="2025-10-06T00:00:00"/>
    <n v="3"/>
    <x v="0"/>
  </r>
  <r>
    <s v="AMZ-2025-01297"/>
    <d v="2025-10-01T00:00:00"/>
    <n v="2025"/>
    <x v="9"/>
    <s v="Q4"/>
    <s v="Wednesday"/>
    <s v="CUST-20350"/>
    <x v="0"/>
    <x v="40"/>
    <s v="Uttar Pradesh"/>
    <x v="0"/>
    <x v="1"/>
    <x v="57"/>
    <n v="2"/>
    <n v="950"/>
    <n v="1900"/>
    <n v="0"/>
    <n v="0"/>
    <n v="1900"/>
    <n v="0.35"/>
    <n v="665"/>
    <n v="1235"/>
    <n v="0.65"/>
    <x v="2"/>
    <x v="1"/>
    <x v="2"/>
    <m/>
    <m/>
    <x v="0"/>
  </r>
  <r>
    <s v="AMZ-2025-00095"/>
    <d v="2025-10-02T00:00:00"/>
    <n v="2025"/>
    <x v="9"/>
    <s v="Q4"/>
    <s v="Thursday"/>
    <s v="CUST-34914"/>
    <x v="0"/>
    <x v="16"/>
    <s v="Tripura"/>
    <x v="1"/>
    <x v="2"/>
    <x v="33"/>
    <n v="3"/>
    <n v="740"/>
    <n v="2220"/>
    <n v="15"/>
    <n v="333"/>
    <n v="1887"/>
    <n v="0.45"/>
    <n v="849.15"/>
    <n v="1037.8499999999999"/>
    <n v="0.54999999999999993"/>
    <x v="0"/>
    <x v="2"/>
    <x v="0"/>
    <d v="2025-10-03T00:00:00"/>
    <n v="4"/>
    <x v="0"/>
  </r>
  <r>
    <s v="AMZ-2025-00796"/>
    <d v="2025-10-02T00:00:00"/>
    <n v="2025"/>
    <x v="9"/>
    <s v="Q4"/>
    <s v="Thursday"/>
    <s v="CUST-68008"/>
    <x v="0"/>
    <x v="38"/>
    <s v="Gujarat"/>
    <x v="2"/>
    <x v="6"/>
    <x v="85"/>
    <n v="5"/>
    <n v="6310"/>
    <n v="31550"/>
    <n v="15"/>
    <n v="4732.5"/>
    <n v="26817.5"/>
    <n v="0.52"/>
    <n v="13945.1"/>
    <n v="12872.4"/>
    <n v="0.48"/>
    <x v="0"/>
    <x v="1"/>
    <x v="0"/>
    <d v="2025-10-07T00:00:00"/>
    <n v="4"/>
    <x v="0"/>
  </r>
  <r>
    <s v="AMZ-2025-01167"/>
    <d v="2025-10-02T00:00:00"/>
    <n v="2025"/>
    <x v="9"/>
    <s v="Q4"/>
    <s v="Thursday"/>
    <s v="CUST-53515"/>
    <x v="0"/>
    <x v="10"/>
    <s v="Chhattisgarh"/>
    <x v="4"/>
    <x v="2"/>
    <x v="13"/>
    <n v="3"/>
    <n v="1380"/>
    <n v="4140"/>
    <n v="0"/>
    <n v="0"/>
    <n v="4140"/>
    <n v="0.45"/>
    <n v="1863"/>
    <n v="2277"/>
    <n v="0.55000000000000004"/>
    <x v="5"/>
    <x v="1"/>
    <x v="4"/>
    <m/>
    <m/>
    <x v="0"/>
  </r>
  <r>
    <s v="AMZ-2025-00221"/>
    <d v="2025-10-03T00:00:00"/>
    <n v="2025"/>
    <x v="9"/>
    <s v="Q4"/>
    <s v="Friday"/>
    <s v="CUST-49139"/>
    <x v="1"/>
    <x v="9"/>
    <s v="Maharashtra"/>
    <x v="2"/>
    <x v="1"/>
    <x v="51"/>
    <n v="3"/>
    <n v="630"/>
    <n v="1890"/>
    <n v="5"/>
    <n v="94.5"/>
    <n v="1795.5"/>
    <n v="0.35"/>
    <n v="628.42499999999995"/>
    <n v="1167.075"/>
    <n v="0.65"/>
    <x v="1"/>
    <x v="1"/>
    <x v="4"/>
    <m/>
    <m/>
    <x v="0"/>
  </r>
  <r>
    <s v="AMZ-2025-00585"/>
    <d v="2025-10-03T00:00:00"/>
    <n v="2025"/>
    <x v="9"/>
    <s v="Q4"/>
    <s v="Friday"/>
    <s v="CUST-50135"/>
    <x v="0"/>
    <x v="20"/>
    <s v="Maharashtra"/>
    <x v="2"/>
    <x v="0"/>
    <x v="70"/>
    <n v="1"/>
    <n v="4000"/>
    <n v="4000"/>
    <n v="0"/>
    <n v="0"/>
    <n v="4000"/>
    <n v="0.47"/>
    <n v="1880"/>
    <n v="2120"/>
    <n v="0.53"/>
    <x v="4"/>
    <x v="0"/>
    <x v="3"/>
    <m/>
    <m/>
    <x v="1"/>
  </r>
  <r>
    <s v="AMZ-2025-00591"/>
    <d v="2025-10-03T00:00:00"/>
    <n v="2025"/>
    <x v="9"/>
    <s v="Q4"/>
    <s v="Friday"/>
    <s v="CUST-95256"/>
    <x v="1"/>
    <x v="6"/>
    <s v="Assam"/>
    <x v="1"/>
    <x v="5"/>
    <x v="84"/>
    <n v="1"/>
    <n v="59350"/>
    <n v="59350"/>
    <n v="10"/>
    <n v="5935"/>
    <n v="53415"/>
    <n v="0.57999999999999996"/>
    <n v="30980.699999999997"/>
    <n v="22434.300000000003"/>
    <n v="0.42000000000000004"/>
    <x v="4"/>
    <x v="0"/>
    <x v="4"/>
    <m/>
    <m/>
    <x v="0"/>
  </r>
  <r>
    <s v="AMZ-2025-00767"/>
    <d v="2025-10-03T00:00:00"/>
    <n v="2025"/>
    <x v="9"/>
    <s v="Q4"/>
    <s v="Friday"/>
    <s v="CUST-44675"/>
    <x v="0"/>
    <x v="51"/>
    <s v="Madhya Pradesh"/>
    <x v="2"/>
    <x v="4"/>
    <x v="50"/>
    <n v="2"/>
    <n v="650"/>
    <n v="1300"/>
    <n v="15"/>
    <n v="195"/>
    <n v="1105"/>
    <n v="0.62"/>
    <n v="685.1"/>
    <n v="419.9"/>
    <n v="0.38"/>
    <x v="3"/>
    <x v="1"/>
    <x v="0"/>
    <d v="2025-10-08T00:00:00"/>
    <n v="5"/>
    <x v="0"/>
  </r>
  <r>
    <s v="AMZ-2025-01068"/>
    <d v="2025-10-03T00:00:00"/>
    <n v="2025"/>
    <x v="9"/>
    <s v="Q4"/>
    <s v="Friday"/>
    <s v="CUST-79588"/>
    <x v="1"/>
    <x v="54"/>
    <s v="Manipur"/>
    <x v="1"/>
    <x v="2"/>
    <x v="77"/>
    <n v="1"/>
    <n v="2530"/>
    <n v="2530"/>
    <n v="20"/>
    <n v="506"/>
    <n v="2024"/>
    <n v="0.45"/>
    <n v="910.80000000000007"/>
    <n v="1113.1999999999998"/>
    <n v="0.54999999999999993"/>
    <x v="5"/>
    <x v="2"/>
    <x v="0"/>
    <d v="2025-10-09T00:00:00"/>
    <n v="3"/>
    <x v="0"/>
  </r>
  <r>
    <s v="AMZ-2025-01277"/>
    <d v="2025-10-03T00:00:00"/>
    <n v="2025"/>
    <x v="9"/>
    <s v="Q4"/>
    <s v="Friday"/>
    <s v="CUST-75435"/>
    <x v="0"/>
    <x v="3"/>
    <s v="Goa"/>
    <x v="2"/>
    <x v="2"/>
    <x v="4"/>
    <n v="5"/>
    <n v="2280"/>
    <n v="11400"/>
    <n v="0"/>
    <n v="0"/>
    <n v="11400"/>
    <n v="0.45"/>
    <n v="5130"/>
    <n v="6270"/>
    <n v="0.55000000000000004"/>
    <x v="4"/>
    <x v="2"/>
    <x v="0"/>
    <d v="2025-10-04T00:00:00"/>
    <n v="5"/>
    <x v="0"/>
  </r>
  <r>
    <s v="AMZ-2025-01395"/>
    <d v="2025-10-03T00:00:00"/>
    <n v="2025"/>
    <x v="9"/>
    <s v="Q4"/>
    <s v="Friday"/>
    <s v="CUST-37460"/>
    <x v="1"/>
    <x v="10"/>
    <s v="Chhattisgarh"/>
    <x v="4"/>
    <x v="1"/>
    <x v="19"/>
    <n v="5"/>
    <n v="1270"/>
    <n v="6350"/>
    <n v="0"/>
    <n v="0"/>
    <n v="6350"/>
    <n v="0.35"/>
    <n v="2222.5"/>
    <n v="4127.5"/>
    <n v="0.65"/>
    <x v="3"/>
    <x v="1"/>
    <x v="0"/>
    <d v="2025-10-06T00:00:00"/>
    <n v="5"/>
    <x v="0"/>
  </r>
  <r>
    <s v="AMZ-2025-00212"/>
    <d v="2025-10-04T00:00:00"/>
    <n v="2025"/>
    <x v="9"/>
    <s v="Q4"/>
    <s v="Saturday"/>
    <s v="CUST-91070"/>
    <x v="0"/>
    <x v="22"/>
    <s v="Haryana"/>
    <x v="0"/>
    <x v="3"/>
    <x v="18"/>
    <n v="3"/>
    <n v="4530"/>
    <n v="13590"/>
    <n v="25"/>
    <n v="3397.5"/>
    <n v="10192.5"/>
    <n v="0.5"/>
    <n v="5096.25"/>
    <n v="5096.25"/>
    <n v="0.5"/>
    <x v="6"/>
    <x v="2"/>
    <x v="2"/>
    <m/>
    <m/>
    <x v="0"/>
  </r>
  <r>
    <s v="AMZ-2025-00369"/>
    <d v="2025-10-04T00:00:00"/>
    <n v="2025"/>
    <x v="9"/>
    <s v="Q4"/>
    <s v="Saturday"/>
    <s v="CUST-66959"/>
    <x v="0"/>
    <x v="49"/>
    <s v="Uttarakhand"/>
    <x v="4"/>
    <x v="4"/>
    <x v="11"/>
    <n v="1"/>
    <n v="230"/>
    <n v="230"/>
    <n v="20"/>
    <n v="46"/>
    <n v="184"/>
    <n v="0.62"/>
    <n v="114.08"/>
    <n v="69.92"/>
    <n v="0.38"/>
    <x v="0"/>
    <x v="3"/>
    <x v="0"/>
    <d v="2025-10-05T00:00:00"/>
    <n v="5"/>
    <x v="0"/>
  </r>
  <r>
    <s v="AMZ-2025-00015"/>
    <d v="2025-10-05T00:00:00"/>
    <n v="2025"/>
    <x v="9"/>
    <s v="Q4"/>
    <s v="Sunday"/>
    <s v="CUST-38760"/>
    <x v="1"/>
    <x v="10"/>
    <s v="Chhattisgarh"/>
    <x v="4"/>
    <x v="5"/>
    <x v="82"/>
    <n v="1"/>
    <n v="62870"/>
    <n v="62870"/>
    <n v="10"/>
    <n v="6287"/>
    <n v="56583"/>
    <n v="0.57999999999999996"/>
    <n v="32818.14"/>
    <n v="23764.86"/>
    <n v="0.42"/>
    <x v="2"/>
    <x v="1"/>
    <x v="4"/>
    <m/>
    <m/>
    <x v="0"/>
  </r>
  <r>
    <s v="AMZ-2025-00106"/>
    <d v="2025-10-05T00:00:00"/>
    <n v="2025"/>
    <x v="9"/>
    <s v="Q4"/>
    <s v="Sunday"/>
    <s v="CUST-62521"/>
    <x v="1"/>
    <x v="12"/>
    <s v="Andhra Pradesh"/>
    <x v="5"/>
    <x v="2"/>
    <x v="61"/>
    <n v="1"/>
    <n v="2940"/>
    <n v="2940"/>
    <n v="15"/>
    <n v="441"/>
    <n v="2499"/>
    <n v="0.45"/>
    <n v="1124.55"/>
    <n v="1374.45"/>
    <n v="0.55000000000000004"/>
    <x v="3"/>
    <x v="1"/>
    <x v="0"/>
    <d v="2025-10-06T00:00:00"/>
    <n v="4"/>
    <x v="0"/>
  </r>
  <r>
    <s v="AMZ-2025-00757"/>
    <d v="2025-10-05T00:00:00"/>
    <n v="2025"/>
    <x v="9"/>
    <s v="Q4"/>
    <s v="Sunday"/>
    <s v="CUST-98184"/>
    <x v="0"/>
    <x v="31"/>
    <s v="Chhattisgarh"/>
    <x v="4"/>
    <x v="2"/>
    <x v="44"/>
    <n v="2"/>
    <n v="1860"/>
    <n v="3720"/>
    <n v="20"/>
    <n v="744"/>
    <n v="2976"/>
    <n v="0.45"/>
    <n v="1339.2"/>
    <n v="1636.8"/>
    <n v="0.54999999999999993"/>
    <x v="4"/>
    <x v="1"/>
    <x v="3"/>
    <m/>
    <m/>
    <x v="1"/>
  </r>
  <r>
    <s v="AMZ-2025-00777"/>
    <d v="2025-10-05T00:00:00"/>
    <n v="2025"/>
    <x v="9"/>
    <s v="Q4"/>
    <s v="Sunday"/>
    <s v="CUST-22363"/>
    <x v="1"/>
    <x v="18"/>
    <s v="Telangana"/>
    <x v="5"/>
    <x v="1"/>
    <x v="66"/>
    <n v="5"/>
    <n v="630"/>
    <n v="3150"/>
    <n v="0"/>
    <n v="0"/>
    <n v="3150"/>
    <n v="0.35"/>
    <n v="1102.5"/>
    <n v="2047.5"/>
    <n v="0.65"/>
    <x v="1"/>
    <x v="3"/>
    <x v="0"/>
    <d v="2025-10-07T00:00:00"/>
    <n v="4"/>
    <x v="0"/>
  </r>
  <r>
    <s v="AMZ-2025-01494"/>
    <d v="2025-10-05T00:00:00"/>
    <n v="2025"/>
    <x v="9"/>
    <s v="Q4"/>
    <s v="Sunday"/>
    <s v="CUST-67963"/>
    <x v="0"/>
    <x v="3"/>
    <s v="Goa"/>
    <x v="2"/>
    <x v="2"/>
    <x v="23"/>
    <n v="3"/>
    <n v="3660"/>
    <n v="10980"/>
    <n v="10"/>
    <n v="1098"/>
    <n v="9882"/>
    <n v="0.45"/>
    <n v="4446.9000000000005"/>
    <n v="5435.0999999999995"/>
    <n v="0.54999999999999993"/>
    <x v="5"/>
    <x v="3"/>
    <x v="0"/>
    <d v="2025-10-07T00:00:00"/>
    <n v="4"/>
    <x v="0"/>
  </r>
  <r>
    <s v="AMZ-2025-01240"/>
    <d v="2025-10-06T00:00:00"/>
    <n v="2025"/>
    <x v="9"/>
    <s v="Q4"/>
    <s v="Monday"/>
    <s v="CUST-89905"/>
    <x v="1"/>
    <x v="23"/>
    <s v="Manipur"/>
    <x v="1"/>
    <x v="6"/>
    <x v="39"/>
    <n v="3"/>
    <n v="11290"/>
    <n v="33870"/>
    <n v="25"/>
    <n v="8467.5"/>
    <n v="25402.5"/>
    <n v="0.52"/>
    <n v="13209.300000000001"/>
    <n v="12193.199999999999"/>
    <n v="0.48"/>
    <x v="2"/>
    <x v="0"/>
    <x v="2"/>
    <m/>
    <m/>
    <x v="0"/>
  </r>
  <r>
    <s v="AMZ-2025-01456"/>
    <d v="2025-10-06T00:00:00"/>
    <n v="2025"/>
    <x v="9"/>
    <s v="Q4"/>
    <s v="Monday"/>
    <s v="CUST-65255"/>
    <x v="0"/>
    <x v="22"/>
    <s v="Haryana"/>
    <x v="0"/>
    <x v="1"/>
    <x v="57"/>
    <n v="2"/>
    <n v="220"/>
    <n v="440"/>
    <n v="0"/>
    <n v="0"/>
    <n v="440"/>
    <n v="0.35"/>
    <n v="154"/>
    <n v="286"/>
    <n v="0.65"/>
    <x v="0"/>
    <x v="2"/>
    <x v="0"/>
    <d v="2025-10-07T00:00:00"/>
    <n v="4"/>
    <x v="0"/>
  </r>
  <r>
    <s v="AMZ-2025-01464"/>
    <d v="2025-10-06T00:00:00"/>
    <n v="2025"/>
    <x v="9"/>
    <s v="Q4"/>
    <s v="Monday"/>
    <s v="CUST-73242"/>
    <x v="0"/>
    <x v="24"/>
    <s v="Maharashtra"/>
    <x v="2"/>
    <x v="2"/>
    <x v="33"/>
    <n v="3"/>
    <n v="440"/>
    <n v="1320"/>
    <n v="5"/>
    <n v="66"/>
    <n v="1254"/>
    <n v="0.45"/>
    <n v="564.30000000000007"/>
    <n v="689.69999999999993"/>
    <n v="0.54999999999999993"/>
    <x v="1"/>
    <x v="3"/>
    <x v="3"/>
    <m/>
    <m/>
    <x v="1"/>
  </r>
  <r>
    <s v="AMZ-2025-01500"/>
    <d v="2025-10-06T00:00:00"/>
    <n v="2025"/>
    <x v="9"/>
    <s v="Q4"/>
    <s v="Monday"/>
    <s v="CUST-60968"/>
    <x v="0"/>
    <x v="48"/>
    <s v="Karnataka"/>
    <x v="5"/>
    <x v="1"/>
    <x v="9"/>
    <n v="2"/>
    <n v="470"/>
    <n v="940"/>
    <n v="0"/>
    <n v="0"/>
    <n v="940"/>
    <n v="0.35"/>
    <n v="329"/>
    <n v="611"/>
    <n v="0.65"/>
    <x v="4"/>
    <x v="3"/>
    <x v="0"/>
    <d v="2025-10-08T00:00:00"/>
    <n v="4"/>
    <x v="0"/>
  </r>
  <r>
    <s v="AMZ-2025-01537"/>
    <d v="2025-10-06T00:00:00"/>
    <n v="2025"/>
    <x v="9"/>
    <s v="Q4"/>
    <s v="Monday"/>
    <s v="CUST-29887"/>
    <x v="0"/>
    <x v="4"/>
    <s v="Madhya Pradesh"/>
    <x v="2"/>
    <x v="5"/>
    <x v="26"/>
    <n v="3"/>
    <n v="13770"/>
    <n v="41310"/>
    <n v="20"/>
    <n v="8262"/>
    <n v="33048"/>
    <n v="0.57999999999999996"/>
    <n v="19167.84"/>
    <n v="13880.16"/>
    <n v="0.42"/>
    <x v="4"/>
    <x v="3"/>
    <x v="0"/>
    <d v="2025-10-08T00:00:00"/>
    <n v="3"/>
    <x v="0"/>
  </r>
  <r>
    <s v="AMZ-2025-01702"/>
    <d v="2025-10-06T00:00:00"/>
    <n v="2025"/>
    <x v="9"/>
    <s v="Q4"/>
    <s v="Monday"/>
    <s v="CUST-15273"/>
    <x v="0"/>
    <x v="41"/>
    <s v="Punjab"/>
    <x v="0"/>
    <x v="7"/>
    <x v="29"/>
    <n v="4"/>
    <n v="3180"/>
    <n v="12720"/>
    <n v="0"/>
    <n v="0"/>
    <n v="12720"/>
    <n v="0.48"/>
    <n v="6105.5999999999995"/>
    <n v="6614.4000000000005"/>
    <n v="0.52"/>
    <x v="5"/>
    <x v="1"/>
    <x v="0"/>
    <d v="2025-10-13T00:00:00"/>
    <n v="5"/>
    <x v="0"/>
  </r>
  <r>
    <s v="AMZ-2025-01343"/>
    <d v="2025-10-07T00:00:00"/>
    <n v="2025"/>
    <x v="9"/>
    <s v="Q4"/>
    <s v="Tuesday"/>
    <s v="CUST-94939"/>
    <x v="1"/>
    <x v="7"/>
    <s v="Goa"/>
    <x v="2"/>
    <x v="7"/>
    <x v="69"/>
    <n v="1"/>
    <n v="7640"/>
    <n v="7640"/>
    <n v="10"/>
    <n v="764"/>
    <n v="6876"/>
    <n v="0.48"/>
    <n v="3300.48"/>
    <n v="3575.52"/>
    <n v="0.52"/>
    <x v="0"/>
    <x v="1"/>
    <x v="0"/>
    <d v="2025-10-11T00:00:00"/>
    <n v="3"/>
    <x v="0"/>
  </r>
  <r>
    <s v="AMZ-2025-01573"/>
    <d v="2025-10-07T00:00:00"/>
    <n v="2025"/>
    <x v="9"/>
    <s v="Q4"/>
    <s v="Tuesday"/>
    <s v="CUST-71694"/>
    <x v="0"/>
    <x v="16"/>
    <s v="Tripura"/>
    <x v="1"/>
    <x v="5"/>
    <x v="32"/>
    <n v="5"/>
    <n v="61520"/>
    <n v="307600"/>
    <n v="0"/>
    <n v="0"/>
    <n v="307600"/>
    <n v="0.57999999999999996"/>
    <n v="178408"/>
    <n v="129192"/>
    <n v="0.42"/>
    <x v="6"/>
    <x v="0"/>
    <x v="0"/>
    <d v="2025-10-10T00:00:00"/>
    <n v="3"/>
    <x v="0"/>
  </r>
  <r>
    <s v="AMZ-2025-00193"/>
    <d v="2025-10-08T00:00:00"/>
    <n v="2025"/>
    <x v="9"/>
    <s v="Q4"/>
    <s v="Wednesday"/>
    <s v="CUST-71069"/>
    <x v="1"/>
    <x v="3"/>
    <s v="Goa"/>
    <x v="2"/>
    <x v="2"/>
    <x v="44"/>
    <n v="2"/>
    <n v="570"/>
    <n v="1140"/>
    <n v="20"/>
    <n v="228"/>
    <n v="912"/>
    <n v="0.45"/>
    <n v="410.40000000000003"/>
    <n v="501.59999999999997"/>
    <n v="0.54999999999999993"/>
    <x v="0"/>
    <x v="0"/>
    <x v="0"/>
    <d v="2025-10-15T00:00:00"/>
    <n v="5"/>
    <x v="0"/>
  </r>
  <r>
    <s v="AMZ-2025-00573"/>
    <d v="2025-10-08T00:00:00"/>
    <n v="2025"/>
    <x v="9"/>
    <s v="Q4"/>
    <s v="Wednesday"/>
    <s v="CUST-69638"/>
    <x v="1"/>
    <x v="34"/>
    <s v="Meghalaya"/>
    <x v="1"/>
    <x v="2"/>
    <x v="44"/>
    <n v="4"/>
    <n v="560"/>
    <n v="2240"/>
    <n v="20"/>
    <n v="448"/>
    <n v="1792"/>
    <n v="0.45"/>
    <n v="806.4"/>
    <n v="985.6"/>
    <n v="0.55000000000000004"/>
    <x v="5"/>
    <x v="2"/>
    <x v="0"/>
    <d v="2025-10-13T00:00:00"/>
    <n v="5"/>
    <x v="0"/>
  </r>
  <r>
    <s v="AMZ-2025-01363"/>
    <d v="2025-10-08T00:00:00"/>
    <n v="2025"/>
    <x v="9"/>
    <s v="Q4"/>
    <s v="Wednesday"/>
    <s v="CUST-54236"/>
    <x v="0"/>
    <x v="34"/>
    <s v="Meghalaya"/>
    <x v="1"/>
    <x v="7"/>
    <x v="69"/>
    <n v="2"/>
    <n v="7640"/>
    <n v="15280"/>
    <n v="30"/>
    <n v="4584"/>
    <n v="10696"/>
    <n v="0.48"/>
    <n v="5134.08"/>
    <n v="5561.92"/>
    <n v="0.52"/>
    <x v="2"/>
    <x v="0"/>
    <x v="4"/>
    <m/>
    <m/>
    <x v="0"/>
  </r>
  <r>
    <s v="AMZ-2025-01513"/>
    <d v="2025-10-08T00:00:00"/>
    <n v="2025"/>
    <x v="9"/>
    <s v="Q4"/>
    <s v="Wednesday"/>
    <s v="CUST-78494"/>
    <x v="1"/>
    <x v="7"/>
    <s v="Goa"/>
    <x v="2"/>
    <x v="7"/>
    <x v="37"/>
    <n v="1"/>
    <n v="1220"/>
    <n v="1220"/>
    <n v="10"/>
    <n v="122"/>
    <n v="1098"/>
    <n v="0.48"/>
    <n v="527.04"/>
    <n v="570.96"/>
    <n v="0.52"/>
    <x v="6"/>
    <x v="2"/>
    <x v="2"/>
    <m/>
    <m/>
    <x v="0"/>
  </r>
  <r>
    <s v="AMZ-2025-00189"/>
    <d v="2025-10-09T00:00:00"/>
    <n v="2025"/>
    <x v="9"/>
    <s v="Q4"/>
    <s v="Thursday"/>
    <s v="CUST-81066"/>
    <x v="0"/>
    <x v="38"/>
    <s v="Gujarat"/>
    <x v="2"/>
    <x v="0"/>
    <x v="12"/>
    <n v="2"/>
    <n v="6990"/>
    <n v="13980"/>
    <n v="0"/>
    <n v="0"/>
    <n v="13980"/>
    <n v="0.47"/>
    <n v="6570.5999999999995"/>
    <n v="7409.4000000000005"/>
    <n v="0.53"/>
    <x v="6"/>
    <x v="2"/>
    <x v="3"/>
    <m/>
    <m/>
    <x v="1"/>
  </r>
  <r>
    <s v="AMZ-2025-00368"/>
    <d v="2025-10-09T00:00:00"/>
    <n v="2025"/>
    <x v="9"/>
    <s v="Q4"/>
    <s v="Thursday"/>
    <s v="CUST-66959"/>
    <x v="0"/>
    <x v="49"/>
    <s v="Uttarakhand"/>
    <x v="4"/>
    <x v="2"/>
    <x v="24"/>
    <n v="3"/>
    <n v="1360"/>
    <n v="4080"/>
    <n v="30"/>
    <n v="1224"/>
    <n v="2856"/>
    <n v="0.45"/>
    <n v="1285.2"/>
    <n v="1570.8"/>
    <n v="0.54999999999999993"/>
    <x v="5"/>
    <x v="0"/>
    <x v="0"/>
    <d v="2025-10-11T00:00:00"/>
    <n v="3"/>
    <x v="0"/>
  </r>
  <r>
    <s v="AMZ-2025-00743"/>
    <d v="2025-10-09T00:00:00"/>
    <n v="2025"/>
    <x v="9"/>
    <s v="Q4"/>
    <s v="Thursday"/>
    <s v="CUST-30926"/>
    <x v="0"/>
    <x v="27"/>
    <s v="West Bengal"/>
    <x v="3"/>
    <x v="3"/>
    <x v="15"/>
    <n v="3"/>
    <n v="3140"/>
    <n v="9420"/>
    <n v="20"/>
    <n v="1884"/>
    <n v="7536"/>
    <n v="0.5"/>
    <n v="3768"/>
    <n v="3768"/>
    <n v="0.5"/>
    <x v="6"/>
    <x v="2"/>
    <x v="0"/>
    <d v="2025-10-13T00:00:00"/>
    <n v="3"/>
    <x v="0"/>
  </r>
  <r>
    <s v="AMZ-2025-00898"/>
    <d v="2025-10-09T00:00:00"/>
    <n v="2025"/>
    <x v="9"/>
    <s v="Q4"/>
    <s v="Thursday"/>
    <s v="CUST-80702"/>
    <x v="0"/>
    <x v="26"/>
    <s v="Uttarakhand"/>
    <x v="4"/>
    <x v="6"/>
    <x v="34"/>
    <n v="1"/>
    <n v="7670"/>
    <n v="7670"/>
    <n v="30"/>
    <n v="2301"/>
    <n v="5369"/>
    <n v="0.52"/>
    <n v="2791.88"/>
    <n v="2577.12"/>
    <n v="0.48"/>
    <x v="2"/>
    <x v="0"/>
    <x v="1"/>
    <d v="2025-10-12T00:00:00"/>
    <m/>
    <x v="0"/>
  </r>
  <r>
    <s v="AMZ-2025-01359"/>
    <d v="2025-10-09T00:00:00"/>
    <n v="2025"/>
    <x v="9"/>
    <s v="Q4"/>
    <s v="Thursday"/>
    <s v="CUST-57400"/>
    <x v="0"/>
    <x v="28"/>
    <s v="West Bengal"/>
    <x v="3"/>
    <x v="3"/>
    <x v="15"/>
    <n v="3"/>
    <n v="5690"/>
    <n v="17070"/>
    <n v="0"/>
    <n v="0"/>
    <n v="17070"/>
    <n v="0.5"/>
    <n v="8535"/>
    <n v="8535"/>
    <n v="0.5"/>
    <x v="4"/>
    <x v="3"/>
    <x v="4"/>
    <m/>
    <m/>
    <x v="0"/>
  </r>
  <r>
    <s v="AMZ-2025-01505"/>
    <d v="2025-10-09T00:00:00"/>
    <n v="2025"/>
    <x v="9"/>
    <s v="Q4"/>
    <s v="Thursday"/>
    <s v="CUST-86955"/>
    <x v="1"/>
    <x v="31"/>
    <s v="Chhattisgarh"/>
    <x v="4"/>
    <x v="6"/>
    <x v="60"/>
    <n v="4"/>
    <n v="2480"/>
    <n v="9920"/>
    <n v="0"/>
    <n v="0"/>
    <n v="9920"/>
    <n v="0.52"/>
    <n v="5158.4000000000005"/>
    <n v="4761.5999999999995"/>
    <n v="0.47999999999999993"/>
    <x v="2"/>
    <x v="2"/>
    <x v="0"/>
    <d v="2025-10-13T00:00:00"/>
    <n v="4"/>
    <x v="0"/>
  </r>
  <r>
    <s v="AMZ-2025-01527"/>
    <d v="2025-10-09T00:00:00"/>
    <n v="2025"/>
    <x v="9"/>
    <s v="Q4"/>
    <s v="Thursday"/>
    <s v="CUST-13905"/>
    <x v="1"/>
    <x v="31"/>
    <s v="Chhattisgarh"/>
    <x v="4"/>
    <x v="2"/>
    <x v="31"/>
    <n v="4"/>
    <n v="3200"/>
    <n v="12800"/>
    <n v="10"/>
    <n v="1280"/>
    <n v="11520"/>
    <n v="0.45"/>
    <n v="5184"/>
    <n v="6336"/>
    <n v="0.55000000000000004"/>
    <x v="5"/>
    <x v="3"/>
    <x v="0"/>
    <d v="2025-10-11T00:00:00"/>
    <n v="3"/>
    <x v="0"/>
  </r>
  <r>
    <s v="AMZ-2025-01673"/>
    <d v="2025-10-09T00:00:00"/>
    <n v="2025"/>
    <x v="9"/>
    <s v="Q4"/>
    <s v="Thursday"/>
    <s v="CUST-99192"/>
    <x v="1"/>
    <x v="23"/>
    <s v="Manipur"/>
    <x v="1"/>
    <x v="1"/>
    <x v="9"/>
    <n v="5"/>
    <n v="840"/>
    <n v="4200"/>
    <n v="20"/>
    <n v="840"/>
    <n v="3360"/>
    <n v="0.35"/>
    <n v="1176"/>
    <n v="2184"/>
    <n v="0.65"/>
    <x v="2"/>
    <x v="3"/>
    <x v="3"/>
    <m/>
    <m/>
    <x v="1"/>
  </r>
  <r>
    <s v="AMZ-2025-00039"/>
    <d v="2025-10-10T00:00:00"/>
    <n v="2025"/>
    <x v="9"/>
    <s v="Q4"/>
    <s v="Friday"/>
    <s v="CUST-50306"/>
    <x v="1"/>
    <x v="4"/>
    <s v="Madhya Pradesh"/>
    <x v="2"/>
    <x v="4"/>
    <x v="11"/>
    <n v="1"/>
    <n v="750"/>
    <n v="750"/>
    <n v="0"/>
    <n v="0"/>
    <n v="750"/>
    <n v="0.62"/>
    <n v="465"/>
    <n v="285"/>
    <n v="0.38"/>
    <x v="1"/>
    <x v="0"/>
    <x v="0"/>
    <d v="2025-10-14T00:00:00"/>
    <n v="5"/>
    <x v="0"/>
  </r>
  <r>
    <s v="AMZ-2025-00897"/>
    <d v="2025-10-10T00:00:00"/>
    <n v="2025"/>
    <x v="9"/>
    <s v="Q4"/>
    <s v="Friday"/>
    <s v="CUST-80702"/>
    <x v="0"/>
    <x v="26"/>
    <s v="Uttarakhand"/>
    <x v="4"/>
    <x v="4"/>
    <x v="11"/>
    <n v="4"/>
    <n v="500"/>
    <n v="2000"/>
    <n v="0"/>
    <n v="0"/>
    <n v="2000"/>
    <n v="0.62"/>
    <n v="1240"/>
    <n v="760"/>
    <n v="0.38"/>
    <x v="1"/>
    <x v="2"/>
    <x v="4"/>
    <m/>
    <m/>
    <x v="0"/>
  </r>
  <r>
    <s v="AMZ-2025-00047"/>
    <d v="2025-10-11T00:00:00"/>
    <n v="2025"/>
    <x v="9"/>
    <s v="Q4"/>
    <s v="Saturday"/>
    <s v="CUST-69429"/>
    <x v="1"/>
    <x v="8"/>
    <s v="Delhi"/>
    <x v="0"/>
    <x v="1"/>
    <x v="21"/>
    <n v="4"/>
    <n v="860"/>
    <n v="3440"/>
    <n v="0"/>
    <n v="0"/>
    <n v="3440"/>
    <n v="0.35"/>
    <n v="1204"/>
    <n v="2236"/>
    <n v="0.65"/>
    <x v="4"/>
    <x v="3"/>
    <x v="0"/>
    <d v="2025-10-15T00:00:00"/>
    <n v="5"/>
    <x v="0"/>
  </r>
  <r>
    <s v="AMZ-2025-00196"/>
    <d v="2025-10-11T00:00:00"/>
    <n v="2025"/>
    <x v="9"/>
    <s v="Q4"/>
    <s v="Saturday"/>
    <s v="CUST-66626"/>
    <x v="0"/>
    <x v="43"/>
    <s v="Karnataka"/>
    <x v="5"/>
    <x v="0"/>
    <x v="68"/>
    <n v="5"/>
    <n v="4260"/>
    <n v="21300"/>
    <n v="0"/>
    <n v="0"/>
    <n v="21300"/>
    <n v="0.47"/>
    <n v="10011"/>
    <n v="11289"/>
    <n v="0.53"/>
    <x v="0"/>
    <x v="2"/>
    <x v="0"/>
    <d v="2025-10-17T00:00:00"/>
    <n v="4"/>
    <x v="0"/>
  </r>
  <r>
    <s v="AMZ-2025-00802"/>
    <d v="2025-10-11T00:00:00"/>
    <n v="2025"/>
    <x v="9"/>
    <s v="Q4"/>
    <s v="Saturday"/>
    <s v="CUST-29080"/>
    <x v="0"/>
    <x v="3"/>
    <s v="Goa"/>
    <x v="2"/>
    <x v="6"/>
    <x v="62"/>
    <n v="4"/>
    <n v="7640"/>
    <n v="30560"/>
    <n v="10"/>
    <n v="3056"/>
    <n v="27504"/>
    <n v="0.52"/>
    <n v="14302.08"/>
    <n v="13201.92"/>
    <n v="0.48"/>
    <x v="1"/>
    <x v="0"/>
    <x v="4"/>
    <m/>
    <m/>
    <x v="0"/>
  </r>
  <r>
    <s v="AMZ-2025-01536"/>
    <d v="2025-10-11T00:00:00"/>
    <n v="2025"/>
    <x v="9"/>
    <s v="Q4"/>
    <s v="Saturday"/>
    <s v="CUST-29887"/>
    <x v="0"/>
    <x v="4"/>
    <s v="Madhya Pradesh"/>
    <x v="2"/>
    <x v="7"/>
    <x v="28"/>
    <n v="4"/>
    <n v="7960"/>
    <n v="31840"/>
    <n v="10"/>
    <n v="3184"/>
    <n v="28656"/>
    <n v="0.48"/>
    <n v="13754.88"/>
    <n v="14901.12"/>
    <n v="0.52"/>
    <x v="6"/>
    <x v="3"/>
    <x v="0"/>
    <d v="2025-10-15T00:00:00"/>
    <n v="4"/>
    <x v="0"/>
  </r>
  <r>
    <s v="AMZ-2025-01623"/>
    <d v="2025-10-11T00:00:00"/>
    <n v="2025"/>
    <x v="9"/>
    <s v="Q4"/>
    <s v="Saturday"/>
    <s v="CUST-56105"/>
    <x v="0"/>
    <x v="26"/>
    <s v="Uttarakhand"/>
    <x v="4"/>
    <x v="5"/>
    <x v="14"/>
    <n v="2"/>
    <n v="49300"/>
    <n v="98600"/>
    <n v="0"/>
    <n v="0"/>
    <n v="98600"/>
    <n v="0.57999999999999996"/>
    <n v="57187.999999999993"/>
    <n v="41412.000000000007"/>
    <n v="0.4200000000000001"/>
    <x v="5"/>
    <x v="0"/>
    <x v="3"/>
    <m/>
    <m/>
    <x v="1"/>
  </r>
  <r>
    <s v="AMZ-2025-01508"/>
    <d v="2025-10-12T00:00:00"/>
    <n v="2025"/>
    <x v="9"/>
    <s v="Q4"/>
    <s v="Sunday"/>
    <s v="CUST-71592"/>
    <x v="0"/>
    <x v="31"/>
    <s v="Chhattisgarh"/>
    <x v="4"/>
    <x v="3"/>
    <x v="42"/>
    <n v="1"/>
    <n v="3720"/>
    <n v="3720"/>
    <n v="20"/>
    <n v="744"/>
    <n v="2976"/>
    <n v="0.5"/>
    <n v="1488"/>
    <n v="1488"/>
    <n v="0.5"/>
    <x v="1"/>
    <x v="2"/>
    <x v="3"/>
    <m/>
    <m/>
    <x v="1"/>
  </r>
  <r>
    <s v="AMZ-2025-00332"/>
    <d v="2025-10-13T00:00:00"/>
    <n v="2025"/>
    <x v="9"/>
    <s v="Q4"/>
    <s v="Monday"/>
    <s v="CUST-37659"/>
    <x v="0"/>
    <x v="18"/>
    <s v="Telangana"/>
    <x v="5"/>
    <x v="1"/>
    <x v="20"/>
    <n v="2"/>
    <n v="850"/>
    <n v="1700"/>
    <n v="0"/>
    <n v="0"/>
    <n v="1700"/>
    <n v="0.35"/>
    <n v="595"/>
    <n v="1105"/>
    <n v="0.65"/>
    <x v="6"/>
    <x v="0"/>
    <x v="1"/>
    <d v="2025-10-17T00:00:00"/>
    <m/>
    <x v="0"/>
  </r>
  <r>
    <s v="AMZ-2025-00339"/>
    <d v="2025-10-13T00:00:00"/>
    <n v="2025"/>
    <x v="9"/>
    <s v="Q4"/>
    <s v="Monday"/>
    <s v="CUST-50001"/>
    <x v="1"/>
    <x v="6"/>
    <s v="Assam"/>
    <x v="1"/>
    <x v="0"/>
    <x v="70"/>
    <n v="1"/>
    <n v="6570"/>
    <n v="6570"/>
    <n v="5"/>
    <n v="328.5"/>
    <n v="6241.5"/>
    <n v="0.47"/>
    <n v="2933.5049999999997"/>
    <n v="3307.9950000000003"/>
    <n v="0.53"/>
    <x v="5"/>
    <x v="0"/>
    <x v="0"/>
    <d v="2025-10-17T00:00:00"/>
    <n v="5"/>
    <x v="0"/>
  </r>
  <r>
    <s v="AMZ-2025-00942"/>
    <d v="2025-10-13T00:00:00"/>
    <n v="2025"/>
    <x v="9"/>
    <s v="Q4"/>
    <s v="Monday"/>
    <s v="CUST-40613"/>
    <x v="1"/>
    <x v="53"/>
    <s v="Gujarat"/>
    <x v="2"/>
    <x v="7"/>
    <x v="37"/>
    <n v="4"/>
    <n v="1230"/>
    <n v="4920"/>
    <n v="10"/>
    <n v="492"/>
    <n v="4428"/>
    <n v="0.48"/>
    <n v="2125.44"/>
    <n v="2302.56"/>
    <n v="0.52"/>
    <x v="1"/>
    <x v="1"/>
    <x v="4"/>
    <m/>
    <m/>
    <x v="0"/>
  </r>
  <r>
    <s v="AMZ-2025-01070"/>
    <d v="2025-10-13T00:00:00"/>
    <n v="2025"/>
    <x v="9"/>
    <s v="Q4"/>
    <s v="Monday"/>
    <s v="CUST-55309"/>
    <x v="1"/>
    <x v="36"/>
    <s v="Andhra Pradesh"/>
    <x v="5"/>
    <x v="3"/>
    <x v="18"/>
    <n v="1"/>
    <n v="1450"/>
    <n v="1450"/>
    <n v="10"/>
    <n v="145"/>
    <n v="1305"/>
    <n v="0.5"/>
    <n v="652.5"/>
    <n v="652.5"/>
    <n v="0.5"/>
    <x v="6"/>
    <x v="1"/>
    <x v="1"/>
    <d v="2025-10-20T00:00:00"/>
    <m/>
    <x v="0"/>
  </r>
  <r>
    <s v="AMZ-2025-01492"/>
    <d v="2025-10-13T00:00:00"/>
    <n v="2025"/>
    <x v="9"/>
    <s v="Q4"/>
    <s v="Monday"/>
    <s v="CUST-48890"/>
    <x v="0"/>
    <x v="45"/>
    <s v="Karnataka"/>
    <x v="5"/>
    <x v="0"/>
    <x v="12"/>
    <n v="3"/>
    <n v="780"/>
    <n v="2340"/>
    <n v="30"/>
    <n v="702"/>
    <n v="1638"/>
    <n v="0.47"/>
    <n v="769.8599999999999"/>
    <n v="868.1400000000001"/>
    <n v="0.53"/>
    <x v="6"/>
    <x v="2"/>
    <x v="2"/>
    <m/>
    <m/>
    <x v="0"/>
  </r>
  <r>
    <s v="AMZ-2025-00272"/>
    <d v="2025-10-14T00:00:00"/>
    <n v="2025"/>
    <x v="9"/>
    <s v="Q4"/>
    <s v="Tuesday"/>
    <s v="CUST-54375"/>
    <x v="0"/>
    <x v="12"/>
    <s v="Andhra Pradesh"/>
    <x v="5"/>
    <x v="3"/>
    <x v="5"/>
    <n v="4"/>
    <n v="460"/>
    <n v="1840"/>
    <n v="0"/>
    <n v="0"/>
    <n v="1840"/>
    <n v="0.5"/>
    <n v="920"/>
    <n v="920"/>
    <n v="0.5"/>
    <x v="1"/>
    <x v="1"/>
    <x v="1"/>
    <d v="2025-10-21T00:00:00"/>
    <m/>
    <x v="0"/>
  </r>
  <r>
    <s v="AMZ-2025-00457"/>
    <d v="2025-10-14T00:00:00"/>
    <n v="2025"/>
    <x v="9"/>
    <s v="Q4"/>
    <s v="Tuesday"/>
    <s v="CUST-62581"/>
    <x v="0"/>
    <x v="49"/>
    <s v="Uttarakhand"/>
    <x v="4"/>
    <x v="4"/>
    <x v="40"/>
    <n v="1"/>
    <n v="130"/>
    <n v="130"/>
    <n v="0"/>
    <n v="0"/>
    <n v="130"/>
    <n v="0.62"/>
    <n v="80.599999999999994"/>
    <n v="49.400000000000006"/>
    <n v="0.38000000000000006"/>
    <x v="0"/>
    <x v="0"/>
    <x v="0"/>
    <d v="2025-10-17T00:00:00"/>
    <n v="5"/>
    <x v="0"/>
  </r>
  <r>
    <s v="AMZ-2025-01484"/>
    <d v="2025-10-14T00:00:00"/>
    <n v="2025"/>
    <x v="9"/>
    <s v="Q4"/>
    <s v="Tuesday"/>
    <s v="CUST-97900"/>
    <x v="0"/>
    <x v="38"/>
    <s v="Gujarat"/>
    <x v="2"/>
    <x v="0"/>
    <x v="8"/>
    <n v="1"/>
    <n v="3300"/>
    <n v="3300"/>
    <n v="20"/>
    <n v="660"/>
    <n v="2640"/>
    <n v="0.47"/>
    <n v="1240.8"/>
    <n v="1399.2"/>
    <n v="0.53"/>
    <x v="5"/>
    <x v="2"/>
    <x v="2"/>
    <m/>
    <m/>
    <x v="0"/>
  </r>
  <r>
    <s v="AMZ-2025-01558"/>
    <d v="2025-10-14T00:00:00"/>
    <n v="2025"/>
    <x v="9"/>
    <s v="Q4"/>
    <s v="Tuesday"/>
    <s v="CUST-66148"/>
    <x v="0"/>
    <x v="26"/>
    <s v="Uttarakhand"/>
    <x v="4"/>
    <x v="6"/>
    <x v="60"/>
    <n v="4"/>
    <n v="12400"/>
    <n v="49600"/>
    <n v="30"/>
    <n v="14880"/>
    <n v="34720"/>
    <n v="0.52"/>
    <n v="18054.400000000001"/>
    <n v="16665.599999999999"/>
    <n v="0.48"/>
    <x v="1"/>
    <x v="3"/>
    <x v="3"/>
    <m/>
    <m/>
    <x v="1"/>
  </r>
  <r>
    <s v="AMZ-2025-00211"/>
    <d v="2025-10-15T00:00:00"/>
    <n v="2025"/>
    <x v="9"/>
    <s v="Q4"/>
    <s v="Wednesday"/>
    <s v="CUST-13278"/>
    <x v="1"/>
    <x v="1"/>
    <s v="Assam"/>
    <x v="1"/>
    <x v="5"/>
    <x v="82"/>
    <n v="3"/>
    <n v="88680"/>
    <n v="266040"/>
    <n v="20"/>
    <n v="53208"/>
    <n v="212832"/>
    <n v="0.57999999999999996"/>
    <n v="123442.56"/>
    <n v="89389.440000000002"/>
    <n v="0.42"/>
    <x v="0"/>
    <x v="0"/>
    <x v="0"/>
    <d v="2025-10-21T00:00:00"/>
    <n v="4"/>
    <x v="0"/>
  </r>
  <r>
    <s v="AMZ-2025-00436"/>
    <d v="2025-10-15T00:00:00"/>
    <n v="2025"/>
    <x v="9"/>
    <s v="Q4"/>
    <s v="Wednesday"/>
    <s v="CUST-59856"/>
    <x v="0"/>
    <x v="25"/>
    <s v="Odisha"/>
    <x v="3"/>
    <x v="7"/>
    <x v="37"/>
    <n v="2"/>
    <n v="6090"/>
    <n v="12180"/>
    <n v="25"/>
    <n v="3045"/>
    <n v="9135"/>
    <n v="0.48"/>
    <n v="4384.8"/>
    <n v="4750.2"/>
    <n v="0.52"/>
    <x v="1"/>
    <x v="1"/>
    <x v="0"/>
    <d v="2025-10-21T00:00:00"/>
    <n v="5"/>
    <x v="0"/>
  </r>
  <r>
    <s v="AMZ-2025-00987"/>
    <d v="2025-10-15T00:00:00"/>
    <n v="2025"/>
    <x v="9"/>
    <s v="Q4"/>
    <s v="Wednesday"/>
    <s v="CUST-68743"/>
    <x v="0"/>
    <x v="13"/>
    <s v="Uttar Pradesh"/>
    <x v="0"/>
    <x v="2"/>
    <x v="44"/>
    <n v="4"/>
    <n v="3000"/>
    <n v="12000"/>
    <n v="30"/>
    <n v="3600"/>
    <n v="8400"/>
    <n v="0.45"/>
    <n v="3780"/>
    <n v="4620"/>
    <n v="0.55000000000000004"/>
    <x v="0"/>
    <x v="3"/>
    <x v="0"/>
    <d v="2025-10-20T00:00:00"/>
    <n v="5"/>
    <x v="0"/>
  </r>
  <r>
    <s v="AMZ-2025-01441"/>
    <d v="2025-10-15T00:00:00"/>
    <n v="2025"/>
    <x v="9"/>
    <s v="Q4"/>
    <s v="Wednesday"/>
    <s v="CUST-41358"/>
    <x v="1"/>
    <x v="34"/>
    <s v="Meghalaya"/>
    <x v="1"/>
    <x v="7"/>
    <x v="27"/>
    <n v="3"/>
    <n v="4210"/>
    <n v="12630"/>
    <n v="30"/>
    <n v="3789"/>
    <n v="8841"/>
    <n v="0.48"/>
    <n v="4243.68"/>
    <n v="4597.32"/>
    <n v="0.52"/>
    <x v="2"/>
    <x v="1"/>
    <x v="1"/>
    <d v="2025-10-21T00:00:00"/>
    <m/>
    <x v="0"/>
  </r>
  <r>
    <s v="AMZ-2025-01491"/>
    <d v="2025-10-15T00:00:00"/>
    <n v="2025"/>
    <x v="9"/>
    <s v="Q4"/>
    <s v="Wednesday"/>
    <s v="CUST-33509"/>
    <x v="0"/>
    <x v="31"/>
    <s v="Chhattisgarh"/>
    <x v="4"/>
    <x v="5"/>
    <x v="14"/>
    <n v="4"/>
    <n v="18250"/>
    <n v="73000"/>
    <n v="0"/>
    <n v="0"/>
    <n v="73000"/>
    <n v="0.57999999999999996"/>
    <n v="42340"/>
    <n v="30660"/>
    <n v="0.42"/>
    <x v="2"/>
    <x v="0"/>
    <x v="0"/>
    <d v="2025-10-18T00:00:00"/>
    <n v="4"/>
    <x v="0"/>
  </r>
  <r>
    <s v="AMZ-2025-01564"/>
    <d v="2025-10-15T00:00:00"/>
    <n v="2025"/>
    <x v="9"/>
    <s v="Q4"/>
    <s v="Wednesday"/>
    <s v="CUST-28131"/>
    <x v="0"/>
    <x v="26"/>
    <s v="Uttarakhand"/>
    <x v="4"/>
    <x v="2"/>
    <x v="44"/>
    <n v="2"/>
    <n v="3360"/>
    <n v="6720"/>
    <n v="0"/>
    <n v="0"/>
    <n v="6720"/>
    <n v="0.45"/>
    <n v="3024"/>
    <n v="3696"/>
    <n v="0.55000000000000004"/>
    <x v="4"/>
    <x v="1"/>
    <x v="1"/>
    <d v="2025-10-20T00:00:00"/>
    <m/>
    <x v="0"/>
  </r>
  <r>
    <s v="AMZ-2025-00525"/>
    <d v="2025-10-16T00:00:00"/>
    <n v="2025"/>
    <x v="9"/>
    <s v="Q4"/>
    <s v="Thursday"/>
    <s v="CUST-34586"/>
    <x v="0"/>
    <x v="9"/>
    <s v="Maharashtra"/>
    <x v="2"/>
    <x v="7"/>
    <x v="63"/>
    <n v="5"/>
    <n v="670"/>
    <n v="3350"/>
    <n v="30"/>
    <n v="1005"/>
    <n v="2345"/>
    <n v="0.48"/>
    <n v="1125.5999999999999"/>
    <n v="1219.4000000000001"/>
    <n v="0.52"/>
    <x v="2"/>
    <x v="2"/>
    <x v="0"/>
    <d v="2025-10-20T00:00:00"/>
    <n v="3"/>
    <x v="0"/>
  </r>
  <r>
    <s v="AMZ-2025-00532"/>
    <d v="2025-10-16T00:00:00"/>
    <n v="2025"/>
    <x v="9"/>
    <s v="Q4"/>
    <s v="Thursday"/>
    <s v="CUST-44741"/>
    <x v="1"/>
    <x v="56"/>
    <s v="Kerala"/>
    <x v="5"/>
    <x v="0"/>
    <x v="76"/>
    <n v="4"/>
    <n v="6500"/>
    <n v="26000"/>
    <n v="10"/>
    <n v="2600"/>
    <n v="23400"/>
    <n v="0.47"/>
    <n v="10998"/>
    <n v="12402"/>
    <n v="0.53"/>
    <x v="0"/>
    <x v="3"/>
    <x v="0"/>
    <d v="2025-10-20T00:00:00"/>
    <n v="5"/>
    <x v="0"/>
  </r>
  <r>
    <s v="AMZ-2025-00994"/>
    <d v="2025-10-16T00:00:00"/>
    <n v="2025"/>
    <x v="9"/>
    <s v="Q4"/>
    <s v="Thursday"/>
    <s v="CUST-44438"/>
    <x v="0"/>
    <x v="49"/>
    <s v="Uttarakhand"/>
    <x v="4"/>
    <x v="0"/>
    <x v="68"/>
    <n v="3"/>
    <n v="580"/>
    <n v="1740"/>
    <n v="0"/>
    <n v="0"/>
    <n v="1740"/>
    <n v="0.47"/>
    <n v="817.8"/>
    <n v="922.2"/>
    <n v="0.53"/>
    <x v="0"/>
    <x v="1"/>
    <x v="1"/>
    <d v="2025-10-23T00:00:00"/>
    <m/>
    <x v="0"/>
  </r>
  <r>
    <s v="AMZ-2025-00248"/>
    <d v="2025-10-17T00:00:00"/>
    <n v="2025"/>
    <x v="9"/>
    <s v="Q4"/>
    <s v="Friday"/>
    <s v="CUST-96951"/>
    <x v="1"/>
    <x v="41"/>
    <s v="Punjab"/>
    <x v="0"/>
    <x v="2"/>
    <x v="23"/>
    <n v="4"/>
    <n v="2460"/>
    <n v="9840"/>
    <n v="5"/>
    <n v="492"/>
    <n v="9348"/>
    <n v="0.45"/>
    <n v="4206.6000000000004"/>
    <n v="5141.3999999999996"/>
    <n v="0.54999999999999993"/>
    <x v="3"/>
    <x v="2"/>
    <x v="4"/>
    <m/>
    <m/>
    <x v="0"/>
  </r>
  <r>
    <s v="AMZ-2025-00778"/>
    <d v="2025-10-17T00:00:00"/>
    <n v="2025"/>
    <x v="9"/>
    <s v="Q4"/>
    <s v="Friday"/>
    <s v="CUST-89129"/>
    <x v="1"/>
    <x v="28"/>
    <s v="West Bengal"/>
    <x v="3"/>
    <x v="5"/>
    <x v="14"/>
    <n v="1"/>
    <n v="64410"/>
    <n v="64410"/>
    <n v="0"/>
    <n v="0"/>
    <n v="64410"/>
    <n v="0.57999999999999996"/>
    <n v="37357.799999999996"/>
    <n v="27052.200000000004"/>
    <n v="0.4200000000000001"/>
    <x v="5"/>
    <x v="3"/>
    <x v="1"/>
    <d v="2025-10-18T00:00:00"/>
    <m/>
    <x v="0"/>
  </r>
  <r>
    <s v="AMZ-2025-01540"/>
    <d v="2025-10-17T00:00:00"/>
    <n v="2025"/>
    <x v="9"/>
    <s v="Q4"/>
    <s v="Friday"/>
    <s v="CUST-23473"/>
    <x v="0"/>
    <x v="8"/>
    <s v="Delhi"/>
    <x v="0"/>
    <x v="0"/>
    <x v="49"/>
    <n v="5"/>
    <n v="3160"/>
    <n v="15800"/>
    <n v="25"/>
    <n v="3950"/>
    <n v="11850"/>
    <n v="0.47"/>
    <n v="5569.5"/>
    <n v="6280.5"/>
    <n v="0.53"/>
    <x v="6"/>
    <x v="2"/>
    <x v="1"/>
    <d v="2025-10-21T00:00:00"/>
    <m/>
    <x v="0"/>
  </r>
  <r>
    <s v="AMZ-2025-00298"/>
    <d v="2025-10-18T00:00:00"/>
    <n v="2025"/>
    <x v="9"/>
    <s v="Q4"/>
    <s v="Saturday"/>
    <s v="CUST-82357"/>
    <x v="0"/>
    <x v="32"/>
    <s v="Jharkhand"/>
    <x v="3"/>
    <x v="6"/>
    <x v="62"/>
    <n v="3"/>
    <n v="6200"/>
    <n v="18600"/>
    <n v="20"/>
    <n v="3720"/>
    <n v="14880"/>
    <n v="0.52"/>
    <n v="7737.6"/>
    <n v="7142.4"/>
    <n v="0.48"/>
    <x v="0"/>
    <x v="1"/>
    <x v="0"/>
    <d v="2025-10-25T00:00:00"/>
    <n v="4"/>
    <x v="0"/>
  </r>
  <r>
    <s v="AMZ-2025-00371"/>
    <d v="2025-10-18T00:00:00"/>
    <n v="2025"/>
    <x v="9"/>
    <s v="Q4"/>
    <s v="Saturday"/>
    <s v="CUST-42951"/>
    <x v="0"/>
    <x v="53"/>
    <s v="Gujarat"/>
    <x v="2"/>
    <x v="6"/>
    <x v="34"/>
    <n v="4"/>
    <n v="11940"/>
    <n v="47760"/>
    <n v="0"/>
    <n v="0"/>
    <n v="47760"/>
    <n v="0.52"/>
    <n v="24835.200000000001"/>
    <n v="22924.799999999999"/>
    <n v="0.48"/>
    <x v="5"/>
    <x v="2"/>
    <x v="3"/>
    <m/>
    <m/>
    <x v="1"/>
  </r>
  <r>
    <s v="AMZ-2025-00822"/>
    <d v="2025-10-18T00:00:00"/>
    <n v="2025"/>
    <x v="9"/>
    <s v="Q4"/>
    <s v="Saturday"/>
    <s v="CUST-96752"/>
    <x v="1"/>
    <x v="35"/>
    <s v="West Bengal"/>
    <x v="3"/>
    <x v="2"/>
    <x v="48"/>
    <n v="4"/>
    <n v="720"/>
    <n v="2880"/>
    <n v="0"/>
    <n v="0"/>
    <n v="2880"/>
    <n v="0.45"/>
    <n v="1296"/>
    <n v="1584"/>
    <n v="0.55000000000000004"/>
    <x v="3"/>
    <x v="2"/>
    <x v="0"/>
    <d v="2025-10-23T00:00:00"/>
    <n v="4"/>
    <x v="0"/>
  </r>
  <r>
    <s v="AMZ-2025-01117"/>
    <d v="2025-10-18T00:00:00"/>
    <n v="2025"/>
    <x v="9"/>
    <s v="Q4"/>
    <s v="Saturday"/>
    <s v="CUST-37742"/>
    <x v="0"/>
    <x v="1"/>
    <s v="Assam"/>
    <x v="1"/>
    <x v="6"/>
    <x v="17"/>
    <n v="3"/>
    <n v="10830"/>
    <n v="32490"/>
    <n v="0"/>
    <n v="0"/>
    <n v="32490"/>
    <n v="0.52"/>
    <n v="16894.8"/>
    <n v="15595.2"/>
    <n v="0.48000000000000004"/>
    <x v="1"/>
    <x v="2"/>
    <x v="0"/>
    <d v="2025-10-22T00:00:00"/>
    <n v="3"/>
    <x v="0"/>
  </r>
  <r>
    <s v="AMZ-2025-01689"/>
    <d v="2025-10-18T00:00:00"/>
    <n v="2025"/>
    <x v="9"/>
    <s v="Q4"/>
    <s v="Saturday"/>
    <s v="CUST-42098"/>
    <x v="0"/>
    <x v="10"/>
    <s v="Chhattisgarh"/>
    <x v="4"/>
    <x v="0"/>
    <x v="8"/>
    <n v="3"/>
    <n v="370"/>
    <n v="1110"/>
    <n v="30"/>
    <n v="333"/>
    <n v="777"/>
    <n v="0.47"/>
    <n v="365.19"/>
    <n v="411.81"/>
    <n v="0.53"/>
    <x v="2"/>
    <x v="2"/>
    <x v="4"/>
    <m/>
    <m/>
    <x v="0"/>
  </r>
  <r>
    <s v="AMZ-2025-00306"/>
    <d v="2025-10-19T00:00:00"/>
    <n v="2025"/>
    <x v="9"/>
    <s v="Q4"/>
    <s v="Sunday"/>
    <s v="CUST-52176"/>
    <x v="1"/>
    <x v="12"/>
    <s v="Andhra Pradesh"/>
    <x v="5"/>
    <x v="6"/>
    <x v="62"/>
    <n v="5"/>
    <n v="12770"/>
    <n v="63850"/>
    <n v="15"/>
    <n v="9577.5"/>
    <n v="54272.5"/>
    <n v="0.52"/>
    <n v="28221.7"/>
    <n v="26050.799999999999"/>
    <n v="0.48"/>
    <x v="1"/>
    <x v="2"/>
    <x v="0"/>
    <d v="2025-10-26T00:00:00"/>
    <n v="5"/>
    <x v="0"/>
  </r>
  <r>
    <s v="AMZ-2025-00535"/>
    <d v="2025-10-19T00:00:00"/>
    <n v="2025"/>
    <x v="9"/>
    <s v="Q4"/>
    <s v="Sunday"/>
    <s v="CUST-47388"/>
    <x v="0"/>
    <x v="32"/>
    <s v="Jharkhand"/>
    <x v="3"/>
    <x v="5"/>
    <x v="26"/>
    <n v="1"/>
    <n v="11030"/>
    <n v="11030"/>
    <n v="25"/>
    <n v="2757.5"/>
    <n v="8272.5"/>
    <n v="0.57999999999999996"/>
    <n v="4798.0499999999993"/>
    <n v="3474.4500000000007"/>
    <n v="0.4200000000000001"/>
    <x v="6"/>
    <x v="3"/>
    <x v="0"/>
    <d v="2025-10-24T00:00:00"/>
    <n v="5"/>
    <x v="0"/>
  </r>
  <r>
    <s v="AMZ-2025-00635"/>
    <d v="2025-10-19T00:00:00"/>
    <n v="2025"/>
    <x v="9"/>
    <s v="Q4"/>
    <s v="Sunday"/>
    <s v="CUST-15383"/>
    <x v="0"/>
    <x v="49"/>
    <s v="Uttarakhand"/>
    <x v="4"/>
    <x v="4"/>
    <x v="7"/>
    <n v="2"/>
    <n v="190"/>
    <n v="380"/>
    <n v="0"/>
    <n v="0"/>
    <n v="380"/>
    <n v="0.62"/>
    <n v="235.6"/>
    <n v="144.4"/>
    <n v="0.38"/>
    <x v="2"/>
    <x v="3"/>
    <x v="2"/>
    <m/>
    <m/>
    <x v="0"/>
  </r>
  <r>
    <s v="AMZ-2025-00642"/>
    <d v="2025-10-19T00:00:00"/>
    <n v="2025"/>
    <x v="9"/>
    <s v="Q4"/>
    <s v="Sunday"/>
    <s v="CUST-83519"/>
    <x v="0"/>
    <x v="53"/>
    <s v="Gujarat"/>
    <x v="2"/>
    <x v="1"/>
    <x v="56"/>
    <n v="2"/>
    <n v="290"/>
    <n v="580"/>
    <n v="0"/>
    <n v="0"/>
    <n v="580"/>
    <n v="0.35"/>
    <n v="203"/>
    <n v="377"/>
    <n v="0.65"/>
    <x v="1"/>
    <x v="3"/>
    <x v="0"/>
    <d v="2025-10-25T00:00:00"/>
    <n v="4"/>
    <x v="0"/>
  </r>
  <r>
    <s v="AMZ-2025-01621"/>
    <d v="2025-10-19T00:00:00"/>
    <n v="2025"/>
    <x v="9"/>
    <s v="Q4"/>
    <s v="Sunday"/>
    <s v="CUST-56105"/>
    <x v="0"/>
    <x v="26"/>
    <s v="Uttarakhand"/>
    <x v="4"/>
    <x v="4"/>
    <x v="25"/>
    <n v="5"/>
    <n v="120"/>
    <n v="600"/>
    <n v="5"/>
    <n v="30"/>
    <n v="570"/>
    <n v="0.62"/>
    <n v="353.4"/>
    <n v="216.60000000000002"/>
    <n v="0.38000000000000006"/>
    <x v="2"/>
    <x v="2"/>
    <x v="0"/>
    <d v="2025-10-20T00:00:00"/>
    <n v="3"/>
    <x v="0"/>
  </r>
  <r>
    <s v="AMZ-2025-01291"/>
    <d v="2025-10-20T00:00:00"/>
    <n v="2025"/>
    <x v="9"/>
    <s v="Q4"/>
    <s v="Monday"/>
    <s v="CUST-19329"/>
    <x v="1"/>
    <x v="20"/>
    <s v="Maharashtra"/>
    <x v="2"/>
    <x v="2"/>
    <x v="48"/>
    <n v="1"/>
    <n v="3320"/>
    <n v="3320"/>
    <n v="20"/>
    <n v="664"/>
    <n v="2656"/>
    <n v="0.45"/>
    <n v="1195.2"/>
    <n v="1460.8"/>
    <n v="0.54999999999999993"/>
    <x v="1"/>
    <x v="2"/>
    <x v="4"/>
    <m/>
    <m/>
    <x v="0"/>
  </r>
  <r>
    <s v="AMZ-2025-00078"/>
    <d v="2025-10-21T00:00:00"/>
    <n v="2025"/>
    <x v="9"/>
    <s v="Q4"/>
    <s v="Tuesday"/>
    <s v="CUST-36365"/>
    <x v="0"/>
    <x v="54"/>
    <s v="Manipur"/>
    <x v="1"/>
    <x v="3"/>
    <x v="15"/>
    <n v="1"/>
    <n v="5860"/>
    <n v="5860"/>
    <n v="0"/>
    <n v="0"/>
    <n v="5860"/>
    <n v="0.5"/>
    <n v="2930"/>
    <n v="2930"/>
    <n v="0.5"/>
    <x v="0"/>
    <x v="0"/>
    <x v="4"/>
    <m/>
    <m/>
    <x v="0"/>
  </r>
  <r>
    <s v="AMZ-2025-00389"/>
    <d v="2025-10-21T00:00:00"/>
    <n v="2025"/>
    <x v="9"/>
    <s v="Q4"/>
    <s v="Tuesday"/>
    <s v="CUST-76469"/>
    <x v="1"/>
    <x v="26"/>
    <s v="Uttarakhand"/>
    <x v="4"/>
    <x v="2"/>
    <x v="33"/>
    <n v="3"/>
    <n v="3090"/>
    <n v="9270"/>
    <n v="10"/>
    <n v="927"/>
    <n v="8343"/>
    <n v="0.45"/>
    <n v="3754.35"/>
    <n v="4588.6499999999996"/>
    <n v="0.54999999999999993"/>
    <x v="1"/>
    <x v="0"/>
    <x v="0"/>
    <d v="2025-10-22T00:00:00"/>
    <n v="4"/>
    <x v="0"/>
  </r>
  <r>
    <s v="AMZ-2025-00390"/>
    <d v="2025-10-21T00:00:00"/>
    <n v="2025"/>
    <x v="9"/>
    <s v="Q4"/>
    <s v="Tuesday"/>
    <s v="CUST-77952"/>
    <x v="1"/>
    <x v="16"/>
    <s v="Tripura"/>
    <x v="1"/>
    <x v="5"/>
    <x v="84"/>
    <n v="5"/>
    <n v="39240"/>
    <n v="196200"/>
    <n v="0"/>
    <n v="0"/>
    <n v="196200"/>
    <n v="0.57999999999999996"/>
    <n v="113795.99999999999"/>
    <n v="82404.000000000015"/>
    <n v="0.4200000000000001"/>
    <x v="2"/>
    <x v="3"/>
    <x v="0"/>
    <d v="2025-10-25T00:00:00"/>
    <n v="3"/>
    <x v="0"/>
  </r>
  <r>
    <s v="AMZ-2025-00949"/>
    <d v="2025-10-21T00:00:00"/>
    <n v="2025"/>
    <x v="9"/>
    <s v="Q4"/>
    <s v="Tuesday"/>
    <s v="CUST-12011"/>
    <x v="0"/>
    <x v="0"/>
    <s v="Rajasthan"/>
    <x v="0"/>
    <x v="6"/>
    <x v="62"/>
    <n v="1"/>
    <n v="3880"/>
    <n v="3880"/>
    <n v="30"/>
    <n v="1164"/>
    <n v="2716"/>
    <n v="0.52"/>
    <n v="1412.32"/>
    <n v="1303.68"/>
    <n v="0.48000000000000004"/>
    <x v="3"/>
    <x v="3"/>
    <x v="1"/>
    <d v="2025-10-23T00:00:00"/>
    <m/>
    <x v="0"/>
  </r>
  <r>
    <s v="AMZ-2025-01069"/>
    <d v="2025-10-21T00:00:00"/>
    <n v="2025"/>
    <x v="9"/>
    <s v="Q4"/>
    <s v="Tuesday"/>
    <s v="CUST-55309"/>
    <x v="1"/>
    <x v="36"/>
    <s v="Andhra Pradesh"/>
    <x v="5"/>
    <x v="7"/>
    <x v="27"/>
    <n v="4"/>
    <n v="2040"/>
    <n v="8160"/>
    <n v="5"/>
    <n v="408"/>
    <n v="7752"/>
    <n v="0.48"/>
    <n v="3720.96"/>
    <n v="4031.04"/>
    <n v="0.52"/>
    <x v="3"/>
    <x v="0"/>
    <x v="1"/>
    <d v="2025-10-26T00:00:00"/>
    <m/>
    <x v="0"/>
  </r>
  <r>
    <s v="AMZ-2025-01138"/>
    <d v="2025-10-21T00:00:00"/>
    <n v="2025"/>
    <x v="9"/>
    <s v="Q4"/>
    <s v="Tuesday"/>
    <s v="CUST-37607"/>
    <x v="1"/>
    <x v="31"/>
    <s v="Chhattisgarh"/>
    <x v="4"/>
    <x v="0"/>
    <x v="12"/>
    <n v="4"/>
    <n v="3420"/>
    <n v="13680"/>
    <n v="0"/>
    <n v="0"/>
    <n v="13680"/>
    <n v="0.47"/>
    <n v="6429.5999999999995"/>
    <n v="7250.4000000000005"/>
    <n v="0.53"/>
    <x v="0"/>
    <x v="0"/>
    <x v="1"/>
    <d v="2025-10-23T00:00:00"/>
    <m/>
    <x v="0"/>
  </r>
  <r>
    <s v="AMZ-2025-00216"/>
    <d v="2025-10-22T00:00:00"/>
    <n v="2025"/>
    <x v="9"/>
    <s v="Q4"/>
    <s v="Wednesday"/>
    <s v="CUST-12540"/>
    <x v="1"/>
    <x v="18"/>
    <s v="Telangana"/>
    <x v="5"/>
    <x v="7"/>
    <x v="55"/>
    <n v="4"/>
    <n v="7280"/>
    <n v="29120"/>
    <n v="20"/>
    <n v="5824"/>
    <n v="23296"/>
    <n v="0.48"/>
    <n v="11182.08"/>
    <n v="12113.92"/>
    <n v="0.52"/>
    <x v="6"/>
    <x v="0"/>
    <x v="4"/>
    <m/>
    <m/>
    <x v="0"/>
  </r>
  <r>
    <s v="AMZ-2025-00928"/>
    <d v="2025-10-22T00:00:00"/>
    <n v="2025"/>
    <x v="9"/>
    <s v="Q4"/>
    <s v="Wednesday"/>
    <s v="CUST-36130"/>
    <x v="0"/>
    <x v="0"/>
    <s v="Rajasthan"/>
    <x v="0"/>
    <x v="4"/>
    <x v="40"/>
    <n v="4"/>
    <n v="280"/>
    <n v="1120"/>
    <n v="0"/>
    <n v="0"/>
    <n v="1120"/>
    <n v="0.62"/>
    <n v="694.4"/>
    <n v="425.6"/>
    <n v="0.38"/>
    <x v="5"/>
    <x v="2"/>
    <x v="0"/>
    <d v="2025-10-23T00:00:00"/>
    <n v="5"/>
    <x v="0"/>
  </r>
  <r>
    <s v="AMZ-2025-00273"/>
    <d v="2025-10-23T00:00:00"/>
    <n v="2025"/>
    <x v="9"/>
    <s v="Q4"/>
    <s v="Thursday"/>
    <s v="CUST-54375"/>
    <x v="0"/>
    <x v="12"/>
    <s v="Andhra Pradesh"/>
    <x v="5"/>
    <x v="6"/>
    <x v="30"/>
    <n v="3"/>
    <n v="6320"/>
    <n v="18960"/>
    <n v="25"/>
    <n v="4740"/>
    <n v="14220"/>
    <n v="0.52"/>
    <n v="7394.4000000000005"/>
    <n v="6825.5999999999995"/>
    <n v="0.48"/>
    <x v="4"/>
    <x v="2"/>
    <x v="3"/>
    <m/>
    <m/>
    <x v="1"/>
  </r>
  <r>
    <s v="AMZ-2025-00829"/>
    <d v="2025-10-23T00:00:00"/>
    <n v="2025"/>
    <x v="9"/>
    <s v="Q4"/>
    <s v="Thursday"/>
    <s v="CUST-59808"/>
    <x v="0"/>
    <x v="25"/>
    <s v="Odisha"/>
    <x v="3"/>
    <x v="5"/>
    <x v="38"/>
    <n v="5"/>
    <n v="3340"/>
    <n v="16700"/>
    <n v="0"/>
    <n v="0"/>
    <n v="16700"/>
    <n v="0.57999999999999996"/>
    <n v="9686"/>
    <n v="7014"/>
    <n v="0.42"/>
    <x v="5"/>
    <x v="1"/>
    <x v="3"/>
    <m/>
    <m/>
    <x v="1"/>
  </r>
  <r>
    <s v="AMZ-2025-00424"/>
    <d v="2025-10-24T00:00:00"/>
    <n v="2025"/>
    <x v="9"/>
    <s v="Q4"/>
    <s v="Friday"/>
    <s v="CUST-17146"/>
    <x v="1"/>
    <x v="58"/>
    <s v="Kerala"/>
    <x v="5"/>
    <x v="2"/>
    <x v="33"/>
    <n v="3"/>
    <n v="1830"/>
    <n v="5490"/>
    <n v="5"/>
    <n v="274.5"/>
    <n v="5215.5"/>
    <n v="0.45"/>
    <n v="2346.9749999999999"/>
    <n v="2868.5250000000001"/>
    <n v="0.55000000000000004"/>
    <x v="0"/>
    <x v="1"/>
    <x v="0"/>
    <d v="2025-10-27T00:00:00"/>
    <n v="4"/>
    <x v="0"/>
  </r>
  <r>
    <s v="AMZ-2025-01286"/>
    <d v="2025-10-24T00:00:00"/>
    <n v="2025"/>
    <x v="9"/>
    <s v="Q4"/>
    <s v="Friday"/>
    <s v="CUST-82384"/>
    <x v="1"/>
    <x v="29"/>
    <s v="Telangana"/>
    <x v="5"/>
    <x v="0"/>
    <x v="1"/>
    <n v="2"/>
    <n v="2050"/>
    <n v="4100"/>
    <n v="0"/>
    <n v="0"/>
    <n v="4100"/>
    <n v="0.47"/>
    <n v="1927"/>
    <n v="2173"/>
    <n v="0.53"/>
    <x v="6"/>
    <x v="1"/>
    <x v="0"/>
    <d v="2025-10-28T00:00:00"/>
    <n v="5"/>
    <x v="0"/>
  </r>
  <r>
    <s v="AMZ-2025-01512"/>
    <d v="2025-10-24T00:00:00"/>
    <n v="2025"/>
    <x v="9"/>
    <s v="Q4"/>
    <s v="Friday"/>
    <s v="CUST-78494"/>
    <x v="1"/>
    <x v="7"/>
    <s v="Goa"/>
    <x v="2"/>
    <x v="7"/>
    <x v="37"/>
    <n v="1"/>
    <n v="3040"/>
    <n v="3040"/>
    <n v="0"/>
    <n v="0"/>
    <n v="3040"/>
    <n v="0.48"/>
    <n v="1459.2"/>
    <n v="1580.8"/>
    <n v="0.52"/>
    <x v="6"/>
    <x v="3"/>
    <x v="0"/>
    <d v="2025-10-31T00:00:00"/>
    <n v="5"/>
    <x v="0"/>
  </r>
  <r>
    <s v="AMZ-2025-00266"/>
    <d v="2025-10-25T00:00:00"/>
    <n v="2025"/>
    <x v="9"/>
    <s v="Q4"/>
    <s v="Saturday"/>
    <s v="CUST-38534"/>
    <x v="1"/>
    <x v="13"/>
    <s v="Uttar Pradesh"/>
    <x v="0"/>
    <x v="1"/>
    <x v="19"/>
    <n v="5"/>
    <n v="940"/>
    <n v="4700"/>
    <n v="10"/>
    <n v="470"/>
    <n v="4230"/>
    <n v="0.35"/>
    <n v="1480.5"/>
    <n v="2749.5"/>
    <n v="0.65"/>
    <x v="2"/>
    <x v="0"/>
    <x v="0"/>
    <d v="2025-10-30T00:00:00"/>
    <n v="4"/>
    <x v="0"/>
  </r>
  <r>
    <s v="AMZ-2025-00163"/>
    <d v="2025-10-26T00:00:00"/>
    <n v="2025"/>
    <x v="9"/>
    <s v="Q4"/>
    <s v="Sunday"/>
    <s v="CUST-52504"/>
    <x v="0"/>
    <x v="13"/>
    <s v="Uttar Pradesh"/>
    <x v="0"/>
    <x v="7"/>
    <x v="74"/>
    <n v="5"/>
    <n v="4240"/>
    <n v="21200"/>
    <n v="20"/>
    <n v="4240"/>
    <n v="16960"/>
    <n v="0.48"/>
    <n v="8140.7999999999993"/>
    <n v="8819.2000000000007"/>
    <n v="0.52"/>
    <x v="5"/>
    <x v="1"/>
    <x v="1"/>
    <d v="2025-10-31T00:00:00"/>
    <m/>
    <x v="0"/>
  </r>
  <r>
    <s v="AMZ-2025-00487"/>
    <d v="2025-10-26T00:00:00"/>
    <n v="2025"/>
    <x v="9"/>
    <s v="Q4"/>
    <s v="Sunday"/>
    <s v="CUST-20500"/>
    <x v="1"/>
    <x v="50"/>
    <s v="Bihar"/>
    <x v="3"/>
    <x v="5"/>
    <x v="84"/>
    <n v="4"/>
    <n v="45730"/>
    <n v="182920"/>
    <n v="0"/>
    <n v="0"/>
    <n v="182920"/>
    <n v="0.57999999999999996"/>
    <n v="106093.59999999999"/>
    <n v="76826.400000000009"/>
    <n v="0.42000000000000004"/>
    <x v="5"/>
    <x v="0"/>
    <x v="4"/>
    <m/>
    <m/>
    <x v="0"/>
  </r>
  <r>
    <s v="AMZ-2025-00835"/>
    <d v="2025-10-26T00:00:00"/>
    <n v="2025"/>
    <x v="9"/>
    <s v="Q4"/>
    <s v="Sunday"/>
    <s v="CUST-85674"/>
    <x v="0"/>
    <x v="21"/>
    <s v="Meghalaya"/>
    <x v="1"/>
    <x v="4"/>
    <x v="64"/>
    <n v="3"/>
    <n v="230"/>
    <n v="690"/>
    <n v="0"/>
    <n v="0"/>
    <n v="690"/>
    <n v="0.62"/>
    <n v="427.8"/>
    <n v="262.2"/>
    <n v="0.38"/>
    <x v="1"/>
    <x v="2"/>
    <x v="4"/>
    <m/>
    <m/>
    <x v="0"/>
  </r>
  <r>
    <s v="AMZ-2025-00862"/>
    <d v="2025-10-27T00:00:00"/>
    <n v="2025"/>
    <x v="9"/>
    <s v="Q4"/>
    <s v="Monday"/>
    <s v="CUST-31992"/>
    <x v="1"/>
    <x v="34"/>
    <s v="Meghalaya"/>
    <x v="1"/>
    <x v="1"/>
    <x v="51"/>
    <n v="1"/>
    <n v="650"/>
    <n v="650"/>
    <n v="20"/>
    <n v="130"/>
    <n v="520"/>
    <n v="0.35"/>
    <n v="182"/>
    <n v="338"/>
    <n v="0.65"/>
    <x v="4"/>
    <x v="2"/>
    <x v="1"/>
    <d v="2025-10-29T00:00:00"/>
    <m/>
    <x v="0"/>
  </r>
  <r>
    <s v="AMZ-2025-01136"/>
    <d v="2025-10-28T00:00:00"/>
    <n v="2025"/>
    <x v="9"/>
    <s v="Q4"/>
    <s v="Tuesday"/>
    <s v="CUST-37607"/>
    <x v="1"/>
    <x v="31"/>
    <s v="Chhattisgarh"/>
    <x v="4"/>
    <x v="1"/>
    <x v="66"/>
    <n v="5"/>
    <n v="330"/>
    <n v="1650"/>
    <n v="15"/>
    <n v="247.5"/>
    <n v="1402.5"/>
    <n v="0.35"/>
    <n v="490.87499999999994"/>
    <n v="911.625"/>
    <n v="0.65"/>
    <x v="2"/>
    <x v="1"/>
    <x v="0"/>
    <d v="2025-11-03T00:00:00"/>
    <n v="4"/>
    <x v="0"/>
  </r>
  <r>
    <s v="AMZ-2025-01218"/>
    <d v="2025-10-28T00:00:00"/>
    <n v="2025"/>
    <x v="9"/>
    <s v="Q4"/>
    <s v="Tuesday"/>
    <s v="CUST-73532"/>
    <x v="0"/>
    <x v="47"/>
    <s v="Gujarat"/>
    <x v="2"/>
    <x v="6"/>
    <x v="39"/>
    <n v="1"/>
    <n v="780"/>
    <n v="780"/>
    <n v="0"/>
    <n v="0"/>
    <n v="780"/>
    <n v="0.52"/>
    <n v="405.6"/>
    <n v="374.4"/>
    <n v="0.48"/>
    <x v="6"/>
    <x v="0"/>
    <x v="1"/>
    <d v="2025-11-02T00:00:00"/>
    <m/>
    <x v="0"/>
  </r>
  <r>
    <s v="AMZ-2025-01417"/>
    <d v="2025-10-28T00:00:00"/>
    <n v="2025"/>
    <x v="9"/>
    <s v="Q4"/>
    <s v="Tuesday"/>
    <s v="CUST-66531"/>
    <x v="0"/>
    <x v="35"/>
    <s v="West Bengal"/>
    <x v="3"/>
    <x v="2"/>
    <x v="44"/>
    <n v="2"/>
    <n v="3430"/>
    <n v="6860"/>
    <n v="0"/>
    <n v="0"/>
    <n v="6860"/>
    <n v="0.45"/>
    <n v="3087"/>
    <n v="3773"/>
    <n v="0.55000000000000004"/>
    <x v="1"/>
    <x v="2"/>
    <x v="0"/>
    <d v="2025-10-29T00:00:00"/>
    <n v="3"/>
    <x v="0"/>
  </r>
  <r>
    <s v="AMZ-2025-01421"/>
    <d v="2025-10-28T00:00:00"/>
    <n v="2025"/>
    <x v="9"/>
    <s v="Q4"/>
    <s v="Tuesday"/>
    <s v="CUST-93748"/>
    <x v="1"/>
    <x v="19"/>
    <s v="Tamil Nadu"/>
    <x v="5"/>
    <x v="1"/>
    <x v="19"/>
    <n v="1"/>
    <n v="1050"/>
    <n v="1050"/>
    <n v="25"/>
    <n v="262.5"/>
    <n v="787.5"/>
    <n v="0.35"/>
    <n v="275.625"/>
    <n v="511.875"/>
    <n v="0.65"/>
    <x v="2"/>
    <x v="2"/>
    <x v="0"/>
    <d v="2025-11-04T00:00:00"/>
    <n v="3"/>
    <x v="0"/>
  </r>
  <r>
    <s v="AMZ-2025-01498"/>
    <d v="2025-10-28T00:00:00"/>
    <n v="2025"/>
    <x v="9"/>
    <s v="Q4"/>
    <s v="Tuesday"/>
    <s v="CUST-61116"/>
    <x v="0"/>
    <x v="49"/>
    <s v="Uttarakhand"/>
    <x v="4"/>
    <x v="4"/>
    <x v="72"/>
    <n v="2"/>
    <n v="610"/>
    <n v="1220"/>
    <n v="15"/>
    <n v="183"/>
    <n v="1037"/>
    <n v="0.62"/>
    <n v="642.93999999999994"/>
    <n v="394.06000000000006"/>
    <n v="0.38000000000000006"/>
    <x v="1"/>
    <x v="2"/>
    <x v="3"/>
    <m/>
    <m/>
    <x v="1"/>
  </r>
  <r>
    <s v="AMZ-2025-01697"/>
    <d v="2025-10-28T00:00:00"/>
    <n v="2025"/>
    <x v="9"/>
    <s v="Q4"/>
    <s v="Tuesday"/>
    <s v="CUST-93320"/>
    <x v="0"/>
    <x v="42"/>
    <s v="Jharkhand"/>
    <x v="3"/>
    <x v="3"/>
    <x v="5"/>
    <n v="3"/>
    <n v="1930"/>
    <n v="5790"/>
    <n v="5"/>
    <n v="289.5"/>
    <n v="5500.5"/>
    <n v="0.5"/>
    <n v="2750.25"/>
    <n v="2750.25"/>
    <n v="0.5"/>
    <x v="5"/>
    <x v="2"/>
    <x v="4"/>
    <m/>
    <m/>
    <x v="0"/>
  </r>
  <r>
    <s v="AMZ-2025-00089"/>
    <d v="2025-10-29T00:00:00"/>
    <n v="2025"/>
    <x v="9"/>
    <s v="Q4"/>
    <s v="Wednesday"/>
    <s v="CUST-73904"/>
    <x v="1"/>
    <x v="40"/>
    <s v="Uttar Pradesh"/>
    <x v="0"/>
    <x v="0"/>
    <x v="8"/>
    <n v="3"/>
    <n v="3820"/>
    <n v="11460"/>
    <n v="0"/>
    <n v="0"/>
    <n v="11460"/>
    <n v="0.47"/>
    <n v="5386.2"/>
    <n v="6073.8"/>
    <n v="0.53"/>
    <x v="2"/>
    <x v="0"/>
    <x v="0"/>
    <d v="2025-11-01T00:00:00"/>
    <n v="3"/>
    <x v="0"/>
  </r>
  <r>
    <s v="AMZ-2025-01589"/>
    <d v="2025-10-29T00:00:00"/>
    <n v="2025"/>
    <x v="9"/>
    <s v="Q4"/>
    <s v="Wednesday"/>
    <s v="CUST-60604"/>
    <x v="0"/>
    <x v="8"/>
    <s v="Delhi"/>
    <x v="0"/>
    <x v="0"/>
    <x v="1"/>
    <n v="4"/>
    <n v="6120"/>
    <n v="24480"/>
    <n v="25"/>
    <n v="6120"/>
    <n v="18360"/>
    <n v="0.47"/>
    <n v="8629.1999999999989"/>
    <n v="9730.8000000000011"/>
    <n v="0.53"/>
    <x v="2"/>
    <x v="0"/>
    <x v="0"/>
    <d v="2025-10-31T00:00:00"/>
    <n v="3"/>
    <x v="0"/>
  </r>
  <r>
    <s v="AMZ-2025-01643"/>
    <d v="2025-10-29T00:00:00"/>
    <n v="2025"/>
    <x v="9"/>
    <s v="Q4"/>
    <s v="Wednesday"/>
    <s v="CUST-50768"/>
    <x v="0"/>
    <x v="39"/>
    <s v="Odisha"/>
    <x v="3"/>
    <x v="7"/>
    <x v="55"/>
    <n v="5"/>
    <n v="5510"/>
    <n v="27550"/>
    <n v="25"/>
    <n v="6887.5"/>
    <n v="20662.5"/>
    <n v="0.48"/>
    <n v="9918"/>
    <n v="10744.5"/>
    <n v="0.52"/>
    <x v="2"/>
    <x v="0"/>
    <x v="0"/>
    <d v="2025-11-03T00:00:00"/>
    <n v="4"/>
    <x v="0"/>
  </r>
  <r>
    <s v="AMZ-2025-00054"/>
    <d v="2025-10-31T00:00:00"/>
    <n v="2025"/>
    <x v="9"/>
    <s v="Q4"/>
    <s v="Friday"/>
    <s v="CUST-12719"/>
    <x v="0"/>
    <x v="17"/>
    <s v="Rajasthan"/>
    <x v="0"/>
    <x v="6"/>
    <x v="35"/>
    <n v="1"/>
    <n v="9510"/>
    <n v="9510"/>
    <n v="20"/>
    <n v="1902"/>
    <n v="7608"/>
    <n v="0.52"/>
    <n v="3956.1600000000003"/>
    <n v="3651.8399999999997"/>
    <n v="0.48"/>
    <x v="4"/>
    <x v="3"/>
    <x v="0"/>
    <d v="2025-11-04T00:00:00"/>
    <n v="4"/>
    <x v="0"/>
  </r>
  <r>
    <s v="AMZ-2025-00562"/>
    <d v="2025-10-31T00:00:00"/>
    <n v="2025"/>
    <x v="9"/>
    <s v="Q4"/>
    <s v="Friday"/>
    <s v="CUST-46458"/>
    <x v="1"/>
    <x v="22"/>
    <s v="Delhi"/>
    <x v="0"/>
    <x v="3"/>
    <x v="53"/>
    <n v="4"/>
    <n v="2790"/>
    <n v="11160"/>
    <n v="25"/>
    <n v="2790"/>
    <n v="8370"/>
    <n v="0.5"/>
    <n v="4185"/>
    <n v="4185"/>
    <n v="0.5"/>
    <x v="4"/>
    <x v="0"/>
    <x v="0"/>
    <d v="2025-11-06T00:00:00"/>
    <n v="3"/>
    <x v="0"/>
  </r>
  <r>
    <s v="AMZ-2025-00932"/>
    <d v="2025-10-31T00:00:00"/>
    <n v="2025"/>
    <x v="9"/>
    <s v="Q4"/>
    <s v="Friday"/>
    <s v="CUST-59968"/>
    <x v="0"/>
    <x v="51"/>
    <s v="Madhya Pradesh"/>
    <x v="2"/>
    <x v="2"/>
    <x v="77"/>
    <n v="3"/>
    <n v="3310"/>
    <n v="9930"/>
    <n v="20"/>
    <n v="1986"/>
    <n v="7944"/>
    <n v="0.45"/>
    <n v="3574.8"/>
    <n v="4369.2"/>
    <n v="0.54999999999999993"/>
    <x v="4"/>
    <x v="3"/>
    <x v="0"/>
    <d v="2025-11-05T00:00:00"/>
    <n v="4"/>
    <x v="0"/>
  </r>
  <r>
    <s v="AMZ-2025-01323"/>
    <d v="2025-10-31T00:00:00"/>
    <n v="2025"/>
    <x v="9"/>
    <s v="Q4"/>
    <s v="Friday"/>
    <s v="CUST-68529"/>
    <x v="0"/>
    <x v="31"/>
    <s v="Chhattisgarh"/>
    <x v="4"/>
    <x v="0"/>
    <x v="76"/>
    <n v="1"/>
    <n v="1120"/>
    <n v="1120"/>
    <n v="0"/>
    <n v="0"/>
    <n v="1120"/>
    <n v="0.47"/>
    <n v="526.4"/>
    <n v="593.6"/>
    <n v="0.53"/>
    <x v="6"/>
    <x v="3"/>
    <x v="0"/>
    <d v="2025-11-02T00:00:00"/>
    <n v="5"/>
    <x v="0"/>
  </r>
  <r>
    <s v="AMZ-2025-01354"/>
    <d v="2025-10-31T00:00:00"/>
    <n v="2025"/>
    <x v="9"/>
    <s v="Q4"/>
    <s v="Friday"/>
    <s v="CUST-38080"/>
    <x v="1"/>
    <x v="26"/>
    <s v="Uttarakhand"/>
    <x v="4"/>
    <x v="6"/>
    <x v="60"/>
    <n v="5"/>
    <n v="8600"/>
    <n v="43000"/>
    <n v="25"/>
    <n v="10750"/>
    <n v="32250"/>
    <n v="0.52"/>
    <n v="16770"/>
    <n v="15480"/>
    <n v="0.48"/>
    <x v="3"/>
    <x v="3"/>
    <x v="1"/>
    <d v="2025-11-01T00:00:00"/>
    <m/>
    <x v="0"/>
  </r>
  <r>
    <s v="AMZ-2025-00361"/>
    <d v="2025-11-01T00:00:00"/>
    <n v="2025"/>
    <x v="10"/>
    <s v="Q4"/>
    <s v="Saturday"/>
    <s v="CUST-88697"/>
    <x v="0"/>
    <x v="26"/>
    <s v="Uttarakhand"/>
    <x v="4"/>
    <x v="1"/>
    <x v="51"/>
    <n v="1"/>
    <n v="840"/>
    <n v="840"/>
    <n v="10"/>
    <n v="84"/>
    <n v="756"/>
    <n v="0.35"/>
    <n v="264.59999999999997"/>
    <n v="491.40000000000003"/>
    <n v="0.65"/>
    <x v="0"/>
    <x v="2"/>
    <x v="4"/>
    <m/>
    <m/>
    <x v="0"/>
  </r>
  <r>
    <s v="AMZ-2025-00845"/>
    <d v="2025-11-01T00:00:00"/>
    <n v="2025"/>
    <x v="10"/>
    <s v="Q4"/>
    <s v="Saturday"/>
    <s v="CUST-41635"/>
    <x v="0"/>
    <x v="27"/>
    <s v="West Bengal"/>
    <x v="3"/>
    <x v="3"/>
    <x v="15"/>
    <n v="4"/>
    <n v="5280"/>
    <n v="21120"/>
    <n v="25"/>
    <n v="5280"/>
    <n v="15840"/>
    <n v="0.5"/>
    <n v="7920"/>
    <n v="7920"/>
    <n v="0.5"/>
    <x v="0"/>
    <x v="3"/>
    <x v="4"/>
    <m/>
    <m/>
    <x v="0"/>
  </r>
  <r>
    <s v="AMZ-2025-00970"/>
    <d v="2025-11-01T00:00:00"/>
    <n v="2025"/>
    <x v="10"/>
    <s v="Q4"/>
    <s v="Saturday"/>
    <s v="CUST-48254"/>
    <x v="1"/>
    <x v="0"/>
    <s v="Rajasthan"/>
    <x v="0"/>
    <x v="6"/>
    <x v="34"/>
    <n v="5"/>
    <n v="6240"/>
    <n v="31200"/>
    <n v="5"/>
    <n v="1560"/>
    <n v="29640"/>
    <n v="0.52"/>
    <n v="15412.800000000001"/>
    <n v="14227.199999999999"/>
    <n v="0.48"/>
    <x v="0"/>
    <x v="1"/>
    <x v="1"/>
    <d v="2025-11-07T00:00:00"/>
    <m/>
    <x v="0"/>
  </r>
  <r>
    <s v="AMZ-2025-01698"/>
    <d v="2025-11-01T00:00:00"/>
    <n v="2025"/>
    <x v="10"/>
    <s v="Q4"/>
    <s v="Saturday"/>
    <s v="CUST-44600"/>
    <x v="0"/>
    <x v="51"/>
    <s v="Madhya Pradesh"/>
    <x v="2"/>
    <x v="0"/>
    <x v="76"/>
    <n v="2"/>
    <n v="3830"/>
    <n v="7660"/>
    <n v="10"/>
    <n v="766"/>
    <n v="6894"/>
    <n v="0.47"/>
    <n v="3240.18"/>
    <n v="3653.82"/>
    <n v="0.53"/>
    <x v="5"/>
    <x v="0"/>
    <x v="0"/>
    <d v="2025-11-02T00:00:00"/>
    <n v="4"/>
    <x v="0"/>
  </r>
  <r>
    <s v="AMZ-2025-00067"/>
    <d v="2025-11-02T00:00:00"/>
    <n v="2025"/>
    <x v="10"/>
    <s v="Q4"/>
    <s v="Sunday"/>
    <s v="CUST-38746"/>
    <x v="0"/>
    <x v="21"/>
    <s v="Meghalaya"/>
    <x v="1"/>
    <x v="0"/>
    <x v="68"/>
    <n v="5"/>
    <n v="3510"/>
    <n v="17550"/>
    <n v="0"/>
    <n v="0"/>
    <n v="17550"/>
    <n v="0.47"/>
    <n v="8248.5"/>
    <n v="9301.5"/>
    <n v="0.53"/>
    <x v="4"/>
    <x v="2"/>
    <x v="1"/>
    <d v="2025-11-05T00:00:00"/>
    <m/>
    <x v="0"/>
  </r>
  <r>
    <s v="AMZ-2025-00370"/>
    <d v="2025-11-02T00:00:00"/>
    <n v="2025"/>
    <x v="10"/>
    <s v="Q4"/>
    <s v="Sunday"/>
    <s v="CUST-42951"/>
    <x v="0"/>
    <x v="53"/>
    <s v="Gujarat"/>
    <x v="2"/>
    <x v="4"/>
    <x v="71"/>
    <n v="3"/>
    <n v="460"/>
    <n v="1380"/>
    <n v="10"/>
    <n v="138"/>
    <n v="1242"/>
    <n v="0.62"/>
    <n v="770.04"/>
    <n v="471.96000000000004"/>
    <n v="0.38"/>
    <x v="4"/>
    <x v="2"/>
    <x v="0"/>
    <d v="2025-11-08T00:00:00"/>
    <n v="3"/>
    <x v="0"/>
  </r>
  <r>
    <s v="AMZ-2025-00056"/>
    <d v="2025-11-03T00:00:00"/>
    <n v="2025"/>
    <x v="10"/>
    <s v="Q4"/>
    <s v="Monday"/>
    <s v="CUST-67125"/>
    <x v="0"/>
    <x v="16"/>
    <s v="Tripura"/>
    <x v="1"/>
    <x v="4"/>
    <x v="71"/>
    <n v="5"/>
    <n v="510"/>
    <n v="2550"/>
    <n v="25"/>
    <n v="637.5"/>
    <n v="1912.5"/>
    <n v="0.62"/>
    <n v="1185.75"/>
    <n v="726.75"/>
    <n v="0.38"/>
    <x v="3"/>
    <x v="3"/>
    <x v="4"/>
    <m/>
    <m/>
    <x v="0"/>
  </r>
  <r>
    <s v="AMZ-2025-00459"/>
    <d v="2025-11-03T00:00:00"/>
    <n v="2025"/>
    <x v="10"/>
    <s v="Q4"/>
    <s v="Monday"/>
    <s v="CUST-62581"/>
    <x v="0"/>
    <x v="49"/>
    <s v="Uttarakhand"/>
    <x v="4"/>
    <x v="2"/>
    <x v="23"/>
    <n v="5"/>
    <n v="4140"/>
    <n v="20700"/>
    <n v="15"/>
    <n v="3105"/>
    <n v="17595"/>
    <n v="0.45"/>
    <n v="7917.75"/>
    <n v="9677.25"/>
    <n v="0.55000000000000004"/>
    <x v="1"/>
    <x v="3"/>
    <x v="0"/>
    <d v="2025-11-09T00:00:00"/>
    <n v="5"/>
    <x v="0"/>
  </r>
  <r>
    <s v="AMZ-2025-00944"/>
    <d v="2025-11-03T00:00:00"/>
    <n v="2025"/>
    <x v="10"/>
    <s v="Q4"/>
    <s v="Monday"/>
    <s v="CUST-40613"/>
    <x v="1"/>
    <x v="53"/>
    <s v="Gujarat"/>
    <x v="2"/>
    <x v="2"/>
    <x v="31"/>
    <n v="3"/>
    <n v="4140"/>
    <n v="12420"/>
    <n v="0"/>
    <n v="0"/>
    <n v="12420"/>
    <n v="0.45"/>
    <n v="5589"/>
    <n v="6831"/>
    <n v="0.55000000000000004"/>
    <x v="6"/>
    <x v="2"/>
    <x v="0"/>
    <d v="2025-11-04T00:00:00"/>
    <n v="4"/>
    <x v="0"/>
  </r>
  <r>
    <s v="AMZ-2025-01207"/>
    <d v="2025-11-03T00:00:00"/>
    <n v="2025"/>
    <x v="10"/>
    <s v="Q4"/>
    <s v="Monday"/>
    <s v="CUST-86099"/>
    <x v="1"/>
    <x v="33"/>
    <s v="Madhya Pradesh"/>
    <x v="2"/>
    <x v="6"/>
    <x v="62"/>
    <n v="3"/>
    <n v="5120"/>
    <n v="15360"/>
    <n v="10"/>
    <n v="1536"/>
    <n v="13824"/>
    <n v="0.52"/>
    <n v="7188.4800000000005"/>
    <n v="6635.5199999999995"/>
    <n v="0.48"/>
    <x v="0"/>
    <x v="3"/>
    <x v="0"/>
    <d v="2025-11-06T00:00:00"/>
    <n v="5"/>
    <x v="0"/>
  </r>
  <r>
    <s v="AMZ-2025-01307"/>
    <d v="2025-11-03T00:00:00"/>
    <n v="2025"/>
    <x v="10"/>
    <s v="Q4"/>
    <s v="Monday"/>
    <s v="CUST-24663"/>
    <x v="0"/>
    <x v="16"/>
    <s v="Tripura"/>
    <x v="1"/>
    <x v="3"/>
    <x v="5"/>
    <n v="5"/>
    <n v="4500"/>
    <n v="22500"/>
    <n v="20"/>
    <n v="4500"/>
    <n v="18000"/>
    <n v="0.5"/>
    <n v="9000"/>
    <n v="9000"/>
    <n v="0.5"/>
    <x v="0"/>
    <x v="0"/>
    <x v="0"/>
    <d v="2025-11-10T00:00:00"/>
    <n v="5"/>
    <x v="0"/>
  </r>
  <r>
    <s v="AMZ-2025-00475"/>
    <d v="2025-11-04T00:00:00"/>
    <n v="2025"/>
    <x v="10"/>
    <s v="Q4"/>
    <s v="Tuesday"/>
    <s v="CUST-87992"/>
    <x v="0"/>
    <x v="50"/>
    <s v="Bihar"/>
    <x v="3"/>
    <x v="3"/>
    <x v="47"/>
    <n v="5"/>
    <n v="2150"/>
    <n v="10750"/>
    <n v="15"/>
    <n v="1612.5"/>
    <n v="9137.5"/>
    <n v="0.5"/>
    <n v="4568.75"/>
    <n v="4568.75"/>
    <n v="0.5"/>
    <x v="2"/>
    <x v="3"/>
    <x v="0"/>
    <d v="2025-11-11T00:00:00"/>
    <n v="5"/>
    <x v="0"/>
  </r>
  <r>
    <s v="AMZ-2025-00611"/>
    <d v="2025-11-04T00:00:00"/>
    <n v="2025"/>
    <x v="10"/>
    <s v="Q4"/>
    <s v="Tuesday"/>
    <s v="CUST-86720"/>
    <x v="1"/>
    <x v="3"/>
    <s v="Goa"/>
    <x v="2"/>
    <x v="2"/>
    <x v="23"/>
    <n v="3"/>
    <n v="4840"/>
    <n v="14520"/>
    <n v="30"/>
    <n v="4356"/>
    <n v="10164"/>
    <n v="0.45"/>
    <n v="4573.8"/>
    <n v="5590.2"/>
    <n v="0.54999999999999993"/>
    <x v="2"/>
    <x v="3"/>
    <x v="0"/>
    <d v="2025-11-08T00:00:00"/>
    <n v="5"/>
    <x v="0"/>
  </r>
  <r>
    <s v="AMZ-2025-00693"/>
    <d v="2025-11-04T00:00:00"/>
    <n v="2025"/>
    <x v="10"/>
    <s v="Q4"/>
    <s v="Tuesday"/>
    <s v="CUST-35485"/>
    <x v="0"/>
    <x v="16"/>
    <s v="Tripura"/>
    <x v="1"/>
    <x v="3"/>
    <x v="81"/>
    <n v="1"/>
    <n v="5750"/>
    <n v="5750"/>
    <n v="30"/>
    <n v="1725"/>
    <n v="4025"/>
    <n v="0.5"/>
    <n v="2012.5"/>
    <n v="2012.5"/>
    <n v="0.5"/>
    <x v="3"/>
    <x v="3"/>
    <x v="1"/>
    <d v="2025-11-07T00:00:00"/>
    <m/>
    <x v="0"/>
  </r>
  <r>
    <s v="AMZ-2025-01648"/>
    <d v="2025-11-04T00:00:00"/>
    <n v="2025"/>
    <x v="10"/>
    <s v="Q4"/>
    <s v="Tuesday"/>
    <s v="CUST-38893"/>
    <x v="0"/>
    <x v="37"/>
    <s v="Tamil Nadu"/>
    <x v="5"/>
    <x v="5"/>
    <x v="79"/>
    <n v="3"/>
    <n v="44060"/>
    <n v="132180"/>
    <n v="20"/>
    <n v="26436"/>
    <n v="105744"/>
    <n v="0.57999999999999996"/>
    <n v="61331.519999999997"/>
    <n v="44412.480000000003"/>
    <n v="0.42000000000000004"/>
    <x v="0"/>
    <x v="1"/>
    <x v="4"/>
    <m/>
    <m/>
    <x v="0"/>
  </r>
  <r>
    <s v="AMZ-2025-01183"/>
    <d v="2025-11-05T00:00:00"/>
    <n v="2025"/>
    <x v="10"/>
    <s v="Q4"/>
    <s v="Wednesday"/>
    <s v="CUST-16630"/>
    <x v="0"/>
    <x v="6"/>
    <s v="Assam"/>
    <x v="1"/>
    <x v="4"/>
    <x v="11"/>
    <n v="5"/>
    <n v="740"/>
    <n v="3700"/>
    <n v="15"/>
    <n v="555"/>
    <n v="3145"/>
    <n v="0.62"/>
    <n v="1949.9"/>
    <n v="1195.0999999999999"/>
    <n v="0.37999999999999995"/>
    <x v="2"/>
    <x v="0"/>
    <x v="0"/>
    <d v="2025-11-08T00:00:00"/>
    <n v="4"/>
    <x v="0"/>
  </r>
  <r>
    <s v="AMZ-2025-00680"/>
    <d v="2025-11-06T00:00:00"/>
    <n v="2025"/>
    <x v="10"/>
    <s v="Q4"/>
    <s v="Thursday"/>
    <s v="CUST-89069"/>
    <x v="0"/>
    <x v="17"/>
    <s v="Rajasthan"/>
    <x v="0"/>
    <x v="0"/>
    <x v="8"/>
    <n v="3"/>
    <n v="3340"/>
    <n v="10020"/>
    <n v="10"/>
    <n v="1002"/>
    <n v="9018"/>
    <n v="0.47"/>
    <n v="4238.46"/>
    <n v="4779.54"/>
    <n v="0.53"/>
    <x v="6"/>
    <x v="3"/>
    <x v="0"/>
    <d v="2025-11-09T00:00:00"/>
    <n v="5"/>
    <x v="0"/>
  </r>
  <r>
    <s v="AMZ-2025-00927"/>
    <d v="2025-11-07T00:00:00"/>
    <n v="2025"/>
    <x v="10"/>
    <s v="Q4"/>
    <s v="Friday"/>
    <s v="CUST-36130"/>
    <x v="0"/>
    <x v="0"/>
    <s v="Rajasthan"/>
    <x v="0"/>
    <x v="3"/>
    <x v="42"/>
    <n v="3"/>
    <n v="3100"/>
    <n v="9300"/>
    <n v="0"/>
    <n v="0"/>
    <n v="9300"/>
    <n v="0.5"/>
    <n v="4650"/>
    <n v="4650"/>
    <n v="0.5"/>
    <x v="3"/>
    <x v="1"/>
    <x v="0"/>
    <d v="2025-11-11T00:00:00"/>
    <n v="5"/>
    <x v="0"/>
  </r>
  <r>
    <s v="AMZ-2025-01027"/>
    <d v="2025-11-07T00:00:00"/>
    <n v="2025"/>
    <x v="10"/>
    <s v="Q4"/>
    <s v="Friday"/>
    <s v="CUST-67905"/>
    <x v="0"/>
    <x v="33"/>
    <s v="Madhya Pradesh"/>
    <x v="2"/>
    <x v="1"/>
    <x v="66"/>
    <n v="2"/>
    <n v="1010"/>
    <n v="2020"/>
    <n v="5"/>
    <n v="101"/>
    <n v="1919"/>
    <n v="0.35"/>
    <n v="671.65"/>
    <n v="1247.3499999999999"/>
    <n v="0.64999999999999991"/>
    <x v="2"/>
    <x v="1"/>
    <x v="0"/>
    <d v="2025-11-12T00:00:00"/>
    <n v="4"/>
    <x v="0"/>
  </r>
  <r>
    <s v="AMZ-2025-01619"/>
    <d v="2025-11-07T00:00:00"/>
    <n v="2025"/>
    <x v="10"/>
    <s v="Q4"/>
    <s v="Friday"/>
    <s v="CUST-40982"/>
    <x v="1"/>
    <x v="3"/>
    <s v="Goa"/>
    <x v="2"/>
    <x v="4"/>
    <x v="11"/>
    <n v="2"/>
    <n v="640"/>
    <n v="1280"/>
    <n v="25"/>
    <n v="320"/>
    <n v="960"/>
    <n v="0.62"/>
    <n v="595.20000000000005"/>
    <n v="364.79999999999995"/>
    <n v="0.37999999999999995"/>
    <x v="3"/>
    <x v="3"/>
    <x v="4"/>
    <m/>
    <m/>
    <x v="0"/>
  </r>
  <r>
    <s v="AMZ-2025-00158"/>
    <d v="2025-11-08T00:00:00"/>
    <n v="2025"/>
    <x v="10"/>
    <s v="Q4"/>
    <s v="Saturday"/>
    <s v="CUST-52504"/>
    <x v="0"/>
    <x v="13"/>
    <s v="Uttar Pradesh"/>
    <x v="0"/>
    <x v="3"/>
    <x v="42"/>
    <n v="4"/>
    <n v="3770"/>
    <n v="15080"/>
    <n v="10"/>
    <n v="1508"/>
    <n v="13572"/>
    <n v="0.5"/>
    <n v="6786"/>
    <n v="6786"/>
    <n v="0.5"/>
    <x v="5"/>
    <x v="1"/>
    <x v="3"/>
    <m/>
    <m/>
    <x v="1"/>
  </r>
  <r>
    <s v="AMZ-2025-00346"/>
    <d v="2025-11-08T00:00:00"/>
    <n v="2025"/>
    <x v="10"/>
    <s v="Q4"/>
    <s v="Saturday"/>
    <s v="CUST-88907"/>
    <x v="1"/>
    <x v="43"/>
    <s v="Karnataka"/>
    <x v="5"/>
    <x v="4"/>
    <x v="40"/>
    <n v="5"/>
    <n v="320"/>
    <n v="1600"/>
    <n v="20"/>
    <n v="320"/>
    <n v="1280"/>
    <n v="0.62"/>
    <n v="793.6"/>
    <n v="486.4"/>
    <n v="0.38"/>
    <x v="6"/>
    <x v="2"/>
    <x v="3"/>
    <m/>
    <m/>
    <x v="1"/>
  </r>
  <r>
    <s v="AMZ-2025-00353"/>
    <d v="2025-11-08T00:00:00"/>
    <n v="2025"/>
    <x v="10"/>
    <s v="Q4"/>
    <s v="Saturday"/>
    <s v="CUST-21542"/>
    <x v="0"/>
    <x v="54"/>
    <s v="Manipur"/>
    <x v="1"/>
    <x v="2"/>
    <x v="24"/>
    <n v="5"/>
    <n v="4500"/>
    <n v="22500"/>
    <n v="30"/>
    <n v="6750"/>
    <n v="15750"/>
    <n v="0.45"/>
    <n v="7087.5"/>
    <n v="8662.5"/>
    <n v="0.55000000000000004"/>
    <x v="3"/>
    <x v="2"/>
    <x v="1"/>
    <d v="2025-11-10T00:00:00"/>
    <m/>
    <x v="0"/>
  </r>
  <r>
    <s v="AMZ-2025-01045"/>
    <d v="2025-11-08T00:00:00"/>
    <n v="2025"/>
    <x v="10"/>
    <s v="Q4"/>
    <s v="Saturday"/>
    <s v="CUST-65302"/>
    <x v="1"/>
    <x v="21"/>
    <s v="Meghalaya"/>
    <x v="1"/>
    <x v="3"/>
    <x v="59"/>
    <n v="2"/>
    <n v="2410"/>
    <n v="4820"/>
    <n v="0"/>
    <n v="0"/>
    <n v="4820"/>
    <n v="0.5"/>
    <n v="2410"/>
    <n v="2410"/>
    <n v="0.5"/>
    <x v="2"/>
    <x v="3"/>
    <x v="0"/>
    <d v="2025-11-13T00:00:00"/>
    <n v="4"/>
    <x v="0"/>
  </r>
  <r>
    <s v="AMZ-2025-01626"/>
    <d v="2025-11-08T00:00:00"/>
    <n v="2025"/>
    <x v="10"/>
    <s v="Q4"/>
    <s v="Saturday"/>
    <s v="CUST-56105"/>
    <x v="0"/>
    <x v="26"/>
    <s v="Uttarakhand"/>
    <x v="4"/>
    <x v="0"/>
    <x v="49"/>
    <n v="3"/>
    <n v="3870"/>
    <n v="11610"/>
    <n v="0"/>
    <n v="0"/>
    <n v="11610"/>
    <n v="0.47"/>
    <n v="5456.7"/>
    <n v="6153.3"/>
    <n v="0.53"/>
    <x v="5"/>
    <x v="3"/>
    <x v="0"/>
    <d v="2025-11-10T00:00:00"/>
    <n v="5"/>
    <x v="0"/>
  </r>
  <r>
    <s v="AMZ-2025-01546"/>
    <d v="2025-11-09T00:00:00"/>
    <n v="2025"/>
    <x v="10"/>
    <s v="Q4"/>
    <s v="Sunday"/>
    <s v="CUST-21959"/>
    <x v="1"/>
    <x v="2"/>
    <s v="Haryana"/>
    <x v="0"/>
    <x v="5"/>
    <x v="14"/>
    <n v="5"/>
    <n v="40010"/>
    <n v="200050"/>
    <n v="20"/>
    <n v="40010"/>
    <n v="160040"/>
    <n v="0.57999999999999996"/>
    <n v="92823.2"/>
    <n v="67216.800000000003"/>
    <n v="0.42000000000000004"/>
    <x v="4"/>
    <x v="2"/>
    <x v="4"/>
    <m/>
    <m/>
    <x v="0"/>
  </r>
  <r>
    <s v="AMZ-2025-01550"/>
    <d v="2025-11-09T00:00:00"/>
    <n v="2025"/>
    <x v="10"/>
    <s v="Q4"/>
    <s v="Sunday"/>
    <s v="CUST-71894"/>
    <x v="1"/>
    <x v="33"/>
    <s v="Madhya Pradesh"/>
    <x v="2"/>
    <x v="4"/>
    <x v="11"/>
    <n v="3"/>
    <n v="170"/>
    <n v="510"/>
    <n v="0"/>
    <n v="0"/>
    <n v="510"/>
    <n v="0.62"/>
    <n v="316.2"/>
    <n v="193.8"/>
    <n v="0.38"/>
    <x v="4"/>
    <x v="1"/>
    <x v="4"/>
    <m/>
    <m/>
    <x v="0"/>
  </r>
  <r>
    <s v="AMZ-2025-00009"/>
    <d v="2025-11-11T00:00:00"/>
    <n v="2025"/>
    <x v="10"/>
    <s v="Q4"/>
    <s v="Tuesday"/>
    <s v="CUST-53540"/>
    <x v="1"/>
    <x v="54"/>
    <s v="Manipur"/>
    <x v="1"/>
    <x v="7"/>
    <x v="29"/>
    <n v="4"/>
    <n v="2790"/>
    <n v="11160"/>
    <n v="0"/>
    <n v="0"/>
    <n v="11160"/>
    <n v="0.48"/>
    <n v="5356.8"/>
    <n v="5803.2"/>
    <n v="0.52"/>
    <x v="1"/>
    <x v="0"/>
    <x v="3"/>
    <m/>
    <m/>
    <x v="1"/>
  </r>
  <r>
    <s v="AMZ-2025-00118"/>
    <d v="2025-11-11T00:00:00"/>
    <n v="2025"/>
    <x v="10"/>
    <s v="Q4"/>
    <s v="Tuesday"/>
    <s v="CUST-63269"/>
    <x v="0"/>
    <x v="38"/>
    <s v="Gujarat"/>
    <x v="2"/>
    <x v="7"/>
    <x v="36"/>
    <n v="4"/>
    <n v="5430"/>
    <n v="21720"/>
    <n v="15"/>
    <n v="3258"/>
    <n v="18462"/>
    <n v="0.48"/>
    <n v="8861.76"/>
    <n v="9600.24"/>
    <n v="0.52"/>
    <x v="6"/>
    <x v="3"/>
    <x v="2"/>
    <m/>
    <m/>
    <x v="0"/>
  </r>
  <r>
    <s v="AMZ-2025-00491"/>
    <d v="2025-11-11T00:00:00"/>
    <n v="2025"/>
    <x v="10"/>
    <s v="Q4"/>
    <s v="Tuesday"/>
    <s v="CUST-21359"/>
    <x v="0"/>
    <x v="7"/>
    <s v="Goa"/>
    <x v="2"/>
    <x v="3"/>
    <x v="5"/>
    <n v="2"/>
    <n v="3870"/>
    <n v="7740"/>
    <n v="20"/>
    <n v="1548"/>
    <n v="6192"/>
    <n v="0.5"/>
    <n v="3096"/>
    <n v="3096"/>
    <n v="0.5"/>
    <x v="5"/>
    <x v="0"/>
    <x v="0"/>
    <d v="2025-11-18T00:00:00"/>
    <n v="4"/>
    <x v="0"/>
  </r>
  <r>
    <s v="AMZ-2025-01126"/>
    <d v="2025-11-11T00:00:00"/>
    <n v="2025"/>
    <x v="10"/>
    <s v="Q4"/>
    <s v="Tuesday"/>
    <s v="CUST-40007"/>
    <x v="0"/>
    <x v="31"/>
    <s v="Chhattisgarh"/>
    <x v="4"/>
    <x v="1"/>
    <x v="19"/>
    <n v="4"/>
    <n v="660"/>
    <n v="2640"/>
    <n v="0"/>
    <n v="0"/>
    <n v="2640"/>
    <n v="0.35"/>
    <n v="923.99999999999989"/>
    <n v="1716"/>
    <n v="0.65"/>
    <x v="1"/>
    <x v="0"/>
    <x v="0"/>
    <d v="2025-11-16T00:00:00"/>
    <n v="4"/>
    <x v="0"/>
  </r>
  <r>
    <s v="AMZ-2025-01529"/>
    <d v="2025-11-11T00:00:00"/>
    <n v="2025"/>
    <x v="10"/>
    <s v="Q4"/>
    <s v="Tuesday"/>
    <s v="CUST-13905"/>
    <x v="1"/>
    <x v="31"/>
    <s v="Chhattisgarh"/>
    <x v="4"/>
    <x v="6"/>
    <x v="60"/>
    <n v="5"/>
    <n v="4280"/>
    <n v="21400"/>
    <n v="20"/>
    <n v="4280"/>
    <n v="17120"/>
    <n v="0.52"/>
    <n v="8902.4"/>
    <n v="8217.6"/>
    <n v="0.48000000000000004"/>
    <x v="3"/>
    <x v="3"/>
    <x v="0"/>
    <d v="2025-11-12T00:00:00"/>
    <n v="4"/>
    <x v="0"/>
  </r>
  <r>
    <s v="AMZ-2025-00321"/>
    <d v="2025-11-12T00:00:00"/>
    <n v="2025"/>
    <x v="10"/>
    <s v="Q4"/>
    <s v="Wednesday"/>
    <s v="CUST-52487"/>
    <x v="1"/>
    <x v="52"/>
    <s v="Tripura"/>
    <x v="1"/>
    <x v="4"/>
    <x v="71"/>
    <n v="4"/>
    <n v="250"/>
    <n v="1000"/>
    <n v="0"/>
    <n v="0"/>
    <n v="1000"/>
    <n v="0.62"/>
    <n v="620"/>
    <n v="380"/>
    <n v="0.38"/>
    <x v="2"/>
    <x v="3"/>
    <x v="0"/>
    <d v="2025-11-14T00:00:00"/>
    <n v="5"/>
    <x v="0"/>
  </r>
  <r>
    <s v="AMZ-2025-00979"/>
    <d v="2025-11-12T00:00:00"/>
    <n v="2025"/>
    <x v="10"/>
    <s v="Q4"/>
    <s v="Wednesday"/>
    <s v="CUST-42406"/>
    <x v="0"/>
    <x v="6"/>
    <s v="Assam"/>
    <x v="1"/>
    <x v="7"/>
    <x v="80"/>
    <n v="2"/>
    <n v="6730"/>
    <n v="13460"/>
    <n v="0"/>
    <n v="0"/>
    <n v="13460"/>
    <n v="0.48"/>
    <n v="6460.8"/>
    <n v="6999.2"/>
    <n v="0.52"/>
    <x v="3"/>
    <x v="1"/>
    <x v="0"/>
    <d v="2025-11-16T00:00:00"/>
    <n v="5"/>
    <x v="0"/>
  </r>
  <r>
    <s v="AMZ-2025-01159"/>
    <d v="2025-11-12T00:00:00"/>
    <n v="2025"/>
    <x v="10"/>
    <s v="Q4"/>
    <s v="Wednesday"/>
    <s v="CUST-64921"/>
    <x v="0"/>
    <x v="35"/>
    <s v="West Bengal"/>
    <x v="3"/>
    <x v="2"/>
    <x v="77"/>
    <n v="4"/>
    <n v="1370"/>
    <n v="5480"/>
    <n v="30"/>
    <n v="1644"/>
    <n v="3836"/>
    <n v="0.45"/>
    <n v="1726.2"/>
    <n v="2109.8000000000002"/>
    <n v="0.55000000000000004"/>
    <x v="4"/>
    <x v="1"/>
    <x v="0"/>
    <d v="2025-11-18T00:00:00"/>
    <n v="4"/>
    <x v="0"/>
  </r>
  <r>
    <s v="AMZ-2025-01315"/>
    <d v="2025-11-12T00:00:00"/>
    <n v="2025"/>
    <x v="10"/>
    <s v="Q4"/>
    <s v="Wednesday"/>
    <s v="CUST-46434"/>
    <x v="0"/>
    <x v="38"/>
    <s v="Gujarat"/>
    <x v="2"/>
    <x v="2"/>
    <x v="77"/>
    <n v="5"/>
    <n v="2310"/>
    <n v="11550"/>
    <n v="25"/>
    <n v="2887.5"/>
    <n v="8662.5"/>
    <n v="0.45"/>
    <n v="3898.125"/>
    <n v="4764.375"/>
    <n v="0.55000000000000004"/>
    <x v="4"/>
    <x v="0"/>
    <x v="2"/>
    <m/>
    <m/>
    <x v="0"/>
  </r>
  <r>
    <s v="AMZ-2025-00068"/>
    <d v="2025-11-13T00:00:00"/>
    <n v="2025"/>
    <x v="10"/>
    <s v="Q4"/>
    <s v="Thursday"/>
    <s v="CUST-38746"/>
    <x v="0"/>
    <x v="21"/>
    <s v="Meghalaya"/>
    <x v="1"/>
    <x v="6"/>
    <x v="35"/>
    <n v="3"/>
    <n v="12060"/>
    <n v="36180"/>
    <n v="30"/>
    <n v="10854"/>
    <n v="25326"/>
    <n v="0.52"/>
    <n v="13169.52"/>
    <n v="12156.48"/>
    <n v="0.48"/>
    <x v="5"/>
    <x v="3"/>
    <x v="0"/>
    <d v="2025-11-19T00:00:00"/>
    <n v="4"/>
    <x v="0"/>
  </r>
  <r>
    <s v="AMZ-2025-00420"/>
    <d v="2025-11-13T00:00:00"/>
    <n v="2025"/>
    <x v="10"/>
    <s v="Q4"/>
    <s v="Thursday"/>
    <s v="CUST-26544"/>
    <x v="1"/>
    <x v="0"/>
    <s v="Rajasthan"/>
    <x v="0"/>
    <x v="2"/>
    <x v="31"/>
    <n v="2"/>
    <n v="4360"/>
    <n v="8720"/>
    <n v="20"/>
    <n v="1744"/>
    <n v="6976"/>
    <n v="0.45"/>
    <n v="3139.2000000000003"/>
    <n v="3836.7999999999997"/>
    <n v="0.54999999999999993"/>
    <x v="2"/>
    <x v="3"/>
    <x v="0"/>
    <d v="2025-11-16T00:00:00"/>
    <n v="3"/>
    <x v="0"/>
  </r>
  <r>
    <s v="AMZ-2025-01066"/>
    <d v="2025-11-13T00:00:00"/>
    <n v="2025"/>
    <x v="10"/>
    <s v="Q4"/>
    <s v="Thursday"/>
    <s v="CUST-64165"/>
    <x v="0"/>
    <x v="10"/>
    <s v="Chhattisgarh"/>
    <x v="4"/>
    <x v="4"/>
    <x v="7"/>
    <n v="1"/>
    <n v="210"/>
    <n v="210"/>
    <n v="5"/>
    <n v="10.5"/>
    <n v="199.5"/>
    <n v="0.62"/>
    <n v="123.69"/>
    <n v="75.81"/>
    <n v="0.38"/>
    <x v="1"/>
    <x v="2"/>
    <x v="0"/>
    <d v="2025-11-16T00:00:00"/>
    <n v="5"/>
    <x v="0"/>
  </r>
  <r>
    <s v="AMZ-2025-01124"/>
    <d v="2025-11-13T00:00:00"/>
    <n v="2025"/>
    <x v="10"/>
    <s v="Q4"/>
    <s v="Thursday"/>
    <s v="CUST-40007"/>
    <x v="0"/>
    <x v="31"/>
    <s v="Chhattisgarh"/>
    <x v="4"/>
    <x v="1"/>
    <x v="2"/>
    <n v="1"/>
    <n v="390"/>
    <n v="390"/>
    <n v="30"/>
    <n v="117"/>
    <n v="273"/>
    <n v="0.35"/>
    <n v="95.55"/>
    <n v="177.45"/>
    <n v="0.64999999999999991"/>
    <x v="4"/>
    <x v="0"/>
    <x v="4"/>
    <m/>
    <m/>
    <x v="0"/>
  </r>
  <r>
    <s v="AMZ-2025-01132"/>
    <d v="2025-11-13T00:00:00"/>
    <n v="2025"/>
    <x v="10"/>
    <s v="Q4"/>
    <s v="Thursday"/>
    <s v="CUST-28643"/>
    <x v="0"/>
    <x v="27"/>
    <s v="West Bengal"/>
    <x v="3"/>
    <x v="4"/>
    <x v="75"/>
    <n v="4"/>
    <n v="700"/>
    <n v="2800"/>
    <n v="0"/>
    <n v="0"/>
    <n v="2800"/>
    <n v="0.62"/>
    <n v="1736"/>
    <n v="1064"/>
    <n v="0.38"/>
    <x v="3"/>
    <x v="3"/>
    <x v="0"/>
    <d v="2025-11-14T00:00:00"/>
    <n v="5"/>
    <x v="0"/>
  </r>
  <r>
    <s v="AMZ-2025-00375"/>
    <d v="2025-11-14T00:00:00"/>
    <n v="2025"/>
    <x v="10"/>
    <s v="Q4"/>
    <s v="Friday"/>
    <s v="CUST-75836"/>
    <x v="0"/>
    <x v="26"/>
    <s v="Uttarakhand"/>
    <x v="4"/>
    <x v="7"/>
    <x v="27"/>
    <n v="4"/>
    <n v="3200"/>
    <n v="12800"/>
    <n v="15"/>
    <n v="1920"/>
    <n v="10880"/>
    <n v="0.48"/>
    <n v="5222.3999999999996"/>
    <n v="5657.6"/>
    <n v="0.52"/>
    <x v="4"/>
    <x v="2"/>
    <x v="0"/>
    <d v="2025-11-17T00:00:00"/>
    <n v="4"/>
    <x v="0"/>
  </r>
  <r>
    <s v="AMZ-2025-00435"/>
    <d v="2025-11-14T00:00:00"/>
    <n v="2025"/>
    <x v="10"/>
    <s v="Q4"/>
    <s v="Friday"/>
    <s v="CUST-18981"/>
    <x v="0"/>
    <x v="25"/>
    <s v="Odisha"/>
    <x v="3"/>
    <x v="2"/>
    <x v="61"/>
    <n v="3"/>
    <n v="4420"/>
    <n v="13260"/>
    <n v="0"/>
    <n v="0"/>
    <n v="13260"/>
    <n v="0.45"/>
    <n v="5967"/>
    <n v="7293"/>
    <n v="0.55000000000000004"/>
    <x v="6"/>
    <x v="3"/>
    <x v="0"/>
    <d v="2025-11-18T00:00:00"/>
    <n v="5"/>
    <x v="0"/>
  </r>
  <r>
    <s v="AMZ-2025-00439"/>
    <d v="2025-11-14T00:00:00"/>
    <n v="2025"/>
    <x v="10"/>
    <s v="Q4"/>
    <s v="Friday"/>
    <s v="CUST-28301"/>
    <x v="0"/>
    <x v="54"/>
    <s v="Manipur"/>
    <x v="1"/>
    <x v="2"/>
    <x v="44"/>
    <n v="4"/>
    <n v="1740"/>
    <n v="6960"/>
    <n v="0"/>
    <n v="0"/>
    <n v="6960"/>
    <n v="0.45"/>
    <n v="3132"/>
    <n v="3828"/>
    <n v="0.55000000000000004"/>
    <x v="5"/>
    <x v="3"/>
    <x v="0"/>
    <d v="2025-11-18T00:00:00"/>
    <n v="4"/>
    <x v="0"/>
  </r>
  <r>
    <s v="AMZ-2025-01295"/>
    <d v="2025-11-14T00:00:00"/>
    <n v="2025"/>
    <x v="10"/>
    <s v="Q4"/>
    <s v="Friday"/>
    <s v="CUST-20350"/>
    <x v="0"/>
    <x v="40"/>
    <s v="Uttar Pradesh"/>
    <x v="0"/>
    <x v="5"/>
    <x v="14"/>
    <n v="2"/>
    <n v="86800"/>
    <n v="173600"/>
    <n v="10"/>
    <n v="17360"/>
    <n v="156240"/>
    <n v="0.57999999999999996"/>
    <n v="90619.199999999997"/>
    <n v="65620.800000000003"/>
    <n v="0.42000000000000004"/>
    <x v="6"/>
    <x v="2"/>
    <x v="2"/>
    <m/>
    <m/>
    <x v="0"/>
  </r>
  <r>
    <s v="AMZ-2025-00324"/>
    <d v="2025-11-15T00:00:00"/>
    <n v="2025"/>
    <x v="10"/>
    <s v="Q4"/>
    <s v="Saturday"/>
    <s v="CUST-52487"/>
    <x v="1"/>
    <x v="52"/>
    <s v="Tripura"/>
    <x v="1"/>
    <x v="6"/>
    <x v="35"/>
    <n v="4"/>
    <n v="800"/>
    <n v="3200"/>
    <n v="30"/>
    <n v="960"/>
    <n v="2240"/>
    <n v="0.52"/>
    <n v="1164.8"/>
    <n v="1075.2"/>
    <n v="0.48000000000000004"/>
    <x v="0"/>
    <x v="0"/>
    <x v="2"/>
    <m/>
    <m/>
    <x v="0"/>
  </r>
  <r>
    <s v="AMZ-2025-00345"/>
    <d v="2025-11-15T00:00:00"/>
    <n v="2025"/>
    <x v="10"/>
    <s v="Q4"/>
    <s v="Saturday"/>
    <s v="CUST-88907"/>
    <x v="1"/>
    <x v="43"/>
    <s v="Karnataka"/>
    <x v="5"/>
    <x v="3"/>
    <x v="18"/>
    <n v="4"/>
    <n v="4060"/>
    <n v="16240"/>
    <n v="20"/>
    <n v="3248"/>
    <n v="12992"/>
    <n v="0.5"/>
    <n v="6496"/>
    <n v="6496"/>
    <n v="0.5"/>
    <x v="4"/>
    <x v="3"/>
    <x v="2"/>
    <m/>
    <m/>
    <x v="0"/>
  </r>
  <r>
    <s v="AMZ-2025-01440"/>
    <d v="2025-11-15T00:00:00"/>
    <n v="2025"/>
    <x v="10"/>
    <s v="Q4"/>
    <s v="Saturday"/>
    <s v="CUST-97410"/>
    <x v="1"/>
    <x v="19"/>
    <s v="Tamil Nadu"/>
    <x v="5"/>
    <x v="5"/>
    <x v="26"/>
    <n v="2"/>
    <n v="62990"/>
    <n v="125980"/>
    <n v="15"/>
    <n v="18897"/>
    <n v="107083"/>
    <n v="0.57999999999999996"/>
    <n v="62108.139999999992"/>
    <n v="44974.860000000008"/>
    <n v="0.4200000000000001"/>
    <x v="0"/>
    <x v="2"/>
    <x v="0"/>
    <d v="2025-11-19T00:00:00"/>
    <n v="5"/>
    <x v="0"/>
  </r>
  <r>
    <s v="AMZ-2025-01077"/>
    <d v="2025-11-16T00:00:00"/>
    <n v="2025"/>
    <x v="10"/>
    <s v="Q4"/>
    <s v="Sunday"/>
    <s v="CUST-47353"/>
    <x v="1"/>
    <x v="7"/>
    <s v="Goa"/>
    <x v="2"/>
    <x v="0"/>
    <x v="6"/>
    <n v="2"/>
    <n v="370"/>
    <n v="740"/>
    <n v="10"/>
    <n v="74"/>
    <n v="666"/>
    <n v="0.47"/>
    <n v="313.02"/>
    <n v="352.98"/>
    <n v="0.53"/>
    <x v="2"/>
    <x v="0"/>
    <x v="4"/>
    <m/>
    <m/>
    <x v="0"/>
  </r>
  <r>
    <s v="AMZ-2025-01211"/>
    <d v="2025-11-16T00:00:00"/>
    <n v="2025"/>
    <x v="10"/>
    <s v="Q4"/>
    <s v="Sunday"/>
    <s v="CUST-56112"/>
    <x v="0"/>
    <x v="10"/>
    <s v="Chhattisgarh"/>
    <x v="4"/>
    <x v="2"/>
    <x v="44"/>
    <n v="4"/>
    <n v="4530"/>
    <n v="18120"/>
    <n v="20"/>
    <n v="3624"/>
    <n v="14496"/>
    <n v="0.45"/>
    <n v="6523.2"/>
    <n v="7972.8"/>
    <n v="0.55000000000000004"/>
    <x v="6"/>
    <x v="1"/>
    <x v="0"/>
    <d v="2025-11-17T00:00:00"/>
    <n v="5"/>
    <x v="0"/>
  </r>
  <r>
    <s v="AMZ-2025-01470"/>
    <d v="2025-11-16T00:00:00"/>
    <n v="2025"/>
    <x v="10"/>
    <s v="Q4"/>
    <s v="Sunday"/>
    <s v="CUST-54092"/>
    <x v="1"/>
    <x v="32"/>
    <s v="Jharkhand"/>
    <x v="3"/>
    <x v="3"/>
    <x v="15"/>
    <n v="2"/>
    <n v="430"/>
    <n v="860"/>
    <n v="0"/>
    <n v="0"/>
    <n v="860"/>
    <n v="0.5"/>
    <n v="430"/>
    <n v="430"/>
    <n v="0.5"/>
    <x v="4"/>
    <x v="3"/>
    <x v="0"/>
    <d v="2025-11-23T00:00:00"/>
    <n v="5"/>
    <x v="0"/>
  </r>
  <r>
    <s v="AMZ-2025-00329"/>
    <d v="2025-11-17T00:00:00"/>
    <n v="2025"/>
    <x v="10"/>
    <s v="Q4"/>
    <s v="Monday"/>
    <s v="CUST-80236"/>
    <x v="1"/>
    <x v="26"/>
    <s v="Uttarakhand"/>
    <x v="4"/>
    <x v="3"/>
    <x v="59"/>
    <n v="5"/>
    <n v="540"/>
    <n v="2700"/>
    <n v="10"/>
    <n v="270"/>
    <n v="2430"/>
    <n v="0.5"/>
    <n v="1215"/>
    <n v="1215"/>
    <n v="0.5"/>
    <x v="6"/>
    <x v="1"/>
    <x v="0"/>
    <d v="2025-11-19T00:00:00"/>
    <n v="5"/>
    <x v="0"/>
  </r>
  <r>
    <s v="AMZ-2025-01193"/>
    <d v="2025-11-17T00:00:00"/>
    <n v="2025"/>
    <x v="10"/>
    <s v="Q4"/>
    <s v="Monday"/>
    <s v="CUST-15778"/>
    <x v="1"/>
    <x v="22"/>
    <s v="Delhi"/>
    <x v="0"/>
    <x v="7"/>
    <x v="22"/>
    <n v="4"/>
    <n v="3830"/>
    <n v="15320"/>
    <n v="30"/>
    <n v="4596"/>
    <n v="10724"/>
    <n v="0.48"/>
    <n v="5147.5199999999995"/>
    <n v="5576.4800000000005"/>
    <n v="0.52"/>
    <x v="1"/>
    <x v="3"/>
    <x v="0"/>
    <d v="2025-11-21T00:00:00"/>
    <n v="4"/>
    <x v="0"/>
  </r>
  <r>
    <s v="AMZ-2025-00419"/>
    <d v="2025-11-18T00:00:00"/>
    <n v="2025"/>
    <x v="10"/>
    <s v="Q4"/>
    <s v="Tuesday"/>
    <s v="CUST-26544"/>
    <x v="1"/>
    <x v="0"/>
    <s v="Rajasthan"/>
    <x v="0"/>
    <x v="3"/>
    <x v="5"/>
    <n v="1"/>
    <n v="3730"/>
    <n v="3730"/>
    <n v="25"/>
    <n v="932.5"/>
    <n v="2797.5"/>
    <n v="0.5"/>
    <n v="1398.75"/>
    <n v="1398.75"/>
    <n v="0.5"/>
    <x v="3"/>
    <x v="3"/>
    <x v="0"/>
    <d v="2025-11-20T00:00:00"/>
    <n v="3"/>
    <x v="0"/>
  </r>
  <r>
    <s v="AMZ-2025-00495"/>
    <d v="2025-11-18T00:00:00"/>
    <n v="2025"/>
    <x v="10"/>
    <s v="Q4"/>
    <s v="Tuesday"/>
    <s v="CUST-45774"/>
    <x v="0"/>
    <x v="23"/>
    <s v="Manipur"/>
    <x v="1"/>
    <x v="6"/>
    <x v="67"/>
    <n v="2"/>
    <n v="8680"/>
    <n v="17360"/>
    <n v="20"/>
    <n v="3472"/>
    <n v="13888"/>
    <n v="0.52"/>
    <n v="7221.76"/>
    <n v="6666.24"/>
    <n v="0.48"/>
    <x v="3"/>
    <x v="3"/>
    <x v="0"/>
    <d v="2025-11-24T00:00:00"/>
    <n v="5"/>
    <x v="0"/>
  </r>
  <r>
    <s v="AMZ-2025-01219"/>
    <d v="2025-11-18T00:00:00"/>
    <n v="2025"/>
    <x v="10"/>
    <s v="Q4"/>
    <s v="Tuesday"/>
    <s v="CUST-90301"/>
    <x v="1"/>
    <x v="32"/>
    <s v="Jharkhand"/>
    <x v="3"/>
    <x v="0"/>
    <x v="8"/>
    <n v="2"/>
    <n v="3540"/>
    <n v="7080"/>
    <n v="10"/>
    <n v="708"/>
    <n v="6372"/>
    <n v="0.47"/>
    <n v="2994.8399999999997"/>
    <n v="3377.1600000000003"/>
    <n v="0.53"/>
    <x v="5"/>
    <x v="3"/>
    <x v="0"/>
    <d v="2025-11-24T00:00:00"/>
    <n v="4"/>
    <x v="0"/>
  </r>
  <r>
    <s v="AMZ-2025-01486"/>
    <d v="2025-11-18T00:00:00"/>
    <n v="2025"/>
    <x v="10"/>
    <s v="Q4"/>
    <s v="Tuesday"/>
    <s v="CUST-97900"/>
    <x v="0"/>
    <x v="38"/>
    <s v="Gujarat"/>
    <x v="2"/>
    <x v="1"/>
    <x v="41"/>
    <n v="5"/>
    <n v="1250"/>
    <n v="6250"/>
    <n v="0"/>
    <n v="0"/>
    <n v="6250"/>
    <n v="0.35"/>
    <n v="2187.5"/>
    <n v="4062.5"/>
    <n v="0.65"/>
    <x v="2"/>
    <x v="3"/>
    <x v="0"/>
    <d v="2025-11-22T00:00:00"/>
    <n v="5"/>
    <x v="0"/>
  </r>
  <r>
    <s v="AMZ-2025-00556"/>
    <d v="2025-11-19T00:00:00"/>
    <n v="2025"/>
    <x v="10"/>
    <s v="Q4"/>
    <s v="Wednesday"/>
    <s v="CUST-89806"/>
    <x v="0"/>
    <x v="42"/>
    <s v="Jharkhand"/>
    <x v="3"/>
    <x v="7"/>
    <x v="37"/>
    <n v="2"/>
    <n v="7510"/>
    <n v="15020"/>
    <n v="0"/>
    <n v="0"/>
    <n v="15020"/>
    <n v="0.48"/>
    <n v="7209.5999999999995"/>
    <n v="7810.4000000000005"/>
    <n v="0.52"/>
    <x v="6"/>
    <x v="2"/>
    <x v="4"/>
    <m/>
    <m/>
    <x v="0"/>
  </r>
  <r>
    <s v="AMZ-2025-00711"/>
    <d v="2025-11-19T00:00:00"/>
    <n v="2025"/>
    <x v="10"/>
    <s v="Q4"/>
    <s v="Wednesday"/>
    <s v="CUST-59009"/>
    <x v="1"/>
    <x v="1"/>
    <s v="Assam"/>
    <x v="1"/>
    <x v="3"/>
    <x v="53"/>
    <n v="5"/>
    <n v="3350"/>
    <n v="16750"/>
    <n v="25"/>
    <n v="4187.5"/>
    <n v="12562.5"/>
    <n v="0.5"/>
    <n v="6281.25"/>
    <n v="6281.25"/>
    <n v="0.5"/>
    <x v="5"/>
    <x v="2"/>
    <x v="0"/>
    <d v="2025-11-23T00:00:00"/>
    <n v="4"/>
    <x v="0"/>
  </r>
  <r>
    <s v="AMZ-2025-00939"/>
    <d v="2025-11-19T00:00:00"/>
    <n v="2025"/>
    <x v="10"/>
    <s v="Q4"/>
    <s v="Wednesday"/>
    <s v="CUST-41946"/>
    <x v="1"/>
    <x v="27"/>
    <s v="West Bengal"/>
    <x v="3"/>
    <x v="1"/>
    <x v="9"/>
    <n v="1"/>
    <n v="840"/>
    <n v="840"/>
    <n v="15"/>
    <n v="126"/>
    <n v="714"/>
    <n v="0.35"/>
    <n v="249.89999999999998"/>
    <n v="464.1"/>
    <n v="0.65"/>
    <x v="2"/>
    <x v="3"/>
    <x v="0"/>
    <d v="2025-11-25T00:00:00"/>
    <n v="5"/>
    <x v="0"/>
  </r>
  <r>
    <s v="AMZ-2025-00670"/>
    <d v="2025-11-20T00:00:00"/>
    <n v="2025"/>
    <x v="10"/>
    <s v="Q4"/>
    <s v="Thursday"/>
    <s v="CUST-13552"/>
    <x v="0"/>
    <x v="52"/>
    <s v="Tripura"/>
    <x v="1"/>
    <x v="5"/>
    <x v="83"/>
    <n v="2"/>
    <n v="88250"/>
    <n v="176500"/>
    <n v="10"/>
    <n v="17650"/>
    <n v="158850"/>
    <n v="0.57999999999999996"/>
    <n v="92133"/>
    <n v="66717"/>
    <n v="0.42"/>
    <x v="1"/>
    <x v="1"/>
    <x v="3"/>
    <m/>
    <m/>
    <x v="1"/>
  </r>
  <r>
    <s v="AMZ-2025-01056"/>
    <d v="2025-11-20T00:00:00"/>
    <n v="2025"/>
    <x v="10"/>
    <s v="Q4"/>
    <s v="Thursday"/>
    <s v="CUST-67912"/>
    <x v="0"/>
    <x v="49"/>
    <s v="Uttarakhand"/>
    <x v="4"/>
    <x v="6"/>
    <x v="39"/>
    <n v="4"/>
    <n v="8810"/>
    <n v="35240"/>
    <n v="25"/>
    <n v="8810"/>
    <n v="26430"/>
    <n v="0.52"/>
    <n v="13743.6"/>
    <n v="12686.4"/>
    <n v="0.48"/>
    <x v="5"/>
    <x v="1"/>
    <x v="0"/>
    <d v="2025-11-26T00:00:00"/>
    <n v="4"/>
    <x v="0"/>
  </r>
  <r>
    <s v="AMZ-2025-01316"/>
    <d v="2025-11-20T00:00:00"/>
    <n v="2025"/>
    <x v="10"/>
    <s v="Q4"/>
    <s v="Thursday"/>
    <s v="CUST-46434"/>
    <x v="0"/>
    <x v="38"/>
    <s v="Gujarat"/>
    <x v="2"/>
    <x v="2"/>
    <x v="31"/>
    <n v="5"/>
    <n v="1470"/>
    <n v="7350"/>
    <n v="25"/>
    <n v="1837.5"/>
    <n v="5512.5"/>
    <n v="0.45"/>
    <n v="2480.625"/>
    <n v="3031.875"/>
    <n v="0.55000000000000004"/>
    <x v="2"/>
    <x v="3"/>
    <x v="0"/>
    <d v="2025-11-27T00:00:00"/>
    <n v="4"/>
    <x v="0"/>
  </r>
  <r>
    <s v="AMZ-2025-01337"/>
    <d v="2025-11-20T00:00:00"/>
    <n v="2025"/>
    <x v="10"/>
    <s v="Q4"/>
    <s v="Thursday"/>
    <s v="CUST-53933"/>
    <x v="1"/>
    <x v="24"/>
    <s v="Maharashtra"/>
    <x v="2"/>
    <x v="2"/>
    <x v="48"/>
    <n v="3"/>
    <n v="3250"/>
    <n v="9750"/>
    <n v="0"/>
    <n v="0"/>
    <n v="9750"/>
    <n v="0.45"/>
    <n v="4387.5"/>
    <n v="5362.5"/>
    <n v="0.55000000000000004"/>
    <x v="2"/>
    <x v="1"/>
    <x v="0"/>
    <d v="2025-11-24T00:00:00"/>
    <n v="4"/>
    <x v="0"/>
  </r>
  <r>
    <s v="AMZ-2025-00055"/>
    <d v="2025-11-21T00:00:00"/>
    <n v="2025"/>
    <x v="10"/>
    <s v="Q4"/>
    <s v="Friday"/>
    <s v="CUST-67125"/>
    <x v="0"/>
    <x v="16"/>
    <s v="Tripura"/>
    <x v="1"/>
    <x v="3"/>
    <x v="53"/>
    <n v="2"/>
    <n v="2370"/>
    <n v="4740"/>
    <n v="15"/>
    <n v="711"/>
    <n v="4029"/>
    <n v="0.5"/>
    <n v="2014.5"/>
    <n v="2014.5"/>
    <n v="0.5"/>
    <x v="0"/>
    <x v="2"/>
    <x v="4"/>
    <m/>
    <m/>
    <x v="0"/>
  </r>
  <r>
    <s v="AMZ-2025-00683"/>
    <d v="2025-11-21T00:00:00"/>
    <n v="2025"/>
    <x v="10"/>
    <s v="Q4"/>
    <s v="Friday"/>
    <s v="CUST-73653"/>
    <x v="1"/>
    <x v="23"/>
    <s v="Manipur"/>
    <x v="1"/>
    <x v="2"/>
    <x v="61"/>
    <n v="4"/>
    <n v="2860"/>
    <n v="11440"/>
    <n v="5"/>
    <n v="572"/>
    <n v="10868"/>
    <n v="0.45"/>
    <n v="4890.6000000000004"/>
    <n v="5977.4"/>
    <n v="0.54999999999999993"/>
    <x v="6"/>
    <x v="3"/>
    <x v="3"/>
    <m/>
    <m/>
    <x v="1"/>
  </r>
  <r>
    <s v="AMZ-2025-01652"/>
    <d v="2025-11-21T00:00:00"/>
    <n v="2025"/>
    <x v="10"/>
    <s v="Q4"/>
    <s v="Friday"/>
    <s v="CUST-27361"/>
    <x v="1"/>
    <x v="14"/>
    <s v="Bihar"/>
    <x v="3"/>
    <x v="2"/>
    <x v="61"/>
    <n v="3"/>
    <n v="3790"/>
    <n v="11370"/>
    <n v="0"/>
    <n v="0"/>
    <n v="11370"/>
    <n v="0.45"/>
    <n v="5116.5"/>
    <n v="6253.5"/>
    <n v="0.55000000000000004"/>
    <x v="0"/>
    <x v="2"/>
    <x v="3"/>
    <m/>
    <m/>
    <x v="1"/>
  </r>
  <r>
    <s v="AMZ-2025-01104"/>
    <d v="2025-11-22T00:00:00"/>
    <n v="2025"/>
    <x v="10"/>
    <s v="Q4"/>
    <s v="Saturday"/>
    <s v="CUST-25713"/>
    <x v="0"/>
    <x v="10"/>
    <s v="Chhattisgarh"/>
    <x v="4"/>
    <x v="7"/>
    <x v="37"/>
    <n v="2"/>
    <n v="7550"/>
    <n v="15100"/>
    <n v="10"/>
    <n v="1510"/>
    <n v="13590"/>
    <n v="0.48"/>
    <n v="6523.2"/>
    <n v="7066.8"/>
    <n v="0.52"/>
    <x v="6"/>
    <x v="2"/>
    <x v="0"/>
    <d v="2025-11-26T00:00:00"/>
    <n v="4"/>
    <x v="0"/>
  </r>
  <r>
    <s v="AMZ-2025-00914"/>
    <d v="2025-11-23T00:00:00"/>
    <n v="2025"/>
    <x v="10"/>
    <s v="Q4"/>
    <s v="Sunday"/>
    <s v="CUST-15965"/>
    <x v="0"/>
    <x v="9"/>
    <s v="Maharashtra"/>
    <x v="2"/>
    <x v="7"/>
    <x v="80"/>
    <n v="5"/>
    <n v="1560"/>
    <n v="7800"/>
    <n v="0"/>
    <n v="0"/>
    <n v="7800"/>
    <n v="0.48"/>
    <n v="3744"/>
    <n v="4056"/>
    <n v="0.52"/>
    <x v="0"/>
    <x v="2"/>
    <x v="0"/>
    <d v="2025-11-28T00:00:00"/>
    <n v="5"/>
    <x v="0"/>
  </r>
  <r>
    <s v="AMZ-2025-00943"/>
    <d v="2025-11-23T00:00:00"/>
    <n v="2025"/>
    <x v="10"/>
    <s v="Q4"/>
    <s v="Sunday"/>
    <s v="CUST-40613"/>
    <x v="1"/>
    <x v="53"/>
    <s v="Gujarat"/>
    <x v="2"/>
    <x v="2"/>
    <x v="77"/>
    <n v="2"/>
    <n v="4540"/>
    <n v="9080"/>
    <n v="10"/>
    <n v="908"/>
    <n v="8172"/>
    <n v="0.45"/>
    <n v="3677.4"/>
    <n v="4494.6000000000004"/>
    <n v="0.55000000000000004"/>
    <x v="6"/>
    <x v="2"/>
    <x v="0"/>
    <d v="2025-11-26T00:00:00"/>
    <n v="5"/>
    <x v="0"/>
  </r>
  <r>
    <s v="AMZ-2025-01438"/>
    <d v="2025-11-23T00:00:00"/>
    <n v="2025"/>
    <x v="10"/>
    <s v="Q4"/>
    <s v="Sunday"/>
    <s v="CUST-60140"/>
    <x v="1"/>
    <x v="49"/>
    <s v="Uttarakhand"/>
    <x v="4"/>
    <x v="7"/>
    <x v="37"/>
    <n v="5"/>
    <n v="6010"/>
    <n v="30050"/>
    <n v="0"/>
    <n v="0"/>
    <n v="30050"/>
    <n v="0.48"/>
    <n v="14424"/>
    <n v="15626"/>
    <n v="0.52"/>
    <x v="3"/>
    <x v="1"/>
    <x v="0"/>
    <d v="2025-11-24T00:00:00"/>
    <n v="4"/>
    <x v="0"/>
  </r>
  <r>
    <s v="AMZ-2025-00064"/>
    <d v="2025-11-24T00:00:00"/>
    <n v="2025"/>
    <x v="10"/>
    <s v="Q4"/>
    <s v="Monday"/>
    <s v="CUST-38746"/>
    <x v="0"/>
    <x v="21"/>
    <s v="Meghalaya"/>
    <x v="1"/>
    <x v="0"/>
    <x v="12"/>
    <n v="5"/>
    <n v="540"/>
    <n v="2700"/>
    <n v="5"/>
    <n v="135"/>
    <n v="2565"/>
    <n v="0.47"/>
    <n v="1205.55"/>
    <n v="1359.45"/>
    <n v="0.53"/>
    <x v="3"/>
    <x v="2"/>
    <x v="3"/>
    <m/>
    <m/>
    <x v="1"/>
  </r>
  <r>
    <s v="AMZ-2025-00094"/>
    <d v="2025-11-24T00:00:00"/>
    <n v="2025"/>
    <x v="10"/>
    <s v="Q4"/>
    <s v="Monday"/>
    <s v="CUST-34914"/>
    <x v="0"/>
    <x v="16"/>
    <s v="Tripura"/>
    <x v="1"/>
    <x v="6"/>
    <x v="30"/>
    <n v="3"/>
    <n v="1870"/>
    <n v="5610"/>
    <n v="0"/>
    <n v="0"/>
    <n v="5610"/>
    <n v="0.52"/>
    <n v="2917.2000000000003"/>
    <n v="2692.7999999999997"/>
    <n v="0.47999999999999993"/>
    <x v="2"/>
    <x v="1"/>
    <x v="2"/>
    <m/>
    <m/>
    <x v="0"/>
  </r>
  <r>
    <s v="AMZ-2025-00401"/>
    <d v="2025-11-24T00:00:00"/>
    <n v="2025"/>
    <x v="10"/>
    <s v="Q4"/>
    <s v="Monday"/>
    <s v="CUST-31174"/>
    <x v="0"/>
    <x v="25"/>
    <s v="Odisha"/>
    <x v="3"/>
    <x v="4"/>
    <x v="7"/>
    <n v="4"/>
    <n v="890"/>
    <n v="3560"/>
    <n v="10"/>
    <n v="356"/>
    <n v="3204"/>
    <n v="0.62"/>
    <n v="1986.48"/>
    <n v="1217.52"/>
    <n v="0.38"/>
    <x v="5"/>
    <x v="3"/>
    <x v="0"/>
    <d v="2025-11-26T00:00:00"/>
    <n v="3"/>
    <x v="0"/>
  </r>
  <r>
    <s v="AMZ-2025-01462"/>
    <d v="2025-11-24T00:00:00"/>
    <n v="2025"/>
    <x v="10"/>
    <s v="Q4"/>
    <s v="Monday"/>
    <s v="CUST-73242"/>
    <x v="0"/>
    <x v="24"/>
    <s v="Maharashtra"/>
    <x v="2"/>
    <x v="1"/>
    <x v="57"/>
    <n v="2"/>
    <n v="1300"/>
    <n v="2600"/>
    <n v="0"/>
    <n v="0"/>
    <n v="2600"/>
    <n v="0.35"/>
    <n v="909.99999999999989"/>
    <n v="1690"/>
    <n v="0.65"/>
    <x v="2"/>
    <x v="0"/>
    <x v="0"/>
    <d v="2025-11-27T00:00:00"/>
    <n v="5"/>
    <x v="0"/>
  </r>
  <r>
    <s v="AMZ-2025-01562"/>
    <d v="2025-11-24T00:00:00"/>
    <n v="2025"/>
    <x v="10"/>
    <s v="Q4"/>
    <s v="Monday"/>
    <s v="CUST-24208"/>
    <x v="1"/>
    <x v="32"/>
    <s v="Jharkhand"/>
    <x v="3"/>
    <x v="5"/>
    <x v="14"/>
    <n v="3"/>
    <n v="56260"/>
    <n v="168780"/>
    <n v="30"/>
    <n v="50634"/>
    <n v="118146"/>
    <n v="0.57999999999999996"/>
    <n v="68524.679999999993"/>
    <n v="49621.320000000007"/>
    <n v="0.42000000000000004"/>
    <x v="6"/>
    <x v="1"/>
    <x v="4"/>
    <m/>
    <m/>
    <x v="0"/>
  </r>
  <r>
    <s v="AMZ-2025-00597"/>
    <d v="2025-11-25T00:00:00"/>
    <n v="2025"/>
    <x v="10"/>
    <s v="Q4"/>
    <s v="Tuesday"/>
    <s v="CUST-53357"/>
    <x v="0"/>
    <x v="30"/>
    <s v="Punjab"/>
    <x v="0"/>
    <x v="5"/>
    <x v="52"/>
    <n v="4"/>
    <n v="57690"/>
    <n v="230760"/>
    <n v="10"/>
    <n v="23076"/>
    <n v="207684"/>
    <n v="0.57999999999999996"/>
    <n v="120456.71999999999"/>
    <n v="87227.280000000013"/>
    <n v="0.42000000000000004"/>
    <x v="6"/>
    <x v="0"/>
    <x v="0"/>
    <d v="2025-12-01T00:00:00"/>
    <n v="5"/>
    <x v="0"/>
  </r>
  <r>
    <s v="AMZ-2025-01150"/>
    <d v="2025-11-25T00:00:00"/>
    <n v="2025"/>
    <x v="10"/>
    <s v="Q4"/>
    <s v="Tuesday"/>
    <s v="CUST-41266"/>
    <x v="1"/>
    <x v="42"/>
    <s v="Jharkhand"/>
    <x v="3"/>
    <x v="2"/>
    <x v="61"/>
    <n v="1"/>
    <n v="4580"/>
    <n v="4580"/>
    <n v="0"/>
    <n v="0"/>
    <n v="4580"/>
    <n v="0.45"/>
    <n v="2061"/>
    <n v="2519"/>
    <n v="0.55000000000000004"/>
    <x v="5"/>
    <x v="3"/>
    <x v="0"/>
    <d v="2025-11-29T00:00:00"/>
    <n v="4"/>
    <x v="0"/>
  </r>
  <r>
    <s v="AMZ-2025-01373"/>
    <d v="2025-11-26T00:00:00"/>
    <n v="2025"/>
    <x v="10"/>
    <s v="Q4"/>
    <s v="Wednesday"/>
    <s v="CUST-69929"/>
    <x v="0"/>
    <x v="21"/>
    <s v="Meghalaya"/>
    <x v="1"/>
    <x v="7"/>
    <x v="22"/>
    <n v="3"/>
    <n v="3890"/>
    <n v="11670"/>
    <n v="20"/>
    <n v="2334"/>
    <n v="9336"/>
    <n v="0.48"/>
    <n v="4481.28"/>
    <n v="4854.72"/>
    <n v="0.52"/>
    <x v="5"/>
    <x v="1"/>
    <x v="4"/>
    <m/>
    <m/>
    <x v="0"/>
  </r>
  <r>
    <s v="AMZ-2025-01659"/>
    <d v="2025-11-26T00:00:00"/>
    <n v="2025"/>
    <x v="10"/>
    <s v="Q4"/>
    <s v="Wednesday"/>
    <s v="CUST-91678"/>
    <x v="0"/>
    <x v="55"/>
    <s v="Uttar Pradesh"/>
    <x v="0"/>
    <x v="5"/>
    <x v="32"/>
    <n v="4"/>
    <n v="75870"/>
    <n v="303480"/>
    <n v="25"/>
    <n v="75870"/>
    <n v="227610"/>
    <n v="0.57999999999999996"/>
    <n v="132013.79999999999"/>
    <n v="95596.200000000012"/>
    <n v="0.42000000000000004"/>
    <x v="1"/>
    <x v="2"/>
    <x v="0"/>
    <d v="2025-11-27T00:00:00"/>
    <n v="5"/>
    <x v="0"/>
  </r>
  <r>
    <s v="AMZ-2025-00358"/>
    <d v="2025-11-27T00:00:00"/>
    <n v="2025"/>
    <x v="10"/>
    <s v="Q4"/>
    <s v="Thursday"/>
    <s v="CUST-42662"/>
    <x v="1"/>
    <x v="30"/>
    <s v="Punjab"/>
    <x v="0"/>
    <x v="6"/>
    <x v="60"/>
    <n v="4"/>
    <n v="3040"/>
    <n v="12160"/>
    <n v="25"/>
    <n v="3040"/>
    <n v="9120"/>
    <n v="0.52"/>
    <n v="4742.4000000000005"/>
    <n v="4377.5999999999995"/>
    <n v="0.47999999999999993"/>
    <x v="4"/>
    <x v="2"/>
    <x v="1"/>
    <d v="2025-12-01T00:00:00"/>
    <m/>
    <x v="0"/>
  </r>
  <r>
    <s v="AMZ-2025-00626"/>
    <d v="2025-11-27T00:00:00"/>
    <n v="2025"/>
    <x v="10"/>
    <s v="Q4"/>
    <s v="Thursday"/>
    <s v="CUST-36680"/>
    <x v="0"/>
    <x v="4"/>
    <s v="Madhya Pradesh"/>
    <x v="2"/>
    <x v="1"/>
    <x v="19"/>
    <n v="3"/>
    <n v="370"/>
    <n v="1110"/>
    <n v="25"/>
    <n v="277.5"/>
    <n v="832.5"/>
    <n v="0.35"/>
    <n v="291.375"/>
    <n v="541.125"/>
    <n v="0.65"/>
    <x v="3"/>
    <x v="3"/>
    <x v="2"/>
    <m/>
    <m/>
    <x v="0"/>
  </r>
  <r>
    <s v="AMZ-2025-00641"/>
    <d v="2025-11-27T00:00:00"/>
    <n v="2025"/>
    <x v="10"/>
    <s v="Q4"/>
    <s v="Thursday"/>
    <s v="CUST-62350"/>
    <x v="0"/>
    <x v="8"/>
    <s v="Delhi"/>
    <x v="0"/>
    <x v="4"/>
    <x v="78"/>
    <n v="3"/>
    <n v="820"/>
    <n v="2460"/>
    <n v="15"/>
    <n v="369"/>
    <n v="2091"/>
    <n v="0.62"/>
    <n v="1296.42"/>
    <n v="794.57999999999993"/>
    <n v="0.37999999999999995"/>
    <x v="2"/>
    <x v="2"/>
    <x v="0"/>
    <d v="2025-12-01T00:00:00"/>
    <n v="4"/>
    <x v="0"/>
  </r>
  <r>
    <s v="AMZ-2025-00846"/>
    <d v="2025-11-27T00:00:00"/>
    <n v="2025"/>
    <x v="10"/>
    <s v="Q4"/>
    <s v="Thursday"/>
    <s v="CUST-41635"/>
    <x v="0"/>
    <x v="27"/>
    <s v="West Bengal"/>
    <x v="3"/>
    <x v="7"/>
    <x v="28"/>
    <n v="1"/>
    <n v="4200"/>
    <n v="4200"/>
    <n v="0"/>
    <n v="0"/>
    <n v="4200"/>
    <n v="0.48"/>
    <n v="2016"/>
    <n v="2184"/>
    <n v="0.52"/>
    <x v="2"/>
    <x v="3"/>
    <x v="0"/>
    <d v="2025-12-02T00:00:00"/>
    <n v="4"/>
    <x v="0"/>
  </r>
  <r>
    <s v="AMZ-2025-01006"/>
    <d v="2025-11-27T00:00:00"/>
    <n v="2025"/>
    <x v="10"/>
    <s v="Q4"/>
    <s v="Thursday"/>
    <s v="CUST-93886"/>
    <x v="0"/>
    <x v="26"/>
    <s v="Uttarakhand"/>
    <x v="4"/>
    <x v="7"/>
    <x v="37"/>
    <n v="2"/>
    <n v="8790"/>
    <n v="17580"/>
    <n v="0"/>
    <n v="0"/>
    <n v="17580"/>
    <n v="0.48"/>
    <n v="8438.4"/>
    <n v="9141.6"/>
    <n v="0.52"/>
    <x v="0"/>
    <x v="0"/>
    <x v="0"/>
    <d v="2025-11-30T00:00:00"/>
    <n v="5"/>
    <x v="0"/>
  </r>
  <r>
    <s v="AMZ-2025-01293"/>
    <d v="2025-11-27T00:00:00"/>
    <n v="2025"/>
    <x v="10"/>
    <s v="Q4"/>
    <s v="Thursday"/>
    <s v="CUST-99974"/>
    <x v="1"/>
    <x v="48"/>
    <s v="Karnataka"/>
    <x v="5"/>
    <x v="7"/>
    <x v="69"/>
    <n v="3"/>
    <n v="6850"/>
    <n v="20550"/>
    <n v="0"/>
    <n v="0"/>
    <n v="20550"/>
    <n v="0.48"/>
    <n v="9864"/>
    <n v="10686"/>
    <n v="0.52"/>
    <x v="0"/>
    <x v="3"/>
    <x v="0"/>
    <d v="2025-11-28T00:00:00"/>
    <n v="4"/>
    <x v="0"/>
  </r>
  <r>
    <s v="AMZ-2025-01516"/>
    <d v="2025-11-27T00:00:00"/>
    <n v="2025"/>
    <x v="10"/>
    <s v="Q4"/>
    <s v="Thursday"/>
    <s v="CUST-78494"/>
    <x v="1"/>
    <x v="7"/>
    <s v="Goa"/>
    <x v="2"/>
    <x v="1"/>
    <x v="21"/>
    <n v="1"/>
    <n v="860"/>
    <n v="860"/>
    <n v="20"/>
    <n v="172"/>
    <n v="688"/>
    <n v="0.35"/>
    <n v="240.79999999999998"/>
    <n v="447.20000000000005"/>
    <n v="0.65"/>
    <x v="2"/>
    <x v="3"/>
    <x v="0"/>
    <d v="2025-11-30T00:00:00"/>
    <n v="4"/>
    <x v="0"/>
  </r>
  <r>
    <s v="AMZ-2025-00215"/>
    <d v="2025-11-28T00:00:00"/>
    <n v="2025"/>
    <x v="10"/>
    <s v="Q4"/>
    <s v="Friday"/>
    <s v="CUST-91070"/>
    <x v="0"/>
    <x v="22"/>
    <s v="Haryana"/>
    <x v="0"/>
    <x v="1"/>
    <x v="9"/>
    <n v="1"/>
    <n v="510"/>
    <n v="510"/>
    <n v="20"/>
    <n v="102"/>
    <n v="408"/>
    <n v="0.35"/>
    <n v="142.79999999999998"/>
    <n v="265.20000000000005"/>
    <n v="0.65000000000000013"/>
    <x v="0"/>
    <x v="3"/>
    <x v="1"/>
    <d v="2025-11-29T00:00:00"/>
    <m/>
    <x v="0"/>
  </r>
  <r>
    <s v="AMZ-2025-00499"/>
    <d v="2025-11-28T00:00:00"/>
    <n v="2025"/>
    <x v="10"/>
    <s v="Q4"/>
    <s v="Friday"/>
    <s v="CUST-82544"/>
    <x v="0"/>
    <x v="28"/>
    <s v="West Bengal"/>
    <x v="3"/>
    <x v="5"/>
    <x v="65"/>
    <n v="3"/>
    <n v="21890"/>
    <n v="65670"/>
    <n v="0"/>
    <n v="0"/>
    <n v="65670"/>
    <n v="0.57999999999999996"/>
    <n v="38088.6"/>
    <n v="27581.4"/>
    <n v="0.42000000000000004"/>
    <x v="1"/>
    <x v="1"/>
    <x v="0"/>
    <d v="2025-12-01T00:00:00"/>
    <n v="4"/>
    <x v="0"/>
  </r>
  <r>
    <s v="AMZ-2025-00533"/>
    <d v="2025-11-28T00:00:00"/>
    <n v="2025"/>
    <x v="10"/>
    <s v="Q4"/>
    <s v="Friday"/>
    <s v="CUST-47388"/>
    <x v="0"/>
    <x v="32"/>
    <s v="Jharkhand"/>
    <x v="3"/>
    <x v="6"/>
    <x v="60"/>
    <n v="5"/>
    <n v="9140"/>
    <n v="45700"/>
    <n v="0"/>
    <n v="0"/>
    <n v="45700"/>
    <n v="0.52"/>
    <n v="23764"/>
    <n v="21936"/>
    <n v="0.48"/>
    <x v="0"/>
    <x v="2"/>
    <x v="0"/>
    <d v="2025-12-02T00:00:00"/>
    <n v="5"/>
    <x v="0"/>
  </r>
  <r>
    <s v="AMZ-2025-00995"/>
    <d v="2025-11-28T00:00:00"/>
    <n v="2025"/>
    <x v="10"/>
    <s v="Q4"/>
    <s v="Friday"/>
    <s v="CUST-81511"/>
    <x v="0"/>
    <x v="3"/>
    <s v="Goa"/>
    <x v="2"/>
    <x v="1"/>
    <x v="20"/>
    <n v="3"/>
    <n v="930"/>
    <n v="2790"/>
    <n v="0"/>
    <n v="0"/>
    <n v="2790"/>
    <n v="0.35"/>
    <n v="976.49999999999989"/>
    <n v="1813.5"/>
    <n v="0.65"/>
    <x v="3"/>
    <x v="1"/>
    <x v="3"/>
    <m/>
    <m/>
    <x v="1"/>
  </r>
  <r>
    <s v="AMZ-2025-01047"/>
    <d v="2025-11-28T00:00:00"/>
    <n v="2025"/>
    <x v="10"/>
    <s v="Q4"/>
    <s v="Friday"/>
    <s v="CUST-39045"/>
    <x v="0"/>
    <x v="42"/>
    <s v="Jharkhand"/>
    <x v="3"/>
    <x v="6"/>
    <x v="62"/>
    <n v="2"/>
    <n v="8400"/>
    <n v="16800"/>
    <n v="20"/>
    <n v="3360"/>
    <n v="13440"/>
    <n v="0.52"/>
    <n v="6988.8"/>
    <n v="6451.2"/>
    <n v="0.48"/>
    <x v="0"/>
    <x v="3"/>
    <x v="4"/>
    <m/>
    <m/>
    <x v="0"/>
  </r>
  <r>
    <s v="AMZ-2025-00896"/>
    <d v="2025-11-29T00:00:00"/>
    <n v="2025"/>
    <x v="10"/>
    <s v="Q4"/>
    <s v="Saturday"/>
    <s v="CUST-69692"/>
    <x v="0"/>
    <x v="2"/>
    <s v="Haryana"/>
    <x v="0"/>
    <x v="2"/>
    <x v="33"/>
    <n v="3"/>
    <n v="4110"/>
    <n v="12330"/>
    <n v="5"/>
    <n v="616.5"/>
    <n v="11713.5"/>
    <n v="0.45"/>
    <n v="5271.0749999999998"/>
    <n v="6442.4250000000002"/>
    <n v="0.55000000000000004"/>
    <x v="4"/>
    <x v="1"/>
    <x v="0"/>
    <d v="2025-11-30T00:00:00"/>
    <n v="3"/>
    <x v="0"/>
  </r>
  <r>
    <s v="AMZ-2025-01165"/>
    <d v="2025-11-29T00:00:00"/>
    <n v="2025"/>
    <x v="10"/>
    <s v="Q4"/>
    <s v="Saturday"/>
    <s v="CUST-53515"/>
    <x v="0"/>
    <x v="10"/>
    <s v="Chhattisgarh"/>
    <x v="4"/>
    <x v="4"/>
    <x v="71"/>
    <n v="4"/>
    <n v="760"/>
    <n v="3040"/>
    <n v="10"/>
    <n v="304"/>
    <n v="2736"/>
    <n v="0.62"/>
    <n v="1696.32"/>
    <n v="1039.68"/>
    <n v="0.38"/>
    <x v="6"/>
    <x v="1"/>
    <x v="4"/>
    <m/>
    <m/>
    <x v="0"/>
  </r>
  <r>
    <s v="AMZ-2025-01353"/>
    <d v="2025-11-29T00:00:00"/>
    <n v="2025"/>
    <x v="10"/>
    <s v="Q4"/>
    <s v="Saturday"/>
    <s v="CUST-38080"/>
    <x v="1"/>
    <x v="26"/>
    <s v="Uttarakhand"/>
    <x v="4"/>
    <x v="2"/>
    <x v="33"/>
    <n v="3"/>
    <n v="260"/>
    <n v="780"/>
    <n v="20"/>
    <n v="156"/>
    <n v="624"/>
    <n v="0.45"/>
    <n v="280.8"/>
    <n v="343.2"/>
    <n v="0.54999999999999993"/>
    <x v="3"/>
    <x v="3"/>
    <x v="0"/>
    <d v="2025-12-01T00:00:00"/>
    <n v="3"/>
    <x v="0"/>
  </r>
  <r>
    <s v="AMZ-2025-00319"/>
    <d v="2025-11-30T00:00:00"/>
    <n v="2025"/>
    <x v="10"/>
    <s v="Q4"/>
    <s v="Sunday"/>
    <s v="CUST-89818"/>
    <x v="0"/>
    <x v="42"/>
    <s v="Jharkhand"/>
    <x v="3"/>
    <x v="7"/>
    <x v="27"/>
    <n v="2"/>
    <n v="4630"/>
    <n v="9260"/>
    <n v="0"/>
    <n v="0"/>
    <n v="9260"/>
    <n v="0.48"/>
    <n v="4444.8"/>
    <n v="4815.2"/>
    <n v="0.52"/>
    <x v="5"/>
    <x v="3"/>
    <x v="0"/>
    <d v="2025-12-07T00:00:00"/>
    <n v="5"/>
    <x v="0"/>
  </r>
  <r>
    <s v="AMZ-2025-00698"/>
    <d v="2025-11-30T00:00:00"/>
    <n v="2025"/>
    <x v="10"/>
    <s v="Q4"/>
    <s v="Sunday"/>
    <s v="CUST-46241"/>
    <x v="1"/>
    <x v="48"/>
    <s v="Karnataka"/>
    <x v="5"/>
    <x v="5"/>
    <x v="52"/>
    <n v="1"/>
    <n v="76450"/>
    <n v="76450"/>
    <n v="0"/>
    <n v="0"/>
    <n v="76450"/>
    <n v="0.57999999999999996"/>
    <n v="44341"/>
    <n v="32109"/>
    <n v="0.42"/>
    <x v="6"/>
    <x v="1"/>
    <x v="4"/>
    <m/>
    <m/>
    <x v="0"/>
  </r>
  <r>
    <s v="AMZ-2025-00978"/>
    <d v="2025-11-30T00:00:00"/>
    <n v="2025"/>
    <x v="10"/>
    <s v="Q4"/>
    <s v="Sunday"/>
    <s v="CUST-42406"/>
    <x v="0"/>
    <x v="6"/>
    <s v="Assam"/>
    <x v="1"/>
    <x v="2"/>
    <x v="4"/>
    <n v="3"/>
    <n v="410"/>
    <n v="1230"/>
    <n v="20"/>
    <n v="246"/>
    <n v="984"/>
    <n v="0.45"/>
    <n v="442.8"/>
    <n v="541.20000000000005"/>
    <n v="0.55000000000000004"/>
    <x v="6"/>
    <x v="1"/>
    <x v="1"/>
    <d v="2025-12-06T00:00:00"/>
    <m/>
    <x v="0"/>
  </r>
  <r>
    <s v="AMZ-2025-01367"/>
    <d v="2025-11-30T00:00:00"/>
    <n v="2025"/>
    <x v="10"/>
    <s v="Q4"/>
    <s v="Sunday"/>
    <s v="CUST-41195"/>
    <x v="1"/>
    <x v="1"/>
    <s v="Assam"/>
    <x v="1"/>
    <x v="7"/>
    <x v="28"/>
    <n v="4"/>
    <n v="820"/>
    <n v="3280"/>
    <n v="0"/>
    <n v="0"/>
    <n v="3280"/>
    <n v="0.48"/>
    <n v="1574.3999999999999"/>
    <n v="1705.6000000000001"/>
    <n v="0.52"/>
    <x v="6"/>
    <x v="1"/>
    <x v="1"/>
    <d v="2025-12-02T00:00:00"/>
    <m/>
    <x v="0"/>
  </r>
  <r>
    <s v="AMZ-2025-00234"/>
    <d v="2025-12-01T00:00:00"/>
    <n v="2025"/>
    <x v="11"/>
    <s v="Q4"/>
    <s v="Monday"/>
    <s v="CUST-10221"/>
    <x v="0"/>
    <x v="31"/>
    <s v="Chhattisgarh"/>
    <x v="4"/>
    <x v="0"/>
    <x v="8"/>
    <n v="1"/>
    <n v="5110"/>
    <n v="5110"/>
    <n v="25"/>
    <n v="1277.5"/>
    <n v="3832.5"/>
    <n v="0.47"/>
    <n v="1801.2749999999999"/>
    <n v="2031.2250000000001"/>
    <n v="0.53"/>
    <x v="3"/>
    <x v="2"/>
    <x v="0"/>
    <d v="2025-12-05T00:00:00"/>
    <n v="4"/>
    <x v="0"/>
  </r>
  <r>
    <s v="AMZ-2025-01078"/>
    <d v="2025-12-01T00:00:00"/>
    <n v="2025"/>
    <x v="11"/>
    <s v="Q4"/>
    <s v="Monday"/>
    <s v="CUST-11025"/>
    <x v="1"/>
    <x v="49"/>
    <s v="Uttarakhand"/>
    <x v="4"/>
    <x v="7"/>
    <x v="63"/>
    <n v="5"/>
    <n v="6410"/>
    <n v="32050"/>
    <n v="0"/>
    <n v="0"/>
    <n v="32050"/>
    <n v="0.48"/>
    <n v="15384"/>
    <n v="16666"/>
    <n v="0.52"/>
    <x v="2"/>
    <x v="0"/>
    <x v="0"/>
    <d v="2025-12-08T00:00:00"/>
    <n v="4"/>
    <x v="0"/>
  </r>
  <r>
    <s v="AMZ-2025-00161"/>
    <d v="2025-12-02T00:00:00"/>
    <n v="2025"/>
    <x v="11"/>
    <s v="Q4"/>
    <s v="Tuesday"/>
    <s v="CUST-52504"/>
    <x v="0"/>
    <x v="13"/>
    <s v="Uttar Pradesh"/>
    <x v="0"/>
    <x v="3"/>
    <x v="53"/>
    <n v="5"/>
    <n v="1530"/>
    <n v="7650"/>
    <n v="5"/>
    <n v="382.5"/>
    <n v="7267.5"/>
    <n v="0.5"/>
    <n v="3633.75"/>
    <n v="3633.75"/>
    <n v="0.5"/>
    <x v="1"/>
    <x v="0"/>
    <x v="0"/>
    <d v="2025-12-09T00:00:00"/>
    <n v="5"/>
    <x v="0"/>
  </r>
  <r>
    <s v="AMZ-2025-00675"/>
    <d v="2025-12-02T00:00:00"/>
    <n v="2025"/>
    <x v="11"/>
    <s v="Q4"/>
    <s v="Tuesday"/>
    <s v="CUST-13552"/>
    <x v="0"/>
    <x v="52"/>
    <s v="Tripura"/>
    <x v="1"/>
    <x v="3"/>
    <x v="59"/>
    <n v="2"/>
    <n v="1700"/>
    <n v="3400"/>
    <n v="10"/>
    <n v="340"/>
    <n v="3060"/>
    <n v="0.5"/>
    <n v="1530"/>
    <n v="1530"/>
    <n v="0.5"/>
    <x v="2"/>
    <x v="2"/>
    <x v="0"/>
    <d v="2025-12-08T00:00:00"/>
    <n v="4"/>
    <x v="0"/>
  </r>
  <r>
    <s v="AMZ-2025-01009"/>
    <d v="2025-12-02T00:00:00"/>
    <n v="2025"/>
    <x v="11"/>
    <s v="Q4"/>
    <s v="Tuesday"/>
    <s v="CUST-46471"/>
    <x v="1"/>
    <x v="32"/>
    <s v="Jharkhand"/>
    <x v="3"/>
    <x v="0"/>
    <x v="6"/>
    <n v="3"/>
    <n v="1620"/>
    <n v="4860"/>
    <n v="0"/>
    <n v="0"/>
    <n v="4860"/>
    <n v="0.47"/>
    <n v="2284.1999999999998"/>
    <n v="2575.8000000000002"/>
    <n v="0.53"/>
    <x v="6"/>
    <x v="2"/>
    <x v="2"/>
    <m/>
    <m/>
    <x v="0"/>
  </r>
  <r>
    <s v="AMZ-2025-01031"/>
    <d v="2025-12-02T00:00:00"/>
    <n v="2025"/>
    <x v="11"/>
    <s v="Q4"/>
    <s v="Tuesday"/>
    <s v="CUST-52840"/>
    <x v="0"/>
    <x v="28"/>
    <s v="West Bengal"/>
    <x v="3"/>
    <x v="6"/>
    <x v="35"/>
    <n v="4"/>
    <n v="2110"/>
    <n v="8440"/>
    <n v="30"/>
    <n v="2532"/>
    <n v="5908"/>
    <n v="0.52"/>
    <n v="3072.1600000000003"/>
    <n v="2835.8399999999997"/>
    <n v="0.47999999999999993"/>
    <x v="6"/>
    <x v="2"/>
    <x v="4"/>
    <m/>
    <m/>
    <x v="0"/>
  </r>
  <r>
    <s v="AMZ-2025-00308"/>
    <d v="2025-12-03T00:00:00"/>
    <n v="2025"/>
    <x v="11"/>
    <s v="Q4"/>
    <s v="Wednesday"/>
    <s v="CUST-52176"/>
    <x v="1"/>
    <x v="12"/>
    <s v="Andhra Pradesh"/>
    <x v="5"/>
    <x v="6"/>
    <x v="62"/>
    <n v="4"/>
    <n v="10330"/>
    <n v="41320"/>
    <n v="10"/>
    <n v="4132"/>
    <n v="37188"/>
    <n v="0.52"/>
    <n v="19337.760000000002"/>
    <n v="17850.239999999998"/>
    <n v="0.47999999999999993"/>
    <x v="5"/>
    <x v="0"/>
    <x v="1"/>
    <d v="2025-12-08T00:00:00"/>
    <m/>
    <x v="0"/>
  </r>
  <r>
    <s v="AMZ-2025-00922"/>
    <d v="2025-12-03T00:00:00"/>
    <n v="2025"/>
    <x v="11"/>
    <s v="Q4"/>
    <s v="Wednesday"/>
    <s v="CUST-26551"/>
    <x v="1"/>
    <x v="10"/>
    <s v="Chhattisgarh"/>
    <x v="4"/>
    <x v="6"/>
    <x v="85"/>
    <n v="1"/>
    <n v="12990"/>
    <n v="12990"/>
    <n v="0"/>
    <n v="0"/>
    <n v="12990"/>
    <n v="0.52"/>
    <n v="6754.8"/>
    <n v="6235.2"/>
    <n v="0.48"/>
    <x v="3"/>
    <x v="3"/>
    <x v="0"/>
    <d v="2025-12-08T00:00:00"/>
    <n v="5"/>
    <x v="0"/>
  </r>
  <r>
    <s v="AMZ-2025-01041"/>
    <d v="2025-12-03T00:00:00"/>
    <n v="2025"/>
    <x v="11"/>
    <s v="Q4"/>
    <s v="Wednesday"/>
    <s v="CUST-42591"/>
    <x v="0"/>
    <x v="33"/>
    <s v="Madhya Pradesh"/>
    <x v="2"/>
    <x v="2"/>
    <x v="4"/>
    <n v="4"/>
    <n v="2190"/>
    <n v="8760"/>
    <n v="5"/>
    <n v="438"/>
    <n v="8322"/>
    <n v="0.45"/>
    <n v="3744.9"/>
    <n v="4577.1000000000004"/>
    <n v="0.55000000000000004"/>
    <x v="1"/>
    <x v="3"/>
    <x v="0"/>
    <d v="2025-12-04T00:00:00"/>
    <n v="5"/>
    <x v="0"/>
  </r>
  <r>
    <s v="AMZ-2025-00595"/>
    <d v="2025-12-04T00:00:00"/>
    <n v="2025"/>
    <x v="11"/>
    <s v="Q4"/>
    <s v="Thursday"/>
    <s v="CUST-53357"/>
    <x v="0"/>
    <x v="30"/>
    <s v="Punjab"/>
    <x v="0"/>
    <x v="6"/>
    <x v="34"/>
    <n v="2"/>
    <n v="10140"/>
    <n v="20280"/>
    <n v="0"/>
    <n v="0"/>
    <n v="20280"/>
    <n v="0.52"/>
    <n v="10545.6"/>
    <n v="9734.4"/>
    <n v="0.48"/>
    <x v="3"/>
    <x v="0"/>
    <x v="0"/>
    <d v="2025-12-07T00:00:00"/>
    <n v="4"/>
    <x v="0"/>
  </r>
  <r>
    <s v="AMZ-2025-00923"/>
    <d v="2025-12-04T00:00:00"/>
    <n v="2025"/>
    <x v="11"/>
    <s v="Q4"/>
    <s v="Thursday"/>
    <s v="CUST-36130"/>
    <x v="0"/>
    <x v="0"/>
    <s v="Rajasthan"/>
    <x v="0"/>
    <x v="4"/>
    <x v="78"/>
    <n v="2"/>
    <n v="370"/>
    <n v="740"/>
    <n v="30"/>
    <n v="222"/>
    <n v="518"/>
    <n v="0.62"/>
    <n v="321.16000000000003"/>
    <n v="196.83999999999997"/>
    <n v="0.37999999999999995"/>
    <x v="2"/>
    <x v="0"/>
    <x v="0"/>
    <d v="2025-12-06T00:00:00"/>
    <n v="5"/>
    <x v="0"/>
  </r>
  <r>
    <s v="AMZ-2025-00237"/>
    <d v="2025-12-05T00:00:00"/>
    <n v="2025"/>
    <x v="11"/>
    <s v="Q4"/>
    <s v="Friday"/>
    <s v="CUST-10221"/>
    <x v="0"/>
    <x v="31"/>
    <s v="Chhattisgarh"/>
    <x v="4"/>
    <x v="7"/>
    <x v="80"/>
    <n v="1"/>
    <n v="6010"/>
    <n v="6010"/>
    <n v="20"/>
    <n v="1202"/>
    <n v="4808"/>
    <n v="0.48"/>
    <n v="2307.8399999999997"/>
    <n v="2500.1600000000003"/>
    <n v="0.52"/>
    <x v="6"/>
    <x v="1"/>
    <x v="3"/>
    <m/>
    <m/>
    <x v="1"/>
  </r>
  <r>
    <s v="AMZ-2025-00326"/>
    <d v="2025-12-05T00:00:00"/>
    <n v="2025"/>
    <x v="11"/>
    <s v="Q4"/>
    <s v="Friday"/>
    <s v="CUST-52487"/>
    <x v="1"/>
    <x v="52"/>
    <s v="Tripura"/>
    <x v="1"/>
    <x v="3"/>
    <x v="5"/>
    <n v="1"/>
    <n v="1180"/>
    <n v="1180"/>
    <n v="10"/>
    <n v="118"/>
    <n v="1062"/>
    <n v="0.5"/>
    <n v="531"/>
    <n v="531"/>
    <n v="0.5"/>
    <x v="2"/>
    <x v="2"/>
    <x v="4"/>
    <m/>
    <m/>
    <x v="0"/>
  </r>
  <r>
    <s v="AMZ-2025-00393"/>
    <d v="2025-12-05T00:00:00"/>
    <n v="2025"/>
    <x v="11"/>
    <s v="Q4"/>
    <s v="Friday"/>
    <s v="CUST-80575"/>
    <x v="0"/>
    <x v="33"/>
    <s v="Madhya Pradesh"/>
    <x v="2"/>
    <x v="4"/>
    <x v="72"/>
    <n v="5"/>
    <n v="310"/>
    <n v="1550"/>
    <n v="10"/>
    <n v="155"/>
    <n v="1395"/>
    <n v="0.62"/>
    <n v="864.9"/>
    <n v="530.1"/>
    <n v="0.38"/>
    <x v="4"/>
    <x v="3"/>
    <x v="0"/>
    <d v="2025-12-11T00:00:00"/>
    <n v="4"/>
    <x v="0"/>
  </r>
  <r>
    <s v="AMZ-2025-00764"/>
    <d v="2025-12-05T00:00:00"/>
    <n v="2025"/>
    <x v="11"/>
    <s v="Q4"/>
    <s v="Friday"/>
    <s v="CUST-84593"/>
    <x v="0"/>
    <x v="46"/>
    <s v="Delhi"/>
    <x v="0"/>
    <x v="2"/>
    <x v="24"/>
    <n v="1"/>
    <n v="820"/>
    <n v="820"/>
    <n v="0"/>
    <n v="0"/>
    <n v="820"/>
    <n v="0.45"/>
    <n v="369"/>
    <n v="451"/>
    <n v="0.55000000000000004"/>
    <x v="6"/>
    <x v="2"/>
    <x v="0"/>
    <d v="2025-12-08T00:00:00"/>
    <n v="4"/>
    <x v="0"/>
  </r>
  <r>
    <s v="AMZ-2025-00861"/>
    <d v="2025-12-05T00:00:00"/>
    <n v="2025"/>
    <x v="11"/>
    <s v="Q4"/>
    <s v="Friday"/>
    <s v="CUST-51359"/>
    <x v="0"/>
    <x v="22"/>
    <s v="Haryana"/>
    <x v="0"/>
    <x v="5"/>
    <x v="46"/>
    <n v="2"/>
    <n v="33950"/>
    <n v="67900"/>
    <n v="10"/>
    <n v="6790"/>
    <n v="61110"/>
    <n v="0.57999999999999996"/>
    <n v="35443.799999999996"/>
    <n v="25666.200000000004"/>
    <n v="0.4200000000000001"/>
    <x v="0"/>
    <x v="0"/>
    <x v="0"/>
    <d v="2025-12-12T00:00:00"/>
    <n v="4"/>
    <x v="0"/>
  </r>
  <r>
    <s v="AMZ-2025-01114"/>
    <d v="2025-12-07T00:00:00"/>
    <n v="2025"/>
    <x v="11"/>
    <s v="Q4"/>
    <s v="Sunday"/>
    <s v="CUST-67939"/>
    <x v="1"/>
    <x v="30"/>
    <s v="Punjab"/>
    <x v="0"/>
    <x v="3"/>
    <x v="16"/>
    <n v="5"/>
    <n v="4300"/>
    <n v="21500"/>
    <n v="30"/>
    <n v="6450"/>
    <n v="15050"/>
    <n v="0.5"/>
    <n v="7525"/>
    <n v="7525"/>
    <n v="0.5"/>
    <x v="3"/>
    <x v="2"/>
    <x v="4"/>
    <m/>
    <m/>
    <x v="0"/>
  </r>
  <r>
    <s v="AMZ-2025-00411"/>
    <d v="2025-12-08T00:00:00"/>
    <n v="2025"/>
    <x v="11"/>
    <s v="Q4"/>
    <s v="Monday"/>
    <s v="CUST-44993"/>
    <x v="0"/>
    <x v="55"/>
    <s v="Uttar Pradesh"/>
    <x v="0"/>
    <x v="4"/>
    <x v="50"/>
    <n v="5"/>
    <n v="250"/>
    <n v="1250"/>
    <n v="5"/>
    <n v="62.5"/>
    <n v="1187.5"/>
    <n v="0.62"/>
    <n v="736.25"/>
    <n v="451.25"/>
    <n v="0.38"/>
    <x v="6"/>
    <x v="3"/>
    <x v="0"/>
    <d v="2025-12-09T00:00:00"/>
    <n v="4"/>
    <x v="0"/>
  </r>
  <r>
    <s v="AMZ-2025-00935"/>
    <d v="2025-12-08T00:00:00"/>
    <n v="2025"/>
    <x v="11"/>
    <s v="Q4"/>
    <s v="Monday"/>
    <s v="CUST-39389"/>
    <x v="0"/>
    <x v="35"/>
    <s v="West Bengal"/>
    <x v="3"/>
    <x v="3"/>
    <x v="81"/>
    <n v="2"/>
    <n v="1080"/>
    <n v="2160"/>
    <n v="25"/>
    <n v="540"/>
    <n v="1620"/>
    <n v="0.5"/>
    <n v="810"/>
    <n v="810"/>
    <n v="0.5"/>
    <x v="4"/>
    <x v="1"/>
    <x v="2"/>
    <m/>
    <m/>
    <x v="0"/>
  </r>
  <r>
    <s v="AMZ-2025-00006"/>
    <d v="2025-12-09T00:00:00"/>
    <n v="2025"/>
    <x v="11"/>
    <s v="Q4"/>
    <s v="Tuesday"/>
    <s v="CUST-38864"/>
    <x v="0"/>
    <x v="27"/>
    <s v="West Bengal"/>
    <x v="3"/>
    <x v="1"/>
    <x v="20"/>
    <n v="4"/>
    <n v="490"/>
    <n v="1960"/>
    <n v="10"/>
    <n v="196"/>
    <n v="1764"/>
    <n v="0.35"/>
    <n v="617.4"/>
    <n v="1146.5999999999999"/>
    <n v="0.64999999999999991"/>
    <x v="6"/>
    <x v="1"/>
    <x v="0"/>
    <d v="2025-12-10T00:00:00"/>
    <n v="4"/>
    <x v="0"/>
  </r>
  <r>
    <s v="AMZ-2025-00836"/>
    <d v="2025-12-09T00:00:00"/>
    <n v="2025"/>
    <x v="11"/>
    <s v="Q4"/>
    <s v="Tuesday"/>
    <s v="CUST-85674"/>
    <x v="0"/>
    <x v="21"/>
    <s v="Meghalaya"/>
    <x v="1"/>
    <x v="1"/>
    <x v="73"/>
    <n v="2"/>
    <n v="1280"/>
    <n v="2560"/>
    <n v="30"/>
    <n v="768"/>
    <n v="1792"/>
    <n v="0.35"/>
    <n v="627.19999999999993"/>
    <n v="1164.8000000000002"/>
    <n v="0.65000000000000013"/>
    <x v="1"/>
    <x v="2"/>
    <x v="3"/>
    <m/>
    <m/>
    <x v="1"/>
  </r>
  <r>
    <s v="AMZ-2025-01093"/>
    <d v="2025-12-09T00:00:00"/>
    <n v="2025"/>
    <x v="11"/>
    <s v="Q4"/>
    <s v="Tuesday"/>
    <s v="CUST-70552"/>
    <x v="1"/>
    <x v="50"/>
    <s v="Bihar"/>
    <x v="3"/>
    <x v="1"/>
    <x v="57"/>
    <n v="5"/>
    <n v="1210"/>
    <n v="6050"/>
    <n v="5"/>
    <n v="302.5"/>
    <n v="5747.5"/>
    <n v="0.35"/>
    <n v="2011.6249999999998"/>
    <n v="3735.875"/>
    <n v="0.65"/>
    <x v="4"/>
    <x v="1"/>
    <x v="0"/>
    <d v="2025-12-11T00:00:00"/>
    <n v="4"/>
    <x v="0"/>
  </r>
  <r>
    <s v="AMZ-2025-01340"/>
    <d v="2025-12-09T00:00:00"/>
    <n v="2025"/>
    <x v="11"/>
    <s v="Q4"/>
    <s v="Tuesday"/>
    <s v="CUST-72277"/>
    <x v="0"/>
    <x v="1"/>
    <s v="Assam"/>
    <x v="1"/>
    <x v="3"/>
    <x v="59"/>
    <n v="1"/>
    <n v="2470"/>
    <n v="2470"/>
    <n v="25"/>
    <n v="617.5"/>
    <n v="1852.5"/>
    <n v="0.5"/>
    <n v="926.25"/>
    <n v="926.25"/>
    <n v="0.5"/>
    <x v="4"/>
    <x v="2"/>
    <x v="0"/>
    <d v="2025-12-10T00:00:00"/>
    <n v="4"/>
    <x v="0"/>
  </r>
  <r>
    <s v="AMZ-2025-01413"/>
    <d v="2025-12-09T00:00:00"/>
    <n v="2025"/>
    <x v="11"/>
    <s v="Q4"/>
    <s v="Tuesday"/>
    <s v="CUST-66531"/>
    <x v="0"/>
    <x v="35"/>
    <s v="West Bengal"/>
    <x v="3"/>
    <x v="1"/>
    <x v="57"/>
    <n v="3"/>
    <n v="970"/>
    <n v="2910"/>
    <n v="15"/>
    <n v="436.5"/>
    <n v="2473.5"/>
    <n v="0.35"/>
    <n v="865.72499999999991"/>
    <n v="1607.7750000000001"/>
    <n v="0.65"/>
    <x v="3"/>
    <x v="3"/>
    <x v="0"/>
    <d v="2025-12-16T00:00:00"/>
    <n v="4"/>
    <x v="0"/>
  </r>
  <r>
    <s v="AMZ-2025-00202"/>
    <d v="2025-12-10T00:00:00"/>
    <n v="2025"/>
    <x v="11"/>
    <s v="Q4"/>
    <s v="Wednesday"/>
    <s v="CUST-19016"/>
    <x v="0"/>
    <x v="49"/>
    <s v="Uttarakhand"/>
    <x v="4"/>
    <x v="5"/>
    <x v="65"/>
    <n v="2"/>
    <n v="35990"/>
    <n v="71980"/>
    <n v="10"/>
    <n v="7198"/>
    <n v="64782"/>
    <n v="0.57999999999999996"/>
    <n v="37573.56"/>
    <n v="27208.440000000002"/>
    <n v="0.42000000000000004"/>
    <x v="1"/>
    <x v="0"/>
    <x v="0"/>
    <d v="2025-12-12T00:00:00"/>
    <n v="3"/>
    <x v="0"/>
  </r>
  <r>
    <s v="AMZ-2025-00367"/>
    <d v="2025-12-10T00:00:00"/>
    <n v="2025"/>
    <x v="11"/>
    <s v="Q4"/>
    <s v="Wednesday"/>
    <s v="CUST-66959"/>
    <x v="0"/>
    <x v="49"/>
    <s v="Uttarakhand"/>
    <x v="4"/>
    <x v="1"/>
    <x v="51"/>
    <n v="2"/>
    <n v="500"/>
    <n v="1000"/>
    <n v="10"/>
    <n v="100"/>
    <n v="900"/>
    <n v="0.35"/>
    <n v="315"/>
    <n v="585"/>
    <n v="0.65"/>
    <x v="2"/>
    <x v="0"/>
    <x v="0"/>
    <d v="2025-12-11T00:00:00"/>
    <n v="3"/>
    <x v="0"/>
  </r>
  <r>
    <s v="AMZ-2025-01452"/>
    <d v="2025-12-10T00:00:00"/>
    <n v="2025"/>
    <x v="11"/>
    <s v="Q4"/>
    <s v="Wednesday"/>
    <s v="CUST-65255"/>
    <x v="0"/>
    <x v="22"/>
    <s v="Haryana"/>
    <x v="0"/>
    <x v="6"/>
    <x v="67"/>
    <n v="3"/>
    <n v="2750"/>
    <n v="8250"/>
    <n v="0"/>
    <n v="0"/>
    <n v="8250"/>
    <n v="0.52"/>
    <n v="4290"/>
    <n v="3960"/>
    <n v="0.48"/>
    <x v="4"/>
    <x v="3"/>
    <x v="2"/>
    <m/>
    <m/>
    <x v="0"/>
  </r>
  <r>
    <s v="AMZ-2025-00590"/>
    <d v="2025-12-11T00:00:00"/>
    <n v="2025"/>
    <x v="11"/>
    <s v="Q4"/>
    <s v="Thursday"/>
    <s v="CUST-95256"/>
    <x v="1"/>
    <x v="6"/>
    <s v="Assam"/>
    <x v="1"/>
    <x v="6"/>
    <x v="85"/>
    <n v="4"/>
    <n v="9600"/>
    <n v="38400"/>
    <n v="15"/>
    <n v="5760"/>
    <n v="32640"/>
    <n v="0.52"/>
    <n v="16972.8"/>
    <n v="15667.2"/>
    <n v="0.48000000000000004"/>
    <x v="0"/>
    <x v="3"/>
    <x v="2"/>
    <m/>
    <m/>
    <x v="0"/>
  </r>
  <r>
    <s v="AMZ-2025-01400"/>
    <d v="2025-12-11T00:00:00"/>
    <n v="2025"/>
    <x v="11"/>
    <s v="Q4"/>
    <s v="Thursday"/>
    <s v="CUST-23577"/>
    <x v="1"/>
    <x v="14"/>
    <s v="Bihar"/>
    <x v="3"/>
    <x v="1"/>
    <x v="73"/>
    <n v="3"/>
    <n v="790"/>
    <n v="2370"/>
    <n v="10"/>
    <n v="237"/>
    <n v="2133"/>
    <n v="0.35"/>
    <n v="746.55"/>
    <n v="1386.45"/>
    <n v="0.65"/>
    <x v="3"/>
    <x v="2"/>
    <x v="0"/>
    <d v="2025-12-12T00:00:00"/>
    <n v="4"/>
    <x v="0"/>
  </r>
  <r>
    <s v="AMZ-2025-00253"/>
    <d v="2025-12-12T00:00:00"/>
    <n v="2025"/>
    <x v="11"/>
    <s v="Q4"/>
    <s v="Friday"/>
    <s v="CUST-88504"/>
    <x v="0"/>
    <x v="10"/>
    <s v="Chhattisgarh"/>
    <x v="4"/>
    <x v="5"/>
    <x v="52"/>
    <n v="1"/>
    <n v="32360"/>
    <n v="32360"/>
    <n v="0"/>
    <n v="0"/>
    <n v="32360"/>
    <n v="0.57999999999999996"/>
    <n v="18768.8"/>
    <n v="13591.2"/>
    <n v="0.42000000000000004"/>
    <x v="5"/>
    <x v="2"/>
    <x v="0"/>
    <d v="2025-12-15T00:00:00"/>
    <n v="5"/>
    <x v="0"/>
  </r>
  <r>
    <s v="AMZ-2025-01014"/>
    <d v="2025-12-12T00:00:00"/>
    <n v="2025"/>
    <x v="11"/>
    <s v="Q4"/>
    <s v="Friday"/>
    <s v="CUST-10282"/>
    <x v="0"/>
    <x v="35"/>
    <s v="West Bengal"/>
    <x v="3"/>
    <x v="3"/>
    <x v="18"/>
    <n v="3"/>
    <n v="4740"/>
    <n v="14220"/>
    <n v="0"/>
    <n v="0"/>
    <n v="14220"/>
    <n v="0.5"/>
    <n v="7110"/>
    <n v="7110"/>
    <n v="0.5"/>
    <x v="0"/>
    <x v="2"/>
    <x v="0"/>
    <d v="2025-12-15T00:00:00"/>
    <n v="5"/>
    <x v="0"/>
  </r>
  <r>
    <s v="AMZ-2025-00042"/>
    <d v="2025-12-13T00:00:00"/>
    <n v="2025"/>
    <x v="11"/>
    <s v="Q4"/>
    <s v="Saturday"/>
    <s v="CUST-23173"/>
    <x v="1"/>
    <x v="31"/>
    <s v="Chhattisgarh"/>
    <x v="4"/>
    <x v="2"/>
    <x v="33"/>
    <n v="1"/>
    <n v="1340"/>
    <n v="1340"/>
    <n v="25"/>
    <n v="335"/>
    <n v="1005"/>
    <n v="0.45"/>
    <n v="452.25"/>
    <n v="552.75"/>
    <n v="0.55000000000000004"/>
    <x v="0"/>
    <x v="2"/>
    <x v="1"/>
    <d v="2025-12-14T00:00:00"/>
    <m/>
    <x v="0"/>
  </r>
  <r>
    <s v="AMZ-2025-00113"/>
    <d v="2025-12-13T00:00:00"/>
    <n v="2025"/>
    <x v="11"/>
    <s v="Q4"/>
    <s v="Saturday"/>
    <s v="CUST-65519"/>
    <x v="0"/>
    <x v="1"/>
    <s v="Assam"/>
    <x v="1"/>
    <x v="3"/>
    <x v="42"/>
    <n v="1"/>
    <n v="1720"/>
    <n v="1720"/>
    <n v="15"/>
    <n v="258"/>
    <n v="1462"/>
    <n v="0.5"/>
    <n v="731"/>
    <n v="731"/>
    <n v="0.5"/>
    <x v="3"/>
    <x v="1"/>
    <x v="3"/>
    <m/>
    <m/>
    <x v="1"/>
  </r>
  <r>
    <s v="AMZ-2025-00157"/>
    <d v="2025-12-13T00:00:00"/>
    <n v="2025"/>
    <x v="11"/>
    <s v="Q4"/>
    <s v="Saturday"/>
    <s v="CUST-59857"/>
    <x v="0"/>
    <x v="1"/>
    <s v="Assam"/>
    <x v="1"/>
    <x v="7"/>
    <x v="55"/>
    <n v="5"/>
    <n v="7310"/>
    <n v="36550"/>
    <n v="0"/>
    <n v="0"/>
    <n v="36550"/>
    <n v="0.48"/>
    <n v="17544"/>
    <n v="19006"/>
    <n v="0.52"/>
    <x v="1"/>
    <x v="1"/>
    <x v="0"/>
    <d v="2025-12-17T00:00:00"/>
    <n v="4"/>
    <x v="0"/>
  </r>
  <r>
    <s v="AMZ-2025-00171"/>
    <d v="2025-12-13T00:00:00"/>
    <n v="2025"/>
    <x v="11"/>
    <s v="Q4"/>
    <s v="Saturday"/>
    <s v="CUST-82350"/>
    <x v="1"/>
    <x v="25"/>
    <s v="Odisha"/>
    <x v="3"/>
    <x v="5"/>
    <x v="84"/>
    <n v="2"/>
    <n v="33610"/>
    <n v="67220"/>
    <n v="10"/>
    <n v="6722"/>
    <n v="60498"/>
    <n v="0.57999999999999996"/>
    <n v="35088.839999999997"/>
    <n v="25409.160000000003"/>
    <n v="0.42000000000000004"/>
    <x v="6"/>
    <x v="0"/>
    <x v="0"/>
    <d v="2025-12-15T00:00:00"/>
    <n v="3"/>
    <x v="0"/>
  </r>
  <r>
    <s v="AMZ-2025-00259"/>
    <d v="2025-12-13T00:00:00"/>
    <n v="2025"/>
    <x v="11"/>
    <s v="Q4"/>
    <s v="Saturday"/>
    <s v="CUST-45992"/>
    <x v="0"/>
    <x v="50"/>
    <s v="Bihar"/>
    <x v="3"/>
    <x v="7"/>
    <x v="74"/>
    <n v="3"/>
    <n v="7360"/>
    <n v="22080"/>
    <n v="25"/>
    <n v="5520"/>
    <n v="16560"/>
    <n v="0.48"/>
    <n v="7948.7999999999993"/>
    <n v="8611.2000000000007"/>
    <n v="0.52"/>
    <x v="0"/>
    <x v="0"/>
    <x v="2"/>
    <m/>
    <m/>
    <x v="0"/>
  </r>
  <r>
    <s v="AMZ-2025-00526"/>
    <d v="2025-12-13T00:00:00"/>
    <n v="2025"/>
    <x v="11"/>
    <s v="Q4"/>
    <s v="Saturday"/>
    <s v="CUST-34586"/>
    <x v="0"/>
    <x v="9"/>
    <s v="Maharashtra"/>
    <x v="2"/>
    <x v="1"/>
    <x v="19"/>
    <n v="3"/>
    <n v="250"/>
    <n v="750"/>
    <n v="0"/>
    <n v="0"/>
    <n v="750"/>
    <n v="0.35"/>
    <n v="262.5"/>
    <n v="487.5"/>
    <n v="0.65"/>
    <x v="5"/>
    <x v="3"/>
    <x v="4"/>
    <m/>
    <m/>
    <x v="0"/>
  </r>
  <r>
    <s v="AMZ-2025-00567"/>
    <d v="2025-12-13T00:00:00"/>
    <n v="2025"/>
    <x v="11"/>
    <s v="Q4"/>
    <s v="Saturday"/>
    <s v="CUST-89593"/>
    <x v="1"/>
    <x v="20"/>
    <s v="Maharashtra"/>
    <x v="2"/>
    <x v="0"/>
    <x v="68"/>
    <n v="5"/>
    <n v="4880"/>
    <n v="24400"/>
    <n v="15"/>
    <n v="3660"/>
    <n v="20740"/>
    <n v="0.47"/>
    <n v="9747.7999999999993"/>
    <n v="10992.2"/>
    <n v="0.53"/>
    <x v="1"/>
    <x v="2"/>
    <x v="0"/>
    <d v="2025-12-18T00:00:00"/>
    <n v="5"/>
    <x v="0"/>
  </r>
  <r>
    <s v="AMZ-2025-00604"/>
    <d v="2025-12-13T00:00:00"/>
    <n v="2025"/>
    <x v="11"/>
    <s v="Q4"/>
    <s v="Saturday"/>
    <s v="CUST-58351"/>
    <x v="0"/>
    <x v="54"/>
    <s v="Manipur"/>
    <x v="1"/>
    <x v="5"/>
    <x v="26"/>
    <n v="3"/>
    <n v="7840"/>
    <n v="23520"/>
    <n v="15"/>
    <n v="3528"/>
    <n v="19992"/>
    <n v="0.57999999999999996"/>
    <n v="11595.359999999999"/>
    <n v="8396.6400000000012"/>
    <n v="0.42000000000000004"/>
    <x v="0"/>
    <x v="2"/>
    <x v="4"/>
    <m/>
    <m/>
    <x v="0"/>
  </r>
  <r>
    <s v="AMZ-2025-01176"/>
    <d v="2025-12-13T00:00:00"/>
    <n v="2025"/>
    <x v="11"/>
    <s v="Q4"/>
    <s v="Saturday"/>
    <s v="CUST-13101"/>
    <x v="1"/>
    <x v="3"/>
    <s v="Goa"/>
    <x v="2"/>
    <x v="1"/>
    <x v="66"/>
    <n v="1"/>
    <n v="370"/>
    <n v="370"/>
    <n v="0"/>
    <n v="0"/>
    <n v="370"/>
    <n v="0.35"/>
    <n v="129.5"/>
    <n v="240.5"/>
    <n v="0.65"/>
    <x v="5"/>
    <x v="0"/>
    <x v="0"/>
    <d v="2025-12-16T00:00:00"/>
    <n v="3"/>
    <x v="0"/>
  </r>
  <r>
    <s v="AMZ-2025-01594"/>
    <d v="2025-12-13T00:00:00"/>
    <n v="2025"/>
    <x v="11"/>
    <s v="Q4"/>
    <s v="Saturday"/>
    <s v="CUST-55830"/>
    <x v="0"/>
    <x v="39"/>
    <s v="Odisha"/>
    <x v="3"/>
    <x v="0"/>
    <x v="58"/>
    <n v="3"/>
    <n v="2800"/>
    <n v="8400"/>
    <n v="10"/>
    <n v="840"/>
    <n v="7560"/>
    <n v="0.47"/>
    <n v="3553.2"/>
    <n v="4006.8"/>
    <n v="0.53"/>
    <x v="5"/>
    <x v="1"/>
    <x v="3"/>
    <m/>
    <m/>
    <x v="1"/>
  </r>
  <r>
    <s v="AMZ-2025-00656"/>
    <d v="2025-12-14T00:00:00"/>
    <n v="2025"/>
    <x v="11"/>
    <s v="Q4"/>
    <s v="Sunday"/>
    <s v="CUST-18564"/>
    <x v="1"/>
    <x v="3"/>
    <s v="Goa"/>
    <x v="2"/>
    <x v="6"/>
    <x v="39"/>
    <n v="3"/>
    <n v="3370"/>
    <n v="10110"/>
    <n v="20"/>
    <n v="2022"/>
    <n v="8088"/>
    <n v="0.52"/>
    <n v="4205.76"/>
    <n v="3882.24"/>
    <n v="0.48"/>
    <x v="3"/>
    <x v="2"/>
    <x v="0"/>
    <d v="2025-12-17T00:00:00"/>
    <n v="3"/>
    <x v="0"/>
  </r>
  <r>
    <s v="AMZ-2025-00763"/>
    <d v="2025-12-14T00:00:00"/>
    <n v="2025"/>
    <x v="11"/>
    <s v="Q4"/>
    <s v="Sunday"/>
    <s v="CUST-84593"/>
    <x v="0"/>
    <x v="46"/>
    <s v="Delhi"/>
    <x v="0"/>
    <x v="0"/>
    <x v="49"/>
    <n v="3"/>
    <n v="5760"/>
    <n v="17280"/>
    <n v="30"/>
    <n v="5184"/>
    <n v="12096"/>
    <n v="0.47"/>
    <n v="5685.12"/>
    <n v="6410.88"/>
    <n v="0.53"/>
    <x v="5"/>
    <x v="2"/>
    <x v="0"/>
    <d v="2025-12-17T00:00:00"/>
    <n v="3"/>
    <x v="0"/>
  </r>
  <r>
    <s v="AMZ-2025-01325"/>
    <d v="2025-12-14T00:00:00"/>
    <n v="2025"/>
    <x v="11"/>
    <s v="Q4"/>
    <s v="Sunday"/>
    <s v="CUST-68529"/>
    <x v="0"/>
    <x v="31"/>
    <s v="Chhattisgarh"/>
    <x v="4"/>
    <x v="2"/>
    <x v="23"/>
    <n v="1"/>
    <n v="920"/>
    <n v="920"/>
    <n v="0"/>
    <n v="0"/>
    <n v="920"/>
    <n v="0.45"/>
    <n v="414"/>
    <n v="506"/>
    <n v="0.55000000000000004"/>
    <x v="0"/>
    <x v="3"/>
    <x v="0"/>
    <d v="2025-12-17T00:00:00"/>
    <n v="3"/>
    <x v="0"/>
  </r>
  <r>
    <s v="AMZ-2025-00012"/>
    <d v="2025-12-15T00:00:00"/>
    <n v="2025"/>
    <x v="11"/>
    <s v="Q4"/>
    <s v="Monday"/>
    <s v="CUST-38760"/>
    <x v="1"/>
    <x v="10"/>
    <s v="Chhattisgarh"/>
    <x v="4"/>
    <x v="7"/>
    <x v="63"/>
    <n v="1"/>
    <n v="8610"/>
    <n v="8610"/>
    <n v="25"/>
    <n v="2152.5"/>
    <n v="6457.5"/>
    <n v="0.48"/>
    <n v="3099.6"/>
    <n v="3357.9"/>
    <n v="0.52"/>
    <x v="4"/>
    <x v="3"/>
    <x v="3"/>
    <m/>
    <m/>
    <x v="1"/>
  </r>
  <r>
    <s v="AMZ-2025-00044"/>
    <d v="2025-12-15T00:00:00"/>
    <n v="2025"/>
    <x v="11"/>
    <s v="Q4"/>
    <s v="Monday"/>
    <s v="CUST-29528"/>
    <x v="0"/>
    <x v="33"/>
    <s v="Madhya Pradesh"/>
    <x v="2"/>
    <x v="0"/>
    <x v="76"/>
    <n v="5"/>
    <n v="6620"/>
    <n v="33100"/>
    <n v="10"/>
    <n v="3310"/>
    <n v="29790"/>
    <n v="0.47"/>
    <n v="14001.3"/>
    <n v="15788.7"/>
    <n v="0.53"/>
    <x v="0"/>
    <x v="0"/>
    <x v="0"/>
    <d v="2025-12-21T00:00:00"/>
    <n v="3"/>
    <x v="0"/>
  </r>
  <r>
    <s v="AMZ-2025-00162"/>
    <d v="2025-12-15T00:00:00"/>
    <n v="2025"/>
    <x v="11"/>
    <s v="Q4"/>
    <s v="Monday"/>
    <s v="CUST-52504"/>
    <x v="0"/>
    <x v="13"/>
    <s v="Uttar Pradesh"/>
    <x v="0"/>
    <x v="6"/>
    <x v="17"/>
    <n v="4"/>
    <n v="11240"/>
    <n v="44960"/>
    <n v="10"/>
    <n v="4496"/>
    <n v="40464"/>
    <n v="0.52"/>
    <n v="21041.280000000002"/>
    <n v="19422.719999999998"/>
    <n v="0.47999999999999993"/>
    <x v="6"/>
    <x v="3"/>
    <x v="0"/>
    <d v="2025-12-19T00:00:00"/>
    <n v="5"/>
    <x v="0"/>
  </r>
  <r>
    <s v="AMZ-2025-01151"/>
    <d v="2025-12-15T00:00:00"/>
    <n v="2025"/>
    <x v="11"/>
    <s v="Q4"/>
    <s v="Monday"/>
    <s v="CUST-81819"/>
    <x v="0"/>
    <x v="34"/>
    <s v="Meghalaya"/>
    <x v="1"/>
    <x v="5"/>
    <x v="65"/>
    <n v="4"/>
    <n v="13930"/>
    <n v="55720"/>
    <n v="0"/>
    <n v="0"/>
    <n v="55720"/>
    <n v="0.57999999999999996"/>
    <n v="32317.599999999999"/>
    <n v="23402.400000000001"/>
    <n v="0.42000000000000004"/>
    <x v="0"/>
    <x v="1"/>
    <x v="0"/>
    <d v="2025-12-21T00:00:00"/>
    <n v="5"/>
    <x v="0"/>
  </r>
  <r>
    <s v="AMZ-2025-01477"/>
    <d v="2025-12-15T00:00:00"/>
    <n v="2025"/>
    <x v="11"/>
    <s v="Q4"/>
    <s v="Monday"/>
    <s v="CUST-82848"/>
    <x v="1"/>
    <x v="31"/>
    <s v="Chhattisgarh"/>
    <x v="4"/>
    <x v="5"/>
    <x v="32"/>
    <n v="2"/>
    <n v="85350"/>
    <n v="170700"/>
    <n v="5"/>
    <n v="8535"/>
    <n v="162165"/>
    <n v="0.57999999999999996"/>
    <n v="94055.7"/>
    <n v="68109.3"/>
    <n v="0.42000000000000004"/>
    <x v="1"/>
    <x v="0"/>
    <x v="1"/>
    <d v="2025-12-16T00:00:00"/>
    <m/>
    <x v="0"/>
  </r>
  <r>
    <s v="AMZ-2025-01133"/>
    <d v="2025-12-16T00:00:00"/>
    <n v="2025"/>
    <x v="11"/>
    <s v="Q4"/>
    <s v="Tuesday"/>
    <s v="CUST-22704"/>
    <x v="0"/>
    <x v="38"/>
    <s v="Gujarat"/>
    <x v="2"/>
    <x v="2"/>
    <x v="44"/>
    <n v="5"/>
    <n v="2460"/>
    <n v="12300"/>
    <n v="10"/>
    <n v="1230"/>
    <n v="11070"/>
    <n v="0.45"/>
    <n v="4981.5"/>
    <n v="6088.5"/>
    <n v="0.55000000000000004"/>
    <x v="6"/>
    <x v="1"/>
    <x v="0"/>
    <d v="2025-12-22T00:00:00"/>
    <n v="5"/>
    <x v="0"/>
  </r>
  <r>
    <s v="AMZ-2025-01141"/>
    <d v="2025-12-16T00:00:00"/>
    <n v="2025"/>
    <x v="11"/>
    <s v="Q4"/>
    <s v="Tuesday"/>
    <s v="CUST-37607"/>
    <x v="1"/>
    <x v="31"/>
    <s v="Chhattisgarh"/>
    <x v="4"/>
    <x v="2"/>
    <x v="44"/>
    <n v="1"/>
    <n v="1580"/>
    <n v="1580"/>
    <n v="25"/>
    <n v="395"/>
    <n v="1185"/>
    <n v="0.45"/>
    <n v="533.25"/>
    <n v="651.75"/>
    <n v="0.55000000000000004"/>
    <x v="6"/>
    <x v="0"/>
    <x v="0"/>
    <d v="2025-12-17T00:00:00"/>
    <n v="5"/>
    <x v="0"/>
  </r>
  <r>
    <s v="AMZ-2025-01166"/>
    <d v="2025-12-16T00:00:00"/>
    <n v="2025"/>
    <x v="11"/>
    <s v="Q4"/>
    <s v="Tuesday"/>
    <s v="CUST-53515"/>
    <x v="0"/>
    <x v="10"/>
    <s v="Chhattisgarh"/>
    <x v="4"/>
    <x v="4"/>
    <x v="71"/>
    <n v="3"/>
    <n v="360"/>
    <n v="1080"/>
    <n v="20"/>
    <n v="216"/>
    <n v="864"/>
    <n v="0.62"/>
    <n v="535.67999999999995"/>
    <n v="328.32000000000005"/>
    <n v="0.38000000000000006"/>
    <x v="2"/>
    <x v="2"/>
    <x v="3"/>
    <m/>
    <m/>
    <x v="1"/>
  </r>
  <r>
    <s v="AMZ-2025-01650"/>
    <d v="2025-12-16T00:00:00"/>
    <n v="2025"/>
    <x v="11"/>
    <s v="Q4"/>
    <s v="Tuesday"/>
    <s v="CUST-38893"/>
    <x v="0"/>
    <x v="37"/>
    <s v="Tamil Nadu"/>
    <x v="5"/>
    <x v="6"/>
    <x v="17"/>
    <n v="2"/>
    <n v="1850"/>
    <n v="3700"/>
    <n v="0"/>
    <n v="0"/>
    <n v="3700"/>
    <n v="0.52"/>
    <n v="1924"/>
    <n v="1776"/>
    <n v="0.48"/>
    <x v="5"/>
    <x v="0"/>
    <x v="3"/>
    <m/>
    <m/>
    <x v="1"/>
  </r>
  <r>
    <s v="AMZ-2025-00388"/>
    <d v="2025-12-17T00:00:00"/>
    <n v="2025"/>
    <x v="11"/>
    <s v="Q4"/>
    <s v="Wednesday"/>
    <s v="CUST-76469"/>
    <x v="1"/>
    <x v="26"/>
    <s v="Uttarakhand"/>
    <x v="4"/>
    <x v="3"/>
    <x v="54"/>
    <n v="3"/>
    <n v="730"/>
    <n v="2190"/>
    <n v="25"/>
    <n v="547.5"/>
    <n v="1642.5"/>
    <n v="0.5"/>
    <n v="821.25"/>
    <n v="821.25"/>
    <n v="0.5"/>
    <x v="3"/>
    <x v="2"/>
    <x v="0"/>
    <d v="2025-12-21T00:00:00"/>
    <n v="5"/>
    <x v="0"/>
  </r>
  <r>
    <s v="AMZ-2025-01036"/>
    <d v="2025-12-17T00:00:00"/>
    <n v="2025"/>
    <x v="11"/>
    <s v="Q4"/>
    <s v="Wednesday"/>
    <s v="CUST-42816"/>
    <x v="1"/>
    <x v="58"/>
    <s v="Kerala"/>
    <x v="5"/>
    <x v="4"/>
    <x v="40"/>
    <n v="2"/>
    <n v="910"/>
    <n v="1820"/>
    <n v="20"/>
    <n v="364"/>
    <n v="1456"/>
    <n v="0.62"/>
    <n v="902.72"/>
    <n v="553.28"/>
    <n v="0.38"/>
    <x v="1"/>
    <x v="3"/>
    <x v="2"/>
    <m/>
    <m/>
    <x v="0"/>
  </r>
  <r>
    <s v="AMZ-2025-01163"/>
    <d v="2025-12-17T00:00:00"/>
    <n v="2025"/>
    <x v="11"/>
    <s v="Q4"/>
    <s v="Wednesday"/>
    <s v="CUST-11658"/>
    <x v="0"/>
    <x v="47"/>
    <s v="Gujarat"/>
    <x v="2"/>
    <x v="1"/>
    <x v="56"/>
    <n v="5"/>
    <n v="1260"/>
    <n v="6300"/>
    <n v="0"/>
    <n v="0"/>
    <n v="6300"/>
    <n v="0.35"/>
    <n v="2205"/>
    <n v="4095"/>
    <n v="0.65"/>
    <x v="5"/>
    <x v="3"/>
    <x v="0"/>
    <d v="2025-12-23T00:00:00"/>
    <n v="5"/>
    <x v="0"/>
  </r>
  <r>
    <s v="AMZ-2025-01245"/>
    <d v="2025-12-17T00:00:00"/>
    <n v="2025"/>
    <x v="11"/>
    <s v="Q4"/>
    <s v="Wednesday"/>
    <s v="CUST-90173"/>
    <x v="0"/>
    <x v="10"/>
    <s v="Chhattisgarh"/>
    <x v="4"/>
    <x v="2"/>
    <x v="77"/>
    <n v="3"/>
    <n v="1160"/>
    <n v="3480"/>
    <n v="10"/>
    <n v="348"/>
    <n v="3132"/>
    <n v="0.45"/>
    <n v="1409.4"/>
    <n v="1722.6"/>
    <n v="0.54999999999999993"/>
    <x v="6"/>
    <x v="2"/>
    <x v="2"/>
    <m/>
    <m/>
    <x v="0"/>
  </r>
  <r>
    <s v="AMZ-2025-01597"/>
    <d v="2025-12-17T00:00:00"/>
    <n v="2025"/>
    <x v="11"/>
    <s v="Q4"/>
    <s v="Wednesday"/>
    <s v="CUST-39816"/>
    <x v="1"/>
    <x v="36"/>
    <s v="Andhra Pradesh"/>
    <x v="5"/>
    <x v="6"/>
    <x v="34"/>
    <n v="3"/>
    <n v="8280"/>
    <n v="24840"/>
    <n v="0"/>
    <n v="0"/>
    <n v="24840"/>
    <n v="0.52"/>
    <n v="12916.800000000001"/>
    <n v="11923.199999999999"/>
    <n v="0.48"/>
    <x v="0"/>
    <x v="3"/>
    <x v="2"/>
    <m/>
    <m/>
    <x v="0"/>
  </r>
  <r>
    <s v="AMZ-2025-00517"/>
    <d v="2025-12-18T00:00:00"/>
    <n v="2025"/>
    <x v="11"/>
    <s v="Q4"/>
    <s v="Thursday"/>
    <s v="CUST-74923"/>
    <x v="0"/>
    <x v="29"/>
    <s v="Telangana"/>
    <x v="5"/>
    <x v="7"/>
    <x v="80"/>
    <n v="5"/>
    <n v="7530"/>
    <n v="37650"/>
    <n v="10"/>
    <n v="3765"/>
    <n v="33885"/>
    <n v="0.48"/>
    <n v="16264.8"/>
    <n v="17620.2"/>
    <n v="0.52"/>
    <x v="0"/>
    <x v="0"/>
    <x v="0"/>
    <d v="2025-12-19T00:00:00"/>
    <n v="3"/>
    <x v="0"/>
  </r>
  <r>
    <s v="AMZ-2025-00633"/>
    <d v="2025-12-18T00:00:00"/>
    <n v="2025"/>
    <x v="11"/>
    <s v="Q4"/>
    <s v="Thursday"/>
    <s v="CUST-63523"/>
    <x v="0"/>
    <x v="56"/>
    <s v="Kerala"/>
    <x v="5"/>
    <x v="0"/>
    <x v="70"/>
    <n v="3"/>
    <n v="2750"/>
    <n v="8250"/>
    <n v="30"/>
    <n v="2475"/>
    <n v="5775"/>
    <n v="0.47"/>
    <n v="2714.25"/>
    <n v="3060.75"/>
    <n v="0.53"/>
    <x v="2"/>
    <x v="1"/>
    <x v="0"/>
    <d v="2025-12-23T00:00:00"/>
    <n v="3"/>
    <x v="0"/>
  </r>
  <r>
    <s v="AMZ-2025-00754"/>
    <d v="2025-12-18T00:00:00"/>
    <n v="2025"/>
    <x v="11"/>
    <s v="Q4"/>
    <s v="Thursday"/>
    <s v="CUST-98184"/>
    <x v="0"/>
    <x v="31"/>
    <s v="Chhattisgarh"/>
    <x v="4"/>
    <x v="7"/>
    <x v="28"/>
    <n v="1"/>
    <n v="2950"/>
    <n v="2950"/>
    <n v="15"/>
    <n v="442.5"/>
    <n v="2507.5"/>
    <n v="0.48"/>
    <n v="1203.5999999999999"/>
    <n v="1303.9000000000001"/>
    <n v="0.52"/>
    <x v="0"/>
    <x v="1"/>
    <x v="0"/>
    <d v="2025-12-22T00:00:00"/>
    <n v="5"/>
    <x v="0"/>
  </r>
  <r>
    <s v="AMZ-2025-01416"/>
    <d v="2025-12-18T00:00:00"/>
    <n v="2025"/>
    <x v="11"/>
    <s v="Q4"/>
    <s v="Thursday"/>
    <s v="CUST-66531"/>
    <x v="0"/>
    <x v="35"/>
    <s v="West Bengal"/>
    <x v="3"/>
    <x v="5"/>
    <x v="38"/>
    <n v="2"/>
    <n v="32300"/>
    <n v="64600"/>
    <n v="5"/>
    <n v="3230"/>
    <n v="61370"/>
    <n v="0.57999999999999996"/>
    <n v="35594.6"/>
    <n v="25775.4"/>
    <n v="0.42000000000000004"/>
    <x v="2"/>
    <x v="0"/>
    <x v="0"/>
    <d v="2025-12-25T00:00:00"/>
    <n v="5"/>
    <x v="0"/>
  </r>
  <r>
    <s v="AMZ-2025-01468"/>
    <d v="2025-12-18T00:00:00"/>
    <n v="2025"/>
    <x v="11"/>
    <s v="Q4"/>
    <s v="Thursday"/>
    <s v="CUST-54092"/>
    <x v="1"/>
    <x v="32"/>
    <s v="Jharkhand"/>
    <x v="3"/>
    <x v="3"/>
    <x v="59"/>
    <n v="2"/>
    <n v="4960"/>
    <n v="9920"/>
    <n v="0"/>
    <n v="0"/>
    <n v="9920"/>
    <n v="0.5"/>
    <n v="4960"/>
    <n v="4960"/>
    <n v="0.5"/>
    <x v="1"/>
    <x v="1"/>
    <x v="2"/>
    <m/>
    <m/>
    <x v="0"/>
  </r>
  <r>
    <s v="AMZ-2025-01704"/>
    <d v="2025-12-18T00:00:00"/>
    <n v="2025"/>
    <x v="11"/>
    <s v="Q4"/>
    <s v="Thursday"/>
    <s v="CUST-78386"/>
    <x v="1"/>
    <x v="52"/>
    <s v="Rajasthan"/>
    <x v="0"/>
    <x v="1"/>
    <x v="57"/>
    <n v="3"/>
    <n v="1290"/>
    <n v="3870"/>
    <n v="0"/>
    <n v="0"/>
    <n v="3870"/>
    <n v="0.35"/>
    <n v="1354.5"/>
    <n v="2515.5"/>
    <n v="0.65"/>
    <x v="5"/>
    <x v="2"/>
    <x v="0"/>
    <d v="2025-12-19T00:00:00"/>
    <n v="3"/>
    <x v="0"/>
  </r>
  <r>
    <s v="AMZ-2025-01246"/>
    <d v="2025-12-19T00:00:00"/>
    <n v="2025"/>
    <x v="11"/>
    <s v="Q4"/>
    <s v="Friday"/>
    <s v="CUST-19287"/>
    <x v="1"/>
    <x v="49"/>
    <s v="Uttarakhand"/>
    <x v="4"/>
    <x v="1"/>
    <x v="2"/>
    <n v="2"/>
    <n v="1130"/>
    <n v="2260"/>
    <n v="5"/>
    <n v="113"/>
    <n v="2147"/>
    <n v="0.35"/>
    <n v="751.44999999999993"/>
    <n v="1395.5500000000002"/>
    <n v="0.65000000000000013"/>
    <x v="6"/>
    <x v="1"/>
    <x v="0"/>
    <d v="2025-12-26T00:00:00"/>
    <n v="3"/>
    <x v="0"/>
  </r>
  <r>
    <s v="AMZ-2025-01576"/>
    <d v="2025-12-19T00:00:00"/>
    <n v="2025"/>
    <x v="11"/>
    <s v="Q4"/>
    <s v="Friday"/>
    <s v="CUST-59192"/>
    <x v="0"/>
    <x v="10"/>
    <s v="Chhattisgarh"/>
    <x v="4"/>
    <x v="1"/>
    <x v="19"/>
    <n v="5"/>
    <n v="900"/>
    <n v="4500"/>
    <n v="10"/>
    <n v="450"/>
    <n v="4050"/>
    <n v="0.35"/>
    <n v="1417.5"/>
    <n v="2632.5"/>
    <n v="0.65"/>
    <x v="1"/>
    <x v="3"/>
    <x v="1"/>
    <d v="2025-12-26T00:00:00"/>
    <m/>
    <x v="0"/>
  </r>
  <r>
    <s v="AMZ-2025-00466"/>
    <d v="2025-12-20T00:00:00"/>
    <n v="2025"/>
    <x v="11"/>
    <s v="Q4"/>
    <s v="Saturday"/>
    <s v="CUST-53279"/>
    <x v="0"/>
    <x v="5"/>
    <s v="Bihar"/>
    <x v="3"/>
    <x v="2"/>
    <x v="4"/>
    <n v="5"/>
    <n v="3820"/>
    <n v="19100"/>
    <n v="25"/>
    <n v="4775"/>
    <n v="14325"/>
    <n v="0.45"/>
    <n v="6446.25"/>
    <n v="7878.75"/>
    <n v="0.55000000000000004"/>
    <x v="1"/>
    <x v="0"/>
    <x v="1"/>
    <d v="2025-12-22T00:00:00"/>
    <m/>
    <x v="0"/>
  </r>
  <r>
    <s v="AMZ-2025-00871"/>
    <d v="2025-12-20T00:00:00"/>
    <n v="2025"/>
    <x v="11"/>
    <s v="Q4"/>
    <s v="Saturday"/>
    <s v="CUST-13804"/>
    <x v="1"/>
    <x v="26"/>
    <s v="Uttarakhand"/>
    <x v="4"/>
    <x v="2"/>
    <x v="61"/>
    <n v="5"/>
    <n v="1190"/>
    <n v="5950"/>
    <n v="25"/>
    <n v="1487.5"/>
    <n v="4462.5"/>
    <n v="0.45"/>
    <n v="2008.125"/>
    <n v="2454.375"/>
    <n v="0.55000000000000004"/>
    <x v="3"/>
    <x v="1"/>
    <x v="0"/>
    <d v="2025-12-26T00:00:00"/>
    <n v="4"/>
    <x v="0"/>
  </r>
  <r>
    <s v="AMZ-2025-00427"/>
    <d v="2025-12-21T00:00:00"/>
    <n v="2025"/>
    <x v="11"/>
    <s v="Q4"/>
    <s v="Sunday"/>
    <s v="CUST-69510"/>
    <x v="0"/>
    <x v="15"/>
    <s v="Kerala"/>
    <x v="5"/>
    <x v="5"/>
    <x v="38"/>
    <n v="1"/>
    <n v="18890"/>
    <n v="18890"/>
    <n v="20"/>
    <n v="3778"/>
    <n v="15112"/>
    <n v="0.57999999999999996"/>
    <n v="8764.9599999999991"/>
    <n v="6347.0400000000009"/>
    <n v="0.42000000000000004"/>
    <x v="6"/>
    <x v="1"/>
    <x v="3"/>
    <m/>
    <m/>
    <x v="1"/>
  </r>
  <r>
    <s v="AMZ-2025-00477"/>
    <d v="2025-12-22T00:00:00"/>
    <n v="2025"/>
    <x v="11"/>
    <s v="Q4"/>
    <s v="Monday"/>
    <s v="CUST-66057"/>
    <x v="1"/>
    <x v="56"/>
    <s v="Kerala"/>
    <x v="5"/>
    <x v="1"/>
    <x v="9"/>
    <n v="1"/>
    <n v="540"/>
    <n v="540"/>
    <n v="10"/>
    <n v="54"/>
    <n v="486"/>
    <n v="0.35"/>
    <n v="170.1"/>
    <n v="315.89999999999998"/>
    <n v="0.64999999999999991"/>
    <x v="3"/>
    <x v="2"/>
    <x v="0"/>
    <d v="2025-12-25T00:00:00"/>
    <n v="4"/>
    <x v="0"/>
  </r>
  <r>
    <s v="AMZ-2025-01587"/>
    <d v="2025-12-22T00:00:00"/>
    <n v="2025"/>
    <x v="11"/>
    <s v="Q4"/>
    <s v="Monday"/>
    <s v="CUST-25525"/>
    <x v="1"/>
    <x v="4"/>
    <s v="Madhya Pradesh"/>
    <x v="2"/>
    <x v="4"/>
    <x v="7"/>
    <n v="2"/>
    <n v="510"/>
    <n v="1020"/>
    <n v="10"/>
    <n v="102"/>
    <n v="918"/>
    <n v="0.62"/>
    <n v="569.16"/>
    <n v="348.84000000000003"/>
    <n v="0.38000000000000006"/>
    <x v="0"/>
    <x v="3"/>
    <x v="0"/>
    <d v="2025-12-26T00:00:00"/>
    <n v="3"/>
    <x v="0"/>
  </r>
  <r>
    <s v="AMZ-2025-00137"/>
    <d v="2025-12-23T00:00:00"/>
    <n v="2025"/>
    <x v="11"/>
    <s v="Q4"/>
    <s v="Tuesday"/>
    <s v="CUST-98381"/>
    <x v="0"/>
    <x v="10"/>
    <s v="Chhattisgarh"/>
    <x v="4"/>
    <x v="3"/>
    <x v="42"/>
    <n v="2"/>
    <n v="2740"/>
    <n v="5480"/>
    <n v="0"/>
    <n v="0"/>
    <n v="5480"/>
    <n v="0.5"/>
    <n v="2740"/>
    <n v="2740"/>
    <n v="0.5"/>
    <x v="2"/>
    <x v="3"/>
    <x v="0"/>
    <d v="2025-12-27T00:00:00"/>
    <n v="5"/>
    <x v="0"/>
  </r>
  <r>
    <s v="AMZ-2025-00352"/>
    <d v="2025-12-23T00:00:00"/>
    <n v="2025"/>
    <x v="11"/>
    <s v="Q4"/>
    <s v="Tuesday"/>
    <s v="CUST-66822"/>
    <x v="0"/>
    <x v="35"/>
    <s v="West Bengal"/>
    <x v="3"/>
    <x v="7"/>
    <x v="63"/>
    <n v="1"/>
    <n v="1550"/>
    <n v="1550"/>
    <n v="30"/>
    <n v="465"/>
    <n v="1085"/>
    <n v="0.48"/>
    <n v="520.79999999999995"/>
    <n v="564.20000000000005"/>
    <n v="0.52"/>
    <x v="0"/>
    <x v="2"/>
    <x v="2"/>
    <m/>
    <m/>
    <x v="0"/>
  </r>
  <r>
    <s v="AMZ-2025-00649"/>
    <d v="2025-12-23T00:00:00"/>
    <n v="2025"/>
    <x v="11"/>
    <s v="Q4"/>
    <s v="Tuesday"/>
    <s v="CUST-31079"/>
    <x v="0"/>
    <x v="15"/>
    <s v="Kerala"/>
    <x v="5"/>
    <x v="5"/>
    <x v="84"/>
    <n v="1"/>
    <n v="69530"/>
    <n v="69530"/>
    <n v="15"/>
    <n v="10429.5"/>
    <n v="59100.5"/>
    <n v="0.57999999999999996"/>
    <n v="34278.29"/>
    <n v="24822.21"/>
    <n v="0.42"/>
    <x v="3"/>
    <x v="3"/>
    <x v="0"/>
    <d v="2025-12-27T00:00:00"/>
    <n v="3"/>
    <x v="0"/>
  </r>
  <r>
    <s v="AMZ-2025-00669"/>
    <d v="2025-12-23T00:00:00"/>
    <n v="2025"/>
    <x v="11"/>
    <s v="Q4"/>
    <s v="Tuesday"/>
    <s v="CUST-13552"/>
    <x v="0"/>
    <x v="52"/>
    <s v="Tripura"/>
    <x v="1"/>
    <x v="5"/>
    <x v="84"/>
    <n v="4"/>
    <n v="51500"/>
    <n v="206000"/>
    <n v="5"/>
    <n v="10300"/>
    <n v="195700"/>
    <n v="0.57999999999999996"/>
    <n v="113505.99999999999"/>
    <n v="82194.000000000015"/>
    <n v="0.4200000000000001"/>
    <x v="4"/>
    <x v="0"/>
    <x v="0"/>
    <d v="2025-12-27T00:00:00"/>
    <n v="3"/>
    <x v="0"/>
  </r>
  <r>
    <s v="AMZ-2025-00930"/>
    <d v="2025-12-23T00:00:00"/>
    <n v="2025"/>
    <x v="11"/>
    <s v="Q4"/>
    <s v="Tuesday"/>
    <s v="CUST-74178"/>
    <x v="0"/>
    <x v="39"/>
    <s v="Odisha"/>
    <x v="3"/>
    <x v="7"/>
    <x v="55"/>
    <n v="3"/>
    <n v="2550"/>
    <n v="7650"/>
    <n v="10"/>
    <n v="765"/>
    <n v="6885"/>
    <n v="0.48"/>
    <n v="3304.7999999999997"/>
    <n v="3580.2000000000003"/>
    <n v="0.52"/>
    <x v="0"/>
    <x v="0"/>
    <x v="0"/>
    <d v="2025-12-29T00:00:00"/>
    <n v="3"/>
    <x v="0"/>
  </r>
  <r>
    <s v="AMZ-2025-00472"/>
    <d v="2025-12-24T00:00:00"/>
    <n v="2025"/>
    <x v="11"/>
    <s v="Q4"/>
    <s v="Wednesday"/>
    <s v="CUST-76616"/>
    <x v="1"/>
    <x v="49"/>
    <s v="Uttarakhand"/>
    <x v="4"/>
    <x v="6"/>
    <x v="60"/>
    <n v="1"/>
    <n v="11530"/>
    <n v="11530"/>
    <n v="0"/>
    <n v="0"/>
    <n v="11530"/>
    <n v="0.52"/>
    <n v="5995.6"/>
    <n v="5534.4"/>
    <n v="0.48"/>
    <x v="6"/>
    <x v="1"/>
    <x v="1"/>
    <d v="2025-12-28T00:00:00"/>
    <m/>
    <x v="0"/>
  </r>
  <r>
    <s v="AMZ-2025-00546"/>
    <d v="2025-12-24T00:00:00"/>
    <n v="2025"/>
    <x v="11"/>
    <s v="Q4"/>
    <s v="Wednesday"/>
    <s v="CUST-18907"/>
    <x v="0"/>
    <x v="49"/>
    <s v="Uttarakhand"/>
    <x v="4"/>
    <x v="0"/>
    <x v="6"/>
    <n v="3"/>
    <n v="1620"/>
    <n v="4860"/>
    <n v="5"/>
    <n v="243"/>
    <n v="4617"/>
    <n v="0.47"/>
    <n v="2169.9899999999998"/>
    <n v="2447.0100000000002"/>
    <n v="0.53"/>
    <x v="5"/>
    <x v="2"/>
    <x v="3"/>
    <m/>
    <m/>
    <x v="1"/>
  </r>
  <r>
    <s v="AMZ-2025-00643"/>
    <d v="2025-12-24T00:00:00"/>
    <n v="2025"/>
    <x v="11"/>
    <s v="Q4"/>
    <s v="Wednesday"/>
    <s v="CUST-83519"/>
    <x v="0"/>
    <x v="53"/>
    <s v="Gujarat"/>
    <x v="2"/>
    <x v="7"/>
    <x v="22"/>
    <n v="5"/>
    <n v="7340"/>
    <n v="36700"/>
    <n v="0"/>
    <n v="0"/>
    <n v="36700"/>
    <n v="0.48"/>
    <n v="17616"/>
    <n v="19084"/>
    <n v="0.52"/>
    <x v="4"/>
    <x v="3"/>
    <x v="1"/>
    <d v="2025-12-25T00:00:00"/>
    <m/>
    <x v="0"/>
  </r>
  <r>
    <s v="AMZ-2025-00674"/>
    <d v="2025-12-24T00:00:00"/>
    <n v="2025"/>
    <x v="11"/>
    <s v="Q4"/>
    <s v="Wednesday"/>
    <s v="CUST-13552"/>
    <x v="0"/>
    <x v="52"/>
    <s v="Tripura"/>
    <x v="1"/>
    <x v="3"/>
    <x v="18"/>
    <n v="4"/>
    <n v="1680"/>
    <n v="6720"/>
    <n v="0"/>
    <n v="0"/>
    <n v="6720"/>
    <n v="0.5"/>
    <n v="3360"/>
    <n v="3360"/>
    <n v="0.5"/>
    <x v="3"/>
    <x v="2"/>
    <x v="0"/>
    <d v="2025-12-25T00:00:00"/>
    <n v="5"/>
    <x v="0"/>
  </r>
  <r>
    <s v="AMZ-2025-01249"/>
    <d v="2025-12-24T00:00:00"/>
    <n v="2025"/>
    <x v="11"/>
    <s v="Q4"/>
    <s v="Wednesday"/>
    <s v="CUST-10336"/>
    <x v="1"/>
    <x v="48"/>
    <s v="Karnataka"/>
    <x v="5"/>
    <x v="3"/>
    <x v="5"/>
    <n v="3"/>
    <n v="3480"/>
    <n v="10440"/>
    <n v="5"/>
    <n v="522"/>
    <n v="9918"/>
    <n v="0.5"/>
    <n v="4959"/>
    <n v="4959"/>
    <n v="0.5"/>
    <x v="1"/>
    <x v="3"/>
    <x v="0"/>
    <d v="2025-12-28T00:00:00"/>
    <n v="5"/>
    <x v="0"/>
  </r>
  <r>
    <s v="AMZ-2025-01575"/>
    <d v="2025-12-24T00:00:00"/>
    <n v="2025"/>
    <x v="11"/>
    <s v="Q4"/>
    <s v="Wednesday"/>
    <s v="CUST-59192"/>
    <x v="0"/>
    <x v="10"/>
    <s v="Chhattisgarh"/>
    <x v="4"/>
    <x v="0"/>
    <x v="68"/>
    <n v="4"/>
    <n v="4800"/>
    <n v="19200"/>
    <n v="10"/>
    <n v="1920"/>
    <n v="17280"/>
    <n v="0.47"/>
    <n v="8121.5999999999995"/>
    <n v="9158.4000000000015"/>
    <n v="0.53000000000000014"/>
    <x v="6"/>
    <x v="0"/>
    <x v="2"/>
    <m/>
    <m/>
    <x v="0"/>
  </r>
  <r>
    <s v="AMZ-2025-00715"/>
    <d v="2025-12-25T00:00:00"/>
    <n v="2025"/>
    <x v="11"/>
    <s v="Q4"/>
    <s v="Thursday"/>
    <s v="CUST-30635"/>
    <x v="1"/>
    <x v="47"/>
    <s v="Gujarat"/>
    <x v="2"/>
    <x v="3"/>
    <x v="15"/>
    <n v="5"/>
    <n v="2520"/>
    <n v="12600"/>
    <n v="0"/>
    <n v="0"/>
    <n v="12600"/>
    <n v="0.5"/>
    <n v="6300"/>
    <n v="6300"/>
    <n v="0.5"/>
    <x v="4"/>
    <x v="2"/>
    <x v="0"/>
    <d v="2025-12-27T00:00:00"/>
    <n v="5"/>
    <x v="0"/>
  </r>
  <r>
    <s v="AMZ-2025-01043"/>
    <d v="2025-12-25T00:00:00"/>
    <n v="2025"/>
    <x v="11"/>
    <s v="Q4"/>
    <s v="Thursday"/>
    <s v="CUST-42591"/>
    <x v="0"/>
    <x v="33"/>
    <s v="Madhya Pradesh"/>
    <x v="2"/>
    <x v="3"/>
    <x v="54"/>
    <n v="5"/>
    <n v="2550"/>
    <n v="12750"/>
    <n v="0"/>
    <n v="0"/>
    <n v="12750"/>
    <n v="0.5"/>
    <n v="6375"/>
    <n v="6375"/>
    <n v="0.5"/>
    <x v="0"/>
    <x v="1"/>
    <x v="0"/>
    <d v="2025-12-27T00:00:00"/>
    <n v="4"/>
    <x v="0"/>
  </r>
  <r>
    <s v="AMZ-2025-01195"/>
    <d v="2025-12-25T00:00:00"/>
    <n v="2025"/>
    <x v="11"/>
    <s v="Q4"/>
    <s v="Thursday"/>
    <s v="CUST-15778"/>
    <x v="1"/>
    <x v="22"/>
    <s v="Delhi"/>
    <x v="0"/>
    <x v="1"/>
    <x v="9"/>
    <n v="2"/>
    <n v="350"/>
    <n v="700"/>
    <n v="0"/>
    <n v="0"/>
    <n v="700"/>
    <n v="0.35"/>
    <n v="244.99999999999997"/>
    <n v="455"/>
    <n v="0.65"/>
    <x v="2"/>
    <x v="1"/>
    <x v="1"/>
    <d v="2026-01-01T00:00:00"/>
    <m/>
    <x v="0"/>
  </r>
  <r>
    <s v="AMZ-2025-00097"/>
    <d v="2025-12-26T00:00:00"/>
    <n v="2025"/>
    <x v="11"/>
    <s v="Q4"/>
    <s v="Friday"/>
    <s v="CUST-34914"/>
    <x v="0"/>
    <x v="16"/>
    <s v="Tripura"/>
    <x v="1"/>
    <x v="5"/>
    <x v="79"/>
    <n v="3"/>
    <n v="66060"/>
    <n v="198180"/>
    <n v="25"/>
    <n v="49545"/>
    <n v="148635"/>
    <n v="0.57999999999999996"/>
    <n v="86208.299999999988"/>
    <n v="62426.700000000012"/>
    <n v="0.4200000000000001"/>
    <x v="4"/>
    <x v="0"/>
    <x v="2"/>
    <m/>
    <m/>
    <x v="0"/>
  </r>
  <r>
    <s v="AMZ-2025-00176"/>
    <d v="2025-12-26T00:00:00"/>
    <n v="2025"/>
    <x v="11"/>
    <s v="Q4"/>
    <s v="Friday"/>
    <s v="CUST-62976"/>
    <x v="1"/>
    <x v="27"/>
    <s v="West Bengal"/>
    <x v="3"/>
    <x v="6"/>
    <x v="45"/>
    <n v="1"/>
    <n v="11890"/>
    <n v="11890"/>
    <n v="10"/>
    <n v="1189"/>
    <n v="10701"/>
    <n v="0.52"/>
    <n v="5564.52"/>
    <n v="5136.4799999999996"/>
    <n v="0.48"/>
    <x v="1"/>
    <x v="3"/>
    <x v="4"/>
    <m/>
    <m/>
    <x v="0"/>
  </r>
  <r>
    <s v="AMZ-2025-00296"/>
    <d v="2025-12-26T00:00:00"/>
    <n v="2025"/>
    <x v="11"/>
    <s v="Q4"/>
    <s v="Friday"/>
    <s v="CUST-72518"/>
    <x v="1"/>
    <x v="13"/>
    <s v="Uttar Pradesh"/>
    <x v="0"/>
    <x v="1"/>
    <x v="20"/>
    <n v="2"/>
    <n v="1200"/>
    <n v="2400"/>
    <n v="10"/>
    <n v="240"/>
    <n v="2160"/>
    <n v="0.35"/>
    <n v="756"/>
    <n v="1404"/>
    <n v="0.65"/>
    <x v="4"/>
    <x v="0"/>
    <x v="2"/>
    <m/>
    <m/>
    <x v="0"/>
  </r>
  <r>
    <s v="AMZ-2025-00307"/>
    <d v="2025-12-26T00:00:00"/>
    <n v="2025"/>
    <x v="11"/>
    <s v="Q4"/>
    <s v="Friday"/>
    <s v="CUST-52176"/>
    <x v="1"/>
    <x v="12"/>
    <s v="Andhra Pradesh"/>
    <x v="5"/>
    <x v="0"/>
    <x v="76"/>
    <n v="2"/>
    <n v="1660"/>
    <n v="3320"/>
    <n v="25"/>
    <n v="830"/>
    <n v="2490"/>
    <n v="0.47"/>
    <n v="1170.3"/>
    <n v="1319.7"/>
    <n v="0.53"/>
    <x v="3"/>
    <x v="0"/>
    <x v="4"/>
    <m/>
    <m/>
    <x v="0"/>
  </r>
  <r>
    <s v="AMZ-2025-00314"/>
    <d v="2025-12-26T00:00:00"/>
    <n v="2025"/>
    <x v="11"/>
    <s v="Q4"/>
    <s v="Friday"/>
    <s v="CUST-30379"/>
    <x v="0"/>
    <x v="58"/>
    <s v="Kerala"/>
    <x v="5"/>
    <x v="1"/>
    <x v="21"/>
    <n v="1"/>
    <n v="810"/>
    <n v="810"/>
    <n v="30"/>
    <n v="243"/>
    <n v="567"/>
    <n v="0.35"/>
    <n v="198.45"/>
    <n v="368.55"/>
    <n v="0.65"/>
    <x v="0"/>
    <x v="3"/>
    <x v="4"/>
    <m/>
    <m/>
    <x v="0"/>
  </r>
  <r>
    <s v="AMZ-2025-00412"/>
    <d v="2025-12-26T00:00:00"/>
    <n v="2025"/>
    <x v="11"/>
    <s v="Q4"/>
    <s v="Friday"/>
    <s v="CUST-19358"/>
    <x v="0"/>
    <x v="10"/>
    <s v="Chhattisgarh"/>
    <x v="4"/>
    <x v="6"/>
    <x v="17"/>
    <n v="1"/>
    <n v="3320"/>
    <n v="3320"/>
    <n v="10"/>
    <n v="332"/>
    <n v="2988"/>
    <n v="0.52"/>
    <n v="1553.76"/>
    <n v="1434.24"/>
    <n v="0.48"/>
    <x v="4"/>
    <x v="3"/>
    <x v="0"/>
    <d v="2025-12-30T00:00:00"/>
    <n v="4"/>
    <x v="0"/>
  </r>
  <r>
    <s v="AMZ-2025-00513"/>
    <d v="2025-12-26T00:00:00"/>
    <n v="2025"/>
    <x v="11"/>
    <s v="Q4"/>
    <s v="Friday"/>
    <s v="CUST-78937"/>
    <x v="1"/>
    <x v="47"/>
    <s v="Gujarat"/>
    <x v="2"/>
    <x v="6"/>
    <x v="17"/>
    <n v="5"/>
    <n v="7070"/>
    <n v="35350"/>
    <n v="15"/>
    <n v="5302.5"/>
    <n v="30047.5"/>
    <n v="0.52"/>
    <n v="15624.7"/>
    <n v="14422.8"/>
    <n v="0.48"/>
    <x v="5"/>
    <x v="1"/>
    <x v="0"/>
    <d v="2025-12-28T00:00:00"/>
    <n v="3"/>
    <x v="0"/>
  </r>
  <r>
    <s v="AMZ-2025-00768"/>
    <d v="2025-12-26T00:00:00"/>
    <n v="2025"/>
    <x v="11"/>
    <s v="Q4"/>
    <s v="Friday"/>
    <s v="CUST-44675"/>
    <x v="0"/>
    <x v="51"/>
    <s v="Madhya Pradesh"/>
    <x v="2"/>
    <x v="1"/>
    <x v="2"/>
    <n v="1"/>
    <n v="940"/>
    <n v="940"/>
    <n v="5"/>
    <n v="47"/>
    <n v="893"/>
    <n v="0.35"/>
    <n v="312.54999999999995"/>
    <n v="580.45000000000005"/>
    <n v="0.65"/>
    <x v="2"/>
    <x v="3"/>
    <x v="0"/>
    <d v="2025-12-29T00:00:00"/>
    <n v="5"/>
    <x v="0"/>
  </r>
  <r>
    <s v="AMZ-2025-00803"/>
    <d v="2025-12-26T00:00:00"/>
    <n v="2025"/>
    <x v="11"/>
    <s v="Q4"/>
    <s v="Friday"/>
    <s v="CUST-29080"/>
    <x v="0"/>
    <x v="3"/>
    <s v="Goa"/>
    <x v="2"/>
    <x v="1"/>
    <x v="66"/>
    <n v="1"/>
    <n v="410"/>
    <n v="410"/>
    <n v="0"/>
    <n v="0"/>
    <n v="410"/>
    <n v="0.35"/>
    <n v="143.5"/>
    <n v="266.5"/>
    <n v="0.65"/>
    <x v="0"/>
    <x v="2"/>
    <x v="4"/>
    <m/>
    <m/>
    <x v="0"/>
  </r>
  <r>
    <s v="AMZ-2025-01085"/>
    <d v="2025-12-26T00:00:00"/>
    <n v="2025"/>
    <x v="11"/>
    <s v="Q4"/>
    <s v="Friday"/>
    <s v="CUST-51704"/>
    <x v="0"/>
    <x v="23"/>
    <s v="Manipur"/>
    <x v="1"/>
    <x v="1"/>
    <x v="41"/>
    <n v="4"/>
    <n v="1000"/>
    <n v="4000"/>
    <n v="0"/>
    <n v="0"/>
    <n v="4000"/>
    <n v="0.35"/>
    <n v="1400"/>
    <n v="2600"/>
    <n v="0.65"/>
    <x v="0"/>
    <x v="1"/>
    <x v="0"/>
    <d v="2026-01-01T00:00:00"/>
    <n v="5"/>
    <x v="0"/>
  </r>
  <r>
    <s v="AMZ-2025-01226"/>
    <d v="2025-12-26T00:00:00"/>
    <n v="2025"/>
    <x v="11"/>
    <s v="Q4"/>
    <s v="Friday"/>
    <s v="CUST-91927"/>
    <x v="0"/>
    <x v="2"/>
    <s v="Haryana"/>
    <x v="0"/>
    <x v="1"/>
    <x v="21"/>
    <n v="5"/>
    <n v="950"/>
    <n v="4750"/>
    <n v="0"/>
    <n v="0"/>
    <n v="4750"/>
    <n v="0.35"/>
    <n v="1662.5"/>
    <n v="3087.5"/>
    <n v="0.65"/>
    <x v="2"/>
    <x v="1"/>
    <x v="4"/>
    <m/>
    <m/>
    <x v="0"/>
  </r>
  <r>
    <s v="AMZ-2025-00085"/>
    <d v="2025-12-27T00:00:00"/>
    <n v="2025"/>
    <x v="11"/>
    <s v="Q4"/>
    <s v="Saturday"/>
    <s v="CUST-63424"/>
    <x v="0"/>
    <x v="0"/>
    <s v="Rajasthan"/>
    <x v="0"/>
    <x v="1"/>
    <x v="3"/>
    <n v="4"/>
    <n v="640"/>
    <n v="2560"/>
    <n v="0"/>
    <n v="0"/>
    <n v="2560"/>
    <n v="0.35"/>
    <n v="896"/>
    <n v="1664"/>
    <n v="0.65"/>
    <x v="3"/>
    <x v="2"/>
    <x v="0"/>
    <d v="2026-01-01T00:00:00"/>
    <n v="4"/>
    <x v="0"/>
  </r>
  <r>
    <s v="AMZ-2025-00434"/>
    <d v="2025-12-27T00:00:00"/>
    <n v="2025"/>
    <x v="11"/>
    <s v="Q4"/>
    <s v="Saturday"/>
    <s v="CUST-51505"/>
    <x v="0"/>
    <x v="29"/>
    <s v="Telangana"/>
    <x v="5"/>
    <x v="5"/>
    <x v="84"/>
    <n v="4"/>
    <n v="10260"/>
    <n v="41040"/>
    <n v="10"/>
    <n v="4104"/>
    <n v="36936"/>
    <n v="0.57999999999999996"/>
    <n v="21422.879999999997"/>
    <n v="15513.120000000003"/>
    <n v="0.4200000000000001"/>
    <x v="0"/>
    <x v="0"/>
    <x v="2"/>
    <m/>
    <m/>
    <x v="0"/>
  </r>
  <r>
    <s v="AMZ-2025-01602"/>
    <d v="2025-12-27T00:00:00"/>
    <n v="2025"/>
    <x v="11"/>
    <s v="Q4"/>
    <s v="Saturday"/>
    <s v="CUST-87356"/>
    <x v="1"/>
    <x v="47"/>
    <s v="Gujarat"/>
    <x v="2"/>
    <x v="1"/>
    <x v="3"/>
    <n v="2"/>
    <n v="860"/>
    <n v="1720"/>
    <n v="30"/>
    <n v="516"/>
    <n v="1204"/>
    <n v="0.35"/>
    <n v="421.4"/>
    <n v="782.6"/>
    <n v="0.65"/>
    <x v="3"/>
    <x v="0"/>
    <x v="0"/>
    <d v="2025-12-29T00:00:00"/>
    <n v="5"/>
    <x v="0"/>
  </r>
  <r>
    <s v="AMZ-2025-01653"/>
    <d v="2025-12-27T00:00:00"/>
    <n v="2025"/>
    <x v="11"/>
    <s v="Q4"/>
    <s v="Saturday"/>
    <s v="CUST-27361"/>
    <x v="1"/>
    <x v="14"/>
    <s v="Bihar"/>
    <x v="3"/>
    <x v="7"/>
    <x v="37"/>
    <n v="5"/>
    <n v="8200"/>
    <n v="41000"/>
    <n v="25"/>
    <n v="10250"/>
    <n v="30750"/>
    <n v="0.48"/>
    <n v="14760"/>
    <n v="15990"/>
    <n v="0.52"/>
    <x v="1"/>
    <x v="3"/>
    <x v="0"/>
    <d v="2025-12-30T00:00:00"/>
    <n v="5"/>
    <x v="0"/>
  </r>
  <r>
    <s v="AMZ-2025-00523"/>
    <d v="2025-12-28T00:00:00"/>
    <n v="2025"/>
    <x v="11"/>
    <s v="Q4"/>
    <s v="Sunday"/>
    <s v="CUST-95823"/>
    <x v="1"/>
    <x v="7"/>
    <s v="Goa"/>
    <x v="2"/>
    <x v="4"/>
    <x v="25"/>
    <n v="4"/>
    <n v="220"/>
    <n v="880"/>
    <n v="0"/>
    <n v="0"/>
    <n v="880"/>
    <n v="0.62"/>
    <n v="545.6"/>
    <n v="334.4"/>
    <n v="0.37999999999999995"/>
    <x v="5"/>
    <x v="2"/>
    <x v="3"/>
    <m/>
    <m/>
    <x v="1"/>
  </r>
  <r>
    <s v="AMZ-2025-00902"/>
    <d v="2025-12-28T00:00:00"/>
    <n v="2025"/>
    <x v="11"/>
    <s v="Q4"/>
    <s v="Sunday"/>
    <s v="CUST-60432"/>
    <x v="1"/>
    <x v="46"/>
    <s v="Delhi"/>
    <x v="0"/>
    <x v="2"/>
    <x v="13"/>
    <n v="3"/>
    <n v="3830"/>
    <n v="11490"/>
    <n v="10"/>
    <n v="1149"/>
    <n v="10341"/>
    <n v="0.45"/>
    <n v="4653.45"/>
    <n v="5687.55"/>
    <n v="0.55000000000000004"/>
    <x v="5"/>
    <x v="1"/>
    <x v="2"/>
    <m/>
    <m/>
    <x v="0"/>
  </r>
  <r>
    <s v="AMZ-2025-01130"/>
    <d v="2025-12-28T00:00:00"/>
    <n v="2025"/>
    <x v="11"/>
    <s v="Q4"/>
    <s v="Sunday"/>
    <s v="CUST-40007"/>
    <x v="0"/>
    <x v="31"/>
    <s v="Chhattisgarh"/>
    <x v="4"/>
    <x v="2"/>
    <x v="24"/>
    <n v="3"/>
    <n v="3730"/>
    <n v="11190"/>
    <n v="10"/>
    <n v="1119"/>
    <n v="10071"/>
    <n v="0.45"/>
    <n v="4531.95"/>
    <n v="5539.05"/>
    <n v="0.55000000000000004"/>
    <x v="0"/>
    <x v="1"/>
    <x v="0"/>
    <d v="2025-12-31T00:00:00"/>
    <n v="5"/>
    <x v="0"/>
  </r>
  <r>
    <s v="AMZ-2025-00576"/>
    <d v="2025-12-29T00:00:00"/>
    <n v="2025"/>
    <x v="11"/>
    <s v="Q4"/>
    <s v="Monday"/>
    <s v="CUST-82140"/>
    <x v="0"/>
    <x v="1"/>
    <s v="Assam"/>
    <x v="1"/>
    <x v="5"/>
    <x v="14"/>
    <n v="3"/>
    <n v="83590"/>
    <n v="250770"/>
    <n v="25"/>
    <n v="62692.5"/>
    <n v="188077.5"/>
    <n v="0.57999999999999996"/>
    <n v="109084.95"/>
    <n v="78992.55"/>
    <n v="0.42000000000000004"/>
    <x v="2"/>
    <x v="3"/>
    <x v="0"/>
    <d v="2026-01-04T00:00:00"/>
    <n v="3"/>
    <x v="0"/>
  </r>
  <r>
    <s v="AMZ-2025-00152"/>
    <d v="2025-12-30T00:00:00"/>
    <n v="2025"/>
    <x v="11"/>
    <s v="Q4"/>
    <s v="Tuesday"/>
    <s v="CUST-59857"/>
    <x v="0"/>
    <x v="1"/>
    <s v="Assam"/>
    <x v="1"/>
    <x v="0"/>
    <x v="49"/>
    <n v="5"/>
    <n v="6690"/>
    <n v="33450"/>
    <n v="30"/>
    <n v="10035"/>
    <n v="23415"/>
    <n v="0.47"/>
    <n v="11005.05"/>
    <n v="12409.95"/>
    <n v="0.53"/>
    <x v="4"/>
    <x v="1"/>
    <x v="0"/>
    <d v="2026-01-01T00:00:00"/>
    <n v="4"/>
    <x v="0"/>
  </r>
  <r>
    <s v="AMZ-2025-00456"/>
    <d v="2025-12-30T00:00:00"/>
    <n v="2025"/>
    <x v="11"/>
    <s v="Q4"/>
    <s v="Tuesday"/>
    <s v="CUST-66333"/>
    <x v="0"/>
    <x v="7"/>
    <s v="Goa"/>
    <x v="2"/>
    <x v="6"/>
    <x v="45"/>
    <n v="4"/>
    <n v="3550"/>
    <n v="14200"/>
    <n v="10"/>
    <n v="1420"/>
    <n v="12780"/>
    <n v="0.52"/>
    <n v="6645.6"/>
    <n v="6134.4"/>
    <n v="0.48"/>
    <x v="6"/>
    <x v="3"/>
    <x v="2"/>
    <m/>
    <m/>
    <x v="0"/>
  </r>
  <r>
    <s v="AMZ-2025-00810"/>
    <d v="2025-12-30T00:00:00"/>
    <n v="2025"/>
    <x v="11"/>
    <s v="Q4"/>
    <s v="Tuesday"/>
    <s v="CUST-59672"/>
    <x v="1"/>
    <x v="24"/>
    <s v="Maharashtra"/>
    <x v="2"/>
    <x v="6"/>
    <x v="62"/>
    <n v="5"/>
    <n v="2440"/>
    <n v="12200"/>
    <n v="15"/>
    <n v="1830"/>
    <n v="10370"/>
    <n v="0.52"/>
    <n v="5392.4000000000005"/>
    <n v="4977.5999999999995"/>
    <n v="0.47999999999999993"/>
    <x v="5"/>
    <x v="1"/>
    <x v="0"/>
    <d v="2026-01-06T00:00:00"/>
    <n v="4"/>
    <x v="0"/>
  </r>
  <r>
    <s v="AMZ-2025-01300"/>
    <d v="2025-12-30T00:00:00"/>
    <n v="2025"/>
    <x v="11"/>
    <s v="Q4"/>
    <s v="Tuesday"/>
    <s v="CUST-95990"/>
    <x v="1"/>
    <x v="39"/>
    <s v="Odisha"/>
    <x v="3"/>
    <x v="1"/>
    <x v="9"/>
    <n v="2"/>
    <n v="710"/>
    <n v="1420"/>
    <n v="30"/>
    <n v="426"/>
    <n v="994"/>
    <n v="0.35"/>
    <n v="347.9"/>
    <n v="646.1"/>
    <n v="0.65"/>
    <x v="2"/>
    <x v="3"/>
    <x v="0"/>
    <d v="2025-12-31T00:00:00"/>
    <n v="5"/>
    <x v="0"/>
  </r>
  <r>
    <s v="AMZ-2025-00199"/>
    <d v="2025-12-31T00:00:00"/>
    <n v="2025"/>
    <x v="11"/>
    <s v="Q4"/>
    <s v="Wednesday"/>
    <s v="CUST-19016"/>
    <x v="0"/>
    <x v="49"/>
    <s v="Uttarakhand"/>
    <x v="4"/>
    <x v="7"/>
    <x v="29"/>
    <n v="5"/>
    <n v="4030"/>
    <n v="20150"/>
    <n v="10"/>
    <n v="2015"/>
    <n v="18135"/>
    <n v="0.48"/>
    <n v="8704.7999999999993"/>
    <n v="9430.2000000000007"/>
    <n v="0.52"/>
    <x v="2"/>
    <x v="1"/>
    <x v="1"/>
    <d v="2026-01-06T00:00:00"/>
    <m/>
    <x v="0"/>
  </r>
  <r>
    <s v="AMZ-2025-00252"/>
    <d v="2025-12-31T00:00:00"/>
    <n v="2025"/>
    <x v="11"/>
    <s v="Q4"/>
    <s v="Wednesday"/>
    <s v="CUST-45954"/>
    <x v="0"/>
    <x v="26"/>
    <s v="Uttarakhand"/>
    <x v="4"/>
    <x v="5"/>
    <x v="79"/>
    <n v="4"/>
    <n v="84920"/>
    <n v="339680"/>
    <n v="20"/>
    <n v="67936"/>
    <n v="271744"/>
    <n v="0.57999999999999996"/>
    <n v="157611.51999999999"/>
    <n v="114132.48000000001"/>
    <n v="0.42000000000000004"/>
    <x v="2"/>
    <x v="3"/>
    <x v="0"/>
    <d v="2026-01-02T00:00:00"/>
    <n v="4"/>
    <x v="0"/>
  </r>
  <r>
    <s v="AMZ-2025-00386"/>
    <d v="2025-12-31T00:00:00"/>
    <n v="2025"/>
    <x v="11"/>
    <s v="Q4"/>
    <s v="Wednesday"/>
    <s v="CUST-94874"/>
    <x v="1"/>
    <x v="55"/>
    <s v="Uttar Pradesh"/>
    <x v="0"/>
    <x v="3"/>
    <x v="59"/>
    <n v="5"/>
    <n v="4770"/>
    <n v="23850"/>
    <n v="10"/>
    <n v="2385"/>
    <n v="21465"/>
    <n v="0.5"/>
    <n v="10732.5"/>
    <n v="10732.5"/>
    <n v="0.5"/>
    <x v="1"/>
    <x v="0"/>
    <x v="0"/>
    <d v="2026-01-01T00:00:00"/>
    <n v="5"/>
    <x v="0"/>
  </r>
  <r>
    <s v="AMZ-2025-00566"/>
    <d v="2025-12-31T00:00:00"/>
    <n v="2025"/>
    <x v="11"/>
    <s v="Q4"/>
    <s v="Wednesday"/>
    <s v="CUST-97747"/>
    <x v="0"/>
    <x v="23"/>
    <s v="Manipur"/>
    <x v="1"/>
    <x v="0"/>
    <x v="12"/>
    <n v="1"/>
    <n v="970"/>
    <n v="970"/>
    <n v="0"/>
    <n v="0"/>
    <n v="970"/>
    <n v="0.47"/>
    <n v="455.9"/>
    <n v="514.1"/>
    <n v="0.53"/>
    <x v="2"/>
    <x v="2"/>
    <x v="4"/>
    <m/>
    <m/>
    <x v="0"/>
  </r>
  <r>
    <s v="AMZ-2025-00569"/>
    <d v="2025-12-31T00:00:00"/>
    <n v="2025"/>
    <x v="11"/>
    <s v="Q4"/>
    <s v="Wednesday"/>
    <s v="CUST-89593"/>
    <x v="1"/>
    <x v="20"/>
    <s v="Maharashtra"/>
    <x v="2"/>
    <x v="4"/>
    <x v="72"/>
    <n v="5"/>
    <n v="820"/>
    <n v="4100"/>
    <n v="25"/>
    <n v="1025"/>
    <n v="3075"/>
    <n v="0.62"/>
    <n v="1906.5"/>
    <n v="1168.5"/>
    <n v="0.38"/>
    <x v="6"/>
    <x v="2"/>
    <x v="0"/>
    <d v="2026-01-06T00:00:00"/>
    <n v="4"/>
    <x v="0"/>
  </r>
  <r>
    <s v="AMZ-2025-01357"/>
    <d v="2025-12-31T00:00:00"/>
    <n v="2025"/>
    <x v="11"/>
    <s v="Q4"/>
    <s v="Wednesday"/>
    <s v="CUST-27154"/>
    <x v="0"/>
    <x v="9"/>
    <s v="Maharashtra"/>
    <x v="2"/>
    <x v="1"/>
    <x v="20"/>
    <n v="5"/>
    <n v="1270"/>
    <n v="6350"/>
    <n v="30"/>
    <n v="1905"/>
    <n v="4445"/>
    <n v="0.35"/>
    <n v="1555.75"/>
    <n v="2889.25"/>
    <n v="0.65"/>
    <x v="0"/>
    <x v="0"/>
    <x v="0"/>
    <d v="2026-01-03T00:00:00"/>
    <n v="3"/>
    <x v="0"/>
  </r>
  <r>
    <s v="AMZ-2026-01568"/>
    <d v="2026-01-01T00:00:00"/>
    <n v="2026"/>
    <x v="0"/>
    <s v="Q1"/>
    <s v="Thursday"/>
    <s v="CUST-32431"/>
    <x v="0"/>
    <x v="21"/>
    <s v="Meghalaya"/>
    <x v="1"/>
    <x v="0"/>
    <x v="76"/>
    <n v="2"/>
    <n v="2200"/>
    <n v="4400"/>
    <n v="20"/>
    <n v="880"/>
    <n v="3520"/>
    <n v="0.47"/>
    <n v="1654.3999999999999"/>
    <n v="1865.6000000000001"/>
    <n v="0.53"/>
    <x v="0"/>
    <x v="0"/>
    <x v="4"/>
    <m/>
    <m/>
    <x v="0"/>
  </r>
  <r>
    <s v="AMZ-2026-00192"/>
    <d v="2026-01-02T00:00:00"/>
    <n v="2026"/>
    <x v="0"/>
    <s v="Q1"/>
    <s v="Friday"/>
    <s v="CUST-71069"/>
    <x v="1"/>
    <x v="3"/>
    <s v="Goa"/>
    <x v="2"/>
    <x v="2"/>
    <x v="77"/>
    <n v="1"/>
    <n v="1130"/>
    <n v="1130"/>
    <n v="5"/>
    <n v="56.5"/>
    <n v="1073.5"/>
    <n v="0.45"/>
    <n v="483.07499999999999"/>
    <n v="590.42499999999995"/>
    <n v="0.54999999999999993"/>
    <x v="4"/>
    <x v="0"/>
    <x v="0"/>
    <d v="2026-01-05T00:00:00"/>
    <n v="5"/>
    <x v="0"/>
  </r>
  <r>
    <s v="AMZ-2026-00504"/>
    <d v="2026-01-02T00:00:00"/>
    <n v="2026"/>
    <x v="0"/>
    <s v="Q1"/>
    <s v="Friday"/>
    <s v="CUST-25129"/>
    <x v="0"/>
    <x v="2"/>
    <s v="Haryana"/>
    <x v="0"/>
    <x v="2"/>
    <x v="24"/>
    <n v="5"/>
    <n v="370"/>
    <n v="1850"/>
    <n v="0"/>
    <n v="0"/>
    <n v="1850"/>
    <n v="0.45"/>
    <n v="832.5"/>
    <n v="1017.5"/>
    <n v="0.55000000000000004"/>
    <x v="5"/>
    <x v="2"/>
    <x v="0"/>
    <d v="2026-01-08T00:00:00"/>
    <n v="4"/>
    <x v="0"/>
  </r>
  <r>
    <s v="AMZ-2026-01192"/>
    <d v="2026-01-03T00:00:00"/>
    <n v="2026"/>
    <x v="0"/>
    <s v="Q1"/>
    <s v="Saturday"/>
    <s v="CUST-15778"/>
    <x v="1"/>
    <x v="22"/>
    <s v="Delhi"/>
    <x v="0"/>
    <x v="1"/>
    <x v="3"/>
    <n v="2"/>
    <n v="1080"/>
    <n v="2160"/>
    <n v="5"/>
    <n v="108"/>
    <n v="2052"/>
    <n v="0.35"/>
    <n v="718.19999999999993"/>
    <n v="1333.8000000000002"/>
    <n v="0.65000000000000013"/>
    <x v="6"/>
    <x v="0"/>
    <x v="0"/>
    <d v="2026-01-09T00:00:00"/>
    <n v="3"/>
    <x v="0"/>
  </r>
  <r>
    <s v="AMZ-2026-01332"/>
    <d v="2026-01-03T00:00:00"/>
    <n v="2026"/>
    <x v="0"/>
    <s v="Q1"/>
    <s v="Saturday"/>
    <s v="CUST-12552"/>
    <x v="1"/>
    <x v="52"/>
    <s v="Tripura"/>
    <x v="1"/>
    <x v="4"/>
    <x v="25"/>
    <n v="1"/>
    <n v="520"/>
    <n v="520"/>
    <n v="25"/>
    <n v="130"/>
    <n v="390"/>
    <n v="0.62"/>
    <n v="241.8"/>
    <n v="148.19999999999999"/>
    <n v="0.37999999999999995"/>
    <x v="6"/>
    <x v="3"/>
    <x v="0"/>
    <d v="2026-01-09T00:00:00"/>
    <n v="4"/>
    <x v="0"/>
  </r>
  <r>
    <s v="AMZ-2026-01476"/>
    <d v="2026-01-03T00:00:00"/>
    <n v="2026"/>
    <x v="0"/>
    <s v="Q1"/>
    <s v="Saturday"/>
    <s v="CUST-82848"/>
    <x v="1"/>
    <x v="31"/>
    <s v="Chhattisgarh"/>
    <x v="4"/>
    <x v="6"/>
    <x v="43"/>
    <n v="5"/>
    <n v="5740"/>
    <n v="28700"/>
    <n v="30"/>
    <n v="8610"/>
    <n v="20090"/>
    <n v="0.52"/>
    <n v="10446.800000000001"/>
    <n v="9643.1999999999989"/>
    <n v="0.47999999999999993"/>
    <x v="4"/>
    <x v="0"/>
    <x v="0"/>
    <d v="2026-01-07T00:00:00"/>
    <n v="3"/>
    <x v="0"/>
  </r>
  <r>
    <s v="AMZ-2026-01703"/>
    <d v="2026-01-03T00:00:00"/>
    <n v="2026"/>
    <x v="0"/>
    <s v="Q1"/>
    <s v="Saturday"/>
    <s v="CUST-15273"/>
    <x v="0"/>
    <x v="41"/>
    <s v="Punjab"/>
    <x v="0"/>
    <x v="5"/>
    <x v="10"/>
    <n v="4"/>
    <n v="75260"/>
    <n v="301040"/>
    <n v="5"/>
    <n v="15052"/>
    <n v="285988"/>
    <n v="0.57999999999999996"/>
    <n v="165873.03999999998"/>
    <n v="120114.96000000002"/>
    <n v="0.4200000000000001"/>
    <x v="2"/>
    <x v="3"/>
    <x v="3"/>
    <m/>
    <m/>
    <x v="1"/>
  </r>
  <r>
    <s v="AMZ-2026-00474"/>
    <d v="2026-01-05T00:00:00"/>
    <n v="2026"/>
    <x v="0"/>
    <s v="Q1"/>
    <s v="Monday"/>
    <s v="CUST-87992"/>
    <x v="0"/>
    <x v="50"/>
    <s v="Bihar"/>
    <x v="3"/>
    <x v="5"/>
    <x v="82"/>
    <n v="4"/>
    <n v="44000"/>
    <n v="176000"/>
    <n v="0"/>
    <n v="0"/>
    <n v="176000"/>
    <n v="0.57999999999999996"/>
    <n v="102080"/>
    <n v="73920"/>
    <n v="0.42"/>
    <x v="5"/>
    <x v="2"/>
    <x v="4"/>
    <m/>
    <m/>
    <x v="0"/>
  </r>
  <r>
    <s v="AMZ-2026-00749"/>
    <d v="2026-01-05T00:00:00"/>
    <n v="2026"/>
    <x v="0"/>
    <s v="Q1"/>
    <s v="Monday"/>
    <s v="CUST-77033"/>
    <x v="0"/>
    <x v="40"/>
    <s v="Uttar Pradesh"/>
    <x v="0"/>
    <x v="6"/>
    <x v="85"/>
    <n v="3"/>
    <n v="10520"/>
    <n v="31560"/>
    <n v="10"/>
    <n v="3156"/>
    <n v="28404"/>
    <n v="0.52"/>
    <n v="14770.08"/>
    <n v="13633.92"/>
    <n v="0.48"/>
    <x v="4"/>
    <x v="0"/>
    <x v="0"/>
    <d v="2026-01-11T00:00:00"/>
    <n v="3"/>
    <x v="0"/>
  </r>
  <r>
    <s v="AMZ-2026-01577"/>
    <d v="2026-01-05T00:00:00"/>
    <n v="2026"/>
    <x v="0"/>
    <s v="Q1"/>
    <s v="Monday"/>
    <s v="CUST-96673"/>
    <x v="1"/>
    <x v="17"/>
    <s v="Rajasthan"/>
    <x v="0"/>
    <x v="6"/>
    <x v="17"/>
    <n v="4"/>
    <n v="11760"/>
    <n v="47040"/>
    <n v="10"/>
    <n v="4704"/>
    <n v="42336"/>
    <n v="0.52"/>
    <n v="22014.720000000001"/>
    <n v="20321.28"/>
    <n v="0.48"/>
    <x v="1"/>
    <x v="3"/>
    <x v="0"/>
    <d v="2026-01-11T00:00:00"/>
    <n v="5"/>
    <x v="0"/>
  </r>
  <r>
    <s v="AMZ-2026-00014"/>
    <d v="2026-01-06T00:00:00"/>
    <n v="2026"/>
    <x v="0"/>
    <s v="Q1"/>
    <s v="Tuesday"/>
    <s v="CUST-38760"/>
    <x v="1"/>
    <x v="10"/>
    <s v="Chhattisgarh"/>
    <x v="4"/>
    <x v="5"/>
    <x v="32"/>
    <n v="1"/>
    <n v="34350"/>
    <n v="34350"/>
    <n v="5"/>
    <n v="1717.5"/>
    <n v="32632.5"/>
    <n v="0.57999999999999996"/>
    <n v="18926.849999999999"/>
    <n v="13705.650000000001"/>
    <n v="0.42000000000000004"/>
    <x v="5"/>
    <x v="3"/>
    <x v="0"/>
    <d v="2026-01-07T00:00:00"/>
    <n v="5"/>
    <x v="0"/>
  </r>
  <r>
    <s v="AMZ-2026-00180"/>
    <d v="2026-01-06T00:00:00"/>
    <n v="2026"/>
    <x v="0"/>
    <s v="Q1"/>
    <s v="Tuesday"/>
    <s v="CUST-16734"/>
    <x v="1"/>
    <x v="17"/>
    <s v="Rajasthan"/>
    <x v="0"/>
    <x v="1"/>
    <x v="51"/>
    <n v="4"/>
    <n v="670"/>
    <n v="2680"/>
    <n v="10"/>
    <n v="268"/>
    <n v="2412"/>
    <n v="0.35"/>
    <n v="844.19999999999993"/>
    <n v="1567.8000000000002"/>
    <n v="0.65"/>
    <x v="0"/>
    <x v="1"/>
    <x v="0"/>
    <d v="2026-01-10T00:00:00"/>
    <n v="3"/>
    <x v="0"/>
  </r>
  <r>
    <s v="AMZ-2026-01252"/>
    <d v="2026-01-06T00:00:00"/>
    <n v="2026"/>
    <x v="0"/>
    <s v="Q1"/>
    <s v="Tuesday"/>
    <s v="CUST-60328"/>
    <x v="0"/>
    <x v="22"/>
    <s v="Haryana"/>
    <x v="0"/>
    <x v="1"/>
    <x v="57"/>
    <n v="3"/>
    <n v="980"/>
    <n v="2940"/>
    <n v="5"/>
    <n v="147"/>
    <n v="2793"/>
    <n v="0.35"/>
    <n v="977.55"/>
    <n v="1815.45"/>
    <n v="0.65"/>
    <x v="0"/>
    <x v="0"/>
    <x v="3"/>
    <m/>
    <m/>
    <x v="1"/>
  </r>
  <r>
    <s v="AMZ-2026-01276"/>
    <d v="2026-01-06T00:00:00"/>
    <n v="2026"/>
    <x v="0"/>
    <s v="Q1"/>
    <s v="Tuesday"/>
    <s v="CUST-25014"/>
    <x v="0"/>
    <x v="10"/>
    <s v="Chhattisgarh"/>
    <x v="4"/>
    <x v="3"/>
    <x v="53"/>
    <n v="5"/>
    <n v="1980"/>
    <n v="9900"/>
    <n v="10"/>
    <n v="990"/>
    <n v="8910"/>
    <n v="0.5"/>
    <n v="4455"/>
    <n v="4455"/>
    <n v="0.5"/>
    <x v="5"/>
    <x v="1"/>
    <x v="0"/>
    <d v="2026-01-12T00:00:00"/>
    <n v="5"/>
    <x v="0"/>
  </r>
  <r>
    <s v="AMZ-2026-01561"/>
    <d v="2026-01-06T00:00:00"/>
    <n v="2026"/>
    <x v="0"/>
    <s v="Q1"/>
    <s v="Tuesday"/>
    <s v="CUST-24208"/>
    <x v="1"/>
    <x v="32"/>
    <s v="Jharkhand"/>
    <x v="3"/>
    <x v="0"/>
    <x v="8"/>
    <n v="4"/>
    <n v="1180"/>
    <n v="4720"/>
    <n v="30"/>
    <n v="1416"/>
    <n v="3304"/>
    <n v="0.47"/>
    <n v="1552.8799999999999"/>
    <n v="1751.1200000000001"/>
    <n v="0.53"/>
    <x v="2"/>
    <x v="0"/>
    <x v="4"/>
    <m/>
    <m/>
    <x v="0"/>
  </r>
  <r>
    <s v="AMZ-2026-01693"/>
    <d v="2026-01-06T00:00:00"/>
    <n v="2026"/>
    <x v="0"/>
    <s v="Q1"/>
    <s v="Tuesday"/>
    <s v="CUST-42098"/>
    <x v="0"/>
    <x v="10"/>
    <s v="Chhattisgarh"/>
    <x v="4"/>
    <x v="3"/>
    <x v="16"/>
    <n v="5"/>
    <n v="5690"/>
    <n v="28450"/>
    <n v="30"/>
    <n v="8535"/>
    <n v="19915"/>
    <n v="0.5"/>
    <n v="9957.5"/>
    <n v="9957.5"/>
    <n v="0.5"/>
    <x v="5"/>
    <x v="1"/>
    <x v="4"/>
    <m/>
    <m/>
    <x v="0"/>
  </r>
  <r>
    <s v="AMZ-2026-00048"/>
    <d v="2026-01-07T00:00:00"/>
    <n v="2026"/>
    <x v="0"/>
    <s v="Q1"/>
    <s v="Wednesday"/>
    <s v="CUST-69429"/>
    <x v="1"/>
    <x v="8"/>
    <s v="Delhi"/>
    <x v="0"/>
    <x v="7"/>
    <x v="63"/>
    <n v="4"/>
    <n v="3380"/>
    <n v="13520"/>
    <n v="0"/>
    <n v="0"/>
    <n v="13520"/>
    <n v="0.48"/>
    <n v="6489.5999999999995"/>
    <n v="7030.4000000000005"/>
    <n v="0.52"/>
    <x v="5"/>
    <x v="2"/>
    <x v="0"/>
    <d v="2026-01-10T00:00:00"/>
    <n v="4"/>
    <x v="0"/>
  </r>
  <r>
    <s v="AMZ-2026-00905"/>
    <d v="2026-01-07T00:00:00"/>
    <n v="2026"/>
    <x v="0"/>
    <s v="Q1"/>
    <s v="Wednesday"/>
    <s v="CUST-60432"/>
    <x v="1"/>
    <x v="46"/>
    <s v="Delhi"/>
    <x v="0"/>
    <x v="6"/>
    <x v="17"/>
    <n v="4"/>
    <n v="4350"/>
    <n v="17400"/>
    <n v="20"/>
    <n v="3480"/>
    <n v="13920"/>
    <n v="0.52"/>
    <n v="7238.4000000000005"/>
    <n v="6681.5999999999995"/>
    <n v="0.48"/>
    <x v="4"/>
    <x v="3"/>
    <x v="0"/>
    <d v="2026-01-08T00:00:00"/>
    <n v="5"/>
    <x v="0"/>
  </r>
  <r>
    <s v="AMZ-2026-00755"/>
    <d v="2026-01-08T00:00:00"/>
    <n v="2026"/>
    <x v="0"/>
    <s v="Q1"/>
    <s v="Thursday"/>
    <s v="CUST-98184"/>
    <x v="0"/>
    <x v="31"/>
    <s v="Chhattisgarh"/>
    <x v="4"/>
    <x v="5"/>
    <x v="14"/>
    <n v="4"/>
    <n v="14070"/>
    <n v="56280"/>
    <n v="15"/>
    <n v="8442"/>
    <n v="47838"/>
    <n v="0.57999999999999996"/>
    <n v="27746.039999999997"/>
    <n v="20091.960000000003"/>
    <n v="0.42000000000000004"/>
    <x v="4"/>
    <x v="3"/>
    <x v="0"/>
    <d v="2026-01-09T00:00:00"/>
    <n v="3"/>
    <x v="0"/>
  </r>
  <r>
    <s v="AMZ-2026-01016"/>
    <d v="2026-01-08T00:00:00"/>
    <n v="2026"/>
    <x v="0"/>
    <s v="Q1"/>
    <s v="Thursday"/>
    <s v="CUST-21970"/>
    <x v="1"/>
    <x v="10"/>
    <s v="Chhattisgarh"/>
    <x v="4"/>
    <x v="6"/>
    <x v="35"/>
    <n v="4"/>
    <n v="8580"/>
    <n v="34320"/>
    <n v="10"/>
    <n v="3432"/>
    <n v="30888"/>
    <n v="0.52"/>
    <n v="16061.76"/>
    <n v="14826.24"/>
    <n v="0.48"/>
    <x v="1"/>
    <x v="1"/>
    <x v="1"/>
    <d v="2026-01-12T00:00:00"/>
    <m/>
    <x v="0"/>
  </r>
  <r>
    <s v="AMZ-2026-01063"/>
    <d v="2026-01-08T00:00:00"/>
    <n v="2026"/>
    <x v="0"/>
    <s v="Q1"/>
    <s v="Thursday"/>
    <s v="CUST-17355"/>
    <x v="1"/>
    <x v="7"/>
    <s v="Goa"/>
    <x v="2"/>
    <x v="2"/>
    <x v="48"/>
    <n v="3"/>
    <n v="3880"/>
    <n v="11640"/>
    <n v="15"/>
    <n v="1746"/>
    <n v="9894"/>
    <n v="0.45"/>
    <n v="4452.3"/>
    <n v="5441.7"/>
    <n v="0.54999999999999993"/>
    <x v="4"/>
    <x v="2"/>
    <x v="4"/>
    <m/>
    <m/>
    <x v="0"/>
  </r>
  <r>
    <s v="AMZ-2026-01095"/>
    <d v="2026-01-09T00:00:00"/>
    <n v="2026"/>
    <x v="0"/>
    <s v="Q1"/>
    <s v="Friday"/>
    <s v="CUST-70552"/>
    <x v="1"/>
    <x v="50"/>
    <s v="Bihar"/>
    <x v="3"/>
    <x v="3"/>
    <x v="5"/>
    <n v="5"/>
    <n v="4080"/>
    <n v="20400"/>
    <n v="25"/>
    <n v="5100"/>
    <n v="15300"/>
    <n v="0.5"/>
    <n v="7650"/>
    <n v="7650"/>
    <n v="0.5"/>
    <x v="3"/>
    <x v="0"/>
    <x v="2"/>
    <m/>
    <m/>
    <x v="0"/>
  </r>
  <r>
    <s v="AMZ-2026-01362"/>
    <d v="2026-01-09T00:00:00"/>
    <n v="2026"/>
    <x v="0"/>
    <s v="Q1"/>
    <s v="Friday"/>
    <s v="CUST-93202"/>
    <x v="0"/>
    <x v="20"/>
    <s v="Maharashtra"/>
    <x v="2"/>
    <x v="6"/>
    <x v="43"/>
    <n v="5"/>
    <n v="12590"/>
    <n v="62950"/>
    <n v="5"/>
    <n v="3147.5"/>
    <n v="59802.5"/>
    <n v="0.52"/>
    <n v="31097.3"/>
    <n v="28705.200000000001"/>
    <n v="0.48000000000000004"/>
    <x v="0"/>
    <x v="0"/>
    <x v="4"/>
    <m/>
    <m/>
    <x v="0"/>
  </r>
  <r>
    <s v="AMZ-2026-01405"/>
    <d v="2026-01-09T00:00:00"/>
    <n v="2026"/>
    <x v="0"/>
    <s v="Q1"/>
    <s v="Friday"/>
    <s v="CUST-17104"/>
    <x v="1"/>
    <x v="50"/>
    <s v="Bihar"/>
    <x v="3"/>
    <x v="5"/>
    <x v="26"/>
    <n v="4"/>
    <n v="6160"/>
    <n v="24640"/>
    <n v="0"/>
    <n v="0"/>
    <n v="24640"/>
    <n v="0.57999999999999996"/>
    <n v="14291.199999999999"/>
    <n v="10348.800000000001"/>
    <n v="0.42000000000000004"/>
    <x v="2"/>
    <x v="1"/>
    <x v="4"/>
    <m/>
    <m/>
    <x v="0"/>
  </r>
  <r>
    <s v="AMZ-2026-00450"/>
    <d v="2026-01-10T00:00:00"/>
    <n v="2026"/>
    <x v="0"/>
    <s v="Q1"/>
    <s v="Saturday"/>
    <s v="CUST-88222"/>
    <x v="0"/>
    <x v="4"/>
    <s v="Madhya Pradesh"/>
    <x v="2"/>
    <x v="4"/>
    <x v="11"/>
    <n v="5"/>
    <n v="240"/>
    <n v="1200"/>
    <n v="0"/>
    <n v="0"/>
    <n v="1200"/>
    <n v="0.62"/>
    <n v="744"/>
    <n v="456"/>
    <n v="0.38"/>
    <x v="3"/>
    <x v="1"/>
    <x v="0"/>
    <d v="2026-01-11T00:00:00"/>
    <n v="5"/>
    <x v="0"/>
  </r>
  <r>
    <s v="AMZ-2026-01627"/>
    <d v="2026-01-10T00:00:00"/>
    <n v="2026"/>
    <x v="0"/>
    <s v="Q1"/>
    <s v="Saturday"/>
    <s v="CUST-16175"/>
    <x v="0"/>
    <x v="41"/>
    <s v="Punjab"/>
    <x v="0"/>
    <x v="2"/>
    <x v="24"/>
    <n v="1"/>
    <n v="1280"/>
    <n v="1280"/>
    <n v="25"/>
    <n v="320"/>
    <n v="960"/>
    <n v="0.45"/>
    <n v="432"/>
    <n v="528"/>
    <n v="0.55000000000000004"/>
    <x v="5"/>
    <x v="0"/>
    <x v="1"/>
    <d v="2026-01-16T00:00:00"/>
    <m/>
    <x v="0"/>
  </r>
  <r>
    <s v="AMZ-2026-00305"/>
    <d v="2026-01-11T00:00:00"/>
    <n v="2026"/>
    <x v="0"/>
    <s v="Q1"/>
    <s v="Sunday"/>
    <s v="CUST-40771"/>
    <x v="0"/>
    <x v="6"/>
    <s v="Assam"/>
    <x v="1"/>
    <x v="1"/>
    <x v="51"/>
    <n v="2"/>
    <n v="360"/>
    <n v="720"/>
    <n v="25"/>
    <n v="180"/>
    <n v="540"/>
    <n v="0.35"/>
    <n v="189"/>
    <n v="351"/>
    <n v="0.65"/>
    <x v="3"/>
    <x v="2"/>
    <x v="0"/>
    <d v="2026-01-12T00:00:00"/>
    <n v="4"/>
    <x v="0"/>
  </r>
  <r>
    <s v="AMZ-2026-00673"/>
    <d v="2026-01-11T00:00:00"/>
    <n v="2026"/>
    <x v="0"/>
    <s v="Q1"/>
    <s v="Sunday"/>
    <s v="CUST-13552"/>
    <x v="0"/>
    <x v="52"/>
    <s v="Tripura"/>
    <x v="1"/>
    <x v="0"/>
    <x v="76"/>
    <n v="5"/>
    <n v="1190"/>
    <n v="5950"/>
    <n v="10"/>
    <n v="595"/>
    <n v="5355"/>
    <n v="0.47"/>
    <n v="2516.85"/>
    <n v="2838.15"/>
    <n v="0.53"/>
    <x v="1"/>
    <x v="2"/>
    <x v="0"/>
    <d v="2026-01-14T00:00:00"/>
    <n v="4"/>
    <x v="0"/>
  </r>
  <r>
    <s v="AMZ-2026-00770"/>
    <d v="2026-01-11T00:00:00"/>
    <n v="2026"/>
    <x v="0"/>
    <s v="Q1"/>
    <s v="Sunday"/>
    <s v="CUST-16006"/>
    <x v="1"/>
    <x v="34"/>
    <s v="Meghalaya"/>
    <x v="1"/>
    <x v="5"/>
    <x v="83"/>
    <n v="3"/>
    <n v="56670"/>
    <n v="170010"/>
    <n v="0"/>
    <n v="0"/>
    <n v="170010"/>
    <n v="0.57999999999999996"/>
    <n v="98605.799999999988"/>
    <n v="71404.200000000012"/>
    <n v="0.4200000000000001"/>
    <x v="6"/>
    <x v="1"/>
    <x v="0"/>
    <d v="2026-01-17T00:00:00"/>
    <n v="3"/>
    <x v="0"/>
  </r>
  <r>
    <s v="AMZ-2026-00848"/>
    <d v="2026-01-11T00:00:00"/>
    <n v="2026"/>
    <x v="0"/>
    <s v="Q1"/>
    <s v="Sunday"/>
    <s v="CUST-29476"/>
    <x v="0"/>
    <x v="54"/>
    <s v="Manipur"/>
    <x v="1"/>
    <x v="5"/>
    <x v="82"/>
    <n v="5"/>
    <n v="25260"/>
    <n v="126300"/>
    <n v="30"/>
    <n v="37890"/>
    <n v="88410"/>
    <n v="0.57999999999999996"/>
    <n v="51277.799999999996"/>
    <n v="37132.200000000004"/>
    <n v="0.42000000000000004"/>
    <x v="1"/>
    <x v="0"/>
    <x v="3"/>
    <m/>
    <m/>
    <x v="1"/>
  </r>
  <r>
    <s v="AMZ-2026-01387"/>
    <d v="2026-01-11T00:00:00"/>
    <n v="2026"/>
    <x v="0"/>
    <s v="Q1"/>
    <s v="Sunday"/>
    <s v="CUST-62994"/>
    <x v="0"/>
    <x v="32"/>
    <s v="Jharkhand"/>
    <x v="3"/>
    <x v="6"/>
    <x v="45"/>
    <n v="2"/>
    <n v="3920"/>
    <n v="7840"/>
    <n v="0"/>
    <n v="0"/>
    <n v="7840"/>
    <n v="0.52"/>
    <n v="4076.8"/>
    <n v="3763.2"/>
    <n v="0.48"/>
    <x v="1"/>
    <x v="2"/>
    <x v="0"/>
    <d v="2026-01-15T00:00:00"/>
    <n v="3"/>
    <x v="0"/>
  </r>
  <r>
    <s v="AMZ-2026-00956"/>
    <d v="2026-01-12T00:00:00"/>
    <n v="2026"/>
    <x v="0"/>
    <s v="Q1"/>
    <s v="Monday"/>
    <s v="CUST-61876"/>
    <x v="0"/>
    <x v="10"/>
    <s v="Chhattisgarh"/>
    <x v="4"/>
    <x v="0"/>
    <x v="0"/>
    <n v="3"/>
    <n v="5260"/>
    <n v="15780"/>
    <n v="10"/>
    <n v="1578"/>
    <n v="14202"/>
    <n v="0.47"/>
    <n v="6674.94"/>
    <n v="7527.06"/>
    <n v="0.53"/>
    <x v="3"/>
    <x v="3"/>
    <x v="4"/>
    <m/>
    <m/>
    <x v="0"/>
  </r>
  <r>
    <s v="AMZ-2026-01463"/>
    <d v="2026-01-12T00:00:00"/>
    <n v="2026"/>
    <x v="0"/>
    <s v="Q1"/>
    <s v="Monday"/>
    <s v="CUST-73242"/>
    <x v="0"/>
    <x v="24"/>
    <s v="Maharashtra"/>
    <x v="2"/>
    <x v="4"/>
    <x v="71"/>
    <n v="2"/>
    <n v="550"/>
    <n v="1100"/>
    <n v="15"/>
    <n v="165"/>
    <n v="935"/>
    <n v="0.62"/>
    <n v="579.70000000000005"/>
    <n v="355.29999999999995"/>
    <n v="0.37999999999999995"/>
    <x v="0"/>
    <x v="1"/>
    <x v="0"/>
    <d v="2026-01-19T00:00:00"/>
    <n v="4"/>
    <x v="0"/>
  </r>
  <r>
    <s v="AMZ-2026-00895"/>
    <d v="2026-01-14T00:00:00"/>
    <n v="2026"/>
    <x v="0"/>
    <s v="Q1"/>
    <s v="Wednesday"/>
    <s v="CUST-69692"/>
    <x v="0"/>
    <x v="2"/>
    <s v="Haryana"/>
    <x v="0"/>
    <x v="1"/>
    <x v="73"/>
    <n v="2"/>
    <n v="1180"/>
    <n v="2360"/>
    <n v="10"/>
    <n v="236"/>
    <n v="2124"/>
    <n v="0.35"/>
    <n v="743.4"/>
    <n v="1380.6"/>
    <n v="0.64999999999999991"/>
    <x v="6"/>
    <x v="1"/>
    <x v="0"/>
    <d v="2026-01-15T00:00:00"/>
    <n v="3"/>
    <x v="0"/>
  </r>
  <r>
    <s v="AMZ-2026-01287"/>
    <d v="2026-01-14T00:00:00"/>
    <n v="2026"/>
    <x v="0"/>
    <s v="Q1"/>
    <s v="Wednesday"/>
    <s v="CUST-82384"/>
    <x v="1"/>
    <x v="29"/>
    <s v="Telangana"/>
    <x v="5"/>
    <x v="0"/>
    <x v="68"/>
    <n v="4"/>
    <n v="6450"/>
    <n v="25800"/>
    <n v="0"/>
    <n v="0"/>
    <n v="25800"/>
    <n v="0.47"/>
    <n v="12126"/>
    <n v="13674"/>
    <n v="0.53"/>
    <x v="4"/>
    <x v="0"/>
    <x v="2"/>
    <m/>
    <m/>
    <x v="0"/>
  </r>
  <r>
    <s v="AMZ-2026-00031"/>
    <d v="2026-01-15T00:00:00"/>
    <n v="2026"/>
    <x v="0"/>
    <s v="Q1"/>
    <s v="Thursday"/>
    <s v="CUST-48752"/>
    <x v="0"/>
    <x v="14"/>
    <s v="Bihar"/>
    <x v="3"/>
    <x v="6"/>
    <x v="17"/>
    <n v="5"/>
    <n v="4770"/>
    <n v="23850"/>
    <n v="30"/>
    <n v="7155"/>
    <n v="16695"/>
    <n v="0.52"/>
    <n v="8681.4"/>
    <n v="8013.6"/>
    <n v="0.48000000000000004"/>
    <x v="5"/>
    <x v="1"/>
    <x v="4"/>
    <m/>
    <m/>
    <x v="0"/>
  </r>
  <r>
    <s v="AMZ-2026-00423"/>
    <d v="2026-01-15T00:00:00"/>
    <n v="2026"/>
    <x v="0"/>
    <s v="Q1"/>
    <s v="Thursday"/>
    <s v="CUST-26544"/>
    <x v="1"/>
    <x v="0"/>
    <s v="Rajasthan"/>
    <x v="0"/>
    <x v="5"/>
    <x v="26"/>
    <n v="2"/>
    <n v="24050"/>
    <n v="48100"/>
    <n v="0"/>
    <n v="0"/>
    <n v="48100"/>
    <n v="0.57999999999999996"/>
    <n v="27897.999999999996"/>
    <n v="20202.000000000004"/>
    <n v="0.4200000000000001"/>
    <x v="3"/>
    <x v="3"/>
    <x v="3"/>
    <m/>
    <m/>
    <x v="1"/>
  </r>
  <r>
    <s v="AMZ-2026-01083"/>
    <d v="2026-01-15T00:00:00"/>
    <n v="2026"/>
    <x v="0"/>
    <s v="Q1"/>
    <s v="Thursday"/>
    <s v="CUST-59689"/>
    <x v="1"/>
    <x v="57"/>
    <s v="Tamil Nadu"/>
    <x v="5"/>
    <x v="2"/>
    <x v="48"/>
    <n v="2"/>
    <n v="3600"/>
    <n v="7200"/>
    <n v="5"/>
    <n v="360"/>
    <n v="6840"/>
    <n v="0.45"/>
    <n v="3078"/>
    <n v="3762"/>
    <n v="0.55000000000000004"/>
    <x v="6"/>
    <x v="0"/>
    <x v="0"/>
    <d v="2026-01-22T00:00:00"/>
    <n v="5"/>
    <x v="0"/>
  </r>
  <r>
    <s v="AMZ-2026-01120"/>
    <d v="2026-01-15T00:00:00"/>
    <n v="2026"/>
    <x v="0"/>
    <s v="Q1"/>
    <s v="Thursday"/>
    <s v="CUST-37742"/>
    <x v="0"/>
    <x v="1"/>
    <s v="Assam"/>
    <x v="1"/>
    <x v="0"/>
    <x v="8"/>
    <n v="2"/>
    <n v="6700"/>
    <n v="13400"/>
    <n v="20"/>
    <n v="2680"/>
    <n v="10720"/>
    <n v="0.47"/>
    <n v="5038.3999999999996"/>
    <n v="5681.6"/>
    <n v="0.53"/>
    <x v="3"/>
    <x v="1"/>
    <x v="0"/>
    <d v="2026-01-18T00:00:00"/>
    <n v="5"/>
    <x v="0"/>
  </r>
  <r>
    <s v="AMZ-2026-00929"/>
    <d v="2026-01-16T00:00:00"/>
    <n v="2026"/>
    <x v="0"/>
    <s v="Q1"/>
    <s v="Friday"/>
    <s v="CUST-36130"/>
    <x v="0"/>
    <x v="0"/>
    <s v="Rajasthan"/>
    <x v="0"/>
    <x v="1"/>
    <x v="20"/>
    <n v="4"/>
    <n v="270"/>
    <n v="1080"/>
    <n v="0"/>
    <n v="0"/>
    <n v="1080"/>
    <n v="0.35"/>
    <n v="378"/>
    <n v="702"/>
    <n v="0.65"/>
    <x v="3"/>
    <x v="2"/>
    <x v="0"/>
    <d v="2026-01-17T00:00:00"/>
    <n v="4"/>
    <x v="0"/>
  </r>
  <r>
    <s v="AMZ-2026-01635"/>
    <d v="2026-01-16T00:00:00"/>
    <n v="2026"/>
    <x v="0"/>
    <s v="Q1"/>
    <s v="Friday"/>
    <s v="CUST-53228"/>
    <x v="0"/>
    <x v="27"/>
    <s v="West Bengal"/>
    <x v="3"/>
    <x v="2"/>
    <x v="13"/>
    <n v="1"/>
    <n v="3810"/>
    <n v="3810"/>
    <n v="30"/>
    <n v="1143"/>
    <n v="2667"/>
    <n v="0.45"/>
    <n v="1200.1500000000001"/>
    <n v="1466.85"/>
    <n v="0.54999999999999993"/>
    <x v="0"/>
    <x v="2"/>
    <x v="0"/>
    <d v="2026-01-18T00:00:00"/>
    <n v="3"/>
    <x v="0"/>
  </r>
  <r>
    <s v="AMZ-2026-00366"/>
    <d v="2026-01-17T00:00:00"/>
    <n v="2026"/>
    <x v="0"/>
    <s v="Q1"/>
    <s v="Saturday"/>
    <s v="CUST-56357"/>
    <x v="1"/>
    <x v="52"/>
    <s v="Rajasthan"/>
    <x v="0"/>
    <x v="3"/>
    <x v="18"/>
    <n v="3"/>
    <n v="5030"/>
    <n v="15090"/>
    <n v="5"/>
    <n v="754.5"/>
    <n v="14335.5"/>
    <n v="0.5"/>
    <n v="7167.75"/>
    <n v="7167.75"/>
    <n v="0.5"/>
    <x v="2"/>
    <x v="0"/>
    <x v="1"/>
    <d v="2026-01-19T00:00:00"/>
    <m/>
    <x v="0"/>
  </r>
  <r>
    <s v="AMZ-2026-00628"/>
    <d v="2026-01-17T00:00:00"/>
    <n v="2026"/>
    <x v="0"/>
    <s v="Q1"/>
    <s v="Saturday"/>
    <s v="CUST-92727"/>
    <x v="0"/>
    <x v="19"/>
    <s v="Tamil Nadu"/>
    <x v="5"/>
    <x v="3"/>
    <x v="53"/>
    <n v="2"/>
    <n v="5250"/>
    <n v="10500"/>
    <n v="25"/>
    <n v="2625"/>
    <n v="7875"/>
    <n v="0.5"/>
    <n v="3937.5"/>
    <n v="3937.5"/>
    <n v="0.5"/>
    <x v="5"/>
    <x v="0"/>
    <x v="0"/>
    <d v="2026-01-18T00:00:00"/>
    <n v="4"/>
    <x v="0"/>
  </r>
  <r>
    <s v="AMZ-2026-01335"/>
    <d v="2026-01-17T00:00:00"/>
    <n v="2026"/>
    <x v="0"/>
    <s v="Q1"/>
    <s v="Saturday"/>
    <s v="CUST-12552"/>
    <x v="1"/>
    <x v="52"/>
    <s v="Tripura"/>
    <x v="1"/>
    <x v="0"/>
    <x v="8"/>
    <n v="5"/>
    <n v="6460"/>
    <n v="32300"/>
    <n v="0"/>
    <n v="0"/>
    <n v="32300"/>
    <n v="0.47"/>
    <n v="15181"/>
    <n v="17119"/>
    <n v="0.53"/>
    <x v="5"/>
    <x v="2"/>
    <x v="0"/>
    <d v="2026-01-24T00:00:00"/>
    <n v="4"/>
    <x v="0"/>
  </r>
  <r>
    <s v="AMZ-2026-01453"/>
    <d v="2026-01-17T00:00:00"/>
    <n v="2026"/>
    <x v="0"/>
    <s v="Q1"/>
    <s v="Saturday"/>
    <s v="CUST-65255"/>
    <x v="0"/>
    <x v="22"/>
    <s v="Haryana"/>
    <x v="0"/>
    <x v="4"/>
    <x v="75"/>
    <n v="1"/>
    <n v="490"/>
    <n v="490"/>
    <n v="0"/>
    <n v="0"/>
    <n v="490"/>
    <n v="0.62"/>
    <n v="303.8"/>
    <n v="186.2"/>
    <n v="0.38"/>
    <x v="0"/>
    <x v="2"/>
    <x v="0"/>
    <d v="2026-01-24T00:00:00"/>
    <n v="4"/>
    <x v="0"/>
  </r>
  <r>
    <s v="AMZ-2026-00521"/>
    <d v="2026-01-18T00:00:00"/>
    <n v="2026"/>
    <x v="0"/>
    <s v="Q1"/>
    <s v="Sunday"/>
    <s v="CUST-20527"/>
    <x v="0"/>
    <x v="38"/>
    <s v="Gujarat"/>
    <x v="2"/>
    <x v="2"/>
    <x v="33"/>
    <n v="3"/>
    <n v="2520"/>
    <n v="7560"/>
    <n v="30"/>
    <n v="2268"/>
    <n v="5292"/>
    <n v="0.45"/>
    <n v="2381.4"/>
    <n v="2910.6"/>
    <n v="0.54999999999999993"/>
    <x v="6"/>
    <x v="1"/>
    <x v="0"/>
    <d v="2026-01-23T00:00:00"/>
    <n v="5"/>
    <x v="0"/>
  </r>
  <r>
    <s v="AMZ-2026-01376"/>
    <d v="2026-01-18T00:00:00"/>
    <n v="2026"/>
    <x v="0"/>
    <s v="Q1"/>
    <s v="Sunday"/>
    <s v="CUST-69929"/>
    <x v="0"/>
    <x v="21"/>
    <s v="Meghalaya"/>
    <x v="1"/>
    <x v="0"/>
    <x v="6"/>
    <n v="5"/>
    <n v="810"/>
    <n v="4050"/>
    <n v="0"/>
    <n v="0"/>
    <n v="4050"/>
    <n v="0.47"/>
    <n v="1903.5"/>
    <n v="2146.5"/>
    <n v="0.53"/>
    <x v="4"/>
    <x v="1"/>
    <x v="0"/>
    <d v="2026-01-21T00:00:00"/>
    <n v="4"/>
    <x v="0"/>
  </r>
  <r>
    <s v="AMZ-2026-01499"/>
    <d v="2026-01-18T00:00:00"/>
    <n v="2026"/>
    <x v="0"/>
    <s v="Q1"/>
    <s v="Sunday"/>
    <s v="CUST-72216"/>
    <x v="0"/>
    <x v="16"/>
    <s v="Tripura"/>
    <x v="1"/>
    <x v="5"/>
    <x v="79"/>
    <n v="5"/>
    <n v="49010"/>
    <n v="245050"/>
    <n v="0"/>
    <n v="0"/>
    <n v="245050"/>
    <n v="0.57999999999999996"/>
    <n v="142129"/>
    <n v="102921"/>
    <n v="0.42"/>
    <x v="2"/>
    <x v="3"/>
    <x v="1"/>
    <d v="2026-01-21T00:00:00"/>
    <m/>
    <x v="0"/>
  </r>
  <r>
    <s v="AMZ-2026-00804"/>
    <d v="2026-01-19T00:00:00"/>
    <n v="2026"/>
    <x v="0"/>
    <s v="Q1"/>
    <s v="Monday"/>
    <s v="CUST-29080"/>
    <x v="0"/>
    <x v="3"/>
    <s v="Goa"/>
    <x v="2"/>
    <x v="1"/>
    <x v="41"/>
    <n v="5"/>
    <n v="1110"/>
    <n v="5550"/>
    <n v="30"/>
    <n v="1665"/>
    <n v="3885"/>
    <n v="0.35"/>
    <n v="1359.75"/>
    <n v="2525.25"/>
    <n v="0.65"/>
    <x v="4"/>
    <x v="2"/>
    <x v="0"/>
    <d v="2026-01-25T00:00:00"/>
    <n v="4"/>
    <x v="0"/>
  </r>
  <r>
    <s v="AMZ-2026-01185"/>
    <d v="2026-01-19T00:00:00"/>
    <n v="2026"/>
    <x v="0"/>
    <s v="Q1"/>
    <s v="Monday"/>
    <s v="CUST-84847"/>
    <x v="0"/>
    <x v="27"/>
    <s v="West Bengal"/>
    <x v="3"/>
    <x v="4"/>
    <x v="64"/>
    <n v="5"/>
    <n v="440"/>
    <n v="2200"/>
    <n v="0"/>
    <n v="0"/>
    <n v="2200"/>
    <n v="0.62"/>
    <n v="1364"/>
    <n v="836"/>
    <n v="0.38"/>
    <x v="1"/>
    <x v="3"/>
    <x v="0"/>
    <d v="2026-01-26T00:00:00"/>
    <n v="3"/>
    <x v="0"/>
  </r>
  <r>
    <s v="AMZ-2026-00624"/>
    <d v="2026-01-20T00:00:00"/>
    <n v="2026"/>
    <x v="0"/>
    <s v="Q1"/>
    <s v="Tuesday"/>
    <s v="CUST-82512"/>
    <x v="0"/>
    <x v="29"/>
    <s v="Telangana"/>
    <x v="5"/>
    <x v="1"/>
    <x v="51"/>
    <n v="5"/>
    <n v="1110"/>
    <n v="5550"/>
    <n v="10"/>
    <n v="555"/>
    <n v="4995"/>
    <n v="0.35"/>
    <n v="1748.25"/>
    <n v="3246.75"/>
    <n v="0.65"/>
    <x v="6"/>
    <x v="0"/>
    <x v="0"/>
    <d v="2026-01-25T00:00:00"/>
    <n v="3"/>
    <x v="0"/>
  </r>
  <r>
    <s v="AMZ-2026-00660"/>
    <d v="2026-01-20T00:00:00"/>
    <n v="2026"/>
    <x v="0"/>
    <s v="Q1"/>
    <s v="Tuesday"/>
    <s v="CUST-57739"/>
    <x v="1"/>
    <x v="10"/>
    <s v="Chhattisgarh"/>
    <x v="4"/>
    <x v="5"/>
    <x v="65"/>
    <n v="3"/>
    <n v="44420"/>
    <n v="133260"/>
    <n v="5"/>
    <n v="6663"/>
    <n v="126597"/>
    <n v="0.57999999999999996"/>
    <n v="73426.259999999995"/>
    <n v="53170.740000000005"/>
    <n v="0.42000000000000004"/>
    <x v="1"/>
    <x v="1"/>
    <x v="0"/>
    <d v="2026-01-25T00:00:00"/>
    <n v="3"/>
    <x v="0"/>
  </r>
  <r>
    <s v="AMZ-2026-01026"/>
    <d v="2026-01-20T00:00:00"/>
    <n v="2026"/>
    <x v="0"/>
    <s v="Q1"/>
    <s v="Tuesday"/>
    <s v="CUST-67905"/>
    <x v="0"/>
    <x v="33"/>
    <s v="Madhya Pradesh"/>
    <x v="2"/>
    <x v="3"/>
    <x v="15"/>
    <n v="2"/>
    <n v="4320"/>
    <n v="8640"/>
    <n v="15"/>
    <n v="1296"/>
    <n v="7344"/>
    <n v="0.5"/>
    <n v="3672"/>
    <n v="3672"/>
    <n v="0.5"/>
    <x v="2"/>
    <x v="2"/>
    <x v="2"/>
    <m/>
    <m/>
    <x v="0"/>
  </r>
  <r>
    <s v="AMZ-2026-00437"/>
    <d v="2026-01-21T00:00:00"/>
    <n v="2026"/>
    <x v="0"/>
    <s v="Q1"/>
    <s v="Wednesday"/>
    <s v="CUST-59856"/>
    <x v="0"/>
    <x v="25"/>
    <s v="Odisha"/>
    <x v="3"/>
    <x v="7"/>
    <x v="74"/>
    <n v="3"/>
    <n v="6380"/>
    <n v="19140"/>
    <n v="25"/>
    <n v="4785"/>
    <n v="14355"/>
    <n v="0.48"/>
    <n v="6890.4"/>
    <n v="7464.6"/>
    <n v="0.52"/>
    <x v="5"/>
    <x v="3"/>
    <x v="4"/>
    <m/>
    <m/>
    <x v="0"/>
  </r>
  <r>
    <s v="AMZ-2026-00582"/>
    <d v="2026-01-21T00:00:00"/>
    <n v="2026"/>
    <x v="0"/>
    <s v="Q1"/>
    <s v="Wednesday"/>
    <s v="CUST-94080"/>
    <x v="1"/>
    <x v="40"/>
    <s v="Uttar Pradesh"/>
    <x v="0"/>
    <x v="7"/>
    <x v="22"/>
    <n v="5"/>
    <n v="8930"/>
    <n v="44650"/>
    <n v="15"/>
    <n v="6697.5"/>
    <n v="37952.5"/>
    <n v="0.48"/>
    <n v="18217.2"/>
    <n v="19735.3"/>
    <n v="0.52"/>
    <x v="5"/>
    <x v="2"/>
    <x v="0"/>
    <d v="2026-01-24T00:00:00"/>
    <n v="3"/>
    <x v="0"/>
  </r>
  <r>
    <s v="AMZ-2026-00996"/>
    <d v="2026-01-21T00:00:00"/>
    <n v="2026"/>
    <x v="0"/>
    <s v="Q1"/>
    <s v="Wednesday"/>
    <s v="CUST-81511"/>
    <x v="0"/>
    <x v="3"/>
    <s v="Goa"/>
    <x v="2"/>
    <x v="5"/>
    <x v="10"/>
    <n v="4"/>
    <n v="81820"/>
    <n v="327280"/>
    <n v="30"/>
    <n v="98184"/>
    <n v="229096"/>
    <n v="0.57999999999999996"/>
    <n v="132875.68"/>
    <n v="96220.32"/>
    <n v="0.42000000000000004"/>
    <x v="1"/>
    <x v="2"/>
    <x v="4"/>
    <m/>
    <m/>
    <x v="0"/>
  </r>
  <r>
    <s v="AMZ-2026-00852"/>
    <d v="2026-01-22T00:00:00"/>
    <n v="2026"/>
    <x v="0"/>
    <s v="Q1"/>
    <s v="Thursday"/>
    <s v="CUST-39154"/>
    <x v="1"/>
    <x v="18"/>
    <s v="Telangana"/>
    <x v="5"/>
    <x v="6"/>
    <x v="34"/>
    <n v="3"/>
    <n v="2140"/>
    <n v="6420"/>
    <n v="10"/>
    <n v="642"/>
    <n v="5778"/>
    <n v="0.52"/>
    <n v="3004.56"/>
    <n v="2773.44"/>
    <n v="0.48"/>
    <x v="6"/>
    <x v="0"/>
    <x v="3"/>
    <m/>
    <m/>
    <x v="1"/>
  </r>
  <r>
    <s v="AMZ-2026-00869"/>
    <d v="2026-01-22T00:00:00"/>
    <n v="2026"/>
    <x v="0"/>
    <s v="Q1"/>
    <s v="Thursday"/>
    <s v="CUST-13804"/>
    <x v="1"/>
    <x v="26"/>
    <s v="Uttarakhand"/>
    <x v="4"/>
    <x v="0"/>
    <x v="49"/>
    <n v="1"/>
    <n v="3600"/>
    <n v="3600"/>
    <n v="20"/>
    <n v="720"/>
    <n v="2880"/>
    <n v="0.47"/>
    <n v="1353.6"/>
    <n v="1526.4"/>
    <n v="0.53"/>
    <x v="6"/>
    <x v="3"/>
    <x v="2"/>
    <m/>
    <m/>
    <x v="0"/>
  </r>
  <r>
    <s v="AMZ-2026-01123"/>
    <d v="2026-01-22T00:00:00"/>
    <n v="2026"/>
    <x v="0"/>
    <s v="Q1"/>
    <s v="Thursday"/>
    <s v="CUST-37742"/>
    <x v="0"/>
    <x v="1"/>
    <s v="Assam"/>
    <x v="1"/>
    <x v="6"/>
    <x v="43"/>
    <n v="1"/>
    <n v="5790"/>
    <n v="5790"/>
    <n v="0"/>
    <n v="0"/>
    <n v="5790"/>
    <n v="0.52"/>
    <n v="3010.8"/>
    <n v="2779.2"/>
    <n v="0.48"/>
    <x v="3"/>
    <x v="0"/>
    <x v="0"/>
    <d v="2026-01-27T00:00:00"/>
    <n v="4"/>
    <x v="0"/>
  </r>
  <r>
    <s v="AMZ-2026-01247"/>
    <d v="2026-01-22T00:00:00"/>
    <n v="2026"/>
    <x v="0"/>
    <s v="Q1"/>
    <s v="Thursday"/>
    <s v="CUST-20745"/>
    <x v="1"/>
    <x v="23"/>
    <s v="Manipur"/>
    <x v="1"/>
    <x v="0"/>
    <x v="58"/>
    <n v="5"/>
    <n v="2010"/>
    <n v="10050"/>
    <n v="0"/>
    <n v="0"/>
    <n v="10050"/>
    <n v="0.47"/>
    <n v="4723.5"/>
    <n v="5326.5"/>
    <n v="0.53"/>
    <x v="0"/>
    <x v="0"/>
    <x v="0"/>
    <d v="2026-01-23T00:00:00"/>
    <n v="3"/>
    <x v="0"/>
  </r>
  <r>
    <s v="AMZ-2026-01301"/>
    <d v="2026-01-22T00:00:00"/>
    <n v="2026"/>
    <x v="0"/>
    <s v="Q1"/>
    <s v="Thursday"/>
    <s v="CUST-39817"/>
    <x v="0"/>
    <x v="51"/>
    <s v="Madhya Pradesh"/>
    <x v="2"/>
    <x v="0"/>
    <x v="70"/>
    <n v="4"/>
    <n v="4730"/>
    <n v="18920"/>
    <n v="25"/>
    <n v="4730"/>
    <n v="14190"/>
    <n v="0.47"/>
    <n v="6669.2999999999993"/>
    <n v="7520.7000000000007"/>
    <n v="0.53"/>
    <x v="1"/>
    <x v="0"/>
    <x v="3"/>
    <m/>
    <m/>
    <x v="1"/>
  </r>
  <r>
    <s v="AMZ-2026-01667"/>
    <d v="2026-01-22T00:00:00"/>
    <n v="2026"/>
    <x v="0"/>
    <s v="Q1"/>
    <s v="Thursday"/>
    <s v="CUST-83792"/>
    <x v="1"/>
    <x v="23"/>
    <s v="Manipur"/>
    <x v="1"/>
    <x v="4"/>
    <x v="78"/>
    <n v="5"/>
    <n v="980"/>
    <n v="4900"/>
    <n v="0"/>
    <n v="0"/>
    <n v="4900"/>
    <n v="0.62"/>
    <n v="3038"/>
    <n v="1862"/>
    <n v="0.38"/>
    <x v="5"/>
    <x v="1"/>
    <x v="0"/>
    <d v="2026-01-24T00:00:00"/>
    <n v="5"/>
    <x v="0"/>
  </r>
  <r>
    <s v="AMZ-2026-01122"/>
    <d v="2026-01-23T00:00:00"/>
    <n v="2026"/>
    <x v="0"/>
    <s v="Q1"/>
    <s v="Friday"/>
    <s v="CUST-37742"/>
    <x v="0"/>
    <x v="1"/>
    <s v="Assam"/>
    <x v="1"/>
    <x v="0"/>
    <x v="0"/>
    <n v="4"/>
    <n v="2470"/>
    <n v="9880"/>
    <n v="10"/>
    <n v="988"/>
    <n v="8892"/>
    <n v="0.47"/>
    <n v="4179.24"/>
    <n v="4712.76"/>
    <n v="0.53"/>
    <x v="6"/>
    <x v="0"/>
    <x v="1"/>
    <d v="2026-01-30T00:00:00"/>
    <m/>
    <x v="0"/>
  </r>
  <r>
    <s v="AMZ-2026-00593"/>
    <d v="2026-01-24T00:00:00"/>
    <n v="2026"/>
    <x v="0"/>
    <s v="Q1"/>
    <s v="Saturday"/>
    <s v="CUST-95256"/>
    <x v="1"/>
    <x v="6"/>
    <s v="Assam"/>
    <x v="1"/>
    <x v="3"/>
    <x v="5"/>
    <n v="1"/>
    <n v="1870"/>
    <n v="1870"/>
    <n v="30"/>
    <n v="561"/>
    <n v="1309"/>
    <n v="0.5"/>
    <n v="654.5"/>
    <n v="654.5"/>
    <n v="0.5"/>
    <x v="2"/>
    <x v="2"/>
    <x v="0"/>
    <d v="2026-01-31T00:00:00"/>
    <n v="4"/>
    <x v="0"/>
  </r>
  <r>
    <s v="AMZ-2026-00075"/>
    <d v="2026-01-25T00:00:00"/>
    <n v="2026"/>
    <x v="0"/>
    <s v="Q1"/>
    <s v="Sunday"/>
    <s v="CUST-99687"/>
    <x v="0"/>
    <x v="26"/>
    <s v="Uttarakhand"/>
    <x v="4"/>
    <x v="4"/>
    <x v="50"/>
    <n v="4"/>
    <n v="320"/>
    <n v="1280"/>
    <n v="0"/>
    <n v="0"/>
    <n v="1280"/>
    <n v="0.62"/>
    <n v="793.6"/>
    <n v="486.4"/>
    <n v="0.38"/>
    <x v="6"/>
    <x v="0"/>
    <x v="0"/>
    <d v="2026-01-28T00:00:00"/>
    <n v="3"/>
    <x v="0"/>
  </r>
  <r>
    <s v="AMZ-2026-00169"/>
    <d v="2026-01-25T00:00:00"/>
    <n v="2026"/>
    <x v="0"/>
    <s v="Q1"/>
    <s v="Sunday"/>
    <s v="CUST-11934"/>
    <x v="0"/>
    <x v="40"/>
    <s v="Uttar Pradesh"/>
    <x v="0"/>
    <x v="6"/>
    <x v="67"/>
    <n v="4"/>
    <n v="3090"/>
    <n v="12360"/>
    <n v="0"/>
    <n v="0"/>
    <n v="12360"/>
    <n v="0.52"/>
    <n v="6427.2"/>
    <n v="5932.8"/>
    <n v="0.48000000000000004"/>
    <x v="1"/>
    <x v="2"/>
    <x v="0"/>
    <d v="2026-01-30T00:00:00"/>
    <n v="5"/>
    <x v="0"/>
  </r>
  <r>
    <s v="AMZ-2026-00428"/>
    <d v="2026-01-25T00:00:00"/>
    <n v="2026"/>
    <x v="0"/>
    <s v="Q1"/>
    <s v="Sunday"/>
    <s v="CUST-69510"/>
    <x v="0"/>
    <x v="15"/>
    <s v="Kerala"/>
    <x v="5"/>
    <x v="2"/>
    <x v="13"/>
    <n v="5"/>
    <n v="2620"/>
    <n v="13100"/>
    <n v="0"/>
    <n v="0"/>
    <n v="13100"/>
    <n v="0.45"/>
    <n v="5895"/>
    <n v="7205"/>
    <n v="0.55000000000000004"/>
    <x v="0"/>
    <x v="2"/>
    <x v="0"/>
    <d v="2026-01-30T00:00:00"/>
    <n v="4"/>
    <x v="0"/>
  </r>
  <r>
    <s v="AMZ-2026-00840"/>
    <d v="2026-01-25T00:00:00"/>
    <n v="2026"/>
    <x v="0"/>
    <s v="Q1"/>
    <s v="Sunday"/>
    <s v="CUST-85674"/>
    <x v="0"/>
    <x v="21"/>
    <s v="Meghalaya"/>
    <x v="1"/>
    <x v="3"/>
    <x v="47"/>
    <n v="2"/>
    <n v="5670"/>
    <n v="11340"/>
    <n v="25"/>
    <n v="2835"/>
    <n v="8505"/>
    <n v="0.5"/>
    <n v="4252.5"/>
    <n v="4252.5"/>
    <n v="0.5"/>
    <x v="5"/>
    <x v="2"/>
    <x v="0"/>
    <d v="2026-01-27T00:00:00"/>
    <n v="4"/>
    <x v="0"/>
  </r>
  <r>
    <s v="AMZ-2026-01096"/>
    <d v="2026-01-25T00:00:00"/>
    <n v="2026"/>
    <x v="0"/>
    <s v="Q1"/>
    <s v="Sunday"/>
    <s v="CUST-70552"/>
    <x v="1"/>
    <x v="50"/>
    <s v="Bihar"/>
    <x v="3"/>
    <x v="6"/>
    <x v="39"/>
    <n v="3"/>
    <n v="7410"/>
    <n v="22230"/>
    <n v="0"/>
    <n v="0"/>
    <n v="22230"/>
    <n v="0.52"/>
    <n v="11559.6"/>
    <n v="10670.4"/>
    <n v="0.48"/>
    <x v="1"/>
    <x v="3"/>
    <x v="0"/>
    <d v="2026-01-31T00:00:00"/>
    <n v="5"/>
    <x v="0"/>
  </r>
  <r>
    <s v="AMZ-2026-00010"/>
    <d v="2026-01-26T00:00:00"/>
    <n v="2026"/>
    <x v="0"/>
    <s v="Q1"/>
    <s v="Monday"/>
    <s v="CUST-66985"/>
    <x v="0"/>
    <x v="16"/>
    <s v="Tripura"/>
    <x v="1"/>
    <x v="7"/>
    <x v="36"/>
    <n v="5"/>
    <n v="1940"/>
    <n v="9700"/>
    <n v="20"/>
    <n v="1940"/>
    <n v="7760"/>
    <n v="0.48"/>
    <n v="3724.7999999999997"/>
    <n v="4035.2000000000003"/>
    <n v="0.52"/>
    <x v="1"/>
    <x v="0"/>
    <x v="2"/>
    <m/>
    <m/>
    <x v="0"/>
  </r>
  <r>
    <s v="AMZ-2026-00554"/>
    <d v="2026-01-26T00:00:00"/>
    <n v="2026"/>
    <x v="0"/>
    <s v="Q1"/>
    <s v="Monday"/>
    <s v="CUST-46559"/>
    <x v="0"/>
    <x v="29"/>
    <s v="Telangana"/>
    <x v="5"/>
    <x v="4"/>
    <x v="64"/>
    <n v="3"/>
    <n v="260"/>
    <n v="780"/>
    <n v="10"/>
    <n v="78"/>
    <n v="702"/>
    <n v="0.62"/>
    <n v="435.24"/>
    <n v="266.76"/>
    <n v="0.38"/>
    <x v="6"/>
    <x v="2"/>
    <x v="0"/>
    <d v="2026-01-27T00:00:00"/>
    <n v="4"/>
    <x v="0"/>
  </r>
  <r>
    <s v="AMZ-2026-01199"/>
    <d v="2026-01-26T00:00:00"/>
    <n v="2026"/>
    <x v="0"/>
    <s v="Q1"/>
    <s v="Monday"/>
    <s v="CUST-23970"/>
    <x v="0"/>
    <x v="42"/>
    <s v="Jharkhand"/>
    <x v="3"/>
    <x v="4"/>
    <x v="78"/>
    <n v="2"/>
    <n v="660"/>
    <n v="1320"/>
    <n v="5"/>
    <n v="66"/>
    <n v="1254"/>
    <n v="0.62"/>
    <n v="777.48"/>
    <n v="476.52"/>
    <n v="0.38"/>
    <x v="6"/>
    <x v="2"/>
    <x v="0"/>
    <d v="2026-01-27T00:00:00"/>
    <n v="5"/>
    <x v="0"/>
  </r>
  <r>
    <s v="AMZ-2026-01443"/>
    <d v="2026-01-26T00:00:00"/>
    <n v="2026"/>
    <x v="0"/>
    <s v="Q1"/>
    <s v="Monday"/>
    <s v="CUST-51347"/>
    <x v="0"/>
    <x v="58"/>
    <s v="Kerala"/>
    <x v="5"/>
    <x v="2"/>
    <x v="31"/>
    <n v="4"/>
    <n v="1400"/>
    <n v="5600"/>
    <n v="10"/>
    <n v="560"/>
    <n v="5040"/>
    <n v="0.45"/>
    <n v="2268"/>
    <n v="2772"/>
    <n v="0.55000000000000004"/>
    <x v="3"/>
    <x v="2"/>
    <x v="0"/>
    <d v="2026-02-02T00:00:00"/>
    <n v="5"/>
    <x v="0"/>
  </r>
  <r>
    <s v="AMZ-2026-00123"/>
    <d v="2026-01-27T00:00:00"/>
    <n v="2026"/>
    <x v="0"/>
    <s v="Q1"/>
    <s v="Tuesday"/>
    <s v="CUST-63269"/>
    <x v="0"/>
    <x v="38"/>
    <s v="Gujarat"/>
    <x v="2"/>
    <x v="7"/>
    <x v="63"/>
    <n v="3"/>
    <n v="6960"/>
    <n v="20880"/>
    <n v="0"/>
    <n v="0"/>
    <n v="20880"/>
    <n v="0.48"/>
    <n v="10022.4"/>
    <n v="10857.6"/>
    <n v="0.52"/>
    <x v="4"/>
    <x v="0"/>
    <x v="0"/>
    <d v="2026-01-29T00:00:00"/>
    <n v="5"/>
    <x v="0"/>
  </r>
  <r>
    <s v="AMZ-2026-00485"/>
    <d v="2026-01-27T00:00:00"/>
    <n v="2026"/>
    <x v="0"/>
    <s v="Q1"/>
    <s v="Tuesday"/>
    <s v="CUST-95813"/>
    <x v="1"/>
    <x v="42"/>
    <s v="Jharkhand"/>
    <x v="3"/>
    <x v="1"/>
    <x v="21"/>
    <n v="5"/>
    <n v="1200"/>
    <n v="6000"/>
    <n v="25"/>
    <n v="1500"/>
    <n v="4500"/>
    <n v="0.35"/>
    <n v="1575"/>
    <n v="2925"/>
    <n v="0.65"/>
    <x v="6"/>
    <x v="1"/>
    <x v="3"/>
    <m/>
    <m/>
    <x v="1"/>
  </r>
  <r>
    <s v="AMZ-2026-01107"/>
    <d v="2026-01-27T00:00:00"/>
    <n v="2026"/>
    <x v="0"/>
    <s v="Q1"/>
    <s v="Tuesday"/>
    <s v="CUST-25713"/>
    <x v="0"/>
    <x v="10"/>
    <s v="Chhattisgarh"/>
    <x v="4"/>
    <x v="7"/>
    <x v="80"/>
    <n v="4"/>
    <n v="3210"/>
    <n v="12840"/>
    <n v="15"/>
    <n v="1926"/>
    <n v="10914"/>
    <n v="0.48"/>
    <n v="5238.72"/>
    <n v="5675.28"/>
    <n v="0.52"/>
    <x v="0"/>
    <x v="1"/>
    <x v="0"/>
    <d v="2026-01-29T00:00:00"/>
    <n v="5"/>
    <x v="0"/>
  </r>
  <r>
    <s v="AMZ-2026-01557"/>
    <d v="2026-01-27T00:00:00"/>
    <n v="2026"/>
    <x v="0"/>
    <s v="Q1"/>
    <s v="Tuesday"/>
    <s v="CUST-66148"/>
    <x v="0"/>
    <x v="26"/>
    <s v="Uttarakhand"/>
    <x v="4"/>
    <x v="1"/>
    <x v="20"/>
    <n v="4"/>
    <n v="1240"/>
    <n v="4960"/>
    <n v="30"/>
    <n v="1488"/>
    <n v="3472"/>
    <n v="0.35"/>
    <n v="1215.1999999999998"/>
    <n v="2256.8000000000002"/>
    <n v="0.65"/>
    <x v="3"/>
    <x v="2"/>
    <x v="0"/>
    <d v="2026-02-03T00:00:00"/>
    <n v="4"/>
    <x v="0"/>
  </r>
  <r>
    <s v="AMZ-2026-00016"/>
    <d v="2026-01-28T00:00:00"/>
    <n v="2026"/>
    <x v="0"/>
    <s v="Q1"/>
    <s v="Wednesday"/>
    <s v="CUST-38760"/>
    <x v="1"/>
    <x v="10"/>
    <s v="Chhattisgarh"/>
    <x v="4"/>
    <x v="0"/>
    <x v="8"/>
    <n v="4"/>
    <n v="3430"/>
    <n v="13720"/>
    <n v="15"/>
    <n v="2058"/>
    <n v="11662"/>
    <n v="0.47"/>
    <n v="5481.1399999999994"/>
    <n v="6180.8600000000006"/>
    <n v="0.53"/>
    <x v="0"/>
    <x v="1"/>
    <x v="4"/>
    <m/>
    <m/>
    <x v="0"/>
  </r>
  <r>
    <s v="AMZ-2026-00310"/>
    <d v="2026-01-28T00:00:00"/>
    <n v="2026"/>
    <x v="0"/>
    <s v="Q1"/>
    <s v="Wednesday"/>
    <s v="CUST-52176"/>
    <x v="1"/>
    <x v="12"/>
    <s v="Andhra Pradesh"/>
    <x v="5"/>
    <x v="3"/>
    <x v="5"/>
    <n v="4"/>
    <n v="4000"/>
    <n v="16000"/>
    <n v="15"/>
    <n v="2400"/>
    <n v="13600"/>
    <n v="0.5"/>
    <n v="6800"/>
    <n v="6800"/>
    <n v="0.5"/>
    <x v="5"/>
    <x v="3"/>
    <x v="0"/>
    <d v="2026-02-03T00:00:00"/>
    <n v="3"/>
    <x v="0"/>
  </r>
  <r>
    <s v="AMZ-2026-01028"/>
    <d v="2026-01-28T00:00:00"/>
    <n v="2026"/>
    <x v="0"/>
    <s v="Q1"/>
    <s v="Wednesday"/>
    <s v="CUST-67905"/>
    <x v="0"/>
    <x v="33"/>
    <s v="Madhya Pradesh"/>
    <x v="2"/>
    <x v="0"/>
    <x v="70"/>
    <n v="3"/>
    <n v="3640"/>
    <n v="10920"/>
    <n v="5"/>
    <n v="546"/>
    <n v="10374"/>
    <n v="0.47"/>
    <n v="4875.78"/>
    <n v="5498.22"/>
    <n v="0.53"/>
    <x v="3"/>
    <x v="0"/>
    <x v="4"/>
    <m/>
    <m/>
    <x v="0"/>
  </r>
  <r>
    <s v="AMZ-2026-01502"/>
    <d v="2026-01-28T00:00:00"/>
    <n v="2026"/>
    <x v="0"/>
    <s v="Q1"/>
    <s v="Wednesday"/>
    <s v="CUST-22156"/>
    <x v="0"/>
    <x v="17"/>
    <s v="Rajasthan"/>
    <x v="0"/>
    <x v="4"/>
    <x v="25"/>
    <n v="1"/>
    <n v="630"/>
    <n v="630"/>
    <n v="20"/>
    <n v="126"/>
    <n v="504"/>
    <n v="0.62"/>
    <n v="312.48"/>
    <n v="191.51999999999998"/>
    <n v="0.37999999999999995"/>
    <x v="5"/>
    <x v="2"/>
    <x v="0"/>
    <d v="2026-02-04T00:00:00"/>
    <n v="4"/>
    <x v="0"/>
  </r>
  <r>
    <s v="AMZ-2026-00043"/>
    <d v="2026-01-29T00:00:00"/>
    <n v="2026"/>
    <x v="0"/>
    <s v="Q1"/>
    <s v="Thursday"/>
    <s v="CUST-62296"/>
    <x v="1"/>
    <x v="41"/>
    <s v="Punjab"/>
    <x v="0"/>
    <x v="0"/>
    <x v="8"/>
    <n v="3"/>
    <n v="540"/>
    <n v="1620"/>
    <n v="20"/>
    <n v="324"/>
    <n v="1296"/>
    <n v="0.47"/>
    <n v="609.12"/>
    <n v="686.88"/>
    <n v="0.53"/>
    <x v="2"/>
    <x v="0"/>
    <x v="3"/>
    <m/>
    <m/>
    <x v="1"/>
  </r>
  <r>
    <s v="AMZ-2026-00057"/>
    <d v="2026-01-29T00:00:00"/>
    <n v="2026"/>
    <x v="0"/>
    <s v="Q1"/>
    <s v="Thursday"/>
    <s v="CUST-92149"/>
    <x v="0"/>
    <x v="1"/>
    <s v="Assam"/>
    <x v="1"/>
    <x v="7"/>
    <x v="36"/>
    <n v="2"/>
    <n v="6420"/>
    <n v="12840"/>
    <n v="30"/>
    <n v="3852"/>
    <n v="8988"/>
    <n v="0.48"/>
    <n v="4314.24"/>
    <n v="4673.76"/>
    <n v="0.52"/>
    <x v="4"/>
    <x v="0"/>
    <x v="0"/>
    <d v="2026-02-03T00:00:00"/>
    <n v="5"/>
    <x v="0"/>
  </r>
  <r>
    <s v="AMZ-2026-00350"/>
    <d v="2026-01-29T00:00:00"/>
    <n v="2026"/>
    <x v="0"/>
    <s v="Q1"/>
    <s v="Thursday"/>
    <s v="CUST-66822"/>
    <x v="0"/>
    <x v="35"/>
    <s v="West Bengal"/>
    <x v="3"/>
    <x v="3"/>
    <x v="5"/>
    <n v="4"/>
    <n v="3320"/>
    <n v="13280"/>
    <n v="0"/>
    <n v="0"/>
    <n v="13280"/>
    <n v="0.5"/>
    <n v="6640"/>
    <n v="6640"/>
    <n v="0.5"/>
    <x v="4"/>
    <x v="3"/>
    <x v="4"/>
    <m/>
    <m/>
    <x v="0"/>
  </r>
  <r>
    <s v="AMZ-2026-00479"/>
    <d v="2026-01-29T00:00:00"/>
    <n v="2026"/>
    <x v="0"/>
    <s v="Q1"/>
    <s v="Thursday"/>
    <s v="CUST-49240"/>
    <x v="0"/>
    <x v="26"/>
    <s v="Uttarakhand"/>
    <x v="4"/>
    <x v="4"/>
    <x v="64"/>
    <n v="3"/>
    <n v="220"/>
    <n v="660"/>
    <n v="20"/>
    <n v="132"/>
    <n v="528"/>
    <n v="0.62"/>
    <n v="327.36"/>
    <n v="200.64"/>
    <n v="0.37999999999999995"/>
    <x v="2"/>
    <x v="1"/>
    <x v="3"/>
    <m/>
    <m/>
    <x v="1"/>
  </r>
  <r>
    <s v="AMZ-2026-00555"/>
    <d v="2026-01-29T00:00:00"/>
    <n v="2026"/>
    <x v="0"/>
    <s v="Q1"/>
    <s v="Thursday"/>
    <s v="CUST-46559"/>
    <x v="0"/>
    <x v="29"/>
    <s v="Telangana"/>
    <x v="5"/>
    <x v="5"/>
    <x v="65"/>
    <n v="3"/>
    <n v="63080"/>
    <n v="189240"/>
    <n v="10"/>
    <n v="18924"/>
    <n v="170316"/>
    <n v="0.57999999999999996"/>
    <n v="98783.28"/>
    <n v="71532.72"/>
    <n v="0.42"/>
    <x v="2"/>
    <x v="3"/>
    <x v="2"/>
    <m/>
    <m/>
    <x v="0"/>
  </r>
  <r>
    <s v="AMZ-2026-01275"/>
    <d v="2026-01-29T00:00:00"/>
    <n v="2026"/>
    <x v="0"/>
    <s v="Q1"/>
    <s v="Thursday"/>
    <s v="CUST-66179"/>
    <x v="1"/>
    <x v="51"/>
    <s v="Madhya Pradesh"/>
    <x v="2"/>
    <x v="6"/>
    <x v="30"/>
    <n v="3"/>
    <n v="3610"/>
    <n v="10830"/>
    <n v="25"/>
    <n v="2707.5"/>
    <n v="8122.5"/>
    <n v="0.52"/>
    <n v="4223.7"/>
    <n v="3898.8"/>
    <n v="0.48000000000000004"/>
    <x v="5"/>
    <x v="1"/>
    <x v="2"/>
    <m/>
    <m/>
    <x v="0"/>
  </r>
  <r>
    <s v="AMZ-2026-01342"/>
    <d v="2026-01-29T00:00:00"/>
    <n v="2026"/>
    <x v="0"/>
    <s v="Q1"/>
    <s v="Thursday"/>
    <s v="CUST-72277"/>
    <x v="0"/>
    <x v="1"/>
    <s v="Assam"/>
    <x v="1"/>
    <x v="5"/>
    <x v="10"/>
    <n v="2"/>
    <n v="77040"/>
    <n v="154080"/>
    <n v="25"/>
    <n v="38520"/>
    <n v="115560"/>
    <n v="0.57999999999999996"/>
    <n v="67024.799999999988"/>
    <n v="48535.200000000012"/>
    <n v="0.4200000000000001"/>
    <x v="5"/>
    <x v="3"/>
    <x v="2"/>
    <m/>
    <m/>
    <x v="0"/>
  </r>
  <r>
    <s v="AMZ-2026-01358"/>
    <d v="2026-01-29T00:00:00"/>
    <n v="2026"/>
    <x v="0"/>
    <s v="Q1"/>
    <s v="Thursday"/>
    <s v="CUST-27154"/>
    <x v="0"/>
    <x v="9"/>
    <s v="Maharashtra"/>
    <x v="2"/>
    <x v="2"/>
    <x v="48"/>
    <n v="2"/>
    <n v="1210"/>
    <n v="2420"/>
    <n v="30"/>
    <n v="726"/>
    <n v="1694"/>
    <n v="0.45"/>
    <n v="762.30000000000007"/>
    <n v="931.69999999999993"/>
    <n v="0.54999999999999993"/>
    <x v="2"/>
    <x v="3"/>
    <x v="0"/>
    <d v="2026-02-03T00:00:00"/>
    <n v="3"/>
    <x v="0"/>
  </r>
  <r>
    <s v="AMZ-2026-01372"/>
    <d v="2026-01-29T00:00:00"/>
    <n v="2026"/>
    <x v="0"/>
    <s v="Q1"/>
    <s v="Thursday"/>
    <s v="CUST-69929"/>
    <x v="0"/>
    <x v="21"/>
    <s v="Meghalaya"/>
    <x v="1"/>
    <x v="5"/>
    <x v="10"/>
    <n v="1"/>
    <n v="70410"/>
    <n v="70410"/>
    <n v="30"/>
    <n v="21123"/>
    <n v="49287"/>
    <n v="0.57999999999999996"/>
    <n v="28586.46"/>
    <n v="20700.54"/>
    <n v="0.42000000000000004"/>
    <x v="5"/>
    <x v="0"/>
    <x v="3"/>
    <m/>
    <m/>
    <x v="1"/>
  </r>
  <r>
    <s v="AMZ-2026-00290"/>
    <d v="2026-01-30T00:00:00"/>
    <n v="2026"/>
    <x v="0"/>
    <s v="Q1"/>
    <s v="Friday"/>
    <s v="CUST-72518"/>
    <x v="1"/>
    <x v="13"/>
    <s v="Uttar Pradesh"/>
    <x v="0"/>
    <x v="4"/>
    <x v="40"/>
    <n v="1"/>
    <n v="850"/>
    <n v="850"/>
    <n v="5"/>
    <n v="42.5"/>
    <n v="807.5"/>
    <n v="0.62"/>
    <n v="500.65"/>
    <n v="306.85000000000002"/>
    <n v="0.38"/>
    <x v="1"/>
    <x v="3"/>
    <x v="3"/>
    <m/>
    <m/>
    <x v="1"/>
  </r>
  <r>
    <s v="AMZ-2026-00444"/>
    <d v="2026-01-30T00:00:00"/>
    <n v="2026"/>
    <x v="0"/>
    <s v="Q1"/>
    <s v="Friday"/>
    <s v="CUST-88222"/>
    <x v="0"/>
    <x v="4"/>
    <s v="Madhya Pradesh"/>
    <x v="2"/>
    <x v="5"/>
    <x v="79"/>
    <n v="3"/>
    <n v="47280"/>
    <n v="141840"/>
    <n v="20"/>
    <n v="28368"/>
    <n v="113472"/>
    <n v="0.57999999999999996"/>
    <n v="65813.759999999995"/>
    <n v="47658.240000000005"/>
    <n v="0.42000000000000004"/>
    <x v="1"/>
    <x v="0"/>
    <x v="0"/>
    <d v="2026-02-04T00:00:00"/>
    <n v="4"/>
    <x v="0"/>
  </r>
  <r>
    <s v="AMZ-2026-00552"/>
    <d v="2026-01-30T00:00:00"/>
    <n v="2026"/>
    <x v="0"/>
    <s v="Q1"/>
    <s v="Friday"/>
    <s v="CUST-37549"/>
    <x v="0"/>
    <x v="5"/>
    <s v="Bihar"/>
    <x v="3"/>
    <x v="3"/>
    <x v="81"/>
    <n v="5"/>
    <n v="5950"/>
    <n v="29750"/>
    <n v="30"/>
    <n v="8925"/>
    <n v="20825"/>
    <n v="0.5"/>
    <n v="10412.5"/>
    <n v="10412.5"/>
    <n v="0.5"/>
    <x v="6"/>
    <x v="2"/>
    <x v="0"/>
    <d v="2026-02-05T00:00:00"/>
    <n v="3"/>
    <x v="0"/>
  </r>
  <r>
    <s v="AMZ-2026-01010"/>
    <d v="2026-01-30T00:00:00"/>
    <n v="2026"/>
    <x v="0"/>
    <s v="Q1"/>
    <s v="Friday"/>
    <s v="CUST-74038"/>
    <x v="1"/>
    <x v="4"/>
    <s v="Madhya Pradesh"/>
    <x v="2"/>
    <x v="5"/>
    <x v="38"/>
    <n v="3"/>
    <n v="56700"/>
    <n v="170100"/>
    <n v="0"/>
    <n v="0"/>
    <n v="170100"/>
    <n v="0.57999999999999996"/>
    <n v="98658"/>
    <n v="71442"/>
    <n v="0.42"/>
    <x v="3"/>
    <x v="0"/>
    <x v="3"/>
    <m/>
    <m/>
    <x v="1"/>
  </r>
  <r>
    <s v="AMZ-2026-00105"/>
    <d v="2026-01-31T00:00:00"/>
    <n v="2026"/>
    <x v="0"/>
    <s v="Q1"/>
    <s v="Saturday"/>
    <s v="CUST-62521"/>
    <x v="1"/>
    <x v="12"/>
    <s v="Andhra Pradesh"/>
    <x v="5"/>
    <x v="7"/>
    <x v="27"/>
    <n v="2"/>
    <n v="4620"/>
    <n v="9240"/>
    <n v="0"/>
    <n v="0"/>
    <n v="9240"/>
    <n v="0.48"/>
    <n v="4435.2"/>
    <n v="4804.8"/>
    <n v="0.52"/>
    <x v="0"/>
    <x v="1"/>
    <x v="4"/>
    <m/>
    <m/>
    <x v="0"/>
  </r>
  <r>
    <s v="AMZ-2026-00195"/>
    <d v="2026-01-31T00:00:00"/>
    <n v="2026"/>
    <x v="0"/>
    <s v="Q1"/>
    <s v="Saturday"/>
    <s v="CUST-66626"/>
    <x v="0"/>
    <x v="43"/>
    <s v="Karnataka"/>
    <x v="5"/>
    <x v="4"/>
    <x v="75"/>
    <n v="5"/>
    <n v="770"/>
    <n v="3850"/>
    <n v="25"/>
    <n v="962.5"/>
    <n v="2887.5"/>
    <n v="0.62"/>
    <n v="1790.25"/>
    <n v="1097.25"/>
    <n v="0.38"/>
    <x v="3"/>
    <x v="3"/>
    <x v="0"/>
    <d v="2026-02-04T00:00:00"/>
    <n v="3"/>
    <x v="0"/>
  </r>
  <r>
    <s v="AMZ-2026-01081"/>
    <d v="2026-01-31T00:00:00"/>
    <n v="2026"/>
    <x v="0"/>
    <s v="Q1"/>
    <s v="Saturday"/>
    <s v="CUST-11025"/>
    <x v="1"/>
    <x v="49"/>
    <s v="Uttarakhand"/>
    <x v="4"/>
    <x v="2"/>
    <x v="61"/>
    <n v="4"/>
    <n v="1320"/>
    <n v="5280"/>
    <n v="0"/>
    <n v="0"/>
    <n v="5280"/>
    <n v="0.45"/>
    <n v="2376"/>
    <n v="2904"/>
    <n v="0.55000000000000004"/>
    <x v="0"/>
    <x v="2"/>
    <x v="4"/>
    <m/>
    <m/>
    <x v="0"/>
  </r>
  <r>
    <s v="AMZ-2026-01257"/>
    <d v="2026-01-31T00:00:00"/>
    <n v="2026"/>
    <x v="0"/>
    <s v="Q1"/>
    <s v="Saturday"/>
    <s v="CUST-80798"/>
    <x v="1"/>
    <x v="14"/>
    <s v="Bihar"/>
    <x v="3"/>
    <x v="0"/>
    <x v="6"/>
    <n v="2"/>
    <n v="2780"/>
    <n v="5560"/>
    <n v="5"/>
    <n v="278"/>
    <n v="5282"/>
    <n v="0.47"/>
    <n v="2482.54"/>
    <n v="2799.46"/>
    <n v="0.53"/>
    <x v="1"/>
    <x v="2"/>
    <x v="1"/>
    <d v="2026-02-07T00:00:00"/>
    <m/>
    <x v="0"/>
  </r>
  <r>
    <s v="AMZ-2026-01414"/>
    <d v="2026-01-31T00:00:00"/>
    <n v="2026"/>
    <x v="0"/>
    <s v="Q1"/>
    <s v="Saturday"/>
    <s v="CUST-66531"/>
    <x v="0"/>
    <x v="35"/>
    <s v="West Bengal"/>
    <x v="3"/>
    <x v="7"/>
    <x v="28"/>
    <n v="2"/>
    <n v="6630"/>
    <n v="13260"/>
    <n v="25"/>
    <n v="3315"/>
    <n v="9945"/>
    <n v="0.48"/>
    <n v="4773.5999999999995"/>
    <n v="5171.4000000000005"/>
    <n v="0.52"/>
    <x v="3"/>
    <x v="1"/>
    <x v="2"/>
    <m/>
    <m/>
    <x v="0"/>
  </r>
  <r>
    <s v="AMZ-2026-01572"/>
    <d v="2026-01-31T00:00:00"/>
    <n v="2026"/>
    <x v="0"/>
    <s v="Q1"/>
    <s v="Saturday"/>
    <s v="CUST-71694"/>
    <x v="0"/>
    <x v="16"/>
    <s v="Tripura"/>
    <x v="1"/>
    <x v="6"/>
    <x v="30"/>
    <n v="5"/>
    <n v="10240"/>
    <n v="51200"/>
    <n v="30"/>
    <n v="15360"/>
    <n v="35840"/>
    <n v="0.52"/>
    <n v="18636.8"/>
    <n v="17203.2"/>
    <n v="0.48000000000000004"/>
    <x v="1"/>
    <x v="3"/>
    <x v="2"/>
    <m/>
    <m/>
    <x v="0"/>
  </r>
  <r>
    <s v="AMZ-2026-00127"/>
    <d v="2026-02-01T00:00:00"/>
    <n v="2026"/>
    <x v="1"/>
    <s v="Q1"/>
    <s v="Sunday"/>
    <s v="CUST-70946"/>
    <x v="0"/>
    <x v="39"/>
    <s v="Odisha"/>
    <x v="3"/>
    <x v="1"/>
    <x v="73"/>
    <n v="1"/>
    <n v="950"/>
    <n v="950"/>
    <n v="10"/>
    <n v="95"/>
    <n v="855"/>
    <n v="0.35"/>
    <n v="299.25"/>
    <n v="555.75"/>
    <n v="0.65"/>
    <x v="3"/>
    <x v="3"/>
    <x v="4"/>
    <m/>
    <m/>
    <x v="0"/>
  </r>
  <r>
    <s v="AMZ-2026-00946"/>
    <d v="2026-02-01T00:00:00"/>
    <n v="2026"/>
    <x v="1"/>
    <s v="Q1"/>
    <s v="Sunday"/>
    <s v="CUST-75323"/>
    <x v="0"/>
    <x v="16"/>
    <s v="Tripura"/>
    <x v="1"/>
    <x v="4"/>
    <x v="75"/>
    <n v="4"/>
    <n v="710"/>
    <n v="2840"/>
    <n v="5"/>
    <n v="142"/>
    <n v="2698"/>
    <n v="0.62"/>
    <n v="1672.76"/>
    <n v="1025.24"/>
    <n v="0.38"/>
    <x v="3"/>
    <x v="1"/>
    <x v="0"/>
    <d v="2026-02-04T00:00:00"/>
    <n v="4"/>
    <x v="0"/>
  </r>
  <r>
    <s v="AMZ-2026-00090"/>
    <d v="2026-02-03T00:00:00"/>
    <n v="2026"/>
    <x v="1"/>
    <s v="Q1"/>
    <s v="Tuesday"/>
    <s v="CUST-73904"/>
    <x v="1"/>
    <x v="40"/>
    <s v="Uttar Pradesh"/>
    <x v="0"/>
    <x v="5"/>
    <x v="84"/>
    <n v="2"/>
    <n v="40540"/>
    <n v="81080"/>
    <n v="25"/>
    <n v="20270"/>
    <n v="60810"/>
    <n v="0.57999999999999996"/>
    <n v="35269.799999999996"/>
    <n v="25540.200000000004"/>
    <n v="0.4200000000000001"/>
    <x v="2"/>
    <x v="2"/>
    <x v="2"/>
    <m/>
    <m/>
    <x v="0"/>
  </r>
  <r>
    <s v="AMZ-2026-00168"/>
    <d v="2026-02-03T00:00:00"/>
    <n v="2026"/>
    <x v="1"/>
    <s v="Q1"/>
    <s v="Tuesday"/>
    <s v="CUST-11934"/>
    <x v="0"/>
    <x v="40"/>
    <s v="Uttar Pradesh"/>
    <x v="0"/>
    <x v="1"/>
    <x v="57"/>
    <n v="2"/>
    <n v="880"/>
    <n v="1760"/>
    <n v="10"/>
    <n v="176"/>
    <n v="1584"/>
    <n v="0.35"/>
    <n v="554.4"/>
    <n v="1029.5999999999999"/>
    <n v="0.64999999999999991"/>
    <x v="5"/>
    <x v="1"/>
    <x v="0"/>
    <d v="2026-02-04T00:00:00"/>
    <n v="5"/>
    <x v="0"/>
  </r>
  <r>
    <s v="AMZ-2026-00178"/>
    <d v="2026-02-03T00:00:00"/>
    <n v="2026"/>
    <x v="1"/>
    <s v="Q1"/>
    <s v="Tuesday"/>
    <s v="CUST-21221"/>
    <x v="0"/>
    <x v="39"/>
    <s v="Odisha"/>
    <x v="3"/>
    <x v="3"/>
    <x v="15"/>
    <n v="3"/>
    <n v="1950"/>
    <n v="5850"/>
    <n v="15"/>
    <n v="877.5"/>
    <n v="4972.5"/>
    <n v="0.5"/>
    <n v="2486.25"/>
    <n v="2486.25"/>
    <n v="0.5"/>
    <x v="3"/>
    <x v="2"/>
    <x v="0"/>
    <d v="2026-02-05T00:00:00"/>
    <n v="3"/>
    <x v="0"/>
  </r>
  <r>
    <s v="AMZ-2026-00333"/>
    <d v="2026-02-03T00:00:00"/>
    <n v="2026"/>
    <x v="1"/>
    <s v="Q1"/>
    <s v="Tuesday"/>
    <s v="CUST-35203"/>
    <x v="0"/>
    <x v="23"/>
    <s v="Manipur"/>
    <x v="1"/>
    <x v="7"/>
    <x v="28"/>
    <n v="2"/>
    <n v="2750"/>
    <n v="5500"/>
    <n v="0"/>
    <n v="0"/>
    <n v="5500"/>
    <n v="0.48"/>
    <n v="2640"/>
    <n v="2860"/>
    <n v="0.52"/>
    <x v="3"/>
    <x v="1"/>
    <x v="0"/>
    <d v="2026-02-08T00:00:00"/>
    <n v="4"/>
    <x v="0"/>
  </r>
  <r>
    <s v="AMZ-2026-00416"/>
    <d v="2026-02-03T00:00:00"/>
    <n v="2026"/>
    <x v="1"/>
    <s v="Q1"/>
    <s v="Tuesday"/>
    <s v="CUST-26544"/>
    <x v="1"/>
    <x v="0"/>
    <s v="Rajasthan"/>
    <x v="0"/>
    <x v="6"/>
    <x v="17"/>
    <n v="1"/>
    <n v="8480"/>
    <n v="8480"/>
    <n v="0"/>
    <n v="0"/>
    <n v="8480"/>
    <n v="0.52"/>
    <n v="4409.6000000000004"/>
    <n v="4070.3999999999996"/>
    <n v="0.48"/>
    <x v="1"/>
    <x v="0"/>
    <x v="0"/>
    <d v="2026-02-05T00:00:00"/>
    <n v="3"/>
    <x v="0"/>
  </r>
  <r>
    <s v="AMZ-2026-00701"/>
    <d v="2026-02-03T00:00:00"/>
    <n v="2026"/>
    <x v="1"/>
    <s v="Q1"/>
    <s v="Tuesday"/>
    <s v="CUST-23710"/>
    <x v="1"/>
    <x v="16"/>
    <s v="Tripura"/>
    <x v="1"/>
    <x v="4"/>
    <x v="25"/>
    <n v="4"/>
    <n v="380"/>
    <n v="1520"/>
    <n v="10"/>
    <n v="152"/>
    <n v="1368"/>
    <n v="0.62"/>
    <n v="848.16"/>
    <n v="519.84"/>
    <n v="0.38"/>
    <x v="0"/>
    <x v="3"/>
    <x v="0"/>
    <d v="2026-02-04T00:00:00"/>
    <n v="3"/>
    <x v="0"/>
  </r>
  <r>
    <s v="AMZ-2026-01479"/>
    <d v="2026-02-03T00:00:00"/>
    <n v="2026"/>
    <x v="1"/>
    <s v="Q1"/>
    <s v="Tuesday"/>
    <s v="CUST-13390"/>
    <x v="1"/>
    <x v="54"/>
    <s v="Manipur"/>
    <x v="1"/>
    <x v="2"/>
    <x v="48"/>
    <n v="3"/>
    <n v="2400"/>
    <n v="7200"/>
    <n v="0"/>
    <n v="0"/>
    <n v="7200"/>
    <n v="0.45"/>
    <n v="3240"/>
    <n v="3960"/>
    <n v="0.55000000000000004"/>
    <x v="6"/>
    <x v="2"/>
    <x v="2"/>
    <m/>
    <m/>
    <x v="0"/>
  </r>
  <r>
    <s v="AMZ-2026-01011"/>
    <d v="2026-02-04T00:00:00"/>
    <n v="2026"/>
    <x v="1"/>
    <s v="Q1"/>
    <s v="Wednesday"/>
    <s v="CUST-74038"/>
    <x v="1"/>
    <x v="4"/>
    <s v="Madhya Pradesh"/>
    <x v="2"/>
    <x v="4"/>
    <x v="78"/>
    <n v="5"/>
    <n v="960"/>
    <n v="4800"/>
    <n v="10"/>
    <n v="480"/>
    <n v="4320"/>
    <n v="0.62"/>
    <n v="2678.4"/>
    <n v="1641.6"/>
    <n v="0.38"/>
    <x v="6"/>
    <x v="2"/>
    <x v="0"/>
    <d v="2026-02-11T00:00:00"/>
    <n v="4"/>
    <x v="0"/>
  </r>
  <r>
    <s v="AMZ-2026-01062"/>
    <d v="2026-02-04T00:00:00"/>
    <n v="2026"/>
    <x v="1"/>
    <s v="Q1"/>
    <s v="Wednesday"/>
    <s v="CUST-17355"/>
    <x v="1"/>
    <x v="7"/>
    <s v="Goa"/>
    <x v="2"/>
    <x v="3"/>
    <x v="53"/>
    <n v="4"/>
    <n v="2450"/>
    <n v="9800"/>
    <n v="10"/>
    <n v="980"/>
    <n v="8820"/>
    <n v="0.5"/>
    <n v="4410"/>
    <n v="4410"/>
    <n v="0.5"/>
    <x v="5"/>
    <x v="0"/>
    <x v="1"/>
    <d v="2026-02-06T00:00:00"/>
    <m/>
    <x v="0"/>
  </r>
  <r>
    <s v="AMZ-2026-00553"/>
    <d v="2026-02-05T00:00:00"/>
    <n v="2026"/>
    <x v="1"/>
    <s v="Q1"/>
    <s v="Thursday"/>
    <s v="CUST-75909"/>
    <x v="1"/>
    <x v="52"/>
    <s v="Rajasthan"/>
    <x v="0"/>
    <x v="1"/>
    <x v="73"/>
    <n v="5"/>
    <n v="280"/>
    <n v="1400"/>
    <n v="0"/>
    <n v="0"/>
    <n v="1400"/>
    <n v="0.35"/>
    <n v="489.99999999999994"/>
    <n v="910"/>
    <n v="0.65"/>
    <x v="4"/>
    <x v="1"/>
    <x v="0"/>
    <d v="2026-02-11T00:00:00"/>
    <n v="3"/>
    <x v="0"/>
  </r>
  <r>
    <s v="AMZ-2026-00629"/>
    <d v="2026-02-05T00:00:00"/>
    <n v="2026"/>
    <x v="1"/>
    <s v="Q1"/>
    <s v="Thursday"/>
    <s v="CUST-92727"/>
    <x v="0"/>
    <x v="19"/>
    <s v="Tamil Nadu"/>
    <x v="5"/>
    <x v="0"/>
    <x v="12"/>
    <n v="1"/>
    <n v="5050"/>
    <n v="5050"/>
    <n v="20"/>
    <n v="1010"/>
    <n v="4040"/>
    <n v="0.47"/>
    <n v="1898.8"/>
    <n v="2141.1999999999998"/>
    <n v="0.52999999999999992"/>
    <x v="4"/>
    <x v="1"/>
    <x v="2"/>
    <m/>
    <m/>
    <x v="0"/>
  </r>
  <r>
    <s v="AMZ-2026-00866"/>
    <d v="2026-02-05T00:00:00"/>
    <n v="2026"/>
    <x v="1"/>
    <s v="Q1"/>
    <s v="Thursday"/>
    <s v="CUST-31992"/>
    <x v="1"/>
    <x v="34"/>
    <s v="Meghalaya"/>
    <x v="1"/>
    <x v="0"/>
    <x v="76"/>
    <n v="5"/>
    <n v="1430"/>
    <n v="7150"/>
    <n v="20"/>
    <n v="1430"/>
    <n v="5720"/>
    <n v="0.47"/>
    <n v="2688.3999999999996"/>
    <n v="3031.6000000000004"/>
    <n v="0.53"/>
    <x v="1"/>
    <x v="0"/>
    <x v="1"/>
    <d v="2026-02-10T00:00:00"/>
    <m/>
    <x v="0"/>
  </r>
  <r>
    <s v="AMZ-2026-01021"/>
    <d v="2026-02-05T00:00:00"/>
    <n v="2026"/>
    <x v="1"/>
    <s v="Q1"/>
    <s v="Thursday"/>
    <s v="CUST-64496"/>
    <x v="0"/>
    <x v="50"/>
    <s v="Bihar"/>
    <x v="3"/>
    <x v="0"/>
    <x v="49"/>
    <n v="3"/>
    <n v="2550"/>
    <n v="7650"/>
    <n v="20"/>
    <n v="1530"/>
    <n v="6120"/>
    <n v="0.47"/>
    <n v="2876.3999999999996"/>
    <n v="3243.6000000000004"/>
    <n v="0.53"/>
    <x v="2"/>
    <x v="1"/>
    <x v="1"/>
    <d v="2026-02-06T00:00:00"/>
    <m/>
    <x v="0"/>
  </r>
  <r>
    <s v="AMZ-2026-01038"/>
    <d v="2026-02-05T00:00:00"/>
    <n v="2026"/>
    <x v="1"/>
    <s v="Q1"/>
    <s v="Thursday"/>
    <s v="CUST-42591"/>
    <x v="0"/>
    <x v="33"/>
    <s v="Madhya Pradesh"/>
    <x v="2"/>
    <x v="0"/>
    <x v="58"/>
    <n v="5"/>
    <n v="6160"/>
    <n v="30800"/>
    <n v="0"/>
    <n v="0"/>
    <n v="30800"/>
    <n v="0.47"/>
    <n v="14476"/>
    <n v="16324"/>
    <n v="0.53"/>
    <x v="1"/>
    <x v="3"/>
    <x v="2"/>
    <m/>
    <m/>
    <x v="0"/>
  </r>
  <r>
    <s v="AMZ-2026-01584"/>
    <d v="2026-02-05T00:00:00"/>
    <n v="2026"/>
    <x v="1"/>
    <s v="Q1"/>
    <s v="Thursday"/>
    <s v="CUST-96673"/>
    <x v="1"/>
    <x v="17"/>
    <s v="Rajasthan"/>
    <x v="0"/>
    <x v="3"/>
    <x v="5"/>
    <n v="2"/>
    <n v="2110"/>
    <n v="4220"/>
    <n v="25"/>
    <n v="1055"/>
    <n v="3165"/>
    <n v="0.5"/>
    <n v="1582.5"/>
    <n v="1582.5"/>
    <n v="0.5"/>
    <x v="2"/>
    <x v="0"/>
    <x v="0"/>
    <d v="2026-02-09T00:00:00"/>
    <n v="4"/>
    <x v="0"/>
  </r>
  <r>
    <s v="AMZ-2026-00620"/>
    <d v="2026-02-06T00:00:00"/>
    <n v="2026"/>
    <x v="1"/>
    <s v="Q1"/>
    <s v="Friday"/>
    <s v="CUST-89471"/>
    <x v="1"/>
    <x v="31"/>
    <s v="Chhattisgarh"/>
    <x v="4"/>
    <x v="4"/>
    <x v="71"/>
    <n v="2"/>
    <n v="160"/>
    <n v="320"/>
    <n v="25"/>
    <n v="80"/>
    <n v="240"/>
    <n v="0.62"/>
    <n v="148.80000000000001"/>
    <n v="91.199999999999989"/>
    <n v="0.37999999999999995"/>
    <x v="4"/>
    <x v="0"/>
    <x v="4"/>
    <m/>
    <m/>
    <x v="0"/>
  </r>
  <r>
    <s v="AMZ-2026-00146"/>
    <d v="2026-02-07T00:00:00"/>
    <n v="2026"/>
    <x v="1"/>
    <s v="Q1"/>
    <s v="Saturday"/>
    <s v="CUST-63883"/>
    <x v="0"/>
    <x v="26"/>
    <s v="Uttarakhand"/>
    <x v="4"/>
    <x v="0"/>
    <x v="76"/>
    <n v="2"/>
    <n v="3690"/>
    <n v="7380"/>
    <n v="0"/>
    <n v="0"/>
    <n v="7380"/>
    <n v="0.47"/>
    <n v="3468.6"/>
    <n v="3911.4"/>
    <n v="0.53"/>
    <x v="4"/>
    <x v="0"/>
    <x v="0"/>
    <d v="2026-02-08T00:00:00"/>
    <n v="3"/>
    <x v="0"/>
  </r>
  <r>
    <s v="AMZ-2026-00218"/>
    <d v="2026-02-07T00:00:00"/>
    <n v="2026"/>
    <x v="1"/>
    <s v="Q1"/>
    <s v="Saturday"/>
    <s v="CUST-49139"/>
    <x v="1"/>
    <x v="9"/>
    <s v="Maharashtra"/>
    <x v="2"/>
    <x v="3"/>
    <x v="54"/>
    <n v="3"/>
    <n v="1010"/>
    <n v="3030"/>
    <n v="20"/>
    <n v="606"/>
    <n v="2424"/>
    <n v="0.5"/>
    <n v="1212"/>
    <n v="1212"/>
    <n v="0.5"/>
    <x v="6"/>
    <x v="3"/>
    <x v="4"/>
    <m/>
    <m/>
    <x v="0"/>
  </r>
  <r>
    <s v="AMZ-2026-00250"/>
    <d v="2026-02-07T00:00:00"/>
    <n v="2026"/>
    <x v="1"/>
    <s v="Q1"/>
    <s v="Saturday"/>
    <s v="CUST-98259"/>
    <x v="1"/>
    <x v="36"/>
    <s v="Andhra Pradesh"/>
    <x v="5"/>
    <x v="2"/>
    <x v="31"/>
    <n v="2"/>
    <n v="620"/>
    <n v="1240"/>
    <n v="15"/>
    <n v="186"/>
    <n v="1054"/>
    <n v="0.45"/>
    <n v="474.3"/>
    <n v="579.70000000000005"/>
    <n v="0.55000000000000004"/>
    <x v="4"/>
    <x v="1"/>
    <x v="0"/>
    <d v="2026-02-14T00:00:00"/>
    <n v="3"/>
    <x v="0"/>
  </r>
  <r>
    <s v="AMZ-2026-01191"/>
    <d v="2026-02-07T00:00:00"/>
    <n v="2026"/>
    <x v="1"/>
    <s v="Q1"/>
    <s v="Saturday"/>
    <s v="CUST-15778"/>
    <x v="1"/>
    <x v="22"/>
    <s v="Delhi"/>
    <x v="0"/>
    <x v="1"/>
    <x v="21"/>
    <n v="1"/>
    <n v="450"/>
    <n v="450"/>
    <n v="0"/>
    <n v="0"/>
    <n v="450"/>
    <n v="0.35"/>
    <n v="157.5"/>
    <n v="292.5"/>
    <n v="0.65"/>
    <x v="2"/>
    <x v="3"/>
    <x v="0"/>
    <d v="2026-02-13T00:00:00"/>
    <n v="3"/>
    <x v="0"/>
  </r>
  <r>
    <s v="AMZ-2026-01209"/>
    <d v="2026-02-07T00:00:00"/>
    <n v="2026"/>
    <x v="1"/>
    <s v="Q1"/>
    <s v="Saturday"/>
    <s v="CUST-86099"/>
    <x v="1"/>
    <x v="33"/>
    <s v="Madhya Pradesh"/>
    <x v="2"/>
    <x v="3"/>
    <x v="15"/>
    <n v="5"/>
    <n v="3090"/>
    <n v="15450"/>
    <n v="10"/>
    <n v="1545"/>
    <n v="13905"/>
    <n v="0.5"/>
    <n v="6952.5"/>
    <n v="6952.5"/>
    <n v="0.5"/>
    <x v="4"/>
    <x v="1"/>
    <x v="0"/>
    <d v="2026-02-09T00:00:00"/>
    <n v="5"/>
    <x v="0"/>
  </r>
  <r>
    <s v="AMZ-2026-01302"/>
    <d v="2026-02-07T00:00:00"/>
    <n v="2026"/>
    <x v="1"/>
    <s v="Q1"/>
    <s v="Saturday"/>
    <s v="CUST-39817"/>
    <x v="0"/>
    <x v="51"/>
    <s v="Madhya Pradesh"/>
    <x v="2"/>
    <x v="0"/>
    <x v="58"/>
    <n v="4"/>
    <n v="4590"/>
    <n v="18360"/>
    <n v="0"/>
    <n v="0"/>
    <n v="18360"/>
    <n v="0.47"/>
    <n v="8629.1999999999989"/>
    <n v="9730.8000000000011"/>
    <n v="0.53"/>
    <x v="4"/>
    <x v="2"/>
    <x v="2"/>
    <m/>
    <m/>
    <x v="0"/>
  </r>
  <r>
    <s v="AMZ-2026-01406"/>
    <d v="2026-02-07T00:00:00"/>
    <n v="2026"/>
    <x v="1"/>
    <s v="Q1"/>
    <s v="Saturday"/>
    <s v="CUST-33600"/>
    <x v="0"/>
    <x v="49"/>
    <s v="Uttarakhand"/>
    <x v="4"/>
    <x v="5"/>
    <x v="14"/>
    <n v="5"/>
    <n v="84390"/>
    <n v="421950"/>
    <n v="0"/>
    <n v="0"/>
    <n v="421950"/>
    <n v="0.57999999999999996"/>
    <n v="244730.99999999997"/>
    <n v="177219.00000000003"/>
    <n v="0.4200000000000001"/>
    <x v="5"/>
    <x v="3"/>
    <x v="0"/>
    <d v="2026-02-08T00:00:00"/>
    <n v="3"/>
    <x v="0"/>
  </r>
  <r>
    <s v="AMZ-2026-00082"/>
    <d v="2026-02-08T00:00:00"/>
    <n v="2026"/>
    <x v="1"/>
    <s v="Q1"/>
    <s v="Sunday"/>
    <s v="CUST-63424"/>
    <x v="0"/>
    <x v="0"/>
    <s v="Rajasthan"/>
    <x v="0"/>
    <x v="2"/>
    <x v="61"/>
    <n v="1"/>
    <n v="580"/>
    <n v="580"/>
    <n v="20"/>
    <n v="116"/>
    <n v="464"/>
    <n v="0.45"/>
    <n v="208.8"/>
    <n v="255.2"/>
    <n v="0.54999999999999993"/>
    <x v="6"/>
    <x v="2"/>
    <x v="0"/>
    <d v="2026-02-09T00:00:00"/>
    <n v="4"/>
    <x v="0"/>
  </r>
  <r>
    <s v="AMZ-2026-00619"/>
    <d v="2026-02-09T00:00:00"/>
    <n v="2026"/>
    <x v="1"/>
    <s v="Q1"/>
    <s v="Monday"/>
    <s v="CUST-89471"/>
    <x v="1"/>
    <x v="31"/>
    <s v="Chhattisgarh"/>
    <x v="4"/>
    <x v="6"/>
    <x v="39"/>
    <n v="1"/>
    <n v="4550"/>
    <n v="4550"/>
    <n v="10"/>
    <n v="455"/>
    <n v="4095"/>
    <n v="0.52"/>
    <n v="2129.4"/>
    <n v="1965.6"/>
    <n v="0.48"/>
    <x v="2"/>
    <x v="3"/>
    <x v="0"/>
    <d v="2026-02-16T00:00:00"/>
    <n v="5"/>
    <x v="0"/>
  </r>
  <r>
    <s v="AMZ-2026-01074"/>
    <d v="2026-02-09T00:00:00"/>
    <n v="2026"/>
    <x v="1"/>
    <s v="Q1"/>
    <s v="Monday"/>
    <s v="CUST-55309"/>
    <x v="1"/>
    <x v="36"/>
    <s v="Andhra Pradesh"/>
    <x v="5"/>
    <x v="4"/>
    <x v="7"/>
    <n v="3"/>
    <n v="690"/>
    <n v="2070"/>
    <n v="0"/>
    <n v="0"/>
    <n v="2070"/>
    <n v="0.62"/>
    <n v="1283.4000000000001"/>
    <n v="786.59999999999991"/>
    <n v="0.37999999999999995"/>
    <x v="3"/>
    <x v="3"/>
    <x v="0"/>
    <d v="2026-02-14T00:00:00"/>
    <n v="3"/>
    <x v="0"/>
  </r>
  <r>
    <s v="AMZ-2026-01481"/>
    <d v="2026-02-09T00:00:00"/>
    <n v="2026"/>
    <x v="1"/>
    <s v="Q1"/>
    <s v="Monday"/>
    <s v="CUST-97900"/>
    <x v="0"/>
    <x v="38"/>
    <s v="Gujarat"/>
    <x v="2"/>
    <x v="0"/>
    <x v="0"/>
    <n v="5"/>
    <n v="1890"/>
    <n v="9450"/>
    <n v="30"/>
    <n v="2835"/>
    <n v="6615"/>
    <n v="0.47"/>
    <n v="3109.0499999999997"/>
    <n v="3505.9500000000003"/>
    <n v="0.53"/>
    <x v="2"/>
    <x v="0"/>
    <x v="0"/>
    <d v="2026-02-12T00:00:00"/>
    <n v="5"/>
    <x v="0"/>
  </r>
  <r>
    <s v="AMZ-2026-00191"/>
    <d v="2026-02-10T00:00:00"/>
    <n v="2026"/>
    <x v="1"/>
    <s v="Q1"/>
    <s v="Tuesday"/>
    <s v="CUST-76244"/>
    <x v="0"/>
    <x v="10"/>
    <s v="Chhattisgarh"/>
    <x v="4"/>
    <x v="3"/>
    <x v="15"/>
    <n v="2"/>
    <n v="4900"/>
    <n v="9800"/>
    <n v="20"/>
    <n v="1960"/>
    <n v="7840"/>
    <n v="0.5"/>
    <n v="3920"/>
    <n v="3920"/>
    <n v="0.5"/>
    <x v="4"/>
    <x v="3"/>
    <x v="1"/>
    <d v="2026-02-13T00:00:00"/>
    <m/>
    <x v="0"/>
  </r>
  <r>
    <s v="AMZ-2026-00410"/>
    <d v="2026-02-10T00:00:00"/>
    <n v="2026"/>
    <x v="1"/>
    <s v="Q1"/>
    <s v="Tuesday"/>
    <s v="CUST-43972"/>
    <x v="0"/>
    <x v="8"/>
    <s v="Delhi"/>
    <x v="0"/>
    <x v="3"/>
    <x v="47"/>
    <n v="4"/>
    <n v="4670"/>
    <n v="18680"/>
    <n v="0"/>
    <n v="0"/>
    <n v="18680"/>
    <n v="0.5"/>
    <n v="9340"/>
    <n v="9340"/>
    <n v="0.5"/>
    <x v="5"/>
    <x v="3"/>
    <x v="0"/>
    <d v="2026-02-13T00:00:00"/>
    <n v="3"/>
    <x v="0"/>
  </r>
  <r>
    <s v="AMZ-2026-00482"/>
    <d v="2026-02-10T00:00:00"/>
    <n v="2026"/>
    <x v="1"/>
    <s v="Q1"/>
    <s v="Tuesday"/>
    <s v="CUST-49240"/>
    <x v="0"/>
    <x v="26"/>
    <s v="Uttarakhand"/>
    <x v="4"/>
    <x v="4"/>
    <x v="40"/>
    <n v="4"/>
    <n v="400"/>
    <n v="1600"/>
    <n v="20"/>
    <n v="320"/>
    <n v="1280"/>
    <n v="0.62"/>
    <n v="793.6"/>
    <n v="486.4"/>
    <n v="0.38"/>
    <x v="5"/>
    <x v="0"/>
    <x v="2"/>
    <m/>
    <m/>
    <x v="0"/>
  </r>
  <r>
    <s v="AMZ-2026-01212"/>
    <d v="2026-02-10T00:00:00"/>
    <n v="2026"/>
    <x v="1"/>
    <s v="Q1"/>
    <s v="Tuesday"/>
    <s v="CUST-56112"/>
    <x v="0"/>
    <x v="10"/>
    <s v="Chhattisgarh"/>
    <x v="4"/>
    <x v="3"/>
    <x v="81"/>
    <n v="1"/>
    <n v="3280"/>
    <n v="3280"/>
    <n v="20"/>
    <n v="656"/>
    <n v="2624"/>
    <n v="0.5"/>
    <n v="1312"/>
    <n v="1312"/>
    <n v="0.5"/>
    <x v="5"/>
    <x v="0"/>
    <x v="0"/>
    <d v="2026-02-12T00:00:00"/>
    <n v="3"/>
    <x v="0"/>
  </r>
  <r>
    <s v="AMZ-2026-01239"/>
    <d v="2026-02-10T00:00:00"/>
    <n v="2026"/>
    <x v="1"/>
    <s v="Q1"/>
    <s v="Tuesday"/>
    <s v="CUST-89905"/>
    <x v="1"/>
    <x v="23"/>
    <s v="Manipur"/>
    <x v="1"/>
    <x v="7"/>
    <x v="69"/>
    <n v="3"/>
    <n v="5290"/>
    <n v="15870"/>
    <n v="0"/>
    <n v="0"/>
    <n v="15870"/>
    <n v="0.48"/>
    <n v="7617.5999999999995"/>
    <n v="8252.4000000000015"/>
    <n v="0.52000000000000013"/>
    <x v="4"/>
    <x v="2"/>
    <x v="1"/>
    <d v="2026-02-14T00:00:00"/>
    <m/>
    <x v="0"/>
  </r>
  <r>
    <s v="AMZ-2026-00618"/>
    <d v="2026-02-11T00:00:00"/>
    <n v="2026"/>
    <x v="1"/>
    <s v="Q1"/>
    <s v="Wednesday"/>
    <s v="CUST-96900"/>
    <x v="1"/>
    <x v="40"/>
    <s v="Uttar Pradesh"/>
    <x v="0"/>
    <x v="7"/>
    <x v="29"/>
    <n v="3"/>
    <n v="6800"/>
    <n v="20400"/>
    <n v="10"/>
    <n v="2040"/>
    <n v="18360"/>
    <n v="0.48"/>
    <n v="8812.7999999999993"/>
    <n v="9547.2000000000007"/>
    <n v="0.52"/>
    <x v="1"/>
    <x v="1"/>
    <x v="4"/>
    <m/>
    <m/>
    <x v="0"/>
  </r>
  <r>
    <s v="AMZ-2026-01097"/>
    <d v="2026-02-11T00:00:00"/>
    <n v="2026"/>
    <x v="1"/>
    <s v="Q1"/>
    <s v="Wednesday"/>
    <s v="CUST-70552"/>
    <x v="1"/>
    <x v="50"/>
    <s v="Bihar"/>
    <x v="3"/>
    <x v="7"/>
    <x v="37"/>
    <n v="2"/>
    <n v="830"/>
    <n v="1660"/>
    <n v="0"/>
    <n v="0"/>
    <n v="1660"/>
    <n v="0.48"/>
    <n v="796.8"/>
    <n v="863.2"/>
    <n v="0.52"/>
    <x v="5"/>
    <x v="3"/>
    <x v="0"/>
    <d v="2026-02-13T00:00:00"/>
    <n v="5"/>
    <x v="0"/>
  </r>
  <r>
    <s v="AMZ-2026-00355"/>
    <d v="2026-02-12T00:00:00"/>
    <n v="2026"/>
    <x v="1"/>
    <s v="Q1"/>
    <s v="Thursday"/>
    <s v="CUST-49446"/>
    <x v="1"/>
    <x v="2"/>
    <s v="Haryana"/>
    <x v="0"/>
    <x v="1"/>
    <x v="9"/>
    <n v="5"/>
    <n v="620"/>
    <n v="3100"/>
    <n v="15"/>
    <n v="465"/>
    <n v="2635"/>
    <n v="0.35"/>
    <n v="922.24999999999989"/>
    <n v="1712.75"/>
    <n v="0.65"/>
    <x v="0"/>
    <x v="0"/>
    <x v="4"/>
    <m/>
    <m/>
    <x v="0"/>
  </r>
  <r>
    <s v="AMZ-2026-00421"/>
    <d v="2026-02-12T00:00:00"/>
    <n v="2026"/>
    <x v="1"/>
    <s v="Q1"/>
    <s v="Thursday"/>
    <s v="CUST-26544"/>
    <x v="1"/>
    <x v="0"/>
    <s v="Rajasthan"/>
    <x v="0"/>
    <x v="6"/>
    <x v="35"/>
    <n v="4"/>
    <n v="8270"/>
    <n v="33080"/>
    <n v="0"/>
    <n v="0"/>
    <n v="33080"/>
    <n v="0.52"/>
    <n v="17201.600000000002"/>
    <n v="15878.399999999998"/>
    <n v="0.47999999999999993"/>
    <x v="0"/>
    <x v="0"/>
    <x v="0"/>
    <d v="2026-02-18T00:00:00"/>
    <n v="3"/>
    <x v="0"/>
  </r>
  <r>
    <s v="AMZ-2026-00548"/>
    <d v="2026-02-12T00:00:00"/>
    <n v="2026"/>
    <x v="1"/>
    <s v="Q1"/>
    <s v="Thursday"/>
    <s v="CUST-18907"/>
    <x v="0"/>
    <x v="49"/>
    <s v="Uttarakhand"/>
    <x v="4"/>
    <x v="4"/>
    <x v="72"/>
    <n v="2"/>
    <n v="740"/>
    <n v="1480"/>
    <n v="10"/>
    <n v="148"/>
    <n v="1332"/>
    <n v="0.62"/>
    <n v="825.84"/>
    <n v="506.15999999999997"/>
    <n v="0.37999999999999995"/>
    <x v="2"/>
    <x v="1"/>
    <x v="0"/>
    <d v="2026-02-18T00:00:00"/>
    <n v="5"/>
    <x v="0"/>
  </r>
  <r>
    <s v="AMZ-2026-01232"/>
    <d v="2026-02-12T00:00:00"/>
    <n v="2026"/>
    <x v="1"/>
    <s v="Q1"/>
    <s v="Thursday"/>
    <s v="CUST-70589"/>
    <x v="1"/>
    <x v="18"/>
    <s v="Telangana"/>
    <x v="5"/>
    <x v="7"/>
    <x v="28"/>
    <n v="1"/>
    <n v="2360"/>
    <n v="2360"/>
    <n v="0"/>
    <n v="0"/>
    <n v="2360"/>
    <n v="0.48"/>
    <n v="1132.8"/>
    <n v="1227.2"/>
    <n v="0.52"/>
    <x v="5"/>
    <x v="3"/>
    <x v="0"/>
    <d v="2026-02-19T00:00:00"/>
    <n v="3"/>
    <x v="0"/>
  </r>
  <r>
    <s v="AMZ-2026-01385"/>
    <d v="2026-02-12T00:00:00"/>
    <n v="2026"/>
    <x v="1"/>
    <s v="Q1"/>
    <s v="Thursday"/>
    <s v="CUST-35242"/>
    <x v="0"/>
    <x v="38"/>
    <s v="Gujarat"/>
    <x v="2"/>
    <x v="0"/>
    <x v="8"/>
    <n v="1"/>
    <n v="1120"/>
    <n v="1120"/>
    <n v="25"/>
    <n v="280"/>
    <n v="840"/>
    <n v="0.47"/>
    <n v="394.79999999999995"/>
    <n v="445.20000000000005"/>
    <n v="0.53"/>
    <x v="0"/>
    <x v="2"/>
    <x v="0"/>
    <d v="2026-02-17T00:00:00"/>
    <n v="4"/>
    <x v="0"/>
  </r>
  <r>
    <s v="AMZ-2026-01073"/>
    <d v="2026-02-13T00:00:00"/>
    <n v="2026"/>
    <x v="1"/>
    <s v="Q1"/>
    <s v="Friday"/>
    <s v="CUST-55309"/>
    <x v="1"/>
    <x v="36"/>
    <s v="Andhra Pradesh"/>
    <x v="5"/>
    <x v="5"/>
    <x v="26"/>
    <n v="5"/>
    <n v="8900"/>
    <n v="44500"/>
    <n v="10"/>
    <n v="4450"/>
    <n v="40050"/>
    <n v="0.57999999999999996"/>
    <n v="23229"/>
    <n v="16821"/>
    <n v="0.42"/>
    <x v="0"/>
    <x v="0"/>
    <x v="0"/>
    <d v="2026-02-18T00:00:00"/>
    <n v="5"/>
    <x v="0"/>
  </r>
  <r>
    <s v="AMZ-2026-00413"/>
    <d v="2026-02-14T00:00:00"/>
    <n v="2026"/>
    <x v="1"/>
    <s v="Q1"/>
    <s v="Saturday"/>
    <s v="CUST-86484"/>
    <x v="1"/>
    <x v="2"/>
    <s v="Haryana"/>
    <x v="0"/>
    <x v="7"/>
    <x v="28"/>
    <n v="4"/>
    <n v="3920"/>
    <n v="15680"/>
    <n v="10"/>
    <n v="1568"/>
    <n v="14112"/>
    <n v="0.48"/>
    <n v="6773.7599999999993"/>
    <n v="7338.2400000000007"/>
    <n v="0.52"/>
    <x v="5"/>
    <x v="3"/>
    <x v="4"/>
    <m/>
    <m/>
    <x v="0"/>
  </r>
  <r>
    <s v="AMZ-2026-00731"/>
    <d v="2026-02-14T00:00:00"/>
    <n v="2026"/>
    <x v="1"/>
    <s v="Q1"/>
    <s v="Saturday"/>
    <s v="CUST-72746"/>
    <x v="0"/>
    <x v="31"/>
    <s v="Chhattisgarh"/>
    <x v="4"/>
    <x v="6"/>
    <x v="39"/>
    <n v="4"/>
    <n v="12800"/>
    <n v="51200"/>
    <n v="25"/>
    <n v="12800"/>
    <n v="38400"/>
    <n v="0.52"/>
    <n v="19968"/>
    <n v="18432"/>
    <n v="0.48"/>
    <x v="2"/>
    <x v="3"/>
    <x v="4"/>
    <m/>
    <m/>
    <x v="0"/>
  </r>
  <r>
    <s v="AMZ-2026-00860"/>
    <d v="2026-02-14T00:00:00"/>
    <n v="2026"/>
    <x v="1"/>
    <s v="Q1"/>
    <s v="Saturday"/>
    <s v="CUST-38221"/>
    <x v="1"/>
    <x v="20"/>
    <s v="Maharashtra"/>
    <x v="2"/>
    <x v="3"/>
    <x v="18"/>
    <n v="1"/>
    <n v="4020"/>
    <n v="4020"/>
    <n v="5"/>
    <n v="201"/>
    <n v="3819"/>
    <n v="0.5"/>
    <n v="1909.5"/>
    <n v="1909.5"/>
    <n v="0.5"/>
    <x v="0"/>
    <x v="2"/>
    <x v="0"/>
    <d v="2026-02-21T00:00:00"/>
    <n v="3"/>
    <x v="0"/>
  </r>
  <r>
    <s v="AMZ-2026-01103"/>
    <d v="2026-02-14T00:00:00"/>
    <n v="2026"/>
    <x v="1"/>
    <s v="Q1"/>
    <s v="Saturday"/>
    <s v="CUST-25713"/>
    <x v="0"/>
    <x v="10"/>
    <s v="Chhattisgarh"/>
    <x v="4"/>
    <x v="2"/>
    <x v="31"/>
    <n v="5"/>
    <n v="2090"/>
    <n v="10450"/>
    <n v="0"/>
    <n v="0"/>
    <n v="10450"/>
    <n v="0.45"/>
    <n v="4702.5"/>
    <n v="5747.5"/>
    <n v="0.55000000000000004"/>
    <x v="0"/>
    <x v="1"/>
    <x v="1"/>
    <d v="2026-02-16T00:00:00"/>
    <m/>
    <x v="0"/>
  </r>
  <r>
    <s v="AMZ-2026-01394"/>
    <d v="2026-02-14T00:00:00"/>
    <n v="2026"/>
    <x v="1"/>
    <s v="Q1"/>
    <s v="Saturday"/>
    <s v="CUST-37460"/>
    <x v="1"/>
    <x v="10"/>
    <s v="Chhattisgarh"/>
    <x v="4"/>
    <x v="6"/>
    <x v="45"/>
    <n v="5"/>
    <n v="1330"/>
    <n v="6650"/>
    <n v="30"/>
    <n v="1995"/>
    <n v="4655"/>
    <n v="0.52"/>
    <n v="2420.6"/>
    <n v="2234.4"/>
    <n v="0.48000000000000004"/>
    <x v="0"/>
    <x v="1"/>
    <x v="2"/>
    <m/>
    <m/>
    <x v="0"/>
  </r>
  <r>
    <s v="AMZ-2026-00661"/>
    <d v="2026-02-15T00:00:00"/>
    <n v="2026"/>
    <x v="1"/>
    <s v="Q1"/>
    <s v="Sunday"/>
    <s v="CUST-57739"/>
    <x v="1"/>
    <x v="10"/>
    <s v="Chhattisgarh"/>
    <x v="4"/>
    <x v="7"/>
    <x v="63"/>
    <n v="5"/>
    <n v="6850"/>
    <n v="34250"/>
    <n v="10"/>
    <n v="3425"/>
    <n v="30825"/>
    <n v="0.48"/>
    <n v="14796"/>
    <n v="16029"/>
    <n v="0.52"/>
    <x v="0"/>
    <x v="2"/>
    <x v="0"/>
    <d v="2026-02-19T00:00:00"/>
    <n v="3"/>
    <x v="0"/>
  </r>
  <r>
    <s v="AMZ-2026-01000"/>
    <d v="2026-02-15T00:00:00"/>
    <n v="2026"/>
    <x v="1"/>
    <s v="Q1"/>
    <s v="Sunday"/>
    <s v="CUST-82692"/>
    <x v="1"/>
    <x v="31"/>
    <s v="Chhattisgarh"/>
    <x v="4"/>
    <x v="2"/>
    <x v="77"/>
    <n v="2"/>
    <n v="3440"/>
    <n v="6880"/>
    <n v="20"/>
    <n v="1376"/>
    <n v="5504"/>
    <n v="0.45"/>
    <n v="2476.8000000000002"/>
    <n v="3027.2"/>
    <n v="0.54999999999999993"/>
    <x v="2"/>
    <x v="1"/>
    <x v="0"/>
    <d v="2026-02-21T00:00:00"/>
    <n v="4"/>
    <x v="0"/>
  </r>
  <r>
    <s v="AMZ-2026-01670"/>
    <d v="2026-02-15T00:00:00"/>
    <n v="2026"/>
    <x v="1"/>
    <s v="Q1"/>
    <s v="Sunday"/>
    <s v="CUST-67199"/>
    <x v="1"/>
    <x v="42"/>
    <s v="Jharkhand"/>
    <x v="3"/>
    <x v="2"/>
    <x v="4"/>
    <n v="5"/>
    <n v="2050"/>
    <n v="10250"/>
    <n v="0"/>
    <n v="0"/>
    <n v="10250"/>
    <n v="0.45"/>
    <n v="4612.5"/>
    <n v="5637.5"/>
    <n v="0.55000000000000004"/>
    <x v="1"/>
    <x v="1"/>
    <x v="0"/>
    <d v="2026-02-17T00:00:00"/>
    <n v="5"/>
    <x v="0"/>
  </r>
  <r>
    <s v="AMZ-2026-00030"/>
    <d v="2026-02-16T00:00:00"/>
    <n v="2026"/>
    <x v="1"/>
    <s v="Q1"/>
    <s v="Monday"/>
    <s v="CUST-48752"/>
    <x v="0"/>
    <x v="14"/>
    <s v="Bihar"/>
    <x v="3"/>
    <x v="4"/>
    <x v="78"/>
    <n v="3"/>
    <n v="310"/>
    <n v="930"/>
    <n v="10"/>
    <n v="93"/>
    <n v="837"/>
    <n v="0.62"/>
    <n v="518.93999999999994"/>
    <n v="318.06000000000006"/>
    <n v="0.38000000000000006"/>
    <x v="0"/>
    <x v="1"/>
    <x v="4"/>
    <m/>
    <m/>
    <x v="0"/>
  </r>
  <r>
    <s v="AMZ-2026-00454"/>
    <d v="2026-02-16T00:00:00"/>
    <n v="2026"/>
    <x v="1"/>
    <s v="Q1"/>
    <s v="Monday"/>
    <s v="CUST-92397"/>
    <x v="0"/>
    <x v="30"/>
    <s v="Punjab"/>
    <x v="0"/>
    <x v="4"/>
    <x v="7"/>
    <n v="4"/>
    <n v="270"/>
    <n v="1080"/>
    <n v="15"/>
    <n v="162"/>
    <n v="918"/>
    <n v="0.62"/>
    <n v="569.16"/>
    <n v="348.84000000000003"/>
    <n v="0.38000000000000006"/>
    <x v="2"/>
    <x v="1"/>
    <x v="0"/>
    <d v="2026-02-23T00:00:00"/>
    <n v="3"/>
    <x v="0"/>
  </r>
  <r>
    <s v="AMZ-2026-00776"/>
    <d v="2026-02-16T00:00:00"/>
    <n v="2026"/>
    <x v="1"/>
    <s v="Q1"/>
    <s v="Monday"/>
    <s v="CUST-82768"/>
    <x v="0"/>
    <x v="38"/>
    <s v="Gujarat"/>
    <x v="2"/>
    <x v="2"/>
    <x v="33"/>
    <n v="3"/>
    <n v="1790"/>
    <n v="5370"/>
    <n v="0"/>
    <n v="0"/>
    <n v="5370"/>
    <n v="0.45"/>
    <n v="2416.5"/>
    <n v="2953.5"/>
    <n v="0.55000000000000004"/>
    <x v="3"/>
    <x v="0"/>
    <x v="0"/>
    <d v="2026-02-17T00:00:00"/>
    <n v="5"/>
    <x v="0"/>
  </r>
  <r>
    <s v="AMZ-2026-00864"/>
    <d v="2026-02-16T00:00:00"/>
    <n v="2026"/>
    <x v="1"/>
    <s v="Q1"/>
    <s v="Monday"/>
    <s v="CUST-31992"/>
    <x v="1"/>
    <x v="34"/>
    <s v="Meghalaya"/>
    <x v="1"/>
    <x v="6"/>
    <x v="35"/>
    <n v="3"/>
    <n v="3770"/>
    <n v="11310"/>
    <n v="0"/>
    <n v="0"/>
    <n v="11310"/>
    <n v="0.52"/>
    <n v="5881.2"/>
    <n v="5428.8"/>
    <n v="0.48000000000000004"/>
    <x v="3"/>
    <x v="1"/>
    <x v="4"/>
    <m/>
    <m/>
    <x v="0"/>
  </r>
  <r>
    <s v="AMZ-2026-00938"/>
    <d v="2026-02-16T00:00:00"/>
    <n v="2026"/>
    <x v="1"/>
    <s v="Q1"/>
    <s v="Monday"/>
    <s v="CUST-41946"/>
    <x v="1"/>
    <x v="27"/>
    <s v="West Bengal"/>
    <x v="3"/>
    <x v="1"/>
    <x v="9"/>
    <n v="1"/>
    <n v="650"/>
    <n v="650"/>
    <n v="10"/>
    <n v="65"/>
    <n v="585"/>
    <n v="0.35"/>
    <n v="204.75"/>
    <n v="380.25"/>
    <n v="0.65"/>
    <x v="5"/>
    <x v="2"/>
    <x v="0"/>
    <d v="2026-02-21T00:00:00"/>
    <n v="5"/>
    <x v="0"/>
  </r>
  <r>
    <s v="AMZ-2026-01037"/>
    <d v="2026-02-16T00:00:00"/>
    <n v="2026"/>
    <x v="1"/>
    <s v="Q1"/>
    <s v="Monday"/>
    <s v="CUST-42816"/>
    <x v="1"/>
    <x v="58"/>
    <s v="Kerala"/>
    <x v="5"/>
    <x v="2"/>
    <x v="4"/>
    <n v="4"/>
    <n v="2200"/>
    <n v="8800"/>
    <n v="0"/>
    <n v="0"/>
    <n v="8800"/>
    <n v="0.45"/>
    <n v="3960"/>
    <n v="4840"/>
    <n v="0.55000000000000004"/>
    <x v="1"/>
    <x v="2"/>
    <x v="0"/>
    <d v="2026-02-22T00:00:00"/>
    <n v="3"/>
    <x v="0"/>
  </r>
  <r>
    <s v="AMZ-2026-01436"/>
    <d v="2026-02-16T00:00:00"/>
    <n v="2026"/>
    <x v="1"/>
    <s v="Q1"/>
    <s v="Monday"/>
    <s v="CUST-91691"/>
    <x v="0"/>
    <x v="39"/>
    <s v="Odisha"/>
    <x v="3"/>
    <x v="3"/>
    <x v="42"/>
    <n v="2"/>
    <n v="5000"/>
    <n v="10000"/>
    <n v="0"/>
    <n v="0"/>
    <n v="10000"/>
    <n v="0.5"/>
    <n v="5000"/>
    <n v="5000"/>
    <n v="0.5"/>
    <x v="5"/>
    <x v="1"/>
    <x v="3"/>
    <m/>
    <m/>
    <x v="1"/>
  </r>
  <r>
    <s v="AMZ-2026-00297"/>
    <d v="2026-02-17T00:00:00"/>
    <n v="2026"/>
    <x v="1"/>
    <s v="Q1"/>
    <s v="Tuesday"/>
    <s v="CUST-72518"/>
    <x v="1"/>
    <x v="13"/>
    <s v="Uttar Pradesh"/>
    <x v="0"/>
    <x v="4"/>
    <x v="40"/>
    <n v="4"/>
    <n v="120"/>
    <n v="480"/>
    <n v="10"/>
    <n v="48"/>
    <n v="432"/>
    <n v="0.62"/>
    <n v="267.83999999999997"/>
    <n v="164.16000000000003"/>
    <n v="0.38000000000000006"/>
    <x v="6"/>
    <x v="2"/>
    <x v="0"/>
    <d v="2026-02-20T00:00:00"/>
    <n v="3"/>
    <x v="0"/>
  </r>
  <r>
    <s v="AMZ-2026-00384"/>
    <d v="2026-02-17T00:00:00"/>
    <n v="2026"/>
    <x v="1"/>
    <s v="Q1"/>
    <s v="Tuesday"/>
    <s v="CUST-94874"/>
    <x v="1"/>
    <x v="55"/>
    <s v="Uttar Pradesh"/>
    <x v="0"/>
    <x v="0"/>
    <x v="1"/>
    <n v="5"/>
    <n v="6760"/>
    <n v="33800"/>
    <n v="15"/>
    <n v="5070"/>
    <n v="28730"/>
    <n v="0.47"/>
    <n v="13503.099999999999"/>
    <n v="15226.900000000001"/>
    <n v="0.53"/>
    <x v="3"/>
    <x v="2"/>
    <x v="0"/>
    <d v="2026-02-21T00:00:00"/>
    <n v="5"/>
    <x v="0"/>
  </r>
  <r>
    <s v="AMZ-2026-00564"/>
    <d v="2026-02-17T00:00:00"/>
    <n v="2026"/>
    <x v="1"/>
    <s v="Q1"/>
    <s v="Tuesday"/>
    <s v="CUST-97747"/>
    <x v="0"/>
    <x v="23"/>
    <s v="Manipur"/>
    <x v="1"/>
    <x v="7"/>
    <x v="74"/>
    <n v="3"/>
    <n v="5500"/>
    <n v="16500"/>
    <n v="30"/>
    <n v="4950"/>
    <n v="11550"/>
    <n v="0.48"/>
    <n v="5544"/>
    <n v="6006"/>
    <n v="0.52"/>
    <x v="3"/>
    <x v="1"/>
    <x v="0"/>
    <d v="2026-02-23T00:00:00"/>
    <n v="5"/>
    <x v="0"/>
  </r>
  <r>
    <s v="AMZ-2026-00142"/>
    <d v="2026-02-18T00:00:00"/>
    <n v="2026"/>
    <x v="1"/>
    <s v="Q1"/>
    <s v="Wednesday"/>
    <s v="CUST-74451"/>
    <x v="0"/>
    <x v="30"/>
    <s v="Punjab"/>
    <x v="0"/>
    <x v="0"/>
    <x v="68"/>
    <n v="5"/>
    <n v="2160"/>
    <n v="10800"/>
    <n v="0"/>
    <n v="0"/>
    <n v="10800"/>
    <n v="0.47"/>
    <n v="5076"/>
    <n v="5724"/>
    <n v="0.53"/>
    <x v="4"/>
    <x v="2"/>
    <x v="4"/>
    <m/>
    <m/>
    <x v="0"/>
  </r>
  <r>
    <s v="AMZ-2026-00613"/>
    <d v="2026-02-18T00:00:00"/>
    <n v="2026"/>
    <x v="1"/>
    <s v="Q1"/>
    <s v="Wednesday"/>
    <s v="CUST-80855"/>
    <x v="0"/>
    <x v="11"/>
    <s v="Haryana"/>
    <x v="0"/>
    <x v="0"/>
    <x v="0"/>
    <n v="2"/>
    <n v="3580"/>
    <n v="7160"/>
    <n v="0"/>
    <n v="0"/>
    <n v="7160"/>
    <n v="0.47"/>
    <n v="3365.2"/>
    <n v="3794.8"/>
    <n v="0.53"/>
    <x v="0"/>
    <x v="0"/>
    <x v="1"/>
    <d v="2026-02-19T00:00:00"/>
    <m/>
    <x v="0"/>
  </r>
  <r>
    <s v="AMZ-2026-00689"/>
    <d v="2026-02-18T00:00:00"/>
    <n v="2026"/>
    <x v="1"/>
    <s v="Q1"/>
    <s v="Wednesday"/>
    <s v="CUST-65108"/>
    <x v="1"/>
    <x v="23"/>
    <s v="Manipur"/>
    <x v="1"/>
    <x v="7"/>
    <x v="29"/>
    <n v="1"/>
    <n v="4840"/>
    <n v="4840"/>
    <n v="10"/>
    <n v="484"/>
    <n v="4356"/>
    <n v="0.48"/>
    <n v="2090.88"/>
    <n v="2265.12"/>
    <n v="0.52"/>
    <x v="5"/>
    <x v="1"/>
    <x v="0"/>
    <d v="2026-02-19T00:00:00"/>
    <n v="3"/>
    <x v="0"/>
  </r>
  <r>
    <s v="AMZ-2026-00483"/>
    <d v="2026-02-19T00:00:00"/>
    <n v="2026"/>
    <x v="1"/>
    <s v="Q1"/>
    <s v="Thursday"/>
    <s v="CUST-49240"/>
    <x v="0"/>
    <x v="26"/>
    <s v="Uttarakhand"/>
    <x v="4"/>
    <x v="5"/>
    <x v="46"/>
    <n v="1"/>
    <n v="57410"/>
    <n v="57410"/>
    <n v="15"/>
    <n v="8611.5"/>
    <n v="48798.5"/>
    <n v="0.57999999999999996"/>
    <n v="28303.129999999997"/>
    <n v="20495.370000000003"/>
    <n v="0.42000000000000004"/>
    <x v="5"/>
    <x v="2"/>
    <x v="3"/>
    <m/>
    <m/>
    <x v="1"/>
  </r>
  <r>
    <s v="AMZ-2026-00961"/>
    <d v="2026-02-19T00:00:00"/>
    <n v="2026"/>
    <x v="1"/>
    <s v="Q1"/>
    <s v="Thursday"/>
    <s v="CUST-61876"/>
    <x v="0"/>
    <x v="10"/>
    <s v="Chhattisgarh"/>
    <x v="4"/>
    <x v="1"/>
    <x v="66"/>
    <n v="2"/>
    <n v="540"/>
    <n v="1080"/>
    <n v="20"/>
    <n v="216"/>
    <n v="864"/>
    <n v="0.35"/>
    <n v="302.39999999999998"/>
    <n v="561.6"/>
    <n v="0.65"/>
    <x v="6"/>
    <x v="2"/>
    <x v="0"/>
    <d v="2026-02-20T00:00:00"/>
    <n v="4"/>
    <x v="0"/>
  </r>
  <r>
    <s v="AMZ-2026-00203"/>
    <d v="2026-02-21T00:00:00"/>
    <n v="2026"/>
    <x v="1"/>
    <s v="Q1"/>
    <s v="Saturday"/>
    <s v="CUST-26591"/>
    <x v="1"/>
    <x v="31"/>
    <s v="Chhattisgarh"/>
    <x v="4"/>
    <x v="4"/>
    <x v="64"/>
    <n v="5"/>
    <n v="730"/>
    <n v="3650"/>
    <n v="5"/>
    <n v="182.5"/>
    <n v="3467.5"/>
    <n v="0.62"/>
    <n v="2149.85"/>
    <n v="1317.65"/>
    <n v="0.38"/>
    <x v="6"/>
    <x v="1"/>
    <x v="2"/>
    <m/>
    <m/>
    <x v="0"/>
  </r>
  <r>
    <s v="AMZ-2026-00228"/>
    <d v="2026-02-21T00:00:00"/>
    <n v="2026"/>
    <x v="1"/>
    <s v="Q1"/>
    <s v="Saturday"/>
    <s v="CUST-83147"/>
    <x v="0"/>
    <x v="13"/>
    <s v="Uttar Pradesh"/>
    <x v="0"/>
    <x v="0"/>
    <x v="68"/>
    <n v="1"/>
    <n v="2040"/>
    <n v="2040"/>
    <n v="25"/>
    <n v="510"/>
    <n v="1530"/>
    <n v="0.47"/>
    <n v="719.09999999999991"/>
    <n v="810.90000000000009"/>
    <n v="0.53"/>
    <x v="1"/>
    <x v="1"/>
    <x v="0"/>
    <d v="2026-02-26T00:00:00"/>
    <n v="5"/>
    <x v="0"/>
  </r>
  <r>
    <s v="AMZ-2026-01334"/>
    <d v="2026-02-21T00:00:00"/>
    <n v="2026"/>
    <x v="1"/>
    <s v="Q1"/>
    <s v="Saturday"/>
    <s v="CUST-12552"/>
    <x v="1"/>
    <x v="52"/>
    <s v="Tripura"/>
    <x v="1"/>
    <x v="4"/>
    <x v="75"/>
    <n v="4"/>
    <n v="770"/>
    <n v="3080"/>
    <n v="10"/>
    <n v="308"/>
    <n v="2772"/>
    <n v="0.62"/>
    <n v="1718.64"/>
    <n v="1053.3599999999999"/>
    <n v="0.37999999999999995"/>
    <x v="2"/>
    <x v="0"/>
    <x v="3"/>
    <m/>
    <m/>
    <x v="1"/>
  </r>
  <r>
    <s v="AMZ-2026-00021"/>
    <d v="2026-02-22T00:00:00"/>
    <n v="2026"/>
    <x v="1"/>
    <s v="Q1"/>
    <s v="Sunday"/>
    <s v="CUST-95215"/>
    <x v="1"/>
    <x v="6"/>
    <s v="Assam"/>
    <x v="1"/>
    <x v="2"/>
    <x v="23"/>
    <n v="2"/>
    <n v="2820"/>
    <n v="5640"/>
    <n v="10"/>
    <n v="564"/>
    <n v="5076"/>
    <n v="0.45"/>
    <n v="2284.2000000000003"/>
    <n v="2791.7999999999997"/>
    <n v="0.54999999999999993"/>
    <x v="6"/>
    <x v="0"/>
    <x v="0"/>
    <d v="2026-02-28T00:00:00"/>
    <n v="4"/>
    <x v="0"/>
  </r>
  <r>
    <s v="AMZ-2026-00052"/>
    <d v="2026-02-22T00:00:00"/>
    <n v="2026"/>
    <x v="1"/>
    <s v="Q1"/>
    <s v="Sunday"/>
    <s v="CUST-69429"/>
    <x v="1"/>
    <x v="8"/>
    <s v="Delhi"/>
    <x v="0"/>
    <x v="6"/>
    <x v="30"/>
    <n v="5"/>
    <n v="5750"/>
    <n v="28750"/>
    <n v="5"/>
    <n v="1437.5"/>
    <n v="27312.5"/>
    <n v="0.52"/>
    <n v="14202.5"/>
    <n v="13110"/>
    <n v="0.48"/>
    <x v="5"/>
    <x v="1"/>
    <x v="3"/>
    <m/>
    <m/>
    <x v="1"/>
  </r>
  <r>
    <s v="AMZ-2026-00281"/>
    <d v="2026-02-22T00:00:00"/>
    <n v="2026"/>
    <x v="1"/>
    <s v="Q1"/>
    <s v="Sunday"/>
    <s v="CUST-80292"/>
    <x v="0"/>
    <x v="22"/>
    <s v="Delhi"/>
    <x v="0"/>
    <x v="6"/>
    <x v="39"/>
    <n v="4"/>
    <n v="5200"/>
    <n v="20800"/>
    <n v="25"/>
    <n v="5200"/>
    <n v="15600"/>
    <n v="0.52"/>
    <n v="8112"/>
    <n v="7488"/>
    <n v="0.48"/>
    <x v="4"/>
    <x v="2"/>
    <x v="0"/>
    <d v="2026-02-28T00:00:00"/>
    <n v="5"/>
    <x v="0"/>
  </r>
  <r>
    <s v="AMZ-2026-01116"/>
    <d v="2026-02-22T00:00:00"/>
    <n v="2026"/>
    <x v="1"/>
    <s v="Q1"/>
    <s v="Sunday"/>
    <s v="CUST-67939"/>
    <x v="1"/>
    <x v="30"/>
    <s v="Punjab"/>
    <x v="0"/>
    <x v="0"/>
    <x v="6"/>
    <n v="4"/>
    <n v="3140"/>
    <n v="12560"/>
    <n v="20"/>
    <n v="2512"/>
    <n v="10048"/>
    <n v="0.47"/>
    <n v="4722.5599999999995"/>
    <n v="5325.4400000000005"/>
    <n v="0.53"/>
    <x v="0"/>
    <x v="2"/>
    <x v="2"/>
    <m/>
    <m/>
    <x v="0"/>
  </r>
  <r>
    <s v="AMZ-2026-01430"/>
    <d v="2026-02-23T00:00:00"/>
    <n v="2026"/>
    <x v="1"/>
    <s v="Q1"/>
    <s v="Monday"/>
    <s v="CUST-34050"/>
    <x v="1"/>
    <x v="3"/>
    <s v="Goa"/>
    <x v="2"/>
    <x v="5"/>
    <x v="32"/>
    <n v="4"/>
    <n v="21180"/>
    <n v="84720"/>
    <n v="0"/>
    <n v="0"/>
    <n v="84720"/>
    <n v="0.57999999999999996"/>
    <n v="49137.599999999999"/>
    <n v="35582.400000000001"/>
    <n v="0.42000000000000004"/>
    <x v="2"/>
    <x v="3"/>
    <x v="1"/>
    <d v="2026-03-01T00:00:00"/>
    <m/>
    <x v="0"/>
  </r>
  <r>
    <s v="AMZ-2026-01489"/>
    <d v="2026-02-23T00:00:00"/>
    <n v="2026"/>
    <x v="1"/>
    <s v="Q1"/>
    <s v="Monday"/>
    <s v="CUST-17455"/>
    <x v="0"/>
    <x v="30"/>
    <s v="Punjab"/>
    <x v="0"/>
    <x v="0"/>
    <x v="1"/>
    <n v="5"/>
    <n v="6260"/>
    <n v="31300"/>
    <n v="0"/>
    <n v="0"/>
    <n v="31300"/>
    <n v="0.47"/>
    <n v="14711"/>
    <n v="16589"/>
    <n v="0.53"/>
    <x v="6"/>
    <x v="0"/>
    <x v="0"/>
    <d v="2026-03-02T00:00:00"/>
    <n v="5"/>
    <x v="0"/>
  </r>
  <r>
    <s v="AMZ-2026-00471"/>
    <d v="2026-02-24T00:00:00"/>
    <n v="2026"/>
    <x v="1"/>
    <s v="Q1"/>
    <s v="Tuesday"/>
    <s v="CUST-26704"/>
    <x v="0"/>
    <x v="10"/>
    <s v="Chhattisgarh"/>
    <x v="4"/>
    <x v="5"/>
    <x v="26"/>
    <n v="2"/>
    <n v="29440"/>
    <n v="58880"/>
    <n v="10"/>
    <n v="5888"/>
    <n v="52992"/>
    <n v="0.57999999999999996"/>
    <n v="30735.359999999997"/>
    <n v="22256.640000000003"/>
    <n v="0.42000000000000004"/>
    <x v="1"/>
    <x v="3"/>
    <x v="0"/>
    <d v="2026-03-03T00:00:00"/>
    <n v="3"/>
    <x v="0"/>
  </r>
  <r>
    <s v="AMZ-2026-00117"/>
    <d v="2026-02-25T00:00:00"/>
    <n v="2026"/>
    <x v="1"/>
    <s v="Q1"/>
    <s v="Wednesday"/>
    <s v="CUST-65519"/>
    <x v="0"/>
    <x v="1"/>
    <s v="Assam"/>
    <x v="1"/>
    <x v="0"/>
    <x v="1"/>
    <n v="4"/>
    <n v="540"/>
    <n v="2160"/>
    <n v="15"/>
    <n v="324"/>
    <n v="1836"/>
    <n v="0.47"/>
    <n v="862.92"/>
    <n v="973.08"/>
    <n v="0.53"/>
    <x v="2"/>
    <x v="0"/>
    <x v="0"/>
    <d v="2026-02-28T00:00:00"/>
    <n v="4"/>
    <x v="0"/>
  </r>
  <r>
    <s v="AMZ-2026-01545"/>
    <d v="2026-02-25T00:00:00"/>
    <n v="2026"/>
    <x v="1"/>
    <s v="Q1"/>
    <s v="Wednesday"/>
    <s v="CUST-21959"/>
    <x v="1"/>
    <x v="2"/>
    <s v="Haryana"/>
    <x v="0"/>
    <x v="3"/>
    <x v="54"/>
    <n v="3"/>
    <n v="320"/>
    <n v="960"/>
    <n v="5"/>
    <n v="48"/>
    <n v="912"/>
    <n v="0.5"/>
    <n v="456"/>
    <n v="456"/>
    <n v="0.5"/>
    <x v="0"/>
    <x v="0"/>
    <x v="0"/>
    <d v="2026-02-28T00:00:00"/>
    <n v="4"/>
    <x v="0"/>
  </r>
  <r>
    <s v="AMZ-2026-00115"/>
    <d v="2026-02-26T00:00:00"/>
    <n v="2026"/>
    <x v="1"/>
    <s v="Q1"/>
    <s v="Thursday"/>
    <s v="CUST-65519"/>
    <x v="0"/>
    <x v="1"/>
    <s v="Assam"/>
    <x v="1"/>
    <x v="0"/>
    <x v="8"/>
    <n v="1"/>
    <n v="5920"/>
    <n v="5920"/>
    <n v="30"/>
    <n v="1776"/>
    <n v="4144"/>
    <n v="0.47"/>
    <n v="1947.6799999999998"/>
    <n v="2196.3200000000002"/>
    <n v="0.53"/>
    <x v="0"/>
    <x v="3"/>
    <x v="0"/>
    <d v="2026-03-05T00:00:00"/>
    <n v="3"/>
    <x v="0"/>
  </r>
  <r>
    <s v="AMZ-2026-01526"/>
    <d v="2026-02-26T00:00:00"/>
    <n v="2026"/>
    <x v="1"/>
    <s v="Q1"/>
    <s v="Thursday"/>
    <s v="CUST-13905"/>
    <x v="1"/>
    <x v="31"/>
    <s v="Chhattisgarh"/>
    <x v="4"/>
    <x v="5"/>
    <x v="82"/>
    <n v="4"/>
    <n v="31000"/>
    <n v="124000"/>
    <n v="0"/>
    <n v="0"/>
    <n v="124000"/>
    <n v="0.57999999999999996"/>
    <n v="71920"/>
    <n v="52080"/>
    <n v="0.42"/>
    <x v="6"/>
    <x v="0"/>
    <x v="0"/>
    <d v="2026-03-01T00:00:00"/>
    <n v="4"/>
    <x v="0"/>
  </r>
  <r>
    <s v="AMZ-2026-01542"/>
    <d v="2026-02-26T00:00:00"/>
    <n v="2026"/>
    <x v="1"/>
    <s v="Q1"/>
    <s v="Thursday"/>
    <s v="CUST-29936"/>
    <x v="0"/>
    <x v="4"/>
    <s v="Madhya Pradesh"/>
    <x v="2"/>
    <x v="6"/>
    <x v="34"/>
    <n v="5"/>
    <n v="6290"/>
    <n v="31450"/>
    <n v="0"/>
    <n v="0"/>
    <n v="31450"/>
    <n v="0.52"/>
    <n v="16354"/>
    <n v="15096"/>
    <n v="0.48"/>
    <x v="2"/>
    <x v="1"/>
    <x v="2"/>
    <m/>
    <m/>
    <x v="0"/>
  </r>
  <r>
    <s v="AMZ-2026-01565"/>
    <d v="2026-02-27T00:00:00"/>
    <n v="2026"/>
    <x v="1"/>
    <s v="Q1"/>
    <s v="Friday"/>
    <s v="CUST-28131"/>
    <x v="0"/>
    <x v="26"/>
    <s v="Uttarakhand"/>
    <x v="4"/>
    <x v="0"/>
    <x v="58"/>
    <n v="5"/>
    <n v="4740"/>
    <n v="23700"/>
    <n v="0"/>
    <n v="0"/>
    <n v="23700"/>
    <n v="0.47"/>
    <n v="11139"/>
    <n v="12561"/>
    <n v="0.53"/>
    <x v="5"/>
    <x v="2"/>
    <x v="0"/>
    <d v="2026-03-04T00:00:00"/>
    <n v="4"/>
    <x v="0"/>
  </r>
  <r>
    <s v="AMZ-2026-00636"/>
    <d v="2026-02-28T00:00:00"/>
    <n v="2026"/>
    <x v="1"/>
    <s v="Q1"/>
    <s v="Saturday"/>
    <s v="CUST-15383"/>
    <x v="0"/>
    <x v="49"/>
    <s v="Uttarakhand"/>
    <x v="4"/>
    <x v="4"/>
    <x v="11"/>
    <n v="2"/>
    <n v="290"/>
    <n v="580"/>
    <n v="0"/>
    <n v="0"/>
    <n v="580"/>
    <n v="0.62"/>
    <n v="359.6"/>
    <n v="220.39999999999998"/>
    <n v="0.37999999999999995"/>
    <x v="5"/>
    <x v="1"/>
    <x v="4"/>
    <m/>
    <m/>
    <x v="0"/>
  </r>
  <r>
    <s v="AMZ-2026-00906"/>
    <d v="2026-02-28T00:00:00"/>
    <n v="2026"/>
    <x v="1"/>
    <s v="Q1"/>
    <s v="Saturday"/>
    <s v="CUST-91416"/>
    <x v="0"/>
    <x v="42"/>
    <s v="Jharkhand"/>
    <x v="3"/>
    <x v="1"/>
    <x v="3"/>
    <n v="5"/>
    <n v="770"/>
    <n v="3850"/>
    <n v="15"/>
    <n v="577.5"/>
    <n v="3272.5"/>
    <n v="0.35"/>
    <n v="1145.375"/>
    <n v="2127.125"/>
    <n v="0.65"/>
    <x v="0"/>
    <x v="2"/>
    <x v="3"/>
    <m/>
    <m/>
    <x v="1"/>
  </r>
  <r>
    <s v="AMZ-2026-01396"/>
    <d v="2026-02-28T00:00:00"/>
    <n v="2026"/>
    <x v="1"/>
    <s v="Q1"/>
    <s v="Saturday"/>
    <s v="CUST-37460"/>
    <x v="1"/>
    <x v="10"/>
    <s v="Chhattisgarh"/>
    <x v="4"/>
    <x v="6"/>
    <x v="17"/>
    <n v="4"/>
    <n v="7510"/>
    <n v="30040"/>
    <n v="5"/>
    <n v="1502"/>
    <n v="28538"/>
    <n v="0.52"/>
    <n v="14839.76"/>
    <n v="13698.24"/>
    <n v="0.48"/>
    <x v="1"/>
    <x v="3"/>
    <x v="0"/>
    <d v="2026-03-07T00:00:00"/>
    <n v="4"/>
    <x v="0"/>
  </r>
  <r>
    <s v="AMZ-2026-01532"/>
    <d v="2026-02-28T00:00:00"/>
    <n v="2026"/>
    <x v="1"/>
    <s v="Q1"/>
    <s v="Saturday"/>
    <s v="CUST-13905"/>
    <x v="1"/>
    <x v="31"/>
    <s v="Chhattisgarh"/>
    <x v="4"/>
    <x v="5"/>
    <x v="65"/>
    <n v="1"/>
    <n v="38410"/>
    <n v="38410"/>
    <n v="5"/>
    <n v="1920.5"/>
    <n v="36489.5"/>
    <n v="0.57999999999999996"/>
    <n v="21163.91"/>
    <n v="15325.59"/>
    <n v="0.42"/>
    <x v="3"/>
    <x v="0"/>
    <x v="0"/>
    <d v="2026-03-01T00:00:00"/>
    <n v="3"/>
    <x v="0"/>
  </r>
  <r>
    <s v="AMZ-2026-00011"/>
    <d v="2026-03-01T00:00:00"/>
    <n v="2026"/>
    <x v="2"/>
    <s v="Q1"/>
    <s v="Sunday"/>
    <s v="CUST-38760"/>
    <x v="1"/>
    <x v="10"/>
    <s v="Chhattisgarh"/>
    <x v="4"/>
    <x v="7"/>
    <x v="63"/>
    <n v="2"/>
    <n v="3050"/>
    <n v="6100"/>
    <n v="10"/>
    <n v="610"/>
    <n v="5490"/>
    <n v="0.48"/>
    <n v="2635.2"/>
    <n v="2854.8"/>
    <n v="0.52"/>
    <x v="6"/>
    <x v="3"/>
    <x v="2"/>
    <m/>
    <m/>
    <x v="0"/>
  </r>
  <r>
    <s v="AMZ-2026-00205"/>
    <d v="2026-03-01T00:00:00"/>
    <n v="2026"/>
    <x v="2"/>
    <s v="Q1"/>
    <s v="Sunday"/>
    <s v="CUST-14705"/>
    <x v="0"/>
    <x v="36"/>
    <s v="Andhra Pradesh"/>
    <x v="5"/>
    <x v="7"/>
    <x v="36"/>
    <n v="5"/>
    <n v="6620"/>
    <n v="33100"/>
    <n v="25"/>
    <n v="8275"/>
    <n v="24825"/>
    <n v="0.48"/>
    <n v="11916"/>
    <n v="12909"/>
    <n v="0.52"/>
    <x v="5"/>
    <x v="2"/>
    <x v="0"/>
    <d v="2026-03-08T00:00:00"/>
    <n v="4"/>
    <x v="0"/>
  </r>
  <r>
    <s v="AMZ-2026-00341"/>
    <d v="2026-03-01T00:00:00"/>
    <n v="2026"/>
    <x v="2"/>
    <s v="Q1"/>
    <s v="Sunday"/>
    <s v="CUST-50001"/>
    <x v="1"/>
    <x v="6"/>
    <s v="Assam"/>
    <x v="1"/>
    <x v="4"/>
    <x v="64"/>
    <n v="5"/>
    <n v="840"/>
    <n v="4200"/>
    <n v="0"/>
    <n v="0"/>
    <n v="4200"/>
    <n v="0.62"/>
    <n v="2604"/>
    <n v="1596"/>
    <n v="0.38"/>
    <x v="6"/>
    <x v="2"/>
    <x v="0"/>
    <d v="2026-03-08T00:00:00"/>
    <n v="4"/>
    <x v="0"/>
  </r>
  <r>
    <s v="AMZ-2026-00801"/>
    <d v="2026-03-01T00:00:00"/>
    <n v="2026"/>
    <x v="2"/>
    <s v="Q1"/>
    <s v="Sunday"/>
    <s v="CUST-29080"/>
    <x v="0"/>
    <x v="3"/>
    <s v="Goa"/>
    <x v="2"/>
    <x v="0"/>
    <x v="70"/>
    <n v="3"/>
    <n v="6570"/>
    <n v="19710"/>
    <n v="0"/>
    <n v="0"/>
    <n v="19710"/>
    <n v="0.47"/>
    <n v="9263.6999999999989"/>
    <n v="10446.300000000001"/>
    <n v="0.53"/>
    <x v="5"/>
    <x v="1"/>
    <x v="0"/>
    <d v="2026-03-05T00:00:00"/>
    <n v="5"/>
    <x v="0"/>
  </r>
  <r>
    <s v="AMZ-2026-01427"/>
    <d v="2026-03-01T00:00:00"/>
    <n v="2026"/>
    <x v="2"/>
    <s v="Q1"/>
    <s v="Sunday"/>
    <s v="CUST-34050"/>
    <x v="1"/>
    <x v="3"/>
    <s v="Goa"/>
    <x v="2"/>
    <x v="2"/>
    <x v="61"/>
    <n v="2"/>
    <n v="2960"/>
    <n v="5920"/>
    <n v="20"/>
    <n v="1184"/>
    <n v="4736"/>
    <n v="0.45"/>
    <n v="2131.2000000000003"/>
    <n v="2604.7999999999997"/>
    <n v="0.54999999999999993"/>
    <x v="6"/>
    <x v="2"/>
    <x v="4"/>
    <m/>
    <m/>
    <x v="0"/>
  </r>
  <r>
    <s v="AMZ-2026-00177"/>
    <d v="2026-03-02T00:00:00"/>
    <n v="2026"/>
    <x v="2"/>
    <s v="Q1"/>
    <s v="Monday"/>
    <s v="CUST-21221"/>
    <x v="0"/>
    <x v="39"/>
    <s v="Odisha"/>
    <x v="3"/>
    <x v="1"/>
    <x v="73"/>
    <n v="3"/>
    <n v="440"/>
    <n v="1320"/>
    <n v="0"/>
    <n v="0"/>
    <n v="1320"/>
    <n v="0.35"/>
    <n v="461.99999999999994"/>
    <n v="858"/>
    <n v="0.65"/>
    <x v="3"/>
    <x v="1"/>
    <x v="0"/>
    <d v="2026-03-06T00:00:00"/>
    <n v="4"/>
    <x v="0"/>
  </r>
  <r>
    <s v="AMZ-2026-00398"/>
    <d v="2026-03-02T00:00:00"/>
    <n v="2026"/>
    <x v="2"/>
    <s v="Q1"/>
    <s v="Monday"/>
    <s v="CUST-42325"/>
    <x v="0"/>
    <x v="10"/>
    <s v="Chhattisgarh"/>
    <x v="4"/>
    <x v="1"/>
    <x v="3"/>
    <n v="1"/>
    <n v="1040"/>
    <n v="1040"/>
    <n v="25"/>
    <n v="260"/>
    <n v="780"/>
    <n v="0.35"/>
    <n v="273"/>
    <n v="507"/>
    <n v="0.65"/>
    <x v="5"/>
    <x v="1"/>
    <x v="0"/>
    <d v="2026-03-08T00:00:00"/>
    <n v="5"/>
    <x v="0"/>
  </r>
  <r>
    <s v="AMZ-2026-01415"/>
    <d v="2026-03-02T00:00:00"/>
    <n v="2026"/>
    <x v="2"/>
    <s v="Q1"/>
    <s v="Monday"/>
    <s v="CUST-66531"/>
    <x v="0"/>
    <x v="35"/>
    <s v="West Bengal"/>
    <x v="3"/>
    <x v="3"/>
    <x v="5"/>
    <n v="4"/>
    <n v="1400"/>
    <n v="5600"/>
    <n v="30"/>
    <n v="1680"/>
    <n v="3920"/>
    <n v="0.5"/>
    <n v="1960"/>
    <n v="1960"/>
    <n v="0.5"/>
    <x v="0"/>
    <x v="0"/>
    <x v="0"/>
    <d v="2026-03-08T00:00:00"/>
    <n v="5"/>
    <x v="0"/>
  </r>
  <r>
    <s v="AMZ-2026-00531"/>
    <d v="2026-03-03T00:00:00"/>
    <n v="2026"/>
    <x v="2"/>
    <s v="Q1"/>
    <s v="Tuesday"/>
    <s v="CUST-44741"/>
    <x v="1"/>
    <x v="56"/>
    <s v="Kerala"/>
    <x v="5"/>
    <x v="2"/>
    <x v="31"/>
    <n v="4"/>
    <n v="1840"/>
    <n v="7360"/>
    <n v="20"/>
    <n v="1472"/>
    <n v="5888"/>
    <n v="0.45"/>
    <n v="2649.6"/>
    <n v="3238.4"/>
    <n v="0.55000000000000004"/>
    <x v="6"/>
    <x v="0"/>
    <x v="4"/>
    <m/>
    <m/>
    <x v="0"/>
  </r>
  <r>
    <s v="AMZ-2026-01613"/>
    <d v="2026-03-03T00:00:00"/>
    <n v="2026"/>
    <x v="2"/>
    <s v="Q1"/>
    <s v="Tuesday"/>
    <s v="CUST-56507"/>
    <x v="0"/>
    <x v="31"/>
    <s v="Chhattisgarh"/>
    <x v="4"/>
    <x v="1"/>
    <x v="3"/>
    <n v="2"/>
    <n v="210"/>
    <n v="420"/>
    <n v="0"/>
    <n v="0"/>
    <n v="420"/>
    <n v="0.35"/>
    <n v="147"/>
    <n v="273"/>
    <n v="0.65"/>
    <x v="4"/>
    <x v="2"/>
    <x v="3"/>
    <m/>
    <m/>
    <x v="1"/>
  </r>
  <r>
    <s v="AMZ-2026-00112"/>
    <d v="2026-03-04T00:00:00"/>
    <n v="2026"/>
    <x v="2"/>
    <s v="Q1"/>
    <s v="Wednesday"/>
    <s v="CUST-65519"/>
    <x v="0"/>
    <x v="1"/>
    <s v="Assam"/>
    <x v="1"/>
    <x v="2"/>
    <x v="4"/>
    <n v="2"/>
    <n v="950"/>
    <n v="1900"/>
    <n v="10"/>
    <n v="190"/>
    <n v="1710"/>
    <n v="0.45"/>
    <n v="769.5"/>
    <n v="940.5"/>
    <n v="0.55000000000000004"/>
    <x v="3"/>
    <x v="3"/>
    <x v="4"/>
    <m/>
    <m/>
    <x v="0"/>
  </r>
  <r>
    <s v="AMZ-2026-00222"/>
    <d v="2026-03-04T00:00:00"/>
    <n v="2026"/>
    <x v="2"/>
    <s v="Q1"/>
    <s v="Wednesday"/>
    <s v="CUST-54587"/>
    <x v="1"/>
    <x v="48"/>
    <s v="Karnataka"/>
    <x v="5"/>
    <x v="3"/>
    <x v="53"/>
    <n v="2"/>
    <n v="1240"/>
    <n v="2480"/>
    <n v="30"/>
    <n v="744"/>
    <n v="1736"/>
    <n v="0.5"/>
    <n v="868"/>
    <n v="868"/>
    <n v="0.5"/>
    <x v="1"/>
    <x v="3"/>
    <x v="0"/>
    <d v="2026-03-11T00:00:00"/>
    <n v="5"/>
    <x v="0"/>
  </r>
  <r>
    <s v="AMZ-2026-00858"/>
    <d v="2026-03-04T00:00:00"/>
    <n v="2026"/>
    <x v="2"/>
    <s v="Q1"/>
    <s v="Wednesday"/>
    <s v="CUST-38221"/>
    <x v="1"/>
    <x v="20"/>
    <s v="Maharashtra"/>
    <x v="2"/>
    <x v="1"/>
    <x v="56"/>
    <n v="5"/>
    <n v="1130"/>
    <n v="5650"/>
    <n v="10"/>
    <n v="565"/>
    <n v="5085"/>
    <n v="0.35"/>
    <n v="1779.75"/>
    <n v="3305.25"/>
    <n v="0.65"/>
    <x v="6"/>
    <x v="1"/>
    <x v="0"/>
    <d v="2026-03-05T00:00:00"/>
    <n v="3"/>
    <x v="0"/>
  </r>
  <r>
    <s v="AMZ-2026-00931"/>
    <d v="2026-03-04T00:00:00"/>
    <n v="2026"/>
    <x v="2"/>
    <s v="Q1"/>
    <s v="Wednesday"/>
    <s v="CUST-59968"/>
    <x v="0"/>
    <x v="51"/>
    <s v="Madhya Pradesh"/>
    <x v="2"/>
    <x v="0"/>
    <x v="58"/>
    <n v="4"/>
    <n v="6500"/>
    <n v="26000"/>
    <n v="0"/>
    <n v="0"/>
    <n v="26000"/>
    <n v="0.47"/>
    <n v="12220"/>
    <n v="13780"/>
    <n v="0.53"/>
    <x v="2"/>
    <x v="3"/>
    <x v="0"/>
    <d v="2026-03-10T00:00:00"/>
    <n v="3"/>
    <x v="0"/>
  </r>
  <r>
    <s v="AMZ-2026-01137"/>
    <d v="2026-03-04T00:00:00"/>
    <n v="2026"/>
    <x v="2"/>
    <s v="Q1"/>
    <s v="Wednesday"/>
    <s v="CUST-37607"/>
    <x v="1"/>
    <x v="31"/>
    <s v="Chhattisgarh"/>
    <x v="4"/>
    <x v="6"/>
    <x v="17"/>
    <n v="4"/>
    <n v="11140"/>
    <n v="44560"/>
    <n v="0"/>
    <n v="0"/>
    <n v="44560"/>
    <n v="0.52"/>
    <n v="23171.200000000001"/>
    <n v="21388.799999999999"/>
    <n v="0.48"/>
    <x v="0"/>
    <x v="2"/>
    <x v="1"/>
    <d v="2026-03-05T00:00:00"/>
    <m/>
    <x v="0"/>
  </r>
  <r>
    <s v="AMZ-2026-00003"/>
    <d v="2026-03-05T00:00:00"/>
    <n v="2026"/>
    <x v="2"/>
    <s v="Q1"/>
    <s v="Thursday"/>
    <s v="CUST-50404"/>
    <x v="1"/>
    <x v="38"/>
    <s v="Gujarat"/>
    <x v="2"/>
    <x v="0"/>
    <x v="1"/>
    <n v="3"/>
    <n v="1820"/>
    <n v="5460"/>
    <n v="0"/>
    <n v="0"/>
    <n v="5460"/>
    <n v="0.47"/>
    <n v="2566.1999999999998"/>
    <n v="2893.8"/>
    <n v="0.53"/>
    <x v="5"/>
    <x v="0"/>
    <x v="0"/>
    <d v="2026-03-08T00:00:00"/>
    <n v="3"/>
    <x v="0"/>
  </r>
  <r>
    <s v="AMZ-2026-00153"/>
    <d v="2026-03-05T00:00:00"/>
    <n v="2026"/>
    <x v="2"/>
    <s v="Q1"/>
    <s v="Thursday"/>
    <s v="CUST-59857"/>
    <x v="0"/>
    <x v="1"/>
    <s v="Assam"/>
    <x v="1"/>
    <x v="5"/>
    <x v="65"/>
    <n v="4"/>
    <n v="5330"/>
    <n v="21320"/>
    <n v="0"/>
    <n v="0"/>
    <n v="21320"/>
    <n v="0.57999999999999996"/>
    <n v="12365.599999999999"/>
    <n v="8954.4000000000015"/>
    <n v="0.4200000000000001"/>
    <x v="2"/>
    <x v="0"/>
    <x v="1"/>
    <d v="2026-03-11T00:00:00"/>
    <m/>
    <x v="0"/>
  </r>
  <r>
    <s v="AMZ-2026-00527"/>
    <d v="2026-03-05T00:00:00"/>
    <n v="2026"/>
    <x v="2"/>
    <s v="Q1"/>
    <s v="Thursday"/>
    <s v="CUST-34586"/>
    <x v="0"/>
    <x v="9"/>
    <s v="Maharashtra"/>
    <x v="2"/>
    <x v="2"/>
    <x v="4"/>
    <n v="1"/>
    <n v="440"/>
    <n v="440"/>
    <n v="20"/>
    <n v="88"/>
    <n v="352"/>
    <n v="0.45"/>
    <n v="158.4"/>
    <n v="193.6"/>
    <n v="0.54999999999999993"/>
    <x v="6"/>
    <x v="0"/>
    <x v="3"/>
    <m/>
    <m/>
    <x v="1"/>
  </r>
  <r>
    <s v="AMZ-2026-01112"/>
    <d v="2026-03-05T00:00:00"/>
    <n v="2026"/>
    <x v="2"/>
    <s v="Q1"/>
    <s v="Thursday"/>
    <s v="CUST-67939"/>
    <x v="1"/>
    <x v="30"/>
    <s v="Punjab"/>
    <x v="0"/>
    <x v="0"/>
    <x v="12"/>
    <n v="1"/>
    <n v="760"/>
    <n v="760"/>
    <n v="10"/>
    <n v="76"/>
    <n v="684"/>
    <n v="0.47"/>
    <n v="321.47999999999996"/>
    <n v="362.52000000000004"/>
    <n v="0.53"/>
    <x v="6"/>
    <x v="0"/>
    <x v="0"/>
    <d v="2026-03-08T00:00:00"/>
    <n v="5"/>
    <x v="0"/>
  </r>
  <r>
    <s v="AMZ-2026-01327"/>
    <d v="2026-03-05T00:00:00"/>
    <n v="2026"/>
    <x v="2"/>
    <s v="Q1"/>
    <s v="Thursday"/>
    <s v="CUST-91351"/>
    <x v="1"/>
    <x v="50"/>
    <s v="Bihar"/>
    <x v="3"/>
    <x v="1"/>
    <x v="21"/>
    <n v="2"/>
    <n v="780"/>
    <n v="1560"/>
    <n v="0"/>
    <n v="0"/>
    <n v="1560"/>
    <n v="0.35"/>
    <n v="546"/>
    <n v="1014"/>
    <n v="0.65"/>
    <x v="3"/>
    <x v="0"/>
    <x v="3"/>
    <m/>
    <m/>
    <x v="1"/>
  </r>
  <r>
    <s v="AMZ-2026-01439"/>
    <d v="2026-03-06T00:00:00"/>
    <n v="2026"/>
    <x v="2"/>
    <s v="Q1"/>
    <s v="Friday"/>
    <s v="CUST-97410"/>
    <x v="1"/>
    <x v="19"/>
    <s v="Tamil Nadu"/>
    <x v="5"/>
    <x v="7"/>
    <x v="55"/>
    <n v="4"/>
    <n v="2910"/>
    <n v="11640"/>
    <n v="15"/>
    <n v="1746"/>
    <n v="9894"/>
    <n v="0.48"/>
    <n v="4749.12"/>
    <n v="5144.88"/>
    <n v="0.52"/>
    <x v="0"/>
    <x v="2"/>
    <x v="2"/>
    <m/>
    <m/>
    <x v="0"/>
  </r>
  <r>
    <s v="AMZ-2026-01574"/>
    <d v="2026-03-06T00:00:00"/>
    <n v="2026"/>
    <x v="2"/>
    <s v="Q1"/>
    <s v="Friday"/>
    <s v="CUST-59192"/>
    <x v="0"/>
    <x v="10"/>
    <s v="Chhattisgarh"/>
    <x v="4"/>
    <x v="2"/>
    <x v="23"/>
    <n v="4"/>
    <n v="1710"/>
    <n v="6840"/>
    <n v="15"/>
    <n v="1026"/>
    <n v="5814"/>
    <n v="0.45"/>
    <n v="2616.3000000000002"/>
    <n v="3197.7"/>
    <n v="0.54999999999999993"/>
    <x v="3"/>
    <x v="1"/>
    <x v="0"/>
    <d v="2026-03-11T00:00:00"/>
    <n v="5"/>
    <x v="0"/>
  </r>
  <r>
    <s v="AMZ-2026-00164"/>
    <d v="2026-03-07T00:00:00"/>
    <n v="2026"/>
    <x v="2"/>
    <s v="Q1"/>
    <s v="Saturday"/>
    <s v="CUST-52504"/>
    <x v="0"/>
    <x v="13"/>
    <s v="Uttar Pradesh"/>
    <x v="0"/>
    <x v="6"/>
    <x v="30"/>
    <n v="4"/>
    <n v="2100"/>
    <n v="8400"/>
    <n v="0"/>
    <n v="0"/>
    <n v="8400"/>
    <n v="0.52"/>
    <n v="4368"/>
    <n v="4032"/>
    <n v="0.48"/>
    <x v="1"/>
    <x v="0"/>
    <x v="0"/>
    <d v="2026-03-13T00:00:00"/>
    <n v="4"/>
    <x v="0"/>
  </r>
  <r>
    <s v="AMZ-2026-00227"/>
    <d v="2026-03-07T00:00:00"/>
    <n v="2026"/>
    <x v="2"/>
    <s v="Q1"/>
    <s v="Saturday"/>
    <s v="CUST-83147"/>
    <x v="0"/>
    <x v="13"/>
    <s v="Uttar Pradesh"/>
    <x v="0"/>
    <x v="3"/>
    <x v="81"/>
    <n v="2"/>
    <n v="4710"/>
    <n v="9420"/>
    <n v="10"/>
    <n v="942"/>
    <n v="8478"/>
    <n v="0.5"/>
    <n v="4239"/>
    <n v="4239"/>
    <n v="0.5"/>
    <x v="0"/>
    <x v="3"/>
    <x v="0"/>
    <d v="2026-03-13T00:00:00"/>
    <n v="3"/>
    <x v="0"/>
  </r>
  <r>
    <s v="AMZ-2026-00508"/>
    <d v="2026-03-07T00:00:00"/>
    <n v="2026"/>
    <x v="2"/>
    <s v="Q1"/>
    <s v="Saturday"/>
    <s v="CUST-25129"/>
    <x v="0"/>
    <x v="2"/>
    <s v="Haryana"/>
    <x v="0"/>
    <x v="2"/>
    <x v="33"/>
    <n v="2"/>
    <n v="1020"/>
    <n v="2040"/>
    <n v="10"/>
    <n v="204"/>
    <n v="1836"/>
    <n v="0.45"/>
    <n v="826.2"/>
    <n v="1009.8"/>
    <n v="0.54999999999999993"/>
    <x v="0"/>
    <x v="0"/>
    <x v="2"/>
    <m/>
    <m/>
    <x v="0"/>
  </r>
  <r>
    <s v="AMZ-2026-00830"/>
    <d v="2026-03-07T00:00:00"/>
    <n v="2026"/>
    <x v="2"/>
    <s v="Q1"/>
    <s v="Saturday"/>
    <s v="CUST-59808"/>
    <x v="0"/>
    <x v="25"/>
    <s v="Odisha"/>
    <x v="3"/>
    <x v="0"/>
    <x v="6"/>
    <n v="5"/>
    <n v="4670"/>
    <n v="23350"/>
    <n v="0"/>
    <n v="0"/>
    <n v="23350"/>
    <n v="0.47"/>
    <n v="10974.5"/>
    <n v="12375.5"/>
    <n v="0.53"/>
    <x v="0"/>
    <x v="3"/>
    <x v="1"/>
    <d v="2026-03-13T00:00:00"/>
    <m/>
    <x v="0"/>
  </r>
  <r>
    <s v="AMZ-2026-01534"/>
    <d v="2026-03-08T00:00:00"/>
    <n v="2026"/>
    <x v="2"/>
    <s v="Q1"/>
    <s v="Sunday"/>
    <s v="CUST-29887"/>
    <x v="0"/>
    <x v="4"/>
    <s v="Madhya Pradesh"/>
    <x v="2"/>
    <x v="6"/>
    <x v="45"/>
    <n v="4"/>
    <n v="4620"/>
    <n v="18480"/>
    <n v="0"/>
    <n v="0"/>
    <n v="18480"/>
    <n v="0.52"/>
    <n v="9609.6"/>
    <n v="8870.4"/>
    <n v="0.48"/>
    <x v="6"/>
    <x v="2"/>
    <x v="0"/>
    <d v="2026-03-15T00:00:00"/>
    <n v="4"/>
    <x v="0"/>
  </r>
  <r>
    <s v="AMZ-2026-01685"/>
    <d v="2026-03-08T00:00:00"/>
    <n v="2026"/>
    <x v="2"/>
    <s v="Q1"/>
    <s v="Sunday"/>
    <s v="CUST-78146"/>
    <x v="1"/>
    <x v="44"/>
    <s v="Punjab"/>
    <x v="0"/>
    <x v="3"/>
    <x v="16"/>
    <n v="4"/>
    <n v="5380"/>
    <n v="21520"/>
    <n v="15"/>
    <n v="3228"/>
    <n v="18292"/>
    <n v="0.5"/>
    <n v="9146"/>
    <n v="9146"/>
    <n v="0.5"/>
    <x v="4"/>
    <x v="1"/>
    <x v="0"/>
    <d v="2026-03-10T00:00:00"/>
    <n v="3"/>
    <x v="0"/>
  </r>
  <r>
    <s v="AMZ-2026-01634"/>
    <d v="2026-03-09T00:00:00"/>
    <n v="2026"/>
    <x v="2"/>
    <s v="Q1"/>
    <s v="Monday"/>
    <s v="CUST-53228"/>
    <x v="0"/>
    <x v="27"/>
    <s v="West Bengal"/>
    <x v="3"/>
    <x v="4"/>
    <x v="64"/>
    <n v="1"/>
    <n v="930"/>
    <n v="930"/>
    <n v="10"/>
    <n v="93"/>
    <n v="837"/>
    <n v="0.62"/>
    <n v="518.93999999999994"/>
    <n v="318.06000000000006"/>
    <n v="0.38000000000000006"/>
    <x v="1"/>
    <x v="3"/>
    <x v="0"/>
    <d v="2026-03-13T00:00:00"/>
    <n v="3"/>
    <x v="0"/>
  </r>
  <r>
    <s v="AMZ-2026-00885"/>
    <d v="2026-03-10T00:00:00"/>
    <n v="2026"/>
    <x v="2"/>
    <s v="Q1"/>
    <s v="Tuesday"/>
    <s v="CUST-28894"/>
    <x v="0"/>
    <x v="34"/>
    <s v="Meghalaya"/>
    <x v="1"/>
    <x v="1"/>
    <x v="57"/>
    <n v="5"/>
    <n v="960"/>
    <n v="4800"/>
    <n v="0"/>
    <n v="0"/>
    <n v="4800"/>
    <n v="0.35"/>
    <n v="1680"/>
    <n v="3120"/>
    <n v="0.65"/>
    <x v="1"/>
    <x v="2"/>
    <x v="0"/>
    <d v="2026-03-13T00:00:00"/>
    <n v="3"/>
    <x v="0"/>
  </r>
  <r>
    <s v="AMZ-2026-00913"/>
    <d v="2026-03-10T00:00:00"/>
    <n v="2026"/>
    <x v="2"/>
    <s v="Q1"/>
    <s v="Tuesday"/>
    <s v="CUST-15965"/>
    <x v="0"/>
    <x v="9"/>
    <s v="Maharashtra"/>
    <x v="2"/>
    <x v="6"/>
    <x v="60"/>
    <n v="1"/>
    <n v="8080"/>
    <n v="8080"/>
    <n v="20"/>
    <n v="1616"/>
    <n v="6464"/>
    <n v="0.52"/>
    <n v="3361.28"/>
    <n v="3102.72"/>
    <n v="0.48"/>
    <x v="5"/>
    <x v="2"/>
    <x v="0"/>
    <d v="2026-03-14T00:00:00"/>
    <n v="3"/>
    <x v="0"/>
  </r>
  <r>
    <s v="AMZ-2026-01086"/>
    <d v="2026-03-10T00:00:00"/>
    <n v="2026"/>
    <x v="2"/>
    <s v="Q1"/>
    <s v="Tuesday"/>
    <s v="CUST-51704"/>
    <x v="0"/>
    <x v="23"/>
    <s v="Manipur"/>
    <x v="1"/>
    <x v="7"/>
    <x v="37"/>
    <n v="2"/>
    <n v="750"/>
    <n v="1500"/>
    <n v="25"/>
    <n v="375"/>
    <n v="1125"/>
    <n v="0.48"/>
    <n v="540"/>
    <n v="585"/>
    <n v="0.52"/>
    <x v="4"/>
    <x v="3"/>
    <x v="0"/>
    <d v="2026-03-12T00:00:00"/>
    <n v="5"/>
    <x v="0"/>
  </r>
  <r>
    <s v="AMZ-2026-01299"/>
    <d v="2026-03-10T00:00:00"/>
    <n v="2026"/>
    <x v="2"/>
    <s v="Q1"/>
    <s v="Tuesday"/>
    <s v="CUST-95990"/>
    <x v="1"/>
    <x v="39"/>
    <s v="Odisha"/>
    <x v="3"/>
    <x v="6"/>
    <x v="45"/>
    <n v="3"/>
    <n v="10480"/>
    <n v="31440"/>
    <n v="30"/>
    <n v="9432"/>
    <n v="22008"/>
    <n v="0.52"/>
    <n v="11444.16"/>
    <n v="10563.84"/>
    <n v="0.48"/>
    <x v="6"/>
    <x v="1"/>
    <x v="0"/>
    <d v="2026-03-14T00:00:00"/>
    <n v="4"/>
    <x v="0"/>
  </r>
  <r>
    <s v="AMZ-2026-01118"/>
    <d v="2026-03-11T00:00:00"/>
    <n v="2026"/>
    <x v="2"/>
    <s v="Q1"/>
    <s v="Wednesday"/>
    <s v="CUST-37742"/>
    <x v="0"/>
    <x v="1"/>
    <s v="Assam"/>
    <x v="1"/>
    <x v="3"/>
    <x v="5"/>
    <n v="3"/>
    <n v="5890"/>
    <n v="17670"/>
    <n v="10"/>
    <n v="1767"/>
    <n v="15903"/>
    <n v="0.5"/>
    <n v="7951.5"/>
    <n v="7951.5"/>
    <n v="0.5"/>
    <x v="4"/>
    <x v="3"/>
    <x v="0"/>
    <d v="2026-03-14T00:00:00"/>
    <n v="5"/>
    <x v="0"/>
  </r>
  <r>
    <s v="AMZ-2026-01681"/>
    <d v="2026-03-12T00:00:00"/>
    <n v="2026"/>
    <x v="2"/>
    <s v="Q1"/>
    <s v="Thursday"/>
    <s v="CUST-29410"/>
    <x v="1"/>
    <x v="1"/>
    <s v="Assam"/>
    <x v="1"/>
    <x v="6"/>
    <x v="34"/>
    <n v="3"/>
    <n v="4490"/>
    <n v="13470"/>
    <n v="5"/>
    <n v="673.5"/>
    <n v="12796.5"/>
    <n v="0.52"/>
    <n v="6654.18"/>
    <n v="6142.32"/>
    <n v="0.48"/>
    <x v="3"/>
    <x v="3"/>
    <x v="0"/>
    <d v="2026-03-19T00:00:00"/>
    <n v="4"/>
    <x v="0"/>
  </r>
  <r>
    <s v="AMZ-2026-00188"/>
    <d v="2026-03-13T00:00:00"/>
    <n v="2026"/>
    <x v="2"/>
    <s v="Q1"/>
    <s v="Friday"/>
    <s v="CUST-81066"/>
    <x v="0"/>
    <x v="38"/>
    <s v="Gujarat"/>
    <x v="2"/>
    <x v="4"/>
    <x v="72"/>
    <n v="4"/>
    <n v="180"/>
    <n v="720"/>
    <n v="10"/>
    <n v="72"/>
    <n v="648"/>
    <n v="0.62"/>
    <n v="401.76"/>
    <n v="246.24"/>
    <n v="0.38"/>
    <x v="0"/>
    <x v="1"/>
    <x v="0"/>
    <d v="2026-03-16T00:00:00"/>
    <n v="4"/>
    <x v="0"/>
  </r>
  <r>
    <s v="AMZ-2026-00285"/>
    <d v="2026-03-13T00:00:00"/>
    <n v="2026"/>
    <x v="2"/>
    <s v="Q1"/>
    <s v="Friday"/>
    <s v="CUST-80292"/>
    <x v="0"/>
    <x v="22"/>
    <s v="Delhi"/>
    <x v="0"/>
    <x v="1"/>
    <x v="20"/>
    <n v="3"/>
    <n v="480"/>
    <n v="1440"/>
    <n v="0"/>
    <n v="0"/>
    <n v="1440"/>
    <n v="0.35"/>
    <n v="503.99999999999994"/>
    <n v="936"/>
    <n v="0.65"/>
    <x v="3"/>
    <x v="2"/>
    <x v="3"/>
    <m/>
    <m/>
    <x v="1"/>
  </r>
  <r>
    <s v="AMZ-2026-00380"/>
    <d v="2026-03-13T00:00:00"/>
    <n v="2026"/>
    <x v="2"/>
    <s v="Q1"/>
    <s v="Friday"/>
    <s v="CUST-53025"/>
    <x v="0"/>
    <x v="26"/>
    <s v="Uttarakhand"/>
    <x v="4"/>
    <x v="3"/>
    <x v="18"/>
    <n v="5"/>
    <n v="3320"/>
    <n v="16600"/>
    <n v="0"/>
    <n v="0"/>
    <n v="16600"/>
    <n v="0.5"/>
    <n v="8300"/>
    <n v="8300"/>
    <n v="0.5"/>
    <x v="0"/>
    <x v="0"/>
    <x v="0"/>
    <d v="2026-03-19T00:00:00"/>
    <n v="5"/>
    <x v="0"/>
  </r>
  <r>
    <s v="AMZ-2026-00690"/>
    <d v="2026-03-13T00:00:00"/>
    <n v="2026"/>
    <x v="2"/>
    <s v="Q1"/>
    <s v="Friday"/>
    <s v="CUST-68082"/>
    <x v="1"/>
    <x v="26"/>
    <s v="Uttarakhand"/>
    <x v="4"/>
    <x v="2"/>
    <x v="33"/>
    <n v="1"/>
    <n v="4920"/>
    <n v="4920"/>
    <n v="10"/>
    <n v="492"/>
    <n v="4428"/>
    <n v="0.45"/>
    <n v="1992.6000000000001"/>
    <n v="2435.3999999999996"/>
    <n v="0.54999999999999993"/>
    <x v="4"/>
    <x v="2"/>
    <x v="0"/>
    <d v="2026-03-18T00:00:00"/>
    <n v="4"/>
    <x v="0"/>
  </r>
  <r>
    <s v="AMZ-2026-00789"/>
    <d v="2026-03-13T00:00:00"/>
    <n v="2026"/>
    <x v="2"/>
    <s v="Q1"/>
    <s v="Friday"/>
    <s v="CUST-15695"/>
    <x v="0"/>
    <x v="2"/>
    <s v="Haryana"/>
    <x v="0"/>
    <x v="1"/>
    <x v="51"/>
    <n v="2"/>
    <n v="970"/>
    <n v="1940"/>
    <n v="30"/>
    <n v="582"/>
    <n v="1358"/>
    <n v="0.35"/>
    <n v="475.29999999999995"/>
    <n v="882.7"/>
    <n v="0.65"/>
    <x v="4"/>
    <x v="3"/>
    <x v="4"/>
    <m/>
    <m/>
    <x v="0"/>
  </r>
  <r>
    <s v="AMZ-2026-01061"/>
    <d v="2026-03-13T00:00:00"/>
    <n v="2026"/>
    <x v="2"/>
    <s v="Q1"/>
    <s v="Friday"/>
    <s v="CUST-17355"/>
    <x v="1"/>
    <x v="7"/>
    <s v="Goa"/>
    <x v="2"/>
    <x v="6"/>
    <x v="67"/>
    <n v="2"/>
    <n v="11350"/>
    <n v="22700"/>
    <n v="10"/>
    <n v="2270"/>
    <n v="20430"/>
    <n v="0.52"/>
    <n v="10623.6"/>
    <n v="9806.4"/>
    <n v="0.48"/>
    <x v="6"/>
    <x v="2"/>
    <x v="2"/>
    <m/>
    <m/>
    <x v="0"/>
  </r>
  <r>
    <s v="AMZ-2026-01585"/>
    <d v="2026-03-14T00:00:00"/>
    <n v="2026"/>
    <x v="2"/>
    <s v="Q1"/>
    <s v="Saturday"/>
    <s v="CUST-76162"/>
    <x v="0"/>
    <x v="33"/>
    <s v="Madhya Pradesh"/>
    <x v="2"/>
    <x v="6"/>
    <x v="85"/>
    <n v="3"/>
    <n v="6010"/>
    <n v="18030"/>
    <n v="0"/>
    <n v="0"/>
    <n v="18030"/>
    <n v="0.52"/>
    <n v="9375.6"/>
    <n v="8654.4"/>
    <n v="0.48"/>
    <x v="3"/>
    <x v="0"/>
    <x v="0"/>
    <d v="2026-03-18T00:00:00"/>
    <n v="5"/>
    <x v="0"/>
  </r>
  <r>
    <s v="AMZ-2026-00429"/>
    <d v="2026-03-15T00:00:00"/>
    <n v="2026"/>
    <x v="2"/>
    <s v="Q1"/>
    <s v="Sunday"/>
    <s v="CUST-69510"/>
    <x v="0"/>
    <x v="15"/>
    <s v="Kerala"/>
    <x v="5"/>
    <x v="4"/>
    <x v="40"/>
    <n v="4"/>
    <n v="700"/>
    <n v="2800"/>
    <n v="20"/>
    <n v="560"/>
    <n v="2240"/>
    <n v="0.62"/>
    <n v="1388.8"/>
    <n v="851.2"/>
    <n v="0.38"/>
    <x v="1"/>
    <x v="1"/>
    <x v="0"/>
    <d v="2026-03-16T00:00:00"/>
    <n v="5"/>
    <x v="0"/>
  </r>
  <r>
    <s v="AMZ-2026-00684"/>
    <d v="2026-03-15T00:00:00"/>
    <n v="2026"/>
    <x v="2"/>
    <s v="Q1"/>
    <s v="Sunday"/>
    <s v="CUST-70952"/>
    <x v="0"/>
    <x v="51"/>
    <s v="Madhya Pradesh"/>
    <x v="2"/>
    <x v="1"/>
    <x v="9"/>
    <n v="3"/>
    <n v="990"/>
    <n v="2970"/>
    <n v="30"/>
    <n v="891"/>
    <n v="2079"/>
    <n v="0.35"/>
    <n v="727.65"/>
    <n v="1351.35"/>
    <n v="0.64999999999999991"/>
    <x v="4"/>
    <x v="3"/>
    <x v="0"/>
    <d v="2026-03-21T00:00:00"/>
    <n v="4"/>
    <x v="0"/>
  </r>
  <r>
    <s v="AMZ-2026-00695"/>
    <d v="2026-03-15T00:00:00"/>
    <n v="2026"/>
    <x v="2"/>
    <s v="Q1"/>
    <s v="Sunday"/>
    <s v="CUST-35995"/>
    <x v="1"/>
    <x v="1"/>
    <s v="Assam"/>
    <x v="1"/>
    <x v="4"/>
    <x v="25"/>
    <n v="2"/>
    <n v="400"/>
    <n v="800"/>
    <n v="0"/>
    <n v="0"/>
    <n v="800"/>
    <n v="0.62"/>
    <n v="496"/>
    <n v="304"/>
    <n v="0.38"/>
    <x v="6"/>
    <x v="0"/>
    <x v="2"/>
    <m/>
    <m/>
    <x v="0"/>
  </r>
  <r>
    <s v="AMZ-2026-01664"/>
    <d v="2026-03-15T00:00:00"/>
    <n v="2026"/>
    <x v="2"/>
    <s v="Q1"/>
    <s v="Sunday"/>
    <s v="CUST-83792"/>
    <x v="1"/>
    <x v="23"/>
    <s v="Manipur"/>
    <x v="1"/>
    <x v="1"/>
    <x v="66"/>
    <n v="1"/>
    <n v="230"/>
    <n v="230"/>
    <n v="30"/>
    <n v="69"/>
    <n v="161"/>
    <n v="0.35"/>
    <n v="56.349999999999994"/>
    <n v="104.65"/>
    <n v="0.65"/>
    <x v="4"/>
    <x v="3"/>
    <x v="0"/>
    <d v="2026-03-21T00:00:00"/>
    <n v="5"/>
    <x v="0"/>
  </r>
  <r>
    <s v="AMZ-2026-00101"/>
    <d v="2026-03-16T00:00:00"/>
    <n v="2026"/>
    <x v="2"/>
    <s v="Q1"/>
    <s v="Monday"/>
    <s v="CUST-25915"/>
    <x v="0"/>
    <x v="31"/>
    <s v="Chhattisgarh"/>
    <x v="4"/>
    <x v="5"/>
    <x v="65"/>
    <n v="4"/>
    <n v="7020"/>
    <n v="28080"/>
    <n v="10"/>
    <n v="2808"/>
    <n v="25272"/>
    <n v="0.57999999999999996"/>
    <n v="14657.759999999998"/>
    <n v="10614.240000000002"/>
    <n v="0.42000000000000004"/>
    <x v="2"/>
    <x v="1"/>
    <x v="4"/>
    <m/>
    <m/>
    <x v="0"/>
  </r>
  <r>
    <s v="AMZ-2026-00150"/>
    <d v="2026-03-16T00:00:00"/>
    <n v="2026"/>
    <x v="2"/>
    <s v="Q1"/>
    <s v="Monday"/>
    <s v="CUST-63883"/>
    <x v="0"/>
    <x v="26"/>
    <s v="Uttarakhand"/>
    <x v="4"/>
    <x v="1"/>
    <x v="2"/>
    <n v="3"/>
    <n v="470"/>
    <n v="1410"/>
    <n v="20"/>
    <n v="282"/>
    <n v="1128"/>
    <n v="0.35"/>
    <n v="394.79999999999995"/>
    <n v="733.2"/>
    <n v="0.65"/>
    <x v="1"/>
    <x v="2"/>
    <x v="1"/>
    <d v="2026-03-19T00:00:00"/>
    <m/>
    <x v="0"/>
  </r>
  <r>
    <s v="AMZ-2026-00787"/>
    <d v="2026-03-16T00:00:00"/>
    <n v="2026"/>
    <x v="2"/>
    <s v="Q1"/>
    <s v="Monday"/>
    <s v="CUST-67422"/>
    <x v="0"/>
    <x v="18"/>
    <s v="Telangana"/>
    <x v="5"/>
    <x v="3"/>
    <x v="59"/>
    <n v="5"/>
    <n v="3650"/>
    <n v="18250"/>
    <n v="0"/>
    <n v="0"/>
    <n v="18250"/>
    <n v="0.5"/>
    <n v="9125"/>
    <n v="9125"/>
    <n v="0.5"/>
    <x v="5"/>
    <x v="0"/>
    <x v="3"/>
    <m/>
    <m/>
    <x v="1"/>
  </r>
  <r>
    <s v="AMZ-2026-00910"/>
    <d v="2026-03-16T00:00:00"/>
    <n v="2026"/>
    <x v="2"/>
    <s v="Q1"/>
    <s v="Monday"/>
    <s v="CUST-58368"/>
    <x v="0"/>
    <x v="0"/>
    <s v="Rajasthan"/>
    <x v="0"/>
    <x v="4"/>
    <x v="25"/>
    <n v="5"/>
    <n v="680"/>
    <n v="3400"/>
    <n v="25"/>
    <n v="850"/>
    <n v="2550"/>
    <n v="0.62"/>
    <n v="1581"/>
    <n v="969"/>
    <n v="0.38"/>
    <x v="6"/>
    <x v="1"/>
    <x v="0"/>
    <d v="2026-03-18T00:00:00"/>
    <n v="5"/>
    <x v="0"/>
  </r>
  <r>
    <s v="AMZ-2026-00092"/>
    <d v="2026-03-17T00:00:00"/>
    <n v="2026"/>
    <x v="2"/>
    <s v="Q1"/>
    <s v="Tuesday"/>
    <s v="CUST-93307"/>
    <x v="0"/>
    <x v="39"/>
    <s v="Odisha"/>
    <x v="3"/>
    <x v="0"/>
    <x v="8"/>
    <n v="2"/>
    <n v="4770"/>
    <n v="9540"/>
    <n v="20"/>
    <n v="1908"/>
    <n v="7632"/>
    <n v="0.47"/>
    <n v="3587.04"/>
    <n v="4044.96"/>
    <n v="0.53"/>
    <x v="0"/>
    <x v="0"/>
    <x v="0"/>
    <d v="2026-03-18T00:00:00"/>
    <n v="3"/>
    <x v="0"/>
  </r>
  <r>
    <s v="AMZ-2026-00372"/>
    <d v="2026-03-17T00:00:00"/>
    <n v="2026"/>
    <x v="2"/>
    <s v="Q1"/>
    <s v="Tuesday"/>
    <s v="CUST-21003"/>
    <x v="0"/>
    <x v="43"/>
    <s v="Karnataka"/>
    <x v="5"/>
    <x v="3"/>
    <x v="5"/>
    <n v="2"/>
    <n v="3510"/>
    <n v="7020"/>
    <n v="10"/>
    <n v="702"/>
    <n v="6318"/>
    <n v="0.5"/>
    <n v="3159"/>
    <n v="3159"/>
    <n v="0.5"/>
    <x v="6"/>
    <x v="3"/>
    <x v="1"/>
    <d v="2026-03-21T00:00:00"/>
    <m/>
    <x v="0"/>
  </r>
  <r>
    <s v="AMZ-2026-00982"/>
    <d v="2026-03-18T00:00:00"/>
    <n v="2026"/>
    <x v="2"/>
    <s v="Q1"/>
    <s v="Wednesday"/>
    <s v="CUST-42406"/>
    <x v="0"/>
    <x v="6"/>
    <s v="Assam"/>
    <x v="1"/>
    <x v="4"/>
    <x v="71"/>
    <n v="4"/>
    <n v="750"/>
    <n v="3000"/>
    <n v="20"/>
    <n v="600"/>
    <n v="2400"/>
    <n v="0.62"/>
    <n v="1488"/>
    <n v="912"/>
    <n v="0.38"/>
    <x v="0"/>
    <x v="0"/>
    <x v="0"/>
    <d v="2026-03-22T00:00:00"/>
    <n v="3"/>
    <x v="0"/>
  </r>
  <r>
    <s v="AMZ-2026-01434"/>
    <d v="2026-03-18T00:00:00"/>
    <n v="2026"/>
    <x v="2"/>
    <s v="Q1"/>
    <s v="Wednesday"/>
    <s v="CUST-91691"/>
    <x v="0"/>
    <x v="39"/>
    <s v="Odisha"/>
    <x v="3"/>
    <x v="6"/>
    <x v="85"/>
    <n v="2"/>
    <n v="1250"/>
    <n v="2500"/>
    <n v="5"/>
    <n v="125"/>
    <n v="2375"/>
    <n v="0.52"/>
    <n v="1235"/>
    <n v="1140"/>
    <n v="0.48"/>
    <x v="1"/>
    <x v="3"/>
    <x v="1"/>
    <d v="2026-03-23T00:00:00"/>
    <m/>
    <x v="0"/>
  </r>
  <r>
    <s v="AMZ-2026-01450"/>
    <d v="2026-03-18T00:00:00"/>
    <n v="2026"/>
    <x v="2"/>
    <s v="Q1"/>
    <s v="Wednesday"/>
    <s v="CUST-13478"/>
    <x v="0"/>
    <x v="50"/>
    <s v="Bihar"/>
    <x v="3"/>
    <x v="7"/>
    <x v="63"/>
    <n v="4"/>
    <n v="7860"/>
    <n v="31440"/>
    <n v="0"/>
    <n v="0"/>
    <n v="31440"/>
    <n v="0.48"/>
    <n v="15091.199999999999"/>
    <n v="16348.800000000001"/>
    <n v="0.52"/>
    <x v="2"/>
    <x v="0"/>
    <x v="0"/>
    <d v="2026-03-24T00:00:00"/>
    <n v="5"/>
    <x v="0"/>
  </r>
  <r>
    <s v="AMZ-2026-01493"/>
    <d v="2026-03-18T00:00:00"/>
    <n v="2026"/>
    <x v="2"/>
    <s v="Q1"/>
    <s v="Wednesday"/>
    <s v="CUST-67963"/>
    <x v="0"/>
    <x v="3"/>
    <s v="Goa"/>
    <x v="2"/>
    <x v="6"/>
    <x v="43"/>
    <n v="3"/>
    <n v="8570"/>
    <n v="25710"/>
    <n v="25"/>
    <n v="6427.5"/>
    <n v="19282.5"/>
    <n v="0.52"/>
    <n v="10026.9"/>
    <n v="9255.6"/>
    <n v="0.48000000000000004"/>
    <x v="1"/>
    <x v="0"/>
    <x v="1"/>
    <d v="2026-03-24T00:00:00"/>
    <m/>
    <x v="0"/>
  </r>
  <r>
    <s v="AMZ-2026-01459"/>
    <d v="2026-03-19T00:00:00"/>
    <n v="2026"/>
    <x v="2"/>
    <s v="Q1"/>
    <s v="Thursday"/>
    <s v="CUST-95909"/>
    <x v="0"/>
    <x v="10"/>
    <s v="Chhattisgarh"/>
    <x v="4"/>
    <x v="2"/>
    <x v="61"/>
    <n v="4"/>
    <n v="1350"/>
    <n v="5400"/>
    <n v="10"/>
    <n v="540"/>
    <n v="4860"/>
    <n v="0.45"/>
    <n v="2187"/>
    <n v="2673"/>
    <n v="0.55000000000000004"/>
    <x v="0"/>
    <x v="3"/>
    <x v="2"/>
    <m/>
    <m/>
    <x v="0"/>
  </r>
  <r>
    <s v="AMZ-2026-00166"/>
    <d v="2026-03-20T00:00:00"/>
    <n v="2026"/>
    <x v="2"/>
    <s v="Q1"/>
    <s v="Friday"/>
    <s v="CUST-49824"/>
    <x v="0"/>
    <x v="11"/>
    <s v="Haryana"/>
    <x v="0"/>
    <x v="1"/>
    <x v="57"/>
    <n v="5"/>
    <n v="600"/>
    <n v="3000"/>
    <n v="0"/>
    <n v="0"/>
    <n v="3000"/>
    <n v="0.35"/>
    <n v="1050"/>
    <n v="1950"/>
    <n v="0.65"/>
    <x v="3"/>
    <x v="0"/>
    <x v="4"/>
    <m/>
    <m/>
    <x v="0"/>
  </r>
  <r>
    <s v="AMZ-2026-00337"/>
    <d v="2026-03-20T00:00:00"/>
    <n v="2026"/>
    <x v="2"/>
    <s v="Q1"/>
    <s v="Friday"/>
    <s v="CUST-50001"/>
    <x v="1"/>
    <x v="6"/>
    <s v="Assam"/>
    <x v="1"/>
    <x v="4"/>
    <x v="40"/>
    <n v="4"/>
    <n v="540"/>
    <n v="2160"/>
    <n v="0"/>
    <n v="0"/>
    <n v="2160"/>
    <n v="0.62"/>
    <n v="1339.2"/>
    <n v="820.8"/>
    <n v="0.38"/>
    <x v="1"/>
    <x v="0"/>
    <x v="4"/>
    <m/>
    <m/>
    <x v="0"/>
  </r>
  <r>
    <s v="AMZ-2026-00381"/>
    <d v="2026-03-20T00:00:00"/>
    <n v="2026"/>
    <x v="2"/>
    <s v="Q1"/>
    <s v="Friday"/>
    <s v="CUST-53025"/>
    <x v="0"/>
    <x v="26"/>
    <s v="Uttarakhand"/>
    <x v="4"/>
    <x v="5"/>
    <x v="65"/>
    <n v="5"/>
    <n v="57580"/>
    <n v="287900"/>
    <n v="15"/>
    <n v="43185"/>
    <n v="244715"/>
    <n v="0.57999999999999996"/>
    <n v="141934.69999999998"/>
    <n v="102780.30000000002"/>
    <n v="0.4200000000000001"/>
    <x v="6"/>
    <x v="2"/>
    <x v="1"/>
    <d v="2026-03-26T00:00:00"/>
    <m/>
    <x v="0"/>
  </r>
  <r>
    <s v="AMZ-2026-00524"/>
    <d v="2026-03-20T00:00:00"/>
    <n v="2026"/>
    <x v="2"/>
    <s v="Q1"/>
    <s v="Friday"/>
    <s v="CUST-34586"/>
    <x v="0"/>
    <x v="9"/>
    <s v="Maharashtra"/>
    <x v="2"/>
    <x v="6"/>
    <x v="34"/>
    <n v="1"/>
    <n v="6230"/>
    <n v="6230"/>
    <n v="5"/>
    <n v="311.5"/>
    <n v="5918.5"/>
    <n v="0.52"/>
    <n v="3077.62"/>
    <n v="2840.88"/>
    <n v="0.48000000000000004"/>
    <x v="1"/>
    <x v="0"/>
    <x v="0"/>
    <d v="2026-03-22T00:00:00"/>
    <n v="4"/>
    <x v="0"/>
  </r>
  <r>
    <s v="AMZ-2026-00630"/>
    <d v="2026-03-20T00:00:00"/>
    <n v="2026"/>
    <x v="2"/>
    <s v="Q1"/>
    <s v="Friday"/>
    <s v="CUST-92727"/>
    <x v="0"/>
    <x v="19"/>
    <s v="Tamil Nadu"/>
    <x v="5"/>
    <x v="0"/>
    <x v="0"/>
    <n v="2"/>
    <n v="2160"/>
    <n v="4320"/>
    <n v="20"/>
    <n v="864"/>
    <n v="3456"/>
    <n v="0.47"/>
    <n v="1624.32"/>
    <n v="1831.68"/>
    <n v="0.53"/>
    <x v="1"/>
    <x v="2"/>
    <x v="0"/>
    <d v="2026-03-25T00:00:00"/>
    <n v="5"/>
    <x v="0"/>
  </r>
  <r>
    <s v="AMZ-2026-00909"/>
    <d v="2026-03-20T00:00:00"/>
    <n v="2026"/>
    <x v="2"/>
    <s v="Q1"/>
    <s v="Friday"/>
    <s v="CUST-58368"/>
    <x v="0"/>
    <x v="0"/>
    <s v="Rajasthan"/>
    <x v="0"/>
    <x v="0"/>
    <x v="6"/>
    <n v="1"/>
    <n v="6910"/>
    <n v="6910"/>
    <n v="25"/>
    <n v="1727.5"/>
    <n v="5182.5"/>
    <n v="0.47"/>
    <n v="2435.7749999999996"/>
    <n v="2746.7250000000004"/>
    <n v="0.53"/>
    <x v="1"/>
    <x v="0"/>
    <x v="4"/>
    <m/>
    <m/>
    <x v="0"/>
  </r>
  <r>
    <s v="AMZ-2026-00147"/>
    <d v="2026-03-21T00:00:00"/>
    <n v="2026"/>
    <x v="2"/>
    <s v="Q1"/>
    <s v="Saturday"/>
    <s v="CUST-63883"/>
    <x v="0"/>
    <x v="26"/>
    <s v="Uttarakhand"/>
    <x v="4"/>
    <x v="2"/>
    <x v="33"/>
    <n v="4"/>
    <n v="2360"/>
    <n v="9440"/>
    <n v="20"/>
    <n v="1888"/>
    <n v="7552"/>
    <n v="0.45"/>
    <n v="3398.4"/>
    <n v="4153.6000000000004"/>
    <n v="0.55000000000000004"/>
    <x v="0"/>
    <x v="1"/>
    <x v="3"/>
    <m/>
    <m/>
    <x v="1"/>
  </r>
  <r>
    <s v="AMZ-2026-00344"/>
    <d v="2026-03-21T00:00:00"/>
    <n v="2026"/>
    <x v="2"/>
    <s v="Q1"/>
    <s v="Saturday"/>
    <s v="CUST-80912"/>
    <x v="1"/>
    <x v="25"/>
    <s v="Odisha"/>
    <x v="3"/>
    <x v="6"/>
    <x v="43"/>
    <n v="1"/>
    <n v="12160"/>
    <n v="12160"/>
    <n v="15"/>
    <n v="1824"/>
    <n v="10336"/>
    <n v="0.52"/>
    <n v="5374.72"/>
    <n v="4961.28"/>
    <n v="0.48"/>
    <x v="5"/>
    <x v="1"/>
    <x v="0"/>
    <d v="2026-03-24T00:00:00"/>
    <n v="5"/>
    <x v="0"/>
  </r>
  <r>
    <s v="AMZ-2026-00539"/>
    <d v="2026-03-21T00:00:00"/>
    <n v="2026"/>
    <x v="2"/>
    <s v="Q1"/>
    <s v="Saturday"/>
    <s v="CUST-17492"/>
    <x v="1"/>
    <x v="23"/>
    <s v="Manipur"/>
    <x v="1"/>
    <x v="4"/>
    <x v="7"/>
    <n v="5"/>
    <n v="730"/>
    <n v="3650"/>
    <n v="10"/>
    <n v="365"/>
    <n v="3285"/>
    <n v="0.62"/>
    <n v="2036.7"/>
    <n v="1248.3"/>
    <n v="0.38"/>
    <x v="4"/>
    <x v="0"/>
    <x v="4"/>
    <m/>
    <m/>
    <x v="0"/>
  </r>
  <r>
    <s v="AMZ-2026-01013"/>
    <d v="2026-03-21T00:00:00"/>
    <n v="2026"/>
    <x v="2"/>
    <s v="Q1"/>
    <s v="Saturday"/>
    <s v="CUST-10282"/>
    <x v="0"/>
    <x v="35"/>
    <s v="West Bengal"/>
    <x v="3"/>
    <x v="4"/>
    <x v="75"/>
    <n v="1"/>
    <n v="470"/>
    <n v="470"/>
    <n v="30"/>
    <n v="141"/>
    <n v="329"/>
    <n v="0.62"/>
    <n v="203.98"/>
    <n v="125.02000000000001"/>
    <n v="0.38"/>
    <x v="6"/>
    <x v="0"/>
    <x v="1"/>
    <d v="2026-03-24T00:00:00"/>
    <m/>
    <x v="0"/>
  </r>
  <r>
    <s v="AMZ-2026-01616"/>
    <d v="2026-03-21T00:00:00"/>
    <n v="2026"/>
    <x v="2"/>
    <s v="Q1"/>
    <s v="Saturday"/>
    <s v="CUST-67654"/>
    <x v="1"/>
    <x v="30"/>
    <s v="Punjab"/>
    <x v="0"/>
    <x v="1"/>
    <x v="9"/>
    <n v="2"/>
    <n v="380"/>
    <n v="760"/>
    <n v="10"/>
    <n v="76"/>
    <n v="684"/>
    <n v="0.35"/>
    <n v="239.39999999999998"/>
    <n v="444.6"/>
    <n v="0.65"/>
    <x v="3"/>
    <x v="0"/>
    <x v="0"/>
    <d v="2026-03-28T00:00:00"/>
    <n v="5"/>
    <x v="0"/>
  </r>
  <r>
    <s v="AMZ-2026-00639"/>
    <d v="2026-03-22T00:00:00"/>
    <n v="2026"/>
    <x v="2"/>
    <s v="Q1"/>
    <s v="Sunday"/>
    <s v="CUST-70142"/>
    <x v="1"/>
    <x v="38"/>
    <s v="Gujarat"/>
    <x v="2"/>
    <x v="7"/>
    <x v="55"/>
    <n v="4"/>
    <n v="7680"/>
    <n v="30720"/>
    <n v="0"/>
    <n v="0"/>
    <n v="30720"/>
    <n v="0.48"/>
    <n v="14745.599999999999"/>
    <n v="15974.400000000001"/>
    <n v="0.52"/>
    <x v="3"/>
    <x v="2"/>
    <x v="0"/>
    <d v="2026-03-27T00:00:00"/>
    <n v="4"/>
    <x v="0"/>
  </r>
  <r>
    <s v="AMZ-2026-01012"/>
    <d v="2026-03-22T00:00:00"/>
    <n v="2026"/>
    <x v="2"/>
    <s v="Q1"/>
    <s v="Sunday"/>
    <s v="CUST-74038"/>
    <x v="1"/>
    <x v="4"/>
    <s v="Madhya Pradesh"/>
    <x v="2"/>
    <x v="1"/>
    <x v="20"/>
    <n v="3"/>
    <n v="210"/>
    <n v="630"/>
    <n v="30"/>
    <n v="189"/>
    <n v="441"/>
    <n v="0.35"/>
    <n v="154.35"/>
    <n v="286.64999999999998"/>
    <n v="0.64999999999999991"/>
    <x v="6"/>
    <x v="3"/>
    <x v="0"/>
    <d v="2026-03-24T00:00:00"/>
    <n v="5"/>
    <x v="0"/>
  </r>
  <r>
    <s v="AMZ-2026-01080"/>
    <d v="2026-03-22T00:00:00"/>
    <n v="2026"/>
    <x v="2"/>
    <s v="Q1"/>
    <s v="Sunday"/>
    <s v="CUST-11025"/>
    <x v="1"/>
    <x v="49"/>
    <s v="Uttarakhand"/>
    <x v="4"/>
    <x v="2"/>
    <x v="13"/>
    <n v="2"/>
    <n v="1910"/>
    <n v="3820"/>
    <n v="10"/>
    <n v="382"/>
    <n v="3438"/>
    <n v="0.45"/>
    <n v="1547.1000000000001"/>
    <n v="1890.8999999999999"/>
    <n v="0.54999999999999993"/>
    <x v="2"/>
    <x v="1"/>
    <x v="0"/>
    <d v="2026-03-26T00:00:00"/>
    <n v="4"/>
    <x v="0"/>
  </r>
  <r>
    <s v="AMZ-2026-01424"/>
    <d v="2026-03-22T00:00:00"/>
    <n v="2026"/>
    <x v="2"/>
    <s v="Q1"/>
    <s v="Sunday"/>
    <s v="CUST-93748"/>
    <x v="1"/>
    <x v="19"/>
    <s v="Tamil Nadu"/>
    <x v="5"/>
    <x v="3"/>
    <x v="16"/>
    <n v="3"/>
    <n v="4720"/>
    <n v="14160"/>
    <n v="5"/>
    <n v="708"/>
    <n v="13452"/>
    <n v="0.5"/>
    <n v="6726"/>
    <n v="6726"/>
    <n v="0.5"/>
    <x v="5"/>
    <x v="3"/>
    <x v="0"/>
    <d v="2026-03-26T00:00:00"/>
    <n v="5"/>
    <x v="0"/>
  </r>
  <r>
    <s v="AMZ-2026-01437"/>
    <d v="2026-03-22T00:00:00"/>
    <n v="2026"/>
    <x v="2"/>
    <s v="Q1"/>
    <s v="Sunday"/>
    <s v="CUST-16572"/>
    <x v="0"/>
    <x v="49"/>
    <s v="Uttarakhand"/>
    <x v="4"/>
    <x v="3"/>
    <x v="15"/>
    <n v="5"/>
    <n v="5560"/>
    <n v="27800"/>
    <n v="30"/>
    <n v="8340"/>
    <n v="19460"/>
    <n v="0.5"/>
    <n v="9730"/>
    <n v="9730"/>
    <n v="0.5"/>
    <x v="0"/>
    <x v="0"/>
    <x v="3"/>
    <m/>
    <m/>
    <x v="1"/>
  </r>
  <r>
    <s v="AMZ-2026-00262"/>
    <d v="2026-03-23T00:00:00"/>
    <n v="2026"/>
    <x v="2"/>
    <s v="Q1"/>
    <s v="Monday"/>
    <s v="CUST-45992"/>
    <x v="0"/>
    <x v="50"/>
    <s v="Bihar"/>
    <x v="3"/>
    <x v="3"/>
    <x v="53"/>
    <n v="2"/>
    <n v="2180"/>
    <n v="4360"/>
    <n v="5"/>
    <n v="218"/>
    <n v="4142"/>
    <n v="0.5"/>
    <n v="2071"/>
    <n v="2071"/>
    <n v="0.5"/>
    <x v="4"/>
    <x v="3"/>
    <x v="1"/>
    <d v="2026-03-25T00:00:00"/>
    <m/>
    <x v="0"/>
  </r>
  <r>
    <s v="AMZ-2026-01268"/>
    <d v="2026-03-23T00:00:00"/>
    <n v="2026"/>
    <x v="2"/>
    <s v="Q1"/>
    <s v="Monday"/>
    <s v="CUST-66179"/>
    <x v="1"/>
    <x v="51"/>
    <s v="Madhya Pradesh"/>
    <x v="2"/>
    <x v="6"/>
    <x v="45"/>
    <n v="5"/>
    <n v="10310"/>
    <n v="51550"/>
    <n v="10"/>
    <n v="5155"/>
    <n v="46395"/>
    <n v="0.52"/>
    <n v="24125.4"/>
    <n v="22269.599999999999"/>
    <n v="0.48"/>
    <x v="4"/>
    <x v="3"/>
    <x v="3"/>
    <m/>
    <m/>
    <x v="1"/>
  </r>
  <r>
    <s v="AMZ-2026-01571"/>
    <d v="2026-03-23T00:00:00"/>
    <n v="2026"/>
    <x v="2"/>
    <s v="Q1"/>
    <s v="Monday"/>
    <s v="CUST-70910"/>
    <x v="1"/>
    <x v="57"/>
    <s v="Tamil Nadu"/>
    <x v="5"/>
    <x v="7"/>
    <x v="55"/>
    <n v="1"/>
    <n v="5080"/>
    <n v="5080"/>
    <n v="30"/>
    <n v="1524"/>
    <n v="3556"/>
    <n v="0.48"/>
    <n v="1706.8799999999999"/>
    <n v="1849.1200000000001"/>
    <n v="0.52"/>
    <x v="6"/>
    <x v="3"/>
    <x v="4"/>
    <m/>
    <m/>
    <x v="0"/>
  </r>
  <r>
    <s v="AMZ-2026-01651"/>
    <d v="2026-03-23T00:00:00"/>
    <n v="2026"/>
    <x v="2"/>
    <s v="Q1"/>
    <s v="Monday"/>
    <s v="CUST-38893"/>
    <x v="0"/>
    <x v="37"/>
    <s v="Tamil Nadu"/>
    <x v="5"/>
    <x v="5"/>
    <x v="46"/>
    <n v="4"/>
    <n v="21700"/>
    <n v="86800"/>
    <n v="0"/>
    <n v="0"/>
    <n v="86800"/>
    <n v="0.57999999999999996"/>
    <n v="50344"/>
    <n v="36456"/>
    <n v="0.42"/>
    <x v="5"/>
    <x v="1"/>
    <x v="0"/>
    <d v="2026-03-26T00:00:00"/>
    <n v="3"/>
    <x v="0"/>
  </r>
  <r>
    <s v="AMZ-2026-01603"/>
    <d v="2026-03-24T00:00:00"/>
    <n v="2026"/>
    <x v="2"/>
    <s v="Q1"/>
    <s v="Tuesday"/>
    <s v="CUST-87356"/>
    <x v="1"/>
    <x v="47"/>
    <s v="Gujarat"/>
    <x v="2"/>
    <x v="0"/>
    <x v="68"/>
    <n v="5"/>
    <n v="4950"/>
    <n v="24750"/>
    <n v="15"/>
    <n v="3712.5"/>
    <n v="21037.5"/>
    <n v="0.47"/>
    <n v="9887.625"/>
    <n v="11149.875"/>
    <n v="0.53"/>
    <x v="3"/>
    <x v="1"/>
    <x v="2"/>
    <m/>
    <m/>
    <x v="0"/>
  </r>
  <r>
    <s v="AMZ-2026-00174"/>
    <d v="2026-03-25T00:00:00"/>
    <n v="2026"/>
    <x v="2"/>
    <s v="Q1"/>
    <s v="Wednesday"/>
    <s v="CUST-62976"/>
    <x v="1"/>
    <x v="27"/>
    <s v="West Bengal"/>
    <x v="3"/>
    <x v="3"/>
    <x v="15"/>
    <n v="1"/>
    <n v="5400"/>
    <n v="5400"/>
    <n v="30"/>
    <n v="1620"/>
    <n v="3780"/>
    <n v="0.5"/>
    <n v="1890"/>
    <n v="1890"/>
    <n v="0.5"/>
    <x v="1"/>
    <x v="3"/>
    <x v="0"/>
    <d v="2026-03-31T00:00:00"/>
    <n v="3"/>
    <x v="0"/>
  </r>
  <r>
    <s v="AMZ-2026-00246"/>
    <d v="2026-03-25T00:00:00"/>
    <n v="2026"/>
    <x v="2"/>
    <s v="Q1"/>
    <s v="Wednesday"/>
    <s v="CUST-96951"/>
    <x v="1"/>
    <x v="41"/>
    <s v="Punjab"/>
    <x v="0"/>
    <x v="0"/>
    <x v="58"/>
    <n v="1"/>
    <n v="1850"/>
    <n v="1850"/>
    <n v="0"/>
    <n v="0"/>
    <n v="1850"/>
    <n v="0.47"/>
    <n v="869.5"/>
    <n v="980.5"/>
    <n v="0.53"/>
    <x v="0"/>
    <x v="3"/>
    <x v="2"/>
    <m/>
    <m/>
    <x v="0"/>
  </r>
  <r>
    <s v="AMZ-2026-01111"/>
    <d v="2026-03-25T00:00:00"/>
    <n v="2026"/>
    <x v="2"/>
    <s v="Q1"/>
    <s v="Wednesday"/>
    <s v="CUST-67939"/>
    <x v="1"/>
    <x v="30"/>
    <s v="Punjab"/>
    <x v="0"/>
    <x v="4"/>
    <x v="7"/>
    <n v="5"/>
    <n v="330"/>
    <n v="1650"/>
    <n v="0"/>
    <n v="0"/>
    <n v="1650"/>
    <n v="0.62"/>
    <n v="1023"/>
    <n v="627"/>
    <n v="0.38"/>
    <x v="2"/>
    <x v="2"/>
    <x v="0"/>
    <d v="2026-03-31T00:00:00"/>
    <n v="5"/>
    <x v="0"/>
  </r>
  <r>
    <s v="AMZ-2026-00201"/>
    <d v="2026-03-26T00:00:00"/>
    <n v="2026"/>
    <x v="2"/>
    <s v="Q1"/>
    <s v="Thursday"/>
    <s v="CUST-19016"/>
    <x v="0"/>
    <x v="49"/>
    <s v="Uttarakhand"/>
    <x v="4"/>
    <x v="0"/>
    <x v="6"/>
    <n v="1"/>
    <n v="4580"/>
    <n v="4580"/>
    <n v="0"/>
    <n v="0"/>
    <n v="4580"/>
    <n v="0.47"/>
    <n v="2152.6"/>
    <n v="2427.4"/>
    <n v="0.53"/>
    <x v="2"/>
    <x v="3"/>
    <x v="4"/>
    <m/>
    <m/>
    <x v="0"/>
  </r>
  <r>
    <s v="AMZ-2026-00243"/>
    <d v="2026-03-26T00:00:00"/>
    <n v="2026"/>
    <x v="2"/>
    <s v="Q1"/>
    <s v="Thursday"/>
    <s v="CUST-65296"/>
    <x v="0"/>
    <x v="15"/>
    <s v="Kerala"/>
    <x v="5"/>
    <x v="1"/>
    <x v="66"/>
    <n v="2"/>
    <n v="1190"/>
    <n v="2380"/>
    <n v="30"/>
    <n v="714"/>
    <n v="1666"/>
    <n v="0.35"/>
    <n v="583.09999999999991"/>
    <n v="1082.9000000000001"/>
    <n v="0.65"/>
    <x v="4"/>
    <x v="3"/>
    <x v="2"/>
    <m/>
    <m/>
    <x v="0"/>
  </r>
  <r>
    <s v="AMZ-2026-00362"/>
    <d v="2026-03-26T00:00:00"/>
    <n v="2026"/>
    <x v="2"/>
    <s v="Q1"/>
    <s v="Thursday"/>
    <s v="CUST-88697"/>
    <x v="0"/>
    <x v="26"/>
    <s v="Uttarakhand"/>
    <x v="4"/>
    <x v="7"/>
    <x v="74"/>
    <n v="3"/>
    <n v="8000"/>
    <n v="24000"/>
    <n v="5"/>
    <n v="1200"/>
    <n v="22800"/>
    <n v="0.48"/>
    <n v="10944"/>
    <n v="11856"/>
    <n v="0.52"/>
    <x v="5"/>
    <x v="1"/>
    <x v="2"/>
    <m/>
    <m/>
    <x v="0"/>
  </r>
  <r>
    <s v="AMZ-2026-00856"/>
    <d v="2026-03-26T00:00:00"/>
    <n v="2026"/>
    <x v="2"/>
    <s v="Q1"/>
    <s v="Thursday"/>
    <s v="CUST-38221"/>
    <x v="1"/>
    <x v="20"/>
    <s v="Maharashtra"/>
    <x v="2"/>
    <x v="4"/>
    <x v="50"/>
    <n v="3"/>
    <n v="280"/>
    <n v="840"/>
    <n v="10"/>
    <n v="84"/>
    <n v="756"/>
    <n v="0.62"/>
    <n v="468.71999999999997"/>
    <n v="287.28000000000003"/>
    <n v="0.38000000000000006"/>
    <x v="3"/>
    <x v="2"/>
    <x v="1"/>
    <d v="2026-03-30T00:00:00"/>
    <m/>
    <x v="0"/>
  </r>
  <r>
    <s v="AMZ-2026-01656"/>
    <d v="2026-03-26T00:00:00"/>
    <n v="2026"/>
    <x v="2"/>
    <s v="Q1"/>
    <s v="Thursday"/>
    <s v="CUST-27361"/>
    <x v="1"/>
    <x v="14"/>
    <s v="Bihar"/>
    <x v="3"/>
    <x v="7"/>
    <x v="80"/>
    <n v="5"/>
    <n v="1350"/>
    <n v="6750"/>
    <n v="30"/>
    <n v="2025"/>
    <n v="4725"/>
    <n v="0.48"/>
    <n v="2268"/>
    <n v="2457"/>
    <n v="0.52"/>
    <x v="3"/>
    <x v="0"/>
    <x v="0"/>
    <d v="2026-03-27T00:00:00"/>
    <n v="3"/>
    <x v="0"/>
  </r>
  <r>
    <s v="AMZ-2026-00507"/>
    <d v="2026-03-27T00:00:00"/>
    <n v="2026"/>
    <x v="2"/>
    <s v="Q1"/>
    <s v="Friday"/>
    <s v="CUST-25129"/>
    <x v="0"/>
    <x v="2"/>
    <s v="Haryana"/>
    <x v="0"/>
    <x v="0"/>
    <x v="6"/>
    <n v="1"/>
    <n v="2540"/>
    <n v="2540"/>
    <n v="20"/>
    <n v="508"/>
    <n v="2032"/>
    <n v="0.47"/>
    <n v="955.04"/>
    <n v="1076.96"/>
    <n v="0.53"/>
    <x v="1"/>
    <x v="2"/>
    <x v="3"/>
    <m/>
    <m/>
    <x v="1"/>
  </r>
  <r>
    <s v="AMZ-2026-00746"/>
    <d v="2026-03-27T00:00:00"/>
    <n v="2026"/>
    <x v="2"/>
    <s v="Q1"/>
    <s v="Friday"/>
    <s v="CUST-49651"/>
    <x v="0"/>
    <x v="12"/>
    <s v="Andhra Pradesh"/>
    <x v="5"/>
    <x v="4"/>
    <x v="50"/>
    <n v="5"/>
    <n v="820"/>
    <n v="4100"/>
    <n v="10"/>
    <n v="410"/>
    <n v="3690"/>
    <n v="0.62"/>
    <n v="2287.8000000000002"/>
    <n v="1402.1999999999998"/>
    <n v="0.37999999999999995"/>
    <x v="5"/>
    <x v="0"/>
    <x v="0"/>
    <d v="2026-04-03T00:00:00"/>
    <n v="4"/>
    <x v="0"/>
  </r>
  <r>
    <s v="AMZ-2026-01180"/>
    <d v="2026-03-27T00:00:00"/>
    <n v="2026"/>
    <x v="2"/>
    <s v="Q1"/>
    <s v="Friday"/>
    <s v="CUST-42493"/>
    <x v="0"/>
    <x v="46"/>
    <s v="Delhi"/>
    <x v="0"/>
    <x v="0"/>
    <x v="1"/>
    <n v="4"/>
    <n v="3410"/>
    <n v="13640"/>
    <n v="0"/>
    <n v="0"/>
    <n v="13640"/>
    <n v="0.47"/>
    <n v="6410.7999999999993"/>
    <n v="7229.2000000000007"/>
    <n v="0.53"/>
    <x v="6"/>
    <x v="1"/>
    <x v="0"/>
    <d v="2026-04-01T00:00:00"/>
    <n v="5"/>
    <x v="0"/>
  </r>
  <r>
    <s v="AMZ-2026-01200"/>
    <d v="2026-03-27T00:00:00"/>
    <n v="2026"/>
    <x v="2"/>
    <s v="Q1"/>
    <s v="Friday"/>
    <s v="CUST-23970"/>
    <x v="0"/>
    <x v="42"/>
    <s v="Jharkhand"/>
    <x v="3"/>
    <x v="4"/>
    <x v="78"/>
    <n v="4"/>
    <n v="910"/>
    <n v="3640"/>
    <n v="20"/>
    <n v="728"/>
    <n v="2912"/>
    <n v="0.62"/>
    <n v="1805.44"/>
    <n v="1106.56"/>
    <n v="0.38"/>
    <x v="6"/>
    <x v="1"/>
    <x v="3"/>
    <m/>
    <m/>
    <x v="1"/>
  </r>
  <r>
    <s v="AMZ-2026-01566"/>
    <d v="2026-03-27T00:00:00"/>
    <n v="2026"/>
    <x v="2"/>
    <s v="Q1"/>
    <s v="Friday"/>
    <s v="CUST-55082"/>
    <x v="0"/>
    <x v="21"/>
    <s v="Meghalaya"/>
    <x v="1"/>
    <x v="0"/>
    <x v="49"/>
    <n v="4"/>
    <n v="2420"/>
    <n v="9680"/>
    <n v="20"/>
    <n v="1936"/>
    <n v="7744"/>
    <n v="0.47"/>
    <n v="3639.68"/>
    <n v="4104.32"/>
    <n v="0.52999999999999992"/>
    <x v="3"/>
    <x v="3"/>
    <x v="0"/>
    <d v="2026-04-03T00:00:00"/>
    <n v="5"/>
    <x v="0"/>
  </r>
  <r>
    <s v="AMZ-2026-00233"/>
    <d v="2026-03-28T00:00:00"/>
    <n v="2026"/>
    <x v="2"/>
    <s v="Q1"/>
    <s v="Saturday"/>
    <s v="CUST-46211"/>
    <x v="1"/>
    <x v="30"/>
    <s v="Punjab"/>
    <x v="0"/>
    <x v="5"/>
    <x v="46"/>
    <n v="3"/>
    <n v="86000"/>
    <n v="258000"/>
    <n v="0"/>
    <n v="0"/>
    <n v="258000"/>
    <n v="0.57999999999999996"/>
    <n v="149640"/>
    <n v="108360"/>
    <n v="0.42"/>
    <x v="1"/>
    <x v="0"/>
    <x v="2"/>
    <m/>
    <m/>
    <x v="0"/>
  </r>
  <r>
    <s v="AMZ-2026-00283"/>
    <d v="2026-03-28T00:00:00"/>
    <n v="2026"/>
    <x v="2"/>
    <s v="Q1"/>
    <s v="Saturday"/>
    <s v="CUST-80292"/>
    <x v="0"/>
    <x v="22"/>
    <s v="Delhi"/>
    <x v="0"/>
    <x v="0"/>
    <x v="12"/>
    <n v="2"/>
    <n v="2350"/>
    <n v="4700"/>
    <n v="15"/>
    <n v="705"/>
    <n v="3995"/>
    <n v="0.47"/>
    <n v="1877.6499999999999"/>
    <n v="2117.3500000000004"/>
    <n v="0.53000000000000014"/>
    <x v="2"/>
    <x v="0"/>
    <x v="4"/>
    <m/>
    <m/>
    <x v="0"/>
  </r>
  <r>
    <s v="AMZ-2026-00347"/>
    <d v="2026-03-28T00:00:00"/>
    <n v="2026"/>
    <x v="2"/>
    <s v="Q1"/>
    <s v="Saturday"/>
    <s v="CUST-11220"/>
    <x v="1"/>
    <x v="10"/>
    <s v="Chhattisgarh"/>
    <x v="4"/>
    <x v="3"/>
    <x v="54"/>
    <n v="5"/>
    <n v="5450"/>
    <n v="27250"/>
    <n v="5"/>
    <n v="1362.5"/>
    <n v="25887.5"/>
    <n v="0.5"/>
    <n v="12943.75"/>
    <n v="12943.75"/>
    <n v="0.5"/>
    <x v="0"/>
    <x v="0"/>
    <x v="0"/>
    <d v="2026-03-30T00:00:00"/>
    <n v="4"/>
    <x v="0"/>
  </r>
  <r>
    <s v="AMZ-2026-00847"/>
    <d v="2026-03-28T00:00:00"/>
    <n v="2026"/>
    <x v="2"/>
    <s v="Q1"/>
    <s v="Saturday"/>
    <s v="CUST-47072"/>
    <x v="0"/>
    <x v="44"/>
    <s v="Punjab"/>
    <x v="0"/>
    <x v="0"/>
    <x v="12"/>
    <n v="1"/>
    <n v="3520"/>
    <n v="3520"/>
    <n v="5"/>
    <n v="176"/>
    <n v="3344"/>
    <n v="0.47"/>
    <n v="1571.6799999999998"/>
    <n v="1772.3200000000002"/>
    <n v="0.53"/>
    <x v="2"/>
    <x v="1"/>
    <x v="0"/>
    <d v="2026-04-01T00:00:00"/>
    <n v="4"/>
    <x v="0"/>
  </r>
  <r>
    <s v="AMZ-2026-01154"/>
    <d v="2026-03-28T00:00:00"/>
    <n v="2026"/>
    <x v="2"/>
    <s v="Q1"/>
    <s v="Saturday"/>
    <s v="CUST-46655"/>
    <x v="1"/>
    <x v="31"/>
    <s v="Chhattisgarh"/>
    <x v="4"/>
    <x v="0"/>
    <x v="68"/>
    <n v="3"/>
    <n v="6120"/>
    <n v="18360"/>
    <n v="5"/>
    <n v="918"/>
    <n v="17442"/>
    <n v="0.47"/>
    <n v="8197.74"/>
    <n v="9244.26"/>
    <n v="0.53"/>
    <x v="6"/>
    <x v="2"/>
    <x v="0"/>
    <d v="2026-04-01T00:00:00"/>
    <n v="3"/>
    <x v="0"/>
  </r>
  <r>
    <s v="AMZ-2026-01622"/>
    <d v="2026-03-28T00:00:00"/>
    <n v="2026"/>
    <x v="2"/>
    <s v="Q1"/>
    <s v="Saturday"/>
    <s v="CUST-56105"/>
    <x v="0"/>
    <x v="26"/>
    <s v="Uttarakhand"/>
    <x v="4"/>
    <x v="2"/>
    <x v="77"/>
    <n v="5"/>
    <n v="4480"/>
    <n v="22400"/>
    <n v="25"/>
    <n v="5600"/>
    <n v="16800"/>
    <n v="0.45"/>
    <n v="7560"/>
    <n v="9240"/>
    <n v="0.55000000000000004"/>
    <x v="5"/>
    <x v="3"/>
    <x v="0"/>
    <d v="2026-04-01T00:00:00"/>
    <n v="3"/>
    <x v="0"/>
  </r>
  <r>
    <s v="AMZ-2026-00588"/>
    <d v="2026-03-29T00:00:00"/>
    <n v="2026"/>
    <x v="2"/>
    <s v="Q1"/>
    <s v="Sunday"/>
    <s v="CUST-95256"/>
    <x v="1"/>
    <x v="6"/>
    <s v="Assam"/>
    <x v="1"/>
    <x v="2"/>
    <x v="24"/>
    <n v="3"/>
    <n v="3910"/>
    <n v="11730"/>
    <n v="5"/>
    <n v="586.5"/>
    <n v="11143.5"/>
    <n v="0.45"/>
    <n v="5014.5749999999998"/>
    <n v="6128.9250000000002"/>
    <n v="0.55000000000000004"/>
    <x v="2"/>
    <x v="2"/>
    <x v="1"/>
    <d v="2026-04-01T00:00:00"/>
    <m/>
    <x v="0"/>
  </r>
  <r>
    <s v="AMZ-2026-01029"/>
    <d v="2026-03-29T00:00:00"/>
    <n v="2026"/>
    <x v="2"/>
    <s v="Q1"/>
    <s v="Sunday"/>
    <s v="CUST-52840"/>
    <x v="0"/>
    <x v="28"/>
    <s v="West Bengal"/>
    <x v="3"/>
    <x v="2"/>
    <x v="31"/>
    <n v="5"/>
    <n v="4590"/>
    <n v="22950"/>
    <n v="15"/>
    <n v="3442.5"/>
    <n v="19507.5"/>
    <n v="0.45"/>
    <n v="8778.375"/>
    <n v="10729.125"/>
    <n v="0.55000000000000004"/>
    <x v="6"/>
    <x v="2"/>
    <x v="0"/>
    <d v="2026-04-05T00:00:00"/>
    <n v="5"/>
    <x v="0"/>
  </r>
  <r>
    <s v="AMZ-2026-01220"/>
    <d v="2026-03-29T00:00:00"/>
    <n v="2026"/>
    <x v="2"/>
    <s v="Q1"/>
    <s v="Sunday"/>
    <s v="CUST-90301"/>
    <x v="1"/>
    <x v="32"/>
    <s v="Jharkhand"/>
    <x v="3"/>
    <x v="5"/>
    <x v="83"/>
    <n v="4"/>
    <n v="18280"/>
    <n v="73120"/>
    <n v="0"/>
    <n v="0"/>
    <n v="73120"/>
    <n v="0.57999999999999996"/>
    <n v="42409.599999999999"/>
    <n v="30710.400000000001"/>
    <n v="0.42000000000000004"/>
    <x v="0"/>
    <x v="1"/>
    <x v="0"/>
    <d v="2026-03-31T00:00:00"/>
    <n v="4"/>
    <x v="0"/>
  </r>
  <r>
    <s v="AMZ-2026-00999"/>
    <d v="2026-03-30T00:00:00"/>
    <n v="2026"/>
    <x v="2"/>
    <s v="Q1"/>
    <s v="Monday"/>
    <s v="CUST-82692"/>
    <x v="1"/>
    <x v="31"/>
    <s v="Chhattisgarh"/>
    <x v="4"/>
    <x v="7"/>
    <x v="63"/>
    <n v="2"/>
    <n v="2880"/>
    <n v="5760"/>
    <n v="10"/>
    <n v="576"/>
    <n v="5184"/>
    <n v="0.48"/>
    <n v="2488.3199999999997"/>
    <n v="2695.6800000000003"/>
    <n v="0.52"/>
    <x v="4"/>
    <x v="1"/>
    <x v="0"/>
    <d v="2026-03-31T00:00:00"/>
    <n v="4"/>
    <x v="0"/>
  </r>
  <r>
    <s v="AMZ-2026-01230"/>
    <d v="2026-03-30T00:00:00"/>
    <n v="2026"/>
    <x v="2"/>
    <s v="Q1"/>
    <s v="Monday"/>
    <s v="CUST-70482"/>
    <x v="0"/>
    <x v="0"/>
    <s v="Rajasthan"/>
    <x v="0"/>
    <x v="3"/>
    <x v="5"/>
    <n v="1"/>
    <n v="4100"/>
    <n v="4100"/>
    <n v="5"/>
    <n v="205"/>
    <n v="3895"/>
    <n v="0.5"/>
    <n v="1947.5"/>
    <n v="1947.5"/>
    <n v="0.5"/>
    <x v="5"/>
    <x v="3"/>
    <x v="0"/>
    <d v="2026-04-01T00:00:00"/>
    <n v="3"/>
    <x v="0"/>
  </r>
  <r>
    <s v="AMZ-2026-01604"/>
    <d v="2026-03-30T00:00:00"/>
    <n v="2026"/>
    <x v="2"/>
    <s v="Q1"/>
    <s v="Monday"/>
    <s v="CUST-87356"/>
    <x v="1"/>
    <x v="47"/>
    <s v="Gujarat"/>
    <x v="2"/>
    <x v="5"/>
    <x v="38"/>
    <n v="4"/>
    <n v="42220"/>
    <n v="168880"/>
    <n v="30"/>
    <n v="50664"/>
    <n v="118216"/>
    <n v="0.57999999999999996"/>
    <n v="68565.279999999999"/>
    <n v="49650.720000000001"/>
    <n v="0.42"/>
    <x v="0"/>
    <x v="0"/>
    <x v="0"/>
    <d v="2026-04-06T00:00:00"/>
    <n v="5"/>
    <x v="0"/>
  </r>
  <r>
    <s v="AMZ-2026-00135"/>
    <d v="2026-03-31T00:00:00"/>
    <n v="2026"/>
    <x v="2"/>
    <s v="Q1"/>
    <s v="Tuesday"/>
    <s v="CUST-98381"/>
    <x v="0"/>
    <x v="10"/>
    <s v="Chhattisgarh"/>
    <x v="4"/>
    <x v="0"/>
    <x v="49"/>
    <n v="1"/>
    <n v="6300"/>
    <n v="6300"/>
    <n v="25"/>
    <n v="1575"/>
    <n v="4725"/>
    <n v="0.47"/>
    <n v="2220.75"/>
    <n v="2504.25"/>
    <n v="0.53"/>
    <x v="1"/>
    <x v="3"/>
    <x v="0"/>
    <d v="2026-04-03T00:00:00"/>
    <n v="5"/>
    <x v="0"/>
  </r>
  <r>
    <s v="AMZ-2026-00185"/>
    <d v="2026-03-31T00:00:00"/>
    <n v="2026"/>
    <x v="2"/>
    <s v="Q1"/>
    <s v="Tuesday"/>
    <s v="CUST-81066"/>
    <x v="0"/>
    <x v="38"/>
    <s v="Gujarat"/>
    <x v="2"/>
    <x v="0"/>
    <x v="1"/>
    <n v="1"/>
    <n v="680"/>
    <n v="680"/>
    <n v="10"/>
    <n v="68"/>
    <n v="612"/>
    <n v="0.47"/>
    <n v="287.64"/>
    <n v="324.36"/>
    <n v="0.53"/>
    <x v="1"/>
    <x v="1"/>
    <x v="1"/>
    <d v="2026-04-01T00:00:00"/>
    <m/>
    <x v="0"/>
  </r>
  <r>
    <s v="AMZ-2026-00378"/>
    <d v="2026-03-31T00:00:00"/>
    <n v="2026"/>
    <x v="2"/>
    <s v="Q1"/>
    <s v="Tuesday"/>
    <s v="CUST-19880"/>
    <x v="0"/>
    <x v="29"/>
    <s v="Telangana"/>
    <x v="5"/>
    <x v="5"/>
    <x v="79"/>
    <n v="2"/>
    <n v="87620"/>
    <n v="175240"/>
    <n v="20"/>
    <n v="35048"/>
    <n v="140192"/>
    <n v="0.57999999999999996"/>
    <n v="81311.360000000001"/>
    <n v="58880.639999999999"/>
    <n v="0.42"/>
    <x v="5"/>
    <x v="2"/>
    <x v="2"/>
    <m/>
    <m/>
    <x v="0"/>
  </r>
  <r>
    <s v="AMZ-2026-00560"/>
    <d v="2026-03-31T00:00:00"/>
    <n v="2026"/>
    <x v="2"/>
    <s v="Q1"/>
    <s v="Tuesday"/>
    <s v="CUST-97062"/>
    <x v="0"/>
    <x v="14"/>
    <s v="Bihar"/>
    <x v="3"/>
    <x v="4"/>
    <x v="78"/>
    <n v="4"/>
    <n v="930"/>
    <n v="3720"/>
    <n v="5"/>
    <n v="186"/>
    <n v="3534"/>
    <n v="0.62"/>
    <n v="2191.08"/>
    <n v="1342.92"/>
    <n v="0.38"/>
    <x v="3"/>
    <x v="0"/>
    <x v="0"/>
    <d v="2026-04-01T00:00:00"/>
    <n v="3"/>
    <x v="0"/>
  </r>
  <r>
    <s v="AMZ-2026-01528"/>
    <d v="2026-03-31T00:00:00"/>
    <n v="2026"/>
    <x v="2"/>
    <s v="Q1"/>
    <s v="Tuesday"/>
    <s v="CUST-13905"/>
    <x v="1"/>
    <x v="31"/>
    <s v="Chhattisgarh"/>
    <x v="4"/>
    <x v="6"/>
    <x v="17"/>
    <n v="4"/>
    <n v="2810"/>
    <n v="11240"/>
    <n v="0"/>
    <n v="0"/>
    <n v="11240"/>
    <n v="0.52"/>
    <n v="5844.8"/>
    <n v="5395.2"/>
    <n v="0.48"/>
    <x v="0"/>
    <x v="0"/>
    <x v="4"/>
    <m/>
    <m/>
    <x v="0"/>
  </r>
  <r>
    <s v="AMZ-2026-00274"/>
    <d v="2026-04-01T00:00:00"/>
    <n v="2026"/>
    <x v="3"/>
    <s v="Q2"/>
    <s v="Wednesday"/>
    <s v="CUST-54375"/>
    <x v="0"/>
    <x v="12"/>
    <s v="Andhra Pradesh"/>
    <x v="5"/>
    <x v="1"/>
    <x v="56"/>
    <n v="4"/>
    <n v="780"/>
    <n v="3120"/>
    <n v="0"/>
    <n v="0"/>
    <n v="3120"/>
    <n v="0.35"/>
    <n v="1092"/>
    <n v="2028"/>
    <n v="0.65"/>
    <x v="6"/>
    <x v="2"/>
    <x v="0"/>
    <d v="2026-04-07T00:00:00"/>
    <n v="5"/>
    <x v="0"/>
  </r>
  <r>
    <s v="AMZ-2026-00623"/>
    <d v="2026-04-01T00:00:00"/>
    <n v="2026"/>
    <x v="3"/>
    <s v="Q2"/>
    <s v="Wednesday"/>
    <s v="CUST-82512"/>
    <x v="0"/>
    <x v="29"/>
    <s v="Telangana"/>
    <x v="5"/>
    <x v="0"/>
    <x v="68"/>
    <n v="3"/>
    <n v="1590"/>
    <n v="4770"/>
    <n v="10"/>
    <n v="477"/>
    <n v="4293"/>
    <n v="0.47"/>
    <n v="2017.7099999999998"/>
    <n v="2275.29"/>
    <n v="0.53"/>
    <x v="0"/>
    <x v="1"/>
    <x v="2"/>
    <m/>
    <m/>
    <x v="0"/>
  </r>
  <r>
    <s v="AMZ-2026-01338"/>
    <d v="2026-04-01T00:00:00"/>
    <n v="2026"/>
    <x v="3"/>
    <s v="Q2"/>
    <s v="Wednesday"/>
    <s v="CUST-52081"/>
    <x v="0"/>
    <x v="54"/>
    <s v="Manipur"/>
    <x v="1"/>
    <x v="7"/>
    <x v="80"/>
    <n v="4"/>
    <n v="1240"/>
    <n v="4960"/>
    <n v="30"/>
    <n v="1488"/>
    <n v="3472"/>
    <n v="0.48"/>
    <n v="1666.56"/>
    <n v="1805.44"/>
    <n v="0.52"/>
    <x v="5"/>
    <x v="2"/>
    <x v="2"/>
    <m/>
    <m/>
    <x v="0"/>
  </r>
  <r>
    <s v="AMZ-2026-01647"/>
    <d v="2026-04-01T00:00:00"/>
    <n v="2026"/>
    <x v="3"/>
    <s v="Q2"/>
    <s v="Wednesday"/>
    <s v="CUST-38893"/>
    <x v="0"/>
    <x v="37"/>
    <s v="Tamil Nadu"/>
    <x v="5"/>
    <x v="7"/>
    <x v="28"/>
    <n v="1"/>
    <n v="1960"/>
    <n v="1960"/>
    <n v="20"/>
    <n v="392"/>
    <n v="1568"/>
    <n v="0.48"/>
    <n v="752.64"/>
    <n v="815.36"/>
    <n v="0.52"/>
    <x v="6"/>
    <x v="3"/>
    <x v="2"/>
    <m/>
    <m/>
    <x v="0"/>
  </r>
  <r>
    <s v="AMZ-2026-01669"/>
    <d v="2026-04-01T00:00:00"/>
    <n v="2026"/>
    <x v="3"/>
    <s v="Q2"/>
    <s v="Wednesday"/>
    <s v="CUST-67199"/>
    <x v="1"/>
    <x v="42"/>
    <s v="Jharkhand"/>
    <x v="3"/>
    <x v="5"/>
    <x v="83"/>
    <n v="2"/>
    <n v="79100"/>
    <n v="158200"/>
    <n v="0"/>
    <n v="0"/>
    <n v="158200"/>
    <n v="0.57999999999999996"/>
    <n v="91756"/>
    <n v="66444"/>
    <n v="0.42"/>
    <x v="0"/>
    <x v="3"/>
    <x v="3"/>
    <m/>
    <m/>
    <x v="1"/>
  </r>
  <r>
    <s v="AMZ-2026-00854"/>
    <d v="2026-04-02T00:00:00"/>
    <n v="2026"/>
    <x v="3"/>
    <s v="Q2"/>
    <s v="Thursday"/>
    <s v="CUST-39154"/>
    <x v="1"/>
    <x v="18"/>
    <s v="Telangana"/>
    <x v="5"/>
    <x v="4"/>
    <x v="64"/>
    <n v="5"/>
    <n v="380"/>
    <n v="1900"/>
    <n v="0"/>
    <n v="0"/>
    <n v="1900"/>
    <n v="0.62"/>
    <n v="1178"/>
    <n v="722"/>
    <n v="0.38"/>
    <x v="1"/>
    <x v="1"/>
    <x v="0"/>
    <d v="2026-04-06T00:00:00"/>
    <n v="4"/>
    <x v="0"/>
  </r>
  <r>
    <s v="AMZ-2026-00270"/>
    <d v="2026-04-03T00:00:00"/>
    <n v="2026"/>
    <x v="3"/>
    <s v="Q2"/>
    <s v="Friday"/>
    <s v="CUST-54375"/>
    <x v="0"/>
    <x v="12"/>
    <s v="Andhra Pradesh"/>
    <x v="5"/>
    <x v="2"/>
    <x v="77"/>
    <n v="3"/>
    <n v="2660"/>
    <n v="7980"/>
    <n v="25"/>
    <n v="1995"/>
    <n v="5985"/>
    <n v="0.45"/>
    <n v="2693.25"/>
    <n v="3291.75"/>
    <n v="0.55000000000000004"/>
    <x v="1"/>
    <x v="1"/>
    <x v="0"/>
    <d v="2026-04-07T00:00:00"/>
    <n v="3"/>
    <x v="0"/>
  </r>
  <r>
    <s v="AMZ-2026-01105"/>
    <d v="2026-04-03T00:00:00"/>
    <n v="2026"/>
    <x v="3"/>
    <s v="Q2"/>
    <s v="Friday"/>
    <s v="CUST-25713"/>
    <x v="0"/>
    <x v="10"/>
    <s v="Chhattisgarh"/>
    <x v="4"/>
    <x v="4"/>
    <x v="75"/>
    <n v="2"/>
    <n v="430"/>
    <n v="860"/>
    <n v="10"/>
    <n v="86"/>
    <n v="774"/>
    <n v="0.62"/>
    <n v="479.88"/>
    <n v="294.12"/>
    <n v="0.38"/>
    <x v="1"/>
    <x v="0"/>
    <x v="0"/>
    <d v="2026-04-04T00:00:00"/>
    <n v="4"/>
    <x v="0"/>
  </r>
  <r>
    <s v="AMZ-2026-00140"/>
    <d v="2026-04-04T00:00:00"/>
    <n v="2026"/>
    <x v="3"/>
    <s v="Q2"/>
    <s v="Saturday"/>
    <s v="CUST-98381"/>
    <x v="0"/>
    <x v="10"/>
    <s v="Chhattisgarh"/>
    <x v="4"/>
    <x v="3"/>
    <x v="16"/>
    <n v="5"/>
    <n v="5560"/>
    <n v="27800"/>
    <n v="15"/>
    <n v="4170"/>
    <n v="23630"/>
    <n v="0.5"/>
    <n v="11815"/>
    <n v="11815"/>
    <n v="0.5"/>
    <x v="5"/>
    <x v="1"/>
    <x v="0"/>
    <d v="2026-04-07T00:00:00"/>
    <n v="5"/>
    <x v="0"/>
  </r>
  <r>
    <s v="AMZ-2026-00400"/>
    <d v="2026-04-04T00:00:00"/>
    <n v="2026"/>
    <x v="3"/>
    <s v="Q2"/>
    <s v="Saturday"/>
    <s v="CUST-31174"/>
    <x v="0"/>
    <x v="25"/>
    <s v="Odisha"/>
    <x v="3"/>
    <x v="1"/>
    <x v="9"/>
    <n v="3"/>
    <n v="580"/>
    <n v="1740"/>
    <n v="10"/>
    <n v="174"/>
    <n v="1566"/>
    <n v="0.35"/>
    <n v="548.09999999999991"/>
    <n v="1017.9000000000001"/>
    <n v="0.65"/>
    <x v="1"/>
    <x v="3"/>
    <x v="3"/>
    <m/>
    <m/>
    <x v="1"/>
  </r>
  <r>
    <s v="AMZ-2026-00476"/>
    <d v="2026-04-04T00:00:00"/>
    <n v="2026"/>
    <x v="3"/>
    <s v="Q2"/>
    <s v="Saturday"/>
    <s v="CUST-87992"/>
    <x v="0"/>
    <x v="50"/>
    <s v="Bihar"/>
    <x v="3"/>
    <x v="4"/>
    <x v="78"/>
    <n v="1"/>
    <n v="280"/>
    <n v="280"/>
    <n v="20"/>
    <n v="56"/>
    <n v="224"/>
    <n v="0.62"/>
    <n v="138.88"/>
    <n v="85.12"/>
    <n v="0.38"/>
    <x v="3"/>
    <x v="3"/>
    <x v="0"/>
    <d v="2026-04-08T00:00:00"/>
    <n v="5"/>
    <x v="0"/>
  </r>
  <r>
    <s v="AMZ-2026-01296"/>
    <d v="2026-04-04T00:00:00"/>
    <n v="2026"/>
    <x v="3"/>
    <s v="Q2"/>
    <s v="Saturday"/>
    <s v="CUST-20350"/>
    <x v="0"/>
    <x v="40"/>
    <s v="Uttar Pradesh"/>
    <x v="0"/>
    <x v="6"/>
    <x v="45"/>
    <n v="2"/>
    <n v="780"/>
    <n v="1560"/>
    <n v="30"/>
    <n v="468"/>
    <n v="1092"/>
    <n v="0.52"/>
    <n v="567.84"/>
    <n v="524.16"/>
    <n v="0.48"/>
    <x v="5"/>
    <x v="1"/>
    <x v="0"/>
    <d v="2026-04-05T00:00:00"/>
    <n v="3"/>
    <x v="0"/>
  </r>
  <r>
    <s v="AMZ-2026-01660"/>
    <d v="2026-04-04T00:00:00"/>
    <n v="2026"/>
    <x v="3"/>
    <s v="Q2"/>
    <s v="Saturday"/>
    <s v="CUST-25814"/>
    <x v="0"/>
    <x v="28"/>
    <s v="West Bengal"/>
    <x v="3"/>
    <x v="7"/>
    <x v="22"/>
    <n v="3"/>
    <n v="8810"/>
    <n v="26430"/>
    <n v="0"/>
    <n v="0"/>
    <n v="26430"/>
    <n v="0.48"/>
    <n v="12686.4"/>
    <n v="13743.6"/>
    <n v="0.52"/>
    <x v="3"/>
    <x v="0"/>
    <x v="0"/>
    <d v="2026-04-10T00:00:00"/>
    <n v="4"/>
    <x v="0"/>
  </r>
  <r>
    <s v="AMZ-2026-00244"/>
    <d v="2026-04-05T00:00:00"/>
    <n v="2026"/>
    <x v="3"/>
    <s v="Q2"/>
    <s v="Sunday"/>
    <s v="CUST-65296"/>
    <x v="0"/>
    <x v="15"/>
    <s v="Kerala"/>
    <x v="5"/>
    <x v="0"/>
    <x v="70"/>
    <n v="3"/>
    <n v="3740"/>
    <n v="11220"/>
    <n v="0"/>
    <n v="0"/>
    <n v="11220"/>
    <n v="0.47"/>
    <n v="5273.4"/>
    <n v="5946.6"/>
    <n v="0.53"/>
    <x v="6"/>
    <x v="1"/>
    <x v="2"/>
    <m/>
    <m/>
    <x v="0"/>
  </r>
  <r>
    <s v="AMZ-2026-00258"/>
    <d v="2026-04-05T00:00:00"/>
    <n v="2026"/>
    <x v="3"/>
    <s v="Q2"/>
    <s v="Sunday"/>
    <s v="CUST-45992"/>
    <x v="0"/>
    <x v="50"/>
    <s v="Bihar"/>
    <x v="3"/>
    <x v="5"/>
    <x v="10"/>
    <n v="3"/>
    <n v="16240"/>
    <n v="48720"/>
    <n v="0"/>
    <n v="0"/>
    <n v="48720"/>
    <n v="0.57999999999999996"/>
    <n v="28257.599999999999"/>
    <n v="20462.400000000001"/>
    <n v="0.42000000000000004"/>
    <x v="1"/>
    <x v="1"/>
    <x v="4"/>
    <m/>
    <m/>
    <x v="0"/>
  </r>
  <r>
    <s v="AMZ-2026-01237"/>
    <d v="2026-04-05T00:00:00"/>
    <n v="2026"/>
    <x v="3"/>
    <s v="Q2"/>
    <s v="Sunday"/>
    <s v="CUST-46265"/>
    <x v="0"/>
    <x v="37"/>
    <s v="Tamil Nadu"/>
    <x v="5"/>
    <x v="5"/>
    <x v="84"/>
    <n v="3"/>
    <n v="9260"/>
    <n v="27780"/>
    <n v="10"/>
    <n v="2778"/>
    <n v="25002"/>
    <n v="0.57999999999999996"/>
    <n v="14501.16"/>
    <n v="10500.84"/>
    <n v="0.42"/>
    <x v="2"/>
    <x v="0"/>
    <x v="3"/>
    <m/>
    <m/>
    <x v="1"/>
  </r>
  <r>
    <s v="AMZ-2026-01442"/>
    <d v="2026-04-05T00:00:00"/>
    <n v="2026"/>
    <x v="3"/>
    <s v="Q2"/>
    <s v="Sunday"/>
    <s v="CUST-92502"/>
    <x v="0"/>
    <x v="44"/>
    <s v="Punjab"/>
    <x v="0"/>
    <x v="2"/>
    <x v="33"/>
    <n v="2"/>
    <n v="1160"/>
    <n v="2320"/>
    <n v="30"/>
    <n v="696"/>
    <n v="1624"/>
    <n v="0.45"/>
    <n v="730.80000000000007"/>
    <n v="893.19999999999993"/>
    <n v="0.54999999999999993"/>
    <x v="5"/>
    <x v="3"/>
    <x v="4"/>
    <m/>
    <m/>
    <x v="0"/>
  </r>
  <r>
    <s v="AMZ-2026-01553"/>
    <d v="2026-04-05T00:00:00"/>
    <n v="2026"/>
    <x v="3"/>
    <s v="Q2"/>
    <s v="Sunday"/>
    <s v="CUST-76550"/>
    <x v="0"/>
    <x v="26"/>
    <s v="Uttarakhand"/>
    <x v="4"/>
    <x v="1"/>
    <x v="66"/>
    <n v="1"/>
    <n v="1110"/>
    <n v="1110"/>
    <n v="25"/>
    <n v="277.5"/>
    <n v="832.5"/>
    <n v="0.35"/>
    <n v="291.375"/>
    <n v="541.125"/>
    <n v="0.65"/>
    <x v="1"/>
    <x v="0"/>
    <x v="2"/>
    <m/>
    <m/>
    <x v="0"/>
  </r>
  <r>
    <s v="AMZ-2026-00890"/>
    <d v="2026-04-06T00:00:00"/>
    <n v="2026"/>
    <x v="3"/>
    <s v="Q2"/>
    <s v="Monday"/>
    <s v="CUST-57052"/>
    <x v="0"/>
    <x v="50"/>
    <s v="Bihar"/>
    <x v="3"/>
    <x v="6"/>
    <x v="34"/>
    <n v="4"/>
    <n v="7690"/>
    <n v="30760"/>
    <n v="15"/>
    <n v="4614"/>
    <n v="26146"/>
    <n v="0.52"/>
    <n v="13595.92"/>
    <n v="12550.08"/>
    <n v="0.48"/>
    <x v="2"/>
    <x v="0"/>
    <x v="0"/>
    <d v="2026-04-11T00:00:00"/>
    <n v="3"/>
    <x v="0"/>
  </r>
  <r>
    <s v="AMZ-2026-01446"/>
    <d v="2026-04-06T00:00:00"/>
    <n v="2026"/>
    <x v="3"/>
    <s v="Q2"/>
    <s v="Monday"/>
    <s v="CUST-13478"/>
    <x v="0"/>
    <x v="50"/>
    <s v="Bihar"/>
    <x v="3"/>
    <x v="5"/>
    <x v="46"/>
    <n v="4"/>
    <n v="22530"/>
    <n v="90120"/>
    <n v="5"/>
    <n v="4506"/>
    <n v="85614"/>
    <n v="0.57999999999999996"/>
    <n v="49656.119999999995"/>
    <n v="35957.880000000005"/>
    <n v="0.42000000000000004"/>
    <x v="3"/>
    <x v="2"/>
    <x v="0"/>
    <d v="2026-04-07T00:00:00"/>
    <n v="5"/>
    <x v="0"/>
  </r>
  <r>
    <s v="AMZ-2026-01393"/>
    <d v="2026-04-07T00:00:00"/>
    <n v="2026"/>
    <x v="3"/>
    <s v="Q2"/>
    <s v="Tuesday"/>
    <s v="CUST-69087"/>
    <x v="0"/>
    <x v="31"/>
    <s v="Chhattisgarh"/>
    <x v="4"/>
    <x v="5"/>
    <x v="65"/>
    <n v="1"/>
    <n v="70930"/>
    <n v="70930"/>
    <n v="25"/>
    <n v="17732.5"/>
    <n v="53197.5"/>
    <n v="0.57999999999999996"/>
    <n v="30854.55"/>
    <n v="22342.95"/>
    <n v="0.42000000000000004"/>
    <x v="6"/>
    <x v="1"/>
    <x v="3"/>
    <m/>
    <m/>
    <x v="1"/>
  </r>
  <r>
    <s v="AMZ-2026-00594"/>
    <d v="2026-04-09T00:00:00"/>
    <n v="2026"/>
    <x v="3"/>
    <s v="Q2"/>
    <s v="Thursday"/>
    <s v="CUST-53357"/>
    <x v="0"/>
    <x v="30"/>
    <s v="Punjab"/>
    <x v="0"/>
    <x v="7"/>
    <x v="69"/>
    <n v="4"/>
    <n v="3810"/>
    <n v="15240"/>
    <n v="0"/>
    <n v="0"/>
    <n v="15240"/>
    <n v="0.48"/>
    <n v="7315.2"/>
    <n v="7924.8"/>
    <n v="0.52"/>
    <x v="2"/>
    <x v="1"/>
    <x v="0"/>
    <d v="2026-04-14T00:00:00"/>
    <n v="5"/>
    <x v="0"/>
  </r>
  <r>
    <s v="AMZ-2026-00985"/>
    <d v="2026-04-09T00:00:00"/>
    <n v="2026"/>
    <x v="3"/>
    <s v="Q2"/>
    <s v="Thursday"/>
    <s v="CUST-42406"/>
    <x v="0"/>
    <x v="6"/>
    <s v="Assam"/>
    <x v="1"/>
    <x v="2"/>
    <x v="31"/>
    <n v="4"/>
    <n v="320"/>
    <n v="1280"/>
    <n v="15"/>
    <n v="192"/>
    <n v="1088"/>
    <n v="0.45"/>
    <n v="489.6"/>
    <n v="598.4"/>
    <n v="0.54999999999999993"/>
    <x v="4"/>
    <x v="1"/>
    <x v="0"/>
    <d v="2026-04-10T00:00:00"/>
    <n v="4"/>
    <x v="0"/>
  </r>
  <r>
    <s v="AMZ-2026-01153"/>
    <d v="2026-04-09T00:00:00"/>
    <n v="2026"/>
    <x v="3"/>
    <s v="Q2"/>
    <s v="Thursday"/>
    <s v="CUST-81819"/>
    <x v="0"/>
    <x v="34"/>
    <s v="Meghalaya"/>
    <x v="1"/>
    <x v="7"/>
    <x v="36"/>
    <n v="2"/>
    <n v="6020"/>
    <n v="12040"/>
    <n v="15"/>
    <n v="1806"/>
    <n v="10234"/>
    <n v="0.48"/>
    <n v="4912.32"/>
    <n v="5321.68"/>
    <n v="0.52"/>
    <x v="0"/>
    <x v="1"/>
    <x v="0"/>
    <d v="2026-04-12T00:00:00"/>
    <n v="5"/>
    <x v="0"/>
  </r>
  <r>
    <s v="AMZ-2026-01319"/>
    <d v="2026-04-09T00:00:00"/>
    <n v="2026"/>
    <x v="3"/>
    <s v="Q2"/>
    <s v="Thursday"/>
    <s v="CUST-46434"/>
    <x v="0"/>
    <x v="38"/>
    <s v="Gujarat"/>
    <x v="2"/>
    <x v="6"/>
    <x v="34"/>
    <n v="5"/>
    <n v="11920"/>
    <n v="59600"/>
    <n v="25"/>
    <n v="14900"/>
    <n v="44700"/>
    <n v="0.52"/>
    <n v="23244"/>
    <n v="21456"/>
    <n v="0.48"/>
    <x v="1"/>
    <x v="2"/>
    <x v="1"/>
    <d v="2026-04-13T00:00:00"/>
    <m/>
    <x v="0"/>
  </r>
  <r>
    <s v="AMZ-2026-01461"/>
    <d v="2026-04-09T00:00:00"/>
    <n v="2026"/>
    <x v="3"/>
    <s v="Q2"/>
    <s v="Thursday"/>
    <s v="CUST-73242"/>
    <x v="0"/>
    <x v="24"/>
    <s v="Maharashtra"/>
    <x v="2"/>
    <x v="4"/>
    <x v="75"/>
    <n v="5"/>
    <n v="780"/>
    <n v="3900"/>
    <n v="0"/>
    <n v="0"/>
    <n v="3900"/>
    <n v="0.62"/>
    <n v="2418"/>
    <n v="1482"/>
    <n v="0.38"/>
    <x v="4"/>
    <x v="1"/>
    <x v="0"/>
    <d v="2026-04-10T00:00:00"/>
    <n v="3"/>
    <x v="0"/>
  </r>
  <r>
    <s v="AMZ-2026-01447"/>
    <d v="2026-04-10T00:00:00"/>
    <n v="2026"/>
    <x v="3"/>
    <s v="Q2"/>
    <s v="Friday"/>
    <s v="CUST-13478"/>
    <x v="0"/>
    <x v="50"/>
    <s v="Bihar"/>
    <x v="3"/>
    <x v="0"/>
    <x v="76"/>
    <n v="1"/>
    <n v="750"/>
    <n v="750"/>
    <n v="15"/>
    <n v="112.5"/>
    <n v="637.5"/>
    <n v="0.47"/>
    <n v="299.625"/>
    <n v="337.875"/>
    <n v="0.53"/>
    <x v="2"/>
    <x v="3"/>
    <x v="2"/>
    <m/>
    <m/>
    <x v="0"/>
  </r>
  <r>
    <s v="AMZ-2026-01292"/>
    <d v="2026-04-11T00:00:00"/>
    <n v="2026"/>
    <x v="3"/>
    <s v="Q2"/>
    <s v="Saturday"/>
    <s v="CUST-19329"/>
    <x v="1"/>
    <x v="20"/>
    <s v="Maharashtra"/>
    <x v="2"/>
    <x v="0"/>
    <x v="76"/>
    <n v="3"/>
    <n v="3880"/>
    <n v="11640"/>
    <n v="10"/>
    <n v="1164"/>
    <n v="10476"/>
    <n v="0.47"/>
    <n v="4923.7199999999993"/>
    <n v="5552.2800000000007"/>
    <n v="0.53"/>
    <x v="5"/>
    <x v="2"/>
    <x v="0"/>
    <d v="2026-04-14T00:00:00"/>
    <n v="5"/>
    <x v="0"/>
  </r>
  <r>
    <s v="AMZ-2026-00179"/>
    <d v="2026-04-12T00:00:00"/>
    <n v="2026"/>
    <x v="3"/>
    <s v="Q2"/>
    <s v="Sunday"/>
    <s v="CUST-21221"/>
    <x v="0"/>
    <x v="39"/>
    <s v="Odisha"/>
    <x v="3"/>
    <x v="7"/>
    <x v="22"/>
    <n v="2"/>
    <n v="6020"/>
    <n v="12040"/>
    <n v="0"/>
    <n v="0"/>
    <n v="12040"/>
    <n v="0.48"/>
    <n v="5779.2"/>
    <n v="6260.8"/>
    <n v="0.52"/>
    <x v="0"/>
    <x v="2"/>
    <x v="0"/>
    <d v="2026-04-18T00:00:00"/>
    <n v="3"/>
    <x v="0"/>
  </r>
  <r>
    <s v="AMZ-2026-00721"/>
    <d v="2026-04-12T00:00:00"/>
    <n v="2026"/>
    <x v="3"/>
    <s v="Q2"/>
    <s v="Sunday"/>
    <s v="CUST-63354"/>
    <x v="0"/>
    <x v="17"/>
    <s v="Rajasthan"/>
    <x v="0"/>
    <x v="5"/>
    <x v="83"/>
    <n v="5"/>
    <n v="56700"/>
    <n v="283500"/>
    <n v="10"/>
    <n v="28350"/>
    <n v="255150"/>
    <n v="0.57999999999999996"/>
    <n v="147987"/>
    <n v="107163"/>
    <n v="0.42"/>
    <x v="3"/>
    <x v="2"/>
    <x v="0"/>
    <d v="2026-04-18T00:00:00"/>
    <n v="3"/>
    <x v="0"/>
  </r>
  <r>
    <s v="AMZ-2026-01147"/>
    <d v="2026-04-12T00:00:00"/>
    <n v="2026"/>
    <x v="3"/>
    <s v="Q2"/>
    <s v="Sunday"/>
    <s v="CUST-93066"/>
    <x v="0"/>
    <x v="45"/>
    <s v="Karnataka"/>
    <x v="5"/>
    <x v="0"/>
    <x v="70"/>
    <n v="2"/>
    <n v="5570"/>
    <n v="11140"/>
    <n v="10"/>
    <n v="1114"/>
    <n v="10026"/>
    <n v="0.47"/>
    <n v="4712.2199999999993"/>
    <n v="5313.7800000000007"/>
    <n v="0.53"/>
    <x v="6"/>
    <x v="1"/>
    <x v="1"/>
    <d v="2026-04-14T00:00:00"/>
    <m/>
    <x v="0"/>
  </r>
  <r>
    <s v="AMZ-2026-01179"/>
    <d v="2026-04-12T00:00:00"/>
    <n v="2026"/>
    <x v="3"/>
    <s v="Q2"/>
    <s v="Sunday"/>
    <s v="CUST-31465"/>
    <x v="1"/>
    <x v="9"/>
    <s v="Maharashtra"/>
    <x v="2"/>
    <x v="0"/>
    <x v="49"/>
    <n v="5"/>
    <n v="4900"/>
    <n v="24500"/>
    <n v="20"/>
    <n v="4900"/>
    <n v="19600"/>
    <n v="0.47"/>
    <n v="9212"/>
    <n v="10388"/>
    <n v="0.53"/>
    <x v="0"/>
    <x v="1"/>
    <x v="0"/>
    <d v="2026-04-18T00:00:00"/>
    <n v="4"/>
    <x v="0"/>
  </r>
  <r>
    <s v="AMZ-2026-01349"/>
    <d v="2026-04-12T00:00:00"/>
    <n v="2026"/>
    <x v="3"/>
    <s v="Q2"/>
    <s v="Sunday"/>
    <s v="CUST-94939"/>
    <x v="1"/>
    <x v="7"/>
    <s v="Goa"/>
    <x v="2"/>
    <x v="1"/>
    <x v="66"/>
    <n v="2"/>
    <n v="530"/>
    <n v="1060"/>
    <n v="10"/>
    <n v="106"/>
    <n v="954"/>
    <n v="0.35"/>
    <n v="333.9"/>
    <n v="620.1"/>
    <n v="0.65"/>
    <x v="6"/>
    <x v="0"/>
    <x v="0"/>
    <d v="2026-04-17T00:00:00"/>
    <n v="4"/>
    <x v="0"/>
  </r>
  <r>
    <s v="AMZ-2026-00124"/>
    <d v="2026-04-13T00:00:00"/>
    <n v="2026"/>
    <x v="3"/>
    <s v="Q2"/>
    <s v="Monday"/>
    <s v="CUST-63269"/>
    <x v="0"/>
    <x v="38"/>
    <s v="Gujarat"/>
    <x v="2"/>
    <x v="5"/>
    <x v="83"/>
    <n v="5"/>
    <n v="47090"/>
    <n v="235450"/>
    <n v="30"/>
    <n v="70635"/>
    <n v="164815"/>
    <n v="0.57999999999999996"/>
    <n v="95592.7"/>
    <n v="69222.3"/>
    <n v="0.42000000000000004"/>
    <x v="4"/>
    <x v="2"/>
    <x v="0"/>
    <d v="2026-04-18T00:00:00"/>
    <n v="4"/>
    <x v="0"/>
  </r>
  <r>
    <s v="AMZ-2026-00677"/>
    <d v="2026-04-13T00:00:00"/>
    <n v="2026"/>
    <x v="3"/>
    <s v="Q2"/>
    <s v="Monday"/>
    <s v="CUST-60205"/>
    <x v="0"/>
    <x v="51"/>
    <s v="Madhya Pradesh"/>
    <x v="2"/>
    <x v="1"/>
    <x v="41"/>
    <n v="1"/>
    <n v="540"/>
    <n v="540"/>
    <n v="10"/>
    <n v="54"/>
    <n v="486"/>
    <n v="0.35"/>
    <n v="170.1"/>
    <n v="315.89999999999998"/>
    <n v="0.64999999999999991"/>
    <x v="5"/>
    <x v="3"/>
    <x v="0"/>
    <d v="2026-04-17T00:00:00"/>
    <n v="3"/>
    <x v="0"/>
  </r>
  <r>
    <s v="AMZ-2026-01003"/>
    <d v="2026-04-13T00:00:00"/>
    <n v="2026"/>
    <x v="3"/>
    <s v="Q2"/>
    <s v="Monday"/>
    <s v="CUST-82692"/>
    <x v="1"/>
    <x v="31"/>
    <s v="Chhattisgarh"/>
    <x v="4"/>
    <x v="4"/>
    <x v="25"/>
    <n v="4"/>
    <n v="950"/>
    <n v="3800"/>
    <n v="5"/>
    <n v="190"/>
    <n v="3610"/>
    <n v="0.62"/>
    <n v="2238.1999999999998"/>
    <n v="1371.8000000000002"/>
    <n v="0.38000000000000006"/>
    <x v="5"/>
    <x v="1"/>
    <x v="0"/>
    <d v="2026-04-17T00:00:00"/>
    <n v="4"/>
    <x v="0"/>
  </r>
  <r>
    <s v="AMZ-2026-01654"/>
    <d v="2026-04-13T00:00:00"/>
    <n v="2026"/>
    <x v="3"/>
    <s v="Q2"/>
    <s v="Monday"/>
    <s v="CUST-27361"/>
    <x v="1"/>
    <x v="14"/>
    <s v="Bihar"/>
    <x v="3"/>
    <x v="7"/>
    <x v="36"/>
    <n v="1"/>
    <n v="1680"/>
    <n v="1680"/>
    <n v="0"/>
    <n v="0"/>
    <n v="1680"/>
    <n v="0.48"/>
    <n v="806.4"/>
    <n v="873.6"/>
    <n v="0.52"/>
    <x v="5"/>
    <x v="1"/>
    <x v="4"/>
    <m/>
    <m/>
    <x v="0"/>
  </r>
  <r>
    <s v="AMZ-2026-00025"/>
    <d v="2026-04-14T00:00:00"/>
    <n v="2026"/>
    <x v="3"/>
    <s v="Q2"/>
    <s v="Tuesday"/>
    <s v="CUST-95215"/>
    <x v="1"/>
    <x v="6"/>
    <s v="Assam"/>
    <x v="1"/>
    <x v="5"/>
    <x v="26"/>
    <n v="4"/>
    <n v="55090"/>
    <n v="220360"/>
    <n v="25"/>
    <n v="55090"/>
    <n v="165270"/>
    <n v="0.57999999999999996"/>
    <n v="95856.599999999991"/>
    <n v="69413.400000000009"/>
    <n v="0.42000000000000004"/>
    <x v="2"/>
    <x v="2"/>
    <x v="2"/>
    <m/>
    <m/>
    <x v="0"/>
  </r>
  <r>
    <s v="AMZ-2026-01644"/>
    <d v="2026-04-14T00:00:00"/>
    <n v="2026"/>
    <x v="3"/>
    <s v="Q2"/>
    <s v="Tuesday"/>
    <s v="CUST-44814"/>
    <x v="1"/>
    <x v="3"/>
    <s v="Goa"/>
    <x v="2"/>
    <x v="6"/>
    <x v="62"/>
    <n v="3"/>
    <n v="1280"/>
    <n v="3840"/>
    <n v="10"/>
    <n v="384"/>
    <n v="3456"/>
    <n v="0.52"/>
    <n v="1797.1200000000001"/>
    <n v="1658.8799999999999"/>
    <n v="0.48"/>
    <x v="5"/>
    <x v="3"/>
    <x v="0"/>
    <d v="2026-04-18T00:00:00"/>
    <n v="5"/>
    <x v="0"/>
  </r>
  <r>
    <s v="AMZ-2026-00126"/>
    <d v="2026-04-15T00:00:00"/>
    <n v="2026"/>
    <x v="3"/>
    <s v="Q2"/>
    <s v="Wednesday"/>
    <s v="CUST-70946"/>
    <x v="0"/>
    <x v="39"/>
    <s v="Odisha"/>
    <x v="3"/>
    <x v="7"/>
    <x v="37"/>
    <n v="2"/>
    <n v="6180"/>
    <n v="12360"/>
    <n v="10"/>
    <n v="1236"/>
    <n v="11124"/>
    <n v="0.48"/>
    <n v="5339.5199999999995"/>
    <n v="5784.4800000000005"/>
    <n v="0.52"/>
    <x v="3"/>
    <x v="1"/>
    <x v="0"/>
    <d v="2026-04-16T00:00:00"/>
    <n v="4"/>
    <x v="0"/>
  </r>
  <r>
    <s v="AMZ-2026-01313"/>
    <d v="2026-04-15T00:00:00"/>
    <n v="2026"/>
    <x v="3"/>
    <s v="Q2"/>
    <s v="Wednesday"/>
    <s v="CUST-46434"/>
    <x v="0"/>
    <x v="38"/>
    <s v="Gujarat"/>
    <x v="2"/>
    <x v="7"/>
    <x v="69"/>
    <n v="2"/>
    <n v="1680"/>
    <n v="3360"/>
    <n v="0"/>
    <n v="0"/>
    <n v="3360"/>
    <n v="0.48"/>
    <n v="1612.8"/>
    <n v="1747.2"/>
    <n v="0.52"/>
    <x v="4"/>
    <x v="3"/>
    <x v="0"/>
    <d v="2026-04-21T00:00:00"/>
    <n v="5"/>
    <x v="0"/>
  </r>
  <r>
    <s v="AMZ-2026-00312"/>
    <d v="2026-04-16T00:00:00"/>
    <n v="2026"/>
    <x v="3"/>
    <s v="Q2"/>
    <s v="Thursday"/>
    <s v="CUST-52176"/>
    <x v="1"/>
    <x v="12"/>
    <s v="Andhra Pradesh"/>
    <x v="5"/>
    <x v="6"/>
    <x v="34"/>
    <n v="4"/>
    <n v="1120"/>
    <n v="4480"/>
    <n v="10"/>
    <n v="448"/>
    <n v="4032"/>
    <n v="0.52"/>
    <n v="2096.64"/>
    <n v="1935.3600000000001"/>
    <n v="0.48000000000000004"/>
    <x v="5"/>
    <x v="1"/>
    <x v="0"/>
    <d v="2026-04-18T00:00:00"/>
    <n v="4"/>
    <x v="0"/>
  </r>
  <r>
    <s v="AMZ-2026-00774"/>
    <d v="2026-04-16T00:00:00"/>
    <n v="2026"/>
    <x v="3"/>
    <s v="Q2"/>
    <s v="Thursday"/>
    <s v="CUST-11267"/>
    <x v="0"/>
    <x v="52"/>
    <s v="Tripura"/>
    <x v="1"/>
    <x v="3"/>
    <x v="53"/>
    <n v="2"/>
    <n v="3770"/>
    <n v="7540"/>
    <n v="10"/>
    <n v="754"/>
    <n v="6786"/>
    <n v="0.5"/>
    <n v="3393"/>
    <n v="3393"/>
    <n v="0.5"/>
    <x v="2"/>
    <x v="1"/>
    <x v="0"/>
    <d v="2026-04-21T00:00:00"/>
    <n v="5"/>
    <x v="0"/>
  </r>
  <r>
    <s v="AMZ-2026-00937"/>
    <d v="2026-04-16T00:00:00"/>
    <n v="2026"/>
    <x v="3"/>
    <s v="Q2"/>
    <s v="Thursday"/>
    <s v="CUST-77391"/>
    <x v="0"/>
    <x v="56"/>
    <s v="Kerala"/>
    <x v="5"/>
    <x v="1"/>
    <x v="9"/>
    <n v="4"/>
    <n v="440"/>
    <n v="1760"/>
    <n v="15"/>
    <n v="264"/>
    <n v="1496"/>
    <n v="0.35"/>
    <n v="523.6"/>
    <n v="972.4"/>
    <n v="0.65"/>
    <x v="5"/>
    <x v="3"/>
    <x v="3"/>
    <m/>
    <m/>
    <x v="1"/>
  </r>
  <r>
    <s v="AMZ-2026-01271"/>
    <d v="2026-04-16T00:00:00"/>
    <n v="2026"/>
    <x v="3"/>
    <s v="Q2"/>
    <s v="Thursday"/>
    <s v="CUST-66179"/>
    <x v="1"/>
    <x v="51"/>
    <s v="Madhya Pradesh"/>
    <x v="2"/>
    <x v="3"/>
    <x v="47"/>
    <n v="4"/>
    <n v="4490"/>
    <n v="17960"/>
    <n v="15"/>
    <n v="2694"/>
    <n v="15266"/>
    <n v="0.5"/>
    <n v="7633"/>
    <n v="7633"/>
    <n v="0.5"/>
    <x v="1"/>
    <x v="1"/>
    <x v="2"/>
    <m/>
    <m/>
    <x v="0"/>
  </r>
  <r>
    <s v="AMZ-2026-01631"/>
    <d v="2026-04-16T00:00:00"/>
    <n v="2026"/>
    <x v="3"/>
    <s v="Q2"/>
    <s v="Thursday"/>
    <s v="CUST-16175"/>
    <x v="0"/>
    <x v="41"/>
    <s v="Punjab"/>
    <x v="0"/>
    <x v="2"/>
    <x v="24"/>
    <n v="1"/>
    <n v="240"/>
    <n v="240"/>
    <n v="0"/>
    <n v="0"/>
    <n v="240"/>
    <n v="0.45"/>
    <n v="108"/>
    <n v="132"/>
    <n v="0.55000000000000004"/>
    <x v="3"/>
    <x v="1"/>
    <x v="3"/>
    <m/>
    <m/>
    <x v="1"/>
  </r>
  <r>
    <s v="AMZ-2026-00464"/>
    <d v="2026-04-17T00:00:00"/>
    <n v="2026"/>
    <x v="3"/>
    <s v="Q2"/>
    <s v="Friday"/>
    <s v="CUST-53279"/>
    <x v="0"/>
    <x v="5"/>
    <s v="Bihar"/>
    <x v="3"/>
    <x v="6"/>
    <x v="34"/>
    <n v="2"/>
    <n v="4070"/>
    <n v="8140"/>
    <n v="25"/>
    <n v="2035"/>
    <n v="6105"/>
    <n v="0.52"/>
    <n v="3174.6"/>
    <n v="2930.4"/>
    <n v="0.48000000000000004"/>
    <x v="4"/>
    <x v="3"/>
    <x v="0"/>
    <d v="2026-04-24T00:00:00"/>
    <n v="4"/>
    <x v="0"/>
  </r>
  <r>
    <s v="AMZ-2026-00570"/>
    <d v="2026-04-17T00:00:00"/>
    <n v="2026"/>
    <x v="3"/>
    <s v="Q2"/>
    <s v="Friday"/>
    <s v="CUST-69638"/>
    <x v="1"/>
    <x v="34"/>
    <s v="Meghalaya"/>
    <x v="1"/>
    <x v="1"/>
    <x v="21"/>
    <n v="1"/>
    <n v="1040"/>
    <n v="1040"/>
    <n v="0"/>
    <n v="0"/>
    <n v="1040"/>
    <n v="0.35"/>
    <n v="364"/>
    <n v="676"/>
    <n v="0.65"/>
    <x v="5"/>
    <x v="3"/>
    <x v="1"/>
    <d v="2026-04-22T00:00:00"/>
    <m/>
    <x v="0"/>
  </r>
  <r>
    <s v="AMZ-2026-00612"/>
    <d v="2026-04-17T00:00:00"/>
    <n v="2026"/>
    <x v="3"/>
    <s v="Q2"/>
    <s v="Friday"/>
    <s v="CUST-80855"/>
    <x v="0"/>
    <x v="11"/>
    <s v="Haryana"/>
    <x v="0"/>
    <x v="5"/>
    <x v="84"/>
    <n v="2"/>
    <n v="30230"/>
    <n v="60460"/>
    <n v="20"/>
    <n v="12092"/>
    <n v="48368"/>
    <n v="0.57999999999999996"/>
    <n v="28053.439999999999"/>
    <n v="20314.560000000001"/>
    <n v="0.42000000000000004"/>
    <x v="1"/>
    <x v="0"/>
    <x v="0"/>
    <d v="2026-04-19T00:00:00"/>
    <n v="5"/>
    <x v="0"/>
  </r>
  <r>
    <s v="AMZ-2026-01035"/>
    <d v="2026-04-17T00:00:00"/>
    <n v="2026"/>
    <x v="3"/>
    <s v="Q2"/>
    <s v="Friday"/>
    <s v="CUST-42816"/>
    <x v="1"/>
    <x v="58"/>
    <s v="Kerala"/>
    <x v="5"/>
    <x v="7"/>
    <x v="74"/>
    <n v="3"/>
    <n v="2770"/>
    <n v="8310"/>
    <n v="0"/>
    <n v="0"/>
    <n v="8310"/>
    <n v="0.48"/>
    <n v="3988.7999999999997"/>
    <n v="4321.2000000000007"/>
    <n v="0.52000000000000013"/>
    <x v="6"/>
    <x v="1"/>
    <x v="0"/>
    <d v="2026-04-19T00:00:00"/>
    <n v="5"/>
    <x v="0"/>
  </r>
  <r>
    <s v="AMZ-2026-00364"/>
    <d v="2026-04-18T00:00:00"/>
    <n v="2026"/>
    <x v="3"/>
    <s v="Q2"/>
    <s v="Saturday"/>
    <s v="CUST-20458"/>
    <x v="0"/>
    <x v="45"/>
    <s v="Karnataka"/>
    <x v="5"/>
    <x v="4"/>
    <x v="50"/>
    <n v="3"/>
    <n v="420"/>
    <n v="1260"/>
    <n v="0"/>
    <n v="0"/>
    <n v="1260"/>
    <n v="0.62"/>
    <n v="781.2"/>
    <n v="478.79999999999995"/>
    <n v="0.37999999999999995"/>
    <x v="2"/>
    <x v="3"/>
    <x v="0"/>
    <d v="2026-04-25T00:00:00"/>
    <n v="4"/>
    <x v="0"/>
  </r>
  <r>
    <s v="AMZ-2026-01524"/>
    <d v="2026-04-18T00:00:00"/>
    <n v="2026"/>
    <x v="3"/>
    <s v="Q2"/>
    <s v="Saturday"/>
    <s v="CUST-59441"/>
    <x v="0"/>
    <x v="16"/>
    <s v="Tripura"/>
    <x v="1"/>
    <x v="2"/>
    <x v="61"/>
    <n v="3"/>
    <n v="4920"/>
    <n v="14760"/>
    <n v="0"/>
    <n v="0"/>
    <n v="14760"/>
    <n v="0.45"/>
    <n v="6642"/>
    <n v="8118"/>
    <n v="0.55000000000000004"/>
    <x v="6"/>
    <x v="1"/>
    <x v="0"/>
    <d v="2026-04-23T00:00:00"/>
    <n v="4"/>
    <x v="0"/>
  </r>
  <r>
    <s v="AMZ-2026-00506"/>
    <d v="2026-04-20T00:00:00"/>
    <n v="2026"/>
    <x v="3"/>
    <s v="Q2"/>
    <s v="Monday"/>
    <s v="CUST-25129"/>
    <x v="0"/>
    <x v="2"/>
    <s v="Haryana"/>
    <x v="0"/>
    <x v="3"/>
    <x v="42"/>
    <n v="2"/>
    <n v="1040"/>
    <n v="2080"/>
    <n v="10"/>
    <n v="208"/>
    <n v="1872"/>
    <n v="0.5"/>
    <n v="936"/>
    <n v="936"/>
    <n v="0.5"/>
    <x v="6"/>
    <x v="0"/>
    <x v="0"/>
    <d v="2026-04-27T00:00:00"/>
    <n v="4"/>
    <x v="0"/>
  </r>
  <r>
    <s v="AMZ-2026-00699"/>
    <d v="2026-04-20T00:00:00"/>
    <n v="2026"/>
    <x v="3"/>
    <s v="Q2"/>
    <s v="Monday"/>
    <s v="CUST-46241"/>
    <x v="1"/>
    <x v="48"/>
    <s v="Karnataka"/>
    <x v="5"/>
    <x v="5"/>
    <x v="82"/>
    <n v="4"/>
    <n v="47610"/>
    <n v="190440"/>
    <n v="0"/>
    <n v="0"/>
    <n v="190440"/>
    <n v="0.57999999999999996"/>
    <n v="110455.2"/>
    <n v="79984.800000000003"/>
    <n v="0.42000000000000004"/>
    <x v="3"/>
    <x v="2"/>
    <x v="0"/>
    <d v="2026-04-21T00:00:00"/>
    <n v="5"/>
    <x v="0"/>
  </r>
  <r>
    <s v="AMZ-2026-01060"/>
    <d v="2026-04-20T00:00:00"/>
    <n v="2026"/>
    <x v="3"/>
    <s v="Q2"/>
    <s v="Monday"/>
    <s v="CUST-17355"/>
    <x v="1"/>
    <x v="7"/>
    <s v="Goa"/>
    <x v="2"/>
    <x v="7"/>
    <x v="63"/>
    <n v="3"/>
    <n v="3130"/>
    <n v="9390"/>
    <n v="0"/>
    <n v="0"/>
    <n v="9390"/>
    <n v="0.48"/>
    <n v="4507.2"/>
    <n v="4882.8"/>
    <n v="0.52"/>
    <x v="4"/>
    <x v="1"/>
    <x v="0"/>
    <d v="2026-04-27T00:00:00"/>
    <n v="5"/>
    <x v="0"/>
  </r>
  <r>
    <s v="AMZ-2026-00359"/>
    <d v="2026-04-21T00:00:00"/>
    <n v="2026"/>
    <x v="3"/>
    <s v="Q2"/>
    <s v="Tuesday"/>
    <s v="CUST-42662"/>
    <x v="1"/>
    <x v="30"/>
    <s v="Punjab"/>
    <x v="0"/>
    <x v="5"/>
    <x v="26"/>
    <n v="5"/>
    <n v="40230"/>
    <n v="201150"/>
    <n v="10"/>
    <n v="20115"/>
    <n v="181035"/>
    <n v="0.57999999999999996"/>
    <n v="105000.29999999999"/>
    <n v="76034.700000000012"/>
    <n v="0.42000000000000004"/>
    <x v="3"/>
    <x v="3"/>
    <x v="2"/>
    <m/>
    <m/>
    <x v="0"/>
  </r>
  <r>
    <s v="AMZ-2026-00725"/>
    <d v="2026-04-21T00:00:00"/>
    <n v="2026"/>
    <x v="3"/>
    <s v="Q2"/>
    <s v="Tuesday"/>
    <s v="CUST-31643"/>
    <x v="0"/>
    <x v="30"/>
    <s v="Punjab"/>
    <x v="0"/>
    <x v="5"/>
    <x v="10"/>
    <n v="4"/>
    <n v="81970"/>
    <n v="327880"/>
    <n v="0"/>
    <n v="0"/>
    <n v="327880"/>
    <n v="0.57999999999999996"/>
    <n v="190170.4"/>
    <n v="137709.6"/>
    <n v="0.42000000000000004"/>
    <x v="3"/>
    <x v="2"/>
    <x v="1"/>
    <d v="2026-04-22T00:00:00"/>
    <m/>
    <x v="0"/>
  </r>
  <r>
    <s v="AMZ-2026-00974"/>
    <d v="2026-04-21T00:00:00"/>
    <n v="2026"/>
    <x v="3"/>
    <s v="Q2"/>
    <s v="Tuesday"/>
    <s v="CUST-48254"/>
    <x v="1"/>
    <x v="0"/>
    <s v="Rajasthan"/>
    <x v="0"/>
    <x v="6"/>
    <x v="43"/>
    <n v="4"/>
    <n v="3200"/>
    <n v="12800"/>
    <n v="0"/>
    <n v="0"/>
    <n v="12800"/>
    <n v="0.52"/>
    <n v="6656"/>
    <n v="6144"/>
    <n v="0.48"/>
    <x v="0"/>
    <x v="1"/>
    <x v="1"/>
    <d v="2026-04-22T00:00:00"/>
    <m/>
    <x v="0"/>
  </r>
  <r>
    <s v="AMZ-2026-01407"/>
    <d v="2026-04-21T00:00:00"/>
    <n v="2026"/>
    <x v="3"/>
    <s v="Q2"/>
    <s v="Tuesday"/>
    <s v="CUST-33600"/>
    <x v="0"/>
    <x v="49"/>
    <s v="Uttarakhand"/>
    <x v="4"/>
    <x v="1"/>
    <x v="56"/>
    <n v="5"/>
    <n v="720"/>
    <n v="3600"/>
    <n v="0"/>
    <n v="0"/>
    <n v="3600"/>
    <n v="0.35"/>
    <n v="1260"/>
    <n v="2340"/>
    <n v="0.65"/>
    <x v="3"/>
    <x v="3"/>
    <x v="2"/>
    <m/>
    <m/>
    <x v="0"/>
  </r>
  <r>
    <s v="AMZ-2026-01554"/>
    <d v="2026-04-21T00:00:00"/>
    <n v="2026"/>
    <x v="3"/>
    <s v="Q2"/>
    <s v="Tuesday"/>
    <s v="CUST-37110"/>
    <x v="0"/>
    <x v="22"/>
    <s v="Delhi"/>
    <x v="0"/>
    <x v="0"/>
    <x v="58"/>
    <n v="5"/>
    <n v="2790"/>
    <n v="13950"/>
    <n v="0"/>
    <n v="0"/>
    <n v="13950"/>
    <n v="0.47"/>
    <n v="6556.5"/>
    <n v="7393.5"/>
    <n v="0.53"/>
    <x v="6"/>
    <x v="0"/>
    <x v="0"/>
    <d v="2026-04-28T00:00:00"/>
    <n v="3"/>
    <x v="0"/>
  </r>
  <r>
    <s v="AMZ-2026-00194"/>
    <d v="2026-04-22T00:00:00"/>
    <n v="2026"/>
    <x v="3"/>
    <s v="Q2"/>
    <s v="Wednesday"/>
    <s v="CUST-66626"/>
    <x v="0"/>
    <x v="43"/>
    <s v="Karnataka"/>
    <x v="5"/>
    <x v="0"/>
    <x v="0"/>
    <n v="2"/>
    <n v="4040"/>
    <n v="8080"/>
    <n v="10"/>
    <n v="808"/>
    <n v="7272"/>
    <n v="0.47"/>
    <n v="3417.8399999999997"/>
    <n v="3854.1600000000003"/>
    <n v="0.53"/>
    <x v="0"/>
    <x v="3"/>
    <x v="0"/>
    <d v="2026-04-29T00:00:00"/>
    <n v="5"/>
    <x v="0"/>
  </r>
  <r>
    <s v="AMZ-2026-00315"/>
    <d v="2026-04-22T00:00:00"/>
    <n v="2026"/>
    <x v="3"/>
    <s v="Q2"/>
    <s v="Wednesday"/>
    <s v="CUST-89818"/>
    <x v="0"/>
    <x v="42"/>
    <s v="Jharkhand"/>
    <x v="3"/>
    <x v="1"/>
    <x v="2"/>
    <n v="4"/>
    <n v="220"/>
    <n v="880"/>
    <n v="0"/>
    <n v="0"/>
    <n v="880"/>
    <n v="0.35"/>
    <n v="308"/>
    <n v="572"/>
    <n v="0.65"/>
    <x v="5"/>
    <x v="1"/>
    <x v="0"/>
    <d v="2026-04-27T00:00:00"/>
    <n v="3"/>
    <x v="0"/>
  </r>
  <r>
    <s v="AMZ-2026-00518"/>
    <d v="2026-04-22T00:00:00"/>
    <n v="2026"/>
    <x v="3"/>
    <s v="Q2"/>
    <s v="Wednesday"/>
    <s v="CUST-74923"/>
    <x v="0"/>
    <x v="29"/>
    <s v="Telangana"/>
    <x v="5"/>
    <x v="7"/>
    <x v="22"/>
    <n v="5"/>
    <n v="6400"/>
    <n v="32000"/>
    <n v="30"/>
    <n v="9600"/>
    <n v="22400"/>
    <n v="0.48"/>
    <n v="10752"/>
    <n v="11648"/>
    <n v="0.52"/>
    <x v="3"/>
    <x v="2"/>
    <x v="0"/>
    <d v="2026-04-23T00:00:00"/>
    <n v="4"/>
    <x v="0"/>
  </r>
  <r>
    <s v="AMZ-2026-01344"/>
    <d v="2026-04-22T00:00:00"/>
    <n v="2026"/>
    <x v="3"/>
    <s v="Q2"/>
    <s v="Wednesday"/>
    <s v="CUST-94939"/>
    <x v="1"/>
    <x v="7"/>
    <s v="Goa"/>
    <x v="2"/>
    <x v="3"/>
    <x v="81"/>
    <n v="3"/>
    <n v="5680"/>
    <n v="17040"/>
    <n v="10"/>
    <n v="1704"/>
    <n v="15336"/>
    <n v="0.5"/>
    <n v="7668"/>
    <n v="7668"/>
    <n v="0.5"/>
    <x v="2"/>
    <x v="2"/>
    <x v="4"/>
    <m/>
    <m/>
    <x v="0"/>
  </r>
  <r>
    <s v="AMZ-2026-00455"/>
    <d v="2026-04-23T00:00:00"/>
    <n v="2026"/>
    <x v="3"/>
    <s v="Q2"/>
    <s v="Thursday"/>
    <s v="CUST-66333"/>
    <x v="0"/>
    <x v="7"/>
    <s v="Goa"/>
    <x v="2"/>
    <x v="0"/>
    <x v="76"/>
    <n v="4"/>
    <n v="350"/>
    <n v="1400"/>
    <n v="10"/>
    <n v="140"/>
    <n v="1260"/>
    <n v="0.47"/>
    <n v="592.19999999999993"/>
    <n v="667.80000000000007"/>
    <n v="0.53"/>
    <x v="2"/>
    <x v="2"/>
    <x v="4"/>
    <m/>
    <m/>
    <x v="0"/>
  </r>
  <r>
    <s v="AMZ-2026-00688"/>
    <d v="2026-04-23T00:00:00"/>
    <n v="2026"/>
    <x v="3"/>
    <s v="Q2"/>
    <s v="Thursday"/>
    <s v="CUST-65108"/>
    <x v="1"/>
    <x v="23"/>
    <s v="Manipur"/>
    <x v="1"/>
    <x v="1"/>
    <x v="41"/>
    <n v="4"/>
    <n v="900"/>
    <n v="3600"/>
    <n v="15"/>
    <n v="540"/>
    <n v="3060"/>
    <n v="0.35"/>
    <n v="1071"/>
    <n v="1989"/>
    <n v="0.65"/>
    <x v="4"/>
    <x v="2"/>
    <x v="2"/>
    <m/>
    <m/>
    <x v="0"/>
  </r>
  <r>
    <s v="AMZ-2026-01311"/>
    <d v="2026-04-23T00:00:00"/>
    <n v="2026"/>
    <x v="3"/>
    <s v="Q2"/>
    <s v="Thursday"/>
    <s v="CUST-58393"/>
    <x v="0"/>
    <x v="1"/>
    <s v="Assam"/>
    <x v="1"/>
    <x v="0"/>
    <x v="8"/>
    <n v="4"/>
    <n v="5710"/>
    <n v="22840"/>
    <n v="10"/>
    <n v="2284"/>
    <n v="20556"/>
    <n v="0.47"/>
    <n v="9661.32"/>
    <n v="10894.68"/>
    <n v="0.53"/>
    <x v="0"/>
    <x v="2"/>
    <x v="0"/>
    <d v="2026-04-25T00:00:00"/>
    <n v="4"/>
    <x v="0"/>
  </r>
  <r>
    <s v="AMZ-2026-00502"/>
    <d v="2026-04-24T00:00:00"/>
    <n v="2026"/>
    <x v="3"/>
    <s v="Q2"/>
    <s v="Friday"/>
    <s v="CUST-29973"/>
    <x v="0"/>
    <x v="26"/>
    <s v="Uttarakhand"/>
    <x v="4"/>
    <x v="0"/>
    <x v="0"/>
    <n v="1"/>
    <n v="1480"/>
    <n v="1480"/>
    <n v="0"/>
    <n v="0"/>
    <n v="1480"/>
    <n v="0.47"/>
    <n v="695.59999999999991"/>
    <n v="784.40000000000009"/>
    <n v="0.53"/>
    <x v="6"/>
    <x v="0"/>
    <x v="0"/>
    <d v="2026-04-27T00:00:00"/>
    <n v="5"/>
    <x v="0"/>
  </r>
  <r>
    <s v="AMZ-2026-00834"/>
    <d v="2026-04-24T00:00:00"/>
    <n v="2026"/>
    <x v="3"/>
    <s v="Q2"/>
    <s v="Friday"/>
    <s v="CUST-44760"/>
    <x v="1"/>
    <x v="19"/>
    <s v="Tamil Nadu"/>
    <x v="5"/>
    <x v="5"/>
    <x v="38"/>
    <n v="1"/>
    <n v="6640"/>
    <n v="6640"/>
    <n v="0"/>
    <n v="0"/>
    <n v="6640"/>
    <n v="0.57999999999999996"/>
    <n v="3851.2"/>
    <n v="2788.8"/>
    <n v="0.42000000000000004"/>
    <x v="5"/>
    <x v="2"/>
    <x v="0"/>
    <d v="2026-04-25T00:00:00"/>
    <n v="4"/>
    <x v="0"/>
  </r>
  <r>
    <s v="AMZ-2026-01144"/>
    <d v="2026-04-24T00:00:00"/>
    <n v="2026"/>
    <x v="3"/>
    <s v="Q2"/>
    <s v="Friday"/>
    <s v="CUST-69682"/>
    <x v="0"/>
    <x v="17"/>
    <s v="Rajasthan"/>
    <x v="0"/>
    <x v="1"/>
    <x v="51"/>
    <n v="1"/>
    <n v="800"/>
    <n v="800"/>
    <n v="10"/>
    <n v="80"/>
    <n v="720"/>
    <n v="0.35"/>
    <n v="251.99999999999997"/>
    <n v="468"/>
    <n v="0.65"/>
    <x v="0"/>
    <x v="2"/>
    <x v="0"/>
    <d v="2026-04-29T00:00:00"/>
    <n v="4"/>
    <x v="0"/>
  </r>
  <r>
    <s v="AMZ-2026-01254"/>
    <d v="2026-04-24T00:00:00"/>
    <n v="2026"/>
    <x v="3"/>
    <s v="Q2"/>
    <s v="Friday"/>
    <s v="CUST-60328"/>
    <x v="0"/>
    <x v="22"/>
    <s v="Haryana"/>
    <x v="0"/>
    <x v="4"/>
    <x v="64"/>
    <n v="2"/>
    <n v="610"/>
    <n v="1220"/>
    <n v="20"/>
    <n v="244"/>
    <n v="976"/>
    <n v="0.62"/>
    <n v="605.12"/>
    <n v="370.88"/>
    <n v="0.38"/>
    <x v="4"/>
    <x v="3"/>
    <x v="0"/>
    <d v="2026-04-30T00:00:00"/>
    <n v="5"/>
    <x v="0"/>
  </r>
  <r>
    <s v="AMZ-2026-01324"/>
    <d v="2026-04-24T00:00:00"/>
    <n v="2026"/>
    <x v="3"/>
    <s v="Q2"/>
    <s v="Friday"/>
    <s v="CUST-68529"/>
    <x v="0"/>
    <x v="31"/>
    <s v="Chhattisgarh"/>
    <x v="4"/>
    <x v="6"/>
    <x v="17"/>
    <n v="4"/>
    <n v="530"/>
    <n v="2120"/>
    <n v="0"/>
    <n v="0"/>
    <n v="2120"/>
    <n v="0.52"/>
    <n v="1102.4000000000001"/>
    <n v="1017.5999999999999"/>
    <n v="0.48"/>
    <x v="4"/>
    <x v="0"/>
    <x v="0"/>
    <d v="2026-04-26T00:00:00"/>
    <n v="4"/>
    <x v="0"/>
  </r>
  <r>
    <s v="AMZ-2026-01683"/>
    <d v="2026-04-24T00:00:00"/>
    <n v="2026"/>
    <x v="3"/>
    <s v="Q2"/>
    <s v="Friday"/>
    <s v="CUST-29410"/>
    <x v="1"/>
    <x v="1"/>
    <s v="Assam"/>
    <x v="1"/>
    <x v="4"/>
    <x v="75"/>
    <n v="3"/>
    <n v="570"/>
    <n v="1710"/>
    <n v="15"/>
    <n v="256.5"/>
    <n v="1453.5"/>
    <n v="0.62"/>
    <n v="901.17"/>
    <n v="552.33000000000004"/>
    <n v="0.38"/>
    <x v="2"/>
    <x v="3"/>
    <x v="0"/>
    <d v="2026-04-29T00:00:00"/>
    <n v="4"/>
    <x v="0"/>
  </r>
  <r>
    <s v="AMZ-2026-00893"/>
    <d v="2026-04-25T00:00:00"/>
    <n v="2026"/>
    <x v="3"/>
    <s v="Q2"/>
    <s v="Saturday"/>
    <s v="CUST-46347"/>
    <x v="1"/>
    <x v="18"/>
    <s v="Telangana"/>
    <x v="5"/>
    <x v="3"/>
    <x v="18"/>
    <n v="3"/>
    <n v="560"/>
    <n v="1680"/>
    <n v="15"/>
    <n v="252"/>
    <n v="1428"/>
    <n v="0.5"/>
    <n v="714"/>
    <n v="714"/>
    <n v="0.5"/>
    <x v="4"/>
    <x v="3"/>
    <x v="0"/>
    <d v="2026-04-27T00:00:00"/>
    <n v="5"/>
    <x v="0"/>
  </r>
  <r>
    <s v="AMZ-2026-00908"/>
    <d v="2026-04-25T00:00:00"/>
    <n v="2026"/>
    <x v="3"/>
    <s v="Q2"/>
    <s v="Saturday"/>
    <s v="CUST-58368"/>
    <x v="0"/>
    <x v="0"/>
    <s v="Rajasthan"/>
    <x v="0"/>
    <x v="5"/>
    <x v="14"/>
    <n v="3"/>
    <n v="45070"/>
    <n v="135210"/>
    <n v="30"/>
    <n v="40563"/>
    <n v="94647"/>
    <n v="0.57999999999999996"/>
    <n v="54895.259999999995"/>
    <n v="39751.740000000005"/>
    <n v="0.42000000000000004"/>
    <x v="5"/>
    <x v="2"/>
    <x v="0"/>
    <d v="2026-05-02T00:00:00"/>
    <n v="3"/>
    <x v="0"/>
  </r>
  <r>
    <s v="AMZ-2026-01454"/>
    <d v="2026-04-25T00:00:00"/>
    <n v="2026"/>
    <x v="3"/>
    <s v="Q2"/>
    <s v="Saturday"/>
    <s v="CUST-65255"/>
    <x v="0"/>
    <x v="22"/>
    <s v="Haryana"/>
    <x v="0"/>
    <x v="3"/>
    <x v="16"/>
    <n v="2"/>
    <n v="1900"/>
    <n v="3800"/>
    <n v="5"/>
    <n v="190"/>
    <n v="3610"/>
    <n v="0.5"/>
    <n v="1805"/>
    <n v="1805"/>
    <n v="0.5"/>
    <x v="2"/>
    <x v="3"/>
    <x v="3"/>
    <m/>
    <m/>
    <x v="1"/>
  </r>
  <r>
    <s v="AMZ-2026-00245"/>
    <d v="2026-04-26T00:00:00"/>
    <n v="2026"/>
    <x v="3"/>
    <s v="Q2"/>
    <s v="Sunday"/>
    <s v="CUST-65296"/>
    <x v="0"/>
    <x v="15"/>
    <s v="Kerala"/>
    <x v="5"/>
    <x v="4"/>
    <x v="25"/>
    <n v="5"/>
    <n v="460"/>
    <n v="2300"/>
    <n v="30"/>
    <n v="690"/>
    <n v="1610"/>
    <n v="0.62"/>
    <n v="998.2"/>
    <n v="611.79999999999995"/>
    <n v="0.37999999999999995"/>
    <x v="5"/>
    <x v="2"/>
    <x v="0"/>
    <d v="2026-04-30T00:00:00"/>
    <n v="4"/>
    <x v="0"/>
  </r>
  <r>
    <s v="AMZ-2026-01145"/>
    <d v="2026-04-26T00:00:00"/>
    <n v="2026"/>
    <x v="3"/>
    <s v="Q2"/>
    <s v="Sunday"/>
    <s v="CUST-18675"/>
    <x v="1"/>
    <x v="31"/>
    <s v="Chhattisgarh"/>
    <x v="4"/>
    <x v="4"/>
    <x v="50"/>
    <n v="4"/>
    <n v="950"/>
    <n v="3800"/>
    <n v="20"/>
    <n v="760"/>
    <n v="3040"/>
    <n v="0.62"/>
    <n v="1884.8"/>
    <n v="1155.2"/>
    <n v="0.38"/>
    <x v="5"/>
    <x v="1"/>
    <x v="0"/>
    <d v="2026-05-02T00:00:00"/>
    <n v="3"/>
    <x v="0"/>
  </r>
  <r>
    <s v="AMZ-2026-01429"/>
    <d v="2026-04-26T00:00:00"/>
    <n v="2026"/>
    <x v="3"/>
    <s v="Q2"/>
    <s v="Sunday"/>
    <s v="CUST-34050"/>
    <x v="1"/>
    <x v="3"/>
    <s v="Goa"/>
    <x v="2"/>
    <x v="5"/>
    <x v="65"/>
    <n v="5"/>
    <n v="8260"/>
    <n v="41300"/>
    <n v="5"/>
    <n v="2065"/>
    <n v="39235"/>
    <n v="0.57999999999999996"/>
    <n v="22756.3"/>
    <n v="16478.7"/>
    <n v="0.42000000000000004"/>
    <x v="6"/>
    <x v="3"/>
    <x v="1"/>
    <d v="2026-04-30T00:00:00"/>
    <m/>
    <x v="0"/>
  </r>
  <r>
    <s v="AMZ-2026-00806"/>
    <d v="2026-04-27T00:00:00"/>
    <n v="2026"/>
    <x v="3"/>
    <s v="Q2"/>
    <s v="Monday"/>
    <s v="CUST-97841"/>
    <x v="0"/>
    <x v="33"/>
    <s v="Madhya Pradesh"/>
    <x v="2"/>
    <x v="2"/>
    <x v="13"/>
    <n v="3"/>
    <n v="4360"/>
    <n v="13080"/>
    <n v="10"/>
    <n v="1308"/>
    <n v="11772"/>
    <n v="0.45"/>
    <n v="5297.4000000000005"/>
    <n v="6474.5999999999995"/>
    <n v="0.54999999999999993"/>
    <x v="1"/>
    <x v="1"/>
    <x v="0"/>
    <d v="2026-04-30T00:00:00"/>
    <n v="5"/>
    <x v="0"/>
  </r>
  <r>
    <s v="AMZ-2026-00953"/>
    <d v="2026-04-27T00:00:00"/>
    <n v="2026"/>
    <x v="3"/>
    <s v="Q2"/>
    <s v="Monday"/>
    <s v="CUST-12011"/>
    <x v="0"/>
    <x v="0"/>
    <s v="Rajasthan"/>
    <x v="0"/>
    <x v="5"/>
    <x v="46"/>
    <n v="5"/>
    <n v="3620"/>
    <n v="18100"/>
    <n v="0"/>
    <n v="0"/>
    <n v="18100"/>
    <n v="0.57999999999999996"/>
    <n v="10498"/>
    <n v="7602"/>
    <n v="0.42"/>
    <x v="6"/>
    <x v="2"/>
    <x v="2"/>
    <m/>
    <m/>
    <x v="0"/>
  </r>
  <r>
    <s v="AMZ-2026-00470"/>
    <d v="2026-04-28T00:00:00"/>
    <n v="2026"/>
    <x v="3"/>
    <s v="Q2"/>
    <s v="Tuesday"/>
    <s v="CUST-34890"/>
    <x v="1"/>
    <x v="55"/>
    <s v="Uttar Pradesh"/>
    <x v="0"/>
    <x v="3"/>
    <x v="54"/>
    <n v="3"/>
    <n v="3150"/>
    <n v="9450"/>
    <n v="0"/>
    <n v="0"/>
    <n v="9450"/>
    <n v="0.5"/>
    <n v="4725"/>
    <n v="4725"/>
    <n v="0.5"/>
    <x v="4"/>
    <x v="1"/>
    <x v="2"/>
    <m/>
    <m/>
    <x v="0"/>
  </r>
  <r>
    <s v="AMZ-2026-00742"/>
    <d v="2026-04-28T00:00:00"/>
    <n v="2026"/>
    <x v="3"/>
    <s v="Q2"/>
    <s v="Tuesday"/>
    <s v="CUST-30926"/>
    <x v="0"/>
    <x v="27"/>
    <s v="West Bengal"/>
    <x v="3"/>
    <x v="2"/>
    <x v="24"/>
    <n v="2"/>
    <n v="4080"/>
    <n v="8160"/>
    <n v="25"/>
    <n v="2040"/>
    <n v="6120"/>
    <n v="0.45"/>
    <n v="2754"/>
    <n v="3366"/>
    <n v="0.55000000000000004"/>
    <x v="2"/>
    <x v="2"/>
    <x v="0"/>
    <d v="2026-04-29T00:00:00"/>
    <n v="4"/>
    <x v="0"/>
  </r>
  <r>
    <s v="AMZ-2026-00050"/>
    <d v="2026-04-29T00:00:00"/>
    <n v="2026"/>
    <x v="3"/>
    <s v="Q2"/>
    <s v="Wednesday"/>
    <s v="CUST-69429"/>
    <x v="1"/>
    <x v="8"/>
    <s v="Delhi"/>
    <x v="0"/>
    <x v="7"/>
    <x v="36"/>
    <n v="5"/>
    <n v="8720"/>
    <n v="43600"/>
    <n v="30"/>
    <n v="13080"/>
    <n v="30520"/>
    <n v="0.48"/>
    <n v="14649.6"/>
    <n v="15870.4"/>
    <n v="0.52"/>
    <x v="2"/>
    <x v="0"/>
    <x v="0"/>
    <d v="2026-05-03T00:00:00"/>
    <n v="3"/>
    <x v="0"/>
  </r>
  <r>
    <s v="AMZ-2026-00602"/>
    <d v="2026-04-29T00:00:00"/>
    <n v="2026"/>
    <x v="3"/>
    <s v="Q2"/>
    <s v="Wednesday"/>
    <s v="CUST-58351"/>
    <x v="0"/>
    <x v="54"/>
    <s v="Manipur"/>
    <x v="1"/>
    <x v="1"/>
    <x v="21"/>
    <n v="1"/>
    <n v="1100"/>
    <n v="1100"/>
    <n v="20"/>
    <n v="220"/>
    <n v="880"/>
    <n v="0.35"/>
    <n v="308"/>
    <n v="572"/>
    <n v="0.65"/>
    <x v="0"/>
    <x v="2"/>
    <x v="0"/>
    <d v="2026-04-30T00:00:00"/>
    <n v="3"/>
    <x v="0"/>
  </r>
  <r>
    <s v="AMZ-2026-00857"/>
    <d v="2026-04-29T00:00:00"/>
    <n v="2026"/>
    <x v="3"/>
    <s v="Q2"/>
    <s v="Wednesday"/>
    <s v="CUST-38221"/>
    <x v="1"/>
    <x v="20"/>
    <s v="Maharashtra"/>
    <x v="2"/>
    <x v="3"/>
    <x v="42"/>
    <n v="1"/>
    <n v="1860"/>
    <n v="1860"/>
    <n v="30"/>
    <n v="558"/>
    <n v="1302"/>
    <n v="0.5"/>
    <n v="651"/>
    <n v="651"/>
    <n v="0.5"/>
    <x v="1"/>
    <x v="0"/>
    <x v="2"/>
    <m/>
    <m/>
    <x v="0"/>
  </r>
  <r>
    <s v="AMZ-2026-01595"/>
    <d v="2026-04-29T00:00:00"/>
    <n v="2026"/>
    <x v="3"/>
    <s v="Q2"/>
    <s v="Wednesday"/>
    <s v="CUST-45400"/>
    <x v="1"/>
    <x v="46"/>
    <s v="Delhi"/>
    <x v="0"/>
    <x v="7"/>
    <x v="37"/>
    <n v="3"/>
    <n v="7930"/>
    <n v="23790"/>
    <n v="25"/>
    <n v="5947.5"/>
    <n v="17842.5"/>
    <n v="0.48"/>
    <n v="8564.4"/>
    <n v="9278.1"/>
    <n v="0.52"/>
    <x v="1"/>
    <x v="3"/>
    <x v="3"/>
    <m/>
    <m/>
    <x v="1"/>
  </r>
  <r>
    <s v="AMZ-2026-01614"/>
    <d v="2026-04-29T00:00:00"/>
    <n v="2026"/>
    <x v="3"/>
    <s v="Q2"/>
    <s v="Wednesday"/>
    <s v="CUST-67654"/>
    <x v="1"/>
    <x v="30"/>
    <s v="Punjab"/>
    <x v="0"/>
    <x v="2"/>
    <x v="23"/>
    <n v="4"/>
    <n v="3300"/>
    <n v="13200"/>
    <n v="0"/>
    <n v="0"/>
    <n v="13200"/>
    <n v="0.45"/>
    <n v="5940"/>
    <n v="7260"/>
    <n v="0.55000000000000004"/>
    <x v="1"/>
    <x v="3"/>
    <x v="1"/>
    <d v="2026-04-30T00:00:00"/>
    <m/>
    <x v="0"/>
  </r>
  <r>
    <s v="AMZ-2026-01033"/>
    <d v="2026-04-30T00:00:00"/>
    <n v="2026"/>
    <x v="3"/>
    <s v="Q2"/>
    <s v="Thursday"/>
    <s v="CUST-52840"/>
    <x v="0"/>
    <x v="28"/>
    <s v="West Bengal"/>
    <x v="3"/>
    <x v="5"/>
    <x v="52"/>
    <n v="2"/>
    <n v="80930"/>
    <n v="161860"/>
    <n v="0"/>
    <n v="0"/>
    <n v="161860"/>
    <n v="0.57999999999999996"/>
    <n v="93878.799999999988"/>
    <n v="67981.200000000012"/>
    <n v="0.4200000000000001"/>
    <x v="1"/>
    <x v="3"/>
    <x v="3"/>
    <m/>
    <m/>
    <x v="1"/>
  </r>
  <r>
    <s v="AMZ-2026-00130"/>
    <d v="2026-05-01T00:00:00"/>
    <n v="2026"/>
    <x v="4"/>
    <s v="Q2"/>
    <s v="Friday"/>
    <s v="CUST-70946"/>
    <x v="0"/>
    <x v="39"/>
    <s v="Odisha"/>
    <x v="3"/>
    <x v="0"/>
    <x v="68"/>
    <n v="2"/>
    <n v="560"/>
    <n v="1120"/>
    <n v="30"/>
    <n v="336"/>
    <n v="784"/>
    <n v="0.47"/>
    <n v="368.47999999999996"/>
    <n v="415.52000000000004"/>
    <n v="0.53"/>
    <x v="3"/>
    <x v="1"/>
    <x v="1"/>
    <d v="2026-05-08T00:00:00"/>
    <m/>
    <x v="0"/>
  </r>
  <r>
    <s v="AMZ-2026-00172"/>
    <d v="2026-05-01T00:00:00"/>
    <n v="2026"/>
    <x v="4"/>
    <s v="Q2"/>
    <s v="Friday"/>
    <s v="CUST-70515"/>
    <x v="1"/>
    <x v="8"/>
    <s v="Delhi"/>
    <x v="0"/>
    <x v="3"/>
    <x v="47"/>
    <n v="5"/>
    <n v="4560"/>
    <n v="22800"/>
    <n v="25"/>
    <n v="5700"/>
    <n v="17100"/>
    <n v="0.5"/>
    <n v="8550"/>
    <n v="8550"/>
    <n v="0.5"/>
    <x v="1"/>
    <x v="1"/>
    <x v="1"/>
    <d v="2026-05-05T00:00:00"/>
    <m/>
    <x v="0"/>
  </r>
  <r>
    <s v="AMZ-2026-00448"/>
    <d v="2026-05-01T00:00:00"/>
    <n v="2026"/>
    <x v="4"/>
    <s v="Q2"/>
    <s v="Friday"/>
    <s v="CUST-88222"/>
    <x v="0"/>
    <x v="4"/>
    <s v="Madhya Pradesh"/>
    <x v="2"/>
    <x v="4"/>
    <x v="78"/>
    <n v="1"/>
    <n v="260"/>
    <n v="260"/>
    <n v="25"/>
    <n v="65"/>
    <n v="195"/>
    <n v="0.62"/>
    <n v="120.9"/>
    <n v="74.099999999999994"/>
    <n v="0.37999999999999995"/>
    <x v="5"/>
    <x v="0"/>
    <x v="2"/>
    <m/>
    <m/>
    <x v="0"/>
  </r>
  <r>
    <s v="AMZ-2026-00792"/>
    <d v="2026-05-01T00:00:00"/>
    <n v="2026"/>
    <x v="4"/>
    <s v="Q2"/>
    <s v="Friday"/>
    <s v="CUST-72402"/>
    <x v="0"/>
    <x v="17"/>
    <s v="Rajasthan"/>
    <x v="0"/>
    <x v="4"/>
    <x v="72"/>
    <n v="2"/>
    <n v="750"/>
    <n v="1500"/>
    <n v="10"/>
    <n v="150"/>
    <n v="1350"/>
    <n v="0.62"/>
    <n v="837"/>
    <n v="513"/>
    <n v="0.38"/>
    <x v="0"/>
    <x v="0"/>
    <x v="0"/>
    <d v="2026-05-06T00:00:00"/>
    <n v="5"/>
    <x v="0"/>
  </r>
  <r>
    <s v="AMZ-2026-00940"/>
    <d v="2026-05-01T00:00:00"/>
    <n v="2026"/>
    <x v="4"/>
    <s v="Q2"/>
    <s v="Friday"/>
    <s v="CUST-41946"/>
    <x v="1"/>
    <x v="27"/>
    <s v="West Bengal"/>
    <x v="3"/>
    <x v="5"/>
    <x v="65"/>
    <n v="5"/>
    <n v="18940"/>
    <n v="94700"/>
    <n v="15"/>
    <n v="14205"/>
    <n v="80495"/>
    <n v="0.57999999999999996"/>
    <n v="46687.1"/>
    <n v="33807.9"/>
    <n v="0.42000000000000004"/>
    <x v="5"/>
    <x v="2"/>
    <x v="0"/>
    <d v="2026-05-07T00:00:00"/>
    <n v="4"/>
    <x v="0"/>
  </r>
  <r>
    <s v="AMZ-2026-01160"/>
    <d v="2026-05-01T00:00:00"/>
    <n v="2026"/>
    <x v="4"/>
    <s v="Q2"/>
    <s v="Friday"/>
    <s v="CUST-36685"/>
    <x v="0"/>
    <x v="17"/>
    <s v="Rajasthan"/>
    <x v="0"/>
    <x v="6"/>
    <x v="39"/>
    <n v="2"/>
    <n v="4610"/>
    <n v="9220"/>
    <n v="10"/>
    <n v="922"/>
    <n v="8298"/>
    <n v="0.52"/>
    <n v="4314.96"/>
    <n v="3983.04"/>
    <n v="0.48"/>
    <x v="2"/>
    <x v="3"/>
    <x v="3"/>
    <m/>
    <m/>
    <x v="1"/>
  </r>
  <r>
    <s v="AMZ-2026-00950"/>
    <d v="2026-05-02T00:00:00"/>
    <n v="2026"/>
    <x v="4"/>
    <s v="Q2"/>
    <s v="Saturday"/>
    <s v="CUST-12011"/>
    <x v="0"/>
    <x v="0"/>
    <s v="Rajasthan"/>
    <x v="0"/>
    <x v="5"/>
    <x v="32"/>
    <n v="3"/>
    <n v="12830"/>
    <n v="38490"/>
    <n v="10"/>
    <n v="3849"/>
    <n v="34641"/>
    <n v="0.57999999999999996"/>
    <n v="20091.78"/>
    <n v="14549.220000000001"/>
    <n v="0.42000000000000004"/>
    <x v="0"/>
    <x v="3"/>
    <x v="2"/>
    <m/>
    <m/>
    <x v="0"/>
  </r>
  <r>
    <s v="AMZ-2026-01110"/>
    <d v="2026-05-02T00:00:00"/>
    <n v="2026"/>
    <x v="4"/>
    <s v="Q2"/>
    <s v="Saturday"/>
    <s v="CUST-67939"/>
    <x v="1"/>
    <x v="30"/>
    <s v="Punjab"/>
    <x v="0"/>
    <x v="5"/>
    <x v="32"/>
    <n v="1"/>
    <n v="34480"/>
    <n v="34480"/>
    <n v="20"/>
    <n v="6896"/>
    <n v="27584"/>
    <n v="0.57999999999999996"/>
    <n v="15998.72"/>
    <n v="11585.28"/>
    <n v="0.42000000000000004"/>
    <x v="3"/>
    <x v="1"/>
    <x v="4"/>
    <m/>
    <m/>
    <x v="0"/>
  </r>
  <r>
    <s v="AMZ-2026-01485"/>
    <d v="2026-05-02T00:00:00"/>
    <n v="2026"/>
    <x v="4"/>
    <s v="Q2"/>
    <s v="Saturday"/>
    <s v="CUST-97900"/>
    <x v="0"/>
    <x v="38"/>
    <s v="Gujarat"/>
    <x v="2"/>
    <x v="2"/>
    <x v="61"/>
    <n v="4"/>
    <n v="2820"/>
    <n v="11280"/>
    <n v="10"/>
    <n v="1128"/>
    <n v="10152"/>
    <n v="0.45"/>
    <n v="4568.4000000000005"/>
    <n v="5583.5999999999995"/>
    <n v="0.54999999999999993"/>
    <x v="2"/>
    <x v="0"/>
    <x v="0"/>
    <d v="2026-05-04T00:00:00"/>
    <n v="3"/>
    <x v="0"/>
  </r>
  <r>
    <s v="AMZ-2026-01695"/>
    <d v="2026-05-02T00:00:00"/>
    <n v="2026"/>
    <x v="4"/>
    <s v="Q2"/>
    <s v="Saturday"/>
    <s v="CUST-26361"/>
    <x v="1"/>
    <x v="18"/>
    <s v="Telangana"/>
    <x v="5"/>
    <x v="5"/>
    <x v="83"/>
    <n v="1"/>
    <n v="32570"/>
    <n v="32570"/>
    <n v="0"/>
    <n v="0"/>
    <n v="32570"/>
    <n v="0.57999999999999996"/>
    <n v="18890.599999999999"/>
    <n v="13679.400000000001"/>
    <n v="0.42000000000000004"/>
    <x v="1"/>
    <x v="2"/>
    <x v="1"/>
    <d v="2026-05-09T00:00:00"/>
    <m/>
    <x v="0"/>
  </r>
  <r>
    <s v="AMZ-2026-00529"/>
    <d v="2026-05-03T00:00:00"/>
    <n v="2026"/>
    <x v="4"/>
    <s v="Q2"/>
    <s v="Sunday"/>
    <s v="CUST-85456"/>
    <x v="0"/>
    <x v="22"/>
    <s v="Delhi"/>
    <x v="0"/>
    <x v="0"/>
    <x v="76"/>
    <n v="3"/>
    <n v="3570"/>
    <n v="10710"/>
    <n v="0"/>
    <n v="0"/>
    <n v="10710"/>
    <n v="0.47"/>
    <n v="5033.7"/>
    <n v="5676.3"/>
    <n v="0.53"/>
    <x v="0"/>
    <x v="3"/>
    <x v="0"/>
    <d v="2026-05-10T00:00:00"/>
    <n v="5"/>
    <x v="0"/>
  </r>
  <r>
    <s v="AMZ-2026-00714"/>
    <d v="2026-05-03T00:00:00"/>
    <n v="2026"/>
    <x v="4"/>
    <s v="Q2"/>
    <s v="Sunday"/>
    <s v="CUST-30635"/>
    <x v="1"/>
    <x v="47"/>
    <s v="Gujarat"/>
    <x v="2"/>
    <x v="1"/>
    <x v="66"/>
    <n v="5"/>
    <n v="560"/>
    <n v="2800"/>
    <n v="10"/>
    <n v="280"/>
    <n v="2520"/>
    <n v="0.35"/>
    <n v="882"/>
    <n v="1638"/>
    <n v="0.65"/>
    <x v="0"/>
    <x v="0"/>
    <x v="3"/>
    <m/>
    <m/>
    <x v="1"/>
  </r>
  <r>
    <s v="AMZ-2026-00723"/>
    <d v="2026-05-03T00:00:00"/>
    <n v="2026"/>
    <x v="4"/>
    <s v="Q2"/>
    <s v="Sunday"/>
    <s v="CUST-63354"/>
    <x v="0"/>
    <x v="17"/>
    <s v="Rajasthan"/>
    <x v="0"/>
    <x v="5"/>
    <x v="32"/>
    <n v="4"/>
    <n v="65950"/>
    <n v="263800"/>
    <n v="0"/>
    <n v="0"/>
    <n v="263800"/>
    <n v="0.57999999999999996"/>
    <n v="153004"/>
    <n v="110796"/>
    <n v="0.42"/>
    <x v="5"/>
    <x v="1"/>
    <x v="1"/>
    <d v="2026-05-04T00:00:00"/>
    <m/>
    <x v="0"/>
  </r>
  <r>
    <s v="AMZ-2026-00782"/>
    <d v="2026-05-03T00:00:00"/>
    <n v="2026"/>
    <x v="4"/>
    <s v="Q2"/>
    <s v="Sunday"/>
    <s v="CUST-89129"/>
    <x v="1"/>
    <x v="28"/>
    <s v="West Bengal"/>
    <x v="3"/>
    <x v="7"/>
    <x v="29"/>
    <n v="2"/>
    <n v="2910"/>
    <n v="5820"/>
    <n v="25"/>
    <n v="1455"/>
    <n v="4365"/>
    <n v="0.48"/>
    <n v="2095.1999999999998"/>
    <n v="2269.8000000000002"/>
    <n v="0.52"/>
    <x v="1"/>
    <x v="0"/>
    <x v="2"/>
    <m/>
    <m/>
    <x v="0"/>
  </r>
  <r>
    <s v="AMZ-2026-00842"/>
    <d v="2026-05-03T00:00:00"/>
    <n v="2026"/>
    <x v="4"/>
    <s v="Q2"/>
    <s v="Sunday"/>
    <s v="CUST-85674"/>
    <x v="0"/>
    <x v="21"/>
    <s v="Meghalaya"/>
    <x v="1"/>
    <x v="1"/>
    <x v="20"/>
    <n v="1"/>
    <n v="1140"/>
    <n v="1140"/>
    <n v="0"/>
    <n v="0"/>
    <n v="1140"/>
    <n v="0.35"/>
    <n v="399"/>
    <n v="741"/>
    <n v="0.65"/>
    <x v="2"/>
    <x v="0"/>
    <x v="0"/>
    <d v="2026-05-04T00:00:00"/>
    <n v="5"/>
    <x v="0"/>
  </r>
  <r>
    <s v="AMZ-2026-00917"/>
    <d v="2026-05-03T00:00:00"/>
    <n v="2026"/>
    <x v="4"/>
    <s v="Q2"/>
    <s v="Sunday"/>
    <s v="CUST-26551"/>
    <x v="1"/>
    <x v="10"/>
    <s v="Chhattisgarh"/>
    <x v="4"/>
    <x v="3"/>
    <x v="42"/>
    <n v="3"/>
    <n v="430"/>
    <n v="1290"/>
    <n v="25"/>
    <n v="322.5"/>
    <n v="967.5"/>
    <n v="0.5"/>
    <n v="483.75"/>
    <n v="483.75"/>
    <n v="0.5"/>
    <x v="5"/>
    <x v="3"/>
    <x v="0"/>
    <d v="2026-05-08T00:00:00"/>
    <n v="4"/>
    <x v="0"/>
  </r>
  <r>
    <s v="AMZ-2026-01034"/>
    <d v="2026-05-03T00:00:00"/>
    <n v="2026"/>
    <x v="4"/>
    <s v="Q2"/>
    <s v="Sunday"/>
    <s v="CUST-52840"/>
    <x v="0"/>
    <x v="28"/>
    <s v="West Bengal"/>
    <x v="3"/>
    <x v="2"/>
    <x v="61"/>
    <n v="5"/>
    <n v="3390"/>
    <n v="16950"/>
    <n v="25"/>
    <n v="4237.5"/>
    <n v="12712.5"/>
    <n v="0.45"/>
    <n v="5720.625"/>
    <n v="6991.875"/>
    <n v="0.55000000000000004"/>
    <x v="6"/>
    <x v="0"/>
    <x v="0"/>
    <d v="2026-05-10T00:00:00"/>
    <n v="4"/>
    <x v="0"/>
  </r>
  <r>
    <s v="AMZ-2026-01067"/>
    <d v="2026-05-03T00:00:00"/>
    <n v="2026"/>
    <x v="4"/>
    <s v="Q2"/>
    <s v="Sunday"/>
    <s v="CUST-64165"/>
    <x v="0"/>
    <x v="10"/>
    <s v="Chhattisgarh"/>
    <x v="4"/>
    <x v="5"/>
    <x v="84"/>
    <n v="4"/>
    <n v="52120"/>
    <n v="208480"/>
    <n v="5"/>
    <n v="10424"/>
    <n v="198056"/>
    <n v="0.57999999999999996"/>
    <n v="114872.48"/>
    <n v="83183.520000000004"/>
    <n v="0.42000000000000004"/>
    <x v="0"/>
    <x v="3"/>
    <x v="0"/>
    <d v="2026-05-08T00:00:00"/>
    <n v="5"/>
    <x v="0"/>
  </r>
  <r>
    <s v="AMZ-2026-01431"/>
    <d v="2026-05-03T00:00:00"/>
    <n v="2026"/>
    <x v="4"/>
    <s v="Q2"/>
    <s v="Sunday"/>
    <s v="CUST-34050"/>
    <x v="1"/>
    <x v="3"/>
    <s v="Goa"/>
    <x v="2"/>
    <x v="6"/>
    <x v="45"/>
    <n v="3"/>
    <n v="4660"/>
    <n v="13980"/>
    <n v="10"/>
    <n v="1398"/>
    <n v="12582"/>
    <n v="0.52"/>
    <n v="6542.64"/>
    <n v="6039.36"/>
    <n v="0.48"/>
    <x v="3"/>
    <x v="1"/>
    <x v="0"/>
    <d v="2026-05-10T00:00:00"/>
    <n v="5"/>
    <x v="0"/>
  </r>
  <r>
    <s v="AMZ-2026-01471"/>
    <d v="2026-05-03T00:00:00"/>
    <n v="2026"/>
    <x v="4"/>
    <s v="Q2"/>
    <s v="Sunday"/>
    <s v="CUST-54092"/>
    <x v="1"/>
    <x v="32"/>
    <s v="Jharkhand"/>
    <x v="3"/>
    <x v="7"/>
    <x v="36"/>
    <n v="5"/>
    <n v="7700"/>
    <n v="38500"/>
    <n v="10"/>
    <n v="3850"/>
    <n v="34650"/>
    <n v="0.48"/>
    <n v="16632"/>
    <n v="18018"/>
    <n v="0.52"/>
    <x v="5"/>
    <x v="1"/>
    <x v="2"/>
    <m/>
    <m/>
    <x v="0"/>
  </r>
  <r>
    <s v="AMZ-2026-01490"/>
    <d v="2026-05-03T00:00:00"/>
    <n v="2026"/>
    <x v="4"/>
    <s v="Q2"/>
    <s v="Sunday"/>
    <s v="CUST-13365"/>
    <x v="1"/>
    <x v="0"/>
    <s v="Rajasthan"/>
    <x v="0"/>
    <x v="6"/>
    <x v="35"/>
    <n v="3"/>
    <n v="2290"/>
    <n v="6870"/>
    <n v="0"/>
    <n v="0"/>
    <n v="6870"/>
    <n v="0.52"/>
    <n v="3572.4"/>
    <n v="3297.6"/>
    <n v="0.48"/>
    <x v="2"/>
    <x v="2"/>
    <x v="0"/>
    <d v="2026-05-10T00:00:00"/>
    <n v="5"/>
    <x v="0"/>
  </r>
  <r>
    <s v="AMZ-2026-00103"/>
    <d v="2026-05-04T00:00:00"/>
    <n v="2026"/>
    <x v="4"/>
    <s v="Q2"/>
    <s v="Monday"/>
    <s v="CUST-62521"/>
    <x v="1"/>
    <x v="12"/>
    <s v="Andhra Pradesh"/>
    <x v="5"/>
    <x v="0"/>
    <x v="76"/>
    <n v="3"/>
    <n v="4110"/>
    <n v="12330"/>
    <n v="10"/>
    <n v="1233"/>
    <n v="11097"/>
    <n v="0.47"/>
    <n v="5215.59"/>
    <n v="5881.41"/>
    <n v="0.53"/>
    <x v="3"/>
    <x v="2"/>
    <x v="1"/>
    <d v="2026-05-05T00:00:00"/>
    <m/>
    <x v="0"/>
  </r>
  <r>
    <s v="AMZ-2026-01224"/>
    <d v="2026-05-04T00:00:00"/>
    <n v="2026"/>
    <x v="4"/>
    <s v="Q2"/>
    <s v="Monday"/>
    <s v="CUST-80545"/>
    <x v="1"/>
    <x v="43"/>
    <s v="Karnataka"/>
    <x v="5"/>
    <x v="6"/>
    <x v="62"/>
    <n v="3"/>
    <n v="5730"/>
    <n v="17190"/>
    <n v="15"/>
    <n v="2578.5"/>
    <n v="14611.5"/>
    <n v="0.52"/>
    <n v="7597.9800000000005"/>
    <n v="7013.5199999999995"/>
    <n v="0.48"/>
    <x v="0"/>
    <x v="0"/>
    <x v="4"/>
    <m/>
    <m/>
    <x v="0"/>
  </r>
  <r>
    <s v="AMZ-2026-01284"/>
    <d v="2026-05-04T00:00:00"/>
    <n v="2026"/>
    <x v="4"/>
    <s v="Q2"/>
    <s v="Monday"/>
    <s v="CUST-41285"/>
    <x v="0"/>
    <x v="25"/>
    <s v="Odisha"/>
    <x v="3"/>
    <x v="6"/>
    <x v="34"/>
    <n v="5"/>
    <n v="9860"/>
    <n v="49300"/>
    <n v="10"/>
    <n v="4930"/>
    <n v="44370"/>
    <n v="0.52"/>
    <n v="23072.400000000001"/>
    <n v="21297.599999999999"/>
    <n v="0.48"/>
    <x v="0"/>
    <x v="3"/>
    <x v="3"/>
    <m/>
    <m/>
    <x v="1"/>
  </r>
  <r>
    <s v="AMZ-2026-00028"/>
    <d v="2026-05-05T00:00:00"/>
    <n v="2026"/>
    <x v="4"/>
    <s v="Q2"/>
    <s v="Tuesday"/>
    <s v="CUST-85574"/>
    <x v="0"/>
    <x v="29"/>
    <s v="Telangana"/>
    <x v="5"/>
    <x v="5"/>
    <x v="65"/>
    <n v="1"/>
    <n v="25900"/>
    <n v="25900"/>
    <n v="20"/>
    <n v="5180"/>
    <n v="20720"/>
    <n v="0.57999999999999996"/>
    <n v="12017.599999999999"/>
    <n v="8702.4000000000015"/>
    <n v="0.4200000000000001"/>
    <x v="6"/>
    <x v="1"/>
    <x v="0"/>
    <d v="2026-05-11T00:00:00"/>
    <n v="4"/>
    <x v="0"/>
  </r>
  <r>
    <s v="AMZ-2026-00977"/>
    <d v="2026-05-05T00:00:00"/>
    <n v="2026"/>
    <x v="4"/>
    <s v="Q2"/>
    <s v="Tuesday"/>
    <s v="CUST-48254"/>
    <x v="1"/>
    <x v="0"/>
    <s v="Rajasthan"/>
    <x v="0"/>
    <x v="6"/>
    <x v="35"/>
    <n v="2"/>
    <n v="5050"/>
    <n v="10100"/>
    <n v="15"/>
    <n v="1515"/>
    <n v="8585"/>
    <n v="0.52"/>
    <n v="4464.2"/>
    <n v="4120.8"/>
    <n v="0.48000000000000004"/>
    <x v="6"/>
    <x v="2"/>
    <x v="2"/>
    <m/>
    <m/>
    <x v="0"/>
  </r>
  <r>
    <s v="AMZ-2026-01206"/>
    <d v="2026-05-05T00:00:00"/>
    <n v="2026"/>
    <x v="4"/>
    <s v="Q2"/>
    <s v="Tuesday"/>
    <s v="CUST-86099"/>
    <x v="1"/>
    <x v="33"/>
    <s v="Madhya Pradesh"/>
    <x v="2"/>
    <x v="3"/>
    <x v="81"/>
    <n v="3"/>
    <n v="3070"/>
    <n v="9210"/>
    <n v="30"/>
    <n v="2763"/>
    <n v="6447"/>
    <n v="0.5"/>
    <n v="3223.5"/>
    <n v="3223.5"/>
    <n v="0.5"/>
    <x v="3"/>
    <x v="3"/>
    <x v="4"/>
    <m/>
    <m/>
    <x v="0"/>
  </r>
  <r>
    <s v="AMZ-2026-01213"/>
    <d v="2026-05-05T00:00:00"/>
    <n v="2026"/>
    <x v="4"/>
    <s v="Q2"/>
    <s v="Tuesday"/>
    <s v="CUST-73532"/>
    <x v="0"/>
    <x v="47"/>
    <s v="Gujarat"/>
    <x v="2"/>
    <x v="2"/>
    <x v="77"/>
    <n v="5"/>
    <n v="2770"/>
    <n v="13850"/>
    <n v="25"/>
    <n v="3462.5"/>
    <n v="10387.5"/>
    <n v="0.45"/>
    <n v="4674.375"/>
    <n v="5713.125"/>
    <n v="0.55000000000000004"/>
    <x v="3"/>
    <x v="3"/>
    <x v="0"/>
    <d v="2026-05-12T00:00:00"/>
    <n v="4"/>
    <x v="0"/>
  </r>
  <r>
    <s v="AMZ-2026-01601"/>
    <d v="2026-05-05T00:00:00"/>
    <n v="2026"/>
    <x v="4"/>
    <s v="Q2"/>
    <s v="Tuesday"/>
    <s v="CUST-72021"/>
    <x v="0"/>
    <x v="50"/>
    <s v="Bihar"/>
    <x v="3"/>
    <x v="2"/>
    <x v="24"/>
    <n v="4"/>
    <n v="2340"/>
    <n v="9360"/>
    <n v="0"/>
    <n v="0"/>
    <n v="9360"/>
    <n v="0.45"/>
    <n v="4212"/>
    <n v="5148"/>
    <n v="0.55000000000000004"/>
    <x v="2"/>
    <x v="0"/>
    <x v="2"/>
    <m/>
    <m/>
    <x v="0"/>
  </r>
  <r>
    <s v="AMZ-2026-00225"/>
    <d v="2026-05-06T00:00:00"/>
    <n v="2026"/>
    <x v="4"/>
    <s v="Q2"/>
    <s v="Wednesday"/>
    <s v="CUST-83147"/>
    <x v="0"/>
    <x v="13"/>
    <s v="Uttar Pradesh"/>
    <x v="0"/>
    <x v="0"/>
    <x v="49"/>
    <n v="3"/>
    <n v="340"/>
    <n v="1020"/>
    <n v="5"/>
    <n v="51"/>
    <n v="969"/>
    <n v="0.47"/>
    <n v="455.42999999999995"/>
    <n v="513.57000000000005"/>
    <n v="0.53"/>
    <x v="5"/>
    <x v="0"/>
    <x v="0"/>
    <d v="2026-05-12T00:00:00"/>
    <n v="5"/>
    <x v="0"/>
  </r>
  <r>
    <s v="AMZ-2026-00577"/>
    <d v="2026-05-06T00:00:00"/>
    <n v="2026"/>
    <x v="4"/>
    <s v="Q2"/>
    <s v="Wednesday"/>
    <s v="CUST-82140"/>
    <x v="0"/>
    <x v="1"/>
    <s v="Assam"/>
    <x v="1"/>
    <x v="7"/>
    <x v="22"/>
    <n v="1"/>
    <n v="8830"/>
    <n v="8830"/>
    <n v="0"/>
    <n v="0"/>
    <n v="8830"/>
    <n v="0.48"/>
    <n v="4238.3999999999996"/>
    <n v="4591.6000000000004"/>
    <n v="0.52"/>
    <x v="2"/>
    <x v="3"/>
    <x v="2"/>
    <m/>
    <m/>
    <x v="0"/>
  </r>
  <r>
    <s v="AMZ-2026-00732"/>
    <d v="2026-05-06T00:00:00"/>
    <n v="2026"/>
    <x v="4"/>
    <s v="Q2"/>
    <s v="Wednesday"/>
    <s v="CUST-72746"/>
    <x v="0"/>
    <x v="31"/>
    <s v="Chhattisgarh"/>
    <x v="4"/>
    <x v="1"/>
    <x v="3"/>
    <n v="2"/>
    <n v="460"/>
    <n v="920"/>
    <n v="10"/>
    <n v="92"/>
    <n v="828"/>
    <n v="0.35"/>
    <n v="289.79999999999995"/>
    <n v="538.20000000000005"/>
    <n v="0.65"/>
    <x v="0"/>
    <x v="1"/>
    <x v="2"/>
    <m/>
    <m/>
    <x v="0"/>
  </r>
  <r>
    <s v="AMZ-2026-00868"/>
    <d v="2026-05-06T00:00:00"/>
    <n v="2026"/>
    <x v="4"/>
    <s v="Q2"/>
    <s v="Wednesday"/>
    <s v="CUST-31992"/>
    <x v="1"/>
    <x v="34"/>
    <s v="Meghalaya"/>
    <x v="1"/>
    <x v="0"/>
    <x v="76"/>
    <n v="2"/>
    <n v="6490"/>
    <n v="12980"/>
    <n v="30"/>
    <n v="3894"/>
    <n v="9086"/>
    <n v="0.47"/>
    <n v="4270.42"/>
    <n v="4815.58"/>
    <n v="0.53"/>
    <x v="3"/>
    <x v="0"/>
    <x v="0"/>
    <d v="2026-05-13T00:00:00"/>
    <n v="4"/>
    <x v="0"/>
  </r>
  <r>
    <s v="AMZ-2026-00589"/>
    <d v="2026-05-07T00:00:00"/>
    <n v="2026"/>
    <x v="4"/>
    <s v="Q2"/>
    <s v="Thursday"/>
    <s v="CUST-95256"/>
    <x v="1"/>
    <x v="6"/>
    <s v="Assam"/>
    <x v="1"/>
    <x v="2"/>
    <x v="61"/>
    <n v="1"/>
    <n v="1290"/>
    <n v="1290"/>
    <n v="30"/>
    <n v="387"/>
    <n v="903"/>
    <n v="0.45"/>
    <n v="406.35"/>
    <n v="496.65"/>
    <n v="0.54999999999999993"/>
    <x v="0"/>
    <x v="3"/>
    <x v="3"/>
    <m/>
    <m/>
    <x v="1"/>
  </r>
  <r>
    <s v="AMZ-2026-00206"/>
    <d v="2026-05-08T00:00:00"/>
    <n v="2026"/>
    <x v="4"/>
    <s v="Q2"/>
    <s v="Friday"/>
    <s v="CUST-13278"/>
    <x v="1"/>
    <x v="1"/>
    <s v="Assam"/>
    <x v="1"/>
    <x v="6"/>
    <x v="62"/>
    <n v="4"/>
    <n v="2450"/>
    <n v="9800"/>
    <n v="0"/>
    <n v="0"/>
    <n v="9800"/>
    <n v="0.52"/>
    <n v="5096"/>
    <n v="4704"/>
    <n v="0.48"/>
    <x v="5"/>
    <x v="0"/>
    <x v="4"/>
    <m/>
    <m/>
    <x v="0"/>
  </r>
  <r>
    <s v="AMZ-2026-00396"/>
    <d v="2026-05-08T00:00:00"/>
    <n v="2026"/>
    <x v="4"/>
    <s v="Q2"/>
    <s v="Friday"/>
    <s v="CUST-83920"/>
    <x v="0"/>
    <x v="52"/>
    <s v="Tripura"/>
    <x v="1"/>
    <x v="5"/>
    <x v="82"/>
    <n v="3"/>
    <n v="70640"/>
    <n v="211920"/>
    <n v="15"/>
    <n v="31788"/>
    <n v="180132"/>
    <n v="0.57999999999999996"/>
    <n v="104476.56"/>
    <n v="75655.44"/>
    <n v="0.42000000000000004"/>
    <x v="5"/>
    <x v="3"/>
    <x v="0"/>
    <d v="2026-05-11T00:00:00"/>
    <n v="4"/>
    <x v="0"/>
  </r>
  <r>
    <s v="AMZ-2026-01205"/>
    <d v="2026-05-08T00:00:00"/>
    <n v="2026"/>
    <x v="4"/>
    <s v="Q2"/>
    <s v="Friday"/>
    <s v="CUST-20561"/>
    <x v="1"/>
    <x v="20"/>
    <s v="Maharashtra"/>
    <x v="2"/>
    <x v="1"/>
    <x v="66"/>
    <n v="4"/>
    <n v="860"/>
    <n v="3440"/>
    <n v="30"/>
    <n v="1032"/>
    <n v="2408"/>
    <n v="0.35"/>
    <n v="842.8"/>
    <n v="1565.2"/>
    <n v="0.65"/>
    <x v="3"/>
    <x v="2"/>
    <x v="0"/>
    <d v="2026-05-10T00:00:00"/>
    <n v="4"/>
    <x v="0"/>
  </r>
  <r>
    <s v="AMZ-2026-01473"/>
    <d v="2026-05-08T00:00:00"/>
    <n v="2026"/>
    <x v="4"/>
    <s v="Q2"/>
    <s v="Friday"/>
    <s v="CUST-54092"/>
    <x v="1"/>
    <x v="32"/>
    <s v="Jharkhand"/>
    <x v="3"/>
    <x v="5"/>
    <x v="83"/>
    <n v="4"/>
    <n v="86830"/>
    <n v="347320"/>
    <n v="0"/>
    <n v="0"/>
    <n v="347320"/>
    <n v="0.57999999999999996"/>
    <n v="201445.59999999998"/>
    <n v="145874.40000000002"/>
    <n v="0.42000000000000004"/>
    <x v="2"/>
    <x v="2"/>
    <x v="1"/>
    <d v="2026-05-10T00:00:00"/>
    <m/>
    <x v="0"/>
  </r>
  <r>
    <s v="AMZ-2026-00053"/>
    <d v="2026-05-09T00:00:00"/>
    <n v="2026"/>
    <x v="4"/>
    <s v="Q2"/>
    <s v="Saturday"/>
    <s v="CUST-69429"/>
    <x v="1"/>
    <x v="8"/>
    <s v="Delhi"/>
    <x v="0"/>
    <x v="0"/>
    <x v="8"/>
    <n v="4"/>
    <n v="2690"/>
    <n v="10760"/>
    <n v="30"/>
    <n v="3228"/>
    <n v="7532"/>
    <n v="0.47"/>
    <n v="3540.04"/>
    <n v="3991.96"/>
    <n v="0.53"/>
    <x v="5"/>
    <x v="2"/>
    <x v="0"/>
    <d v="2026-05-12T00:00:00"/>
    <n v="5"/>
    <x v="0"/>
  </r>
  <r>
    <s v="AMZ-2026-00542"/>
    <d v="2026-05-09T00:00:00"/>
    <n v="2026"/>
    <x v="4"/>
    <s v="Q2"/>
    <s v="Saturday"/>
    <s v="CUST-42177"/>
    <x v="1"/>
    <x v="38"/>
    <s v="Gujarat"/>
    <x v="2"/>
    <x v="4"/>
    <x v="75"/>
    <n v="4"/>
    <n v="120"/>
    <n v="480"/>
    <n v="30"/>
    <n v="144"/>
    <n v="336"/>
    <n v="0.62"/>
    <n v="208.32"/>
    <n v="127.68"/>
    <n v="0.38"/>
    <x v="3"/>
    <x v="2"/>
    <x v="0"/>
    <d v="2026-05-11T00:00:00"/>
    <n v="4"/>
    <x v="0"/>
  </r>
  <r>
    <s v="AMZ-2026-00722"/>
    <d v="2026-05-09T00:00:00"/>
    <n v="2026"/>
    <x v="4"/>
    <s v="Q2"/>
    <s v="Saturday"/>
    <s v="CUST-63354"/>
    <x v="0"/>
    <x v="17"/>
    <s v="Rajasthan"/>
    <x v="0"/>
    <x v="6"/>
    <x v="35"/>
    <n v="2"/>
    <n v="9080"/>
    <n v="18160"/>
    <n v="0"/>
    <n v="0"/>
    <n v="18160"/>
    <n v="0.52"/>
    <n v="9443.2000000000007"/>
    <n v="8716.7999999999993"/>
    <n v="0.48"/>
    <x v="3"/>
    <x v="0"/>
    <x v="0"/>
    <d v="2026-05-12T00:00:00"/>
    <n v="4"/>
    <x v="0"/>
  </r>
  <r>
    <s v="AMZ-2026-01108"/>
    <d v="2026-05-09T00:00:00"/>
    <n v="2026"/>
    <x v="4"/>
    <s v="Q2"/>
    <s v="Saturday"/>
    <s v="CUST-25713"/>
    <x v="0"/>
    <x v="10"/>
    <s v="Chhattisgarh"/>
    <x v="4"/>
    <x v="3"/>
    <x v="81"/>
    <n v="1"/>
    <n v="3590"/>
    <n v="3590"/>
    <n v="30"/>
    <n v="1077"/>
    <n v="2513"/>
    <n v="0.5"/>
    <n v="1256.5"/>
    <n v="1256.5"/>
    <n v="0.5"/>
    <x v="2"/>
    <x v="0"/>
    <x v="0"/>
    <d v="2026-05-11T00:00:00"/>
    <n v="5"/>
    <x v="0"/>
  </r>
  <r>
    <s v="AMZ-2026-00058"/>
    <d v="2026-05-10T00:00:00"/>
    <n v="2026"/>
    <x v="4"/>
    <s v="Q2"/>
    <s v="Sunday"/>
    <s v="CUST-92149"/>
    <x v="0"/>
    <x v="1"/>
    <s v="Assam"/>
    <x v="1"/>
    <x v="0"/>
    <x v="76"/>
    <n v="1"/>
    <n v="380"/>
    <n v="380"/>
    <n v="10"/>
    <n v="38"/>
    <n v="342"/>
    <n v="0.47"/>
    <n v="160.73999999999998"/>
    <n v="181.26000000000002"/>
    <n v="0.53"/>
    <x v="6"/>
    <x v="0"/>
    <x v="0"/>
    <d v="2026-05-15T00:00:00"/>
    <n v="4"/>
    <x v="0"/>
  </r>
  <r>
    <s v="AMZ-2026-00143"/>
    <d v="2026-05-10T00:00:00"/>
    <n v="2026"/>
    <x v="4"/>
    <s v="Q2"/>
    <s v="Sunday"/>
    <s v="CUST-74451"/>
    <x v="0"/>
    <x v="30"/>
    <s v="Punjab"/>
    <x v="0"/>
    <x v="4"/>
    <x v="71"/>
    <n v="4"/>
    <n v="340"/>
    <n v="1360"/>
    <n v="10"/>
    <n v="136"/>
    <n v="1224"/>
    <n v="0.62"/>
    <n v="758.88"/>
    <n v="465.12"/>
    <n v="0.38"/>
    <x v="3"/>
    <x v="1"/>
    <x v="0"/>
    <d v="2026-05-14T00:00:00"/>
    <n v="3"/>
    <x v="0"/>
  </r>
  <r>
    <s v="AMZ-2026-01102"/>
    <d v="2026-05-10T00:00:00"/>
    <n v="2026"/>
    <x v="4"/>
    <s v="Q2"/>
    <s v="Sunday"/>
    <s v="CUST-61173"/>
    <x v="0"/>
    <x v="5"/>
    <s v="Bihar"/>
    <x v="3"/>
    <x v="6"/>
    <x v="85"/>
    <n v="2"/>
    <n v="8870"/>
    <n v="17740"/>
    <n v="0"/>
    <n v="0"/>
    <n v="17740"/>
    <n v="0.52"/>
    <n v="9224.8000000000011"/>
    <n v="8515.1999999999989"/>
    <n v="0.47999999999999993"/>
    <x v="2"/>
    <x v="0"/>
    <x v="0"/>
    <d v="2026-05-17T00:00:00"/>
    <n v="3"/>
    <x v="0"/>
  </r>
  <r>
    <s v="AMZ-2026-01428"/>
    <d v="2026-05-10T00:00:00"/>
    <n v="2026"/>
    <x v="4"/>
    <s v="Q2"/>
    <s v="Sunday"/>
    <s v="CUST-34050"/>
    <x v="1"/>
    <x v="3"/>
    <s v="Goa"/>
    <x v="2"/>
    <x v="5"/>
    <x v="26"/>
    <n v="1"/>
    <n v="13580"/>
    <n v="13580"/>
    <n v="0"/>
    <n v="0"/>
    <n v="13580"/>
    <n v="0.57999999999999996"/>
    <n v="7876.4"/>
    <n v="5703.6"/>
    <n v="0.42000000000000004"/>
    <x v="4"/>
    <x v="3"/>
    <x v="4"/>
    <m/>
    <m/>
    <x v="0"/>
  </r>
  <r>
    <s v="AMZ-2026-01495"/>
    <d v="2026-05-11T00:00:00"/>
    <n v="2026"/>
    <x v="4"/>
    <s v="Q2"/>
    <s v="Monday"/>
    <s v="CUST-67963"/>
    <x v="0"/>
    <x v="3"/>
    <s v="Goa"/>
    <x v="2"/>
    <x v="1"/>
    <x v="9"/>
    <n v="3"/>
    <n v="1080"/>
    <n v="3240"/>
    <n v="0"/>
    <n v="0"/>
    <n v="3240"/>
    <n v="0.35"/>
    <n v="1134"/>
    <n v="2106"/>
    <n v="0.65"/>
    <x v="0"/>
    <x v="3"/>
    <x v="0"/>
    <d v="2026-05-18T00:00:00"/>
    <n v="3"/>
    <x v="0"/>
  </r>
  <r>
    <s v="AMZ-2026-01525"/>
    <d v="2026-05-11T00:00:00"/>
    <n v="2026"/>
    <x v="4"/>
    <s v="Q2"/>
    <s v="Monday"/>
    <s v="CUST-13905"/>
    <x v="1"/>
    <x v="31"/>
    <s v="Chhattisgarh"/>
    <x v="4"/>
    <x v="2"/>
    <x v="33"/>
    <n v="1"/>
    <n v="740"/>
    <n v="740"/>
    <n v="5"/>
    <n v="37"/>
    <n v="703"/>
    <n v="0.45"/>
    <n v="316.35000000000002"/>
    <n v="386.65"/>
    <n v="0.54999999999999993"/>
    <x v="4"/>
    <x v="2"/>
    <x v="1"/>
    <d v="2026-05-13T00:00:00"/>
    <m/>
    <x v="0"/>
  </r>
  <r>
    <s v="AMZ-2026-00528"/>
    <d v="2026-05-12T00:00:00"/>
    <n v="2026"/>
    <x v="4"/>
    <s v="Q2"/>
    <s v="Tuesday"/>
    <s v="CUST-47667"/>
    <x v="0"/>
    <x v="6"/>
    <s v="Assam"/>
    <x v="1"/>
    <x v="5"/>
    <x v="84"/>
    <n v="4"/>
    <n v="82570"/>
    <n v="330280"/>
    <n v="10"/>
    <n v="33028"/>
    <n v="297252"/>
    <n v="0.57999999999999996"/>
    <n v="172406.15999999997"/>
    <n v="124845.84000000003"/>
    <n v="0.4200000000000001"/>
    <x v="4"/>
    <x v="0"/>
    <x v="0"/>
    <d v="2026-05-14T00:00:00"/>
    <n v="3"/>
    <x v="0"/>
  </r>
  <r>
    <s v="AMZ-2026-01051"/>
    <d v="2026-05-12T00:00:00"/>
    <n v="2026"/>
    <x v="4"/>
    <s v="Q2"/>
    <s v="Tuesday"/>
    <s v="CUST-39045"/>
    <x v="0"/>
    <x v="42"/>
    <s v="Jharkhand"/>
    <x v="3"/>
    <x v="5"/>
    <x v="10"/>
    <n v="5"/>
    <n v="75280"/>
    <n v="376400"/>
    <n v="5"/>
    <n v="18820"/>
    <n v="357580"/>
    <n v="0.57999999999999996"/>
    <n v="207396.4"/>
    <n v="150183.6"/>
    <n v="0.42000000000000004"/>
    <x v="1"/>
    <x v="1"/>
    <x v="0"/>
    <d v="2026-05-15T00:00:00"/>
    <n v="4"/>
    <x v="0"/>
  </r>
  <r>
    <s v="AMZ-2026-01655"/>
    <d v="2026-05-12T00:00:00"/>
    <n v="2026"/>
    <x v="4"/>
    <s v="Q2"/>
    <s v="Tuesday"/>
    <s v="CUST-27361"/>
    <x v="1"/>
    <x v="14"/>
    <s v="Bihar"/>
    <x v="3"/>
    <x v="3"/>
    <x v="18"/>
    <n v="5"/>
    <n v="1960"/>
    <n v="9800"/>
    <n v="0"/>
    <n v="0"/>
    <n v="9800"/>
    <n v="0.5"/>
    <n v="4900"/>
    <n v="4900"/>
    <n v="0.5"/>
    <x v="2"/>
    <x v="3"/>
    <x v="0"/>
    <d v="2026-05-15T00:00:00"/>
    <n v="5"/>
    <x v="0"/>
  </r>
  <r>
    <s v="AMZ-2026-00023"/>
    <d v="2026-05-13T00:00:00"/>
    <n v="2026"/>
    <x v="4"/>
    <s v="Q2"/>
    <s v="Wednesday"/>
    <s v="CUST-95215"/>
    <x v="1"/>
    <x v="6"/>
    <s v="Assam"/>
    <x v="1"/>
    <x v="2"/>
    <x v="33"/>
    <n v="3"/>
    <n v="4500"/>
    <n v="13500"/>
    <n v="15"/>
    <n v="2025"/>
    <n v="11475"/>
    <n v="0.45"/>
    <n v="5163.75"/>
    <n v="6311.25"/>
    <n v="0.55000000000000004"/>
    <x v="2"/>
    <x v="0"/>
    <x v="4"/>
    <m/>
    <m/>
    <x v="0"/>
  </r>
  <r>
    <s v="AMZ-2026-01641"/>
    <d v="2026-05-13T00:00:00"/>
    <n v="2026"/>
    <x v="4"/>
    <s v="Q2"/>
    <s v="Wednesday"/>
    <s v="CUST-50768"/>
    <x v="0"/>
    <x v="39"/>
    <s v="Odisha"/>
    <x v="3"/>
    <x v="2"/>
    <x v="77"/>
    <n v="5"/>
    <n v="2300"/>
    <n v="11500"/>
    <n v="5"/>
    <n v="575"/>
    <n v="10925"/>
    <n v="0.45"/>
    <n v="4916.25"/>
    <n v="6008.75"/>
    <n v="0.55000000000000004"/>
    <x v="2"/>
    <x v="2"/>
    <x v="1"/>
    <d v="2026-05-20T00:00:00"/>
    <m/>
    <x v="0"/>
  </r>
  <r>
    <s v="AMZ-2026-00766"/>
    <d v="2026-05-14T00:00:00"/>
    <n v="2026"/>
    <x v="4"/>
    <s v="Q2"/>
    <s v="Thursday"/>
    <s v="CUST-44675"/>
    <x v="0"/>
    <x v="51"/>
    <s v="Madhya Pradesh"/>
    <x v="2"/>
    <x v="0"/>
    <x v="68"/>
    <n v="3"/>
    <n v="6800"/>
    <n v="20400"/>
    <n v="0"/>
    <n v="0"/>
    <n v="20400"/>
    <n v="0.47"/>
    <n v="9588"/>
    <n v="10812"/>
    <n v="0.53"/>
    <x v="3"/>
    <x v="2"/>
    <x v="0"/>
    <d v="2026-05-18T00:00:00"/>
    <n v="5"/>
    <x v="0"/>
  </r>
  <r>
    <s v="AMZ-2026-00780"/>
    <d v="2026-05-14T00:00:00"/>
    <n v="2026"/>
    <x v="4"/>
    <s v="Q2"/>
    <s v="Thursday"/>
    <s v="CUST-89129"/>
    <x v="1"/>
    <x v="28"/>
    <s v="West Bengal"/>
    <x v="3"/>
    <x v="6"/>
    <x v="35"/>
    <n v="3"/>
    <n v="2090"/>
    <n v="6270"/>
    <n v="15"/>
    <n v="940.5"/>
    <n v="5329.5"/>
    <n v="0.52"/>
    <n v="2771.34"/>
    <n v="2558.16"/>
    <n v="0.48"/>
    <x v="0"/>
    <x v="1"/>
    <x v="2"/>
    <m/>
    <m/>
    <x v="0"/>
  </r>
  <r>
    <s v="AMZ-2026-00279"/>
    <d v="2026-05-15T00:00:00"/>
    <n v="2026"/>
    <x v="4"/>
    <s v="Q2"/>
    <s v="Friday"/>
    <s v="CUST-76307"/>
    <x v="0"/>
    <x v="42"/>
    <s v="Jharkhand"/>
    <x v="3"/>
    <x v="3"/>
    <x v="15"/>
    <n v="2"/>
    <n v="3940"/>
    <n v="7880"/>
    <n v="25"/>
    <n v="1970"/>
    <n v="5910"/>
    <n v="0.5"/>
    <n v="2955"/>
    <n v="2955"/>
    <n v="0.5"/>
    <x v="1"/>
    <x v="2"/>
    <x v="0"/>
    <d v="2026-05-20T00:00:00"/>
    <n v="5"/>
    <x v="0"/>
  </r>
  <r>
    <s v="AMZ-2026-00414"/>
    <d v="2026-05-15T00:00:00"/>
    <n v="2026"/>
    <x v="4"/>
    <s v="Q2"/>
    <s v="Friday"/>
    <s v="CUST-86484"/>
    <x v="1"/>
    <x v="2"/>
    <s v="Haryana"/>
    <x v="0"/>
    <x v="6"/>
    <x v="39"/>
    <n v="1"/>
    <n v="3990"/>
    <n v="3990"/>
    <n v="30"/>
    <n v="1197"/>
    <n v="2793"/>
    <n v="0.52"/>
    <n v="1452.3600000000001"/>
    <n v="1340.6399999999999"/>
    <n v="0.47999999999999993"/>
    <x v="0"/>
    <x v="0"/>
    <x v="0"/>
    <d v="2026-05-18T00:00:00"/>
    <n v="3"/>
    <x v="0"/>
  </r>
  <r>
    <s v="AMZ-2026-00837"/>
    <d v="2026-05-15T00:00:00"/>
    <n v="2026"/>
    <x v="4"/>
    <s v="Q2"/>
    <s v="Friday"/>
    <s v="CUST-85674"/>
    <x v="0"/>
    <x v="21"/>
    <s v="Meghalaya"/>
    <x v="1"/>
    <x v="3"/>
    <x v="5"/>
    <n v="2"/>
    <n v="4250"/>
    <n v="8500"/>
    <n v="0"/>
    <n v="0"/>
    <n v="8500"/>
    <n v="0.5"/>
    <n v="4250"/>
    <n v="4250"/>
    <n v="0.5"/>
    <x v="1"/>
    <x v="3"/>
    <x v="0"/>
    <d v="2026-05-22T00:00:00"/>
    <n v="4"/>
    <x v="0"/>
  </r>
  <r>
    <s v="AMZ-2026-01143"/>
    <d v="2026-05-15T00:00:00"/>
    <n v="2026"/>
    <x v="4"/>
    <s v="Q2"/>
    <s v="Friday"/>
    <s v="CUST-37607"/>
    <x v="1"/>
    <x v="31"/>
    <s v="Chhattisgarh"/>
    <x v="4"/>
    <x v="2"/>
    <x v="44"/>
    <n v="5"/>
    <n v="1470"/>
    <n v="7350"/>
    <n v="10"/>
    <n v="735"/>
    <n v="6615"/>
    <n v="0.45"/>
    <n v="2976.75"/>
    <n v="3638.25"/>
    <n v="0.55000000000000004"/>
    <x v="3"/>
    <x v="1"/>
    <x v="0"/>
    <d v="2026-05-19T00:00:00"/>
    <n v="4"/>
    <x v="0"/>
  </r>
  <r>
    <s v="AMZ-2026-01351"/>
    <d v="2026-05-15T00:00:00"/>
    <n v="2026"/>
    <x v="4"/>
    <s v="Q2"/>
    <s v="Friday"/>
    <s v="CUST-38080"/>
    <x v="1"/>
    <x v="26"/>
    <s v="Uttarakhand"/>
    <x v="4"/>
    <x v="7"/>
    <x v="36"/>
    <n v="5"/>
    <n v="8700"/>
    <n v="43500"/>
    <n v="20"/>
    <n v="8700"/>
    <n v="34800"/>
    <n v="0.48"/>
    <n v="16704"/>
    <n v="18096"/>
    <n v="0.52"/>
    <x v="5"/>
    <x v="0"/>
    <x v="4"/>
    <m/>
    <m/>
    <x v="0"/>
  </r>
  <r>
    <s v="AMZ-2026-00186"/>
    <d v="2026-05-16T00:00:00"/>
    <n v="2026"/>
    <x v="4"/>
    <s v="Q2"/>
    <s v="Saturday"/>
    <s v="CUST-81066"/>
    <x v="0"/>
    <x v="38"/>
    <s v="Gujarat"/>
    <x v="2"/>
    <x v="2"/>
    <x v="31"/>
    <n v="5"/>
    <n v="4480"/>
    <n v="22400"/>
    <n v="0"/>
    <n v="0"/>
    <n v="22400"/>
    <n v="0.45"/>
    <n v="10080"/>
    <n v="12320"/>
    <n v="0.55000000000000004"/>
    <x v="1"/>
    <x v="1"/>
    <x v="4"/>
    <m/>
    <m/>
    <x v="0"/>
  </r>
  <r>
    <s v="AMZ-2026-00786"/>
    <d v="2026-05-16T00:00:00"/>
    <n v="2026"/>
    <x v="4"/>
    <s v="Q2"/>
    <s v="Saturday"/>
    <s v="CUST-67422"/>
    <x v="0"/>
    <x v="18"/>
    <s v="Telangana"/>
    <x v="5"/>
    <x v="3"/>
    <x v="47"/>
    <n v="2"/>
    <n v="5630"/>
    <n v="11260"/>
    <n v="0"/>
    <n v="0"/>
    <n v="11260"/>
    <n v="0.5"/>
    <n v="5630"/>
    <n v="5630"/>
    <n v="0.5"/>
    <x v="0"/>
    <x v="0"/>
    <x v="3"/>
    <m/>
    <m/>
    <x v="1"/>
  </r>
  <r>
    <s v="AMZ-2026-00809"/>
    <d v="2026-05-16T00:00:00"/>
    <n v="2026"/>
    <x v="4"/>
    <s v="Q2"/>
    <s v="Saturday"/>
    <s v="CUST-59672"/>
    <x v="1"/>
    <x v="24"/>
    <s v="Maharashtra"/>
    <x v="2"/>
    <x v="6"/>
    <x v="85"/>
    <n v="5"/>
    <n v="5710"/>
    <n v="28550"/>
    <n v="0"/>
    <n v="0"/>
    <n v="28550"/>
    <n v="0.52"/>
    <n v="14846"/>
    <n v="13704"/>
    <n v="0.48"/>
    <x v="2"/>
    <x v="3"/>
    <x v="4"/>
    <m/>
    <m/>
    <x v="0"/>
  </r>
  <r>
    <s v="AMZ-2026-01198"/>
    <d v="2026-05-16T00:00:00"/>
    <n v="2026"/>
    <x v="4"/>
    <s v="Q2"/>
    <s v="Saturday"/>
    <s v="CUST-48427"/>
    <x v="1"/>
    <x v="16"/>
    <s v="Tripura"/>
    <x v="1"/>
    <x v="1"/>
    <x v="19"/>
    <n v="5"/>
    <n v="940"/>
    <n v="4700"/>
    <n v="0"/>
    <n v="0"/>
    <n v="4700"/>
    <n v="0.35"/>
    <n v="1645"/>
    <n v="3055"/>
    <n v="0.65"/>
    <x v="6"/>
    <x v="0"/>
    <x v="0"/>
    <d v="2026-05-22T00:00:00"/>
    <n v="5"/>
    <x v="0"/>
  </r>
  <r>
    <s v="AMZ-2026-01365"/>
    <d v="2026-05-16T00:00:00"/>
    <n v="2026"/>
    <x v="4"/>
    <s v="Q2"/>
    <s v="Saturday"/>
    <s v="CUST-32962"/>
    <x v="0"/>
    <x v="32"/>
    <s v="Jharkhand"/>
    <x v="3"/>
    <x v="1"/>
    <x v="56"/>
    <n v="3"/>
    <n v="590"/>
    <n v="1770"/>
    <n v="0"/>
    <n v="0"/>
    <n v="1770"/>
    <n v="0.35"/>
    <n v="619.5"/>
    <n v="1150.5"/>
    <n v="0.65"/>
    <x v="1"/>
    <x v="1"/>
    <x v="0"/>
    <d v="2026-05-23T00:00:00"/>
    <n v="3"/>
    <x v="0"/>
  </r>
  <r>
    <s v="AMZ-2026-01377"/>
    <d v="2026-05-16T00:00:00"/>
    <n v="2026"/>
    <x v="4"/>
    <s v="Q2"/>
    <s v="Saturday"/>
    <s v="CUST-19150"/>
    <x v="0"/>
    <x v="31"/>
    <s v="Chhattisgarh"/>
    <x v="4"/>
    <x v="5"/>
    <x v="79"/>
    <n v="3"/>
    <n v="3560"/>
    <n v="10680"/>
    <n v="25"/>
    <n v="2670"/>
    <n v="8010"/>
    <n v="0.57999999999999996"/>
    <n v="4645.7999999999993"/>
    <n v="3364.2000000000007"/>
    <n v="0.4200000000000001"/>
    <x v="3"/>
    <x v="0"/>
    <x v="4"/>
    <m/>
    <m/>
    <x v="0"/>
  </r>
  <r>
    <s v="AMZ-2026-00268"/>
    <d v="2026-05-17T00:00:00"/>
    <n v="2026"/>
    <x v="4"/>
    <s v="Q2"/>
    <s v="Sunday"/>
    <s v="CUST-54375"/>
    <x v="0"/>
    <x v="12"/>
    <s v="Andhra Pradesh"/>
    <x v="5"/>
    <x v="7"/>
    <x v="28"/>
    <n v="2"/>
    <n v="5020"/>
    <n v="10040"/>
    <n v="25"/>
    <n v="2510"/>
    <n v="7530"/>
    <n v="0.48"/>
    <n v="3614.4"/>
    <n v="3915.6"/>
    <n v="0.52"/>
    <x v="4"/>
    <x v="2"/>
    <x v="4"/>
    <m/>
    <m/>
    <x v="0"/>
  </r>
  <r>
    <s v="AMZ-2026-00691"/>
    <d v="2026-05-17T00:00:00"/>
    <n v="2026"/>
    <x v="4"/>
    <s v="Q2"/>
    <s v="Sunday"/>
    <s v="CUST-68082"/>
    <x v="1"/>
    <x v="26"/>
    <s v="Uttarakhand"/>
    <x v="4"/>
    <x v="0"/>
    <x v="8"/>
    <n v="3"/>
    <n v="6620"/>
    <n v="19860"/>
    <n v="0"/>
    <n v="0"/>
    <n v="19860"/>
    <n v="0.47"/>
    <n v="9334.1999999999989"/>
    <n v="10525.800000000001"/>
    <n v="0.53"/>
    <x v="1"/>
    <x v="1"/>
    <x v="2"/>
    <m/>
    <m/>
    <x v="0"/>
  </r>
  <r>
    <s v="AMZ-2026-01543"/>
    <d v="2026-05-17T00:00:00"/>
    <n v="2026"/>
    <x v="4"/>
    <s v="Q2"/>
    <s v="Sunday"/>
    <s v="CUST-81582"/>
    <x v="0"/>
    <x v="46"/>
    <s v="Delhi"/>
    <x v="0"/>
    <x v="3"/>
    <x v="59"/>
    <n v="4"/>
    <n v="3700"/>
    <n v="14800"/>
    <n v="0"/>
    <n v="0"/>
    <n v="14800"/>
    <n v="0.5"/>
    <n v="7400"/>
    <n v="7400"/>
    <n v="0.5"/>
    <x v="4"/>
    <x v="3"/>
    <x v="0"/>
    <d v="2026-05-20T00:00:00"/>
    <n v="3"/>
    <x v="0"/>
  </r>
  <r>
    <s v="AMZ-2026-01680"/>
    <d v="2026-05-17T00:00:00"/>
    <n v="2026"/>
    <x v="4"/>
    <s v="Q2"/>
    <s v="Sunday"/>
    <s v="CUST-29410"/>
    <x v="1"/>
    <x v="1"/>
    <s v="Assam"/>
    <x v="1"/>
    <x v="5"/>
    <x v="38"/>
    <n v="2"/>
    <n v="20560"/>
    <n v="41120"/>
    <n v="0"/>
    <n v="0"/>
    <n v="41120"/>
    <n v="0.57999999999999996"/>
    <n v="23849.599999999999"/>
    <n v="17270.400000000001"/>
    <n v="0.42000000000000004"/>
    <x v="6"/>
    <x v="0"/>
    <x v="0"/>
    <d v="2026-05-23T00:00:00"/>
    <n v="5"/>
    <x v="0"/>
  </r>
  <r>
    <s v="AMZ-2026-00779"/>
    <d v="2026-05-18T00:00:00"/>
    <n v="2026"/>
    <x v="4"/>
    <s v="Q2"/>
    <s v="Monday"/>
    <s v="CUST-89129"/>
    <x v="1"/>
    <x v="28"/>
    <s v="West Bengal"/>
    <x v="3"/>
    <x v="2"/>
    <x v="24"/>
    <n v="5"/>
    <n v="3460"/>
    <n v="17300"/>
    <n v="5"/>
    <n v="865"/>
    <n v="16435"/>
    <n v="0.45"/>
    <n v="7395.75"/>
    <n v="9039.25"/>
    <n v="0.55000000000000004"/>
    <x v="6"/>
    <x v="0"/>
    <x v="1"/>
    <d v="2026-05-25T00:00:00"/>
    <m/>
    <x v="0"/>
  </r>
  <r>
    <s v="AMZ-2026-00884"/>
    <d v="2026-05-18T00:00:00"/>
    <n v="2026"/>
    <x v="4"/>
    <s v="Q2"/>
    <s v="Monday"/>
    <s v="CUST-28894"/>
    <x v="0"/>
    <x v="34"/>
    <s v="Meghalaya"/>
    <x v="1"/>
    <x v="7"/>
    <x v="28"/>
    <n v="4"/>
    <n v="3450"/>
    <n v="13800"/>
    <n v="15"/>
    <n v="2070"/>
    <n v="11730"/>
    <n v="0.48"/>
    <n v="5630.4"/>
    <n v="6099.6"/>
    <n v="0.52"/>
    <x v="0"/>
    <x v="3"/>
    <x v="0"/>
    <d v="2026-05-19T00:00:00"/>
    <n v="4"/>
    <x v="0"/>
  </r>
  <r>
    <s v="AMZ-2026-01184"/>
    <d v="2026-05-18T00:00:00"/>
    <n v="2026"/>
    <x v="4"/>
    <s v="Q2"/>
    <s v="Monday"/>
    <s v="CUST-16630"/>
    <x v="0"/>
    <x v="6"/>
    <s v="Assam"/>
    <x v="1"/>
    <x v="5"/>
    <x v="10"/>
    <n v="2"/>
    <n v="42750"/>
    <n v="85500"/>
    <n v="0"/>
    <n v="0"/>
    <n v="85500"/>
    <n v="0.57999999999999996"/>
    <n v="49590"/>
    <n v="35910"/>
    <n v="0.42"/>
    <x v="5"/>
    <x v="2"/>
    <x v="0"/>
    <d v="2026-05-24T00:00:00"/>
    <n v="4"/>
    <x v="0"/>
  </r>
  <r>
    <s v="AMZ-2026-01445"/>
    <d v="2026-05-18T00:00:00"/>
    <n v="2026"/>
    <x v="4"/>
    <s v="Q2"/>
    <s v="Monday"/>
    <s v="CUST-96563"/>
    <x v="0"/>
    <x v="24"/>
    <s v="Maharashtra"/>
    <x v="2"/>
    <x v="1"/>
    <x v="51"/>
    <n v="3"/>
    <n v="590"/>
    <n v="1770"/>
    <n v="15"/>
    <n v="265.5"/>
    <n v="1504.5"/>
    <n v="0.35"/>
    <n v="526.57499999999993"/>
    <n v="977.92500000000007"/>
    <n v="0.65"/>
    <x v="2"/>
    <x v="1"/>
    <x v="2"/>
    <m/>
    <m/>
    <x v="0"/>
  </r>
  <r>
    <s v="AMZ-2026-00655"/>
    <d v="2026-05-19T00:00:00"/>
    <n v="2026"/>
    <x v="4"/>
    <s v="Q2"/>
    <s v="Tuesday"/>
    <s v="CUST-18564"/>
    <x v="1"/>
    <x v="3"/>
    <s v="Goa"/>
    <x v="2"/>
    <x v="1"/>
    <x v="9"/>
    <n v="5"/>
    <n v="1300"/>
    <n v="6500"/>
    <n v="0"/>
    <n v="0"/>
    <n v="6500"/>
    <n v="0.35"/>
    <n v="2275"/>
    <n v="4225"/>
    <n v="0.65"/>
    <x v="1"/>
    <x v="2"/>
    <x v="0"/>
    <d v="2026-05-20T00:00:00"/>
    <n v="5"/>
    <x v="0"/>
  </r>
  <r>
    <s v="AMZ-2026-00812"/>
    <d v="2026-05-19T00:00:00"/>
    <n v="2026"/>
    <x v="4"/>
    <s v="Q2"/>
    <s v="Tuesday"/>
    <s v="CUST-16582"/>
    <x v="1"/>
    <x v="8"/>
    <s v="Delhi"/>
    <x v="0"/>
    <x v="4"/>
    <x v="78"/>
    <n v="2"/>
    <n v="290"/>
    <n v="580"/>
    <n v="5"/>
    <n v="29"/>
    <n v="551"/>
    <n v="0.62"/>
    <n v="341.62"/>
    <n v="209.38"/>
    <n v="0.38"/>
    <x v="1"/>
    <x v="2"/>
    <x v="0"/>
    <d v="2026-05-21T00:00:00"/>
    <n v="4"/>
    <x v="0"/>
  </r>
  <r>
    <s v="AMZ-2026-01113"/>
    <d v="2026-05-19T00:00:00"/>
    <n v="2026"/>
    <x v="4"/>
    <s v="Q2"/>
    <s v="Tuesday"/>
    <s v="CUST-67939"/>
    <x v="1"/>
    <x v="30"/>
    <s v="Punjab"/>
    <x v="0"/>
    <x v="2"/>
    <x v="44"/>
    <n v="1"/>
    <n v="300"/>
    <n v="300"/>
    <n v="20"/>
    <n v="60"/>
    <n v="240"/>
    <n v="0.45"/>
    <n v="108"/>
    <n v="132"/>
    <n v="0.55000000000000004"/>
    <x v="2"/>
    <x v="2"/>
    <x v="0"/>
    <d v="2026-05-24T00:00:00"/>
    <n v="5"/>
    <x v="0"/>
  </r>
  <r>
    <s v="AMZ-2026-01134"/>
    <d v="2026-05-20T00:00:00"/>
    <n v="2026"/>
    <x v="4"/>
    <s v="Q2"/>
    <s v="Wednesday"/>
    <s v="CUST-22704"/>
    <x v="0"/>
    <x v="38"/>
    <s v="Gujarat"/>
    <x v="2"/>
    <x v="0"/>
    <x v="0"/>
    <n v="4"/>
    <n v="5720"/>
    <n v="22880"/>
    <n v="10"/>
    <n v="2288"/>
    <n v="20592"/>
    <n v="0.47"/>
    <n v="9678.24"/>
    <n v="10913.76"/>
    <n v="0.53"/>
    <x v="1"/>
    <x v="0"/>
    <x v="2"/>
    <m/>
    <m/>
    <x v="0"/>
  </r>
  <r>
    <s v="AMZ-2026-00086"/>
    <d v="2026-05-21T00:00:00"/>
    <n v="2026"/>
    <x v="4"/>
    <s v="Q2"/>
    <s v="Thursday"/>
    <s v="CUST-71348"/>
    <x v="1"/>
    <x v="44"/>
    <s v="Punjab"/>
    <x v="0"/>
    <x v="0"/>
    <x v="49"/>
    <n v="1"/>
    <n v="4210"/>
    <n v="4210"/>
    <n v="5"/>
    <n v="210.5"/>
    <n v="3999.5"/>
    <n v="0.47"/>
    <n v="1879.7649999999999"/>
    <n v="2119.7350000000001"/>
    <n v="0.53"/>
    <x v="0"/>
    <x v="3"/>
    <x v="4"/>
    <m/>
    <m/>
    <x v="0"/>
  </r>
  <r>
    <s v="AMZ-2026-01169"/>
    <d v="2026-05-21T00:00:00"/>
    <n v="2026"/>
    <x v="4"/>
    <s v="Q2"/>
    <s v="Thursday"/>
    <s v="CUST-53515"/>
    <x v="0"/>
    <x v="10"/>
    <s v="Chhattisgarh"/>
    <x v="4"/>
    <x v="0"/>
    <x v="49"/>
    <n v="3"/>
    <n v="5430"/>
    <n v="16290"/>
    <n v="5"/>
    <n v="814.5"/>
    <n v="15475.5"/>
    <n v="0.47"/>
    <n v="7273.4849999999997"/>
    <n v="8202.0149999999994"/>
    <n v="0.52999999999999992"/>
    <x v="6"/>
    <x v="2"/>
    <x v="4"/>
    <m/>
    <m/>
    <x v="0"/>
  </r>
  <r>
    <s v="AMZ-2026-01326"/>
    <d v="2026-05-21T00:00:00"/>
    <n v="2026"/>
    <x v="4"/>
    <s v="Q2"/>
    <s v="Thursday"/>
    <s v="CUST-68529"/>
    <x v="0"/>
    <x v="31"/>
    <s v="Chhattisgarh"/>
    <x v="4"/>
    <x v="5"/>
    <x v="14"/>
    <n v="2"/>
    <n v="1030"/>
    <n v="2060"/>
    <n v="0"/>
    <n v="0"/>
    <n v="2060"/>
    <n v="0.57999999999999996"/>
    <n v="1194.8"/>
    <n v="865.2"/>
    <n v="0.42000000000000004"/>
    <x v="4"/>
    <x v="2"/>
    <x v="4"/>
    <m/>
    <m/>
    <x v="0"/>
  </r>
  <r>
    <s v="AMZ-2026-01375"/>
    <d v="2026-05-21T00:00:00"/>
    <n v="2026"/>
    <x v="4"/>
    <s v="Q2"/>
    <s v="Thursday"/>
    <s v="CUST-69929"/>
    <x v="0"/>
    <x v="21"/>
    <s v="Meghalaya"/>
    <x v="1"/>
    <x v="6"/>
    <x v="34"/>
    <n v="3"/>
    <n v="4880"/>
    <n v="14640"/>
    <n v="25"/>
    <n v="3660"/>
    <n v="10980"/>
    <n v="0.52"/>
    <n v="5709.6"/>
    <n v="5270.4"/>
    <n v="0.48"/>
    <x v="5"/>
    <x v="0"/>
    <x v="0"/>
    <d v="2026-05-27T00:00:00"/>
    <n v="3"/>
    <x v="0"/>
  </r>
  <r>
    <s v="AMZ-2026-00120"/>
    <d v="2026-05-22T00:00:00"/>
    <n v="2026"/>
    <x v="4"/>
    <s v="Q2"/>
    <s v="Friday"/>
    <s v="CUST-63269"/>
    <x v="0"/>
    <x v="38"/>
    <s v="Gujarat"/>
    <x v="2"/>
    <x v="0"/>
    <x v="8"/>
    <n v="5"/>
    <n v="4230"/>
    <n v="21150"/>
    <n v="20"/>
    <n v="4230"/>
    <n v="16920"/>
    <n v="0.47"/>
    <n v="7952.4"/>
    <n v="8967.6"/>
    <n v="0.53"/>
    <x v="3"/>
    <x v="0"/>
    <x v="1"/>
    <d v="2026-05-27T00:00:00"/>
    <m/>
    <x v="0"/>
  </r>
  <r>
    <s v="AMZ-2026-00249"/>
    <d v="2026-05-22T00:00:00"/>
    <n v="2026"/>
    <x v="4"/>
    <s v="Q2"/>
    <s v="Friday"/>
    <s v="CUST-91973"/>
    <x v="1"/>
    <x v="42"/>
    <s v="Jharkhand"/>
    <x v="3"/>
    <x v="3"/>
    <x v="54"/>
    <n v="4"/>
    <n v="3120"/>
    <n v="12480"/>
    <n v="0"/>
    <n v="0"/>
    <n v="12480"/>
    <n v="0.5"/>
    <n v="6240"/>
    <n v="6240"/>
    <n v="0.5"/>
    <x v="6"/>
    <x v="1"/>
    <x v="0"/>
    <d v="2026-05-28T00:00:00"/>
    <n v="4"/>
    <x v="0"/>
  </r>
  <r>
    <s v="AMZ-2026-00651"/>
    <d v="2026-05-22T00:00:00"/>
    <n v="2026"/>
    <x v="4"/>
    <s v="Q2"/>
    <s v="Friday"/>
    <s v="CUST-31079"/>
    <x v="0"/>
    <x v="15"/>
    <s v="Kerala"/>
    <x v="5"/>
    <x v="5"/>
    <x v="52"/>
    <n v="1"/>
    <n v="26180"/>
    <n v="26180"/>
    <n v="5"/>
    <n v="1309"/>
    <n v="24871"/>
    <n v="0.57999999999999996"/>
    <n v="14425.179999999998"/>
    <n v="10445.820000000002"/>
    <n v="0.42000000000000004"/>
    <x v="1"/>
    <x v="1"/>
    <x v="0"/>
    <d v="2026-05-29T00:00:00"/>
    <n v="4"/>
    <x v="0"/>
  </r>
  <r>
    <s v="AMZ-2026-00748"/>
    <d v="2026-05-22T00:00:00"/>
    <n v="2026"/>
    <x v="4"/>
    <s v="Q2"/>
    <s v="Friday"/>
    <s v="CUST-77033"/>
    <x v="0"/>
    <x v="40"/>
    <s v="Uttar Pradesh"/>
    <x v="0"/>
    <x v="7"/>
    <x v="27"/>
    <n v="1"/>
    <n v="2500"/>
    <n v="2500"/>
    <n v="10"/>
    <n v="250"/>
    <n v="2250"/>
    <n v="0.48"/>
    <n v="1080"/>
    <n v="1170"/>
    <n v="0.52"/>
    <x v="0"/>
    <x v="0"/>
    <x v="1"/>
    <d v="2026-05-25T00:00:00"/>
    <m/>
    <x v="0"/>
  </r>
  <r>
    <s v="AMZ-2026-00853"/>
    <d v="2026-05-22T00:00:00"/>
    <n v="2026"/>
    <x v="4"/>
    <s v="Q2"/>
    <s v="Friday"/>
    <s v="CUST-39154"/>
    <x v="1"/>
    <x v="18"/>
    <s v="Telangana"/>
    <x v="5"/>
    <x v="3"/>
    <x v="47"/>
    <n v="3"/>
    <n v="2380"/>
    <n v="7140"/>
    <n v="20"/>
    <n v="1428"/>
    <n v="5712"/>
    <n v="0.5"/>
    <n v="2856"/>
    <n v="2856"/>
    <n v="0.5"/>
    <x v="5"/>
    <x v="0"/>
    <x v="0"/>
    <d v="2026-05-29T00:00:00"/>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18D5F-FDE2-449A-A045-9D079C5E19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E44:AF47"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axis="axisRow" dataField="1" showAll="0">
      <items count="6">
        <item h="1" x="2"/>
        <item h="1" x="0"/>
        <item x="4"/>
        <item x="3"/>
        <item h="1" x="1"/>
        <item t="default"/>
      </items>
    </pivotField>
    <pivotField showAll="0"/>
    <pivotField showAll="0"/>
    <pivotField showAll="0"/>
  </pivotFields>
  <rowFields count="1">
    <field x="25"/>
  </rowFields>
  <rowItems count="3">
    <i>
      <x v="2"/>
    </i>
    <i>
      <x v="3"/>
    </i>
    <i t="grand">
      <x/>
    </i>
  </rowItems>
  <colItems count="1">
    <i/>
  </colItems>
  <dataFields count="1">
    <dataField name="Count of Order Status" fld="25" subtotal="count" baseField="0" baseItem="0"/>
  </dataFields>
  <chartFormats count="7">
    <chartFormat chart="1"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25" count="1" selected="0">
            <x v="1"/>
          </reference>
        </references>
      </pivotArea>
    </chartFormat>
    <chartFormat chart="21" format="7">
      <pivotArea type="data" outline="0" fieldPosition="0">
        <references count="2">
          <reference field="4294967294" count="1" selected="0">
            <x v="0"/>
          </reference>
          <reference field="25" count="1" selected="0">
            <x v="2"/>
          </reference>
        </references>
      </pivotArea>
    </chartFormat>
    <chartFormat chart="21" format="8">
      <pivotArea type="data" outline="0" fieldPosition="0">
        <references count="2">
          <reference field="4294967294" count="1" selected="0">
            <x v="0"/>
          </reference>
          <reference field="25" count="1" selected="0">
            <x v="4"/>
          </reference>
        </references>
      </pivotArea>
    </chartFormat>
    <chartFormat chart="21" format="9">
      <pivotArea type="data" outline="0" fieldPosition="0">
        <references count="2">
          <reference field="4294967294" count="1" selected="0">
            <x v="0"/>
          </reference>
          <reference field="25" count="1" selected="0">
            <x v="0"/>
          </reference>
        </references>
      </pivotArea>
    </chartFormat>
    <chartFormat chart="21" format="10">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02018-5EE7-473A-8560-65CBAB85B63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E120:AF124"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axis="axisRow" showAll="0" sortType="descending">
      <items count="9">
        <item x="2"/>
        <item x="1"/>
        <item h="1" x="5"/>
        <item x="7"/>
        <item h="1" x="4"/>
        <item h="1" x="6"/>
        <item h="1" x="3"/>
        <item h="1" x="0"/>
        <item t="default"/>
      </items>
      <autoSortScope>
        <pivotArea dataOnly="0" outline="0" fieldPosition="0">
          <references count="1">
            <reference field="4294967294" count="1" selected="0">
              <x v="0"/>
            </reference>
          </references>
        </pivotArea>
      </autoSortScope>
    </pivotField>
    <pivotField showAll="0">
      <items count="87">
        <item x="64"/>
        <item x="15"/>
        <item x="37"/>
        <item x="72"/>
        <item x="32"/>
        <item x="36"/>
        <item x="3"/>
        <item x="67"/>
        <item x="0"/>
        <item x="77"/>
        <item x="18"/>
        <item x="60"/>
        <item x="38"/>
        <item x="75"/>
        <item x="39"/>
        <item x="33"/>
        <item x="16"/>
        <item x="42"/>
        <item x="51"/>
        <item x="46"/>
        <item x="80"/>
        <item x="82"/>
        <item x="76"/>
        <item x="13"/>
        <item x="71"/>
        <item x="62"/>
        <item x="44"/>
        <item x="49"/>
        <item x="73"/>
        <item x="41"/>
        <item x="17"/>
        <item x="14"/>
        <item x="1"/>
        <item x="79"/>
        <item x="78"/>
        <item x="31"/>
        <item x="6"/>
        <item x="69"/>
        <item x="26"/>
        <item x="4"/>
        <item x="25"/>
        <item x="61"/>
        <item x="43"/>
        <item x="70"/>
        <item x="28"/>
        <item x="81"/>
        <item x="54"/>
        <item x="48"/>
        <item x="84"/>
        <item x="35"/>
        <item x="23"/>
        <item x="29"/>
        <item x="34"/>
        <item x="24"/>
        <item x="30"/>
        <item x="68"/>
        <item x="45"/>
        <item x="53"/>
        <item x="27"/>
        <item x="40"/>
        <item x="83"/>
        <item x="5"/>
        <item x="58"/>
        <item x="47"/>
        <item x="66"/>
        <item x="65"/>
        <item x="8"/>
        <item x="7"/>
        <item x="10"/>
        <item x="19"/>
        <item x="59"/>
        <item x="52"/>
        <item x="11"/>
        <item x="21"/>
        <item x="9"/>
        <item x="56"/>
        <item x="20"/>
        <item x="57"/>
        <item x="22"/>
        <item x="50"/>
        <item x="85"/>
        <item x="63"/>
        <item x="12"/>
        <item x="55"/>
        <item x="74"/>
        <item x="2"/>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dataField="1" showAll="0"/>
    <pivotField showAll="0"/>
  </pivotFields>
  <rowFields count="1">
    <field x="11"/>
  </rowFields>
  <rowItems count="4">
    <i>
      <x/>
    </i>
    <i>
      <x v="3"/>
    </i>
    <i>
      <x v="1"/>
    </i>
    <i t="grand">
      <x/>
    </i>
  </rowItems>
  <colItems count="1">
    <i/>
  </colItems>
  <dataFields count="1">
    <dataField name="Average of Customer Rating" fld="27"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0B149-FE69-4DC9-8E04-B01B371998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E14:AF18"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axis="axisRow"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 showAll="0">
      <items count="6">
        <item h="1" x="2"/>
        <item h="1" x="0"/>
        <item x="4"/>
        <item x="3"/>
        <item h="1" x="1"/>
        <item t="default"/>
      </items>
    </pivotField>
    <pivotField showAll="0"/>
    <pivotField showAll="0"/>
    <pivotField showAll="0"/>
  </pivotFields>
  <rowFields count="1">
    <field x="11"/>
  </rowFields>
  <rowItems count="4">
    <i>
      <x/>
    </i>
    <i>
      <x v="1"/>
    </i>
    <i>
      <x v="3"/>
    </i>
    <i t="grand">
      <x/>
    </i>
  </rowItems>
  <colItems count="1">
    <i/>
  </colItems>
  <dataFields count="1">
    <dataField name="Sum of Profit " fld="21"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7B89B-CCB5-4393-9CF7-C3E77C2833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E54:AF65"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axis="axisRow" showAll="0" measureFilter="1">
      <items count="87">
        <item x="64"/>
        <item x="15"/>
        <item x="37"/>
        <item x="72"/>
        <item x="32"/>
        <item x="36"/>
        <item x="3"/>
        <item x="67"/>
        <item x="0"/>
        <item x="77"/>
        <item x="18"/>
        <item x="60"/>
        <item x="38"/>
        <item x="75"/>
        <item x="39"/>
        <item x="33"/>
        <item x="16"/>
        <item x="42"/>
        <item x="51"/>
        <item x="46"/>
        <item x="80"/>
        <item x="82"/>
        <item x="76"/>
        <item x="13"/>
        <item x="71"/>
        <item x="62"/>
        <item x="44"/>
        <item x="49"/>
        <item x="73"/>
        <item x="41"/>
        <item x="17"/>
        <item x="14"/>
        <item x="1"/>
        <item x="79"/>
        <item x="78"/>
        <item x="31"/>
        <item x="6"/>
        <item x="69"/>
        <item x="26"/>
        <item x="4"/>
        <item x="25"/>
        <item x="61"/>
        <item x="43"/>
        <item x="70"/>
        <item x="28"/>
        <item x="81"/>
        <item x="54"/>
        <item x="48"/>
        <item x="84"/>
        <item x="35"/>
        <item x="23"/>
        <item x="29"/>
        <item x="34"/>
        <item x="24"/>
        <item x="30"/>
        <item x="68"/>
        <item x="45"/>
        <item x="53"/>
        <item x="27"/>
        <item x="40"/>
        <item x="83"/>
        <item x="5"/>
        <item x="58"/>
        <item x="47"/>
        <item x="66"/>
        <item x="65"/>
        <item x="8"/>
        <item x="7"/>
        <item x="10"/>
        <item x="19"/>
        <item x="59"/>
        <item x="52"/>
        <item x="11"/>
        <item x="21"/>
        <item x="9"/>
        <item x="56"/>
        <item x="20"/>
        <item x="57"/>
        <item x="22"/>
        <item x="50"/>
        <item x="85"/>
        <item x="63"/>
        <item x="12"/>
        <item x="55"/>
        <item x="74"/>
        <item x="2"/>
        <item t="default"/>
      </items>
    </pivotField>
    <pivotField showAll="0"/>
    <pivotField showAll="0"/>
    <pivotField showAll="0"/>
    <pivotField showAll="0"/>
    <pivotField showAll="0"/>
    <pivotField showAll="0"/>
    <pivotField showAll="0"/>
    <pivotField showAll="0"/>
    <pivotField dataField="1" showAll="0"/>
    <pivotField numFmtId="9" showAll="0"/>
    <pivotField showAll="0"/>
    <pivotField showAll="0"/>
    <pivotField showAll="0">
      <items count="6">
        <item h="1" x="2"/>
        <item h="1" x="0"/>
        <item x="4"/>
        <item x="3"/>
        <item h="1" x="1"/>
        <item t="default"/>
      </items>
    </pivotField>
    <pivotField showAll="0"/>
    <pivotField showAll="0"/>
    <pivotField showAll="0"/>
  </pivotFields>
  <rowFields count="1">
    <field x="12"/>
  </rowFields>
  <rowItems count="11">
    <i>
      <x v="5"/>
    </i>
    <i>
      <x v="15"/>
    </i>
    <i>
      <x v="35"/>
    </i>
    <i>
      <x v="37"/>
    </i>
    <i>
      <x v="44"/>
    </i>
    <i>
      <x v="47"/>
    </i>
    <i>
      <x v="51"/>
    </i>
    <i>
      <x v="53"/>
    </i>
    <i>
      <x v="78"/>
    </i>
    <i>
      <x v="81"/>
    </i>
    <i t="grand">
      <x/>
    </i>
  </rowItems>
  <colItems count="1">
    <i/>
  </colItems>
  <dataFields count="1">
    <dataField name="Sum of Profit "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591806-F09F-4732-828B-D2C83EEF7E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E69:AF77"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axis="axisRow" showAll="0">
      <items count="8">
        <item x="3"/>
        <item x="4"/>
        <item x="0"/>
        <item x="2"/>
        <item x="1"/>
        <item x="6"/>
        <item x="5"/>
        <item t="default"/>
      </items>
    </pivotField>
    <pivotField showAll="0"/>
    <pivotField showAll="0">
      <items count="6">
        <item h="1" x="2"/>
        <item h="1" x="0"/>
        <item x="4"/>
        <item x="3"/>
        <item h="1" x="1"/>
        <item t="default"/>
      </items>
    </pivotField>
    <pivotField showAll="0"/>
    <pivotField showAll="0"/>
    <pivotField showAll="0"/>
  </pivotFields>
  <rowFields count="1">
    <field x="23"/>
  </rowFields>
  <rowItems count="8">
    <i>
      <x/>
    </i>
    <i>
      <x v="1"/>
    </i>
    <i>
      <x v="2"/>
    </i>
    <i>
      <x v="3"/>
    </i>
    <i>
      <x v="4"/>
    </i>
    <i>
      <x v="5"/>
    </i>
    <i>
      <x v="6"/>
    </i>
    <i t="grand">
      <x/>
    </i>
  </rowItems>
  <colItems count="1">
    <i/>
  </colItems>
  <dataFields count="1">
    <dataField name="Sum of Net Revenue" fld="18" baseField="0" baseItem="0"/>
  </dataFields>
  <chartFormats count="2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3"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 chart="2" format="4">
      <pivotArea type="data" outline="0" fieldPosition="0">
        <references count="2">
          <reference field="4294967294" count="1" selected="0">
            <x v="0"/>
          </reference>
          <reference field="23" count="1" selected="0">
            <x v="2"/>
          </reference>
        </references>
      </pivotArea>
    </chartFormat>
    <chartFormat chart="2" format="5">
      <pivotArea type="data" outline="0" fieldPosition="0">
        <references count="2">
          <reference field="4294967294" count="1" selected="0">
            <x v="0"/>
          </reference>
          <reference field="23" count="1" selected="0">
            <x v="3"/>
          </reference>
        </references>
      </pivotArea>
    </chartFormat>
    <chartFormat chart="2" format="6">
      <pivotArea type="data" outline="0" fieldPosition="0">
        <references count="2">
          <reference field="4294967294" count="1" selected="0">
            <x v="0"/>
          </reference>
          <reference field="23" count="1" selected="0">
            <x v="4"/>
          </reference>
        </references>
      </pivotArea>
    </chartFormat>
    <chartFormat chart="2" format="7">
      <pivotArea type="data" outline="0" fieldPosition="0">
        <references count="2">
          <reference field="4294967294" count="1" selected="0">
            <x v="0"/>
          </reference>
          <reference field="23" count="1" selected="0">
            <x v="5"/>
          </reference>
        </references>
      </pivotArea>
    </chartFormat>
    <chartFormat chart="2" format="8">
      <pivotArea type="data" outline="0" fieldPosition="0">
        <references count="2">
          <reference field="4294967294" count="1" selected="0">
            <x v="0"/>
          </reference>
          <reference field="23" count="1" selected="0">
            <x v="6"/>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3" count="1" selected="0">
            <x v="0"/>
          </reference>
        </references>
      </pivotArea>
    </chartFormat>
    <chartFormat chart="3" format="11">
      <pivotArea type="data" outline="0" fieldPosition="0">
        <references count="2">
          <reference field="4294967294" count="1" selected="0">
            <x v="0"/>
          </reference>
          <reference field="23" count="1" selected="0">
            <x v="1"/>
          </reference>
        </references>
      </pivotArea>
    </chartFormat>
    <chartFormat chart="3" format="12">
      <pivotArea type="data" outline="0" fieldPosition="0">
        <references count="2">
          <reference field="4294967294" count="1" selected="0">
            <x v="0"/>
          </reference>
          <reference field="23" count="1" selected="0">
            <x v="2"/>
          </reference>
        </references>
      </pivotArea>
    </chartFormat>
    <chartFormat chart="3" format="13">
      <pivotArea type="data" outline="0" fieldPosition="0">
        <references count="2">
          <reference field="4294967294" count="1" selected="0">
            <x v="0"/>
          </reference>
          <reference field="23" count="1" selected="0">
            <x v="3"/>
          </reference>
        </references>
      </pivotArea>
    </chartFormat>
    <chartFormat chart="3" format="14">
      <pivotArea type="data" outline="0" fieldPosition="0">
        <references count="2">
          <reference field="4294967294" count="1" selected="0">
            <x v="0"/>
          </reference>
          <reference field="23" count="1" selected="0">
            <x v="4"/>
          </reference>
        </references>
      </pivotArea>
    </chartFormat>
    <chartFormat chart="3" format="15">
      <pivotArea type="data" outline="0" fieldPosition="0">
        <references count="2">
          <reference field="4294967294" count="1" selected="0">
            <x v="0"/>
          </reference>
          <reference field="23" count="1" selected="0">
            <x v="5"/>
          </reference>
        </references>
      </pivotArea>
    </chartFormat>
    <chartFormat chart="3" format="16">
      <pivotArea type="data" outline="0" fieldPosition="0">
        <references count="2">
          <reference field="4294967294" count="1" selected="0">
            <x v="0"/>
          </reference>
          <reference field="23" count="1" selected="0">
            <x v="6"/>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3" count="1" selected="0">
            <x v="0"/>
          </reference>
        </references>
      </pivotArea>
    </chartFormat>
    <chartFormat chart="4" format="11">
      <pivotArea type="data" outline="0" fieldPosition="0">
        <references count="2">
          <reference field="4294967294" count="1" selected="0">
            <x v="0"/>
          </reference>
          <reference field="23" count="1" selected="0">
            <x v="1"/>
          </reference>
        </references>
      </pivotArea>
    </chartFormat>
    <chartFormat chart="4" format="12">
      <pivotArea type="data" outline="0" fieldPosition="0">
        <references count="2">
          <reference field="4294967294" count="1" selected="0">
            <x v="0"/>
          </reference>
          <reference field="23" count="1" selected="0">
            <x v="2"/>
          </reference>
        </references>
      </pivotArea>
    </chartFormat>
    <chartFormat chart="4" format="13">
      <pivotArea type="data" outline="0" fieldPosition="0">
        <references count="2">
          <reference field="4294967294" count="1" selected="0">
            <x v="0"/>
          </reference>
          <reference field="23" count="1" selected="0">
            <x v="3"/>
          </reference>
        </references>
      </pivotArea>
    </chartFormat>
    <chartFormat chart="4" format="14">
      <pivotArea type="data" outline="0" fieldPosition="0">
        <references count="2">
          <reference field="4294967294" count="1" selected="0">
            <x v="0"/>
          </reference>
          <reference field="23" count="1" selected="0">
            <x v="4"/>
          </reference>
        </references>
      </pivotArea>
    </chartFormat>
    <chartFormat chart="4" format="15">
      <pivotArea type="data" outline="0" fieldPosition="0">
        <references count="2">
          <reference field="4294967294" count="1" selected="0">
            <x v="0"/>
          </reference>
          <reference field="23" count="1" selected="0">
            <x v="5"/>
          </reference>
        </references>
      </pivotArea>
    </chartFormat>
    <chartFormat chart="4" format="16">
      <pivotArea type="data" outline="0" fieldPosition="0">
        <references count="2">
          <reference field="4294967294" count="1" selected="0">
            <x v="0"/>
          </reference>
          <reference field="2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894CB1-BF3C-4899-83F3-05F2CBCF1947}"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E101:AI110" firstHeaderRow="0" firstDataRow="1" firstDataCol="1"/>
  <pivotFields count="29">
    <pivotField dataField="1" showAll="0"/>
    <pivotField numFmtId="14" showAll="0"/>
    <pivotField showAll="0"/>
    <pivotField showAll="0"/>
    <pivotField showAll="0"/>
    <pivotField showAll="0"/>
    <pivotField showAll="0"/>
    <pivotField showAll="0"/>
    <pivotField showAll="0"/>
    <pivotField showAll="0"/>
    <pivotField showAll="0"/>
    <pivotField axis="axisRow" showAll="0">
      <items count="9">
        <item x="2"/>
        <item x="1"/>
        <item x="5"/>
        <item x="7"/>
        <item x="4"/>
        <item x="6"/>
        <item x="3"/>
        <item x="0"/>
        <item t="default"/>
      </items>
    </pivotField>
    <pivotField showAll="0"/>
    <pivotField showAll="0"/>
    <pivotField showAll="0"/>
    <pivotField showAll="0"/>
    <pivotField showAll="0"/>
    <pivotField showAll="0"/>
    <pivotField dataField="1" showAll="0"/>
    <pivotField showAll="0"/>
    <pivotField showAll="0"/>
    <pivotField dataField="1" showAll="0"/>
    <pivotField numFmtId="9" showAll="0"/>
    <pivotField showAll="0"/>
    <pivotField showAll="0"/>
    <pivotField showAll="0"/>
    <pivotField showAll="0"/>
    <pivotField dataField="1" showAll="0"/>
    <pivotField showAll="0"/>
  </pivotFields>
  <rowFields count="1">
    <field x="11"/>
  </rowFields>
  <rowItems count="9">
    <i>
      <x/>
    </i>
    <i>
      <x v="1"/>
    </i>
    <i>
      <x v="2"/>
    </i>
    <i>
      <x v="3"/>
    </i>
    <i>
      <x v="4"/>
    </i>
    <i>
      <x v="5"/>
    </i>
    <i>
      <x v="6"/>
    </i>
    <i>
      <x v="7"/>
    </i>
    <i t="grand">
      <x/>
    </i>
  </rowItems>
  <colFields count="1">
    <field x="-2"/>
  </colFields>
  <colItems count="4">
    <i>
      <x/>
    </i>
    <i i="1">
      <x v="1"/>
    </i>
    <i i="2">
      <x v="2"/>
    </i>
    <i i="3">
      <x v="3"/>
    </i>
  </colItems>
  <dataFields count="4">
    <dataField name="Sum of Net Revenue" fld="18" baseField="0" baseItem="0"/>
    <dataField name="Sum of Profit " fld="21" baseField="0" baseItem="0"/>
    <dataField name="Count of Order ID" fld="0" subtotal="count" baseField="0" baseItem="0"/>
    <dataField name="Average of Customer Rating" fld="2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941D5D-20CD-4102-9813-EDEDD0E19D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27:AG33" firstHeaderRow="0" firstDataRow="1" firstDataCol="1"/>
  <pivotFields count="29">
    <pivotField showAll="0"/>
    <pivotField numFmtId="14" showAll="0"/>
    <pivotField showAll="0"/>
    <pivotField axis="axisRow"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dataField="1" showAll="0"/>
    <pivotField showAll="0"/>
    <pivotField showAll="0"/>
    <pivotField dataField="1" showAll="0"/>
    <pivotField numFmtId="9" showAll="0"/>
    <pivotField showAll="0"/>
    <pivotField showAll="0"/>
    <pivotField showAll="0"/>
    <pivotField showAll="0"/>
    <pivotField showAll="0"/>
    <pivotField showAll="0"/>
  </pivotFields>
  <rowFields count="1">
    <field x="3"/>
  </rowFields>
  <rowItems count="6">
    <i>
      <x/>
    </i>
    <i>
      <x v="1"/>
    </i>
    <i>
      <x v="3"/>
    </i>
    <i>
      <x v="4"/>
    </i>
    <i>
      <x v="8"/>
    </i>
    <i t="grand">
      <x/>
    </i>
  </rowItems>
  <colFields count="1">
    <field x="-2"/>
  </colFields>
  <colItems count="2">
    <i>
      <x/>
    </i>
    <i i="1">
      <x v="1"/>
    </i>
  </colItems>
  <dataFields count="2">
    <dataField name="Sum of Net Revenue" fld="18" baseField="0" baseItem="0"/>
    <dataField name="Sum of Profit "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E054E-ACF0-4C9C-B5EC-733A11B0ED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E3:AF6"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axis="axisRow"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showAll="0"/>
    <pivotField showAll="0"/>
  </pivotFields>
  <rowFields count="1">
    <field x="10"/>
  </rowFields>
  <rowItems count="3">
    <i>
      <x v="3"/>
    </i>
    <i>
      <x v="5"/>
    </i>
    <i t="grand">
      <x/>
    </i>
  </rowItems>
  <colItems count="1">
    <i/>
  </colItems>
  <dataFields count="1">
    <dataField name="Sum of Net Revenue" fld="18"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BC761C-E631-4F4B-82EF-3B77AE4B401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E87:AH92" firstHeaderRow="1" firstDataRow="2"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axis="axisRow"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showAll="0"/>
    <pivotField axis="axisCol" dataField="1" showAll="0">
      <items count="3">
        <item x="0"/>
        <item x="1"/>
        <item t="default"/>
      </items>
    </pivotField>
  </pivotFields>
  <rowFields count="1">
    <field x="11"/>
  </rowFields>
  <rowItems count="4">
    <i>
      <x/>
    </i>
    <i>
      <x v="1"/>
    </i>
    <i>
      <x v="3"/>
    </i>
    <i t="grand">
      <x/>
    </i>
  </rowItems>
  <colFields count="1">
    <field x="28"/>
  </colFields>
  <colItems count="3">
    <i>
      <x/>
    </i>
    <i>
      <x v="1"/>
    </i>
    <i t="grand">
      <x/>
    </i>
  </colItems>
  <dataFields count="1">
    <dataField name="Count of Returned" fld="2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C5823A-2728-472E-B564-2D619BA94A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81:AF84"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axis="axisRow"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showAll="0"/>
    <pivotField showAll="0"/>
  </pivotFields>
  <rowFields count="1">
    <field x="7"/>
  </rowFields>
  <rowItems count="3">
    <i>
      <x/>
    </i>
    <i>
      <x v="1"/>
    </i>
    <i t="grand">
      <x/>
    </i>
  </rowItems>
  <colItems count="1">
    <i/>
  </colItems>
  <dataFields count="1">
    <dataField name="Sum of Net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012C45-DDD1-4B78-BF4F-1A8EB1A81B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14:AF116" firstHeaderRow="1" firstDataRow="1" firstDataCol="1"/>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dataField="1" showAll="0"/>
    <pivotField numFmtId="9" showAll="0"/>
    <pivotField showAll="0"/>
    <pivotField axis="axisRow" showAll="0" measureFilter="1">
      <items count="5">
        <item x="1"/>
        <item x="2"/>
        <item x="0"/>
        <item x="3"/>
        <item t="default"/>
      </items>
    </pivotField>
    <pivotField showAll="0">
      <items count="6">
        <item h="1" x="2"/>
        <item h="1" x="0"/>
        <item x="4"/>
        <item x="3"/>
        <item h="1" x="1"/>
        <item t="default"/>
      </items>
    </pivotField>
    <pivotField showAll="0"/>
    <pivotField showAll="0"/>
    <pivotField showAll="0"/>
  </pivotFields>
  <rowFields count="1">
    <field x="24"/>
  </rowFields>
  <rowItems count="2">
    <i>
      <x/>
    </i>
    <i t="grand">
      <x/>
    </i>
  </rowItems>
  <colItems count="1">
    <i/>
  </colItems>
  <dataFields count="1">
    <dataField name="Sum of Profit " fld="21" baseField="0" baseItem="0"/>
  </dataFields>
  <pivotTableStyleInfo name="PivotStyleLight16" showRowHeaders="1" showColHeaders="1" showRowStripes="0" showColStripes="0" showLastColumn="1"/>
  <filters count="1">
    <filter fld="2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38B6A6-BEAE-4393-A336-AA9840090256}" name="Order Return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M7" firstHeaderRow="1" firstDataRow="1" firstDataCol="0"/>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showAll="0"/>
    <pivotField dataField="1" showAll="0"/>
  </pivotFields>
  <rowItems count="1">
    <i/>
  </rowItems>
  <colItems count="1">
    <i/>
  </colItems>
  <dataFields count="1">
    <dataField name="Count of Returned" fld="2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D43CE9-25B8-478D-B9C8-BE2E47A6C3D7}" name="Customer Rating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K7" firstHeaderRow="1" firstDataRow="1" firstDataCol="0"/>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dataField="1" showAll="0"/>
    <pivotField showAll="0"/>
  </pivotFields>
  <rowItems count="1">
    <i/>
  </rowItems>
  <colItems count="1">
    <i/>
  </colItems>
  <dataFields count="1">
    <dataField name="Average of Customer Rating" fld="2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276CB5-FA07-4B5F-8AB9-515284889C98}" name="Order 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7" firstHeaderRow="1" firstDataRow="1" firstDataCol="0"/>
  <pivotFields count="29">
    <pivotField dataField="1"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4E880A1-9953-44D6-8775-9E50CE6E6737}"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 showAll="0">
      <items count="6">
        <item h="1" x="2"/>
        <item h="1" x="0"/>
        <item x="4"/>
        <item x="3"/>
        <item h="1" x="1"/>
        <item t="default"/>
      </items>
    </pivotField>
    <pivotField showAll="0"/>
    <pivotField showAll="0"/>
    <pivotField showAll="0"/>
  </pivotFields>
  <rowItems count="1">
    <i/>
  </rowItems>
  <colItems count="1">
    <i/>
  </colItems>
  <dataFields count="1">
    <dataField name="Sum of Profit "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ED80FD-C815-407B-B0D8-E17FFB164AE6}" name="net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9">
    <pivotField showAll="0"/>
    <pivotField numFmtId="14" showAll="0"/>
    <pivotField showAll="0"/>
    <pivotField showAll="0">
      <items count="13">
        <item x="0"/>
        <item x="1"/>
        <item h="1" x="2"/>
        <item x="3"/>
        <item x="4"/>
        <item h="1" x="5"/>
        <item h="1" x="6"/>
        <item h="1" x="7"/>
        <item x="8"/>
        <item h="1" x="9"/>
        <item h="1" x="10"/>
        <item h="1" x="11"/>
        <item t="default"/>
      </items>
    </pivotField>
    <pivotField showAll="0"/>
    <pivotField showAll="0"/>
    <pivotField showAll="0"/>
    <pivotField showAll="0">
      <items count="3">
        <item x="1"/>
        <item x="0"/>
        <item t="default"/>
      </items>
    </pivotField>
    <pivotField showAll="0"/>
    <pivotField showAll="0"/>
    <pivotField showAll="0">
      <items count="7">
        <item h="1" x="4"/>
        <item h="1" x="3"/>
        <item h="1" x="0"/>
        <item x="1"/>
        <item h="1" x="5"/>
        <item x="2"/>
        <item t="default"/>
      </items>
    </pivotField>
    <pivotField showAll="0">
      <items count="9">
        <item x="2"/>
        <item x="1"/>
        <item h="1" x="5"/>
        <item x="7"/>
        <item h="1" x="4"/>
        <item h="1" x="6"/>
        <item h="1" x="3"/>
        <item h="1" x="0"/>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items count="6">
        <item h="1" x="2"/>
        <item h="1" x="0"/>
        <item x="4"/>
        <item x="3"/>
        <item h="1" x="1"/>
        <item t="default"/>
      </items>
    </pivotField>
    <pivotField showAll="0"/>
    <pivotField showAll="0"/>
    <pivotField showAll="0"/>
  </pivotFields>
  <rowItems count="1">
    <i/>
  </rowItems>
  <colItems count="1">
    <i/>
  </colItems>
  <dataFields count="1">
    <dataField name="Sum of Net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BEEDB3-AEDF-447F-A72C-A11CA5206ED5}" sourceName="Region">
  <pivotTables>
    <pivotTable tabId="9" name="netrevenue"/>
    <pivotTable tabId="9" name="Customer Rating "/>
    <pivotTable tabId="9" name="Order ID"/>
    <pivotTable tabId="9" name="Order Returned"/>
    <pivotTable tabId="9" name="Profit"/>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228960709">
      <items count="6">
        <i x="4"/>
        <i x="3"/>
        <i x="0"/>
        <i x="1" s="1"/>
        <i x="5"/>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32D209-45CF-4966-BD80-91FCC336C67B}" sourceName="Category">
  <pivotTables>
    <pivotTable tabId="9" name="Customer Rating "/>
    <pivotTable tabId="9" name="netrevenue"/>
    <pivotTable tabId="9" name="Order ID"/>
    <pivotTable tabId="9" name="Order Returned"/>
    <pivotTable tabId="9" name="Profit"/>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228960709">
      <items count="8">
        <i x="2" s="1"/>
        <i x="1" s="1"/>
        <i x="5"/>
        <i x="7" s="1"/>
        <i x="4"/>
        <i x="6"/>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0CAC3E2-592F-46AB-B81A-30946DECC9FC}" sourceName="Customer Type">
  <pivotTables>
    <pivotTable tabId="9" name="Customer Rating "/>
    <pivotTable tabId="9" name="netrevenue"/>
    <pivotTable tabId="9" name="Order ID"/>
    <pivotTable tabId="9" name="Order Returned"/>
    <pivotTable tabId="9" name="Profit"/>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9"/>
    <pivotTable tabId="7" name="PivotTable3"/>
  </pivotTables>
  <data>
    <tabular pivotCacheId="22896070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CF3DA36-6339-420E-A31F-1D94A0AC4A84}" sourceName="Order Status">
  <pivotTables>
    <pivotTable tabId="9" name="Customer Rating "/>
    <pivotTable tabId="9" name="netrevenue"/>
    <pivotTable tabId="9" name="Order ID"/>
    <pivotTable tabId="9" name="Order Returned"/>
    <pivotTable tabId="9" name="Profit"/>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9"/>
  </pivotTables>
  <data>
    <tabular pivotCacheId="228960709">
      <items count="5">
        <i x="2"/>
        <i x="0"/>
        <i x="4" s="1"/>
        <i x="3"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FB672A-0C6A-4F30-A83F-24F1413B7B12}" sourceName="Month">
  <pivotTables>
    <pivotTable tabId="9" name="Customer Rating "/>
    <pivotTable tabId="9" name="netrevenue"/>
    <pivotTable tabId="9" name="Order ID"/>
    <pivotTable tabId="9" name="Order Returned"/>
    <pivotTable tabId="9" name="Profit"/>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228960709">
      <items count="12">
        <i x="0" s="1"/>
        <i x="1" s="1"/>
        <i x="2"/>
        <i x="3" s="1"/>
        <i x="4" s="1"/>
        <i x="5"/>
        <i x="6"/>
        <i x="7"/>
        <i x="8" s="1"/>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1B12DD-3E36-4838-8A8E-BE640C1DB4FE}" cache="Slicer_Region" caption="Region" style="SlicerStyleOther2" rowHeight="828000"/>
  <slicer name="Category" xr10:uid="{ABF8F3C8-7970-470C-B39B-BB3C3860AB41}" cache="Slicer_Category" caption="Category" style="SlicerStyleLight6" rowHeight="612000"/>
  <slicer name="Customer Type" xr10:uid="{3BEE8D32-1DCD-409D-8E92-B0B91E2EB007}" cache="Slicer_Customer_Type" caption="Customer Type" style="SlicerStyleLight5" rowHeight="1188000"/>
  <slicer name="Order Status" xr10:uid="{50B77BB2-C192-49E4-897A-4CBBF92887BC}" cache="Slicer_Order_Status" caption="Order Status" style="SlicerStyleLight2" rowHeight="792000"/>
  <slicer name="Month" xr10:uid="{8195A1AE-E0C7-498B-8C5F-FA66AB7FED95}" cache="Slicer_Month" caption="Month" columnCount="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DF31B-FD33-46FC-B301-D14820BCC35B}" name="Table1" displayName="Table1" ref="A1:AC1705" totalsRowShown="0" headerRowDxfId="40" headerRowBorderDxfId="39" tableBorderDxfId="38" totalsRowBorderDxfId="37">
  <autoFilter ref="A1:AC1705" xr:uid="{09DDF31B-FD33-46FC-B301-D14820BCC35B}"/>
  <tableColumns count="29">
    <tableColumn id="1" xr3:uid="{AEED078F-53AC-40B6-9364-67AAC57FD41B}" name="Order ID" dataDxfId="36"/>
    <tableColumn id="2" xr3:uid="{7287229C-6EB7-4B69-9BEB-12B7EF248D34}" name="Order Date" dataDxfId="35"/>
    <tableColumn id="3" xr3:uid="{C2A8641A-22DC-475D-A4FC-40D068C8F7DC}" name="Year" dataDxfId="34"/>
    <tableColumn id="4" xr3:uid="{14169EFD-0D91-4A5A-8777-ED0E7C78087F}" name="Month" dataDxfId="33"/>
    <tableColumn id="5" xr3:uid="{EC719CCA-5733-4D6E-B787-D16EE676E242}" name="Quarter" dataDxfId="32"/>
    <tableColumn id="6" xr3:uid="{7D673389-10F6-4625-A098-6A9D2CA48041}" name="Day of Week" dataDxfId="31"/>
    <tableColumn id="7" xr3:uid="{1319B6C3-B931-4AF9-AF53-1797890C6DF8}" name="Customer ID" dataDxfId="30"/>
    <tableColumn id="8" xr3:uid="{926F3499-9EAF-43EC-B80E-8EC773903289}" name="Customer Type" dataDxfId="29"/>
    <tableColumn id="9" xr3:uid="{502B09EC-0857-42F8-9D78-D44BB8BDE54C}" name="City" dataDxfId="28"/>
    <tableColumn id="10" xr3:uid="{6BBBC66D-DF6B-430F-AB75-1CD348C1E444}" name="State" dataDxfId="27"/>
    <tableColumn id="11" xr3:uid="{9E8452D2-4824-4059-AC71-4EEFA8A073C5}" name="Region" dataDxfId="26"/>
    <tableColumn id="12" xr3:uid="{2C3392DE-5AB3-4501-BE94-6754FE644D61}" name="Category" dataDxfId="25"/>
    <tableColumn id="13" xr3:uid="{30BEC1CF-03A8-48F0-8AD8-173E2E382017}" name="Product Name" dataDxfId="24"/>
    <tableColumn id="14" xr3:uid="{BE38C14B-7EED-441D-9274-ED830A1D86D0}" name="Quantity" dataDxfId="23"/>
    <tableColumn id="15" xr3:uid="{32FE5DC9-68C6-4B3B-BDBE-BC72F77B7269}" name="Unit Price (Rs)" dataDxfId="22"/>
    <tableColumn id="16" xr3:uid="{03652BFD-4750-4635-A528-F5408725C340}" name="Gross Revenue" dataDxfId="21">
      <calculatedColumnFormula>PRODUCT(N2,O2)</calculatedColumnFormula>
    </tableColumn>
    <tableColumn id="17" xr3:uid="{03D0528E-F7E9-472A-9D67-B625B3EA8372}" name="Discount %" dataDxfId="20"/>
    <tableColumn id="18" xr3:uid="{42A13B42-5189-4BF6-914A-6E9BB277AC5D}" name="Discount Amount" dataDxfId="19">
      <calculatedColumnFormula>P2*(Q2/100)</calculatedColumnFormula>
    </tableColumn>
    <tableColumn id="19" xr3:uid="{2EDE7BCF-963F-4513-AE4E-7DAB0B34627E}" name="Net Revenue" dataDxfId="18">
      <calculatedColumnFormula>P2-R2</calculatedColumnFormula>
    </tableColumn>
    <tableColumn id="20" xr3:uid="{19C9E241-F1CB-4C63-AB28-CD90DDDDB9D5}" name="Cost %" dataDxfId="17"/>
    <tableColumn id="21" xr3:uid="{0CBA27FA-5621-4C6D-A4B0-0E33D7C412F2}" name="Cost" dataDxfId="16">
      <calculatedColumnFormula>S2*T2</calculatedColumnFormula>
    </tableColumn>
    <tableColumn id="22" xr3:uid="{2F1A62E9-0433-48BD-804C-52BA7C96CEAF}" name="Profit " dataDxfId="15">
      <calculatedColumnFormula>S2-U2</calculatedColumnFormula>
    </tableColumn>
    <tableColumn id="23" xr3:uid="{AAABB8DA-4BF7-4F22-81D5-3DC30380FD2F}" name="Profit Margin %" dataDxfId="14" dataCellStyle="Percent">
      <calculatedColumnFormula>(V2/S2)</calculatedColumnFormula>
    </tableColumn>
    <tableColumn id="24" xr3:uid="{85653E5B-1CD4-4195-9023-F72059B316E3}" name="Payment Method" dataDxfId="13"/>
    <tableColumn id="25" xr3:uid="{2A4F5573-A15D-4C77-B1FB-EC20079963BE}" name="Shipping Type" dataDxfId="12"/>
    <tableColumn id="26" xr3:uid="{9A7A0EE0-2146-47CF-AA19-9748E348F03F}" name="Order Status" dataDxfId="11"/>
    <tableColumn id="27" xr3:uid="{165C76DA-3735-48DE-BCB9-81E371FA305A}" name="Delivery Date" dataDxfId="10"/>
    <tableColumn id="28" xr3:uid="{E239D16E-B3D1-43FB-8766-89C984B40825}" name="Customer Rating" dataDxfId="9"/>
    <tableColumn id="29" xr3:uid="{F91E7C3B-DC78-42C0-941F-B2999527D77A}" name="Returned"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CC55-B39C-4157-B1A3-968A6D78B840}">
  <dimension ref="A1:O1705"/>
  <sheetViews>
    <sheetView topLeftCell="A1674" workbookViewId="0">
      <selection activeCell="K1698" sqref="K1698"/>
    </sheetView>
  </sheetViews>
  <sheetFormatPr defaultRowHeight="14.4"/>
  <cols>
    <col min="1" max="1" width="14.88671875" bestFit="1" customWidth="1"/>
    <col min="2" max="2" width="10.33203125" bestFit="1" customWidth="1"/>
    <col min="3" max="3" width="5" bestFit="1" customWidth="1"/>
    <col min="4" max="4" width="6.109375" bestFit="1" customWidth="1"/>
    <col min="5" max="5" width="7.33203125" bestFit="1" customWidth="1"/>
    <col min="6" max="6" width="11" bestFit="1" customWidth="1"/>
    <col min="7" max="7" width="11.21875" bestFit="1" customWidth="1"/>
    <col min="8" max="8" width="13.44140625" bestFit="1" customWidth="1"/>
    <col min="9" max="9" width="17.77734375" bestFit="1" customWidth="1"/>
    <col min="10" max="10" width="14.33203125" bestFit="1" customWidth="1"/>
    <col min="11" max="11" width="13.33203125" bestFit="1" customWidth="1"/>
    <col min="12" max="12" width="13.88671875" bestFit="1" customWidth="1"/>
    <col min="13" max="13" width="23.5546875" bestFit="1" customWidth="1"/>
    <col min="14" max="14" width="8.109375" bestFit="1" customWidth="1"/>
    <col min="15" max="15" width="12.77734375" bestFit="1" customWidth="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c r="A2" s="1" t="s">
        <v>28</v>
      </c>
      <c r="B2" s="2">
        <v>45658</v>
      </c>
      <c r="C2" s="1">
        <v>2025</v>
      </c>
      <c r="D2" s="1" t="s">
        <v>29</v>
      </c>
      <c r="E2" s="1" t="s">
        <v>30</v>
      </c>
      <c r="F2" s="1" t="s">
        <v>31</v>
      </c>
      <c r="G2" s="1" t="s">
        <v>32</v>
      </c>
      <c r="H2" s="1" t="s">
        <v>33</v>
      </c>
      <c r="I2" s="1" t="s">
        <v>34</v>
      </c>
      <c r="J2" s="1" t="s">
        <v>35</v>
      </c>
      <c r="K2" s="1" t="s">
        <v>36</v>
      </c>
      <c r="L2" s="1" t="s">
        <v>37</v>
      </c>
      <c r="M2" s="1" t="s">
        <v>38</v>
      </c>
      <c r="N2" s="1">
        <v>2</v>
      </c>
      <c r="O2" s="1">
        <v>5940</v>
      </c>
    </row>
    <row r="3" spans="1:15">
      <c r="A3" s="1" t="s">
        <v>43</v>
      </c>
      <c r="B3" s="2">
        <v>45659</v>
      </c>
      <c r="C3" s="1">
        <v>2025</v>
      </c>
      <c r="D3" s="1" t="s">
        <v>29</v>
      </c>
      <c r="E3" s="1" t="s">
        <v>30</v>
      </c>
      <c r="F3" s="1" t="s">
        <v>44</v>
      </c>
      <c r="G3" s="1" t="s">
        <v>45</v>
      </c>
      <c r="H3" s="1" t="s">
        <v>33</v>
      </c>
      <c r="I3" s="1" t="s">
        <v>46</v>
      </c>
      <c r="J3" s="1" t="s">
        <v>47</v>
      </c>
      <c r="K3" s="1" t="s">
        <v>48</v>
      </c>
      <c r="L3" s="1" t="s">
        <v>37</v>
      </c>
      <c r="M3" s="1" t="s">
        <v>49</v>
      </c>
      <c r="N3" s="1">
        <v>5</v>
      </c>
      <c r="O3" s="1">
        <v>1290</v>
      </c>
    </row>
    <row r="4" spans="1:15">
      <c r="A4" s="1" t="s">
        <v>52</v>
      </c>
      <c r="B4" s="2">
        <v>45659</v>
      </c>
      <c r="C4" s="1">
        <v>2025</v>
      </c>
      <c r="D4" s="1" t="s">
        <v>29</v>
      </c>
      <c r="E4" s="1" t="s">
        <v>30</v>
      </c>
      <c r="F4" s="1" t="s">
        <v>44</v>
      </c>
      <c r="G4" s="1" t="s">
        <v>53</v>
      </c>
      <c r="H4" s="1" t="s">
        <v>33</v>
      </c>
      <c r="I4" s="1" t="s">
        <v>54</v>
      </c>
      <c r="J4" s="1" t="s">
        <v>55</v>
      </c>
      <c r="K4" s="1" t="s">
        <v>36</v>
      </c>
      <c r="L4" s="1" t="s">
        <v>37</v>
      </c>
      <c r="M4" s="1" t="s">
        <v>38</v>
      </c>
      <c r="N4" s="1">
        <v>3</v>
      </c>
      <c r="O4" s="1">
        <v>5450</v>
      </c>
    </row>
    <row r="5" spans="1:15">
      <c r="A5" s="1" t="s">
        <v>58</v>
      </c>
      <c r="B5" s="2">
        <v>45659</v>
      </c>
      <c r="C5" s="1">
        <v>2025</v>
      </c>
      <c r="D5" s="1" t="s">
        <v>29</v>
      </c>
      <c r="E5" s="1" t="s">
        <v>30</v>
      </c>
      <c r="F5" s="1" t="s">
        <v>44</v>
      </c>
      <c r="G5" s="1" t="s">
        <v>59</v>
      </c>
      <c r="H5" s="1" t="s">
        <v>33</v>
      </c>
      <c r="I5" s="1" t="s">
        <v>60</v>
      </c>
      <c r="J5" s="1" t="s">
        <v>61</v>
      </c>
      <c r="K5" s="1" t="s">
        <v>62</v>
      </c>
      <c r="L5" s="1" t="s">
        <v>63</v>
      </c>
      <c r="M5" s="1" t="s">
        <v>64</v>
      </c>
      <c r="N5" s="1">
        <v>4</v>
      </c>
      <c r="O5" s="1">
        <v>720</v>
      </c>
    </row>
    <row r="6" spans="1:15">
      <c r="A6" s="1" t="s">
        <v>67</v>
      </c>
      <c r="B6" s="2">
        <v>45659</v>
      </c>
      <c r="C6" s="1">
        <v>2025</v>
      </c>
      <c r="D6" s="1" t="s">
        <v>29</v>
      </c>
      <c r="E6" s="1" t="s">
        <v>30</v>
      </c>
      <c r="F6" s="1" t="s">
        <v>44</v>
      </c>
      <c r="G6" s="1" t="s">
        <v>68</v>
      </c>
      <c r="H6" s="1" t="s">
        <v>33</v>
      </c>
      <c r="I6" s="1" t="s">
        <v>69</v>
      </c>
      <c r="J6" s="1" t="s">
        <v>70</v>
      </c>
      <c r="K6" s="1" t="s">
        <v>62</v>
      </c>
      <c r="L6" s="1" t="s">
        <v>63</v>
      </c>
      <c r="M6" s="1" t="s">
        <v>71</v>
      </c>
      <c r="N6" s="1">
        <v>1</v>
      </c>
      <c r="O6" s="1">
        <v>320</v>
      </c>
    </row>
    <row r="7" spans="1:15">
      <c r="A7" s="1" t="s">
        <v>73</v>
      </c>
      <c r="B7" s="2">
        <v>45660</v>
      </c>
      <c r="C7" s="1">
        <v>2025</v>
      </c>
      <c r="D7" s="1" t="s">
        <v>29</v>
      </c>
      <c r="E7" s="1" t="s">
        <v>30</v>
      </c>
      <c r="F7" s="1" t="s">
        <v>74</v>
      </c>
      <c r="G7" s="1" t="s">
        <v>75</v>
      </c>
      <c r="H7" s="1" t="s">
        <v>33</v>
      </c>
      <c r="I7" s="1" t="s">
        <v>76</v>
      </c>
      <c r="J7" s="1" t="s">
        <v>77</v>
      </c>
      <c r="K7" s="1" t="s">
        <v>78</v>
      </c>
      <c r="L7" s="1" t="s">
        <v>79</v>
      </c>
      <c r="M7" s="1" t="s">
        <v>80</v>
      </c>
      <c r="N7" s="1">
        <v>3</v>
      </c>
      <c r="O7" s="1">
        <v>3490</v>
      </c>
    </row>
    <row r="8" spans="1:15">
      <c r="A8" s="1" t="s">
        <v>82</v>
      </c>
      <c r="B8" s="2">
        <v>45660</v>
      </c>
      <c r="C8" s="1">
        <v>2025</v>
      </c>
      <c r="D8" s="1" t="s">
        <v>29</v>
      </c>
      <c r="E8" s="1" t="s">
        <v>30</v>
      </c>
      <c r="F8" s="1" t="s">
        <v>74</v>
      </c>
      <c r="G8" s="1" t="s">
        <v>83</v>
      </c>
      <c r="H8" s="1" t="s">
        <v>33</v>
      </c>
      <c r="I8" s="1" t="s">
        <v>84</v>
      </c>
      <c r="J8" s="1" t="s">
        <v>47</v>
      </c>
      <c r="K8" s="1" t="s">
        <v>48</v>
      </c>
      <c r="L8" s="1" t="s">
        <v>85</v>
      </c>
      <c r="M8" s="1" t="s">
        <v>86</v>
      </c>
      <c r="N8" s="1">
        <v>3</v>
      </c>
      <c r="O8" s="1">
        <v>1070</v>
      </c>
    </row>
    <row r="9" spans="1:15">
      <c r="A9" s="1" t="s">
        <v>87</v>
      </c>
      <c r="B9" s="2">
        <v>45660</v>
      </c>
      <c r="C9" s="1">
        <v>2025</v>
      </c>
      <c r="D9" s="1" t="s">
        <v>29</v>
      </c>
      <c r="E9" s="1" t="s">
        <v>30</v>
      </c>
      <c r="F9" s="1" t="s">
        <v>74</v>
      </c>
      <c r="G9" s="1" t="s">
        <v>88</v>
      </c>
      <c r="H9" s="1" t="s">
        <v>89</v>
      </c>
      <c r="I9" s="1" t="s">
        <v>90</v>
      </c>
      <c r="J9" s="1" t="s">
        <v>61</v>
      </c>
      <c r="K9" s="1" t="s">
        <v>62</v>
      </c>
      <c r="L9" s="1" t="s">
        <v>37</v>
      </c>
      <c r="M9" s="1" t="s">
        <v>91</v>
      </c>
      <c r="N9" s="1">
        <v>3</v>
      </c>
      <c r="O9" s="1">
        <v>3650</v>
      </c>
    </row>
    <row r="10" spans="1:15">
      <c r="A10" s="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row>
    <row r="11" spans="1:15">
      <c r="A11" s="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row>
    <row r="12" spans="1:15">
      <c r="A12" s="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row>
    <row r="13" spans="1:15">
      <c r="A13" s="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row>
    <row r="14" spans="1:15">
      <c r="A14" s="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row>
    <row r="15" spans="1:15">
      <c r="A15" s="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row>
    <row r="16" spans="1:15">
      <c r="A16" s="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row>
    <row r="17" spans="1:15">
      <c r="A17" s="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row>
    <row r="18" spans="1:15">
      <c r="A18" s="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row>
    <row r="19" spans="1:15">
      <c r="A19" s="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row>
    <row r="20" spans="1:15">
      <c r="A20" s="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row>
    <row r="21" spans="1:15">
      <c r="A21" s="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row>
    <row r="22" spans="1:15">
      <c r="A22" s="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row>
    <row r="23" spans="1:15">
      <c r="A23" s="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row>
    <row r="24" spans="1:15">
      <c r="A24" s="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row>
    <row r="25" spans="1:15">
      <c r="A25" s="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row>
    <row r="26" spans="1:15">
      <c r="A26" s="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row>
    <row r="27" spans="1:15">
      <c r="A27" s="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row>
    <row r="28" spans="1:15">
      <c r="A28" s="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row>
    <row r="29" spans="1:15">
      <c r="A29" s="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row>
    <row r="30" spans="1:15">
      <c r="A30" s="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row>
    <row r="31" spans="1:15">
      <c r="A31" s="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row>
    <row r="32" spans="1:15">
      <c r="A32" s="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row>
    <row r="33" spans="1:15">
      <c r="A33" s="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row>
    <row r="34" spans="1:15">
      <c r="A34" s="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row>
    <row r="35" spans="1:15">
      <c r="A35" s="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row>
    <row r="36" spans="1:15">
      <c r="A36" s="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row>
    <row r="37" spans="1:15">
      <c r="A37" s="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row>
    <row r="38" spans="1:15">
      <c r="A38" s="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row>
    <row r="39" spans="1:15">
      <c r="A39" s="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row>
    <row r="40" spans="1:15">
      <c r="A40" s="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row>
    <row r="41" spans="1:15">
      <c r="A41" s="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row>
    <row r="42" spans="1:15">
      <c r="A42" s="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row>
    <row r="43" spans="1:15">
      <c r="A43" s="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row>
    <row r="44" spans="1:15">
      <c r="A44" s="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row>
    <row r="45" spans="1:15">
      <c r="A45" s="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row>
    <row r="46" spans="1:15">
      <c r="A46" s="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row>
    <row r="47" spans="1:15">
      <c r="A47" s="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row>
    <row r="48" spans="1:15">
      <c r="A48" s="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row>
    <row r="49" spans="1:15">
      <c r="A49" s="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row>
    <row r="50" spans="1:15">
      <c r="A50" s="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row>
    <row r="51" spans="1:15">
      <c r="A51" s="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row>
    <row r="52" spans="1:15">
      <c r="A52" s="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row>
    <row r="53" spans="1:15">
      <c r="A53" s="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row>
    <row r="54" spans="1:15">
      <c r="A54" s="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row>
    <row r="55" spans="1:15">
      <c r="A55" s="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row>
    <row r="56" spans="1:15">
      <c r="A56" s="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row>
    <row r="57" spans="1:15">
      <c r="A57" s="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row>
    <row r="58" spans="1:15">
      <c r="A58" s="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row>
    <row r="59" spans="1:15">
      <c r="A59" s="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row>
    <row r="60" spans="1:15">
      <c r="A60" s="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row>
    <row r="61" spans="1:15">
      <c r="A61" s="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row>
    <row r="62" spans="1:15">
      <c r="A62" s="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row>
    <row r="63" spans="1:15">
      <c r="A63" s="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row>
    <row r="64" spans="1:15">
      <c r="A64" s="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row>
    <row r="65" spans="1:15">
      <c r="A65" s="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row>
    <row r="66" spans="1:15">
      <c r="A66" s="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row>
    <row r="67" spans="1:15">
      <c r="A67" s="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row>
    <row r="68" spans="1:15">
      <c r="A68" s="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row>
    <row r="69" spans="1:15">
      <c r="A69" s="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row>
    <row r="70" spans="1:15">
      <c r="A70" s="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row>
    <row r="71" spans="1:15">
      <c r="A71" s="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row>
    <row r="72" spans="1:15">
      <c r="A72" s="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row>
    <row r="73" spans="1:15">
      <c r="A73" s="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row>
    <row r="74" spans="1:15">
      <c r="A74" s="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row>
    <row r="75" spans="1:15">
      <c r="A75" s="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row>
    <row r="76" spans="1:15">
      <c r="A76" s="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row>
    <row r="77" spans="1:15">
      <c r="A77" s="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row>
    <row r="78" spans="1:15">
      <c r="A78" s="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row>
    <row r="79" spans="1:15">
      <c r="A79" s="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row>
    <row r="80" spans="1:15">
      <c r="A80" s="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row>
    <row r="81" spans="1:15">
      <c r="A81" s="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row>
    <row r="82" spans="1:15">
      <c r="A82" s="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row>
    <row r="83" spans="1:15">
      <c r="A83" s="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row>
    <row r="84" spans="1:15">
      <c r="A84" s="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row>
    <row r="85" spans="1:15">
      <c r="A85" s="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row>
    <row r="86" spans="1:15">
      <c r="A86" s="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row>
    <row r="87" spans="1:15">
      <c r="A87" s="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row>
    <row r="88" spans="1:15">
      <c r="A88" s="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row>
    <row r="89" spans="1:15">
      <c r="A89" s="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row>
    <row r="90" spans="1:15">
      <c r="A90" s="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row>
    <row r="91" spans="1:15">
      <c r="A91" s="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row>
    <row r="92" spans="1:15">
      <c r="A92" s="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row>
    <row r="93" spans="1:15">
      <c r="A93" s="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row>
    <row r="94" spans="1:15">
      <c r="A94" s="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row>
    <row r="95" spans="1:15">
      <c r="A95" s="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row>
    <row r="96" spans="1:15">
      <c r="A96" s="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row>
    <row r="97" spans="1:15">
      <c r="A97" s="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row>
    <row r="98" spans="1:15">
      <c r="A98" s="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row>
    <row r="99" spans="1:15">
      <c r="A99" s="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row>
    <row r="100" spans="1:15">
      <c r="A100" s="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row>
    <row r="101" spans="1:15">
      <c r="A101" s="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row>
    <row r="102" spans="1:15">
      <c r="A102" s="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row>
    <row r="103" spans="1:15">
      <c r="A103" s="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row>
    <row r="104" spans="1:15">
      <c r="A104" s="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row>
    <row r="105" spans="1:15">
      <c r="A105" s="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row>
    <row r="106" spans="1:15">
      <c r="A106" s="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row>
    <row r="107" spans="1:15">
      <c r="A107" s="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row>
    <row r="108" spans="1:15">
      <c r="A108" s="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row>
    <row r="109" spans="1:15">
      <c r="A109" s="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row>
    <row r="110" spans="1:15">
      <c r="A110" s="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row>
    <row r="111" spans="1:15">
      <c r="A111" s="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row>
    <row r="112" spans="1:15">
      <c r="A112" s="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row>
    <row r="113" spans="1:15">
      <c r="A113" s="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row>
    <row r="114" spans="1:15">
      <c r="A114" s="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row>
    <row r="115" spans="1:15">
      <c r="A115" s="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row>
    <row r="116" spans="1:15">
      <c r="A116" s="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row>
    <row r="117" spans="1:15">
      <c r="A117" s="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row>
    <row r="118" spans="1:15">
      <c r="A118" s="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row>
    <row r="119" spans="1:15">
      <c r="A119" s="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row>
    <row r="120" spans="1:15">
      <c r="A120" s="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row>
    <row r="121" spans="1:15">
      <c r="A121" s="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row>
    <row r="122" spans="1:15">
      <c r="A122" s="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row>
    <row r="123" spans="1:15">
      <c r="A123" s="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row>
    <row r="124" spans="1:15">
      <c r="A124" s="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row>
    <row r="125" spans="1:15">
      <c r="A125" s="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row>
    <row r="126" spans="1:15">
      <c r="A126" s="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row>
    <row r="127" spans="1:15">
      <c r="A127" s="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row>
    <row r="128" spans="1:15">
      <c r="A128" s="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row>
    <row r="129" spans="1:15">
      <c r="A129" s="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row>
    <row r="130" spans="1:15">
      <c r="A130" s="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row>
    <row r="131" spans="1:15">
      <c r="A131" s="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row>
    <row r="132" spans="1:15">
      <c r="A132" s="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row>
    <row r="133" spans="1:15">
      <c r="A133" s="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row>
    <row r="134" spans="1:15">
      <c r="A134" s="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row>
    <row r="135" spans="1:15">
      <c r="A135" s="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row>
    <row r="136" spans="1:15">
      <c r="A136" s="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row>
    <row r="137" spans="1:15">
      <c r="A137" s="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row>
    <row r="138" spans="1:15">
      <c r="A138" s="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row>
    <row r="139" spans="1:15">
      <c r="A139" s="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row>
    <row r="140" spans="1:15">
      <c r="A140" s="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row>
    <row r="141" spans="1:15">
      <c r="A141" s="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row>
    <row r="142" spans="1:15">
      <c r="A142" s="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row>
    <row r="143" spans="1:15">
      <c r="A143" s="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row>
    <row r="144" spans="1:15">
      <c r="A144" s="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row>
    <row r="145" spans="1:15">
      <c r="A145" s="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row>
    <row r="146" spans="1:15">
      <c r="A146" s="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row>
    <row r="147" spans="1:15">
      <c r="A147" s="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row>
    <row r="148" spans="1:15">
      <c r="A148" s="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row>
    <row r="149" spans="1:15">
      <c r="A149" s="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row>
    <row r="150" spans="1:15">
      <c r="A150" s="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row>
    <row r="151" spans="1:15">
      <c r="A151" s="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row>
    <row r="152" spans="1:15">
      <c r="A152" s="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row>
    <row r="153" spans="1:15">
      <c r="A153" s="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row>
    <row r="154" spans="1:15">
      <c r="A154" s="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row>
    <row r="155" spans="1:15">
      <c r="A155" s="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row>
    <row r="156" spans="1:15">
      <c r="A156" s="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row>
    <row r="157" spans="1:15">
      <c r="A157" s="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row>
    <row r="158" spans="1:15">
      <c r="A158" s="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row>
    <row r="159" spans="1:15">
      <c r="A159" s="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row>
    <row r="160" spans="1:15">
      <c r="A160" s="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row>
    <row r="161" spans="1:15">
      <c r="A161" s="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row>
    <row r="162" spans="1:15">
      <c r="A162" s="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row>
    <row r="163" spans="1:15">
      <c r="A163" s="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row>
    <row r="164" spans="1:15">
      <c r="A164" s="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row>
    <row r="165" spans="1:15">
      <c r="A165" s="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row>
    <row r="166" spans="1:15">
      <c r="A166" s="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row>
    <row r="167" spans="1:15">
      <c r="A167" s="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row>
    <row r="168" spans="1:15">
      <c r="A168" s="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row>
    <row r="169" spans="1:15">
      <c r="A169" s="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row>
    <row r="170" spans="1:15">
      <c r="A170" s="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row>
    <row r="171" spans="1:15">
      <c r="A171" s="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row>
    <row r="172" spans="1:15">
      <c r="A172" s="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row>
    <row r="173" spans="1:15">
      <c r="A173" s="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row>
    <row r="174" spans="1:15">
      <c r="A174" s="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row>
    <row r="175" spans="1:15">
      <c r="A175" s="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row>
    <row r="176" spans="1:15">
      <c r="A176" s="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row>
    <row r="177" spans="1:15">
      <c r="A177" s="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row>
    <row r="178" spans="1:15">
      <c r="A178" s="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row>
    <row r="179" spans="1:15">
      <c r="A179" s="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row>
    <row r="180" spans="1:15">
      <c r="A180" s="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row>
    <row r="181" spans="1:15">
      <c r="A181" s="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row>
    <row r="182" spans="1:15">
      <c r="A182" s="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row>
    <row r="183" spans="1:15">
      <c r="A183" s="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row>
    <row r="184" spans="1:15">
      <c r="A184" s="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row>
    <row r="185" spans="1:15">
      <c r="A185" s="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row>
    <row r="186" spans="1:15">
      <c r="A186" s="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row>
    <row r="187" spans="1:15">
      <c r="A187" s="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row>
    <row r="188" spans="1:15">
      <c r="A188" s="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row>
    <row r="189" spans="1:15">
      <c r="A189" s="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row>
    <row r="190" spans="1:15">
      <c r="A190" s="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row>
    <row r="191" spans="1:15">
      <c r="A191" s="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row>
    <row r="192" spans="1:15">
      <c r="A192" s="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row>
    <row r="193" spans="1:15">
      <c r="A193" s="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row>
    <row r="194" spans="1:15">
      <c r="A194" s="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row>
    <row r="195" spans="1:15">
      <c r="A195" s="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row>
    <row r="196" spans="1:15">
      <c r="A196" s="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row>
    <row r="197" spans="1:15">
      <c r="A197" s="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row>
    <row r="198" spans="1:15">
      <c r="A198" s="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row>
    <row r="199" spans="1:15">
      <c r="A199" s="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row>
    <row r="200" spans="1:15">
      <c r="A200" s="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row>
    <row r="201" spans="1:15">
      <c r="A201" s="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row>
    <row r="202" spans="1:15">
      <c r="A202" s="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row>
    <row r="203" spans="1:15">
      <c r="A203" s="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row>
    <row r="204" spans="1:15">
      <c r="A204" s="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row>
    <row r="205" spans="1:15">
      <c r="A205" s="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row>
    <row r="206" spans="1:15">
      <c r="A206" s="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row>
    <row r="207" spans="1:15">
      <c r="A207" s="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row>
    <row r="208" spans="1:15">
      <c r="A208" s="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row>
    <row r="209" spans="1:15">
      <c r="A209" s="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row>
    <row r="210" spans="1:15">
      <c r="A210" s="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row>
    <row r="211" spans="1:15">
      <c r="A211" s="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row>
    <row r="212" spans="1:15">
      <c r="A212" s="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row>
    <row r="213" spans="1:15">
      <c r="A213" s="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row>
    <row r="214" spans="1:15">
      <c r="A214" s="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row>
    <row r="215" spans="1:15">
      <c r="A215" s="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row>
    <row r="216" spans="1:15">
      <c r="A216" s="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row>
    <row r="217" spans="1:15">
      <c r="A217" s="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row>
    <row r="218" spans="1:15">
      <c r="A218" s="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row>
    <row r="219" spans="1:15">
      <c r="A219" s="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row>
    <row r="220" spans="1:15">
      <c r="A220" s="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row>
    <row r="221" spans="1:15">
      <c r="A221" s="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row>
    <row r="222" spans="1:15">
      <c r="A222" s="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row>
    <row r="223" spans="1:15">
      <c r="A223" s="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row>
    <row r="224" spans="1:15">
      <c r="A224" s="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row>
    <row r="225" spans="1:15">
      <c r="A225" s="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row>
    <row r="226" spans="1:15">
      <c r="A226" s="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row>
    <row r="227" spans="1:15">
      <c r="A227" s="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row>
    <row r="228" spans="1:15">
      <c r="A228" s="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row>
    <row r="229" spans="1:15">
      <c r="A229" s="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row>
    <row r="230" spans="1:15">
      <c r="A230" s="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row>
    <row r="231" spans="1:15">
      <c r="A231" s="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row>
    <row r="232" spans="1:15">
      <c r="A232" s="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row>
    <row r="233" spans="1:15">
      <c r="A233" s="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row>
    <row r="234" spans="1:15">
      <c r="A234" s="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row>
    <row r="235" spans="1:15">
      <c r="A235" s="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row>
    <row r="236" spans="1:15">
      <c r="A236" s="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row>
    <row r="237" spans="1:15">
      <c r="A237" s="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row>
    <row r="238" spans="1:15">
      <c r="A238" s="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row>
    <row r="239" spans="1:15">
      <c r="A239" s="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row>
    <row r="240" spans="1:15">
      <c r="A240" s="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row>
    <row r="241" spans="1:15">
      <c r="A241" s="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row>
    <row r="242" spans="1:15">
      <c r="A242" s="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row>
    <row r="243" spans="1:15">
      <c r="A243" s="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row>
    <row r="244" spans="1:15">
      <c r="A244" s="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row>
    <row r="245" spans="1:15">
      <c r="A245" s="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row>
    <row r="246" spans="1:15">
      <c r="A246" s="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row>
    <row r="247" spans="1:15">
      <c r="A247" s="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row>
    <row r="248" spans="1:15">
      <c r="A248" s="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row>
    <row r="249" spans="1:15">
      <c r="A249" s="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row>
    <row r="250" spans="1:15">
      <c r="A250" s="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row>
    <row r="251" spans="1:15">
      <c r="A251" s="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row>
    <row r="252" spans="1:15">
      <c r="A252" s="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row>
    <row r="253" spans="1:15">
      <c r="A253" s="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row>
    <row r="254" spans="1:15">
      <c r="A254" s="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row>
    <row r="255" spans="1:15">
      <c r="A255" s="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row>
    <row r="256" spans="1:15">
      <c r="A256" s="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row>
    <row r="257" spans="1:15">
      <c r="A257" s="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row>
    <row r="258" spans="1:15">
      <c r="A258" s="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row>
    <row r="259" spans="1:15">
      <c r="A259" s="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row>
    <row r="260" spans="1:15">
      <c r="A260" s="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row>
    <row r="261" spans="1:15">
      <c r="A261" s="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row>
    <row r="262" spans="1:15">
      <c r="A262" s="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row>
    <row r="263" spans="1:15">
      <c r="A263" s="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row>
    <row r="264" spans="1:15">
      <c r="A264" s="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row>
    <row r="265" spans="1:15">
      <c r="A265" s="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row>
    <row r="266" spans="1:15">
      <c r="A266" s="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row>
    <row r="267" spans="1:15">
      <c r="A267" s="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row>
    <row r="268" spans="1:15">
      <c r="A268" s="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row>
    <row r="269" spans="1:15">
      <c r="A269" s="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row>
    <row r="270" spans="1:15">
      <c r="A270" s="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row>
    <row r="271" spans="1:15">
      <c r="A271" s="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row>
    <row r="272" spans="1:15">
      <c r="A272" s="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row>
    <row r="273" spans="1:15">
      <c r="A273" s="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row>
    <row r="274" spans="1:15">
      <c r="A274" s="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row>
    <row r="275" spans="1:15">
      <c r="A275" s="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row>
    <row r="276" spans="1:15">
      <c r="A276" s="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row>
    <row r="277" spans="1:15">
      <c r="A277" s="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row>
    <row r="278" spans="1:15">
      <c r="A278" s="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row>
    <row r="279" spans="1:15">
      <c r="A279" s="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row>
    <row r="280" spans="1:15">
      <c r="A280" s="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row>
    <row r="281" spans="1:15">
      <c r="A281" s="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row>
    <row r="282" spans="1:15">
      <c r="A282" s="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row>
    <row r="283" spans="1:15">
      <c r="A283" s="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row>
    <row r="284" spans="1:15">
      <c r="A284" s="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row>
    <row r="285" spans="1:15">
      <c r="A285" s="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row>
    <row r="286" spans="1:15">
      <c r="A286" s="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row>
    <row r="287" spans="1:15">
      <c r="A287" s="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row>
    <row r="288" spans="1:15">
      <c r="A288" s="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row>
    <row r="289" spans="1:15">
      <c r="A289" s="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row>
    <row r="290" spans="1:15">
      <c r="A290" s="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row>
    <row r="291" spans="1:15">
      <c r="A291" s="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row>
    <row r="292" spans="1:15">
      <c r="A292" s="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row>
    <row r="293" spans="1:15">
      <c r="A293" s="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row>
    <row r="294" spans="1:15">
      <c r="A294" s="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row>
    <row r="295" spans="1:15">
      <c r="A295" s="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row>
    <row r="296" spans="1:15">
      <c r="A296" s="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row>
    <row r="297" spans="1:15">
      <c r="A297" s="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row>
    <row r="298" spans="1:15">
      <c r="A298" s="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row>
    <row r="299" spans="1:15">
      <c r="A299" s="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row>
    <row r="300" spans="1:15">
      <c r="A300" s="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row>
    <row r="301" spans="1:15">
      <c r="A301" s="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row>
    <row r="302" spans="1:15">
      <c r="A302" s="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row>
    <row r="303" spans="1:15">
      <c r="A303" s="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row>
    <row r="304" spans="1:15">
      <c r="A304" s="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row>
    <row r="305" spans="1:15">
      <c r="A305" s="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row>
    <row r="306" spans="1:15">
      <c r="A306" s="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row>
    <row r="307" spans="1:15">
      <c r="A307" s="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row>
    <row r="308" spans="1:15">
      <c r="A308" s="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row>
    <row r="309" spans="1:15">
      <c r="A309" s="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row>
    <row r="310" spans="1:15">
      <c r="A310" s="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row>
    <row r="311" spans="1:15">
      <c r="A311" s="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row>
    <row r="312" spans="1:15">
      <c r="A312" s="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row>
    <row r="313" spans="1:15">
      <c r="A313" s="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row>
    <row r="314" spans="1:15">
      <c r="A314" s="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row>
    <row r="315" spans="1:15">
      <c r="A315" s="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row>
    <row r="316" spans="1:15">
      <c r="A316" s="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row>
    <row r="317" spans="1:15">
      <c r="A317" s="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row>
    <row r="318" spans="1:15">
      <c r="A318" s="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row>
    <row r="319" spans="1:15">
      <c r="A319" s="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row>
    <row r="320" spans="1:15">
      <c r="A320" s="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row>
    <row r="321" spans="1:15">
      <c r="A321" s="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row>
    <row r="322" spans="1:15">
      <c r="A322" s="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row>
    <row r="323" spans="1:15">
      <c r="A323" s="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row>
    <row r="324" spans="1:15">
      <c r="A324" s="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row>
    <row r="325" spans="1:15">
      <c r="A325" s="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row>
    <row r="326" spans="1:15">
      <c r="A326" s="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row>
    <row r="327" spans="1:15">
      <c r="A327" s="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row>
    <row r="328" spans="1:15">
      <c r="A328" s="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row>
    <row r="329" spans="1:15">
      <c r="A329" s="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row>
    <row r="330" spans="1:15">
      <c r="A330" s="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row>
    <row r="331" spans="1:15">
      <c r="A331" s="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row>
    <row r="332" spans="1:15">
      <c r="A332" s="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row>
    <row r="333" spans="1:15">
      <c r="A333" s="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row>
    <row r="334" spans="1:15">
      <c r="A334" s="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row>
    <row r="335" spans="1:15">
      <c r="A335" s="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row>
    <row r="336" spans="1:15">
      <c r="A336" s="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row>
    <row r="337" spans="1:15">
      <c r="A337" s="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row>
    <row r="338" spans="1:15">
      <c r="A338" s="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row>
    <row r="339" spans="1:15">
      <c r="A339" s="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row>
    <row r="340" spans="1:15">
      <c r="A340" s="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row>
    <row r="341" spans="1:15">
      <c r="A341" s="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row>
    <row r="342" spans="1:15">
      <c r="A342" s="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row>
    <row r="343" spans="1:15">
      <c r="A343" s="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row>
    <row r="344" spans="1:15">
      <c r="A344" s="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row>
    <row r="345" spans="1:15">
      <c r="A345" s="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row>
    <row r="346" spans="1:15">
      <c r="A346" s="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row>
    <row r="347" spans="1:15">
      <c r="A347" s="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row>
    <row r="348" spans="1:15">
      <c r="A348" s="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row>
    <row r="349" spans="1:15">
      <c r="A349" s="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row>
    <row r="350" spans="1:15">
      <c r="A350" s="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row>
    <row r="351" spans="1:15">
      <c r="A351" s="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row>
    <row r="352" spans="1:15">
      <c r="A352" s="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row>
    <row r="353" spans="1:15">
      <c r="A353" s="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row>
    <row r="354" spans="1:15">
      <c r="A354" s="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row>
    <row r="355" spans="1:15">
      <c r="A355" s="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row>
    <row r="356" spans="1:15">
      <c r="A356" s="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row>
    <row r="357" spans="1:15">
      <c r="A357" s="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row>
    <row r="358" spans="1:15">
      <c r="A358" s="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row>
    <row r="359" spans="1:15">
      <c r="A359" s="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row>
    <row r="360" spans="1:15">
      <c r="A360" s="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row>
    <row r="361" spans="1:15">
      <c r="A361" s="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row>
    <row r="362" spans="1:15">
      <c r="A362" s="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row>
    <row r="363" spans="1:15">
      <c r="A363" s="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row>
    <row r="364" spans="1:15">
      <c r="A364" s="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row>
    <row r="365" spans="1:15">
      <c r="A365" s="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row>
    <row r="366" spans="1:15">
      <c r="A366" s="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row>
    <row r="367" spans="1:15">
      <c r="A367" s="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row>
    <row r="368" spans="1:15">
      <c r="A368" s="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row>
    <row r="369" spans="1:15">
      <c r="A369" s="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row>
    <row r="370" spans="1:15">
      <c r="A370" s="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row>
    <row r="371" spans="1:15">
      <c r="A371" s="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row>
    <row r="372" spans="1:15">
      <c r="A372" s="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row>
    <row r="373" spans="1:15">
      <c r="A373" s="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row>
    <row r="374" spans="1:15">
      <c r="A374" s="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row>
    <row r="375" spans="1:15">
      <c r="A375" s="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row>
    <row r="376" spans="1:15">
      <c r="A376" s="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row>
    <row r="377" spans="1:15">
      <c r="A377" s="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row>
    <row r="378" spans="1:15">
      <c r="A378" s="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row>
    <row r="379" spans="1:15">
      <c r="A379" s="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row>
    <row r="380" spans="1:15">
      <c r="A380" s="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row>
    <row r="381" spans="1:15">
      <c r="A381" s="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row>
    <row r="382" spans="1:15">
      <c r="A382" s="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row>
    <row r="383" spans="1:15">
      <c r="A383" s="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row>
    <row r="384" spans="1:15">
      <c r="A384" s="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row>
    <row r="385" spans="1:15">
      <c r="A385" s="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row>
    <row r="386" spans="1:15">
      <c r="A386" s="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row>
    <row r="387" spans="1:15">
      <c r="A387" s="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row>
    <row r="388" spans="1:15">
      <c r="A388" s="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row>
    <row r="389" spans="1:15">
      <c r="A389" s="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row>
    <row r="390" spans="1:15">
      <c r="A390" s="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row>
    <row r="391" spans="1:15">
      <c r="A391" s="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row>
    <row r="392" spans="1:15">
      <c r="A392" s="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row>
    <row r="393" spans="1:15">
      <c r="A393" s="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row>
    <row r="394" spans="1:15">
      <c r="A394" s="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row>
    <row r="395" spans="1:15">
      <c r="A395" s="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row>
    <row r="396" spans="1:15">
      <c r="A396" s="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row>
    <row r="397" spans="1:15">
      <c r="A397" s="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row>
    <row r="398" spans="1:15">
      <c r="A398" s="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row>
    <row r="399" spans="1:15">
      <c r="A399" s="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row>
    <row r="400" spans="1:15">
      <c r="A400" s="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row>
    <row r="401" spans="1:15">
      <c r="A401" s="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row>
    <row r="402" spans="1:15">
      <c r="A402" s="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row>
    <row r="403" spans="1:15">
      <c r="A403" s="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row>
    <row r="404" spans="1:15">
      <c r="A404" s="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row>
    <row r="405" spans="1:15">
      <c r="A405" s="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row>
    <row r="406" spans="1:15">
      <c r="A406" s="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row>
    <row r="407" spans="1:15">
      <c r="A407" s="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row>
    <row r="408" spans="1:15">
      <c r="A408" s="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row>
    <row r="409" spans="1:15">
      <c r="A409" s="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row>
    <row r="410" spans="1:15">
      <c r="A410" s="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row>
    <row r="411" spans="1:15">
      <c r="A411" s="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row>
    <row r="412" spans="1:15">
      <c r="A412" s="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row>
    <row r="413" spans="1:15">
      <c r="A413" s="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row>
    <row r="414" spans="1:15">
      <c r="A414" s="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row>
    <row r="415" spans="1:15">
      <c r="A415" s="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row>
    <row r="416" spans="1:15">
      <c r="A416" s="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row>
    <row r="417" spans="1:15">
      <c r="A417" s="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row>
    <row r="418" spans="1:15">
      <c r="A418" s="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row>
    <row r="419" spans="1:15">
      <c r="A419" s="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row>
    <row r="420" spans="1:15">
      <c r="A420" s="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row>
    <row r="421" spans="1:15">
      <c r="A421" s="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row>
    <row r="422" spans="1:15">
      <c r="A422" s="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row>
    <row r="423" spans="1:15">
      <c r="A423" s="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row>
    <row r="424" spans="1:15">
      <c r="A424" s="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row>
    <row r="425" spans="1:15">
      <c r="A425" s="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row>
    <row r="426" spans="1:15">
      <c r="A426" s="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row>
    <row r="427" spans="1:15">
      <c r="A427" s="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row>
    <row r="428" spans="1:15">
      <c r="A428" s="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row>
    <row r="429" spans="1:15">
      <c r="A429" s="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row>
    <row r="430" spans="1:15">
      <c r="A430" s="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row>
    <row r="431" spans="1:15">
      <c r="A431" s="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row>
    <row r="432" spans="1:15">
      <c r="A432" s="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row>
    <row r="433" spans="1:15">
      <c r="A433" s="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row>
    <row r="434" spans="1:15">
      <c r="A434" s="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row>
    <row r="435" spans="1:15">
      <c r="A435" s="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row>
    <row r="436" spans="1:15">
      <c r="A436" s="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row>
    <row r="437" spans="1:15">
      <c r="A437" s="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row>
    <row r="438" spans="1:15">
      <c r="A438" s="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row>
    <row r="439" spans="1:15">
      <c r="A439" s="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row>
    <row r="440" spans="1:15">
      <c r="A440" s="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row>
    <row r="441" spans="1:15">
      <c r="A441" s="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row>
    <row r="442" spans="1:15">
      <c r="A442" s="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row>
    <row r="443" spans="1:15">
      <c r="A443" s="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row>
    <row r="444" spans="1:15">
      <c r="A444" s="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row>
    <row r="445" spans="1:15">
      <c r="A445" s="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row>
    <row r="446" spans="1:15">
      <c r="A446" s="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row>
    <row r="447" spans="1:15">
      <c r="A447" s="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row>
    <row r="448" spans="1:15">
      <c r="A448" s="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row>
    <row r="449" spans="1:15">
      <c r="A449" s="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row>
    <row r="450" spans="1:15">
      <c r="A450" s="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row>
    <row r="451" spans="1:15">
      <c r="A451" s="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row>
    <row r="452" spans="1:15">
      <c r="A452" s="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row>
    <row r="453" spans="1:15">
      <c r="A453" s="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row>
    <row r="454" spans="1:15">
      <c r="A454" s="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row>
    <row r="455" spans="1:15">
      <c r="A455" s="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row>
    <row r="456" spans="1:15">
      <c r="A456" s="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row>
    <row r="457" spans="1:15">
      <c r="A457" s="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row>
    <row r="458" spans="1:15">
      <c r="A458" s="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row>
    <row r="459" spans="1:15">
      <c r="A459" s="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row>
    <row r="460" spans="1:15">
      <c r="A460" s="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row>
    <row r="461" spans="1:15">
      <c r="A461" s="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row>
    <row r="462" spans="1:15">
      <c r="A462" s="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row>
    <row r="463" spans="1:15">
      <c r="A463" s="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row>
    <row r="464" spans="1:15">
      <c r="A464" s="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row>
    <row r="465" spans="1:15">
      <c r="A465" s="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row>
    <row r="466" spans="1:15">
      <c r="A466" s="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row>
    <row r="467" spans="1:15">
      <c r="A467" s="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row>
    <row r="468" spans="1:15">
      <c r="A468" s="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row>
    <row r="469" spans="1:15">
      <c r="A469" s="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row>
    <row r="470" spans="1:15">
      <c r="A470" s="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row>
    <row r="471" spans="1:15">
      <c r="A471" s="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row>
    <row r="472" spans="1:15">
      <c r="A472" s="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row>
    <row r="473" spans="1:15">
      <c r="A473" s="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row>
    <row r="474" spans="1:15">
      <c r="A474" s="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row>
    <row r="475" spans="1:15">
      <c r="A475" s="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row>
    <row r="476" spans="1:15">
      <c r="A476" s="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row>
    <row r="477" spans="1:15">
      <c r="A477" s="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row>
    <row r="478" spans="1:15">
      <c r="A478" s="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row>
    <row r="479" spans="1:15">
      <c r="A479" s="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row>
    <row r="480" spans="1:15">
      <c r="A480" s="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row>
    <row r="481" spans="1:15">
      <c r="A481" s="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row>
    <row r="482" spans="1:15">
      <c r="A482" s="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row>
    <row r="483" spans="1:15">
      <c r="A483" s="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row>
    <row r="484" spans="1:15">
      <c r="A484" s="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row>
    <row r="485" spans="1:15">
      <c r="A485" s="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row>
    <row r="486" spans="1:15">
      <c r="A486" s="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row>
    <row r="487" spans="1:15">
      <c r="A487" s="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row>
    <row r="488" spans="1:15">
      <c r="A488" s="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row>
    <row r="489" spans="1:15">
      <c r="A489" s="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row>
    <row r="490" spans="1:15">
      <c r="A490" s="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row>
    <row r="491" spans="1:15">
      <c r="A491" s="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row>
    <row r="492" spans="1:15">
      <c r="A492" s="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row>
    <row r="493" spans="1:15">
      <c r="A493" s="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row>
    <row r="494" spans="1:15">
      <c r="A494" s="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row>
    <row r="495" spans="1:15">
      <c r="A495" s="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row>
    <row r="496" spans="1:15">
      <c r="A496" s="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row>
    <row r="497" spans="1:15">
      <c r="A497" s="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row>
    <row r="498" spans="1:15">
      <c r="A498" s="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row>
    <row r="499" spans="1:15">
      <c r="A499" s="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row>
    <row r="500" spans="1:15">
      <c r="A500" s="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row>
    <row r="501" spans="1:15">
      <c r="A501" s="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row>
    <row r="502" spans="1:15">
      <c r="A502" s="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row>
    <row r="503" spans="1:15">
      <c r="A503" s="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row>
    <row r="504" spans="1:15">
      <c r="A504" s="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row>
    <row r="505" spans="1:15">
      <c r="A505" s="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row>
    <row r="506" spans="1:15">
      <c r="A506" s="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row>
    <row r="507" spans="1:15">
      <c r="A507" s="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row>
    <row r="508" spans="1:15">
      <c r="A508" s="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row>
    <row r="509" spans="1:15">
      <c r="A509" s="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row>
    <row r="510" spans="1:15">
      <c r="A510" s="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row>
    <row r="511" spans="1:15">
      <c r="A511" s="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row>
    <row r="512" spans="1:15">
      <c r="A512" s="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row>
    <row r="513" spans="1:15">
      <c r="A513" s="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row>
    <row r="514" spans="1:15">
      <c r="A514" s="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row>
    <row r="515" spans="1:15">
      <c r="A515" s="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row>
    <row r="516" spans="1:15">
      <c r="A516" s="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row>
    <row r="517" spans="1:15">
      <c r="A517" s="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row>
    <row r="518" spans="1:15">
      <c r="A518" s="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row>
    <row r="519" spans="1:15">
      <c r="A519" s="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row>
    <row r="520" spans="1:15">
      <c r="A520" s="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row>
    <row r="521" spans="1:15">
      <c r="A521" s="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row>
    <row r="522" spans="1:15">
      <c r="A522" s="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row>
    <row r="523" spans="1:15">
      <c r="A523" s="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row>
    <row r="524" spans="1:15">
      <c r="A524" s="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row>
    <row r="525" spans="1:15">
      <c r="A525" s="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row>
    <row r="526" spans="1:15">
      <c r="A526" s="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row>
    <row r="527" spans="1:15">
      <c r="A527" s="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row>
    <row r="528" spans="1:15">
      <c r="A528" s="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row>
    <row r="529" spans="1:15">
      <c r="A529" s="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row>
    <row r="530" spans="1:15">
      <c r="A530" s="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row>
    <row r="531" spans="1:15">
      <c r="A531" s="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row>
    <row r="532" spans="1:15">
      <c r="A532" s="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row>
    <row r="533" spans="1:15">
      <c r="A533" s="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row>
    <row r="534" spans="1:15">
      <c r="A534" s="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row>
    <row r="535" spans="1:15">
      <c r="A535" s="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row>
    <row r="536" spans="1:15">
      <c r="A536" s="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row>
    <row r="537" spans="1:15">
      <c r="A537" s="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row>
    <row r="538" spans="1:15">
      <c r="A538" s="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row>
    <row r="539" spans="1:15">
      <c r="A539" s="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row>
    <row r="540" spans="1:15">
      <c r="A540" s="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row>
    <row r="541" spans="1:15">
      <c r="A541" s="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row>
    <row r="542" spans="1:15">
      <c r="A542" s="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row>
    <row r="543" spans="1:15">
      <c r="A543" s="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row>
    <row r="544" spans="1:15">
      <c r="A544" s="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row>
    <row r="545" spans="1:15">
      <c r="A545" s="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row>
    <row r="546" spans="1:15">
      <c r="A546" s="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row>
    <row r="547" spans="1:15">
      <c r="A547" s="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row>
    <row r="548" spans="1:15">
      <c r="A548" s="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row>
    <row r="549" spans="1:15">
      <c r="A549" s="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row>
    <row r="550" spans="1:15">
      <c r="A550" s="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row>
    <row r="551" spans="1:15">
      <c r="A551" s="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row>
    <row r="552" spans="1:15">
      <c r="A552" s="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row>
    <row r="553" spans="1:15">
      <c r="A553" s="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row>
    <row r="554" spans="1:15">
      <c r="A554" s="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row>
    <row r="555" spans="1:15">
      <c r="A555" s="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row>
    <row r="556" spans="1:15">
      <c r="A556" s="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row>
    <row r="557" spans="1:15">
      <c r="A557" s="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row>
    <row r="558" spans="1:15">
      <c r="A558" s="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row>
    <row r="559" spans="1:15">
      <c r="A559" s="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row>
    <row r="560" spans="1:15">
      <c r="A560" s="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row>
    <row r="561" spans="1:15">
      <c r="A561" s="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row>
    <row r="562" spans="1:15">
      <c r="A562" s="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row>
    <row r="563" spans="1:15">
      <c r="A563" s="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row>
    <row r="564" spans="1:15">
      <c r="A564" s="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row>
    <row r="565" spans="1:15">
      <c r="A565" s="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row>
    <row r="566" spans="1:15">
      <c r="A566" s="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row>
    <row r="567" spans="1:15">
      <c r="A567" s="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row>
    <row r="568" spans="1:15">
      <c r="A568" s="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row>
    <row r="569" spans="1:15">
      <c r="A569" s="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row>
    <row r="570" spans="1:15">
      <c r="A570" s="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row>
    <row r="571" spans="1:15">
      <c r="A571" s="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row>
    <row r="572" spans="1:15">
      <c r="A572" s="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row>
    <row r="573" spans="1:15">
      <c r="A573" s="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row>
    <row r="574" spans="1:15">
      <c r="A574" s="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row>
    <row r="575" spans="1:15">
      <c r="A575" s="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row>
    <row r="576" spans="1:15">
      <c r="A576" s="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row>
    <row r="577" spans="1:15">
      <c r="A577" s="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row>
    <row r="578" spans="1:15">
      <c r="A578" s="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row>
    <row r="579" spans="1:15">
      <c r="A579" s="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row>
    <row r="580" spans="1:15">
      <c r="A580" s="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row>
    <row r="581" spans="1:15">
      <c r="A581" s="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row>
    <row r="582" spans="1:15">
      <c r="A582" s="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row>
    <row r="583" spans="1:15">
      <c r="A583" s="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row>
    <row r="584" spans="1:15">
      <c r="A584" s="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row>
    <row r="585" spans="1:15">
      <c r="A585" s="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row>
    <row r="586" spans="1:15">
      <c r="A586" s="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row>
    <row r="587" spans="1:15">
      <c r="A587" s="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row>
    <row r="588" spans="1:15">
      <c r="A588" s="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row>
    <row r="589" spans="1:15">
      <c r="A589" s="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row>
    <row r="590" spans="1:15">
      <c r="A590" s="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row>
    <row r="591" spans="1:15">
      <c r="A591" s="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row>
    <row r="592" spans="1:15">
      <c r="A592" s="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row>
    <row r="593" spans="1:15">
      <c r="A593" s="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row>
    <row r="594" spans="1:15">
      <c r="A594" s="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row>
    <row r="595" spans="1:15">
      <c r="A595" s="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row>
    <row r="596" spans="1:15">
      <c r="A596" s="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row>
    <row r="597" spans="1:15">
      <c r="A597" s="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row>
    <row r="598" spans="1:15">
      <c r="A598" s="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row>
    <row r="599" spans="1:15">
      <c r="A599" s="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row>
    <row r="600" spans="1:15">
      <c r="A600" s="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row>
    <row r="601" spans="1:15">
      <c r="A601" s="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row>
    <row r="602" spans="1:15">
      <c r="A602" s="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row>
    <row r="603" spans="1:15">
      <c r="A603" s="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row>
    <row r="604" spans="1:15">
      <c r="A604" s="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row>
    <row r="605" spans="1:15">
      <c r="A605" s="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row>
    <row r="606" spans="1:15">
      <c r="A606" s="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row>
    <row r="607" spans="1:15">
      <c r="A607" s="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row>
    <row r="608" spans="1:15">
      <c r="A608" s="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row>
    <row r="609" spans="1:15">
      <c r="A609" s="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row>
    <row r="610" spans="1:15">
      <c r="A610" s="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row>
    <row r="611" spans="1:15">
      <c r="A611" s="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row>
    <row r="612" spans="1:15">
      <c r="A612" s="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row>
    <row r="613" spans="1:15">
      <c r="A613" s="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row>
    <row r="614" spans="1:15">
      <c r="A614" s="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row>
    <row r="615" spans="1:15">
      <c r="A615" s="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row>
    <row r="616" spans="1:15">
      <c r="A616" s="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row>
    <row r="617" spans="1:15">
      <c r="A617" s="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row>
    <row r="618" spans="1:15">
      <c r="A618" s="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row>
    <row r="619" spans="1:15">
      <c r="A619" s="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row>
    <row r="620" spans="1:15">
      <c r="A620" s="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row>
    <row r="621" spans="1:15">
      <c r="A621" s="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row>
    <row r="622" spans="1:15">
      <c r="A622" s="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row>
    <row r="623" spans="1:15">
      <c r="A623" s="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row>
    <row r="624" spans="1:15">
      <c r="A624" s="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row>
    <row r="625" spans="1:15">
      <c r="A625" s="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row>
    <row r="626" spans="1:15">
      <c r="A626" s="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row>
    <row r="627" spans="1:15">
      <c r="A627" s="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row>
    <row r="628" spans="1:15">
      <c r="A628" s="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row>
    <row r="629" spans="1:15">
      <c r="A629" s="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row>
    <row r="630" spans="1:15">
      <c r="A630" s="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row>
    <row r="631" spans="1:15">
      <c r="A631" s="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row>
    <row r="632" spans="1:15">
      <c r="A632" s="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row>
    <row r="633" spans="1:15">
      <c r="A633" s="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row>
    <row r="634" spans="1:15">
      <c r="A634" s="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row>
    <row r="635" spans="1:15">
      <c r="A635" s="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row>
    <row r="636" spans="1:15">
      <c r="A636" s="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row>
    <row r="637" spans="1:15">
      <c r="A637" s="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row>
    <row r="638" spans="1:15">
      <c r="A638" s="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row>
    <row r="639" spans="1:15">
      <c r="A639" s="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row>
    <row r="640" spans="1:15">
      <c r="A640" s="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row>
    <row r="641" spans="1:15">
      <c r="A641" s="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row>
    <row r="642" spans="1:15">
      <c r="A642" s="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row>
    <row r="643" spans="1:15">
      <c r="A643" s="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row>
    <row r="644" spans="1:15">
      <c r="A644" s="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row>
    <row r="645" spans="1:15">
      <c r="A645" s="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row>
    <row r="646" spans="1:15">
      <c r="A646" s="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row>
    <row r="647" spans="1:15">
      <c r="A647" s="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row>
    <row r="648" spans="1:15">
      <c r="A648" s="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row>
    <row r="649" spans="1:15">
      <c r="A649" s="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row>
    <row r="650" spans="1:15">
      <c r="A650" s="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row>
    <row r="651" spans="1:15">
      <c r="A651" s="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row>
    <row r="652" spans="1:15">
      <c r="A652" s="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row>
    <row r="653" spans="1:15">
      <c r="A653" s="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row>
    <row r="654" spans="1:15">
      <c r="A654" s="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row>
    <row r="655" spans="1:15">
      <c r="A655" s="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row>
    <row r="656" spans="1:15">
      <c r="A656" s="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row>
    <row r="657" spans="1:15">
      <c r="A657" s="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row>
    <row r="658" spans="1:15">
      <c r="A658" s="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row>
    <row r="659" spans="1:15">
      <c r="A659" s="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row>
    <row r="660" spans="1:15">
      <c r="A660" s="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row>
    <row r="661" spans="1:15">
      <c r="A661" s="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row>
    <row r="662" spans="1:15">
      <c r="A662" s="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row>
    <row r="663" spans="1:15">
      <c r="A663" s="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row>
    <row r="664" spans="1:15">
      <c r="A664" s="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row>
    <row r="665" spans="1:15">
      <c r="A665" s="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row>
    <row r="666" spans="1:15">
      <c r="A666" s="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row>
    <row r="667" spans="1:15">
      <c r="A667" s="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row>
    <row r="668" spans="1:15">
      <c r="A668" s="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row>
    <row r="669" spans="1:15">
      <c r="A669" s="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row>
    <row r="670" spans="1:15">
      <c r="A670" s="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row>
    <row r="671" spans="1:15">
      <c r="A671" s="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row>
    <row r="672" spans="1:15">
      <c r="A672" s="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row>
    <row r="673" spans="1:15">
      <c r="A673" s="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row>
    <row r="674" spans="1:15">
      <c r="A674" s="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row>
    <row r="675" spans="1:15">
      <c r="A675" s="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row>
    <row r="676" spans="1:15">
      <c r="A676" s="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row>
    <row r="677" spans="1:15">
      <c r="A677" s="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row>
    <row r="678" spans="1:15">
      <c r="A678" s="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row>
    <row r="679" spans="1:15">
      <c r="A679" s="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row>
    <row r="680" spans="1:15">
      <c r="A680" s="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row>
    <row r="681" spans="1:15">
      <c r="A681" s="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row>
    <row r="682" spans="1:15">
      <c r="A682" s="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row>
    <row r="683" spans="1:15">
      <c r="A683" s="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row>
    <row r="684" spans="1:15">
      <c r="A684" s="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row>
    <row r="685" spans="1:15">
      <c r="A685" s="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row>
    <row r="686" spans="1:15">
      <c r="A686" s="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row>
    <row r="687" spans="1:15">
      <c r="A687" s="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row>
    <row r="688" spans="1:15">
      <c r="A688" s="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row>
    <row r="689" spans="1:15">
      <c r="A689" s="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row>
    <row r="690" spans="1:15">
      <c r="A690" s="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row>
    <row r="691" spans="1:15">
      <c r="A691" s="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row>
    <row r="692" spans="1:15">
      <c r="A692" s="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row>
    <row r="693" spans="1:15">
      <c r="A693" s="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row>
    <row r="694" spans="1:15">
      <c r="A694" s="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row>
    <row r="695" spans="1:15">
      <c r="A695" s="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row>
    <row r="696" spans="1:15">
      <c r="A696" s="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row>
    <row r="697" spans="1:15">
      <c r="A697" s="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row>
    <row r="698" spans="1:15">
      <c r="A698" s="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row>
    <row r="699" spans="1:15">
      <c r="A699" s="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row>
    <row r="700" spans="1:15">
      <c r="A700" s="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row>
    <row r="701" spans="1:15">
      <c r="A701" s="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row>
    <row r="702" spans="1:15">
      <c r="A702" s="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row>
    <row r="703" spans="1:15">
      <c r="A703" s="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row>
    <row r="704" spans="1:15">
      <c r="A704" s="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row>
    <row r="705" spans="1:15">
      <c r="A705" s="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row>
    <row r="706" spans="1:15">
      <c r="A706" s="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row>
    <row r="707" spans="1:15">
      <c r="A707" s="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row>
    <row r="708" spans="1:15">
      <c r="A708" s="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row>
    <row r="709" spans="1:15">
      <c r="A709" s="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row>
    <row r="710" spans="1:15">
      <c r="A710" s="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row>
    <row r="711" spans="1:15">
      <c r="A711" s="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row>
    <row r="712" spans="1:15">
      <c r="A712" s="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row>
    <row r="713" spans="1:15">
      <c r="A713" s="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row>
    <row r="714" spans="1:15">
      <c r="A714" s="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row>
    <row r="715" spans="1:15">
      <c r="A715" s="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row>
    <row r="716" spans="1:15">
      <c r="A716" s="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row>
    <row r="717" spans="1:15">
      <c r="A717" s="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row>
    <row r="718" spans="1:15">
      <c r="A718" s="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row>
    <row r="719" spans="1:15">
      <c r="A719" s="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row>
    <row r="720" spans="1:15">
      <c r="A720" s="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row>
    <row r="721" spans="1:15">
      <c r="A721" s="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row>
    <row r="722" spans="1:15">
      <c r="A722" s="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row>
    <row r="723" spans="1:15">
      <c r="A723" s="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row>
    <row r="724" spans="1:15">
      <c r="A724" s="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row>
    <row r="725" spans="1:15">
      <c r="A725" s="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row>
    <row r="726" spans="1:15">
      <c r="A726" s="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row>
    <row r="727" spans="1:15">
      <c r="A727" s="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row>
    <row r="728" spans="1:15">
      <c r="A728" s="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row>
    <row r="729" spans="1:15">
      <c r="A729" s="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row>
    <row r="730" spans="1:15">
      <c r="A730" s="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row>
    <row r="731" spans="1:15">
      <c r="A731" s="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row>
    <row r="732" spans="1:15">
      <c r="A732" s="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row>
    <row r="733" spans="1:15">
      <c r="A733" s="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row>
    <row r="734" spans="1:15">
      <c r="A734" s="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row>
    <row r="735" spans="1:15">
      <c r="A735" s="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row>
    <row r="736" spans="1:15">
      <c r="A736" s="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row>
    <row r="737" spans="1:15">
      <c r="A737" s="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row>
    <row r="738" spans="1:15">
      <c r="A738" s="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row>
    <row r="739" spans="1:15">
      <c r="A739" s="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row>
    <row r="740" spans="1:15">
      <c r="A740" s="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row>
    <row r="741" spans="1:15">
      <c r="A741" s="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row>
    <row r="742" spans="1:15">
      <c r="A742" s="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row>
    <row r="743" spans="1:15">
      <c r="A743" s="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row>
    <row r="744" spans="1:15">
      <c r="A744" s="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row>
    <row r="745" spans="1:15">
      <c r="A745" s="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row>
    <row r="746" spans="1:15">
      <c r="A746" s="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row>
    <row r="747" spans="1:15">
      <c r="A747" s="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row>
    <row r="748" spans="1:15">
      <c r="A748" s="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row>
    <row r="749" spans="1:15">
      <c r="A749" s="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row>
    <row r="750" spans="1:15">
      <c r="A750" s="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row>
    <row r="751" spans="1:15">
      <c r="A751" s="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row>
    <row r="752" spans="1:15">
      <c r="A752" s="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row>
    <row r="753" spans="1:15">
      <c r="A753" s="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row>
    <row r="754" spans="1:15">
      <c r="A754" s="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row>
    <row r="755" spans="1:15">
      <c r="A755" s="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row>
    <row r="756" spans="1:15">
      <c r="A756" s="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row>
    <row r="757" spans="1:15">
      <c r="A757" s="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row>
    <row r="758" spans="1:15">
      <c r="A758" s="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row>
    <row r="759" spans="1:15">
      <c r="A759" s="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row>
    <row r="760" spans="1:15">
      <c r="A760" s="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row>
    <row r="761" spans="1:15">
      <c r="A761" s="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row>
    <row r="762" spans="1:15">
      <c r="A762" s="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row>
    <row r="763" spans="1:15">
      <c r="A763" s="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row>
    <row r="764" spans="1:15">
      <c r="A764" s="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row>
    <row r="765" spans="1:15">
      <c r="A765" s="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row>
    <row r="766" spans="1:15">
      <c r="A766" s="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row>
    <row r="767" spans="1:15">
      <c r="A767" s="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row>
    <row r="768" spans="1:15">
      <c r="A768" s="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row>
    <row r="769" spans="1:15">
      <c r="A769" s="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row>
    <row r="770" spans="1:15">
      <c r="A770" s="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row>
    <row r="771" spans="1:15">
      <c r="A771" s="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row>
    <row r="772" spans="1:15">
      <c r="A772" s="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row>
    <row r="773" spans="1:15">
      <c r="A773" s="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row>
    <row r="774" spans="1:15">
      <c r="A774" s="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row>
    <row r="775" spans="1:15">
      <c r="A775" s="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row>
    <row r="776" spans="1:15">
      <c r="A776" s="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row>
    <row r="777" spans="1:15">
      <c r="A777" s="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row>
    <row r="778" spans="1:15">
      <c r="A778" s="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row>
    <row r="779" spans="1:15">
      <c r="A779" s="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row>
    <row r="780" spans="1:15">
      <c r="A780" s="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row>
    <row r="781" spans="1:15">
      <c r="A781" s="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row>
    <row r="782" spans="1:15">
      <c r="A782" s="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row>
    <row r="783" spans="1:15">
      <c r="A783" s="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row>
    <row r="784" spans="1:15">
      <c r="A784" s="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row>
    <row r="785" spans="1:15">
      <c r="A785" s="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row>
    <row r="786" spans="1:15">
      <c r="A786" s="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row>
    <row r="787" spans="1:15">
      <c r="A787" s="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row>
    <row r="788" spans="1:15">
      <c r="A788" s="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row>
    <row r="789" spans="1:15">
      <c r="A789" s="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row>
    <row r="790" spans="1:15">
      <c r="A790" s="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row>
    <row r="791" spans="1:15">
      <c r="A791" s="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row>
    <row r="792" spans="1:15">
      <c r="A792" s="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row>
    <row r="793" spans="1:15">
      <c r="A793" s="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row>
    <row r="794" spans="1:15">
      <c r="A794" s="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row>
    <row r="795" spans="1:15">
      <c r="A795" s="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row>
    <row r="796" spans="1:15">
      <c r="A796" s="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row>
    <row r="797" spans="1:15">
      <c r="A797" s="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row>
    <row r="798" spans="1:15">
      <c r="A798" s="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row>
    <row r="799" spans="1:15">
      <c r="A799" s="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row>
    <row r="800" spans="1:15">
      <c r="A800" s="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row>
    <row r="801" spans="1:15">
      <c r="A801" s="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row>
    <row r="802" spans="1:15">
      <c r="A802" s="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row>
    <row r="803" spans="1:15">
      <c r="A803" s="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row>
    <row r="804" spans="1:15">
      <c r="A804" s="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row>
    <row r="805" spans="1:15">
      <c r="A805" s="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row>
    <row r="806" spans="1:15">
      <c r="A806" s="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row>
    <row r="807" spans="1:15">
      <c r="A807" s="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row>
    <row r="808" spans="1:15">
      <c r="A808" s="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row>
    <row r="809" spans="1:15">
      <c r="A809" s="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row>
    <row r="810" spans="1:15">
      <c r="A810" s="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row>
    <row r="811" spans="1:15">
      <c r="A811" s="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row>
    <row r="812" spans="1:15">
      <c r="A812" s="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row>
    <row r="813" spans="1:15">
      <c r="A813" s="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row>
    <row r="814" spans="1:15">
      <c r="A814" s="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row>
    <row r="815" spans="1:15">
      <c r="A815" s="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row>
    <row r="816" spans="1:15">
      <c r="A816" s="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row>
    <row r="817" spans="1:15">
      <c r="A817" s="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row>
    <row r="818" spans="1:15">
      <c r="A818" s="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row>
    <row r="819" spans="1:15">
      <c r="A819" s="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row>
    <row r="820" spans="1:15">
      <c r="A820" s="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row>
    <row r="821" spans="1:15">
      <c r="A821" s="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row>
    <row r="822" spans="1:15">
      <c r="A822" s="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row>
    <row r="823" spans="1:15">
      <c r="A823" s="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row>
    <row r="824" spans="1:15">
      <c r="A824" s="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row>
    <row r="825" spans="1:15">
      <c r="A825" s="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row>
    <row r="826" spans="1:15">
      <c r="A826" s="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row>
    <row r="827" spans="1:15">
      <c r="A827" s="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row>
    <row r="828" spans="1:15">
      <c r="A828" s="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row>
    <row r="829" spans="1:15">
      <c r="A829" s="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row>
    <row r="830" spans="1:15">
      <c r="A830" s="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row>
    <row r="831" spans="1:15">
      <c r="A831" s="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row>
    <row r="832" spans="1:15">
      <c r="A832" s="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row>
    <row r="833" spans="1:15">
      <c r="A833" s="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row>
    <row r="834" spans="1:15">
      <c r="A834" s="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row>
    <row r="835" spans="1:15">
      <c r="A835" s="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row>
    <row r="836" spans="1:15">
      <c r="A836" s="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row>
    <row r="837" spans="1:15">
      <c r="A837" s="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row>
    <row r="838" spans="1:15">
      <c r="A838" s="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row>
    <row r="839" spans="1:15">
      <c r="A839" s="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row>
    <row r="840" spans="1:15">
      <c r="A840" s="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row>
    <row r="841" spans="1:15">
      <c r="A841" s="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row>
    <row r="842" spans="1:15">
      <c r="A842" s="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row>
    <row r="843" spans="1:15">
      <c r="A843" s="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row>
    <row r="844" spans="1:15">
      <c r="A844" s="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row>
    <row r="845" spans="1:15">
      <c r="A845" s="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row>
    <row r="846" spans="1:15">
      <c r="A846" s="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row>
    <row r="847" spans="1:15">
      <c r="A847" s="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row>
    <row r="848" spans="1:15">
      <c r="A848" s="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row>
    <row r="849" spans="1:15">
      <c r="A849" s="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row>
    <row r="850" spans="1:15">
      <c r="A850" s="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row>
    <row r="851" spans="1:15">
      <c r="A851" s="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row>
    <row r="852" spans="1:15">
      <c r="A852" s="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row>
    <row r="853" spans="1:15">
      <c r="A853" s="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row>
    <row r="854" spans="1:15">
      <c r="A854" s="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row>
    <row r="855" spans="1:15">
      <c r="A855" s="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row>
    <row r="856" spans="1:15">
      <c r="A856" s="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row>
    <row r="857" spans="1:15">
      <c r="A857" s="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row>
    <row r="858" spans="1:15">
      <c r="A858" s="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row>
    <row r="859" spans="1:15">
      <c r="A859" s="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row>
    <row r="860" spans="1:15">
      <c r="A860" s="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row>
    <row r="861" spans="1:15">
      <c r="A861" s="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row>
    <row r="862" spans="1:15">
      <c r="A862" s="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row>
    <row r="863" spans="1:15">
      <c r="A863" s="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row>
    <row r="864" spans="1:15">
      <c r="A864" s="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row>
    <row r="865" spans="1:15">
      <c r="A865" s="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row>
    <row r="866" spans="1:15">
      <c r="A866" s="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row>
    <row r="867" spans="1:15">
      <c r="A867" s="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row>
    <row r="868" spans="1:15">
      <c r="A868" s="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row>
    <row r="869" spans="1:15">
      <c r="A869" s="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row>
    <row r="870" spans="1:15">
      <c r="A870" s="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row>
    <row r="871" spans="1:15">
      <c r="A871" s="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row>
    <row r="872" spans="1:15">
      <c r="A872" s="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row>
    <row r="873" spans="1:15">
      <c r="A873" s="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row>
    <row r="874" spans="1:15">
      <c r="A874" s="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row>
    <row r="875" spans="1:15">
      <c r="A875" s="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row>
    <row r="876" spans="1:15">
      <c r="A876" s="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row>
    <row r="877" spans="1:15">
      <c r="A877" s="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row>
    <row r="878" spans="1:15">
      <c r="A878" s="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row>
    <row r="879" spans="1:15">
      <c r="A879" s="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row>
    <row r="880" spans="1:15">
      <c r="A880" s="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row>
    <row r="881" spans="1:15">
      <c r="A881" s="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row>
    <row r="882" spans="1:15">
      <c r="A882" s="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row>
    <row r="883" spans="1:15">
      <c r="A883" s="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row>
    <row r="884" spans="1:15">
      <c r="A884" s="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row>
    <row r="885" spans="1:15">
      <c r="A885" s="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row>
    <row r="886" spans="1:15">
      <c r="A886" s="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row>
    <row r="887" spans="1:15">
      <c r="A887" s="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row>
    <row r="888" spans="1:15">
      <c r="A888" s="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row>
    <row r="889" spans="1:15">
      <c r="A889" s="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row>
    <row r="890" spans="1:15">
      <c r="A890" s="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row>
    <row r="891" spans="1:15">
      <c r="A891" s="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row>
    <row r="892" spans="1:15">
      <c r="A892" s="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row>
    <row r="893" spans="1:15">
      <c r="A893" s="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row>
    <row r="894" spans="1:15">
      <c r="A894" s="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row>
    <row r="895" spans="1:15">
      <c r="A895" s="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row>
    <row r="896" spans="1:15">
      <c r="A896" s="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row>
    <row r="897" spans="1:15">
      <c r="A897" s="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row>
    <row r="898" spans="1:15">
      <c r="A898" s="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row>
    <row r="899" spans="1:15">
      <c r="A899" s="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row>
    <row r="900" spans="1:15">
      <c r="A900" s="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row>
    <row r="901" spans="1:15">
      <c r="A901" s="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row>
    <row r="902" spans="1:15">
      <c r="A902" s="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row>
    <row r="903" spans="1:15">
      <c r="A903" s="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row>
    <row r="904" spans="1:15">
      <c r="A904" s="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row>
    <row r="905" spans="1:15">
      <c r="A905" s="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row>
    <row r="906" spans="1:15">
      <c r="A906" s="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row>
    <row r="907" spans="1:15">
      <c r="A907" s="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row>
    <row r="908" spans="1:15">
      <c r="A908" s="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row>
    <row r="909" spans="1:15">
      <c r="A909" s="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row>
    <row r="910" spans="1:15">
      <c r="A910" s="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row>
    <row r="911" spans="1:15">
      <c r="A911" s="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row>
    <row r="912" spans="1:15">
      <c r="A912" s="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row>
    <row r="913" spans="1:15">
      <c r="A913" s="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row>
    <row r="914" spans="1:15">
      <c r="A914" s="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row>
    <row r="915" spans="1:15">
      <c r="A915" s="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row>
    <row r="916" spans="1:15">
      <c r="A916" s="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row>
    <row r="917" spans="1:15">
      <c r="A917" s="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row>
    <row r="918" spans="1:15">
      <c r="A918" s="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row>
    <row r="919" spans="1:15">
      <c r="A919" s="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row>
    <row r="920" spans="1:15">
      <c r="A920" s="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row>
    <row r="921" spans="1:15">
      <c r="A921" s="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row>
    <row r="922" spans="1:15">
      <c r="A922" s="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row>
    <row r="923" spans="1:15">
      <c r="A923" s="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row>
    <row r="924" spans="1:15">
      <c r="A924" s="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row>
    <row r="925" spans="1:15">
      <c r="A925" s="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row>
    <row r="926" spans="1:15">
      <c r="A926" s="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row>
    <row r="927" spans="1:15">
      <c r="A927" s="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row>
    <row r="928" spans="1:15">
      <c r="A928" s="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row>
    <row r="929" spans="1:15">
      <c r="A929" s="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row>
    <row r="930" spans="1:15">
      <c r="A930" s="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row>
    <row r="931" spans="1:15">
      <c r="A931" s="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row>
    <row r="932" spans="1:15">
      <c r="A932" s="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row>
    <row r="933" spans="1:15">
      <c r="A933" s="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row>
    <row r="934" spans="1:15">
      <c r="A934" s="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row>
    <row r="935" spans="1:15">
      <c r="A935" s="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row>
    <row r="936" spans="1:15">
      <c r="A936" s="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row>
    <row r="937" spans="1:15">
      <c r="A937" s="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row>
    <row r="938" spans="1:15">
      <c r="A938" s="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row>
    <row r="939" spans="1:15">
      <c r="A939" s="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row>
    <row r="940" spans="1:15">
      <c r="A940" s="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row>
    <row r="941" spans="1:15">
      <c r="A941" s="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row>
    <row r="942" spans="1:15">
      <c r="A942" s="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row>
    <row r="943" spans="1:15">
      <c r="A943" s="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row>
    <row r="944" spans="1:15">
      <c r="A944" s="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row>
    <row r="945" spans="1:15">
      <c r="A945" s="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row>
    <row r="946" spans="1:15">
      <c r="A946" s="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row>
    <row r="947" spans="1:15">
      <c r="A947" s="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row>
    <row r="948" spans="1:15">
      <c r="A948" s="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row>
    <row r="949" spans="1:15">
      <c r="A949" s="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row>
    <row r="950" spans="1:15">
      <c r="A950" s="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row>
    <row r="951" spans="1:15">
      <c r="A951" s="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row>
    <row r="952" spans="1:15">
      <c r="A952" s="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row>
    <row r="953" spans="1:15">
      <c r="A953" s="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row>
    <row r="954" spans="1:15">
      <c r="A954" s="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row>
    <row r="955" spans="1:15">
      <c r="A955" s="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row>
    <row r="956" spans="1:15">
      <c r="A956" s="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row>
    <row r="957" spans="1:15">
      <c r="A957" s="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row>
    <row r="958" spans="1:15">
      <c r="A958" s="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row>
    <row r="959" spans="1:15">
      <c r="A959" s="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row>
    <row r="960" spans="1:15">
      <c r="A960" s="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row>
    <row r="961" spans="1:15">
      <c r="A961" s="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row>
    <row r="962" spans="1:15">
      <c r="A962" s="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row>
    <row r="963" spans="1:15">
      <c r="A963" s="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row>
    <row r="964" spans="1:15">
      <c r="A964" s="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row>
    <row r="965" spans="1:15">
      <c r="A965" s="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row>
    <row r="966" spans="1:15">
      <c r="A966" s="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row>
    <row r="967" spans="1:15">
      <c r="A967" s="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row>
    <row r="968" spans="1:15">
      <c r="A968" s="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row>
    <row r="969" spans="1:15">
      <c r="A969" s="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row>
    <row r="970" spans="1:15">
      <c r="A970" s="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row>
    <row r="971" spans="1:15">
      <c r="A971" s="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row>
    <row r="972" spans="1:15">
      <c r="A972" s="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row>
    <row r="973" spans="1:15">
      <c r="A973" s="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row>
    <row r="974" spans="1:15">
      <c r="A974" s="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row>
    <row r="975" spans="1:15">
      <c r="A975" s="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row>
    <row r="976" spans="1:15">
      <c r="A976" s="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row>
    <row r="977" spans="1:15">
      <c r="A977" s="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row>
    <row r="978" spans="1:15">
      <c r="A978" s="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row>
    <row r="979" spans="1:15">
      <c r="A979" s="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row>
    <row r="980" spans="1:15">
      <c r="A980" s="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row>
    <row r="981" spans="1:15">
      <c r="A981" s="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row>
    <row r="982" spans="1:15">
      <c r="A982" s="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row>
    <row r="983" spans="1:15">
      <c r="A983" s="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row>
    <row r="984" spans="1:15">
      <c r="A984" s="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row>
    <row r="985" spans="1:15">
      <c r="A985" s="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row>
    <row r="986" spans="1:15">
      <c r="A986" s="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row>
    <row r="987" spans="1:15">
      <c r="A987" s="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row>
    <row r="988" spans="1:15">
      <c r="A988" s="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row>
    <row r="989" spans="1:15">
      <c r="A989" s="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row>
    <row r="990" spans="1:15">
      <c r="A990" s="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row>
    <row r="991" spans="1:15">
      <c r="A991" s="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row>
    <row r="992" spans="1:15">
      <c r="A992" s="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row>
    <row r="993" spans="1:15">
      <c r="A993" s="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row>
    <row r="994" spans="1:15">
      <c r="A994" s="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row>
    <row r="995" spans="1:15">
      <c r="A995" s="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row>
    <row r="996" spans="1:15">
      <c r="A996" s="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row>
    <row r="997" spans="1:15">
      <c r="A997" s="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row>
    <row r="998" spans="1:15">
      <c r="A998" s="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row>
    <row r="999" spans="1:15">
      <c r="A999" s="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row>
    <row r="1000" spans="1:15">
      <c r="A1000" s="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row>
    <row r="1001" spans="1:15">
      <c r="A1001" s="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row>
    <row r="1002" spans="1:15">
      <c r="A1002" s="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row>
    <row r="1003" spans="1:15">
      <c r="A1003" s="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row>
    <row r="1004" spans="1:15">
      <c r="A1004" s="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row>
    <row r="1005" spans="1:15">
      <c r="A1005" s="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row>
    <row r="1006" spans="1:15">
      <c r="A1006" s="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row>
    <row r="1007" spans="1:15">
      <c r="A1007" s="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row>
    <row r="1008" spans="1:15">
      <c r="A1008" s="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row>
    <row r="1009" spans="1:15">
      <c r="A1009" s="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row>
    <row r="1010" spans="1:15">
      <c r="A1010" s="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row>
    <row r="1011" spans="1:15">
      <c r="A1011" s="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row>
    <row r="1012" spans="1:15">
      <c r="A1012" s="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row>
    <row r="1013" spans="1:15">
      <c r="A1013" s="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row>
    <row r="1014" spans="1:15">
      <c r="A1014" s="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row>
    <row r="1015" spans="1:15">
      <c r="A1015" s="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row>
    <row r="1016" spans="1:15">
      <c r="A1016" s="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row>
    <row r="1017" spans="1:15">
      <c r="A1017" s="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row>
    <row r="1018" spans="1:15">
      <c r="A1018" s="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row>
    <row r="1019" spans="1:15">
      <c r="A1019" s="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row>
    <row r="1020" spans="1:15">
      <c r="A1020" s="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row>
    <row r="1021" spans="1:15">
      <c r="A1021" s="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row>
    <row r="1022" spans="1:15">
      <c r="A1022" s="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row>
    <row r="1023" spans="1:15">
      <c r="A1023" s="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row>
    <row r="1024" spans="1:15">
      <c r="A1024" s="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row>
    <row r="1025" spans="1:15">
      <c r="A1025" s="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row>
    <row r="1026" spans="1:15">
      <c r="A1026" s="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row>
    <row r="1027" spans="1:15">
      <c r="A1027" s="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row>
    <row r="1028" spans="1:15">
      <c r="A1028" s="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row>
    <row r="1029" spans="1:15">
      <c r="A1029" s="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row>
    <row r="1030" spans="1:15">
      <c r="A1030" s="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row>
    <row r="1031" spans="1:15">
      <c r="A1031" s="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row>
    <row r="1032" spans="1:15">
      <c r="A1032" s="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row>
    <row r="1033" spans="1:15">
      <c r="A1033" s="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row>
    <row r="1034" spans="1:15">
      <c r="A1034" s="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row>
    <row r="1035" spans="1:15">
      <c r="A1035" s="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row>
    <row r="1036" spans="1:15">
      <c r="A1036" s="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row>
    <row r="1037" spans="1:15">
      <c r="A1037" s="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row>
    <row r="1038" spans="1:15">
      <c r="A1038" s="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row>
    <row r="1039" spans="1:15">
      <c r="A1039" s="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row>
    <row r="1040" spans="1:15">
      <c r="A1040" s="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row>
    <row r="1041" spans="1:15">
      <c r="A1041" s="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row>
    <row r="1042" spans="1:15">
      <c r="A1042" s="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row>
    <row r="1043" spans="1:15">
      <c r="A1043" s="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row>
    <row r="1044" spans="1:15">
      <c r="A1044" s="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row>
    <row r="1045" spans="1:15">
      <c r="A1045" s="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row>
    <row r="1046" spans="1:15">
      <c r="A1046" s="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row>
    <row r="1047" spans="1:15">
      <c r="A1047" s="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row>
    <row r="1048" spans="1:15">
      <c r="A1048" s="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row>
    <row r="1049" spans="1:15">
      <c r="A1049" s="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row>
    <row r="1050" spans="1:15">
      <c r="A1050" s="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row>
    <row r="1051" spans="1:15">
      <c r="A1051" s="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row>
    <row r="1052" spans="1:15">
      <c r="A1052" s="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row>
    <row r="1053" spans="1:15">
      <c r="A1053" s="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row>
    <row r="1054" spans="1:15">
      <c r="A1054" s="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row>
    <row r="1055" spans="1:15">
      <c r="A1055" s="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row>
    <row r="1056" spans="1:15">
      <c r="A1056" s="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row>
    <row r="1057" spans="1:15">
      <c r="A1057" s="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row>
    <row r="1058" spans="1:15">
      <c r="A1058" s="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row>
    <row r="1059" spans="1:15">
      <c r="A1059" s="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row>
    <row r="1060" spans="1:15">
      <c r="A1060" s="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row>
    <row r="1061" spans="1:15">
      <c r="A1061" s="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row>
    <row r="1062" spans="1:15">
      <c r="A1062" s="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row>
    <row r="1063" spans="1:15">
      <c r="A1063" s="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row>
    <row r="1064" spans="1:15">
      <c r="A1064" s="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row>
    <row r="1065" spans="1:15">
      <c r="A1065" s="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row>
    <row r="1066" spans="1:15">
      <c r="A1066" s="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row>
    <row r="1067" spans="1:15">
      <c r="A1067" s="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row>
    <row r="1068" spans="1:15">
      <c r="A1068" s="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row>
    <row r="1069" spans="1:15">
      <c r="A1069" s="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row>
    <row r="1070" spans="1:15">
      <c r="A1070" s="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row>
    <row r="1071" spans="1:15">
      <c r="A1071" s="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row>
    <row r="1072" spans="1:15">
      <c r="A1072" s="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row>
    <row r="1073" spans="1:15">
      <c r="A1073" s="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row>
    <row r="1074" spans="1:15">
      <c r="A1074" s="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row>
    <row r="1075" spans="1:15">
      <c r="A1075" s="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row>
    <row r="1076" spans="1:15">
      <c r="A1076" s="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row>
    <row r="1077" spans="1:15">
      <c r="A1077" s="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row>
    <row r="1078" spans="1:15">
      <c r="A1078" s="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row>
    <row r="1079" spans="1:15">
      <c r="A1079" s="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row>
    <row r="1080" spans="1:15">
      <c r="A1080" s="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row>
    <row r="1081" spans="1:15">
      <c r="A1081" s="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row>
    <row r="1082" spans="1:15">
      <c r="A1082" s="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row>
    <row r="1083" spans="1:15">
      <c r="A1083" s="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row>
    <row r="1084" spans="1:15">
      <c r="A1084" s="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row>
    <row r="1085" spans="1:15">
      <c r="A1085" s="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row>
    <row r="1086" spans="1:15">
      <c r="A1086" s="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row>
    <row r="1087" spans="1:15">
      <c r="A1087" s="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row>
    <row r="1088" spans="1:15">
      <c r="A1088" s="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row>
    <row r="1089" spans="1:15">
      <c r="A1089" s="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row>
    <row r="1090" spans="1:15">
      <c r="A1090" s="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row>
    <row r="1091" spans="1:15">
      <c r="A1091" s="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row>
    <row r="1092" spans="1:15">
      <c r="A1092" s="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row>
    <row r="1093" spans="1:15">
      <c r="A1093" s="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row>
    <row r="1094" spans="1:15">
      <c r="A1094" s="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row>
    <row r="1095" spans="1:15">
      <c r="A1095" s="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row>
    <row r="1096" spans="1:15">
      <c r="A1096" s="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row>
    <row r="1097" spans="1:15">
      <c r="A1097" s="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row>
    <row r="1098" spans="1:15">
      <c r="A1098" s="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row>
    <row r="1099" spans="1:15">
      <c r="A1099" s="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row>
    <row r="1100" spans="1:15">
      <c r="A1100" s="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row>
    <row r="1101" spans="1:15">
      <c r="A1101" s="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row>
    <row r="1102" spans="1:15">
      <c r="A1102" s="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row>
    <row r="1103" spans="1:15">
      <c r="A1103" s="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row>
    <row r="1104" spans="1:15">
      <c r="A1104" s="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row>
    <row r="1105" spans="1:15">
      <c r="A1105" s="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row>
    <row r="1106" spans="1:15">
      <c r="A1106" s="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row>
    <row r="1107" spans="1:15">
      <c r="A1107" s="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row>
    <row r="1108" spans="1:15">
      <c r="A1108" s="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row>
    <row r="1109" spans="1:15">
      <c r="A1109" s="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row>
    <row r="1110" spans="1:15">
      <c r="A1110" s="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row>
    <row r="1111" spans="1:15">
      <c r="A1111" s="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row>
    <row r="1112" spans="1:15">
      <c r="A1112" s="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row>
    <row r="1113" spans="1:15">
      <c r="A1113" s="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row>
    <row r="1114" spans="1:15">
      <c r="A1114" s="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row>
    <row r="1115" spans="1:15">
      <c r="A1115" s="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row>
    <row r="1116" spans="1:15">
      <c r="A1116" s="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row>
    <row r="1117" spans="1:15">
      <c r="A1117" s="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row>
    <row r="1118" spans="1:15">
      <c r="A1118" s="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row>
    <row r="1119" spans="1:15">
      <c r="A1119" s="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row>
    <row r="1120" spans="1:15">
      <c r="A1120" s="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row>
    <row r="1121" spans="1:15">
      <c r="A1121" s="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row>
    <row r="1122" spans="1:15">
      <c r="A1122" s="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row>
    <row r="1123" spans="1:15">
      <c r="A1123" s="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row>
    <row r="1124" spans="1:15">
      <c r="A1124" s="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row>
    <row r="1125" spans="1:15">
      <c r="A1125" s="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row>
    <row r="1126" spans="1:15">
      <c r="A1126" s="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row>
    <row r="1127" spans="1:15">
      <c r="A1127" s="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row>
    <row r="1128" spans="1:15">
      <c r="A1128" s="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row>
    <row r="1129" spans="1:15">
      <c r="A1129" s="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row>
    <row r="1130" spans="1:15">
      <c r="A1130" s="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row>
    <row r="1131" spans="1:15">
      <c r="A1131" s="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row>
    <row r="1132" spans="1:15">
      <c r="A1132" s="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row>
    <row r="1133" spans="1:15">
      <c r="A1133" s="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row>
    <row r="1134" spans="1:15">
      <c r="A1134" s="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row>
    <row r="1135" spans="1:15">
      <c r="A1135" s="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row>
    <row r="1136" spans="1:15">
      <c r="A1136" s="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row>
    <row r="1137" spans="1:15">
      <c r="A1137" s="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row>
    <row r="1138" spans="1:15">
      <c r="A1138" s="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row>
    <row r="1139" spans="1:15">
      <c r="A1139" s="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row>
    <row r="1140" spans="1:15">
      <c r="A1140" s="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row>
    <row r="1141" spans="1:15">
      <c r="A1141" s="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row>
    <row r="1142" spans="1:15">
      <c r="A1142" s="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row>
    <row r="1143" spans="1:15">
      <c r="A1143" s="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row>
    <row r="1144" spans="1:15">
      <c r="A1144" s="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row>
    <row r="1145" spans="1:15">
      <c r="A1145" s="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row>
    <row r="1146" spans="1:15">
      <c r="A1146" s="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row>
    <row r="1147" spans="1:15">
      <c r="A1147" s="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row>
    <row r="1148" spans="1:15">
      <c r="A1148" s="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row>
    <row r="1149" spans="1:15">
      <c r="A1149" s="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row>
    <row r="1150" spans="1:15">
      <c r="A1150" s="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row>
    <row r="1151" spans="1:15">
      <c r="A1151" s="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row>
    <row r="1152" spans="1:15">
      <c r="A1152" s="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row>
    <row r="1153" spans="1:15">
      <c r="A1153" s="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row>
    <row r="1154" spans="1:15">
      <c r="A1154" s="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row>
    <row r="1155" spans="1:15">
      <c r="A1155" s="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row>
    <row r="1156" spans="1:15">
      <c r="A1156" s="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row>
    <row r="1157" spans="1:15">
      <c r="A1157" s="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row>
    <row r="1158" spans="1:15">
      <c r="A1158" s="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row>
    <row r="1159" spans="1:15">
      <c r="A1159" s="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row>
    <row r="1160" spans="1:15">
      <c r="A1160" s="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row>
    <row r="1161" spans="1:15">
      <c r="A1161" s="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row>
    <row r="1162" spans="1:15">
      <c r="A1162" s="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row>
    <row r="1163" spans="1:15">
      <c r="A1163" s="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row>
    <row r="1164" spans="1:15">
      <c r="A1164" s="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row>
    <row r="1165" spans="1:15">
      <c r="A1165" s="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row>
    <row r="1166" spans="1:15">
      <c r="A1166" s="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row>
    <row r="1167" spans="1:15">
      <c r="A1167" s="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row>
    <row r="1168" spans="1:15">
      <c r="A1168" s="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row>
    <row r="1169" spans="1:15">
      <c r="A1169" s="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row>
    <row r="1170" spans="1:15">
      <c r="A1170" s="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row>
    <row r="1171" spans="1:15">
      <c r="A1171" s="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row>
    <row r="1172" spans="1:15">
      <c r="A1172" s="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row>
    <row r="1173" spans="1:15">
      <c r="A1173" s="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row>
    <row r="1174" spans="1:15">
      <c r="A1174" s="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row>
    <row r="1175" spans="1:15">
      <c r="A1175" s="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row>
    <row r="1176" spans="1:15">
      <c r="A1176" s="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row>
    <row r="1177" spans="1:15">
      <c r="A1177" s="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row>
    <row r="1178" spans="1:15">
      <c r="A1178" s="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row>
    <row r="1179" spans="1:15">
      <c r="A1179" s="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row>
    <row r="1180" spans="1:15">
      <c r="A1180" s="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row>
    <row r="1181" spans="1:15">
      <c r="A1181" s="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row>
    <row r="1182" spans="1:15">
      <c r="A1182" s="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row>
    <row r="1183" spans="1:15">
      <c r="A1183" s="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row>
    <row r="1184" spans="1:15">
      <c r="A1184" s="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row>
    <row r="1185" spans="1:15">
      <c r="A1185" s="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row>
    <row r="1186" spans="1:15">
      <c r="A1186" s="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row>
    <row r="1187" spans="1:15">
      <c r="A1187" s="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row>
    <row r="1188" spans="1:15">
      <c r="A1188" s="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row>
    <row r="1189" spans="1:15">
      <c r="A1189" s="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row>
    <row r="1190" spans="1:15">
      <c r="A1190" s="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row>
    <row r="1191" spans="1:15">
      <c r="A1191" s="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row>
    <row r="1192" spans="1:15">
      <c r="A1192" s="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row>
    <row r="1193" spans="1:15">
      <c r="A1193" s="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row>
    <row r="1194" spans="1:15">
      <c r="A1194" s="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row>
    <row r="1195" spans="1:15">
      <c r="A1195" s="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row>
    <row r="1196" spans="1:15">
      <c r="A1196" s="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row>
    <row r="1197" spans="1:15">
      <c r="A1197" s="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row>
    <row r="1198" spans="1:15">
      <c r="A1198" s="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row>
    <row r="1199" spans="1:15">
      <c r="A1199" s="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row>
    <row r="1200" spans="1:15">
      <c r="A1200" s="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row>
    <row r="1201" spans="1:15">
      <c r="A1201" s="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row>
    <row r="1202" spans="1:15">
      <c r="A1202" s="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row>
    <row r="1203" spans="1:15">
      <c r="A1203" s="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row>
    <row r="1204" spans="1:15">
      <c r="A1204" s="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row>
    <row r="1205" spans="1:15">
      <c r="A1205" s="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row>
    <row r="1206" spans="1:15">
      <c r="A1206" s="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row>
    <row r="1207" spans="1:15">
      <c r="A1207" s="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row>
    <row r="1208" spans="1:15">
      <c r="A1208" s="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row>
    <row r="1209" spans="1:15">
      <c r="A1209" s="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row>
    <row r="1210" spans="1:15">
      <c r="A1210" s="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row>
    <row r="1211" spans="1:15">
      <c r="A1211" s="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row>
    <row r="1212" spans="1:15">
      <c r="A1212" s="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row>
    <row r="1213" spans="1:15">
      <c r="A1213" s="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row>
    <row r="1214" spans="1:15">
      <c r="A1214" s="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row>
    <row r="1215" spans="1:15">
      <c r="A1215" s="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row>
    <row r="1216" spans="1:15">
      <c r="A1216" s="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row>
    <row r="1217" spans="1:15">
      <c r="A1217" s="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row>
    <row r="1218" spans="1:15">
      <c r="A1218" s="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row>
    <row r="1219" spans="1:15">
      <c r="A1219" s="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row>
    <row r="1220" spans="1:15">
      <c r="A1220" s="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row>
    <row r="1221" spans="1:15">
      <c r="A1221" s="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row>
    <row r="1222" spans="1:15">
      <c r="A1222" s="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row>
    <row r="1223" spans="1:15">
      <c r="A1223" s="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row>
    <row r="1224" spans="1:15">
      <c r="A1224" s="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row>
    <row r="1225" spans="1:15">
      <c r="A1225" s="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row>
    <row r="1226" spans="1:15">
      <c r="A1226" s="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row>
    <row r="1227" spans="1:15">
      <c r="A1227" s="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row>
    <row r="1228" spans="1:15">
      <c r="A1228" s="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row>
    <row r="1229" spans="1:15">
      <c r="A1229" s="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row>
    <row r="1230" spans="1:15">
      <c r="A1230" s="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row>
    <row r="1231" spans="1:15">
      <c r="A1231" s="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row>
    <row r="1232" spans="1:15">
      <c r="A1232" s="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row>
    <row r="1233" spans="1:15">
      <c r="A1233" s="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row>
    <row r="1234" spans="1:15">
      <c r="A1234" s="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row>
    <row r="1235" spans="1:15">
      <c r="A1235" s="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row>
    <row r="1236" spans="1:15">
      <c r="A1236" s="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row>
    <row r="1237" spans="1:15">
      <c r="A1237" s="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row>
    <row r="1238" spans="1:15">
      <c r="A1238" s="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row>
    <row r="1239" spans="1:15">
      <c r="A1239" s="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row>
    <row r="1240" spans="1:15">
      <c r="A1240" s="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row>
    <row r="1241" spans="1:15">
      <c r="A1241" s="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row>
    <row r="1242" spans="1:15">
      <c r="A1242" s="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row>
    <row r="1243" spans="1:15">
      <c r="A1243" s="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row>
    <row r="1244" spans="1:15">
      <c r="A1244" s="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row>
    <row r="1245" spans="1:15">
      <c r="A1245" s="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row>
    <row r="1246" spans="1:15">
      <c r="A1246" s="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row>
    <row r="1247" spans="1:15">
      <c r="A1247" s="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row>
    <row r="1248" spans="1:15">
      <c r="A1248" s="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row>
    <row r="1249" spans="1:15">
      <c r="A1249" s="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row>
    <row r="1250" spans="1:15">
      <c r="A1250" s="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row>
    <row r="1251" spans="1:15">
      <c r="A1251" s="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row>
    <row r="1252" spans="1:15">
      <c r="A1252" s="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row>
    <row r="1253" spans="1:15">
      <c r="A1253" s="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row>
    <row r="1254" spans="1:15">
      <c r="A1254" s="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row>
    <row r="1255" spans="1:15">
      <c r="A1255" s="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row>
    <row r="1256" spans="1:15">
      <c r="A1256" s="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row>
    <row r="1257" spans="1:15">
      <c r="A1257" s="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row>
    <row r="1258" spans="1:15">
      <c r="A1258" s="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row>
    <row r="1259" spans="1:15">
      <c r="A1259" s="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row>
    <row r="1260" spans="1:15">
      <c r="A1260" s="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row>
    <row r="1261" spans="1:15">
      <c r="A1261" s="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row>
    <row r="1262" spans="1:15">
      <c r="A1262" s="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row>
    <row r="1263" spans="1:15">
      <c r="A1263" s="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row>
    <row r="1264" spans="1:15">
      <c r="A1264" s="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row>
    <row r="1265" spans="1:15">
      <c r="A1265" s="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row>
    <row r="1266" spans="1:15">
      <c r="A1266" s="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row>
    <row r="1267" spans="1:15">
      <c r="A1267" s="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row>
    <row r="1268" spans="1:15">
      <c r="A1268" s="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row>
    <row r="1269" spans="1:15">
      <c r="A1269" s="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row>
    <row r="1270" spans="1:15">
      <c r="A1270" s="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row>
    <row r="1271" spans="1:15">
      <c r="A1271" s="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row>
    <row r="1272" spans="1:15">
      <c r="A1272" s="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row>
    <row r="1273" spans="1:15">
      <c r="A1273" s="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row>
    <row r="1274" spans="1:15">
      <c r="A1274" s="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row>
    <row r="1275" spans="1:15">
      <c r="A1275" s="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row>
    <row r="1276" spans="1:15">
      <c r="A1276" s="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row>
    <row r="1277" spans="1:15">
      <c r="A1277" s="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row>
    <row r="1278" spans="1:15">
      <c r="A1278" s="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row>
    <row r="1279" spans="1:15">
      <c r="A1279" s="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row>
    <row r="1280" spans="1:15">
      <c r="A1280" s="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row>
    <row r="1281" spans="1:15">
      <c r="A1281" s="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row>
    <row r="1282" spans="1:15">
      <c r="A1282" s="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row>
    <row r="1283" spans="1:15">
      <c r="A1283" s="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row>
    <row r="1284" spans="1:15">
      <c r="A1284" s="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row>
    <row r="1285" spans="1:15">
      <c r="A1285" s="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row>
    <row r="1286" spans="1:15">
      <c r="A1286" s="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row>
    <row r="1287" spans="1:15">
      <c r="A1287" s="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row>
    <row r="1288" spans="1:15">
      <c r="A1288" s="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row>
    <row r="1289" spans="1:15">
      <c r="A1289" s="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row>
    <row r="1290" spans="1:15">
      <c r="A1290" s="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row>
    <row r="1291" spans="1:15">
      <c r="A1291" s="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row>
    <row r="1292" spans="1:15">
      <c r="A1292" s="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row>
    <row r="1293" spans="1:15">
      <c r="A1293" s="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row>
    <row r="1294" spans="1:15">
      <c r="A1294" s="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row>
    <row r="1295" spans="1:15">
      <c r="A1295" s="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row>
    <row r="1296" spans="1:15">
      <c r="A1296" s="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row>
    <row r="1297" spans="1:15">
      <c r="A1297" s="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row>
    <row r="1298" spans="1:15">
      <c r="A1298" s="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row>
    <row r="1299" spans="1:15">
      <c r="A1299" s="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row>
    <row r="1300" spans="1:15">
      <c r="A1300" s="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row>
    <row r="1301" spans="1:15">
      <c r="A1301" s="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row>
    <row r="1302" spans="1:15">
      <c r="A1302" s="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row>
    <row r="1303" spans="1:15">
      <c r="A1303" s="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row>
    <row r="1304" spans="1:15">
      <c r="A1304" s="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row>
    <row r="1305" spans="1:15">
      <c r="A1305" s="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row>
    <row r="1306" spans="1:15">
      <c r="A1306" s="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row>
    <row r="1307" spans="1:15">
      <c r="A1307" s="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row>
    <row r="1308" spans="1:15">
      <c r="A1308" s="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row>
    <row r="1309" spans="1:15">
      <c r="A1309" s="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row>
    <row r="1310" spans="1:15">
      <c r="A1310" s="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row>
    <row r="1311" spans="1:15">
      <c r="A1311" s="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row>
    <row r="1312" spans="1:15">
      <c r="A1312" s="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row>
    <row r="1313" spans="1:15">
      <c r="A1313" s="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row>
    <row r="1314" spans="1:15">
      <c r="A1314" s="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row>
    <row r="1315" spans="1:15">
      <c r="A1315" s="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row>
    <row r="1316" spans="1:15">
      <c r="A1316" s="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row>
    <row r="1317" spans="1:15">
      <c r="A1317" s="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row>
    <row r="1318" spans="1:15">
      <c r="A1318" s="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row>
    <row r="1319" spans="1:15">
      <c r="A1319" s="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row>
    <row r="1320" spans="1:15">
      <c r="A1320" s="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row>
    <row r="1321" spans="1:15">
      <c r="A1321" s="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row>
    <row r="1322" spans="1:15">
      <c r="A1322" s="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row>
    <row r="1323" spans="1:15">
      <c r="A1323" s="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row>
    <row r="1324" spans="1:15">
      <c r="A1324" s="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row>
    <row r="1325" spans="1:15">
      <c r="A1325" s="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row>
    <row r="1326" spans="1:15">
      <c r="A1326" s="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row>
    <row r="1327" spans="1:15">
      <c r="A1327" s="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row>
    <row r="1328" spans="1:15">
      <c r="A1328" s="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row>
    <row r="1329" spans="1:15">
      <c r="A1329" s="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row>
    <row r="1330" spans="1:15">
      <c r="A1330" s="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row>
    <row r="1331" spans="1:15">
      <c r="A1331" s="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row>
    <row r="1332" spans="1:15">
      <c r="A1332" s="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row>
    <row r="1333" spans="1:15">
      <c r="A1333" s="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row>
    <row r="1334" spans="1:15">
      <c r="A1334" s="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row>
    <row r="1335" spans="1:15">
      <c r="A1335" s="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row>
    <row r="1336" spans="1:15">
      <c r="A1336" s="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row>
    <row r="1337" spans="1:15">
      <c r="A1337" s="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row>
    <row r="1338" spans="1:15">
      <c r="A1338" s="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row>
    <row r="1339" spans="1:15">
      <c r="A1339" s="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row>
    <row r="1340" spans="1:15">
      <c r="A1340" s="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row>
    <row r="1341" spans="1:15">
      <c r="A1341" s="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row>
    <row r="1342" spans="1:15">
      <c r="A1342" s="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row>
    <row r="1343" spans="1:15">
      <c r="A1343" s="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row>
    <row r="1344" spans="1:15">
      <c r="A1344" s="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row>
    <row r="1345" spans="1:15">
      <c r="A1345" s="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row>
    <row r="1346" spans="1:15">
      <c r="A1346" s="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row>
    <row r="1347" spans="1:15">
      <c r="A1347" s="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row>
    <row r="1348" spans="1:15">
      <c r="A1348" s="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row>
    <row r="1349" spans="1:15">
      <c r="A1349" s="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row>
    <row r="1350" spans="1:15">
      <c r="A1350" s="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row>
    <row r="1351" spans="1:15">
      <c r="A1351" s="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row>
    <row r="1352" spans="1:15">
      <c r="A1352" s="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row>
    <row r="1353" spans="1:15">
      <c r="A1353" s="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row>
    <row r="1354" spans="1:15">
      <c r="A1354" s="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row>
    <row r="1355" spans="1:15">
      <c r="A1355" s="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row>
    <row r="1356" spans="1:15">
      <c r="A1356" s="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row>
    <row r="1357" spans="1:15">
      <c r="A1357" s="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row>
    <row r="1358" spans="1:15">
      <c r="A1358" s="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row>
    <row r="1359" spans="1:15">
      <c r="A1359" s="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row>
    <row r="1360" spans="1:15">
      <c r="A1360" s="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row>
    <row r="1361" spans="1:15">
      <c r="A1361" s="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row>
    <row r="1362" spans="1:15">
      <c r="A1362" s="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row>
    <row r="1363" spans="1:15">
      <c r="A1363" s="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row>
    <row r="1364" spans="1:15">
      <c r="A1364" s="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row>
    <row r="1365" spans="1:15">
      <c r="A1365" s="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row>
    <row r="1366" spans="1:15">
      <c r="A1366" s="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row>
    <row r="1367" spans="1:15">
      <c r="A1367" s="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row>
    <row r="1368" spans="1:15">
      <c r="A1368" s="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row>
    <row r="1369" spans="1:15">
      <c r="A1369" s="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row>
    <row r="1370" spans="1:15">
      <c r="A1370" s="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row>
    <row r="1371" spans="1:15">
      <c r="A1371" s="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row>
    <row r="1372" spans="1:15">
      <c r="A1372" s="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row>
    <row r="1373" spans="1:15">
      <c r="A1373" s="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row>
    <row r="1374" spans="1:15">
      <c r="A1374" s="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row>
    <row r="1375" spans="1:15">
      <c r="A1375" s="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row>
    <row r="1376" spans="1:15">
      <c r="A1376" s="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row>
    <row r="1377" spans="1:15">
      <c r="A1377" s="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row>
    <row r="1378" spans="1:15">
      <c r="A1378" s="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row>
    <row r="1379" spans="1:15">
      <c r="A1379" s="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row>
    <row r="1380" spans="1:15">
      <c r="A1380" s="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row>
    <row r="1381" spans="1:15">
      <c r="A1381" s="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row>
    <row r="1382" spans="1:15">
      <c r="A1382" s="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row>
    <row r="1383" spans="1:15">
      <c r="A1383" s="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row>
    <row r="1384" spans="1:15">
      <c r="A1384" s="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row>
    <row r="1385" spans="1:15">
      <c r="A1385" s="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row>
    <row r="1386" spans="1:15">
      <c r="A1386" s="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row>
    <row r="1387" spans="1:15">
      <c r="A1387" s="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row>
    <row r="1388" spans="1:15">
      <c r="A1388" s="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row>
    <row r="1389" spans="1:15">
      <c r="A1389" s="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row>
    <row r="1390" spans="1:15">
      <c r="A1390" s="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row>
    <row r="1391" spans="1:15">
      <c r="A1391" s="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row>
    <row r="1392" spans="1:15">
      <c r="A1392" s="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row>
    <row r="1393" spans="1:15">
      <c r="A1393" s="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row>
    <row r="1394" spans="1:15">
      <c r="A1394" s="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row>
    <row r="1395" spans="1:15">
      <c r="A1395" s="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row>
    <row r="1396" spans="1:15">
      <c r="A1396" s="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row>
    <row r="1397" spans="1:15">
      <c r="A1397" s="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row>
    <row r="1398" spans="1:15">
      <c r="A1398" s="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row>
    <row r="1399" spans="1:15">
      <c r="A1399" s="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row>
    <row r="1400" spans="1:15">
      <c r="A1400" s="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row>
    <row r="1401" spans="1:15">
      <c r="A1401" s="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row>
    <row r="1402" spans="1:15">
      <c r="A1402" s="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row>
    <row r="1403" spans="1:15">
      <c r="A1403" s="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row>
    <row r="1404" spans="1:15">
      <c r="A1404" s="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row>
    <row r="1405" spans="1:15">
      <c r="A1405" s="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row>
    <row r="1406" spans="1:15">
      <c r="A1406" s="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row>
    <row r="1407" spans="1:15">
      <c r="A1407" s="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row>
    <row r="1408" spans="1:15">
      <c r="A1408" s="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row>
    <row r="1409" spans="1:15">
      <c r="A1409" s="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row>
    <row r="1410" spans="1:15">
      <c r="A1410" s="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row>
    <row r="1411" spans="1:15">
      <c r="A1411" s="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row>
    <row r="1412" spans="1:15">
      <c r="A1412" s="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row>
    <row r="1413" spans="1:15">
      <c r="A1413" s="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row>
    <row r="1414" spans="1:15">
      <c r="A1414" s="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row>
    <row r="1415" spans="1:15">
      <c r="A1415" s="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row>
    <row r="1416" spans="1:15">
      <c r="A1416" s="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row>
    <row r="1417" spans="1:15">
      <c r="A1417" s="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row>
    <row r="1418" spans="1:15">
      <c r="A1418" s="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row>
    <row r="1419" spans="1:15">
      <c r="A1419" s="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row>
    <row r="1420" spans="1:15">
      <c r="A1420" s="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row>
    <row r="1421" spans="1:15">
      <c r="A1421" s="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row>
    <row r="1422" spans="1:15">
      <c r="A1422" s="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row>
    <row r="1423" spans="1:15">
      <c r="A1423" s="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row>
    <row r="1424" spans="1:15">
      <c r="A1424" s="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row>
    <row r="1425" spans="1:15">
      <c r="A1425" s="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row>
    <row r="1426" spans="1:15">
      <c r="A1426" s="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row>
    <row r="1427" spans="1:15">
      <c r="A1427" s="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row>
    <row r="1428" spans="1:15">
      <c r="A1428" s="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row>
    <row r="1429" spans="1:15">
      <c r="A1429" s="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row>
    <row r="1430" spans="1:15">
      <c r="A1430" s="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row>
    <row r="1431" spans="1:15">
      <c r="A1431" s="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row>
    <row r="1432" spans="1:15">
      <c r="A1432" s="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row>
    <row r="1433" spans="1:15">
      <c r="A1433" s="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row>
    <row r="1434" spans="1:15">
      <c r="A1434" s="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row>
    <row r="1435" spans="1:15">
      <c r="A1435" s="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row>
    <row r="1436" spans="1:15">
      <c r="A1436" s="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row>
    <row r="1437" spans="1:15">
      <c r="A1437" s="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row>
    <row r="1438" spans="1:15">
      <c r="A1438" s="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row>
    <row r="1439" spans="1:15">
      <c r="A1439" s="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row>
    <row r="1440" spans="1:15">
      <c r="A1440" s="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row>
    <row r="1441" spans="1:15">
      <c r="A1441" s="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row>
    <row r="1442" spans="1:15">
      <c r="A1442" s="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row>
    <row r="1443" spans="1:15">
      <c r="A1443" s="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row>
    <row r="1444" spans="1:15">
      <c r="A1444" s="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row>
    <row r="1445" spans="1:15">
      <c r="A1445" s="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row>
    <row r="1446" spans="1:15">
      <c r="A1446" s="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row>
    <row r="1447" spans="1:15">
      <c r="A1447" s="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row>
    <row r="1448" spans="1:15">
      <c r="A1448" s="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row>
    <row r="1449" spans="1:15">
      <c r="A1449" s="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row>
    <row r="1450" spans="1:15">
      <c r="A1450" s="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row>
    <row r="1451" spans="1:15">
      <c r="A1451" s="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row>
    <row r="1452" spans="1:15">
      <c r="A1452" s="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row>
    <row r="1453" spans="1:15">
      <c r="A1453" s="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row>
    <row r="1454" spans="1:15">
      <c r="A1454" s="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row>
    <row r="1455" spans="1:15">
      <c r="A1455" s="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row>
    <row r="1456" spans="1:15">
      <c r="A1456" s="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row>
    <row r="1457" spans="1:15">
      <c r="A1457" s="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row>
    <row r="1458" spans="1:15">
      <c r="A1458" s="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row>
    <row r="1459" spans="1:15">
      <c r="A1459" s="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row>
    <row r="1460" spans="1:15">
      <c r="A1460" s="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row>
    <row r="1461" spans="1:15">
      <c r="A1461" s="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row>
    <row r="1462" spans="1:15">
      <c r="A1462" s="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row>
    <row r="1463" spans="1:15">
      <c r="A1463" s="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row>
    <row r="1464" spans="1:15">
      <c r="A1464" s="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row>
    <row r="1465" spans="1:15">
      <c r="A1465" s="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row>
    <row r="1466" spans="1:15">
      <c r="A1466" s="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row>
    <row r="1467" spans="1:15">
      <c r="A1467" s="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row>
    <row r="1468" spans="1:15">
      <c r="A1468" s="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row>
    <row r="1469" spans="1:15">
      <c r="A1469" s="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row>
    <row r="1470" spans="1:15">
      <c r="A1470" s="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row>
    <row r="1471" spans="1:15">
      <c r="A1471" s="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row>
    <row r="1472" spans="1:15">
      <c r="A1472" s="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row>
    <row r="1473" spans="1:15">
      <c r="A1473" s="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row>
    <row r="1474" spans="1:15">
      <c r="A1474" s="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row>
    <row r="1475" spans="1:15">
      <c r="A1475" s="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row>
    <row r="1476" spans="1:15">
      <c r="A1476" s="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row>
    <row r="1477" spans="1:15">
      <c r="A1477" s="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row>
    <row r="1478" spans="1:15">
      <c r="A1478" s="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row>
    <row r="1479" spans="1:15">
      <c r="A1479" s="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row>
    <row r="1480" spans="1:15">
      <c r="A1480" s="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row>
    <row r="1481" spans="1:15">
      <c r="A1481" s="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row>
    <row r="1482" spans="1:15">
      <c r="A1482" s="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row>
    <row r="1483" spans="1:15">
      <c r="A1483" s="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row>
    <row r="1484" spans="1:15">
      <c r="A1484" s="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row>
    <row r="1485" spans="1:15">
      <c r="A1485" s="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row>
    <row r="1486" spans="1:15">
      <c r="A1486" s="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row>
    <row r="1487" spans="1:15">
      <c r="A1487" s="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row>
    <row r="1488" spans="1:15">
      <c r="A1488" s="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row>
    <row r="1489" spans="1:15">
      <c r="A1489" s="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row>
    <row r="1490" spans="1:15">
      <c r="A1490" s="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row>
    <row r="1491" spans="1:15">
      <c r="A1491" s="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row>
    <row r="1492" spans="1:15">
      <c r="A1492" s="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row>
    <row r="1493" spans="1:15">
      <c r="A1493" s="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row>
    <row r="1494" spans="1:15">
      <c r="A1494" s="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row>
    <row r="1495" spans="1:15">
      <c r="A1495" s="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row>
    <row r="1496" spans="1:15">
      <c r="A1496" s="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row>
    <row r="1497" spans="1:15">
      <c r="A1497" s="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row>
    <row r="1498" spans="1:15">
      <c r="A1498" s="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row>
    <row r="1499" spans="1:15">
      <c r="A1499" s="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row>
    <row r="1500" spans="1:15">
      <c r="A1500" s="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row>
    <row r="1501" spans="1:15">
      <c r="A1501" s="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row>
    <row r="1502" spans="1:15">
      <c r="A1502" s="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row>
    <row r="1503" spans="1:15">
      <c r="A1503" s="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row>
    <row r="1504" spans="1:15">
      <c r="A1504" s="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row>
    <row r="1505" spans="1:15">
      <c r="A1505" s="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row>
    <row r="1506" spans="1:15">
      <c r="A1506" s="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row>
    <row r="1507" spans="1:15">
      <c r="A1507" s="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row>
    <row r="1508" spans="1:15">
      <c r="A1508" s="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row>
    <row r="1509" spans="1:15">
      <c r="A1509" s="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row>
    <row r="1510" spans="1:15">
      <c r="A1510" s="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row>
    <row r="1511" spans="1:15">
      <c r="A1511" s="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row>
    <row r="1512" spans="1:15">
      <c r="A1512" s="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row>
    <row r="1513" spans="1:15">
      <c r="A1513" s="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row>
    <row r="1514" spans="1:15">
      <c r="A1514" s="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row>
    <row r="1515" spans="1:15">
      <c r="A1515" s="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row>
    <row r="1516" spans="1:15">
      <c r="A1516" s="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row>
    <row r="1517" spans="1:15">
      <c r="A1517" s="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row>
    <row r="1518" spans="1:15">
      <c r="A1518" s="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row>
    <row r="1519" spans="1:15">
      <c r="A1519" s="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row>
    <row r="1520" spans="1:15">
      <c r="A1520" s="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row>
    <row r="1521" spans="1:15">
      <c r="A1521" s="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row>
    <row r="1522" spans="1:15">
      <c r="A1522" s="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row>
    <row r="1523" spans="1:15">
      <c r="A1523" s="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row>
    <row r="1524" spans="1:15">
      <c r="A1524" s="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row>
    <row r="1525" spans="1:15">
      <c r="A1525" s="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row>
    <row r="1526" spans="1:15">
      <c r="A1526" s="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row>
    <row r="1527" spans="1:15">
      <c r="A1527" s="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row>
    <row r="1528" spans="1:15">
      <c r="A1528" s="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row>
    <row r="1529" spans="1:15">
      <c r="A1529" s="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row>
    <row r="1530" spans="1:15">
      <c r="A1530" s="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row>
    <row r="1531" spans="1:15">
      <c r="A1531" s="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row>
    <row r="1532" spans="1:15">
      <c r="A1532" s="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row>
    <row r="1533" spans="1:15">
      <c r="A1533" s="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row>
    <row r="1534" spans="1:15">
      <c r="A1534" s="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row>
    <row r="1535" spans="1:15">
      <c r="A1535" s="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row>
    <row r="1536" spans="1:15">
      <c r="A1536" s="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row>
    <row r="1537" spans="1:15">
      <c r="A1537" s="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row>
    <row r="1538" spans="1:15">
      <c r="A1538" s="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row>
    <row r="1539" spans="1:15">
      <c r="A1539" s="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row>
    <row r="1540" spans="1:15">
      <c r="A1540" s="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row>
    <row r="1541" spans="1:15">
      <c r="A1541" s="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row>
    <row r="1542" spans="1:15">
      <c r="A1542" s="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row>
    <row r="1543" spans="1:15">
      <c r="A1543" s="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row>
    <row r="1544" spans="1:15">
      <c r="A1544" s="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row>
    <row r="1545" spans="1:15">
      <c r="A1545" s="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row>
    <row r="1546" spans="1:15">
      <c r="A1546" s="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row>
    <row r="1547" spans="1:15">
      <c r="A1547" s="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row>
    <row r="1548" spans="1:15">
      <c r="A1548" s="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row>
    <row r="1549" spans="1:15">
      <c r="A1549" s="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row>
    <row r="1550" spans="1:15">
      <c r="A1550" s="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row>
    <row r="1551" spans="1:15">
      <c r="A1551" s="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row>
    <row r="1552" spans="1:15">
      <c r="A1552" s="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row>
    <row r="1553" spans="1:15">
      <c r="A1553" s="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row>
    <row r="1554" spans="1:15">
      <c r="A1554" s="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row>
    <row r="1555" spans="1:15">
      <c r="A1555" s="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row>
    <row r="1556" spans="1:15">
      <c r="A1556" s="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row>
    <row r="1557" spans="1:15">
      <c r="A1557" s="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row>
    <row r="1558" spans="1:15">
      <c r="A1558" s="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row>
    <row r="1559" spans="1:15">
      <c r="A1559" s="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row>
    <row r="1560" spans="1:15">
      <c r="A1560" s="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row>
    <row r="1561" spans="1:15">
      <c r="A1561" s="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row>
    <row r="1562" spans="1:15">
      <c r="A1562" s="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row>
    <row r="1563" spans="1:15">
      <c r="A1563" s="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row>
    <row r="1564" spans="1:15">
      <c r="A1564" s="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row>
    <row r="1565" spans="1:15">
      <c r="A1565" s="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row>
    <row r="1566" spans="1:15">
      <c r="A1566" s="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row>
    <row r="1567" spans="1:15">
      <c r="A1567" s="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row>
    <row r="1568" spans="1:15">
      <c r="A1568" s="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row>
    <row r="1569" spans="1:15">
      <c r="A1569" s="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row>
    <row r="1570" spans="1:15">
      <c r="A1570" s="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row>
    <row r="1571" spans="1:15">
      <c r="A1571" s="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row>
    <row r="1572" spans="1:15">
      <c r="A1572" s="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row>
    <row r="1573" spans="1:15">
      <c r="A1573" s="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row>
    <row r="1574" spans="1:15">
      <c r="A1574" s="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row>
    <row r="1575" spans="1:15">
      <c r="A1575" s="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row>
    <row r="1576" spans="1:15">
      <c r="A1576" s="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row>
    <row r="1577" spans="1:15">
      <c r="A1577" s="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row>
    <row r="1578" spans="1:15">
      <c r="A1578" s="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row>
    <row r="1579" spans="1:15">
      <c r="A1579" s="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row>
    <row r="1580" spans="1:15">
      <c r="A1580" s="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row>
    <row r="1581" spans="1:15">
      <c r="A1581" s="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row>
    <row r="1582" spans="1:15">
      <c r="A1582" s="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row>
    <row r="1583" spans="1:15">
      <c r="A1583" s="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row>
    <row r="1584" spans="1:15">
      <c r="A1584" s="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row>
    <row r="1585" spans="1:15">
      <c r="A1585" s="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row>
    <row r="1586" spans="1:15">
      <c r="A1586" s="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row>
    <row r="1587" spans="1:15">
      <c r="A1587" s="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row>
    <row r="1588" spans="1:15">
      <c r="A1588" s="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row>
    <row r="1589" spans="1:15">
      <c r="A1589" s="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row>
    <row r="1590" spans="1:15">
      <c r="A1590" s="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row>
    <row r="1591" spans="1:15">
      <c r="A1591" s="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row>
    <row r="1592" spans="1:15">
      <c r="A1592" s="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row>
    <row r="1593" spans="1:15">
      <c r="A1593" s="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row>
    <row r="1594" spans="1:15">
      <c r="A1594" s="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row>
    <row r="1595" spans="1:15">
      <c r="A1595" s="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row>
    <row r="1596" spans="1:15">
      <c r="A1596" s="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row>
    <row r="1597" spans="1:15">
      <c r="A1597" s="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row>
    <row r="1598" spans="1:15">
      <c r="A1598" s="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row>
    <row r="1599" spans="1:15">
      <c r="A1599" s="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row>
    <row r="1600" spans="1:15">
      <c r="A1600" s="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row>
    <row r="1601" spans="1:15">
      <c r="A1601" s="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row>
    <row r="1602" spans="1:15">
      <c r="A1602" s="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row>
    <row r="1603" spans="1:15">
      <c r="A1603" s="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row>
    <row r="1604" spans="1:15">
      <c r="A1604" s="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row>
    <row r="1605" spans="1:15">
      <c r="A1605" s="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row>
    <row r="1606" spans="1:15">
      <c r="A1606" s="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row>
    <row r="1607" spans="1:15">
      <c r="A1607" s="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row>
    <row r="1608" spans="1:15">
      <c r="A1608" s="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row>
    <row r="1609" spans="1:15">
      <c r="A1609" s="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row>
    <row r="1610" spans="1:15">
      <c r="A1610" s="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row>
    <row r="1611" spans="1:15">
      <c r="A1611" s="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row>
    <row r="1612" spans="1:15">
      <c r="A1612" s="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row>
    <row r="1613" spans="1:15">
      <c r="A1613" s="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row>
    <row r="1614" spans="1:15">
      <c r="A1614" s="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row>
    <row r="1615" spans="1:15">
      <c r="A1615" s="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row>
    <row r="1616" spans="1:15">
      <c r="A1616" s="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row>
    <row r="1617" spans="1:15">
      <c r="A1617" s="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row>
    <row r="1618" spans="1:15">
      <c r="A1618" s="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row>
    <row r="1619" spans="1:15">
      <c r="A1619" s="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row>
    <row r="1620" spans="1:15">
      <c r="A1620" s="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row>
    <row r="1621" spans="1:15">
      <c r="A1621" s="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row>
    <row r="1622" spans="1:15">
      <c r="A1622" s="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row>
    <row r="1623" spans="1:15">
      <c r="A1623" s="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row>
    <row r="1624" spans="1:15">
      <c r="A1624" s="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row>
    <row r="1625" spans="1:15">
      <c r="A1625" s="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row>
    <row r="1626" spans="1:15">
      <c r="A1626" s="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row>
    <row r="1627" spans="1:15">
      <c r="A1627" s="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row>
    <row r="1628" spans="1:15">
      <c r="A1628" s="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row>
    <row r="1629" spans="1:15">
      <c r="A1629" s="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row>
    <row r="1630" spans="1:15">
      <c r="A1630" s="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row>
    <row r="1631" spans="1:15">
      <c r="A1631" s="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row>
    <row r="1632" spans="1:15">
      <c r="A1632" s="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row>
    <row r="1633" spans="1:15">
      <c r="A1633" s="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row>
    <row r="1634" spans="1:15">
      <c r="A1634" s="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row>
    <row r="1635" spans="1:15">
      <c r="A1635" s="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row>
    <row r="1636" spans="1:15">
      <c r="A1636" s="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row>
    <row r="1637" spans="1:15">
      <c r="A1637" s="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row>
    <row r="1638" spans="1:15">
      <c r="A1638" s="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row>
    <row r="1639" spans="1:15">
      <c r="A1639" s="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row>
    <row r="1640" spans="1:15">
      <c r="A1640" s="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row>
    <row r="1641" spans="1:15">
      <c r="A1641" s="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row>
    <row r="1642" spans="1:15">
      <c r="A1642" s="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row>
    <row r="1643" spans="1:15">
      <c r="A1643" s="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row>
    <row r="1644" spans="1:15">
      <c r="A1644" s="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row>
    <row r="1645" spans="1:15">
      <c r="A1645" s="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row>
    <row r="1646" spans="1:15">
      <c r="A1646" s="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row>
    <row r="1647" spans="1:15">
      <c r="A1647" s="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row>
    <row r="1648" spans="1:15">
      <c r="A1648" s="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row>
    <row r="1649" spans="1:15">
      <c r="A1649" s="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row>
    <row r="1650" spans="1:15">
      <c r="A1650" s="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row>
    <row r="1651" spans="1:15">
      <c r="A1651" s="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row>
    <row r="1652" spans="1:15">
      <c r="A1652" s="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row>
    <row r="1653" spans="1:15">
      <c r="A1653" s="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row>
    <row r="1654" spans="1:15">
      <c r="A1654" s="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row>
    <row r="1655" spans="1:15">
      <c r="A1655" s="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row>
    <row r="1656" spans="1:15">
      <c r="A1656" s="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row>
    <row r="1657" spans="1:15">
      <c r="A1657" s="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row>
    <row r="1658" spans="1:15">
      <c r="A1658" s="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row>
    <row r="1659" spans="1:15">
      <c r="A1659" s="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row>
    <row r="1660" spans="1:15">
      <c r="A1660" s="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row>
    <row r="1661" spans="1:15">
      <c r="A1661" s="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row>
    <row r="1662" spans="1:15">
      <c r="A1662" s="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row>
    <row r="1663" spans="1:15">
      <c r="A1663" s="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row>
    <row r="1664" spans="1:15">
      <c r="A1664" s="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row>
    <row r="1665" spans="1:15">
      <c r="A1665" s="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row>
    <row r="1666" spans="1:15">
      <c r="A1666" s="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row>
    <row r="1667" spans="1:15">
      <c r="A1667" s="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row>
    <row r="1668" spans="1:15">
      <c r="A1668" s="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row>
    <row r="1669" spans="1:15">
      <c r="A1669" s="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row>
    <row r="1670" spans="1:15">
      <c r="A1670" s="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row>
    <row r="1671" spans="1:15">
      <c r="A1671" s="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row>
    <row r="1672" spans="1:15">
      <c r="A1672" s="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row>
    <row r="1673" spans="1:15">
      <c r="A1673" s="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row>
    <row r="1674" spans="1:15">
      <c r="A1674" s="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row>
    <row r="1675" spans="1:15">
      <c r="A1675" s="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row>
    <row r="1676" spans="1:15">
      <c r="A1676" s="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row>
    <row r="1677" spans="1:15">
      <c r="A1677" s="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row>
    <row r="1678" spans="1:15">
      <c r="A1678" s="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row>
    <row r="1679" spans="1:15">
      <c r="A1679" s="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row>
    <row r="1680" spans="1:15">
      <c r="A1680" s="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row>
    <row r="1681" spans="1:15">
      <c r="A1681" s="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row>
    <row r="1682" spans="1:15">
      <c r="A1682" s="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row>
    <row r="1683" spans="1:15">
      <c r="A1683" s="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row>
    <row r="1684" spans="1:15">
      <c r="A1684" s="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row>
    <row r="1685" spans="1:15">
      <c r="A1685" s="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row>
    <row r="1686" spans="1:15">
      <c r="A1686" s="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row>
    <row r="1687" spans="1:15">
      <c r="A1687" s="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row>
    <row r="1688" spans="1:15">
      <c r="A1688" s="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row>
    <row r="1689" spans="1:15">
      <c r="A1689" s="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row>
    <row r="1690" spans="1:15">
      <c r="A1690" s="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row>
    <row r="1691" spans="1:15">
      <c r="A1691" s="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row>
    <row r="1692" spans="1:15">
      <c r="A1692" s="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row>
    <row r="1693" spans="1:15">
      <c r="A1693" s="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row>
    <row r="1694" spans="1:15">
      <c r="A1694" s="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row>
    <row r="1695" spans="1:15">
      <c r="A1695" s="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row>
    <row r="1696" spans="1:15">
      <c r="A1696" s="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row>
    <row r="1697" spans="1:15">
      <c r="A1697" s="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row>
    <row r="1698" spans="1:15">
      <c r="A1698" s="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row>
    <row r="1699" spans="1:15">
      <c r="A1699" s="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row>
    <row r="1700" spans="1:15">
      <c r="A1700" s="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row>
    <row r="1701" spans="1:15">
      <c r="A1701" s="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row>
    <row r="1702" spans="1:15">
      <c r="A1702" s="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row>
    <row r="1703" spans="1:15">
      <c r="A1703" s="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row>
    <row r="1704" spans="1:15">
      <c r="A1704" s="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row>
    <row r="1705" spans="1:15">
      <c r="A1705" s="1" t="s">
        <v>2556</v>
      </c>
      <c r="B1705" s="2">
        <v>46164</v>
      </c>
      <c r="C1705" s="1">
        <v>2026</v>
      </c>
      <c r="D1705" s="1" t="s">
        <v>904</v>
      </c>
      <c r="E1705" s="1" t="s">
        <v>753</v>
      </c>
      <c r="F1705" s="1" t="s">
        <v>74</v>
      </c>
      <c r="G1705" s="1" t="s">
        <v>212</v>
      </c>
      <c r="H1705" s="1" t="s">
        <v>89</v>
      </c>
      <c r="I1705" s="1" t="s">
        <v>163</v>
      </c>
      <c r="J1705" s="1" t="s">
        <v>164</v>
      </c>
      <c r="K1705" s="1" t="s">
        <v>130</v>
      </c>
      <c r="L1705" s="1" t="s">
        <v>85</v>
      </c>
      <c r="M1705" s="1" t="s">
        <v>306</v>
      </c>
      <c r="N1705" s="1">
        <v>3</v>
      </c>
      <c r="O1705" s="1">
        <v>2380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9BAC-F81A-47C2-87D8-F92C08617EC5}">
  <dimension ref="A1:AC1705"/>
  <sheetViews>
    <sheetView topLeftCell="P93" zoomScale="106" zoomScaleNormal="205" workbookViewId="0">
      <selection activeCell="AC2" sqref="AC2"/>
    </sheetView>
  </sheetViews>
  <sheetFormatPr defaultRowHeight="14.4"/>
  <cols>
    <col min="1" max="1" width="15.21875" bestFit="1" customWidth="1"/>
    <col min="2" max="2" width="10.5546875" bestFit="1" customWidth="1"/>
    <col min="3" max="3" width="5.109375" bestFit="1" customWidth="1"/>
    <col min="4" max="4" width="6.21875" bestFit="1" customWidth="1"/>
    <col min="5" max="5" width="7.33203125" bestFit="1" customWidth="1"/>
    <col min="6" max="6" width="11" bestFit="1" customWidth="1"/>
    <col min="7" max="7" width="11.21875" bestFit="1" customWidth="1"/>
    <col min="8" max="8" width="13.44140625" bestFit="1" customWidth="1"/>
    <col min="9" max="9" width="17.77734375" bestFit="1" customWidth="1"/>
    <col min="10" max="10" width="14.33203125" bestFit="1" customWidth="1"/>
    <col min="11" max="11" width="13.33203125" bestFit="1" customWidth="1"/>
    <col min="12" max="12" width="14" bestFit="1" customWidth="1"/>
    <col min="13" max="13" width="23.88671875" bestFit="1" customWidth="1"/>
    <col min="14" max="14" width="8.109375" bestFit="1" customWidth="1"/>
    <col min="15" max="15" width="12.77734375" bestFit="1" customWidth="1"/>
    <col min="16" max="16" width="13.33203125" bestFit="1" customWidth="1"/>
    <col min="17" max="17" width="10.21875" bestFit="1" customWidth="1"/>
    <col min="18" max="18" width="15.33203125" bestFit="1" customWidth="1"/>
    <col min="19" max="19" width="11.44140625" bestFit="1" customWidth="1"/>
    <col min="20" max="20" width="6.6640625" bestFit="1" customWidth="1"/>
    <col min="21" max="22" width="10.33203125" bestFit="1" customWidth="1"/>
    <col min="23" max="23" width="13.44140625" bestFit="1" customWidth="1"/>
    <col min="24" max="24" width="15" bestFit="1" customWidth="1"/>
    <col min="25" max="25" width="12.5546875" bestFit="1" customWidth="1"/>
    <col min="26" max="26" width="11.44140625" bestFit="1" customWidth="1"/>
    <col min="27" max="27" width="12" bestFit="1" customWidth="1"/>
    <col min="28" max="28" width="14.77734375" bestFit="1" customWidth="1"/>
    <col min="29" max="29" width="8.5546875" bestFit="1" customWidth="1"/>
  </cols>
  <sheetData>
    <row r="1" spans="1: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23</v>
      </c>
      <c r="Q1" s="3" t="s">
        <v>15</v>
      </c>
      <c r="R1" s="3" t="s">
        <v>24</v>
      </c>
      <c r="S1" s="3" t="s">
        <v>25</v>
      </c>
      <c r="T1" s="3" t="s">
        <v>16</v>
      </c>
      <c r="U1" s="3" t="s">
        <v>26</v>
      </c>
      <c r="V1" s="3" t="s">
        <v>2557</v>
      </c>
      <c r="W1" s="3" t="s">
        <v>27</v>
      </c>
      <c r="X1" s="3" t="s">
        <v>17</v>
      </c>
      <c r="Y1" s="3" t="s">
        <v>18</v>
      </c>
      <c r="Z1" s="3" t="s">
        <v>19</v>
      </c>
      <c r="AA1" s="3" t="s">
        <v>20</v>
      </c>
      <c r="AB1" s="3" t="s">
        <v>21</v>
      </c>
      <c r="AC1" s="3" t="s">
        <v>22</v>
      </c>
    </row>
    <row r="2" spans="1:29">
      <c r="A2" s="1" t="s">
        <v>28</v>
      </c>
      <c r="B2" s="2">
        <v>45658</v>
      </c>
      <c r="C2" s="1">
        <v>2025</v>
      </c>
      <c r="D2" s="1" t="s">
        <v>29</v>
      </c>
      <c r="E2" s="1" t="s">
        <v>30</v>
      </c>
      <c r="F2" s="1" t="s">
        <v>31</v>
      </c>
      <c r="G2" s="1" t="s">
        <v>32</v>
      </c>
      <c r="H2" s="1" t="s">
        <v>33</v>
      </c>
      <c r="I2" s="1" t="s">
        <v>34</v>
      </c>
      <c r="J2" s="1" t="s">
        <v>35</v>
      </c>
      <c r="K2" s="1" t="s">
        <v>36</v>
      </c>
      <c r="L2" s="1" t="s">
        <v>37</v>
      </c>
      <c r="M2" s="1" t="s">
        <v>38</v>
      </c>
      <c r="N2" s="1">
        <v>2</v>
      </c>
      <c r="O2" s="1">
        <v>5940</v>
      </c>
      <c r="P2" s="1">
        <f>PRODUCT(N2,O2)</f>
        <v>11880</v>
      </c>
      <c r="Q2" s="1">
        <v>10</v>
      </c>
      <c r="R2" s="1">
        <f>P2*(Q2/100)</f>
        <v>1188</v>
      </c>
      <c r="S2" s="1">
        <f>P2-R2</f>
        <v>10692</v>
      </c>
      <c r="T2" s="1">
        <v>0.47</v>
      </c>
      <c r="U2" s="1">
        <f>S2*T2</f>
        <v>5025.24</v>
      </c>
      <c r="V2" s="1">
        <f>S2-U2</f>
        <v>5666.76</v>
      </c>
      <c r="W2" s="4">
        <f>(V2/S2)</f>
        <v>0.53</v>
      </c>
      <c r="X2" s="1" t="s">
        <v>39</v>
      </c>
      <c r="Y2" s="1" t="s">
        <v>40</v>
      </c>
      <c r="Z2" s="1" t="s">
        <v>41</v>
      </c>
      <c r="AA2" s="2">
        <v>45665</v>
      </c>
      <c r="AB2" s="1">
        <v>4</v>
      </c>
      <c r="AC2" s="1" t="s">
        <v>42</v>
      </c>
    </row>
    <row r="3" spans="1:29">
      <c r="A3" s="1" t="s">
        <v>43</v>
      </c>
      <c r="B3" s="2">
        <v>45659</v>
      </c>
      <c r="C3" s="1">
        <v>2025</v>
      </c>
      <c r="D3" s="1" t="s">
        <v>29</v>
      </c>
      <c r="E3" s="1" t="s">
        <v>30</v>
      </c>
      <c r="F3" s="1" t="s">
        <v>44</v>
      </c>
      <c r="G3" s="1" t="s">
        <v>45</v>
      </c>
      <c r="H3" s="1" t="s">
        <v>33</v>
      </c>
      <c r="I3" s="1" t="s">
        <v>46</v>
      </c>
      <c r="J3" s="1" t="s">
        <v>47</v>
      </c>
      <c r="K3" s="1" t="s">
        <v>48</v>
      </c>
      <c r="L3" s="1" t="s">
        <v>37</v>
      </c>
      <c r="M3" s="1" t="s">
        <v>49</v>
      </c>
      <c r="N3" s="1">
        <v>5</v>
      </c>
      <c r="O3" s="1">
        <v>1290</v>
      </c>
      <c r="P3" s="1">
        <f t="shared" ref="P3:P66" si="0">PRODUCT(N3,O3)</f>
        <v>6450</v>
      </c>
      <c r="Q3" s="1">
        <v>25</v>
      </c>
      <c r="R3" s="1">
        <f t="shared" ref="R3:R66" si="1">P3*(Q3/100)</f>
        <v>1612.5</v>
      </c>
      <c r="S3" s="1">
        <f t="shared" ref="S3:S66" si="2">P3-R3</f>
        <v>4837.5</v>
      </c>
      <c r="T3" s="1">
        <v>0.47</v>
      </c>
      <c r="U3" s="1">
        <f t="shared" ref="U3:U66" si="3">S3*T3</f>
        <v>2273.625</v>
      </c>
      <c r="V3" s="1">
        <f t="shared" ref="V3:V66" si="4">S3-U3</f>
        <v>2563.875</v>
      </c>
      <c r="W3" s="4">
        <f t="shared" ref="W3:W66" si="5">(V3/S3)</f>
        <v>0.53</v>
      </c>
      <c r="X3" s="1" t="s">
        <v>50</v>
      </c>
      <c r="Y3" s="1" t="s">
        <v>40</v>
      </c>
      <c r="Z3" s="1" t="s">
        <v>51</v>
      </c>
      <c r="AA3" s="2">
        <v>45662</v>
      </c>
      <c r="AB3" s="1"/>
      <c r="AC3" s="1" t="s">
        <v>42</v>
      </c>
    </row>
    <row r="4" spans="1:29">
      <c r="A4" s="1" t="s">
        <v>52</v>
      </c>
      <c r="B4" s="2">
        <v>45659</v>
      </c>
      <c r="C4" s="1">
        <v>2025</v>
      </c>
      <c r="D4" s="1" t="s">
        <v>29</v>
      </c>
      <c r="E4" s="1" t="s">
        <v>30</v>
      </c>
      <c r="F4" s="1" t="s">
        <v>44</v>
      </c>
      <c r="G4" s="1" t="s">
        <v>53</v>
      </c>
      <c r="H4" s="1" t="s">
        <v>33</v>
      </c>
      <c r="I4" s="1" t="s">
        <v>54</v>
      </c>
      <c r="J4" s="1" t="s">
        <v>55</v>
      </c>
      <c r="K4" s="1" t="s">
        <v>36</v>
      </c>
      <c r="L4" s="1" t="s">
        <v>37</v>
      </c>
      <c r="M4" s="1" t="s">
        <v>38</v>
      </c>
      <c r="N4" s="1">
        <v>3</v>
      </c>
      <c r="O4" s="1">
        <v>5450</v>
      </c>
      <c r="P4" s="1">
        <f t="shared" si="0"/>
        <v>16350</v>
      </c>
      <c r="Q4" s="1">
        <v>10</v>
      </c>
      <c r="R4" s="1">
        <f t="shared" si="1"/>
        <v>1635</v>
      </c>
      <c r="S4" s="1">
        <f t="shared" si="2"/>
        <v>14715</v>
      </c>
      <c r="T4" s="1">
        <v>0.47</v>
      </c>
      <c r="U4" s="1">
        <f t="shared" si="3"/>
        <v>6916.0499999999993</v>
      </c>
      <c r="V4" s="1">
        <f t="shared" si="4"/>
        <v>7798.9500000000007</v>
      </c>
      <c r="W4" s="4">
        <f t="shared" si="5"/>
        <v>0.53</v>
      </c>
      <c r="X4" s="1" t="s">
        <v>56</v>
      </c>
      <c r="Y4" s="1" t="s">
        <v>57</v>
      </c>
      <c r="Z4" s="1" t="s">
        <v>41</v>
      </c>
      <c r="AA4" s="2">
        <v>45660</v>
      </c>
      <c r="AB4" s="1">
        <v>4</v>
      </c>
      <c r="AC4" s="1" t="s">
        <v>42</v>
      </c>
    </row>
    <row r="5" spans="1:29">
      <c r="A5" s="1" t="s">
        <v>58</v>
      </c>
      <c r="B5" s="2">
        <v>45659</v>
      </c>
      <c r="C5" s="1">
        <v>2025</v>
      </c>
      <c r="D5" s="1" t="s">
        <v>29</v>
      </c>
      <c r="E5" s="1" t="s">
        <v>30</v>
      </c>
      <c r="F5" s="1" t="s">
        <v>44</v>
      </c>
      <c r="G5" s="1" t="s">
        <v>59</v>
      </c>
      <c r="H5" s="1" t="s">
        <v>33</v>
      </c>
      <c r="I5" s="1" t="s">
        <v>60</v>
      </c>
      <c r="J5" s="1" t="s">
        <v>61</v>
      </c>
      <c r="K5" s="1" t="s">
        <v>62</v>
      </c>
      <c r="L5" s="1" t="s">
        <v>63</v>
      </c>
      <c r="M5" s="1" t="s">
        <v>64</v>
      </c>
      <c r="N5" s="1">
        <v>4</v>
      </c>
      <c r="O5" s="1">
        <v>720</v>
      </c>
      <c r="P5" s="1">
        <f t="shared" si="0"/>
        <v>2880</v>
      </c>
      <c r="Q5" s="1">
        <v>20</v>
      </c>
      <c r="R5" s="1">
        <f t="shared" si="1"/>
        <v>576</v>
      </c>
      <c r="S5" s="1">
        <f t="shared" si="2"/>
        <v>2304</v>
      </c>
      <c r="T5" s="1">
        <v>0.35</v>
      </c>
      <c r="U5" s="1">
        <f t="shared" si="3"/>
        <v>806.4</v>
      </c>
      <c r="V5" s="1">
        <f t="shared" si="4"/>
        <v>1497.6</v>
      </c>
      <c r="W5" s="4">
        <f t="shared" si="5"/>
        <v>0.64999999999999991</v>
      </c>
      <c r="X5" s="1" t="s">
        <v>65</v>
      </c>
      <c r="Y5" s="1" t="s">
        <v>40</v>
      </c>
      <c r="Z5" s="1" t="s">
        <v>66</v>
      </c>
      <c r="AA5" s="1"/>
      <c r="AB5" s="1"/>
      <c r="AC5" s="1" t="s">
        <v>42</v>
      </c>
    </row>
    <row r="6" spans="1:29">
      <c r="A6" s="1" t="s">
        <v>67</v>
      </c>
      <c r="B6" s="2">
        <v>45659</v>
      </c>
      <c r="C6" s="1">
        <v>2025</v>
      </c>
      <c r="D6" s="1" t="s">
        <v>29</v>
      </c>
      <c r="E6" s="1" t="s">
        <v>30</v>
      </c>
      <c r="F6" s="1" t="s">
        <v>44</v>
      </c>
      <c r="G6" s="1" t="s">
        <v>68</v>
      </c>
      <c r="H6" s="1" t="s">
        <v>33</v>
      </c>
      <c r="I6" s="1" t="s">
        <v>69</v>
      </c>
      <c r="J6" s="1" t="s">
        <v>70</v>
      </c>
      <c r="K6" s="1" t="s">
        <v>62</v>
      </c>
      <c r="L6" s="1" t="s">
        <v>63</v>
      </c>
      <c r="M6" s="1" t="s">
        <v>71</v>
      </c>
      <c r="N6" s="1">
        <v>1</v>
      </c>
      <c r="O6" s="1">
        <v>320</v>
      </c>
      <c r="P6" s="1">
        <f t="shared" si="0"/>
        <v>320</v>
      </c>
      <c r="Q6" s="1">
        <v>25</v>
      </c>
      <c r="R6" s="1">
        <f t="shared" si="1"/>
        <v>80</v>
      </c>
      <c r="S6" s="1">
        <f t="shared" si="2"/>
        <v>240</v>
      </c>
      <c r="T6" s="1">
        <v>0.35</v>
      </c>
      <c r="U6" s="1">
        <f t="shared" si="3"/>
        <v>84</v>
      </c>
      <c r="V6" s="1">
        <f t="shared" si="4"/>
        <v>156</v>
      </c>
      <c r="W6" s="4">
        <f t="shared" si="5"/>
        <v>0.65</v>
      </c>
      <c r="X6" s="1" t="s">
        <v>39</v>
      </c>
      <c r="Y6" s="1" t="s">
        <v>72</v>
      </c>
      <c r="Z6" s="1" t="s">
        <v>41</v>
      </c>
      <c r="AA6" s="2">
        <v>45660</v>
      </c>
      <c r="AB6" s="1">
        <v>4</v>
      </c>
      <c r="AC6" s="1" t="s">
        <v>42</v>
      </c>
    </row>
    <row r="7" spans="1:29">
      <c r="A7" s="1" t="s">
        <v>73</v>
      </c>
      <c r="B7" s="2">
        <v>45660</v>
      </c>
      <c r="C7" s="1">
        <v>2025</v>
      </c>
      <c r="D7" s="1" t="s">
        <v>29</v>
      </c>
      <c r="E7" s="1" t="s">
        <v>30</v>
      </c>
      <c r="F7" s="1" t="s">
        <v>74</v>
      </c>
      <c r="G7" s="1" t="s">
        <v>75</v>
      </c>
      <c r="H7" s="1" t="s">
        <v>33</v>
      </c>
      <c r="I7" s="1" t="s">
        <v>76</v>
      </c>
      <c r="J7" s="1" t="s">
        <v>77</v>
      </c>
      <c r="K7" s="1" t="s">
        <v>78</v>
      </c>
      <c r="L7" s="1" t="s">
        <v>79</v>
      </c>
      <c r="M7" s="1" t="s">
        <v>80</v>
      </c>
      <c r="N7" s="1">
        <v>3</v>
      </c>
      <c r="O7" s="1">
        <v>3490</v>
      </c>
      <c r="P7" s="1">
        <f t="shared" si="0"/>
        <v>10470</v>
      </c>
      <c r="Q7" s="1">
        <v>0</v>
      </c>
      <c r="R7" s="1">
        <f t="shared" si="1"/>
        <v>0</v>
      </c>
      <c r="S7" s="1">
        <f t="shared" si="2"/>
        <v>10470</v>
      </c>
      <c r="T7" s="1">
        <v>0.45</v>
      </c>
      <c r="U7" s="1">
        <f t="shared" si="3"/>
        <v>4711.5</v>
      </c>
      <c r="V7" s="1">
        <f t="shared" si="4"/>
        <v>5758.5</v>
      </c>
      <c r="W7" s="4">
        <f t="shared" si="5"/>
        <v>0.55000000000000004</v>
      </c>
      <c r="X7" s="1" t="s">
        <v>56</v>
      </c>
      <c r="Y7" s="1" t="s">
        <v>81</v>
      </c>
      <c r="Z7" s="1" t="s">
        <v>41</v>
      </c>
      <c r="AA7" s="2">
        <v>45664</v>
      </c>
      <c r="AB7" s="1">
        <v>5</v>
      </c>
      <c r="AC7" s="1" t="s">
        <v>42</v>
      </c>
    </row>
    <row r="8" spans="1:29">
      <c r="A8" s="1" t="s">
        <v>82</v>
      </c>
      <c r="B8" s="2">
        <v>45660</v>
      </c>
      <c r="C8" s="1">
        <v>2025</v>
      </c>
      <c r="D8" s="1" t="s">
        <v>29</v>
      </c>
      <c r="E8" s="1" t="s">
        <v>30</v>
      </c>
      <c r="F8" s="1" t="s">
        <v>74</v>
      </c>
      <c r="G8" s="1" t="s">
        <v>83</v>
      </c>
      <c r="H8" s="1" t="s">
        <v>33</v>
      </c>
      <c r="I8" s="1" t="s">
        <v>84</v>
      </c>
      <c r="J8" s="1" t="s">
        <v>47</v>
      </c>
      <c r="K8" s="1" t="s">
        <v>48</v>
      </c>
      <c r="L8" s="1" t="s">
        <v>85</v>
      </c>
      <c r="M8" s="1" t="s">
        <v>86</v>
      </c>
      <c r="N8" s="1">
        <v>3</v>
      </c>
      <c r="O8" s="1">
        <v>1070</v>
      </c>
      <c r="P8" s="1">
        <f t="shared" si="0"/>
        <v>3210</v>
      </c>
      <c r="Q8" s="1">
        <v>10</v>
      </c>
      <c r="R8" s="1">
        <f t="shared" si="1"/>
        <v>321</v>
      </c>
      <c r="S8" s="1">
        <f t="shared" si="2"/>
        <v>2889</v>
      </c>
      <c r="T8" s="1">
        <v>0.5</v>
      </c>
      <c r="U8" s="1">
        <f t="shared" si="3"/>
        <v>1444.5</v>
      </c>
      <c r="V8" s="1">
        <f t="shared" si="4"/>
        <v>1444.5</v>
      </c>
      <c r="W8" s="4">
        <f t="shared" si="5"/>
        <v>0.5</v>
      </c>
      <c r="X8" s="1" t="s">
        <v>39</v>
      </c>
      <c r="Y8" s="1" t="s">
        <v>40</v>
      </c>
      <c r="Z8" s="1" t="s">
        <v>66</v>
      </c>
      <c r="AA8" s="1"/>
      <c r="AB8" s="1"/>
      <c r="AC8" s="1" t="s">
        <v>42</v>
      </c>
    </row>
    <row r="9" spans="1:29">
      <c r="A9" s="1" t="s">
        <v>87</v>
      </c>
      <c r="B9" s="2">
        <v>45660</v>
      </c>
      <c r="C9" s="1">
        <v>2025</v>
      </c>
      <c r="D9" s="1" t="s">
        <v>29</v>
      </c>
      <c r="E9" s="1" t="s">
        <v>30</v>
      </c>
      <c r="F9" s="1" t="s">
        <v>74</v>
      </c>
      <c r="G9" s="1" t="s">
        <v>88</v>
      </c>
      <c r="H9" s="1" t="s">
        <v>89</v>
      </c>
      <c r="I9" s="1" t="s">
        <v>90</v>
      </c>
      <c r="J9" s="1" t="s">
        <v>61</v>
      </c>
      <c r="K9" s="1" t="s">
        <v>62</v>
      </c>
      <c r="L9" s="1" t="s">
        <v>37</v>
      </c>
      <c r="M9" s="1" t="s">
        <v>91</v>
      </c>
      <c r="N9" s="1">
        <v>3</v>
      </c>
      <c r="O9" s="1">
        <v>3650</v>
      </c>
      <c r="P9" s="1">
        <f t="shared" si="0"/>
        <v>10950</v>
      </c>
      <c r="Q9" s="1">
        <v>0</v>
      </c>
      <c r="R9" s="1">
        <f t="shared" si="1"/>
        <v>0</v>
      </c>
      <c r="S9" s="1">
        <f t="shared" si="2"/>
        <v>10950</v>
      </c>
      <c r="T9" s="1">
        <v>0.47</v>
      </c>
      <c r="U9" s="1">
        <f t="shared" si="3"/>
        <v>5146.5</v>
      </c>
      <c r="V9" s="1">
        <f t="shared" si="4"/>
        <v>5803.5</v>
      </c>
      <c r="W9" s="4">
        <f t="shared" si="5"/>
        <v>0.53</v>
      </c>
      <c r="X9" s="1" t="s">
        <v>92</v>
      </c>
      <c r="Y9" s="1" t="s">
        <v>40</v>
      </c>
      <c r="Z9" s="1" t="s">
        <v>22</v>
      </c>
      <c r="AA9" s="1"/>
      <c r="AB9" s="1"/>
      <c r="AC9" s="1" t="s">
        <v>93</v>
      </c>
    </row>
    <row r="10" spans="1:29">
      <c r="A10" s="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c r="P10" s="1">
        <f t="shared" si="0"/>
        <v>820</v>
      </c>
      <c r="Q10" s="1">
        <v>25</v>
      </c>
      <c r="R10" s="1">
        <f t="shared" si="1"/>
        <v>205</v>
      </c>
      <c r="S10" s="1">
        <f t="shared" si="2"/>
        <v>615</v>
      </c>
      <c r="T10" s="1">
        <v>0.62</v>
      </c>
      <c r="U10" s="1">
        <f t="shared" si="3"/>
        <v>381.3</v>
      </c>
      <c r="V10" s="1">
        <f t="shared" si="4"/>
        <v>233.7</v>
      </c>
      <c r="W10" s="4">
        <f t="shared" si="5"/>
        <v>0.38</v>
      </c>
      <c r="X10" s="1" t="s">
        <v>50</v>
      </c>
      <c r="Y10" s="1" t="s">
        <v>40</v>
      </c>
      <c r="Z10" s="1" t="s">
        <v>41</v>
      </c>
      <c r="AA10" s="2">
        <v>45665</v>
      </c>
      <c r="AB10" s="1">
        <v>5</v>
      </c>
      <c r="AC10" s="1" t="s">
        <v>42</v>
      </c>
    </row>
    <row r="11" spans="1:29">
      <c r="A11" s="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c r="P11" s="1">
        <f t="shared" si="0"/>
        <v>21520</v>
      </c>
      <c r="Q11" s="1">
        <v>10</v>
      </c>
      <c r="R11" s="1">
        <f t="shared" si="1"/>
        <v>2152</v>
      </c>
      <c r="S11" s="1">
        <f t="shared" si="2"/>
        <v>19368</v>
      </c>
      <c r="T11" s="1">
        <v>0.47</v>
      </c>
      <c r="U11" s="1">
        <f t="shared" si="3"/>
        <v>9102.9599999999991</v>
      </c>
      <c r="V11" s="1">
        <f t="shared" si="4"/>
        <v>10265.040000000001</v>
      </c>
      <c r="W11" s="4">
        <f t="shared" si="5"/>
        <v>0.53</v>
      </c>
      <c r="X11" s="1" t="s">
        <v>104</v>
      </c>
      <c r="Y11" s="1" t="s">
        <v>72</v>
      </c>
      <c r="Z11" s="1" t="s">
        <v>22</v>
      </c>
      <c r="AA11" s="1"/>
      <c r="AB11" s="1"/>
      <c r="AC11" s="1" t="s">
        <v>93</v>
      </c>
    </row>
    <row r="12" spans="1:29">
      <c r="A12" s="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c r="P12" s="1">
        <f t="shared" si="0"/>
        <v>290</v>
      </c>
      <c r="Q12" s="1">
        <v>10</v>
      </c>
      <c r="R12" s="1">
        <f t="shared" si="1"/>
        <v>29</v>
      </c>
      <c r="S12" s="1">
        <f t="shared" si="2"/>
        <v>261</v>
      </c>
      <c r="T12" s="1">
        <v>0.35</v>
      </c>
      <c r="U12" s="1">
        <f t="shared" si="3"/>
        <v>91.35</v>
      </c>
      <c r="V12" s="1">
        <f t="shared" si="4"/>
        <v>169.65</v>
      </c>
      <c r="W12" s="4">
        <f t="shared" si="5"/>
        <v>0.65</v>
      </c>
      <c r="X12" s="1" t="s">
        <v>39</v>
      </c>
      <c r="Y12" s="1" t="s">
        <v>40</v>
      </c>
      <c r="Z12" s="1" t="s">
        <v>66</v>
      </c>
      <c r="AA12" s="1"/>
      <c r="AB12" s="1"/>
      <c r="AC12" s="1" t="s">
        <v>42</v>
      </c>
    </row>
    <row r="13" spans="1:29">
      <c r="A13" s="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c r="P13" s="1">
        <f t="shared" si="0"/>
        <v>248250</v>
      </c>
      <c r="Q13" s="1">
        <v>10</v>
      </c>
      <c r="R13" s="1">
        <f t="shared" si="1"/>
        <v>24825</v>
      </c>
      <c r="S13" s="1">
        <f t="shared" si="2"/>
        <v>223425</v>
      </c>
      <c r="T13" s="1">
        <v>0.57999999999999996</v>
      </c>
      <c r="U13" s="1">
        <f t="shared" si="3"/>
        <v>129586.49999999999</v>
      </c>
      <c r="V13" s="1">
        <f t="shared" si="4"/>
        <v>93838.500000000015</v>
      </c>
      <c r="W13" s="4">
        <f t="shared" si="5"/>
        <v>0.42000000000000004</v>
      </c>
      <c r="X13" s="1" t="s">
        <v>65</v>
      </c>
      <c r="Y13" s="1" t="s">
        <v>40</v>
      </c>
      <c r="Z13" s="1" t="s">
        <v>22</v>
      </c>
      <c r="AA13" s="1"/>
      <c r="AB13" s="1"/>
      <c r="AC13" s="1" t="s">
        <v>93</v>
      </c>
    </row>
    <row r="14" spans="1:29">
      <c r="A14" s="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c r="P14" s="1">
        <f t="shared" si="0"/>
        <v>960</v>
      </c>
      <c r="Q14" s="1">
        <v>10</v>
      </c>
      <c r="R14" s="1">
        <f t="shared" si="1"/>
        <v>96</v>
      </c>
      <c r="S14" s="1">
        <f t="shared" si="2"/>
        <v>864</v>
      </c>
      <c r="T14" s="1">
        <v>0.62</v>
      </c>
      <c r="U14" s="1">
        <f t="shared" si="3"/>
        <v>535.67999999999995</v>
      </c>
      <c r="V14" s="1">
        <f t="shared" si="4"/>
        <v>328.32000000000005</v>
      </c>
      <c r="W14" s="4">
        <f t="shared" si="5"/>
        <v>0.38000000000000006</v>
      </c>
      <c r="X14" s="1" t="s">
        <v>50</v>
      </c>
      <c r="Y14" s="1" t="s">
        <v>72</v>
      </c>
      <c r="Z14" s="1" t="s">
        <v>120</v>
      </c>
      <c r="AA14" s="1"/>
      <c r="AB14" s="1"/>
      <c r="AC14" s="1" t="s">
        <v>42</v>
      </c>
    </row>
    <row r="15" spans="1:29">
      <c r="A15" s="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c r="P15" s="1">
        <f t="shared" si="0"/>
        <v>3580</v>
      </c>
      <c r="Q15" s="1">
        <v>10</v>
      </c>
      <c r="R15" s="1">
        <f t="shared" si="1"/>
        <v>358</v>
      </c>
      <c r="S15" s="1">
        <f t="shared" si="2"/>
        <v>3222</v>
      </c>
      <c r="T15" s="1">
        <v>0.47</v>
      </c>
      <c r="U15" s="1">
        <f t="shared" si="3"/>
        <v>1514.34</v>
      </c>
      <c r="V15" s="1">
        <f t="shared" si="4"/>
        <v>1707.66</v>
      </c>
      <c r="W15" s="4">
        <f t="shared" si="5"/>
        <v>0.53</v>
      </c>
      <c r="X15" s="1" t="s">
        <v>92</v>
      </c>
      <c r="Y15" s="1" t="s">
        <v>81</v>
      </c>
      <c r="Z15" s="1" t="s">
        <v>51</v>
      </c>
      <c r="AA15" s="2">
        <v>45664</v>
      </c>
      <c r="AB15" s="1"/>
      <c r="AC15" s="1" t="s">
        <v>42</v>
      </c>
    </row>
    <row r="16" spans="1:29">
      <c r="A16" s="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c r="P16" s="1">
        <f t="shared" si="0"/>
        <v>12950</v>
      </c>
      <c r="Q16" s="1">
        <v>10</v>
      </c>
      <c r="R16" s="1">
        <f t="shared" si="1"/>
        <v>1295</v>
      </c>
      <c r="S16" s="1">
        <f t="shared" si="2"/>
        <v>11655</v>
      </c>
      <c r="T16" s="1">
        <v>0.45</v>
      </c>
      <c r="U16" s="1">
        <f t="shared" si="3"/>
        <v>5244.75</v>
      </c>
      <c r="V16" s="1">
        <f t="shared" si="4"/>
        <v>6410.25</v>
      </c>
      <c r="W16" s="4">
        <f t="shared" si="5"/>
        <v>0.55000000000000004</v>
      </c>
      <c r="X16" s="1" t="s">
        <v>65</v>
      </c>
      <c r="Y16" s="1" t="s">
        <v>72</v>
      </c>
      <c r="Z16" s="1" t="s">
        <v>41</v>
      </c>
      <c r="AA16" s="2">
        <v>45666</v>
      </c>
      <c r="AB16" s="1">
        <v>5</v>
      </c>
      <c r="AC16" s="1" t="s">
        <v>42</v>
      </c>
    </row>
    <row r="17" spans="1:29">
      <c r="A17" s="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c r="P17" s="1">
        <f t="shared" si="0"/>
        <v>316450</v>
      </c>
      <c r="Q17" s="1">
        <v>0</v>
      </c>
      <c r="R17" s="1">
        <f t="shared" si="1"/>
        <v>0</v>
      </c>
      <c r="S17" s="1">
        <f t="shared" si="2"/>
        <v>316450</v>
      </c>
      <c r="T17" s="1">
        <v>0.57999999999999996</v>
      </c>
      <c r="U17" s="1">
        <f t="shared" si="3"/>
        <v>183541</v>
      </c>
      <c r="V17" s="1">
        <f t="shared" si="4"/>
        <v>132909</v>
      </c>
      <c r="W17" s="4">
        <f t="shared" si="5"/>
        <v>0.42</v>
      </c>
      <c r="X17" s="1" t="s">
        <v>39</v>
      </c>
      <c r="Y17" s="1" t="s">
        <v>57</v>
      </c>
      <c r="Z17" s="1" t="s">
        <v>51</v>
      </c>
      <c r="AA17" s="2">
        <v>45669</v>
      </c>
      <c r="AB17" s="1"/>
      <c r="AC17" s="1" t="s">
        <v>42</v>
      </c>
    </row>
    <row r="18" spans="1:29">
      <c r="A18" s="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c r="P18" s="1">
        <f t="shared" si="0"/>
        <v>10600</v>
      </c>
      <c r="Q18" s="1">
        <v>15</v>
      </c>
      <c r="R18" s="1">
        <f t="shared" si="1"/>
        <v>1590</v>
      </c>
      <c r="S18" s="1">
        <f t="shared" si="2"/>
        <v>9010</v>
      </c>
      <c r="T18" s="1">
        <v>0.5</v>
      </c>
      <c r="U18" s="1">
        <f t="shared" si="3"/>
        <v>4505</v>
      </c>
      <c r="V18" s="1">
        <f t="shared" si="4"/>
        <v>4505</v>
      </c>
      <c r="W18" s="4">
        <f t="shared" si="5"/>
        <v>0.5</v>
      </c>
      <c r="X18" s="1" t="s">
        <v>50</v>
      </c>
      <c r="Y18" s="1" t="s">
        <v>57</v>
      </c>
      <c r="Z18" s="1" t="s">
        <v>22</v>
      </c>
      <c r="AA18" s="1"/>
      <c r="AB18" s="1"/>
      <c r="AC18" s="1" t="s">
        <v>93</v>
      </c>
    </row>
    <row r="19" spans="1:29">
      <c r="A19" s="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c r="P19" s="1">
        <f t="shared" si="0"/>
        <v>4260</v>
      </c>
      <c r="Q19" s="1">
        <v>20</v>
      </c>
      <c r="R19" s="1">
        <f t="shared" si="1"/>
        <v>852</v>
      </c>
      <c r="S19" s="1">
        <f t="shared" si="2"/>
        <v>3408</v>
      </c>
      <c r="T19" s="1">
        <v>0.5</v>
      </c>
      <c r="U19" s="1">
        <f t="shared" si="3"/>
        <v>1704</v>
      </c>
      <c r="V19" s="1">
        <f t="shared" si="4"/>
        <v>1704</v>
      </c>
      <c r="W19" s="4">
        <f t="shared" si="5"/>
        <v>0.5</v>
      </c>
      <c r="X19" s="1" t="s">
        <v>147</v>
      </c>
      <c r="Y19" s="1" t="s">
        <v>81</v>
      </c>
      <c r="Z19" s="1" t="s">
        <v>22</v>
      </c>
      <c r="AA19" s="1"/>
      <c r="AB19" s="1"/>
      <c r="AC19" s="1" t="s">
        <v>93</v>
      </c>
    </row>
    <row r="20" spans="1:29">
      <c r="A20" s="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c r="P20" s="1">
        <f t="shared" si="0"/>
        <v>53100</v>
      </c>
      <c r="Q20" s="1">
        <v>0</v>
      </c>
      <c r="R20" s="1">
        <f t="shared" si="1"/>
        <v>0</v>
      </c>
      <c r="S20" s="1">
        <f t="shared" si="2"/>
        <v>53100</v>
      </c>
      <c r="T20" s="1">
        <v>0.52</v>
      </c>
      <c r="U20" s="1">
        <f t="shared" si="3"/>
        <v>27612</v>
      </c>
      <c r="V20" s="1">
        <f t="shared" si="4"/>
        <v>25488</v>
      </c>
      <c r="W20" s="4">
        <f t="shared" si="5"/>
        <v>0.48</v>
      </c>
      <c r="X20" s="1" t="s">
        <v>39</v>
      </c>
      <c r="Y20" s="1" t="s">
        <v>57</v>
      </c>
      <c r="Z20" s="1" t="s">
        <v>120</v>
      </c>
      <c r="AA20" s="1"/>
      <c r="AB20" s="1"/>
      <c r="AC20" s="1" t="s">
        <v>42</v>
      </c>
    </row>
    <row r="21" spans="1:29">
      <c r="A21" s="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c r="P21" s="1">
        <f t="shared" si="0"/>
        <v>27900</v>
      </c>
      <c r="Q21" s="1">
        <v>20</v>
      </c>
      <c r="R21" s="1">
        <f t="shared" si="1"/>
        <v>5580</v>
      </c>
      <c r="S21" s="1">
        <f t="shared" si="2"/>
        <v>22320</v>
      </c>
      <c r="T21" s="1">
        <v>0.5</v>
      </c>
      <c r="U21" s="1">
        <f t="shared" si="3"/>
        <v>11160</v>
      </c>
      <c r="V21" s="1">
        <f t="shared" si="4"/>
        <v>11160</v>
      </c>
      <c r="W21" s="4">
        <f t="shared" si="5"/>
        <v>0.5</v>
      </c>
      <c r="X21" s="1" t="s">
        <v>147</v>
      </c>
      <c r="Y21" s="1" t="s">
        <v>72</v>
      </c>
      <c r="Z21" s="1" t="s">
        <v>41</v>
      </c>
      <c r="AA21" s="2">
        <v>45666</v>
      </c>
      <c r="AB21" s="1">
        <v>4</v>
      </c>
      <c r="AC21" s="1" t="s">
        <v>42</v>
      </c>
    </row>
    <row r="22" spans="1:29">
      <c r="A22" s="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c r="P22" s="1">
        <f t="shared" si="0"/>
        <v>2310</v>
      </c>
      <c r="Q22" s="1">
        <v>15</v>
      </c>
      <c r="R22" s="1">
        <f t="shared" si="1"/>
        <v>346.5</v>
      </c>
      <c r="S22" s="1">
        <f t="shared" si="2"/>
        <v>1963.5</v>
      </c>
      <c r="T22" s="1">
        <v>0.35</v>
      </c>
      <c r="U22" s="1">
        <f t="shared" si="3"/>
        <v>687.22499999999991</v>
      </c>
      <c r="V22" s="1">
        <f t="shared" si="4"/>
        <v>1276.2750000000001</v>
      </c>
      <c r="W22" s="4">
        <f t="shared" si="5"/>
        <v>0.65</v>
      </c>
      <c r="X22" s="1" t="s">
        <v>65</v>
      </c>
      <c r="Y22" s="1" t="s">
        <v>40</v>
      </c>
      <c r="Z22" s="1" t="s">
        <v>41</v>
      </c>
      <c r="AA22" s="2">
        <v>45665</v>
      </c>
      <c r="AB22" s="1">
        <v>4</v>
      </c>
      <c r="AC22" s="1" t="s">
        <v>42</v>
      </c>
    </row>
    <row r="23" spans="1:29">
      <c r="A23" s="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c r="P23" s="1">
        <f t="shared" si="0"/>
        <v>750</v>
      </c>
      <c r="Q23" s="1">
        <v>0</v>
      </c>
      <c r="R23" s="1">
        <f t="shared" si="1"/>
        <v>0</v>
      </c>
      <c r="S23" s="1">
        <f t="shared" si="2"/>
        <v>750</v>
      </c>
      <c r="T23" s="1">
        <v>0.35</v>
      </c>
      <c r="U23" s="1">
        <f t="shared" si="3"/>
        <v>262.5</v>
      </c>
      <c r="V23" s="1">
        <f t="shared" si="4"/>
        <v>487.5</v>
      </c>
      <c r="W23" s="4">
        <f t="shared" si="5"/>
        <v>0.65</v>
      </c>
      <c r="X23" s="1" t="s">
        <v>56</v>
      </c>
      <c r="Y23" s="1" t="s">
        <v>40</v>
      </c>
      <c r="Z23" s="1" t="s">
        <v>66</v>
      </c>
      <c r="AA23" s="1"/>
      <c r="AB23" s="1"/>
      <c r="AC23" s="1" t="s">
        <v>42</v>
      </c>
    </row>
    <row r="24" spans="1:29">
      <c r="A24" s="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c r="P24" s="1">
        <f t="shared" si="0"/>
        <v>3000</v>
      </c>
      <c r="Q24" s="1">
        <v>0</v>
      </c>
      <c r="R24" s="1">
        <f t="shared" si="1"/>
        <v>0</v>
      </c>
      <c r="S24" s="1">
        <f t="shared" si="2"/>
        <v>3000</v>
      </c>
      <c r="T24" s="1">
        <v>0.35</v>
      </c>
      <c r="U24" s="1">
        <f t="shared" si="3"/>
        <v>1050</v>
      </c>
      <c r="V24" s="1">
        <f t="shared" si="4"/>
        <v>1950</v>
      </c>
      <c r="W24" s="4">
        <f t="shared" si="5"/>
        <v>0.65</v>
      </c>
      <c r="X24" s="1" t="s">
        <v>104</v>
      </c>
      <c r="Y24" s="1" t="s">
        <v>40</v>
      </c>
      <c r="Z24" s="1" t="s">
        <v>66</v>
      </c>
      <c r="AA24" s="1"/>
      <c r="AB24" s="1"/>
      <c r="AC24" s="1" t="s">
        <v>42</v>
      </c>
    </row>
    <row r="25" spans="1:29">
      <c r="A25" s="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c r="P25" s="1">
        <f t="shared" si="0"/>
        <v>8120</v>
      </c>
      <c r="Q25" s="1">
        <v>0</v>
      </c>
      <c r="R25" s="1">
        <f t="shared" si="1"/>
        <v>0</v>
      </c>
      <c r="S25" s="1">
        <f t="shared" si="2"/>
        <v>8120</v>
      </c>
      <c r="T25" s="1">
        <v>0.47</v>
      </c>
      <c r="U25" s="1">
        <f t="shared" si="3"/>
        <v>3816.3999999999996</v>
      </c>
      <c r="V25" s="1">
        <f t="shared" si="4"/>
        <v>4303.6000000000004</v>
      </c>
      <c r="W25" s="4">
        <f t="shared" si="5"/>
        <v>0.53</v>
      </c>
      <c r="X25" s="1" t="s">
        <v>39</v>
      </c>
      <c r="Y25" s="1" t="s">
        <v>81</v>
      </c>
      <c r="Z25" s="1" t="s">
        <v>41</v>
      </c>
      <c r="AA25" s="2">
        <v>45670</v>
      </c>
      <c r="AB25" s="1">
        <v>5</v>
      </c>
      <c r="AC25" s="1" t="s">
        <v>42</v>
      </c>
    </row>
    <row r="26" spans="1:29">
      <c r="A26" s="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c r="P26" s="1">
        <f t="shared" si="0"/>
        <v>13820</v>
      </c>
      <c r="Q26" s="1">
        <v>20</v>
      </c>
      <c r="R26" s="1">
        <f t="shared" si="1"/>
        <v>2764</v>
      </c>
      <c r="S26" s="1">
        <f t="shared" si="2"/>
        <v>11056</v>
      </c>
      <c r="T26" s="1">
        <v>0.48</v>
      </c>
      <c r="U26" s="1">
        <f t="shared" si="3"/>
        <v>5306.88</v>
      </c>
      <c r="V26" s="1">
        <f t="shared" si="4"/>
        <v>5749.12</v>
      </c>
      <c r="W26" s="4">
        <f t="shared" si="5"/>
        <v>0.52</v>
      </c>
      <c r="X26" s="1" t="s">
        <v>92</v>
      </c>
      <c r="Y26" s="1" t="s">
        <v>40</v>
      </c>
      <c r="Z26" s="1" t="s">
        <v>41</v>
      </c>
      <c r="AA26" s="2">
        <v>45667</v>
      </c>
      <c r="AB26" s="1">
        <v>4</v>
      </c>
      <c r="AC26" s="1" t="s">
        <v>42</v>
      </c>
    </row>
    <row r="27" spans="1:29">
      <c r="A27" s="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c r="P27" s="1">
        <f t="shared" si="0"/>
        <v>1560</v>
      </c>
      <c r="Q27" s="1">
        <v>30</v>
      </c>
      <c r="R27" s="1">
        <f t="shared" si="1"/>
        <v>468</v>
      </c>
      <c r="S27" s="1">
        <f t="shared" si="2"/>
        <v>1092</v>
      </c>
      <c r="T27" s="1">
        <v>0.45</v>
      </c>
      <c r="U27" s="1">
        <f t="shared" si="3"/>
        <v>491.40000000000003</v>
      </c>
      <c r="V27" s="1">
        <f t="shared" si="4"/>
        <v>600.59999999999991</v>
      </c>
      <c r="W27" s="4">
        <f t="shared" si="5"/>
        <v>0.54999999999999993</v>
      </c>
      <c r="X27" s="1" t="s">
        <v>50</v>
      </c>
      <c r="Y27" s="1" t="s">
        <v>40</v>
      </c>
      <c r="Z27" s="1" t="s">
        <v>22</v>
      </c>
      <c r="AA27" s="1"/>
      <c r="AB27" s="1"/>
      <c r="AC27" s="1" t="s">
        <v>93</v>
      </c>
    </row>
    <row r="28" spans="1:29">
      <c r="A28" s="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c r="P28" s="1">
        <f t="shared" si="0"/>
        <v>480</v>
      </c>
      <c r="Q28" s="1">
        <v>10</v>
      </c>
      <c r="R28" s="1">
        <f t="shared" si="1"/>
        <v>48</v>
      </c>
      <c r="S28" s="1">
        <f t="shared" si="2"/>
        <v>432</v>
      </c>
      <c r="T28" s="1">
        <v>0.62</v>
      </c>
      <c r="U28" s="1">
        <f t="shared" si="3"/>
        <v>267.83999999999997</v>
      </c>
      <c r="V28" s="1">
        <f t="shared" si="4"/>
        <v>164.16000000000003</v>
      </c>
      <c r="W28" s="4">
        <f t="shared" si="5"/>
        <v>0.38000000000000006</v>
      </c>
      <c r="X28" s="1" t="s">
        <v>147</v>
      </c>
      <c r="Y28" s="1" t="s">
        <v>81</v>
      </c>
      <c r="Z28" s="1" t="s">
        <v>41</v>
      </c>
      <c r="AA28" s="2">
        <v>45667</v>
      </c>
      <c r="AB28" s="1">
        <v>4</v>
      </c>
      <c r="AC28" s="1" t="s">
        <v>42</v>
      </c>
    </row>
    <row r="29" spans="1:29">
      <c r="A29" s="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c r="P29" s="1">
        <f t="shared" si="0"/>
        <v>9700</v>
      </c>
      <c r="Q29" s="1">
        <v>0</v>
      </c>
      <c r="R29" s="1">
        <f t="shared" si="1"/>
        <v>0</v>
      </c>
      <c r="S29" s="1">
        <f t="shared" si="2"/>
        <v>9700</v>
      </c>
      <c r="T29" s="1">
        <v>0.45</v>
      </c>
      <c r="U29" s="1">
        <f t="shared" si="3"/>
        <v>4365</v>
      </c>
      <c r="V29" s="1">
        <f t="shared" si="4"/>
        <v>5335</v>
      </c>
      <c r="W29" s="4">
        <f t="shared" si="5"/>
        <v>0.55000000000000004</v>
      </c>
      <c r="X29" s="1" t="s">
        <v>92</v>
      </c>
      <c r="Y29" s="1" t="s">
        <v>72</v>
      </c>
      <c r="Z29" s="1" t="s">
        <v>120</v>
      </c>
      <c r="AA29" s="1"/>
      <c r="AB29" s="1"/>
      <c r="AC29" s="1" t="s">
        <v>42</v>
      </c>
    </row>
    <row r="30" spans="1:29">
      <c r="A30" s="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c r="P30" s="1">
        <f t="shared" si="0"/>
        <v>400</v>
      </c>
      <c r="Q30" s="1">
        <v>5</v>
      </c>
      <c r="R30" s="1">
        <f t="shared" si="1"/>
        <v>20</v>
      </c>
      <c r="S30" s="1">
        <f t="shared" si="2"/>
        <v>380</v>
      </c>
      <c r="T30" s="1">
        <v>0.62</v>
      </c>
      <c r="U30" s="1">
        <f t="shared" si="3"/>
        <v>235.6</v>
      </c>
      <c r="V30" s="1">
        <f t="shared" si="4"/>
        <v>144.4</v>
      </c>
      <c r="W30" s="4">
        <f t="shared" si="5"/>
        <v>0.38</v>
      </c>
      <c r="X30" s="1" t="s">
        <v>104</v>
      </c>
      <c r="Y30" s="1" t="s">
        <v>40</v>
      </c>
      <c r="Z30" s="1" t="s">
        <v>66</v>
      </c>
      <c r="AA30" s="1"/>
      <c r="AB30" s="1"/>
      <c r="AC30" s="1" t="s">
        <v>42</v>
      </c>
    </row>
    <row r="31" spans="1:29">
      <c r="A31" s="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c r="P31" s="1">
        <f t="shared" si="0"/>
        <v>293200</v>
      </c>
      <c r="Q31" s="1">
        <v>0</v>
      </c>
      <c r="R31" s="1">
        <f t="shared" si="1"/>
        <v>0</v>
      </c>
      <c r="S31" s="1">
        <f t="shared" si="2"/>
        <v>293200</v>
      </c>
      <c r="T31" s="1">
        <v>0.57999999999999996</v>
      </c>
      <c r="U31" s="1">
        <f t="shared" si="3"/>
        <v>170056</v>
      </c>
      <c r="V31" s="1">
        <f t="shared" si="4"/>
        <v>123144</v>
      </c>
      <c r="W31" s="4">
        <f t="shared" si="5"/>
        <v>0.42</v>
      </c>
      <c r="X31" s="1" t="s">
        <v>65</v>
      </c>
      <c r="Y31" s="1" t="s">
        <v>40</v>
      </c>
      <c r="Z31" s="1" t="s">
        <v>41</v>
      </c>
      <c r="AA31" s="2">
        <v>45671</v>
      </c>
      <c r="AB31" s="1">
        <v>4</v>
      </c>
      <c r="AC31" s="1" t="s">
        <v>42</v>
      </c>
    </row>
    <row r="32" spans="1:29">
      <c r="A32" s="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c r="P32" s="1">
        <f t="shared" si="0"/>
        <v>35440</v>
      </c>
      <c r="Q32" s="1">
        <v>0</v>
      </c>
      <c r="R32" s="1">
        <f t="shared" si="1"/>
        <v>0</v>
      </c>
      <c r="S32" s="1">
        <f t="shared" si="2"/>
        <v>35440</v>
      </c>
      <c r="T32" s="1">
        <v>0.48</v>
      </c>
      <c r="U32" s="1">
        <f t="shared" si="3"/>
        <v>17011.2</v>
      </c>
      <c r="V32" s="1">
        <f t="shared" si="4"/>
        <v>18428.8</v>
      </c>
      <c r="W32" s="4">
        <f t="shared" si="5"/>
        <v>0.52</v>
      </c>
      <c r="X32" s="1" t="s">
        <v>65</v>
      </c>
      <c r="Y32" s="1" t="s">
        <v>81</v>
      </c>
      <c r="Z32" s="1" t="s">
        <v>41</v>
      </c>
      <c r="AA32" s="2">
        <v>45668</v>
      </c>
      <c r="AB32" s="1">
        <v>5</v>
      </c>
      <c r="AC32" s="1" t="s">
        <v>42</v>
      </c>
    </row>
    <row r="33" spans="1:29">
      <c r="A33" s="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c r="P33" s="1">
        <f t="shared" si="0"/>
        <v>1040</v>
      </c>
      <c r="Q33" s="1">
        <v>30</v>
      </c>
      <c r="R33" s="1">
        <f t="shared" si="1"/>
        <v>312</v>
      </c>
      <c r="S33" s="1">
        <f t="shared" si="2"/>
        <v>728</v>
      </c>
      <c r="T33" s="1">
        <v>0.62</v>
      </c>
      <c r="U33" s="1">
        <f t="shared" si="3"/>
        <v>451.36</v>
      </c>
      <c r="V33" s="1">
        <f t="shared" si="4"/>
        <v>276.64</v>
      </c>
      <c r="W33" s="4">
        <f t="shared" si="5"/>
        <v>0.38</v>
      </c>
      <c r="X33" s="1" t="s">
        <v>92</v>
      </c>
      <c r="Y33" s="1" t="s">
        <v>57</v>
      </c>
      <c r="Z33" s="1" t="s">
        <v>41</v>
      </c>
      <c r="AA33" s="2">
        <v>45670</v>
      </c>
      <c r="AB33" s="1">
        <v>5</v>
      </c>
      <c r="AC33" s="1" t="s">
        <v>42</v>
      </c>
    </row>
    <row r="34" spans="1:29">
      <c r="A34" s="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c r="P34" s="1">
        <f t="shared" si="0"/>
        <v>5720</v>
      </c>
      <c r="Q34" s="1">
        <v>15</v>
      </c>
      <c r="R34" s="1">
        <f t="shared" si="1"/>
        <v>858</v>
      </c>
      <c r="S34" s="1">
        <f t="shared" si="2"/>
        <v>4862</v>
      </c>
      <c r="T34" s="1">
        <v>0.48</v>
      </c>
      <c r="U34" s="1">
        <f t="shared" si="3"/>
        <v>2333.7599999999998</v>
      </c>
      <c r="V34" s="1">
        <f t="shared" si="4"/>
        <v>2528.2400000000002</v>
      </c>
      <c r="W34" s="4">
        <f t="shared" si="5"/>
        <v>0.52</v>
      </c>
      <c r="X34" s="1" t="s">
        <v>104</v>
      </c>
      <c r="Y34" s="1" t="s">
        <v>57</v>
      </c>
      <c r="Z34" s="1" t="s">
        <v>66</v>
      </c>
      <c r="AA34" s="1"/>
      <c r="AB34" s="1"/>
      <c r="AC34" s="1" t="s">
        <v>42</v>
      </c>
    </row>
    <row r="35" spans="1:29">
      <c r="A35" s="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c r="P35" s="1">
        <f t="shared" si="0"/>
        <v>14370</v>
      </c>
      <c r="Q35" s="1">
        <v>10</v>
      </c>
      <c r="R35" s="1">
        <f t="shared" si="1"/>
        <v>1437</v>
      </c>
      <c r="S35" s="1">
        <f t="shared" si="2"/>
        <v>12933</v>
      </c>
      <c r="T35" s="1">
        <v>0.48</v>
      </c>
      <c r="U35" s="1">
        <f t="shared" si="3"/>
        <v>6207.84</v>
      </c>
      <c r="V35" s="1">
        <f t="shared" si="4"/>
        <v>6725.16</v>
      </c>
      <c r="W35" s="4">
        <f t="shared" si="5"/>
        <v>0.52</v>
      </c>
      <c r="X35" s="1" t="s">
        <v>92</v>
      </c>
      <c r="Y35" s="1" t="s">
        <v>72</v>
      </c>
      <c r="Z35" s="1" t="s">
        <v>41</v>
      </c>
      <c r="AA35" s="2">
        <v>45670</v>
      </c>
      <c r="AB35" s="1">
        <v>5</v>
      </c>
      <c r="AC35" s="1" t="s">
        <v>42</v>
      </c>
    </row>
    <row r="36" spans="1:29">
      <c r="A36" s="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c r="P36" s="1">
        <f t="shared" si="0"/>
        <v>3520</v>
      </c>
      <c r="Q36" s="1">
        <v>0</v>
      </c>
      <c r="R36" s="1">
        <f t="shared" si="1"/>
        <v>0</v>
      </c>
      <c r="S36" s="1">
        <f t="shared" si="2"/>
        <v>3520</v>
      </c>
      <c r="T36" s="1">
        <v>0.52</v>
      </c>
      <c r="U36" s="1">
        <f t="shared" si="3"/>
        <v>1830.4</v>
      </c>
      <c r="V36" s="1">
        <f t="shared" si="4"/>
        <v>1689.6</v>
      </c>
      <c r="W36" s="4">
        <f t="shared" si="5"/>
        <v>0.48</v>
      </c>
      <c r="X36" s="1" t="s">
        <v>65</v>
      </c>
      <c r="Y36" s="1" t="s">
        <v>81</v>
      </c>
      <c r="Z36" s="1" t="s">
        <v>51</v>
      </c>
      <c r="AA36" s="2">
        <v>45672</v>
      </c>
      <c r="AB36" s="1"/>
      <c r="AC36" s="1" t="s">
        <v>42</v>
      </c>
    </row>
    <row r="37" spans="1:29">
      <c r="A37" s="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c r="P37" s="1">
        <f t="shared" si="0"/>
        <v>4280</v>
      </c>
      <c r="Q37" s="1">
        <v>20</v>
      </c>
      <c r="R37" s="1">
        <f t="shared" si="1"/>
        <v>856</v>
      </c>
      <c r="S37" s="1">
        <f t="shared" si="2"/>
        <v>3424</v>
      </c>
      <c r="T37" s="1">
        <v>0.45</v>
      </c>
      <c r="U37" s="1">
        <f t="shared" si="3"/>
        <v>1540.8</v>
      </c>
      <c r="V37" s="1">
        <f t="shared" si="4"/>
        <v>1883.2</v>
      </c>
      <c r="W37" s="4">
        <f t="shared" si="5"/>
        <v>0.55000000000000004</v>
      </c>
      <c r="X37" s="1" t="s">
        <v>65</v>
      </c>
      <c r="Y37" s="1" t="s">
        <v>72</v>
      </c>
      <c r="Z37" s="1" t="s">
        <v>41</v>
      </c>
      <c r="AA37" s="2">
        <v>45671</v>
      </c>
      <c r="AB37" s="1">
        <v>5</v>
      </c>
      <c r="AC37" s="1" t="s">
        <v>42</v>
      </c>
    </row>
    <row r="38" spans="1:29">
      <c r="A38" s="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c r="P38" s="1">
        <f t="shared" si="0"/>
        <v>261320</v>
      </c>
      <c r="Q38" s="1">
        <v>15</v>
      </c>
      <c r="R38" s="1">
        <f t="shared" si="1"/>
        <v>39198</v>
      </c>
      <c r="S38" s="1">
        <f t="shared" si="2"/>
        <v>222122</v>
      </c>
      <c r="T38" s="1">
        <v>0.57999999999999996</v>
      </c>
      <c r="U38" s="1">
        <f t="shared" si="3"/>
        <v>128830.76</v>
      </c>
      <c r="V38" s="1">
        <f t="shared" si="4"/>
        <v>93291.24</v>
      </c>
      <c r="W38" s="4">
        <f t="shared" si="5"/>
        <v>0.42000000000000004</v>
      </c>
      <c r="X38" s="1" t="s">
        <v>39</v>
      </c>
      <c r="Y38" s="1" t="s">
        <v>57</v>
      </c>
      <c r="Z38" s="1" t="s">
        <v>41</v>
      </c>
      <c r="AA38" s="2">
        <v>45671</v>
      </c>
      <c r="AB38" s="1">
        <v>5</v>
      </c>
      <c r="AC38" s="1" t="s">
        <v>42</v>
      </c>
    </row>
    <row r="39" spans="1:29">
      <c r="A39" s="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c r="P39" s="1">
        <f t="shared" si="0"/>
        <v>19480</v>
      </c>
      <c r="Q39" s="1">
        <v>10</v>
      </c>
      <c r="R39" s="1">
        <f t="shared" si="1"/>
        <v>1948</v>
      </c>
      <c r="S39" s="1">
        <f t="shared" si="2"/>
        <v>17532</v>
      </c>
      <c r="T39" s="1">
        <v>0.45</v>
      </c>
      <c r="U39" s="1">
        <f t="shared" si="3"/>
        <v>7889.4000000000005</v>
      </c>
      <c r="V39" s="1">
        <f t="shared" si="4"/>
        <v>9642.5999999999985</v>
      </c>
      <c r="W39" s="4">
        <f t="shared" si="5"/>
        <v>0.54999999999999993</v>
      </c>
      <c r="X39" s="1" t="s">
        <v>39</v>
      </c>
      <c r="Y39" s="1" t="s">
        <v>57</v>
      </c>
      <c r="Z39" s="1" t="s">
        <v>41</v>
      </c>
      <c r="AA39" s="2">
        <v>45676</v>
      </c>
      <c r="AB39" s="1">
        <v>5</v>
      </c>
      <c r="AC39" s="1" t="s">
        <v>42</v>
      </c>
    </row>
    <row r="40" spans="1:29">
      <c r="A40" s="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c r="P40" s="1">
        <f t="shared" si="0"/>
        <v>4480</v>
      </c>
      <c r="Q40" s="1">
        <v>0</v>
      </c>
      <c r="R40" s="1">
        <f t="shared" si="1"/>
        <v>0</v>
      </c>
      <c r="S40" s="1">
        <f t="shared" si="2"/>
        <v>4480</v>
      </c>
      <c r="T40" s="1">
        <v>0.52</v>
      </c>
      <c r="U40" s="1">
        <f t="shared" si="3"/>
        <v>2329.6</v>
      </c>
      <c r="V40" s="1">
        <f t="shared" si="4"/>
        <v>2150.4</v>
      </c>
      <c r="W40" s="4">
        <f t="shared" si="5"/>
        <v>0.48000000000000004</v>
      </c>
      <c r="X40" s="1" t="s">
        <v>56</v>
      </c>
      <c r="Y40" s="1" t="s">
        <v>57</v>
      </c>
      <c r="Z40" s="1" t="s">
        <v>51</v>
      </c>
      <c r="AA40" s="2">
        <v>45670</v>
      </c>
      <c r="AB40" s="1"/>
      <c r="AC40" s="1" t="s">
        <v>42</v>
      </c>
    </row>
    <row r="41" spans="1:29">
      <c r="A41" s="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c r="P41" s="1">
        <f t="shared" si="0"/>
        <v>6440</v>
      </c>
      <c r="Q41" s="1">
        <v>5</v>
      </c>
      <c r="R41" s="1">
        <f t="shared" si="1"/>
        <v>322</v>
      </c>
      <c r="S41" s="1">
        <f t="shared" si="2"/>
        <v>6118</v>
      </c>
      <c r="T41" s="1">
        <v>0.45</v>
      </c>
      <c r="U41" s="1">
        <f t="shared" si="3"/>
        <v>2753.1</v>
      </c>
      <c r="V41" s="1">
        <f t="shared" si="4"/>
        <v>3364.9</v>
      </c>
      <c r="W41" s="4">
        <f t="shared" si="5"/>
        <v>0.55000000000000004</v>
      </c>
      <c r="X41" s="1" t="s">
        <v>65</v>
      </c>
      <c r="Y41" s="1" t="s">
        <v>81</v>
      </c>
      <c r="Z41" s="1" t="s">
        <v>66</v>
      </c>
      <c r="AA41" s="1"/>
      <c r="AB41" s="1"/>
      <c r="AC41" s="1" t="s">
        <v>42</v>
      </c>
    </row>
    <row r="42" spans="1:29">
      <c r="A42" s="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c r="P42" s="1">
        <f t="shared" si="0"/>
        <v>19920</v>
      </c>
      <c r="Q42" s="1">
        <v>30</v>
      </c>
      <c r="R42" s="1">
        <f t="shared" si="1"/>
        <v>5976</v>
      </c>
      <c r="S42" s="1">
        <f t="shared" si="2"/>
        <v>13944</v>
      </c>
      <c r="T42" s="1">
        <v>0.52</v>
      </c>
      <c r="U42" s="1">
        <f t="shared" si="3"/>
        <v>7250.88</v>
      </c>
      <c r="V42" s="1">
        <f t="shared" si="4"/>
        <v>6693.12</v>
      </c>
      <c r="W42" s="4">
        <f t="shared" si="5"/>
        <v>0.48</v>
      </c>
      <c r="X42" s="1" t="s">
        <v>39</v>
      </c>
      <c r="Y42" s="1" t="s">
        <v>81</v>
      </c>
      <c r="Z42" s="1" t="s">
        <v>51</v>
      </c>
      <c r="AA42" s="2">
        <v>45675</v>
      </c>
      <c r="AB42" s="1"/>
      <c r="AC42" s="1" t="s">
        <v>42</v>
      </c>
    </row>
    <row r="43" spans="1:29">
      <c r="A43" s="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c r="P43" s="1">
        <f t="shared" si="0"/>
        <v>3200</v>
      </c>
      <c r="Q43" s="1">
        <v>0</v>
      </c>
      <c r="R43" s="1">
        <f t="shared" si="1"/>
        <v>0</v>
      </c>
      <c r="S43" s="1">
        <f t="shared" si="2"/>
        <v>3200</v>
      </c>
      <c r="T43" s="1">
        <v>0.35</v>
      </c>
      <c r="U43" s="1">
        <f t="shared" si="3"/>
        <v>1120</v>
      </c>
      <c r="V43" s="1">
        <f t="shared" si="4"/>
        <v>2080</v>
      </c>
      <c r="W43" s="4">
        <f t="shared" si="5"/>
        <v>0.65</v>
      </c>
      <c r="X43" s="1" t="s">
        <v>147</v>
      </c>
      <c r="Y43" s="1" t="s">
        <v>57</v>
      </c>
      <c r="Z43" s="1" t="s">
        <v>41</v>
      </c>
      <c r="AA43" s="2">
        <v>45671</v>
      </c>
      <c r="AB43" s="1">
        <v>4</v>
      </c>
      <c r="AC43" s="1" t="s">
        <v>42</v>
      </c>
    </row>
    <row r="44" spans="1:29">
      <c r="A44" s="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c r="P44" s="1">
        <f t="shared" si="0"/>
        <v>5100</v>
      </c>
      <c r="Q44" s="1">
        <v>10</v>
      </c>
      <c r="R44" s="1">
        <f t="shared" si="1"/>
        <v>510</v>
      </c>
      <c r="S44" s="1">
        <f t="shared" si="2"/>
        <v>4590</v>
      </c>
      <c r="T44" s="1">
        <v>0.47</v>
      </c>
      <c r="U44" s="1">
        <f t="shared" si="3"/>
        <v>2157.2999999999997</v>
      </c>
      <c r="V44" s="1">
        <f t="shared" si="4"/>
        <v>2432.7000000000003</v>
      </c>
      <c r="W44" s="4">
        <f t="shared" si="5"/>
        <v>0.53</v>
      </c>
      <c r="X44" s="1" t="s">
        <v>39</v>
      </c>
      <c r="Y44" s="1" t="s">
        <v>81</v>
      </c>
      <c r="Z44" s="1" t="s">
        <v>41</v>
      </c>
      <c r="AA44" s="2">
        <v>45672</v>
      </c>
      <c r="AB44" s="1">
        <v>5</v>
      </c>
      <c r="AC44" s="1" t="s">
        <v>42</v>
      </c>
    </row>
    <row r="45" spans="1:29">
      <c r="A45" s="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c r="P45" s="1">
        <f t="shared" si="0"/>
        <v>4650</v>
      </c>
      <c r="Q45" s="1">
        <v>10</v>
      </c>
      <c r="R45" s="1">
        <f t="shared" si="1"/>
        <v>465</v>
      </c>
      <c r="S45" s="1">
        <f t="shared" si="2"/>
        <v>4185</v>
      </c>
      <c r="T45" s="1">
        <v>0.48</v>
      </c>
      <c r="U45" s="1">
        <f t="shared" si="3"/>
        <v>2008.8</v>
      </c>
      <c r="V45" s="1">
        <f t="shared" si="4"/>
        <v>2176.1999999999998</v>
      </c>
      <c r="W45" s="4">
        <f t="shared" si="5"/>
        <v>0.51999999999999991</v>
      </c>
      <c r="X45" s="1" t="s">
        <v>50</v>
      </c>
      <c r="Y45" s="1" t="s">
        <v>72</v>
      </c>
      <c r="Z45" s="1" t="s">
        <v>41</v>
      </c>
      <c r="AA45" s="2">
        <v>45677</v>
      </c>
      <c r="AB45" s="1">
        <v>5</v>
      </c>
      <c r="AC45" s="1" t="s">
        <v>42</v>
      </c>
    </row>
    <row r="46" spans="1:29">
      <c r="A46" s="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c r="P46" s="1">
        <f t="shared" si="0"/>
        <v>2200</v>
      </c>
      <c r="Q46" s="1">
        <v>20</v>
      </c>
      <c r="R46" s="1">
        <f t="shared" si="1"/>
        <v>440</v>
      </c>
      <c r="S46" s="1">
        <f t="shared" si="2"/>
        <v>1760</v>
      </c>
      <c r="T46" s="1">
        <v>0.62</v>
      </c>
      <c r="U46" s="1">
        <f t="shared" si="3"/>
        <v>1091.2</v>
      </c>
      <c r="V46" s="1">
        <f t="shared" si="4"/>
        <v>668.8</v>
      </c>
      <c r="W46" s="4">
        <f t="shared" si="5"/>
        <v>0.37999999999999995</v>
      </c>
      <c r="X46" s="1" t="s">
        <v>104</v>
      </c>
      <c r="Y46" s="1" t="s">
        <v>40</v>
      </c>
      <c r="Z46" s="1" t="s">
        <v>51</v>
      </c>
      <c r="AA46" s="2">
        <v>45675</v>
      </c>
      <c r="AB46" s="1"/>
      <c r="AC46" s="1" t="s">
        <v>42</v>
      </c>
    </row>
    <row r="47" spans="1:29">
      <c r="A47" s="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c r="P47" s="1">
        <f t="shared" si="0"/>
        <v>5380</v>
      </c>
      <c r="Q47" s="1">
        <v>20</v>
      </c>
      <c r="R47" s="1">
        <f t="shared" si="1"/>
        <v>1076</v>
      </c>
      <c r="S47" s="1">
        <f t="shared" si="2"/>
        <v>4304</v>
      </c>
      <c r="T47" s="1">
        <v>0.48</v>
      </c>
      <c r="U47" s="1">
        <f t="shared" si="3"/>
        <v>2065.92</v>
      </c>
      <c r="V47" s="1">
        <f t="shared" si="4"/>
        <v>2238.08</v>
      </c>
      <c r="W47" s="4">
        <f t="shared" si="5"/>
        <v>0.52</v>
      </c>
      <c r="X47" s="1" t="s">
        <v>147</v>
      </c>
      <c r="Y47" s="1" t="s">
        <v>72</v>
      </c>
      <c r="Z47" s="1" t="s">
        <v>41</v>
      </c>
      <c r="AA47" s="2">
        <v>45674</v>
      </c>
      <c r="AB47" s="1">
        <v>5</v>
      </c>
      <c r="AC47" s="1" t="s">
        <v>42</v>
      </c>
    </row>
    <row r="48" spans="1:29">
      <c r="A48" s="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c r="P48" s="1">
        <f t="shared" si="0"/>
        <v>52110</v>
      </c>
      <c r="Q48" s="1">
        <v>10</v>
      </c>
      <c r="R48" s="1">
        <f t="shared" si="1"/>
        <v>5211</v>
      </c>
      <c r="S48" s="1">
        <f t="shared" si="2"/>
        <v>46899</v>
      </c>
      <c r="T48" s="1">
        <v>0.57999999999999996</v>
      </c>
      <c r="U48" s="1">
        <f t="shared" si="3"/>
        <v>27201.42</v>
      </c>
      <c r="V48" s="1">
        <f t="shared" si="4"/>
        <v>19697.580000000002</v>
      </c>
      <c r="W48" s="4">
        <f t="shared" si="5"/>
        <v>0.42000000000000004</v>
      </c>
      <c r="X48" s="1" t="s">
        <v>104</v>
      </c>
      <c r="Y48" s="1" t="s">
        <v>72</v>
      </c>
      <c r="Z48" s="1" t="s">
        <v>41</v>
      </c>
      <c r="AA48" s="2">
        <v>45675</v>
      </c>
      <c r="AB48" s="1">
        <v>5</v>
      </c>
      <c r="AC48" s="1" t="s">
        <v>42</v>
      </c>
    </row>
    <row r="49" spans="1:29">
      <c r="A49" s="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c r="P49" s="1">
        <f t="shared" si="0"/>
        <v>45000</v>
      </c>
      <c r="Q49" s="1">
        <v>10</v>
      </c>
      <c r="R49" s="1">
        <f t="shared" si="1"/>
        <v>4500</v>
      </c>
      <c r="S49" s="1">
        <f t="shared" si="2"/>
        <v>40500</v>
      </c>
      <c r="T49" s="1">
        <v>0.52</v>
      </c>
      <c r="U49" s="1">
        <f t="shared" si="3"/>
        <v>21060</v>
      </c>
      <c r="V49" s="1">
        <f t="shared" si="4"/>
        <v>19440</v>
      </c>
      <c r="W49" s="4">
        <f t="shared" si="5"/>
        <v>0.48</v>
      </c>
      <c r="X49" s="1" t="s">
        <v>65</v>
      </c>
      <c r="Y49" s="1" t="s">
        <v>72</v>
      </c>
      <c r="Z49" s="1" t="s">
        <v>51</v>
      </c>
      <c r="AA49" s="2">
        <v>45673</v>
      </c>
      <c r="AB49" s="1"/>
      <c r="AC49" s="1" t="s">
        <v>42</v>
      </c>
    </row>
    <row r="50" spans="1:29">
      <c r="A50" s="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c r="P50" s="1">
        <f t="shared" si="0"/>
        <v>1900</v>
      </c>
      <c r="Q50" s="1">
        <v>5</v>
      </c>
      <c r="R50" s="1">
        <f t="shared" si="1"/>
        <v>95</v>
      </c>
      <c r="S50" s="1">
        <f t="shared" si="2"/>
        <v>1805</v>
      </c>
      <c r="T50" s="1">
        <v>0.62</v>
      </c>
      <c r="U50" s="1">
        <f t="shared" si="3"/>
        <v>1119.0999999999999</v>
      </c>
      <c r="V50" s="1">
        <f t="shared" si="4"/>
        <v>685.90000000000009</v>
      </c>
      <c r="W50" s="4">
        <f t="shared" si="5"/>
        <v>0.38000000000000006</v>
      </c>
      <c r="X50" s="1" t="s">
        <v>56</v>
      </c>
      <c r="Y50" s="1" t="s">
        <v>81</v>
      </c>
      <c r="Z50" s="1" t="s">
        <v>41</v>
      </c>
      <c r="AA50" s="2">
        <v>45675</v>
      </c>
      <c r="AB50" s="1">
        <v>4</v>
      </c>
      <c r="AC50" s="1" t="s">
        <v>42</v>
      </c>
    </row>
    <row r="51" spans="1:29">
      <c r="A51" s="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c r="P51" s="1">
        <f t="shared" si="0"/>
        <v>4290</v>
      </c>
      <c r="Q51" s="1">
        <v>20</v>
      </c>
      <c r="R51" s="1">
        <f t="shared" si="1"/>
        <v>858</v>
      </c>
      <c r="S51" s="1">
        <f t="shared" si="2"/>
        <v>3432</v>
      </c>
      <c r="T51" s="1">
        <v>0.47</v>
      </c>
      <c r="U51" s="1">
        <f t="shared" si="3"/>
        <v>1613.04</v>
      </c>
      <c r="V51" s="1">
        <f t="shared" si="4"/>
        <v>1818.96</v>
      </c>
      <c r="W51" s="4">
        <f t="shared" si="5"/>
        <v>0.53</v>
      </c>
      <c r="X51" s="1" t="s">
        <v>39</v>
      </c>
      <c r="Y51" s="1" t="s">
        <v>57</v>
      </c>
      <c r="Z51" s="1" t="s">
        <v>41</v>
      </c>
      <c r="AA51" s="2">
        <v>45676</v>
      </c>
      <c r="AB51" s="1">
        <v>3</v>
      </c>
      <c r="AC51" s="1" t="s">
        <v>42</v>
      </c>
    </row>
    <row r="52" spans="1:29">
      <c r="A52" s="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c r="P52" s="1">
        <f t="shared" si="0"/>
        <v>720</v>
      </c>
      <c r="Q52" s="1">
        <v>5</v>
      </c>
      <c r="R52" s="1">
        <f t="shared" si="1"/>
        <v>36</v>
      </c>
      <c r="S52" s="1">
        <f t="shared" si="2"/>
        <v>684</v>
      </c>
      <c r="T52" s="1">
        <v>0.35</v>
      </c>
      <c r="U52" s="1">
        <f t="shared" si="3"/>
        <v>239.39999999999998</v>
      </c>
      <c r="V52" s="1">
        <f t="shared" si="4"/>
        <v>444.6</v>
      </c>
      <c r="W52" s="4">
        <f t="shared" si="5"/>
        <v>0.65</v>
      </c>
      <c r="X52" s="1" t="s">
        <v>56</v>
      </c>
      <c r="Y52" s="1" t="s">
        <v>81</v>
      </c>
      <c r="Z52" s="1" t="s">
        <v>41</v>
      </c>
      <c r="AA52" s="2">
        <v>45678</v>
      </c>
      <c r="AB52" s="1">
        <v>4</v>
      </c>
      <c r="AC52" s="1" t="s">
        <v>42</v>
      </c>
    </row>
    <row r="53" spans="1:29">
      <c r="A53" s="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c r="P53" s="1">
        <f t="shared" si="0"/>
        <v>7150</v>
      </c>
      <c r="Q53" s="1">
        <v>20</v>
      </c>
      <c r="R53" s="1">
        <f t="shared" si="1"/>
        <v>1430</v>
      </c>
      <c r="S53" s="1">
        <f t="shared" si="2"/>
        <v>5720</v>
      </c>
      <c r="T53" s="1">
        <v>0.48</v>
      </c>
      <c r="U53" s="1">
        <f t="shared" si="3"/>
        <v>2745.6</v>
      </c>
      <c r="V53" s="1">
        <f t="shared" si="4"/>
        <v>2974.4</v>
      </c>
      <c r="W53" s="4">
        <f t="shared" si="5"/>
        <v>0.52</v>
      </c>
      <c r="X53" s="1" t="s">
        <v>92</v>
      </c>
      <c r="Y53" s="1" t="s">
        <v>57</v>
      </c>
      <c r="Z53" s="1" t="s">
        <v>66</v>
      </c>
      <c r="AA53" s="1"/>
      <c r="AB53" s="1"/>
      <c r="AC53" s="1" t="s">
        <v>42</v>
      </c>
    </row>
    <row r="54" spans="1:29">
      <c r="A54" s="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c r="P54" s="1">
        <f t="shared" si="0"/>
        <v>920</v>
      </c>
      <c r="Q54" s="1">
        <v>5</v>
      </c>
      <c r="R54" s="1">
        <f t="shared" si="1"/>
        <v>46</v>
      </c>
      <c r="S54" s="1">
        <f t="shared" si="2"/>
        <v>874</v>
      </c>
      <c r="T54" s="1">
        <v>0.35</v>
      </c>
      <c r="U54" s="1">
        <f t="shared" si="3"/>
        <v>305.89999999999998</v>
      </c>
      <c r="V54" s="1">
        <f t="shared" si="4"/>
        <v>568.1</v>
      </c>
      <c r="W54" s="4">
        <f t="shared" si="5"/>
        <v>0.65</v>
      </c>
      <c r="X54" s="1" t="s">
        <v>56</v>
      </c>
      <c r="Y54" s="1" t="s">
        <v>81</v>
      </c>
      <c r="Z54" s="1" t="s">
        <v>41</v>
      </c>
      <c r="AA54" s="2">
        <v>45674</v>
      </c>
      <c r="AB54" s="1">
        <v>4</v>
      </c>
      <c r="AC54" s="1" t="s">
        <v>42</v>
      </c>
    </row>
    <row r="55" spans="1:29">
      <c r="A55" s="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c r="P55" s="1">
        <f t="shared" si="0"/>
        <v>11150</v>
      </c>
      <c r="Q55" s="1">
        <v>20</v>
      </c>
      <c r="R55" s="1">
        <f t="shared" si="1"/>
        <v>2230</v>
      </c>
      <c r="S55" s="1">
        <f t="shared" si="2"/>
        <v>8920</v>
      </c>
      <c r="T55" s="1">
        <v>0.5</v>
      </c>
      <c r="U55" s="1">
        <f t="shared" si="3"/>
        <v>4460</v>
      </c>
      <c r="V55" s="1">
        <f t="shared" si="4"/>
        <v>4460</v>
      </c>
      <c r="W55" s="4">
        <f t="shared" si="5"/>
        <v>0.5</v>
      </c>
      <c r="X55" s="1" t="s">
        <v>39</v>
      </c>
      <c r="Y55" s="1" t="s">
        <v>81</v>
      </c>
      <c r="Z55" s="1" t="s">
        <v>41</v>
      </c>
      <c r="AA55" s="2">
        <v>45675</v>
      </c>
      <c r="AB55" s="1">
        <v>5</v>
      </c>
      <c r="AC55" s="1" t="s">
        <v>42</v>
      </c>
    </row>
    <row r="56" spans="1:29">
      <c r="A56" s="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c r="P56" s="1">
        <f t="shared" si="0"/>
        <v>1350</v>
      </c>
      <c r="Q56" s="1">
        <v>25</v>
      </c>
      <c r="R56" s="1">
        <f t="shared" si="1"/>
        <v>337.5</v>
      </c>
      <c r="S56" s="1">
        <f t="shared" si="2"/>
        <v>1012.5</v>
      </c>
      <c r="T56" s="1">
        <v>0.47</v>
      </c>
      <c r="U56" s="1">
        <f t="shared" si="3"/>
        <v>475.875</v>
      </c>
      <c r="V56" s="1">
        <f t="shared" si="4"/>
        <v>536.625</v>
      </c>
      <c r="W56" s="4">
        <f t="shared" si="5"/>
        <v>0.53</v>
      </c>
      <c r="X56" s="1" t="s">
        <v>104</v>
      </c>
      <c r="Y56" s="1" t="s">
        <v>72</v>
      </c>
      <c r="Z56" s="1" t="s">
        <v>41</v>
      </c>
      <c r="AA56" s="2">
        <v>45674</v>
      </c>
      <c r="AB56" s="1">
        <v>4</v>
      </c>
      <c r="AC56" s="1" t="s">
        <v>42</v>
      </c>
    </row>
    <row r="57" spans="1:29">
      <c r="A57" s="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c r="P57" s="1">
        <f t="shared" si="0"/>
        <v>2660</v>
      </c>
      <c r="Q57" s="1">
        <v>15</v>
      </c>
      <c r="R57" s="1">
        <f t="shared" si="1"/>
        <v>399</v>
      </c>
      <c r="S57" s="1">
        <f t="shared" si="2"/>
        <v>2261</v>
      </c>
      <c r="T57" s="1">
        <v>0.52</v>
      </c>
      <c r="U57" s="1">
        <f t="shared" si="3"/>
        <v>1175.72</v>
      </c>
      <c r="V57" s="1">
        <f t="shared" si="4"/>
        <v>1085.28</v>
      </c>
      <c r="W57" s="4">
        <f t="shared" si="5"/>
        <v>0.48</v>
      </c>
      <c r="X57" s="1" t="s">
        <v>50</v>
      </c>
      <c r="Y57" s="1" t="s">
        <v>81</v>
      </c>
      <c r="Z57" s="1" t="s">
        <v>41</v>
      </c>
      <c r="AA57" s="2">
        <v>45673</v>
      </c>
      <c r="AB57" s="1">
        <v>5</v>
      </c>
      <c r="AC57" s="1" t="s">
        <v>42</v>
      </c>
    </row>
    <row r="58" spans="1:29">
      <c r="A58" s="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c r="P58" s="1">
        <f t="shared" si="0"/>
        <v>3220</v>
      </c>
      <c r="Q58" s="1">
        <v>30</v>
      </c>
      <c r="R58" s="1">
        <f t="shared" si="1"/>
        <v>966</v>
      </c>
      <c r="S58" s="1">
        <f t="shared" si="2"/>
        <v>2254</v>
      </c>
      <c r="T58" s="1">
        <v>0.45</v>
      </c>
      <c r="U58" s="1">
        <f t="shared" si="3"/>
        <v>1014.3000000000001</v>
      </c>
      <c r="V58" s="1">
        <f t="shared" si="4"/>
        <v>1239.6999999999998</v>
      </c>
      <c r="W58" s="4">
        <f t="shared" si="5"/>
        <v>0.54999999999999993</v>
      </c>
      <c r="X58" s="1" t="s">
        <v>56</v>
      </c>
      <c r="Y58" s="1" t="s">
        <v>57</v>
      </c>
      <c r="Z58" s="1" t="s">
        <v>22</v>
      </c>
      <c r="AA58" s="1"/>
      <c r="AB58" s="1"/>
      <c r="AC58" s="1" t="s">
        <v>93</v>
      </c>
    </row>
    <row r="59" spans="1:29">
      <c r="A59" s="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c r="P59" s="1">
        <f t="shared" si="0"/>
        <v>310</v>
      </c>
      <c r="Q59" s="1">
        <v>20</v>
      </c>
      <c r="R59" s="1">
        <f t="shared" si="1"/>
        <v>62</v>
      </c>
      <c r="S59" s="1">
        <f t="shared" si="2"/>
        <v>248</v>
      </c>
      <c r="T59" s="1">
        <v>0.35</v>
      </c>
      <c r="U59" s="1">
        <f t="shared" si="3"/>
        <v>86.8</v>
      </c>
      <c r="V59" s="1">
        <f t="shared" si="4"/>
        <v>161.19999999999999</v>
      </c>
      <c r="W59" s="4">
        <f t="shared" si="5"/>
        <v>0.64999999999999991</v>
      </c>
      <c r="X59" s="1" t="s">
        <v>65</v>
      </c>
      <c r="Y59" s="1" t="s">
        <v>40</v>
      </c>
      <c r="Z59" s="1" t="s">
        <v>41</v>
      </c>
      <c r="AA59" s="2">
        <v>45675</v>
      </c>
      <c r="AB59" s="1">
        <v>5</v>
      </c>
      <c r="AC59" s="1" t="s">
        <v>42</v>
      </c>
    </row>
    <row r="60" spans="1:29">
      <c r="A60" s="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c r="P60" s="1">
        <f t="shared" si="0"/>
        <v>3160</v>
      </c>
      <c r="Q60" s="1">
        <v>5</v>
      </c>
      <c r="R60" s="1">
        <f t="shared" si="1"/>
        <v>158</v>
      </c>
      <c r="S60" s="1">
        <f t="shared" si="2"/>
        <v>3002</v>
      </c>
      <c r="T60" s="1">
        <v>0.35</v>
      </c>
      <c r="U60" s="1">
        <f t="shared" si="3"/>
        <v>1050.7</v>
      </c>
      <c r="V60" s="1">
        <f t="shared" si="4"/>
        <v>1951.3</v>
      </c>
      <c r="W60" s="4">
        <f t="shared" si="5"/>
        <v>0.65</v>
      </c>
      <c r="X60" s="1" t="s">
        <v>39</v>
      </c>
      <c r="Y60" s="1" t="s">
        <v>57</v>
      </c>
      <c r="Z60" s="1" t="s">
        <v>51</v>
      </c>
      <c r="AA60" s="2">
        <v>45674</v>
      </c>
      <c r="AB60" s="1"/>
      <c r="AC60" s="1" t="s">
        <v>42</v>
      </c>
    </row>
    <row r="61" spans="1:29">
      <c r="A61" s="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c r="P61" s="1">
        <f t="shared" si="0"/>
        <v>2810</v>
      </c>
      <c r="Q61" s="1">
        <v>5</v>
      </c>
      <c r="R61" s="1">
        <f t="shared" si="1"/>
        <v>140.5</v>
      </c>
      <c r="S61" s="1">
        <f t="shared" si="2"/>
        <v>2669.5</v>
      </c>
      <c r="T61" s="1">
        <v>0.52</v>
      </c>
      <c r="U61" s="1">
        <f t="shared" si="3"/>
        <v>1388.14</v>
      </c>
      <c r="V61" s="1">
        <f t="shared" si="4"/>
        <v>1281.3599999999999</v>
      </c>
      <c r="W61" s="4">
        <f t="shared" si="5"/>
        <v>0.48</v>
      </c>
      <c r="X61" s="1" t="s">
        <v>56</v>
      </c>
      <c r="Y61" s="1" t="s">
        <v>57</v>
      </c>
      <c r="Z61" s="1" t="s">
        <v>41</v>
      </c>
      <c r="AA61" s="2">
        <v>45674</v>
      </c>
      <c r="AB61" s="1">
        <v>5</v>
      </c>
      <c r="AC61" s="1" t="s">
        <v>42</v>
      </c>
    </row>
    <row r="62" spans="1:29">
      <c r="A62" s="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c r="P62" s="1">
        <f t="shared" si="0"/>
        <v>2000</v>
      </c>
      <c r="Q62" s="1">
        <v>0</v>
      </c>
      <c r="R62" s="1">
        <f t="shared" si="1"/>
        <v>0</v>
      </c>
      <c r="S62" s="1">
        <f t="shared" si="2"/>
        <v>2000</v>
      </c>
      <c r="T62" s="1">
        <v>0.45</v>
      </c>
      <c r="U62" s="1">
        <f t="shared" si="3"/>
        <v>900</v>
      </c>
      <c r="V62" s="1">
        <f t="shared" si="4"/>
        <v>1100</v>
      </c>
      <c r="W62" s="4">
        <f t="shared" si="5"/>
        <v>0.55000000000000004</v>
      </c>
      <c r="X62" s="1" t="s">
        <v>56</v>
      </c>
      <c r="Y62" s="1" t="s">
        <v>81</v>
      </c>
      <c r="Z62" s="1" t="s">
        <v>41</v>
      </c>
      <c r="AA62" s="2">
        <v>45676</v>
      </c>
      <c r="AB62" s="1">
        <v>5</v>
      </c>
      <c r="AC62" s="1" t="s">
        <v>42</v>
      </c>
    </row>
    <row r="63" spans="1:29">
      <c r="A63" s="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c r="P63" s="1">
        <f t="shared" si="0"/>
        <v>2080</v>
      </c>
      <c r="Q63" s="1">
        <v>20</v>
      </c>
      <c r="R63" s="1">
        <f t="shared" si="1"/>
        <v>416</v>
      </c>
      <c r="S63" s="1">
        <f t="shared" si="2"/>
        <v>1664</v>
      </c>
      <c r="T63" s="1">
        <v>0.52</v>
      </c>
      <c r="U63" s="1">
        <f t="shared" si="3"/>
        <v>865.28</v>
      </c>
      <c r="V63" s="1">
        <f t="shared" si="4"/>
        <v>798.72</v>
      </c>
      <c r="W63" s="4">
        <f t="shared" si="5"/>
        <v>0.48000000000000004</v>
      </c>
      <c r="X63" s="1" t="s">
        <v>104</v>
      </c>
      <c r="Y63" s="1" t="s">
        <v>57</v>
      </c>
      <c r="Z63" s="1" t="s">
        <v>22</v>
      </c>
      <c r="AA63" s="1"/>
      <c r="AB63" s="1"/>
      <c r="AC63" s="1" t="s">
        <v>93</v>
      </c>
    </row>
    <row r="64" spans="1:29">
      <c r="A64" s="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c r="P64" s="1">
        <f t="shared" si="0"/>
        <v>1640</v>
      </c>
      <c r="Q64" s="1">
        <v>10</v>
      </c>
      <c r="R64" s="1">
        <f t="shared" si="1"/>
        <v>164</v>
      </c>
      <c r="S64" s="1">
        <f t="shared" si="2"/>
        <v>1476</v>
      </c>
      <c r="T64" s="1">
        <v>0.62</v>
      </c>
      <c r="U64" s="1">
        <f t="shared" si="3"/>
        <v>915.12</v>
      </c>
      <c r="V64" s="1">
        <f t="shared" si="4"/>
        <v>560.88</v>
      </c>
      <c r="W64" s="4">
        <f t="shared" si="5"/>
        <v>0.38</v>
      </c>
      <c r="X64" s="1" t="s">
        <v>39</v>
      </c>
      <c r="Y64" s="1" t="s">
        <v>81</v>
      </c>
      <c r="Z64" s="1" t="s">
        <v>41</v>
      </c>
      <c r="AA64" s="2">
        <v>45678</v>
      </c>
      <c r="AB64" s="1">
        <v>5</v>
      </c>
      <c r="AC64" s="1" t="s">
        <v>42</v>
      </c>
    </row>
    <row r="65" spans="1:29">
      <c r="A65" s="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c r="P65" s="1">
        <f t="shared" si="0"/>
        <v>3740</v>
      </c>
      <c r="Q65" s="1">
        <v>25</v>
      </c>
      <c r="R65" s="1">
        <f t="shared" si="1"/>
        <v>935</v>
      </c>
      <c r="S65" s="1">
        <f t="shared" si="2"/>
        <v>2805</v>
      </c>
      <c r="T65" s="1">
        <v>0.45</v>
      </c>
      <c r="U65" s="1">
        <f t="shared" si="3"/>
        <v>1262.25</v>
      </c>
      <c r="V65" s="1">
        <f t="shared" si="4"/>
        <v>1542.75</v>
      </c>
      <c r="W65" s="4">
        <f t="shared" si="5"/>
        <v>0.55000000000000004</v>
      </c>
      <c r="X65" s="1" t="s">
        <v>56</v>
      </c>
      <c r="Y65" s="1" t="s">
        <v>57</v>
      </c>
      <c r="Z65" s="1" t="s">
        <v>120</v>
      </c>
      <c r="AA65" s="1"/>
      <c r="AB65" s="1"/>
      <c r="AC65" s="1" t="s">
        <v>42</v>
      </c>
    </row>
    <row r="66" spans="1:29">
      <c r="A66" s="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c r="P66" s="1">
        <f t="shared" si="0"/>
        <v>4580</v>
      </c>
      <c r="Q66" s="1">
        <v>0</v>
      </c>
      <c r="R66" s="1">
        <f t="shared" si="1"/>
        <v>0</v>
      </c>
      <c r="S66" s="1">
        <f t="shared" si="2"/>
        <v>4580</v>
      </c>
      <c r="T66" s="1">
        <v>0.57999999999999996</v>
      </c>
      <c r="U66" s="1">
        <f t="shared" si="3"/>
        <v>2656.3999999999996</v>
      </c>
      <c r="V66" s="1">
        <f t="shared" si="4"/>
        <v>1923.6000000000004</v>
      </c>
      <c r="W66" s="4">
        <f t="shared" si="5"/>
        <v>0.4200000000000001</v>
      </c>
      <c r="X66" s="1" t="s">
        <v>92</v>
      </c>
      <c r="Y66" s="1" t="s">
        <v>81</v>
      </c>
      <c r="Z66" s="1" t="s">
        <v>41</v>
      </c>
      <c r="AA66" s="2">
        <v>45676</v>
      </c>
      <c r="AB66" s="1">
        <v>4</v>
      </c>
      <c r="AC66" s="1" t="s">
        <v>42</v>
      </c>
    </row>
    <row r="67" spans="1:29">
      <c r="A67" s="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c r="P67" s="1">
        <f t="shared" ref="P67:P130" si="6">PRODUCT(N67,O67)</f>
        <v>4040</v>
      </c>
      <c r="Q67" s="1">
        <v>10</v>
      </c>
      <c r="R67" s="1">
        <f t="shared" ref="R67:R130" si="7">P67*(Q67/100)</f>
        <v>404</v>
      </c>
      <c r="S67" s="1">
        <f t="shared" ref="S67:S130" si="8">P67-R67</f>
        <v>3636</v>
      </c>
      <c r="T67" s="1">
        <v>0.35</v>
      </c>
      <c r="U67" s="1">
        <f t="shared" ref="U67:U130" si="9">S67*T67</f>
        <v>1272.5999999999999</v>
      </c>
      <c r="V67" s="1">
        <f t="shared" ref="V67:V130" si="10">S67-U67</f>
        <v>2363.4</v>
      </c>
      <c r="W67" s="4">
        <f t="shared" ref="W67:W130" si="11">(V67/S67)</f>
        <v>0.65</v>
      </c>
      <c r="X67" s="1" t="s">
        <v>92</v>
      </c>
      <c r="Y67" s="1" t="s">
        <v>81</v>
      </c>
      <c r="Z67" s="1" t="s">
        <v>41</v>
      </c>
      <c r="AA67" s="2">
        <v>45681</v>
      </c>
      <c r="AB67" s="1">
        <v>5</v>
      </c>
      <c r="AC67" s="1" t="s">
        <v>42</v>
      </c>
    </row>
    <row r="68" spans="1:29">
      <c r="A68" s="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c r="P68" s="1">
        <f t="shared" si="6"/>
        <v>3560</v>
      </c>
      <c r="Q68" s="1">
        <v>10</v>
      </c>
      <c r="R68" s="1">
        <f t="shared" si="7"/>
        <v>356</v>
      </c>
      <c r="S68" s="1">
        <f t="shared" si="8"/>
        <v>3204</v>
      </c>
      <c r="T68" s="1">
        <v>0.5</v>
      </c>
      <c r="U68" s="1">
        <f t="shared" si="9"/>
        <v>1602</v>
      </c>
      <c r="V68" s="1">
        <f t="shared" si="10"/>
        <v>1602</v>
      </c>
      <c r="W68" s="4">
        <f t="shared" si="11"/>
        <v>0.5</v>
      </c>
      <c r="X68" s="1" t="s">
        <v>65</v>
      </c>
      <c r="Y68" s="1" t="s">
        <v>81</v>
      </c>
      <c r="Z68" s="1" t="s">
        <v>41</v>
      </c>
      <c r="AA68" s="2">
        <v>45681</v>
      </c>
      <c r="AB68" s="1">
        <v>3</v>
      </c>
      <c r="AC68" s="1" t="s">
        <v>42</v>
      </c>
    </row>
    <row r="69" spans="1:29">
      <c r="A69" s="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c r="P69" s="1">
        <f t="shared" si="6"/>
        <v>1080</v>
      </c>
      <c r="Q69" s="1">
        <v>20</v>
      </c>
      <c r="R69" s="1">
        <f t="shared" si="7"/>
        <v>216</v>
      </c>
      <c r="S69" s="1">
        <f t="shared" si="8"/>
        <v>864</v>
      </c>
      <c r="T69" s="1">
        <v>0.45</v>
      </c>
      <c r="U69" s="1">
        <f t="shared" si="9"/>
        <v>388.8</v>
      </c>
      <c r="V69" s="1">
        <f t="shared" si="10"/>
        <v>475.2</v>
      </c>
      <c r="W69" s="4">
        <f t="shared" si="11"/>
        <v>0.54999999999999993</v>
      </c>
      <c r="X69" s="1" t="s">
        <v>50</v>
      </c>
      <c r="Y69" s="1" t="s">
        <v>81</v>
      </c>
      <c r="Z69" s="1" t="s">
        <v>41</v>
      </c>
      <c r="AA69" s="2">
        <v>45681</v>
      </c>
      <c r="AB69" s="1">
        <v>3</v>
      </c>
      <c r="AC69" s="1" t="s">
        <v>42</v>
      </c>
    </row>
    <row r="70" spans="1:29">
      <c r="A70" s="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c r="P70" s="1">
        <f t="shared" si="6"/>
        <v>57150</v>
      </c>
      <c r="Q70" s="1">
        <v>30</v>
      </c>
      <c r="R70" s="1">
        <f t="shared" si="7"/>
        <v>17145</v>
      </c>
      <c r="S70" s="1">
        <f t="shared" si="8"/>
        <v>40005</v>
      </c>
      <c r="T70" s="1">
        <v>0.52</v>
      </c>
      <c r="U70" s="1">
        <f t="shared" si="9"/>
        <v>20802.600000000002</v>
      </c>
      <c r="V70" s="1">
        <f t="shared" si="10"/>
        <v>19202.399999999998</v>
      </c>
      <c r="W70" s="4">
        <f t="shared" si="11"/>
        <v>0.47999999999999993</v>
      </c>
      <c r="X70" s="1" t="s">
        <v>39</v>
      </c>
      <c r="Y70" s="1" t="s">
        <v>81</v>
      </c>
      <c r="Z70" s="1" t="s">
        <v>41</v>
      </c>
      <c r="AA70" s="2">
        <v>45679</v>
      </c>
      <c r="AB70" s="1">
        <v>3</v>
      </c>
      <c r="AC70" s="1" t="s">
        <v>42</v>
      </c>
    </row>
    <row r="71" spans="1:29">
      <c r="A71" s="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c r="P71" s="1">
        <f t="shared" si="6"/>
        <v>3000</v>
      </c>
      <c r="Q71" s="1">
        <v>30</v>
      </c>
      <c r="R71" s="1">
        <f t="shared" si="7"/>
        <v>900</v>
      </c>
      <c r="S71" s="1">
        <f t="shared" si="8"/>
        <v>2100</v>
      </c>
      <c r="T71" s="1">
        <v>0.62</v>
      </c>
      <c r="U71" s="1">
        <f t="shared" si="9"/>
        <v>1302</v>
      </c>
      <c r="V71" s="1">
        <f t="shared" si="10"/>
        <v>798</v>
      </c>
      <c r="W71" s="4">
        <f t="shared" si="11"/>
        <v>0.38</v>
      </c>
      <c r="X71" s="1" t="s">
        <v>56</v>
      </c>
      <c r="Y71" s="1" t="s">
        <v>81</v>
      </c>
      <c r="Z71" s="1" t="s">
        <v>22</v>
      </c>
      <c r="AA71" s="1"/>
      <c r="AB71" s="1"/>
      <c r="AC71" s="1" t="s">
        <v>93</v>
      </c>
    </row>
    <row r="72" spans="1:29">
      <c r="A72" s="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c r="P72" s="1">
        <f t="shared" si="6"/>
        <v>11020</v>
      </c>
      <c r="Q72" s="1">
        <v>0</v>
      </c>
      <c r="R72" s="1">
        <f t="shared" si="7"/>
        <v>0</v>
      </c>
      <c r="S72" s="1">
        <f t="shared" si="8"/>
        <v>11020</v>
      </c>
      <c r="T72" s="1">
        <v>0.48</v>
      </c>
      <c r="U72" s="1">
        <f t="shared" si="9"/>
        <v>5289.5999999999995</v>
      </c>
      <c r="V72" s="1">
        <f t="shared" si="10"/>
        <v>5730.4000000000005</v>
      </c>
      <c r="W72" s="4">
        <f t="shared" si="11"/>
        <v>0.52</v>
      </c>
      <c r="X72" s="1" t="s">
        <v>56</v>
      </c>
      <c r="Y72" s="1" t="s">
        <v>40</v>
      </c>
      <c r="Z72" s="1" t="s">
        <v>66</v>
      </c>
      <c r="AA72" s="1"/>
      <c r="AB72" s="1"/>
      <c r="AC72" s="1" t="s">
        <v>42</v>
      </c>
    </row>
    <row r="73" spans="1:29">
      <c r="A73" s="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c r="P73" s="1">
        <f t="shared" si="6"/>
        <v>37400</v>
      </c>
      <c r="Q73" s="1">
        <v>0</v>
      </c>
      <c r="R73" s="1">
        <f t="shared" si="7"/>
        <v>0</v>
      </c>
      <c r="S73" s="1">
        <f t="shared" si="8"/>
        <v>37400</v>
      </c>
      <c r="T73" s="1">
        <v>0.48</v>
      </c>
      <c r="U73" s="1">
        <f t="shared" si="9"/>
        <v>17952</v>
      </c>
      <c r="V73" s="1">
        <f t="shared" si="10"/>
        <v>19448</v>
      </c>
      <c r="W73" s="4">
        <f t="shared" si="11"/>
        <v>0.52</v>
      </c>
      <c r="X73" s="1" t="s">
        <v>56</v>
      </c>
      <c r="Y73" s="1" t="s">
        <v>40</v>
      </c>
      <c r="Z73" s="1" t="s">
        <v>120</v>
      </c>
      <c r="AA73" s="1"/>
      <c r="AB73" s="1"/>
      <c r="AC73" s="1" t="s">
        <v>42</v>
      </c>
    </row>
    <row r="74" spans="1:29">
      <c r="A74" s="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c r="P74" s="1">
        <f t="shared" si="6"/>
        <v>23500</v>
      </c>
      <c r="Q74" s="1">
        <v>5</v>
      </c>
      <c r="R74" s="1">
        <f t="shared" si="7"/>
        <v>1175</v>
      </c>
      <c r="S74" s="1">
        <f t="shared" si="8"/>
        <v>22325</v>
      </c>
      <c r="T74" s="1">
        <v>0.47</v>
      </c>
      <c r="U74" s="1">
        <f t="shared" si="9"/>
        <v>10492.75</v>
      </c>
      <c r="V74" s="1">
        <f t="shared" si="10"/>
        <v>11832.25</v>
      </c>
      <c r="W74" s="4">
        <f t="shared" si="11"/>
        <v>0.53</v>
      </c>
      <c r="X74" s="1" t="s">
        <v>104</v>
      </c>
      <c r="Y74" s="1" t="s">
        <v>40</v>
      </c>
      <c r="Z74" s="1" t="s">
        <v>120</v>
      </c>
      <c r="AA74" s="1"/>
      <c r="AB74" s="1"/>
      <c r="AC74" s="1" t="s">
        <v>42</v>
      </c>
    </row>
    <row r="75" spans="1:29">
      <c r="A75" s="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c r="P75" s="1">
        <f t="shared" si="6"/>
        <v>3400</v>
      </c>
      <c r="Q75" s="1">
        <v>5</v>
      </c>
      <c r="R75" s="1">
        <f t="shared" si="7"/>
        <v>170</v>
      </c>
      <c r="S75" s="1">
        <f t="shared" si="8"/>
        <v>3230</v>
      </c>
      <c r="T75" s="1">
        <v>0.35</v>
      </c>
      <c r="U75" s="1">
        <f t="shared" si="9"/>
        <v>1130.5</v>
      </c>
      <c r="V75" s="1">
        <f t="shared" si="10"/>
        <v>2099.5</v>
      </c>
      <c r="W75" s="4">
        <f t="shared" si="11"/>
        <v>0.65</v>
      </c>
      <c r="X75" s="1" t="s">
        <v>39</v>
      </c>
      <c r="Y75" s="1" t="s">
        <v>40</v>
      </c>
      <c r="Z75" s="1" t="s">
        <v>41</v>
      </c>
      <c r="AA75" s="2">
        <v>45682</v>
      </c>
      <c r="AB75" s="1">
        <v>5</v>
      </c>
      <c r="AC75" s="1" t="s">
        <v>42</v>
      </c>
    </row>
    <row r="76" spans="1:29">
      <c r="A76" s="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c r="P76" s="1">
        <f t="shared" si="6"/>
        <v>10280</v>
      </c>
      <c r="Q76" s="1">
        <v>30</v>
      </c>
      <c r="R76" s="1">
        <f t="shared" si="7"/>
        <v>3084</v>
      </c>
      <c r="S76" s="1">
        <f t="shared" si="8"/>
        <v>7196</v>
      </c>
      <c r="T76" s="1">
        <v>0.52</v>
      </c>
      <c r="U76" s="1">
        <f t="shared" si="9"/>
        <v>3741.92</v>
      </c>
      <c r="V76" s="1">
        <f t="shared" si="10"/>
        <v>3454.08</v>
      </c>
      <c r="W76" s="4">
        <f t="shared" si="11"/>
        <v>0.48</v>
      </c>
      <c r="X76" s="1" t="s">
        <v>39</v>
      </c>
      <c r="Y76" s="1" t="s">
        <v>40</v>
      </c>
      <c r="Z76" s="1" t="s">
        <v>41</v>
      </c>
      <c r="AA76" s="2">
        <v>45682</v>
      </c>
      <c r="AB76" s="1">
        <v>5</v>
      </c>
      <c r="AC76" s="1" t="s">
        <v>42</v>
      </c>
    </row>
    <row r="77" spans="1:29">
      <c r="A77" s="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c r="P77" s="1">
        <f t="shared" si="6"/>
        <v>520</v>
      </c>
      <c r="Q77" s="1">
        <v>25</v>
      </c>
      <c r="R77" s="1">
        <f t="shared" si="7"/>
        <v>130</v>
      </c>
      <c r="S77" s="1">
        <f t="shared" si="8"/>
        <v>390</v>
      </c>
      <c r="T77" s="1">
        <v>0.62</v>
      </c>
      <c r="U77" s="1">
        <f t="shared" si="9"/>
        <v>241.8</v>
      </c>
      <c r="V77" s="1">
        <f t="shared" si="10"/>
        <v>148.19999999999999</v>
      </c>
      <c r="W77" s="4">
        <f t="shared" si="11"/>
        <v>0.37999999999999995</v>
      </c>
      <c r="X77" s="1" t="s">
        <v>147</v>
      </c>
      <c r="Y77" s="1" t="s">
        <v>81</v>
      </c>
      <c r="Z77" s="1" t="s">
        <v>120</v>
      </c>
      <c r="AA77" s="1"/>
      <c r="AB77" s="1"/>
      <c r="AC77" s="1" t="s">
        <v>42</v>
      </c>
    </row>
    <row r="78" spans="1:29">
      <c r="A78" s="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c r="P78" s="1">
        <f t="shared" si="6"/>
        <v>2000</v>
      </c>
      <c r="Q78" s="1">
        <v>0</v>
      </c>
      <c r="R78" s="1">
        <f t="shared" si="7"/>
        <v>0</v>
      </c>
      <c r="S78" s="1">
        <f t="shared" si="8"/>
        <v>2000</v>
      </c>
      <c r="T78" s="1">
        <v>0.35</v>
      </c>
      <c r="U78" s="1">
        <f t="shared" si="9"/>
        <v>700</v>
      </c>
      <c r="V78" s="1">
        <f t="shared" si="10"/>
        <v>1300</v>
      </c>
      <c r="W78" s="4">
        <f t="shared" si="11"/>
        <v>0.65</v>
      </c>
      <c r="X78" s="1" t="s">
        <v>104</v>
      </c>
      <c r="Y78" s="1" t="s">
        <v>72</v>
      </c>
      <c r="Z78" s="1" t="s">
        <v>41</v>
      </c>
      <c r="AA78" s="2">
        <v>45686</v>
      </c>
      <c r="AB78" s="1">
        <v>4</v>
      </c>
      <c r="AC78" s="1" t="s">
        <v>42</v>
      </c>
    </row>
    <row r="79" spans="1:29">
      <c r="A79" s="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c r="P79" s="1">
        <f t="shared" si="6"/>
        <v>840</v>
      </c>
      <c r="Q79" s="1">
        <v>10</v>
      </c>
      <c r="R79" s="1">
        <f t="shared" si="7"/>
        <v>84</v>
      </c>
      <c r="S79" s="1">
        <f t="shared" si="8"/>
        <v>756</v>
      </c>
      <c r="T79" s="1">
        <v>0.45</v>
      </c>
      <c r="U79" s="1">
        <f t="shared" si="9"/>
        <v>340.2</v>
      </c>
      <c r="V79" s="1">
        <f t="shared" si="10"/>
        <v>415.8</v>
      </c>
      <c r="W79" s="4">
        <f t="shared" si="11"/>
        <v>0.55000000000000004</v>
      </c>
      <c r="X79" s="1" t="s">
        <v>147</v>
      </c>
      <c r="Y79" s="1" t="s">
        <v>57</v>
      </c>
      <c r="Z79" s="1" t="s">
        <v>120</v>
      </c>
      <c r="AA79" s="1"/>
      <c r="AB79" s="1"/>
      <c r="AC79" s="1" t="s">
        <v>42</v>
      </c>
    </row>
    <row r="80" spans="1:29">
      <c r="A80" s="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c r="P80" s="1">
        <f t="shared" si="6"/>
        <v>2100</v>
      </c>
      <c r="Q80" s="1">
        <v>25</v>
      </c>
      <c r="R80" s="1">
        <f t="shared" si="7"/>
        <v>525</v>
      </c>
      <c r="S80" s="1">
        <f t="shared" si="8"/>
        <v>1575</v>
      </c>
      <c r="T80" s="1">
        <v>0.35</v>
      </c>
      <c r="U80" s="1">
        <f t="shared" si="9"/>
        <v>551.25</v>
      </c>
      <c r="V80" s="1">
        <f t="shared" si="10"/>
        <v>1023.75</v>
      </c>
      <c r="W80" s="4">
        <f t="shared" si="11"/>
        <v>0.65</v>
      </c>
      <c r="X80" s="1" t="s">
        <v>50</v>
      </c>
      <c r="Y80" s="1" t="s">
        <v>72</v>
      </c>
      <c r="Z80" s="1" t="s">
        <v>41</v>
      </c>
      <c r="AA80" s="2">
        <v>45681</v>
      </c>
      <c r="AB80" s="1">
        <v>3</v>
      </c>
      <c r="AC80" s="1" t="s">
        <v>42</v>
      </c>
    </row>
    <row r="81" spans="1:29">
      <c r="A81" s="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c r="P81" s="1">
        <f t="shared" si="6"/>
        <v>149240</v>
      </c>
      <c r="Q81" s="1">
        <v>15</v>
      </c>
      <c r="R81" s="1">
        <f t="shared" si="7"/>
        <v>22386</v>
      </c>
      <c r="S81" s="1">
        <f t="shared" si="8"/>
        <v>126854</v>
      </c>
      <c r="T81" s="1">
        <v>0.57999999999999996</v>
      </c>
      <c r="U81" s="1">
        <f t="shared" si="9"/>
        <v>73575.319999999992</v>
      </c>
      <c r="V81" s="1">
        <f t="shared" si="10"/>
        <v>53278.680000000008</v>
      </c>
      <c r="W81" s="4">
        <f t="shared" si="11"/>
        <v>0.42000000000000004</v>
      </c>
      <c r="X81" s="1" t="s">
        <v>65</v>
      </c>
      <c r="Y81" s="1" t="s">
        <v>57</v>
      </c>
      <c r="Z81" s="1" t="s">
        <v>120</v>
      </c>
      <c r="AA81" s="1"/>
      <c r="AB81" s="1"/>
      <c r="AC81" s="1" t="s">
        <v>42</v>
      </c>
    </row>
    <row r="82" spans="1:29">
      <c r="A82" s="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c r="P82" s="1">
        <f t="shared" si="6"/>
        <v>14600</v>
      </c>
      <c r="Q82" s="1">
        <v>0</v>
      </c>
      <c r="R82" s="1">
        <f t="shared" si="7"/>
        <v>0</v>
      </c>
      <c r="S82" s="1">
        <f t="shared" si="8"/>
        <v>14600</v>
      </c>
      <c r="T82" s="1">
        <v>0.5</v>
      </c>
      <c r="U82" s="1">
        <f t="shared" si="9"/>
        <v>7300</v>
      </c>
      <c r="V82" s="1">
        <f t="shared" si="10"/>
        <v>7300</v>
      </c>
      <c r="W82" s="4">
        <f t="shared" si="11"/>
        <v>0.5</v>
      </c>
      <c r="X82" s="1" t="s">
        <v>50</v>
      </c>
      <c r="Y82" s="1" t="s">
        <v>81</v>
      </c>
      <c r="Z82" s="1" t="s">
        <v>41</v>
      </c>
      <c r="AA82" s="2">
        <v>45682</v>
      </c>
      <c r="AB82" s="1">
        <v>3</v>
      </c>
      <c r="AC82" s="1" t="s">
        <v>42</v>
      </c>
    </row>
    <row r="83" spans="1:29">
      <c r="A83" s="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c r="P83" s="1">
        <f t="shared" si="6"/>
        <v>9650</v>
      </c>
      <c r="Q83" s="1">
        <v>15</v>
      </c>
      <c r="R83" s="1">
        <f t="shared" si="7"/>
        <v>1447.5</v>
      </c>
      <c r="S83" s="1">
        <f t="shared" si="8"/>
        <v>8202.5</v>
      </c>
      <c r="T83" s="1">
        <v>0.5</v>
      </c>
      <c r="U83" s="1">
        <f t="shared" si="9"/>
        <v>4101.25</v>
      </c>
      <c r="V83" s="1">
        <f t="shared" si="10"/>
        <v>4101.25</v>
      </c>
      <c r="W83" s="4">
        <f t="shared" si="11"/>
        <v>0.5</v>
      </c>
      <c r="X83" s="1" t="s">
        <v>104</v>
      </c>
      <c r="Y83" s="1" t="s">
        <v>40</v>
      </c>
      <c r="Z83" s="1" t="s">
        <v>41</v>
      </c>
      <c r="AA83" s="2">
        <v>45686</v>
      </c>
      <c r="AB83" s="1">
        <v>3</v>
      </c>
      <c r="AC83" s="1" t="s">
        <v>42</v>
      </c>
    </row>
    <row r="84" spans="1:29">
      <c r="A84" s="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c r="P84" s="1">
        <f t="shared" si="6"/>
        <v>2780</v>
      </c>
      <c r="Q84" s="1">
        <v>15</v>
      </c>
      <c r="R84" s="1">
        <f t="shared" si="7"/>
        <v>417</v>
      </c>
      <c r="S84" s="1">
        <f t="shared" si="8"/>
        <v>2363</v>
      </c>
      <c r="T84" s="1">
        <v>0.5</v>
      </c>
      <c r="U84" s="1">
        <f t="shared" si="9"/>
        <v>1181.5</v>
      </c>
      <c r="V84" s="1">
        <f t="shared" si="10"/>
        <v>1181.5</v>
      </c>
      <c r="W84" s="4">
        <f t="shared" si="11"/>
        <v>0.5</v>
      </c>
      <c r="X84" s="1" t="s">
        <v>147</v>
      </c>
      <c r="Y84" s="1" t="s">
        <v>40</v>
      </c>
      <c r="Z84" s="1" t="s">
        <v>41</v>
      </c>
      <c r="AA84" s="2">
        <v>45684</v>
      </c>
      <c r="AB84" s="1">
        <v>4</v>
      </c>
      <c r="AC84" s="1" t="s">
        <v>42</v>
      </c>
    </row>
    <row r="85" spans="1:29">
      <c r="A85" s="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c r="P85" s="1">
        <f t="shared" si="6"/>
        <v>1300</v>
      </c>
      <c r="Q85" s="1">
        <v>0</v>
      </c>
      <c r="R85" s="1">
        <f t="shared" si="7"/>
        <v>0</v>
      </c>
      <c r="S85" s="1">
        <f t="shared" si="8"/>
        <v>1300</v>
      </c>
      <c r="T85" s="1">
        <v>0.62</v>
      </c>
      <c r="U85" s="1">
        <f t="shared" si="9"/>
        <v>806</v>
      </c>
      <c r="V85" s="1">
        <f t="shared" si="10"/>
        <v>494</v>
      </c>
      <c r="W85" s="4">
        <f t="shared" si="11"/>
        <v>0.38</v>
      </c>
      <c r="X85" s="1" t="s">
        <v>92</v>
      </c>
      <c r="Y85" s="1" t="s">
        <v>57</v>
      </c>
      <c r="Z85" s="1" t="s">
        <v>22</v>
      </c>
      <c r="AA85" s="1"/>
      <c r="AB85" s="1"/>
      <c r="AC85" s="1" t="s">
        <v>93</v>
      </c>
    </row>
    <row r="86" spans="1:29">
      <c r="A86" s="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c r="P86" s="1">
        <f t="shared" si="6"/>
        <v>263310</v>
      </c>
      <c r="Q86" s="1">
        <v>5</v>
      </c>
      <c r="R86" s="1">
        <f t="shared" si="7"/>
        <v>13165.5</v>
      </c>
      <c r="S86" s="1">
        <f t="shared" si="8"/>
        <v>250144.5</v>
      </c>
      <c r="T86" s="1">
        <v>0.57999999999999996</v>
      </c>
      <c r="U86" s="1">
        <f t="shared" si="9"/>
        <v>145083.81</v>
      </c>
      <c r="V86" s="1">
        <f t="shared" si="10"/>
        <v>105060.69</v>
      </c>
      <c r="W86" s="4">
        <f t="shared" si="11"/>
        <v>0.42</v>
      </c>
      <c r="X86" s="1" t="s">
        <v>104</v>
      </c>
      <c r="Y86" s="1" t="s">
        <v>40</v>
      </c>
      <c r="Z86" s="1" t="s">
        <v>120</v>
      </c>
      <c r="AA86" s="1"/>
      <c r="AB86" s="1"/>
      <c r="AC86" s="1" t="s">
        <v>42</v>
      </c>
    </row>
    <row r="87" spans="1:29">
      <c r="A87" s="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c r="P87" s="1">
        <f t="shared" si="6"/>
        <v>2480</v>
      </c>
      <c r="Q87" s="1">
        <v>10</v>
      </c>
      <c r="R87" s="1">
        <f t="shared" si="7"/>
        <v>248</v>
      </c>
      <c r="S87" s="1">
        <f t="shared" si="8"/>
        <v>2232</v>
      </c>
      <c r="T87" s="1">
        <v>0.48</v>
      </c>
      <c r="U87" s="1">
        <f t="shared" si="9"/>
        <v>1071.3599999999999</v>
      </c>
      <c r="V87" s="1">
        <f t="shared" si="10"/>
        <v>1160.6400000000001</v>
      </c>
      <c r="W87" s="4">
        <f t="shared" si="11"/>
        <v>0.52</v>
      </c>
      <c r="X87" s="1" t="s">
        <v>50</v>
      </c>
      <c r="Y87" s="1" t="s">
        <v>57</v>
      </c>
      <c r="Z87" s="1" t="s">
        <v>41</v>
      </c>
      <c r="AA87" s="2">
        <v>45684</v>
      </c>
      <c r="AB87" s="1">
        <v>3</v>
      </c>
      <c r="AC87" s="1" t="s">
        <v>42</v>
      </c>
    </row>
    <row r="88" spans="1:29">
      <c r="A88" s="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c r="P88" s="1">
        <f t="shared" si="6"/>
        <v>11680</v>
      </c>
      <c r="Q88" s="1">
        <v>0</v>
      </c>
      <c r="R88" s="1">
        <f t="shared" si="7"/>
        <v>0</v>
      </c>
      <c r="S88" s="1">
        <f t="shared" si="8"/>
        <v>11680</v>
      </c>
      <c r="T88" s="1">
        <v>0.47</v>
      </c>
      <c r="U88" s="1">
        <f t="shared" si="9"/>
        <v>5489.5999999999995</v>
      </c>
      <c r="V88" s="1">
        <f t="shared" si="10"/>
        <v>6190.4000000000005</v>
      </c>
      <c r="W88" s="4">
        <f t="shared" si="11"/>
        <v>0.53</v>
      </c>
      <c r="X88" s="1" t="s">
        <v>147</v>
      </c>
      <c r="Y88" s="1" t="s">
        <v>81</v>
      </c>
      <c r="Z88" s="1" t="s">
        <v>41</v>
      </c>
      <c r="AA88" s="2">
        <v>45688</v>
      </c>
      <c r="AB88" s="1">
        <v>4</v>
      </c>
      <c r="AC88" s="1" t="s">
        <v>42</v>
      </c>
    </row>
    <row r="89" spans="1:29">
      <c r="A89" s="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c r="P89" s="1">
        <f t="shared" si="6"/>
        <v>4440</v>
      </c>
      <c r="Q89" s="1">
        <v>0</v>
      </c>
      <c r="R89" s="1">
        <f t="shared" si="7"/>
        <v>0</v>
      </c>
      <c r="S89" s="1">
        <f t="shared" si="8"/>
        <v>4440</v>
      </c>
      <c r="T89" s="1">
        <v>0.35</v>
      </c>
      <c r="U89" s="1">
        <f t="shared" si="9"/>
        <v>1554</v>
      </c>
      <c r="V89" s="1">
        <f t="shared" si="10"/>
        <v>2886</v>
      </c>
      <c r="W89" s="4">
        <f t="shared" si="11"/>
        <v>0.65</v>
      </c>
      <c r="X89" s="1" t="s">
        <v>104</v>
      </c>
      <c r="Y89" s="1" t="s">
        <v>72</v>
      </c>
      <c r="Z89" s="1" t="s">
        <v>66</v>
      </c>
      <c r="AA89" s="1"/>
      <c r="AB89" s="1"/>
      <c r="AC89" s="1" t="s">
        <v>42</v>
      </c>
    </row>
    <row r="90" spans="1:29">
      <c r="A90" s="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c r="P90" s="1">
        <f t="shared" si="6"/>
        <v>7180</v>
      </c>
      <c r="Q90" s="1">
        <v>30</v>
      </c>
      <c r="R90" s="1">
        <f t="shared" si="7"/>
        <v>2154</v>
      </c>
      <c r="S90" s="1">
        <f t="shared" si="8"/>
        <v>5026</v>
      </c>
      <c r="T90" s="1">
        <v>0.5</v>
      </c>
      <c r="U90" s="1">
        <f t="shared" si="9"/>
        <v>2513</v>
      </c>
      <c r="V90" s="1">
        <f t="shared" si="10"/>
        <v>2513</v>
      </c>
      <c r="W90" s="4">
        <f t="shared" si="11"/>
        <v>0.5</v>
      </c>
      <c r="X90" s="1" t="s">
        <v>65</v>
      </c>
      <c r="Y90" s="1" t="s">
        <v>40</v>
      </c>
      <c r="Z90" s="1" t="s">
        <v>41</v>
      </c>
      <c r="AA90" s="2">
        <v>45688</v>
      </c>
      <c r="AB90" s="1">
        <v>3</v>
      </c>
      <c r="AC90" s="1" t="s">
        <v>42</v>
      </c>
    </row>
    <row r="91" spans="1:29">
      <c r="A91" s="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c r="P91" s="1">
        <f t="shared" si="6"/>
        <v>4050</v>
      </c>
      <c r="Q91" s="1">
        <v>0</v>
      </c>
      <c r="R91" s="1">
        <f t="shared" si="7"/>
        <v>0</v>
      </c>
      <c r="S91" s="1">
        <f t="shared" si="8"/>
        <v>4050</v>
      </c>
      <c r="T91" s="1">
        <v>0.35</v>
      </c>
      <c r="U91" s="1">
        <f t="shared" si="9"/>
        <v>1417.5</v>
      </c>
      <c r="V91" s="1">
        <f t="shared" si="10"/>
        <v>2632.5</v>
      </c>
      <c r="W91" s="4">
        <f t="shared" si="11"/>
        <v>0.65</v>
      </c>
      <c r="X91" s="1" t="s">
        <v>104</v>
      </c>
      <c r="Y91" s="1" t="s">
        <v>57</v>
      </c>
      <c r="Z91" s="1" t="s">
        <v>22</v>
      </c>
      <c r="AA91" s="1"/>
      <c r="AB91" s="1"/>
      <c r="AC91" s="1" t="s">
        <v>93</v>
      </c>
    </row>
    <row r="92" spans="1:29">
      <c r="A92" s="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c r="P92" s="1">
        <f t="shared" si="6"/>
        <v>7020</v>
      </c>
      <c r="Q92" s="1">
        <v>5</v>
      </c>
      <c r="R92" s="1">
        <f t="shared" si="7"/>
        <v>351</v>
      </c>
      <c r="S92" s="1">
        <f t="shared" si="8"/>
        <v>6669</v>
      </c>
      <c r="T92" s="1">
        <v>0.47</v>
      </c>
      <c r="U92" s="1">
        <f t="shared" si="9"/>
        <v>3134.43</v>
      </c>
      <c r="V92" s="1">
        <f t="shared" si="10"/>
        <v>3534.57</v>
      </c>
      <c r="W92" s="4">
        <f t="shared" si="11"/>
        <v>0.53</v>
      </c>
      <c r="X92" s="1" t="s">
        <v>147</v>
      </c>
      <c r="Y92" s="1" t="s">
        <v>81</v>
      </c>
      <c r="Z92" s="1" t="s">
        <v>41</v>
      </c>
      <c r="AA92" s="2">
        <v>45683</v>
      </c>
      <c r="AB92" s="1">
        <v>3</v>
      </c>
      <c r="AC92" s="1" t="s">
        <v>42</v>
      </c>
    </row>
    <row r="93" spans="1:29">
      <c r="A93" s="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c r="P93" s="1">
        <f t="shared" si="6"/>
        <v>11760</v>
      </c>
      <c r="Q93" s="1">
        <v>10</v>
      </c>
      <c r="R93" s="1">
        <f t="shared" si="7"/>
        <v>1176</v>
      </c>
      <c r="S93" s="1">
        <f t="shared" si="8"/>
        <v>10584</v>
      </c>
      <c r="T93" s="1">
        <v>0.47</v>
      </c>
      <c r="U93" s="1">
        <f t="shared" si="9"/>
        <v>4974.4799999999996</v>
      </c>
      <c r="V93" s="1">
        <f t="shared" si="10"/>
        <v>5609.52</v>
      </c>
      <c r="W93" s="4">
        <f t="shared" si="11"/>
        <v>0.53</v>
      </c>
      <c r="X93" s="1" t="s">
        <v>92</v>
      </c>
      <c r="Y93" s="1" t="s">
        <v>57</v>
      </c>
      <c r="Z93" s="1" t="s">
        <v>41</v>
      </c>
      <c r="AA93" s="2">
        <v>45684</v>
      </c>
      <c r="AB93" s="1">
        <v>3</v>
      </c>
      <c r="AC93" s="1" t="s">
        <v>42</v>
      </c>
    </row>
    <row r="94" spans="1:29">
      <c r="A94" s="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c r="P94" s="1">
        <f t="shared" si="6"/>
        <v>4200</v>
      </c>
      <c r="Q94" s="1">
        <v>20</v>
      </c>
      <c r="R94" s="1">
        <f t="shared" si="7"/>
        <v>840</v>
      </c>
      <c r="S94" s="1">
        <f t="shared" si="8"/>
        <v>3360</v>
      </c>
      <c r="T94" s="1">
        <v>0.48</v>
      </c>
      <c r="U94" s="1">
        <f t="shared" si="9"/>
        <v>1612.8</v>
      </c>
      <c r="V94" s="1">
        <f t="shared" si="10"/>
        <v>1747.2</v>
      </c>
      <c r="W94" s="4">
        <f t="shared" si="11"/>
        <v>0.52</v>
      </c>
      <c r="X94" s="1" t="s">
        <v>50</v>
      </c>
      <c r="Y94" s="1" t="s">
        <v>40</v>
      </c>
      <c r="Z94" s="1" t="s">
        <v>41</v>
      </c>
      <c r="AA94" s="2">
        <v>45684</v>
      </c>
      <c r="AB94" s="1">
        <v>5</v>
      </c>
      <c r="AC94" s="1" t="s">
        <v>42</v>
      </c>
    </row>
    <row r="95" spans="1:29">
      <c r="A95" s="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c r="P95" s="1">
        <f t="shared" si="6"/>
        <v>480</v>
      </c>
      <c r="Q95" s="1">
        <v>10</v>
      </c>
      <c r="R95" s="1">
        <f t="shared" si="7"/>
        <v>48</v>
      </c>
      <c r="S95" s="1">
        <f t="shared" si="8"/>
        <v>432</v>
      </c>
      <c r="T95" s="1">
        <v>0.62</v>
      </c>
      <c r="U95" s="1">
        <f t="shared" si="9"/>
        <v>267.83999999999997</v>
      </c>
      <c r="V95" s="1">
        <f t="shared" si="10"/>
        <v>164.16000000000003</v>
      </c>
      <c r="W95" s="4">
        <f t="shared" si="11"/>
        <v>0.38000000000000006</v>
      </c>
      <c r="X95" s="1" t="s">
        <v>92</v>
      </c>
      <c r="Y95" s="1" t="s">
        <v>72</v>
      </c>
      <c r="Z95" s="1" t="s">
        <v>41</v>
      </c>
      <c r="AA95" s="2">
        <v>45686</v>
      </c>
      <c r="AB95" s="1">
        <v>4</v>
      </c>
      <c r="AC95" s="1" t="s">
        <v>42</v>
      </c>
    </row>
    <row r="96" spans="1:29">
      <c r="A96" s="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c r="P96" s="1">
        <f t="shared" si="6"/>
        <v>780</v>
      </c>
      <c r="Q96" s="1">
        <v>5</v>
      </c>
      <c r="R96" s="1">
        <f t="shared" si="7"/>
        <v>39</v>
      </c>
      <c r="S96" s="1">
        <f t="shared" si="8"/>
        <v>741</v>
      </c>
      <c r="T96" s="1">
        <v>0.45</v>
      </c>
      <c r="U96" s="1">
        <f t="shared" si="9"/>
        <v>333.45</v>
      </c>
      <c r="V96" s="1">
        <f t="shared" si="10"/>
        <v>407.55</v>
      </c>
      <c r="W96" s="4">
        <f t="shared" si="11"/>
        <v>0.55000000000000004</v>
      </c>
      <c r="X96" s="1" t="s">
        <v>92</v>
      </c>
      <c r="Y96" s="1" t="s">
        <v>81</v>
      </c>
      <c r="Z96" s="1" t="s">
        <v>22</v>
      </c>
      <c r="AA96" s="1"/>
      <c r="AB96" s="1"/>
      <c r="AC96" s="1" t="s">
        <v>93</v>
      </c>
    </row>
    <row r="97" spans="1:29">
      <c r="A97" s="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c r="P97" s="1">
        <f t="shared" si="6"/>
        <v>15400</v>
      </c>
      <c r="Q97" s="1">
        <v>0</v>
      </c>
      <c r="R97" s="1">
        <f t="shared" si="7"/>
        <v>0</v>
      </c>
      <c r="S97" s="1">
        <f t="shared" si="8"/>
        <v>15400</v>
      </c>
      <c r="T97" s="1">
        <v>0.5</v>
      </c>
      <c r="U97" s="1">
        <f t="shared" si="9"/>
        <v>7700</v>
      </c>
      <c r="V97" s="1">
        <f t="shared" si="10"/>
        <v>7700</v>
      </c>
      <c r="W97" s="4">
        <f t="shared" si="11"/>
        <v>0.5</v>
      </c>
      <c r="X97" s="1" t="s">
        <v>50</v>
      </c>
      <c r="Y97" s="1" t="s">
        <v>72</v>
      </c>
      <c r="Z97" s="1" t="s">
        <v>41</v>
      </c>
      <c r="AA97" s="2">
        <v>45690</v>
      </c>
      <c r="AB97" s="1">
        <v>3</v>
      </c>
      <c r="AC97" s="1" t="s">
        <v>42</v>
      </c>
    </row>
    <row r="98" spans="1:29">
      <c r="A98" s="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c r="P98" s="1">
        <f t="shared" si="6"/>
        <v>29100</v>
      </c>
      <c r="Q98" s="1">
        <v>30</v>
      </c>
      <c r="R98" s="1">
        <f t="shared" si="7"/>
        <v>8730</v>
      </c>
      <c r="S98" s="1">
        <f t="shared" si="8"/>
        <v>20370</v>
      </c>
      <c r="T98" s="1">
        <v>0.5</v>
      </c>
      <c r="U98" s="1">
        <f t="shared" si="9"/>
        <v>10185</v>
      </c>
      <c r="V98" s="1">
        <f t="shared" si="10"/>
        <v>10185</v>
      </c>
      <c r="W98" s="4">
        <f t="shared" si="11"/>
        <v>0.5</v>
      </c>
      <c r="X98" s="1" t="s">
        <v>56</v>
      </c>
      <c r="Y98" s="1" t="s">
        <v>57</v>
      </c>
      <c r="Z98" s="1" t="s">
        <v>41</v>
      </c>
      <c r="AA98" s="2">
        <v>45691</v>
      </c>
      <c r="AB98" s="1">
        <v>3</v>
      </c>
      <c r="AC98" s="1" t="s">
        <v>42</v>
      </c>
    </row>
    <row r="99" spans="1:29">
      <c r="A99" s="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c r="P99" s="1">
        <f t="shared" si="6"/>
        <v>28120</v>
      </c>
      <c r="Q99" s="1">
        <v>10</v>
      </c>
      <c r="R99" s="1">
        <f t="shared" si="7"/>
        <v>2812</v>
      </c>
      <c r="S99" s="1">
        <f t="shared" si="8"/>
        <v>25308</v>
      </c>
      <c r="T99" s="1">
        <v>0.52</v>
      </c>
      <c r="U99" s="1">
        <f t="shared" si="9"/>
        <v>13160.16</v>
      </c>
      <c r="V99" s="1">
        <f t="shared" si="10"/>
        <v>12147.84</v>
      </c>
      <c r="W99" s="4">
        <f t="shared" si="11"/>
        <v>0.48</v>
      </c>
      <c r="X99" s="1" t="s">
        <v>50</v>
      </c>
      <c r="Y99" s="1" t="s">
        <v>57</v>
      </c>
      <c r="Z99" s="1" t="s">
        <v>22</v>
      </c>
      <c r="AA99" s="1"/>
      <c r="AB99" s="1"/>
      <c r="AC99" s="1" t="s">
        <v>93</v>
      </c>
    </row>
    <row r="100" spans="1:29">
      <c r="A100" s="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c r="P100" s="1">
        <f t="shared" si="6"/>
        <v>4160</v>
      </c>
      <c r="Q100" s="1">
        <v>15</v>
      </c>
      <c r="R100" s="1">
        <f t="shared" si="7"/>
        <v>624</v>
      </c>
      <c r="S100" s="1">
        <f t="shared" si="8"/>
        <v>3536</v>
      </c>
      <c r="T100" s="1">
        <v>0.45</v>
      </c>
      <c r="U100" s="1">
        <f t="shared" si="9"/>
        <v>1591.2</v>
      </c>
      <c r="V100" s="1">
        <f t="shared" si="10"/>
        <v>1944.8</v>
      </c>
      <c r="W100" s="4">
        <f t="shared" si="11"/>
        <v>0.54999999999999993</v>
      </c>
      <c r="X100" s="1" t="s">
        <v>50</v>
      </c>
      <c r="Y100" s="1" t="s">
        <v>40</v>
      </c>
      <c r="Z100" s="1" t="s">
        <v>22</v>
      </c>
      <c r="AA100" s="1"/>
      <c r="AB100" s="1"/>
      <c r="AC100" s="1" t="s">
        <v>93</v>
      </c>
    </row>
    <row r="101" spans="1:29">
      <c r="A101" s="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c r="P101" s="1">
        <f t="shared" si="6"/>
        <v>1040</v>
      </c>
      <c r="Q101" s="1">
        <v>20</v>
      </c>
      <c r="R101" s="1">
        <f t="shared" si="7"/>
        <v>208</v>
      </c>
      <c r="S101" s="1">
        <f t="shared" si="8"/>
        <v>832</v>
      </c>
      <c r="T101" s="1">
        <v>0.45</v>
      </c>
      <c r="U101" s="1">
        <f t="shared" si="9"/>
        <v>374.40000000000003</v>
      </c>
      <c r="V101" s="1">
        <f t="shared" si="10"/>
        <v>457.59999999999997</v>
      </c>
      <c r="W101" s="4">
        <f t="shared" si="11"/>
        <v>0.54999999999999993</v>
      </c>
      <c r="X101" s="1" t="s">
        <v>39</v>
      </c>
      <c r="Y101" s="1" t="s">
        <v>72</v>
      </c>
      <c r="Z101" s="1" t="s">
        <v>41</v>
      </c>
      <c r="AA101" s="2">
        <v>45687</v>
      </c>
      <c r="AB101" s="1">
        <v>5</v>
      </c>
      <c r="AC101" s="1" t="s">
        <v>42</v>
      </c>
    </row>
    <row r="102" spans="1:29">
      <c r="A102" s="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c r="P102" s="1">
        <f t="shared" si="6"/>
        <v>6090</v>
      </c>
      <c r="Q102" s="1">
        <v>10</v>
      </c>
      <c r="R102" s="1">
        <f t="shared" si="7"/>
        <v>609</v>
      </c>
      <c r="S102" s="1">
        <f t="shared" si="8"/>
        <v>5481</v>
      </c>
      <c r="T102" s="1">
        <v>0.45</v>
      </c>
      <c r="U102" s="1">
        <f t="shared" si="9"/>
        <v>2466.4500000000003</v>
      </c>
      <c r="V102" s="1">
        <f t="shared" si="10"/>
        <v>3014.5499999999997</v>
      </c>
      <c r="W102" s="4">
        <f t="shared" si="11"/>
        <v>0.54999999999999993</v>
      </c>
      <c r="X102" s="1" t="s">
        <v>50</v>
      </c>
      <c r="Y102" s="1" t="s">
        <v>40</v>
      </c>
      <c r="Z102" s="1" t="s">
        <v>120</v>
      </c>
      <c r="AA102" s="1"/>
      <c r="AB102" s="1"/>
      <c r="AC102" s="1" t="s">
        <v>42</v>
      </c>
    </row>
    <row r="103" spans="1:29">
      <c r="A103" s="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c r="P103" s="1">
        <f t="shared" si="6"/>
        <v>30650</v>
      </c>
      <c r="Q103" s="1">
        <v>0</v>
      </c>
      <c r="R103" s="1">
        <f t="shared" si="7"/>
        <v>0</v>
      </c>
      <c r="S103" s="1">
        <f t="shared" si="8"/>
        <v>30650</v>
      </c>
      <c r="T103" s="1">
        <v>0.48</v>
      </c>
      <c r="U103" s="1">
        <f t="shared" si="9"/>
        <v>14712</v>
      </c>
      <c r="V103" s="1">
        <f t="shared" si="10"/>
        <v>15938</v>
      </c>
      <c r="W103" s="4">
        <f t="shared" si="11"/>
        <v>0.52</v>
      </c>
      <c r="X103" s="1" t="s">
        <v>65</v>
      </c>
      <c r="Y103" s="1" t="s">
        <v>72</v>
      </c>
      <c r="Z103" s="1" t="s">
        <v>120</v>
      </c>
      <c r="AA103" s="1"/>
      <c r="AB103" s="1"/>
      <c r="AC103" s="1" t="s">
        <v>42</v>
      </c>
    </row>
    <row r="104" spans="1:29">
      <c r="A104" s="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c r="P104" s="1">
        <f t="shared" si="6"/>
        <v>2340</v>
      </c>
      <c r="Q104" s="1">
        <v>25</v>
      </c>
      <c r="R104" s="1">
        <f t="shared" si="7"/>
        <v>585</v>
      </c>
      <c r="S104" s="1">
        <f t="shared" si="8"/>
        <v>1755</v>
      </c>
      <c r="T104" s="1">
        <v>0.5</v>
      </c>
      <c r="U104" s="1">
        <f t="shared" si="9"/>
        <v>877.5</v>
      </c>
      <c r="V104" s="1">
        <f t="shared" si="10"/>
        <v>877.5</v>
      </c>
      <c r="W104" s="4">
        <f t="shared" si="11"/>
        <v>0.5</v>
      </c>
      <c r="X104" s="1" t="s">
        <v>56</v>
      </c>
      <c r="Y104" s="1" t="s">
        <v>72</v>
      </c>
      <c r="Z104" s="1" t="s">
        <v>41</v>
      </c>
      <c r="AA104" s="2">
        <v>45691</v>
      </c>
      <c r="AB104" s="1">
        <v>4</v>
      </c>
      <c r="AC104" s="1" t="s">
        <v>42</v>
      </c>
    </row>
    <row r="105" spans="1:29">
      <c r="A105" s="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c r="P105" s="1">
        <f t="shared" si="6"/>
        <v>69680</v>
      </c>
      <c r="Q105" s="1">
        <v>0</v>
      </c>
      <c r="R105" s="1">
        <f t="shared" si="7"/>
        <v>0</v>
      </c>
      <c r="S105" s="1">
        <f t="shared" si="8"/>
        <v>69680</v>
      </c>
      <c r="T105" s="1">
        <v>0.57999999999999996</v>
      </c>
      <c r="U105" s="1">
        <f t="shared" si="9"/>
        <v>40414.399999999994</v>
      </c>
      <c r="V105" s="1">
        <f t="shared" si="10"/>
        <v>29265.600000000006</v>
      </c>
      <c r="W105" s="4">
        <f t="shared" si="11"/>
        <v>0.4200000000000001</v>
      </c>
      <c r="X105" s="1" t="s">
        <v>39</v>
      </c>
      <c r="Y105" s="1" t="s">
        <v>72</v>
      </c>
      <c r="Z105" s="1" t="s">
        <v>41</v>
      </c>
      <c r="AA105" s="2">
        <v>45690</v>
      </c>
      <c r="AB105" s="1">
        <v>4</v>
      </c>
      <c r="AC105" s="1" t="s">
        <v>42</v>
      </c>
    </row>
    <row r="106" spans="1:29">
      <c r="A106" s="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c r="P106" s="1">
        <f t="shared" si="6"/>
        <v>3840</v>
      </c>
      <c r="Q106" s="1">
        <v>0</v>
      </c>
      <c r="R106" s="1">
        <f t="shared" si="7"/>
        <v>0</v>
      </c>
      <c r="S106" s="1">
        <f t="shared" si="8"/>
        <v>3840</v>
      </c>
      <c r="T106" s="1">
        <v>0.35</v>
      </c>
      <c r="U106" s="1">
        <f t="shared" si="9"/>
        <v>1344</v>
      </c>
      <c r="V106" s="1">
        <f t="shared" si="10"/>
        <v>2496</v>
      </c>
      <c r="W106" s="4">
        <f t="shared" si="11"/>
        <v>0.65</v>
      </c>
      <c r="X106" s="1" t="s">
        <v>65</v>
      </c>
      <c r="Y106" s="1" t="s">
        <v>81</v>
      </c>
      <c r="Z106" s="1" t="s">
        <v>41</v>
      </c>
      <c r="AA106" s="2">
        <v>45690</v>
      </c>
      <c r="AB106" s="1">
        <v>5</v>
      </c>
      <c r="AC106" s="1" t="s">
        <v>42</v>
      </c>
    </row>
    <row r="107" spans="1:29">
      <c r="A107" s="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c r="P107" s="1">
        <f t="shared" si="6"/>
        <v>20000</v>
      </c>
      <c r="Q107" s="1">
        <v>10</v>
      </c>
      <c r="R107" s="1">
        <f t="shared" si="7"/>
        <v>2000</v>
      </c>
      <c r="S107" s="1">
        <f t="shared" si="8"/>
        <v>18000</v>
      </c>
      <c r="T107" s="1">
        <v>0.52</v>
      </c>
      <c r="U107" s="1">
        <f t="shared" si="9"/>
        <v>9360</v>
      </c>
      <c r="V107" s="1">
        <f t="shared" si="10"/>
        <v>8640</v>
      </c>
      <c r="W107" s="4">
        <f t="shared" si="11"/>
        <v>0.48</v>
      </c>
      <c r="X107" s="1" t="s">
        <v>56</v>
      </c>
      <c r="Y107" s="1" t="s">
        <v>57</v>
      </c>
      <c r="Z107" s="1" t="s">
        <v>66</v>
      </c>
      <c r="AA107" s="1"/>
      <c r="AB107" s="1"/>
      <c r="AC107" s="1" t="s">
        <v>42</v>
      </c>
    </row>
    <row r="108" spans="1:29">
      <c r="A108" s="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c r="P108" s="1">
        <f t="shared" si="6"/>
        <v>17250</v>
      </c>
      <c r="Q108" s="1">
        <v>15</v>
      </c>
      <c r="R108" s="1">
        <f t="shared" si="7"/>
        <v>2587.5</v>
      </c>
      <c r="S108" s="1">
        <f t="shared" si="8"/>
        <v>14662.5</v>
      </c>
      <c r="T108" s="1">
        <v>0.52</v>
      </c>
      <c r="U108" s="1">
        <f t="shared" si="9"/>
        <v>7624.5</v>
      </c>
      <c r="V108" s="1">
        <f t="shared" si="10"/>
        <v>7038</v>
      </c>
      <c r="W108" s="4">
        <f t="shared" si="11"/>
        <v>0.48</v>
      </c>
      <c r="X108" s="1" t="s">
        <v>39</v>
      </c>
      <c r="Y108" s="1" t="s">
        <v>57</v>
      </c>
      <c r="Z108" s="1" t="s">
        <v>41</v>
      </c>
      <c r="AA108" s="2">
        <v>45692</v>
      </c>
      <c r="AB108" s="1">
        <v>4</v>
      </c>
      <c r="AC108" s="1" t="s">
        <v>42</v>
      </c>
    </row>
    <row r="109" spans="1:29">
      <c r="A109" s="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c r="P109" s="1">
        <f t="shared" si="6"/>
        <v>12720</v>
      </c>
      <c r="Q109" s="1">
        <v>5</v>
      </c>
      <c r="R109" s="1">
        <f t="shared" si="7"/>
        <v>636</v>
      </c>
      <c r="S109" s="1">
        <f t="shared" si="8"/>
        <v>12084</v>
      </c>
      <c r="T109" s="1">
        <v>0.48</v>
      </c>
      <c r="U109" s="1">
        <f t="shared" si="9"/>
        <v>5800.32</v>
      </c>
      <c r="V109" s="1">
        <f t="shared" si="10"/>
        <v>6283.68</v>
      </c>
      <c r="W109" s="4">
        <f t="shared" si="11"/>
        <v>0.52</v>
      </c>
      <c r="X109" s="1" t="s">
        <v>50</v>
      </c>
      <c r="Y109" s="1" t="s">
        <v>81</v>
      </c>
      <c r="Z109" s="1" t="s">
        <v>41</v>
      </c>
      <c r="AA109" s="2">
        <v>45687</v>
      </c>
      <c r="AB109" s="1">
        <v>5</v>
      </c>
      <c r="AC109" s="1" t="s">
        <v>42</v>
      </c>
    </row>
    <row r="110" spans="1:29">
      <c r="A110" s="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c r="P110" s="1">
        <f t="shared" si="6"/>
        <v>810</v>
      </c>
      <c r="Q110" s="1">
        <v>15</v>
      </c>
      <c r="R110" s="1">
        <f t="shared" si="7"/>
        <v>121.5</v>
      </c>
      <c r="S110" s="1">
        <f t="shared" si="8"/>
        <v>688.5</v>
      </c>
      <c r="T110" s="1">
        <v>0.35</v>
      </c>
      <c r="U110" s="1">
        <f t="shared" si="9"/>
        <v>240.97499999999999</v>
      </c>
      <c r="V110" s="1">
        <f t="shared" si="10"/>
        <v>447.52499999999998</v>
      </c>
      <c r="W110" s="4">
        <f t="shared" si="11"/>
        <v>0.65</v>
      </c>
      <c r="X110" s="1" t="s">
        <v>50</v>
      </c>
      <c r="Y110" s="1" t="s">
        <v>81</v>
      </c>
      <c r="Z110" s="1" t="s">
        <v>51</v>
      </c>
      <c r="AA110" s="2">
        <v>45692</v>
      </c>
      <c r="AB110" s="1"/>
      <c r="AC110" s="1" t="s">
        <v>42</v>
      </c>
    </row>
    <row r="111" spans="1:29">
      <c r="A111" s="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c r="P111" s="1">
        <f t="shared" si="6"/>
        <v>8410</v>
      </c>
      <c r="Q111" s="1">
        <v>20</v>
      </c>
      <c r="R111" s="1">
        <f t="shared" si="7"/>
        <v>1682</v>
      </c>
      <c r="S111" s="1">
        <f t="shared" si="8"/>
        <v>6728</v>
      </c>
      <c r="T111" s="1">
        <v>0.48</v>
      </c>
      <c r="U111" s="1">
        <f t="shared" si="9"/>
        <v>3229.44</v>
      </c>
      <c r="V111" s="1">
        <f t="shared" si="10"/>
        <v>3498.56</v>
      </c>
      <c r="W111" s="4">
        <f t="shared" si="11"/>
        <v>0.52</v>
      </c>
      <c r="X111" s="1" t="s">
        <v>104</v>
      </c>
      <c r="Y111" s="1" t="s">
        <v>40</v>
      </c>
      <c r="Z111" s="1" t="s">
        <v>51</v>
      </c>
      <c r="AA111" s="2">
        <v>45691</v>
      </c>
      <c r="AB111" s="1"/>
      <c r="AC111" s="1" t="s">
        <v>42</v>
      </c>
    </row>
    <row r="112" spans="1:29">
      <c r="A112" s="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c r="P112" s="1">
        <f t="shared" si="6"/>
        <v>7950</v>
      </c>
      <c r="Q112" s="1">
        <v>10</v>
      </c>
      <c r="R112" s="1">
        <f t="shared" si="7"/>
        <v>795</v>
      </c>
      <c r="S112" s="1">
        <f t="shared" si="8"/>
        <v>7155</v>
      </c>
      <c r="T112" s="1">
        <v>0.5</v>
      </c>
      <c r="U112" s="1">
        <f t="shared" si="9"/>
        <v>3577.5</v>
      </c>
      <c r="V112" s="1">
        <f t="shared" si="10"/>
        <v>3577.5</v>
      </c>
      <c r="W112" s="4">
        <f t="shared" si="11"/>
        <v>0.5</v>
      </c>
      <c r="X112" s="1" t="s">
        <v>147</v>
      </c>
      <c r="Y112" s="1" t="s">
        <v>57</v>
      </c>
      <c r="Z112" s="1" t="s">
        <v>41</v>
      </c>
      <c r="AA112" s="2">
        <v>45692</v>
      </c>
      <c r="AB112" s="1">
        <v>5</v>
      </c>
      <c r="AC112" s="1" t="s">
        <v>42</v>
      </c>
    </row>
    <row r="113" spans="1:29">
      <c r="A113" s="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c r="P113" s="1">
        <f t="shared" si="6"/>
        <v>1660</v>
      </c>
      <c r="Q113" s="1">
        <v>15</v>
      </c>
      <c r="R113" s="1">
        <f t="shared" si="7"/>
        <v>249</v>
      </c>
      <c r="S113" s="1">
        <f t="shared" si="8"/>
        <v>1411</v>
      </c>
      <c r="T113" s="1">
        <v>0.35</v>
      </c>
      <c r="U113" s="1">
        <f t="shared" si="9"/>
        <v>493.84999999999997</v>
      </c>
      <c r="V113" s="1">
        <f t="shared" si="10"/>
        <v>917.15000000000009</v>
      </c>
      <c r="W113" s="4">
        <f t="shared" si="11"/>
        <v>0.65</v>
      </c>
      <c r="X113" s="1" t="s">
        <v>50</v>
      </c>
      <c r="Y113" s="1" t="s">
        <v>40</v>
      </c>
      <c r="Z113" s="1" t="s">
        <v>66</v>
      </c>
      <c r="AA113" s="1"/>
      <c r="AB113" s="1"/>
      <c r="AC113" s="1" t="s">
        <v>42</v>
      </c>
    </row>
    <row r="114" spans="1:29">
      <c r="A114" s="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c r="P114" s="1">
        <f t="shared" si="6"/>
        <v>2790</v>
      </c>
      <c r="Q114" s="1">
        <v>10</v>
      </c>
      <c r="R114" s="1">
        <f t="shared" si="7"/>
        <v>279</v>
      </c>
      <c r="S114" s="1">
        <f t="shared" si="8"/>
        <v>2511</v>
      </c>
      <c r="T114" s="1">
        <v>0.47</v>
      </c>
      <c r="U114" s="1">
        <f t="shared" si="9"/>
        <v>1180.1699999999998</v>
      </c>
      <c r="V114" s="1">
        <f t="shared" si="10"/>
        <v>1330.8300000000002</v>
      </c>
      <c r="W114" s="4">
        <f t="shared" si="11"/>
        <v>0.53</v>
      </c>
      <c r="X114" s="1" t="s">
        <v>104</v>
      </c>
      <c r="Y114" s="1" t="s">
        <v>72</v>
      </c>
      <c r="Z114" s="1" t="s">
        <v>51</v>
      </c>
      <c r="AA114" s="2">
        <v>45692</v>
      </c>
      <c r="AB114" s="1"/>
      <c r="AC114" s="1" t="s">
        <v>42</v>
      </c>
    </row>
    <row r="115" spans="1:29">
      <c r="A115" s="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c r="P115" s="1">
        <f t="shared" si="6"/>
        <v>16200</v>
      </c>
      <c r="Q115" s="1">
        <v>30</v>
      </c>
      <c r="R115" s="1">
        <f t="shared" si="7"/>
        <v>4860</v>
      </c>
      <c r="S115" s="1">
        <f t="shared" si="8"/>
        <v>11340</v>
      </c>
      <c r="T115" s="1">
        <v>0.48</v>
      </c>
      <c r="U115" s="1">
        <f t="shared" si="9"/>
        <v>5443.2</v>
      </c>
      <c r="V115" s="1">
        <f t="shared" si="10"/>
        <v>5896.8</v>
      </c>
      <c r="W115" s="4">
        <f t="shared" si="11"/>
        <v>0.52</v>
      </c>
      <c r="X115" s="1" t="s">
        <v>92</v>
      </c>
      <c r="Y115" s="1" t="s">
        <v>57</v>
      </c>
      <c r="Z115" s="1" t="s">
        <v>120</v>
      </c>
      <c r="AA115" s="1"/>
      <c r="AB115" s="1"/>
      <c r="AC115" s="1" t="s">
        <v>42</v>
      </c>
    </row>
    <row r="116" spans="1:29">
      <c r="A116" s="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c r="P116" s="1">
        <f t="shared" si="6"/>
        <v>3340</v>
      </c>
      <c r="Q116" s="1">
        <v>30</v>
      </c>
      <c r="R116" s="1">
        <f t="shared" si="7"/>
        <v>1002</v>
      </c>
      <c r="S116" s="1">
        <f t="shared" si="8"/>
        <v>2338</v>
      </c>
      <c r="T116" s="1">
        <v>0.5</v>
      </c>
      <c r="U116" s="1">
        <f t="shared" si="9"/>
        <v>1169</v>
      </c>
      <c r="V116" s="1">
        <f t="shared" si="10"/>
        <v>1169</v>
      </c>
      <c r="W116" s="4">
        <f t="shared" si="11"/>
        <v>0.5</v>
      </c>
      <c r="X116" s="1" t="s">
        <v>147</v>
      </c>
      <c r="Y116" s="1" t="s">
        <v>40</v>
      </c>
      <c r="Z116" s="1" t="s">
        <v>41</v>
      </c>
      <c r="AA116" s="2">
        <v>45696</v>
      </c>
      <c r="AB116" s="1">
        <v>5</v>
      </c>
      <c r="AC116" s="1" t="s">
        <v>42</v>
      </c>
    </row>
    <row r="117" spans="1:29">
      <c r="A117" s="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c r="P117" s="1">
        <f t="shared" si="6"/>
        <v>15600</v>
      </c>
      <c r="Q117" s="1">
        <v>25</v>
      </c>
      <c r="R117" s="1">
        <f t="shared" si="7"/>
        <v>3900</v>
      </c>
      <c r="S117" s="1">
        <f t="shared" si="8"/>
        <v>11700</v>
      </c>
      <c r="T117" s="1">
        <v>0.45</v>
      </c>
      <c r="U117" s="1">
        <f t="shared" si="9"/>
        <v>5265</v>
      </c>
      <c r="V117" s="1">
        <f t="shared" si="10"/>
        <v>6435</v>
      </c>
      <c r="W117" s="4">
        <f t="shared" si="11"/>
        <v>0.55000000000000004</v>
      </c>
      <c r="X117" s="1" t="s">
        <v>92</v>
      </c>
      <c r="Y117" s="1" t="s">
        <v>81</v>
      </c>
      <c r="Z117" s="1" t="s">
        <v>66</v>
      </c>
      <c r="AA117" s="1"/>
      <c r="AB117" s="1"/>
      <c r="AC117" s="1" t="s">
        <v>42</v>
      </c>
    </row>
    <row r="118" spans="1:29">
      <c r="A118" s="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c r="P118" s="1">
        <f t="shared" si="6"/>
        <v>880</v>
      </c>
      <c r="Q118" s="1">
        <v>30</v>
      </c>
      <c r="R118" s="1">
        <f t="shared" si="7"/>
        <v>264</v>
      </c>
      <c r="S118" s="1">
        <f t="shared" si="8"/>
        <v>616</v>
      </c>
      <c r="T118" s="1">
        <v>0.35</v>
      </c>
      <c r="U118" s="1">
        <f t="shared" si="9"/>
        <v>215.6</v>
      </c>
      <c r="V118" s="1">
        <f t="shared" si="10"/>
        <v>400.4</v>
      </c>
      <c r="W118" s="4">
        <f t="shared" si="11"/>
        <v>0.64999999999999991</v>
      </c>
      <c r="X118" s="1" t="s">
        <v>92</v>
      </c>
      <c r="Y118" s="1" t="s">
        <v>40</v>
      </c>
      <c r="Z118" s="1" t="s">
        <v>41</v>
      </c>
      <c r="AA118" s="2">
        <v>45691</v>
      </c>
      <c r="AB118" s="1">
        <v>5</v>
      </c>
      <c r="AC118" s="1" t="s">
        <v>42</v>
      </c>
    </row>
    <row r="119" spans="1:29">
      <c r="A119" s="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c r="P119" s="1">
        <f t="shared" si="6"/>
        <v>20350</v>
      </c>
      <c r="Q119" s="1">
        <v>15</v>
      </c>
      <c r="R119" s="1">
        <f t="shared" si="7"/>
        <v>3052.5</v>
      </c>
      <c r="S119" s="1">
        <f t="shared" si="8"/>
        <v>17297.5</v>
      </c>
      <c r="T119" s="1">
        <v>0.5</v>
      </c>
      <c r="U119" s="1">
        <f t="shared" si="9"/>
        <v>8648.75</v>
      </c>
      <c r="V119" s="1">
        <f t="shared" si="10"/>
        <v>8648.75</v>
      </c>
      <c r="W119" s="4">
        <f t="shared" si="11"/>
        <v>0.5</v>
      </c>
      <c r="X119" s="1" t="s">
        <v>147</v>
      </c>
      <c r="Y119" s="1" t="s">
        <v>72</v>
      </c>
      <c r="Z119" s="1" t="s">
        <v>51</v>
      </c>
      <c r="AA119" s="2">
        <v>45695</v>
      </c>
      <c r="AB119" s="1"/>
      <c r="AC119" s="1" t="s">
        <v>42</v>
      </c>
    </row>
    <row r="120" spans="1:29">
      <c r="A120" s="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c r="P120" s="1">
        <f t="shared" si="6"/>
        <v>2050</v>
      </c>
      <c r="Q120" s="1">
        <v>0</v>
      </c>
      <c r="R120" s="1">
        <f t="shared" si="7"/>
        <v>0</v>
      </c>
      <c r="S120" s="1">
        <f t="shared" si="8"/>
        <v>2050</v>
      </c>
      <c r="T120" s="1">
        <v>0.45</v>
      </c>
      <c r="U120" s="1">
        <f t="shared" si="9"/>
        <v>922.5</v>
      </c>
      <c r="V120" s="1">
        <f t="shared" si="10"/>
        <v>1127.5</v>
      </c>
      <c r="W120" s="4">
        <f t="shared" si="11"/>
        <v>0.55000000000000004</v>
      </c>
      <c r="X120" s="1" t="s">
        <v>92</v>
      </c>
      <c r="Y120" s="1" t="s">
        <v>81</v>
      </c>
      <c r="Z120" s="1" t="s">
        <v>41</v>
      </c>
      <c r="AA120" s="2">
        <v>45692</v>
      </c>
      <c r="AB120" s="1">
        <v>5</v>
      </c>
      <c r="AC120" s="1" t="s">
        <v>42</v>
      </c>
    </row>
    <row r="121" spans="1:29">
      <c r="A121" s="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c r="P121" s="1">
        <f t="shared" si="6"/>
        <v>6280</v>
      </c>
      <c r="Q121" s="1">
        <v>15</v>
      </c>
      <c r="R121" s="1">
        <f t="shared" si="7"/>
        <v>942</v>
      </c>
      <c r="S121" s="1">
        <f t="shared" si="8"/>
        <v>5338</v>
      </c>
      <c r="T121" s="1">
        <v>0.52</v>
      </c>
      <c r="U121" s="1">
        <f t="shared" si="9"/>
        <v>2775.76</v>
      </c>
      <c r="V121" s="1">
        <f t="shared" si="10"/>
        <v>2562.2399999999998</v>
      </c>
      <c r="W121" s="4">
        <f t="shared" si="11"/>
        <v>0.48</v>
      </c>
      <c r="X121" s="1" t="s">
        <v>147</v>
      </c>
      <c r="Y121" s="1" t="s">
        <v>72</v>
      </c>
      <c r="Z121" s="1" t="s">
        <v>41</v>
      </c>
      <c r="AA121" s="2">
        <v>45691</v>
      </c>
      <c r="AB121" s="1">
        <v>5</v>
      </c>
      <c r="AC121" s="1" t="s">
        <v>42</v>
      </c>
    </row>
    <row r="122" spans="1:29">
      <c r="A122" s="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c r="P122" s="1">
        <f t="shared" si="6"/>
        <v>15400</v>
      </c>
      <c r="Q122" s="1">
        <v>0</v>
      </c>
      <c r="R122" s="1">
        <f t="shared" si="7"/>
        <v>0</v>
      </c>
      <c r="S122" s="1">
        <f t="shared" si="8"/>
        <v>15400</v>
      </c>
      <c r="T122" s="1">
        <v>0.47</v>
      </c>
      <c r="U122" s="1">
        <f t="shared" si="9"/>
        <v>7238</v>
      </c>
      <c r="V122" s="1">
        <f t="shared" si="10"/>
        <v>8162</v>
      </c>
      <c r="W122" s="4">
        <f t="shared" si="11"/>
        <v>0.53</v>
      </c>
      <c r="X122" s="1" t="s">
        <v>50</v>
      </c>
      <c r="Y122" s="1" t="s">
        <v>72</v>
      </c>
      <c r="Z122" s="1" t="s">
        <v>41</v>
      </c>
      <c r="AA122" s="2">
        <v>45691</v>
      </c>
      <c r="AB122" s="1">
        <v>5</v>
      </c>
      <c r="AC122" s="1" t="s">
        <v>42</v>
      </c>
    </row>
    <row r="123" spans="1:29">
      <c r="A123" s="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c r="P123" s="1">
        <f t="shared" si="6"/>
        <v>1840</v>
      </c>
      <c r="Q123" s="1">
        <v>20</v>
      </c>
      <c r="R123" s="1">
        <f t="shared" si="7"/>
        <v>368</v>
      </c>
      <c r="S123" s="1">
        <f t="shared" si="8"/>
        <v>1472</v>
      </c>
      <c r="T123" s="1">
        <v>0.62</v>
      </c>
      <c r="U123" s="1">
        <f t="shared" si="9"/>
        <v>912.64</v>
      </c>
      <c r="V123" s="1">
        <f t="shared" si="10"/>
        <v>559.36</v>
      </c>
      <c r="W123" s="4">
        <f t="shared" si="11"/>
        <v>0.38</v>
      </c>
      <c r="X123" s="1" t="s">
        <v>65</v>
      </c>
      <c r="Y123" s="1" t="s">
        <v>57</v>
      </c>
      <c r="Z123" s="1" t="s">
        <v>41</v>
      </c>
      <c r="AA123" s="2">
        <v>45694</v>
      </c>
      <c r="AB123" s="1">
        <v>5</v>
      </c>
      <c r="AC123" s="1" t="s">
        <v>42</v>
      </c>
    </row>
    <row r="124" spans="1:29">
      <c r="A124" s="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c r="P124" s="1">
        <f t="shared" si="6"/>
        <v>1090</v>
      </c>
      <c r="Q124" s="1">
        <v>30</v>
      </c>
      <c r="R124" s="1">
        <f t="shared" si="7"/>
        <v>327</v>
      </c>
      <c r="S124" s="1">
        <f t="shared" si="8"/>
        <v>763</v>
      </c>
      <c r="T124" s="1">
        <v>0.5</v>
      </c>
      <c r="U124" s="1">
        <f t="shared" si="9"/>
        <v>381.5</v>
      </c>
      <c r="V124" s="1">
        <f t="shared" si="10"/>
        <v>381.5</v>
      </c>
      <c r="W124" s="4">
        <f t="shared" si="11"/>
        <v>0.5</v>
      </c>
      <c r="X124" s="1" t="s">
        <v>56</v>
      </c>
      <c r="Y124" s="1" t="s">
        <v>40</v>
      </c>
      <c r="Z124" s="1" t="s">
        <v>41</v>
      </c>
      <c r="AA124" s="2">
        <v>45696</v>
      </c>
      <c r="AB124" s="1">
        <v>4</v>
      </c>
      <c r="AC124" s="1" t="s">
        <v>42</v>
      </c>
    </row>
    <row r="125" spans="1:29">
      <c r="A125" s="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c r="P125" s="1">
        <f t="shared" si="6"/>
        <v>9510</v>
      </c>
      <c r="Q125" s="1">
        <v>10</v>
      </c>
      <c r="R125" s="1">
        <f t="shared" si="7"/>
        <v>951</v>
      </c>
      <c r="S125" s="1">
        <f t="shared" si="8"/>
        <v>8559</v>
      </c>
      <c r="T125" s="1">
        <v>0.45</v>
      </c>
      <c r="U125" s="1">
        <f t="shared" si="9"/>
        <v>3851.55</v>
      </c>
      <c r="V125" s="1">
        <f t="shared" si="10"/>
        <v>4707.45</v>
      </c>
      <c r="W125" s="4">
        <f t="shared" si="11"/>
        <v>0.54999999999999993</v>
      </c>
      <c r="X125" s="1" t="s">
        <v>104</v>
      </c>
      <c r="Y125" s="1" t="s">
        <v>81</v>
      </c>
      <c r="Z125" s="1" t="s">
        <v>41</v>
      </c>
      <c r="AA125" s="2">
        <v>45698</v>
      </c>
      <c r="AB125" s="1">
        <v>4</v>
      </c>
      <c r="AC125" s="1" t="s">
        <v>42</v>
      </c>
    </row>
    <row r="126" spans="1:29">
      <c r="A126" s="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c r="P126" s="1">
        <f t="shared" si="6"/>
        <v>74720</v>
      </c>
      <c r="Q126" s="1">
        <v>0</v>
      </c>
      <c r="R126" s="1">
        <f t="shared" si="7"/>
        <v>0</v>
      </c>
      <c r="S126" s="1">
        <f t="shared" si="8"/>
        <v>74720</v>
      </c>
      <c r="T126" s="1">
        <v>0.57999999999999996</v>
      </c>
      <c r="U126" s="1">
        <f t="shared" si="9"/>
        <v>43337.599999999999</v>
      </c>
      <c r="V126" s="1">
        <f t="shared" si="10"/>
        <v>31382.400000000001</v>
      </c>
      <c r="W126" s="4">
        <f t="shared" si="11"/>
        <v>0.42000000000000004</v>
      </c>
      <c r="X126" s="1" t="s">
        <v>39</v>
      </c>
      <c r="Y126" s="1" t="s">
        <v>57</v>
      </c>
      <c r="Z126" s="1" t="s">
        <v>41</v>
      </c>
      <c r="AA126" s="2">
        <v>45696</v>
      </c>
      <c r="AB126" s="1">
        <v>5</v>
      </c>
      <c r="AC126" s="1" t="s">
        <v>42</v>
      </c>
    </row>
    <row r="127" spans="1:29">
      <c r="A127" s="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c r="P127" s="1">
        <f t="shared" si="6"/>
        <v>9840</v>
      </c>
      <c r="Q127" s="1">
        <v>0</v>
      </c>
      <c r="R127" s="1">
        <f t="shared" si="7"/>
        <v>0</v>
      </c>
      <c r="S127" s="1">
        <f t="shared" si="8"/>
        <v>9840</v>
      </c>
      <c r="T127" s="1">
        <v>0.5</v>
      </c>
      <c r="U127" s="1">
        <f t="shared" si="9"/>
        <v>4920</v>
      </c>
      <c r="V127" s="1">
        <f t="shared" si="10"/>
        <v>4920</v>
      </c>
      <c r="W127" s="4">
        <f t="shared" si="11"/>
        <v>0.5</v>
      </c>
      <c r="X127" s="1" t="s">
        <v>104</v>
      </c>
      <c r="Y127" s="1" t="s">
        <v>72</v>
      </c>
      <c r="Z127" s="1" t="s">
        <v>41</v>
      </c>
      <c r="AA127" s="2">
        <v>45694</v>
      </c>
      <c r="AB127" s="1">
        <v>5</v>
      </c>
      <c r="AC127" s="1" t="s">
        <v>42</v>
      </c>
    </row>
    <row r="128" spans="1:29">
      <c r="A128" s="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c r="P128" s="1">
        <f t="shared" si="6"/>
        <v>51200</v>
      </c>
      <c r="Q128" s="1">
        <v>0</v>
      </c>
      <c r="R128" s="1">
        <f t="shared" si="7"/>
        <v>0</v>
      </c>
      <c r="S128" s="1">
        <f t="shared" si="8"/>
        <v>51200</v>
      </c>
      <c r="T128" s="1">
        <v>0.57999999999999996</v>
      </c>
      <c r="U128" s="1">
        <f t="shared" si="9"/>
        <v>29695.999999999996</v>
      </c>
      <c r="V128" s="1">
        <f t="shared" si="10"/>
        <v>21504.000000000004</v>
      </c>
      <c r="W128" s="4">
        <f t="shared" si="11"/>
        <v>0.4200000000000001</v>
      </c>
      <c r="X128" s="1" t="s">
        <v>147</v>
      </c>
      <c r="Y128" s="1" t="s">
        <v>40</v>
      </c>
      <c r="Z128" s="1" t="s">
        <v>66</v>
      </c>
      <c r="AA128" s="1"/>
      <c r="AB128" s="1"/>
      <c r="AC128" s="1" t="s">
        <v>42</v>
      </c>
    </row>
    <row r="129" spans="1:29">
      <c r="A129" s="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c r="P129" s="1">
        <f t="shared" si="6"/>
        <v>78290</v>
      </c>
      <c r="Q129" s="1">
        <v>5</v>
      </c>
      <c r="R129" s="1">
        <f t="shared" si="7"/>
        <v>3914.5</v>
      </c>
      <c r="S129" s="1">
        <f t="shared" si="8"/>
        <v>74375.5</v>
      </c>
      <c r="T129" s="1">
        <v>0.57999999999999996</v>
      </c>
      <c r="U129" s="1">
        <f t="shared" si="9"/>
        <v>43137.789999999994</v>
      </c>
      <c r="V129" s="1">
        <f t="shared" si="10"/>
        <v>31237.710000000006</v>
      </c>
      <c r="W129" s="4">
        <f t="shared" si="11"/>
        <v>0.4200000000000001</v>
      </c>
      <c r="X129" s="1" t="s">
        <v>39</v>
      </c>
      <c r="Y129" s="1" t="s">
        <v>40</v>
      </c>
      <c r="Z129" s="1" t="s">
        <v>41</v>
      </c>
      <c r="AA129" s="2">
        <v>45697</v>
      </c>
      <c r="AB129" s="1">
        <v>5</v>
      </c>
      <c r="AC129" s="1" t="s">
        <v>42</v>
      </c>
    </row>
    <row r="130" spans="1:29">
      <c r="A130" s="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c r="P130" s="1">
        <f t="shared" si="6"/>
        <v>2220</v>
      </c>
      <c r="Q130" s="1">
        <v>20</v>
      </c>
      <c r="R130" s="1">
        <f t="shared" si="7"/>
        <v>444</v>
      </c>
      <c r="S130" s="1">
        <f t="shared" si="8"/>
        <v>1776</v>
      </c>
      <c r="T130" s="1">
        <v>0.35</v>
      </c>
      <c r="U130" s="1">
        <f t="shared" si="9"/>
        <v>621.59999999999991</v>
      </c>
      <c r="V130" s="1">
        <f t="shared" si="10"/>
        <v>1154.4000000000001</v>
      </c>
      <c r="W130" s="4">
        <f t="shared" si="11"/>
        <v>0.65</v>
      </c>
      <c r="X130" s="1" t="s">
        <v>65</v>
      </c>
      <c r="Y130" s="1" t="s">
        <v>57</v>
      </c>
      <c r="Z130" s="1" t="s">
        <v>120</v>
      </c>
      <c r="AA130" s="1"/>
      <c r="AB130" s="1"/>
      <c r="AC130" s="1" t="s">
        <v>42</v>
      </c>
    </row>
    <row r="131" spans="1:29">
      <c r="A131" s="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c r="P131" s="1">
        <f t="shared" ref="P131:P194" si="12">PRODUCT(N131,O131)</f>
        <v>7270</v>
      </c>
      <c r="Q131" s="1">
        <v>25</v>
      </c>
      <c r="R131" s="1">
        <f t="shared" ref="R131:R194" si="13">P131*(Q131/100)</f>
        <v>1817.5</v>
      </c>
      <c r="S131" s="1">
        <f t="shared" ref="S131:S194" si="14">P131-R131</f>
        <v>5452.5</v>
      </c>
      <c r="T131" s="1">
        <v>0.52</v>
      </c>
      <c r="U131" s="1">
        <f t="shared" ref="U131:U194" si="15">S131*T131</f>
        <v>2835.3</v>
      </c>
      <c r="V131" s="1">
        <f t="shared" ref="V131:V194" si="16">S131-U131</f>
        <v>2617.1999999999998</v>
      </c>
      <c r="W131" s="4">
        <f t="shared" ref="W131:W194" si="17">(V131/S131)</f>
        <v>0.48</v>
      </c>
      <c r="X131" s="1" t="s">
        <v>56</v>
      </c>
      <c r="Y131" s="1" t="s">
        <v>40</v>
      </c>
      <c r="Z131" s="1" t="s">
        <v>41</v>
      </c>
      <c r="AA131" s="2">
        <v>45694</v>
      </c>
      <c r="AB131" s="1">
        <v>4</v>
      </c>
      <c r="AC131" s="1" t="s">
        <v>42</v>
      </c>
    </row>
    <row r="132" spans="1:29">
      <c r="A132" s="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c r="P132" s="1">
        <f t="shared" si="12"/>
        <v>7800</v>
      </c>
      <c r="Q132" s="1">
        <v>30</v>
      </c>
      <c r="R132" s="1">
        <f t="shared" si="13"/>
        <v>2340</v>
      </c>
      <c r="S132" s="1">
        <f t="shared" si="14"/>
        <v>5460</v>
      </c>
      <c r="T132" s="1">
        <v>0.47</v>
      </c>
      <c r="U132" s="1">
        <f t="shared" si="15"/>
        <v>2566.1999999999998</v>
      </c>
      <c r="V132" s="1">
        <f t="shared" si="16"/>
        <v>2893.8</v>
      </c>
      <c r="W132" s="4">
        <f t="shared" si="17"/>
        <v>0.53</v>
      </c>
      <c r="X132" s="1" t="s">
        <v>56</v>
      </c>
      <c r="Y132" s="1" t="s">
        <v>40</v>
      </c>
      <c r="Z132" s="1" t="s">
        <v>22</v>
      </c>
      <c r="AA132" s="1"/>
      <c r="AB132" s="1"/>
      <c r="AC132" s="1" t="s">
        <v>93</v>
      </c>
    </row>
    <row r="133" spans="1:29">
      <c r="A133" s="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c r="P133" s="1">
        <f t="shared" si="12"/>
        <v>2940</v>
      </c>
      <c r="Q133" s="1">
        <v>20</v>
      </c>
      <c r="R133" s="1">
        <f t="shared" si="13"/>
        <v>588</v>
      </c>
      <c r="S133" s="1">
        <f t="shared" si="14"/>
        <v>2352</v>
      </c>
      <c r="T133" s="1">
        <v>0.35</v>
      </c>
      <c r="U133" s="1">
        <f t="shared" si="15"/>
        <v>823.19999999999993</v>
      </c>
      <c r="V133" s="1">
        <f t="shared" si="16"/>
        <v>1528.8000000000002</v>
      </c>
      <c r="W133" s="4">
        <f t="shared" si="17"/>
        <v>0.65</v>
      </c>
      <c r="X133" s="1" t="s">
        <v>92</v>
      </c>
      <c r="Y133" s="1" t="s">
        <v>57</v>
      </c>
      <c r="Z133" s="1" t="s">
        <v>41</v>
      </c>
      <c r="AA133" s="2">
        <v>45694</v>
      </c>
      <c r="AB133" s="1">
        <v>4</v>
      </c>
      <c r="AC133" s="1" t="s">
        <v>42</v>
      </c>
    </row>
    <row r="134" spans="1:29">
      <c r="A134" s="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c r="P134" s="1">
        <f t="shared" si="12"/>
        <v>5840</v>
      </c>
      <c r="Q134" s="1">
        <v>0</v>
      </c>
      <c r="R134" s="1">
        <f t="shared" si="13"/>
        <v>0</v>
      </c>
      <c r="S134" s="1">
        <f t="shared" si="14"/>
        <v>5840</v>
      </c>
      <c r="T134" s="1">
        <v>0.48</v>
      </c>
      <c r="U134" s="1">
        <f t="shared" si="15"/>
        <v>2803.2</v>
      </c>
      <c r="V134" s="1">
        <f t="shared" si="16"/>
        <v>3036.8</v>
      </c>
      <c r="W134" s="4">
        <f t="shared" si="17"/>
        <v>0.52</v>
      </c>
      <c r="X134" s="1" t="s">
        <v>56</v>
      </c>
      <c r="Y134" s="1" t="s">
        <v>81</v>
      </c>
      <c r="Z134" s="1" t="s">
        <v>41</v>
      </c>
      <c r="AA134" s="2">
        <v>45695</v>
      </c>
      <c r="AB134" s="1">
        <v>4</v>
      </c>
      <c r="AC134" s="1" t="s">
        <v>42</v>
      </c>
    </row>
    <row r="135" spans="1:29">
      <c r="A135" s="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c r="P135" s="1">
        <f t="shared" si="12"/>
        <v>26550</v>
      </c>
      <c r="Q135" s="1">
        <v>0</v>
      </c>
      <c r="R135" s="1">
        <f t="shared" si="13"/>
        <v>0</v>
      </c>
      <c r="S135" s="1">
        <f t="shared" si="14"/>
        <v>26550</v>
      </c>
      <c r="T135" s="1">
        <v>0.48</v>
      </c>
      <c r="U135" s="1">
        <f t="shared" si="15"/>
        <v>12744</v>
      </c>
      <c r="V135" s="1">
        <f t="shared" si="16"/>
        <v>13806</v>
      </c>
      <c r="W135" s="4">
        <f t="shared" si="17"/>
        <v>0.52</v>
      </c>
      <c r="X135" s="1" t="s">
        <v>39</v>
      </c>
      <c r="Y135" s="1" t="s">
        <v>81</v>
      </c>
      <c r="Z135" s="1" t="s">
        <v>41</v>
      </c>
      <c r="AA135" s="2">
        <v>45698</v>
      </c>
      <c r="AB135" s="1">
        <v>5</v>
      </c>
      <c r="AC135" s="1" t="s">
        <v>42</v>
      </c>
    </row>
    <row r="136" spans="1:29">
      <c r="A136" s="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c r="P136" s="1">
        <f t="shared" si="12"/>
        <v>9340</v>
      </c>
      <c r="Q136" s="1">
        <v>10</v>
      </c>
      <c r="R136" s="1">
        <f t="shared" si="13"/>
        <v>934</v>
      </c>
      <c r="S136" s="1">
        <f t="shared" si="14"/>
        <v>8406</v>
      </c>
      <c r="T136" s="1">
        <v>0.45</v>
      </c>
      <c r="U136" s="1">
        <f t="shared" si="15"/>
        <v>3782.7000000000003</v>
      </c>
      <c r="V136" s="1">
        <f t="shared" si="16"/>
        <v>4623.2999999999993</v>
      </c>
      <c r="W136" s="4">
        <f t="shared" si="17"/>
        <v>0.54999999999999993</v>
      </c>
      <c r="X136" s="1" t="s">
        <v>104</v>
      </c>
      <c r="Y136" s="1" t="s">
        <v>40</v>
      </c>
      <c r="Z136" s="1" t="s">
        <v>41</v>
      </c>
      <c r="AA136" s="2">
        <v>45700</v>
      </c>
      <c r="AB136" s="1">
        <v>5</v>
      </c>
      <c r="AC136" s="1" t="s">
        <v>42</v>
      </c>
    </row>
    <row r="137" spans="1:29">
      <c r="A137" s="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c r="P137" s="1">
        <f t="shared" si="12"/>
        <v>8080</v>
      </c>
      <c r="Q137" s="1">
        <v>0</v>
      </c>
      <c r="R137" s="1">
        <f t="shared" si="13"/>
        <v>0</v>
      </c>
      <c r="S137" s="1">
        <f t="shared" si="14"/>
        <v>8080</v>
      </c>
      <c r="T137" s="1">
        <v>0.45</v>
      </c>
      <c r="U137" s="1">
        <f t="shared" si="15"/>
        <v>3636</v>
      </c>
      <c r="V137" s="1">
        <f t="shared" si="16"/>
        <v>4444</v>
      </c>
      <c r="W137" s="4">
        <f t="shared" si="17"/>
        <v>0.55000000000000004</v>
      </c>
      <c r="X137" s="1" t="s">
        <v>92</v>
      </c>
      <c r="Y137" s="1" t="s">
        <v>40</v>
      </c>
      <c r="Z137" s="1" t="s">
        <v>41</v>
      </c>
      <c r="AA137" s="2">
        <v>45695</v>
      </c>
      <c r="AB137" s="1">
        <v>3</v>
      </c>
      <c r="AC137" s="1" t="s">
        <v>42</v>
      </c>
    </row>
    <row r="138" spans="1:29">
      <c r="A138" s="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c r="P138" s="1">
        <f t="shared" si="12"/>
        <v>1470</v>
      </c>
      <c r="Q138" s="1">
        <v>10</v>
      </c>
      <c r="R138" s="1">
        <f t="shared" si="13"/>
        <v>147</v>
      </c>
      <c r="S138" s="1">
        <f t="shared" si="14"/>
        <v>1323</v>
      </c>
      <c r="T138" s="1">
        <v>0.47</v>
      </c>
      <c r="U138" s="1">
        <f t="shared" si="15"/>
        <v>621.80999999999995</v>
      </c>
      <c r="V138" s="1">
        <f t="shared" si="16"/>
        <v>701.19</v>
      </c>
      <c r="W138" s="4">
        <f t="shared" si="17"/>
        <v>0.53</v>
      </c>
      <c r="X138" s="1" t="s">
        <v>147</v>
      </c>
      <c r="Y138" s="1" t="s">
        <v>40</v>
      </c>
      <c r="Z138" s="1" t="s">
        <v>51</v>
      </c>
      <c r="AA138" s="2">
        <v>45697</v>
      </c>
      <c r="AB138" s="1"/>
      <c r="AC138" s="1" t="s">
        <v>42</v>
      </c>
    </row>
    <row r="139" spans="1:29">
      <c r="A139" s="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c r="P139" s="1">
        <f t="shared" si="12"/>
        <v>1120</v>
      </c>
      <c r="Q139" s="1">
        <v>15</v>
      </c>
      <c r="R139" s="1">
        <f t="shared" si="13"/>
        <v>168</v>
      </c>
      <c r="S139" s="1">
        <f t="shared" si="14"/>
        <v>952</v>
      </c>
      <c r="T139" s="1">
        <v>0.35</v>
      </c>
      <c r="U139" s="1">
        <f t="shared" si="15"/>
        <v>333.2</v>
      </c>
      <c r="V139" s="1">
        <f t="shared" si="16"/>
        <v>618.79999999999995</v>
      </c>
      <c r="W139" s="4">
        <f t="shared" si="17"/>
        <v>0.64999999999999991</v>
      </c>
      <c r="X139" s="1" t="s">
        <v>147</v>
      </c>
      <c r="Y139" s="1" t="s">
        <v>81</v>
      </c>
      <c r="Z139" s="1" t="s">
        <v>51</v>
      </c>
      <c r="AA139" s="2">
        <v>45700</v>
      </c>
      <c r="AB139" s="1"/>
      <c r="AC139" s="1" t="s">
        <v>42</v>
      </c>
    </row>
    <row r="140" spans="1:29">
      <c r="A140" s="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c r="P140" s="1">
        <f t="shared" si="12"/>
        <v>2880</v>
      </c>
      <c r="Q140" s="1">
        <v>20</v>
      </c>
      <c r="R140" s="1">
        <f t="shared" si="13"/>
        <v>576</v>
      </c>
      <c r="S140" s="1">
        <f t="shared" si="14"/>
        <v>2304</v>
      </c>
      <c r="T140" s="1">
        <v>0.47</v>
      </c>
      <c r="U140" s="1">
        <f t="shared" si="15"/>
        <v>1082.8799999999999</v>
      </c>
      <c r="V140" s="1">
        <f t="shared" si="16"/>
        <v>1221.1200000000001</v>
      </c>
      <c r="W140" s="4">
        <f t="shared" si="17"/>
        <v>0.53</v>
      </c>
      <c r="X140" s="1" t="s">
        <v>92</v>
      </c>
      <c r="Y140" s="1" t="s">
        <v>40</v>
      </c>
      <c r="Z140" s="1" t="s">
        <v>41</v>
      </c>
      <c r="AA140" s="2">
        <v>45700</v>
      </c>
      <c r="AB140" s="1">
        <v>4</v>
      </c>
      <c r="AC140" s="1" t="s">
        <v>42</v>
      </c>
    </row>
    <row r="141" spans="1:29">
      <c r="A141" s="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c r="P141" s="1">
        <f t="shared" si="12"/>
        <v>2840</v>
      </c>
      <c r="Q141" s="1">
        <v>0</v>
      </c>
      <c r="R141" s="1">
        <f t="shared" si="13"/>
        <v>0</v>
      </c>
      <c r="S141" s="1">
        <f t="shared" si="14"/>
        <v>2840</v>
      </c>
      <c r="T141" s="1">
        <v>0.35</v>
      </c>
      <c r="U141" s="1">
        <f t="shared" si="15"/>
        <v>993.99999999999989</v>
      </c>
      <c r="V141" s="1">
        <f t="shared" si="16"/>
        <v>1846</v>
      </c>
      <c r="W141" s="4">
        <f t="shared" si="17"/>
        <v>0.65</v>
      </c>
      <c r="X141" s="1" t="s">
        <v>56</v>
      </c>
      <c r="Y141" s="1" t="s">
        <v>81</v>
      </c>
      <c r="Z141" s="1" t="s">
        <v>22</v>
      </c>
      <c r="AA141" s="1"/>
      <c r="AB141" s="1"/>
      <c r="AC141" s="1" t="s">
        <v>93</v>
      </c>
    </row>
    <row r="142" spans="1:29">
      <c r="A142" s="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c r="P142" s="1">
        <f t="shared" si="12"/>
        <v>600</v>
      </c>
      <c r="Q142" s="1">
        <v>15</v>
      </c>
      <c r="R142" s="1">
        <f t="shared" si="13"/>
        <v>90</v>
      </c>
      <c r="S142" s="1">
        <f t="shared" si="14"/>
        <v>510</v>
      </c>
      <c r="T142" s="1">
        <v>0.62</v>
      </c>
      <c r="U142" s="1">
        <f t="shared" si="15"/>
        <v>316.2</v>
      </c>
      <c r="V142" s="1">
        <f t="shared" si="16"/>
        <v>193.8</v>
      </c>
      <c r="W142" s="4">
        <f t="shared" si="17"/>
        <v>0.38</v>
      </c>
      <c r="X142" s="1" t="s">
        <v>56</v>
      </c>
      <c r="Y142" s="1" t="s">
        <v>72</v>
      </c>
      <c r="Z142" s="1" t="s">
        <v>41</v>
      </c>
      <c r="AA142" s="2">
        <v>45697</v>
      </c>
      <c r="AB142" s="1">
        <v>5</v>
      </c>
      <c r="AC142" s="1" t="s">
        <v>42</v>
      </c>
    </row>
    <row r="143" spans="1:29">
      <c r="A143" s="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c r="P143" s="1">
        <f t="shared" si="12"/>
        <v>1240</v>
      </c>
      <c r="Q143" s="1">
        <v>15</v>
      </c>
      <c r="R143" s="1">
        <f t="shared" si="13"/>
        <v>186</v>
      </c>
      <c r="S143" s="1">
        <f t="shared" si="14"/>
        <v>1054</v>
      </c>
      <c r="T143" s="1">
        <v>0.62</v>
      </c>
      <c r="U143" s="1">
        <f t="shared" si="15"/>
        <v>653.48</v>
      </c>
      <c r="V143" s="1">
        <f t="shared" si="16"/>
        <v>400.52</v>
      </c>
      <c r="W143" s="4">
        <f t="shared" si="17"/>
        <v>0.38</v>
      </c>
      <c r="X143" s="1" t="s">
        <v>147</v>
      </c>
      <c r="Y143" s="1" t="s">
        <v>57</v>
      </c>
      <c r="Z143" s="1" t="s">
        <v>51</v>
      </c>
      <c r="AA143" s="2">
        <v>45701</v>
      </c>
      <c r="AB143" s="1"/>
      <c r="AC143" s="1" t="s">
        <v>42</v>
      </c>
    </row>
    <row r="144" spans="1:29">
      <c r="A144" s="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c r="P144" s="1">
        <f t="shared" si="12"/>
        <v>10040</v>
      </c>
      <c r="Q144" s="1">
        <v>0</v>
      </c>
      <c r="R144" s="1">
        <f t="shared" si="13"/>
        <v>0</v>
      </c>
      <c r="S144" s="1">
        <f t="shared" si="14"/>
        <v>10040</v>
      </c>
      <c r="T144" s="1">
        <v>0.48</v>
      </c>
      <c r="U144" s="1">
        <f t="shared" si="15"/>
        <v>4819.2</v>
      </c>
      <c r="V144" s="1">
        <f t="shared" si="16"/>
        <v>5220.8</v>
      </c>
      <c r="W144" s="4">
        <f t="shared" si="17"/>
        <v>0.52</v>
      </c>
      <c r="X144" s="1" t="s">
        <v>56</v>
      </c>
      <c r="Y144" s="1" t="s">
        <v>81</v>
      </c>
      <c r="Z144" s="1" t="s">
        <v>22</v>
      </c>
      <c r="AA144" s="1"/>
      <c r="AB144" s="1"/>
      <c r="AC144" s="1" t="s">
        <v>93</v>
      </c>
    </row>
    <row r="145" spans="1:29">
      <c r="A145" s="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c r="P145" s="1">
        <f t="shared" si="12"/>
        <v>39200</v>
      </c>
      <c r="Q145" s="1">
        <v>20</v>
      </c>
      <c r="R145" s="1">
        <f t="shared" si="13"/>
        <v>7840</v>
      </c>
      <c r="S145" s="1">
        <f t="shared" si="14"/>
        <v>31360</v>
      </c>
      <c r="T145" s="1">
        <v>0.52</v>
      </c>
      <c r="U145" s="1">
        <f t="shared" si="15"/>
        <v>16307.2</v>
      </c>
      <c r="V145" s="1">
        <f t="shared" si="16"/>
        <v>15052.8</v>
      </c>
      <c r="W145" s="4">
        <f t="shared" si="17"/>
        <v>0.48</v>
      </c>
      <c r="X145" s="1" t="s">
        <v>56</v>
      </c>
      <c r="Y145" s="1" t="s">
        <v>72</v>
      </c>
      <c r="Z145" s="1" t="s">
        <v>41</v>
      </c>
      <c r="AA145" s="2">
        <v>45700</v>
      </c>
      <c r="AB145" s="1">
        <v>4</v>
      </c>
      <c r="AC145" s="1" t="s">
        <v>42</v>
      </c>
    </row>
    <row r="146" spans="1:29">
      <c r="A146" s="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c r="P146" s="1">
        <f t="shared" si="12"/>
        <v>1470</v>
      </c>
      <c r="Q146" s="1">
        <v>10</v>
      </c>
      <c r="R146" s="1">
        <f t="shared" si="13"/>
        <v>147</v>
      </c>
      <c r="S146" s="1">
        <f t="shared" si="14"/>
        <v>1323</v>
      </c>
      <c r="T146" s="1">
        <v>0.62</v>
      </c>
      <c r="U146" s="1">
        <f t="shared" si="15"/>
        <v>820.26</v>
      </c>
      <c r="V146" s="1">
        <f t="shared" si="16"/>
        <v>502.74</v>
      </c>
      <c r="W146" s="4">
        <f t="shared" si="17"/>
        <v>0.38</v>
      </c>
      <c r="X146" s="1" t="s">
        <v>104</v>
      </c>
      <c r="Y146" s="1" t="s">
        <v>81</v>
      </c>
      <c r="Z146" s="1" t="s">
        <v>41</v>
      </c>
      <c r="AA146" s="2">
        <v>45699</v>
      </c>
      <c r="AB146" s="1">
        <v>4</v>
      </c>
      <c r="AC146" s="1" t="s">
        <v>42</v>
      </c>
    </row>
    <row r="147" spans="1:29">
      <c r="A147" s="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c r="P147" s="1">
        <f t="shared" si="12"/>
        <v>4760</v>
      </c>
      <c r="Q147" s="1">
        <v>0</v>
      </c>
      <c r="R147" s="1">
        <f t="shared" si="13"/>
        <v>0</v>
      </c>
      <c r="S147" s="1">
        <f t="shared" si="14"/>
        <v>4760</v>
      </c>
      <c r="T147" s="1">
        <v>0.48</v>
      </c>
      <c r="U147" s="1">
        <f t="shared" si="15"/>
        <v>2284.7999999999997</v>
      </c>
      <c r="V147" s="1">
        <f t="shared" si="16"/>
        <v>2475.2000000000003</v>
      </c>
      <c r="W147" s="4">
        <f t="shared" si="17"/>
        <v>0.52</v>
      </c>
      <c r="X147" s="1" t="s">
        <v>104</v>
      </c>
      <c r="Y147" s="1" t="s">
        <v>72</v>
      </c>
      <c r="Z147" s="1" t="s">
        <v>41</v>
      </c>
      <c r="AA147" s="2">
        <v>45700</v>
      </c>
      <c r="AB147" s="1">
        <v>5</v>
      </c>
      <c r="AC147" s="1" t="s">
        <v>42</v>
      </c>
    </row>
    <row r="148" spans="1:29">
      <c r="A148" s="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c r="P148" s="1">
        <f t="shared" si="12"/>
        <v>3200</v>
      </c>
      <c r="Q148" s="1">
        <v>5</v>
      </c>
      <c r="R148" s="1">
        <f t="shared" si="13"/>
        <v>160</v>
      </c>
      <c r="S148" s="1">
        <f t="shared" si="14"/>
        <v>3040</v>
      </c>
      <c r="T148" s="1">
        <v>0.52</v>
      </c>
      <c r="U148" s="1">
        <f t="shared" si="15"/>
        <v>1580.8</v>
      </c>
      <c r="V148" s="1">
        <f t="shared" si="16"/>
        <v>1459.2</v>
      </c>
      <c r="W148" s="4">
        <f t="shared" si="17"/>
        <v>0.48000000000000004</v>
      </c>
      <c r="X148" s="1" t="s">
        <v>104</v>
      </c>
      <c r="Y148" s="1" t="s">
        <v>57</v>
      </c>
      <c r="Z148" s="1" t="s">
        <v>66</v>
      </c>
      <c r="AA148" s="1"/>
      <c r="AB148" s="1"/>
      <c r="AC148" s="1" t="s">
        <v>42</v>
      </c>
    </row>
    <row r="149" spans="1:29">
      <c r="A149" s="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c r="P149" s="1">
        <f t="shared" si="12"/>
        <v>620</v>
      </c>
      <c r="Q149" s="1">
        <v>5</v>
      </c>
      <c r="R149" s="1">
        <f t="shared" si="13"/>
        <v>31</v>
      </c>
      <c r="S149" s="1">
        <f t="shared" si="14"/>
        <v>589</v>
      </c>
      <c r="T149" s="1">
        <v>0.62</v>
      </c>
      <c r="U149" s="1">
        <f t="shared" si="15"/>
        <v>365.18</v>
      </c>
      <c r="V149" s="1">
        <f t="shared" si="16"/>
        <v>223.82</v>
      </c>
      <c r="W149" s="4">
        <f t="shared" si="17"/>
        <v>0.38</v>
      </c>
      <c r="X149" s="1" t="s">
        <v>92</v>
      </c>
      <c r="Y149" s="1" t="s">
        <v>72</v>
      </c>
      <c r="Z149" s="1" t="s">
        <v>41</v>
      </c>
      <c r="AA149" s="2">
        <v>45700</v>
      </c>
      <c r="AB149" s="1">
        <v>5</v>
      </c>
      <c r="AC149" s="1" t="s">
        <v>42</v>
      </c>
    </row>
    <row r="150" spans="1:29">
      <c r="A150" s="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c r="P150" s="1">
        <f t="shared" si="12"/>
        <v>24940</v>
      </c>
      <c r="Q150" s="1">
        <v>10</v>
      </c>
      <c r="R150" s="1">
        <f t="shared" si="13"/>
        <v>2494</v>
      </c>
      <c r="S150" s="1">
        <f t="shared" si="14"/>
        <v>22446</v>
      </c>
      <c r="T150" s="1">
        <v>0.52</v>
      </c>
      <c r="U150" s="1">
        <f t="shared" si="15"/>
        <v>11671.92</v>
      </c>
      <c r="V150" s="1">
        <f t="shared" si="16"/>
        <v>10774.08</v>
      </c>
      <c r="W150" s="4">
        <f t="shared" si="17"/>
        <v>0.48</v>
      </c>
      <c r="X150" s="1" t="s">
        <v>56</v>
      </c>
      <c r="Y150" s="1" t="s">
        <v>72</v>
      </c>
      <c r="Z150" s="1" t="s">
        <v>41</v>
      </c>
      <c r="AA150" s="2">
        <v>45700</v>
      </c>
      <c r="AB150" s="1">
        <v>3</v>
      </c>
      <c r="AC150" s="1" t="s">
        <v>42</v>
      </c>
    </row>
    <row r="151" spans="1:29">
      <c r="A151" s="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c r="P151" s="1">
        <f t="shared" si="12"/>
        <v>1020</v>
      </c>
      <c r="Q151" s="1">
        <v>30</v>
      </c>
      <c r="R151" s="1">
        <f t="shared" si="13"/>
        <v>306</v>
      </c>
      <c r="S151" s="1">
        <f t="shared" si="14"/>
        <v>714</v>
      </c>
      <c r="T151" s="1">
        <v>0.45</v>
      </c>
      <c r="U151" s="1">
        <f t="shared" si="15"/>
        <v>321.3</v>
      </c>
      <c r="V151" s="1">
        <f t="shared" si="16"/>
        <v>392.7</v>
      </c>
      <c r="W151" s="4">
        <f t="shared" si="17"/>
        <v>0.54999999999999993</v>
      </c>
      <c r="X151" s="1" t="s">
        <v>104</v>
      </c>
      <c r="Y151" s="1" t="s">
        <v>40</v>
      </c>
      <c r="Z151" s="1" t="s">
        <v>41</v>
      </c>
      <c r="AA151" s="2">
        <v>45701</v>
      </c>
      <c r="AB151" s="1">
        <v>3</v>
      </c>
      <c r="AC151" s="1" t="s">
        <v>42</v>
      </c>
    </row>
    <row r="152" spans="1:29">
      <c r="A152" s="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c r="P152" s="1">
        <f t="shared" si="12"/>
        <v>1100</v>
      </c>
      <c r="Q152" s="1">
        <v>0</v>
      </c>
      <c r="R152" s="1">
        <f t="shared" si="13"/>
        <v>0</v>
      </c>
      <c r="S152" s="1">
        <f t="shared" si="14"/>
        <v>1100</v>
      </c>
      <c r="T152" s="1">
        <v>0.52</v>
      </c>
      <c r="U152" s="1">
        <f t="shared" si="15"/>
        <v>572</v>
      </c>
      <c r="V152" s="1">
        <f t="shared" si="16"/>
        <v>528</v>
      </c>
      <c r="W152" s="4">
        <f t="shared" si="17"/>
        <v>0.48</v>
      </c>
      <c r="X152" s="1" t="s">
        <v>92</v>
      </c>
      <c r="Y152" s="1" t="s">
        <v>72</v>
      </c>
      <c r="Z152" s="1" t="s">
        <v>41</v>
      </c>
      <c r="AA152" s="2">
        <v>45699</v>
      </c>
      <c r="AB152" s="1">
        <v>3</v>
      </c>
      <c r="AC152" s="1" t="s">
        <v>42</v>
      </c>
    </row>
    <row r="153" spans="1:29">
      <c r="A153" s="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c r="P153" s="1">
        <f t="shared" si="12"/>
        <v>22650</v>
      </c>
      <c r="Q153" s="1">
        <v>10</v>
      </c>
      <c r="R153" s="1">
        <f t="shared" si="13"/>
        <v>2265</v>
      </c>
      <c r="S153" s="1">
        <f t="shared" si="14"/>
        <v>20385</v>
      </c>
      <c r="T153" s="1">
        <v>0.47</v>
      </c>
      <c r="U153" s="1">
        <f t="shared" si="15"/>
        <v>9580.9499999999989</v>
      </c>
      <c r="V153" s="1">
        <f t="shared" si="16"/>
        <v>10804.050000000001</v>
      </c>
      <c r="W153" s="4">
        <f t="shared" si="17"/>
        <v>0.53</v>
      </c>
      <c r="X153" s="1" t="s">
        <v>147</v>
      </c>
      <c r="Y153" s="1" t="s">
        <v>57</v>
      </c>
      <c r="Z153" s="1" t="s">
        <v>41</v>
      </c>
      <c r="AA153" s="2">
        <v>45704</v>
      </c>
      <c r="AB153" s="1">
        <v>4</v>
      </c>
      <c r="AC153" s="1" t="s">
        <v>42</v>
      </c>
    </row>
    <row r="154" spans="1:29">
      <c r="A154" s="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c r="P154" s="1">
        <f t="shared" si="12"/>
        <v>3050</v>
      </c>
      <c r="Q154" s="1">
        <v>20</v>
      </c>
      <c r="R154" s="1">
        <f t="shared" si="13"/>
        <v>610</v>
      </c>
      <c r="S154" s="1">
        <f t="shared" si="14"/>
        <v>2440</v>
      </c>
      <c r="T154" s="1">
        <v>0.62</v>
      </c>
      <c r="U154" s="1">
        <f t="shared" si="15"/>
        <v>1512.8</v>
      </c>
      <c r="V154" s="1">
        <f t="shared" si="16"/>
        <v>927.2</v>
      </c>
      <c r="W154" s="4">
        <f t="shared" si="17"/>
        <v>0.38</v>
      </c>
      <c r="X154" s="1" t="s">
        <v>92</v>
      </c>
      <c r="Y154" s="1" t="s">
        <v>72</v>
      </c>
      <c r="Z154" s="1" t="s">
        <v>51</v>
      </c>
      <c r="AA154" s="2">
        <v>45700</v>
      </c>
      <c r="AB154" s="1"/>
      <c r="AC154" s="1" t="s">
        <v>42</v>
      </c>
    </row>
    <row r="155" spans="1:29">
      <c r="A155" s="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c r="P155" s="1">
        <f t="shared" si="12"/>
        <v>13680</v>
      </c>
      <c r="Q155" s="1">
        <v>20</v>
      </c>
      <c r="R155" s="1">
        <f t="shared" si="13"/>
        <v>2736</v>
      </c>
      <c r="S155" s="1">
        <f t="shared" si="14"/>
        <v>10944</v>
      </c>
      <c r="T155" s="1">
        <v>0.45</v>
      </c>
      <c r="U155" s="1">
        <f t="shared" si="15"/>
        <v>4924.8</v>
      </c>
      <c r="V155" s="1">
        <f t="shared" si="16"/>
        <v>6019.2</v>
      </c>
      <c r="W155" s="4">
        <f t="shared" si="17"/>
        <v>0.54999999999999993</v>
      </c>
      <c r="X155" s="1" t="s">
        <v>56</v>
      </c>
      <c r="Y155" s="1" t="s">
        <v>57</v>
      </c>
      <c r="Z155" s="1" t="s">
        <v>41</v>
      </c>
      <c r="AA155" s="2">
        <v>45701</v>
      </c>
      <c r="AB155" s="1">
        <v>5</v>
      </c>
      <c r="AC155" s="1" t="s">
        <v>42</v>
      </c>
    </row>
    <row r="156" spans="1:29">
      <c r="A156" s="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c r="P156" s="1">
        <f t="shared" si="12"/>
        <v>8480</v>
      </c>
      <c r="Q156" s="1">
        <v>10</v>
      </c>
      <c r="R156" s="1">
        <f t="shared" si="13"/>
        <v>848</v>
      </c>
      <c r="S156" s="1">
        <f t="shared" si="14"/>
        <v>7632</v>
      </c>
      <c r="T156" s="1">
        <v>0.48</v>
      </c>
      <c r="U156" s="1">
        <f t="shared" si="15"/>
        <v>3663.3599999999997</v>
      </c>
      <c r="V156" s="1">
        <f t="shared" si="16"/>
        <v>3968.6400000000003</v>
      </c>
      <c r="W156" s="4">
        <f t="shared" si="17"/>
        <v>0.52</v>
      </c>
      <c r="X156" s="1" t="s">
        <v>92</v>
      </c>
      <c r="Y156" s="1" t="s">
        <v>72</v>
      </c>
      <c r="Z156" s="1" t="s">
        <v>41</v>
      </c>
      <c r="AA156" s="2">
        <v>45703</v>
      </c>
      <c r="AB156" s="1">
        <v>5</v>
      </c>
      <c r="AC156" s="1" t="s">
        <v>42</v>
      </c>
    </row>
    <row r="157" spans="1:29">
      <c r="A157" s="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c r="P157" s="1">
        <f t="shared" si="12"/>
        <v>6080</v>
      </c>
      <c r="Q157" s="1">
        <v>0</v>
      </c>
      <c r="R157" s="1">
        <f t="shared" si="13"/>
        <v>0</v>
      </c>
      <c r="S157" s="1">
        <f t="shared" si="14"/>
        <v>6080</v>
      </c>
      <c r="T157" s="1">
        <v>0.48</v>
      </c>
      <c r="U157" s="1">
        <f t="shared" si="15"/>
        <v>2918.4</v>
      </c>
      <c r="V157" s="1">
        <f t="shared" si="16"/>
        <v>3161.6</v>
      </c>
      <c r="W157" s="4">
        <f t="shared" si="17"/>
        <v>0.52</v>
      </c>
      <c r="X157" s="1" t="s">
        <v>65</v>
      </c>
      <c r="Y157" s="1" t="s">
        <v>40</v>
      </c>
      <c r="Z157" s="1" t="s">
        <v>41</v>
      </c>
      <c r="AA157" s="2">
        <v>45703</v>
      </c>
      <c r="AB157" s="1">
        <v>3</v>
      </c>
      <c r="AC157" s="1" t="s">
        <v>42</v>
      </c>
    </row>
    <row r="158" spans="1:29">
      <c r="A158" s="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c r="P158" s="1">
        <f t="shared" si="12"/>
        <v>11600</v>
      </c>
      <c r="Q158" s="1">
        <v>10</v>
      </c>
      <c r="R158" s="1">
        <f t="shared" si="13"/>
        <v>1160</v>
      </c>
      <c r="S158" s="1">
        <f t="shared" si="14"/>
        <v>10440</v>
      </c>
      <c r="T158" s="1">
        <v>0.48</v>
      </c>
      <c r="U158" s="1">
        <f t="shared" si="15"/>
        <v>5011.2</v>
      </c>
      <c r="V158" s="1">
        <f t="shared" si="16"/>
        <v>5428.8</v>
      </c>
      <c r="W158" s="4">
        <f t="shared" si="17"/>
        <v>0.52</v>
      </c>
      <c r="X158" s="1" t="s">
        <v>65</v>
      </c>
      <c r="Y158" s="1" t="s">
        <v>81</v>
      </c>
      <c r="Z158" s="1" t="s">
        <v>41</v>
      </c>
      <c r="AA158" s="2">
        <v>45702</v>
      </c>
      <c r="AB158" s="1">
        <v>3</v>
      </c>
      <c r="AC158" s="1" t="s">
        <v>42</v>
      </c>
    </row>
    <row r="159" spans="1:29">
      <c r="A159" s="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c r="P159" s="1">
        <f t="shared" si="12"/>
        <v>4400</v>
      </c>
      <c r="Q159" s="1">
        <v>0</v>
      </c>
      <c r="R159" s="1">
        <f t="shared" si="13"/>
        <v>0</v>
      </c>
      <c r="S159" s="1">
        <f t="shared" si="14"/>
        <v>4400</v>
      </c>
      <c r="T159" s="1">
        <v>0.52</v>
      </c>
      <c r="U159" s="1">
        <f t="shared" si="15"/>
        <v>2288</v>
      </c>
      <c r="V159" s="1">
        <f t="shared" si="16"/>
        <v>2112</v>
      </c>
      <c r="W159" s="4">
        <f t="shared" si="17"/>
        <v>0.48</v>
      </c>
      <c r="X159" s="1" t="s">
        <v>39</v>
      </c>
      <c r="Y159" s="1" t="s">
        <v>57</v>
      </c>
      <c r="Z159" s="1" t="s">
        <v>41</v>
      </c>
      <c r="AA159" s="2">
        <v>45704</v>
      </c>
      <c r="AB159" s="1">
        <v>3</v>
      </c>
      <c r="AC159" s="1" t="s">
        <v>42</v>
      </c>
    </row>
    <row r="160" spans="1:29">
      <c r="A160" s="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c r="P160" s="1">
        <f t="shared" si="12"/>
        <v>8840</v>
      </c>
      <c r="Q160" s="1">
        <v>25</v>
      </c>
      <c r="R160" s="1">
        <f t="shared" si="13"/>
        <v>2210</v>
      </c>
      <c r="S160" s="1">
        <f t="shared" si="14"/>
        <v>6630</v>
      </c>
      <c r="T160" s="1">
        <v>0.48</v>
      </c>
      <c r="U160" s="1">
        <f t="shared" si="15"/>
        <v>3182.4</v>
      </c>
      <c r="V160" s="1">
        <f t="shared" si="16"/>
        <v>3447.6</v>
      </c>
      <c r="W160" s="4">
        <f t="shared" si="17"/>
        <v>0.52</v>
      </c>
      <c r="X160" s="1" t="s">
        <v>92</v>
      </c>
      <c r="Y160" s="1" t="s">
        <v>81</v>
      </c>
      <c r="Z160" s="1" t="s">
        <v>51</v>
      </c>
      <c r="AA160" s="2">
        <v>45701</v>
      </c>
      <c r="AB160" s="1"/>
      <c r="AC160" s="1" t="s">
        <v>42</v>
      </c>
    </row>
    <row r="161" spans="1:29">
      <c r="A161" s="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c r="P161" s="1">
        <f t="shared" si="12"/>
        <v>2430</v>
      </c>
      <c r="Q161" s="1">
        <v>25</v>
      </c>
      <c r="R161" s="1">
        <f t="shared" si="13"/>
        <v>607.5</v>
      </c>
      <c r="S161" s="1">
        <f t="shared" si="14"/>
        <v>1822.5</v>
      </c>
      <c r="T161" s="1">
        <v>0.35</v>
      </c>
      <c r="U161" s="1">
        <f t="shared" si="15"/>
        <v>637.875</v>
      </c>
      <c r="V161" s="1">
        <f t="shared" si="16"/>
        <v>1184.625</v>
      </c>
      <c r="W161" s="4">
        <f t="shared" si="17"/>
        <v>0.65</v>
      </c>
      <c r="X161" s="1" t="s">
        <v>56</v>
      </c>
      <c r="Y161" s="1" t="s">
        <v>40</v>
      </c>
      <c r="Z161" s="1" t="s">
        <v>41</v>
      </c>
      <c r="AA161" s="2">
        <v>45705</v>
      </c>
      <c r="AB161" s="1">
        <v>3</v>
      </c>
      <c r="AC161" s="1" t="s">
        <v>42</v>
      </c>
    </row>
    <row r="162" spans="1:29">
      <c r="A162" s="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c r="P162" s="1">
        <f t="shared" si="12"/>
        <v>86180</v>
      </c>
      <c r="Q162" s="1">
        <v>10</v>
      </c>
      <c r="R162" s="1">
        <f t="shared" si="13"/>
        <v>8618</v>
      </c>
      <c r="S162" s="1">
        <f t="shared" si="14"/>
        <v>77562</v>
      </c>
      <c r="T162" s="1">
        <v>0.57999999999999996</v>
      </c>
      <c r="U162" s="1">
        <f t="shared" si="15"/>
        <v>44985.96</v>
      </c>
      <c r="V162" s="1">
        <f t="shared" si="16"/>
        <v>32576.04</v>
      </c>
      <c r="W162" s="4">
        <f t="shared" si="17"/>
        <v>0.42</v>
      </c>
      <c r="X162" s="1" t="s">
        <v>65</v>
      </c>
      <c r="Y162" s="1" t="s">
        <v>72</v>
      </c>
      <c r="Z162" s="1" t="s">
        <v>41</v>
      </c>
      <c r="AA162" s="2">
        <v>45708</v>
      </c>
      <c r="AB162" s="1">
        <v>4</v>
      </c>
      <c r="AC162" s="1" t="s">
        <v>42</v>
      </c>
    </row>
    <row r="163" spans="1:29">
      <c r="A163" s="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c r="P163" s="1">
        <f t="shared" si="12"/>
        <v>12510</v>
      </c>
      <c r="Q163" s="1">
        <v>10</v>
      </c>
      <c r="R163" s="1">
        <f t="shared" si="13"/>
        <v>1251</v>
      </c>
      <c r="S163" s="1">
        <f t="shared" si="14"/>
        <v>11259</v>
      </c>
      <c r="T163" s="1">
        <v>0.52</v>
      </c>
      <c r="U163" s="1">
        <f t="shared" si="15"/>
        <v>5854.68</v>
      </c>
      <c r="V163" s="1">
        <f t="shared" si="16"/>
        <v>5404.32</v>
      </c>
      <c r="W163" s="4">
        <f t="shared" si="17"/>
        <v>0.48</v>
      </c>
      <c r="X163" s="1" t="s">
        <v>50</v>
      </c>
      <c r="Y163" s="1" t="s">
        <v>40</v>
      </c>
      <c r="Z163" s="1" t="s">
        <v>41</v>
      </c>
      <c r="AA163" s="2">
        <v>45702</v>
      </c>
      <c r="AB163" s="1">
        <v>5</v>
      </c>
      <c r="AC163" s="1" t="s">
        <v>42</v>
      </c>
    </row>
    <row r="164" spans="1:29">
      <c r="A164" s="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c r="P164" s="1">
        <f t="shared" si="12"/>
        <v>5160</v>
      </c>
      <c r="Q164" s="1">
        <v>20</v>
      </c>
      <c r="R164" s="1">
        <f t="shared" si="13"/>
        <v>1032</v>
      </c>
      <c r="S164" s="1">
        <f t="shared" si="14"/>
        <v>4128</v>
      </c>
      <c r="T164" s="1">
        <v>0.48</v>
      </c>
      <c r="U164" s="1">
        <f t="shared" si="15"/>
        <v>1981.4399999999998</v>
      </c>
      <c r="V164" s="1">
        <f t="shared" si="16"/>
        <v>2146.5600000000004</v>
      </c>
      <c r="W164" s="4">
        <f t="shared" si="17"/>
        <v>0.52000000000000013</v>
      </c>
      <c r="X164" s="1" t="s">
        <v>147</v>
      </c>
      <c r="Y164" s="1" t="s">
        <v>57</v>
      </c>
      <c r="Z164" s="1" t="s">
        <v>41</v>
      </c>
      <c r="AA164" s="2">
        <v>45703</v>
      </c>
      <c r="AB164" s="1">
        <v>3</v>
      </c>
      <c r="AC164" s="1" t="s">
        <v>42</v>
      </c>
    </row>
    <row r="165" spans="1:29">
      <c r="A165" s="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c r="P165" s="1">
        <f t="shared" si="12"/>
        <v>5680</v>
      </c>
      <c r="Q165" s="1">
        <v>5</v>
      </c>
      <c r="R165" s="1">
        <f t="shared" si="13"/>
        <v>284</v>
      </c>
      <c r="S165" s="1">
        <f t="shared" si="14"/>
        <v>5396</v>
      </c>
      <c r="T165" s="1">
        <v>0.5</v>
      </c>
      <c r="U165" s="1">
        <f t="shared" si="15"/>
        <v>2698</v>
      </c>
      <c r="V165" s="1">
        <f t="shared" si="16"/>
        <v>2698</v>
      </c>
      <c r="W165" s="4">
        <f t="shared" si="17"/>
        <v>0.5</v>
      </c>
      <c r="X165" s="1" t="s">
        <v>56</v>
      </c>
      <c r="Y165" s="1" t="s">
        <v>81</v>
      </c>
      <c r="Z165" s="1" t="s">
        <v>66</v>
      </c>
      <c r="AA165" s="1"/>
      <c r="AB165" s="1"/>
      <c r="AC165" s="1" t="s">
        <v>42</v>
      </c>
    </row>
    <row r="166" spans="1:29">
      <c r="A166" s="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c r="P166" s="1">
        <f t="shared" si="12"/>
        <v>440</v>
      </c>
      <c r="Q166" s="1">
        <v>30</v>
      </c>
      <c r="R166" s="1">
        <f t="shared" si="13"/>
        <v>132</v>
      </c>
      <c r="S166" s="1">
        <f t="shared" si="14"/>
        <v>308</v>
      </c>
      <c r="T166" s="1">
        <v>0.35</v>
      </c>
      <c r="U166" s="1">
        <f t="shared" si="15"/>
        <v>107.8</v>
      </c>
      <c r="V166" s="1">
        <f t="shared" si="16"/>
        <v>200.2</v>
      </c>
      <c r="W166" s="4">
        <f t="shared" si="17"/>
        <v>0.64999999999999991</v>
      </c>
      <c r="X166" s="1" t="s">
        <v>39</v>
      </c>
      <c r="Y166" s="1" t="s">
        <v>81</v>
      </c>
      <c r="Z166" s="1" t="s">
        <v>41</v>
      </c>
      <c r="AA166" s="2">
        <v>45704</v>
      </c>
      <c r="AB166" s="1">
        <v>5</v>
      </c>
      <c r="AC166" s="1" t="s">
        <v>42</v>
      </c>
    </row>
    <row r="167" spans="1:29">
      <c r="A167" s="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c r="P167" s="1">
        <f t="shared" si="12"/>
        <v>14880</v>
      </c>
      <c r="Q167" s="1">
        <v>25</v>
      </c>
      <c r="R167" s="1">
        <f t="shared" si="13"/>
        <v>3720</v>
      </c>
      <c r="S167" s="1">
        <f t="shared" si="14"/>
        <v>11160</v>
      </c>
      <c r="T167" s="1">
        <v>0.52</v>
      </c>
      <c r="U167" s="1">
        <f t="shared" si="15"/>
        <v>5803.2</v>
      </c>
      <c r="V167" s="1">
        <f t="shared" si="16"/>
        <v>5356.8</v>
      </c>
      <c r="W167" s="4">
        <f t="shared" si="17"/>
        <v>0.48000000000000004</v>
      </c>
      <c r="X167" s="1" t="s">
        <v>104</v>
      </c>
      <c r="Y167" s="1" t="s">
        <v>72</v>
      </c>
      <c r="Z167" s="1" t="s">
        <v>51</v>
      </c>
      <c r="AA167" s="2">
        <v>45707</v>
      </c>
      <c r="AB167" s="1"/>
      <c r="AC167" s="1" t="s">
        <v>42</v>
      </c>
    </row>
    <row r="168" spans="1:29">
      <c r="A168" s="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c r="P168" s="1">
        <f t="shared" si="12"/>
        <v>12780</v>
      </c>
      <c r="Q168" s="1">
        <v>15</v>
      </c>
      <c r="R168" s="1">
        <f t="shared" si="13"/>
        <v>1917</v>
      </c>
      <c r="S168" s="1">
        <f t="shared" si="14"/>
        <v>10863</v>
      </c>
      <c r="T168" s="1">
        <v>0.48</v>
      </c>
      <c r="U168" s="1">
        <f t="shared" si="15"/>
        <v>5214.24</v>
      </c>
      <c r="V168" s="1">
        <f t="shared" si="16"/>
        <v>5648.76</v>
      </c>
      <c r="W168" s="4">
        <f t="shared" si="17"/>
        <v>0.52</v>
      </c>
      <c r="X168" s="1" t="s">
        <v>104</v>
      </c>
      <c r="Y168" s="1" t="s">
        <v>40</v>
      </c>
      <c r="Z168" s="1" t="s">
        <v>51</v>
      </c>
      <c r="AA168" s="2">
        <v>45706</v>
      </c>
      <c r="AB168" s="1"/>
      <c r="AC168" s="1" t="s">
        <v>42</v>
      </c>
    </row>
    <row r="169" spans="1:29">
      <c r="A169" s="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c r="P169" s="1">
        <f t="shared" si="12"/>
        <v>420</v>
      </c>
      <c r="Q169" s="1">
        <v>20</v>
      </c>
      <c r="R169" s="1">
        <f t="shared" si="13"/>
        <v>84</v>
      </c>
      <c r="S169" s="1">
        <f t="shared" si="14"/>
        <v>336</v>
      </c>
      <c r="T169" s="1">
        <v>0.62</v>
      </c>
      <c r="U169" s="1">
        <f t="shared" si="15"/>
        <v>208.32</v>
      </c>
      <c r="V169" s="1">
        <f t="shared" si="16"/>
        <v>127.68</v>
      </c>
      <c r="W169" s="4">
        <f t="shared" si="17"/>
        <v>0.38</v>
      </c>
      <c r="X169" s="1" t="s">
        <v>147</v>
      </c>
      <c r="Y169" s="1" t="s">
        <v>81</v>
      </c>
      <c r="Z169" s="1" t="s">
        <v>41</v>
      </c>
      <c r="AA169" s="2">
        <v>45704</v>
      </c>
      <c r="AB169" s="1">
        <v>5</v>
      </c>
      <c r="AC169" s="1" t="s">
        <v>42</v>
      </c>
    </row>
    <row r="170" spans="1:29">
      <c r="A170" s="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c r="P170" s="1">
        <f t="shared" si="12"/>
        <v>8840</v>
      </c>
      <c r="Q170" s="1">
        <v>10</v>
      </c>
      <c r="R170" s="1">
        <f t="shared" si="13"/>
        <v>884</v>
      </c>
      <c r="S170" s="1">
        <f t="shared" si="14"/>
        <v>7956</v>
      </c>
      <c r="T170" s="1">
        <v>0.47</v>
      </c>
      <c r="U170" s="1">
        <f t="shared" si="15"/>
        <v>3739.3199999999997</v>
      </c>
      <c r="V170" s="1">
        <f t="shared" si="16"/>
        <v>4216.68</v>
      </c>
      <c r="W170" s="4">
        <f t="shared" si="17"/>
        <v>0.53</v>
      </c>
      <c r="X170" s="1" t="s">
        <v>39</v>
      </c>
      <c r="Y170" s="1" t="s">
        <v>72</v>
      </c>
      <c r="Z170" s="1" t="s">
        <v>66</v>
      </c>
      <c r="AA170" s="1"/>
      <c r="AB170" s="1"/>
      <c r="AC170" s="1" t="s">
        <v>42</v>
      </c>
    </row>
    <row r="171" spans="1:29">
      <c r="A171" s="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c r="P171" s="1">
        <f t="shared" si="12"/>
        <v>7200</v>
      </c>
      <c r="Q171" s="1">
        <v>10</v>
      </c>
      <c r="R171" s="1">
        <f t="shared" si="13"/>
        <v>720</v>
      </c>
      <c r="S171" s="1">
        <f t="shared" si="14"/>
        <v>6480</v>
      </c>
      <c r="T171" s="1">
        <v>0.47</v>
      </c>
      <c r="U171" s="1">
        <f t="shared" si="15"/>
        <v>3045.6</v>
      </c>
      <c r="V171" s="1">
        <f t="shared" si="16"/>
        <v>3434.4</v>
      </c>
      <c r="W171" s="4">
        <f t="shared" si="17"/>
        <v>0.53</v>
      </c>
      <c r="X171" s="1" t="s">
        <v>56</v>
      </c>
      <c r="Y171" s="1" t="s">
        <v>40</v>
      </c>
      <c r="Z171" s="1" t="s">
        <v>120</v>
      </c>
      <c r="AA171" s="1"/>
      <c r="AB171" s="1"/>
      <c r="AC171" s="1" t="s">
        <v>42</v>
      </c>
    </row>
    <row r="172" spans="1:29">
      <c r="A172" s="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c r="P172" s="1">
        <f t="shared" si="12"/>
        <v>5850</v>
      </c>
      <c r="Q172" s="1">
        <v>10</v>
      </c>
      <c r="R172" s="1">
        <f t="shared" si="13"/>
        <v>585</v>
      </c>
      <c r="S172" s="1">
        <f t="shared" si="14"/>
        <v>5265</v>
      </c>
      <c r="T172" s="1">
        <v>0.45</v>
      </c>
      <c r="U172" s="1">
        <f t="shared" si="15"/>
        <v>2369.25</v>
      </c>
      <c r="V172" s="1">
        <f t="shared" si="16"/>
        <v>2895.75</v>
      </c>
      <c r="W172" s="4">
        <f t="shared" si="17"/>
        <v>0.55000000000000004</v>
      </c>
      <c r="X172" s="1" t="s">
        <v>56</v>
      </c>
      <c r="Y172" s="1" t="s">
        <v>72</v>
      </c>
      <c r="Z172" s="1" t="s">
        <v>51</v>
      </c>
      <c r="AA172" s="2">
        <v>45708</v>
      </c>
      <c r="AB172" s="1"/>
      <c r="AC172" s="1" t="s">
        <v>42</v>
      </c>
    </row>
    <row r="173" spans="1:29">
      <c r="A173" s="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c r="P173" s="1">
        <f t="shared" si="12"/>
        <v>20200</v>
      </c>
      <c r="Q173" s="1">
        <v>20</v>
      </c>
      <c r="R173" s="1">
        <f t="shared" si="13"/>
        <v>4040</v>
      </c>
      <c r="S173" s="1">
        <f t="shared" si="14"/>
        <v>16160</v>
      </c>
      <c r="T173" s="1">
        <v>0.45</v>
      </c>
      <c r="U173" s="1">
        <f t="shared" si="15"/>
        <v>7272</v>
      </c>
      <c r="V173" s="1">
        <f t="shared" si="16"/>
        <v>8888</v>
      </c>
      <c r="W173" s="4">
        <f t="shared" si="17"/>
        <v>0.55000000000000004</v>
      </c>
      <c r="X173" s="1" t="s">
        <v>50</v>
      </c>
      <c r="Y173" s="1" t="s">
        <v>81</v>
      </c>
      <c r="Z173" s="1" t="s">
        <v>41</v>
      </c>
      <c r="AA173" s="2">
        <v>45706</v>
      </c>
      <c r="AB173" s="1">
        <v>4</v>
      </c>
      <c r="AC173" s="1" t="s">
        <v>42</v>
      </c>
    </row>
    <row r="174" spans="1:29">
      <c r="A174" s="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c r="P174" s="1">
        <f t="shared" si="12"/>
        <v>19410</v>
      </c>
      <c r="Q174" s="1">
        <v>0</v>
      </c>
      <c r="R174" s="1">
        <f t="shared" si="13"/>
        <v>0</v>
      </c>
      <c r="S174" s="1">
        <f t="shared" si="14"/>
        <v>19410</v>
      </c>
      <c r="T174" s="1">
        <v>0.47</v>
      </c>
      <c r="U174" s="1">
        <f t="shared" si="15"/>
        <v>9122.6999999999989</v>
      </c>
      <c r="V174" s="1">
        <f t="shared" si="16"/>
        <v>10287.300000000001</v>
      </c>
      <c r="W174" s="4">
        <f t="shared" si="17"/>
        <v>0.53</v>
      </c>
      <c r="X174" s="1" t="s">
        <v>147</v>
      </c>
      <c r="Y174" s="1" t="s">
        <v>72</v>
      </c>
      <c r="Z174" s="1" t="s">
        <v>41</v>
      </c>
      <c r="AA174" s="2">
        <v>45708</v>
      </c>
      <c r="AB174" s="1">
        <v>5</v>
      </c>
      <c r="AC174" s="1" t="s">
        <v>42</v>
      </c>
    </row>
    <row r="175" spans="1:29">
      <c r="A175" s="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c r="P175" s="1">
        <f t="shared" si="12"/>
        <v>275700</v>
      </c>
      <c r="Q175" s="1">
        <v>30</v>
      </c>
      <c r="R175" s="1">
        <f t="shared" si="13"/>
        <v>82710</v>
      </c>
      <c r="S175" s="1">
        <f t="shared" si="14"/>
        <v>192990</v>
      </c>
      <c r="T175" s="1">
        <v>0.57999999999999996</v>
      </c>
      <c r="U175" s="1">
        <f t="shared" si="15"/>
        <v>111934.2</v>
      </c>
      <c r="V175" s="1">
        <f t="shared" si="16"/>
        <v>81055.8</v>
      </c>
      <c r="W175" s="4">
        <f t="shared" si="17"/>
        <v>0.42000000000000004</v>
      </c>
      <c r="X175" s="1" t="s">
        <v>92</v>
      </c>
      <c r="Y175" s="1" t="s">
        <v>57</v>
      </c>
      <c r="Z175" s="1" t="s">
        <v>41</v>
      </c>
      <c r="AA175" s="2">
        <v>45712</v>
      </c>
      <c r="AB175" s="1">
        <v>3</v>
      </c>
      <c r="AC175" s="1" t="s">
        <v>42</v>
      </c>
    </row>
    <row r="176" spans="1:29">
      <c r="A176" s="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c r="P176" s="1">
        <f t="shared" si="12"/>
        <v>250</v>
      </c>
      <c r="Q176" s="1">
        <v>0</v>
      </c>
      <c r="R176" s="1">
        <f t="shared" si="13"/>
        <v>0</v>
      </c>
      <c r="S176" s="1">
        <f t="shared" si="14"/>
        <v>250</v>
      </c>
      <c r="T176" s="1">
        <v>0.62</v>
      </c>
      <c r="U176" s="1">
        <f t="shared" si="15"/>
        <v>155</v>
      </c>
      <c r="V176" s="1">
        <f t="shared" si="16"/>
        <v>95</v>
      </c>
      <c r="W176" s="4">
        <f t="shared" si="17"/>
        <v>0.38</v>
      </c>
      <c r="X176" s="1" t="s">
        <v>104</v>
      </c>
      <c r="Y176" s="1" t="s">
        <v>57</v>
      </c>
      <c r="Z176" s="1" t="s">
        <v>41</v>
      </c>
      <c r="AA176" s="2">
        <v>45710</v>
      </c>
      <c r="AB176" s="1">
        <v>5</v>
      </c>
      <c r="AC176" s="1" t="s">
        <v>42</v>
      </c>
    </row>
    <row r="177" spans="1:29">
      <c r="A177" s="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c r="P177" s="1">
        <f t="shared" si="12"/>
        <v>1840</v>
      </c>
      <c r="Q177" s="1">
        <v>0</v>
      </c>
      <c r="R177" s="1">
        <f t="shared" si="13"/>
        <v>0</v>
      </c>
      <c r="S177" s="1">
        <f t="shared" si="14"/>
        <v>1840</v>
      </c>
      <c r="T177" s="1">
        <v>0.62</v>
      </c>
      <c r="U177" s="1">
        <f t="shared" si="15"/>
        <v>1140.8</v>
      </c>
      <c r="V177" s="1">
        <f t="shared" si="16"/>
        <v>699.2</v>
      </c>
      <c r="W177" s="4">
        <f t="shared" si="17"/>
        <v>0.38</v>
      </c>
      <c r="X177" s="1" t="s">
        <v>56</v>
      </c>
      <c r="Y177" s="1" t="s">
        <v>57</v>
      </c>
      <c r="Z177" s="1" t="s">
        <v>41</v>
      </c>
      <c r="AA177" s="2">
        <v>45707</v>
      </c>
      <c r="AB177" s="1">
        <v>4</v>
      </c>
      <c r="AC177" s="1" t="s">
        <v>42</v>
      </c>
    </row>
    <row r="178" spans="1:29">
      <c r="A178" s="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c r="P178" s="1">
        <f t="shared" si="12"/>
        <v>207850</v>
      </c>
      <c r="Q178" s="1">
        <v>0</v>
      </c>
      <c r="R178" s="1">
        <f t="shared" si="13"/>
        <v>0</v>
      </c>
      <c r="S178" s="1">
        <f t="shared" si="14"/>
        <v>207850</v>
      </c>
      <c r="T178" s="1">
        <v>0.57999999999999996</v>
      </c>
      <c r="U178" s="1">
        <f t="shared" si="15"/>
        <v>120552.99999999999</v>
      </c>
      <c r="V178" s="1">
        <f t="shared" si="16"/>
        <v>87297.000000000015</v>
      </c>
      <c r="W178" s="4">
        <f t="shared" si="17"/>
        <v>0.4200000000000001</v>
      </c>
      <c r="X178" s="1" t="s">
        <v>39</v>
      </c>
      <c r="Y178" s="1" t="s">
        <v>72</v>
      </c>
      <c r="Z178" s="1" t="s">
        <v>22</v>
      </c>
      <c r="AA178" s="1"/>
      <c r="AB178" s="1"/>
      <c r="AC178" s="1" t="s">
        <v>93</v>
      </c>
    </row>
    <row r="179" spans="1:29">
      <c r="A179" s="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c r="P179" s="1">
        <f t="shared" si="12"/>
        <v>420</v>
      </c>
      <c r="Q179" s="1">
        <v>30</v>
      </c>
      <c r="R179" s="1">
        <f t="shared" si="13"/>
        <v>126</v>
      </c>
      <c r="S179" s="1">
        <f t="shared" si="14"/>
        <v>294</v>
      </c>
      <c r="T179" s="1">
        <v>0.62</v>
      </c>
      <c r="U179" s="1">
        <f t="shared" si="15"/>
        <v>182.28</v>
      </c>
      <c r="V179" s="1">
        <f t="shared" si="16"/>
        <v>111.72</v>
      </c>
      <c r="W179" s="4">
        <f t="shared" si="17"/>
        <v>0.38</v>
      </c>
      <c r="X179" s="1" t="s">
        <v>50</v>
      </c>
      <c r="Y179" s="1" t="s">
        <v>57</v>
      </c>
      <c r="Z179" s="1" t="s">
        <v>41</v>
      </c>
      <c r="AA179" s="2">
        <v>45713</v>
      </c>
      <c r="AB179" s="1">
        <v>5</v>
      </c>
      <c r="AC179" s="1" t="s">
        <v>42</v>
      </c>
    </row>
    <row r="180" spans="1:29">
      <c r="A180" s="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c r="P180" s="1">
        <f t="shared" si="12"/>
        <v>10840</v>
      </c>
      <c r="Q180" s="1">
        <v>5</v>
      </c>
      <c r="R180" s="1">
        <f t="shared" si="13"/>
        <v>542</v>
      </c>
      <c r="S180" s="1">
        <f t="shared" si="14"/>
        <v>10298</v>
      </c>
      <c r="T180" s="1">
        <v>0.47</v>
      </c>
      <c r="U180" s="1">
        <f t="shared" si="15"/>
        <v>4840.0599999999995</v>
      </c>
      <c r="V180" s="1">
        <f t="shared" si="16"/>
        <v>5457.9400000000005</v>
      </c>
      <c r="W180" s="4">
        <f t="shared" si="17"/>
        <v>0.53</v>
      </c>
      <c r="X180" s="1" t="s">
        <v>92</v>
      </c>
      <c r="Y180" s="1" t="s">
        <v>40</v>
      </c>
      <c r="Z180" s="1" t="s">
        <v>51</v>
      </c>
      <c r="AA180" s="2">
        <v>45708</v>
      </c>
      <c r="AB180" s="1"/>
      <c r="AC180" s="1" t="s">
        <v>42</v>
      </c>
    </row>
    <row r="181" spans="1:29">
      <c r="A181" s="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c r="P181" s="1">
        <f t="shared" si="12"/>
        <v>25740</v>
      </c>
      <c r="Q181" s="1">
        <v>10</v>
      </c>
      <c r="R181" s="1">
        <f t="shared" si="13"/>
        <v>2574</v>
      </c>
      <c r="S181" s="1">
        <f t="shared" si="14"/>
        <v>23166</v>
      </c>
      <c r="T181" s="1">
        <v>0.48</v>
      </c>
      <c r="U181" s="1">
        <f t="shared" si="15"/>
        <v>11119.68</v>
      </c>
      <c r="V181" s="1">
        <f t="shared" si="16"/>
        <v>12046.32</v>
      </c>
      <c r="W181" s="4">
        <f t="shared" si="17"/>
        <v>0.52</v>
      </c>
      <c r="X181" s="1" t="s">
        <v>39</v>
      </c>
      <c r="Y181" s="1" t="s">
        <v>40</v>
      </c>
      <c r="Z181" s="1" t="s">
        <v>41</v>
      </c>
      <c r="AA181" s="2">
        <v>45714</v>
      </c>
      <c r="AB181" s="1">
        <v>4</v>
      </c>
      <c r="AC181" s="1" t="s">
        <v>42</v>
      </c>
    </row>
    <row r="182" spans="1:29">
      <c r="A182" s="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c r="P182" s="1">
        <f t="shared" si="12"/>
        <v>1560</v>
      </c>
      <c r="Q182" s="1">
        <v>10</v>
      </c>
      <c r="R182" s="1">
        <f t="shared" si="13"/>
        <v>156</v>
      </c>
      <c r="S182" s="1">
        <f t="shared" si="14"/>
        <v>1404</v>
      </c>
      <c r="T182" s="1">
        <v>0.45</v>
      </c>
      <c r="U182" s="1">
        <f t="shared" si="15"/>
        <v>631.80000000000007</v>
      </c>
      <c r="V182" s="1">
        <f t="shared" si="16"/>
        <v>772.19999999999993</v>
      </c>
      <c r="W182" s="4">
        <f t="shared" si="17"/>
        <v>0.54999999999999993</v>
      </c>
      <c r="X182" s="1" t="s">
        <v>56</v>
      </c>
      <c r="Y182" s="1" t="s">
        <v>57</v>
      </c>
      <c r="Z182" s="1" t="s">
        <v>41</v>
      </c>
      <c r="AA182" s="2">
        <v>45712</v>
      </c>
      <c r="AB182" s="1">
        <v>5</v>
      </c>
      <c r="AC182" s="1" t="s">
        <v>42</v>
      </c>
    </row>
    <row r="183" spans="1:29">
      <c r="A183" s="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c r="P183" s="1">
        <f t="shared" si="12"/>
        <v>31400</v>
      </c>
      <c r="Q183" s="1">
        <v>0</v>
      </c>
      <c r="R183" s="1">
        <f t="shared" si="13"/>
        <v>0</v>
      </c>
      <c r="S183" s="1">
        <f t="shared" si="14"/>
        <v>31400</v>
      </c>
      <c r="T183" s="1">
        <v>0.52</v>
      </c>
      <c r="U183" s="1">
        <f t="shared" si="15"/>
        <v>16328</v>
      </c>
      <c r="V183" s="1">
        <f t="shared" si="16"/>
        <v>15072</v>
      </c>
      <c r="W183" s="4">
        <f t="shared" si="17"/>
        <v>0.48</v>
      </c>
      <c r="X183" s="1" t="s">
        <v>65</v>
      </c>
      <c r="Y183" s="1" t="s">
        <v>72</v>
      </c>
      <c r="Z183" s="1" t="s">
        <v>66</v>
      </c>
      <c r="AA183" s="1"/>
      <c r="AB183" s="1"/>
      <c r="AC183" s="1" t="s">
        <v>42</v>
      </c>
    </row>
    <row r="184" spans="1:29">
      <c r="A184" s="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c r="P184" s="1">
        <f t="shared" si="12"/>
        <v>24720</v>
      </c>
      <c r="Q184" s="1">
        <v>0</v>
      </c>
      <c r="R184" s="1">
        <f t="shared" si="13"/>
        <v>0</v>
      </c>
      <c r="S184" s="1">
        <f t="shared" si="14"/>
        <v>24720</v>
      </c>
      <c r="T184" s="1">
        <v>0.47</v>
      </c>
      <c r="U184" s="1">
        <f t="shared" si="15"/>
        <v>11618.4</v>
      </c>
      <c r="V184" s="1">
        <f t="shared" si="16"/>
        <v>13101.6</v>
      </c>
      <c r="W184" s="4">
        <f t="shared" si="17"/>
        <v>0.53</v>
      </c>
      <c r="X184" s="1" t="s">
        <v>147</v>
      </c>
      <c r="Y184" s="1" t="s">
        <v>72</v>
      </c>
      <c r="Z184" s="1" t="s">
        <v>41</v>
      </c>
      <c r="AA184" s="2">
        <v>45710</v>
      </c>
      <c r="AB184" s="1">
        <v>4</v>
      </c>
      <c r="AC184" s="1" t="s">
        <v>42</v>
      </c>
    </row>
    <row r="185" spans="1:29">
      <c r="A185" s="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c r="P185" s="1">
        <f t="shared" si="12"/>
        <v>13300</v>
      </c>
      <c r="Q185" s="1">
        <v>30</v>
      </c>
      <c r="R185" s="1">
        <f t="shared" si="13"/>
        <v>3990</v>
      </c>
      <c r="S185" s="1">
        <f t="shared" si="14"/>
        <v>9310</v>
      </c>
      <c r="T185" s="1">
        <v>0.52</v>
      </c>
      <c r="U185" s="1">
        <f t="shared" si="15"/>
        <v>4841.2</v>
      </c>
      <c r="V185" s="1">
        <f t="shared" si="16"/>
        <v>4468.8</v>
      </c>
      <c r="W185" s="4">
        <f t="shared" si="17"/>
        <v>0.48000000000000004</v>
      </c>
      <c r="X185" s="1" t="s">
        <v>104</v>
      </c>
      <c r="Y185" s="1" t="s">
        <v>72</v>
      </c>
      <c r="Z185" s="1" t="s">
        <v>41</v>
      </c>
      <c r="AA185" s="2">
        <v>45713</v>
      </c>
      <c r="AB185" s="1">
        <v>5</v>
      </c>
      <c r="AC185" s="1" t="s">
        <v>42</v>
      </c>
    </row>
    <row r="186" spans="1:29">
      <c r="A186" s="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c r="P186" s="1">
        <f t="shared" si="12"/>
        <v>328100</v>
      </c>
      <c r="Q186" s="1">
        <v>30</v>
      </c>
      <c r="R186" s="1">
        <f t="shared" si="13"/>
        <v>98430</v>
      </c>
      <c r="S186" s="1">
        <f t="shared" si="14"/>
        <v>229670</v>
      </c>
      <c r="T186" s="1">
        <v>0.57999999999999996</v>
      </c>
      <c r="U186" s="1">
        <f t="shared" si="15"/>
        <v>133208.59999999998</v>
      </c>
      <c r="V186" s="1">
        <f t="shared" si="16"/>
        <v>96461.400000000023</v>
      </c>
      <c r="W186" s="4">
        <f t="shared" si="17"/>
        <v>0.4200000000000001</v>
      </c>
      <c r="X186" s="1" t="s">
        <v>56</v>
      </c>
      <c r="Y186" s="1" t="s">
        <v>57</v>
      </c>
      <c r="Z186" s="1" t="s">
        <v>41</v>
      </c>
      <c r="AA186" s="2">
        <v>45715</v>
      </c>
      <c r="AB186" s="1">
        <v>5</v>
      </c>
      <c r="AC186" s="1" t="s">
        <v>42</v>
      </c>
    </row>
    <row r="187" spans="1:29">
      <c r="A187" s="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c r="P187" s="1">
        <f t="shared" si="12"/>
        <v>14280</v>
      </c>
      <c r="Q187" s="1">
        <v>20</v>
      </c>
      <c r="R187" s="1">
        <f t="shared" si="13"/>
        <v>2856</v>
      </c>
      <c r="S187" s="1">
        <f t="shared" si="14"/>
        <v>11424</v>
      </c>
      <c r="T187" s="1">
        <v>0.52</v>
      </c>
      <c r="U187" s="1">
        <f t="shared" si="15"/>
        <v>5940.4800000000005</v>
      </c>
      <c r="V187" s="1">
        <f t="shared" si="16"/>
        <v>5483.5199999999995</v>
      </c>
      <c r="W187" s="4">
        <f t="shared" si="17"/>
        <v>0.48</v>
      </c>
      <c r="X187" s="1" t="s">
        <v>65</v>
      </c>
      <c r="Y187" s="1" t="s">
        <v>72</v>
      </c>
      <c r="Z187" s="1" t="s">
        <v>66</v>
      </c>
      <c r="AA187" s="1"/>
      <c r="AB187" s="1"/>
      <c r="AC187" s="1" t="s">
        <v>42</v>
      </c>
    </row>
    <row r="188" spans="1:29">
      <c r="A188" s="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c r="P188" s="1">
        <f t="shared" si="12"/>
        <v>5300</v>
      </c>
      <c r="Q188" s="1">
        <v>15</v>
      </c>
      <c r="R188" s="1">
        <f t="shared" si="13"/>
        <v>795</v>
      </c>
      <c r="S188" s="1">
        <f t="shared" si="14"/>
        <v>4505</v>
      </c>
      <c r="T188" s="1">
        <v>0.45</v>
      </c>
      <c r="U188" s="1">
        <f t="shared" si="15"/>
        <v>2027.25</v>
      </c>
      <c r="V188" s="1">
        <f t="shared" si="16"/>
        <v>2477.75</v>
      </c>
      <c r="W188" s="4">
        <f t="shared" si="17"/>
        <v>0.55000000000000004</v>
      </c>
      <c r="X188" s="1" t="s">
        <v>39</v>
      </c>
      <c r="Y188" s="1" t="s">
        <v>81</v>
      </c>
      <c r="Z188" s="1" t="s">
        <v>41</v>
      </c>
      <c r="AA188" s="2">
        <v>45716</v>
      </c>
      <c r="AB188" s="1">
        <v>4</v>
      </c>
      <c r="AC188" s="1" t="s">
        <v>42</v>
      </c>
    </row>
    <row r="189" spans="1:29">
      <c r="A189" s="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c r="P189" s="1">
        <f t="shared" si="12"/>
        <v>17960</v>
      </c>
      <c r="Q189" s="1">
        <v>0</v>
      </c>
      <c r="R189" s="1">
        <f t="shared" si="13"/>
        <v>0</v>
      </c>
      <c r="S189" s="1">
        <f t="shared" si="14"/>
        <v>17960</v>
      </c>
      <c r="T189" s="1">
        <v>0.5</v>
      </c>
      <c r="U189" s="1">
        <f t="shared" si="15"/>
        <v>8980</v>
      </c>
      <c r="V189" s="1">
        <f t="shared" si="16"/>
        <v>8980</v>
      </c>
      <c r="W189" s="4">
        <f t="shared" si="17"/>
        <v>0.5</v>
      </c>
      <c r="X189" s="1" t="s">
        <v>56</v>
      </c>
      <c r="Y189" s="1" t="s">
        <v>72</v>
      </c>
      <c r="Z189" s="1" t="s">
        <v>41</v>
      </c>
      <c r="AA189" s="2">
        <v>45712</v>
      </c>
      <c r="AB189" s="1">
        <v>3</v>
      </c>
      <c r="AC189" s="1" t="s">
        <v>42</v>
      </c>
    </row>
    <row r="190" spans="1:29">
      <c r="A190" s="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c r="P190" s="1">
        <f t="shared" si="12"/>
        <v>5800</v>
      </c>
      <c r="Q190" s="1">
        <v>30</v>
      </c>
      <c r="R190" s="1">
        <f t="shared" si="13"/>
        <v>1740</v>
      </c>
      <c r="S190" s="1">
        <f t="shared" si="14"/>
        <v>4060</v>
      </c>
      <c r="T190" s="1">
        <v>0.5</v>
      </c>
      <c r="U190" s="1">
        <f t="shared" si="15"/>
        <v>2030</v>
      </c>
      <c r="V190" s="1">
        <f t="shared" si="16"/>
        <v>2030</v>
      </c>
      <c r="W190" s="4">
        <f t="shared" si="17"/>
        <v>0.5</v>
      </c>
      <c r="X190" s="1" t="s">
        <v>50</v>
      </c>
      <c r="Y190" s="1" t="s">
        <v>72</v>
      </c>
      <c r="Z190" s="1" t="s">
        <v>120</v>
      </c>
      <c r="AA190" s="1"/>
      <c r="AB190" s="1"/>
      <c r="AC190" s="1" t="s">
        <v>42</v>
      </c>
    </row>
    <row r="191" spans="1:29">
      <c r="A191" s="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c r="P191" s="1">
        <f t="shared" si="12"/>
        <v>7230</v>
      </c>
      <c r="Q191" s="1">
        <v>5</v>
      </c>
      <c r="R191" s="1">
        <f t="shared" si="13"/>
        <v>361.5</v>
      </c>
      <c r="S191" s="1">
        <f t="shared" si="14"/>
        <v>6868.5</v>
      </c>
      <c r="T191" s="1">
        <v>0.52</v>
      </c>
      <c r="U191" s="1">
        <f t="shared" si="15"/>
        <v>3571.6200000000003</v>
      </c>
      <c r="V191" s="1">
        <f t="shared" si="16"/>
        <v>3296.8799999999997</v>
      </c>
      <c r="W191" s="4">
        <f t="shared" si="17"/>
        <v>0.47999999999999993</v>
      </c>
      <c r="X191" s="1" t="s">
        <v>147</v>
      </c>
      <c r="Y191" s="1" t="s">
        <v>81</v>
      </c>
      <c r="Z191" s="1" t="s">
        <v>22</v>
      </c>
      <c r="AA191" s="1"/>
      <c r="AB191" s="1"/>
      <c r="AC191" s="1" t="s">
        <v>93</v>
      </c>
    </row>
    <row r="192" spans="1:29">
      <c r="A192" s="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c r="P192" s="1">
        <f t="shared" si="12"/>
        <v>9940</v>
      </c>
      <c r="Q192" s="1">
        <v>10</v>
      </c>
      <c r="R192" s="1">
        <f t="shared" si="13"/>
        <v>994</v>
      </c>
      <c r="S192" s="1">
        <f t="shared" si="14"/>
        <v>8946</v>
      </c>
      <c r="T192" s="1">
        <v>0.45</v>
      </c>
      <c r="U192" s="1">
        <f t="shared" si="15"/>
        <v>4025.7000000000003</v>
      </c>
      <c r="V192" s="1">
        <f t="shared" si="16"/>
        <v>4920.2999999999993</v>
      </c>
      <c r="W192" s="4">
        <f t="shared" si="17"/>
        <v>0.54999999999999993</v>
      </c>
      <c r="X192" s="1" t="s">
        <v>39</v>
      </c>
      <c r="Y192" s="1" t="s">
        <v>57</v>
      </c>
      <c r="Z192" s="1" t="s">
        <v>22</v>
      </c>
      <c r="AA192" s="1"/>
      <c r="AB192" s="1"/>
      <c r="AC192" s="1" t="s">
        <v>93</v>
      </c>
    </row>
    <row r="193" spans="1:29">
      <c r="A193" s="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c r="P193" s="1">
        <f t="shared" si="12"/>
        <v>18840</v>
      </c>
      <c r="Q193" s="1">
        <v>10</v>
      </c>
      <c r="R193" s="1">
        <f t="shared" si="13"/>
        <v>1884</v>
      </c>
      <c r="S193" s="1">
        <f t="shared" si="14"/>
        <v>16956</v>
      </c>
      <c r="T193" s="1">
        <v>0.47</v>
      </c>
      <c r="U193" s="1">
        <f t="shared" si="15"/>
        <v>7969.32</v>
      </c>
      <c r="V193" s="1">
        <f t="shared" si="16"/>
        <v>8986.68</v>
      </c>
      <c r="W193" s="4">
        <f t="shared" si="17"/>
        <v>0.53</v>
      </c>
      <c r="X193" s="1" t="s">
        <v>92</v>
      </c>
      <c r="Y193" s="1" t="s">
        <v>57</v>
      </c>
      <c r="Z193" s="1" t="s">
        <v>41</v>
      </c>
      <c r="AA193" s="2">
        <v>45719</v>
      </c>
      <c r="AB193" s="1">
        <v>4</v>
      </c>
      <c r="AC193" s="1" t="s">
        <v>42</v>
      </c>
    </row>
    <row r="194" spans="1:29">
      <c r="A194" s="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c r="P194" s="1">
        <f t="shared" si="12"/>
        <v>44850</v>
      </c>
      <c r="Q194" s="1">
        <v>30</v>
      </c>
      <c r="R194" s="1">
        <f t="shared" si="13"/>
        <v>13455</v>
      </c>
      <c r="S194" s="1">
        <f t="shared" si="14"/>
        <v>31395</v>
      </c>
      <c r="T194" s="1">
        <v>0.48</v>
      </c>
      <c r="U194" s="1">
        <f t="shared" si="15"/>
        <v>15069.599999999999</v>
      </c>
      <c r="V194" s="1">
        <f t="shared" si="16"/>
        <v>16325.400000000001</v>
      </c>
      <c r="W194" s="4">
        <f t="shared" si="17"/>
        <v>0.52</v>
      </c>
      <c r="X194" s="1" t="s">
        <v>147</v>
      </c>
      <c r="Y194" s="1" t="s">
        <v>81</v>
      </c>
      <c r="Z194" s="1" t="s">
        <v>51</v>
      </c>
      <c r="AA194" s="2">
        <v>45714</v>
      </c>
      <c r="AB194" s="1"/>
      <c r="AC194" s="1" t="s">
        <v>42</v>
      </c>
    </row>
    <row r="195" spans="1:29">
      <c r="A195" s="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c r="P195" s="1">
        <f t="shared" ref="P195:P258" si="18">PRODUCT(N195,O195)</f>
        <v>620</v>
      </c>
      <c r="Q195" s="1">
        <v>0</v>
      </c>
      <c r="R195" s="1">
        <f t="shared" ref="R195:R258" si="19">P195*(Q195/100)</f>
        <v>0</v>
      </c>
      <c r="S195" s="1">
        <f t="shared" ref="S195:S258" si="20">P195-R195</f>
        <v>620</v>
      </c>
      <c r="T195" s="1">
        <v>0.35</v>
      </c>
      <c r="U195" s="1">
        <f t="shared" ref="U195:U258" si="21">S195*T195</f>
        <v>217</v>
      </c>
      <c r="V195" s="1">
        <f t="shared" ref="V195:V258" si="22">S195-U195</f>
        <v>403</v>
      </c>
      <c r="W195" s="4">
        <f t="shared" ref="W195:W258" si="23">(V195/S195)</f>
        <v>0.65</v>
      </c>
      <c r="X195" s="1" t="s">
        <v>56</v>
      </c>
      <c r="Y195" s="1" t="s">
        <v>40</v>
      </c>
      <c r="Z195" s="1" t="s">
        <v>41</v>
      </c>
      <c r="AA195" s="2">
        <v>45713</v>
      </c>
      <c r="AB195" s="1">
        <v>3</v>
      </c>
      <c r="AC195" s="1" t="s">
        <v>42</v>
      </c>
    </row>
    <row r="196" spans="1:29">
      <c r="A196" s="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c r="P196" s="1">
        <f t="shared" si="18"/>
        <v>15120</v>
      </c>
      <c r="Q196" s="1">
        <v>30</v>
      </c>
      <c r="R196" s="1">
        <f t="shared" si="19"/>
        <v>4536</v>
      </c>
      <c r="S196" s="1">
        <f t="shared" si="20"/>
        <v>10584</v>
      </c>
      <c r="T196" s="1">
        <v>0.52</v>
      </c>
      <c r="U196" s="1">
        <f t="shared" si="21"/>
        <v>5503.68</v>
      </c>
      <c r="V196" s="1">
        <f t="shared" si="22"/>
        <v>5080.32</v>
      </c>
      <c r="W196" s="4">
        <f t="shared" si="23"/>
        <v>0.48</v>
      </c>
      <c r="X196" s="1" t="s">
        <v>39</v>
      </c>
      <c r="Y196" s="1" t="s">
        <v>81</v>
      </c>
      <c r="Z196" s="1" t="s">
        <v>41</v>
      </c>
      <c r="AA196" s="2">
        <v>45717</v>
      </c>
      <c r="AB196" s="1">
        <v>4</v>
      </c>
      <c r="AC196" s="1" t="s">
        <v>42</v>
      </c>
    </row>
    <row r="197" spans="1:29">
      <c r="A197" s="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c r="P197" s="1">
        <f t="shared" si="18"/>
        <v>4660</v>
      </c>
      <c r="Q197" s="1">
        <v>20</v>
      </c>
      <c r="R197" s="1">
        <f t="shared" si="19"/>
        <v>932</v>
      </c>
      <c r="S197" s="1">
        <f t="shared" si="20"/>
        <v>3728</v>
      </c>
      <c r="T197" s="1">
        <v>0.52</v>
      </c>
      <c r="U197" s="1">
        <f t="shared" si="21"/>
        <v>1938.5600000000002</v>
      </c>
      <c r="V197" s="1">
        <f t="shared" si="22"/>
        <v>1789.4399999999998</v>
      </c>
      <c r="W197" s="4">
        <f t="shared" si="23"/>
        <v>0.47999999999999993</v>
      </c>
      <c r="X197" s="1" t="s">
        <v>65</v>
      </c>
      <c r="Y197" s="1" t="s">
        <v>81</v>
      </c>
      <c r="Z197" s="1" t="s">
        <v>41</v>
      </c>
      <c r="AA197" s="2">
        <v>45720</v>
      </c>
      <c r="AB197" s="1">
        <v>4</v>
      </c>
      <c r="AC197" s="1" t="s">
        <v>42</v>
      </c>
    </row>
    <row r="198" spans="1:29">
      <c r="A198" s="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c r="P198" s="1">
        <f t="shared" si="18"/>
        <v>19920</v>
      </c>
      <c r="Q198" s="1">
        <v>30</v>
      </c>
      <c r="R198" s="1">
        <f t="shared" si="19"/>
        <v>5976</v>
      </c>
      <c r="S198" s="1">
        <f t="shared" si="20"/>
        <v>13944</v>
      </c>
      <c r="T198" s="1">
        <v>0.47</v>
      </c>
      <c r="U198" s="1">
        <f t="shared" si="21"/>
        <v>6553.6799999999994</v>
      </c>
      <c r="V198" s="1">
        <f t="shared" si="22"/>
        <v>7390.3200000000006</v>
      </c>
      <c r="W198" s="4">
        <f t="shared" si="23"/>
        <v>0.53</v>
      </c>
      <c r="X198" s="1" t="s">
        <v>65</v>
      </c>
      <c r="Y198" s="1" t="s">
        <v>81</v>
      </c>
      <c r="Z198" s="1" t="s">
        <v>120</v>
      </c>
      <c r="AA198" s="1"/>
      <c r="AB198" s="1"/>
      <c r="AC198" s="1" t="s">
        <v>42</v>
      </c>
    </row>
    <row r="199" spans="1:29">
      <c r="A199" s="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c r="P199" s="1">
        <f t="shared" si="18"/>
        <v>5120</v>
      </c>
      <c r="Q199" s="1">
        <v>30</v>
      </c>
      <c r="R199" s="1">
        <f t="shared" si="19"/>
        <v>1536</v>
      </c>
      <c r="S199" s="1">
        <f t="shared" si="20"/>
        <v>3584</v>
      </c>
      <c r="T199" s="1">
        <v>0.5</v>
      </c>
      <c r="U199" s="1">
        <f t="shared" si="21"/>
        <v>1792</v>
      </c>
      <c r="V199" s="1">
        <f t="shared" si="22"/>
        <v>1792</v>
      </c>
      <c r="W199" s="4">
        <f t="shared" si="23"/>
        <v>0.5</v>
      </c>
      <c r="X199" s="1" t="s">
        <v>104</v>
      </c>
      <c r="Y199" s="1" t="s">
        <v>57</v>
      </c>
      <c r="Z199" s="1" t="s">
        <v>22</v>
      </c>
      <c r="AA199" s="1"/>
      <c r="AB199" s="1"/>
      <c r="AC199" s="1" t="s">
        <v>93</v>
      </c>
    </row>
    <row r="200" spans="1:29">
      <c r="A200" s="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c r="P200" s="1">
        <f t="shared" si="18"/>
        <v>7080</v>
      </c>
      <c r="Q200" s="1">
        <v>30</v>
      </c>
      <c r="R200" s="1">
        <f t="shared" si="19"/>
        <v>2124</v>
      </c>
      <c r="S200" s="1">
        <f t="shared" si="20"/>
        <v>4956</v>
      </c>
      <c r="T200" s="1">
        <v>0.5</v>
      </c>
      <c r="U200" s="1">
        <f t="shared" si="21"/>
        <v>2478</v>
      </c>
      <c r="V200" s="1">
        <f t="shared" si="22"/>
        <v>2478</v>
      </c>
      <c r="W200" s="4">
        <f t="shared" si="23"/>
        <v>0.5</v>
      </c>
      <c r="X200" s="1" t="s">
        <v>50</v>
      </c>
      <c r="Y200" s="1" t="s">
        <v>40</v>
      </c>
      <c r="Z200" s="1" t="s">
        <v>41</v>
      </c>
      <c r="AA200" s="2">
        <v>45719</v>
      </c>
      <c r="AB200" s="1">
        <v>5</v>
      </c>
      <c r="AC200" s="1" t="s">
        <v>42</v>
      </c>
    </row>
    <row r="201" spans="1:29">
      <c r="A201" s="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c r="P201" s="1">
        <f t="shared" si="18"/>
        <v>340</v>
      </c>
      <c r="Q201" s="1">
        <v>0</v>
      </c>
      <c r="R201" s="1">
        <f t="shared" si="19"/>
        <v>0</v>
      </c>
      <c r="S201" s="1">
        <f t="shared" si="20"/>
        <v>340</v>
      </c>
      <c r="T201" s="1">
        <v>0.35</v>
      </c>
      <c r="U201" s="1">
        <f t="shared" si="21"/>
        <v>118.99999999999999</v>
      </c>
      <c r="V201" s="1">
        <f t="shared" si="22"/>
        <v>221</v>
      </c>
      <c r="W201" s="4">
        <f t="shared" si="23"/>
        <v>0.65</v>
      </c>
      <c r="X201" s="1" t="s">
        <v>56</v>
      </c>
      <c r="Y201" s="1" t="s">
        <v>81</v>
      </c>
      <c r="Z201" s="1" t="s">
        <v>41</v>
      </c>
      <c r="AA201" s="2">
        <v>45721</v>
      </c>
      <c r="AB201" s="1">
        <v>3</v>
      </c>
      <c r="AC201" s="1" t="s">
        <v>42</v>
      </c>
    </row>
    <row r="202" spans="1:29">
      <c r="A202" s="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c r="P202" s="1">
        <f t="shared" si="18"/>
        <v>11020</v>
      </c>
      <c r="Q202" s="1">
        <v>30</v>
      </c>
      <c r="R202" s="1">
        <f t="shared" si="19"/>
        <v>3306</v>
      </c>
      <c r="S202" s="1">
        <f t="shared" si="20"/>
        <v>7714</v>
      </c>
      <c r="T202" s="1">
        <v>0.52</v>
      </c>
      <c r="U202" s="1">
        <f t="shared" si="21"/>
        <v>4011.28</v>
      </c>
      <c r="V202" s="1">
        <f t="shared" si="22"/>
        <v>3702.72</v>
      </c>
      <c r="W202" s="4">
        <f t="shared" si="23"/>
        <v>0.48</v>
      </c>
      <c r="X202" s="1" t="s">
        <v>39</v>
      </c>
      <c r="Y202" s="1" t="s">
        <v>72</v>
      </c>
      <c r="Z202" s="1" t="s">
        <v>41</v>
      </c>
      <c r="AA202" s="2">
        <v>45719</v>
      </c>
      <c r="AB202" s="1">
        <v>4</v>
      </c>
      <c r="AC202" s="1" t="s">
        <v>42</v>
      </c>
    </row>
    <row r="203" spans="1:29">
      <c r="A203" s="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c r="P203" s="1">
        <f t="shared" si="18"/>
        <v>15040</v>
      </c>
      <c r="Q203" s="1">
        <v>20</v>
      </c>
      <c r="R203" s="1">
        <f t="shared" si="19"/>
        <v>3008</v>
      </c>
      <c r="S203" s="1">
        <f t="shared" si="20"/>
        <v>12032</v>
      </c>
      <c r="T203" s="1">
        <v>0.52</v>
      </c>
      <c r="U203" s="1">
        <f t="shared" si="21"/>
        <v>6256.64</v>
      </c>
      <c r="V203" s="1">
        <f t="shared" si="22"/>
        <v>5775.36</v>
      </c>
      <c r="W203" s="4">
        <f t="shared" si="23"/>
        <v>0.48</v>
      </c>
      <c r="X203" s="1" t="s">
        <v>92</v>
      </c>
      <c r="Y203" s="1" t="s">
        <v>57</v>
      </c>
      <c r="Z203" s="1" t="s">
        <v>41</v>
      </c>
      <c r="AA203" s="2">
        <v>45715</v>
      </c>
      <c r="AB203" s="1">
        <v>5</v>
      </c>
      <c r="AC203" s="1" t="s">
        <v>42</v>
      </c>
    </row>
    <row r="204" spans="1:29">
      <c r="A204" s="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c r="P204" s="1">
        <f t="shared" si="18"/>
        <v>164800</v>
      </c>
      <c r="Q204" s="1">
        <v>10</v>
      </c>
      <c r="R204" s="1">
        <f t="shared" si="19"/>
        <v>16480</v>
      </c>
      <c r="S204" s="1">
        <f t="shared" si="20"/>
        <v>148320</v>
      </c>
      <c r="T204" s="1">
        <v>0.57999999999999996</v>
      </c>
      <c r="U204" s="1">
        <f t="shared" si="21"/>
        <v>86025.599999999991</v>
      </c>
      <c r="V204" s="1">
        <f t="shared" si="22"/>
        <v>62294.400000000009</v>
      </c>
      <c r="W204" s="4">
        <f t="shared" si="23"/>
        <v>0.42000000000000004</v>
      </c>
      <c r="X204" s="1" t="s">
        <v>104</v>
      </c>
      <c r="Y204" s="1" t="s">
        <v>72</v>
      </c>
      <c r="Z204" s="1" t="s">
        <v>41</v>
      </c>
      <c r="AA204" s="2">
        <v>45718</v>
      </c>
      <c r="AB204" s="1">
        <v>3</v>
      </c>
      <c r="AC204" s="1" t="s">
        <v>42</v>
      </c>
    </row>
    <row r="205" spans="1:29">
      <c r="A205" s="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c r="P205" s="1">
        <f t="shared" si="18"/>
        <v>1850</v>
      </c>
      <c r="Q205" s="1">
        <v>20</v>
      </c>
      <c r="R205" s="1">
        <f t="shared" si="19"/>
        <v>370</v>
      </c>
      <c r="S205" s="1">
        <f t="shared" si="20"/>
        <v>1480</v>
      </c>
      <c r="T205" s="1">
        <v>0.45</v>
      </c>
      <c r="U205" s="1">
        <f t="shared" si="21"/>
        <v>666</v>
      </c>
      <c r="V205" s="1">
        <f t="shared" si="22"/>
        <v>814</v>
      </c>
      <c r="W205" s="4">
        <f t="shared" si="23"/>
        <v>0.55000000000000004</v>
      </c>
      <c r="X205" s="1" t="s">
        <v>39</v>
      </c>
      <c r="Y205" s="1" t="s">
        <v>72</v>
      </c>
      <c r="Z205" s="1" t="s">
        <v>66</v>
      </c>
      <c r="AA205" s="1"/>
      <c r="AB205" s="1"/>
      <c r="AC205" s="1" t="s">
        <v>42</v>
      </c>
    </row>
    <row r="206" spans="1:29">
      <c r="A206" s="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c r="P206" s="1">
        <f t="shared" si="18"/>
        <v>3810</v>
      </c>
      <c r="Q206" s="1">
        <v>20</v>
      </c>
      <c r="R206" s="1">
        <f t="shared" si="19"/>
        <v>762</v>
      </c>
      <c r="S206" s="1">
        <f t="shared" si="20"/>
        <v>3048</v>
      </c>
      <c r="T206" s="1">
        <v>0.35</v>
      </c>
      <c r="U206" s="1">
        <f t="shared" si="21"/>
        <v>1066.8</v>
      </c>
      <c r="V206" s="1">
        <f t="shared" si="22"/>
        <v>1981.2</v>
      </c>
      <c r="W206" s="4">
        <f t="shared" si="23"/>
        <v>0.65</v>
      </c>
      <c r="X206" s="1" t="s">
        <v>92</v>
      </c>
      <c r="Y206" s="1" t="s">
        <v>40</v>
      </c>
      <c r="Z206" s="1" t="s">
        <v>41</v>
      </c>
      <c r="AA206" s="2">
        <v>45717</v>
      </c>
      <c r="AB206" s="1">
        <v>3</v>
      </c>
      <c r="AC206" s="1" t="s">
        <v>42</v>
      </c>
    </row>
    <row r="207" spans="1:29">
      <c r="A207" s="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c r="P207" s="1">
        <f t="shared" si="18"/>
        <v>22500</v>
      </c>
      <c r="Q207" s="1">
        <v>10</v>
      </c>
      <c r="R207" s="1">
        <f t="shared" si="19"/>
        <v>2250</v>
      </c>
      <c r="S207" s="1">
        <f t="shared" si="20"/>
        <v>20250</v>
      </c>
      <c r="T207" s="1">
        <v>0.48</v>
      </c>
      <c r="U207" s="1">
        <f t="shared" si="21"/>
        <v>9720</v>
      </c>
      <c r="V207" s="1">
        <f t="shared" si="22"/>
        <v>10530</v>
      </c>
      <c r="W207" s="4">
        <f t="shared" si="23"/>
        <v>0.52</v>
      </c>
      <c r="X207" s="1" t="s">
        <v>65</v>
      </c>
      <c r="Y207" s="1" t="s">
        <v>40</v>
      </c>
      <c r="Z207" s="1" t="s">
        <v>41</v>
      </c>
      <c r="AA207" s="2">
        <v>45719</v>
      </c>
      <c r="AB207" s="1">
        <v>5</v>
      </c>
      <c r="AC207" s="1" t="s">
        <v>42</v>
      </c>
    </row>
    <row r="208" spans="1:29">
      <c r="A208" s="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c r="P208" s="1">
        <f t="shared" si="18"/>
        <v>4560</v>
      </c>
      <c r="Q208" s="1">
        <v>20</v>
      </c>
      <c r="R208" s="1">
        <f t="shared" si="19"/>
        <v>912</v>
      </c>
      <c r="S208" s="1">
        <f t="shared" si="20"/>
        <v>3648</v>
      </c>
      <c r="T208" s="1">
        <v>0.47</v>
      </c>
      <c r="U208" s="1">
        <f t="shared" si="21"/>
        <v>1714.56</v>
      </c>
      <c r="V208" s="1">
        <f t="shared" si="22"/>
        <v>1933.44</v>
      </c>
      <c r="W208" s="4">
        <f t="shared" si="23"/>
        <v>0.53</v>
      </c>
      <c r="X208" s="1" t="s">
        <v>50</v>
      </c>
      <c r="Y208" s="1" t="s">
        <v>81</v>
      </c>
      <c r="Z208" s="1" t="s">
        <v>41</v>
      </c>
      <c r="AA208" s="2">
        <v>45722</v>
      </c>
      <c r="AB208" s="1">
        <v>5</v>
      </c>
      <c r="AC208" s="1" t="s">
        <v>42</v>
      </c>
    </row>
    <row r="209" spans="1:29">
      <c r="A209" s="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c r="P209" s="1">
        <f t="shared" si="18"/>
        <v>2550</v>
      </c>
      <c r="Q209" s="1">
        <v>0</v>
      </c>
      <c r="R209" s="1">
        <f t="shared" si="19"/>
        <v>0</v>
      </c>
      <c r="S209" s="1">
        <f t="shared" si="20"/>
        <v>2550</v>
      </c>
      <c r="T209" s="1">
        <v>0.35</v>
      </c>
      <c r="U209" s="1">
        <f t="shared" si="21"/>
        <v>892.5</v>
      </c>
      <c r="V209" s="1">
        <f t="shared" si="22"/>
        <v>1657.5</v>
      </c>
      <c r="W209" s="4">
        <f t="shared" si="23"/>
        <v>0.65</v>
      </c>
      <c r="X209" s="1" t="s">
        <v>39</v>
      </c>
      <c r="Y209" s="1" t="s">
        <v>57</v>
      </c>
      <c r="Z209" s="1" t="s">
        <v>66</v>
      </c>
      <c r="AA209" s="1"/>
      <c r="AB209" s="1"/>
      <c r="AC209" s="1" t="s">
        <v>42</v>
      </c>
    </row>
    <row r="210" spans="1:29">
      <c r="A210" s="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c r="P210" s="1">
        <f t="shared" si="18"/>
        <v>720</v>
      </c>
      <c r="Q210" s="1">
        <v>10</v>
      </c>
      <c r="R210" s="1">
        <f t="shared" si="19"/>
        <v>72</v>
      </c>
      <c r="S210" s="1">
        <f t="shared" si="20"/>
        <v>648</v>
      </c>
      <c r="T210" s="1">
        <v>0.62</v>
      </c>
      <c r="U210" s="1">
        <f t="shared" si="21"/>
        <v>401.76</v>
      </c>
      <c r="V210" s="1">
        <f t="shared" si="22"/>
        <v>246.24</v>
      </c>
      <c r="W210" s="4">
        <f t="shared" si="23"/>
        <v>0.38</v>
      </c>
      <c r="X210" s="1" t="s">
        <v>50</v>
      </c>
      <c r="Y210" s="1" t="s">
        <v>57</v>
      </c>
      <c r="Z210" s="1" t="s">
        <v>41</v>
      </c>
      <c r="AA210" s="2">
        <v>45718</v>
      </c>
      <c r="AB210" s="1">
        <v>3</v>
      </c>
      <c r="AC210" s="1" t="s">
        <v>42</v>
      </c>
    </row>
    <row r="211" spans="1:29">
      <c r="A211" s="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c r="P211" s="1">
        <f t="shared" si="18"/>
        <v>2260</v>
      </c>
      <c r="Q211" s="1">
        <v>25</v>
      </c>
      <c r="R211" s="1">
        <f t="shared" si="19"/>
        <v>565</v>
      </c>
      <c r="S211" s="1">
        <f t="shared" si="20"/>
        <v>1695</v>
      </c>
      <c r="T211" s="1">
        <v>0.5</v>
      </c>
      <c r="U211" s="1">
        <f t="shared" si="21"/>
        <v>847.5</v>
      </c>
      <c r="V211" s="1">
        <f t="shared" si="22"/>
        <v>847.5</v>
      </c>
      <c r="W211" s="4">
        <f t="shared" si="23"/>
        <v>0.5</v>
      </c>
      <c r="X211" s="1" t="s">
        <v>147</v>
      </c>
      <c r="Y211" s="1" t="s">
        <v>81</v>
      </c>
      <c r="Z211" s="1" t="s">
        <v>41</v>
      </c>
      <c r="AA211" s="2">
        <v>45718</v>
      </c>
      <c r="AB211" s="1">
        <v>4</v>
      </c>
      <c r="AC211" s="1" t="s">
        <v>42</v>
      </c>
    </row>
    <row r="212" spans="1:29">
      <c r="A212" s="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c r="P212" s="1">
        <f t="shared" si="18"/>
        <v>2750</v>
      </c>
      <c r="Q212" s="1">
        <v>0</v>
      </c>
      <c r="R212" s="1">
        <f t="shared" si="19"/>
        <v>0</v>
      </c>
      <c r="S212" s="1">
        <f t="shared" si="20"/>
        <v>2750</v>
      </c>
      <c r="T212" s="1">
        <v>0.45</v>
      </c>
      <c r="U212" s="1">
        <f t="shared" si="21"/>
        <v>1237.5</v>
      </c>
      <c r="V212" s="1">
        <f t="shared" si="22"/>
        <v>1512.5</v>
      </c>
      <c r="W212" s="4">
        <f t="shared" si="23"/>
        <v>0.55000000000000004</v>
      </c>
      <c r="X212" s="1" t="s">
        <v>65</v>
      </c>
      <c r="Y212" s="1" t="s">
        <v>57</v>
      </c>
      <c r="Z212" s="1" t="s">
        <v>41</v>
      </c>
      <c r="AA212" s="2">
        <v>45722</v>
      </c>
      <c r="AB212" s="1">
        <v>5</v>
      </c>
      <c r="AC212" s="1" t="s">
        <v>42</v>
      </c>
    </row>
    <row r="213" spans="1:29">
      <c r="A213" s="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c r="P213" s="1">
        <f t="shared" si="18"/>
        <v>1160</v>
      </c>
      <c r="Q213" s="1">
        <v>0</v>
      </c>
      <c r="R213" s="1">
        <f t="shared" si="19"/>
        <v>0</v>
      </c>
      <c r="S213" s="1">
        <f t="shared" si="20"/>
        <v>1160</v>
      </c>
      <c r="T213" s="1">
        <v>0.62</v>
      </c>
      <c r="U213" s="1">
        <f t="shared" si="21"/>
        <v>719.2</v>
      </c>
      <c r="V213" s="1">
        <f t="shared" si="22"/>
        <v>440.79999999999995</v>
      </c>
      <c r="W213" s="4">
        <f t="shared" si="23"/>
        <v>0.37999999999999995</v>
      </c>
      <c r="X213" s="1" t="s">
        <v>39</v>
      </c>
      <c r="Y213" s="1" t="s">
        <v>81</v>
      </c>
      <c r="Z213" s="1" t="s">
        <v>41</v>
      </c>
      <c r="AA213" s="2">
        <v>45723</v>
      </c>
      <c r="AB213" s="1">
        <v>3</v>
      </c>
      <c r="AC213" s="1" t="s">
        <v>42</v>
      </c>
    </row>
    <row r="214" spans="1:29">
      <c r="A214" s="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c r="P214" s="1">
        <f t="shared" si="18"/>
        <v>11700</v>
      </c>
      <c r="Q214" s="1">
        <v>20</v>
      </c>
      <c r="R214" s="1">
        <f t="shared" si="19"/>
        <v>2340</v>
      </c>
      <c r="S214" s="1">
        <f t="shared" si="20"/>
        <v>9360</v>
      </c>
      <c r="T214" s="1">
        <v>0.45</v>
      </c>
      <c r="U214" s="1">
        <f t="shared" si="21"/>
        <v>4212</v>
      </c>
      <c r="V214" s="1">
        <f t="shared" si="22"/>
        <v>5148</v>
      </c>
      <c r="W214" s="4">
        <f t="shared" si="23"/>
        <v>0.55000000000000004</v>
      </c>
      <c r="X214" s="1" t="s">
        <v>39</v>
      </c>
      <c r="Y214" s="1" t="s">
        <v>57</v>
      </c>
      <c r="Z214" s="1" t="s">
        <v>41</v>
      </c>
      <c r="AA214" s="2">
        <v>45726</v>
      </c>
      <c r="AB214" s="1">
        <v>3</v>
      </c>
      <c r="AC214" s="1" t="s">
        <v>42</v>
      </c>
    </row>
    <row r="215" spans="1:29">
      <c r="A215" s="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c r="P215" s="1">
        <f t="shared" si="18"/>
        <v>540</v>
      </c>
      <c r="Q215" s="1">
        <v>5</v>
      </c>
      <c r="R215" s="1">
        <f t="shared" si="19"/>
        <v>27</v>
      </c>
      <c r="S215" s="1">
        <f t="shared" si="20"/>
        <v>513</v>
      </c>
      <c r="T215" s="1">
        <v>0.62</v>
      </c>
      <c r="U215" s="1">
        <f t="shared" si="21"/>
        <v>318.06</v>
      </c>
      <c r="V215" s="1">
        <f t="shared" si="22"/>
        <v>194.94</v>
      </c>
      <c r="W215" s="4">
        <f t="shared" si="23"/>
        <v>0.38</v>
      </c>
      <c r="X215" s="1" t="s">
        <v>39</v>
      </c>
      <c r="Y215" s="1" t="s">
        <v>72</v>
      </c>
      <c r="Z215" s="1" t="s">
        <v>41</v>
      </c>
      <c r="AA215" s="2">
        <v>45720</v>
      </c>
      <c r="AB215" s="1">
        <v>5</v>
      </c>
      <c r="AC215" s="1" t="s">
        <v>42</v>
      </c>
    </row>
    <row r="216" spans="1:29">
      <c r="A216" s="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c r="P216" s="1">
        <f t="shared" si="18"/>
        <v>9450</v>
      </c>
      <c r="Q216" s="1">
        <v>20</v>
      </c>
      <c r="R216" s="1">
        <f t="shared" si="19"/>
        <v>1890</v>
      </c>
      <c r="S216" s="1">
        <f t="shared" si="20"/>
        <v>7560</v>
      </c>
      <c r="T216" s="1">
        <v>0.5</v>
      </c>
      <c r="U216" s="1">
        <f t="shared" si="21"/>
        <v>3780</v>
      </c>
      <c r="V216" s="1">
        <f t="shared" si="22"/>
        <v>3780</v>
      </c>
      <c r="W216" s="4">
        <f t="shared" si="23"/>
        <v>0.5</v>
      </c>
      <c r="X216" s="1" t="s">
        <v>65</v>
      </c>
      <c r="Y216" s="1" t="s">
        <v>81</v>
      </c>
      <c r="Z216" s="1" t="s">
        <v>120</v>
      </c>
      <c r="AA216" s="1"/>
      <c r="AB216" s="1"/>
      <c r="AC216" s="1" t="s">
        <v>42</v>
      </c>
    </row>
    <row r="217" spans="1:29">
      <c r="A217" s="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c r="P217" s="1">
        <f t="shared" si="18"/>
        <v>23880</v>
      </c>
      <c r="Q217" s="1">
        <v>0</v>
      </c>
      <c r="R217" s="1">
        <f t="shared" si="19"/>
        <v>0</v>
      </c>
      <c r="S217" s="1">
        <f t="shared" si="20"/>
        <v>23880</v>
      </c>
      <c r="T217" s="1">
        <v>0.57999999999999996</v>
      </c>
      <c r="U217" s="1">
        <f t="shared" si="21"/>
        <v>13850.4</v>
      </c>
      <c r="V217" s="1">
        <f t="shared" si="22"/>
        <v>10029.6</v>
      </c>
      <c r="W217" s="4">
        <f t="shared" si="23"/>
        <v>0.42000000000000004</v>
      </c>
      <c r="X217" s="1" t="s">
        <v>147</v>
      </c>
      <c r="Y217" s="1" t="s">
        <v>40</v>
      </c>
      <c r="Z217" s="1" t="s">
        <v>41</v>
      </c>
      <c r="AA217" s="2">
        <v>45725</v>
      </c>
      <c r="AB217" s="1">
        <v>4</v>
      </c>
      <c r="AC217" s="1" t="s">
        <v>42</v>
      </c>
    </row>
    <row r="218" spans="1:29">
      <c r="A218" s="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c r="P218" s="1">
        <f t="shared" si="18"/>
        <v>152760</v>
      </c>
      <c r="Q218" s="1">
        <v>0</v>
      </c>
      <c r="R218" s="1">
        <f t="shared" si="19"/>
        <v>0</v>
      </c>
      <c r="S218" s="1">
        <f t="shared" si="20"/>
        <v>152760</v>
      </c>
      <c r="T218" s="1">
        <v>0.57999999999999996</v>
      </c>
      <c r="U218" s="1">
        <f t="shared" si="21"/>
        <v>88600.799999999988</v>
      </c>
      <c r="V218" s="1">
        <f t="shared" si="22"/>
        <v>64159.200000000012</v>
      </c>
      <c r="W218" s="4">
        <f t="shared" si="23"/>
        <v>0.4200000000000001</v>
      </c>
      <c r="X218" s="1" t="s">
        <v>92</v>
      </c>
      <c r="Y218" s="1" t="s">
        <v>81</v>
      </c>
      <c r="Z218" s="1" t="s">
        <v>41</v>
      </c>
      <c r="AA218" s="2">
        <v>45725</v>
      </c>
      <c r="AB218" s="1">
        <v>4</v>
      </c>
      <c r="AC218" s="1" t="s">
        <v>42</v>
      </c>
    </row>
    <row r="219" spans="1:29">
      <c r="A219" s="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c r="P219" s="1">
        <f t="shared" si="18"/>
        <v>35880</v>
      </c>
      <c r="Q219" s="1">
        <v>5</v>
      </c>
      <c r="R219" s="1">
        <f t="shared" si="19"/>
        <v>1794</v>
      </c>
      <c r="S219" s="1">
        <f t="shared" si="20"/>
        <v>34086</v>
      </c>
      <c r="T219" s="1">
        <v>0.57999999999999996</v>
      </c>
      <c r="U219" s="1">
        <f t="shared" si="21"/>
        <v>19769.879999999997</v>
      </c>
      <c r="V219" s="1">
        <f t="shared" si="22"/>
        <v>14316.120000000003</v>
      </c>
      <c r="W219" s="4">
        <f t="shared" si="23"/>
        <v>0.4200000000000001</v>
      </c>
      <c r="X219" s="1" t="s">
        <v>92</v>
      </c>
      <c r="Y219" s="1" t="s">
        <v>81</v>
      </c>
      <c r="Z219" s="1" t="s">
        <v>51</v>
      </c>
      <c r="AA219" s="2">
        <v>45724</v>
      </c>
      <c r="AB219" s="1"/>
      <c r="AC219" s="1" t="s">
        <v>42</v>
      </c>
    </row>
    <row r="220" spans="1:29">
      <c r="A220" s="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c r="P220" s="1">
        <f t="shared" si="18"/>
        <v>780</v>
      </c>
      <c r="Q220" s="1">
        <v>5</v>
      </c>
      <c r="R220" s="1">
        <f t="shared" si="19"/>
        <v>39</v>
      </c>
      <c r="S220" s="1">
        <f t="shared" si="20"/>
        <v>741</v>
      </c>
      <c r="T220" s="1">
        <v>0.62</v>
      </c>
      <c r="U220" s="1">
        <f t="shared" si="21"/>
        <v>459.42</v>
      </c>
      <c r="V220" s="1">
        <f t="shared" si="22"/>
        <v>281.58</v>
      </c>
      <c r="W220" s="4">
        <f t="shared" si="23"/>
        <v>0.38</v>
      </c>
      <c r="X220" s="1" t="s">
        <v>147</v>
      </c>
      <c r="Y220" s="1" t="s">
        <v>40</v>
      </c>
      <c r="Z220" s="1" t="s">
        <v>22</v>
      </c>
      <c r="AA220" s="1"/>
      <c r="AB220" s="1"/>
      <c r="AC220" s="1" t="s">
        <v>93</v>
      </c>
    </row>
    <row r="221" spans="1:29">
      <c r="A221" s="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c r="P221" s="1">
        <f t="shared" si="18"/>
        <v>53100</v>
      </c>
      <c r="Q221" s="1">
        <v>10</v>
      </c>
      <c r="R221" s="1">
        <f t="shared" si="19"/>
        <v>5310</v>
      </c>
      <c r="S221" s="1">
        <f t="shared" si="20"/>
        <v>47790</v>
      </c>
      <c r="T221" s="1">
        <v>0.57999999999999996</v>
      </c>
      <c r="U221" s="1">
        <f t="shared" si="21"/>
        <v>27718.199999999997</v>
      </c>
      <c r="V221" s="1">
        <f t="shared" si="22"/>
        <v>20071.800000000003</v>
      </c>
      <c r="W221" s="4">
        <f t="shared" si="23"/>
        <v>0.42000000000000004</v>
      </c>
      <c r="X221" s="1" t="s">
        <v>147</v>
      </c>
      <c r="Y221" s="1" t="s">
        <v>72</v>
      </c>
      <c r="Z221" s="1" t="s">
        <v>41</v>
      </c>
      <c r="AA221" s="2">
        <v>45723</v>
      </c>
      <c r="AB221" s="1">
        <v>5</v>
      </c>
      <c r="AC221" s="1" t="s">
        <v>42</v>
      </c>
    </row>
    <row r="222" spans="1:29">
      <c r="A222" s="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c r="P222" s="1">
        <f t="shared" si="18"/>
        <v>5620</v>
      </c>
      <c r="Q222" s="1">
        <v>10</v>
      </c>
      <c r="R222" s="1">
        <f t="shared" si="19"/>
        <v>562</v>
      </c>
      <c r="S222" s="1">
        <f t="shared" si="20"/>
        <v>5058</v>
      </c>
      <c r="T222" s="1">
        <v>0.5</v>
      </c>
      <c r="U222" s="1">
        <f t="shared" si="21"/>
        <v>2529</v>
      </c>
      <c r="V222" s="1">
        <f t="shared" si="22"/>
        <v>2529</v>
      </c>
      <c r="W222" s="4">
        <f t="shared" si="23"/>
        <v>0.5</v>
      </c>
      <c r="X222" s="1" t="s">
        <v>92</v>
      </c>
      <c r="Y222" s="1" t="s">
        <v>57</v>
      </c>
      <c r="Z222" s="1" t="s">
        <v>51</v>
      </c>
      <c r="AA222" s="2">
        <v>45725</v>
      </c>
      <c r="AB222" s="1"/>
      <c r="AC222" s="1" t="s">
        <v>42</v>
      </c>
    </row>
    <row r="223" spans="1:29">
      <c r="A223" s="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c r="P223" s="1">
        <f t="shared" si="18"/>
        <v>2050</v>
      </c>
      <c r="Q223" s="1">
        <v>20</v>
      </c>
      <c r="R223" s="1">
        <f t="shared" si="19"/>
        <v>410</v>
      </c>
      <c r="S223" s="1">
        <f t="shared" si="20"/>
        <v>1640</v>
      </c>
      <c r="T223" s="1">
        <v>0.62</v>
      </c>
      <c r="U223" s="1">
        <f t="shared" si="21"/>
        <v>1016.8</v>
      </c>
      <c r="V223" s="1">
        <f t="shared" si="22"/>
        <v>623.20000000000005</v>
      </c>
      <c r="W223" s="4">
        <f t="shared" si="23"/>
        <v>0.38</v>
      </c>
      <c r="X223" s="1" t="s">
        <v>147</v>
      </c>
      <c r="Y223" s="1" t="s">
        <v>57</v>
      </c>
      <c r="Z223" s="1" t="s">
        <v>41</v>
      </c>
      <c r="AA223" s="2">
        <v>45727</v>
      </c>
      <c r="AB223" s="1">
        <v>3</v>
      </c>
      <c r="AC223" s="1" t="s">
        <v>42</v>
      </c>
    </row>
    <row r="224" spans="1:29">
      <c r="A224" s="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c r="P224" s="1">
        <f t="shared" si="18"/>
        <v>3400</v>
      </c>
      <c r="Q224" s="1">
        <v>10</v>
      </c>
      <c r="R224" s="1">
        <f t="shared" si="19"/>
        <v>340</v>
      </c>
      <c r="S224" s="1">
        <f t="shared" si="20"/>
        <v>3060</v>
      </c>
      <c r="T224" s="1">
        <v>0.35</v>
      </c>
      <c r="U224" s="1">
        <f t="shared" si="21"/>
        <v>1071</v>
      </c>
      <c r="V224" s="1">
        <f t="shared" si="22"/>
        <v>1989</v>
      </c>
      <c r="W224" s="4">
        <f t="shared" si="23"/>
        <v>0.65</v>
      </c>
      <c r="X224" s="1" t="s">
        <v>39</v>
      </c>
      <c r="Y224" s="1" t="s">
        <v>81</v>
      </c>
      <c r="Z224" s="1" t="s">
        <v>41</v>
      </c>
      <c r="AA224" s="2">
        <v>45726</v>
      </c>
      <c r="AB224" s="1">
        <v>4</v>
      </c>
      <c r="AC224" s="1" t="s">
        <v>42</v>
      </c>
    </row>
    <row r="225" spans="1:29">
      <c r="A225" s="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c r="P225" s="1">
        <f t="shared" si="18"/>
        <v>4680</v>
      </c>
      <c r="Q225" s="1">
        <v>10</v>
      </c>
      <c r="R225" s="1">
        <f t="shared" si="19"/>
        <v>468</v>
      </c>
      <c r="S225" s="1">
        <f t="shared" si="20"/>
        <v>4212</v>
      </c>
      <c r="T225" s="1">
        <v>0.52</v>
      </c>
      <c r="U225" s="1">
        <f t="shared" si="21"/>
        <v>2190.2400000000002</v>
      </c>
      <c r="V225" s="1">
        <f t="shared" si="22"/>
        <v>2021.7599999999998</v>
      </c>
      <c r="W225" s="4">
        <f t="shared" si="23"/>
        <v>0.47999999999999993</v>
      </c>
      <c r="X225" s="1" t="s">
        <v>50</v>
      </c>
      <c r="Y225" s="1" t="s">
        <v>57</v>
      </c>
      <c r="Z225" s="1" t="s">
        <v>22</v>
      </c>
      <c r="AA225" s="1"/>
      <c r="AB225" s="1"/>
      <c r="AC225" s="1" t="s">
        <v>93</v>
      </c>
    </row>
    <row r="226" spans="1:29">
      <c r="A226" s="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c r="P226" s="1">
        <f t="shared" si="18"/>
        <v>14880</v>
      </c>
      <c r="Q226" s="1">
        <v>30</v>
      </c>
      <c r="R226" s="1">
        <f t="shared" si="19"/>
        <v>4464</v>
      </c>
      <c r="S226" s="1">
        <f t="shared" si="20"/>
        <v>10416</v>
      </c>
      <c r="T226" s="1">
        <v>0.45</v>
      </c>
      <c r="U226" s="1">
        <f t="shared" si="21"/>
        <v>4687.2</v>
      </c>
      <c r="V226" s="1">
        <f t="shared" si="22"/>
        <v>5728.8</v>
      </c>
      <c r="W226" s="4">
        <f t="shared" si="23"/>
        <v>0.55000000000000004</v>
      </c>
      <c r="X226" s="1" t="s">
        <v>39</v>
      </c>
      <c r="Y226" s="1" t="s">
        <v>81</v>
      </c>
      <c r="Z226" s="1" t="s">
        <v>120</v>
      </c>
      <c r="AA226" s="1"/>
      <c r="AB226" s="1"/>
      <c r="AC226" s="1" t="s">
        <v>42</v>
      </c>
    </row>
    <row r="227" spans="1:29">
      <c r="A227" s="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c r="P227" s="1">
        <f t="shared" si="18"/>
        <v>58360</v>
      </c>
      <c r="Q227" s="1">
        <v>30</v>
      </c>
      <c r="R227" s="1">
        <f t="shared" si="19"/>
        <v>17508</v>
      </c>
      <c r="S227" s="1">
        <f t="shared" si="20"/>
        <v>40852</v>
      </c>
      <c r="T227" s="1">
        <v>0.57999999999999996</v>
      </c>
      <c r="U227" s="1">
        <f t="shared" si="21"/>
        <v>23694.16</v>
      </c>
      <c r="V227" s="1">
        <f t="shared" si="22"/>
        <v>17157.84</v>
      </c>
      <c r="W227" s="4">
        <f t="shared" si="23"/>
        <v>0.42</v>
      </c>
      <c r="X227" s="1" t="s">
        <v>92</v>
      </c>
      <c r="Y227" s="1" t="s">
        <v>72</v>
      </c>
      <c r="Z227" s="1" t="s">
        <v>22</v>
      </c>
      <c r="AA227" s="1"/>
      <c r="AB227" s="1"/>
      <c r="AC227" s="1" t="s">
        <v>93</v>
      </c>
    </row>
    <row r="228" spans="1:29">
      <c r="A228" s="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c r="P228" s="1">
        <f t="shared" si="18"/>
        <v>9960</v>
      </c>
      <c r="Q228" s="1">
        <v>30</v>
      </c>
      <c r="R228" s="1">
        <f t="shared" si="19"/>
        <v>2988</v>
      </c>
      <c r="S228" s="1">
        <f t="shared" si="20"/>
        <v>6972</v>
      </c>
      <c r="T228" s="1">
        <v>0.48</v>
      </c>
      <c r="U228" s="1">
        <f t="shared" si="21"/>
        <v>3346.56</v>
      </c>
      <c r="V228" s="1">
        <f t="shared" si="22"/>
        <v>3625.44</v>
      </c>
      <c r="W228" s="4">
        <f t="shared" si="23"/>
        <v>0.52</v>
      </c>
      <c r="X228" s="1" t="s">
        <v>92</v>
      </c>
      <c r="Y228" s="1" t="s">
        <v>81</v>
      </c>
      <c r="Z228" s="1" t="s">
        <v>41</v>
      </c>
      <c r="AA228" s="2">
        <v>45732</v>
      </c>
      <c r="AB228" s="1">
        <v>3</v>
      </c>
      <c r="AC228" s="1" t="s">
        <v>42</v>
      </c>
    </row>
    <row r="229" spans="1:29">
      <c r="A229" s="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c r="P229" s="1">
        <f t="shared" si="18"/>
        <v>36960</v>
      </c>
      <c r="Q229" s="1">
        <v>5</v>
      </c>
      <c r="R229" s="1">
        <f t="shared" si="19"/>
        <v>1848</v>
      </c>
      <c r="S229" s="1">
        <f t="shared" si="20"/>
        <v>35112</v>
      </c>
      <c r="T229" s="1">
        <v>0.57999999999999996</v>
      </c>
      <c r="U229" s="1">
        <f t="shared" si="21"/>
        <v>20364.96</v>
      </c>
      <c r="V229" s="1">
        <f t="shared" si="22"/>
        <v>14747.04</v>
      </c>
      <c r="W229" s="4">
        <f t="shared" si="23"/>
        <v>0.42000000000000004</v>
      </c>
      <c r="X229" s="1" t="s">
        <v>104</v>
      </c>
      <c r="Y229" s="1" t="s">
        <v>40</v>
      </c>
      <c r="Z229" s="1" t="s">
        <v>66</v>
      </c>
      <c r="AA229" s="1"/>
      <c r="AB229" s="1"/>
      <c r="AC229" s="1" t="s">
        <v>42</v>
      </c>
    </row>
    <row r="230" spans="1:29">
      <c r="A230" s="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c r="P230" s="1">
        <f t="shared" si="18"/>
        <v>920</v>
      </c>
      <c r="Q230" s="1">
        <v>25</v>
      </c>
      <c r="R230" s="1">
        <f t="shared" si="19"/>
        <v>230</v>
      </c>
      <c r="S230" s="1">
        <f t="shared" si="20"/>
        <v>690</v>
      </c>
      <c r="T230" s="1">
        <v>0.5</v>
      </c>
      <c r="U230" s="1">
        <f t="shared" si="21"/>
        <v>345</v>
      </c>
      <c r="V230" s="1">
        <f t="shared" si="22"/>
        <v>345</v>
      </c>
      <c r="W230" s="4">
        <f t="shared" si="23"/>
        <v>0.5</v>
      </c>
      <c r="X230" s="1" t="s">
        <v>39</v>
      </c>
      <c r="Y230" s="1" t="s">
        <v>81</v>
      </c>
      <c r="Z230" s="1" t="s">
        <v>120</v>
      </c>
      <c r="AA230" s="1"/>
      <c r="AB230" s="1"/>
      <c r="AC230" s="1" t="s">
        <v>42</v>
      </c>
    </row>
    <row r="231" spans="1:29">
      <c r="A231" s="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c r="P231" s="1">
        <f t="shared" si="18"/>
        <v>3200</v>
      </c>
      <c r="Q231" s="1">
        <v>10</v>
      </c>
      <c r="R231" s="1">
        <f t="shared" si="19"/>
        <v>320</v>
      </c>
      <c r="S231" s="1">
        <f t="shared" si="20"/>
        <v>2880</v>
      </c>
      <c r="T231" s="1">
        <v>0.45</v>
      </c>
      <c r="U231" s="1">
        <f t="shared" si="21"/>
        <v>1296</v>
      </c>
      <c r="V231" s="1">
        <f t="shared" si="22"/>
        <v>1584</v>
      </c>
      <c r="W231" s="4">
        <f t="shared" si="23"/>
        <v>0.55000000000000004</v>
      </c>
      <c r="X231" s="1" t="s">
        <v>39</v>
      </c>
      <c r="Y231" s="1" t="s">
        <v>72</v>
      </c>
      <c r="Z231" s="1" t="s">
        <v>120</v>
      </c>
      <c r="AA231" s="1"/>
      <c r="AB231" s="1"/>
      <c r="AC231" s="1" t="s">
        <v>42</v>
      </c>
    </row>
    <row r="232" spans="1:29">
      <c r="A232" s="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c r="P232" s="1">
        <f t="shared" si="18"/>
        <v>15960</v>
      </c>
      <c r="Q232" s="1">
        <v>10</v>
      </c>
      <c r="R232" s="1">
        <f t="shared" si="19"/>
        <v>1596</v>
      </c>
      <c r="S232" s="1">
        <f t="shared" si="20"/>
        <v>14364</v>
      </c>
      <c r="T232" s="1">
        <v>0.45</v>
      </c>
      <c r="U232" s="1">
        <f t="shared" si="21"/>
        <v>6463.8</v>
      </c>
      <c r="V232" s="1">
        <f t="shared" si="22"/>
        <v>7900.2</v>
      </c>
      <c r="W232" s="4">
        <f t="shared" si="23"/>
        <v>0.54999999999999993</v>
      </c>
      <c r="X232" s="1" t="s">
        <v>56</v>
      </c>
      <c r="Y232" s="1" t="s">
        <v>81</v>
      </c>
      <c r="Z232" s="1" t="s">
        <v>41</v>
      </c>
      <c r="AA232" s="2">
        <v>45730</v>
      </c>
      <c r="AB232" s="1">
        <v>3</v>
      </c>
      <c r="AC232" s="1" t="s">
        <v>42</v>
      </c>
    </row>
    <row r="233" spans="1:29">
      <c r="A233" s="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c r="P233" s="1">
        <f t="shared" si="18"/>
        <v>85980</v>
      </c>
      <c r="Q233" s="1">
        <v>0</v>
      </c>
      <c r="R233" s="1">
        <f t="shared" si="19"/>
        <v>0</v>
      </c>
      <c r="S233" s="1">
        <f t="shared" si="20"/>
        <v>85980</v>
      </c>
      <c r="T233" s="1">
        <v>0.57999999999999996</v>
      </c>
      <c r="U233" s="1">
        <f t="shared" si="21"/>
        <v>49868.399999999994</v>
      </c>
      <c r="V233" s="1">
        <f t="shared" si="22"/>
        <v>36111.600000000006</v>
      </c>
      <c r="W233" s="4">
        <f t="shared" si="23"/>
        <v>0.42000000000000004</v>
      </c>
      <c r="X233" s="1" t="s">
        <v>50</v>
      </c>
      <c r="Y233" s="1" t="s">
        <v>72</v>
      </c>
      <c r="Z233" s="1" t="s">
        <v>22</v>
      </c>
      <c r="AA233" s="1"/>
      <c r="AB233" s="1"/>
      <c r="AC233" s="1" t="s">
        <v>93</v>
      </c>
    </row>
    <row r="234" spans="1:29">
      <c r="A234" s="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c r="P234" s="1">
        <f t="shared" si="18"/>
        <v>3340</v>
      </c>
      <c r="Q234" s="1">
        <v>25</v>
      </c>
      <c r="R234" s="1">
        <f t="shared" si="19"/>
        <v>835</v>
      </c>
      <c r="S234" s="1">
        <f t="shared" si="20"/>
        <v>2505</v>
      </c>
      <c r="T234" s="1">
        <v>0.47</v>
      </c>
      <c r="U234" s="1">
        <f t="shared" si="21"/>
        <v>1177.3499999999999</v>
      </c>
      <c r="V234" s="1">
        <f t="shared" si="22"/>
        <v>1327.65</v>
      </c>
      <c r="W234" s="4">
        <f t="shared" si="23"/>
        <v>0.53</v>
      </c>
      <c r="X234" s="1" t="s">
        <v>65</v>
      </c>
      <c r="Y234" s="1" t="s">
        <v>81</v>
      </c>
      <c r="Z234" s="1" t="s">
        <v>41</v>
      </c>
      <c r="AA234" s="2">
        <v>45727</v>
      </c>
      <c r="AB234" s="1">
        <v>4</v>
      </c>
      <c r="AC234" s="1" t="s">
        <v>42</v>
      </c>
    </row>
    <row r="235" spans="1:29">
      <c r="A235" s="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c r="P235" s="1">
        <f t="shared" si="18"/>
        <v>35520</v>
      </c>
      <c r="Q235" s="1">
        <v>15</v>
      </c>
      <c r="R235" s="1">
        <f t="shared" si="19"/>
        <v>5328</v>
      </c>
      <c r="S235" s="1">
        <f t="shared" si="20"/>
        <v>30192</v>
      </c>
      <c r="T235" s="1">
        <v>0.48</v>
      </c>
      <c r="U235" s="1">
        <f t="shared" si="21"/>
        <v>14492.16</v>
      </c>
      <c r="V235" s="1">
        <f t="shared" si="22"/>
        <v>15699.84</v>
      </c>
      <c r="W235" s="4">
        <f t="shared" si="23"/>
        <v>0.52</v>
      </c>
      <c r="X235" s="1" t="s">
        <v>147</v>
      </c>
      <c r="Y235" s="1" t="s">
        <v>72</v>
      </c>
      <c r="Z235" s="1" t="s">
        <v>22</v>
      </c>
      <c r="AA235" s="1"/>
      <c r="AB235" s="1"/>
      <c r="AC235" s="1" t="s">
        <v>93</v>
      </c>
    </row>
    <row r="236" spans="1:29">
      <c r="A236" s="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c r="P236" s="1">
        <f t="shared" si="18"/>
        <v>4630</v>
      </c>
      <c r="Q236" s="1">
        <v>10</v>
      </c>
      <c r="R236" s="1">
        <f t="shared" si="19"/>
        <v>463</v>
      </c>
      <c r="S236" s="1">
        <f t="shared" si="20"/>
        <v>4167</v>
      </c>
      <c r="T236" s="1">
        <v>0.52</v>
      </c>
      <c r="U236" s="1">
        <f t="shared" si="21"/>
        <v>2166.84</v>
      </c>
      <c r="V236" s="1">
        <f t="shared" si="22"/>
        <v>2000.1599999999999</v>
      </c>
      <c r="W236" s="4">
        <f t="shared" si="23"/>
        <v>0.48</v>
      </c>
      <c r="X236" s="1" t="s">
        <v>50</v>
      </c>
      <c r="Y236" s="1" t="s">
        <v>57</v>
      </c>
      <c r="Z236" s="1" t="s">
        <v>41</v>
      </c>
      <c r="AA236" s="2">
        <v>45731</v>
      </c>
      <c r="AB236" s="1">
        <v>4</v>
      </c>
      <c r="AC236" s="1" t="s">
        <v>42</v>
      </c>
    </row>
    <row r="237" spans="1:29">
      <c r="A237" s="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c r="P237" s="1">
        <f t="shared" si="18"/>
        <v>30150</v>
      </c>
      <c r="Q237" s="1">
        <v>10</v>
      </c>
      <c r="R237" s="1">
        <f t="shared" si="19"/>
        <v>3015</v>
      </c>
      <c r="S237" s="1">
        <f t="shared" si="20"/>
        <v>27135</v>
      </c>
      <c r="T237" s="1">
        <v>0.47</v>
      </c>
      <c r="U237" s="1">
        <f t="shared" si="21"/>
        <v>12753.449999999999</v>
      </c>
      <c r="V237" s="1">
        <f t="shared" si="22"/>
        <v>14381.550000000001</v>
      </c>
      <c r="W237" s="4">
        <f t="shared" si="23"/>
        <v>0.53</v>
      </c>
      <c r="X237" s="1" t="s">
        <v>92</v>
      </c>
      <c r="Y237" s="1" t="s">
        <v>40</v>
      </c>
      <c r="Z237" s="1" t="s">
        <v>66</v>
      </c>
      <c r="AA237" s="1"/>
      <c r="AB237" s="1"/>
      <c r="AC237" s="1" t="s">
        <v>42</v>
      </c>
    </row>
    <row r="238" spans="1:29">
      <c r="A238" s="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c r="P238" s="1">
        <f t="shared" si="18"/>
        <v>5260</v>
      </c>
      <c r="Q238" s="1">
        <v>0</v>
      </c>
      <c r="R238" s="1">
        <f t="shared" si="19"/>
        <v>0</v>
      </c>
      <c r="S238" s="1">
        <f t="shared" si="20"/>
        <v>5260</v>
      </c>
      <c r="T238" s="1">
        <v>0.45</v>
      </c>
      <c r="U238" s="1">
        <f t="shared" si="21"/>
        <v>2367</v>
      </c>
      <c r="V238" s="1">
        <f t="shared" si="22"/>
        <v>2893</v>
      </c>
      <c r="W238" s="4">
        <f t="shared" si="23"/>
        <v>0.55000000000000004</v>
      </c>
      <c r="X238" s="1" t="s">
        <v>56</v>
      </c>
      <c r="Y238" s="1" t="s">
        <v>81</v>
      </c>
      <c r="Z238" s="1" t="s">
        <v>120</v>
      </c>
      <c r="AA238" s="1"/>
      <c r="AB238" s="1"/>
      <c r="AC238" s="1" t="s">
        <v>42</v>
      </c>
    </row>
    <row r="239" spans="1:29">
      <c r="A239" s="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c r="P239" s="1">
        <f t="shared" si="18"/>
        <v>21600</v>
      </c>
      <c r="Q239" s="1">
        <v>5</v>
      </c>
      <c r="R239" s="1">
        <f t="shared" si="19"/>
        <v>1080</v>
      </c>
      <c r="S239" s="1">
        <f t="shared" si="20"/>
        <v>20520</v>
      </c>
      <c r="T239" s="1">
        <v>0.57999999999999996</v>
      </c>
      <c r="U239" s="1">
        <f t="shared" si="21"/>
        <v>11901.599999999999</v>
      </c>
      <c r="V239" s="1">
        <f t="shared" si="22"/>
        <v>8618.4000000000015</v>
      </c>
      <c r="W239" s="4">
        <f t="shared" si="23"/>
        <v>0.4200000000000001</v>
      </c>
      <c r="X239" s="1" t="s">
        <v>147</v>
      </c>
      <c r="Y239" s="1" t="s">
        <v>81</v>
      </c>
      <c r="Z239" s="1" t="s">
        <v>22</v>
      </c>
      <c r="AA239" s="1"/>
      <c r="AB239" s="1"/>
      <c r="AC239" s="1" t="s">
        <v>93</v>
      </c>
    </row>
    <row r="240" spans="1:29">
      <c r="A240" s="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c r="P240" s="1">
        <f t="shared" si="18"/>
        <v>1890</v>
      </c>
      <c r="Q240" s="1">
        <v>30</v>
      </c>
      <c r="R240" s="1">
        <f t="shared" si="19"/>
        <v>567</v>
      </c>
      <c r="S240" s="1">
        <f t="shared" si="20"/>
        <v>1323</v>
      </c>
      <c r="T240" s="1">
        <v>0.62</v>
      </c>
      <c r="U240" s="1">
        <f t="shared" si="21"/>
        <v>820.26</v>
      </c>
      <c r="V240" s="1">
        <f t="shared" si="22"/>
        <v>502.74</v>
      </c>
      <c r="W240" s="4">
        <f t="shared" si="23"/>
        <v>0.38</v>
      </c>
      <c r="X240" s="1" t="s">
        <v>65</v>
      </c>
      <c r="Y240" s="1" t="s">
        <v>57</v>
      </c>
      <c r="Z240" s="1" t="s">
        <v>66</v>
      </c>
      <c r="AA240" s="1"/>
      <c r="AB240" s="1"/>
      <c r="AC240" s="1" t="s">
        <v>42</v>
      </c>
    </row>
    <row r="241" spans="1:29">
      <c r="A241" s="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c r="P241" s="1">
        <f t="shared" si="18"/>
        <v>2180</v>
      </c>
      <c r="Q241" s="1">
        <v>0</v>
      </c>
      <c r="R241" s="1">
        <f t="shared" si="19"/>
        <v>0</v>
      </c>
      <c r="S241" s="1">
        <f t="shared" si="20"/>
        <v>2180</v>
      </c>
      <c r="T241" s="1">
        <v>0.35</v>
      </c>
      <c r="U241" s="1">
        <f t="shared" si="21"/>
        <v>763</v>
      </c>
      <c r="V241" s="1">
        <f t="shared" si="22"/>
        <v>1417</v>
      </c>
      <c r="W241" s="4">
        <f t="shared" si="23"/>
        <v>0.65</v>
      </c>
      <c r="X241" s="1" t="s">
        <v>92</v>
      </c>
      <c r="Y241" s="1" t="s">
        <v>81</v>
      </c>
      <c r="Z241" s="1" t="s">
        <v>41</v>
      </c>
      <c r="AA241" s="2">
        <v>45731</v>
      </c>
      <c r="AB241" s="1">
        <v>5</v>
      </c>
      <c r="AC241" s="1" t="s">
        <v>42</v>
      </c>
    </row>
    <row r="242" spans="1:29">
      <c r="A242" s="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c r="P242" s="1">
        <f t="shared" si="18"/>
        <v>6000</v>
      </c>
      <c r="Q242" s="1">
        <v>5</v>
      </c>
      <c r="R242" s="1">
        <f t="shared" si="19"/>
        <v>300</v>
      </c>
      <c r="S242" s="1">
        <f t="shared" si="20"/>
        <v>5700</v>
      </c>
      <c r="T242" s="1">
        <v>0.48</v>
      </c>
      <c r="U242" s="1">
        <f t="shared" si="21"/>
        <v>2736</v>
      </c>
      <c r="V242" s="1">
        <f t="shared" si="22"/>
        <v>2964</v>
      </c>
      <c r="W242" s="4">
        <f t="shared" si="23"/>
        <v>0.52</v>
      </c>
      <c r="X242" s="1" t="s">
        <v>39</v>
      </c>
      <c r="Y242" s="1" t="s">
        <v>81</v>
      </c>
      <c r="Z242" s="1" t="s">
        <v>22</v>
      </c>
      <c r="AA242" s="1"/>
      <c r="AB242" s="1"/>
      <c r="AC242" s="1" t="s">
        <v>93</v>
      </c>
    </row>
    <row r="243" spans="1:29">
      <c r="A243" s="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c r="P243" s="1">
        <f t="shared" si="18"/>
        <v>1110</v>
      </c>
      <c r="Q243" s="1">
        <v>0</v>
      </c>
      <c r="R243" s="1">
        <f t="shared" si="19"/>
        <v>0</v>
      </c>
      <c r="S243" s="1">
        <f t="shared" si="20"/>
        <v>1110</v>
      </c>
      <c r="T243" s="1">
        <v>0.47</v>
      </c>
      <c r="U243" s="1">
        <f t="shared" si="21"/>
        <v>521.69999999999993</v>
      </c>
      <c r="V243" s="1">
        <f t="shared" si="22"/>
        <v>588.30000000000007</v>
      </c>
      <c r="W243" s="4">
        <f t="shared" si="23"/>
        <v>0.53</v>
      </c>
      <c r="X243" s="1" t="s">
        <v>104</v>
      </c>
      <c r="Y243" s="1" t="s">
        <v>40</v>
      </c>
      <c r="Z243" s="1" t="s">
        <v>120</v>
      </c>
      <c r="AA243" s="1"/>
      <c r="AB243" s="1"/>
      <c r="AC243" s="1" t="s">
        <v>42</v>
      </c>
    </row>
    <row r="244" spans="1:29">
      <c r="A244" s="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c r="P244" s="1">
        <f t="shared" si="18"/>
        <v>3400</v>
      </c>
      <c r="Q244" s="1">
        <v>5</v>
      </c>
      <c r="R244" s="1">
        <f t="shared" si="19"/>
        <v>170</v>
      </c>
      <c r="S244" s="1">
        <f t="shared" si="20"/>
        <v>3230</v>
      </c>
      <c r="T244" s="1">
        <v>0.47</v>
      </c>
      <c r="U244" s="1">
        <f t="shared" si="21"/>
        <v>1518.1</v>
      </c>
      <c r="V244" s="1">
        <f t="shared" si="22"/>
        <v>1711.9</v>
      </c>
      <c r="W244" s="4">
        <f t="shared" si="23"/>
        <v>0.53</v>
      </c>
      <c r="X244" s="1" t="s">
        <v>56</v>
      </c>
      <c r="Y244" s="1" t="s">
        <v>81</v>
      </c>
      <c r="Z244" s="1" t="s">
        <v>66</v>
      </c>
      <c r="AA244" s="1"/>
      <c r="AB244" s="1"/>
      <c r="AC244" s="1" t="s">
        <v>42</v>
      </c>
    </row>
    <row r="245" spans="1:29">
      <c r="A245" s="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c r="P245" s="1">
        <f t="shared" si="18"/>
        <v>4530</v>
      </c>
      <c r="Q245" s="1">
        <v>25</v>
      </c>
      <c r="R245" s="1">
        <f t="shared" si="19"/>
        <v>1132.5</v>
      </c>
      <c r="S245" s="1">
        <f t="shared" si="20"/>
        <v>3397.5</v>
      </c>
      <c r="T245" s="1">
        <v>0.5</v>
      </c>
      <c r="U245" s="1">
        <f t="shared" si="21"/>
        <v>1698.75</v>
      </c>
      <c r="V245" s="1">
        <f t="shared" si="22"/>
        <v>1698.75</v>
      </c>
      <c r="W245" s="4">
        <f t="shared" si="23"/>
        <v>0.5</v>
      </c>
      <c r="X245" s="1" t="s">
        <v>50</v>
      </c>
      <c r="Y245" s="1" t="s">
        <v>81</v>
      </c>
      <c r="Z245" s="1" t="s">
        <v>41</v>
      </c>
      <c r="AA245" s="2">
        <v>45732</v>
      </c>
      <c r="AB245" s="1">
        <v>5</v>
      </c>
      <c r="AC245" s="1" t="s">
        <v>42</v>
      </c>
    </row>
    <row r="246" spans="1:29">
      <c r="A246" s="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c r="P246" s="1">
        <f t="shared" si="18"/>
        <v>18000</v>
      </c>
      <c r="Q246" s="1">
        <v>25</v>
      </c>
      <c r="R246" s="1">
        <f t="shared" si="19"/>
        <v>4500</v>
      </c>
      <c r="S246" s="1">
        <f t="shared" si="20"/>
        <v>13500</v>
      </c>
      <c r="T246" s="1">
        <v>0.47</v>
      </c>
      <c r="U246" s="1">
        <f t="shared" si="21"/>
        <v>6345</v>
      </c>
      <c r="V246" s="1">
        <f t="shared" si="22"/>
        <v>7155</v>
      </c>
      <c r="W246" s="4">
        <f t="shared" si="23"/>
        <v>0.53</v>
      </c>
      <c r="X246" s="1" t="s">
        <v>65</v>
      </c>
      <c r="Y246" s="1" t="s">
        <v>81</v>
      </c>
      <c r="Z246" s="1" t="s">
        <v>41</v>
      </c>
      <c r="AA246" s="2">
        <v>45734</v>
      </c>
      <c r="AB246" s="1">
        <v>4</v>
      </c>
      <c r="AC246" s="1" t="s">
        <v>42</v>
      </c>
    </row>
    <row r="247" spans="1:29">
      <c r="A247" s="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c r="P247" s="1">
        <f t="shared" si="18"/>
        <v>8400</v>
      </c>
      <c r="Q247" s="1">
        <v>5</v>
      </c>
      <c r="R247" s="1">
        <f t="shared" si="19"/>
        <v>420</v>
      </c>
      <c r="S247" s="1">
        <f t="shared" si="20"/>
        <v>7980</v>
      </c>
      <c r="T247" s="1">
        <v>0.47</v>
      </c>
      <c r="U247" s="1">
        <f t="shared" si="21"/>
        <v>3750.6</v>
      </c>
      <c r="V247" s="1">
        <f t="shared" si="22"/>
        <v>4229.3999999999996</v>
      </c>
      <c r="W247" s="4">
        <f t="shared" si="23"/>
        <v>0.52999999999999992</v>
      </c>
      <c r="X247" s="1" t="s">
        <v>39</v>
      </c>
      <c r="Y247" s="1" t="s">
        <v>81</v>
      </c>
      <c r="Z247" s="1" t="s">
        <v>41</v>
      </c>
      <c r="AA247" s="2">
        <v>45737</v>
      </c>
      <c r="AB247" s="1">
        <v>5</v>
      </c>
      <c r="AC247" s="1" t="s">
        <v>42</v>
      </c>
    </row>
    <row r="248" spans="1:29">
      <c r="A248" s="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c r="P248" s="1">
        <f t="shared" si="18"/>
        <v>1000</v>
      </c>
      <c r="Q248" s="1">
        <v>10</v>
      </c>
      <c r="R248" s="1">
        <f t="shared" si="19"/>
        <v>100</v>
      </c>
      <c r="S248" s="1">
        <f t="shared" si="20"/>
        <v>900</v>
      </c>
      <c r="T248" s="1">
        <v>0.47</v>
      </c>
      <c r="U248" s="1">
        <f t="shared" si="21"/>
        <v>423</v>
      </c>
      <c r="V248" s="1">
        <f t="shared" si="22"/>
        <v>477</v>
      </c>
      <c r="W248" s="4">
        <f t="shared" si="23"/>
        <v>0.53</v>
      </c>
      <c r="X248" s="1" t="s">
        <v>92</v>
      </c>
      <c r="Y248" s="1" t="s">
        <v>57</v>
      </c>
      <c r="Z248" s="1" t="s">
        <v>120</v>
      </c>
      <c r="AA248" s="1"/>
      <c r="AB248" s="1"/>
      <c r="AC248" s="1" t="s">
        <v>42</v>
      </c>
    </row>
    <row r="249" spans="1:29">
      <c r="A249" s="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c r="P249" s="1">
        <f t="shared" si="18"/>
        <v>4520</v>
      </c>
      <c r="Q249" s="1">
        <v>25</v>
      </c>
      <c r="R249" s="1">
        <f t="shared" si="19"/>
        <v>1130</v>
      </c>
      <c r="S249" s="1">
        <f t="shared" si="20"/>
        <v>3390</v>
      </c>
      <c r="T249" s="1">
        <v>0.35</v>
      </c>
      <c r="U249" s="1">
        <f t="shared" si="21"/>
        <v>1186.5</v>
      </c>
      <c r="V249" s="1">
        <f t="shared" si="22"/>
        <v>2203.5</v>
      </c>
      <c r="W249" s="4">
        <f t="shared" si="23"/>
        <v>0.65</v>
      </c>
      <c r="X249" s="1" t="s">
        <v>147</v>
      </c>
      <c r="Y249" s="1" t="s">
        <v>81</v>
      </c>
      <c r="Z249" s="1" t="s">
        <v>41</v>
      </c>
      <c r="AA249" s="2">
        <v>45736</v>
      </c>
      <c r="AB249" s="1">
        <v>3</v>
      </c>
      <c r="AC249" s="1" t="s">
        <v>42</v>
      </c>
    </row>
    <row r="250" spans="1:29">
      <c r="A250" s="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c r="P250" s="1">
        <f t="shared" si="18"/>
        <v>1940</v>
      </c>
      <c r="Q250" s="1">
        <v>15</v>
      </c>
      <c r="R250" s="1">
        <f t="shared" si="19"/>
        <v>291</v>
      </c>
      <c r="S250" s="1">
        <f t="shared" si="20"/>
        <v>1649</v>
      </c>
      <c r="T250" s="1">
        <v>0.35</v>
      </c>
      <c r="U250" s="1">
        <f t="shared" si="21"/>
        <v>577.15</v>
      </c>
      <c r="V250" s="1">
        <f t="shared" si="22"/>
        <v>1071.8499999999999</v>
      </c>
      <c r="W250" s="4">
        <f t="shared" si="23"/>
        <v>0.64999999999999991</v>
      </c>
      <c r="X250" s="1" t="s">
        <v>104</v>
      </c>
      <c r="Y250" s="1" t="s">
        <v>72</v>
      </c>
      <c r="Z250" s="1" t="s">
        <v>41</v>
      </c>
      <c r="AA250" s="2">
        <v>45733</v>
      </c>
      <c r="AB250" s="1">
        <v>5</v>
      </c>
      <c r="AC250" s="1" t="s">
        <v>42</v>
      </c>
    </row>
    <row r="251" spans="1:29">
      <c r="A251" s="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c r="P251" s="1">
        <f t="shared" si="18"/>
        <v>3270</v>
      </c>
      <c r="Q251" s="1">
        <v>15</v>
      </c>
      <c r="R251" s="1">
        <f t="shared" si="19"/>
        <v>490.5</v>
      </c>
      <c r="S251" s="1">
        <f t="shared" si="20"/>
        <v>2779.5</v>
      </c>
      <c r="T251" s="1">
        <v>0.35</v>
      </c>
      <c r="U251" s="1">
        <f t="shared" si="21"/>
        <v>972.82499999999993</v>
      </c>
      <c r="V251" s="1">
        <f t="shared" si="22"/>
        <v>1806.6750000000002</v>
      </c>
      <c r="W251" s="4">
        <f t="shared" si="23"/>
        <v>0.65</v>
      </c>
      <c r="X251" s="1" t="s">
        <v>104</v>
      </c>
      <c r="Y251" s="1" t="s">
        <v>40</v>
      </c>
      <c r="Z251" s="1" t="s">
        <v>41</v>
      </c>
      <c r="AA251" s="2">
        <v>45736</v>
      </c>
      <c r="AB251" s="1">
        <v>3</v>
      </c>
      <c r="AC251" s="1" t="s">
        <v>42</v>
      </c>
    </row>
    <row r="252" spans="1:29">
      <c r="A252" s="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c r="P252" s="1">
        <f t="shared" si="18"/>
        <v>13680</v>
      </c>
      <c r="Q252" s="1">
        <v>0</v>
      </c>
      <c r="R252" s="1">
        <f t="shared" si="19"/>
        <v>0</v>
      </c>
      <c r="S252" s="1">
        <f t="shared" si="20"/>
        <v>13680</v>
      </c>
      <c r="T252" s="1">
        <v>0.45</v>
      </c>
      <c r="U252" s="1">
        <f t="shared" si="21"/>
        <v>6156</v>
      </c>
      <c r="V252" s="1">
        <f t="shared" si="22"/>
        <v>7524</v>
      </c>
      <c r="W252" s="4">
        <f t="shared" si="23"/>
        <v>0.55000000000000004</v>
      </c>
      <c r="X252" s="1" t="s">
        <v>147</v>
      </c>
      <c r="Y252" s="1" t="s">
        <v>72</v>
      </c>
      <c r="Z252" s="1" t="s">
        <v>41</v>
      </c>
      <c r="AA252" s="2">
        <v>45738</v>
      </c>
      <c r="AB252" s="1">
        <v>5</v>
      </c>
      <c r="AC252" s="1" t="s">
        <v>42</v>
      </c>
    </row>
    <row r="253" spans="1:29">
      <c r="A253" s="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c r="P253" s="1">
        <f t="shared" si="18"/>
        <v>12400</v>
      </c>
      <c r="Q253" s="1">
        <v>0</v>
      </c>
      <c r="R253" s="1">
        <f t="shared" si="19"/>
        <v>0</v>
      </c>
      <c r="S253" s="1">
        <f t="shared" si="20"/>
        <v>12400</v>
      </c>
      <c r="T253" s="1">
        <v>0.45</v>
      </c>
      <c r="U253" s="1">
        <f t="shared" si="21"/>
        <v>5580</v>
      </c>
      <c r="V253" s="1">
        <f t="shared" si="22"/>
        <v>6820</v>
      </c>
      <c r="W253" s="4">
        <f t="shared" si="23"/>
        <v>0.55000000000000004</v>
      </c>
      <c r="X253" s="1" t="s">
        <v>39</v>
      </c>
      <c r="Y253" s="1" t="s">
        <v>40</v>
      </c>
      <c r="Z253" s="1" t="s">
        <v>120</v>
      </c>
      <c r="AA253" s="1"/>
      <c r="AB253" s="1"/>
      <c r="AC253" s="1" t="s">
        <v>42</v>
      </c>
    </row>
    <row r="254" spans="1:29">
      <c r="A254" s="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c r="P254" s="1">
        <f t="shared" si="18"/>
        <v>3440</v>
      </c>
      <c r="Q254" s="1">
        <v>15</v>
      </c>
      <c r="R254" s="1">
        <f t="shared" si="19"/>
        <v>516</v>
      </c>
      <c r="S254" s="1">
        <f t="shared" si="20"/>
        <v>2924</v>
      </c>
      <c r="T254" s="1">
        <v>0.35</v>
      </c>
      <c r="U254" s="1">
        <f t="shared" si="21"/>
        <v>1023.4</v>
      </c>
      <c r="V254" s="1">
        <f t="shared" si="22"/>
        <v>1900.6</v>
      </c>
      <c r="W254" s="4">
        <f t="shared" si="23"/>
        <v>0.65</v>
      </c>
      <c r="X254" s="1" t="s">
        <v>50</v>
      </c>
      <c r="Y254" s="1" t="s">
        <v>40</v>
      </c>
      <c r="Z254" s="1" t="s">
        <v>66</v>
      </c>
      <c r="AA254" s="1"/>
      <c r="AB254" s="1"/>
      <c r="AC254" s="1" t="s">
        <v>42</v>
      </c>
    </row>
    <row r="255" spans="1:29">
      <c r="A255" s="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c r="P255" s="1">
        <f t="shared" si="18"/>
        <v>51840</v>
      </c>
      <c r="Q255" s="1">
        <v>0</v>
      </c>
      <c r="R255" s="1">
        <f t="shared" si="19"/>
        <v>0</v>
      </c>
      <c r="S255" s="1">
        <f t="shared" si="20"/>
        <v>51840</v>
      </c>
      <c r="T255" s="1">
        <v>0.57999999999999996</v>
      </c>
      <c r="U255" s="1">
        <f t="shared" si="21"/>
        <v>30067.199999999997</v>
      </c>
      <c r="V255" s="1">
        <f t="shared" si="22"/>
        <v>21772.800000000003</v>
      </c>
      <c r="W255" s="4">
        <f t="shared" si="23"/>
        <v>0.42000000000000004</v>
      </c>
      <c r="X255" s="1" t="s">
        <v>65</v>
      </c>
      <c r="Y255" s="1" t="s">
        <v>81</v>
      </c>
      <c r="Z255" s="1" t="s">
        <v>41</v>
      </c>
      <c r="AA255" s="2">
        <v>45737</v>
      </c>
      <c r="AB255" s="1">
        <v>5</v>
      </c>
      <c r="AC255" s="1" t="s">
        <v>42</v>
      </c>
    </row>
    <row r="256" spans="1:29">
      <c r="A256" s="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c r="P256" s="1">
        <f t="shared" si="18"/>
        <v>4910</v>
      </c>
      <c r="Q256" s="1">
        <v>5</v>
      </c>
      <c r="R256" s="1">
        <f t="shared" si="19"/>
        <v>245.5</v>
      </c>
      <c r="S256" s="1">
        <f t="shared" si="20"/>
        <v>4664.5</v>
      </c>
      <c r="T256" s="1">
        <v>0.47</v>
      </c>
      <c r="U256" s="1">
        <f t="shared" si="21"/>
        <v>2192.3150000000001</v>
      </c>
      <c r="V256" s="1">
        <f t="shared" si="22"/>
        <v>2472.1849999999999</v>
      </c>
      <c r="W256" s="4">
        <f t="shared" si="23"/>
        <v>0.53</v>
      </c>
      <c r="X256" s="1" t="s">
        <v>56</v>
      </c>
      <c r="Y256" s="1" t="s">
        <v>40</v>
      </c>
      <c r="Z256" s="1" t="s">
        <v>120</v>
      </c>
      <c r="AA256" s="1"/>
      <c r="AB256" s="1"/>
      <c r="AC256" s="1" t="s">
        <v>42</v>
      </c>
    </row>
    <row r="257" spans="1:29">
      <c r="A257" s="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c r="P257" s="1">
        <f t="shared" si="18"/>
        <v>5300</v>
      </c>
      <c r="Q257" s="1">
        <v>20</v>
      </c>
      <c r="R257" s="1">
        <f t="shared" si="19"/>
        <v>1060</v>
      </c>
      <c r="S257" s="1">
        <f t="shared" si="20"/>
        <v>4240</v>
      </c>
      <c r="T257" s="1">
        <v>0.48</v>
      </c>
      <c r="U257" s="1">
        <f t="shared" si="21"/>
        <v>2035.1999999999998</v>
      </c>
      <c r="V257" s="1">
        <f t="shared" si="22"/>
        <v>2204.8000000000002</v>
      </c>
      <c r="W257" s="4">
        <f t="shared" si="23"/>
        <v>0.52</v>
      </c>
      <c r="X257" s="1" t="s">
        <v>65</v>
      </c>
      <c r="Y257" s="1" t="s">
        <v>40</v>
      </c>
      <c r="Z257" s="1" t="s">
        <v>22</v>
      </c>
      <c r="AA257" s="1"/>
      <c r="AB257" s="1"/>
      <c r="AC257" s="1" t="s">
        <v>93</v>
      </c>
    </row>
    <row r="258" spans="1:29">
      <c r="A258" s="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c r="P258" s="1">
        <f t="shared" si="18"/>
        <v>4910</v>
      </c>
      <c r="Q258" s="1">
        <v>25</v>
      </c>
      <c r="R258" s="1">
        <f t="shared" si="19"/>
        <v>1227.5</v>
      </c>
      <c r="S258" s="1">
        <f t="shared" si="20"/>
        <v>3682.5</v>
      </c>
      <c r="T258" s="1">
        <v>0.45</v>
      </c>
      <c r="U258" s="1">
        <f t="shared" si="21"/>
        <v>1657.125</v>
      </c>
      <c r="V258" s="1">
        <f t="shared" si="22"/>
        <v>2025.375</v>
      </c>
      <c r="W258" s="4">
        <f t="shared" si="23"/>
        <v>0.55000000000000004</v>
      </c>
      <c r="X258" s="1" t="s">
        <v>147</v>
      </c>
      <c r="Y258" s="1" t="s">
        <v>72</v>
      </c>
      <c r="Z258" s="1" t="s">
        <v>22</v>
      </c>
      <c r="AA258" s="1"/>
      <c r="AB258" s="1"/>
      <c r="AC258" s="1" t="s">
        <v>93</v>
      </c>
    </row>
    <row r="259" spans="1:29">
      <c r="A259" s="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c r="P259" s="1">
        <f t="shared" ref="P259:P322" si="24">PRODUCT(N259,O259)</f>
        <v>8450</v>
      </c>
      <c r="Q259" s="1">
        <v>10</v>
      </c>
      <c r="R259" s="1">
        <f t="shared" ref="R259:R322" si="25">P259*(Q259/100)</f>
        <v>845</v>
      </c>
      <c r="S259" s="1">
        <f t="shared" ref="S259:S322" si="26">P259-R259</f>
        <v>7605</v>
      </c>
      <c r="T259" s="1">
        <v>0.45</v>
      </c>
      <c r="U259" s="1">
        <f t="shared" ref="U259:U322" si="27">S259*T259</f>
        <v>3422.25</v>
      </c>
      <c r="V259" s="1">
        <f t="shared" ref="V259:V322" si="28">S259-U259</f>
        <v>4182.75</v>
      </c>
      <c r="W259" s="4">
        <f t="shared" ref="W259:W322" si="29">(V259/S259)</f>
        <v>0.55000000000000004</v>
      </c>
      <c r="X259" s="1" t="s">
        <v>65</v>
      </c>
      <c r="Y259" s="1" t="s">
        <v>72</v>
      </c>
      <c r="Z259" s="1" t="s">
        <v>22</v>
      </c>
      <c r="AA259" s="1"/>
      <c r="AB259" s="1"/>
      <c r="AC259" s="1" t="s">
        <v>93</v>
      </c>
    </row>
    <row r="260" spans="1:29">
      <c r="A260" s="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c r="P260" s="1">
        <f t="shared" si="24"/>
        <v>5400</v>
      </c>
      <c r="Q260" s="1">
        <v>0</v>
      </c>
      <c r="R260" s="1">
        <f t="shared" si="25"/>
        <v>0</v>
      </c>
      <c r="S260" s="1">
        <f t="shared" si="26"/>
        <v>5400</v>
      </c>
      <c r="T260" s="1">
        <v>0.5</v>
      </c>
      <c r="U260" s="1">
        <f t="shared" si="27"/>
        <v>2700</v>
      </c>
      <c r="V260" s="1">
        <f t="shared" si="28"/>
        <v>2700</v>
      </c>
      <c r="W260" s="4">
        <f t="shared" si="29"/>
        <v>0.5</v>
      </c>
      <c r="X260" s="1" t="s">
        <v>92</v>
      </c>
      <c r="Y260" s="1" t="s">
        <v>72</v>
      </c>
      <c r="Z260" s="1" t="s">
        <v>66</v>
      </c>
      <c r="AA260" s="1"/>
      <c r="AB260" s="1"/>
      <c r="AC260" s="1" t="s">
        <v>42</v>
      </c>
    </row>
    <row r="261" spans="1:29">
      <c r="A261" s="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c r="P261" s="1">
        <f t="shared" si="24"/>
        <v>560</v>
      </c>
      <c r="Q261" s="1">
        <v>0</v>
      </c>
      <c r="R261" s="1">
        <f t="shared" si="25"/>
        <v>0</v>
      </c>
      <c r="S261" s="1">
        <f t="shared" si="26"/>
        <v>560</v>
      </c>
      <c r="T261" s="1">
        <v>0.62</v>
      </c>
      <c r="U261" s="1">
        <f t="shared" si="27"/>
        <v>347.2</v>
      </c>
      <c r="V261" s="1">
        <f t="shared" si="28"/>
        <v>212.8</v>
      </c>
      <c r="W261" s="4">
        <f t="shared" si="29"/>
        <v>0.38</v>
      </c>
      <c r="X261" s="1" t="s">
        <v>56</v>
      </c>
      <c r="Y261" s="1" t="s">
        <v>72</v>
      </c>
      <c r="Z261" s="1" t="s">
        <v>66</v>
      </c>
      <c r="AA261" s="1"/>
      <c r="AB261" s="1"/>
      <c r="AC261" s="1" t="s">
        <v>42</v>
      </c>
    </row>
    <row r="262" spans="1:29">
      <c r="A262" s="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c r="P262" s="1">
        <f t="shared" si="24"/>
        <v>8220</v>
      </c>
      <c r="Q262" s="1">
        <v>10</v>
      </c>
      <c r="R262" s="1">
        <f t="shared" si="25"/>
        <v>822</v>
      </c>
      <c r="S262" s="1">
        <f t="shared" si="26"/>
        <v>7398</v>
      </c>
      <c r="T262" s="1">
        <v>0.45</v>
      </c>
      <c r="U262" s="1">
        <f t="shared" si="27"/>
        <v>3329.1</v>
      </c>
      <c r="V262" s="1">
        <f t="shared" si="28"/>
        <v>4068.9</v>
      </c>
      <c r="W262" s="4">
        <f t="shared" si="29"/>
        <v>0.55000000000000004</v>
      </c>
      <c r="X262" s="1" t="s">
        <v>50</v>
      </c>
      <c r="Y262" s="1" t="s">
        <v>57</v>
      </c>
      <c r="Z262" s="1" t="s">
        <v>41</v>
      </c>
      <c r="AA262" s="2">
        <v>45740</v>
      </c>
      <c r="AB262" s="1">
        <v>5</v>
      </c>
      <c r="AC262" s="1" t="s">
        <v>42</v>
      </c>
    </row>
    <row r="263" spans="1:29">
      <c r="A263" s="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c r="P263" s="1">
        <f t="shared" si="24"/>
        <v>1650</v>
      </c>
      <c r="Q263" s="1">
        <v>10</v>
      </c>
      <c r="R263" s="1">
        <f t="shared" si="25"/>
        <v>165</v>
      </c>
      <c r="S263" s="1">
        <f t="shared" si="26"/>
        <v>1485</v>
      </c>
      <c r="T263" s="1">
        <v>0.47</v>
      </c>
      <c r="U263" s="1">
        <f t="shared" si="27"/>
        <v>697.94999999999993</v>
      </c>
      <c r="V263" s="1">
        <f t="shared" si="28"/>
        <v>787.05000000000007</v>
      </c>
      <c r="W263" s="4">
        <f t="shared" si="29"/>
        <v>0.53</v>
      </c>
      <c r="X263" s="1" t="s">
        <v>147</v>
      </c>
      <c r="Y263" s="1" t="s">
        <v>72</v>
      </c>
      <c r="Z263" s="1" t="s">
        <v>41</v>
      </c>
      <c r="AA263" s="2">
        <v>45739</v>
      </c>
      <c r="AB263" s="1">
        <v>4</v>
      </c>
      <c r="AC263" s="1" t="s">
        <v>42</v>
      </c>
    </row>
    <row r="264" spans="1:29">
      <c r="A264" s="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c r="P264" s="1">
        <f t="shared" si="24"/>
        <v>7720</v>
      </c>
      <c r="Q264" s="1">
        <v>0</v>
      </c>
      <c r="R264" s="1">
        <f t="shared" si="25"/>
        <v>0</v>
      </c>
      <c r="S264" s="1">
        <f t="shared" si="26"/>
        <v>7720</v>
      </c>
      <c r="T264" s="1">
        <v>0.47</v>
      </c>
      <c r="U264" s="1">
        <f t="shared" si="27"/>
        <v>3628.3999999999996</v>
      </c>
      <c r="V264" s="1">
        <f t="shared" si="28"/>
        <v>4091.6000000000004</v>
      </c>
      <c r="W264" s="4">
        <f t="shared" si="29"/>
        <v>0.53</v>
      </c>
      <c r="X264" s="1" t="s">
        <v>147</v>
      </c>
      <c r="Y264" s="1" t="s">
        <v>57</v>
      </c>
      <c r="Z264" s="1" t="s">
        <v>41</v>
      </c>
      <c r="AA264" s="2">
        <v>45742</v>
      </c>
      <c r="AB264" s="1">
        <v>5</v>
      </c>
      <c r="AC264" s="1" t="s">
        <v>42</v>
      </c>
    </row>
    <row r="265" spans="1:29">
      <c r="A265" s="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c r="P265" s="1">
        <f t="shared" si="24"/>
        <v>5000</v>
      </c>
      <c r="Q265" s="1">
        <v>5</v>
      </c>
      <c r="R265" s="1">
        <f t="shared" si="25"/>
        <v>250</v>
      </c>
      <c r="S265" s="1">
        <f t="shared" si="26"/>
        <v>4750</v>
      </c>
      <c r="T265" s="1">
        <v>0.5</v>
      </c>
      <c r="U265" s="1">
        <f t="shared" si="27"/>
        <v>2375</v>
      </c>
      <c r="V265" s="1">
        <f t="shared" si="28"/>
        <v>2375</v>
      </c>
      <c r="W265" s="4">
        <f t="shared" si="29"/>
        <v>0.5</v>
      </c>
      <c r="X265" s="1" t="s">
        <v>39</v>
      </c>
      <c r="Y265" s="1" t="s">
        <v>81</v>
      </c>
      <c r="Z265" s="1" t="s">
        <v>66</v>
      </c>
      <c r="AA265" s="1"/>
      <c r="AB265" s="1"/>
      <c r="AC265" s="1" t="s">
        <v>42</v>
      </c>
    </row>
    <row r="266" spans="1:29">
      <c r="A266" s="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c r="P266" s="1">
        <f t="shared" si="24"/>
        <v>4000</v>
      </c>
      <c r="Q266" s="1">
        <v>10</v>
      </c>
      <c r="R266" s="1">
        <f t="shared" si="25"/>
        <v>400</v>
      </c>
      <c r="S266" s="1">
        <f t="shared" si="26"/>
        <v>3600</v>
      </c>
      <c r="T266" s="1">
        <v>0.62</v>
      </c>
      <c r="U266" s="1">
        <f t="shared" si="27"/>
        <v>2232</v>
      </c>
      <c r="V266" s="1">
        <f t="shared" si="28"/>
        <v>1368</v>
      </c>
      <c r="W266" s="4">
        <f t="shared" si="29"/>
        <v>0.38</v>
      </c>
      <c r="X266" s="1" t="s">
        <v>50</v>
      </c>
      <c r="Y266" s="1" t="s">
        <v>57</v>
      </c>
      <c r="Z266" s="1" t="s">
        <v>41</v>
      </c>
      <c r="AA266" s="2">
        <v>45739</v>
      </c>
      <c r="AB266" s="1">
        <v>5</v>
      </c>
      <c r="AC266" s="1" t="s">
        <v>42</v>
      </c>
    </row>
    <row r="267" spans="1:29">
      <c r="A267" s="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c r="P267" s="1">
        <f t="shared" si="24"/>
        <v>1820</v>
      </c>
      <c r="Q267" s="1">
        <v>0</v>
      </c>
      <c r="R267" s="1">
        <f t="shared" si="25"/>
        <v>0</v>
      </c>
      <c r="S267" s="1">
        <f t="shared" si="26"/>
        <v>1820</v>
      </c>
      <c r="T267" s="1">
        <v>0.35</v>
      </c>
      <c r="U267" s="1">
        <f t="shared" si="27"/>
        <v>637</v>
      </c>
      <c r="V267" s="1">
        <f t="shared" si="28"/>
        <v>1183</v>
      </c>
      <c r="W267" s="4">
        <f t="shared" si="29"/>
        <v>0.65</v>
      </c>
      <c r="X267" s="1" t="s">
        <v>39</v>
      </c>
      <c r="Y267" s="1" t="s">
        <v>81</v>
      </c>
      <c r="Z267" s="1" t="s">
        <v>120</v>
      </c>
      <c r="AA267" s="1"/>
      <c r="AB267" s="1"/>
      <c r="AC267" s="1" t="s">
        <v>42</v>
      </c>
    </row>
    <row r="268" spans="1:29">
      <c r="A268" s="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c r="P268" s="1">
        <f t="shared" si="24"/>
        <v>1980</v>
      </c>
      <c r="Q268" s="1">
        <v>0</v>
      </c>
      <c r="R268" s="1">
        <f t="shared" si="25"/>
        <v>0</v>
      </c>
      <c r="S268" s="1">
        <f t="shared" si="26"/>
        <v>1980</v>
      </c>
      <c r="T268" s="1">
        <v>0.35</v>
      </c>
      <c r="U268" s="1">
        <f t="shared" si="27"/>
        <v>693</v>
      </c>
      <c r="V268" s="1">
        <f t="shared" si="28"/>
        <v>1287</v>
      </c>
      <c r="W268" s="4">
        <f t="shared" si="29"/>
        <v>0.65</v>
      </c>
      <c r="X268" s="1" t="s">
        <v>92</v>
      </c>
      <c r="Y268" s="1" t="s">
        <v>40</v>
      </c>
      <c r="Z268" s="1" t="s">
        <v>120</v>
      </c>
      <c r="AA268" s="1"/>
      <c r="AB268" s="1"/>
      <c r="AC268" s="1" t="s">
        <v>42</v>
      </c>
    </row>
    <row r="269" spans="1:29">
      <c r="A269" s="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c r="P269" s="1">
        <f t="shared" si="24"/>
        <v>19540</v>
      </c>
      <c r="Q269" s="1">
        <v>20</v>
      </c>
      <c r="R269" s="1">
        <f t="shared" si="25"/>
        <v>3908</v>
      </c>
      <c r="S269" s="1">
        <f t="shared" si="26"/>
        <v>15632</v>
      </c>
      <c r="T269" s="1">
        <v>0.52</v>
      </c>
      <c r="U269" s="1">
        <f t="shared" si="27"/>
        <v>8128.64</v>
      </c>
      <c r="V269" s="1">
        <f t="shared" si="28"/>
        <v>7503.36</v>
      </c>
      <c r="W269" s="4">
        <f t="shared" si="29"/>
        <v>0.48</v>
      </c>
      <c r="X269" s="1" t="s">
        <v>56</v>
      </c>
      <c r="Y269" s="1" t="s">
        <v>72</v>
      </c>
      <c r="Z269" s="1" t="s">
        <v>51</v>
      </c>
      <c r="AA269" s="2">
        <v>45740</v>
      </c>
      <c r="AB269" s="1"/>
      <c r="AC269" s="1" t="s">
        <v>42</v>
      </c>
    </row>
    <row r="270" spans="1:29">
      <c r="A270" s="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c r="P270" s="1">
        <f t="shared" si="24"/>
        <v>12140</v>
      </c>
      <c r="Q270" s="1">
        <v>0</v>
      </c>
      <c r="R270" s="1">
        <f t="shared" si="25"/>
        <v>0</v>
      </c>
      <c r="S270" s="1">
        <f t="shared" si="26"/>
        <v>12140</v>
      </c>
      <c r="T270" s="1">
        <v>0.48</v>
      </c>
      <c r="U270" s="1">
        <f t="shared" si="27"/>
        <v>5827.2</v>
      </c>
      <c r="V270" s="1">
        <f t="shared" si="28"/>
        <v>6312.8</v>
      </c>
      <c r="W270" s="4">
        <f t="shared" si="29"/>
        <v>0.52</v>
      </c>
      <c r="X270" s="1" t="s">
        <v>147</v>
      </c>
      <c r="Y270" s="1" t="s">
        <v>57</v>
      </c>
      <c r="Z270" s="1" t="s">
        <v>41</v>
      </c>
      <c r="AA270" s="2">
        <v>45745</v>
      </c>
      <c r="AB270" s="1">
        <v>3</v>
      </c>
      <c r="AC270" s="1" t="s">
        <v>42</v>
      </c>
    </row>
    <row r="271" spans="1:29">
      <c r="A271" s="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c r="P271" s="1">
        <f t="shared" si="24"/>
        <v>166550</v>
      </c>
      <c r="Q271" s="1">
        <v>20</v>
      </c>
      <c r="R271" s="1">
        <f t="shared" si="25"/>
        <v>33310</v>
      </c>
      <c r="S271" s="1">
        <f t="shared" si="26"/>
        <v>133240</v>
      </c>
      <c r="T271" s="1">
        <v>0.57999999999999996</v>
      </c>
      <c r="U271" s="1">
        <f t="shared" si="27"/>
        <v>77279.199999999997</v>
      </c>
      <c r="V271" s="1">
        <f t="shared" si="28"/>
        <v>55960.800000000003</v>
      </c>
      <c r="W271" s="4">
        <f t="shared" si="29"/>
        <v>0.42000000000000004</v>
      </c>
      <c r="X271" s="1" t="s">
        <v>147</v>
      </c>
      <c r="Y271" s="1" t="s">
        <v>81</v>
      </c>
      <c r="Z271" s="1" t="s">
        <v>66</v>
      </c>
      <c r="AA271" s="1"/>
      <c r="AB271" s="1"/>
      <c r="AC271" s="1" t="s">
        <v>42</v>
      </c>
    </row>
    <row r="272" spans="1:29">
      <c r="A272" s="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c r="P272" s="1">
        <f t="shared" si="24"/>
        <v>2270</v>
      </c>
      <c r="Q272" s="1">
        <v>0</v>
      </c>
      <c r="R272" s="1">
        <f t="shared" si="25"/>
        <v>0</v>
      </c>
      <c r="S272" s="1">
        <f t="shared" si="26"/>
        <v>2270</v>
      </c>
      <c r="T272" s="1">
        <v>0.5</v>
      </c>
      <c r="U272" s="1">
        <f t="shared" si="27"/>
        <v>1135</v>
      </c>
      <c r="V272" s="1">
        <f t="shared" si="28"/>
        <v>1135</v>
      </c>
      <c r="W272" s="4">
        <f t="shared" si="29"/>
        <v>0.5</v>
      </c>
      <c r="X272" s="1" t="s">
        <v>39</v>
      </c>
      <c r="Y272" s="1" t="s">
        <v>72</v>
      </c>
      <c r="Z272" s="1" t="s">
        <v>120</v>
      </c>
      <c r="AA272" s="1"/>
      <c r="AB272" s="1"/>
      <c r="AC272" s="1" t="s">
        <v>42</v>
      </c>
    </row>
    <row r="273" spans="1:29">
      <c r="A273" s="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c r="P273" s="1">
        <f t="shared" si="24"/>
        <v>4680</v>
      </c>
      <c r="Q273" s="1">
        <v>0</v>
      </c>
      <c r="R273" s="1">
        <f t="shared" si="25"/>
        <v>0</v>
      </c>
      <c r="S273" s="1">
        <f t="shared" si="26"/>
        <v>4680</v>
      </c>
      <c r="T273" s="1">
        <v>0.47</v>
      </c>
      <c r="U273" s="1">
        <f t="shared" si="27"/>
        <v>2199.6</v>
      </c>
      <c r="V273" s="1">
        <f t="shared" si="28"/>
        <v>2480.4</v>
      </c>
      <c r="W273" s="4">
        <f t="shared" si="29"/>
        <v>0.53</v>
      </c>
      <c r="X273" s="1" t="s">
        <v>50</v>
      </c>
      <c r="Y273" s="1" t="s">
        <v>81</v>
      </c>
      <c r="Z273" s="1" t="s">
        <v>51</v>
      </c>
      <c r="AA273" s="2">
        <v>45747</v>
      </c>
      <c r="AB273" s="1"/>
      <c r="AC273" s="1" t="s">
        <v>42</v>
      </c>
    </row>
    <row r="274" spans="1:29">
      <c r="A274" s="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c r="P274" s="1">
        <f t="shared" si="24"/>
        <v>3890</v>
      </c>
      <c r="Q274" s="1">
        <v>30</v>
      </c>
      <c r="R274" s="1">
        <f t="shared" si="25"/>
        <v>1167</v>
      </c>
      <c r="S274" s="1">
        <f t="shared" si="26"/>
        <v>2723</v>
      </c>
      <c r="T274" s="1">
        <v>0.52</v>
      </c>
      <c r="U274" s="1">
        <f t="shared" si="27"/>
        <v>1415.96</v>
      </c>
      <c r="V274" s="1">
        <f t="shared" si="28"/>
        <v>1307.04</v>
      </c>
      <c r="W274" s="4">
        <f t="shared" si="29"/>
        <v>0.48</v>
      </c>
      <c r="X274" s="1" t="s">
        <v>104</v>
      </c>
      <c r="Y274" s="1" t="s">
        <v>57</v>
      </c>
      <c r="Z274" s="1" t="s">
        <v>51</v>
      </c>
      <c r="AA274" s="2">
        <v>45747</v>
      </c>
      <c r="AB274" s="1"/>
      <c r="AC274" s="1" t="s">
        <v>42</v>
      </c>
    </row>
    <row r="275" spans="1:29">
      <c r="A275" s="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c r="P275" s="1">
        <f t="shared" si="24"/>
        <v>4340</v>
      </c>
      <c r="Q275" s="1">
        <v>0</v>
      </c>
      <c r="R275" s="1">
        <f t="shared" si="25"/>
        <v>0</v>
      </c>
      <c r="S275" s="1">
        <f t="shared" si="26"/>
        <v>4340</v>
      </c>
      <c r="T275" s="1">
        <v>0.47</v>
      </c>
      <c r="U275" s="1">
        <f t="shared" si="27"/>
        <v>2039.8</v>
      </c>
      <c r="V275" s="1">
        <f t="shared" si="28"/>
        <v>2300.1999999999998</v>
      </c>
      <c r="W275" s="4">
        <f t="shared" si="29"/>
        <v>0.52999999999999992</v>
      </c>
      <c r="X275" s="1" t="s">
        <v>65</v>
      </c>
      <c r="Y275" s="1" t="s">
        <v>57</v>
      </c>
      <c r="Z275" s="1" t="s">
        <v>41</v>
      </c>
      <c r="AA275" s="2">
        <v>45748</v>
      </c>
      <c r="AB275" s="1">
        <v>3</v>
      </c>
      <c r="AC275" s="1" t="s">
        <v>42</v>
      </c>
    </row>
    <row r="276" spans="1:29">
      <c r="A276" s="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c r="P276" s="1">
        <f t="shared" si="24"/>
        <v>10400</v>
      </c>
      <c r="Q276" s="1">
        <v>0</v>
      </c>
      <c r="R276" s="1">
        <f t="shared" si="25"/>
        <v>0</v>
      </c>
      <c r="S276" s="1">
        <f t="shared" si="26"/>
        <v>10400</v>
      </c>
      <c r="T276" s="1">
        <v>0.48</v>
      </c>
      <c r="U276" s="1">
        <f t="shared" si="27"/>
        <v>4992</v>
      </c>
      <c r="V276" s="1">
        <f t="shared" si="28"/>
        <v>5408</v>
      </c>
      <c r="W276" s="4">
        <f t="shared" si="29"/>
        <v>0.52</v>
      </c>
      <c r="X276" s="1" t="s">
        <v>65</v>
      </c>
      <c r="Y276" s="1" t="s">
        <v>81</v>
      </c>
      <c r="Z276" s="1" t="s">
        <v>41</v>
      </c>
      <c r="AA276" s="2">
        <v>45744</v>
      </c>
      <c r="AB276" s="1">
        <v>5</v>
      </c>
      <c r="AC276" s="1" t="s">
        <v>42</v>
      </c>
    </row>
    <row r="277" spans="1:29">
      <c r="A277" s="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c r="P277" s="1">
        <f t="shared" si="24"/>
        <v>4440</v>
      </c>
      <c r="Q277" s="1">
        <v>20</v>
      </c>
      <c r="R277" s="1">
        <f t="shared" si="25"/>
        <v>888</v>
      </c>
      <c r="S277" s="1">
        <f t="shared" si="26"/>
        <v>3552</v>
      </c>
      <c r="T277" s="1">
        <v>0.5</v>
      </c>
      <c r="U277" s="1">
        <f t="shared" si="27"/>
        <v>1776</v>
      </c>
      <c r="V277" s="1">
        <f t="shared" si="28"/>
        <v>1776</v>
      </c>
      <c r="W277" s="4">
        <f t="shared" si="29"/>
        <v>0.5</v>
      </c>
      <c r="X277" s="1" t="s">
        <v>147</v>
      </c>
      <c r="Y277" s="1" t="s">
        <v>40</v>
      </c>
      <c r="Z277" s="1" t="s">
        <v>41</v>
      </c>
      <c r="AA277" s="2">
        <v>45743</v>
      </c>
      <c r="AB277" s="1">
        <v>5</v>
      </c>
      <c r="AC277" s="1" t="s">
        <v>42</v>
      </c>
    </row>
    <row r="278" spans="1:29">
      <c r="A278" s="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c r="P278" s="1">
        <f t="shared" si="24"/>
        <v>22110</v>
      </c>
      <c r="Q278" s="1">
        <v>5</v>
      </c>
      <c r="R278" s="1">
        <f t="shared" si="25"/>
        <v>1105.5</v>
      </c>
      <c r="S278" s="1">
        <f t="shared" si="26"/>
        <v>21004.5</v>
      </c>
      <c r="T278" s="1">
        <v>0.48</v>
      </c>
      <c r="U278" s="1">
        <f t="shared" si="27"/>
        <v>10082.16</v>
      </c>
      <c r="V278" s="1">
        <f t="shared" si="28"/>
        <v>10922.34</v>
      </c>
      <c r="W278" s="4">
        <f t="shared" si="29"/>
        <v>0.52</v>
      </c>
      <c r="X278" s="1" t="s">
        <v>92</v>
      </c>
      <c r="Y278" s="1" t="s">
        <v>72</v>
      </c>
      <c r="Z278" s="1" t="s">
        <v>41</v>
      </c>
      <c r="AA278" s="2">
        <v>45746</v>
      </c>
      <c r="AB278" s="1">
        <v>3</v>
      </c>
      <c r="AC278" s="1" t="s">
        <v>42</v>
      </c>
    </row>
    <row r="279" spans="1:29">
      <c r="A279" s="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c r="P279" s="1">
        <f t="shared" si="24"/>
        <v>2400</v>
      </c>
      <c r="Q279" s="1">
        <v>0</v>
      </c>
      <c r="R279" s="1">
        <f t="shared" si="25"/>
        <v>0</v>
      </c>
      <c r="S279" s="1">
        <f t="shared" si="26"/>
        <v>2400</v>
      </c>
      <c r="T279" s="1">
        <v>0.45</v>
      </c>
      <c r="U279" s="1">
        <f t="shared" si="27"/>
        <v>1080</v>
      </c>
      <c r="V279" s="1">
        <f t="shared" si="28"/>
        <v>1320</v>
      </c>
      <c r="W279" s="4">
        <f t="shared" si="29"/>
        <v>0.55000000000000004</v>
      </c>
      <c r="X279" s="1" t="s">
        <v>147</v>
      </c>
      <c r="Y279" s="1" t="s">
        <v>40</v>
      </c>
      <c r="Z279" s="1" t="s">
        <v>51</v>
      </c>
      <c r="AA279" s="2">
        <v>45750</v>
      </c>
      <c r="AB279" s="1"/>
      <c r="AC279" s="1" t="s">
        <v>42</v>
      </c>
    </row>
    <row r="280" spans="1:29">
      <c r="A280" s="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c r="P280" s="1">
        <f t="shared" si="24"/>
        <v>1520</v>
      </c>
      <c r="Q280" s="1">
        <v>15</v>
      </c>
      <c r="R280" s="1">
        <f t="shared" si="25"/>
        <v>228</v>
      </c>
      <c r="S280" s="1">
        <f t="shared" si="26"/>
        <v>1292</v>
      </c>
      <c r="T280" s="1">
        <v>0.45</v>
      </c>
      <c r="U280" s="1">
        <f t="shared" si="27"/>
        <v>581.4</v>
      </c>
      <c r="V280" s="1">
        <f t="shared" si="28"/>
        <v>710.6</v>
      </c>
      <c r="W280" s="4">
        <f t="shared" si="29"/>
        <v>0.55000000000000004</v>
      </c>
      <c r="X280" s="1" t="s">
        <v>56</v>
      </c>
      <c r="Y280" s="1" t="s">
        <v>81</v>
      </c>
      <c r="Z280" s="1" t="s">
        <v>120</v>
      </c>
      <c r="AA280" s="1"/>
      <c r="AB280" s="1"/>
      <c r="AC280" s="1" t="s">
        <v>42</v>
      </c>
    </row>
    <row r="281" spans="1:29">
      <c r="A281" s="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c r="P281" s="1">
        <f t="shared" si="24"/>
        <v>5100</v>
      </c>
      <c r="Q281" s="1">
        <v>10</v>
      </c>
      <c r="R281" s="1">
        <f t="shared" si="25"/>
        <v>510</v>
      </c>
      <c r="S281" s="1">
        <f t="shared" si="26"/>
        <v>4590</v>
      </c>
      <c r="T281" s="1">
        <v>0.52</v>
      </c>
      <c r="U281" s="1">
        <f t="shared" si="27"/>
        <v>2386.8000000000002</v>
      </c>
      <c r="V281" s="1">
        <f t="shared" si="28"/>
        <v>2203.1999999999998</v>
      </c>
      <c r="W281" s="4">
        <f t="shared" si="29"/>
        <v>0.48</v>
      </c>
      <c r="X281" s="1" t="s">
        <v>147</v>
      </c>
      <c r="Y281" s="1" t="s">
        <v>81</v>
      </c>
      <c r="Z281" s="1" t="s">
        <v>41</v>
      </c>
      <c r="AA281" s="2">
        <v>45745</v>
      </c>
      <c r="AB281" s="1">
        <v>4</v>
      </c>
      <c r="AC281" s="1" t="s">
        <v>42</v>
      </c>
    </row>
    <row r="282" spans="1:29">
      <c r="A282" s="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c r="P282" s="1">
        <f t="shared" si="24"/>
        <v>15920</v>
      </c>
      <c r="Q282" s="1">
        <v>0</v>
      </c>
      <c r="R282" s="1">
        <f t="shared" si="25"/>
        <v>0</v>
      </c>
      <c r="S282" s="1">
        <f t="shared" si="26"/>
        <v>15920</v>
      </c>
      <c r="T282" s="1">
        <v>0.52</v>
      </c>
      <c r="U282" s="1">
        <f t="shared" si="27"/>
        <v>8278.4</v>
      </c>
      <c r="V282" s="1">
        <f t="shared" si="28"/>
        <v>7641.6</v>
      </c>
      <c r="W282" s="4">
        <f t="shared" si="29"/>
        <v>0.48000000000000004</v>
      </c>
      <c r="X282" s="1" t="s">
        <v>147</v>
      </c>
      <c r="Y282" s="1" t="s">
        <v>40</v>
      </c>
      <c r="Z282" s="1" t="s">
        <v>22</v>
      </c>
      <c r="AA282" s="1"/>
      <c r="AB282" s="1"/>
      <c r="AC282" s="1" t="s">
        <v>93</v>
      </c>
    </row>
    <row r="283" spans="1:29">
      <c r="A283" s="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c r="P283" s="1">
        <f t="shared" si="24"/>
        <v>1230</v>
      </c>
      <c r="Q283" s="1">
        <v>0</v>
      </c>
      <c r="R283" s="1">
        <f t="shared" si="25"/>
        <v>0</v>
      </c>
      <c r="S283" s="1">
        <f t="shared" si="26"/>
        <v>1230</v>
      </c>
      <c r="T283" s="1">
        <v>0.52</v>
      </c>
      <c r="U283" s="1">
        <f t="shared" si="27"/>
        <v>639.6</v>
      </c>
      <c r="V283" s="1">
        <f t="shared" si="28"/>
        <v>590.4</v>
      </c>
      <c r="W283" s="4">
        <f t="shared" si="29"/>
        <v>0.48</v>
      </c>
      <c r="X283" s="1" t="s">
        <v>39</v>
      </c>
      <c r="Y283" s="1" t="s">
        <v>81</v>
      </c>
      <c r="Z283" s="1" t="s">
        <v>41</v>
      </c>
      <c r="AA283" s="2">
        <v>45745</v>
      </c>
      <c r="AB283" s="1">
        <v>4</v>
      </c>
      <c r="AC283" s="1" t="s">
        <v>42</v>
      </c>
    </row>
    <row r="284" spans="1:29">
      <c r="A284" s="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c r="P284" s="1">
        <f t="shared" si="24"/>
        <v>3440</v>
      </c>
      <c r="Q284" s="1">
        <v>25</v>
      </c>
      <c r="R284" s="1">
        <f t="shared" si="25"/>
        <v>860</v>
      </c>
      <c r="S284" s="1">
        <f t="shared" si="26"/>
        <v>2580</v>
      </c>
      <c r="T284" s="1">
        <v>0.62</v>
      </c>
      <c r="U284" s="1">
        <f t="shared" si="27"/>
        <v>1599.6</v>
      </c>
      <c r="V284" s="1">
        <f t="shared" si="28"/>
        <v>980.40000000000009</v>
      </c>
      <c r="W284" s="4">
        <f t="shared" si="29"/>
        <v>0.38000000000000006</v>
      </c>
      <c r="X284" s="1" t="s">
        <v>39</v>
      </c>
      <c r="Y284" s="1" t="s">
        <v>81</v>
      </c>
      <c r="Z284" s="1" t="s">
        <v>66</v>
      </c>
      <c r="AA284" s="1"/>
      <c r="AB284" s="1"/>
      <c r="AC284" s="1" t="s">
        <v>42</v>
      </c>
    </row>
    <row r="285" spans="1:29">
      <c r="A285" s="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c r="P285" s="1">
        <f t="shared" si="24"/>
        <v>43740</v>
      </c>
      <c r="Q285" s="1">
        <v>20</v>
      </c>
      <c r="R285" s="1">
        <f t="shared" si="25"/>
        <v>8748</v>
      </c>
      <c r="S285" s="1">
        <f t="shared" si="26"/>
        <v>34992</v>
      </c>
      <c r="T285" s="1">
        <v>0.57999999999999996</v>
      </c>
      <c r="U285" s="1">
        <f t="shared" si="27"/>
        <v>20295.359999999997</v>
      </c>
      <c r="V285" s="1">
        <f t="shared" si="28"/>
        <v>14696.640000000003</v>
      </c>
      <c r="W285" s="4">
        <f t="shared" si="29"/>
        <v>0.4200000000000001</v>
      </c>
      <c r="X285" s="1" t="s">
        <v>65</v>
      </c>
      <c r="Y285" s="1" t="s">
        <v>72</v>
      </c>
      <c r="Z285" s="1" t="s">
        <v>120</v>
      </c>
      <c r="AA285" s="1"/>
      <c r="AB285" s="1"/>
      <c r="AC285" s="1" t="s">
        <v>42</v>
      </c>
    </row>
    <row r="286" spans="1:29">
      <c r="A286" s="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c r="P286" s="1">
        <f t="shared" si="24"/>
        <v>247170</v>
      </c>
      <c r="Q286" s="1">
        <v>5</v>
      </c>
      <c r="R286" s="1">
        <f t="shared" si="25"/>
        <v>12358.5</v>
      </c>
      <c r="S286" s="1">
        <f t="shared" si="26"/>
        <v>234811.5</v>
      </c>
      <c r="T286" s="1">
        <v>0.57999999999999996</v>
      </c>
      <c r="U286" s="1">
        <f t="shared" si="27"/>
        <v>136190.66999999998</v>
      </c>
      <c r="V286" s="1">
        <f t="shared" si="28"/>
        <v>98620.830000000016</v>
      </c>
      <c r="W286" s="4">
        <f t="shared" si="29"/>
        <v>0.4200000000000001</v>
      </c>
      <c r="X286" s="1" t="s">
        <v>104</v>
      </c>
      <c r="Y286" s="1" t="s">
        <v>81</v>
      </c>
      <c r="Z286" s="1" t="s">
        <v>51</v>
      </c>
      <c r="AA286" s="2">
        <v>45751</v>
      </c>
      <c r="AB286" s="1"/>
      <c r="AC286" s="1" t="s">
        <v>42</v>
      </c>
    </row>
    <row r="287" spans="1:29">
      <c r="A287" s="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c r="P287" s="1">
        <f t="shared" si="24"/>
        <v>136500</v>
      </c>
      <c r="Q287" s="1">
        <v>10</v>
      </c>
      <c r="R287" s="1">
        <f t="shared" si="25"/>
        <v>13650</v>
      </c>
      <c r="S287" s="1">
        <f t="shared" si="26"/>
        <v>122850</v>
      </c>
      <c r="T287" s="1">
        <v>0.57999999999999996</v>
      </c>
      <c r="U287" s="1">
        <f t="shared" si="27"/>
        <v>71253</v>
      </c>
      <c r="V287" s="1">
        <f t="shared" si="28"/>
        <v>51597</v>
      </c>
      <c r="W287" s="4">
        <f t="shared" si="29"/>
        <v>0.42</v>
      </c>
      <c r="X287" s="1" t="s">
        <v>39</v>
      </c>
      <c r="Y287" s="1" t="s">
        <v>72</v>
      </c>
      <c r="Z287" s="1" t="s">
        <v>41</v>
      </c>
      <c r="AA287" s="2">
        <v>45749</v>
      </c>
      <c r="AB287" s="1">
        <v>3</v>
      </c>
      <c r="AC287" s="1" t="s">
        <v>42</v>
      </c>
    </row>
    <row r="288" spans="1:29">
      <c r="A288" s="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c r="P288" s="1">
        <f t="shared" si="24"/>
        <v>9120</v>
      </c>
      <c r="Q288" s="1">
        <v>15</v>
      </c>
      <c r="R288" s="1">
        <f t="shared" si="25"/>
        <v>1368</v>
      </c>
      <c r="S288" s="1">
        <f t="shared" si="26"/>
        <v>7752</v>
      </c>
      <c r="T288" s="1">
        <v>0.45</v>
      </c>
      <c r="U288" s="1">
        <f t="shared" si="27"/>
        <v>3488.4</v>
      </c>
      <c r="V288" s="1">
        <f t="shared" si="28"/>
        <v>4263.6000000000004</v>
      </c>
      <c r="W288" s="4">
        <f t="shared" si="29"/>
        <v>0.55000000000000004</v>
      </c>
      <c r="X288" s="1" t="s">
        <v>56</v>
      </c>
      <c r="Y288" s="1" t="s">
        <v>81</v>
      </c>
      <c r="Z288" s="1" t="s">
        <v>41</v>
      </c>
      <c r="AA288" s="2">
        <v>45746</v>
      </c>
      <c r="AB288" s="1">
        <v>4</v>
      </c>
      <c r="AC288" s="1" t="s">
        <v>42</v>
      </c>
    </row>
    <row r="289" spans="1:29">
      <c r="A289" s="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c r="P289" s="1">
        <f t="shared" si="24"/>
        <v>1200</v>
      </c>
      <c r="Q289" s="1">
        <v>30</v>
      </c>
      <c r="R289" s="1">
        <f t="shared" si="25"/>
        <v>360</v>
      </c>
      <c r="S289" s="1">
        <f t="shared" si="26"/>
        <v>840</v>
      </c>
      <c r="T289" s="1">
        <v>0.35</v>
      </c>
      <c r="U289" s="1">
        <f t="shared" si="27"/>
        <v>294</v>
      </c>
      <c r="V289" s="1">
        <f t="shared" si="28"/>
        <v>546</v>
      </c>
      <c r="W289" s="4">
        <f t="shared" si="29"/>
        <v>0.65</v>
      </c>
      <c r="X289" s="1" t="s">
        <v>104</v>
      </c>
      <c r="Y289" s="1" t="s">
        <v>81</v>
      </c>
      <c r="Z289" s="1" t="s">
        <v>22</v>
      </c>
      <c r="AA289" s="1"/>
      <c r="AB289" s="1"/>
      <c r="AC289" s="1" t="s">
        <v>93</v>
      </c>
    </row>
    <row r="290" spans="1:29">
      <c r="A290" s="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c r="P290" s="1">
        <f t="shared" si="24"/>
        <v>20800</v>
      </c>
      <c r="Q290" s="1">
        <v>0</v>
      </c>
      <c r="R290" s="1">
        <f t="shared" si="25"/>
        <v>0</v>
      </c>
      <c r="S290" s="1">
        <f t="shared" si="26"/>
        <v>20800</v>
      </c>
      <c r="T290" s="1">
        <v>0.48</v>
      </c>
      <c r="U290" s="1">
        <f t="shared" si="27"/>
        <v>9984</v>
      </c>
      <c r="V290" s="1">
        <f t="shared" si="28"/>
        <v>10816</v>
      </c>
      <c r="W290" s="4">
        <f t="shared" si="29"/>
        <v>0.52</v>
      </c>
      <c r="X290" s="1" t="s">
        <v>50</v>
      </c>
      <c r="Y290" s="1" t="s">
        <v>72</v>
      </c>
      <c r="Z290" s="1" t="s">
        <v>41</v>
      </c>
      <c r="AA290" s="2">
        <v>45748</v>
      </c>
      <c r="AB290" s="1">
        <v>4</v>
      </c>
      <c r="AC290" s="1" t="s">
        <v>42</v>
      </c>
    </row>
    <row r="291" spans="1:29">
      <c r="A291" s="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c r="P291" s="1">
        <f t="shared" si="24"/>
        <v>6560</v>
      </c>
      <c r="Q291" s="1">
        <v>10</v>
      </c>
      <c r="R291" s="1">
        <f t="shared" si="25"/>
        <v>656</v>
      </c>
      <c r="S291" s="1">
        <f t="shared" si="26"/>
        <v>5904</v>
      </c>
      <c r="T291" s="1">
        <v>0.45</v>
      </c>
      <c r="U291" s="1">
        <f t="shared" si="27"/>
        <v>2656.8</v>
      </c>
      <c r="V291" s="1">
        <f t="shared" si="28"/>
        <v>3247.2</v>
      </c>
      <c r="W291" s="4">
        <f t="shared" si="29"/>
        <v>0.54999999999999993</v>
      </c>
      <c r="X291" s="1" t="s">
        <v>50</v>
      </c>
      <c r="Y291" s="1" t="s">
        <v>81</v>
      </c>
      <c r="Z291" s="1" t="s">
        <v>41</v>
      </c>
      <c r="AA291" s="2">
        <v>45749</v>
      </c>
      <c r="AB291" s="1">
        <v>4</v>
      </c>
      <c r="AC291" s="1" t="s">
        <v>42</v>
      </c>
    </row>
    <row r="292" spans="1:29">
      <c r="A292" s="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c r="P292" s="1">
        <f t="shared" si="24"/>
        <v>5390</v>
      </c>
      <c r="Q292" s="1">
        <v>10</v>
      </c>
      <c r="R292" s="1">
        <f t="shared" si="25"/>
        <v>539</v>
      </c>
      <c r="S292" s="1">
        <f t="shared" si="26"/>
        <v>4851</v>
      </c>
      <c r="T292" s="1">
        <v>0.5</v>
      </c>
      <c r="U292" s="1">
        <f t="shared" si="27"/>
        <v>2425.5</v>
      </c>
      <c r="V292" s="1">
        <f t="shared" si="28"/>
        <v>2425.5</v>
      </c>
      <c r="W292" s="4">
        <f t="shared" si="29"/>
        <v>0.5</v>
      </c>
      <c r="X292" s="1" t="s">
        <v>147</v>
      </c>
      <c r="Y292" s="1" t="s">
        <v>81</v>
      </c>
      <c r="Z292" s="1" t="s">
        <v>120</v>
      </c>
      <c r="AA292" s="1"/>
      <c r="AB292" s="1"/>
      <c r="AC292" s="1" t="s">
        <v>42</v>
      </c>
    </row>
    <row r="293" spans="1:29">
      <c r="A293" s="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c r="P293" s="1">
        <f t="shared" si="24"/>
        <v>9850</v>
      </c>
      <c r="Q293" s="1">
        <v>5</v>
      </c>
      <c r="R293" s="1">
        <f t="shared" si="25"/>
        <v>492.5</v>
      </c>
      <c r="S293" s="1">
        <f t="shared" si="26"/>
        <v>9357.5</v>
      </c>
      <c r="T293" s="1">
        <v>0.5</v>
      </c>
      <c r="U293" s="1">
        <f t="shared" si="27"/>
        <v>4678.75</v>
      </c>
      <c r="V293" s="1">
        <f t="shared" si="28"/>
        <v>4678.75</v>
      </c>
      <c r="W293" s="4">
        <f t="shared" si="29"/>
        <v>0.5</v>
      </c>
      <c r="X293" s="1" t="s">
        <v>56</v>
      </c>
      <c r="Y293" s="1" t="s">
        <v>57</v>
      </c>
      <c r="Z293" s="1" t="s">
        <v>22</v>
      </c>
      <c r="AA293" s="1"/>
      <c r="AB293" s="1"/>
      <c r="AC293" s="1" t="s">
        <v>93</v>
      </c>
    </row>
    <row r="294" spans="1:29">
      <c r="A294" s="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c r="P294" s="1">
        <f t="shared" si="24"/>
        <v>1980</v>
      </c>
      <c r="Q294" s="1">
        <v>10</v>
      </c>
      <c r="R294" s="1">
        <f t="shared" si="25"/>
        <v>198</v>
      </c>
      <c r="S294" s="1">
        <f t="shared" si="26"/>
        <v>1782</v>
      </c>
      <c r="T294" s="1">
        <v>0.62</v>
      </c>
      <c r="U294" s="1">
        <f t="shared" si="27"/>
        <v>1104.8399999999999</v>
      </c>
      <c r="V294" s="1">
        <f t="shared" si="28"/>
        <v>677.16000000000008</v>
      </c>
      <c r="W294" s="4">
        <f t="shared" si="29"/>
        <v>0.38000000000000006</v>
      </c>
      <c r="X294" s="1" t="s">
        <v>50</v>
      </c>
      <c r="Y294" s="1" t="s">
        <v>81</v>
      </c>
      <c r="Z294" s="1" t="s">
        <v>41</v>
      </c>
      <c r="AA294" s="2">
        <v>45755</v>
      </c>
      <c r="AB294" s="1">
        <v>4</v>
      </c>
      <c r="AC294" s="1" t="s">
        <v>42</v>
      </c>
    </row>
    <row r="295" spans="1:29">
      <c r="A295" s="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c r="P295" s="1">
        <f t="shared" si="24"/>
        <v>18720</v>
      </c>
      <c r="Q295" s="1">
        <v>0</v>
      </c>
      <c r="R295" s="1">
        <f t="shared" si="25"/>
        <v>0</v>
      </c>
      <c r="S295" s="1">
        <f t="shared" si="26"/>
        <v>18720</v>
      </c>
      <c r="T295" s="1">
        <v>0.5</v>
      </c>
      <c r="U295" s="1">
        <f t="shared" si="27"/>
        <v>9360</v>
      </c>
      <c r="V295" s="1">
        <f t="shared" si="28"/>
        <v>9360</v>
      </c>
      <c r="W295" s="4">
        <f t="shared" si="29"/>
        <v>0.5</v>
      </c>
      <c r="X295" s="1" t="s">
        <v>50</v>
      </c>
      <c r="Y295" s="1" t="s">
        <v>40</v>
      </c>
      <c r="Z295" s="1" t="s">
        <v>41</v>
      </c>
      <c r="AA295" s="2">
        <v>45754</v>
      </c>
      <c r="AB295" s="1">
        <v>3</v>
      </c>
      <c r="AC295" s="1" t="s">
        <v>42</v>
      </c>
    </row>
    <row r="296" spans="1:29">
      <c r="A296" s="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c r="P296" s="1">
        <f t="shared" si="24"/>
        <v>21680</v>
      </c>
      <c r="Q296" s="1">
        <v>0</v>
      </c>
      <c r="R296" s="1">
        <f t="shared" si="25"/>
        <v>0</v>
      </c>
      <c r="S296" s="1">
        <f t="shared" si="26"/>
        <v>21680</v>
      </c>
      <c r="T296" s="1">
        <v>0.52</v>
      </c>
      <c r="U296" s="1">
        <f t="shared" si="27"/>
        <v>11273.6</v>
      </c>
      <c r="V296" s="1">
        <f t="shared" si="28"/>
        <v>10406.4</v>
      </c>
      <c r="W296" s="4">
        <f t="shared" si="29"/>
        <v>0.48</v>
      </c>
      <c r="X296" s="1" t="s">
        <v>50</v>
      </c>
      <c r="Y296" s="1" t="s">
        <v>40</v>
      </c>
      <c r="Z296" s="1" t="s">
        <v>41</v>
      </c>
      <c r="AA296" s="2">
        <v>45755</v>
      </c>
      <c r="AB296" s="1">
        <v>4</v>
      </c>
      <c r="AC296" s="1" t="s">
        <v>42</v>
      </c>
    </row>
    <row r="297" spans="1:29">
      <c r="A297" s="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c r="P297" s="1">
        <f t="shared" si="24"/>
        <v>3180</v>
      </c>
      <c r="Q297" s="1">
        <v>25</v>
      </c>
      <c r="R297" s="1">
        <f t="shared" si="25"/>
        <v>795</v>
      </c>
      <c r="S297" s="1">
        <f t="shared" si="26"/>
        <v>2385</v>
      </c>
      <c r="T297" s="1">
        <v>0.5</v>
      </c>
      <c r="U297" s="1">
        <f t="shared" si="27"/>
        <v>1192.5</v>
      </c>
      <c r="V297" s="1">
        <f t="shared" si="28"/>
        <v>1192.5</v>
      </c>
      <c r="W297" s="4">
        <f t="shared" si="29"/>
        <v>0.5</v>
      </c>
      <c r="X297" s="1" t="s">
        <v>39</v>
      </c>
      <c r="Y297" s="1" t="s">
        <v>81</v>
      </c>
      <c r="Z297" s="1" t="s">
        <v>41</v>
      </c>
      <c r="AA297" s="2">
        <v>45753</v>
      </c>
      <c r="AB297" s="1">
        <v>5</v>
      </c>
      <c r="AC297" s="1" t="s">
        <v>42</v>
      </c>
    </row>
    <row r="298" spans="1:29">
      <c r="A298" s="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c r="P298" s="1">
        <f t="shared" si="24"/>
        <v>9500</v>
      </c>
      <c r="Q298" s="1">
        <v>0</v>
      </c>
      <c r="R298" s="1">
        <f t="shared" si="25"/>
        <v>0</v>
      </c>
      <c r="S298" s="1">
        <f t="shared" si="26"/>
        <v>9500</v>
      </c>
      <c r="T298" s="1">
        <v>0.45</v>
      </c>
      <c r="U298" s="1">
        <f t="shared" si="27"/>
        <v>4275</v>
      </c>
      <c r="V298" s="1">
        <f t="shared" si="28"/>
        <v>5225</v>
      </c>
      <c r="W298" s="4">
        <f t="shared" si="29"/>
        <v>0.55000000000000004</v>
      </c>
      <c r="X298" s="1" t="s">
        <v>39</v>
      </c>
      <c r="Y298" s="1" t="s">
        <v>40</v>
      </c>
      <c r="Z298" s="1" t="s">
        <v>120</v>
      </c>
      <c r="AA298" s="1"/>
      <c r="AB298" s="1"/>
      <c r="AC298" s="1" t="s">
        <v>42</v>
      </c>
    </row>
    <row r="299" spans="1:29">
      <c r="A299" s="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c r="P299" s="1">
        <f t="shared" si="24"/>
        <v>10440</v>
      </c>
      <c r="Q299" s="1">
        <v>0</v>
      </c>
      <c r="R299" s="1">
        <f t="shared" si="25"/>
        <v>0</v>
      </c>
      <c r="S299" s="1">
        <f t="shared" si="26"/>
        <v>10440</v>
      </c>
      <c r="T299" s="1">
        <v>0.48</v>
      </c>
      <c r="U299" s="1">
        <f t="shared" si="27"/>
        <v>5011.2</v>
      </c>
      <c r="V299" s="1">
        <f t="shared" si="28"/>
        <v>5428.8</v>
      </c>
      <c r="W299" s="4">
        <f t="shared" si="29"/>
        <v>0.52</v>
      </c>
      <c r="X299" s="1" t="s">
        <v>147</v>
      </c>
      <c r="Y299" s="1" t="s">
        <v>81</v>
      </c>
      <c r="Z299" s="1" t="s">
        <v>41</v>
      </c>
      <c r="AA299" s="2">
        <v>45756</v>
      </c>
      <c r="AB299" s="1">
        <v>4</v>
      </c>
      <c r="AC299" s="1" t="s">
        <v>42</v>
      </c>
    </row>
    <row r="300" spans="1:29">
      <c r="A300" s="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c r="P300" s="1">
        <f t="shared" si="24"/>
        <v>201320</v>
      </c>
      <c r="Q300" s="1">
        <v>10</v>
      </c>
      <c r="R300" s="1">
        <f t="shared" si="25"/>
        <v>20132</v>
      </c>
      <c r="S300" s="1">
        <f t="shared" si="26"/>
        <v>181188</v>
      </c>
      <c r="T300" s="1">
        <v>0.57999999999999996</v>
      </c>
      <c r="U300" s="1">
        <f t="shared" si="27"/>
        <v>105089.04</v>
      </c>
      <c r="V300" s="1">
        <f t="shared" si="28"/>
        <v>76098.960000000006</v>
      </c>
      <c r="W300" s="4">
        <f t="shared" si="29"/>
        <v>0.42000000000000004</v>
      </c>
      <c r="X300" s="1" t="s">
        <v>65</v>
      </c>
      <c r="Y300" s="1" t="s">
        <v>72</v>
      </c>
      <c r="Z300" s="1" t="s">
        <v>66</v>
      </c>
      <c r="AA300" s="1"/>
      <c r="AB300" s="1"/>
      <c r="AC300" s="1" t="s">
        <v>42</v>
      </c>
    </row>
    <row r="301" spans="1:29">
      <c r="A301" s="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c r="P301" s="1">
        <f t="shared" si="24"/>
        <v>5310</v>
      </c>
      <c r="Q301" s="1">
        <v>0</v>
      </c>
      <c r="R301" s="1">
        <f t="shared" si="25"/>
        <v>0</v>
      </c>
      <c r="S301" s="1">
        <f t="shared" si="26"/>
        <v>5310</v>
      </c>
      <c r="T301" s="1">
        <v>0.47</v>
      </c>
      <c r="U301" s="1">
        <f t="shared" si="27"/>
        <v>2495.6999999999998</v>
      </c>
      <c r="V301" s="1">
        <f t="shared" si="28"/>
        <v>2814.3</v>
      </c>
      <c r="W301" s="4">
        <f t="shared" si="29"/>
        <v>0.53</v>
      </c>
      <c r="X301" s="1" t="s">
        <v>147</v>
      </c>
      <c r="Y301" s="1" t="s">
        <v>81</v>
      </c>
      <c r="Z301" s="1" t="s">
        <v>22</v>
      </c>
      <c r="AA301" s="1"/>
      <c r="AB301" s="1"/>
      <c r="AC301" s="1" t="s">
        <v>93</v>
      </c>
    </row>
    <row r="302" spans="1:29">
      <c r="A302" s="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c r="P302" s="1">
        <f t="shared" si="24"/>
        <v>13860</v>
      </c>
      <c r="Q302" s="1">
        <v>15</v>
      </c>
      <c r="R302" s="1">
        <f t="shared" si="25"/>
        <v>2079</v>
      </c>
      <c r="S302" s="1">
        <f t="shared" si="26"/>
        <v>11781</v>
      </c>
      <c r="T302" s="1">
        <v>0.47</v>
      </c>
      <c r="U302" s="1">
        <f t="shared" si="27"/>
        <v>5537.07</v>
      </c>
      <c r="V302" s="1">
        <f t="shared" si="28"/>
        <v>6243.93</v>
      </c>
      <c r="W302" s="4">
        <f t="shared" si="29"/>
        <v>0.53</v>
      </c>
      <c r="X302" s="1" t="s">
        <v>39</v>
      </c>
      <c r="Y302" s="1" t="s">
        <v>57</v>
      </c>
      <c r="Z302" s="1" t="s">
        <v>41</v>
      </c>
      <c r="AA302" s="2">
        <v>45751</v>
      </c>
      <c r="AB302" s="1">
        <v>3</v>
      </c>
      <c r="AC302" s="1" t="s">
        <v>42</v>
      </c>
    </row>
    <row r="303" spans="1:29">
      <c r="A303" s="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c r="P303" s="1">
        <f t="shared" si="24"/>
        <v>23600</v>
      </c>
      <c r="Q303" s="1">
        <v>15</v>
      </c>
      <c r="R303" s="1">
        <f t="shared" si="25"/>
        <v>3540</v>
      </c>
      <c r="S303" s="1">
        <f t="shared" si="26"/>
        <v>20060</v>
      </c>
      <c r="T303" s="1">
        <v>0.45</v>
      </c>
      <c r="U303" s="1">
        <f t="shared" si="27"/>
        <v>9027</v>
      </c>
      <c r="V303" s="1">
        <f t="shared" si="28"/>
        <v>11033</v>
      </c>
      <c r="W303" s="4">
        <f t="shared" si="29"/>
        <v>0.55000000000000004</v>
      </c>
      <c r="X303" s="1" t="s">
        <v>65</v>
      </c>
      <c r="Y303" s="1" t="s">
        <v>57</v>
      </c>
      <c r="Z303" s="1" t="s">
        <v>22</v>
      </c>
      <c r="AA303" s="1"/>
      <c r="AB303" s="1"/>
      <c r="AC303" s="1" t="s">
        <v>93</v>
      </c>
    </row>
    <row r="304" spans="1:29">
      <c r="A304" s="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c r="P304" s="1">
        <f t="shared" si="24"/>
        <v>8800</v>
      </c>
      <c r="Q304" s="1">
        <v>30</v>
      </c>
      <c r="R304" s="1">
        <f t="shared" si="25"/>
        <v>2640</v>
      </c>
      <c r="S304" s="1">
        <f t="shared" si="26"/>
        <v>6160</v>
      </c>
      <c r="T304" s="1">
        <v>0.5</v>
      </c>
      <c r="U304" s="1">
        <f t="shared" si="27"/>
        <v>3080</v>
      </c>
      <c r="V304" s="1">
        <f t="shared" si="28"/>
        <v>3080</v>
      </c>
      <c r="W304" s="4">
        <f t="shared" si="29"/>
        <v>0.5</v>
      </c>
      <c r="X304" s="1" t="s">
        <v>104</v>
      </c>
      <c r="Y304" s="1" t="s">
        <v>72</v>
      </c>
      <c r="Z304" s="1" t="s">
        <v>41</v>
      </c>
      <c r="AA304" s="2">
        <v>45751</v>
      </c>
      <c r="AB304" s="1">
        <v>5</v>
      </c>
      <c r="AC304" s="1" t="s">
        <v>42</v>
      </c>
    </row>
    <row r="305" spans="1:29">
      <c r="A305" s="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c r="P305" s="1">
        <f t="shared" si="24"/>
        <v>9680</v>
      </c>
      <c r="Q305" s="1">
        <v>0</v>
      </c>
      <c r="R305" s="1">
        <f t="shared" si="25"/>
        <v>0</v>
      </c>
      <c r="S305" s="1">
        <f t="shared" si="26"/>
        <v>9680</v>
      </c>
      <c r="T305" s="1">
        <v>0.5</v>
      </c>
      <c r="U305" s="1">
        <f t="shared" si="27"/>
        <v>4840</v>
      </c>
      <c r="V305" s="1">
        <f t="shared" si="28"/>
        <v>4840</v>
      </c>
      <c r="W305" s="4">
        <f t="shared" si="29"/>
        <v>0.5</v>
      </c>
      <c r="X305" s="1" t="s">
        <v>56</v>
      </c>
      <c r="Y305" s="1" t="s">
        <v>81</v>
      </c>
      <c r="Z305" s="1" t="s">
        <v>41</v>
      </c>
      <c r="AA305" s="2">
        <v>45756</v>
      </c>
      <c r="AB305" s="1">
        <v>4</v>
      </c>
      <c r="AC305" s="1" t="s">
        <v>42</v>
      </c>
    </row>
    <row r="306" spans="1:29">
      <c r="A306" s="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c r="P306" s="1">
        <f t="shared" si="24"/>
        <v>6450</v>
      </c>
      <c r="Q306" s="1">
        <v>0</v>
      </c>
      <c r="R306" s="1">
        <f t="shared" si="25"/>
        <v>0</v>
      </c>
      <c r="S306" s="1">
        <f t="shared" si="26"/>
        <v>6450</v>
      </c>
      <c r="T306" s="1">
        <v>0.35</v>
      </c>
      <c r="U306" s="1">
        <f t="shared" si="27"/>
        <v>2257.5</v>
      </c>
      <c r="V306" s="1">
        <f t="shared" si="28"/>
        <v>4192.5</v>
      </c>
      <c r="W306" s="4">
        <f t="shared" si="29"/>
        <v>0.65</v>
      </c>
      <c r="X306" s="1" t="s">
        <v>39</v>
      </c>
      <c r="Y306" s="1" t="s">
        <v>40</v>
      </c>
      <c r="Z306" s="1" t="s">
        <v>41</v>
      </c>
      <c r="AA306" s="2">
        <v>45755</v>
      </c>
      <c r="AB306" s="1">
        <v>5</v>
      </c>
      <c r="AC306" s="1" t="s">
        <v>42</v>
      </c>
    </row>
    <row r="307" spans="1:29">
      <c r="A307" s="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c r="P307" s="1">
        <f t="shared" si="24"/>
        <v>4700</v>
      </c>
      <c r="Q307" s="1">
        <v>20</v>
      </c>
      <c r="R307" s="1">
        <f t="shared" si="25"/>
        <v>940</v>
      </c>
      <c r="S307" s="1">
        <f t="shared" si="26"/>
        <v>3760</v>
      </c>
      <c r="T307" s="1">
        <v>0.62</v>
      </c>
      <c r="U307" s="1">
        <f t="shared" si="27"/>
        <v>2331.1999999999998</v>
      </c>
      <c r="V307" s="1">
        <f t="shared" si="28"/>
        <v>1428.8000000000002</v>
      </c>
      <c r="W307" s="4">
        <f t="shared" si="29"/>
        <v>0.38000000000000006</v>
      </c>
      <c r="X307" s="1" t="s">
        <v>147</v>
      </c>
      <c r="Y307" s="1" t="s">
        <v>81</v>
      </c>
      <c r="Z307" s="1" t="s">
        <v>41</v>
      </c>
      <c r="AA307" s="2">
        <v>45752</v>
      </c>
      <c r="AB307" s="1">
        <v>4</v>
      </c>
      <c r="AC307" s="1" t="s">
        <v>42</v>
      </c>
    </row>
    <row r="308" spans="1:29">
      <c r="A308" s="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c r="P308" s="1">
        <f t="shared" si="24"/>
        <v>6020</v>
      </c>
      <c r="Q308" s="1">
        <v>5</v>
      </c>
      <c r="R308" s="1">
        <f t="shared" si="25"/>
        <v>301</v>
      </c>
      <c r="S308" s="1">
        <f t="shared" si="26"/>
        <v>5719</v>
      </c>
      <c r="T308" s="1">
        <v>0.52</v>
      </c>
      <c r="U308" s="1">
        <f t="shared" si="27"/>
        <v>2973.88</v>
      </c>
      <c r="V308" s="1">
        <f t="shared" si="28"/>
        <v>2745.12</v>
      </c>
      <c r="W308" s="4">
        <f t="shared" si="29"/>
        <v>0.48</v>
      </c>
      <c r="X308" s="1" t="s">
        <v>65</v>
      </c>
      <c r="Y308" s="1" t="s">
        <v>57</v>
      </c>
      <c r="Z308" s="1" t="s">
        <v>41</v>
      </c>
      <c r="AA308" s="2">
        <v>45752</v>
      </c>
      <c r="AB308" s="1">
        <v>5</v>
      </c>
      <c r="AC308" s="1" t="s">
        <v>42</v>
      </c>
    </row>
    <row r="309" spans="1:29">
      <c r="A309" s="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c r="P309" s="1">
        <f t="shared" si="24"/>
        <v>1260</v>
      </c>
      <c r="Q309" s="1">
        <v>5</v>
      </c>
      <c r="R309" s="1">
        <f t="shared" si="25"/>
        <v>63</v>
      </c>
      <c r="S309" s="1">
        <f t="shared" si="26"/>
        <v>1197</v>
      </c>
      <c r="T309" s="1">
        <v>0.35</v>
      </c>
      <c r="U309" s="1">
        <f t="shared" si="27"/>
        <v>418.95</v>
      </c>
      <c r="V309" s="1">
        <f t="shared" si="28"/>
        <v>778.05</v>
      </c>
      <c r="W309" s="4">
        <f t="shared" si="29"/>
        <v>0.64999999999999991</v>
      </c>
      <c r="X309" s="1" t="s">
        <v>92</v>
      </c>
      <c r="Y309" s="1" t="s">
        <v>57</v>
      </c>
      <c r="Z309" s="1" t="s">
        <v>41</v>
      </c>
      <c r="AA309" s="2">
        <v>45757</v>
      </c>
      <c r="AB309" s="1">
        <v>4</v>
      </c>
      <c r="AC309" s="1" t="s">
        <v>42</v>
      </c>
    </row>
    <row r="310" spans="1:29">
      <c r="A310" s="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c r="P310" s="1">
        <f t="shared" si="24"/>
        <v>3680</v>
      </c>
      <c r="Q310" s="1">
        <v>25</v>
      </c>
      <c r="R310" s="1">
        <f t="shared" si="25"/>
        <v>920</v>
      </c>
      <c r="S310" s="1">
        <f t="shared" si="26"/>
        <v>2760</v>
      </c>
      <c r="T310" s="1">
        <v>0.62</v>
      </c>
      <c r="U310" s="1">
        <f t="shared" si="27"/>
        <v>1711.2</v>
      </c>
      <c r="V310" s="1">
        <f t="shared" si="28"/>
        <v>1048.8</v>
      </c>
      <c r="W310" s="4">
        <f t="shared" si="29"/>
        <v>0.38</v>
      </c>
      <c r="X310" s="1" t="s">
        <v>65</v>
      </c>
      <c r="Y310" s="1" t="s">
        <v>57</v>
      </c>
      <c r="Z310" s="1" t="s">
        <v>41</v>
      </c>
      <c r="AA310" s="2">
        <v>45754</v>
      </c>
      <c r="AB310" s="1">
        <v>5</v>
      </c>
      <c r="AC310" s="1" t="s">
        <v>42</v>
      </c>
    </row>
    <row r="311" spans="1:29">
      <c r="A311" s="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c r="P311" s="1">
        <f t="shared" si="24"/>
        <v>9200</v>
      </c>
      <c r="Q311" s="1">
        <v>10</v>
      </c>
      <c r="R311" s="1">
        <f t="shared" si="25"/>
        <v>920</v>
      </c>
      <c r="S311" s="1">
        <f t="shared" si="26"/>
        <v>8280</v>
      </c>
      <c r="T311" s="1">
        <v>0.45</v>
      </c>
      <c r="U311" s="1">
        <f t="shared" si="27"/>
        <v>3726</v>
      </c>
      <c r="V311" s="1">
        <f t="shared" si="28"/>
        <v>4554</v>
      </c>
      <c r="W311" s="4">
        <f t="shared" si="29"/>
        <v>0.55000000000000004</v>
      </c>
      <c r="X311" s="1" t="s">
        <v>104</v>
      </c>
      <c r="Y311" s="1" t="s">
        <v>40</v>
      </c>
      <c r="Z311" s="1" t="s">
        <v>66</v>
      </c>
      <c r="AA311" s="1"/>
      <c r="AB311" s="1"/>
      <c r="AC311" s="1" t="s">
        <v>42</v>
      </c>
    </row>
    <row r="312" spans="1:29">
      <c r="A312" s="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c r="P312" s="1">
        <f t="shared" si="24"/>
        <v>1240</v>
      </c>
      <c r="Q312" s="1">
        <v>10</v>
      </c>
      <c r="R312" s="1">
        <f t="shared" si="25"/>
        <v>124</v>
      </c>
      <c r="S312" s="1">
        <f t="shared" si="26"/>
        <v>1116</v>
      </c>
      <c r="T312" s="1">
        <v>0.62</v>
      </c>
      <c r="U312" s="1">
        <f t="shared" si="27"/>
        <v>691.92</v>
      </c>
      <c r="V312" s="1">
        <f t="shared" si="28"/>
        <v>424.08000000000004</v>
      </c>
      <c r="W312" s="4">
        <f t="shared" si="29"/>
        <v>0.38000000000000006</v>
      </c>
      <c r="X312" s="1" t="s">
        <v>147</v>
      </c>
      <c r="Y312" s="1" t="s">
        <v>40</v>
      </c>
      <c r="Z312" s="1" t="s">
        <v>51</v>
      </c>
      <c r="AA312" s="2">
        <v>45759</v>
      </c>
      <c r="AB312" s="1"/>
      <c r="AC312" s="1" t="s">
        <v>42</v>
      </c>
    </row>
    <row r="313" spans="1:29">
      <c r="A313" s="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c r="P313" s="1">
        <f t="shared" si="24"/>
        <v>9840</v>
      </c>
      <c r="Q313" s="1">
        <v>10</v>
      </c>
      <c r="R313" s="1">
        <f t="shared" si="25"/>
        <v>984</v>
      </c>
      <c r="S313" s="1">
        <f t="shared" si="26"/>
        <v>8856</v>
      </c>
      <c r="T313" s="1">
        <v>0.5</v>
      </c>
      <c r="U313" s="1">
        <f t="shared" si="27"/>
        <v>4428</v>
      </c>
      <c r="V313" s="1">
        <f t="shared" si="28"/>
        <v>4428</v>
      </c>
      <c r="W313" s="4">
        <f t="shared" si="29"/>
        <v>0.5</v>
      </c>
      <c r="X313" s="1" t="s">
        <v>50</v>
      </c>
      <c r="Y313" s="1" t="s">
        <v>57</v>
      </c>
      <c r="Z313" s="1" t="s">
        <v>41</v>
      </c>
      <c r="AA313" s="2">
        <v>45753</v>
      </c>
      <c r="AB313" s="1">
        <v>3</v>
      </c>
      <c r="AC313" s="1" t="s">
        <v>42</v>
      </c>
    </row>
    <row r="314" spans="1:29">
      <c r="A314" s="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c r="P314" s="1">
        <f t="shared" si="24"/>
        <v>8240</v>
      </c>
      <c r="Q314" s="1">
        <v>10</v>
      </c>
      <c r="R314" s="1">
        <f t="shared" si="25"/>
        <v>824</v>
      </c>
      <c r="S314" s="1">
        <f t="shared" si="26"/>
        <v>7416</v>
      </c>
      <c r="T314" s="1">
        <v>0.45</v>
      </c>
      <c r="U314" s="1">
        <f t="shared" si="27"/>
        <v>3337.2000000000003</v>
      </c>
      <c r="V314" s="1">
        <f t="shared" si="28"/>
        <v>4078.7999999999997</v>
      </c>
      <c r="W314" s="4">
        <f t="shared" si="29"/>
        <v>0.54999999999999993</v>
      </c>
      <c r="X314" s="1" t="s">
        <v>50</v>
      </c>
      <c r="Y314" s="1" t="s">
        <v>40</v>
      </c>
      <c r="Z314" s="1" t="s">
        <v>51</v>
      </c>
      <c r="AA314" s="2">
        <v>45754</v>
      </c>
      <c r="AB314" s="1"/>
      <c r="AC314" s="1" t="s">
        <v>42</v>
      </c>
    </row>
    <row r="315" spans="1:29">
      <c r="A315" s="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c r="P315" s="1">
        <f t="shared" si="24"/>
        <v>4410</v>
      </c>
      <c r="Q315" s="1">
        <v>10</v>
      </c>
      <c r="R315" s="1">
        <f t="shared" si="25"/>
        <v>441</v>
      </c>
      <c r="S315" s="1">
        <f t="shared" si="26"/>
        <v>3969</v>
      </c>
      <c r="T315" s="1">
        <v>0.47</v>
      </c>
      <c r="U315" s="1">
        <f t="shared" si="27"/>
        <v>1865.4299999999998</v>
      </c>
      <c r="V315" s="1">
        <f t="shared" si="28"/>
        <v>2103.5700000000002</v>
      </c>
      <c r="W315" s="4">
        <f t="shared" si="29"/>
        <v>0.53</v>
      </c>
      <c r="X315" s="1" t="s">
        <v>147</v>
      </c>
      <c r="Y315" s="1" t="s">
        <v>40</v>
      </c>
      <c r="Z315" s="1" t="s">
        <v>120</v>
      </c>
      <c r="AA315" s="1"/>
      <c r="AB315" s="1"/>
      <c r="AC315" s="1" t="s">
        <v>42</v>
      </c>
    </row>
    <row r="316" spans="1:29">
      <c r="A316" s="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c r="P316" s="1">
        <f t="shared" si="24"/>
        <v>4940</v>
      </c>
      <c r="Q316" s="1">
        <v>15</v>
      </c>
      <c r="R316" s="1">
        <f t="shared" si="25"/>
        <v>741</v>
      </c>
      <c r="S316" s="1">
        <f t="shared" si="26"/>
        <v>4199</v>
      </c>
      <c r="T316" s="1">
        <v>0.52</v>
      </c>
      <c r="U316" s="1">
        <f t="shared" si="27"/>
        <v>2183.48</v>
      </c>
      <c r="V316" s="1">
        <f t="shared" si="28"/>
        <v>2015.52</v>
      </c>
      <c r="W316" s="4">
        <f t="shared" si="29"/>
        <v>0.48</v>
      </c>
      <c r="X316" s="1" t="s">
        <v>56</v>
      </c>
      <c r="Y316" s="1" t="s">
        <v>72</v>
      </c>
      <c r="Z316" s="1" t="s">
        <v>41</v>
      </c>
      <c r="AA316" s="2">
        <v>45757</v>
      </c>
      <c r="AB316" s="1">
        <v>4</v>
      </c>
      <c r="AC316" s="1" t="s">
        <v>42</v>
      </c>
    </row>
    <row r="317" spans="1:29">
      <c r="A317" s="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c r="P317" s="1">
        <f t="shared" si="24"/>
        <v>2280</v>
      </c>
      <c r="Q317" s="1">
        <v>0</v>
      </c>
      <c r="R317" s="1">
        <f t="shared" si="25"/>
        <v>0</v>
      </c>
      <c r="S317" s="1">
        <f t="shared" si="26"/>
        <v>2280</v>
      </c>
      <c r="T317" s="1">
        <v>0.62</v>
      </c>
      <c r="U317" s="1">
        <f t="shared" si="27"/>
        <v>1413.6</v>
      </c>
      <c r="V317" s="1">
        <f t="shared" si="28"/>
        <v>866.40000000000009</v>
      </c>
      <c r="W317" s="4">
        <f t="shared" si="29"/>
        <v>0.38000000000000006</v>
      </c>
      <c r="X317" s="1" t="s">
        <v>92</v>
      </c>
      <c r="Y317" s="1" t="s">
        <v>72</v>
      </c>
      <c r="Z317" s="1" t="s">
        <v>41</v>
      </c>
      <c r="AA317" s="2">
        <v>45756</v>
      </c>
      <c r="AB317" s="1">
        <v>4</v>
      </c>
      <c r="AC317" s="1" t="s">
        <v>42</v>
      </c>
    </row>
    <row r="318" spans="1:29">
      <c r="A318" s="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c r="P318" s="1">
        <f t="shared" si="24"/>
        <v>60760</v>
      </c>
      <c r="Q318" s="1">
        <v>30</v>
      </c>
      <c r="R318" s="1">
        <f t="shared" si="25"/>
        <v>18228</v>
      </c>
      <c r="S318" s="1">
        <f t="shared" si="26"/>
        <v>42532</v>
      </c>
      <c r="T318" s="1">
        <v>0.57999999999999996</v>
      </c>
      <c r="U318" s="1">
        <f t="shared" si="27"/>
        <v>24668.559999999998</v>
      </c>
      <c r="V318" s="1">
        <f t="shared" si="28"/>
        <v>17863.440000000002</v>
      </c>
      <c r="W318" s="4">
        <f t="shared" si="29"/>
        <v>0.42000000000000004</v>
      </c>
      <c r="X318" s="1" t="s">
        <v>39</v>
      </c>
      <c r="Y318" s="1" t="s">
        <v>72</v>
      </c>
      <c r="Z318" s="1" t="s">
        <v>66</v>
      </c>
      <c r="AA318" s="1"/>
      <c r="AB318" s="1"/>
      <c r="AC318" s="1" t="s">
        <v>42</v>
      </c>
    </row>
    <row r="319" spans="1:29">
      <c r="A319" s="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c r="P319" s="1">
        <f t="shared" si="24"/>
        <v>8240</v>
      </c>
      <c r="Q319" s="1">
        <v>30</v>
      </c>
      <c r="R319" s="1">
        <f t="shared" si="25"/>
        <v>2472</v>
      </c>
      <c r="S319" s="1">
        <f t="shared" si="26"/>
        <v>5768</v>
      </c>
      <c r="T319" s="1">
        <v>0.47</v>
      </c>
      <c r="U319" s="1">
        <f t="shared" si="27"/>
        <v>2710.96</v>
      </c>
      <c r="V319" s="1">
        <f t="shared" si="28"/>
        <v>3057.04</v>
      </c>
      <c r="W319" s="4">
        <f t="shared" si="29"/>
        <v>0.53</v>
      </c>
      <c r="X319" s="1" t="s">
        <v>39</v>
      </c>
      <c r="Y319" s="1" t="s">
        <v>40</v>
      </c>
      <c r="Z319" s="1" t="s">
        <v>41</v>
      </c>
      <c r="AA319" s="2">
        <v>45759</v>
      </c>
      <c r="AB319" s="1">
        <v>5</v>
      </c>
      <c r="AC319" s="1" t="s">
        <v>42</v>
      </c>
    </row>
    <row r="320" spans="1:29">
      <c r="A320" s="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c r="P320" s="1">
        <f t="shared" si="24"/>
        <v>3230</v>
      </c>
      <c r="Q320" s="1">
        <v>20</v>
      </c>
      <c r="R320" s="1">
        <f t="shared" si="25"/>
        <v>646</v>
      </c>
      <c r="S320" s="1">
        <f t="shared" si="26"/>
        <v>2584</v>
      </c>
      <c r="T320" s="1">
        <v>0.47</v>
      </c>
      <c r="U320" s="1">
        <f t="shared" si="27"/>
        <v>1214.48</v>
      </c>
      <c r="V320" s="1">
        <f t="shared" si="28"/>
        <v>1369.52</v>
      </c>
      <c r="W320" s="4">
        <f t="shared" si="29"/>
        <v>0.53</v>
      </c>
      <c r="X320" s="1" t="s">
        <v>50</v>
      </c>
      <c r="Y320" s="1" t="s">
        <v>40</v>
      </c>
      <c r="Z320" s="1" t="s">
        <v>41</v>
      </c>
      <c r="AA320" s="2">
        <v>45761</v>
      </c>
      <c r="AB320" s="1">
        <v>3</v>
      </c>
      <c r="AC320" s="1" t="s">
        <v>42</v>
      </c>
    </row>
    <row r="321" spans="1:29">
      <c r="A321" s="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c r="P321" s="1">
        <f t="shared" si="24"/>
        <v>1300</v>
      </c>
      <c r="Q321" s="1">
        <v>10</v>
      </c>
      <c r="R321" s="1">
        <f t="shared" si="25"/>
        <v>130</v>
      </c>
      <c r="S321" s="1">
        <f t="shared" si="26"/>
        <v>1170</v>
      </c>
      <c r="T321" s="1">
        <v>0.62</v>
      </c>
      <c r="U321" s="1">
        <f t="shared" si="27"/>
        <v>725.4</v>
      </c>
      <c r="V321" s="1">
        <f t="shared" si="28"/>
        <v>444.6</v>
      </c>
      <c r="W321" s="4">
        <f t="shared" si="29"/>
        <v>0.38</v>
      </c>
      <c r="X321" s="1" t="s">
        <v>50</v>
      </c>
      <c r="Y321" s="1" t="s">
        <v>40</v>
      </c>
      <c r="Z321" s="1" t="s">
        <v>51</v>
      </c>
      <c r="AA321" s="2">
        <v>45759</v>
      </c>
      <c r="AB321" s="1"/>
      <c r="AC321" s="1" t="s">
        <v>42</v>
      </c>
    </row>
    <row r="322" spans="1:29">
      <c r="A322" s="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c r="P322" s="1">
        <f t="shared" si="24"/>
        <v>580</v>
      </c>
      <c r="Q322" s="1">
        <v>5</v>
      </c>
      <c r="R322" s="1">
        <f t="shared" si="25"/>
        <v>29</v>
      </c>
      <c r="S322" s="1">
        <f t="shared" si="26"/>
        <v>551</v>
      </c>
      <c r="T322" s="1">
        <v>0.35</v>
      </c>
      <c r="U322" s="1">
        <f t="shared" si="27"/>
        <v>192.85</v>
      </c>
      <c r="V322" s="1">
        <f t="shared" si="28"/>
        <v>358.15</v>
      </c>
      <c r="W322" s="4">
        <f t="shared" si="29"/>
        <v>0.64999999999999991</v>
      </c>
      <c r="X322" s="1" t="s">
        <v>50</v>
      </c>
      <c r="Y322" s="1" t="s">
        <v>57</v>
      </c>
      <c r="Z322" s="1" t="s">
        <v>22</v>
      </c>
      <c r="AA322" s="1"/>
      <c r="AB322" s="1"/>
      <c r="AC322" s="1" t="s">
        <v>93</v>
      </c>
    </row>
    <row r="323" spans="1:29">
      <c r="A323" s="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c r="P323" s="1">
        <f t="shared" ref="P323:P386" si="30">PRODUCT(N323,O323)</f>
        <v>13620</v>
      </c>
      <c r="Q323" s="1">
        <v>15</v>
      </c>
      <c r="R323" s="1">
        <f t="shared" ref="R323:R386" si="31">P323*(Q323/100)</f>
        <v>2043</v>
      </c>
      <c r="S323" s="1">
        <f t="shared" ref="S323:S386" si="32">P323-R323</f>
        <v>11577</v>
      </c>
      <c r="T323" s="1">
        <v>0.52</v>
      </c>
      <c r="U323" s="1">
        <f t="shared" ref="U323:U386" si="33">S323*T323</f>
        <v>6020.04</v>
      </c>
      <c r="V323" s="1">
        <f t="shared" ref="V323:V386" si="34">S323-U323</f>
        <v>5556.96</v>
      </c>
      <c r="W323" s="4">
        <f t="shared" ref="W323:W386" si="35">(V323/S323)</f>
        <v>0.48</v>
      </c>
      <c r="X323" s="1" t="s">
        <v>56</v>
      </c>
      <c r="Y323" s="1" t="s">
        <v>40</v>
      </c>
      <c r="Z323" s="1" t="s">
        <v>41</v>
      </c>
      <c r="AA323" s="2">
        <v>45756</v>
      </c>
      <c r="AB323" s="1">
        <v>4</v>
      </c>
      <c r="AC323" s="1" t="s">
        <v>42</v>
      </c>
    </row>
    <row r="324" spans="1:29">
      <c r="A324" s="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c r="P324" s="1">
        <f t="shared" si="30"/>
        <v>166800</v>
      </c>
      <c r="Q324" s="1">
        <v>20</v>
      </c>
      <c r="R324" s="1">
        <f t="shared" si="31"/>
        <v>33360</v>
      </c>
      <c r="S324" s="1">
        <f t="shared" si="32"/>
        <v>133440</v>
      </c>
      <c r="T324" s="1">
        <v>0.57999999999999996</v>
      </c>
      <c r="U324" s="1">
        <f t="shared" si="33"/>
        <v>77395.199999999997</v>
      </c>
      <c r="V324" s="1">
        <f t="shared" si="34"/>
        <v>56044.800000000003</v>
      </c>
      <c r="W324" s="4">
        <f t="shared" si="35"/>
        <v>0.42000000000000004</v>
      </c>
      <c r="X324" s="1" t="s">
        <v>147</v>
      </c>
      <c r="Y324" s="1" t="s">
        <v>72</v>
      </c>
      <c r="Z324" s="1" t="s">
        <v>66</v>
      </c>
      <c r="AA324" s="1"/>
      <c r="AB324" s="1"/>
      <c r="AC324" s="1" t="s">
        <v>42</v>
      </c>
    </row>
    <row r="325" spans="1:29">
      <c r="A325" s="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c r="P325" s="1">
        <f t="shared" si="30"/>
        <v>449150</v>
      </c>
      <c r="Q325" s="1">
        <v>30</v>
      </c>
      <c r="R325" s="1">
        <f t="shared" si="31"/>
        <v>134745</v>
      </c>
      <c r="S325" s="1">
        <f t="shared" si="32"/>
        <v>314405</v>
      </c>
      <c r="T325" s="1">
        <v>0.57999999999999996</v>
      </c>
      <c r="U325" s="1">
        <f t="shared" si="33"/>
        <v>182354.9</v>
      </c>
      <c r="V325" s="1">
        <f t="shared" si="34"/>
        <v>132050.1</v>
      </c>
      <c r="W325" s="4">
        <f t="shared" si="35"/>
        <v>0.42000000000000004</v>
      </c>
      <c r="X325" s="1" t="s">
        <v>39</v>
      </c>
      <c r="Y325" s="1" t="s">
        <v>72</v>
      </c>
      <c r="Z325" s="1" t="s">
        <v>41</v>
      </c>
      <c r="AA325" s="2">
        <v>45762</v>
      </c>
      <c r="AB325" s="1">
        <v>5</v>
      </c>
      <c r="AC325" s="1" t="s">
        <v>42</v>
      </c>
    </row>
    <row r="326" spans="1:29">
      <c r="A326" s="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c r="P326" s="1">
        <f t="shared" si="30"/>
        <v>1920</v>
      </c>
      <c r="Q326" s="1">
        <v>25</v>
      </c>
      <c r="R326" s="1">
        <f t="shared" si="31"/>
        <v>480</v>
      </c>
      <c r="S326" s="1">
        <f t="shared" si="32"/>
        <v>1440</v>
      </c>
      <c r="T326" s="1">
        <v>0.35</v>
      </c>
      <c r="U326" s="1">
        <f t="shared" si="33"/>
        <v>503.99999999999994</v>
      </c>
      <c r="V326" s="1">
        <f t="shared" si="34"/>
        <v>936</v>
      </c>
      <c r="W326" s="4">
        <f t="shared" si="35"/>
        <v>0.65</v>
      </c>
      <c r="X326" s="1" t="s">
        <v>39</v>
      </c>
      <c r="Y326" s="1" t="s">
        <v>40</v>
      </c>
      <c r="Z326" s="1" t="s">
        <v>41</v>
      </c>
      <c r="AA326" s="2">
        <v>45760</v>
      </c>
      <c r="AB326" s="1">
        <v>5</v>
      </c>
      <c r="AC326" s="1" t="s">
        <v>42</v>
      </c>
    </row>
    <row r="327" spans="1:29">
      <c r="A327" s="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c r="P327" s="1">
        <f t="shared" si="30"/>
        <v>16550</v>
      </c>
      <c r="Q327" s="1">
        <v>5</v>
      </c>
      <c r="R327" s="1">
        <f t="shared" si="31"/>
        <v>827.5</v>
      </c>
      <c r="S327" s="1">
        <f t="shared" si="32"/>
        <v>15722.5</v>
      </c>
      <c r="T327" s="1">
        <v>0.45</v>
      </c>
      <c r="U327" s="1">
        <f t="shared" si="33"/>
        <v>7075.125</v>
      </c>
      <c r="V327" s="1">
        <f t="shared" si="34"/>
        <v>8647.375</v>
      </c>
      <c r="W327" s="4">
        <f t="shared" si="35"/>
        <v>0.55000000000000004</v>
      </c>
      <c r="X327" s="1" t="s">
        <v>65</v>
      </c>
      <c r="Y327" s="1" t="s">
        <v>40</v>
      </c>
      <c r="Z327" s="1" t="s">
        <v>22</v>
      </c>
      <c r="AA327" s="1"/>
      <c r="AB327" s="1"/>
      <c r="AC327" s="1" t="s">
        <v>93</v>
      </c>
    </row>
    <row r="328" spans="1:29">
      <c r="A328" s="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c r="P328" s="1">
        <f t="shared" si="30"/>
        <v>8250</v>
      </c>
      <c r="Q328" s="1">
        <v>0</v>
      </c>
      <c r="R328" s="1">
        <f t="shared" si="31"/>
        <v>0</v>
      </c>
      <c r="S328" s="1">
        <f t="shared" si="32"/>
        <v>8250</v>
      </c>
      <c r="T328" s="1">
        <v>0.52</v>
      </c>
      <c r="U328" s="1">
        <f t="shared" si="33"/>
        <v>4290</v>
      </c>
      <c r="V328" s="1">
        <f t="shared" si="34"/>
        <v>3960</v>
      </c>
      <c r="W328" s="4">
        <f t="shared" si="35"/>
        <v>0.48</v>
      </c>
      <c r="X328" s="1" t="s">
        <v>147</v>
      </c>
      <c r="Y328" s="1" t="s">
        <v>57</v>
      </c>
      <c r="Z328" s="1" t="s">
        <v>120</v>
      </c>
      <c r="AA328" s="1"/>
      <c r="AB328" s="1"/>
      <c r="AC328" s="1" t="s">
        <v>42</v>
      </c>
    </row>
    <row r="329" spans="1:29">
      <c r="A329" s="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c r="P329" s="1">
        <f t="shared" si="30"/>
        <v>3900</v>
      </c>
      <c r="Q329" s="1">
        <v>10</v>
      </c>
      <c r="R329" s="1">
        <f t="shared" si="31"/>
        <v>390</v>
      </c>
      <c r="S329" s="1">
        <f t="shared" si="32"/>
        <v>3510</v>
      </c>
      <c r="T329" s="1">
        <v>0.48</v>
      </c>
      <c r="U329" s="1">
        <f t="shared" si="33"/>
        <v>1684.8</v>
      </c>
      <c r="V329" s="1">
        <f t="shared" si="34"/>
        <v>1825.2</v>
      </c>
      <c r="W329" s="4">
        <f t="shared" si="35"/>
        <v>0.52</v>
      </c>
      <c r="X329" s="1" t="s">
        <v>50</v>
      </c>
      <c r="Y329" s="1" t="s">
        <v>72</v>
      </c>
      <c r="Z329" s="1" t="s">
        <v>41</v>
      </c>
      <c r="AA329" s="2">
        <v>45764</v>
      </c>
      <c r="AB329" s="1">
        <v>5</v>
      </c>
      <c r="AC329" s="1" t="s">
        <v>42</v>
      </c>
    </row>
    <row r="330" spans="1:29">
      <c r="A330" s="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c r="P330" s="1">
        <f t="shared" si="30"/>
        <v>16900</v>
      </c>
      <c r="Q330" s="1">
        <v>20</v>
      </c>
      <c r="R330" s="1">
        <f t="shared" si="31"/>
        <v>3380</v>
      </c>
      <c r="S330" s="1">
        <f t="shared" si="32"/>
        <v>13520</v>
      </c>
      <c r="T330" s="1">
        <v>0.47</v>
      </c>
      <c r="U330" s="1">
        <f t="shared" si="33"/>
        <v>6354.4</v>
      </c>
      <c r="V330" s="1">
        <f t="shared" si="34"/>
        <v>7165.6</v>
      </c>
      <c r="W330" s="4">
        <f t="shared" si="35"/>
        <v>0.53</v>
      </c>
      <c r="X330" s="1" t="s">
        <v>92</v>
      </c>
      <c r="Y330" s="1" t="s">
        <v>57</v>
      </c>
      <c r="Z330" s="1" t="s">
        <v>41</v>
      </c>
      <c r="AA330" s="2">
        <v>45765</v>
      </c>
      <c r="AB330" s="1">
        <v>3</v>
      </c>
      <c r="AC330" s="1" t="s">
        <v>42</v>
      </c>
    </row>
    <row r="331" spans="1:29">
      <c r="A331" s="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c r="P331" s="1">
        <f t="shared" si="30"/>
        <v>570</v>
      </c>
      <c r="Q331" s="1">
        <v>0</v>
      </c>
      <c r="R331" s="1">
        <f t="shared" si="31"/>
        <v>0</v>
      </c>
      <c r="S331" s="1">
        <f t="shared" si="32"/>
        <v>570</v>
      </c>
      <c r="T331" s="1">
        <v>0.62</v>
      </c>
      <c r="U331" s="1">
        <f t="shared" si="33"/>
        <v>353.4</v>
      </c>
      <c r="V331" s="1">
        <f t="shared" si="34"/>
        <v>216.60000000000002</v>
      </c>
      <c r="W331" s="4">
        <f t="shared" si="35"/>
        <v>0.38000000000000006</v>
      </c>
      <c r="X331" s="1" t="s">
        <v>56</v>
      </c>
      <c r="Y331" s="1" t="s">
        <v>72</v>
      </c>
      <c r="Z331" s="1" t="s">
        <v>41</v>
      </c>
      <c r="AA331" s="2">
        <v>45763</v>
      </c>
      <c r="AB331" s="1">
        <v>3</v>
      </c>
      <c r="AC331" s="1" t="s">
        <v>42</v>
      </c>
    </row>
    <row r="332" spans="1:29">
      <c r="A332" s="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c r="P332" s="1">
        <f t="shared" si="30"/>
        <v>6270</v>
      </c>
      <c r="Q332" s="1">
        <v>0</v>
      </c>
      <c r="R332" s="1">
        <f t="shared" si="31"/>
        <v>0</v>
      </c>
      <c r="S332" s="1">
        <f t="shared" si="32"/>
        <v>6270</v>
      </c>
      <c r="T332" s="1">
        <v>0.5</v>
      </c>
      <c r="U332" s="1">
        <f t="shared" si="33"/>
        <v>3135</v>
      </c>
      <c r="V332" s="1">
        <f t="shared" si="34"/>
        <v>3135</v>
      </c>
      <c r="W332" s="4">
        <f t="shared" si="35"/>
        <v>0.5</v>
      </c>
      <c r="X332" s="1" t="s">
        <v>65</v>
      </c>
      <c r="Y332" s="1" t="s">
        <v>57</v>
      </c>
      <c r="Z332" s="1" t="s">
        <v>51</v>
      </c>
      <c r="AA332" s="2">
        <v>45766</v>
      </c>
      <c r="AB332" s="1"/>
      <c r="AC332" s="1" t="s">
        <v>42</v>
      </c>
    </row>
    <row r="333" spans="1:29">
      <c r="A333" s="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c r="P333" s="1">
        <f t="shared" si="30"/>
        <v>120720</v>
      </c>
      <c r="Q333" s="1">
        <v>0</v>
      </c>
      <c r="R333" s="1">
        <f t="shared" si="31"/>
        <v>0</v>
      </c>
      <c r="S333" s="1">
        <f t="shared" si="32"/>
        <v>120720</v>
      </c>
      <c r="T333" s="1">
        <v>0.57999999999999996</v>
      </c>
      <c r="U333" s="1">
        <f t="shared" si="33"/>
        <v>70017.599999999991</v>
      </c>
      <c r="V333" s="1">
        <f t="shared" si="34"/>
        <v>50702.400000000009</v>
      </c>
      <c r="W333" s="4">
        <f t="shared" si="35"/>
        <v>0.4200000000000001</v>
      </c>
      <c r="X333" s="1" t="s">
        <v>50</v>
      </c>
      <c r="Y333" s="1" t="s">
        <v>40</v>
      </c>
      <c r="Z333" s="1" t="s">
        <v>51</v>
      </c>
      <c r="AA333" s="2">
        <v>45760</v>
      </c>
      <c r="AB333" s="1"/>
      <c r="AC333" s="1" t="s">
        <v>42</v>
      </c>
    </row>
    <row r="334" spans="1:29">
      <c r="A334" s="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c r="P334" s="1">
        <f t="shared" si="30"/>
        <v>6390</v>
      </c>
      <c r="Q334" s="1">
        <v>0</v>
      </c>
      <c r="R334" s="1">
        <f t="shared" si="31"/>
        <v>0</v>
      </c>
      <c r="S334" s="1">
        <f t="shared" si="32"/>
        <v>6390</v>
      </c>
      <c r="T334" s="1">
        <v>0.45</v>
      </c>
      <c r="U334" s="1">
        <f t="shared" si="33"/>
        <v>2875.5</v>
      </c>
      <c r="V334" s="1">
        <f t="shared" si="34"/>
        <v>3514.5</v>
      </c>
      <c r="W334" s="4">
        <f t="shared" si="35"/>
        <v>0.55000000000000004</v>
      </c>
      <c r="X334" s="1" t="s">
        <v>56</v>
      </c>
      <c r="Y334" s="1" t="s">
        <v>72</v>
      </c>
      <c r="Z334" s="1" t="s">
        <v>41</v>
      </c>
      <c r="AA334" s="2">
        <v>45766</v>
      </c>
      <c r="AB334" s="1">
        <v>5</v>
      </c>
      <c r="AC334" s="1" t="s">
        <v>42</v>
      </c>
    </row>
    <row r="335" spans="1:29">
      <c r="A335" s="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c r="P335" s="1">
        <f t="shared" si="30"/>
        <v>27050</v>
      </c>
      <c r="Q335" s="1">
        <v>5</v>
      </c>
      <c r="R335" s="1">
        <f t="shared" si="31"/>
        <v>1352.5</v>
      </c>
      <c r="S335" s="1">
        <f t="shared" si="32"/>
        <v>25697.5</v>
      </c>
      <c r="T335" s="1">
        <v>0.48</v>
      </c>
      <c r="U335" s="1">
        <f t="shared" si="33"/>
        <v>12334.8</v>
      </c>
      <c r="V335" s="1">
        <f t="shared" si="34"/>
        <v>13362.7</v>
      </c>
      <c r="W335" s="4">
        <f t="shared" si="35"/>
        <v>0.52</v>
      </c>
      <c r="X335" s="1" t="s">
        <v>147</v>
      </c>
      <c r="Y335" s="1" t="s">
        <v>40</v>
      </c>
      <c r="Z335" s="1" t="s">
        <v>120</v>
      </c>
      <c r="AA335" s="1"/>
      <c r="AB335" s="1"/>
      <c r="AC335" s="1" t="s">
        <v>42</v>
      </c>
    </row>
    <row r="336" spans="1:29">
      <c r="A336" s="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c r="P336" s="1">
        <f t="shared" si="30"/>
        <v>19440</v>
      </c>
      <c r="Q336" s="1">
        <v>0</v>
      </c>
      <c r="R336" s="1">
        <f t="shared" si="31"/>
        <v>0</v>
      </c>
      <c r="S336" s="1">
        <f t="shared" si="32"/>
        <v>19440</v>
      </c>
      <c r="T336" s="1">
        <v>0.45</v>
      </c>
      <c r="U336" s="1">
        <f t="shared" si="33"/>
        <v>8748</v>
      </c>
      <c r="V336" s="1">
        <f t="shared" si="34"/>
        <v>10692</v>
      </c>
      <c r="W336" s="4">
        <f t="shared" si="35"/>
        <v>0.55000000000000004</v>
      </c>
      <c r="X336" s="1" t="s">
        <v>50</v>
      </c>
      <c r="Y336" s="1" t="s">
        <v>57</v>
      </c>
      <c r="Z336" s="1" t="s">
        <v>51</v>
      </c>
      <c r="AA336" s="2">
        <v>45767</v>
      </c>
      <c r="AB336" s="1"/>
      <c r="AC336" s="1" t="s">
        <v>42</v>
      </c>
    </row>
    <row r="337" spans="1:29">
      <c r="A337" s="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c r="P337" s="1">
        <f t="shared" si="30"/>
        <v>8560</v>
      </c>
      <c r="Q337" s="1">
        <v>15</v>
      </c>
      <c r="R337" s="1">
        <f t="shared" si="31"/>
        <v>1284</v>
      </c>
      <c r="S337" s="1">
        <f t="shared" si="32"/>
        <v>7276</v>
      </c>
      <c r="T337" s="1">
        <v>0.52</v>
      </c>
      <c r="U337" s="1">
        <f t="shared" si="33"/>
        <v>3783.52</v>
      </c>
      <c r="V337" s="1">
        <f t="shared" si="34"/>
        <v>3492.48</v>
      </c>
      <c r="W337" s="4">
        <f t="shared" si="35"/>
        <v>0.48</v>
      </c>
      <c r="X337" s="1" t="s">
        <v>104</v>
      </c>
      <c r="Y337" s="1" t="s">
        <v>57</v>
      </c>
      <c r="Z337" s="1" t="s">
        <v>22</v>
      </c>
      <c r="AA337" s="1"/>
      <c r="AB337" s="1"/>
      <c r="AC337" s="1" t="s">
        <v>93</v>
      </c>
    </row>
    <row r="338" spans="1:29">
      <c r="A338" s="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c r="P338" s="1">
        <f t="shared" si="30"/>
        <v>3900</v>
      </c>
      <c r="Q338" s="1">
        <v>20</v>
      </c>
      <c r="R338" s="1">
        <f t="shared" si="31"/>
        <v>780</v>
      </c>
      <c r="S338" s="1">
        <f t="shared" si="32"/>
        <v>3120</v>
      </c>
      <c r="T338" s="1">
        <v>0.45</v>
      </c>
      <c r="U338" s="1">
        <f t="shared" si="33"/>
        <v>1404</v>
      </c>
      <c r="V338" s="1">
        <f t="shared" si="34"/>
        <v>1716</v>
      </c>
      <c r="W338" s="4">
        <f t="shared" si="35"/>
        <v>0.55000000000000004</v>
      </c>
      <c r="X338" s="1" t="s">
        <v>104</v>
      </c>
      <c r="Y338" s="1" t="s">
        <v>57</v>
      </c>
      <c r="Z338" s="1" t="s">
        <v>41</v>
      </c>
      <c r="AA338" s="2">
        <v>45763</v>
      </c>
      <c r="AB338" s="1">
        <v>3</v>
      </c>
      <c r="AC338" s="1" t="s">
        <v>42</v>
      </c>
    </row>
    <row r="339" spans="1:29">
      <c r="A339" s="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c r="P339" s="1">
        <f t="shared" si="30"/>
        <v>14160</v>
      </c>
      <c r="Q339" s="1">
        <v>0</v>
      </c>
      <c r="R339" s="1">
        <f t="shared" si="31"/>
        <v>0</v>
      </c>
      <c r="S339" s="1">
        <f t="shared" si="32"/>
        <v>14160</v>
      </c>
      <c r="T339" s="1">
        <v>0.52</v>
      </c>
      <c r="U339" s="1">
        <f t="shared" si="33"/>
        <v>7363.2</v>
      </c>
      <c r="V339" s="1">
        <f t="shared" si="34"/>
        <v>6796.8</v>
      </c>
      <c r="W339" s="4">
        <f t="shared" si="35"/>
        <v>0.48000000000000004</v>
      </c>
      <c r="X339" s="1" t="s">
        <v>65</v>
      </c>
      <c r="Y339" s="1" t="s">
        <v>40</v>
      </c>
      <c r="Z339" s="1" t="s">
        <v>41</v>
      </c>
      <c r="AA339" s="2">
        <v>45765</v>
      </c>
      <c r="AB339" s="1">
        <v>5</v>
      </c>
      <c r="AC339" s="1" t="s">
        <v>42</v>
      </c>
    </row>
    <row r="340" spans="1:29">
      <c r="A340" s="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c r="P340" s="1">
        <f t="shared" si="30"/>
        <v>5540</v>
      </c>
      <c r="Q340" s="1">
        <v>10</v>
      </c>
      <c r="R340" s="1">
        <f t="shared" si="31"/>
        <v>554</v>
      </c>
      <c r="S340" s="1">
        <f t="shared" si="32"/>
        <v>4986</v>
      </c>
      <c r="T340" s="1">
        <v>0.52</v>
      </c>
      <c r="U340" s="1">
        <f t="shared" si="33"/>
        <v>2592.7200000000003</v>
      </c>
      <c r="V340" s="1">
        <f t="shared" si="34"/>
        <v>2393.2799999999997</v>
      </c>
      <c r="W340" s="4">
        <f t="shared" si="35"/>
        <v>0.47999999999999993</v>
      </c>
      <c r="X340" s="1" t="s">
        <v>92</v>
      </c>
      <c r="Y340" s="1" t="s">
        <v>72</v>
      </c>
      <c r="Z340" s="1" t="s">
        <v>51</v>
      </c>
      <c r="AA340" s="2">
        <v>45766</v>
      </c>
      <c r="AB340" s="1"/>
      <c r="AC340" s="1" t="s">
        <v>42</v>
      </c>
    </row>
    <row r="341" spans="1:29">
      <c r="A341" s="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c r="P341" s="1">
        <f t="shared" si="30"/>
        <v>1960</v>
      </c>
      <c r="Q341" s="1">
        <v>0</v>
      </c>
      <c r="R341" s="1">
        <f t="shared" si="31"/>
        <v>0</v>
      </c>
      <c r="S341" s="1">
        <f t="shared" si="32"/>
        <v>1960</v>
      </c>
      <c r="T341" s="1">
        <v>0.5</v>
      </c>
      <c r="U341" s="1">
        <f t="shared" si="33"/>
        <v>980</v>
      </c>
      <c r="V341" s="1">
        <f t="shared" si="34"/>
        <v>980</v>
      </c>
      <c r="W341" s="4">
        <f t="shared" si="35"/>
        <v>0.5</v>
      </c>
      <c r="X341" s="1" t="s">
        <v>39</v>
      </c>
      <c r="Y341" s="1" t="s">
        <v>57</v>
      </c>
      <c r="Z341" s="1" t="s">
        <v>41</v>
      </c>
      <c r="AA341" s="2">
        <v>45764</v>
      </c>
      <c r="AB341" s="1">
        <v>5</v>
      </c>
      <c r="AC341" s="1" t="s">
        <v>42</v>
      </c>
    </row>
    <row r="342" spans="1:29">
      <c r="A342" s="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c r="P342" s="1">
        <f t="shared" si="30"/>
        <v>5300</v>
      </c>
      <c r="Q342" s="1">
        <v>10</v>
      </c>
      <c r="R342" s="1">
        <f t="shared" si="31"/>
        <v>530</v>
      </c>
      <c r="S342" s="1">
        <f t="shared" si="32"/>
        <v>4770</v>
      </c>
      <c r="T342" s="1">
        <v>0.47</v>
      </c>
      <c r="U342" s="1">
        <f t="shared" si="33"/>
        <v>2241.9</v>
      </c>
      <c r="V342" s="1">
        <f t="shared" si="34"/>
        <v>2528.1</v>
      </c>
      <c r="W342" s="4">
        <f t="shared" si="35"/>
        <v>0.53</v>
      </c>
      <c r="X342" s="1" t="s">
        <v>39</v>
      </c>
      <c r="Y342" s="1" t="s">
        <v>57</v>
      </c>
      <c r="Z342" s="1" t="s">
        <v>41</v>
      </c>
      <c r="AA342" s="2">
        <v>45766</v>
      </c>
      <c r="AB342" s="1">
        <v>4</v>
      </c>
      <c r="AC342" s="1" t="s">
        <v>42</v>
      </c>
    </row>
    <row r="343" spans="1:29">
      <c r="A343" s="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c r="P343" s="1">
        <f t="shared" si="30"/>
        <v>18720</v>
      </c>
      <c r="Q343" s="1">
        <v>5</v>
      </c>
      <c r="R343" s="1">
        <f t="shared" si="31"/>
        <v>936</v>
      </c>
      <c r="S343" s="1">
        <f t="shared" si="32"/>
        <v>17784</v>
      </c>
      <c r="T343" s="1">
        <v>0.47</v>
      </c>
      <c r="U343" s="1">
        <f t="shared" si="33"/>
        <v>8358.48</v>
      </c>
      <c r="V343" s="1">
        <f t="shared" si="34"/>
        <v>9425.52</v>
      </c>
      <c r="W343" s="4">
        <f t="shared" si="35"/>
        <v>0.53</v>
      </c>
      <c r="X343" s="1" t="s">
        <v>39</v>
      </c>
      <c r="Y343" s="1" t="s">
        <v>40</v>
      </c>
      <c r="Z343" s="1" t="s">
        <v>22</v>
      </c>
      <c r="AA343" s="1"/>
      <c r="AB343" s="1"/>
      <c r="AC343" s="1" t="s">
        <v>93</v>
      </c>
    </row>
    <row r="344" spans="1:29">
      <c r="A344" s="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c r="P344" s="1">
        <f t="shared" si="30"/>
        <v>1250</v>
      </c>
      <c r="Q344" s="1">
        <v>20</v>
      </c>
      <c r="R344" s="1">
        <f t="shared" si="31"/>
        <v>250</v>
      </c>
      <c r="S344" s="1">
        <f t="shared" si="32"/>
        <v>1000</v>
      </c>
      <c r="T344" s="1">
        <v>0.35</v>
      </c>
      <c r="U344" s="1">
        <f t="shared" si="33"/>
        <v>350</v>
      </c>
      <c r="V344" s="1">
        <f t="shared" si="34"/>
        <v>650</v>
      </c>
      <c r="W344" s="4">
        <f t="shared" si="35"/>
        <v>0.65</v>
      </c>
      <c r="X344" s="1" t="s">
        <v>39</v>
      </c>
      <c r="Y344" s="1" t="s">
        <v>81</v>
      </c>
      <c r="Z344" s="1" t="s">
        <v>120</v>
      </c>
      <c r="AA344" s="1"/>
      <c r="AB344" s="1"/>
      <c r="AC344" s="1" t="s">
        <v>42</v>
      </c>
    </row>
    <row r="345" spans="1:29">
      <c r="A345" s="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c r="P345" s="1">
        <f t="shared" si="30"/>
        <v>5040</v>
      </c>
      <c r="Q345" s="1">
        <v>15</v>
      </c>
      <c r="R345" s="1">
        <f t="shared" si="31"/>
        <v>756</v>
      </c>
      <c r="S345" s="1">
        <f t="shared" si="32"/>
        <v>4284</v>
      </c>
      <c r="T345" s="1">
        <v>0.57999999999999996</v>
      </c>
      <c r="U345" s="1">
        <f t="shared" si="33"/>
        <v>2484.7199999999998</v>
      </c>
      <c r="V345" s="1">
        <f t="shared" si="34"/>
        <v>1799.2800000000002</v>
      </c>
      <c r="W345" s="4">
        <f t="shared" si="35"/>
        <v>0.42000000000000004</v>
      </c>
      <c r="X345" s="1" t="s">
        <v>92</v>
      </c>
      <c r="Y345" s="1" t="s">
        <v>81</v>
      </c>
      <c r="Z345" s="1" t="s">
        <v>66</v>
      </c>
      <c r="AA345" s="1"/>
      <c r="AB345" s="1"/>
      <c r="AC345" s="1" t="s">
        <v>42</v>
      </c>
    </row>
    <row r="346" spans="1:29">
      <c r="A346" s="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c r="P346" s="1">
        <f t="shared" si="30"/>
        <v>4720</v>
      </c>
      <c r="Q346" s="1">
        <v>0</v>
      </c>
      <c r="R346" s="1">
        <f t="shared" si="31"/>
        <v>0</v>
      </c>
      <c r="S346" s="1">
        <f t="shared" si="32"/>
        <v>4720</v>
      </c>
      <c r="T346" s="1">
        <v>0.52</v>
      </c>
      <c r="U346" s="1">
        <f t="shared" si="33"/>
        <v>2454.4</v>
      </c>
      <c r="V346" s="1">
        <f t="shared" si="34"/>
        <v>2265.6</v>
      </c>
      <c r="W346" s="4">
        <f t="shared" si="35"/>
        <v>0.48</v>
      </c>
      <c r="X346" s="1" t="s">
        <v>92</v>
      </c>
      <c r="Y346" s="1" t="s">
        <v>57</v>
      </c>
      <c r="Z346" s="1" t="s">
        <v>41</v>
      </c>
      <c r="AA346" s="2">
        <v>45764</v>
      </c>
      <c r="AB346" s="1">
        <v>4</v>
      </c>
      <c r="AC346" s="1" t="s">
        <v>42</v>
      </c>
    </row>
    <row r="347" spans="1:29">
      <c r="A347" s="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c r="P347" s="1">
        <f t="shared" si="30"/>
        <v>6300</v>
      </c>
      <c r="Q347" s="1">
        <v>10</v>
      </c>
      <c r="R347" s="1">
        <f t="shared" si="31"/>
        <v>630</v>
      </c>
      <c r="S347" s="1">
        <f t="shared" si="32"/>
        <v>5670</v>
      </c>
      <c r="T347" s="1">
        <v>0.52</v>
      </c>
      <c r="U347" s="1">
        <f t="shared" si="33"/>
        <v>2948.4</v>
      </c>
      <c r="V347" s="1">
        <f t="shared" si="34"/>
        <v>2721.6</v>
      </c>
      <c r="W347" s="4">
        <f t="shared" si="35"/>
        <v>0.48</v>
      </c>
      <c r="X347" s="1" t="s">
        <v>50</v>
      </c>
      <c r="Y347" s="1" t="s">
        <v>81</v>
      </c>
      <c r="Z347" s="1" t="s">
        <v>66</v>
      </c>
      <c r="AA347" s="1"/>
      <c r="AB347" s="1"/>
      <c r="AC347" s="1" t="s">
        <v>42</v>
      </c>
    </row>
    <row r="348" spans="1:29">
      <c r="A348" s="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c r="P348" s="1">
        <f t="shared" si="30"/>
        <v>630</v>
      </c>
      <c r="Q348" s="1">
        <v>5</v>
      </c>
      <c r="R348" s="1">
        <f t="shared" si="31"/>
        <v>31.5</v>
      </c>
      <c r="S348" s="1">
        <f t="shared" si="32"/>
        <v>598.5</v>
      </c>
      <c r="T348" s="1">
        <v>0.35</v>
      </c>
      <c r="U348" s="1">
        <f t="shared" si="33"/>
        <v>209.47499999999999</v>
      </c>
      <c r="V348" s="1">
        <f t="shared" si="34"/>
        <v>389.02499999999998</v>
      </c>
      <c r="W348" s="4">
        <f t="shared" si="35"/>
        <v>0.64999999999999991</v>
      </c>
      <c r="X348" s="1" t="s">
        <v>56</v>
      </c>
      <c r="Y348" s="1" t="s">
        <v>72</v>
      </c>
      <c r="Z348" s="1" t="s">
        <v>41</v>
      </c>
      <c r="AA348" s="2">
        <v>45767</v>
      </c>
      <c r="AB348" s="1">
        <v>5</v>
      </c>
      <c r="AC348" s="1" t="s">
        <v>42</v>
      </c>
    </row>
    <row r="349" spans="1:29">
      <c r="A349" s="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c r="P349" s="1">
        <f t="shared" si="30"/>
        <v>18740</v>
      </c>
      <c r="Q349" s="1">
        <v>0</v>
      </c>
      <c r="R349" s="1">
        <f t="shared" si="31"/>
        <v>0</v>
      </c>
      <c r="S349" s="1">
        <f t="shared" si="32"/>
        <v>18740</v>
      </c>
      <c r="T349" s="1">
        <v>0.52</v>
      </c>
      <c r="U349" s="1">
        <f t="shared" si="33"/>
        <v>9744.8000000000011</v>
      </c>
      <c r="V349" s="1">
        <f t="shared" si="34"/>
        <v>8995.1999999999989</v>
      </c>
      <c r="W349" s="4">
        <f t="shared" si="35"/>
        <v>0.47999999999999993</v>
      </c>
      <c r="X349" s="1" t="s">
        <v>147</v>
      </c>
      <c r="Y349" s="1" t="s">
        <v>57</v>
      </c>
      <c r="Z349" s="1" t="s">
        <v>41</v>
      </c>
      <c r="AA349" s="2">
        <v>45769</v>
      </c>
      <c r="AB349" s="1">
        <v>4</v>
      </c>
      <c r="AC349" s="1" t="s">
        <v>42</v>
      </c>
    </row>
    <row r="350" spans="1:29">
      <c r="A350" s="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c r="P350" s="1">
        <f t="shared" si="30"/>
        <v>14610</v>
      </c>
      <c r="Q350" s="1">
        <v>15</v>
      </c>
      <c r="R350" s="1">
        <f t="shared" si="31"/>
        <v>2191.5</v>
      </c>
      <c r="S350" s="1">
        <f t="shared" si="32"/>
        <v>12418.5</v>
      </c>
      <c r="T350" s="1">
        <v>0.45</v>
      </c>
      <c r="U350" s="1">
        <f t="shared" si="33"/>
        <v>5588.3249999999998</v>
      </c>
      <c r="V350" s="1">
        <f t="shared" si="34"/>
        <v>6830.1750000000002</v>
      </c>
      <c r="W350" s="4">
        <f t="shared" si="35"/>
        <v>0.55000000000000004</v>
      </c>
      <c r="X350" s="1" t="s">
        <v>65</v>
      </c>
      <c r="Y350" s="1" t="s">
        <v>81</v>
      </c>
      <c r="Z350" s="1" t="s">
        <v>51</v>
      </c>
      <c r="AA350" s="2">
        <v>45764</v>
      </c>
      <c r="AB350" s="1"/>
      <c r="AC350" s="1" t="s">
        <v>42</v>
      </c>
    </row>
    <row r="351" spans="1:29">
      <c r="A351" s="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c r="P351" s="1">
        <f t="shared" si="30"/>
        <v>11520</v>
      </c>
      <c r="Q351" s="1">
        <v>10</v>
      </c>
      <c r="R351" s="1">
        <f t="shared" si="31"/>
        <v>1152</v>
      </c>
      <c r="S351" s="1">
        <f t="shared" si="32"/>
        <v>10368</v>
      </c>
      <c r="T351" s="1">
        <v>0.47</v>
      </c>
      <c r="U351" s="1">
        <f t="shared" si="33"/>
        <v>4872.96</v>
      </c>
      <c r="V351" s="1">
        <f t="shared" si="34"/>
        <v>5495.04</v>
      </c>
      <c r="W351" s="4">
        <f t="shared" si="35"/>
        <v>0.53</v>
      </c>
      <c r="X351" s="1" t="s">
        <v>65</v>
      </c>
      <c r="Y351" s="1" t="s">
        <v>57</v>
      </c>
      <c r="Z351" s="1" t="s">
        <v>41</v>
      </c>
      <c r="AA351" s="2">
        <v>45769</v>
      </c>
      <c r="AB351" s="1">
        <v>5</v>
      </c>
      <c r="AC351" s="1" t="s">
        <v>42</v>
      </c>
    </row>
    <row r="352" spans="1:29">
      <c r="A352" s="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c r="P352" s="1">
        <f t="shared" si="30"/>
        <v>4550</v>
      </c>
      <c r="Q352" s="1">
        <v>10</v>
      </c>
      <c r="R352" s="1">
        <f t="shared" si="31"/>
        <v>455</v>
      </c>
      <c r="S352" s="1">
        <f t="shared" si="32"/>
        <v>4095</v>
      </c>
      <c r="T352" s="1">
        <v>0.62</v>
      </c>
      <c r="U352" s="1">
        <f t="shared" si="33"/>
        <v>2538.9</v>
      </c>
      <c r="V352" s="1">
        <f t="shared" si="34"/>
        <v>1556.1</v>
      </c>
      <c r="W352" s="4">
        <f t="shared" si="35"/>
        <v>0.38</v>
      </c>
      <c r="X352" s="1" t="s">
        <v>147</v>
      </c>
      <c r="Y352" s="1" t="s">
        <v>72</v>
      </c>
      <c r="Z352" s="1" t="s">
        <v>51</v>
      </c>
      <c r="AA352" s="2">
        <v>45764</v>
      </c>
      <c r="AB352" s="1"/>
      <c r="AC352" s="1" t="s">
        <v>42</v>
      </c>
    </row>
    <row r="353" spans="1:29">
      <c r="A353" s="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c r="P353" s="1">
        <f t="shared" si="30"/>
        <v>3680</v>
      </c>
      <c r="Q353" s="1">
        <v>20</v>
      </c>
      <c r="R353" s="1">
        <f t="shared" si="31"/>
        <v>736</v>
      </c>
      <c r="S353" s="1">
        <f t="shared" si="32"/>
        <v>2944</v>
      </c>
      <c r="T353" s="1">
        <v>0.47</v>
      </c>
      <c r="U353" s="1">
        <f t="shared" si="33"/>
        <v>1383.6799999999998</v>
      </c>
      <c r="V353" s="1">
        <f t="shared" si="34"/>
        <v>1560.3200000000002</v>
      </c>
      <c r="W353" s="4">
        <f t="shared" si="35"/>
        <v>0.53</v>
      </c>
      <c r="X353" s="1" t="s">
        <v>104</v>
      </c>
      <c r="Y353" s="1" t="s">
        <v>72</v>
      </c>
      <c r="Z353" s="1" t="s">
        <v>22</v>
      </c>
      <c r="AA353" s="1"/>
      <c r="AB353" s="1"/>
      <c r="AC353" s="1" t="s">
        <v>93</v>
      </c>
    </row>
    <row r="354" spans="1:29">
      <c r="A354" s="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c r="P354" s="1">
        <f t="shared" si="30"/>
        <v>1480</v>
      </c>
      <c r="Q354" s="1">
        <v>10</v>
      </c>
      <c r="R354" s="1">
        <f t="shared" si="31"/>
        <v>148</v>
      </c>
      <c r="S354" s="1">
        <f t="shared" si="32"/>
        <v>1332</v>
      </c>
      <c r="T354" s="1">
        <v>0.45</v>
      </c>
      <c r="U354" s="1">
        <f t="shared" si="33"/>
        <v>599.4</v>
      </c>
      <c r="V354" s="1">
        <f t="shared" si="34"/>
        <v>732.6</v>
      </c>
      <c r="W354" s="4">
        <f t="shared" si="35"/>
        <v>0.55000000000000004</v>
      </c>
      <c r="X354" s="1" t="s">
        <v>50</v>
      </c>
      <c r="Y354" s="1" t="s">
        <v>57</v>
      </c>
      <c r="Z354" s="1" t="s">
        <v>41</v>
      </c>
      <c r="AA354" s="2">
        <v>45767</v>
      </c>
      <c r="AB354" s="1">
        <v>5</v>
      </c>
      <c r="AC354" s="1" t="s">
        <v>42</v>
      </c>
    </row>
    <row r="355" spans="1:29">
      <c r="A355" s="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c r="P355" s="1">
        <f t="shared" si="30"/>
        <v>2080</v>
      </c>
      <c r="Q355" s="1">
        <v>0</v>
      </c>
      <c r="R355" s="1">
        <f t="shared" si="31"/>
        <v>0</v>
      </c>
      <c r="S355" s="1">
        <f t="shared" si="32"/>
        <v>2080</v>
      </c>
      <c r="T355" s="1">
        <v>0.35</v>
      </c>
      <c r="U355" s="1">
        <f t="shared" si="33"/>
        <v>728</v>
      </c>
      <c r="V355" s="1">
        <f t="shared" si="34"/>
        <v>1352</v>
      </c>
      <c r="W355" s="4">
        <f t="shared" si="35"/>
        <v>0.65</v>
      </c>
      <c r="X355" s="1" t="s">
        <v>92</v>
      </c>
      <c r="Y355" s="1" t="s">
        <v>57</v>
      </c>
      <c r="Z355" s="1" t="s">
        <v>22</v>
      </c>
      <c r="AA355" s="1"/>
      <c r="AB355" s="1"/>
      <c r="AC355" s="1" t="s">
        <v>93</v>
      </c>
    </row>
    <row r="356" spans="1:29">
      <c r="A356" s="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c r="P356" s="1">
        <f t="shared" si="30"/>
        <v>7550</v>
      </c>
      <c r="Q356" s="1">
        <v>5</v>
      </c>
      <c r="R356" s="1">
        <f t="shared" si="31"/>
        <v>377.5</v>
      </c>
      <c r="S356" s="1">
        <f t="shared" si="32"/>
        <v>7172.5</v>
      </c>
      <c r="T356" s="1">
        <v>0.48</v>
      </c>
      <c r="U356" s="1">
        <f t="shared" si="33"/>
        <v>3442.7999999999997</v>
      </c>
      <c r="V356" s="1">
        <f t="shared" si="34"/>
        <v>3729.7000000000003</v>
      </c>
      <c r="W356" s="4">
        <f t="shared" si="35"/>
        <v>0.52</v>
      </c>
      <c r="X356" s="1" t="s">
        <v>92</v>
      </c>
      <c r="Y356" s="1" t="s">
        <v>72</v>
      </c>
      <c r="Z356" s="1" t="s">
        <v>66</v>
      </c>
      <c r="AA356" s="1"/>
      <c r="AB356" s="1"/>
      <c r="AC356" s="1" t="s">
        <v>42</v>
      </c>
    </row>
    <row r="357" spans="1:29">
      <c r="A357" s="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c r="P357" s="1">
        <f t="shared" si="30"/>
        <v>144060</v>
      </c>
      <c r="Q357" s="1">
        <v>10</v>
      </c>
      <c r="R357" s="1">
        <f t="shared" si="31"/>
        <v>14406</v>
      </c>
      <c r="S357" s="1">
        <f t="shared" si="32"/>
        <v>129654</v>
      </c>
      <c r="T357" s="1">
        <v>0.57999999999999996</v>
      </c>
      <c r="U357" s="1">
        <f t="shared" si="33"/>
        <v>75199.319999999992</v>
      </c>
      <c r="V357" s="1">
        <f t="shared" si="34"/>
        <v>54454.680000000008</v>
      </c>
      <c r="W357" s="4">
        <f t="shared" si="35"/>
        <v>0.42000000000000004</v>
      </c>
      <c r="X357" s="1" t="s">
        <v>92</v>
      </c>
      <c r="Y357" s="1" t="s">
        <v>81</v>
      </c>
      <c r="Z357" s="1" t="s">
        <v>41</v>
      </c>
      <c r="AA357" s="2">
        <v>45767</v>
      </c>
      <c r="AB357" s="1">
        <v>3</v>
      </c>
      <c r="AC357" s="1" t="s">
        <v>42</v>
      </c>
    </row>
    <row r="358" spans="1:29">
      <c r="A358" s="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c r="P358" s="1">
        <f t="shared" si="30"/>
        <v>6080</v>
      </c>
      <c r="Q358" s="1">
        <v>0</v>
      </c>
      <c r="R358" s="1">
        <f t="shared" si="31"/>
        <v>0</v>
      </c>
      <c r="S358" s="1">
        <f t="shared" si="32"/>
        <v>6080</v>
      </c>
      <c r="T358" s="1">
        <v>0.48</v>
      </c>
      <c r="U358" s="1">
        <f t="shared" si="33"/>
        <v>2918.4</v>
      </c>
      <c r="V358" s="1">
        <f t="shared" si="34"/>
        <v>3161.6</v>
      </c>
      <c r="W358" s="4">
        <f t="shared" si="35"/>
        <v>0.52</v>
      </c>
      <c r="X358" s="1" t="s">
        <v>56</v>
      </c>
      <c r="Y358" s="1" t="s">
        <v>81</v>
      </c>
      <c r="Z358" s="1" t="s">
        <v>41</v>
      </c>
      <c r="AA358" s="2">
        <v>45766</v>
      </c>
      <c r="AB358" s="1">
        <v>3</v>
      </c>
      <c r="AC358" s="1" t="s">
        <v>42</v>
      </c>
    </row>
    <row r="359" spans="1:29">
      <c r="A359" s="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c r="P359" s="1">
        <f t="shared" si="30"/>
        <v>169290</v>
      </c>
      <c r="Q359" s="1">
        <v>10</v>
      </c>
      <c r="R359" s="1">
        <f t="shared" si="31"/>
        <v>16929</v>
      </c>
      <c r="S359" s="1">
        <f t="shared" si="32"/>
        <v>152361</v>
      </c>
      <c r="T359" s="1">
        <v>0.57999999999999996</v>
      </c>
      <c r="U359" s="1">
        <f t="shared" si="33"/>
        <v>88369.37999999999</v>
      </c>
      <c r="V359" s="1">
        <f t="shared" si="34"/>
        <v>63991.62000000001</v>
      </c>
      <c r="W359" s="4">
        <f t="shared" si="35"/>
        <v>0.42000000000000004</v>
      </c>
      <c r="X359" s="1" t="s">
        <v>39</v>
      </c>
      <c r="Y359" s="1" t="s">
        <v>40</v>
      </c>
      <c r="Z359" s="1" t="s">
        <v>41</v>
      </c>
      <c r="AA359" s="2">
        <v>45767</v>
      </c>
      <c r="AB359" s="1">
        <v>4</v>
      </c>
      <c r="AC359" s="1" t="s">
        <v>42</v>
      </c>
    </row>
    <row r="360" spans="1:29">
      <c r="A360" s="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c r="P360" s="1">
        <f t="shared" si="30"/>
        <v>6840</v>
      </c>
      <c r="Q360" s="1">
        <v>5</v>
      </c>
      <c r="R360" s="1">
        <f t="shared" si="31"/>
        <v>342</v>
      </c>
      <c r="S360" s="1">
        <f t="shared" si="32"/>
        <v>6498</v>
      </c>
      <c r="T360" s="1">
        <v>0.48</v>
      </c>
      <c r="U360" s="1">
        <f t="shared" si="33"/>
        <v>3119.04</v>
      </c>
      <c r="V360" s="1">
        <f t="shared" si="34"/>
        <v>3378.96</v>
      </c>
      <c r="W360" s="4">
        <f t="shared" si="35"/>
        <v>0.52</v>
      </c>
      <c r="X360" s="1" t="s">
        <v>39</v>
      </c>
      <c r="Y360" s="1" t="s">
        <v>40</v>
      </c>
      <c r="Z360" s="1" t="s">
        <v>22</v>
      </c>
      <c r="AA360" s="1"/>
      <c r="AB360" s="1"/>
      <c r="AC360" s="1" t="s">
        <v>93</v>
      </c>
    </row>
    <row r="361" spans="1:29">
      <c r="A361" s="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c r="P361" s="1">
        <f t="shared" si="30"/>
        <v>1720</v>
      </c>
      <c r="Q361" s="1">
        <v>0</v>
      </c>
      <c r="R361" s="1">
        <f t="shared" si="31"/>
        <v>0</v>
      </c>
      <c r="S361" s="1">
        <f t="shared" si="32"/>
        <v>1720</v>
      </c>
      <c r="T361" s="1">
        <v>0.35</v>
      </c>
      <c r="U361" s="1">
        <f t="shared" si="33"/>
        <v>602</v>
      </c>
      <c r="V361" s="1">
        <f t="shared" si="34"/>
        <v>1118</v>
      </c>
      <c r="W361" s="4">
        <f t="shared" si="35"/>
        <v>0.65</v>
      </c>
      <c r="X361" s="1" t="s">
        <v>50</v>
      </c>
      <c r="Y361" s="1" t="s">
        <v>40</v>
      </c>
      <c r="Z361" s="1" t="s">
        <v>120</v>
      </c>
      <c r="AA361" s="1"/>
      <c r="AB361" s="1"/>
      <c r="AC361" s="1" t="s">
        <v>42</v>
      </c>
    </row>
    <row r="362" spans="1:29">
      <c r="A362" s="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c r="P362" s="1">
        <f t="shared" si="30"/>
        <v>4950</v>
      </c>
      <c r="Q362" s="1">
        <v>25</v>
      </c>
      <c r="R362" s="1">
        <f t="shared" si="31"/>
        <v>1237.5</v>
      </c>
      <c r="S362" s="1">
        <f t="shared" si="32"/>
        <v>3712.5</v>
      </c>
      <c r="T362" s="1">
        <v>0.35</v>
      </c>
      <c r="U362" s="1">
        <f t="shared" si="33"/>
        <v>1299.375</v>
      </c>
      <c r="V362" s="1">
        <f t="shared" si="34"/>
        <v>2413.125</v>
      </c>
      <c r="W362" s="4">
        <f t="shared" si="35"/>
        <v>0.65</v>
      </c>
      <c r="X362" s="1" t="s">
        <v>92</v>
      </c>
      <c r="Y362" s="1" t="s">
        <v>57</v>
      </c>
      <c r="Z362" s="1" t="s">
        <v>41</v>
      </c>
      <c r="AA362" s="2">
        <v>45769</v>
      </c>
      <c r="AB362" s="1">
        <v>4</v>
      </c>
      <c r="AC362" s="1" t="s">
        <v>42</v>
      </c>
    </row>
    <row r="363" spans="1:29">
      <c r="A363" s="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c r="P363" s="1">
        <f t="shared" si="30"/>
        <v>265800</v>
      </c>
      <c r="Q363" s="1">
        <v>10</v>
      </c>
      <c r="R363" s="1">
        <f t="shared" si="31"/>
        <v>26580</v>
      </c>
      <c r="S363" s="1">
        <f t="shared" si="32"/>
        <v>239220</v>
      </c>
      <c r="T363" s="1">
        <v>0.57999999999999996</v>
      </c>
      <c r="U363" s="1">
        <f t="shared" si="33"/>
        <v>138747.59999999998</v>
      </c>
      <c r="V363" s="1">
        <f t="shared" si="34"/>
        <v>100472.40000000002</v>
      </c>
      <c r="W363" s="4">
        <f t="shared" si="35"/>
        <v>0.4200000000000001</v>
      </c>
      <c r="X363" s="1" t="s">
        <v>92</v>
      </c>
      <c r="Y363" s="1" t="s">
        <v>72</v>
      </c>
      <c r="Z363" s="1" t="s">
        <v>66</v>
      </c>
      <c r="AA363" s="1"/>
      <c r="AB363" s="1"/>
      <c r="AC363" s="1" t="s">
        <v>42</v>
      </c>
    </row>
    <row r="364" spans="1:29">
      <c r="A364" s="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c r="P364" s="1">
        <f t="shared" si="30"/>
        <v>19050</v>
      </c>
      <c r="Q364" s="1">
        <v>25</v>
      </c>
      <c r="R364" s="1">
        <f t="shared" si="31"/>
        <v>4762.5</v>
      </c>
      <c r="S364" s="1">
        <f t="shared" si="32"/>
        <v>14287.5</v>
      </c>
      <c r="T364" s="1">
        <v>0.47</v>
      </c>
      <c r="U364" s="1">
        <f t="shared" si="33"/>
        <v>6715.125</v>
      </c>
      <c r="V364" s="1">
        <f t="shared" si="34"/>
        <v>7572.375</v>
      </c>
      <c r="W364" s="4">
        <f t="shared" si="35"/>
        <v>0.53</v>
      </c>
      <c r="X364" s="1" t="s">
        <v>50</v>
      </c>
      <c r="Y364" s="1" t="s">
        <v>57</v>
      </c>
      <c r="Z364" s="1" t="s">
        <v>51</v>
      </c>
      <c r="AA364" s="2">
        <v>45771</v>
      </c>
      <c r="AB364" s="1"/>
      <c r="AC364" s="1" t="s">
        <v>42</v>
      </c>
    </row>
    <row r="365" spans="1:29">
      <c r="A365" s="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c r="P365" s="1">
        <f t="shared" si="30"/>
        <v>800</v>
      </c>
      <c r="Q365" s="1">
        <v>30</v>
      </c>
      <c r="R365" s="1">
        <f t="shared" si="31"/>
        <v>240</v>
      </c>
      <c r="S365" s="1">
        <f t="shared" si="32"/>
        <v>560</v>
      </c>
      <c r="T365" s="1">
        <v>0.62</v>
      </c>
      <c r="U365" s="1">
        <f t="shared" si="33"/>
        <v>347.2</v>
      </c>
      <c r="V365" s="1">
        <f t="shared" si="34"/>
        <v>212.8</v>
      </c>
      <c r="W365" s="4">
        <f t="shared" si="35"/>
        <v>0.38</v>
      </c>
      <c r="X365" s="1" t="s">
        <v>50</v>
      </c>
      <c r="Y365" s="1" t="s">
        <v>72</v>
      </c>
      <c r="Z365" s="1" t="s">
        <v>22</v>
      </c>
      <c r="AA365" s="1"/>
      <c r="AB365" s="1"/>
      <c r="AC365" s="1" t="s">
        <v>93</v>
      </c>
    </row>
    <row r="366" spans="1:29">
      <c r="A366" s="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c r="P366" s="1">
        <f t="shared" si="30"/>
        <v>13050</v>
      </c>
      <c r="Q366" s="1">
        <v>10</v>
      </c>
      <c r="R366" s="1">
        <f t="shared" si="31"/>
        <v>1305</v>
      </c>
      <c r="S366" s="1">
        <f t="shared" si="32"/>
        <v>11745</v>
      </c>
      <c r="T366" s="1">
        <v>0.47</v>
      </c>
      <c r="U366" s="1">
        <f t="shared" si="33"/>
        <v>5520.15</v>
      </c>
      <c r="V366" s="1">
        <f t="shared" si="34"/>
        <v>6224.85</v>
      </c>
      <c r="W366" s="4">
        <f t="shared" si="35"/>
        <v>0.53</v>
      </c>
      <c r="X366" s="1" t="s">
        <v>65</v>
      </c>
      <c r="Y366" s="1" t="s">
        <v>72</v>
      </c>
      <c r="Z366" s="1" t="s">
        <v>41</v>
      </c>
      <c r="AA366" s="2">
        <v>45772</v>
      </c>
      <c r="AB366" s="1">
        <v>4</v>
      </c>
      <c r="AC366" s="1" t="s">
        <v>42</v>
      </c>
    </row>
    <row r="367" spans="1:29">
      <c r="A367" s="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c r="P367" s="1">
        <f t="shared" si="30"/>
        <v>18950</v>
      </c>
      <c r="Q367" s="1">
        <v>10</v>
      </c>
      <c r="R367" s="1">
        <f t="shared" si="31"/>
        <v>1895</v>
      </c>
      <c r="S367" s="1">
        <f t="shared" si="32"/>
        <v>17055</v>
      </c>
      <c r="T367" s="1">
        <v>0.48</v>
      </c>
      <c r="U367" s="1">
        <f t="shared" si="33"/>
        <v>8186.4</v>
      </c>
      <c r="V367" s="1">
        <f t="shared" si="34"/>
        <v>8868.6</v>
      </c>
      <c r="W367" s="4">
        <f t="shared" si="35"/>
        <v>0.52</v>
      </c>
      <c r="X367" s="1" t="s">
        <v>65</v>
      </c>
      <c r="Y367" s="1" t="s">
        <v>72</v>
      </c>
      <c r="Z367" s="1" t="s">
        <v>22</v>
      </c>
      <c r="AA367" s="1"/>
      <c r="AB367" s="1"/>
      <c r="AC367" s="1" t="s">
        <v>93</v>
      </c>
    </row>
    <row r="368" spans="1:29">
      <c r="A368" s="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c r="P368" s="1">
        <f t="shared" si="30"/>
        <v>5790</v>
      </c>
      <c r="Q368" s="1">
        <v>0</v>
      </c>
      <c r="R368" s="1">
        <f t="shared" si="31"/>
        <v>0</v>
      </c>
      <c r="S368" s="1">
        <f t="shared" si="32"/>
        <v>5790</v>
      </c>
      <c r="T368" s="1">
        <v>0.5</v>
      </c>
      <c r="U368" s="1">
        <f t="shared" si="33"/>
        <v>2895</v>
      </c>
      <c r="V368" s="1">
        <f t="shared" si="34"/>
        <v>2895</v>
      </c>
      <c r="W368" s="4">
        <f t="shared" si="35"/>
        <v>0.5</v>
      </c>
      <c r="X368" s="1" t="s">
        <v>50</v>
      </c>
      <c r="Y368" s="1" t="s">
        <v>72</v>
      </c>
      <c r="Z368" s="1" t="s">
        <v>66</v>
      </c>
      <c r="AA368" s="1"/>
      <c r="AB368" s="1"/>
      <c r="AC368" s="1" t="s">
        <v>42</v>
      </c>
    </row>
    <row r="369" spans="1:29">
      <c r="A369" s="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c r="P369" s="1">
        <f t="shared" si="30"/>
        <v>9350</v>
      </c>
      <c r="Q369" s="1">
        <v>15</v>
      </c>
      <c r="R369" s="1">
        <f t="shared" si="31"/>
        <v>1402.5</v>
      </c>
      <c r="S369" s="1">
        <f t="shared" si="32"/>
        <v>7947.5</v>
      </c>
      <c r="T369" s="1">
        <v>0.45</v>
      </c>
      <c r="U369" s="1">
        <f t="shared" si="33"/>
        <v>3576.375</v>
      </c>
      <c r="V369" s="1">
        <f t="shared" si="34"/>
        <v>4371.125</v>
      </c>
      <c r="W369" s="4">
        <f t="shared" si="35"/>
        <v>0.55000000000000004</v>
      </c>
      <c r="X369" s="1" t="s">
        <v>50</v>
      </c>
      <c r="Y369" s="1" t="s">
        <v>72</v>
      </c>
      <c r="Z369" s="1" t="s">
        <v>41</v>
      </c>
      <c r="AA369" s="2">
        <v>45774</v>
      </c>
      <c r="AB369" s="1">
        <v>4</v>
      </c>
      <c r="AC369" s="1" t="s">
        <v>42</v>
      </c>
    </row>
    <row r="370" spans="1:29">
      <c r="A370" s="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c r="P370" s="1">
        <f t="shared" si="30"/>
        <v>3160</v>
      </c>
      <c r="Q370" s="1">
        <v>0</v>
      </c>
      <c r="R370" s="1">
        <f t="shared" si="31"/>
        <v>0</v>
      </c>
      <c r="S370" s="1">
        <f t="shared" si="32"/>
        <v>3160</v>
      </c>
      <c r="T370" s="1">
        <v>0.62</v>
      </c>
      <c r="U370" s="1">
        <f t="shared" si="33"/>
        <v>1959.2</v>
      </c>
      <c r="V370" s="1">
        <f t="shared" si="34"/>
        <v>1200.8</v>
      </c>
      <c r="W370" s="4">
        <f t="shared" si="35"/>
        <v>0.38</v>
      </c>
      <c r="X370" s="1" t="s">
        <v>92</v>
      </c>
      <c r="Y370" s="1" t="s">
        <v>40</v>
      </c>
      <c r="Z370" s="1" t="s">
        <v>41</v>
      </c>
      <c r="AA370" s="2">
        <v>45776</v>
      </c>
      <c r="AB370" s="1">
        <v>5</v>
      </c>
      <c r="AC370" s="1" t="s">
        <v>42</v>
      </c>
    </row>
    <row r="371" spans="1:29">
      <c r="A371" s="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c r="P371" s="1">
        <f t="shared" si="30"/>
        <v>3360</v>
      </c>
      <c r="Q371" s="1">
        <v>20</v>
      </c>
      <c r="R371" s="1">
        <f t="shared" si="31"/>
        <v>672</v>
      </c>
      <c r="S371" s="1">
        <f t="shared" si="32"/>
        <v>2688</v>
      </c>
      <c r="T371" s="1">
        <v>0.48</v>
      </c>
      <c r="U371" s="1">
        <f t="shared" si="33"/>
        <v>1290.24</v>
      </c>
      <c r="V371" s="1">
        <f t="shared" si="34"/>
        <v>1397.76</v>
      </c>
      <c r="W371" s="4">
        <f t="shared" si="35"/>
        <v>0.52</v>
      </c>
      <c r="X371" s="1" t="s">
        <v>50</v>
      </c>
      <c r="Y371" s="1" t="s">
        <v>40</v>
      </c>
      <c r="Z371" s="1" t="s">
        <v>22</v>
      </c>
      <c r="AA371" s="1"/>
      <c r="AB371" s="1"/>
      <c r="AC371" s="1" t="s">
        <v>93</v>
      </c>
    </row>
    <row r="372" spans="1:29">
      <c r="A372" s="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c r="P372" s="1">
        <f t="shared" si="30"/>
        <v>6680</v>
      </c>
      <c r="Q372" s="1">
        <v>0</v>
      </c>
      <c r="R372" s="1">
        <f t="shared" si="31"/>
        <v>0</v>
      </c>
      <c r="S372" s="1">
        <f t="shared" si="32"/>
        <v>6680</v>
      </c>
      <c r="T372" s="1">
        <v>0.48</v>
      </c>
      <c r="U372" s="1">
        <f t="shared" si="33"/>
        <v>3206.4</v>
      </c>
      <c r="V372" s="1">
        <f t="shared" si="34"/>
        <v>3473.6</v>
      </c>
      <c r="W372" s="4">
        <f t="shared" si="35"/>
        <v>0.52</v>
      </c>
      <c r="X372" s="1" t="s">
        <v>39</v>
      </c>
      <c r="Y372" s="1" t="s">
        <v>40</v>
      </c>
      <c r="Z372" s="1" t="s">
        <v>41</v>
      </c>
      <c r="AA372" s="2">
        <v>45772</v>
      </c>
      <c r="AB372" s="1">
        <v>5</v>
      </c>
      <c r="AC372" s="1" t="s">
        <v>42</v>
      </c>
    </row>
    <row r="373" spans="1:29">
      <c r="A373" s="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c r="P373" s="1">
        <f t="shared" si="30"/>
        <v>32370</v>
      </c>
      <c r="Q373" s="1">
        <v>0</v>
      </c>
      <c r="R373" s="1">
        <f t="shared" si="31"/>
        <v>0</v>
      </c>
      <c r="S373" s="1">
        <f t="shared" si="32"/>
        <v>32370</v>
      </c>
      <c r="T373" s="1">
        <v>0.52</v>
      </c>
      <c r="U373" s="1">
        <f t="shared" si="33"/>
        <v>16832.400000000001</v>
      </c>
      <c r="V373" s="1">
        <f t="shared" si="34"/>
        <v>15537.599999999999</v>
      </c>
      <c r="W373" s="4">
        <f t="shared" si="35"/>
        <v>0.48</v>
      </c>
      <c r="X373" s="1" t="s">
        <v>65</v>
      </c>
      <c r="Y373" s="1" t="s">
        <v>57</v>
      </c>
      <c r="Z373" s="1" t="s">
        <v>22</v>
      </c>
      <c r="AA373" s="1"/>
      <c r="AB373" s="1"/>
      <c r="AC373" s="1" t="s">
        <v>93</v>
      </c>
    </row>
    <row r="374" spans="1:29">
      <c r="A374" s="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c r="P374" s="1">
        <f t="shared" si="30"/>
        <v>38550</v>
      </c>
      <c r="Q374" s="1">
        <v>5</v>
      </c>
      <c r="R374" s="1">
        <f t="shared" si="31"/>
        <v>1927.5</v>
      </c>
      <c r="S374" s="1">
        <f t="shared" si="32"/>
        <v>36622.5</v>
      </c>
      <c r="T374" s="1">
        <v>0.48</v>
      </c>
      <c r="U374" s="1">
        <f t="shared" si="33"/>
        <v>17578.8</v>
      </c>
      <c r="V374" s="1">
        <f t="shared" si="34"/>
        <v>19043.7</v>
      </c>
      <c r="W374" s="4">
        <f t="shared" si="35"/>
        <v>0.52</v>
      </c>
      <c r="X374" s="1" t="s">
        <v>50</v>
      </c>
      <c r="Y374" s="1" t="s">
        <v>81</v>
      </c>
      <c r="Z374" s="1" t="s">
        <v>41</v>
      </c>
      <c r="AA374" s="2">
        <v>45778</v>
      </c>
      <c r="AB374" s="1">
        <v>3</v>
      </c>
      <c r="AC374" s="1" t="s">
        <v>42</v>
      </c>
    </row>
    <row r="375" spans="1:29">
      <c r="A375" s="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c r="P375" s="1">
        <f t="shared" si="30"/>
        <v>1560</v>
      </c>
      <c r="Q375" s="1">
        <v>10</v>
      </c>
      <c r="R375" s="1">
        <f t="shared" si="31"/>
        <v>156</v>
      </c>
      <c r="S375" s="1">
        <f t="shared" si="32"/>
        <v>1404</v>
      </c>
      <c r="T375" s="1">
        <v>0.35</v>
      </c>
      <c r="U375" s="1">
        <f t="shared" si="33"/>
        <v>491.4</v>
      </c>
      <c r="V375" s="1">
        <f t="shared" si="34"/>
        <v>912.6</v>
      </c>
      <c r="W375" s="4">
        <f t="shared" si="35"/>
        <v>0.65</v>
      </c>
      <c r="X375" s="1" t="s">
        <v>104</v>
      </c>
      <c r="Y375" s="1" t="s">
        <v>57</v>
      </c>
      <c r="Z375" s="1" t="s">
        <v>41</v>
      </c>
      <c r="AA375" s="2">
        <v>45775</v>
      </c>
      <c r="AB375" s="1">
        <v>4</v>
      </c>
      <c r="AC375" s="1" t="s">
        <v>42</v>
      </c>
    </row>
    <row r="376" spans="1:29">
      <c r="A376" s="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c r="P376" s="1">
        <f t="shared" si="30"/>
        <v>4860</v>
      </c>
      <c r="Q376" s="1">
        <v>10</v>
      </c>
      <c r="R376" s="1">
        <f t="shared" si="31"/>
        <v>486</v>
      </c>
      <c r="S376" s="1">
        <f t="shared" si="32"/>
        <v>4374</v>
      </c>
      <c r="T376" s="1">
        <v>0.52</v>
      </c>
      <c r="U376" s="1">
        <f t="shared" si="33"/>
        <v>2274.48</v>
      </c>
      <c r="V376" s="1">
        <f t="shared" si="34"/>
        <v>2099.52</v>
      </c>
      <c r="W376" s="4">
        <f t="shared" si="35"/>
        <v>0.48</v>
      </c>
      <c r="X376" s="1" t="s">
        <v>56</v>
      </c>
      <c r="Y376" s="1" t="s">
        <v>81</v>
      </c>
      <c r="Z376" s="1" t="s">
        <v>41</v>
      </c>
      <c r="AA376" s="2">
        <v>45780</v>
      </c>
      <c r="AB376" s="1">
        <v>5</v>
      </c>
      <c r="AC376" s="1" t="s">
        <v>42</v>
      </c>
    </row>
    <row r="377" spans="1:29">
      <c r="A377" s="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c r="P377" s="1">
        <f t="shared" si="30"/>
        <v>5550</v>
      </c>
      <c r="Q377" s="1">
        <v>0</v>
      </c>
      <c r="R377" s="1">
        <f t="shared" si="31"/>
        <v>0</v>
      </c>
      <c r="S377" s="1">
        <f t="shared" si="32"/>
        <v>5550</v>
      </c>
      <c r="T377" s="1">
        <v>0.57999999999999996</v>
      </c>
      <c r="U377" s="1">
        <f t="shared" si="33"/>
        <v>3219</v>
      </c>
      <c r="V377" s="1">
        <f t="shared" si="34"/>
        <v>2331</v>
      </c>
      <c r="W377" s="4">
        <f t="shared" si="35"/>
        <v>0.42</v>
      </c>
      <c r="X377" s="1" t="s">
        <v>147</v>
      </c>
      <c r="Y377" s="1" t="s">
        <v>40</v>
      </c>
      <c r="Z377" s="1" t="s">
        <v>66</v>
      </c>
      <c r="AA377" s="1"/>
      <c r="AB377" s="1"/>
      <c r="AC377" s="1" t="s">
        <v>42</v>
      </c>
    </row>
    <row r="378" spans="1:29">
      <c r="A378" s="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c r="P378" s="1">
        <f t="shared" si="30"/>
        <v>7740</v>
      </c>
      <c r="Q378" s="1">
        <v>30</v>
      </c>
      <c r="R378" s="1">
        <f t="shared" si="31"/>
        <v>2322</v>
      </c>
      <c r="S378" s="1">
        <f t="shared" si="32"/>
        <v>5418</v>
      </c>
      <c r="T378" s="1">
        <v>0.45</v>
      </c>
      <c r="U378" s="1">
        <f t="shared" si="33"/>
        <v>2438.1</v>
      </c>
      <c r="V378" s="1">
        <f t="shared" si="34"/>
        <v>2979.9</v>
      </c>
      <c r="W378" s="4">
        <f t="shared" si="35"/>
        <v>0.55000000000000004</v>
      </c>
      <c r="X378" s="1" t="s">
        <v>104</v>
      </c>
      <c r="Y378" s="1" t="s">
        <v>72</v>
      </c>
      <c r="Z378" s="1" t="s">
        <v>120</v>
      </c>
      <c r="AA378" s="1"/>
      <c r="AB378" s="1"/>
      <c r="AC378" s="1" t="s">
        <v>42</v>
      </c>
    </row>
    <row r="379" spans="1:29">
      <c r="A379" s="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c r="P379" s="1">
        <f t="shared" si="30"/>
        <v>700</v>
      </c>
      <c r="Q379" s="1">
        <v>10</v>
      </c>
      <c r="R379" s="1">
        <f t="shared" si="31"/>
        <v>70</v>
      </c>
      <c r="S379" s="1">
        <f t="shared" si="32"/>
        <v>630</v>
      </c>
      <c r="T379" s="1">
        <v>0.62</v>
      </c>
      <c r="U379" s="1">
        <f t="shared" si="33"/>
        <v>390.6</v>
      </c>
      <c r="V379" s="1">
        <f t="shared" si="34"/>
        <v>239.39999999999998</v>
      </c>
      <c r="W379" s="4">
        <f t="shared" si="35"/>
        <v>0.37999999999999995</v>
      </c>
      <c r="X379" s="1" t="s">
        <v>104</v>
      </c>
      <c r="Y379" s="1" t="s">
        <v>81</v>
      </c>
      <c r="Z379" s="1" t="s">
        <v>66</v>
      </c>
      <c r="AA379" s="1"/>
      <c r="AB379" s="1"/>
      <c r="AC379" s="1" t="s">
        <v>42</v>
      </c>
    </row>
    <row r="380" spans="1:29">
      <c r="A380" s="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c r="P380" s="1">
        <f t="shared" si="30"/>
        <v>36200</v>
      </c>
      <c r="Q380" s="1">
        <v>15</v>
      </c>
      <c r="R380" s="1">
        <f t="shared" si="31"/>
        <v>5430</v>
      </c>
      <c r="S380" s="1">
        <f t="shared" si="32"/>
        <v>30770</v>
      </c>
      <c r="T380" s="1">
        <v>0.52</v>
      </c>
      <c r="U380" s="1">
        <f t="shared" si="33"/>
        <v>16000.400000000001</v>
      </c>
      <c r="V380" s="1">
        <f t="shared" si="34"/>
        <v>14769.599999999999</v>
      </c>
      <c r="W380" s="4">
        <f t="shared" si="35"/>
        <v>0.47999999999999993</v>
      </c>
      <c r="X380" s="1" t="s">
        <v>65</v>
      </c>
      <c r="Y380" s="1" t="s">
        <v>57</v>
      </c>
      <c r="Z380" s="1" t="s">
        <v>66</v>
      </c>
      <c r="AA380" s="1"/>
      <c r="AB380" s="1"/>
      <c r="AC380" s="1" t="s">
        <v>42</v>
      </c>
    </row>
    <row r="381" spans="1:29">
      <c r="A381" s="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c r="P381" s="1">
        <f t="shared" si="30"/>
        <v>25170</v>
      </c>
      <c r="Q381" s="1">
        <v>0</v>
      </c>
      <c r="R381" s="1">
        <f t="shared" si="31"/>
        <v>0</v>
      </c>
      <c r="S381" s="1">
        <f t="shared" si="32"/>
        <v>25170</v>
      </c>
      <c r="T381" s="1">
        <v>0.48</v>
      </c>
      <c r="U381" s="1">
        <f t="shared" si="33"/>
        <v>12081.6</v>
      </c>
      <c r="V381" s="1">
        <f t="shared" si="34"/>
        <v>13088.4</v>
      </c>
      <c r="W381" s="4">
        <f t="shared" si="35"/>
        <v>0.52</v>
      </c>
      <c r="X381" s="1" t="s">
        <v>65</v>
      </c>
      <c r="Y381" s="1" t="s">
        <v>81</v>
      </c>
      <c r="Z381" s="1" t="s">
        <v>41</v>
      </c>
      <c r="AA381" s="2">
        <v>45781</v>
      </c>
      <c r="AB381" s="1">
        <v>4</v>
      </c>
      <c r="AC381" s="1" t="s">
        <v>42</v>
      </c>
    </row>
    <row r="382" spans="1:29">
      <c r="A382" s="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c r="P382" s="1">
        <f t="shared" si="30"/>
        <v>8940</v>
      </c>
      <c r="Q382" s="1">
        <v>0</v>
      </c>
      <c r="R382" s="1">
        <f t="shared" si="31"/>
        <v>0</v>
      </c>
      <c r="S382" s="1">
        <f t="shared" si="32"/>
        <v>8940</v>
      </c>
      <c r="T382" s="1">
        <v>0.48</v>
      </c>
      <c r="U382" s="1">
        <f t="shared" si="33"/>
        <v>4291.2</v>
      </c>
      <c r="V382" s="1">
        <f t="shared" si="34"/>
        <v>4648.8</v>
      </c>
      <c r="W382" s="4">
        <f t="shared" si="35"/>
        <v>0.52</v>
      </c>
      <c r="X382" s="1" t="s">
        <v>104</v>
      </c>
      <c r="Y382" s="1" t="s">
        <v>81</v>
      </c>
      <c r="Z382" s="1" t="s">
        <v>51</v>
      </c>
      <c r="AA382" s="2">
        <v>45782</v>
      </c>
      <c r="AB382" s="1"/>
      <c r="AC382" s="1" t="s">
        <v>42</v>
      </c>
    </row>
    <row r="383" spans="1:29">
      <c r="A383" s="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c r="P383" s="1">
        <f t="shared" si="30"/>
        <v>358040</v>
      </c>
      <c r="Q383" s="1">
        <v>0</v>
      </c>
      <c r="R383" s="1">
        <f t="shared" si="31"/>
        <v>0</v>
      </c>
      <c r="S383" s="1">
        <f t="shared" si="32"/>
        <v>358040</v>
      </c>
      <c r="T383" s="1">
        <v>0.57999999999999996</v>
      </c>
      <c r="U383" s="1">
        <f t="shared" si="33"/>
        <v>207663.19999999998</v>
      </c>
      <c r="V383" s="1">
        <f t="shared" si="34"/>
        <v>150376.80000000002</v>
      </c>
      <c r="W383" s="4">
        <f t="shared" si="35"/>
        <v>0.42000000000000004</v>
      </c>
      <c r="X383" s="1" t="s">
        <v>56</v>
      </c>
      <c r="Y383" s="1" t="s">
        <v>40</v>
      </c>
      <c r="Z383" s="1" t="s">
        <v>41</v>
      </c>
      <c r="AA383" s="2">
        <v>45776</v>
      </c>
      <c r="AB383" s="1">
        <v>4</v>
      </c>
      <c r="AC383" s="1" t="s">
        <v>42</v>
      </c>
    </row>
    <row r="384" spans="1:29">
      <c r="A384" s="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c r="P384" s="1">
        <f t="shared" si="30"/>
        <v>30800</v>
      </c>
      <c r="Q384" s="1">
        <v>20</v>
      </c>
      <c r="R384" s="1">
        <f t="shared" si="31"/>
        <v>6160</v>
      </c>
      <c r="S384" s="1">
        <f t="shared" si="32"/>
        <v>24640</v>
      </c>
      <c r="T384" s="1">
        <v>0.48</v>
      </c>
      <c r="U384" s="1">
        <f t="shared" si="33"/>
        <v>11827.199999999999</v>
      </c>
      <c r="V384" s="1">
        <f t="shared" si="34"/>
        <v>12812.800000000001</v>
      </c>
      <c r="W384" s="4">
        <f t="shared" si="35"/>
        <v>0.52</v>
      </c>
      <c r="X384" s="1" t="s">
        <v>147</v>
      </c>
      <c r="Y384" s="1" t="s">
        <v>40</v>
      </c>
      <c r="Z384" s="1" t="s">
        <v>41</v>
      </c>
      <c r="AA384" s="2">
        <v>45779</v>
      </c>
      <c r="AB384" s="1">
        <v>5</v>
      </c>
      <c r="AC384" s="1" t="s">
        <v>42</v>
      </c>
    </row>
    <row r="385" spans="1:29">
      <c r="A385" s="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c r="P385" s="1">
        <f t="shared" si="30"/>
        <v>860</v>
      </c>
      <c r="Q385" s="1">
        <v>5</v>
      </c>
      <c r="R385" s="1">
        <f t="shared" si="31"/>
        <v>43</v>
      </c>
      <c r="S385" s="1">
        <f t="shared" si="32"/>
        <v>817</v>
      </c>
      <c r="T385" s="1">
        <v>0.62</v>
      </c>
      <c r="U385" s="1">
        <f t="shared" si="33"/>
        <v>506.54</v>
      </c>
      <c r="V385" s="1">
        <f t="shared" si="34"/>
        <v>310.45999999999998</v>
      </c>
      <c r="W385" s="4">
        <f t="shared" si="35"/>
        <v>0.37999999999999995</v>
      </c>
      <c r="X385" s="1" t="s">
        <v>50</v>
      </c>
      <c r="Y385" s="1" t="s">
        <v>72</v>
      </c>
      <c r="Z385" s="1" t="s">
        <v>22</v>
      </c>
      <c r="AA385" s="1"/>
      <c r="AB385" s="1"/>
      <c r="AC385" s="1" t="s">
        <v>93</v>
      </c>
    </row>
    <row r="386" spans="1:29">
      <c r="A386" s="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c r="P386" s="1">
        <f t="shared" si="30"/>
        <v>140500</v>
      </c>
      <c r="Q386" s="1">
        <v>10</v>
      </c>
      <c r="R386" s="1">
        <f t="shared" si="31"/>
        <v>14050</v>
      </c>
      <c r="S386" s="1">
        <f t="shared" si="32"/>
        <v>126450</v>
      </c>
      <c r="T386" s="1">
        <v>0.57999999999999996</v>
      </c>
      <c r="U386" s="1">
        <f t="shared" si="33"/>
        <v>73341</v>
      </c>
      <c r="V386" s="1">
        <f t="shared" si="34"/>
        <v>53109</v>
      </c>
      <c r="W386" s="4">
        <f t="shared" si="35"/>
        <v>0.42</v>
      </c>
      <c r="X386" s="1" t="s">
        <v>147</v>
      </c>
      <c r="Y386" s="1" t="s">
        <v>72</v>
      </c>
      <c r="Z386" s="1" t="s">
        <v>120</v>
      </c>
      <c r="AA386" s="1"/>
      <c r="AB386" s="1"/>
      <c r="AC386" s="1" t="s">
        <v>42</v>
      </c>
    </row>
    <row r="387" spans="1:29">
      <c r="A387" s="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c r="P387" s="1">
        <f t="shared" ref="P387:P450" si="36">PRODUCT(N387,O387)</f>
        <v>5250</v>
      </c>
      <c r="Q387" s="1">
        <v>15</v>
      </c>
      <c r="R387" s="1">
        <f t="shared" ref="R387:R450" si="37">P387*(Q387/100)</f>
        <v>787.5</v>
      </c>
      <c r="S387" s="1">
        <f t="shared" ref="S387:S450" si="38">P387-R387</f>
        <v>4462.5</v>
      </c>
      <c r="T387" s="1">
        <v>0.5</v>
      </c>
      <c r="U387" s="1">
        <f t="shared" ref="U387:U450" si="39">S387*T387</f>
        <v>2231.25</v>
      </c>
      <c r="V387" s="1">
        <f t="shared" ref="V387:V450" si="40">S387-U387</f>
        <v>2231.25</v>
      </c>
      <c r="W387" s="4">
        <f t="shared" ref="W387:W450" si="41">(V387/S387)</f>
        <v>0.5</v>
      </c>
      <c r="X387" s="1" t="s">
        <v>50</v>
      </c>
      <c r="Y387" s="1" t="s">
        <v>40</v>
      </c>
      <c r="Z387" s="1" t="s">
        <v>41</v>
      </c>
      <c r="AA387" s="2">
        <v>45783</v>
      </c>
      <c r="AB387" s="1">
        <v>3</v>
      </c>
      <c r="AC387" s="1" t="s">
        <v>42</v>
      </c>
    </row>
    <row r="388" spans="1:29">
      <c r="A388" s="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c r="P388" s="1">
        <f t="shared" si="36"/>
        <v>205280</v>
      </c>
      <c r="Q388" s="1">
        <v>15</v>
      </c>
      <c r="R388" s="1">
        <f t="shared" si="37"/>
        <v>30792</v>
      </c>
      <c r="S388" s="1">
        <f t="shared" si="38"/>
        <v>174488</v>
      </c>
      <c r="T388" s="1">
        <v>0.57999999999999996</v>
      </c>
      <c r="U388" s="1">
        <f t="shared" si="39"/>
        <v>101203.04</v>
      </c>
      <c r="V388" s="1">
        <f t="shared" si="40"/>
        <v>73284.960000000006</v>
      </c>
      <c r="W388" s="4">
        <f t="shared" si="41"/>
        <v>0.42000000000000004</v>
      </c>
      <c r="X388" s="1" t="s">
        <v>147</v>
      </c>
      <c r="Y388" s="1" t="s">
        <v>40</v>
      </c>
      <c r="Z388" s="1" t="s">
        <v>41</v>
      </c>
      <c r="AA388" s="2">
        <v>45780</v>
      </c>
      <c r="AB388" s="1">
        <v>3</v>
      </c>
      <c r="AC388" s="1" t="s">
        <v>42</v>
      </c>
    </row>
    <row r="389" spans="1:29">
      <c r="A389" s="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c r="P389" s="1">
        <f t="shared" si="36"/>
        <v>3480</v>
      </c>
      <c r="Q389" s="1">
        <v>0</v>
      </c>
      <c r="R389" s="1">
        <f t="shared" si="37"/>
        <v>0</v>
      </c>
      <c r="S389" s="1">
        <f t="shared" si="38"/>
        <v>3480</v>
      </c>
      <c r="T389" s="1">
        <v>0.5</v>
      </c>
      <c r="U389" s="1">
        <f t="shared" si="39"/>
        <v>1740</v>
      </c>
      <c r="V389" s="1">
        <f t="shared" si="40"/>
        <v>1740</v>
      </c>
      <c r="W389" s="4">
        <f t="shared" si="41"/>
        <v>0.5</v>
      </c>
      <c r="X389" s="1" t="s">
        <v>39</v>
      </c>
      <c r="Y389" s="1" t="s">
        <v>57</v>
      </c>
      <c r="Z389" s="1" t="s">
        <v>51</v>
      </c>
      <c r="AA389" s="2">
        <v>45782</v>
      </c>
      <c r="AB389" s="1"/>
      <c r="AC389" s="1" t="s">
        <v>42</v>
      </c>
    </row>
    <row r="390" spans="1:29">
      <c r="A390" s="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c r="P390" s="1">
        <f t="shared" si="36"/>
        <v>560</v>
      </c>
      <c r="Q390" s="1">
        <v>25</v>
      </c>
      <c r="R390" s="1">
        <f t="shared" si="37"/>
        <v>140</v>
      </c>
      <c r="S390" s="1">
        <f t="shared" si="38"/>
        <v>420</v>
      </c>
      <c r="T390" s="1">
        <v>0.35</v>
      </c>
      <c r="U390" s="1">
        <f t="shared" si="39"/>
        <v>147</v>
      </c>
      <c r="V390" s="1">
        <f t="shared" si="40"/>
        <v>273</v>
      </c>
      <c r="W390" s="4">
        <f t="shared" si="41"/>
        <v>0.65</v>
      </c>
      <c r="X390" s="1" t="s">
        <v>65</v>
      </c>
      <c r="Y390" s="1" t="s">
        <v>40</v>
      </c>
      <c r="Z390" s="1" t="s">
        <v>22</v>
      </c>
      <c r="AA390" s="1"/>
      <c r="AB390" s="1"/>
      <c r="AC390" s="1" t="s">
        <v>93</v>
      </c>
    </row>
    <row r="391" spans="1:29">
      <c r="A391" s="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c r="P391" s="1">
        <f t="shared" si="36"/>
        <v>760</v>
      </c>
      <c r="Q391" s="1">
        <v>30</v>
      </c>
      <c r="R391" s="1">
        <f t="shared" si="37"/>
        <v>228</v>
      </c>
      <c r="S391" s="1">
        <f t="shared" si="38"/>
        <v>532</v>
      </c>
      <c r="T391" s="1">
        <v>0.62</v>
      </c>
      <c r="U391" s="1">
        <f t="shared" si="39"/>
        <v>329.84</v>
      </c>
      <c r="V391" s="1">
        <f t="shared" si="40"/>
        <v>202.16000000000003</v>
      </c>
      <c r="W391" s="4">
        <f t="shared" si="41"/>
        <v>0.38000000000000006</v>
      </c>
      <c r="X391" s="1" t="s">
        <v>65</v>
      </c>
      <c r="Y391" s="1" t="s">
        <v>72</v>
      </c>
      <c r="Z391" s="1" t="s">
        <v>120</v>
      </c>
      <c r="AA391" s="1"/>
      <c r="AB391" s="1"/>
      <c r="AC391" s="1" t="s">
        <v>42</v>
      </c>
    </row>
    <row r="392" spans="1:29">
      <c r="A392" s="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c r="P392" s="1">
        <f t="shared" si="36"/>
        <v>720</v>
      </c>
      <c r="Q392" s="1">
        <v>10</v>
      </c>
      <c r="R392" s="1">
        <f t="shared" si="37"/>
        <v>72</v>
      </c>
      <c r="S392" s="1">
        <f t="shared" si="38"/>
        <v>648</v>
      </c>
      <c r="T392" s="1">
        <v>0.62</v>
      </c>
      <c r="U392" s="1">
        <f t="shared" si="39"/>
        <v>401.76</v>
      </c>
      <c r="V392" s="1">
        <f t="shared" si="40"/>
        <v>246.24</v>
      </c>
      <c r="W392" s="4">
        <f t="shared" si="41"/>
        <v>0.38</v>
      </c>
      <c r="X392" s="1" t="s">
        <v>50</v>
      </c>
      <c r="Y392" s="1" t="s">
        <v>40</v>
      </c>
      <c r="Z392" s="1" t="s">
        <v>41</v>
      </c>
      <c r="AA392" s="2">
        <v>45784</v>
      </c>
      <c r="AB392" s="1">
        <v>5</v>
      </c>
      <c r="AC392" s="1" t="s">
        <v>42</v>
      </c>
    </row>
    <row r="393" spans="1:29">
      <c r="A393" s="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c r="P393" s="1">
        <f t="shared" si="36"/>
        <v>6840</v>
      </c>
      <c r="Q393" s="1">
        <v>5</v>
      </c>
      <c r="R393" s="1">
        <f t="shared" si="37"/>
        <v>342</v>
      </c>
      <c r="S393" s="1">
        <f t="shared" si="38"/>
        <v>6498</v>
      </c>
      <c r="T393" s="1">
        <v>0.47</v>
      </c>
      <c r="U393" s="1">
        <f t="shared" si="39"/>
        <v>3054.06</v>
      </c>
      <c r="V393" s="1">
        <f t="shared" si="40"/>
        <v>3443.94</v>
      </c>
      <c r="W393" s="4">
        <f t="shared" si="41"/>
        <v>0.53</v>
      </c>
      <c r="X393" s="1" t="s">
        <v>56</v>
      </c>
      <c r="Y393" s="1" t="s">
        <v>72</v>
      </c>
      <c r="Z393" s="1" t="s">
        <v>41</v>
      </c>
      <c r="AA393" s="2">
        <v>45782</v>
      </c>
      <c r="AB393" s="1">
        <v>4</v>
      </c>
      <c r="AC393" s="1" t="s">
        <v>42</v>
      </c>
    </row>
    <row r="394" spans="1:29">
      <c r="A394" s="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c r="P394" s="1">
        <f t="shared" si="36"/>
        <v>2150</v>
      </c>
      <c r="Q394" s="1">
        <v>20</v>
      </c>
      <c r="R394" s="1">
        <f t="shared" si="37"/>
        <v>430</v>
      </c>
      <c r="S394" s="1">
        <f t="shared" si="38"/>
        <v>1720</v>
      </c>
      <c r="T394" s="1">
        <v>0.35</v>
      </c>
      <c r="U394" s="1">
        <f t="shared" si="39"/>
        <v>602</v>
      </c>
      <c r="V394" s="1">
        <f t="shared" si="40"/>
        <v>1118</v>
      </c>
      <c r="W394" s="4">
        <f t="shared" si="41"/>
        <v>0.65</v>
      </c>
      <c r="X394" s="1" t="s">
        <v>65</v>
      </c>
      <c r="Y394" s="1" t="s">
        <v>57</v>
      </c>
      <c r="Z394" s="1" t="s">
        <v>41</v>
      </c>
      <c r="AA394" s="2">
        <v>45783</v>
      </c>
      <c r="AB394" s="1">
        <v>4</v>
      </c>
      <c r="AC394" s="1" t="s">
        <v>42</v>
      </c>
    </row>
    <row r="395" spans="1:29">
      <c r="A395" s="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c r="P395" s="1">
        <f t="shared" si="36"/>
        <v>5400</v>
      </c>
      <c r="Q395" s="1">
        <v>0</v>
      </c>
      <c r="R395" s="1">
        <f t="shared" si="37"/>
        <v>0</v>
      </c>
      <c r="S395" s="1">
        <f t="shared" si="38"/>
        <v>5400</v>
      </c>
      <c r="T395" s="1">
        <v>0.5</v>
      </c>
      <c r="U395" s="1">
        <f t="shared" si="39"/>
        <v>2700</v>
      </c>
      <c r="V395" s="1">
        <f t="shared" si="40"/>
        <v>2700</v>
      </c>
      <c r="W395" s="4">
        <f t="shared" si="41"/>
        <v>0.5</v>
      </c>
      <c r="X395" s="1" t="s">
        <v>147</v>
      </c>
      <c r="Y395" s="1" t="s">
        <v>72</v>
      </c>
      <c r="Z395" s="1" t="s">
        <v>66</v>
      </c>
      <c r="AA395" s="1"/>
      <c r="AB395" s="1"/>
      <c r="AC395" s="1" t="s">
        <v>42</v>
      </c>
    </row>
    <row r="396" spans="1:29">
      <c r="A396" s="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c r="P396" s="1">
        <f t="shared" si="36"/>
        <v>11830</v>
      </c>
      <c r="Q396" s="1">
        <v>30</v>
      </c>
      <c r="R396" s="1">
        <f t="shared" si="37"/>
        <v>3549</v>
      </c>
      <c r="S396" s="1">
        <f t="shared" si="38"/>
        <v>8281</v>
      </c>
      <c r="T396" s="1">
        <v>0.52</v>
      </c>
      <c r="U396" s="1">
        <f t="shared" si="39"/>
        <v>4306.12</v>
      </c>
      <c r="V396" s="1">
        <f t="shared" si="40"/>
        <v>3974.88</v>
      </c>
      <c r="W396" s="4">
        <f t="shared" si="41"/>
        <v>0.48000000000000004</v>
      </c>
      <c r="X396" s="1" t="s">
        <v>65</v>
      </c>
      <c r="Y396" s="1" t="s">
        <v>81</v>
      </c>
      <c r="Z396" s="1" t="s">
        <v>41</v>
      </c>
      <c r="AA396" s="2">
        <v>45786</v>
      </c>
      <c r="AB396" s="1">
        <v>5</v>
      </c>
      <c r="AC396" s="1" t="s">
        <v>42</v>
      </c>
    </row>
    <row r="397" spans="1:29">
      <c r="A397" s="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c r="P397" s="1">
        <f t="shared" si="36"/>
        <v>3820</v>
      </c>
      <c r="Q397" s="1">
        <v>0</v>
      </c>
      <c r="R397" s="1">
        <f t="shared" si="37"/>
        <v>0</v>
      </c>
      <c r="S397" s="1">
        <f t="shared" si="38"/>
        <v>3820</v>
      </c>
      <c r="T397" s="1">
        <v>0.47</v>
      </c>
      <c r="U397" s="1">
        <f t="shared" si="39"/>
        <v>1795.3999999999999</v>
      </c>
      <c r="V397" s="1">
        <f t="shared" si="40"/>
        <v>2024.6000000000001</v>
      </c>
      <c r="W397" s="4">
        <f t="shared" si="41"/>
        <v>0.53</v>
      </c>
      <c r="X397" s="1" t="s">
        <v>39</v>
      </c>
      <c r="Y397" s="1" t="s">
        <v>40</v>
      </c>
      <c r="Z397" s="1" t="s">
        <v>41</v>
      </c>
      <c r="AA397" s="2">
        <v>45785</v>
      </c>
      <c r="AB397" s="1">
        <v>5</v>
      </c>
      <c r="AC397" s="1" t="s">
        <v>42</v>
      </c>
    </row>
    <row r="398" spans="1:29">
      <c r="A398" s="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c r="P398" s="1">
        <f t="shared" si="36"/>
        <v>11250</v>
      </c>
      <c r="Q398" s="1">
        <v>0</v>
      </c>
      <c r="R398" s="1">
        <f t="shared" si="37"/>
        <v>0</v>
      </c>
      <c r="S398" s="1">
        <f t="shared" si="38"/>
        <v>11250</v>
      </c>
      <c r="T398" s="1">
        <v>0.48</v>
      </c>
      <c r="U398" s="1">
        <f t="shared" si="39"/>
        <v>5400</v>
      </c>
      <c r="V398" s="1">
        <f t="shared" si="40"/>
        <v>5850</v>
      </c>
      <c r="W398" s="4">
        <f t="shared" si="41"/>
        <v>0.52</v>
      </c>
      <c r="X398" s="1" t="s">
        <v>65</v>
      </c>
      <c r="Y398" s="1" t="s">
        <v>81</v>
      </c>
      <c r="Z398" s="1" t="s">
        <v>22</v>
      </c>
      <c r="AA398" s="1"/>
      <c r="AB398" s="1"/>
      <c r="AC398" s="1" t="s">
        <v>93</v>
      </c>
    </row>
    <row r="399" spans="1:29">
      <c r="A399" s="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c r="P399" s="1">
        <f t="shared" si="36"/>
        <v>21400</v>
      </c>
      <c r="Q399" s="1">
        <v>0</v>
      </c>
      <c r="R399" s="1">
        <f t="shared" si="37"/>
        <v>0</v>
      </c>
      <c r="S399" s="1">
        <f t="shared" si="38"/>
        <v>21400</v>
      </c>
      <c r="T399" s="1">
        <v>0.47</v>
      </c>
      <c r="U399" s="1">
        <f t="shared" si="39"/>
        <v>10058</v>
      </c>
      <c r="V399" s="1">
        <f t="shared" si="40"/>
        <v>11342</v>
      </c>
      <c r="W399" s="4">
        <f t="shared" si="41"/>
        <v>0.53</v>
      </c>
      <c r="X399" s="1" t="s">
        <v>56</v>
      </c>
      <c r="Y399" s="1" t="s">
        <v>72</v>
      </c>
      <c r="Z399" s="1" t="s">
        <v>120</v>
      </c>
      <c r="AA399" s="1"/>
      <c r="AB399" s="1"/>
      <c r="AC399" s="1" t="s">
        <v>42</v>
      </c>
    </row>
    <row r="400" spans="1:29">
      <c r="A400" s="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c r="P400" s="1">
        <f t="shared" si="36"/>
        <v>3000</v>
      </c>
      <c r="Q400" s="1">
        <v>20</v>
      </c>
      <c r="R400" s="1">
        <f t="shared" si="37"/>
        <v>600</v>
      </c>
      <c r="S400" s="1">
        <f t="shared" si="38"/>
        <v>2400</v>
      </c>
      <c r="T400" s="1">
        <v>0.5</v>
      </c>
      <c r="U400" s="1">
        <f t="shared" si="39"/>
        <v>1200</v>
      </c>
      <c r="V400" s="1">
        <f t="shared" si="40"/>
        <v>1200</v>
      </c>
      <c r="W400" s="4">
        <f t="shared" si="41"/>
        <v>0.5</v>
      </c>
      <c r="X400" s="1" t="s">
        <v>65</v>
      </c>
      <c r="Y400" s="1" t="s">
        <v>57</v>
      </c>
      <c r="Z400" s="1" t="s">
        <v>51</v>
      </c>
      <c r="AA400" s="2">
        <v>45783</v>
      </c>
      <c r="AB400" s="1"/>
      <c r="AC400" s="1" t="s">
        <v>42</v>
      </c>
    </row>
    <row r="401" spans="1:29">
      <c r="A401" s="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c r="P401" s="1">
        <f t="shared" si="36"/>
        <v>380850</v>
      </c>
      <c r="Q401" s="1">
        <v>0</v>
      </c>
      <c r="R401" s="1">
        <f t="shared" si="37"/>
        <v>0</v>
      </c>
      <c r="S401" s="1">
        <f t="shared" si="38"/>
        <v>380850</v>
      </c>
      <c r="T401" s="1">
        <v>0.57999999999999996</v>
      </c>
      <c r="U401" s="1">
        <f t="shared" si="39"/>
        <v>220892.99999999997</v>
      </c>
      <c r="V401" s="1">
        <f t="shared" si="40"/>
        <v>159957.00000000003</v>
      </c>
      <c r="W401" s="4">
        <f t="shared" si="41"/>
        <v>0.4200000000000001</v>
      </c>
      <c r="X401" s="1" t="s">
        <v>65</v>
      </c>
      <c r="Y401" s="1" t="s">
        <v>57</v>
      </c>
      <c r="Z401" s="1" t="s">
        <v>41</v>
      </c>
      <c r="AA401" s="2">
        <v>45788</v>
      </c>
      <c r="AB401" s="1">
        <v>3</v>
      </c>
      <c r="AC401" s="1" t="s">
        <v>42</v>
      </c>
    </row>
    <row r="402" spans="1:29">
      <c r="A402" s="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c r="P402" s="1">
        <f t="shared" si="36"/>
        <v>2060</v>
      </c>
      <c r="Q402" s="1">
        <v>15</v>
      </c>
      <c r="R402" s="1">
        <f t="shared" si="37"/>
        <v>309</v>
      </c>
      <c r="S402" s="1">
        <f t="shared" si="38"/>
        <v>1751</v>
      </c>
      <c r="T402" s="1">
        <v>0.48</v>
      </c>
      <c r="U402" s="1">
        <f t="shared" si="39"/>
        <v>840.48</v>
      </c>
      <c r="V402" s="1">
        <f t="shared" si="40"/>
        <v>910.52</v>
      </c>
      <c r="W402" s="4">
        <f t="shared" si="41"/>
        <v>0.52</v>
      </c>
      <c r="X402" s="1" t="s">
        <v>147</v>
      </c>
      <c r="Y402" s="1" t="s">
        <v>40</v>
      </c>
      <c r="Z402" s="1" t="s">
        <v>41</v>
      </c>
      <c r="AA402" s="2">
        <v>45784</v>
      </c>
      <c r="AB402" s="1">
        <v>5</v>
      </c>
      <c r="AC402" s="1" t="s">
        <v>42</v>
      </c>
    </row>
    <row r="403" spans="1:29">
      <c r="A403" s="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c r="P403" s="1">
        <f t="shared" si="36"/>
        <v>28550</v>
      </c>
      <c r="Q403" s="1">
        <v>0</v>
      </c>
      <c r="R403" s="1">
        <f t="shared" si="37"/>
        <v>0</v>
      </c>
      <c r="S403" s="1">
        <f t="shared" si="38"/>
        <v>28550</v>
      </c>
      <c r="T403" s="1">
        <v>0.48</v>
      </c>
      <c r="U403" s="1">
        <f t="shared" si="39"/>
        <v>13704</v>
      </c>
      <c r="V403" s="1">
        <f t="shared" si="40"/>
        <v>14846</v>
      </c>
      <c r="W403" s="4">
        <f t="shared" si="41"/>
        <v>0.52</v>
      </c>
      <c r="X403" s="1" t="s">
        <v>39</v>
      </c>
      <c r="Y403" s="1" t="s">
        <v>40</v>
      </c>
      <c r="Z403" s="1" t="s">
        <v>41</v>
      </c>
      <c r="AA403" s="2">
        <v>45790</v>
      </c>
      <c r="AB403" s="1">
        <v>4</v>
      </c>
      <c r="AC403" s="1" t="s">
        <v>42</v>
      </c>
    </row>
    <row r="404" spans="1:29">
      <c r="A404" s="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c r="P404" s="1">
        <f t="shared" si="36"/>
        <v>28400</v>
      </c>
      <c r="Q404" s="1">
        <v>30</v>
      </c>
      <c r="R404" s="1">
        <f t="shared" si="37"/>
        <v>8520</v>
      </c>
      <c r="S404" s="1">
        <f t="shared" si="38"/>
        <v>19880</v>
      </c>
      <c r="T404" s="1">
        <v>0.52</v>
      </c>
      <c r="U404" s="1">
        <f t="shared" si="39"/>
        <v>10337.6</v>
      </c>
      <c r="V404" s="1">
        <f t="shared" si="40"/>
        <v>9542.4</v>
      </c>
      <c r="W404" s="4">
        <f t="shared" si="41"/>
        <v>0.48</v>
      </c>
      <c r="X404" s="1" t="s">
        <v>50</v>
      </c>
      <c r="Y404" s="1" t="s">
        <v>81</v>
      </c>
      <c r="Z404" s="1" t="s">
        <v>66</v>
      </c>
      <c r="AA404" s="1"/>
      <c r="AB404" s="1"/>
      <c r="AC404" s="1" t="s">
        <v>42</v>
      </c>
    </row>
    <row r="405" spans="1:29">
      <c r="A405" s="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c r="P405" s="1">
        <f t="shared" si="36"/>
        <v>17240</v>
      </c>
      <c r="Q405" s="1">
        <v>0</v>
      </c>
      <c r="R405" s="1">
        <f t="shared" si="37"/>
        <v>0</v>
      </c>
      <c r="S405" s="1">
        <f t="shared" si="38"/>
        <v>17240</v>
      </c>
      <c r="T405" s="1">
        <v>0.5</v>
      </c>
      <c r="U405" s="1">
        <f t="shared" si="39"/>
        <v>8620</v>
      </c>
      <c r="V405" s="1">
        <f t="shared" si="40"/>
        <v>8620</v>
      </c>
      <c r="W405" s="4">
        <f t="shared" si="41"/>
        <v>0.5</v>
      </c>
      <c r="X405" s="1" t="s">
        <v>104</v>
      </c>
      <c r="Y405" s="1" t="s">
        <v>40</v>
      </c>
      <c r="Z405" s="1" t="s">
        <v>41</v>
      </c>
      <c r="AA405" s="2">
        <v>45787</v>
      </c>
      <c r="AB405" s="1">
        <v>5</v>
      </c>
      <c r="AC405" s="1" t="s">
        <v>42</v>
      </c>
    </row>
    <row r="406" spans="1:29">
      <c r="A406" s="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c r="P406" s="1">
        <f t="shared" si="36"/>
        <v>9880</v>
      </c>
      <c r="Q406" s="1">
        <v>30</v>
      </c>
      <c r="R406" s="1">
        <f t="shared" si="37"/>
        <v>2964</v>
      </c>
      <c r="S406" s="1">
        <f t="shared" si="38"/>
        <v>6916</v>
      </c>
      <c r="T406" s="1">
        <v>0.45</v>
      </c>
      <c r="U406" s="1">
        <f t="shared" si="39"/>
        <v>3112.2000000000003</v>
      </c>
      <c r="V406" s="1">
        <f t="shared" si="40"/>
        <v>3803.7999999999997</v>
      </c>
      <c r="W406" s="4">
        <f t="shared" si="41"/>
        <v>0.54999999999999993</v>
      </c>
      <c r="X406" s="1" t="s">
        <v>147</v>
      </c>
      <c r="Y406" s="1" t="s">
        <v>81</v>
      </c>
      <c r="Z406" s="1" t="s">
        <v>41</v>
      </c>
      <c r="AA406" s="2">
        <v>45789</v>
      </c>
      <c r="AB406" s="1">
        <v>3</v>
      </c>
      <c r="AC406" s="1" t="s">
        <v>42</v>
      </c>
    </row>
    <row r="407" spans="1:29">
      <c r="A407" s="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c r="P407" s="1">
        <f t="shared" si="36"/>
        <v>2070</v>
      </c>
      <c r="Q407" s="1">
        <v>0</v>
      </c>
      <c r="R407" s="1">
        <f t="shared" si="37"/>
        <v>0</v>
      </c>
      <c r="S407" s="1">
        <f t="shared" si="38"/>
        <v>2070</v>
      </c>
      <c r="T407" s="1">
        <v>0.35</v>
      </c>
      <c r="U407" s="1">
        <f t="shared" si="39"/>
        <v>724.5</v>
      </c>
      <c r="V407" s="1">
        <f t="shared" si="40"/>
        <v>1345.5</v>
      </c>
      <c r="W407" s="4">
        <f t="shared" si="41"/>
        <v>0.65</v>
      </c>
      <c r="X407" s="1" t="s">
        <v>92</v>
      </c>
      <c r="Y407" s="1" t="s">
        <v>57</v>
      </c>
      <c r="Z407" s="1" t="s">
        <v>51</v>
      </c>
      <c r="AA407" s="2">
        <v>45789</v>
      </c>
      <c r="AB407" s="1"/>
      <c r="AC407" s="1" t="s">
        <v>42</v>
      </c>
    </row>
    <row r="408" spans="1:29">
      <c r="A408" s="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c r="P408" s="1">
        <f t="shared" si="36"/>
        <v>1690</v>
      </c>
      <c r="Q408" s="1">
        <v>0</v>
      </c>
      <c r="R408" s="1">
        <f t="shared" si="37"/>
        <v>0</v>
      </c>
      <c r="S408" s="1">
        <f t="shared" si="38"/>
        <v>1690</v>
      </c>
      <c r="T408" s="1">
        <v>0.45</v>
      </c>
      <c r="U408" s="1">
        <f t="shared" si="39"/>
        <v>760.5</v>
      </c>
      <c r="V408" s="1">
        <f t="shared" si="40"/>
        <v>929.5</v>
      </c>
      <c r="W408" s="4">
        <f t="shared" si="41"/>
        <v>0.55000000000000004</v>
      </c>
      <c r="X408" s="1" t="s">
        <v>56</v>
      </c>
      <c r="Y408" s="1" t="s">
        <v>40</v>
      </c>
      <c r="Z408" s="1" t="s">
        <v>41</v>
      </c>
      <c r="AA408" s="2">
        <v>45790</v>
      </c>
      <c r="AB408" s="1">
        <v>5</v>
      </c>
      <c r="AC408" s="1" t="s">
        <v>42</v>
      </c>
    </row>
    <row r="409" spans="1:29">
      <c r="A409" s="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c r="P409" s="1">
        <f t="shared" si="36"/>
        <v>9120</v>
      </c>
      <c r="Q409" s="1">
        <v>30</v>
      </c>
      <c r="R409" s="1">
        <f t="shared" si="37"/>
        <v>2736</v>
      </c>
      <c r="S409" s="1">
        <f t="shared" si="38"/>
        <v>6384</v>
      </c>
      <c r="T409" s="1">
        <v>0.47</v>
      </c>
      <c r="U409" s="1">
        <f t="shared" si="39"/>
        <v>3000.48</v>
      </c>
      <c r="V409" s="1">
        <f t="shared" si="40"/>
        <v>3383.52</v>
      </c>
      <c r="W409" s="4">
        <f t="shared" si="41"/>
        <v>0.53</v>
      </c>
      <c r="X409" s="1" t="s">
        <v>104</v>
      </c>
      <c r="Y409" s="1" t="s">
        <v>81</v>
      </c>
      <c r="Z409" s="1" t="s">
        <v>41</v>
      </c>
      <c r="AA409" s="2">
        <v>45786</v>
      </c>
      <c r="AB409" s="1">
        <v>4</v>
      </c>
      <c r="AC409" s="1" t="s">
        <v>42</v>
      </c>
    </row>
    <row r="410" spans="1:29">
      <c r="A410" s="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c r="P410" s="1">
        <f t="shared" si="36"/>
        <v>133800</v>
      </c>
      <c r="Q410" s="1">
        <v>10</v>
      </c>
      <c r="R410" s="1">
        <f t="shared" si="37"/>
        <v>13380</v>
      </c>
      <c r="S410" s="1">
        <f t="shared" si="38"/>
        <v>120420</v>
      </c>
      <c r="T410" s="1">
        <v>0.57999999999999996</v>
      </c>
      <c r="U410" s="1">
        <f t="shared" si="39"/>
        <v>69843.599999999991</v>
      </c>
      <c r="V410" s="1">
        <f t="shared" si="40"/>
        <v>50576.400000000009</v>
      </c>
      <c r="W410" s="4">
        <f t="shared" si="41"/>
        <v>0.4200000000000001</v>
      </c>
      <c r="X410" s="1" t="s">
        <v>65</v>
      </c>
      <c r="Y410" s="1" t="s">
        <v>81</v>
      </c>
      <c r="Z410" s="1" t="s">
        <v>22</v>
      </c>
      <c r="AA410" s="1"/>
      <c r="AB410" s="1"/>
      <c r="AC410" s="1" t="s">
        <v>93</v>
      </c>
    </row>
    <row r="411" spans="1:29">
      <c r="A411" s="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c r="P411" s="1">
        <f t="shared" si="36"/>
        <v>10710</v>
      </c>
      <c r="Q411" s="1">
        <v>0</v>
      </c>
      <c r="R411" s="1">
        <f t="shared" si="37"/>
        <v>0</v>
      </c>
      <c r="S411" s="1">
        <f t="shared" si="38"/>
        <v>10710</v>
      </c>
      <c r="T411" s="1">
        <v>0.5</v>
      </c>
      <c r="U411" s="1">
        <f t="shared" si="39"/>
        <v>5355</v>
      </c>
      <c r="V411" s="1">
        <f t="shared" si="40"/>
        <v>5355</v>
      </c>
      <c r="W411" s="4">
        <f t="shared" si="41"/>
        <v>0.5</v>
      </c>
      <c r="X411" s="1" t="s">
        <v>56</v>
      </c>
      <c r="Y411" s="1" t="s">
        <v>72</v>
      </c>
      <c r="Z411" s="1" t="s">
        <v>66</v>
      </c>
      <c r="AA411" s="1"/>
      <c r="AB411" s="1"/>
      <c r="AC411" s="1" t="s">
        <v>42</v>
      </c>
    </row>
    <row r="412" spans="1:29">
      <c r="A412" s="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c r="P412" s="1">
        <f t="shared" si="36"/>
        <v>4920</v>
      </c>
      <c r="Q412" s="1">
        <v>15</v>
      </c>
      <c r="R412" s="1">
        <f t="shared" si="37"/>
        <v>738</v>
      </c>
      <c r="S412" s="1">
        <f t="shared" si="38"/>
        <v>4182</v>
      </c>
      <c r="T412" s="1">
        <v>0.5</v>
      </c>
      <c r="U412" s="1">
        <f t="shared" si="39"/>
        <v>2091</v>
      </c>
      <c r="V412" s="1">
        <f t="shared" si="40"/>
        <v>2091</v>
      </c>
      <c r="W412" s="4">
        <f t="shared" si="41"/>
        <v>0.5</v>
      </c>
      <c r="X412" s="1" t="s">
        <v>50</v>
      </c>
      <c r="Y412" s="1" t="s">
        <v>57</v>
      </c>
      <c r="Z412" s="1" t="s">
        <v>41</v>
      </c>
      <c r="AA412" s="2">
        <v>45789</v>
      </c>
      <c r="AB412" s="1">
        <v>3</v>
      </c>
      <c r="AC412" s="1" t="s">
        <v>42</v>
      </c>
    </row>
    <row r="413" spans="1:29">
      <c r="A413" s="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c r="P413" s="1">
        <f t="shared" si="36"/>
        <v>41840</v>
      </c>
      <c r="Q413" s="1">
        <v>0</v>
      </c>
      <c r="R413" s="1">
        <f t="shared" si="37"/>
        <v>0</v>
      </c>
      <c r="S413" s="1">
        <f t="shared" si="38"/>
        <v>41840</v>
      </c>
      <c r="T413" s="1">
        <v>0.57999999999999996</v>
      </c>
      <c r="U413" s="1">
        <f t="shared" si="39"/>
        <v>24267.199999999997</v>
      </c>
      <c r="V413" s="1">
        <f t="shared" si="40"/>
        <v>17572.800000000003</v>
      </c>
      <c r="W413" s="4">
        <f t="shared" si="41"/>
        <v>0.4200000000000001</v>
      </c>
      <c r="X413" s="1" t="s">
        <v>65</v>
      </c>
      <c r="Y413" s="1" t="s">
        <v>81</v>
      </c>
      <c r="Z413" s="1" t="s">
        <v>41</v>
      </c>
      <c r="AA413" s="2">
        <v>45788</v>
      </c>
      <c r="AB413" s="1">
        <v>3</v>
      </c>
      <c r="AC413" s="1" t="s">
        <v>42</v>
      </c>
    </row>
    <row r="414" spans="1:29">
      <c r="A414" s="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c r="P414" s="1">
        <f t="shared" si="36"/>
        <v>23520</v>
      </c>
      <c r="Q414" s="1">
        <v>0</v>
      </c>
      <c r="R414" s="1">
        <f t="shared" si="37"/>
        <v>0</v>
      </c>
      <c r="S414" s="1">
        <f t="shared" si="38"/>
        <v>23520</v>
      </c>
      <c r="T414" s="1">
        <v>0.48</v>
      </c>
      <c r="U414" s="1">
        <f t="shared" si="39"/>
        <v>11289.6</v>
      </c>
      <c r="V414" s="1">
        <f t="shared" si="40"/>
        <v>12230.4</v>
      </c>
      <c r="W414" s="4">
        <f t="shared" si="41"/>
        <v>0.52</v>
      </c>
      <c r="X414" s="1" t="s">
        <v>65</v>
      </c>
      <c r="Y414" s="1" t="s">
        <v>81</v>
      </c>
      <c r="Z414" s="1" t="s">
        <v>41</v>
      </c>
      <c r="AA414" s="2">
        <v>45791</v>
      </c>
      <c r="AB414" s="1">
        <v>4</v>
      </c>
      <c r="AC414" s="1" t="s">
        <v>42</v>
      </c>
    </row>
    <row r="415" spans="1:29">
      <c r="A415" s="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c r="P415" s="1">
        <f t="shared" si="36"/>
        <v>540</v>
      </c>
      <c r="Q415" s="1">
        <v>15</v>
      </c>
      <c r="R415" s="1">
        <f t="shared" si="37"/>
        <v>81</v>
      </c>
      <c r="S415" s="1">
        <f t="shared" si="38"/>
        <v>459</v>
      </c>
      <c r="T415" s="1">
        <v>0.35</v>
      </c>
      <c r="U415" s="1">
        <f t="shared" si="39"/>
        <v>160.64999999999998</v>
      </c>
      <c r="V415" s="1">
        <f t="shared" si="40"/>
        <v>298.35000000000002</v>
      </c>
      <c r="W415" s="4">
        <f t="shared" si="41"/>
        <v>0.65</v>
      </c>
      <c r="X415" s="1" t="s">
        <v>147</v>
      </c>
      <c r="Y415" s="1" t="s">
        <v>81</v>
      </c>
      <c r="Z415" s="1" t="s">
        <v>41</v>
      </c>
      <c r="AA415" s="2">
        <v>45792</v>
      </c>
      <c r="AB415" s="1">
        <v>4</v>
      </c>
      <c r="AC415" s="1" t="s">
        <v>42</v>
      </c>
    </row>
    <row r="416" spans="1:29">
      <c r="A416" s="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c r="P416" s="1">
        <f t="shared" si="36"/>
        <v>13350</v>
      </c>
      <c r="Q416" s="1">
        <v>25</v>
      </c>
      <c r="R416" s="1">
        <f t="shared" si="37"/>
        <v>3337.5</v>
      </c>
      <c r="S416" s="1">
        <f t="shared" si="38"/>
        <v>10012.5</v>
      </c>
      <c r="T416" s="1">
        <v>0.5</v>
      </c>
      <c r="U416" s="1">
        <f t="shared" si="39"/>
        <v>5006.25</v>
      </c>
      <c r="V416" s="1">
        <f t="shared" si="40"/>
        <v>5006.25</v>
      </c>
      <c r="W416" s="4">
        <f t="shared" si="41"/>
        <v>0.5</v>
      </c>
      <c r="X416" s="1" t="s">
        <v>56</v>
      </c>
      <c r="Y416" s="1" t="s">
        <v>57</v>
      </c>
      <c r="Z416" s="1" t="s">
        <v>41</v>
      </c>
      <c r="AA416" s="2">
        <v>45789</v>
      </c>
      <c r="AB416" s="1">
        <v>5</v>
      </c>
      <c r="AC416" s="1" t="s">
        <v>42</v>
      </c>
    </row>
    <row r="417" spans="1:29">
      <c r="A417" s="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c r="P417" s="1">
        <f t="shared" si="36"/>
        <v>900</v>
      </c>
      <c r="Q417" s="1">
        <v>0</v>
      </c>
      <c r="R417" s="1">
        <f t="shared" si="37"/>
        <v>0</v>
      </c>
      <c r="S417" s="1">
        <f t="shared" si="38"/>
        <v>900</v>
      </c>
      <c r="T417" s="1">
        <v>0.62</v>
      </c>
      <c r="U417" s="1">
        <f t="shared" si="39"/>
        <v>558</v>
      </c>
      <c r="V417" s="1">
        <f t="shared" si="40"/>
        <v>342</v>
      </c>
      <c r="W417" s="4">
        <f t="shared" si="41"/>
        <v>0.38</v>
      </c>
      <c r="X417" s="1" t="s">
        <v>50</v>
      </c>
      <c r="Y417" s="1" t="s">
        <v>72</v>
      </c>
      <c r="Z417" s="1" t="s">
        <v>41</v>
      </c>
      <c r="AA417" s="2">
        <v>45788</v>
      </c>
      <c r="AB417" s="1">
        <v>4</v>
      </c>
      <c r="AC417" s="1" t="s">
        <v>42</v>
      </c>
    </row>
    <row r="418" spans="1:29">
      <c r="A418" s="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c r="P418" s="1">
        <f t="shared" si="36"/>
        <v>52830</v>
      </c>
      <c r="Q418" s="1">
        <v>20</v>
      </c>
      <c r="R418" s="1">
        <f t="shared" si="37"/>
        <v>10566</v>
      </c>
      <c r="S418" s="1">
        <f t="shared" si="38"/>
        <v>42264</v>
      </c>
      <c r="T418" s="1">
        <v>0.57999999999999996</v>
      </c>
      <c r="U418" s="1">
        <f t="shared" si="39"/>
        <v>24513.119999999999</v>
      </c>
      <c r="V418" s="1">
        <f t="shared" si="40"/>
        <v>17750.88</v>
      </c>
      <c r="W418" s="4">
        <f t="shared" si="41"/>
        <v>0.42000000000000004</v>
      </c>
      <c r="X418" s="1" t="s">
        <v>39</v>
      </c>
      <c r="Y418" s="1" t="s">
        <v>81</v>
      </c>
      <c r="Z418" s="1" t="s">
        <v>41</v>
      </c>
      <c r="AA418" s="2">
        <v>45793</v>
      </c>
      <c r="AB418" s="1">
        <v>4</v>
      </c>
      <c r="AC418" s="1" t="s">
        <v>42</v>
      </c>
    </row>
    <row r="419" spans="1:29">
      <c r="A419" s="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c r="P419" s="1">
        <f t="shared" si="36"/>
        <v>5040</v>
      </c>
      <c r="Q419" s="1">
        <v>0</v>
      </c>
      <c r="R419" s="1">
        <f t="shared" si="37"/>
        <v>0</v>
      </c>
      <c r="S419" s="1">
        <f t="shared" si="38"/>
        <v>5040</v>
      </c>
      <c r="T419" s="1">
        <v>0.35</v>
      </c>
      <c r="U419" s="1">
        <f t="shared" si="39"/>
        <v>1764</v>
      </c>
      <c r="V419" s="1">
        <f t="shared" si="40"/>
        <v>3276</v>
      </c>
      <c r="W419" s="4">
        <f t="shared" si="41"/>
        <v>0.65</v>
      </c>
      <c r="X419" s="1" t="s">
        <v>104</v>
      </c>
      <c r="Y419" s="1" t="s">
        <v>57</v>
      </c>
      <c r="Z419" s="1" t="s">
        <v>22</v>
      </c>
      <c r="AA419" s="1"/>
      <c r="AB419" s="1"/>
      <c r="AC419" s="1" t="s">
        <v>93</v>
      </c>
    </row>
    <row r="420" spans="1:29">
      <c r="A420" s="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c r="P420" s="1">
        <f t="shared" si="36"/>
        <v>13260</v>
      </c>
      <c r="Q420" s="1">
        <v>30</v>
      </c>
      <c r="R420" s="1">
        <f t="shared" si="37"/>
        <v>3978</v>
      </c>
      <c r="S420" s="1">
        <f t="shared" si="38"/>
        <v>9282</v>
      </c>
      <c r="T420" s="1">
        <v>0.47</v>
      </c>
      <c r="U420" s="1">
        <f t="shared" si="39"/>
        <v>4362.54</v>
      </c>
      <c r="V420" s="1">
        <f t="shared" si="40"/>
        <v>4919.46</v>
      </c>
      <c r="W420" s="4">
        <f t="shared" si="41"/>
        <v>0.53</v>
      </c>
      <c r="X420" s="1" t="s">
        <v>50</v>
      </c>
      <c r="Y420" s="1" t="s">
        <v>57</v>
      </c>
      <c r="Z420" s="1" t="s">
        <v>41</v>
      </c>
      <c r="AA420" s="2">
        <v>45793</v>
      </c>
      <c r="AB420" s="1">
        <v>5</v>
      </c>
      <c r="AC420" s="1" t="s">
        <v>42</v>
      </c>
    </row>
    <row r="421" spans="1:29">
      <c r="A421" s="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c r="P421" s="1">
        <f t="shared" si="36"/>
        <v>230</v>
      </c>
      <c r="Q421" s="1">
        <v>20</v>
      </c>
      <c r="R421" s="1">
        <f t="shared" si="37"/>
        <v>46</v>
      </c>
      <c r="S421" s="1">
        <f t="shared" si="38"/>
        <v>184</v>
      </c>
      <c r="T421" s="1">
        <v>0.35</v>
      </c>
      <c r="U421" s="1">
        <f t="shared" si="39"/>
        <v>64.399999999999991</v>
      </c>
      <c r="V421" s="1">
        <f t="shared" si="40"/>
        <v>119.60000000000001</v>
      </c>
      <c r="W421" s="4">
        <f t="shared" si="41"/>
        <v>0.65</v>
      </c>
      <c r="X421" s="1" t="s">
        <v>92</v>
      </c>
      <c r="Y421" s="1" t="s">
        <v>72</v>
      </c>
      <c r="Z421" s="1" t="s">
        <v>41</v>
      </c>
      <c r="AA421" s="2">
        <v>45795</v>
      </c>
      <c r="AB421" s="1">
        <v>4</v>
      </c>
      <c r="AC421" s="1" t="s">
        <v>42</v>
      </c>
    </row>
    <row r="422" spans="1:29">
      <c r="A422" s="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c r="P422" s="1">
        <f t="shared" si="36"/>
        <v>3240</v>
      </c>
      <c r="Q422" s="1">
        <v>0</v>
      </c>
      <c r="R422" s="1">
        <f t="shared" si="37"/>
        <v>0</v>
      </c>
      <c r="S422" s="1">
        <f t="shared" si="38"/>
        <v>3240</v>
      </c>
      <c r="T422" s="1">
        <v>0.48</v>
      </c>
      <c r="U422" s="1">
        <f t="shared" si="39"/>
        <v>1555.2</v>
      </c>
      <c r="V422" s="1">
        <f t="shared" si="40"/>
        <v>1684.8</v>
      </c>
      <c r="W422" s="4">
        <f t="shared" si="41"/>
        <v>0.52</v>
      </c>
      <c r="X422" s="1" t="s">
        <v>147</v>
      </c>
      <c r="Y422" s="1" t="s">
        <v>81</v>
      </c>
      <c r="Z422" s="1" t="s">
        <v>41</v>
      </c>
      <c r="AA422" s="2">
        <v>45794</v>
      </c>
      <c r="AB422" s="1">
        <v>5</v>
      </c>
      <c r="AC422" s="1" t="s">
        <v>42</v>
      </c>
    </row>
    <row r="423" spans="1:29">
      <c r="A423" s="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c r="P423" s="1">
        <f t="shared" si="36"/>
        <v>28550</v>
      </c>
      <c r="Q423" s="1">
        <v>0</v>
      </c>
      <c r="R423" s="1">
        <f t="shared" si="37"/>
        <v>0</v>
      </c>
      <c r="S423" s="1">
        <f t="shared" si="38"/>
        <v>28550</v>
      </c>
      <c r="T423" s="1">
        <v>0.47</v>
      </c>
      <c r="U423" s="1">
        <f t="shared" si="39"/>
        <v>13418.5</v>
      </c>
      <c r="V423" s="1">
        <f t="shared" si="40"/>
        <v>15131.5</v>
      </c>
      <c r="W423" s="4">
        <f t="shared" si="41"/>
        <v>0.53</v>
      </c>
      <c r="X423" s="1" t="s">
        <v>65</v>
      </c>
      <c r="Y423" s="1" t="s">
        <v>40</v>
      </c>
      <c r="Z423" s="1" t="s">
        <v>22</v>
      </c>
      <c r="AA423" s="1"/>
      <c r="AB423" s="1"/>
      <c r="AC423" s="1" t="s">
        <v>93</v>
      </c>
    </row>
    <row r="424" spans="1:29">
      <c r="A424" s="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c r="P424" s="1">
        <f t="shared" si="36"/>
        <v>66480</v>
      </c>
      <c r="Q424" s="1">
        <v>15</v>
      </c>
      <c r="R424" s="1">
        <f t="shared" si="37"/>
        <v>9972</v>
      </c>
      <c r="S424" s="1">
        <f t="shared" si="38"/>
        <v>56508</v>
      </c>
      <c r="T424" s="1">
        <v>0.57999999999999996</v>
      </c>
      <c r="U424" s="1">
        <f t="shared" si="39"/>
        <v>32774.639999999999</v>
      </c>
      <c r="V424" s="1">
        <f t="shared" si="40"/>
        <v>23733.360000000001</v>
      </c>
      <c r="W424" s="4">
        <f t="shared" si="41"/>
        <v>0.42</v>
      </c>
      <c r="X424" s="1" t="s">
        <v>92</v>
      </c>
      <c r="Y424" s="1" t="s">
        <v>72</v>
      </c>
      <c r="Z424" s="1" t="s">
        <v>120</v>
      </c>
      <c r="AA424" s="1"/>
      <c r="AB424" s="1"/>
      <c r="AC424" s="1" t="s">
        <v>42</v>
      </c>
    </row>
    <row r="425" spans="1:29">
      <c r="A425" s="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c r="P425" s="1">
        <f t="shared" si="36"/>
        <v>18800</v>
      </c>
      <c r="Q425" s="1">
        <v>0</v>
      </c>
      <c r="R425" s="1">
        <f t="shared" si="37"/>
        <v>0</v>
      </c>
      <c r="S425" s="1">
        <f t="shared" si="38"/>
        <v>18800</v>
      </c>
      <c r="T425" s="1">
        <v>0.45</v>
      </c>
      <c r="U425" s="1">
        <f t="shared" si="39"/>
        <v>8460</v>
      </c>
      <c r="V425" s="1">
        <f t="shared" si="40"/>
        <v>10340</v>
      </c>
      <c r="W425" s="4">
        <f t="shared" si="41"/>
        <v>0.55000000000000004</v>
      </c>
      <c r="X425" s="1" t="s">
        <v>65</v>
      </c>
      <c r="Y425" s="1" t="s">
        <v>40</v>
      </c>
      <c r="Z425" s="1" t="s">
        <v>51</v>
      </c>
      <c r="AA425" s="2">
        <v>45795</v>
      </c>
      <c r="AB425" s="1"/>
      <c r="AC425" s="1" t="s">
        <v>42</v>
      </c>
    </row>
    <row r="426" spans="1:29">
      <c r="A426" s="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c r="P426" s="1">
        <f t="shared" si="36"/>
        <v>1880</v>
      </c>
      <c r="Q426" s="1">
        <v>30</v>
      </c>
      <c r="R426" s="1">
        <f t="shared" si="37"/>
        <v>564</v>
      </c>
      <c r="S426" s="1">
        <f t="shared" si="38"/>
        <v>1316</v>
      </c>
      <c r="T426" s="1">
        <v>0.45</v>
      </c>
      <c r="U426" s="1">
        <f t="shared" si="39"/>
        <v>592.20000000000005</v>
      </c>
      <c r="V426" s="1">
        <f t="shared" si="40"/>
        <v>723.8</v>
      </c>
      <c r="W426" s="4">
        <f t="shared" si="41"/>
        <v>0.54999999999999993</v>
      </c>
      <c r="X426" s="1" t="s">
        <v>104</v>
      </c>
      <c r="Y426" s="1" t="s">
        <v>57</v>
      </c>
      <c r="Z426" s="1" t="s">
        <v>41</v>
      </c>
      <c r="AA426" s="2">
        <v>45791</v>
      </c>
      <c r="AB426" s="1">
        <v>4</v>
      </c>
      <c r="AC426" s="1" t="s">
        <v>42</v>
      </c>
    </row>
    <row r="427" spans="1:29">
      <c r="A427" s="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c r="P427" s="1">
        <f t="shared" si="36"/>
        <v>1140</v>
      </c>
      <c r="Q427" s="1">
        <v>10</v>
      </c>
      <c r="R427" s="1">
        <f t="shared" si="37"/>
        <v>114</v>
      </c>
      <c r="S427" s="1">
        <f t="shared" si="38"/>
        <v>1026</v>
      </c>
      <c r="T427" s="1">
        <v>0.62</v>
      </c>
      <c r="U427" s="1">
        <f t="shared" si="39"/>
        <v>636.12</v>
      </c>
      <c r="V427" s="1">
        <f t="shared" si="40"/>
        <v>389.88</v>
      </c>
      <c r="W427" s="4">
        <f t="shared" si="41"/>
        <v>0.38</v>
      </c>
      <c r="X427" s="1" t="s">
        <v>56</v>
      </c>
      <c r="Y427" s="1" t="s">
        <v>81</v>
      </c>
      <c r="Z427" s="1" t="s">
        <v>41</v>
      </c>
      <c r="AA427" s="2">
        <v>45791</v>
      </c>
      <c r="AB427" s="1">
        <v>5</v>
      </c>
      <c r="AC427" s="1" t="s">
        <v>42</v>
      </c>
    </row>
    <row r="428" spans="1:29">
      <c r="A428" s="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c r="P428" s="1">
        <f t="shared" si="36"/>
        <v>435750</v>
      </c>
      <c r="Q428" s="1">
        <v>0</v>
      </c>
      <c r="R428" s="1">
        <f t="shared" si="37"/>
        <v>0</v>
      </c>
      <c r="S428" s="1">
        <f t="shared" si="38"/>
        <v>435750</v>
      </c>
      <c r="T428" s="1">
        <v>0.57999999999999996</v>
      </c>
      <c r="U428" s="1">
        <f t="shared" si="39"/>
        <v>252734.99999999997</v>
      </c>
      <c r="V428" s="1">
        <f t="shared" si="40"/>
        <v>183015.00000000003</v>
      </c>
      <c r="W428" s="4">
        <f t="shared" si="41"/>
        <v>0.42000000000000004</v>
      </c>
      <c r="X428" s="1" t="s">
        <v>50</v>
      </c>
      <c r="Y428" s="1" t="s">
        <v>40</v>
      </c>
      <c r="Z428" s="1" t="s">
        <v>120</v>
      </c>
      <c r="AA428" s="1"/>
      <c r="AB428" s="1"/>
      <c r="AC428" s="1" t="s">
        <v>42</v>
      </c>
    </row>
    <row r="429" spans="1:29">
      <c r="A429" s="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c r="P429" s="1">
        <f t="shared" si="36"/>
        <v>3910</v>
      </c>
      <c r="Q429" s="1">
        <v>20</v>
      </c>
      <c r="R429" s="1">
        <f t="shared" si="37"/>
        <v>782</v>
      </c>
      <c r="S429" s="1">
        <f t="shared" si="38"/>
        <v>3128</v>
      </c>
      <c r="T429" s="1">
        <v>0.5</v>
      </c>
      <c r="U429" s="1">
        <f t="shared" si="39"/>
        <v>1564</v>
      </c>
      <c r="V429" s="1">
        <f t="shared" si="40"/>
        <v>1564</v>
      </c>
      <c r="W429" s="4">
        <f t="shared" si="41"/>
        <v>0.5</v>
      </c>
      <c r="X429" s="1" t="s">
        <v>56</v>
      </c>
      <c r="Y429" s="1" t="s">
        <v>72</v>
      </c>
      <c r="Z429" s="1" t="s">
        <v>41</v>
      </c>
      <c r="AA429" s="2">
        <v>45795</v>
      </c>
      <c r="AB429" s="1">
        <v>5</v>
      </c>
      <c r="AC429" s="1" t="s">
        <v>42</v>
      </c>
    </row>
    <row r="430" spans="1:29">
      <c r="A430" s="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c r="P430" s="1">
        <f t="shared" si="36"/>
        <v>136620</v>
      </c>
      <c r="Q430" s="1">
        <v>0</v>
      </c>
      <c r="R430" s="1">
        <f t="shared" si="37"/>
        <v>0</v>
      </c>
      <c r="S430" s="1">
        <f t="shared" si="38"/>
        <v>136620</v>
      </c>
      <c r="T430" s="1">
        <v>0.57999999999999996</v>
      </c>
      <c r="U430" s="1">
        <f t="shared" si="39"/>
        <v>79239.599999999991</v>
      </c>
      <c r="V430" s="1">
        <f t="shared" si="40"/>
        <v>57380.400000000009</v>
      </c>
      <c r="W430" s="4">
        <f t="shared" si="41"/>
        <v>0.42000000000000004</v>
      </c>
      <c r="X430" s="1" t="s">
        <v>39</v>
      </c>
      <c r="Y430" s="1" t="s">
        <v>40</v>
      </c>
      <c r="Z430" s="1" t="s">
        <v>41</v>
      </c>
      <c r="AA430" s="2">
        <v>45794</v>
      </c>
      <c r="AB430" s="1">
        <v>4</v>
      </c>
      <c r="AC430" s="1" t="s">
        <v>42</v>
      </c>
    </row>
    <row r="431" spans="1:29">
      <c r="A431" s="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c r="P431" s="1">
        <f t="shared" si="36"/>
        <v>17720</v>
      </c>
      <c r="Q431" s="1">
        <v>20</v>
      </c>
      <c r="R431" s="1">
        <f t="shared" si="37"/>
        <v>3544</v>
      </c>
      <c r="S431" s="1">
        <f t="shared" si="38"/>
        <v>14176</v>
      </c>
      <c r="T431" s="1">
        <v>0.45</v>
      </c>
      <c r="U431" s="1">
        <f t="shared" si="39"/>
        <v>6379.2</v>
      </c>
      <c r="V431" s="1">
        <f t="shared" si="40"/>
        <v>7796.8</v>
      </c>
      <c r="W431" s="4">
        <f t="shared" si="41"/>
        <v>0.55000000000000004</v>
      </c>
      <c r="X431" s="1" t="s">
        <v>65</v>
      </c>
      <c r="Y431" s="1" t="s">
        <v>40</v>
      </c>
      <c r="Z431" s="1" t="s">
        <v>41</v>
      </c>
      <c r="AA431" s="2">
        <v>45793</v>
      </c>
      <c r="AB431" s="1">
        <v>4</v>
      </c>
      <c r="AC431" s="1" t="s">
        <v>42</v>
      </c>
    </row>
    <row r="432" spans="1:29">
      <c r="A432" s="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c r="P432" s="1">
        <f t="shared" si="36"/>
        <v>8790</v>
      </c>
      <c r="Q432" s="1">
        <v>25</v>
      </c>
      <c r="R432" s="1">
        <f t="shared" si="37"/>
        <v>2197.5</v>
      </c>
      <c r="S432" s="1">
        <f t="shared" si="38"/>
        <v>6592.5</v>
      </c>
      <c r="T432" s="1">
        <v>0.52</v>
      </c>
      <c r="U432" s="1">
        <f t="shared" si="39"/>
        <v>3428.1</v>
      </c>
      <c r="V432" s="1">
        <f t="shared" si="40"/>
        <v>3164.4</v>
      </c>
      <c r="W432" s="4">
        <f t="shared" si="41"/>
        <v>0.48000000000000004</v>
      </c>
      <c r="X432" s="1" t="s">
        <v>104</v>
      </c>
      <c r="Y432" s="1" t="s">
        <v>81</v>
      </c>
      <c r="Z432" s="1" t="s">
        <v>41</v>
      </c>
      <c r="AA432" s="2">
        <v>45796</v>
      </c>
      <c r="AB432" s="1">
        <v>4</v>
      </c>
      <c r="AC432" s="1" t="s">
        <v>42</v>
      </c>
    </row>
    <row r="433" spans="1:29">
      <c r="A433" s="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c r="P433" s="1">
        <f t="shared" si="36"/>
        <v>17800</v>
      </c>
      <c r="Q433" s="1">
        <v>0</v>
      </c>
      <c r="R433" s="1">
        <f t="shared" si="37"/>
        <v>0</v>
      </c>
      <c r="S433" s="1">
        <f t="shared" si="38"/>
        <v>17800</v>
      </c>
      <c r="T433" s="1">
        <v>0.48</v>
      </c>
      <c r="U433" s="1">
        <f t="shared" si="39"/>
        <v>8544</v>
      </c>
      <c r="V433" s="1">
        <f t="shared" si="40"/>
        <v>9256</v>
      </c>
      <c r="W433" s="4">
        <f t="shared" si="41"/>
        <v>0.52</v>
      </c>
      <c r="X433" s="1" t="s">
        <v>56</v>
      </c>
      <c r="Y433" s="1" t="s">
        <v>57</v>
      </c>
      <c r="Z433" s="1" t="s">
        <v>51</v>
      </c>
      <c r="AA433" s="2">
        <v>45792</v>
      </c>
      <c r="AB433" s="1"/>
      <c r="AC433" s="1" t="s">
        <v>42</v>
      </c>
    </row>
    <row r="434" spans="1:29">
      <c r="A434" s="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c r="P434" s="1">
        <f t="shared" si="36"/>
        <v>13600</v>
      </c>
      <c r="Q434" s="1">
        <v>15</v>
      </c>
      <c r="R434" s="1">
        <f t="shared" si="37"/>
        <v>2040</v>
      </c>
      <c r="S434" s="1">
        <f t="shared" si="38"/>
        <v>11560</v>
      </c>
      <c r="T434" s="1">
        <v>0.45</v>
      </c>
      <c r="U434" s="1">
        <f t="shared" si="39"/>
        <v>5202</v>
      </c>
      <c r="V434" s="1">
        <f t="shared" si="40"/>
        <v>6358</v>
      </c>
      <c r="W434" s="4">
        <f t="shared" si="41"/>
        <v>0.55000000000000004</v>
      </c>
      <c r="X434" s="1" t="s">
        <v>104</v>
      </c>
      <c r="Y434" s="1" t="s">
        <v>81</v>
      </c>
      <c r="Z434" s="1" t="s">
        <v>120</v>
      </c>
      <c r="AA434" s="1"/>
      <c r="AB434" s="1"/>
      <c r="AC434" s="1" t="s">
        <v>42</v>
      </c>
    </row>
    <row r="435" spans="1:29">
      <c r="A435" s="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c r="P435" s="1">
        <f t="shared" si="36"/>
        <v>19120</v>
      </c>
      <c r="Q435" s="1">
        <v>20</v>
      </c>
      <c r="R435" s="1">
        <f t="shared" si="37"/>
        <v>3824</v>
      </c>
      <c r="S435" s="1">
        <f t="shared" si="38"/>
        <v>15296</v>
      </c>
      <c r="T435" s="1">
        <v>0.5</v>
      </c>
      <c r="U435" s="1">
        <f t="shared" si="39"/>
        <v>7648</v>
      </c>
      <c r="V435" s="1">
        <f t="shared" si="40"/>
        <v>7648</v>
      </c>
      <c r="W435" s="4">
        <f t="shared" si="41"/>
        <v>0.5</v>
      </c>
      <c r="X435" s="1" t="s">
        <v>147</v>
      </c>
      <c r="Y435" s="1" t="s">
        <v>57</v>
      </c>
      <c r="Z435" s="1" t="s">
        <v>41</v>
      </c>
      <c r="AA435" s="2">
        <v>45796</v>
      </c>
      <c r="AB435" s="1">
        <v>4</v>
      </c>
      <c r="AC435" s="1" t="s">
        <v>42</v>
      </c>
    </row>
    <row r="436" spans="1:29">
      <c r="A436" s="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c r="P436" s="1">
        <f t="shared" si="36"/>
        <v>4920</v>
      </c>
      <c r="Q436" s="1">
        <v>0</v>
      </c>
      <c r="R436" s="1">
        <f t="shared" si="37"/>
        <v>0</v>
      </c>
      <c r="S436" s="1">
        <f t="shared" si="38"/>
        <v>4920</v>
      </c>
      <c r="T436" s="1">
        <v>0.35</v>
      </c>
      <c r="U436" s="1">
        <f t="shared" si="39"/>
        <v>1722</v>
      </c>
      <c r="V436" s="1">
        <f t="shared" si="40"/>
        <v>3198</v>
      </c>
      <c r="W436" s="4">
        <f t="shared" si="41"/>
        <v>0.65</v>
      </c>
      <c r="X436" s="1" t="s">
        <v>147</v>
      </c>
      <c r="Y436" s="1" t="s">
        <v>72</v>
      </c>
      <c r="Z436" s="1" t="s">
        <v>41</v>
      </c>
      <c r="AA436" s="2">
        <v>45796</v>
      </c>
      <c r="AB436" s="1">
        <v>4</v>
      </c>
      <c r="AC436" s="1" t="s">
        <v>42</v>
      </c>
    </row>
    <row r="437" spans="1:29">
      <c r="A437" s="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c r="P437" s="1">
        <f t="shared" si="36"/>
        <v>7620</v>
      </c>
      <c r="Q437" s="1">
        <v>10</v>
      </c>
      <c r="R437" s="1">
        <f t="shared" si="37"/>
        <v>762</v>
      </c>
      <c r="S437" s="1">
        <f t="shared" si="38"/>
        <v>6858</v>
      </c>
      <c r="T437" s="1">
        <v>0.52</v>
      </c>
      <c r="U437" s="1">
        <f t="shared" si="39"/>
        <v>3566.1600000000003</v>
      </c>
      <c r="V437" s="1">
        <f t="shared" si="40"/>
        <v>3291.8399999999997</v>
      </c>
      <c r="W437" s="4">
        <f t="shared" si="41"/>
        <v>0.48</v>
      </c>
      <c r="X437" s="1" t="s">
        <v>147</v>
      </c>
      <c r="Y437" s="1" t="s">
        <v>40</v>
      </c>
      <c r="Z437" s="1" t="s">
        <v>22</v>
      </c>
      <c r="AA437" s="1"/>
      <c r="AB437" s="1"/>
      <c r="AC437" s="1" t="s">
        <v>93</v>
      </c>
    </row>
    <row r="438" spans="1:29">
      <c r="A438" s="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c r="P438" s="1">
        <f t="shared" si="36"/>
        <v>5130</v>
      </c>
      <c r="Q438" s="1">
        <v>10</v>
      </c>
      <c r="R438" s="1">
        <f t="shared" si="37"/>
        <v>513</v>
      </c>
      <c r="S438" s="1">
        <f t="shared" si="38"/>
        <v>4617</v>
      </c>
      <c r="T438" s="1">
        <v>0.48</v>
      </c>
      <c r="U438" s="1">
        <f t="shared" si="39"/>
        <v>2216.16</v>
      </c>
      <c r="V438" s="1">
        <f t="shared" si="40"/>
        <v>2400.84</v>
      </c>
      <c r="W438" s="4">
        <f t="shared" si="41"/>
        <v>0.52</v>
      </c>
      <c r="X438" s="1" t="s">
        <v>39</v>
      </c>
      <c r="Y438" s="1" t="s">
        <v>72</v>
      </c>
      <c r="Z438" s="1" t="s">
        <v>41</v>
      </c>
      <c r="AA438" s="2">
        <v>45799</v>
      </c>
      <c r="AB438" s="1">
        <v>3</v>
      </c>
      <c r="AC438" s="1" t="s">
        <v>42</v>
      </c>
    </row>
    <row r="439" spans="1:29">
      <c r="A439" s="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c r="P439" s="1">
        <f t="shared" si="36"/>
        <v>1110</v>
      </c>
      <c r="Q439" s="1">
        <v>15</v>
      </c>
      <c r="R439" s="1">
        <f t="shared" si="37"/>
        <v>166.5</v>
      </c>
      <c r="S439" s="1">
        <f t="shared" si="38"/>
        <v>943.5</v>
      </c>
      <c r="T439" s="1">
        <v>0.35</v>
      </c>
      <c r="U439" s="1">
        <f t="shared" si="39"/>
        <v>330.22499999999997</v>
      </c>
      <c r="V439" s="1">
        <f t="shared" si="40"/>
        <v>613.27500000000009</v>
      </c>
      <c r="W439" s="4">
        <f t="shared" si="41"/>
        <v>0.65000000000000013</v>
      </c>
      <c r="X439" s="1" t="s">
        <v>65</v>
      </c>
      <c r="Y439" s="1" t="s">
        <v>72</v>
      </c>
      <c r="Z439" s="1" t="s">
        <v>41</v>
      </c>
      <c r="AA439" s="2">
        <v>45795</v>
      </c>
      <c r="AB439" s="1">
        <v>5</v>
      </c>
      <c r="AC439" s="1" t="s">
        <v>42</v>
      </c>
    </row>
    <row r="440" spans="1:29">
      <c r="A440" s="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c r="P440" s="1">
        <f t="shared" si="36"/>
        <v>19000</v>
      </c>
      <c r="Q440" s="1">
        <v>0</v>
      </c>
      <c r="R440" s="1">
        <f t="shared" si="37"/>
        <v>0</v>
      </c>
      <c r="S440" s="1">
        <f t="shared" si="38"/>
        <v>19000</v>
      </c>
      <c r="T440" s="1">
        <v>0.47</v>
      </c>
      <c r="U440" s="1">
        <f t="shared" si="39"/>
        <v>8930</v>
      </c>
      <c r="V440" s="1">
        <f t="shared" si="40"/>
        <v>10070</v>
      </c>
      <c r="W440" s="4">
        <f t="shared" si="41"/>
        <v>0.53</v>
      </c>
      <c r="X440" s="1" t="s">
        <v>92</v>
      </c>
      <c r="Y440" s="1" t="s">
        <v>72</v>
      </c>
      <c r="Z440" s="1" t="s">
        <v>41</v>
      </c>
      <c r="AA440" s="2">
        <v>45801</v>
      </c>
      <c r="AB440" s="1">
        <v>4</v>
      </c>
      <c r="AC440" s="1" t="s">
        <v>42</v>
      </c>
    </row>
    <row r="441" spans="1:29">
      <c r="A441" s="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c r="P441" s="1">
        <f t="shared" si="36"/>
        <v>6760</v>
      </c>
      <c r="Q441" s="1">
        <v>5</v>
      </c>
      <c r="R441" s="1">
        <f t="shared" si="37"/>
        <v>338</v>
      </c>
      <c r="S441" s="1">
        <f t="shared" si="38"/>
        <v>6422</v>
      </c>
      <c r="T441" s="1">
        <v>0.45</v>
      </c>
      <c r="U441" s="1">
        <f t="shared" si="39"/>
        <v>2889.9</v>
      </c>
      <c r="V441" s="1">
        <f t="shared" si="40"/>
        <v>3532.1</v>
      </c>
      <c r="W441" s="4">
        <f t="shared" si="41"/>
        <v>0.54999999999999993</v>
      </c>
      <c r="X441" s="1" t="s">
        <v>104</v>
      </c>
      <c r="Y441" s="1" t="s">
        <v>40</v>
      </c>
      <c r="Z441" s="1" t="s">
        <v>41</v>
      </c>
      <c r="AA441" s="2">
        <v>45797</v>
      </c>
      <c r="AB441" s="1">
        <v>4</v>
      </c>
      <c r="AC441" s="1" t="s">
        <v>42</v>
      </c>
    </row>
    <row r="442" spans="1:29">
      <c r="A442" s="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c r="P442" s="1">
        <f t="shared" si="36"/>
        <v>94960</v>
      </c>
      <c r="Q442" s="1">
        <v>0</v>
      </c>
      <c r="R442" s="1">
        <f t="shared" si="37"/>
        <v>0</v>
      </c>
      <c r="S442" s="1">
        <f t="shared" si="38"/>
        <v>94960</v>
      </c>
      <c r="T442" s="1">
        <v>0.57999999999999996</v>
      </c>
      <c r="U442" s="1">
        <f t="shared" si="39"/>
        <v>55076.799999999996</v>
      </c>
      <c r="V442" s="1">
        <f t="shared" si="40"/>
        <v>39883.200000000004</v>
      </c>
      <c r="W442" s="4">
        <f t="shared" si="41"/>
        <v>0.42000000000000004</v>
      </c>
      <c r="X442" s="1" t="s">
        <v>92</v>
      </c>
      <c r="Y442" s="1" t="s">
        <v>72</v>
      </c>
      <c r="Z442" s="1" t="s">
        <v>41</v>
      </c>
      <c r="AA442" s="2">
        <v>45801</v>
      </c>
      <c r="AB442" s="1">
        <v>3</v>
      </c>
      <c r="AC442" s="1" t="s">
        <v>42</v>
      </c>
    </row>
    <row r="443" spans="1:29">
      <c r="A443" s="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c r="P443" s="1">
        <f t="shared" si="36"/>
        <v>840</v>
      </c>
      <c r="Q443" s="1">
        <v>0</v>
      </c>
      <c r="R443" s="1">
        <f t="shared" si="37"/>
        <v>0</v>
      </c>
      <c r="S443" s="1">
        <f t="shared" si="38"/>
        <v>840</v>
      </c>
      <c r="T443" s="1">
        <v>0.62</v>
      </c>
      <c r="U443" s="1">
        <f t="shared" si="39"/>
        <v>520.79999999999995</v>
      </c>
      <c r="V443" s="1">
        <f t="shared" si="40"/>
        <v>319.20000000000005</v>
      </c>
      <c r="W443" s="4">
        <f t="shared" si="41"/>
        <v>0.38000000000000006</v>
      </c>
      <c r="X443" s="1" t="s">
        <v>39</v>
      </c>
      <c r="Y443" s="1" t="s">
        <v>57</v>
      </c>
      <c r="Z443" s="1" t="s">
        <v>22</v>
      </c>
      <c r="AA443" s="1"/>
      <c r="AB443" s="1"/>
      <c r="AC443" s="1" t="s">
        <v>93</v>
      </c>
    </row>
    <row r="444" spans="1:29">
      <c r="A444" s="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c r="P444" s="1">
        <f t="shared" si="36"/>
        <v>450</v>
      </c>
      <c r="Q444" s="1">
        <v>10</v>
      </c>
      <c r="R444" s="1">
        <f t="shared" si="37"/>
        <v>45</v>
      </c>
      <c r="S444" s="1">
        <f t="shared" si="38"/>
        <v>405</v>
      </c>
      <c r="T444" s="1">
        <v>0.62</v>
      </c>
      <c r="U444" s="1">
        <f t="shared" si="39"/>
        <v>251.1</v>
      </c>
      <c r="V444" s="1">
        <f t="shared" si="40"/>
        <v>153.9</v>
      </c>
      <c r="W444" s="4">
        <f t="shared" si="41"/>
        <v>0.38</v>
      </c>
      <c r="X444" s="1" t="s">
        <v>147</v>
      </c>
      <c r="Y444" s="1" t="s">
        <v>57</v>
      </c>
      <c r="Z444" s="1" t="s">
        <v>22</v>
      </c>
      <c r="AA444" s="1"/>
      <c r="AB444" s="1"/>
      <c r="AC444" s="1" t="s">
        <v>93</v>
      </c>
    </row>
    <row r="445" spans="1:29">
      <c r="A445" s="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c r="P445" s="1">
        <f t="shared" si="36"/>
        <v>43050</v>
      </c>
      <c r="Q445" s="1">
        <v>20</v>
      </c>
      <c r="R445" s="1">
        <f t="shared" si="37"/>
        <v>8610</v>
      </c>
      <c r="S445" s="1">
        <f t="shared" si="38"/>
        <v>34440</v>
      </c>
      <c r="T445" s="1">
        <v>0.48</v>
      </c>
      <c r="U445" s="1">
        <f t="shared" si="39"/>
        <v>16531.2</v>
      </c>
      <c r="V445" s="1">
        <f t="shared" si="40"/>
        <v>17908.8</v>
      </c>
      <c r="W445" s="4">
        <f t="shared" si="41"/>
        <v>0.52</v>
      </c>
      <c r="X445" s="1" t="s">
        <v>56</v>
      </c>
      <c r="Y445" s="1" t="s">
        <v>40</v>
      </c>
      <c r="Z445" s="1" t="s">
        <v>51</v>
      </c>
      <c r="AA445" s="2">
        <v>45801</v>
      </c>
      <c r="AB445" s="1"/>
      <c r="AC445" s="1" t="s">
        <v>42</v>
      </c>
    </row>
    <row r="446" spans="1:29">
      <c r="A446" s="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c r="P446" s="1">
        <f t="shared" si="36"/>
        <v>3340</v>
      </c>
      <c r="Q446" s="1">
        <v>15</v>
      </c>
      <c r="R446" s="1">
        <f t="shared" si="37"/>
        <v>501</v>
      </c>
      <c r="S446" s="1">
        <f t="shared" si="38"/>
        <v>2839</v>
      </c>
      <c r="T446" s="1">
        <v>0.48</v>
      </c>
      <c r="U446" s="1">
        <f t="shared" si="39"/>
        <v>1362.72</v>
      </c>
      <c r="V446" s="1">
        <f t="shared" si="40"/>
        <v>1476.28</v>
      </c>
      <c r="W446" s="4">
        <f t="shared" si="41"/>
        <v>0.52</v>
      </c>
      <c r="X446" s="1" t="s">
        <v>65</v>
      </c>
      <c r="Y446" s="1" t="s">
        <v>40</v>
      </c>
      <c r="Z446" s="1" t="s">
        <v>41</v>
      </c>
      <c r="AA446" s="2">
        <v>45801</v>
      </c>
      <c r="AB446" s="1">
        <v>4</v>
      </c>
      <c r="AC446" s="1" t="s">
        <v>42</v>
      </c>
    </row>
    <row r="447" spans="1:29">
      <c r="A447" s="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c r="P447" s="1">
        <f t="shared" si="36"/>
        <v>430</v>
      </c>
      <c r="Q447" s="1">
        <v>0</v>
      </c>
      <c r="R447" s="1">
        <f t="shared" si="37"/>
        <v>0</v>
      </c>
      <c r="S447" s="1">
        <f t="shared" si="38"/>
        <v>430</v>
      </c>
      <c r="T447" s="1">
        <v>0.62</v>
      </c>
      <c r="U447" s="1">
        <f t="shared" si="39"/>
        <v>266.60000000000002</v>
      </c>
      <c r="V447" s="1">
        <f t="shared" si="40"/>
        <v>163.39999999999998</v>
      </c>
      <c r="W447" s="4">
        <f t="shared" si="41"/>
        <v>0.37999999999999995</v>
      </c>
      <c r="X447" s="1" t="s">
        <v>56</v>
      </c>
      <c r="Y447" s="1" t="s">
        <v>81</v>
      </c>
      <c r="Z447" s="1" t="s">
        <v>41</v>
      </c>
      <c r="AA447" s="2">
        <v>45802</v>
      </c>
      <c r="AB447" s="1">
        <v>3</v>
      </c>
      <c r="AC447" s="1" t="s">
        <v>42</v>
      </c>
    </row>
    <row r="448" spans="1:29">
      <c r="A448" s="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c r="P448" s="1">
        <f t="shared" si="36"/>
        <v>6360</v>
      </c>
      <c r="Q448" s="1">
        <v>30</v>
      </c>
      <c r="R448" s="1">
        <f t="shared" si="37"/>
        <v>1908</v>
      </c>
      <c r="S448" s="1">
        <f t="shared" si="38"/>
        <v>4452</v>
      </c>
      <c r="T448" s="1">
        <v>0.5</v>
      </c>
      <c r="U448" s="1">
        <f t="shared" si="39"/>
        <v>2226</v>
      </c>
      <c r="V448" s="1">
        <f t="shared" si="40"/>
        <v>2226</v>
      </c>
      <c r="W448" s="4">
        <f t="shared" si="41"/>
        <v>0.5</v>
      </c>
      <c r="X448" s="1" t="s">
        <v>104</v>
      </c>
      <c r="Y448" s="1" t="s">
        <v>81</v>
      </c>
      <c r="Z448" s="1" t="s">
        <v>66</v>
      </c>
      <c r="AA448" s="1"/>
      <c r="AB448" s="1"/>
      <c r="AC448" s="1" t="s">
        <v>42</v>
      </c>
    </row>
    <row r="449" spans="1:29">
      <c r="A449" s="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c r="P449" s="1">
        <f t="shared" si="36"/>
        <v>1880</v>
      </c>
      <c r="Q449" s="1">
        <v>15</v>
      </c>
      <c r="R449" s="1">
        <f t="shared" si="37"/>
        <v>282</v>
      </c>
      <c r="S449" s="1">
        <f t="shared" si="38"/>
        <v>1598</v>
      </c>
      <c r="T449" s="1">
        <v>0.62</v>
      </c>
      <c r="U449" s="1">
        <f t="shared" si="39"/>
        <v>990.76</v>
      </c>
      <c r="V449" s="1">
        <f t="shared" si="40"/>
        <v>607.24</v>
      </c>
      <c r="W449" s="4">
        <f t="shared" si="41"/>
        <v>0.38</v>
      </c>
      <c r="X449" s="1" t="s">
        <v>147</v>
      </c>
      <c r="Y449" s="1" t="s">
        <v>72</v>
      </c>
      <c r="Z449" s="1" t="s">
        <v>41</v>
      </c>
      <c r="AA449" s="2">
        <v>45801</v>
      </c>
      <c r="AB449" s="1">
        <v>5</v>
      </c>
      <c r="AC449" s="1" t="s">
        <v>42</v>
      </c>
    </row>
    <row r="450" spans="1:29">
      <c r="A450" s="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c r="P450" s="1">
        <f t="shared" si="36"/>
        <v>2400</v>
      </c>
      <c r="Q450" s="1">
        <v>15</v>
      </c>
      <c r="R450" s="1">
        <f t="shared" si="37"/>
        <v>360</v>
      </c>
      <c r="S450" s="1">
        <f t="shared" si="38"/>
        <v>2040</v>
      </c>
      <c r="T450" s="1">
        <v>0.45</v>
      </c>
      <c r="U450" s="1">
        <f t="shared" si="39"/>
        <v>918</v>
      </c>
      <c r="V450" s="1">
        <f t="shared" si="40"/>
        <v>1122</v>
      </c>
      <c r="W450" s="4">
        <f t="shared" si="41"/>
        <v>0.55000000000000004</v>
      </c>
      <c r="X450" s="1" t="s">
        <v>147</v>
      </c>
      <c r="Y450" s="1" t="s">
        <v>57</v>
      </c>
      <c r="Z450" s="1" t="s">
        <v>41</v>
      </c>
      <c r="AA450" s="2">
        <v>45800</v>
      </c>
      <c r="AB450" s="1">
        <v>4</v>
      </c>
      <c r="AC450" s="1" t="s">
        <v>42</v>
      </c>
    </row>
    <row r="451" spans="1:29">
      <c r="A451" s="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c r="P451" s="1">
        <f t="shared" ref="P451:P514" si="42">PRODUCT(N451,O451)</f>
        <v>157100</v>
      </c>
      <c r="Q451" s="1">
        <v>15</v>
      </c>
      <c r="R451" s="1">
        <f t="shared" ref="R451:R514" si="43">P451*(Q451/100)</f>
        <v>23565</v>
      </c>
      <c r="S451" s="1">
        <f t="shared" ref="S451:S514" si="44">P451-R451</f>
        <v>133535</v>
      </c>
      <c r="T451" s="1">
        <v>0.57999999999999996</v>
      </c>
      <c r="U451" s="1">
        <f t="shared" ref="U451:U514" si="45">S451*T451</f>
        <v>77450.299999999988</v>
      </c>
      <c r="V451" s="1">
        <f t="shared" ref="V451:V514" si="46">S451-U451</f>
        <v>56084.700000000012</v>
      </c>
      <c r="W451" s="4">
        <f t="shared" ref="W451:W514" si="47">(V451/S451)</f>
        <v>0.4200000000000001</v>
      </c>
      <c r="X451" s="1" t="s">
        <v>147</v>
      </c>
      <c r="Y451" s="1" t="s">
        <v>81</v>
      </c>
      <c r="Z451" s="1" t="s">
        <v>66</v>
      </c>
      <c r="AA451" s="1"/>
      <c r="AB451" s="1"/>
      <c r="AC451" s="1" t="s">
        <v>42</v>
      </c>
    </row>
    <row r="452" spans="1:29">
      <c r="A452" s="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c r="P452" s="1">
        <f t="shared" si="42"/>
        <v>6050</v>
      </c>
      <c r="Q452" s="1">
        <v>0</v>
      </c>
      <c r="R452" s="1">
        <f t="shared" si="43"/>
        <v>0</v>
      </c>
      <c r="S452" s="1">
        <f t="shared" si="44"/>
        <v>6050</v>
      </c>
      <c r="T452" s="1">
        <v>0.5</v>
      </c>
      <c r="U452" s="1">
        <f t="shared" si="45"/>
        <v>3025</v>
      </c>
      <c r="V452" s="1">
        <f t="shared" si="46"/>
        <v>3025</v>
      </c>
      <c r="W452" s="4">
        <f t="shared" si="47"/>
        <v>0.5</v>
      </c>
      <c r="X452" s="1" t="s">
        <v>104</v>
      </c>
      <c r="Y452" s="1" t="s">
        <v>57</v>
      </c>
      <c r="Z452" s="1" t="s">
        <v>41</v>
      </c>
      <c r="AA452" s="2">
        <v>45804</v>
      </c>
      <c r="AB452" s="1">
        <v>5</v>
      </c>
      <c r="AC452" s="1" t="s">
        <v>42</v>
      </c>
    </row>
    <row r="453" spans="1:29">
      <c r="A453" s="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c r="P453" s="1">
        <f t="shared" si="42"/>
        <v>7880</v>
      </c>
      <c r="Q453" s="1">
        <v>25</v>
      </c>
      <c r="R453" s="1">
        <f t="shared" si="43"/>
        <v>1970</v>
      </c>
      <c r="S453" s="1">
        <f t="shared" si="44"/>
        <v>5910</v>
      </c>
      <c r="T453" s="1">
        <v>0.48</v>
      </c>
      <c r="U453" s="1">
        <f t="shared" si="45"/>
        <v>2836.7999999999997</v>
      </c>
      <c r="V453" s="1">
        <f t="shared" si="46"/>
        <v>3073.2000000000003</v>
      </c>
      <c r="W453" s="4">
        <f t="shared" si="47"/>
        <v>0.52</v>
      </c>
      <c r="X453" s="1" t="s">
        <v>65</v>
      </c>
      <c r="Y453" s="1" t="s">
        <v>81</v>
      </c>
      <c r="Z453" s="1" t="s">
        <v>51</v>
      </c>
      <c r="AA453" s="2">
        <v>45802</v>
      </c>
      <c r="AB453" s="1"/>
      <c r="AC453" s="1" t="s">
        <v>42</v>
      </c>
    </row>
    <row r="454" spans="1:29">
      <c r="A454" s="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c r="P454" s="1">
        <f t="shared" si="42"/>
        <v>1800</v>
      </c>
      <c r="Q454" s="1">
        <v>15</v>
      </c>
      <c r="R454" s="1">
        <f t="shared" si="43"/>
        <v>270</v>
      </c>
      <c r="S454" s="1">
        <f t="shared" si="44"/>
        <v>1530</v>
      </c>
      <c r="T454" s="1">
        <v>0.62</v>
      </c>
      <c r="U454" s="1">
        <f t="shared" si="45"/>
        <v>948.6</v>
      </c>
      <c r="V454" s="1">
        <f t="shared" si="46"/>
        <v>581.4</v>
      </c>
      <c r="W454" s="4">
        <f t="shared" si="47"/>
        <v>0.38</v>
      </c>
      <c r="X454" s="1" t="s">
        <v>56</v>
      </c>
      <c r="Y454" s="1" t="s">
        <v>57</v>
      </c>
      <c r="Z454" s="1" t="s">
        <v>41</v>
      </c>
      <c r="AA454" s="2">
        <v>45805</v>
      </c>
      <c r="AB454" s="1">
        <v>5</v>
      </c>
      <c r="AC454" s="1" t="s">
        <v>42</v>
      </c>
    </row>
    <row r="455" spans="1:29">
      <c r="A455" s="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c r="P455" s="1">
        <f t="shared" si="42"/>
        <v>11250</v>
      </c>
      <c r="Q455" s="1">
        <v>0</v>
      </c>
      <c r="R455" s="1">
        <f t="shared" si="43"/>
        <v>0</v>
      </c>
      <c r="S455" s="1">
        <f t="shared" si="44"/>
        <v>11250</v>
      </c>
      <c r="T455" s="1">
        <v>0.45</v>
      </c>
      <c r="U455" s="1">
        <f t="shared" si="45"/>
        <v>5062.5</v>
      </c>
      <c r="V455" s="1">
        <f t="shared" si="46"/>
        <v>6187.5</v>
      </c>
      <c r="W455" s="4">
        <f t="shared" si="47"/>
        <v>0.55000000000000004</v>
      </c>
      <c r="X455" s="1" t="s">
        <v>92</v>
      </c>
      <c r="Y455" s="1" t="s">
        <v>40</v>
      </c>
      <c r="Z455" s="1" t="s">
        <v>41</v>
      </c>
      <c r="AA455" s="2">
        <v>45801</v>
      </c>
      <c r="AB455" s="1">
        <v>5</v>
      </c>
      <c r="AC455" s="1" t="s">
        <v>42</v>
      </c>
    </row>
    <row r="456" spans="1:29">
      <c r="A456" s="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c r="P456" s="1">
        <f t="shared" si="42"/>
        <v>15270</v>
      </c>
      <c r="Q456" s="1">
        <v>10</v>
      </c>
      <c r="R456" s="1">
        <f t="shared" si="43"/>
        <v>1527</v>
      </c>
      <c r="S456" s="1">
        <f t="shared" si="44"/>
        <v>13743</v>
      </c>
      <c r="T456" s="1">
        <v>0.5</v>
      </c>
      <c r="U456" s="1">
        <f t="shared" si="45"/>
        <v>6871.5</v>
      </c>
      <c r="V456" s="1">
        <f t="shared" si="46"/>
        <v>6871.5</v>
      </c>
      <c r="W456" s="4">
        <f t="shared" si="47"/>
        <v>0.5</v>
      </c>
      <c r="X456" s="1" t="s">
        <v>104</v>
      </c>
      <c r="Y456" s="1" t="s">
        <v>57</v>
      </c>
      <c r="Z456" s="1" t="s">
        <v>120</v>
      </c>
      <c r="AA456" s="1"/>
      <c r="AB456" s="1"/>
      <c r="AC456" s="1" t="s">
        <v>42</v>
      </c>
    </row>
    <row r="457" spans="1:29">
      <c r="A457" s="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c r="P457" s="1">
        <f t="shared" si="42"/>
        <v>17520</v>
      </c>
      <c r="Q457" s="1">
        <v>30</v>
      </c>
      <c r="R457" s="1">
        <f t="shared" si="43"/>
        <v>5256</v>
      </c>
      <c r="S457" s="1">
        <f t="shared" si="44"/>
        <v>12264</v>
      </c>
      <c r="T457" s="1">
        <v>0.48</v>
      </c>
      <c r="U457" s="1">
        <f t="shared" si="45"/>
        <v>5886.7199999999993</v>
      </c>
      <c r="V457" s="1">
        <f t="shared" si="46"/>
        <v>6377.2800000000007</v>
      </c>
      <c r="W457" s="4">
        <f t="shared" si="47"/>
        <v>0.52</v>
      </c>
      <c r="X457" s="1" t="s">
        <v>39</v>
      </c>
      <c r="Y457" s="1" t="s">
        <v>57</v>
      </c>
      <c r="Z457" s="1" t="s">
        <v>22</v>
      </c>
      <c r="AA457" s="1"/>
      <c r="AB457" s="1"/>
      <c r="AC457" s="1" t="s">
        <v>93</v>
      </c>
    </row>
    <row r="458" spans="1:29">
      <c r="A458" s="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c r="P458" s="1">
        <f t="shared" si="42"/>
        <v>26800</v>
      </c>
      <c r="Q458" s="1">
        <v>15</v>
      </c>
      <c r="R458" s="1">
        <f t="shared" si="43"/>
        <v>4020</v>
      </c>
      <c r="S458" s="1">
        <f t="shared" si="44"/>
        <v>22780</v>
      </c>
      <c r="T458" s="1">
        <v>0.47</v>
      </c>
      <c r="U458" s="1">
        <f t="shared" si="45"/>
        <v>10706.599999999999</v>
      </c>
      <c r="V458" s="1">
        <f t="shared" si="46"/>
        <v>12073.400000000001</v>
      </c>
      <c r="W458" s="4">
        <f t="shared" si="47"/>
        <v>0.53</v>
      </c>
      <c r="X458" s="1" t="s">
        <v>50</v>
      </c>
      <c r="Y458" s="1" t="s">
        <v>57</v>
      </c>
      <c r="Z458" s="1" t="s">
        <v>41</v>
      </c>
      <c r="AA458" s="2">
        <v>45803</v>
      </c>
      <c r="AB458" s="1">
        <v>5</v>
      </c>
      <c r="AC458" s="1" t="s">
        <v>42</v>
      </c>
    </row>
    <row r="459" spans="1:29">
      <c r="A459" s="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c r="P459" s="1">
        <f t="shared" si="42"/>
        <v>106500</v>
      </c>
      <c r="Q459" s="1">
        <v>10</v>
      </c>
      <c r="R459" s="1">
        <f t="shared" si="43"/>
        <v>10650</v>
      </c>
      <c r="S459" s="1">
        <f t="shared" si="44"/>
        <v>95850</v>
      </c>
      <c r="T459" s="1">
        <v>0.57999999999999996</v>
      </c>
      <c r="U459" s="1">
        <f t="shared" si="45"/>
        <v>55592.999999999993</v>
      </c>
      <c r="V459" s="1">
        <f t="shared" si="46"/>
        <v>40257.000000000007</v>
      </c>
      <c r="W459" s="4">
        <f t="shared" si="47"/>
        <v>0.4200000000000001</v>
      </c>
      <c r="X459" s="1" t="s">
        <v>56</v>
      </c>
      <c r="Y459" s="1" t="s">
        <v>81</v>
      </c>
      <c r="Z459" s="1" t="s">
        <v>41</v>
      </c>
      <c r="AA459" s="2">
        <v>45800</v>
      </c>
      <c r="AB459" s="1">
        <v>5</v>
      </c>
      <c r="AC459" s="1" t="s">
        <v>42</v>
      </c>
    </row>
    <row r="460" spans="1:29">
      <c r="A460" s="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c r="P460" s="1">
        <f t="shared" si="42"/>
        <v>11100</v>
      </c>
      <c r="Q460" s="1">
        <v>5</v>
      </c>
      <c r="R460" s="1">
        <f t="shared" si="43"/>
        <v>555</v>
      </c>
      <c r="S460" s="1">
        <f t="shared" si="44"/>
        <v>10545</v>
      </c>
      <c r="T460" s="1">
        <v>0.47</v>
      </c>
      <c r="U460" s="1">
        <f t="shared" si="45"/>
        <v>4956.1499999999996</v>
      </c>
      <c r="V460" s="1">
        <f t="shared" si="46"/>
        <v>5588.85</v>
      </c>
      <c r="W460" s="4">
        <f t="shared" si="47"/>
        <v>0.53</v>
      </c>
      <c r="X460" s="1" t="s">
        <v>147</v>
      </c>
      <c r="Y460" s="1" t="s">
        <v>40</v>
      </c>
      <c r="Z460" s="1" t="s">
        <v>51</v>
      </c>
      <c r="AA460" s="2">
        <v>45802</v>
      </c>
      <c r="AB460" s="1"/>
      <c r="AC460" s="1" t="s">
        <v>42</v>
      </c>
    </row>
    <row r="461" spans="1:29">
      <c r="A461" s="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c r="P461" s="1">
        <f t="shared" si="42"/>
        <v>7410</v>
      </c>
      <c r="Q461" s="1">
        <v>25</v>
      </c>
      <c r="R461" s="1">
        <f t="shared" si="43"/>
        <v>1852.5</v>
      </c>
      <c r="S461" s="1">
        <f t="shared" si="44"/>
        <v>5557.5</v>
      </c>
      <c r="T461" s="1">
        <v>0.52</v>
      </c>
      <c r="U461" s="1">
        <f t="shared" si="45"/>
        <v>2889.9</v>
      </c>
      <c r="V461" s="1">
        <f t="shared" si="46"/>
        <v>2667.6</v>
      </c>
      <c r="W461" s="4">
        <f t="shared" si="47"/>
        <v>0.48</v>
      </c>
      <c r="X461" s="1" t="s">
        <v>50</v>
      </c>
      <c r="Y461" s="1" t="s">
        <v>57</v>
      </c>
      <c r="Z461" s="1" t="s">
        <v>41</v>
      </c>
      <c r="AA461" s="2">
        <v>45803</v>
      </c>
      <c r="AB461" s="1">
        <v>5</v>
      </c>
      <c r="AC461" s="1" t="s">
        <v>42</v>
      </c>
    </row>
    <row r="462" spans="1:29">
      <c r="A462" s="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c r="P462" s="1">
        <f t="shared" si="42"/>
        <v>520</v>
      </c>
      <c r="Q462" s="1">
        <v>30</v>
      </c>
      <c r="R462" s="1">
        <f t="shared" si="43"/>
        <v>156</v>
      </c>
      <c r="S462" s="1">
        <f t="shared" si="44"/>
        <v>364</v>
      </c>
      <c r="T462" s="1">
        <v>0.62</v>
      </c>
      <c r="U462" s="1">
        <f t="shared" si="45"/>
        <v>225.68</v>
      </c>
      <c r="V462" s="1">
        <f t="shared" si="46"/>
        <v>138.32</v>
      </c>
      <c r="W462" s="4">
        <f t="shared" si="47"/>
        <v>0.38</v>
      </c>
      <c r="X462" s="1" t="s">
        <v>56</v>
      </c>
      <c r="Y462" s="1" t="s">
        <v>72</v>
      </c>
      <c r="Z462" s="1" t="s">
        <v>66</v>
      </c>
      <c r="AA462" s="1"/>
      <c r="AB462" s="1"/>
      <c r="AC462" s="1" t="s">
        <v>42</v>
      </c>
    </row>
    <row r="463" spans="1:29">
      <c r="A463" s="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c r="P463" s="1">
        <f t="shared" si="42"/>
        <v>2400</v>
      </c>
      <c r="Q463" s="1">
        <v>5</v>
      </c>
      <c r="R463" s="1">
        <f t="shared" si="43"/>
        <v>120</v>
      </c>
      <c r="S463" s="1">
        <f t="shared" si="44"/>
        <v>2280</v>
      </c>
      <c r="T463" s="1">
        <v>0.35</v>
      </c>
      <c r="U463" s="1">
        <f t="shared" si="45"/>
        <v>798</v>
      </c>
      <c r="V463" s="1">
        <f t="shared" si="46"/>
        <v>1482</v>
      </c>
      <c r="W463" s="4">
        <f t="shared" si="47"/>
        <v>0.65</v>
      </c>
      <c r="X463" s="1" t="s">
        <v>39</v>
      </c>
      <c r="Y463" s="1" t="s">
        <v>40</v>
      </c>
      <c r="Z463" s="1" t="s">
        <v>41</v>
      </c>
      <c r="AA463" s="2">
        <v>45807</v>
      </c>
      <c r="AB463" s="1">
        <v>4</v>
      </c>
      <c r="AC463" s="1" t="s">
        <v>42</v>
      </c>
    </row>
    <row r="464" spans="1:29">
      <c r="A464" s="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c r="P464" s="1">
        <f t="shared" si="42"/>
        <v>2740</v>
      </c>
      <c r="Q464" s="1">
        <v>0</v>
      </c>
      <c r="R464" s="1">
        <f t="shared" si="43"/>
        <v>0</v>
      </c>
      <c r="S464" s="1">
        <f t="shared" si="44"/>
        <v>2740</v>
      </c>
      <c r="T464" s="1">
        <v>0.47</v>
      </c>
      <c r="U464" s="1">
        <f t="shared" si="45"/>
        <v>1287.8</v>
      </c>
      <c r="V464" s="1">
        <f t="shared" si="46"/>
        <v>1452.2</v>
      </c>
      <c r="W464" s="4">
        <f t="shared" si="47"/>
        <v>0.53</v>
      </c>
      <c r="X464" s="1" t="s">
        <v>147</v>
      </c>
      <c r="Y464" s="1" t="s">
        <v>57</v>
      </c>
      <c r="Z464" s="1" t="s">
        <v>41</v>
      </c>
      <c r="AA464" s="2">
        <v>45803</v>
      </c>
      <c r="AB464" s="1">
        <v>4</v>
      </c>
      <c r="AC464" s="1" t="s">
        <v>42</v>
      </c>
    </row>
    <row r="465" spans="1:29">
      <c r="A465" s="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c r="P465" s="1">
        <f t="shared" si="42"/>
        <v>3890</v>
      </c>
      <c r="Q465" s="1">
        <v>5</v>
      </c>
      <c r="R465" s="1">
        <f t="shared" si="43"/>
        <v>194.5</v>
      </c>
      <c r="S465" s="1">
        <f t="shared" si="44"/>
        <v>3695.5</v>
      </c>
      <c r="T465" s="1">
        <v>0.5</v>
      </c>
      <c r="U465" s="1">
        <f t="shared" si="45"/>
        <v>1847.75</v>
      </c>
      <c r="V465" s="1">
        <f t="shared" si="46"/>
        <v>1847.75</v>
      </c>
      <c r="W465" s="4">
        <f t="shared" si="47"/>
        <v>0.5</v>
      </c>
      <c r="X465" s="1" t="s">
        <v>147</v>
      </c>
      <c r="Y465" s="1" t="s">
        <v>57</v>
      </c>
      <c r="Z465" s="1" t="s">
        <v>41</v>
      </c>
      <c r="AA465" s="2">
        <v>45804</v>
      </c>
      <c r="AB465" s="1">
        <v>3</v>
      </c>
      <c r="AC465" s="1" t="s">
        <v>42</v>
      </c>
    </row>
    <row r="466" spans="1:29">
      <c r="A466" s="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c r="P466" s="1">
        <f t="shared" si="42"/>
        <v>1060</v>
      </c>
      <c r="Q466" s="1">
        <v>20</v>
      </c>
      <c r="R466" s="1">
        <f t="shared" si="43"/>
        <v>212</v>
      </c>
      <c r="S466" s="1">
        <f t="shared" si="44"/>
        <v>848</v>
      </c>
      <c r="T466" s="1">
        <v>0.5</v>
      </c>
      <c r="U466" s="1">
        <f t="shared" si="45"/>
        <v>424</v>
      </c>
      <c r="V466" s="1">
        <f t="shared" si="46"/>
        <v>424</v>
      </c>
      <c r="W466" s="4">
        <f t="shared" si="47"/>
        <v>0.5</v>
      </c>
      <c r="X466" s="1" t="s">
        <v>56</v>
      </c>
      <c r="Y466" s="1" t="s">
        <v>72</v>
      </c>
      <c r="Z466" s="1" t="s">
        <v>51</v>
      </c>
      <c r="AA466" s="2">
        <v>45809</v>
      </c>
      <c r="AB466" s="1"/>
      <c r="AC466" s="1" t="s">
        <v>42</v>
      </c>
    </row>
    <row r="467" spans="1:29">
      <c r="A467" s="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c r="P467" s="1">
        <f t="shared" si="42"/>
        <v>1510</v>
      </c>
      <c r="Q467" s="1">
        <v>20</v>
      </c>
      <c r="R467" s="1">
        <f t="shared" si="43"/>
        <v>302</v>
      </c>
      <c r="S467" s="1">
        <f t="shared" si="44"/>
        <v>1208</v>
      </c>
      <c r="T467" s="1">
        <v>0.52</v>
      </c>
      <c r="U467" s="1">
        <f t="shared" si="45"/>
        <v>628.16</v>
      </c>
      <c r="V467" s="1">
        <f t="shared" si="46"/>
        <v>579.84</v>
      </c>
      <c r="W467" s="4">
        <f t="shared" si="47"/>
        <v>0.48000000000000004</v>
      </c>
      <c r="X467" s="1" t="s">
        <v>39</v>
      </c>
      <c r="Y467" s="1" t="s">
        <v>72</v>
      </c>
      <c r="Z467" s="1" t="s">
        <v>51</v>
      </c>
      <c r="AA467" s="2">
        <v>45808</v>
      </c>
      <c r="AB467" s="1"/>
      <c r="AC467" s="1" t="s">
        <v>42</v>
      </c>
    </row>
    <row r="468" spans="1:29">
      <c r="A468" s="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c r="P468" s="1">
        <f t="shared" si="42"/>
        <v>15020</v>
      </c>
      <c r="Q468" s="1">
        <v>30</v>
      </c>
      <c r="R468" s="1">
        <f t="shared" si="43"/>
        <v>4506</v>
      </c>
      <c r="S468" s="1">
        <f t="shared" si="44"/>
        <v>10514</v>
      </c>
      <c r="T468" s="1">
        <v>0.57999999999999996</v>
      </c>
      <c r="U468" s="1">
        <f t="shared" si="45"/>
        <v>6098.12</v>
      </c>
      <c r="V468" s="1">
        <f t="shared" si="46"/>
        <v>4415.88</v>
      </c>
      <c r="W468" s="4">
        <f t="shared" si="47"/>
        <v>0.42</v>
      </c>
      <c r="X468" s="1" t="s">
        <v>50</v>
      </c>
      <c r="Y468" s="1" t="s">
        <v>57</v>
      </c>
      <c r="Z468" s="1" t="s">
        <v>41</v>
      </c>
      <c r="AA468" s="2">
        <v>45810</v>
      </c>
      <c r="AB468" s="1">
        <v>4</v>
      </c>
      <c r="AC468" s="1" t="s">
        <v>42</v>
      </c>
    </row>
    <row r="469" spans="1:29">
      <c r="A469" s="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c r="P469" s="1">
        <f t="shared" si="42"/>
        <v>14160</v>
      </c>
      <c r="Q469" s="1">
        <v>30</v>
      </c>
      <c r="R469" s="1">
        <f t="shared" si="43"/>
        <v>4248</v>
      </c>
      <c r="S469" s="1">
        <f t="shared" si="44"/>
        <v>9912</v>
      </c>
      <c r="T469" s="1">
        <v>0.48</v>
      </c>
      <c r="U469" s="1">
        <f t="shared" si="45"/>
        <v>4757.76</v>
      </c>
      <c r="V469" s="1">
        <f t="shared" si="46"/>
        <v>5154.24</v>
      </c>
      <c r="W469" s="4">
        <f t="shared" si="47"/>
        <v>0.52</v>
      </c>
      <c r="X469" s="1" t="s">
        <v>39</v>
      </c>
      <c r="Y469" s="1" t="s">
        <v>81</v>
      </c>
      <c r="Z469" s="1" t="s">
        <v>22</v>
      </c>
      <c r="AA469" s="1"/>
      <c r="AB469" s="1"/>
      <c r="AC469" s="1" t="s">
        <v>93</v>
      </c>
    </row>
    <row r="470" spans="1:29">
      <c r="A470" s="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c r="P470" s="1">
        <f t="shared" si="42"/>
        <v>21560</v>
      </c>
      <c r="Q470" s="1">
        <v>15</v>
      </c>
      <c r="R470" s="1">
        <f t="shared" si="43"/>
        <v>3234</v>
      </c>
      <c r="S470" s="1">
        <f t="shared" si="44"/>
        <v>18326</v>
      </c>
      <c r="T470" s="1">
        <v>0.52</v>
      </c>
      <c r="U470" s="1">
        <f t="shared" si="45"/>
        <v>9529.52</v>
      </c>
      <c r="V470" s="1">
        <f t="shared" si="46"/>
        <v>8796.48</v>
      </c>
      <c r="W470" s="4">
        <f t="shared" si="47"/>
        <v>0.48</v>
      </c>
      <c r="X470" s="1" t="s">
        <v>104</v>
      </c>
      <c r="Y470" s="1" t="s">
        <v>81</v>
      </c>
      <c r="Z470" s="1" t="s">
        <v>41</v>
      </c>
      <c r="AA470" s="2">
        <v>45809</v>
      </c>
      <c r="AB470" s="1">
        <v>4</v>
      </c>
      <c r="AC470" s="1" t="s">
        <v>42</v>
      </c>
    </row>
    <row r="471" spans="1:29">
      <c r="A471" s="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c r="P471" s="1">
        <f t="shared" si="42"/>
        <v>4690</v>
      </c>
      <c r="Q471" s="1">
        <v>0</v>
      </c>
      <c r="R471" s="1">
        <f t="shared" si="43"/>
        <v>0</v>
      </c>
      <c r="S471" s="1">
        <f t="shared" si="44"/>
        <v>4690</v>
      </c>
      <c r="T471" s="1">
        <v>0.52</v>
      </c>
      <c r="U471" s="1">
        <f t="shared" si="45"/>
        <v>2438.8000000000002</v>
      </c>
      <c r="V471" s="1">
        <f t="shared" si="46"/>
        <v>2251.1999999999998</v>
      </c>
      <c r="W471" s="4">
        <f t="shared" si="47"/>
        <v>0.48</v>
      </c>
      <c r="X471" s="1" t="s">
        <v>39</v>
      </c>
      <c r="Y471" s="1" t="s">
        <v>40</v>
      </c>
      <c r="Z471" s="1" t="s">
        <v>41</v>
      </c>
      <c r="AA471" s="2">
        <v>45808</v>
      </c>
      <c r="AB471" s="1">
        <v>4</v>
      </c>
      <c r="AC471" s="1" t="s">
        <v>42</v>
      </c>
    </row>
    <row r="472" spans="1:29">
      <c r="A472" s="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c r="P472" s="1">
        <f t="shared" si="42"/>
        <v>2650</v>
      </c>
      <c r="Q472" s="1">
        <v>0</v>
      </c>
      <c r="R472" s="1">
        <f t="shared" si="43"/>
        <v>0</v>
      </c>
      <c r="S472" s="1">
        <f t="shared" si="44"/>
        <v>2650</v>
      </c>
      <c r="T472" s="1">
        <v>0.62</v>
      </c>
      <c r="U472" s="1">
        <f t="shared" si="45"/>
        <v>1643</v>
      </c>
      <c r="V472" s="1">
        <f t="shared" si="46"/>
        <v>1007</v>
      </c>
      <c r="W472" s="4">
        <f t="shared" si="47"/>
        <v>0.38</v>
      </c>
      <c r="X472" s="1" t="s">
        <v>147</v>
      </c>
      <c r="Y472" s="1" t="s">
        <v>81</v>
      </c>
      <c r="Z472" s="1" t="s">
        <v>22</v>
      </c>
      <c r="AA472" s="1"/>
      <c r="AB472" s="1"/>
      <c r="AC472" s="1" t="s">
        <v>93</v>
      </c>
    </row>
    <row r="473" spans="1:29">
      <c r="A473" s="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c r="P473" s="1">
        <f t="shared" si="42"/>
        <v>1980</v>
      </c>
      <c r="Q473" s="1">
        <v>15</v>
      </c>
      <c r="R473" s="1">
        <f t="shared" si="43"/>
        <v>297</v>
      </c>
      <c r="S473" s="1">
        <f t="shared" si="44"/>
        <v>1683</v>
      </c>
      <c r="T473" s="1">
        <v>0.62</v>
      </c>
      <c r="U473" s="1">
        <f t="shared" si="45"/>
        <v>1043.46</v>
      </c>
      <c r="V473" s="1">
        <f t="shared" si="46"/>
        <v>639.54</v>
      </c>
      <c r="W473" s="4">
        <f t="shared" si="47"/>
        <v>0.38</v>
      </c>
      <c r="X473" s="1" t="s">
        <v>92</v>
      </c>
      <c r="Y473" s="1" t="s">
        <v>72</v>
      </c>
      <c r="Z473" s="1" t="s">
        <v>41</v>
      </c>
      <c r="AA473" s="2">
        <v>45805</v>
      </c>
      <c r="AB473" s="1">
        <v>5</v>
      </c>
      <c r="AC473" s="1" t="s">
        <v>42</v>
      </c>
    </row>
    <row r="474" spans="1:29">
      <c r="A474" s="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c r="P474" s="1">
        <f t="shared" si="42"/>
        <v>22600</v>
      </c>
      <c r="Q474" s="1">
        <v>30</v>
      </c>
      <c r="R474" s="1">
        <f t="shared" si="43"/>
        <v>6780</v>
      </c>
      <c r="S474" s="1">
        <f t="shared" si="44"/>
        <v>15820</v>
      </c>
      <c r="T474" s="1">
        <v>0.52</v>
      </c>
      <c r="U474" s="1">
        <f t="shared" si="45"/>
        <v>8226.4</v>
      </c>
      <c r="V474" s="1">
        <f t="shared" si="46"/>
        <v>7593.6</v>
      </c>
      <c r="W474" s="4">
        <f t="shared" si="47"/>
        <v>0.48000000000000004</v>
      </c>
      <c r="X474" s="1" t="s">
        <v>39</v>
      </c>
      <c r="Y474" s="1" t="s">
        <v>72</v>
      </c>
      <c r="Z474" s="1" t="s">
        <v>41</v>
      </c>
      <c r="AA474" s="2">
        <v>45812</v>
      </c>
      <c r="AB474" s="1">
        <v>5</v>
      </c>
      <c r="AC474" s="1" t="s">
        <v>42</v>
      </c>
    </row>
    <row r="475" spans="1:29">
      <c r="A475" s="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c r="P475" s="1">
        <f t="shared" si="42"/>
        <v>920</v>
      </c>
      <c r="Q475" s="1">
        <v>5</v>
      </c>
      <c r="R475" s="1">
        <f t="shared" si="43"/>
        <v>46</v>
      </c>
      <c r="S475" s="1">
        <f t="shared" si="44"/>
        <v>874</v>
      </c>
      <c r="T475" s="1">
        <v>0.62</v>
      </c>
      <c r="U475" s="1">
        <f t="shared" si="45"/>
        <v>541.88</v>
      </c>
      <c r="V475" s="1">
        <f t="shared" si="46"/>
        <v>332.12</v>
      </c>
      <c r="W475" s="4">
        <f t="shared" si="47"/>
        <v>0.38</v>
      </c>
      <c r="X475" s="1" t="s">
        <v>50</v>
      </c>
      <c r="Y475" s="1" t="s">
        <v>57</v>
      </c>
      <c r="Z475" s="1" t="s">
        <v>41</v>
      </c>
      <c r="AA475" s="2">
        <v>45812</v>
      </c>
      <c r="AB475" s="1">
        <v>4</v>
      </c>
      <c r="AC475" s="1" t="s">
        <v>42</v>
      </c>
    </row>
    <row r="476" spans="1:29">
      <c r="A476" s="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c r="P476" s="1">
        <f t="shared" si="42"/>
        <v>159150</v>
      </c>
      <c r="Q476" s="1">
        <v>10</v>
      </c>
      <c r="R476" s="1">
        <f t="shared" si="43"/>
        <v>15915</v>
      </c>
      <c r="S476" s="1">
        <f t="shared" si="44"/>
        <v>143235</v>
      </c>
      <c r="T476" s="1">
        <v>0.57999999999999996</v>
      </c>
      <c r="U476" s="1">
        <f t="shared" si="45"/>
        <v>83076.299999999988</v>
      </c>
      <c r="V476" s="1">
        <f t="shared" si="46"/>
        <v>60158.700000000012</v>
      </c>
      <c r="W476" s="4">
        <f t="shared" si="47"/>
        <v>0.4200000000000001</v>
      </c>
      <c r="X476" s="1" t="s">
        <v>56</v>
      </c>
      <c r="Y476" s="1" t="s">
        <v>81</v>
      </c>
      <c r="Z476" s="1" t="s">
        <v>51</v>
      </c>
      <c r="AA476" s="2">
        <v>45811</v>
      </c>
      <c r="AB476" s="1"/>
      <c r="AC476" s="1" t="s">
        <v>42</v>
      </c>
    </row>
    <row r="477" spans="1:29">
      <c r="A477" s="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c r="P477" s="1">
        <f t="shared" si="42"/>
        <v>20480</v>
      </c>
      <c r="Q477" s="1">
        <v>10</v>
      </c>
      <c r="R477" s="1">
        <f t="shared" si="43"/>
        <v>2048</v>
      </c>
      <c r="S477" s="1">
        <f t="shared" si="44"/>
        <v>18432</v>
      </c>
      <c r="T477" s="1">
        <v>0.5</v>
      </c>
      <c r="U477" s="1">
        <f t="shared" si="45"/>
        <v>9216</v>
      </c>
      <c r="V477" s="1">
        <f t="shared" si="46"/>
        <v>9216</v>
      </c>
      <c r="W477" s="4">
        <f t="shared" si="47"/>
        <v>0.5</v>
      </c>
      <c r="X477" s="1" t="s">
        <v>50</v>
      </c>
      <c r="Y477" s="1" t="s">
        <v>81</v>
      </c>
      <c r="Z477" s="1" t="s">
        <v>41</v>
      </c>
      <c r="AA477" s="2">
        <v>45810</v>
      </c>
      <c r="AB477" s="1">
        <v>5</v>
      </c>
      <c r="AC477" s="1" t="s">
        <v>42</v>
      </c>
    </row>
    <row r="478" spans="1:29">
      <c r="A478" s="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c r="P478" s="1">
        <f t="shared" si="42"/>
        <v>23720</v>
      </c>
      <c r="Q478" s="1">
        <v>5</v>
      </c>
      <c r="R478" s="1">
        <f t="shared" si="43"/>
        <v>1186</v>
      </c>
      <c r="S478" s="1">
        <f t="shared" si="44"/>
        <v>22534</v>
      </c>
      <c r="T478" s="1">
        <v>0.52</v>
      </c>
      <c r="U478" s="1">
        <f t="shared" si="45"/>
        <v>11717.68</v>
      </c>
      <c r="V478" s="1">
        <f t="shared" si="46"/>
        <v>10816.32</v>
      </c>
      <c r="W478" s="4">
        <f t="shared" si="47"/>
        <v>0.48</v>
      </c>
      <c r="X478" s="1" t="s">
        <v>50</v>
      </c>
      <c r="Y478" s="1" t="s">
        <v>57</v>
      </c>
      <c r="Z478" s="1" t="s">
        <v>66</v>
      </c>
      <c r="AA478" s="1"/>
      <c r="AB478" s="1"/>
      <c r="AC478" s="1" t="s">
        <v>42</v>
      </c>
    </row>
    <row r="479" spans="1:29">
      <c r="A479" s="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c r="P479" s="1">
        <f t="shared" si="42"/>
        <v>98190</v>
      </c>
      <c r="Q479" s="1">
        <v>25</v>
      </c>
      <c r="R479" s="1">
        <f t="shared" si="43"/>
        <v>24547.5</v>
      </c>
      <c r="S479" s="1">
        <f t="shared" si="44"/>
        <v>73642.5</v>
      </c>
      <c r="T479" s="1">
        <v>0.57999999999999996</v>
      </c>
      <c r="U479" s="1">
        <f t="shared" si="45"/>
        <v>42712.649999999994</v>
      </c>
      <c r="V479" s="1">
        <f t="shared" si="46"/>
        <v>30929.850000000006</v>
      </c>
      <c r="W479" s="4">
        <f t="shared" si="47"/>
        <v>0.4200000000000001</v>
      </c>
      <c r="X479" s="1" t="s">
        <v>92</v>
      </c>
      <c r="Y479" s="1" t="s">
        <v>57</v>
      </c>
      <c r="Z479" s="1" t="s">
        <v>41</v>
      </c>
      <c r="AA479" s="2">
        <v>45813</v>
      </c>
      <c r="AB479" s="1">
        <v>5</v>
      </c>
      <c r="AC479" s="1" t="s">
        <v>42</v>
      </c>
    </row>
    <row r="480" spans="1:29">
      <c r="A480" s="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c r="P480" s="1">
        <f t="shared" si="42"/>
        <v>10560</v>
      </c>
      <c r="Q480" s="1">
        <v>10</v>
      </c>
      <c r="R480" s="1">
        <f t="shared" si="43"/>
        <v>1056</v>
      </c>
      <c r="S480" s="1">
        <f t="shared" si="44"/>
        <v>9504</v>
      </c>
      <c r="T480" s="1">
        <v>0.5</v>
      </c>
      <c r="U480" s="1">
        <f t="shared" si="45"/>
        <v>4752</v>
      </c>
      <c r="V480" s="1">
        <f t="shared" si="46"/>
        <v>4752</v>
      </c>
      <c r="W480" s="4">
        <f t="shared" si="47"/>
        <v>0.5</v>
      </c>
      <c r="X480" s="1" t="s">
        <v>104</v>
      </c>
      <c r="Y480" s="1" t="s">
        <v>57</v>
      </c>
      <c r="Z480" s="1" t="s">
        <v>22</v>
      </c>
      <c r="AA480" s="1"/>
      <c r="AB480" s="1"/>
      <c r="AC480" s="1" t="s">
        <v>93</v>
      </c>
    </row>
    <row r="481" spans="1:29">
      <c r="A481" s="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c r="P481" s="1">
        <f t="shared" si="42"/>
        <v>660</v>
      </c>
      <c r="Q481" s="1">
        <v>10</v>
      </c>
      <c r="R481" s="1">
        <f t="shared" si="43"/>
        <v>66</v>
      </c>
      <c r="S481" s="1">
        <f t="shared" si="44"/>
        <v>594</v>
      </c>
      <c r="T481" s="1">
        <v>0.62</v>
      </c>
      <c r="U481" s="1">
        <f t="shared" si="45"/>
        <v>368.28</v>
      </c>
      <c r="V481" s="1">
        <f t="shared" si="46"/>
        <v>225.72000000000003</v>
      </c>
      <c r="W481" s="4">
        <f t="shared" si="47"/>
        <v>0.38000000000000006</v>
      </c>
      <c r="X481" s="1" t="s">
        <v>147</v>
      </c>
      <c r="Y481" s="1" t="s">
        <v>57</v>
      </c>
      <c r="Z481" s="1" t="s">
        <v>66</v>
      </c>
      <c r="AA481" s="1"/>
      <c r="AB481" s="1"/>
      <c r="AC481" s="1" t="s">
        <v>42</v>
      </c>
    </row>
    <row r="482" spans="1:29">
      <c r="A482" s="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c r="P482" s="1">
        <f t="shared" si="42"/>
        <v>1920</v>
      </c>
      <c r="Q482" s="1">
        <v>25</v>
      </c>
      <c r="R482" s="1">
        <f t="shared" si="43"/>
        <v>480</v>
      </c>
      <c r="S482" s="1">
        <f t="shared" si="44"/>
        <v>1440</v>
      </c>
      <c r="T482" s="1">
        <v>0.48</v>
      </c>
      <c r="U482" s="1">
        <f t="shared" si="45"/>
        <v>691.19999999999993</v>
      </c>
      <c r="V482" s="1">
        <f t="shared" si="46"/>
        <v>748.80000000000007</v>
      </c>
      <c r="W482" s="4">
        <f t="shared" si="47"/>
        <v>0.52</v>
      </c>
      <c r="X482" s="1" t="s">
        <v>65</v>
      </c>
      <c r="Y482" s="1" t="s">
        <v>40</v>
      </c>
      <c r="Z482" s="1" t="s">
        <v>51</v>
      </c>
      <c r="AA482" s="2">
        <v>45811</v>
      </c>
      <c r="AB482" s="1"/>
      <c r="AC482" s="1" t="s">
        <v>42</v>
      </c>
    </row>
    <row r="483" spans="1:29">
      <c r="A483" s="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c r="P483" s="1">
        <f t="shared" si="42"/>
        <v>22200</v>
      </c>
      <c r="Q483" s="1">
        <v>0</v>
      </c>
      <c r="R483" s="1">
        <f t="shared" si="43"/>
        <v>0</v>
      </c>
      <c r="S483" s="1">
        <f t="shared" si="44"/>
        <v>22200</v>
      </c>
      <c r="T483" s="1">
        <v>0.45</v>
      </c>
      <c r="U483" s="1">
        <f t="shared" si="45"/>
        <v>9990</v>
      </c>
      <c r="V483" s="1">
        <f t="shared" si="46"/>
        <v>12210</v>
      </c>
      <c r="W483" s="4">
        <f t="shared" si="47"/>
        <v>0.55000000000000004</v>
      </c>
      <c r="X483" s="1" t="s">
        <v>147</v>
      </c>
      <c r="Y483" s="1" t="s">
        <v>40</v>
      </c>
      <c r="Z483" s="1" t="s">
        <v>41</v>
      </c>
      <c r="AA483" s="2">
        <v>45809</v>
      </c>
      <c r="AB483" s="1">
        <v>3</v>
      </c>
      <c r="AC483" s="1" t="s">
        <v>42</v>
      </c>
    </row>
    <row r="484" spans="1:29">
      <c r="A484" s="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c r="P484" s="1">
        <f t="shared" si="42"/>
        <v>15440</v>
      </c>
      <c r="Q484" s="1">
        <v>0</v>
      </c>
      <c r="R484" s="1">
        <f t="shared" si="43"/>
        <v>0</v>
      </c>
      <c r="S484" s="1">
        <f t="shared" si="44"/>
        <v>15440</v>
      </c>
      <c r="T484" s="1">
        <v>0.47</v>
      </c>
      <c r="U484" s="1">
        <f t="shared" si="45"/>
        <v>7256.7999999999993</v>
      </c>
      <c r="V484" s="1">
        <f t="shared" si="46"/>
        <v>8183.2000000000007</v>
      </c>
      <c r="W484" s="4">
        <f t="shared" si="47"/>
        <v>0.53</v>
      </c>
      <c r="X484" s="1" t="s">
        <v>39</v>
      </c>
      <c r="Y484" s="1" t="s">
        <v>72</v>
      </c>
      <c r="Z484" s="1" t="s">
        <v>22</v>
      </c>
      <c r="AA484" s="1"/>
      <c r="AB484" s="1"/>
      <c r="AC484" s="1" t="s">
        <v>93</v>
      </c>
    </row>
    <row r="485" spans="1:29">
      <c r="A485" s="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c r="P485" s="1">
        <f t="shared" si="42"/>
        <v>5520</v>
      </c>
      <c r="Q485" s="1">
        <v>10</v>
      </c>
      <c r="R485" s="1">
        <f t="shared" si="43"/>
        <v>552</v>
      </c>
      <c r="S485" s="1">
        <f t="shared" si="44"/>
        <v>4968</v>
      </c>
      <c r="T485" s="1">
        <v>0.47</v>
      </c>
      <c r="U485" s="1">
        <f t="shared" si="45"/>
        <v>2334.96</v>
      </c>
      <c r="V485" s="1">
        <f t="shared" si="46"/>
        <v>2633.04</v>
      </c>
      <c r="W485" s="4">
        <f t="shared" si="47"/>
        <v>0.53</v>
      </c>
      <c r="X485" s="1" t="s">
        <v>147</v>
      </c>
      <c r="Y485" s="1" t="s">
        <v>81</v>
      </c>
      <c r="Z485" s="1" t="s">
        <v>120</v>
      </c>
      <c r="AA485" s="1"/>
      <c r="AB485" s="1"/>
      <c r="AC485" s="1" t="s">
        <v>42</v>
      </c>
    </row>
    <row r="486" spans="1:29">
      <c r="A486" s="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c r="P486" s="1">
        <f t="shared" si="42"/>
        <v>4750</v>
      </c>
      <c r="Q486" s="1">
        <v>15</v>
      </c>
      <c r="R486" s="1">
        <f t="shared" si="43"/>
        <v>712.5</v>
      </c>
      <c r="S486" s="1">
        <f t="shared" si="44"/>
        <v>4037.5</v>
      </c>
      <c r="T486" s="1">
        <v>0.62</v>
      </c>
      <c r="U486" s="1">
        <f t="shared" si="45"/>
        <v>2503.25</v>
      </c>
      <c r="V486" s="1">
        <f t="shared" si="46"/>
        <v>1534.25</v>
      </c>
      <c r="W486" s="4">
        <f t="shared" si="47"/>
        <v>0.38</v>
      </c>
      <c r="X486" s="1" t="s">
        <v>39</v>
      </c>
      <c r="Y486" s="1" t="s">
        <v>57</v>
      </c>
      <c r="Z486" s="1" t="s">
        <v>41</v>
      </c>
      <c r="AA486" s="2">
        <v>45810</v>
      </c>
      <c r="AB486" s="1">
        <v>4</v>
      </c>
      <c r="AC486" s="1" t="s">
        <v>42</v>
      </c>
    </row>
    <row r="487" spans="1:29">
      <c r="A487" s="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c r="P487" s="1">
        <f t="shared" si="42"/>
        <v>440</v>
      </c>
      <c r="Q487" s="1">
        <v>0</v>
      </c>
      <c r="R487" s="1">
        <f t="shared" si="43"/>
        <v>0</v>
      </c>
      <c r="S487" s="1">
        <f t="shared" si="44"/>
        <v>440</v>
      </c>
      <c r="T487" s="1">
        <v>0.45</v>
      </c>
      <c r="U487" s="1">
        <f t="shared" si="45"/>
        <v>198</v>
      </c>
      <c r="V487" s="1">
        <f t="shared" si="46"/>
        <v>242</v>
      </c>
      <c r="W487" s="4">
        <f t="shared" si="47"/>
        <v>0.55000000000000004</v>
      </c>
      <c r="X487" s="1" t="s">
        <v>92</v>
      </c>
      <c r="Y487" s="1" t="s">
        <v>57</v>
      </c>
      <c r="Z487" s="1" t="s">
        <v>51</v>
      </c>
      <c r="AA487" s="2">
        <v>45812</v>
      </c>
      <c r="AB487" s="1"/>
      <c r="AC487" s="1" t="s">
        <v>42</v>
      </c>
    </row>
    <row r="488" spans="1:29">
      <c r="A488" s="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c r="P488" s="1">
        <f t="shared" si="42"/>
        <v>24600</v>
      </c>
      <c r="Q488" s="1">
        <v>0</v>
      </c>
      <c r="R488" s="1">
        <f t="shared" si="43"/>
        <v>0</v>
      </c>
      <c r="S488" s="1">
        <f t="shared" si="44"/>
        <v>24600</v>
      </c>
      <c r="T488" s="1">
        <v>0.57999999999999996</v>
      </c>
      <c r="U488" s="1">
        <f t="shared" si="45"/>
        <v>14267.999999999998</v>
      </c>
      <c r="V488" s="1">
        <f t="shared" si="46"/>
        <v>10332.000000000002</v>
      </c>
      <c r="W488" s="4">
        <f t="shared" si="47"/>
        <v>0.4200000000000001</v>
      </c>
      <c r="X488" s="1" t="s">
        <v>56</v>
      </c>
      <c r="Y488" s="1" t="s">
        <v>40</v>
      </c>
      <c r="Z488" s="1" t="s">
        <v>41</v>
      </c>
      <c r="AA488" s="2">
        <v>45815</v>
      </c>
      <c r="AB488" s="1">
        <v>5</v>
      </c>
      <c r="AC488" s="1" t="s">
        <v>42</v>
      </c>
    </row>
    <row r="489" spans="1:29">
      <c r="A489" s="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c r="P489" s="1">
        <f t="shared" si="42"/>
        <v>860</v>
      </c>
      <c r="Q489" s="1">
        <v>20</v>
      </c>
      <c r="R489" s="1">
        <f t="shared" si="43"/>
        <v>172</v>
      </c>
      <c r="S489" s="1">
        <f t="shared" si="44"/>
        <v>688</v>
      </c>
      <c r="T489" s="1">
        <v>0.35</v>
      </c>
      <c r="U489" s="1">
        <f t="shared" si="45"/>
        <v>240.79999999999998</v>
      </c>
      <c r="V489" s="1">
        <f t="shared" si="46"/>
        <v>447.20000000000005</v>
      </c>
      <c r="W489" s="4">
        <f t="shared" si="47"/>
        <v>0.65</v>
      </c>
      <c r="X489" s="1" t="s">
        <v>92</v>
      </c>
      <c r="Y489" s="1" t="s">
        <v>57</v>
      </c>
      <c r="Z489" s="1" t="s">
        <v>120</v>
      </c>
      <c r="AA489" s="1"/>
      <c r="AB489" s="1"/>
      <c r="AC489" s="1" t="s">
        <v>42</v>
      </c>
    </row>
    <row r="490" spans="1:29">
      <c r="A490" s="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c r="P490" s="1">
        <f t="shared" si="42"/>
        <v>46250</v>
      </c>
      <c r="Q490" s="1">
        <v>30</v>
      </c>
      <c r="R490" s="1">
        <f t="shared" si="43"/>
        <v>13875</v>
      </c>
      <c r="S490" s="1">
        <f t="shared" si="44"/>
        <v>32375</v>
      </c>
      <c r="T490" s="1">
        <v>0.52</v>
      </c>
      <c r="U490" s="1">
        <f t="shared" si="45"/>
        <v>16835</v>
      </c>
      <c r="V490" s="1">
        <f t="shared" si="46"/>
        <v>15540</v>
      </c>
      <c r="W490" s="4">
        <f t="shared" si="47"/>
        <v>0.48</v>
      </c>
      <c r="X490" s="1" t="s">
        <v>56</v>
      </c>
      <c r="Y490" s="1" t="s">
        <v>72</v>
      </c>
      <c r="Z490" s="1" t="s">
        <v>120</v>
      </c>
      <c r="AA490" s="1"/>
      <c r="AB490" s="1"/>
      <c r="AC490" s="1" t="s">
        <v>42</v>
      </c>
    </row>
    <row r="491" spans="1:29">
      <c r="A491" s="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c r="P491" s="1">
        <f t="shared" si="42"/>
        <v>2500</v>
      </c>
      <c r="Q491" s="1">
        <v>10</v>
      </c>
      <c r="R491" s="1">
        <f t="shared" si="43"/>
        <v>250</v>
      </c>
      <c r="S491" s="1">
        <f t="shared" si="44"/>
        <v>2250</v>
      </c>
      <c r="T491" s="1">
        <v>0.47</v>
      </c>
      <c r="U491" s="1">
        <f t="shared" si="45"/>
        <v>1057.5</v>
      </c>
      <c r="V491" s="1">
        <f t="shared" si="46"/>
        <v>1192.5</v>
      </c>
      <c r="W491" s="4">
        <f t="shared" si="47"/>
        <v>0.53</v>
      </c>
      <c r="X491" s="1" t="s">
        <v>92</v>
      </c>
      <c r="Y491" s="1" t="s">
        <v>57</v>
      </c>
      <c r="Z491" s="1" t="s">
        <v>41</v>
      </c>
      <c r="AA491" s="2">
        <v>45812</v>
      </c>
      <c r="AB491" s="1">
        <v>5</v>
      </c>
      <c r="AC491" s="1" t="s">
        <v>42</v>
      </c>
    </row>
    <row r="492" spans="1:29">
      <c r="A492" s="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c r="P492" s="1">
        <f t="shared" si="42"/>
        <v>263440</v>
      </c>
      <c r="Q492" s="1">
        <v>0</v>
      </c>
      <c r="R492" s="1">
        <f t="shared" si="43"/>
        <v>0</v>
      </c>
      <c r="S492" s="1">
        <f t="shared" si="44"/>
        <v>263440</v>
      </c>
      <c r="T492" s="1">
        <v>0.57999999999999996</v>
      </c>
      <c r="U492" s="1">
        <f t="shared" si="45"/>
        <v>152795.19999999998</v>
      </c>
      <c r="V492" s="1">
        <f t="shared" si="46"/>
        <v>110644.80000000002</v>
      </c>
      <c r="W492" s="4">
        <f t="shared" si="47"/>
        <v>0.42000000000000004</v>
      </c>
      <c r="X492" s="1" t="s">
        <v>65</v>
      </c>
      <c r="Y492" s="1" t="s">
        <v>81</v>
      </c>
      <c r="Z492" s="1" t="s">
        <v>41</v>
      </c>
      <c r="AA492" s="2">
        <v>45813</v>
      </c>
      <c r="AB492" s="1">
        <v>3</v>
      </c>
      <c r="AC492" s="1" t="s">
        <v>42</v>
      </c>
    </row>
    <row r="493" spans="1:29">
      <c r="A493" s="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c r="P493" s="1">
        <f t="shared" si="42"/>
        <v>34080</v>
      </c>
      <c r="Q493" s="1">
        <v>15</v>
      </c>
      <c r="R493" s="1">
        <f t="shared" si="43"/>
        <v>5112</v>
      </c>
      <c r="S493" s="1">
        <f t="shared" si="44"/>
        <v>28968</v>
      </c>
      <c r="T493" s="1">
        <v>0.48</v>
      </c>
      <c r="U493" s="1">
        <f t="shared" si="45"/>
        <v>13904.64</v>
      </c>
      <c r="V493" s="1">
        <f t="shared" si="46"/>
        <v>15063.36</v>
      </c>
      <c r="W493" s="4">
        <f t="shared" si="47"/>
        <v>0.52</v>
      </c>
      <c r="X493" s="1" t="s">
        <v>65</v>
      </c>
      <c r="Y493" s="1" t="s">
        <v>57</v>
      </c>
      <c r="Z493" s="1" t="s">
        <v>66</v>
      </c>
      <c r="AA493" s="1"/>
      <c r="AB493" s="1"/>
      <c r="AC493" s="1" t="s">
        <v>42</v>
      </c>
    </row>
    <row r="494" spans="1:29">
      <c r="A494" s="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c r="P494" s="1">
        <f t="shared" si="42"/>
        <v>132750</v>
      </c>
      <c r="Q494" s="1">
        <v>25</v>
      </c>
      <c r="R494" s="1">
        <f t="shared" si="43"/>
        <v>33187.5</v>
      </c>
      <c r="S494" s="1">
        <f t="shared" si="44"/>
        <v>99562.5</v>
      </c>
      <c r="T494" s="1">
        <v>0.57999999999999996</v>
      </c>
      <c r="U494" s="1">
        <f t="shared" si="45"/>
        <v>57746.249999999993</v>
      </c>
      <c r="V494" s="1">
        <f t="shared" si="46"/>
        <v>41816.250000000007</v>
      </c>
      <c r="W494" s="4">
        <f t="shared" si="47"/>
        <v>0.4200000000000001</v>
      </c>
      <c r="X494" s="1" t="s">
        <v>147</v>
      </c>
      <c r="Y494" s="1" t="s">
        <v>81</v>
      </c>
      <c r="Z494" s="1" t="s">
        <v>41</v>
      </c>
      <c r="AA494" s="2">
        <v>45811</v>
      </c>
      <c r="AB494" s="1">
        <v>5</v>
      </c>
      <c r="AC494" s="1" t="s">
        <v>42</v>
      </c>
    </row>
    <row r="495" spans="1:29">
      <c r="A495" s="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c r="P495" s="1">
        <f t="shared" si="42"/>
        <v>990</v>
      </c>
      <c r="Q495" s="1">
        <v>10</v>
      </c>
      <c r="R495" s="1">
        <f t="shared" si="43"/>
        <v>99</v>
      </c>
      <c r="S495" s="1">
        <f t="shared" si="44"/>
        <v>891</v>
      </c>
      <c r="T495" s="1">
        <v>0.35</v>
      </c>
      <c r="U495" s="1">
        <f t="shared" si="45"/>
        <v>311.84999999999997</v>
      </c>
      <c r="V495" s="1">
        <f t="shared" si="46"/>
        <v>579.15000000000009</v>
      </c>
      <c r="W495" s="4">
        <f t="shared" si="47"/>
        <v>0.65000000000000013</v>
      </c>
      <c r="X495" s="1" t="s">
        <v>104</v>
      </c>
      <c r="Y495" s="1" t="s">
        <v>40</v>
      </c>
      <c r="Z495" s="1" t="s">
        <v>51</v>
      </c>
      <c r="AA495" s="2">
        <v>45817</v>
      </c>
      <c r="AB495" s="1"/>
      <c r="AC495" s="1" t="s">
        <v>42</v>
      </c>
    </row>
    <row r="496" spans="1:29">
      <c r="A496" s="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c r="P496" s="1">
        <f t="shared" si="42"/>
        <v>23650</v>
      </c>
      <c r="Q496" s="1">
        <v>0</v>
      </c>
      <c r="R496" s="1">
        <f t="shared" si="43"/>
        <v>0</v>
      </c>
      <c r="S496" s="1">
        <f t="shared" si="44"/>
        <v>23650</v>
      </c>
      <c r="T496" s="1">
        <v>0.45</v>
      </c>
      <c r="U496" s="1">
        <f t="shared" si="45"/>
        <v>10642.5</v>
      </c>
      <c r="V496" s="1">
        <f t="shared" si="46"/>
        <v>13007.5</v>
      </c>
      <c r="W496" s="4">
        <f t="shared" si="47"/>
        <v>0.55000000000000004</v>
      </c>
      <c r="X496" s="1" t="s">
        <v>65</v>
      </c>
      <c r="Y496" s="1" t="s">
        <v>72</v>
      </c>
      <c r="Z496" s="1" t="s">
        <v>41</v>
      </c>
      <c r="AA496" s="2">
        <v>45811</v>
      </c>
      <c r="AB496" s="1">
        <v>3</v>
      </c>
      <c r="AC496" s="1" t="s">
        <v>42</v>
      </c>
    </row>
    <row r="497" spans="1:29">
      <c r="A497" s="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c r="P497" s="1">
        <f t="shared" si="42"/>
        <v>15720</v>
      </c>
      <c r="Q497" s="1">
        <v>30</v>
      </c>
      <c r="R497" s="1">
        <f t="shared" si="43"/>
        <v>4716</v>
      </c>
      <c r="S497" s="1">
        <f t="shared" si="44"/>
        <v>11004</v>
      </c>
      <c r="T497" s="1">
        <v>0.45</v>
      </c>
      <c r="U497" s="1">
        <f t="shared" si="45"/>
        <v>4951.8</v>
      </c>
      <c r="V497" s="1">
        <f t="shared" si="46"/>
        <v>6052.2</v>
      </c>
      <c r="W497" s="4">
        <f t="shared" si="47"/>
        <v>0.54999999999999993</v>
      </c>
      <c r="X497" s="1" t="s">
        <v>56</v>
      </c>
      <c r="Y497" s="1" t="s">
        <v>57</v>
      </c>
      <c r="Z497" s="1" t="s">
        <v>41</v>
      </c>
      <c r="AA497" s="2">
        <v>45813</v>
      </c>
      <c r="AB497" s="1">
        <v>4</v>
      </c>
      <c r="AC497" s="1" t="s">
        <v>42</v>
      </c>
    </row>
    <row r="498" spans="1:29">
      <c r="A498" s="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c r="P498" s="1">
        <f t="shared" si="42"/>
        <v>5830</v>
      </c>
      <c r="Q498" s="1">
        <v>25</v>
      </c>
      <c r="R498" s="1">
        <f t="shared" si="43"/>
        <v>1457.5</v>
      </c>
      <c r="S498" s="1">
        <f t="shared" si="44"/>
        <v>4372.5</v>
      </c>
      <c r="T498" s="1">
        <v>0.52</v>
      </c>
      <c r="U498" s="1">
        <f t="shared" si="45"/>
        <v>2273.7000000000003</v>
      </c>
      <c r="V498" s="1">
        <f t="shared" si="46"/>
        <v>2098.7999999999997</v>
      </c>
      <c r="W498" s="4">
        <f t="shared" si="47"/>
        <v>0.47999999999999993</v>
      </c>
      <c r="X498" s="1" t="s">
        <v>147</v>
      </c>
      <c r="Y498" s="1" t="s">
        <v>72</v>
      </c>
      <c r="Z498" s="1" t="s">
        <v>41</v>
      </c>
      <c r="AA498" s="2">
        <v>45814</v>
      </c>
      <c r="AB498" s="1">
        <v>3</v>
      </c>
      <c r="AC498" s="1" t="s">
        <v>42</v>
      </c>
    </row>
    <row r="499" spans="1:29">
      <c r="A499" s="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c r="P499" s="1">
        <f t="shared" si="42"/>
        <v>4440</v>
      </c>
      <c r="Q499" s="1">
        <v>0</v>
      </c>
      <c r="R499" s="1">
        <f t="shared" si="43"/>
        <v>0</v>
      </c>
      <c r="S499" s="1">
        <f t="shared" si="44"/>
        <v>4440</v>
      </c>
      <c r="T499" s="1">
        <v>0.5</v>
      </c>
      <c r="U499" s="1">
        <f t="shared" si="45"/>
        <v>2220</v>
      </c>
      <c r="V499" s="1">
        <f t="shared" si="46"/>
        <v>2220</v>
      </c>
      <c r="W499" s="4">
        <f t="shared" si="47"/>
        <v>0.5</v>
      </c>
      <c r="X499" s="1" t="s">
        <v>39</v>
      </c>
      <c r="Y499" s="1" t="s">
        <v>40</v>
      </c>
      <c r="Z499" s="1" t="s">
        <v>41</v>
      </c>
      <c r="AA499" s="2">
        <v>45816</v>
      </c>
      <c r="AB499" s="1">
        <v>5</v>
      </c>
      <c r="AC499" s="1" t="s">
        <v>42</v>
      </c>
    </row>
    <row r="500" spans="1:29">
      <c r="A500" s="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c r="P500" s="1">
        <f t="shared" si="42"/>
        <v>21950</v>
      </c>
      <c r="Q500" s="1">
        <v>0</v>
      </c>
      <c r="R500" s="1">
        <f t="shared" si="43"/>
        <v>0</v>
      </c>
      <c r="S500" s="1">
        <f t="shared" si="44"/>
        <v>21950</v>
      </c>
      <c r="T500" s="1">
        <v>0.45</v>
      </c>
      <c r="U500" s="1">
        <f t="shared" si="45"/>
        <v>9877.5</v>
      </c>
      <c r="V500" s="1">
        <f t="shared" si="46"/>
        <v>12072.5</v>
      </c>
      <c r="W500" s="4">
        <f t="shared" si="47"/>
        <v>0.55000000000000004</v>
      </c>
      <c r="X500" s="1" t="s">
        <v>147</v>
      </c>
      <c r="Y500" s="1" t="s">
        <v>72</v>
      </c>
      <c r="Z500" s="1" t="s">
        <v>41</v>
      </c>
      <c r="AA500" s="2">
        <v>45813</v>
      </c>
      <c r="AB500" s="1">
        <v>5</v>
      </c>
      <c r="AC500" s="1" t="s">
        <v>42</v>
      </c>
    </row>
    <row r="501" spans="1:29">
      <c r="A501" s="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c r="P501" s="1">
        <f t="shared" si="42"/>
        <v>16080</v>
      </c>
      <c r="Q501" s="1">
        <v>10</v>
      </c>
      <c r="R501" s="1">
        <f t="shared" si="43"/>
        <v>1608</v>
      </c>
      <c r="S501" s="1">
        <f t="shared" si="44"/>
        <v>14472</v>
      </c>
      <c r="T501" s="1">
        <v>0.57999999999999996</v>
      </c>
      <c r="U501" s="1">
        <f t="shared" si="45"/>
        <v>8393.76</v>
      </c>
      <c r="V501" s="1">
        <f t="shared" si="46"/>
        <v>6078.24</v>
      </c>
      <c r="W501" s="4">
        <f t="shared" si="47"/>
        <v>0.42</v>
      </c>
      <c r="X501" s="1" t="s">
        <v>50</v>
      </c>
      <c r="Y501" s="1" t="s">
        <v>57</v>
      </c>
      <c r="Z501" s="1" t="s">
        <v>41</v>
      </c>
      <c r="AA501" s="2">
        <v>45817</v>
      </c>
      <c r="AB501" s="1">
        <v>4</v>
      </c>
      <c r="AC501" s="1" t="s">
        <v>42</v>
      </c>
    </row>
    <row r="502" spans="1:29">
      <c r="A502" s="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c r="P502" s="1">
        <f t="shared" si="42"/>
        <v>196950</v>
      </c>
      <c r="Q502" s="1">
        <v>5</v>
      </c>
      <c r="R502" s="1">
        <f t="shared" si="43"/>
        <v>9847.5</v>
      </c>
      <c r="S502" s="1">
        <f t="shared" si="44"/>
        <v>187102.5</v>
      </c>
      <c r="T502" s="1">
        <v>0.57999999999999996</v>
      </c>
      <c r="U502" s="1">
        <f t="shared" si="45"/>
        <v>108519.45</v>
      </c>
      <c r="V502" s="1">
        <f t="shared" si="46"/>
        <v>78583.05</v>
      </c>
      <c r="W502" s="4">
        <f t="shared" si="47"/>
        <v>0.42000000000000004</v>
      </c>
      <c r="X502" s="1" t="s">
        <v>56</v>
      </c>
      <c r="Y502" s="1" t="s">
        <v>72</v>
      </c>
      <c r="Z502" s="1" t="s">
        <v>41</v>
      </c>
      <c r="AA502" s="2">
        <v>45816</v>
      </c>
      <c r="AB502" s="1">
        <v>5</v>
      </c>
      <c r="AC502" s="1" t="s">
        <v>42</v>
      </c>
    </row>
    <row r="503" spans="1:29">
      <c r="A503" s="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c r="P503" s="1">
        <f t="shared" si="42"/>
        <v>16380</v>
      </c>
      <c r="Q503" s="1">
        <v>20</v>
      </c>
      <c r="R503" s="1">
        <f t="shared" si="43"/>
        <v>3276</v>
      </c>
      <c r="S503" s="1">
        <f t="shared" si="44"/>
        <v>13104</v>
      </c>
      <c r="T503" s="1">
        <v>0.47</v>
      </c>
      <c r="U503" s="1">
        <f t="shared" si="45"/>
        <v>6158.8799999999992</v>
      </c>
      <c r="V503" s="1">
        <f t="shared" si="46"/>
        <v>6945.1200000000008</v>
      </c>
      <c r="W503" s="4">
        <f t="shared" si="47"/>
        <v>0.53</v>
      </c>
      <c r="X503" s="1" t="s">
        <v>50</v>
      </c>
      <c r="Y503" s="1" t="s">
        <v>57</v>
      </c>
      <c r="Z503" s="1" t="s">
        <v>41</v>
      </c>
      <c r="AA503" s="2">
        <v>45817</v>
      </c>
      <c r="AB503" s="1">
        <v>5</v>
      </c>
      <c r="AC503" s="1" t="s">
        <v>42</v>
      </c>
    </row>
    <row r="504" spans="1:29">
      <c r="A504" s="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c r="P504" s="1">
        <f t="shared" si="42"/>
        <v>35130</v>
      </c>
      <c r="Q504" s="1">
        <v>5</v>
      </c>
      <c r="R504" s="1">
        <f t="shared" si="43"/>
        <v>1756.5</v>
      </c>
      <c r="S504" s="1">
        <f t="shared" si="44"/>
        <v>33373.5</v>
      </c>
      <c r="T504" s="1">
        <v>0.52</v>
      </c>
      <c r="U504" s="1">
        <f t="shared" si="45"/>
        <v>17354.22</v>
      </c>
      <c r="V504" s="1">
        <f t="shared" si="46"/>
        <v>16019.279999999999</v>
      </c>
      <c r="W504" s="4">
        <f t="shared" si="47"/>
        <v>0.48</v>
      </c>
      <c r="X504" s="1" t="s">
        <v>147</v>
      </c>
      <c r="Y504" s="1" t="s">
        <v>40</v>
      </c>
      <c r="Z504" s="1" t="s">
        <v>66</v>
      </c>
      <c r="AA504" s="1"/>
      <c r="AB504" s="1"/>
      <c r="AC504" s="1" t="s">
        <v>42</v>
      </c>
    </row>
    <row r="505" spans="1:29">
      <c r="A505" s="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c r="P505" s="1">
        <f t="shared" si="42"/>
        <v>8450</v>
      </c>
      <c r="Q505" s="1">
        <v>10</v>
      </c>
      <c r="R505" s="1">
        <f t="shared" si="43"/>
        <v>845</v>
      </c>
      <c r="S505" s="1">
        <f t="shared" si="44"/>
        <v>7605</v>
      </c>
      <c r="T505" s="1">
        <v>0.45</v>
      </c>
      <c r="U505" s="1">
        <f t="shared" si="45"/>
        <v>3422.25</v>
      </c>
      <c r="V505" s="1">
        <f t="shared" si="46"/>
        <v>4182.75</v>
      </c>
      <c r="W505" s="4">
        <f t="shared" si="47"/>
        <v>0.55000000000000004</v>
      </c>
      <c r="X505" s="1" t="s">
        <v>56</v>
      </c>
      <c r="Y505" s="1" t="s">
        <v>57</v>
      </c>
      <c r="Z505" s="1" t="s">
        <v>41</v>
      </c>
      <c r="AA505" s="2">
        <v>45815</v>
      </c>
      <c r="AB505" s="1">
        <v>5</v>
      </c>
      <c r="AC505" s="1" t="s">
        <v>42</v>
      </c>
    </row>
    <row r="506" spans="1:29">
      <c r="A506" s="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c r="P506" s="1">
        <f t="shared" si="42"/>
        <v>3620</v>
      </c>
      <c r="Q506" s="1">
        <v>25</v>
      </c>
      <c r="R506" s="1">
        <f t="shared" si="43"/>
        <v>905</v>
      </c>
      <c r="S506" s="1">
        <f t="shared" si="44"/>
        <v>2715</v>
      </c>
      <c r="T506" s="1">
        <v>0.47</v>
      </c>
      <c r="U506" s="1">
        <f t="shared" si="45"/>
        <v>1276.05</v>
      </c>
      <c r="V506" s="1">
        <f t="shared" si="46"/>
        <v>1438.95</v>
      </c>
      <c r="W506" s="4">
        <f t="shared" si="47"/>
        <v>0.53</v>
      </c>
      <c r="X506" s="1" t="s">
        <v>92</v>
      </c>
      <c r="Y506" s="1" t="s">
        <v>81</v>
      </c>
      <c r="Z506" s="1" t="s">
        <v>41</v>
      </c>
      <c r="AA506" s="2">
        <v>45818</v>
      </c>
      <c r="AB506" s="1">
        <v>5</v>
      </c>
      <c r="AC506" s="1" t="s">
        <v>42</v>
      </c>
    </row>
    <row r="507" spans="1:29">
      <c r="A507" s="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c r="P507" s="1">
        <f t="shared" si="42"/>
        <v>57330</v>
      </c>
      <c r="Q507" s="1">
        <v>20</v>
      </c>
      <c r="R507" s="1">
        <f t="shared" si="43"/>
        <v>11466</v>
      </c>
      <c r="S507" s="1">
        <f t="shared" si="44"/>
        <v>45864</v>
      </c>
      <c r="T507" s="1">
        <v>0.57999999999999996</v>
      </c>
      <c r="U507" s="1">
        <f t="shared" si="45"/>
        <v>26601.119999999999</v>
      </c>
      <c r="V507" s="1">
        <f t="shared" si="46"/>
        <v>19262.88</v>
      </c>
      <c r="W507" s="4">
        <f t="shared" si="47"/>
        <v>0.42000000000000004</v>
      </c>
      <c r="X507" s="1" t="s">
        <v>39</v>
      </c>
      <c r="Y507" s="1" t="s">
        <v>40</v>
      </c>
      <c r="Z507" s="1" t="s">
        <v>41</v>
      </c>
      <c r="AA507" s="2">
        <v>45816</v>
      </c>
      <c r="AB507" s="1">
        <v>5</v>
      </c>
      <c r="AC507" s="1" t="s">
        <v>42</v>
      </c>
    </row>
    <row r="508" spans="1:29">
      <c r="A508" s="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c r="P508" s="1">
        <f t="shared" si="42"/>
        <v>11120</v>
      </c>
      <c r="Q508" s="1">
        <v>5</v>
      </c>
      <c r="R508" s="1">
        <f t="shared" si="43"/>
        <v>556</v>
      </c>
      <c r="S508" s="1">
        <f t="shared" si="44"/>
        <v>10564</v>
      </c>
      <c r="T508" s="1">
        <v>0.45</v>
      </c>
      <c r="U508" s="1">
        <f t="shared" si="45"/>
        <v>4753.8</v>
      </c>
      <c r="V508" s="1">
        <f t="shared" si="46"/>
        <v>5810.2</v>
      </c>
      <c r="W508" s="4">
        <f t="shared" si="47"/>
        <v>0.54999999999999993</v>
      </c>
      <c r="X508" s="1" t="s">
        <v>92</v>
      </c>
      <c r="Y508" s="1" t="s">
        <v>57</v>
      </c>
      <c r="Z508" s="1" t="s">
        <v>41</v>
      </c>
      <c r="AA508" s="2">
        <v>45813</v>
      </c>
      <c r="AB508" s="1">
        <v>5</v>
      </c>
      <c r="AC508" s="1" t="s">
        <v>42</v>
      </c>
    </row>
    <row r="509" spans="1:29">
      <c r="A509" s="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c r="P509" s="1">
        <f t="shared" si="42"/>
        <v>6900</v>
      </c>
      <c r="Q509" s="1">
        <v>0</v>
      </c>
      <c r="R509" s="1">
        <f t="shared" si="43"/>
        <v>0</v>
      </c>
      <c r="S509" s="1">
        <f t="shared" si="44"/>
        <v>6900</v>
      </c>
      <c r="T509" s="1">
        <v>0.47</v>
      </c>
      <c r="U509" s="1">
        <f t="shared" si="45"/>
        <v>3243</v>
      </c>
      <c r="V509" s="1">
        <f t="shared" si="46"/>
        <v>3657</v>
      </c>
      <c r="W509" s="4">
        <f t="shared" si="47"/>
        <v>0.53</v>
      </c>
      <c r="X509" s="1" t="s">
        <v>65</v>
      </c>
      <c r="Y509" s="1" t="s">
        <v>72</v>
      </c>
      <c r="Z509" s="1" t="s">
        <v>41</v>
      </c>
      <c r="AA509" s="2">
        <v>45815</v>
      </c>
      <c r="AB509" s="1">
        <v>4</v>
      </c>
      <c r="AC509" s="1" t="s">
        <v>42</v>
      </c>
    </row>
    <row r="510" spans="1:29">
      <c r="A510" s="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c r="P510" s="1">
        <f t="shared" si="42"/>
        <v>2320</v>
      </c>
      <c r="Q510" s="1">
        <v>0</v>
      </c>
      <c r="R510" s="1">
        <f t="shared" si="43"/>
        <v>0</v>
      </c>
      <c r="S510" s="1">
        <f t="shared" si="44"/>
        <v>2320</v>
      </c>
      <c r="T510" s="1">
        <v>0.62</v>
      </c>
      <c r="U510" s="1">
        <f t="shared" si="45"/>
        <v>1438.4</v>
      </c>
      <c r="V510" s="1">
        <f t="shared" si="46"/>
        <v>881.59999999999991</v>
      </c>
      <c r="W510" s="4">
        <f t="shared" si="47"/>
        <v>0.37999999999999995</v>
      </c>
      <c r="X510" s="1" t="s">
        <v>50</v>
      </c>
      <c r="Y510" s="1" t="s">
        <v>72</v>
      </c>
      <c r="Z510" s="1" t="s">
        <v>41</v>
      </c>
      <c r="AA510" s="2">
        <v>45814</v>
      </c>
      <c r="AB510" s="1">
        <v>4</v>
      </c>
      <c r="AC510" s="1" t="s">
        <v>42</v>
      </c>
    </row>
    <row r="511" spans="1:29">
      <c r="A511" s="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c r="P511" s="1">
        <f t="shared" si="42"/>
        <v>12520</v>
      </c>
      <c r="Q511" s="1">
        <v>0</v>
      </c>
      <c r="R511" s="1">
        <f t="shared" si="43"/>
        <v>0</v>
      </c>
      <c r="S511" s="1">
        <f t="shared" si="44"/>
        <v>12520</v>
      </c>
      <c r="T511" s="1">
        <v>0.5</v>
      </c>
      <c r="U511" s="1">
        <f t="shared" si="45"/>
        <v>6260</v>
      </c>
      <c r="V511" s="1">
        <f t="shared" si="46"/>
        <v>6260</v>
      </c>
      <c r="W511" s="4">
        <f t="shared" si="47"/>
        <v>0.5</v>
      </c>
      <c r="X511" s="1" t="s">
        <v>92</v>
      </c>
      <c r="Y511" s="1" t="s">
        <v>40</v>
      </c>
      <c r="Z511" s="1" t="s">
        <v>66</v>
      </c>
      <c r="AA511" s="1"/>
      <c r="AB511" s="1"/>
      <c r="AC511" s="1" t="s">
        <v>42</v>
      </c>
    </row>
    <row r="512" spans="1:29">
      <c r="A512" s="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c r="P512" s="1">
        <f t="shared" si="42"/>
        <v>13650</v>
      </c>
      <c r="Q512" s="1">
        <v>20</v>
      </c>
      <c r="R512" s="1">
        <f t="shared" si="43"/>
        <v>2730</v>
      </c>
      <c r="S512" s="1">
        <f t="shared" si="44"/>
        <v>10920</v>
      </c>
      <c r="T512" s="1">
        <v>0.5</v>
      </c>
      <c r="U512" s="1">
        <f t="shared" si="45"/>
        <v>5460</v>
      </c>
      <c r="V512" s="1">
        <f t="shared" si="46"/>
        <v>5460</v>
      </c>
      <c r="W512" s="4">
        <f t="shared" si="47"/>
        <v>0.5</v>
      </c>
      <c r="X512" s="1" t="s">
        <v>56</v>
      </c>
      <c r="Y512" s="1" t="s">
        <v>72</v>
      </c>
      <c r="Z512" s="1" t="s">
        <v>66</v>
      </c>
      <c r="AA512" s="1"/>
      <c r="AB512" s="1"/>
      <c r="AC512" s="1" t="s">
        <v>42</v>
      </c>
    </row>
    <row r="513" spans="1:29">
      <c r="A513" s="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c r="P513" s="1">
        <f t="shared" si="42"/>
        <v>1960</v>
      </c>
      <c r="Q513" s="1">
        <v>10</v>
      </c>
      <c r="R513" s="1">
        <f t="shared" si="43"/>
        <v>196</v>
      </c>
      <c r="S513" s="1">
        <f t="shared" si="44"/>
        <v>1764</v>
      </c>
      <c r="T513" s="1">
        <v>0.5</v>
      </c>
      <c r="U513" s="1">
        <f t="shared" si="45"/>
        <v>882</v>
      </c>
      <c r="V513" s="1">
        <f t="shared" si="46"/>
        <v>882</v>
      </c>
      <c r="W513" s="4">
        <f t="shared" si="47"/>
        <v>0.5</v>
      </c>
      <c r="X513" s="1" t="s">
        <v>147</v>
      </c>
      <c r="Y513" s="1" t="s">
        <v>40</v>
      </c>
      <c r="Z513" s="1" t="s">
        <v>22</v>
      </c>
      <c r="AA513" s="1"/>
      <c r="AB513" s="1"/>
      <c r="AC513" s="1" t="s">
        <v>93</v>
      </c>
    </row>
    <row r="514" spans="1:29">
      <c r="A514" s="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c r="P514" s="1">
        <f t="shared" si="42"/>
        <v>3620</v>
      </c>
      <c r="Q514" s="1">
        <v>5</v>
      </c>
      <c r="R514" s="1">
        <f t="shared" si="43"/>
        <v>181</v>
      </c>
      <c r="S514" s="1">
        <f t="shared" si="44"/>
        <v>3439</v>
      </c>
      <c r="T514" s="1">
        <v>0.5</v>
      </c>
      <c r="U514" s="1">
        <f t="shared" si="45"/>
        <v>1719.5</v>
      </c>
      <c r="V514" s="1">
        <f t="shared" si="46"/>
        <v>1719.5</v>
      </c>
      <c r="W514" s="4">
        <f t="shared" si="47"/>
        <v>0.5</v>
      </c>
      <c r="X514" s="1" t="s">
        <v>39</v>
      </c>
      <c r="Y514" s="1" t="s">
        <v>57</v>
      </c>
      <c r="Z514" s="1" t="s">
        <v>120</v>
      </c>
      <c r="AA514" s="1"/>
      <c r="AB514" s="1"/>
      <c r="AC514" s="1" t="s">
        <v>42</v>
      </c>
    </row>
    <row r="515" spans="1:29">
      <c r="A515" s="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c r="P515" s="1">
        <f t="shared" ref="P515:P578" si="48">PRODUCT(N515,O515)</f>
        <v>16600</v>
      </c>
      <c r="Q515" s="1">
        <v>15</v>
      </c>
      <c r="R515" s="1">
        <f t="shared" ref="R515:R578" si="49">P515*(Q515/100)</f>
        <v>2490</v>
      </c>
      <c r="S515" s="1">
        <f t="shared" ref="S515:S578" si="50">P515-R515</f>
        <v>14110</v>
      </c>
      <c r="T515" s="1">
        <v>0.47</v>
      </c>
      <c r="U515" s="1">
        <f t="shared" ref="U515:U578" si="51">S515*T515</f>
        <v>6631.7</v>
      </c>
      <c r="V515" s="1">
        <f t="shared" ref="V515:V578" si="52">S515-U515</f>
        <v>7478.3</v>
      </c>
      <c r="W515" s="4">
        <f t="shared" ref="W515:W578" si="53">(V515/S515)</f>
        <v>0.53</v>
      </c>
      <c r="X515" s="1" t="s">
        <v>50</v>
      </c>
      <c r="Y515" s="1" t="s">
        <v>72</v>
      </c>
      <c r="Z515" s="1" t="s">
        <v>41</v>
      </c>
      <c r="AA515" s="2">
        <v>45818</v>
      </c>
      <c r="AB515" s="1">
        <v>4</v>
      </c>
      <c r="AC515" s="1" t="s">
        <v>42</v>
      </c>
    </row>
    <row r="516" spans="1:29">
      <c r="A516" s="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c r="P516" s="1">
        <f t="shared" si="48"/>
        <v>9930</v>
      </c>
      <c r="Q516" s="1">
        <v>5</v>
      </c>
      <c r="R516" s="1">
        <f t="shared" si="49"/>
        <v>496.5</v>
      </c>
      <c r="S516" s="1">
        <f t="shared" si="50"/>
        <v>9433.5</v>
      </c>
      <c r="T516" s="1">
        <v>0.52</v>
      </c>
      <c r="U516" s="1">
        <f t="shared" si="51"/>
        <v>4905.42</v>
      </c>
      <c r="V516" s="1">
        <f t="shared" si="52"/>
        <v>4528.08</v>
      </c>
      <c r="W516" s="4">
        <f t="shared" si="53"/>
        <v>0.48</v>
      </c>
      <c r="X516" s="1" t="s">
        <v>104</v>
      </c>
      <c r="Y516" s="1" t="s">
        <v>40</v>
      </c>
      <c r="Z516" s="1" t="s">
        <v>22</v>
      </c>
      <c r="AA516" s="1"/>
      <c r="AB516" s="1"/>
      <c r="AC516" s="1" t="s">
        <v>93</v>
      </c>
    </row>
    <row r="517" spans="1:29">
      <c r="A517" s="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c r="P517" s="1">
        <f t="shared" si="48"/>
        <v>16000</v>
      </c>
      <c r="Q517" s="1">
        <v>0</v>
      </c>
      <c r="R517" s="1">
        <f t="shared" si="49"/>
        <v>0</v>
      </c>
      <c r="S517" s="1">
        <f t="shared" si="50"/>
        <v>16000</v>
      </c>
      <c r="T517" s="1">
        <v>0.5</v>
      </c>
      <c r="U517" s="1">
        <f t="shared" si="51"/>
        <v>8000</v>
      </c>
      <c r="V517" s="1">
        <f t="shared" si="52"/>
        <v>8000</v>
      </c>
      <c r="W517" s="4">
        <f t="shared" si="53"/>
        <v>0.5</v>
      </c>
      <c r="X517" s="1" t="s">
        <v>65</v>
      </c>
      <c r="Y517" s="1" t="s">
        <v>40</v>
      </c>
      <c r="Z517" s="1" t="s">
        <v>41</v>
      </c>
      <c r="AA517" s="2">
        <v>45818</v>
      </c>
      <c r="AB517" s="1">
        <v>4</v>
      </c>
      <c r="AC517" s="1" t="s">
        <v>42</v>
      </c>
    </row>
    <row r="518" spans="1:29">
      <c r="A518" s="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c r="P518" s="1">
        <f t="shared" si="48"/>
        <v>7440</v>
      </c>
      <c r="Q518" s="1">
        <v>30</v>
      </c>
      <c r="R518" s="1">
        <f t="shared" si="49"/>
        <v>2232</v>
      </c>
      <c r="S518" s="1">
        <f t="shared" si="50"/>
        <v>5208</v>
      </c>
      <c r="T518" s="1">
        <v>0.5</v>
      </c>
      <c r="U518" s="1">
        <f t="shared" si="51"/>
        <v>2604</v>
      </c>
      <c r="V518" s="1">
        <f t="shared" si="52"/>
        <v>2604</v>
      </c>
      <c r="W518" s="4">
        <f t="shared" si="53"/>
        <v>0.5</v>
      </c>
      <c r="X518" s="1" t="s">
        <v>147</v>
      </c>
      <c r="Y518" s="1" t="s">
        <v>72</v>
      </c>
      <c r="Z518" s="1" t="s">
        <v>22</v>
      </c>
      <c r="AA518" s="1"/>
      <c r="AB518" s="1"/>
      <c r="AC518" s="1" t="s">
        <v>93</v>
      </c>
    </row>
    <row r="519" spans="1:29">
      <c r="A519" s="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c r="P519" s="1">
        <f t="shared" si="48"/>
        <v>4200</v>
      </c>
      <c r="Q519" s="1">
        <v>0</v>
      </c>
      <c r="R519" s="1">
        <f t="shared" si="49"/>
        <v>0</v>
      </c>
      <c r="S519" s="1">
        <f t="shared" si="50"/>
        <v>4200</v>
      </c>
      <c r="T519" s="1">
        <v>0.62</v>
      </c>
      <c r="U519" s="1">
        <f t="shared" si="51"/>
        <v>2604</v>
      </c>
      <c r="V519" s="1">
        <f t="shared" si="52"/>
        <v>1596</v>
      </c>
      <c r="W519" s="4">
        <f t="shared" si="53"/>
        <v>0.38</v>
      </c>
      <c r="X519" s="1" t="s">
        <v>56</v>
      </c>
      <c r="Y519" s="1" t="s">
        <v>57</v>
      </c>
      <c r="Z519" s="1" t="s">
        <v>41</v>
      </c>
      <c r="AA519" s="2">
        <v>45814</v>
      </c>
      <c r="AB519" s="1">
        <v>5</v>
      </c>
      <c r="AC519" s="1" t="s">
        <v>42</v>
      </c>
    </row>
    <row r="520" spans="1:29">
      <c r="A520" s="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c r="P520" s="1">
        <f t="shared" si="48"/>
        <v>17960</v>
      </c>
      <c r="Q520" s="1">
        <v>5</v>
      </c>
      <c r="R520" s="1">
        <f t="shared" si="49"/>
        <v>898</v>
      </c>
      <c r="S520" s="1">
        <f t="shared" si="50"/>
        <v>17062</v>
      </c>
      <c r="T520" s="1">
        <v>0.52</v>
      </c>
      <c r="U520" s="1">
        <f t="shared" si="51"/>
        <v>8872.24</v>
      </c>
      <c r="V520" s="1">
        <f t="shared" si="52"/>
        <v>8189.76</v>
      </c>
      <c r="W520" s="4">
        <f t="shared" si="53"/>
        <v>0.48000000000000004</v>
      </c>
      <c r="X520" s="1" t="s">
        <v>147</v>
      </c>
      <c r="Y520" s="1" t="s">
        <v>72</v>
      </c>
      <c r="Z520" s="1" t="s">
        <v>41</v>
      </c>
      <c r="AA520" s="2">
        <v>45819</v>
      </c>
      <c r="AB520" s="1">
        <v>5</v>
      </c>
      <c r="AC520" s="1" t="s">
        <v>42</v>
      </c>
    </row>
    <row r="521" spans="1:29">
      <c r="A521" s="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c r="P521" s="1">
        <f t="shared" si="48"/>
        <v>5920</v>
      </c>
      <c r="Q521" s="1">
        <v>0</v>
      </c>
      <c r="R521" s="1">
        <f t="shared" si="49"/>
        <v>0</v>
      </c>
      <c r="S521" s="1">
        <f t="shared" si="50"/>
        <v>5920</v>
      </c>
      <c r="T521" s="1">
        <v>0.48</v>
      </c>
      <c r="U521" s="1">
        <f t="shared" si="51"/>
        <v>2841.6</v>
      </c>
      <c r="V521" s="1">
        <f t="shared" si="52"/>
        <v>3078.4</v>
      </c>
      <c r="W521" s="4">
        <f t="shared" si="53"/>
        <v>0.52</v>
      </c>
      <c r="X521" s="1" t="s">
        <v>104</v>
      </c>
      <c r="Y521" s="1" t="s">
        <v>57</v>
      </c>
      <c r="Z521" s="1" t="s">
        <v>51</v>
      </c>
      <c r="AA521" s="2">
        <v>45819</v>
      </c>
      <c r="AB521" s="1"/>
      <c r="AC521" s="1" t="s">
        <v>42</v>
      </c>
    </row>
    <row r="522" spans="1:29">
      <c r="A522" s="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c r="P522" s="1">
        <f t="shared" si="48"/>
        <v>25700</v>
      </c>
      <c r="Q522" s="1">
        <v>5</v>
      </c>
      <c r="R522" s="1">
        <f t="shared" si="49"/>
        <v>1285</v>
      </c>
      <c r="S522" s="1">
        <f t="shared" si="50"/>
        <v>24415</v>
      </c>
      <c r="T522" s="1">
        <v>0.48</v>
      </c>
      <c r="U522" s="1">
        <f t="shared" si="51"/>
        <v>11719.199999999999</v>
      </c>
      <c r="V522" s="1">
        <f t="shared" si="52"/>
        <v>12695.800000000001</v>
      </c>
      <c r="W522" s="4">
        <f t="shared" si="53"/>
        <v>0.52</v>
      </c>
      <c r="X522" s="1" t="s">
        <v>39</v>
      </c>
      <c r="Y522" s="1" t="s">
        <v>72</v>
      </c>
      <c r="Z522" s="1" t="s">
        <v>41</v>
      </c>
      <c r="AA522" s="2">
        <v>45818</v>
      </c>
      <c r="AB522" s="1">
        <v>4</v>
      </c>
      <c r="AC522" s="1" t="s">
        <v>42</v>
      </c>
    </row>
    <row r="523" spans="1:29">
      <c r="A523" s="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c r="P523" s="1">
        <f t="shared" si="48"/>
        <v>3090</v>
      </c>
      <c r="Q523" s="1">
        <v>0</v>
      </c>
      <c r="R523" s="1">
        <f t="shared" si="49"/>
        <v>0</v>
      </c>
      <c r="S523" s="1">
        <f t="shared" si="50"/>
        <v>3090</v>
      </c>
      <c r="T523" s="1">
        <v>0.35</v>
      </c>
      <c r="U523" s="1">
        <f t="shared" si="51"/>
        <v>1081.5</v>
      </c>
      <c r="V523" s="1">
        <f t="shared" si="52"/>
        <v>2008.5</v>
      </c>
      <c r="W523" s="4">
        <f t="shared" si="53"/>
        <v>0.65</v>
      </c>
      <c r="X523" s="1" t="s">
        <v>39</v>
      </c>
      <c r="Y523" s="1" t="s">
        <v>57</v>
      </c>
      <c r="Z523" s="1" t="s">
        <v>41</v>
      </c>
      <c r="AA523" s="2">
        <v>45815</v>
      </c>
      <c r="AB523" s="1">
        <v>4</v>
      </c>
      <c r="AC523" s="1" t="s">
        <v>42</v>
      </c>
    </row>
    <row r="524" spans="1:29">
      <c r="A524" s="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c r="P524" s="1">
        <f t="shared" si="48"/>
        <v>890</v>
      </c>
      <c r="Q524" s="1">
        <v>25</v>
      </c>
      <c r="R524" s="1">
        <f t="shared" si="49"/>
        <v>222.5</v>
      </c>
      <c r="S524" s="1">
        <f t="shared" si="50"/>
        <v>667.5</v>
      </c>
      <c r="T524" s="1">
        <v>0.62</v>
      </c>
      <c r="U524" s="1">
        <f t="shared" si="51"/>
        <v>413.85</v>
      </c>
      <c r="V524" s="1">
        <f t="shared" si="52"/>
        <v>253.64999999999998</v>
      </c>
      <c r="W524" s="4">
        <f t="shared" si="53"/>
        <v>0.37999999999999995</v>
      </c>
      <c r="X524" s="1" t="s">
        <v>104</v>
      </c>
      <c r="Y524" s="1" t="s">
        <v>57</v>
      </c>
      <c r="Z524" s="1" t="s">
        <v>41</v>
      </c>
      <c r="AA524" s="2">
        <v>45816</v>
      </c>
      <c r="AB524" s="1">
        <v>3</v>
      </c>
      <c r="AC524" s="1" t="s">
        <v>42</v>
      </c>
    </row>
    <row r="525" spans="1:29">
      <c r="A525" s="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c r="P525" s="1">
        <f t="shared" si="48"/>
        <v>2920</v>
      </c>
      <c r="Q525" s="1">
        <v>0</v>
      </c>
      <c r="R525" s="1">
        <f t="shared" si="49"/>
        <v>0</v>
      </c>
      <c r="S525" s="1">
        <f t="shared" si="50"/>
        <v>2920</v>
      </c>
      <c r="T525" s="1">
        <v>0.45</v>
      </c>
      <c r="U525" s="1">
        <f t="shared" si="51"/>
        <v>1314</v>
      </c>
      <c r="V525" s="1">
        <f t="shared" si="52"/>
        <v>1606</v>
      </c>
      <c r="W525" s="4">
        <f t="shared" si="53"/>
        <v>0.55000000000000004</v>
      </c>
      <c r="X525" s="1" t="s">
        <v>50</v>
      </c>
      <c r="Y525" s="1" t="s">
        <v>40</v>
      </c>
      <c r="Z525" s="1" t="s">
        <v>66</v>
      </c>
      <c r="AA525" s="1"/>
      <c r="AB525" s="1"/>
      <c r="AC525" s="1" t="s">
        <v>42</v>
      </c>
    </row>
    <row r="526" spans="1:29">
      <c r="A526" s="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c r="P526" s="1">
        <f t="shared" si="48"/>
        <v>5690</v>
      </c>
      <c r="Q526" s="1">
        <v>15</v>
      </c>
      <c r="R526" s="1">
        <f t="shared" si="49"/>
        <v>853.5</v>
      </c>
      <c r="S526" s="1">
        <f t="shared" si="50"/>
        <v>4836.5</v>
      </c>
      <c r="T526" s="1">
        <v>0.48</v>
      </c>
      <c r="U526" s="1">
        <f t="shared" si="51"/>
        <v>2321.52</v>
      </c>
      <c r="V526" s="1">
        <f t="shared" si="52"/>
        <v>2514.98</v>
      </c>
      <c r="W526" s="4">
        <f t="shared" si="53"/>
        <v>0.52</v>
      </c>
      <c r="X526" s="1" t="s">
        <v>56</v>
      </c>
      <c r="Y526" s="1" t="s">
        <v>40</v>
      </c>
      <c r="Z526" s="1" t="s">
        <v>41</v>
      </c>
      <c r="AA526" s="2">
        <v>45817</v>
      </c>
      <c r="AB526" s="1">
        <v>4</v>
      </c>
      <c r="AC526" s="1" t="s">
        <v>42</v>
      </c>
    </row>
    <row r="527" spans="1:29">
      <c r="A527" s="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c r="P527" s="1">
        <f t="shared" si="48"/>
        <v>32640</v>
      </c>
      <c r="Q527" s="1">
        <v>20</v>
      </c>
      <c r="R527" s="1">
        <f t="shared" si="49"/>
        <v>6528</v>
      </c>
      <c r="S527" s="1">
        <f t="shared" si="50"/>
        <v>26112</v>
      </c>
      <c r="T527" s="1">
        <v>0.52</v>
      </c>
      <c r="U527" s="1">
        <f t="shared" si="51"/>
        <v>13578.24</v>
      </c>
      <c r="V527" s="1">
        <f t="shared" si="52"/>
        <v>12533.76</v>
      </c>
      <c r="W527" s="4">
        <f t="shared" si="53"/>
        <v>0.48</v>
      </c>
      <c r="X527" s="1" t="s">
        <v>50</v>
      </c>
      <c r="Y527" s="1" t="s">
        <v>40</v>
      </c>
      <c r="Z527" s="1" t="s">
        <v>22</v>
      </c>
      <c r="AA527" s="1"/>
      <c r="AB527" s="1"/>
      <c r="AC527" s="1" t="s">
        <v>93</v>
      </c>
    </row>
    <row r="528" spans="1:29">
      <c r="A528" s="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c r="P528" s="1">
        <f t="shared" si="48"/>
        <v>21000</v>
      </c>
      <c r="Q528" s="1">
        <v>0</v>
      </c>
      <c r="R528" s="1">
        <f t="shared" si="49"/>
        <v>0</v>
      </c>
      <c r="S528" s="1">
        <f t="shared" si="50"/>
        <v>21000</v>
      </c>
      <c r="T528" s="1">
        <v>0.48</v>
      </c>
      <c r="U528" s="1">
        <f t="shared" si="51"/>
        <v>10080</v>
      </c>
      <c r="V528" s="1">
        <f t="shared" si="52"/>
        <v>10920</v>
      </c>
      <c r="W528" s="4">
        <f t="shared" si="53"/>
        <v>0.52</v>
      </c>
      <c r="X528" s="1" t="s">
        <v>39</v>
      </c>
      <c r="Y528" s="1" t="s">
        <v>81</v>
      </c>
      <c r="Z528" s="1" t="s">
        <v>41</v>
      </c>
      <c r="AA528" s="2">
        <v>45821</v>
      </c>
      <c r="AB528" s="1">
        <v>4</v>
      </c>
      <c r="AC528" s="1" t="s">
        <v>42</v>
      </c>
    </row>
    <row r="529" spans="1:29">
      <c r="A529" s="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c r="P529" s="1">
        <f t="shared" si="48"/>
        <v>9160</v>
      </c>
      <c r="Q529" s="1">
        <v>20</v>
      </c>
      <c r="R529" s="1">
        <f t="shared" si="49"/>
        <v>1832</v>
      </c>
      <c r="S529" s="1">
        <f t="shared" si="50"/>
        <v>7328</v>
      </c>
      <c r="T529" s="1">
        <v>0.45</v>
      </c>
      <c r="U529" s="1">
        <f t="shared" si="51"/>
        <v>3297.6</v>
      </c>
      <c r="V529" s="1">
        <f t="shared" si="52"/>
        <v>4030.4</v>
      </c>
      <c r="W529" s="4">
        <f t="shared" si="53"/>
        <v>0.55000000000000004</v>
      </c>
      <c r="X529" s="1" t="s">
        <v>39</v>
      </c>
      <c r="Y529" s="1" t="s">
        <v>72</v>
      </c>
      <c r="Z529" s="1" t="s">
        <v>120</v>
      </c>
      <c r="AA529" s="1"/>
      <c r="AB529" s="1"/>
      <c r="AC529" s="1" t="s">
        <v>42</v>
      </c>
    </row>
    <row r="530" spans="1:29">
      <c r="A530" s="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c r="P530" s="1">
        <f t="shared" si="48"/>
        <v>2920</v>
      </c>
      <c r="Q530" s="1">
        <v>0</v>
      </c>
      <c r="R530" s="1">
        <f t="shared" si="49"/>
        <v>0</v>
      </c>
      <c r="S530" s="1">
        <f t="shared" si="50"/>
        <v>2920</v>
      </c>
      <c r="T530" s="1">
        <v>0.62</v>
      </c>
      <c r="U530" s="1">
        <f t="shared" si="51"/>
        <v>1810.4</v>
      </c>
      <c r="V530" s="1">
        <f t="shared" si="52"/>
        <v>1109.5999999999999</v>
      </c>
      <c r="W530" s="4">
        <f t="shared" si="53"/>
        <v>0.37999999999999995</v>
      </c>
      <c r="X530" s="1" t="s">
        <v>65</v>
      </c>
      <c r="Y530" s="1" t="s">
        <v>81</v>
      </c>
      <c r="Z530" s="1" t="s">
        <v>41</v>
      </c>
      <c r="AA530" s="2">
        <v>45822</v>
      </c>
      <c r="AB530" s="1">
        <v>4</v>
      </c>
      <c r="AC530" s="1" t="s">
        <v>42</v>
      </c>
    </row>
    <row r="531" spans="1:29">
      <c r="A531" s="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c r="P531" s="1">
        <f t="shared" si="48"/>
        <v>4080</v>
      </c>
      <c r="Q531" s="1">
        <v>15</v>
      </c>
      <c r="R531" s="1">
        <f t="shared" si="49"/>
        <v>612</v>
      </c>
      <c r="S531" s="1">
        <f t="shared" si="50"/>
        <v>3468</v>
      </c>
      <c r="T531" s="1">
        <v>0.5</v>
      </c>
      <c r="U531" s="1">
        <f t="shared" si="51"/>
        <v>1734</v>
      </c>
      <c r="V531" s="1">
        <f t="shared" si="52"/>
        <v>1734</v>
      </c>
      <c r="W531" s="4">
        <f t="shared" si="53"/>
        <v>0.5</v>
      </c>
      <c r="X531" s="1" t="s">
        <v>56</v>
      </c>
      <c r="Y531" s="1" t="s">
        <v>40</v>
      </c>
      <c r="Z531" s="1" t="s">
        <v>41</v>
      </c>
      <c r="AA531" s="2">
        <v>45822</v>
      </c>
      <c r="AB531" s="1">
        <v>5</v>
      </c>
      <c r="AC531" s="1" t="s">
        <v>42</v>
      </c>
    </row>
    <row r="532" spans="1:29">
      <c r="A532" s="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c r="P532" s="1">
        <f t="shared" si="48"/>
        <v>16920</v>
      </c>
      <c r="Q532" s="1">
        <v>10</v>
      </c>
      <c r="R532" s="1">
        <f t="shared" si="49"/>
        <v>1692</v>
      </c>
      <c r="S532" s="1">
        <f t="shared" si="50"/>
        <v>15228</v>
      </c>
      <c r="T532" s="1">
        <v>0.47</v>
      </c>
      <c r="U532" s="1">
        <f t="shared" si="51"/>
        <v>7157.16</v>
      </c>
      <c r="V532" s="1">
        <f t="shared" si="52"/>
        <v>8070.84</v>
      </c>
      <c r="W532" s="4">
        <f t="shared" si="53"/>
        <v>0.53</v>
      </c>
      <c r="X532" s="1" t="s">
        <v>92</v>
      </c>
      <c r="Y532" s="1" t="s">
        <v>57</v>
      </c>
      <c r="Z532" s="1" t="s">
        <v>66</v>
      </c>
      <c r="AA532" s="1"/>
      <c r="AB532" s="1"/>
      <c r="AC532" s="1" t="s">
        <v>42</v>
      </c>
    </row>
    <row r="533" spans="1:29">
      <c r="A533" s="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c r="P533" s="1">
        <f t="shared" si="48"/>
        <v>2320</v>
      </c>
      <c r="Q533" s="1">
        <v>20</v>
      </c>
      <c r="R533" s="1">
        <f t="shared" si="49"/>
        <v>464</v>
      </c>
      <c r="S533" s="1">
        <f t="shared" si="50"/>
        <v>1856</v>
      </c>
      <c r="T533" s="1">
        <v>0.35</v>
      </c>
      <c r="U533" s="1">
        <f t="shared" si="51"/>
        <v>649.59999999999991</v>
      </c>
      <c r="V533" s="1">
        <f t="shared" si="52"/>
        <v>1206.4000000000001</v>
      </c>
      <c r="W533" s="4">
        <f t="shared" si="53"/>
        <v>0.65</v>
      </c>
      <c r="X533" s="1" t="s">
        <v>65</v>
      </c>
      <c r="Y533" s="1" t="s">
        <v>72</v>
      </c>
      <c r="Z533" s="1" t="s">
        <v>41</v>
      </c>
      <c r="AA533" s="2">
        <v>45824</v>
      </c>
      <c r="AB533" s="1">
        <v>3</v>
      </c>
      <c r="AC533" s="1" t="s">
        <v>42</v>
      </c>
    </row>
    <row r="534" spans="1:29">
      <c r="A534" s="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c r="P534" s="1">
        <f t="shared" si="48"/>
        <v>1080</v>
      </c>
      <c r="Q534" s="1">
        <v>0</v>
      </c>
      <c r="R534" s="1">
        <f t="shared" si="49"/>
        <v>0</v>
      </c>
      <c r="S534" s="1">
        <f t="shared" si="50"/>
        <v>1080</v>
      </c>
      <c r="T534" s="1">
        <v>0.47</v>
      </c>
      <c r="U534" s="1">
        <f t="shared" si="51"/>
        <v>507.59999999999997</v>
      </c>
      <c r="V534" s="1">
        <f t="shared" si="52"/>
        <v>572.40000000000009</v>
      </c>
      <c r="W534" s="4">
        <f t="shared" si="53"/>
        <v>0.53000000000000014</v>
      </c>
      <c r="X534" s="1" t="s">
        <v>104</v>
      </c>
      <c r="Y534" s="1" t="s">
        <v>40</v>
      </c>
      <c r="Z534" s="1" t="s">
        <v>41</v>
      </c>
      <c r="AA534" s="2">
        <v>45824</v>
      </c>
      <c r="AB534" s="1">
        <v>4</v>
      </c>
      <c r="AC534" s="1" t="s">
        <v>42</v>
      </c>
    </row>
    <row r="535" spans="1:29">
      <c r="A535" s="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c r="P535" s="1">
        <f t="shared" si="48"/>
        <v>14700</v>
      </c>
      <c r="Q535" s="1">
        <v>0</v>
      </c>
      <c r="R535" s="1">
        <f t="shared" si="49"/>
        <v>0</v>
      </c>
      <c r="S535" s="1">
        <f t="shared" si="50"/>
        <v>14700</v>
      </c>
      <c r="T535" s="1">
        <v>0.45</v>
      </c>
      <c r="U535" s="1">
        <f t="shared" si="51"/>
        <v>6615</v>
      </c>
      <c r="V535" s="1">
        <f t="shared" si="52"/>
        <v>8085</v>
      </c>
      <c r="W535" s="4">
        <f t="shared" si="53"/>
        <v>0.55000000000000004</v>
      </c>
      <c r="X535" s="1" t="s">
        <v>56</v>
      </c>
      <c r="Y535" s="1" t="s">
        <v>57</v>
      </c>
      <c r="Z535" s="1" t="s">
        <v>41</v>
      </c>
      <c r="AA535" s="2">
        <v>45822</v>
      </c>
      <c r="AB535" s="1">
        <v>4</v>
      </c>
      <c r="AC535" s="1" t="s">
        <v>42</v>
      </c>
    </row>
    <row r="536" spans="1:29">
      <c r="A536" s="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c r="P536" s="1">
        <f t="shared" si="48"/>
        <v>1280</v>
      </c>
      <c r="Q536" s="1">
        <v>0</v>
      </c>
      <c r="R536" s="1">
        <f t="shared" si="49"/>
        <v>0</v>
      </c>
      <c r="S536" s="1">
        <f t="shared" si="50"/>
        <v>1280</v>
      </c>
      <c r="T536" s="1">
        <v>0.35</v>
      </c>
      <c r="U536" s="1">
        <f t="shared" si="51"/>
        <v>448</v>
      </c>
      <c r="V536" s="1">
        <f t="shared" si="52"/>
        <v>832</v>
      </c>
      <c r="W536" s="4">
        <f t="shared" si="53"/>
        <v>0.65</v>
      </c>
      <c r="X536" s="1" t="s">
        <v>39</v>
      </c>
      <c r="Y536" s="1" t="s">
        <v>81</v>
      </c>
      <c r="Z536" s="1" t="s">
        <v>41</v>
      </c>
      <c r="AA536" s="2">
        <v>45823</v>
      </c>
      <c r="AB536" s="1">
        <v>5</v>
      </c>
      <c r="AC536" s="1" t="s">
        <v>42</v>
      </c>
    </row>
    <row r="537" spans="1:29">
      <c r="A537" s="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c r="P537" s="1">
        <f t="shared" si="48"/>
        <v>1540</v>
      </c>
      <c r="Q537" s="1">
        <v>30</v>
      </c>
      <c r="R537" s="1">
        <f t="shared" si="49"/>
        <v>462</v>
      </c>
      <c r="S537" s="1">
        <f t="shared" si="50"/>
        <v>1078</v>
      </c>
      <c r="T537" s="1">
        <v>0.35</v>
      </c>
      <c r="U537" s="1">
        <f t="shared" si="51"/>
        <v>377.29999999999995</v>
      </c>
      <c r="V537" s="1">
        <f t="shared" si="52"/>
        <v>700.7</v>
      </c>
      <c r="W537" s="4">
        <f t="shared" si="53"/>
        <v>0.65</v>
      </c>
      <c r="X537" s="1" t="s">
        <v>50</v>
      </c>
      <c r="Y537" s="1" t="s">
        <v>57</v>
      </c>
      <c r="Z537" s="1" t="s">
        <v>41</v>
      </c>
      <c r="AA537" s="2">
        <v>45821</v>
      </c>
      <c r="AB537" s="1">
        <v>5</v>
      </c>
      <c r="AC537" s="1" t="s">
        <v>42</v>
      </c>
    </row>
    <row r="538" spans="1:29">
      <c r="A538" s="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c r="P538" s="1">
        <f t="shared" si="48"/>
        <v>2660</v>
      </c>
      <c r="Q538" s="1">
        <v>25</v>
      </c>
      <c r="R538" s="1">
        <f t="shared" si="49"/>
        <v>665</v>
      </c>
      <c r="S538" s="1">
        <f t="shared" si="50"/>
        <v>1995</v>
      </c>
      <c r="T538" s="1">
        <v>0.48</v>
      </c>
      <c r="U538" s="1">
        <f t="shared" si="51"/>
        <v>957.59999999999991</v>
      </c>
      <c r="V538" s="1">
        <f t="shared" si="52"/>
        <v>1037.4000000000001</v>
      </c>
      <c r="W538" s="4">
        <f t="shared" si="53"/>
        <v>0.52</v>
      </c>
      <c r="X538" s="1" t="s">
        <v>65</v>
      </c>
      <c r="Y538" s="1" t="s">
        <v>81</v>
      </c>
      <c r="Z538" s="1" t="s">
        <v>41</v>
      </c>
      <c r="AA538" s="2">
        <v>45821</v>
      </c>
      <c r="AB538" s="1">
        <v>5</v>
      </c>
      <c r="AC538" s="1" t="s">
        <v>42</v>
      </c>
    </row>
    <row r="539" spans="1:29">
      <c r="A539" s="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c r="P539" s="1">
        <f t="shared" si="48"/>
        <v>2680</v>
      </c>
      <c r="Q539" s="1">
        <v>0</v>
      </c>
      <c r="R539" s="1">
        <f t="shared" si="49"/>
        <v>0</v>
      </c>
      <c r="S539" s="1">
        <f t="shared" si="50"/>
        <v>2680</v>
      </c>
      <c r="T539" s="1">
        <v>0.62</v>
      </c>
      <c r="U539" s="1">
        <f t="shared" si="51"/>
        <v>1661.6</v>
      </c>
      <c r="V539" s="1">
        <f t="shared" si="52"/>
        <v>1018.4000000000001</v>
      </c>
      <c r="W539" s="4">
        <f t="shared" si="53"/>
        <v>0.38000000000000006</v>
      </c>
      <c r="X539" s="1" t="s">
        <v>56</v>
      </c>
      <c r="Y539" s="1" t="s">
        <v>57</v>
      </c>
      <c r="Z539" s="1" t="s">
        <v>41</v>
      </c>
      <c r="AA539" s="2">
        <v>45821</v>
      </c>
      <c r="AB539" s="1">
        <v>3</v>
      </c>
      <c r="AC539" s="1" t="s">
        <v>42</v>
      </c>
    </row>
    <row r="540" spans="1:29">
      <c r="A540" s="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c r="P540" s="1">
        <f t="shared" si="48"/>
        <v>79530</v>
      </c>
      <c r="Q540" s="1">
        <v>0</v>
      </c>
      <c r="R540" s="1">
        <f t="shared" si="49"/>
        <v>0</v>
      </c>
      <c r="S540" s="1">
        <f t="shared" si="50"/>
        <v>79530</v>
      </c>
      <c r="T540" s="1">
        <v>0.57999999999999996</v>
      </c>
      <c r="U540" s="1">
        <f t="shared" si="51"/>
        <v>46127.399999999994</v>
      </c>
      <c r="V540" s="1">
        <f t="shared" si="52"/>
        <v>33402.600000000006</v>
      </c>
      <c r="W540" s="4">
        <f t="shared" si="53"/>
        <v>0.4200000000000001</v>
      </c>
      <c r="X540" s="1" t="s">
        <v>50</v>
      </c>
      <c r="Y540" s="1" t="s">
        <v>72</v>
      </c>
      <c r="Z540" s="1" t="s">
        <v>41</v>
      </c>
      <c r="AA540" s="2">
        <v>45825</v>
      </c>
      <c r="AB540" s="1">
        <v>4</v>
      </c>
      <c r="AC540" s="1" t="s">
        <v>42</v>
      </c>
    </row>
    <row r="541" spans="1:29">
      <c r="A541" s="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c r="P541" s="1">
        <f t="shared" si="48"/>
        <v>17240</v>
      </c>
      <c r="Q541" s="1">
        <v>10</v>
      </c>
      <c r="R541" s="1">
        <f t="shared" si="49"/>
        <v>1724</v>
      </c>
      <c r="S541" s="1">
        <f t="shared" si="50"/>
        <v>15516</v>
      </c>
      <c r="T541" s="1">
        <v>0.47</v>
      </c>
      <c r="U541" s="1">
        <f t="shared" si="51"/>
        <v>7292.5199999999995</v>
      </c>
      <c r="V541" s="1">
        <f t="shared" si="52"/>
        <v>8223.48</v>
      </c>
      <c r="W541" s="4">
        <f t="shared" si="53"/>
        <v>0.53</v>
      </c>
      <c r="X541" s="1" t="s">
        <v>39</v>
      </c>
      <c r="Y541" s="1" t="s">
        <v>72</v>
      </c>
      <c r="Z541" s="1" t="s">
        <v>66</v>
      </c>
      <c r="AA541" s="1"/>
      <c r="AB541" s="1"/>
      <c r="AC541" s="1" t="s">
        <v>42</v>
      </c>
    </row>
    <row r="542" spans="1:29">
      <c r="A542" s="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c r="P542" s="1">
        <f t="shared" si="48"/>
        <v>193280</v>
      </c>
      <c r="Q542" s="1">
        <v>0</v>
      </c>
      <c r="R542" s="1">
        <f t="shared" si="49"/>
        <v>0</v>
      </c>
      <c r="S542" s="1">
        <f t="shared" si="50"/>
        <v>193280</v>
      </c>
      <c r="T542" s="1">
        <v>0.57999999999999996</v>
      </c>
      <c r="U542" s="1">
        <f t="shared" si="51"/>
        <v>112102.39999999999</v>
      </c>
      <c r="V542" s="1">
        <f t="shared" si="52"/>
        <v>81177.600000000006</v>
      </c>
      <c r="W542" s="4">
        <f t="shared" si="53"/>
        <v>0.42000000000000004</v>
      </c>
      <c r="X542" s="1" t="s">
        <v>104</v>
      </c>
      <c r="Y542" s="1" t="s">
        <v>72</v>
      </c>
      <c r="Z542" s="1" t="s">
        <v>120</v>
      </c>
      <c r="AA542" s="1"/>
      <c r="AB542" s="1"/>
      <c r="AC542" s="1" t="s">
        <v>42</v>
      </c>
    </row>
    <row r="543" spans="1:29">
      <c r="A543" s="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c r="P543" s="1">
        <f t="shared" si="48"/>
        <v>2430</v>
      </c>
      <c r="Q543" s="1">
        <v>10</v>
      </c>
      <c r="R543" s="1">
        <f t="shared" si="49"/>
        <v>243</v>
      </c>
      <c r="S543" s="1">
        <f t="shared" si="50"/>
        <v>2187</v>
      </c>
      <c r="T543" s="1">
        <v>0.47</v>
      </c>
      <c r="U543" s="1">
        <f t="shared" si="51"/>
        <v>1027.8899999999999</v>
      </c>
      <c r="V543" s="1">
        <f t="shared" si="52"/>
        <v>1159.1100000000001</v>
      </c>
      <c r="W543" s="4">
        <f t="shared" si="53"/>
        <v>0.53</v>
      </c>
      <c r="X543" s="1" t="s">
        <v>92</v>
      </c>
      <c r="Y543" s="1" t="s">
        <v>40</v>
      </c>
      <c r="Z543" s="1" t="s">
        <v>41</v>
      </c>
      <c r="AA543" s="2">
        <v>45822</v>
      </c>
      <c r="AB543" s="1">
        <v>5</v>
      </c>
      <c r="AC543" s="1" t="s">
        <v>42</v>
      </c>
    </row>
    <row r="544" spans="1:29">
      <c r="A544" s="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c r="P544" s="1">
        <f t="shared" si="48"/>
        <v>1810</v>
      </c>
      <c r="Q544" s="1">
        <v>20</v>
      </c>
      <c r="R544" s="1">
        <f t="shared" si="49"/>
        <v>362</v>
      </c>
      <c r="S544" s="1">
        <f t="shared" si="50"/>
        <v>1448</v>
      </c>
      <c r="T544" s="1">
        <v>0.45</v>
      </c>
      <c r="U544" s="1">
        <f t="shared" si="51"/>
        <v>651.6</v>
      </c>
      <c r="V544" s="1">
        <f t="shared" si="52"/>
        <v>796.4</v>
      </c>
      <c r="W544" s="4">
        <f t="shared" si="53"/>
        <v>0.54999999999999993</v>
      </c>
      <c r="X544" s="1" t="s">
        <v>39</v>
      </c>
      <c r="Y544" s="1" t="s">
        <v>40</v>
      </c>
      <c r="Z544" s="1" t="s">
        <v>22</v>
      </c>
      <c r="AA544" s="1"/>
      <c r="AB544" s="1"/>
      <c r="AC544" s="1" t="s">
        <v>93</v>
      </c>
    </row>
    <row r="545" spans="1:29">
      <c r="A545" s="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c r="P545" s="1">
        <f t="shared" si="48"/>
        <v>4740</v>
      </c>
      <c r="Q545" s="1">
        <v>10</v>
      </c>
      <c r="R545" s="1">
        <f t="shared" si="49"/>
        <v>474</v>
      </c>
      <c r="S545" s="1">
        <f t="shared" si="50"/>
        <v>4266</v>
      </c>
      <c r="T545" s="1">
        <v>0.57999999999999996</v>
      </c>
      <c r="U545" s="1">
        <f t="shared" si="51"/>
        <v>2474.2799999999997</v>
      </c>
      <c r="V545" s="1">
        <f t="shared" si="52"/>
        <v>1791.7200000000003</v>
      </c>
      <c r="W545" s="4">
        <f t="shared" si="53"/>
        <v>0.42000000000000004</v>
      </c>
      <c r="X545" s="1" t="s">
        <v>39</v>
      </c>
      <c r="Y545" s="1" t="s">
        <v>57</v>
      </c>
      <c r="Z545" s="1" t="s">
        <v>22</v>
      </c>
      <c r="AA545" s="1"/>
      <c r="AB545" s="1"/>
      <c r="AC545" s="1" t="s">
        <v>93</v>
      </c>
    </row>
    <row r="546" spans="1:29">
      <c r="A546" s="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c r="P546" s="1">
        <f t="shared" si="48"/>
        <v>4160</v>
      </c>
      <c r="Q546" s="1">
        <v>10</v>
      </c>
      <c r="R546" s="1">
        <f t="shared" si="49"/>
        <v>416</v>
      </c>
      <c r="S546" s="1">
        <f t="shared" si="50"/>
        <v>3744</v>
      </c>
      <c r="T546" s="1">
        <v>0.5</v>
      </c>
      <c r="U546" s="1">
        <f t="shared" si="51"/>
        <v>1872</v>
      </c>
      <c r="V546" s="1">
        <f t="shared" si="52"/>
        <v>1872</v>
      </c>
      <c r="W546" s="4">
        <f t="shared" si="53"/>
        <v>0.5</v>
      </c>
      <c r="X546" s="1" t="s">
        <v>50</v>
      </c>
      <c r="Y546" s="1" t="s">
        <v>57</v>
      </c>
      <c r="Z546" s="1" t="s">
        <v>22</v>
      </c>
      <c r="AA546" s="1"/>
      <c r="AB546" s="1"/>
      <c r="AC546" s="1" t="s">
        <v>93</v>
      </c>
    </row>
    <row r="547" spans="1:29">
      <c r="A547" s="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c r="P547" s="1">
        <f t="shared" si="48"/>
        <v>88200</v>
      </c>
      <c r="Q547" s="1">
        <v>20</v>
      </c>
      <c r="R547" s="1">
        <f t="shared" si="49"/>
        <v>17640</v>
      </c>
      <c r="S547" s="1">
        <f t="shared" si="50"/>
        <v>70560</v>
      </c>
      <c r="T547" s="1">
        <v>0.57999999999999996</v>
      </c>
      <c r="U547" s="1">
        <f t="shared" si="51"/>
        <v>40924.799999999996</v>
      </c>
      <c r="V547" s="1">
        <f t="shared" si="52"/>
        <v>29635.200000000004</v>
      </c>
      <c r="W547" s="4">
        <f t="shared" si="53"/>
        <v>0.42000000000000004</v>
      </c>
      <c r="X547" s="1" t="s">
        <v>65</v>
      </c>
      <c r="Y547" s="1" t="s">
        <v>81</v>
      </c>
      <c r="Z547" s="1" t="s">
        <v>51</v>
      </c>
      <c r="AA547" s="2">
        <v>45823</v>
      </c>
      <c r="AB547" s="1"/>
      <c r="AC547" s="1" t="s">
        <v>42</v>
      </c>
    </row>
    <row r="548" spans="1:29">
      <c r="A548" s="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c r="P548" s="1">
        <f t="shared" si="48"/>
        <v>5760</v>
      </c>
      <c r="Q548" s="1">
        <v>20</v>
      </c>
      <c r="R548" s="1">
        <f t="shared" si="49"/>
        <v>1152</v>
      </c>
      <c r="S548" s="1">
        <f t="shared" si="50"/>
        <v>4608</v>
      </c>
      <c r="T548" s="1">
        <v>0.45</v>
      </c>
      <c r="U548" s="1">
        <f t="shared" si="51"/>
        <v>2073.6</v>
      </c>
      <c r="V548" s="1">
        <f t="shared" si="52"/>
        <v>2534.4</v>
      </c>
      <c r="W548" s="4">
        <f t="shared" si="53"/>
        <v>0.55000000000000004</v>
      </c>
      <c r="X548" s="1" t="s">
        <v>50</v>
      </c>
      <c r="Y548" s="1" t="s">
        <v>72</v>
      </c>
      <c r="Z548" s="1" t="s">
        <v>41</v>
      </c>
      <c r="AA548" s="2">
        <v>45826</v>
      </c>
      <c r="AB548" s="1">
        <v>4</v>
      </c>
      <c r="AC548" s="1" t="s">
        <v>42</v>
      </c>
    </row>
    <row r="549" spans="1:29">
      <c r="A549" s="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c r="P549" s="1">
        <f t="shared" si="48"/>
        <v>540</v>
      </c>
      <c r="Q549" s="1">
        <v>0</v>
      </c>
      <c r="R549" s="1">
        <f t="shared" si="49"/>
        <v>0</v>
      </c>
      <c r="S549" s="1">
        <f t="shared" si="50"/>
        <v>540</v>
      </c>
      <c r="T549" s="1">
        <v>0.62</v>
      </c>
      <c r="U549" s="1">
        <f t="shared" si="51"/>
        <v>334.8</v>
      </c>
      <c r="V549" s="1">
        <f t="shared" si="52"/>
        <v>205.2</v>
      </c>
      <c r="W549" s="4">
        <f t="shared" si="53"/>
        <v>0.38</v>
      </c>
      <c r="X549" s="1" t="s">
        <v>50</v>
      </c>
      <c r="Y549" s="1" t="s">
        <v>40</v>
      </c>
      <c r="Z549" s="1" t="s">
        <v>120</v>
      </c>
      <c r="AA549" s="1"/>
      <c r="AB549" s="1"/>
      <c r="AC549" s="1" t="s">
        <v>42</v>
      </c>
    </row>
    <row r="550" spans="1:29">
      <c r="A550" s="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c r="P550" s="1">
        <f t="shared" si="48"/>
        <v>17520</v>
      </c>
      <c r="Q550" s="1">
        <v>0</v>
      </c>
      <c r="R550" s="1">
        <f t="shared" si="49"/>
        <v>0</v>
      </c>
      <c r="S550" s="1">
        <f t="shared" si="50"/>
        <v>17520</v>
      </c>
      <c r="T550" s="1">
        <v>0.48</v>
      </c>
      <c r="U550" s="1">
        <f t="shared" si="51"/>
        <v>8409.6</v>
      </c>
      <c r="V550" s="1">
        <f t="shared" si="52"/>
        <v>9110.4</v>
      </c>
      <c r="W550" s="4">
        <f t="shared" si="53"/>
        <v>0.52</v>
      </c>
      <c r="X550" s="1" t="s">
        <v>65</v>
      </c>
      <c r="Y550" s="1" t="s">
        <v>81</v>
      </c>
      <c r="Z550" s="1" t="s">
        <v>51</v>
      </c>
      <c r="AA550" s="2">
        <v>45823</v>
      </c>
      <c r="AB550" s="1"/>
      <c r="AC550" s="1" t="s">
        <v>42</v>
      </c>
    </row>
    <row r="551" spans="1:29">
      <c r="A551" s="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c r="P551" s="1">
        <f t="shared" si="48"/>
        <v>880</v>
      </c>
      <c r="Q551" s="1">
        <v>0</v>
      </c>
      <c r="R551" s="1">
        <f t="shared" si="49"/>
        <v>0</v>
      </c>
      <c r="S551" s="1">
        <f t="shared" si="50"/>
        <v>880</v>
      </c>
      <c r="T551" s="1">
        <v>0.35</v>
      </c>
      <c r="U551" s="1">
        <f t="shared" si="51"/>
        <v>308</v>
      </c>
      <c r="V551" s="1">
        <f t="shared" si="52"/>
        <v>572</v>
      </c>
      <c r="W551" s="4">
        <f t="shared" si="53"/>
        <v>0.65</v>
      </c>
      <c r="X551" s="1" t="s">
        <v>92</v>
      </c>
      <c r="Y551" s="1" t="s">
        <v>40</v>
      </c>
      <c r="Z551" s="1" t="s">
        <v>51</v>
      </c>
      <c r="AA551" s="2">
        <v>45825</v>
      </c>
      <c r="AB551" s="1"/>
      <c r="AC551" s="1" t="s">
        <v>42</v>
      </c>
    </row>
    <row r="552" spans="1:29">
      <c r="A552" s="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c r="P552" s="1">
        <f t="shared" si="48"/>
        <v>19950</v>
      </c>
      <c r="Q552" s="1">
        <v>15</v>
      </c>
      <c r="R552" s="1">
        <f t="shared" si="49"/>
        <v>2992.5</v>
      </c>
      <c r="S552" s="1">
        <f t="shared" si="50"/>
        <v>16957.5</v>
      </c>
      <c r="T552" s="1">
        <v>0.48</v>
      </c>
      <c r="U552" s="1">
        <f t="shared" si="51"/>
        <v>8139.5999999999995</v>
      </c>
      <c r="V552" s="1">
        <f t="shared" si="52"/>
        <v>8817.9000000000015</v>
      </c>
      <c r="W552" s="4">
        <f t="shared" si="53"/>
        <v>0.52000000000000013</v>
      </c>
      <c r="X552" s="1" t="s">
        <v>39</v>
      </c>
      <c r="Y552" s="1" t="s">
        <v>57</v>
      </c>
      <c r="Z552" s="1" t="s">
        <v>120</v>
      </c>
      <c r="AA552" s="1"/>
      <c r="AB552" s="1"/>
      <c r="AC552" s="1" t="s">
        <v>42</v>
      </c>
    </row>
    <row r="553" spans="1:29">
      <c r="A553" s="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c r="P553" s="1">
        <f t="shared" si="48"/>
        <v>163400</v>
      </c>
      <c r="Q553" s="1">
        <v>0</v>
      </c>
      <c r="R553" s="1">
        <f t="shared" si="49"/>
        <v>0</v>
      </c>
      <c r="S553" s="1">
        <f t="shared" si="50"/>
        <v>163400</v>
      </c>
      <c r="T553" s="1">
        <v>0.57999999999999996</v>
      </c>
      <c r="U553" s="1">
        <f t="shared" si="51"/>
        <v>94772</v>
      </c>
      <c r="V553" s="1">
        <f t="shared" si="52"/>
        <v>68628</v>
      </c>
      <c r="W553" s="4">
        <f t="shared" si="53"/>
        <v>0.42</v>
      </c>
      <c r="X553" s="1" t="s">
        <v>104</v>
      </c>
      <c r="Y553" s="1" t="s">
        <v>57</v>
      </c>
      <c r="Z553" s="1" t="s">
        <v>41</v>
      </c>
      <c r="AA553" s="2">
        <v>45827</v>
      </c>
      <c r="AB553" s="1">
        <v>5</v>
      </c>
      <c r="AC553" s="1" t="s">
        <v>42</v>
      </c>
    </row>
    <row r="554" spans="1:29">
      <c r="A554" s="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c r="P554" s="1">
        <f t="shared" si="48"/>
        <v>5720</v>
      </c>
      <c r="Q554" s="1">
        <v>0</v>
      </c>
      <c r="R554" s="1">
        <f t="shared" si="49"/>
        <v>0</v>
      </c>
      <c r="S554" s="1">
        <f t="shared" si="50"/>
        <v>5720</v>
      </c>
      <c r="T554" s="1">
        <v>0.45</v>
      </c>
      <c r="U554" s="1">
        <f t="shared" si="51"/>
        <v>2574</v>
      </c>
      <c r="V554" s="1">
        <f t="shared" si="52"/>
        <v>3146</v>
      </c>
      <c r="W554" s="4">
        <f t="shared" si="53"/>
        <v>0.55000000000000004</v>
      </c>
      <c r="X554" s="1" t="s">
        <v>92</v>
      </c>
      <c r="Y554" s="1" t="s">
        <v>40</v>
      </c>
      <c r="Z554" s="1" t="s">
        <v>22</v>
      </c>
      <c r="AA554" s="1"/>
      <c r="AB554" s="1"/>
      <c r="AC554" s="1" t="s">
        <v>93</v>
      </c>
    </row>
    <row r="555" spans="1:29">
      <c r="A555" s="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c r="P555" s="1">
        <f t="shared" si="48"/>
        <v>185950</v>
      </c>
      <c r="Q555" s="1">
        <v>0</v>
      </c>
      <c r="R555" s="1">
        <f t="shared" si="49"/>
        <v>0</v>
      </c>
      <c r="S555" s="1">
        <f t="shared" si="50"/>
        <v>185950</v>
      </c>
      <c r="T555" s="1">
        <v>0.57999999999999996</v>
      </c>
      <c r="U555" s="1">
        <f t="shared" si="51"/>
        <v>107850.99999999999</v>
      </c>
      <c r="V555" s="1">
        <f t="shared" si="52"/>
        <v>78099.000000000015</v>
      </c>
      <c r="W555" s="4">
        <f t="shared" si="53"/>
        <v>0.4200000000000001</v>
      </c>
      <c r="X555" s="1" t="s">
        <v>92</v>
      </c>
      <c r="Y555" s="1" t="s">
        <v>57</v>
      </c>
      <c r="Z555" s="1" t="s">
        <v>120</v>
      </c>
      <c r="AA555" s="1"/>
      <c r="AB555" s="1"/>
      <c r="AC555" s="1" t="s">
        <v>42</v>
      </c>
    </row>
    <row r="556" spans="1:29">
      <c r="A556" s="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c r="P556" s="1">
        <f t="shared" si="48"/>
        <v>7560</v>
      </c>
      <c r="Q556" s="1">
        <v>0</v>
      </c>
      <c r="R556" s="1">
        <f t="shared" si="49"/>
        <v>0</v>
      </c>
      <c r="S556" s="1">
        <f t="shared" si="50"/>
        <v>7560</v>
      </c>
      <c r="T556" s="1">
        <v>0.48</v>
      </c>
      <c r="U556" s="1">
        <f t="shared" si="51"/>
        <v>3628.7999999999997</v>
      </c>
      <c r="V556" s="1">
        <f t="shared" si="52"/>
        <v>3931.2000000000003</v>
      </c>
      <c r="W556" s="4">
        <f t="shared" si="53"/>
        <v>0.52</v>
      </c>
      <c r="X556" s="1" t="s">
        <v>104</v>
      </c>
      <c r="Y556" s="1" t="s">
        <v>81</v>
      </c>
      <c r="Z556" s="1" t="s">
        <v>22</v>
      </c>
      <c r="AA556" s="1"/>
      <c r="AB556" s="1"/>
      <c r="AC556" s="1" t="s">
        <v>93</v>
      </c>
    </row>
    <row r="557" spans="1:29">
      <c r="A557" s="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c r="P557" s="1">
        <f t="shared" si="48"/>
        <v>5180</v>
      </c>
      <c r="Q557" s="1">
        <v>10</v>
      </c>
      <c r="R557" s="1">
        <f t="shared" si="49"/>
        <v>518</v>
      </c>
      <c r="S557" s="1">
        <f t="shared" si="50"/>
        <v>4662</v>
      </c>
      <c r="T557" s="1">
        <v>0.5</v>
      </c>
      <c r="U557" s="1">
        <f t="shared" si="51"/>
        <v>2331</v>
      </c>
      <c r="V557" s="1">
        <f t="shared" si="52"/>
        <v>2331</v>
      </c>
      <c r="W557" s="4">
        <f t="shared" si="53"/>
        <v>0.5</v>
      </c>
      <c r="X557" s="1" t="s">
        <v>56</v>
      </c>
      <c r="Y557" s="1" t="s">
        <v>57</v>
      </c>
      <c r="Z557" s="1" t="s">
        <v>41</v>
      </c>
      <c r="AA557" s="2">
        <v>45829</v>
      </c>
      <c r="AB557" s="1">
        <v>5</v>
      </c>
      <c r="AC557" s="1" t="s">
        <v>42</v>
      </c>
    </row>
    <row r="558" spans="1:29">
      <c r="A558" s="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c r="P558" s="1">
        <f t="shared" si="48"/>
        <v>1780</v>
      </c>
      <c r="Q558" s="1">
        <v>5</v>
      </c>
      <c r="R558" s="1">
        <f t="shared" si="49"/>
        <v>89</v>
      </c>
      <c r="S558" s="1">
        <f t="shared" si="50"/>
        <v>1691</v>
      </c>
      <c r="T558" s="1">
        <v>0.62</v>
      </c>
      <c r="U558" s="1">
        <f t="shared" si="51"/>
        <v>1048.42</v>
      </c>
      <c r="V558" s="1">
        <f t="shared" si="52"/>
        <v>642.57999999999993</v>
      </c>
      <c r="W558" s="4">
        <f t="shared" si="53"/>
        <v>0.37999999999999995</v>
      </c>
      <c r="X558" s="1" t="s">
        <v>92</v>
      </c>
      <c r="Y558" s="1" t="s">
        <v>40</v>
      </c>
      <c r="Z558" s="1" t="s">
        <v>66</v>
      </c>
      <c r="AA558" s="1"/>
      <c r="AB558" s="1"/>
      <c r="AC558" s="1" t="s">
        <v>42</v>
      </c>
    </row>
    <row r="559" spans="1:29">
      <c r="A559" s="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c r="P559" s="1">
        <f t="shared" si="48"/>
        <v>15200</v>
      </c>
      <c r="Q559" s="1">
        <v>30</v>
      </c>
      <c r="R559" s="1">
        <f t="shared" si="49"/>
        <v>4560</v>
      </c>
      <c r="S559" s="1">
        <f t="shared" si="50"/>
        <v>10640</v>
      </c>
      <c r="T559" s="1">
        <v>0.52</v>
      </c>
      <c r="U559" s="1">
        <f t="shared" si="51"/>
        <v>5532.8</v>
      </c>
      <c r="V559" s="1">
        <f t="shared" si="52"/>
        <v>5107.2</v>
      </c>
      <c r="W559" s="4">
        <f t="shared" si="53"/>
        <v>0.48</v>
      </c>
      <c r="X559" s="1" t="s">
        <v>56</v>
      </c>
      <c r="Y559" s="1" t="s">
        <v>81</v>
      </c>
      <c r="Z559" s="1" t="s">
        <v>41</v>
      </c>
      <c r="AA559" s="2">
        <v>45830</v>
      </c>
      <c r="AB559" s="1">
        <v>5</v>
      </c>
      <c r="AC559" s="1" t="s">
        <v>42</v>
      </c>
    </row>
    <row r="560" spans="1:29">
      <c r="A560" s="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c r="P560" s="1">
        <f t="shared" si="48"/>
        <v>5720</v>
      </c>
      <c r="Q560" s="1">
        <v>20</v>
      </c>
      <c r="R560" s="1">
        <f t="shared" si="49"/>
        <v>1144</v>
      </c>
      <c r="S560" s="1">
        <f t="shared" si="50"/>
        <v>4576</v>
      </c>
      <c r="T560" s="1">
        <v>0.48</v>
      </c>
      <c r="U560" s="1">
        <f t="shared" si="51"/>
        <v>2196.48</v>
      </c>
      <c r="V560" s="1">
        <f t="shared" si="52"/>
        <v>2379.52</v>
      </c>
      <c r="W560" s="4">
        <f t="shared" si="53"/>
        <v>0.52</v>
      </c>
      <c r="X560" s="1" t="s">
        <v>39</v>
      </c>
      <c r="Y560" s="1" t="s">
        <v>57</v>
      </c>
      <c r="Z560" s="1" t="s">
        <v>66</v>
      </c>
      <c r="AA560" s="1"/>
      <c r="AB560" s="1"/>
      <c r="AC560" s="1" t="s">
        <v>42</v>
      </c>
    </row>
    <row r="561" spans="1:29">
      <c r="A561" s="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c r="P561" s="1">
        <f t="shared" si="48"/>
        <v>1580</v>
      </c>
      <c r="Q561" s="1">
        <v>0</v>
      </c>
      <c r="R561" s="1">
        <f t="shared" si="49"/>
        <v>0</v>
      </c>
      <c r="S561" s="1">
        <f t="shared" si="50"/>
        <v>1580</v>
      </c>
      <c r="T561" s="1">
        <v>0.47</v>
      </c>
      <c r="U561" s="1">
        <f t="shared" si="51"/>
        <v>742.59999999999991</v>
      </c>
      <c r="V561" s="1">
        <f t="shared" si="52"/>
        <v>837.40000000000009</v>
      </c>
      <c r="W561" s="4">
        <f t="shared" si="53"/>
        <v>0.53</v>
      </c>
      <c r="X561" s="1" t="s">
        <v>147</v>
      </c>
      <c r="Y561" s="1" t="s">
        <v>72</v>
      </c>
      <c r="Z561" s="1" t="s">
        <v>66</v>
      </c>
      <c r="AA561" s="1"/>
      <c r="AB561" s="1"/>
      <c r="AC561" s="1" t="s">
        <v>42</v>
      </c>
    </row>
    <row r="562" spans="1:29">
      <c r="A562" s="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c r="P562" s="1">
        <f t="shared" si="48"/>
        <v>5430</v>
      </c>
      <c r="Q562" s="1">
        <v>0</v>
      </c>
      <c r="R562" s="1">
        <f t="shared" si="49"/>
        <v>0</v>
      </c>
      <c r="S562" s="1">
        <f t="shared" si="50"/>
        <v>5430</v>
      </c>
      <c r="T562" s="1">
        <v>0.5</v>
      </c>
      <c r="U562" s="1">
        <f t="shared" si="51"/>
        <v>2715</v>
      </c>
      <c r="V562" s="1">
        <f t="shared" si="52"/>
        <v>2715</v>
      </c>
      <c r="W562" s="4">
        <f t="shared" si="53"/>
        <v>0.5</v>
      </c>
      <c r="X562" s="1" t="s">
        <v>147</v>
      </c>
      <c r="Y562" s="1" t="s">
        <v>81</v>
      </c>
      <c r="Z562" s="1" t="s">
        <v>22</v>
      </c>
      <c r="AA562" s="1"/>
      <c r="AB562" s="1"/>
      <c r="AC562" s="1" t="s">
        <v>93</v>
      </c>
    </row>
    <row r="563" spans="1:29">
      <c r="A563" s="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c r="P563" s="1">
        <f t="shared" si="48"/>
        <v>4500</v>
      </c>
      <c r="Q563" s="1">
        <v>20</v>
      </c>
      <c r="R563" s="1">
        <f t="shared" si="49"/>
        <v>900</v>
      </c>
      <c r="S563" s="1">
        <f t="shared" si="50"/>
        <v>3600</v>
      </c>
      <c r="T563" s="1">
        <v>0.35</v>
      </c>
      <c r="U563" s="1">
        <f t="shared" si="51"/>
        <v>1260</v>
      </c>
      <c r="V563" s="1">
        <f t="shared" si="52"/>
        <v>2340</v>
      </c>
      <c r="W563" s="4">
        <f t="shared" si="53"/>
        <v>0.65</v>
      </c>
      <c r="X563" s="1" t="s">
        <v>39</v>
      </c>
      <c r="Y563" s="1" t="s">
        <v>40</v>
      </c>
      <c r="Z563" s="1" t="s">
        <v>41</v>
      </c>
      <c r="AA563" s="2">
        <v>45832</v>
      </c>
      <c r="AB563" s="1">
        <v>5</v>
      </c>
      <c r="AC563" s="1" t="s">
        <v>42</v>
      </c>
    </row>
    <row r="564" spans="1:29">
      <c r="A564" s="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c r="P564" s="1">
        <f t="shared" si="48"/>
        <v>2730</v>
      </c>
      <c r="Q564" s="1">
        <v>0</v>
      </c>
      <c r="R564" s="1">
        <f t="shared" si="49"/>
        <v>0</v>
      </c>
      <c r="S564" s="1">
        <f t="shared" si="50"/>
        <v>2730</v>
      </c>
      <c r="T564" s="1">
        <v>0.35</v>
      </c>
      <c r="U564" s="1">
        <f t="shared" si="51"/>
        <v>955.49999999999989</v>
      </c>
      <c r="V564" s="1">
        <f t="shared" si="52"/>
        <v>1774.5</v>
      </c>
      <c r="W564" s="4">
        <f t="shared" si="53"/>
        <v>0.65</v>
      </c>
      <c r="X564" s="1" t="s">
        <v>147</v>
      </c>
      <c r="Y564" s="1" t="s">
        <v>81</v>
      </c>
      <c r="Z564" s="1" t="s">
        <v>41</v>
      </c>
      <c r="AA564" s="2">
        <v>45834</v>
      </c>
      <c r="AB564" s="1">
        <v>5</v>
      </c>
      <c r="AC564" s="1" t="s">
        <v>42</v>
      </c>
    </row>
    <row r="565" spans="1:29">
      <c r="A565" s="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c r="P565" s="1">
        <f t="shared" si="48"/>
        <v>22650</v>
      </c>
      <c r="Q565" s="1">
        <v>10</v>
      </c>
      <c r="R565" s="1">
        <f t="shared" si="49"/>
        <v>2265</v>
      </c>
      <c r="S565" s="1">
        <f t="shared" si="50"/>
        <v>20385</v>
      </c>
      <c r="T565" s="1">
        <v>0.45</v>
      </c>
      <c r="U565" s="1">
        <f t="shared" si="51"/>
        <v>9173.25</v>
      </c>
      <c r="V565" s="1">
        <f t="shared" si="52"/>
        <v>11211.75</v>
      </c>
      <c r="W565" s="4">
        <f t="shared" si="53"/>
        <v>0.55000000000000004</v>
      </c>
      <c r="X565" s="1" t="s">
        <v>56</v>
      </c>
      <c r="Y565" s="1" t="s">
        <v>72</v>
      </c>
      <c r="Z565" s="1" t="s">
        <v>41</v>
      </c>
      <c r="AA565" s="2">
        <v>45833</v>
      </c>
      <c r="AB565" s="1">
        <v>4</v>
      </c>
      <c r="AC565" s="1" t="s">
        <v>42</v>
      </c>
    </row>
    <row r="566" spans="1:29">
      <c r="A566" s="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c r="P566" s="1">
        <f t="shared" si="48"/>
        <v>23120</v>
      </c>
      <c r="Q566" s="1">
        <v>5</v>
      </c>
      <c r="R566" s="1">
        <f t="shared" si="49"/>
        <v>1156</v>
      </c>
      <c r="S566" s="1">
        <f t="shared" si="50"/>
        <v>21964</v>
      </c>
      <c r="T566" s="1">
        <v>0.5</v>
      </c>
      <c r="U566" s="1">
        <f t="shared" si="51"/>
        <v>10982</v>
      </c>
      <c r="V566" s="1">
        <f t="shared" si="52"/>
        <v>10982</v>
      </c>
      <c r="W566" s="4">
        <f t="shared" si="53"/>
        <v>0.5</v>
      </c>
      <c r="X566" s="1" t="s">
        <v>56</v>
      </c>
      <c r="Y566" s="1" t="s">
        <v>81</v>
      </c>
      <c r="Z566" s="1" t="s">
        <v>41</v>
      </c>
      <c r="AA566" s="2">
        <v>45828</v>
      </c>
      <c r="AB566" s="1">
        <v>4</v>
      </c>
      <c r="AC566" s="1" t="s">
        <v>42</v>
      </c>
    </row>
    <row r="567" spans="1:29">
      <c r="A567" s="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c r="P567" s="1">
        <f t="shared" si="48"/>
        <v>10960</v>
      </c>
      <c r="Q567" s="1">
        <v>15</v>
      </c>
      <c r="R567" s="1">
        <f t="shared" si="49"/>
        <v>1644</v>
      </c>
      <c r="S567" s="1">
        <f t="shared" si="50"/>
        <v>9316</v>
      </c>
      <c r="T567" s="1">
        <v>0.57999999999999996</v>
      </c>
      <c r="U567" s="1">
        <f t="shared" si="51"/>
        <v>5403.28</v>
      </c>
      <c r="V567" s="1">
        <f t="shared" si="52"/>
        <v>3912.7200000000003</v>
      </c>
      <c r="W567" s="4">
        <f t="shared" si="53"/>
        <v>0.42000000000000004</v>
      </c>
      <c r="X567" s="1" t="s">
        <v>92</v>
      </c>
      <c r="Y567" s="1" t="s">
        <v>57</v>
      </c>
      <c r="Z567" s="1" t="s">
        <v>41</v>
      </c>
      <c r="AA567" s="2">
        <v>45832</v>
      </c>
      <c r="AB567" s="1">
        <v>5</v>
      </c>
      <c r="AC567" s="1" t="s">
        <v>42</v>
      </c>
    </row>
    <row r="568" spans="1:29">
      <c r="A568" s="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c r="P568" s="1">
        <f t="shared" si="48"/>
        <v>35680</v>
      </c>
      <c r="Q568" s="1">
        <v>0</v>
      </c>
      <c r="R568" s="1">
        <f t="shared" si="49"/>
        <v>0</v>
      </c>
      <c r="S568" s="1">
        <f t="shared" si="50"/>
        <v>35680</v>
      </c>
      <c r="T568" s="1">
        <v>0.48</v>
      </c>
      <c r="U568" s="1">
        <f t="shared" si="51"/>
        <v>17126.399999999998</v>
      </c>
      <c r="V568" s="1">
        <f t="shared" si="52"/>
        <v>18553.600000000002</v>
      </c>
      <c r="W568" s="4">
        <f t="shared" si="53"/>
        <v>0.52</v>
      </c>
      <c r="X568" s="1" t="s">
        <v>50</v>
      </c>
      <c r="Y568" s="1" t="s">
        <v>40</v>
      </c>
      <c r="Z568" s="1" t="s">
        <v>66</v>
      </c>
      <c r="AA568" s="1"/>
      <c r="AB568" s="1"/>
      <c r="AC568" s="1" t="s">
        <v>42</v>
      </c>
    </row>
    <row r="569" spans="1:29">
      <c r="A569" s="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c r="P569" s="1">
        <f t="shared" si="48"/>
        <v>790</v>
      </c>
      <c r="Q569" s="1">
        <v>0</v>
      </c>
      <c r="R569" s="1">
        <f t="shared" si="49"/>
        <v>0</v>
      </c>
      <c r="S569" s="1">
        <f t="shared" si="50"/>
        <v>790</v>
      </c>
      <c r="T569" s="1">
        <v>0.48</v>
      </c>
      <c r="U569" s="1">
        <f t="shared" si="51"/>
        <v>379.2</v>
      </c>
      <c r="V569" s="1">
        <f t="shared" si="52"/>
        <v>410.8</v>
      </c>
      <c r="W569" s="4">
        <f t="shared" si="53"/>
        <v>0.52</v>
      </c>
      <c r="X569" s="1" t="s">
        <v>39</v>
      </c>
      <c r="Y569" s="1" t="s">
        <v>72</v>
      </c>
      <c r="Z569" s="1" t="s">
        <v>66</v>
      </c>
      <c r="AA569" s="1"/>
      <c r="AB569" s="1"/>
      <c r="AC569" s="1" t="s">
        <v>42</v>
      </c>
    </row>
    <row r="570" spans="1:29">
      <c r="A570" s="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c r="P570" s="1">
        <f t="shared" si="48"/>
        <v>5680</v>
      </c>
      <c r="Q570" s="1">
        <v>25</v>
      </c>
      <c r="R570" s="1">
        <f t="shared" si="49"/>
        <v>1420</v>
      </c>
      <c r="S570" s="1">
        <f t="shared" si="50"/>
        <v>4260</v>
      </c>
      <c r="T570" s="1">
        <v>0.5</v>
      </c>
      <c r="U570" s="1">
        <f t="shared" si="51"/>
        <v>2130</v>
      </c>
      <c r="V570" s="1">
        <f t="shared" si="52"/>
        <v>2130</v>
      </c>
      <c r="W570" s="4">
        <f t="shared" si="53"/>
        <v>0.5</v>
      </c>
      <c r="X570" s="1" t="s">
        <v>56</v>
      </c>
      <c r="Y570" s="1" t="s">
        <v>81</v>
      </c>
      <c r="Z570" s="1" t="s">
        <v>41</v>
      </c>
      <c r="AA570" s="2">
        <v>45829</v>
      </c>
      <c r="AB570" s="1">
        <v>5</v>
      </c>
      <c r="AC570" s="1" t="s">
        <v>42</v>
      </c>
    </row>
    <row r="571" spans="1:29">
      <c r="A571" s="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c r="P571" s="1">
        <f t="shared" si="48"/>
        <v>1420</v>
      </c>
      <c r="Q571" s="1">
        <v>0</v>
      </c>
      <c r="R571" s="1">
        <f t="shared" si="49"/>
        <v>0</v>
      </c>
      <c r="S571" s="1">
        <f t="shared" si="50"/>
        <v>1420</v>
      </c>
      <c r="T571" s="1">
        <v>0.5</v>
      </c>
      <c r="U571" s="1">
        <f t="shared" si="51"/>
        <v>710</v>
      </c>
      <c r="V571" s="1">
        <f t="shared" si="52"/>
        <v>710</v>
      </c>
      <c r="W571" s="4">
        <f t="shared" si="53"/>
        <v>0.5</v>
      </c>
      <c r="X571" s="1" t="s">
        <v>39</v>
      </c>
      <c r="Y571" s="1" t="s">
        <v>72</v>
      </c>
      <c r="Z571" s="1" t="s">
        <v>41</v>
      </c>
      <c r="AA571" s="2">
        <v>45829</v>
      </c>
      <c r="AB571" s="1">
        <v>5</v>
      </c>
      <c r="AC571" s="1" t="s">
        <v>42</v>
      </c>
    </row>
    <row r="572" spans="1:29">
      <c r="A572" s="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c r="P572" s="1">
        <f t="shared" si="48"/>
        <v>1110</v>
      </c>
      <c r="Q572" s="1">
        <v>30</v>
      </c>
      <c r="R572" s="1">
        <f t="shared" si="49"/>
        <v>333</v>
      </c>
      <c r="S572" s="1">
        <f t="shared" si="50"/>
        <v>777</v>
      </c>
      <c r="T572" s="1">
        <v>0.62</v>
      </c>
      <c r="U572" s="1">
        <f t="shared" si="51"/>
        <v>481.74</v>
      </c>
      <c r="V572" s="1">
        <f t="shared" si="52"/>
        <v>295.26</v>
      </c>
      <c r="W572" s="4">
        <f t="shared" si="53"/>
        <v>0.38</v>
      </c>
      <c r="X572" s="1" t="s">
        <v>39</v>
      </c>
      <c r="Y572" s="1" t="s">
        <v>57</v>
      </c>
      <c r="Z572" s="1" t="s">
        <v>41</v>
      </c>
      <c r="AA572" s="2">
        <v>45834</v>
      </c>
      <c r="AB572" s="1">
        <v>5</v>
      </c>
      <c r="AC572" s="1" t="s">
        <v>42</v>
      </c>
    </row>
    <row r="573" spans="1:29">
      <c r="A573" s="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c r="P573" s="1">
        <f t="shared" si="48"/>
        <v>14720</v>
      </c>
      <c r="Q573" s="1">
        <v>10</v>
      </c>
      <c r="R573" s="1">
        <f t="shared" si="49"/>
        <v>1472</v>
      </c>
      <c r="S573" s="1">
        <f t="shared" si="50"/>
        <v>13248</v>
      </c>
      <c r="T573" s="1">
        <v>0.45</v>
      </c>
      <c r="U573" s="1">
        <f t="shared" si="51"/>
        <v>5961.6</v>
      </c>
      <c r="V573" s="1">
        <f t="shared" si="52"/>
        <v>7286.4</v>
      </c>
      <c r="W573" s="4">
        <f t="shared" si="53"/>
        <v>0.54999999999999993</v>
      </c>
      <c r="X573" s="1" t="s">
        <v>65</v>
      </c>
      <c r="Y573" s="1" t="s">
        <v>57</v>
      </c>
      <c r="Z573" s="1" t="s">
        <v>41</v>
      </c>
      <c r="AA573" s="2">
        <v>45832</v>
      </c>
      <c r="AB573" s="1">
        <v>4</v>
      </c>
      <c r="AC573" s="1" t="s">
        <v>42</v>
      </c>
    </row>
    <row r="574" spans="1:29">
      <c r="A574" s="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c r="P574" s="1">
        <f t="shared" si="48"/>
        <v>2840</v>
      </c>
      <c r="Q574" s="1">
        <v>15</v>
      </c>
      <c r="R574" s="1">
        <f t="shared" si="49"/>
        <v>426</v>
      </c>
      <c r="S574" s="1">
        <f t="shared" si="50"/>
        <v>2414</v>
      </c>
      <c r="T574" s="1">
        <v>0.5</v>
      </c>
      <c r="U574" s="1">
        <f t="shared" si="51"/>
        <v>1207</v>
      </c>
      <c r="V574" s="1">
        <f t="shared" si="52"/>
        <v>1207</v>
      </c>
      <c r="W574" s="4">
        <f t="shared" si="53"/>
        <v>0.5</v>
      </c>
      <c r="X574" s="1" t="s">
        <v>50</v>
      </c>
      <c r="Y574" s="1" t="s">
        <v>40</v>
      </c>
      <c r="Z574" s="1" t="s">
        <v>22</v>
      </c>
      <c r="AA574" s="1"/>
      <c r="AB574" s="1"/>
      <c r="AC574" s="1" t="s">
        <v>93</v>
      </c>
    </row>
    <row r="575" spans="1:29">
      <c r="A575" s="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c r="P575" s="1">
        <f t="shared" si="48"/>
        <v>10720</v>
      </c>
      <c r="Q575" s="1">
        <v>0</v>
      </c>
      <c r="R575" s="1">
        <f t="shared" si="49"/>
        <v>0</v>
      </c>
      <c r="S575" s="1">
        <f t="shared" si="50"/>
        <v>10720</v>
      </c>
      <c r="T575" s="1">
        <v>0.47</v>
      </c>
      <c r="U575" s="1">
        <f t="shared" si="51"/>
        <v>5038.3999999999996</v>
      </c>
      <c r="V575" s="1">
        <f t="shared" si="52"/>
        <v>5681.6</v>
      </c>
      <c r="W575" s="4">
        <f t="shared" si="53"/>
        <v>0.53</v>
      </c>
      <c r="X575" s="1" t="s">
        <v>56</v>
      </c>
      <c r="Y575" s="1" t="s">
        <v>72</v>
      </c>
      <c r="Z575" s="1" t="s">
        <v>66</v>
      </c>
      <c r="AA575" s="1"/>
      <c r="AB575" s="1"/>
      <c r="AC575" s="1" t="s">
        <v>42</v>
      </c>
    </row>
    <row r="576" spans="1:29">
      <c r="A576" s="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c r="P576" s="1">
        <f t="shared" si="48"/>
        <v>5160</v>
      </c>
      <c r="Q576" s="1">
        <v>25</v>
      </c>
      <c r="R576" s="1">
        <f t="shared" si="49"/>
        <v>1290</v>
      </c>
      <c r="S576" s="1">
        <f t="shared" si="50"/>
        <v>3870</v>
      </c>
      <c r="T576" s="1">
        <v>0.35</v>
      </c>
      <c r="U576" s="1">
        <f t="shared" si="51"/>
        <v>1354.5</v>
      </c>
      <c r="V576" s="1">
        <f t="shared" si="52"/>
        <v>2515.5</v>
      </c>
      <c r="W576" s="4">
        <f t="shared" si="53"/>
        <v>0.65</v>
      </c>
      <c r="X576" s="1" t="s">
        <v>92</v>
      </c>
      <c r="Y576" s="1" t="s">
        <v>81</v>
      </c>
      <c r="Z576" s="1" t="s">
        <v>41</v>
      </c>
      <c r="AA576" s="2">
        <v>45834</v>
      </c>
      <c r="AB576" s="1">
        <v>4</v>
      </c>
      <c r="AC576" s="1" t="s">
        <v>42</v>
      </c>
    </row>
    <row r="577" spans="1:29">
      <c r="A577" s="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c r="P577" s="1">
        <f t="shared" si="48"/>
        <v>3150</v>
      </c>
      <c r="Q577" s="1">
        <v>0</v>
      </c>
      <c r="R577" s="1">
        <f t="shared" si="49"/>
        <v>0</v>
      </c>
      <c r="S577" s="1">
        <f t="shared" si="50"/>
        <v>3150</v>
      </c>
      <c r="T577" s="1">
        <v>0.47</v>
      </c>
      <c r="U577" s="1">
        <f t="shared" si="51"/>
        <v>1480.5</v>
      </c>
      <c r="V577" s="1">
        <f t="shared" si="52"/>
        <v>1669.5</v>
      </c>
      <c r="W577" s="4">
        <f t="shared" si="53"/>
        <v>0.53</v>
      </c>
      <c r="X577" s="1" t="s">
        <v>50</v>
      </c>
      <c r="Y577" s="1" t="s">
        <v>81</v>
      </c>
      <c r="Z577" s="1" t="s">
        <v>41</v>
      </c>
      <c r="AA577" s="2">
        <v>45832</v>
      </c>
      <c r="AB577" s="1">
        <v>5</v>
      </c>
      <c r="AC577" s="1" t="s">
        <v>42</v>
      </c>
    </row>
    <row r="578" spans="1:29">
      <c r="A578" s="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c r="P578" s="1">
        <f t="shared" si="48"/>
        <v>19140</v>
      </c>
      <c r="Q578" s="1">
        <v>5</v>
      </c>
      <c r="R578" s="1">
        <f t="shared" si="49"/>
        <v>957</v>
      </c>
      <c r="S578" s="1">
        <f t="shared" si="50"/>
        <v>18183</v>
      </c>
      <c r="T578" s="1">
        <v>0.52</v>
      </c>
      <c r="U578" s="1">
        <f t="shared" si="51"/>
        <v>9455.16</v>
      </c>
      <c r="V578" s="1">
        <f t="shared" si="52"/>
        <v>8727.84</v>
      </c>
      <c r="W578" s="4">
        <f t="shared" si="53"/>
        <v>0.48</v>
      </c>
      <c r="X578" s="1" t="s">
        <v>65</v>
      </c>
      <c r="Y578" s="1" t="s">
        <v>40</v>
      </c>
      <c r="Z578" s="1" t="s">
        <v>51</v>
      </c>
      <c r="AA578" s="2">
        <v>45836</v>
      </c>
      <c r="AB578" s="1"/>
      <c r="AC578" s="1" t="s">
        <v>42</v>
      </c>
    </row>
    <row r="579" spans="1:29">
      <c r="A579" s="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c r="P579" s="1">
        <f t="shared" ref="P579:P642" si="54">PRODUCT(N579,O579)</f>
        <v>16140</v>
      </c>
      <c r="Q579" s="1">
        <v>10</v>
      </c>
      <c r="R579" s="1">
        <f t="shared" ref="R579:R642" si="55">P579*(Q579/100)</f>
        <v>1614</v>
      </c>
      <c r="S579" s="1">
        <f t="shared" ref="S579:S642" si="56">P579-R579</f>
        <v>14526</v>
      </c>
      <c r="T579" s="1">
        <v>0.48</v>
      </c>
      <c r="U579" s="1">
        <f t="shared" ref="U579:U642" si="57">S579*T579</f>
        <v>6972.48</v>
      </c>
      <c r="V579" s="1">
        <f t="shared" ref="V579:V642" si="58">S579-U579</f>
        <v>7553.52</v>
      </c>
      <c r="W579" s="4">
        <f t="shared" ref="W579:W642" si="59">(V579/S579)</f>
        <v>0.52</v>
      </c>
      <c r="X579" s="1" t="s">
        <v>56</v>
      </c>
      <c r="Y579" s="1" t="s">
        <v>72</v>
      </c>
      <c r="Z579" s="1" t="s">
        <v>51</v>
      </c>
      <c r="AA579" s="2">
        <v>45837</v>
      </c>
      <c r="AB579" s="1"/>
      <c r="AC579" s="1" t="s">
        <v>42</v>
      </c>
    </row>
    <row r="580" spans="1:29">
      <c r="A580" s="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c r="P580" s="1">
        <f t="shared" si="54"/>
        <v>900</v>
      </c>
      <c r="Q580" s="1">
        <v>20</v>
      </c>
      <c r="R580" s="1">
        <f t="shared" si="55"/>
        <v>180</v>
      </c>
      <c r="S580" s="1">
        <f t="shared" si="56"/>
        <v>720</v>
      </c>
      <c r="T580" s="1">
        <v>0.35</v>
      </c>
      <c r="U580" s="1">
        <f t="shared" si="57"/>
        <v>251.99999999999997</v>
      </c>
      <c r="V580" s="1">
        <f t="shared" si="58"/>
        <v>468</v>
      </c>
      <c r="W580" s="4">
        <f t="shared" si="59"/>
        <v>0.65</v>
      </c>
      <c r="X580" s="1" t="s">
        <v>65</v>
      </c>
      <c r="Y580" s="1" t="s">
        <v>81</v>
      </c>
      <c r="Z580" s="1" t="s">
        <v>120</v>
      </c>
      <c r="AA580" s="1"/>
      <c r="AB580" s="1"/>
      <c r="AC580" s="1" t="s">
        <v>42</v>
      </c>
    </row>
    <row r="581" spans="1:29">
      <c r="A581" s="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c r="P581" s="1">
        <f t="shared" si="54"/>
        <v>2320</v>
      </c>
      <c r="Q581" s="1">
        <v>15</v>
      </c>
      <c r="R581" s="1">
        <f t="shared" si="55"/>
        <v>348</v>
      </c>
      <c r="S581" s="1">
        <f t="shared" si="56"/>
        <v>1972</v>
      </c>
      <c r="T581" s="1">
        <v>0.35</v>
      </c>
      <c r="U581" s="1">
        <f t="shared" si="57"/>
        <v>690.19999999999993</v>
      </c>
      <c r="V581" s="1">
        <f t="shared" si="58"/>
        <v>1281.8000000000002</v>
      </c>
      <c r="W581" s="4">
        <f t="shared" si="59"/>
        <v>0.65000000000000013</v>
      </c>
      <c r="X581" s="1" t="s">
        <v>92</v>
      </c>
      <c r="Y581" s="1" t="s">
        <v>81</v>
      </c>
      <c r="Z581" s="1" t="s">
        <v>41</v>
      </c>
      <c r="AA581" s="2">
        <v>45836</v>
      </c>
      <c r="AB581" s="1">
        <v>5</v>
      </c>
      <c r="AC581" s="1" t="s">
        <v>42</v>
      </c>
    </row>
    <row r="582" spans="1:29">
      <c r="A582" s="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c r="P582" s="1">
        <f t="shared" si="54"/>
        <v>62300</v>
      </c>
      <c r="Q582" s="1">
        <v>20</v>
      </c>
      <c r="R582" s="1">
        <f t="shared" si="55"/>
        <v>12460</v>
      </c>
      <c r="S582" s="1">
        <f t="shared" si="56"/>
        <v>49840</v>
      </c>
      <c r="T582" s="1">
        <v>0.52</v>
      </c>
      <c r="U582" s="1">
        <f t="shared" si="57"/>
        <v>25916.799999999999</v>
      </c>
      <c r="V582" s="1">
        <f t="shared" si="58"/>
        <v>23923.200000000001</v>
      </c>
      <c r="W582" s="4">
        <f t="shared" si="59"/>
        <v>0.48000000000000004</v>
      </c>
      <c r="X582" s="1" t="s">
        <v>65</v>
      </c>
      <c r="Y582" s="1" t="s">
        <v>72</v>
      </c>
      <c r="Z582" s="1" t="s">
        <v>41</v>
      </c>
      <c r="AA582" s="2">
        <v>45839</v>
      </c>
      <c r="AB582" s="1">
        <v>4</v>
      </c>
      <c r="AC582" s="1" t="s">
        <v>42</v>
      </c>
    </row>
    <row r="583" spans="1:29">
      <c r="A583" s="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c r="P583" s="1">
        <f t="shared" si="54"/>
        <v>13260</v>
      </c>
      <c r="Q583" s="1">
        <v>20</v>
      </c>
      <c r="R583" s="1">
        <f t="shared" si="55"/>
        <v>2652</v>
      </c>
      <c r="S583" s="1">
        <f t="shared" si="56"/>
        <v>10608</v>
      </c>
      <c r="T583" s="1">
        <v>0.5</v>
      </c>
      <c r="U583" s="1">
        <f t="shared" si="57"/>
        <v>5304</v>
      </c>
      <c r="V583" s="1">
        <f t="shared" si="58"/>
        <v>5304</v>
      </c>
      <c r="W583" s="4">
        <f t="shared" si="59"/>
        <v>0.5</v>
      </c>
      <c r="X583" s="1" t="s">
        <v>147</v>
      </c>
      <c r="Y583" s="1" t="s">
        <v>81</v>
      </c>
      <c r="Z583" s="1" t="s">
        <v>41</v>
      </c>
      <c r="AA583" s="2">
        <v>45839</v>
      </c>
      <c r="AB583" s="1">
        <v>4</v>
      </c>
      <c r="AC583" s="1" t="s">
        <v>42</v>
      </c>
    </row>
    <row r="584" spans="1:29">
      <c r="A584" s="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c r="P584" s="1">
        <f t="shared" si="54"/>
        <v>2540</v>
      </c>
      <c r="Q584" s="1">
        <v>10</v>
      </c>
      <c r="R584" s="1">
        <f t="shared" si="55"/>
        <v>254</v>
      </c>
      <c r="S584" s="1">
        <f t="shared" si="56"/>
        <v>2286</v>
      </c>
      <c r="T584" s="1">
        <v>0.48</v>
      </c>
      <c r="U584" s="1">
        <f t="shared" si="57"/>
        <v>1097.28</v>
      </c>
      <c r="V584" s="1">
        <f t="shared" si="58"/>
        <v>1188.72</v>
      </c>
      <c r="W584" s="4">
        <f t="shared" si="59"/>
        <v>0.52</v>
      </c>
      <c r="X584" s="1" t="s">
        <v>50</v>
      </c>
      <c r="Y584" s="1" t="s">
        <v>57</v>
      </c>
      <c r="Z584" s="1" t="s">
        <v>66</v>
      </c>
      <c r="AA584" s="1"/>
      <c r="AB584" s="1"/>
      <c r="AC584" s="1" t="s">
        <v>42</v>
      </c>
    </row>
    <row r="585" spans="1:29">
      <c r="A585" s="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c r="P585" s="1">
        <f t="shared" si="54"/>
        <v>26960</v>
      </c>
      <c r="Q585" s="1">
        <v>10</v>
      </c>
      <c r="R585" s="1">
        <f t="shared" si="55"/>
        <v>2696</v>
      </c>
      <c r="S585" s="1">
        <f t="shared" si="56"/>
        <v>24264</v>
      </c>
      <c r="T585" s="1">
        <v>0.47</v>
      </c>
      <c r="U585" s="1">
        <f t="shared" si="57"/>
        <v>11404.08</v>
      </c>
      <c r="V585" s="1">
        <f t="shared" si="58"/>
        <v>12859.92</v>
      </c>
      <c r="W585" s="4">
        <f t="shared" si="59"/>
        <v>0.53</v>
      </c>
      <c r="X585" s="1" t="s">
        <v>50</v>
      </c>
      <c r="Y585" s="1" t="s">
        <v>81</v>
      </c>
      <c r="Z585" s="1" t="s">
        <v>22</v>
      </c>
      <c r="AA585" s="1"/>
      <c r="AB585" s="1"/>
      <c r="AC585" s="1" t="s">
        <v>93</v>
      </c>
    </row>
    <row r="586" spans="1:29">
      <c r="A586" s="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c r="P586" s="1">
        <f t="shared" si="54"/>
        <v>7960</v>
      </c>
      <c r="Q586" s="1">
        <v>0</v>
      </c>
      <c r="R586" s="1">
        <f t="shared" si="55"/>
        <v>0</v>
      </c>
      <c r="S586" s="1">
        <f t="shared" si="56"/>
        <v>7960</v>
      </c>
      <c r="T586" s="1">
        <v>0.48</v>
      </c>
      <c r="U586" s="1">
        <f t="shared" si="57"/>
        <v>3820.7999999999997</v>
      </c>
      <c r="V586" s="1">
        <f t="shared" si="58"/>
        <v>4139.2000000000007</v>
      </c>
      <c r="W586" s="4">
        <f t="shared" si="59"/>
        <v>0.52000000000000013</v>
      </c>
      <c r="X586" s="1" t="s">
        <v>50</v>
      </c>
      <c r="Y586" s="1" t="s">
        <v>57</v>
      </c>
      <c r="Z586" s="1" t="s">
        <v>41</v>
      </c>
      <c r="AA586" s="2">
        <v>45838</v>
      </c>
      <c r="AB586" s="1">
        <v>3</v>
      </c>
      <c r="AC586" s="1" t="s">
        <v>42</v>
      </c>
    </row>
    <row r="587" spans="1:29">
      <c r="A587" s="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c r="P587" s="1">
        <f t="shared" si="54"/>
        <v>40720</v>
      </c>
      <c r="Q587" s="1">
        <v>30</v>
      </c>
      <c r="R587" s="1">
        <f t="shared" si="55"/>
        <v>12216</v>
      </c>
      <c r="S587" s="1">
        <f t="shared" si="56"/>
        <v>28504</v>
      </c>
      <c r="T587" s="1">
        <v>0.52</v>
      </c>
      <c r="U587" s="1">
        <f t="shared" si="57"/>
        <v>14822.08</v>
      </c>
      <c r="V587" s="1">
        <f t="shared" si="58"/>
        <v>13681.92</v>
      </c>
      <c r="W587" s="4">
        <f t="shared" si="59"/>
        <v>0.48</v>
      </c>
      <c r="X587" s="1" t="s">
        <v>65</v>
      </c>
      <c r="Y587" s="1" t="s">
        <v>81</v>
      </c>
      <c r="Z587" s="1" t="s">
        <v>41</v>
      </c>
      <c r="AA587" s="2">
        <v>45837</v>
      </c>
      <c r="AB587" s="1">
        <v>4</v>
      </c>
      <c r="AC587" s="1" t="s">
        <v>42</v>
      </c>
    </row>
    <row r="588" spans="1:29">
      <c r="A588" s="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c r="P588" s="1">
        <f t="shared" si="54"/>
        <v>10540</v>
      </c>
      <c r="Q588" s="1">
        <v>20</v>
      </c>
      <c r="R588" s="1">
        <f t="shared" si="55"/>
        <v>2108</v>
      </c>
      <c r="S588" s="1">
        <f t="shared" si="56"/>
        <v>8432</v>
      </c>
      <c r="T588" s="1">
        <v>0.5</v>
      </c>
      <c r="U588" s="1">
        <f t="shared" si="57"/>
        <v>4216</v>
      </c>
      <c r="V588" s="1">
        <f t="shared" si="58"/>
        <v>4216</v>
      </c>
      <c r="W588" s="4">
        <f t="shared" si="59"/>
        <v>0.5</v>
      </c>
      <c r="X588" s="1" t="s">
        <v>65</v>
      </c>
      <c r="Y588" s="1" t="s">
        <v>81</v>
      </c>
      <c r="Z588" s="1" t="s">
        <v>120</v>
      </c>
      <c r="AA588" s="1"/>
      <c r="AB588" s="1"/>
      <c r="AC588" s="1" t="s">
        <v>42</v>
      </c>
    </row>
    <row r="589" spans="1:29">
      <c r="A589" s="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c r="P589" s="1">
        <f t="shared" si="54"/>
        <v>2760</v>
      </c>
      <c r="Q589" s="1">
        <v>25</v>
      </c>
      <c r="R589" s="1">
        <f t="shared" si="55"/>
        <v>690</v>
      </c>
      <c r="S589" s="1">
        <f t="shared" si="56"/>
        <v>2070</v>
      </c>
      <c r="T589" s="1">
        <v>0.47</v>
      </c>
      <c r="U589" s="1">
        <f t="shared" si="57"/>
        <v>972.9</v>
      </c>
      <c r="V589" s="1">
        <f t="shared" si="58"/>
        <v>1097.0999999999999</v>
      </c>
      <c r="W589" s="4">
        <f t="shared" si="59"/>
        <v>0.52999999999999992</v>
      </c>
      <c r="X589" s="1" t="s">
        <v>50</v>
      </c>
      <c r="Y589" s="1" t="s">
        <v>57</v>
      </c>
      <c r="Z589" s="1" t="s">
        <v>51</v>
      </c>
      <c r="AA589" s="2">
        <v>45842</v>
      </c>
      <c r="AB589" s="1"/>
      <c r="AC589" s="1" t="s">
        <v>42</v>
      </c>
    </row>
    <row r="590" spans="1:29">
      <c r="A590" s="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c r="P590" s="1">
        <f t="shared" si="54"/>
        <v>880</v>
      </c>
      <c r="Q590" s="1">
        <v>5</v>
      </c>
      <c r="R590" s="1">
        <f t="shared" si="55"/>
        <v>44</v>
      </c>
      <c r="S590" s="1">
        <f t="shared" si="56"/>
        <v>836</v>
      </c>
      <c r="T590" s="1">
        <v>0.35</v>
      </c>
      <c r="U590" s="1">
        <f t="shared" si="57"/>
        <v>292.59999999999997</v>
      </c>
      <c r="V590" s="1">
        <f t="shared" si="58"/>
        <v>543.40000000000009</v>
      </c>
      <c r="W590" s="4">
        <f t="shared" si="59"/>
        <v>0.65000000000000013</v>
      </c>
      <c r="X590" s="1" t="s">
        <v>50</v>
      </c>
      <c r="Y590" s="1" t="s">
        <v>72</v>
      </c>
      <c r="Z590" s="1" t="s">
        <v>51</v>
      </c>
      <c r="AA590" s="2">
        <v>45843</v>
      </c>
      <c r="AB590" s="1"/>
      <c r="AC590" s="1" t="s">
        <v>42</v>
      </c>
    </row>
    <row r="591" spans="1:29">
      <c r="A591" s="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c r="P591" s="1">
        <f t="shared" si="54"/>
        <v>17440</v>
      </c>
      <c r="Q591" s="1">
        <v>25</v>
      </c>
      <c r="R591" s="1">
        <f t="shared" si="55"/>
        <v>4360</v>
      </c>
      <c r="S591" s="1">
        <f t="shared" si="56"/>
        <v>13080</v>
      </c>
      <c r="T591" s="1">
        <v>0.5</v>
      </c>
      <c r="U591" s="1">
        <f t="shared" si="57"/>
        <v>6540</v>
      </c>
      <c r="V591" s="1">
        <f t="shared" si="58"/>
        <v>6540</v>
      </c>
      <c r="W591" s="4">
        <f t="shared" si="59"/>
        <v>0.5</v>
      </c>
      <c r="X591" s="1" t="s">
        <v>56</v>
      </c>
      <c r="Y591" s="1" t="s">
        <v>40</v>
      </c>
      <c r="Z591" s="1" t="s">
        <v>120</v>
      </c>
      <c r="AA591" s="1"/>
      <c r="AB591" s="1"/>
      <c r="AC591" s="1" t="s">
        <v>42</v>
      </c>
    </row>
    <row r="592" spans="1:29">
      <c r="A592" s="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c r="P592" s="1">
        <f t="shared" si="54"/>
        <v>15200</v>
      </c>
      <c r="Q592" s="1">
        <v>15</v>
      </c>
      <c r="R592" s="1">
        <f t="shared" si="55"/>
        <v>2280</v>
      </c>
      <c r="S592" s="1">
        <f t="shared" si="56"/>
        <v>12920</v>
      </c>
      <c r="T592" s="1">
        <v>0.5</v>
      </c>
      <c r="U592" s="1">
        <f t="shared" si="57"/>
        <v>6460</v>
      </c>
      <c r="V592" s="1">
        <f t="shared" si="58"/>
        <v>6460</v>
      </c>
      <c r="W592" s="4">
        <f t="shared" si="59"/>
        <v>0.5</v>
      </c>
      <c r="X592" s="1" t="s">
        <v>50</v>
      </c>
      <c r="Y592" s="1" t="s">
        <v>57</v>
      </c>
      <c r="Z592" s="1" t="s">
        <v>41</v>
      </c>
      <c r="AA592" s="2">
        <v>45839</v>
      </c>
      <c r="AB592" s="1">
        <v>5</v>
      </c>
      <c r="AC592" s="1" t="s">
        <v>42</v>
      </c>
    </row>
    <row r="593" spans="1:29">
      <c r="A593" s="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c r="P593" s="1">
        <f t="shared" si="54"/>
        <v>12320</v>
      </c>
      <c r="Q593" s="1">
        <v>30</v>
      </c>
      <c r="R593" s="1">
        <f t="shared" si="55"/>
        <v>3696</v>
      </c>
      <c r="S593" s="1">
        <f t="shared" si="56"/>
        <v>8624</v>
      </c>
      <c r="T593" s="1">
        <v>0.48</v>
      </c>
      <c r="U593" s="1">
        <f t="shared" si="57"/>
        <v>4139.5199999999995</v>
      </c>
      <c r="V593" s="1">
        <f t="shared" si="58"/>
        <v>4484.4800000000005</v>
      </c>
      <c r="W593" s="4">
        <f t="shared" si="59"/>
        <v>0.52</v>
      </c>
      <c r="X593" s="1" t="s">
        <v>92</v>
      </c>
      <c r="Y593" s="1" t="s">
        <v>57</v>
      </c>
      <c r="Z593" s="1" t="s">
        <v>22</v>
      </c>
      <c r="AA593" s="1"/>
      <c r="AB593" s="1"/>
      <c r="AC593" s="1" t="s">
        <v>93</v>
      </c>
    </row>
    <row r="594" spans="1:29">
      <c r="A594" s="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c r="P594" s="1">
        <f t="shared" si="54"/>
        <v>11700</v>
      </c>
      <c r="Q594" s="1">
        <v>10</v>
      </c>
      <c r="R594" s="1">
        <f t="shared" si="55"/>
        <v>1170</v>
      </c>
      <c r="S594" s="1">
        <f t="shared" si="56"/>
        <v>10530</v>
      </c>
      <c r="T594" s="1">
        <v>0.48</v>
      </c>
      <c r="U594" s="1">
        <f t="shared" si="57"/>
        <v>5054.3999999999996</v>
      </c>
      <c r="V594" s="1">
        <f t="shared" si="58"/>
        <v>5475.6</v>
      </c>
      <c r="W594" s="4">
        <f t="shared" si="59"/>
        <v>0.52</v>
      </c>
      <c r="X594" s="1" t="s">
        <v>65</v>
      </c>
      <c r="Y594" s="1" t="s">
        <v>40</v>
      </c>
      <c r="Z594" s="1" t="s">
        <v>41</v>
      </c>
      <c r="AA594" s="2">
        <v>45840</v>
      </c>
      <c r="AB594" s="1">
        <v>4</v>
      </c>
      <c r="AC594" s="1" t="s">
        <v>42</v>
      </c>
    </row>
    <row r="595" spans="1:29">
      <c r="A595" s="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c r="P595" s="1">
        <f t="shared" si="54"/>
        <v>4890</v>
      </c>
      <c r="Q595" s="1">
        <v>5</v>
      </c>
      <c r="R595" s="1">
        <f t="shared" si="55"/>
        <v>244.5</v>
      </c>
      <c r="S595" s="1">
        <f t="shared" si="56"/>
        <v>4645.5</v>
      </c>
      <c r="T595" s="1">
        <v>0.5</v>
      </c>
      <c r="U595" s="1">
        <f t="shared" si="57"/>
        <v>2322.75</v>
      </c>
      <c r="V595" s="1">
        <f t="shared" si="58"/>
        <v>2322.75</v>
      </c>
      <c r="W595" s="4">
        <f t="shared" si="59"/>
        <v>0.5</v>
      </c>
      <c r="X595" s="1" t="s">
        <v>50</v>
      </c>
      <c r="Y595" s="1" t="s">
        <v>72</v>
      </c>
      <c r="Z595" s="1" t="s">
        <v>22</v>
      </c>
      <c r="AA595" s="1"/>
      <c r="AB595" s="1"/>
      <c r="AC595" s="1" t="s">
        <v>93</v>
      </c>
    </row>
    <row r="596" spans="1:29">
      <c r="A596" s="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c r="P596" s="1">
        <f t="shared" si="54"/>
        <v>1120</v>
      </c>
      <c r="Q596" s="1">
        <v>25</v>
      </c>
      <c r="R596" s="1">
        <f t="shared" si="55"/>
        <v>280</v>
      </c>
      <c r="S596" s="1">
        <f t="shared" si="56"/>
        <v>840</v>
      </c>
      <c r="T596" s="1">
        <v>0.35</v>
      </c>
      <c r="U596" s="1">
        <f t="shared" si="57"/>
        <v>294</v>
      </c>
      <c r="V596" s="1">
        <f t="shared" si="58"/>
        <v>546</v>
      </c>
      <c r="W596" s="4">
        <f t="shared" si="59"/>
        <v>0.65</v>
      </c>
      <c r="X596" s="1" t="s">
        <v>65</v>
      </c>
      <c r="Y596" s="1" t="s">
        <v>81</v>
      </c>
      <c r="Z596" s="1" t="s">
        <v>41</v>
      </c>
      <c r="AA596" s="2">
        <v>45838</v>
      </c>
      <c r="AB596" s="1">
        <v>3</v>
      </c>
      <c r="AC596" s="1" t="s">
        <v>42</v>
      </c>
    </row>
    <row r="597" spans="1:29">
      <c r="A597" s="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c r="P597" s="1">
        <f t="shared" si="54"/>
        <v>252280</v>
      </c>
      <c r="Q597" s="1">
        <v>25</v>
      </c>
      <c r="R597" s="1">
        <f t="shared" si="55"/>
        <v>63070</v>
      </c>
      <c r="S597" s="1">
        <f t="shared" si="56"/>
        <v>189210</v>
      </c>
      <c r="T597" s="1">
        <v>0.57999999999999996</v>
      </c>
      <c r="U597" s="1">
        <f t="shared" si="57"/>
        <v>109741.79999999999</v>
      </c>
      <c r="V597" s="1">
        <f t="shared" si="58"/>
        <v>79468.200000000012</v>
      </c>
      <c r="W597" s="4">
        <f t="shared" si="59"/>
        <v>0.42000000000000004</v>
      </c>
      <c r="X597" s="1" t="s">
        <v>50</v>
      </c>
      <c r="Y597" s="1" t="s">
        <v>72</v>
      </c>
      <c r="Z597" s="1" t="s">
        <v>41</v>
      </c>
      <c r="AA597" s="2">
        <v>45841</v>
      </c>
      <c r="AB597" s="1">
        <v>5</v>
      </c>
      <c r="AC597" s="1" t="s">
        <v>42</v>
      </c>
    </row>
    <row r="598" spans="1:29">
      <c r="A598" s="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c r="P598" s="1">
        <f t="shared" si="54"/>
        <v>1170</v>
      </c>
      <c r="Q598" s="1">
        <v>15</v>
      </c>
      <c r="R598" s="1">
        <f t="shared" si="55"/>
        <v>175.5</v>
      </c>
      <c r="S598" s="1">
        <f t="shared" si="56"/>
        <v>994.5</v>
      </c>
      <c r="T598" s="1">
        <v>0.35</v>
      </c>
      <c r="U598" s="1">
        <f t="shared" si="57"/>
        <v>348.07499999999999</v>
      </c>
      <c r="V598" s="1">
        <f t="shared" si="58"/>
        <v>646.42499999999995</v>
      </c>
      <c r="W598" s="4">
        <f t="shared" si="59"/>
        <v>0.64999999999999991</v>
      </c>
      <c r="X598" s="1" t="s">
        <v>56</v>
      </c>
      <c r="Y598" s="1" t="s">
        <v>72</v>
      </c>
      <c r="Z598" s="1" t="s">
        <v>41</v>
      </c>
      <c r="AA598" s="2">
        <v>45839</v>
      </c>
      <c r="AB598" s="1">
        <v>5</v>
      </c>
      <c r="AC598" s="1" t="s">
        <v>42</v>
      </c>
    </row>
    <row r="599" spans="1:29">
      <c r="A599" s="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c r="P599" s="1">
        <f t="shared" si="54"/>
        <v>20750</v>
      </c>
      <c r="Q599" s="1">
        <v>0</v>
      </c>
      <c r="R599" s="1">
        <f t="shared" si="55"/>
        <v>0</v>
      </c>
      <c r="S599" s="1">
        <f t="shared" si="56"/>
        <v>20750</v>
      </c>
      <c r="T599" s="1">
        <v>0.45</v>
      </c>
      <c r="U599" s="1">
        <f t="shared" si="57"/>
        <v>9337.5</v>
      </c>
      <c r="V599" s="1">
        <f t="shared" si="58"/>
        <v>11412.5</v>
      </c>
      <c r="W599" s="4">
        <f t="shared" si="59"/>
        <v>0.55000000000000004</v>
      </c>
      <c r="X599" s="1" t="s">
        <v>56</v>
      </c>
      <c r="Y599" s="1" t="s">
        <v>72</v>
      </c>
      <c r="Z599" s="1" t="s">
        <v>66</v>
      </c>
      <c r="AA599" s="1"/>
      <c r="AB599" s="1"/>
      <c r="AC599" s="1" t="s">
        <v>42</v>
      </c>
    </row>
    <row r="600" spans="1:29">
      <c r="A600" s="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c r="P600" s="1">
        <f t="shared" si="54"/>
        <v>3970</v>
      </c>
      <c r="Q600" s="1">
        <v>0</v>
      </c>
      <c r="R600" s="1">
        <f t="shared" si="55"/>
        <v>0</v>
      </c>
      <c r="S600" s="1">
        <f t="shared" si="56"/>
        <v>3970</v>
      </c>
      <c r="T600" s="1">
        <v>0.48</v>
      </c>
      <c r="U600" s="1">
        <f t="shared" si="57"/>
        <v>1905.6</v>
      </c>
      <c r="V600" s="1">
        <f t="shared" si="58"/>
        <v>2064.4</v>
      </c>
      <c r="W600" s="4">
        <f t="shared" si="59"/>
        <v>0.52</v>
      </c>
      <c r="X600" s="1" t="s">
        <v>39</v>
      </c>
      <c r="Y600" s="1" t="s">
        <v>57</v>
      </c>
      <c r="Z600" s="1" t="s">
        <v>22</v>
      </c>
      <c r="AA600" s="1"/>
      <c r="AB600" s="1"/>
      <c r="AC600" s="1" t="s">
        <v>93</v>
      </c>
    </row>
    <row r="601" spans="1:29">
      <c r="A601" s="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c r="P601" s="1">
        <f t="shared" si="54"/>
        <v>11060</v>
      </c>
      <c r="Q601" s="1">
        <v>0</v>
      </c>
      <c r="R601" s="1">
        <f t="shared" si="55"/>
        <v>0</v>
      </c>
      <c r="S601" s="1">
        <f t="shared" si="56"/>
        <v>11060</v>
      </c>
      <c r="T601" s="1">
        <v>0.5</v>
      </c>
      <c r="U601" s="1">
        <f t="shared" si="57"/>
        <v>5530</v>
      </c>
      <c r="V601" s="1">
        <f t="shared" si="58"/>
        <v>5530</v>
      </c>
      <c r="W601" s="4">
        <f t="shared" si="59"/>
        <v>0.5</v>
      </c>
      <c r="X601" s="1" t="s">
        <v>50</v>
      </c>
      <c r="Y601" s="1" t="s">
        <v>40</v>
      </c>
      <c r="Z601" s="1" t="s">
        <v>66</v>
      </c>
      <c r="AA601" s="1"/>
      <c r="AB601" s="1"/>
      <c r="AC601" s="1" t="s">
        <v>42</v>
      </c>
    </row>
    <row r="602" spans="1:29">
      <c r="A602" s="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c r="P602" s="1">
        <f t="shared" si="54"/>
        <v>11820</v>
      </c>
      <c r="Q602" s="1">
        <v>0</v>
      </c>
      <c r="R602" s="1">
        <f t="shared" si="55"/>
        <v>0</v>
      </c>
      <c r="S602" s="1">
        <f t="shared" si="56"/>
        <v>11820</v>
      </c>
      <c r="T602" s="1">
        <v>0.47</v>
      </c>
      <c r="U602" s="1">
        <f t="shared" si="57"/>
        <v>5555.4</v>
      </c>
      <c r="V602" s="1">
        <f t="shared" si="58"/>
        <v>6264.6</v>
      </c>
      <c r="W602" s="4">
        <f t="shared" si="59"/>
        <v>0.53</v>
      </c>
      <c r="X602" s="1" t="s">
        <v>104</v>
      </c>
      <c r="Y602" s="1" t="s">
        <v>57</v>
      </c>
      <c r="Z602" s="1" t="s">
        <v>22</v>
      </c>
      <c r="AA602" s="1"/>
      <c r="AB602" s="1"/>
      <c r="AC602" s="1" t="s">
        <v>93</v>
      </c>
    </row>
    <row r="603" spans="1:29">
      <c r="A603" s="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c r="P603" s="1">
        <f t="shared" si="54"/>
        <v>6480</v>
      </c>
      <c r="Q603" s="1">
        <v>0</v>
      </c>
      <c r="R603" s="1">
        <f t="shared" si="55"/>
        <v>0</v>
      </c>
      <c r="S603" s="1">
        <f t="shared" si="56"/>
        <v>6480</v>
      </c>
      <c r="T603" s="1">
        <v>0.47</v>
      </c>
      <c r="U603" s="1">
        <f t="shared" si="57"/>
        <v>3045.6</v>
      </c>
      <c r="V603" s="1">
        <f t="shared" si="58"/>
        <v>3434.4</v>
      </c>
      <c r="W603" s="4">
        <f t="shared" si="59"/>
        <v>0.53</v>
      </c>
      <c r="X603" s="1" t="s">
        <v>56</v>
      </c>
      <c r="Y603" s="1" t="s">
        <v>72</v>
      </c>
      <c r="Z603" s="1" t="s">
        <v>41</v>
      </c>
      <c r="AA603" s="2">
        <v>45842</v>
      </c>
      <c r="AB603" s="1">
        <v>3</v>
      </c>
      <c r="AC603" s="1" t="s">
        <v>42</v>
      </c>
    </row>
    <row r="604" spans="1:29">
      <c r="A604" s="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c r="P604" s="1">
        <f t="shared" si="54"/>
        <v>18520</v>
      </c>
      <c r="Q604" s="1">
        <v>0</v>
      </c>
      <c r="R604" s="1">
        <f t="shared" si="55"/>
        <v>0</v>
      </c>
      <c r="S604" s="1">
        <f t="shared" si="56"/>
        <v>18520</v>
      </c>
      <c r="T604" s="1">
        <v>0.52</v>
      </c>
      <c r="U604" s="1">
        <f t="shared" si="57"/>
        <v>9630.4</v>
      </c>
      <c r="V604" s="1">
        <f t="shared" si="58"/>
        <v>8889.6</v>
      </c>
      <c r="W604" s="4">
        <f t="shared" si="59"/>
        <v>0.48000000000000004</v>
      </c>
      <c r="X604" s="1" t="s">
        <v>56</v>
      </c>
      <c r="Y604" s="1" t="s">
        <v>57</v>
      </c>
      <c r="Z604" s="1" t="s">
        <v>41</v>
      </c>
      <c r="AA604" s="2">
        <v>45842</v>
      </c>
      <c r="AB604" s="1">
        <v>5</v>
      </c>
      <c r="AC604" s="1" t="s">
        <v>42</v>
      </c>
    </row>
    <row r="605" spans="1:29">
      <c r="A605" s="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c r="P605" s="1">
        <f t="shared" si="54"/>
        <v>14910</v>
      </c>
      <c r="Q605" s="1">
        <v>15</v>
      </c>
      <c r="R605" s="1">
        <f t="shared" si="55"/>
        <v>2236.5</v>
      </c>
      <c r="S605" s="1">
        <f t="shared" si="56"/>
        <v>12673.5</v>
      </c>
      <c r="T605" s="1">
        <v>0.52</v>
      </c>
      <c r="U605" s="1">
        <f t="shared" si="57"/>
        <v>6590.22</v>
      </c>
      <c r="V605" s="1">
        <f t="shared" si="58"/>
        <v>6083.28</v>
      </c>
      <c r="W605" s="4">
        <f t="shared" si="59"/>
        <v>0.48</v>
      </c>
      <c r="X605" s="1" t="s">
        <v>104</v>
      </c>
      <c r="Y605" s="1" t="s">
        <v>40</v>
      </c>
      <c r="Z605" s="1" t="s">
        <v>51</v>
      </c>
      <c r="AA605" s="2">
        <v>45841</v>
      </c>
      <c r="AB605" s="1"/>
      <c r="AC605" s="1" t="s">
        <v>42</v>
      </c>
    </row>
    <row r="606" spans="1:29">
      <c r="A606" s="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c r="P606" s="1">
        <f t="shared" si="54"/>
        <v>1750</v>
      </c>
      <c r="Q606" s="1">
        <v>15</v>
      </c>
      <c r="R606" s="1">
        <f t="shared" si="55"/>
        <v>262.5</v>
      </c>
      <c r="S606" s="1">
        <f t="shared" si="56"/>
        <v>1487.5</v>
      </c>
      <c r="T606" s="1">
        <v>0.62</v>
      </c>
      <c r="U606" s="1">
        <f t="shared" si="57"/>
        <v>922.25</v>
      </c>
      <c r="V606" s="1">
        <f t="shared" si="58"/>
        <v>565.25</v>
      </c>
      <c r="W606" s="4">
        <f t="shared" si="59"/>
        <v>0.38</v>
      </c>
      <c r="X606" s="1" t="s">
        <v>50</v>
      </c>
      <c r="Y606" s="1" t="s">
        <v>81</v>
      </c>
      <c r="Z606" s="1" t="s">
        <v>51</v>
      </c>
      <c r="AA606" s="2">
        <v>45842</v>
      </c>
      <c r="AB606" s="1"/>
      <c r="AC606" s="1" t="s">
        <v>42</v>
      </c>
    </row>
    <row r="607" spans="1:29">
      <c r="A607" s="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c r="P607" s="1">
        <f t="shared" si="54"/>
        <v>680</v>
      </c>
      <c r="Q607" s="1">
        <v>25</v>
      </c>
      <c r="R607" s="1">
        <f t="shared" si="55"/>
        <v>170</v>
      </c>
      <c r="S607" s="1">
        <f t="shared" si="56"/>
        <v>510</v>
      </c>
      <c r="T607" s="1">
        <v>0.62</v>
      </c>
      <c r="U607" s="1">
        <f t="shared" si="57"/>
        <v>316.2</v>
      </c>
      <c r="V607" s="1">
        <f t="shared" si="58"/>
        <v>193.8</v>
      </c>
      <c r="W607" s="4">
        <f t="shared" si="59"/>
        <v>0.38</v>
      </c>
      <c r="X607" s="1" t="s">
        <v>104</v>
      </c>
      <c r="Y607" s="1" t="s">
        <v>81</v>
      </c>
      <c r="Z607" s="1" t="s">
        <v>41</v>
      </c>
      <c r="AA607" s="2">
        <v>45846</v>
      </c>
      <c r="AB607" s="1">
        <v>4</v>
      </c>
      <c r="AC607" s="1" t="s">
        <v>42</v>
      </c>
    </row>
    <row r="608" spans="1:29">
      <c r="A608" s="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c r="P608" s="1">
        <f t="shared" si="54"/>
        <v>2240</v>
      </c>
      <c r="Q608" s="1">
        <v>5</v>
      </c>
      <c r="R608" s="1">
        <f t="shared" si="55"/>
        <v>112</v>
      </c>
      <c r="S608" s="1">
        <f t="shared" si="56"/>
        <v>2128</v>
      </c>
      <c r="T608" s="1">
        <v>0.35</v>
      </c>
      <c r="U608" s="1">
        <f t="shared" si="57"/>
        <v>744.8</v>
      </c>
      <c r="V608" s="1">
        <f t="shared" si="58"/>
        <v>1383.2</v>
      </c>
      <c r="W608" s="4">
        <f t="shared" si="59"/>
        <v>0.65</v>
      </c>
      <c r="X608" s="1" t="s">
        <v>104</v>
      </c>
      <c r="Y608" s="1" t="s">
        <v>81</v>
      </c>
      <c r="Z608" s="1" t="s">
        <v>66</v>
      </c>
      <c r="AA608" s="1"/>
      <c r="AB608" s="1"/>
      <c r="AC608" s="1" t="s">
        <v>42</v>
      </c>
    </row>
    <row r="609" spans="1:29">
      <c r="A609" s="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c r="P609" s="1">
        <f t="shared" si="54"/>
        <v>1920</v>
      </c>
      <c r="Q609" s="1">
        <v>20</v>
      </c>
      <c r="R609" s="1">
        <f t="shared" si="55"/>
        <v>384</v>
      </c>
      <c r="S609" s="1">
        <f t="shared" si="56"/>
        <v>1536</v>
      </c>
      <c r="T609" s="1">
        <v>0.62</v>
      </c>
      <c r="U609" s="1">
        <f t="shared" si="57"/>
        <v>952.31999999999994</v>
      </c>
      <c r="V609" s="1">
        <f t="shared" si="58"/>
        <v>583.68000000000006</v>
      </c>
      <c r="W609" s="4">
        <f t="shared" si="59"/>
        <v>0.38000000000000006</v>
      </c>
      <c r="X609" s="1" t="s">
        <v>50</v>
      </c>
      <c r="Y609" s="1" t="s">
        <v>81</v>
      </c>
      <c r="Z609" s="1" t="s">
        <v>41</v>
      </c>
      <c r="AA609" s="2">
        <v>45844</v>
      </c>
      <c r="AB609" s="1">
        <v>3</v>
      </c>
      <c r="AC609" s="1" t="s">
        <v>42</v>
      </c>
    </row>
    <row r="610" spans="1:29">
      <c r="A610" s="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c r="P610" s="1">
        <f t="shared" si="54"/>
        <v>36900</v>
      </c>
      <c r="Q610" s="1">
        <v>10</v>
      </c>
      <c r="R610" s="1">
        <f t="shared" si="55"/>
        <v>3690</v>
      </c>
      <c r="S610" s="1">
        <f t="shared" si="56"/>
        <v>33210</v>
      </c>
      <c r="T610" s="1">
        <v>0.48</v>
      </c>
      <c r="U610" s="1">
        <f t="shared" si="57"/>
        <v>15940.8</v>
      </c>
      <c r="V610" s="1">
        <f t="shared" si="58"/>
        <v>17269.2</v>
      </c>
      <c r="W610" s="4">
        <f t="shared" si="59"/>
        <v>0.52</v>
      </c>
      <c r="X610" s="1" t="s">
        <v>39</v>
      </c>
      <c r="Y610" s="1" t="s">
        <v>81</v>
      </c>
      <c r="Z610" s="1" t="s">
        <v>41</v>
      </c>
      <c r="AA610" s="2">
        <v>45841</v>
      </c>
      <c r="AB610" s="1">
        <v>4</v>
      </c>
      <c r="AC610" s="1" t="s">
        <v>42</v>
      </c>
    </row>
    <row r="611" spans="1:29">
      <c r="A611" s="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c r="P611" s="1">
        <f t="shared" si="54"/>
        <v>12360</v>
      </c>
      <c r="Q611" s="1">
        <v>10</v>
      </c>
      <c r="R611" s="1">
        <f t="shared" si="55"/>
        <v>1236</v>
      </c>
      <c r="S611" s="1">
        <f t="shared" si="56"/>
        <v>11124</v>
      </c>
      <c r="T611" s="1">
        <v>0.48</v>
      </c>
      <c r="U611" s="1">
        <f t="shared" si="57"/>
        <v>5339.5199999999995</v>
      </c>
      <c r="V611" s="1">
        <f t="shared" si="58"/>
        <v>5784.4800000000005</v>
      </c>
      <c r="W611" s="4">
        <f t="shared" si="59"/>
        <v>0.52</v>
      </c>
      <c r="X611" s="1" t="s">
        <v>39</v>
      </c>
      <c r="Y611" s="1" t="s">
        <v>81</v>
      </c>
      <c r="Z611" s="1" t="s">
        <v>41</v>
      </c>
      <c r="AA611" s="2">
        <v>45848</v>
      </c>
      <c r="AB611" s="1">
        <v>5</v>
      </c>
      <c r="AC611" s="1" t="s">
        <v>42</v>
      </c>
    </row>
    <row r="612" spans="1:29">
      <c r="A612" s="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c r="P612" s="1">
        <f t="shared" si="54"/>
        <v>22600</v>
      </c>
      <c r="Q612" s="1">
        <v>15</v>
      </c>
      <c r="R612" s="1">
        <f t="shared" si="55"/>
        <v>3390</v>
      </c>
      <c r="S612" s="1">
        <f t="shared" si="56"/>
        <v>19210</v>
      </c>
      <c r="T612" s="1">
        <v>0.5</v>
      </c>
      <c r="U612" s="1">
        <f t="shared" si="57"/>
        <v>9605</v>
      </c>
      <c r="V612" s="1">
        <f t="shared" si="58"/>
        <v>9605</v>
      </c>
      <c r="W612" s="4">
        <f t="shared" si="59"/>
        <v>0.5</v>
      </c>
      <c r="X612" s="1" t="s">
        <v>50</v>
      </c>
      <c r="Y612" s="1" t="s">
        <v>40</v>
      </c>
      <c r="Z612" s="1" t="s">
        <v>41</v>
      </c>
      <c r="AA612" s="2">
        <v>45848</v>
      </c>
      <c r="AB612" s="1">
        <v>4</v>
      </c>
      <c r="AC612" s="1" t="s">
        <v>42</v>
      </c>
    </row>
    <row r="613" spans="1:29">
      <c r="A613" s="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c r="P613" s="1">
        <f t="shared" si="54"/>
        <v>37440</v>
      </c>
      <c r="Q613" s="1">
        <v>30</v>
      </c>
      <c r="R613" s="1">
        <f t="shared" si="55"/>
        <v>11232</v>
      </c>
      <c r="S613" s="1">
        <f t="shared" si="56"/>
        <v>26208</v>
      </c>
      <c r="T613" s="1">
        <v>0.57999999999999996</v>
      </c>
      <c r="U613" s="1">
        <f t="shared" si="57"/>
        <v>15200.64</v>
      </c>
      <c r="V613" s="1">
        <f t="shared" si="58"/>
        <v>11007.36</v>
      </c>
      <c r="W613" s="4">
        <f t="shared" si="59"/>
        <v>0.42000000000000004</v>
      </c>
      <c r="X613" s="1" t="s">
        <v>56</v>
      </c>
      <c r="Y613" s="1" t="s">
        <v>81</v>
      </c>
      <c r="Z613" s="1" t="s">
        <v>22</v>
      </c>
      <c r="AA613" s="1"/>
      <c r="AB613" s="1"/>
      <c r="AC613" s="1" t="s">
        <v>93</v>
      </c>
    </row>
    <row r="614" spans="1:29">
      <c r="A614" s="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c r="P614" s="1">
        <f t="shared" si="54"/>
        <v>24560</v>
      </c>
      <c r="Q614" s="1">
        <v>5</v>
      </c>
      <c r="R614" s="1">
        <f t="shared" si="55"/>
        <v>1228</v>
      </c>
      <c r="S614" s="1">
        <f t="shared" si="56"/>
        <v>23332</v>
      </c>
      <c r="T614" s="1">
        <v>0.47</v>
      </c>
      <c r="U614" s="1">
        <f t="shared" si="57"/>
        <v>10966.039999999999</v>
      </c>
      <c r="V614" s="1">
        <f t="shared" si="58"/>
        <v>12365.960000000001</v>
      </c>
      <c r="W614" s="4">
        <f t="shared" si="59"/>
        <v>0.53</v>
      </c>
      <c r="X614" s="1" t="s">
        <v>56</v>
      </c>
      <c r="Y614" s="1" t="s">
        <v>72</v>
      </c>
      <c r="Z614" s="1" t="s">
        <v>41</v>
      </c>
      <c r="AA614" s="2">
        <v>45847</v>
      </c>
      <c r="AB614" s="1">
        <v>3</v>
      </c>
      <c r="AC614" s="1" t="s">
        <v>42</v>
      </c>
    </row>
    <row r="615" spans="1:29">
      <c r="A615" s="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c r="P615" s="1">
        <f t="shared" si="54"/>
        <v>15690</v>
      </c>
      <c r="Q615" s="1">
        <v>0</v>
      </c>
      <c r="R615" s="1">
        <f t="shared" si="55"/>
        <v>0</v>
      </c>
      <c r="S615" s="1">
        <f t="shared" si="56"/>
        <v>15690</v>
      </c>
      <c r="T615" s="1">
        <v>0.47</v>
      </c>
      <c r="U615" s="1">
        <f t="shared" si="57"/>
        <v>7374.2999999999993</v>
      </c>
      <c r="V615" s="1">
        <f t="shared" si="58"/>
        <v>8315.7000000000007</v>
      </c>
      <c r="W615" s="4">
        <f t="shared" si="59"/>
        <v>0.53</v>
      </c>
      <c r="X615" s="1" t="s">
        <v>50</v>
      </c>
      <c r="Y615" s="1" t="s">
        <v>72</v>
      </c>
      <c r="Z615" s="1" t="s">
        <v>51</v>
      </c>
      <c r="AA615" s="2">
        <v>45845</v>
      </c>
      <c r="AB615" s="1"/>
      <c r="AC615" s="1" t="s">
        <v>42</v>
      </c>
    </row>
    <row r="616" spans="1:29">
      <c r="A616" s="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c r="P616" s="1">
        <f t="shared" si="54"/>
        <v>5520</v>
      </c>
      <c r="Q616" s="1">
        <v>15</v>
      </c>
      <c r="R616" s="1">
        <f t="shared" si="55"/>
        <v>828</v>
      </c>
      <c r="S616" s="1">
        <f t="shared" si="56"/>
        <v>4692</v>
      </c>
      <c r="T616" s="1">
        <v>0.5</v>
      </c>
      <c r="U616" s="1">
        <f t="shared" si="57"/>
        <v>2346</v>
      </c>
      <c r="V616" s="1">
        <f t="shared" si="58"/>
        <v>2346</v>
      </c>
      <c r="W616" s="4">
        <f t="shared" si="59"/>
        <v>0.5</v>
      </c>
      <c r="X616" s="1" t="s">
        <v>39</v>
      </c>
      <c r="Y616" s="1" t="s">
        <v>81</v>
      </c>
      <c r="Z616" s="1" t="s">
        <v>41</v>
      </c>
      <c r="AA616" s="2">
        <v>45843</v>
      </c>
      <c r="AB616" s="1">
        <v>4</v>
      </c>
      <c r="AC616" s="1" t="s">
        <v>42</v>
      </c>
    </row>
    <row r="617" spans="1:29">
      <c r="A617" s="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c r="P617" s="1">
        <f t="shared" si="54"/>
        <v>1230</v>
      </c>
      <c r="Q617" s="1">
        <v>10</v>
      </c>
      <c r="R617" s="1">
        <f t="shared" si="55"/>
        <v>123</v>
      </c>
      <c r="S617" s="1">
        <f t="shared" si="56"/>
        <v>1107</v>
      </c>
      <c r="T617" s="1">
        <v>0.35</v>
      </c>
      <c r="U617" s="1">
        <f t="shared" si="57"/>
        <v>387.45</v>
      </c>
      <c r="V617" s="1">
        <f t="shared" si="58"/>
        <v>719.55</v>
      </c>
      <c r="W617" s="4">
        <f t="shared" si="59"/>
        <v>0.64999999999999991</v>
      </c>
      <c r="X617" s="1" t="s">
        <v>65</v>
      </c>
      <c r="Y617" s="1" t="s">
        <v>57</v>
      </c>
      <c r="Z617" s="1" t="s">
        <v>22</v>
      </c>
      <c r="AA617" s="1"/>
      <c r="AB617" s="1"/>
      <c r="AC617" s="1" t="s">
        <v>93</v>
      </c>
    </row>
    <row r="618" spans="1:29">
      <c r="A618" s="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c r="P618" s="1">
        <f t="shared" si="54"/>
        <v>10920</v>
      </c>
      <c r="Q618" s="1">
        <v>0</v>
      </c>
      <c r="R618" s="1">
        <f t="shared" si="55"/>
        <v>0</v>
      </c>
      <c r="S618" s="1">
        <f t="shared" si="56"/>
        <v>10920</v>
      </c>
      <c r="T618" s="1">
        <v>0.52</v>
      </c>
      <c r="U618" s="1">
        <f t="shared" si="57"/>
        <v>5678.4000000000005</v>
      </c>
      <c r="V618" s="1">
        <f t="shared" si="58"/>
        <v>5241.5999999999995</v>
      </c>
      <c r="W618" s="4">
        <f t="shared" si="59"/>
        <v>0.47999999999999993</v>
      </c>
      <c r="X618" s="1" t="s">
        <v>147</v>
      </c>
      <c r="Y618" s="1" t="s">
        <v>57</v>
      </c>
      <c r="Z618" s="1" t="s">
        <v>41</v>
      </c>
      <c r="AA618" s="2">
        <v>45845</v>
      </c>
      <c r="AB618" s="1">
        <v>4</v>
      </c>
      <c r="AC618" s="1" t="s">
        <v>42</v>
      </c>
    </row>
    <row r="619" spans="1:29">
      <c r="A619" s="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c r="P619" s="1">
        <f t="shared" si="54"/>
        <v>2490</v>
      </c>
      <c r="Q619" s="1">
        <v>15</v>
      </c>
      <c r="R619" s="1">
        <f t="shared" si="55"/>
        <v>373.5</v>
      </c>
      <c r="S619" s="1">
        <f t="shared" si="56"/>
        <v>2116.5</v>
      </c>
      <c r="T619" s="1">
        <v>0.35</v>
      </c>
      <c r="U619" s="1">
        <f t="shared" si="57"/>
        <v>740.77499999999998</v>
      </c>
      <c r="V619" s="1">
        <f t="shared" si="58"/>
        <v>1375.7249999999999</v>
      </c>
      <c r="W619" s="4">
        <f t="shared" si="59"/>
        <v>0.64999999999999991</v>
      </c>
      <c r="X619" s="1" t="s">
        <v>104</v>
      </c>
      <c r="Y619" s="1" t="s">
        <v>57</v>
      </c>
      <c r="Z619" s="1" t="s">
        <v>41</v>
      </c>
      <c r="AA619" s="2">
        <v>45845</v>
      </c>
      <c r="AB619" s="1">
        <v>4</v>
      </c>
      <c r="AC619" s="1" t="s">
        <v>42</v>
      </c>
    </row>
    <row r="620" spans="1:29">
      <c r="A620" s="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c r="P620" s="1">
        <f t="shared" si="54"/>
        <v>314040</v>
      </c>
      <c r="Q620" s="1">
        <v>0</v>
      </c>
      <c r="R620" s="1">
        <f t="shared" si="55"/>
        <v>0</v>
      </c>
      <c r="S620" s="1">
        <f t="shared" si="56"/>
        <v>314040</v>
      </c>
      <c r="T620" s="1">
        <v>0.57999999999999996</v>
      </c>
      <c r="U620" s="1">
        <f t="shared" si="57"/>
        <v>182143.19999999998</v>
      </c>
      <c r="V620" s="1">
        <f t="shared" si="58"/>
        <v>131896.80000000002</v>
      </c>
      <c r="W620" s="4">
        <f t="shared" si="59"/>
        <v>0.42000000000000004</v>
      </c>
      <c r="X620" s="1" t="s">
        <v>92</v>
      </c>
      <c r="Y620" s="1" t="s">
        <v>81</v>
      </c>
      <c r="Z620" s="1" t="s">
        <v>51</v>
      </c>
      <c r="AA620" s="2">
        <v>45848</v>
      </c>
      <c r="AB620" s="1"/>
      <c r="AC620" s="1" t="s">
        <v>42</v>
      </c>
    </row>
    <row r="621" spans="1:29">
      <c r="A621" s="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c r="P621" s="1">
        <f t="shared" si="54"/>
        <v>3950</v>
      </c>
      <c r="Q621" s="1">
        <v>10</v>
      </c>
      <c r="R621" s="1">
        <f t="shared" si="55"/>
        <v>395</v>
      </c>
      <c r="S621" s="1">
        <f t="shared" si="56"/>
        <v>3555</v>
      </c>
      <c r="T621" s="1">
        <v>0.45</v>
      </c>
      <c r="U621" s="1">
        <f t="shared" si="57"/>
        <v>1599.75</v>
      </c>
      <c r="V621" s="1">
        <f t="shared" si="58"/>
        <v>1955.25</v>
      </c>
      <c r="W621" s="4">
        <f t="shared" si="59"/>
        <v>0.55000000000000004</v>
      </c>
      <c r="X621" s="1" t="s">
        <v>65</v>
      </c>
      <c r="Y621" s="1" t="s">
        <v>40</v>
      </c>
      <c r="Z621" s="1" t="s">
        <v>22</v>
      </c>
      <c r="AA621" s="1"/>
      <c r="AB621" s="1"/>
      <c r="AC621" s="1" t="s">
        <v>93</v>
      </c>
    </row>
    <row r="622" spans="1:29">
      <c r="A622" s="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c r="P622" s="1">
        <f t="shared" si="54"/>
        <v>33100</v>
      </c>
      <c r="Q622" s="1">
        <v>10</v>
      </c>
      <c r="R622" s="1">
        <f t="shared" si="55"/>
        <v>3310</v>
      </c>
      <c r="S622" s="1">
        <f t="shared" si="56"/>
        <v>29790</v>
      </c>
      <c r="T622" s="1">
        <v>0.47</v>
      </c>
      <c r="U622" s="1">
        <f t="shared" si="57"/>
        <v>14001.3</v>
      </c>
      <c r="V622" s="1">
        <f t="shared" si="58"/>
        <v>15788.7</v>
      </c>
      <c r="W622" s="4">
        <f t="shared" si="59"/>
        <v>0.53</v>
      </c>
      <c r="X622" s="1" t="s">
        <v>147</v>
      </c>
      <c r="Y622" s="1" t="s">
        <v>40</v>
      </c>
      <c r="Z622" s="1" t="s">
        <v>41</v>
      </c>
      <c r="AA622" s="2">
        <v>45849</v>
      </c>
      <c r="AB622" s="1">
        <v>3</v>
      </c>
      <c r="AC622" s="1" t="s">
        <v>42</v>
      </c>
    </row>
    <row r="623" spans="1:29">
      <c r="A623" s="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c r="P623" s="1">
        <f t="shared" si="54"/>
        <v>4450</v>
      </c>
      <c r="Q623" s="1">
        <v>15</v>
      </c>
      <c r="R623" s="1">
        <f t="shared" si="55"/>
        <v>667.5</v>
      </c>
      <c r="S623" s="1">
        <f t="shared" si="56"/>
        <v>3782.5</v>
      </c>
      <c r="T623" s="1">
        <v>0.62</v>
      </c>
      <c r="U623" s="1">
        <f t="shared" si="57"/>
        <v>2345.15</v>
      </c>
      <c r="V623" s="1">
        <f t="shared" si="58"/>
        <v>1437.35</v>
      </c>
      <c r="W623" s="4">
        <f t="shared" si="59"/>
        <v>0.37999999999999995</v>
      </c>
      <c r="X623" s="1" t="s">
        <v>92</v>
      </c>
      <c r="Y623" s="1" t="s">
        <v>57</v>
      </c>
      <c r="Z623" s="1" t="s">
        <v>41</v>
      </c>
      <c r="AA623" s="2">
        <v>45846</v>
      </c>
      <c r="AB623" s="1">
        <v>5</v>
      </c>
      <c r="AC623" s="1" t="s">
        <v>42</v>
      </c>
    </row>
    <row r="624" spans="1:29">
      <c r="A624" s="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c r="P624" s="1">
        <f t="shared" si="54"/>
        <v>8490</v>
      </c>
      <c r="Q624" s="1">
        <v>30</v>
      </c>
      <c r="R624" s="1">
        <f t="shared" si="55"/>
        <v>2547</v>
      </c>
      <c r="S624" s="1">
        <f t="shared" si="56"/>
        <v>5943</v>
      </c>
      <c r="T624" s="1">
        <v>0.45</v>
      </c>
      <c r="U624" s="1">
        <f t="shared" si="57"/>
        <v>2674.35</v>
      </c>
      <c r="V624" s="1">
        <f t="shared" si="58"/>
        <v>3268.65</v>
      </c>
      <c r="W624" s="4">
        <f t="shared" si="59"/>
        <v>0.55000000000000004</v>
      </c>
      <c r="X624" s="1" t="s">
        <v>56</v>
      </c>
      <c r="Y624" s="1" t="s">
        <v>40</v>
      </c>
      <c r="Z624" s="1" t="s">
        <v>41</v>
      </c>
      <c r="AA624" s="2">
        <v>45852</v>
      </c>
      <c r="AB624" s="1">
        <v>4</v>
      </c>
      <c r="AC624" s="1" t="s">
        <v>42</v>
      </c>
    </row>
    <row r="625" spans="1:29">
      <c r="A625" s="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c r="P625" s="1">
        <f t="shared" si="54"/>
        <v>500</v>
      </c>
      <c r="Q625" s="1">
        <v>0</v>
      </c>
      <c r="R625" s="1">
        <f t="shared" si="55"/>
        <v>0</v>
      </c>
      <c r="S625" s="1">
        <f t="shared" si="56"/>
        <v>500</v>
      </c>
      <c r="T625" s="1">
        <v>0.62</v>
      </c>
      <c r="U625" s="1">
        <f t="shared" si="57"/>
        <v>310</v>
      </c>
      <c r="V625" s="1">
        <f t="shared" si="58"/>
        <v>190</v>
      </c>
      <c r="W625" s="4">
        <f t="shared" si="59"/>
        <v>0.38</v>
      </c>
      <c r="X625" s="1" t="s">
        <v>65</v>
      </c>
      <c r="Y625" s="1" t="s">
        <v>72</v>
      </c>
      <c r="Z625" s="1" t="s">
        <v>41</v>
      </c>
      <c r="AA625" s="2">
        <v>45849</v>
      </c>
      <c r="AB625" s="1">
        <v>5</v>
      </c>
      <c r="AC625" s="1" t="s">
        <v>42</v>
      </c>
    </row>
    <row r="626" spans="1:29">
      <c r="A626" s="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c r="P626" s="1">
        <f t="shared" si="54"/>
        <v>3200</v>
      </c>
      <c r="Q626" s="1">
        <v>25</v>
      </c>
      <c r="R626" s="1">
        <f t="shared" si="55"/>
        <v>800</v>
      </c>
      <c r="S626" s="1">
        <f t="shared" si="56"/>
        <v>2400</v>
      </c>
      <c r="T626" s="1">
        <v>0.62</v>
      </c>
      <c r="U626" s="1">
        <f t="shared" si="57"/>
        <v>1488</v>
      </c>
      <c r="V626" s="1">
        <f t="shared" si="58"/>
        <v>912</v>
      </c>
      <c r="W626" s="4">
        <f t="shared" si="59"/>
        <v>0.38</v>
      </c>
      <c r="X626" s="1" t="s">
        <v>50</v>
      </c>
      <c r="Y626" s="1" t="s">
        <v>57</v>
      </c>
      <c r="Z626" s="1" t="s">
        <v>120</v>
      </c>
      <c r="AA626" s="1"/>
      <c r="AB626" s="1"/>
      <c r="AC626" s="1" t="s">
        <v>42</v>
      </c>
    </row>
    <row r="627" spans="1:29">
      <c r="A627" s="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c r="P627" s="1">
        <f t="shared" si="54"/>
        <v>8120</v>
      </c>
      <c r="Q627" s="1">
        <v>0</v>
      </c>
      <c r="R627" s="1">
        <f t="shared" si="55"/>
        <v>0</v>
      </c>
      <c r="S627" s="1">
        <f t="shared" si="56"/>
        <v>8120</v>
      </c>
      <c r="T627" s="1">
        <v>0.52</v>
      </c>
      <c r="U627" s="1">
        <f t="shared" si="57"/>
        <v>4222.4000000000005</v>
      </c>
      <c r="V627" s="1">
        <f t="shared" si="58"/>
        <v>3897.5999999999995</v>
      </c>
      <c r="W627" s="4">
        <f t="shared" si="59"/>
        <v>0.47999999999999993</v>
      </c>
      <c r="X627" s="1" t="s">
        <v>56</v>
      </c>
      <c r="Y627" s="1" t="s">
        <v>57</v>
      </c>
      <c r="Z627" s="1" t="s">
        <v>22</v>
      </c>
      <c r="AA627" s="1"/>
      <c r="AB627" s="1"/>
      <c r="AC627" s="1" t="s">
        <v>93</v>
      </c>
    </row>
    <row r="628" spans="1:29">
      <c r="A628" s="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c r="P628" s="1">
        <f t="shared" si="54"/>
        <v>80600</v>
      </c>
      <c r="Q628" s="1">
        <v>0</v>
      </c>
      <c r="R628" s="1">
        <f t="shared" si="55"/>
        <v>0</v>
      </c>
      <c r="S628" s="1">
        <f t="shared" si="56"/>
        <v>80600</v>
      </c>
      <c r="T628" s="1">
        <v>0.57999999999999996</v>
      </c>
      <c r="U628" s="1">
        <f t="shared" si="57"/>
        <v>46748</v>
      </c>
      <c r="V628" s="1">
        <f t="shared" si="58"/>
        <v>33852</v>
      </c>
      <c r="W628" s="4">
        <f t="shared" si="59"/>
        <v>0.42</v>
      </c>
      <c r="X628" s="1" t="s">
        <v>147</v>
      </c>
      <c r="Y628" s="1" t="s">
        <v>57</v>
      </c>
      <c r="Z628" s="1" t="s">
        <v>22</v>
      </c>
      <c r="AA628" s="1"/>
      <c r="AB628" s="1"/>
      <c r="AC628" s="1" t="s">
        <v>93</v>
      </c>
    </row>
    <row r="629" spans="1:29">
      <c r="A629" s="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c r="P629" s="1">
        <f t="shared" si="54"/>
        <v>77760</v>
      </c>
      <c r="Q629" s="1">
        <v>20</v>
      </c>
      <c r="R629" s="1">
        <f t="shared" si="55"/>
        <v>15552</v>
      </c>
      <c r="S629" s="1">
        <f t="shared" si="56"/>
        <v>62208</v>
      </c>
      <c r="T629" s="1">
        <v>0.57999999999999996</v>
      </c>
      <c r="U629" s="1">
        <f t="shared" si="57"/>
        <v>36080.639999999999</v>
      </c>
      <c r="V629" s="1">
        <f t="shared" si="58"/>
        <v>26127.360000000001</v>
      </c>
      <c r="W629" s="4">
        <f t="shared" si="59"/>
        <v>0.42</v>
      </c>
      <c r="X629" s="1" t="s">
        <v>147</v>
      </c>
      <c r="Y629" s="1" t="s">
        <v>81</v>
      </c>
      <c r="Z629" s="1" t="s">
        <v>22</v>
      </c>
      <c r="AA629" s="1"/>
      <c r="AB629" s="1"/>
      <c r="AC629" s="1" t="s">
        <v>93</v>
      </c>
    </row>
    <row r="630" spans="1:29">
      <c r="A630" s="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c r="P630" s="1">
        <f t="shared" si="54"/>
        <v>8010</v>
      </c>
      <c r="Q630" s="1">
        <v>25</v>
      </c>
      <c r="R630" s="1">
        <f t="shared" si="55"/>
        <v>2002.5</v>
      </c>
      <c r="S630" s="1">
        <f t="shared" si="56"/>
        <v>6007.5</v>
      </c>
      <c r="T630" s="1">
        <v>0.45</v>
      </c>
      <c r="U630" s="1">
        <f t="shared" si="57"/>
        <v>2703.375</v>
      </c>
      <c r="V630" s="1">
        <f t="shared" si="58"/>
        <v>3304.125</v>
      </c>
      <c r="W630" s="4">
        <f t="shared" si="59"/>
        <v>0.55000000000000004</v>
      </c>
      <c r="X630" s="1" t="s">
        <v>50</v>
      </c>
      <c r="Y630" s="1" t="s">
        <v>72</v>
      </c>
      <c r="Z630" s="1" t="s">
        <v>41</v>
      </c>
      <c r="AA630" s="2">
        <v>45853</v>
      </c>
      <c r="AB630" s="1">
        <v>5</v>
      </c>
      <c r="AC630" s="1" t="s">
        <v>42</v>
      </c>
    </row>
    <row r="631" spans="1:29">
      <c r="A631" s="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c r="P631" s="1">
        <f t="shared" si="54"/>
        <v>10200</v>
      </c>
      <c r="Q631" s="1">
        <v>10</v>
      </c>
      <c r="R631" s="1">
        <f t="shared" si="55"/>
        <v>1020</v>
      </c>
      <c r="S631" s="1">
        <f t="shared" si="56"/>
        <v>9180</v>
      </c>
      <c r="T631" s="1">
        <v>0.57999999999999996</v>
      </c>
      <c r="U631" s="1">
        <f t="shared" si="57"/>
        <v>5324.4</v>
      </c>
      <c r="V631" s="1">
        <f t="shared" si="58"/>
        <v>3855.6000000000004</v>
      </c>
      <c r="W631" s="4">
        <f t="shared" si="59"/>
        <v>0.42000000000000004</v>
      </c>
      <c r="X631" s="1" t="s">
        <v>92</v>
      </c>
      <c r="Y631" s="1" t="s">
        <v>40</v>
      </c>
      <c r="Z631" s="1" t="s">
        <v>41</v>
      </c>
      <c r="AA631" s="2">
        <v>45852</v>
      </c>
      <c r="AB631" s="1">
        <v>3</v>
      </c>
      <c r="AC631" s="1" t="s">
        <v>42</v>
      </c>
    </row>
    <row r="632" spans="1:29">
      <c r="A632" s="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c r="P632" s="1">
        <f t="shared" si="54"/>
        <v>4520</v>
      </c>
      <c r="Q632" s="1">
        <v>15</v>
      </c>
      <c r="R632" s="1">
        <f t="shared" si="55"/>
        <v>678</v>
      </c>
      <c r="S632" s="1">
        <f t="shared" si="56"/>
        <v>3842</v>
      </c>
      <c r="T632" s="1">
        <v>0.45</v>
      </c>
      <c r="U632" s="1">
        <f t="shared" si="57"/>
        <v>1728.9</v>
      </c>
      <c r="V632" s="1">
        <f t="shared" si="58"/>
        <v>2113.1</v>
      </c>
      <c r="W632" s="4">
        <f t="shared" si="59"/>
        <v>0.54999999999999993</v>
      </c>
      <c r="X632" s="1" t="s">
        <v>104</v>
      </c>
      <c r="Y632" s="1" t="s">
        <v>72</v>
      </c>
      <c r="Z632" s="1" t="s">
        <v>22</v>
      </c>
      <c r="AA632" s="1"/>
      <c r="AB632" s="1"/>
      <c r="AC632" s="1" t="s">
        <v>93</v>
      </c>
    </row>
    <row r="633" spans="1:29">
      <c r="A633" s="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c r="P633" s="1">
        <f t="shared" si="54"/>
        <v>1300</v>
      </c>
      <c r="Q633" s="1">
        <v>10</v>
      </c>
      <c r="R633" s="1">
        <f t="shared" si="55"/>
        <v>130</v>
      </c>
      <c r="S633" s="1">
        <f t="shared" si="56"/>
        <v>1170</v>
      </c>
      <c r="T633" s="1">
        <v>0.62</v>
      </c>
      <c r="U633" s="1">
        <f t="shared" si="57"/>
        <v>725.4</v>
      </c>
      <c r="V633" s="1">
        <f t="shared" si="58"/>
        <v>444.6</v>
      </c>
      <c r="W633" s="4">
        <f t="shared" si="59"/>
        <v>0.38</v>
      </c>
      <c r="X633" s="1" t="s">
        <v>147</v>
      </c>
      <c r="Y633" s="1" t="s">
        <v>57</v>
      </c>
      <c r="Z633" s="1" t="s">
        <v>41</v>
      </c>
      <c r="AA633" s="2">
        <v>45849</v>
      </c>
      <c r="AB633" s="1">
        <v>5</v>
      </c>
      <c r="AC633" s="1" t="s">
        <v>42</v>
      </c>
    </row>
    <row r="634" spans="1:29">
      <c r="A634" s="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c r="P634" s="1">
        <f t="shared" si="54"/>
        <v>9860</v>
      </c>
      <c r="Q634" s="1">
        <v>5</v>
      </c>
      <c r="R634" s="1">
        <f t="shared" si="55"/>
        <v>493</v>
      </c>
      <c r="S634" s="1">
        <f t="shared" si="56"/>
        <v>9367</v>
      </c>
      <c r="T634" s="1">
        <v>0.47</v>
      </c>
      <c r="U634" s="1">
        <f t="shared" si="57"/>
        <v>4402.49</v>
      </c>
      <c r="V634" s="1">
        <f t="shared" si="58"/>
        <v>4964.51</v>
      </c>
      <c r="W634" s="4">
        <f t="shared" si="59"/>
        <v>0.53</v>
      </c>
      <c r="X634" s="1" t="s">
        <v>50</v>
      </c>
      <c r="Y634" s="1" t="s">
        <v>81</v>
      </c>
      <c r="Z634" s="1" t="s">
        <v>41</v>
      </c>
      <c r="AA634" s="2">
        <v>45855</v>
      </c>
      <c r="AB634" s="1">
        <v>3</v>
      </c>
      <c r="AC634" s="1" t="s">
        <v>42</v>
      </c>
    </row>
    <row r="635" spans="1:29">
      <c r="A635" s="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c r="P635" s="1">
        <f t="shared" si="54"/>
        <v>24580</v>
      </c>
      <c r="Q635" s="1">
        <v>10</v>
      </c>
      <c r="R635" s="1">
        <f t="shared" si="55"/>
        <v>2458</v>
      </c>
      <c r="S635" s="1">
        <f t="shared" si="56"/>
        <v>22122</v>
      </c>
      <c r="T635" s="1">
        <v>0.52</v>
      </c>
      <c r="U635" s="1">
        <f t="shared" si="57"/>
        <v>11503.44</v>
      </c>
      <c r="V635" s="1">
        <f t="shared" si="58"/>
        <v>10618.56</v>
      </c>
      <c r="W635" s="4">
        <f t="shared" si="59"/>
        <v>0.48</v>
      </c>
      <c r="X635" s="1" t="s">
        <v>56</v>
      </c>
      <c r="Y635" s="1" t="s">
        <v>81</v>
      </c>
      <c r="Z635" s="1" t="s">
        <v>41</v>
      </c>
      <c r="AA635" s="2">
        <v>45851</v>
      </c>
      <c r="AB635" s="1">
        <v>5</v>
      </c>
      <c r="AC635" s="1" t="s">
        <v>42</v>
      </c>
    </row>
    <row r="636" spans="1:29">
      <c r="A636" s="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c r="P636" s="1">
        <f t="shared" si="54"/>
        <v>111700</v>
      </c>
      <c r="Q636" s="1">
        <v>0</v>
      </c>
      <c r="R636" s="1">
        <f t="shared" si="55"/>
        <v>0</v>
      </c>
      <c r="S636" s="1">
        <f t="shared" si="56"/>
        <v>111700</v>
      </c>
      <c r="T636" s="1">
        <v>0.57999999999999996</v>
      </c>
      <c r="U636" s="1">
        <f t="shared" si="57"/>
        <v>64785.999999999993</v>
      </c>
      <c r="V636" s="1">
        <f t="shared" si="58"/>
        <v>46914.000000000007</v>
      </c>
      <c r="W636" s="4">
        <f t="shared" si="59"/>
        <v>0.42000000000000004</v>
      </c>
      <c r="X636" s="1" t="s">
        <v>50</v>
      </c>
      <c r="Y636" s="1" t="s">
        <v>57</v>
      </c>
      <c r="Z636" s="1" t="s">
        <v>41</v>
      </c>
      <c r="AA636" s="2">
        <v>45852</v>
      </c>
      <c r="AB636" s="1">
        <v>5</v>
      </c>
      <c r="AC636" s="1" t="s">
        <v>42</v>
      </c>
    </row>
    <row r="637" spans="1:29">
      <c r="A637" s="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c r="P637" s="1">
        <f t="shared" si="54"/>
        <v>4280</v>
      </c>
      <c r="Q637" s="1">
        <v>5</v>
      </c>
      <c r="R637" s="1">
        <f t="shared" si="55"/>
        <v>214</v>
      </c>
      <c r="S637" s="1">
        <f t="shared" si="56"/>
        <v>4066</v>
      </c>
      <c r="T637" s="1">
        <v>0.35</v>
      </c>
      <c r="U637" s="1">
        <f t="shared" si="57"/>
        <v>1423.1</v>
      </c>
      <c r="V637" s="1">
        <f t="shared" si="58"/>
        <v>2642.9</v>
      </c>
      <c r="W637" s="4">
        <f t="shared" si="59"/>
        <v>0.65</v>
      </c>
      <c r="X637" s="1" t="s">
        <v>104</v>
      </c>
      <c r="Y637" s="1" t="s">
        <v>72</v>
      </c>
      <c r="Z637" s="1" t="s">
        <v>41</v>
      </c>
      <c r="AA637" s="2">
        <v>45856</v>
      </c>
      <c r="AB637" s="1">
        <v>4</v>
      </c>
      <c r="AC637" s="1" t="s">
        <v>42</v>
      </c>
    </row>
    <row r="638" spans="1:29">
      <c r="A638" s="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c r="P638" s="1">
        <f t="shared" si="54"/>
        <v>7800</v>
      </c>
      <c r="Q638" s="1">
        <v>0</v>
      </c>
      <c r="R638" s="1">
        <f t="shared" si="55"/>
        <v>0</v>
      </c>
      <c r="S638" s="1">
        <f t="shared" si="56"/>
        <v>7800</v>
      </c>
      <c r="T638" s="1">
        <v>0.52</v>
      </c>
      <c r="U638" s="1">
        <f t="shared" si="57"/>
        <v>4056</v>
      </c>
      <c r="V638" s="1">
        <f t="shared" si="58"/>
        <v>3744</v>
      </c>
      <c r="W638" s="4">
        <f t="shared" si="59"/>
        <v>0.48</v>
      </c>
      <c r="X638" s="1" t="s">
        <v>92</v>
      </c>
      <c r="Y638" s="1" t="s">
        <v>40</v>
      </c>
      <c r="Z638" s="1" t="s">
        <v>22</v>
      </c>
      <c r="AA638" s="1"/>
      <c r="AB638" s="1"/>
      <c r="AC638" s="1" t="s">
        <v>93</v>
      </c>
    </row>
    <row r="639" spans="1:29">
      <c r="A639" s="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c r="P639" s="1">
        <f t="shared" si="54"/>
        <v>7040</v>
      </c>
      <c r="Q639" s="1">
        <v>20</v>
      </c>
      <c r="R639" s="1">
        <f t="shared" si="55"/>
        <v>1408</v>
      </c>
      <c r="S639" s="1">
        <f t="shared" si="56"/>
        <v>5632</v>
      </c>
      <c r="T639" s="1">
        <v>0.5</v>
      </c>
      <c r="U639" s="1">
        <f t="shared" si="57"/>
        <v>2816</v>
      </c>
      <c r="V639" s="1">
        <f t="shared" si="58"/>
        <v>2816</v>
      </c>
      <c r="W639" s="4">
        <f t="shared" si="59"/>
        <v>0.5</v>
      </c>
      <c r="X639" s="1" t="s">
        <v>104</v>
      </c>
      <c r="Y639" s="1" t="s">
        <v>72</v>
      </c>
      <c r="Z639" s="1" t="s">
        <v>41</v>
      </c>
      <c r="AA639" s="2">
        <v>45854</v>
      </c>
      <c r="AB639" s="1">
        <v>5</v>
      </c>
      <c r="AC639" s="1" t="s">
        <v>42</v>
      </c>
    </row>
    <row r="640" spans="1:29">
      <c r="A640" s="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c r="P640" s="1">
        <f t="shared" si="54"/>
        <v>16520</v>
      </c>
      <c r="Q640" s="1">
        <v>5</v>
      </c>
      <c r="R640" s="1">
        <f t="shared" si="55"/>
        <v>826</v>
      </c>
      <c r="S640" s="1">
        <f t="shared" si="56"/>
        <v>15694</v>
      </c>
      <c r="T640" s="1">
        <v>0.52</v>
      </c>
      <c r="U640" s="1">
        <f t="shared" si="57"/>
        <v>8160.88</v>
      </c>
      <c r="V640" s="1">
        <f t="shared" si="58"/>
        <v>7533.12</v>
      </c>
      <c r="W640" s="4">
        <f t="shared" si="59"/>
        <v>0.48</v>
      </c>
      <c r="X640" s="1" t="s">
        <v>92</v>
      </c>
      <c r="Y640" s="1" t="s">
        <v>72</v>
      </c>
      <c r="Z640" s="1" t="s">
        <v>41</v>
      </c>
      <c r="AA640" s="2">
        <v>45857</v>
      </c>
      <c r="AB640" s="1">
        <v>4</v>
      </c>
      <c r="AC640" s="1" t="s">
        <v>42</v>
      </c>
    </row>
    <row r="641" spans="1:29">
      <c r="A641" s="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c r="P641" s="1">
        <f t="shared" si="54"/>
        <v>21900</v>
      </c>
      <c r="Q641" s="1">
        <v>0</v>
      </c>
      <c r="R641" s="1">
        <f t="shared" si="55"/>
        <v>0</v>
      </c>
      <c r="S641" s="1">
        <f t="shared" si="56"/>
        <v>21900</v>
      </c>
      <c r="T641" s="1">
        <v>0.48</v>
      </c>
      <c r="U641" s="1">
        <f t="shared" si="57"/>
        <v>10512</v>
      </c>
      <c r="V641" s="1">
        <f t="shared" si="58"/>
        <v>11388</v>
      </c>
      <c r="W641" s="4">
        <f t="shared" si="59"/>
        <v>0.52</v>
      </c>
      <c r="X641" s="1" t="s">
        <v>104</v>
      </c>
      <c r="Y641" s="1" t="s">
        <v>72</v>
      </c>
      <c r="Z641" s="1" t="s">
        <v>41</v>
      </c>
      <c r="AA641" s="2">
        <v>45854</v>
      </c>
      <c r="AB641" s="1">
        <v>4</v>
      </c>
      <c r="AC641" s="1" t="s">
        <v>42</v>
      </c>
    </row>
    <row r="642" spans="1:29">
      <c r="A642" s="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c r="P642" s="1">
        <f t="shared" si="54"/>
        <v>2560</v>
      </c>
      <c r="Q642" s="1">
        <v>0</v>
      </c>
      <c r="R642" s="1">
        <f t="shared" si="55"/>
        <v>0</v>
      </c>
      <c r="S642" s="1">
        <f t="shared" si="56"/>
        <v>2560</v>
      </c>
      <c r="T642" s="1">
        <v>0.35</v>
      </c>
      <c r="U642" s="1">
        <f t="shared" si="57"/>
        <v>896</v>
      </c>
      <c r="V642" s="1">
        <f t="shared" si="58"/>
        <v>1664</v>
      </c>
      <c r="W642" s="4">
        <f t="shared" si="59"/>
        <v>0.65</v>
      </c>
      <c r="X642" s="1" t="s">
        <v>104</v>
      </c>
      <c r="Y642" s="1" t="s">
        <v>40</v>
      </c>
      <c r="Z642" s="1" t="s">
        <v>66</v>
      </c>
      <c r="AA642" s="1"/>
      <c r="AB642" s="1"/>
      <c r="AC642" s="1" t="s">
        <v>42</v>
      </c>
    </row>
    <row r="643" spans="1:29">
      <c r="A643" s="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c r="P643" s="1">
        <f t="shared" ref="P643:P706" si="60">PRODUCT(N643,O643)</f>
        <v>10350</v>
      </c>
      <c r="Q643" s="1">
        <v>25</v>
      </c>
      <c r="R643" s="1">
        <f t="shared" ref="R643:R706" si="61">P643*(Q643/100)</f>
        <v>2587.5</v>
      </c>
      <c r="S643" s="1">
        <f t="shared" ref="S643:S706" si="62">P643-R643</f>
        <v>7762.5</v>
      </c>
      <c r="T643" s="1">
        <v>0.48</v>
      </c>
      <c r="U643" s="1">
        <f t="shared" ref="U643:U706" si="63">S643*T643</f>
        <v>3726</v>
      </c>
      <c r="V643" s="1">
        <f t="shared" ref="V643:V706" si="64">S643-U643</f>
        <v>4036.5</v>
      </c>
      <c r="W643" s="4">
        <f t="shared" ref="W643:W706" si="65">(V643/S643)</f>
        <v>0.52</v>
      </c>
      <c r="X643" s="1" t="s">
        <v>50</v>
      </c>
      <c r="Y643" s="1" t="s">
        <v>40</v>
      </c>
      <c r="Z643" s="1" t="s">
        <v>120</v>
      </c>
      <c r="AA643" s="1"/>
      <c r="AB643" s="1"/>
      <c r="AC643" s="1" t="s">
        <v>42</v>
      </c>
    </row>
    <row r="644" spans="1:29">
      <c r="A644" s="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c r="P644" s="1">
        <f t="shared" si="60"/>
        <v>49500</v>
      </c>
      <c r="Q644" s="1">
        <v>5</v>
      </c>
      <c r="R644" s="1">
        <f t="shared" si="61"/>
        <v>2475</v>
      </c>
      <c r="S644" s="1">
        <f t="shared" si="62"/>
        <v>47025</v>
      </c>
      <c r="T644" s="1">
        <v>0.52</v>
      </c>
      <c r="U644" s="1">
        <f t="shared" si="63"/>
        <v>24453</v>
      </c>
      <c r="V644" s="1">
        <f t="shared" si="64"/>
        <v>22572</v>
      </c>
      <c r="W644" s="4">
        <f t="shared" si="65"/>
        <v>0.48</v>
      </c>
      <c r="X644" s="1" t="s">
        <v>147</v>
      </c>
      <c r="Y644" s="1" t="s">
        <v>40</v>
      </c>
      <c r="Z644" s="1" t="s">
        <v>41</v>
      </c>
      <c r="AA644" s="2">
        <v>45854</v>
      </c>
      <c r="AB644" s="1">
        <v>5</v>
      </c>
      <c r="AC644" s="1" t="s">
        <v>42</v>
      </c>
    </row>
    <row r="645" spans="1:29">
      <c r="A645" s="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c r="P645" s="1">
        <f t="shared" si="60"/>
        <v>9630</v>
      </c>
      <c r="Q645" s="1">
        <v>25</v>
      </c>
      <c r="R645" s="1">
        <f t="shared" si="61"/>
        <v>2407.5</v>
      </c>
      <c r="S645" s="1">
        <f t="shared" si="62"/>
        <v>7222.5</v>
      </c>
      <c r="T645" s="1">
        <v>0.47</v>
      </c>
      <c r="U645" s="1">
        <f t="shared" si="63"/>
        <v>3394.5749999999998</v>
      </c>
      <c r="V645" s="1">
        <f t="shared" si="64"/>
        <v>3827.9250000000002</v>
      </c>
      <c r="W645" s="4">
        <f t="shared" si="65"/>
        <v>0.53</v>
      </c>
      <c r="X645" s="1" t="s">
        <v>39</v>
      </c>
      <c r="Y645" s="1" t="s">
        <v>57</v>
      </c>
      <c r="Z645" s="1" t="s">
        <v>51</v>
      </c>
      <c r="AA645" s="2">
        <v>45856</v>
      </c>
      <c r="AB645" s="1"/>
      <c r="AC645" s="1" t="s">
        <v>42</v>
      </c>
    </row>
    <row r="646" spans="1:29">
      <c r="A646" s="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c r="P646" s="1">
        <f t="shared" si="60"/>
        <v>138200</v>
      </c>
      <c r="Q646" s="1">
        <v>15</v>
      </c>
      <c r="R646" s="1">
        <f t="shared" si="61"/>
        <v>20730</v>
      </c>
      <c r="S646" s="1">
        <f t="shared" si="62"/>
        <v>117470</v>
      </c>
      <c r="T646" s="1">
        <v>0.57999999999999996</v>
      </c>
      <c r="U646" s="1">
        <f t="shared" si="63"/>
        <v>68132.599999999991</v>
      </c>
      <c r="V646" s="1">
        <f t="shared" si="64"/>
        <v>49337.400000000009</v>
      </c>
      <c r="W646" s="4">
        <f t="shared" si="65"/>
        <v>0.4200000000000001</v>
      </c>
      <c r="X646" s="1" t="s">
        <v>56</v>
      </c>
      <c r="Y646" s="1" t="s">
        <v>72</v>
      </c>
      <c r="Z646" s="1" t="s">
        <v>41</v>
      </c>
      <c r="AA646" s="2">
        <v>45855</v>
      </c>
      <c r="AB646" s="1">
        <v>4</v>
      </c>
      <c r="AC646" s="1" t="s">
        <v>42</v>
      </c>
    </row>
    <row r="647" spans="1:29">
      <c r="A647" s="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c r="P647" s="1">
        <f t="shared" si="60"/>
        <v>33440</v>
      </c>
      <c r="Q647" s="1">
        <v>10</v>
      </c>
      <c r="R647" s="1">
        <f t="shared" si="61"/>
        <v>3344</v>
      </c>
      <c r="S647" s="1">
        <f t="shared" si="62"/>
        <v>30096</v>
      </c>
      <c r="T647" s="1">
        <v>0.57999999999999996</v>
      </c>
      <c r="U647" s="1">
        <f t="shared" si="63"/>
        <v>17455.68</v>
      </c>
      <c r="V647" s="1">
        <f t="shared" si="64"/>
        <v>12640.32</v>
      </c>
      <c r="W647" s="4">
        <f t="shared" si="65"/>
        <v>0.42</v>
      </c>
      <c r="X647" s="1" t="s">
        <v>50</v>
      </c>
      <c r="Y647" s="1" t="s">
        <v>72</v>
      </c>
      <c r="Z647" s="1" t="s">
        <v>41</v>
      </c>
      <c r="AA647" s="2">
        <v>45857</v>
      </c>
      <c r="AB647" s="1">
        <v>3</v>
      </c>
      <c r="AC647" s="1" t="s">
        <v>42</v>
      </c>
    </row>
    <row r="648" spans="1:29">
      <c r="A648" s="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c r="P648" s="1">
        <f t="shared" si="60"/>
        <v>150</v>
      </c>
      <c r="Q648" s="1">
        <v>30</v>
      </c>
      <c r="R648" s="1">
        <f t="shared" si="61"/>
        <v>45</v>
      </c>
      <c r="S648" s="1">
        <f t="shared" si="62"/>
        <v>105</v>
      </c>
      <c r="T648" s="1">
        <v>0.62</v>
      </c>
      <c r="U648" s="1">
        <f t="shared" si="63"/>
        <v>65.099999999999994</v>
      </c>
      <c r="V648" s="1">
        <f t="shared" si="64"/>
        <v>39.900000000000006</v>
      </c>
      <c r="W648" s="4">
        <f t="shared" si="65"/>
        <v>0.38000000000000006</v>
      </c>
      <c r="X648" s="1" t="s">
        <v>104</v>
      </c>
      <c r="Y648" s="1" t="s">
        <v>40</v>
      </c>
      <c r="Z648" s="1" t="s">
        <v>41</v>
      </c>
      <c r="AA648" s="2">
        <v>45859</v>
      </c>
      <c r="AB648" s="1">
        <v>4</v>
      </c>
      <c r="AC648" s="1" t="s">
        <v>42</v>
      </c>
    </row>
    <row r="649" spans="1:29">
      <c r="A649" s="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c r="P649" s="1">
        <f t="shared" si="60"/>
        <v>4060</v>
      </c>
      <c r="Q649" s="1">
        <v>20</v>
      </c>
      <c r="R649" s="1">
        <f t="shared" si="61"/>
        <v>812</v>
      </c>
      <c r="S649" s="1">
        <f t="shared" si="62"/>
        <v>3248</v>
      </c>
      <c r="T649" s="1">
        <v>0.47</v>
      </c>
      <c r="U649" s="1">
        <f t="shared" si="63"/>
        <v>1526.56</v>
      </c>
      <c r="V649" s="1">
        <f t="shared" si="64"/>
        <v>1721.44</v>
      </c>
      <c r="W649" s="4">
        <f t="shared" si="65"/>
        <v>0.53</v>
      </c>
      <c r="X649" s="1" t="s">
        <v>92</v>
      </c>
      <c r="Y649" s="1" t="s">
        <v>40</v>
      </c>
      <c r="Z649" s="1" t="s">
        <v>41</v>
      </c>
      <c r="AA649" s="2">
        <v>45855</v>
      </c>
      <c r="AB649" s="1">
        <v>5</v>
      </c>
      <c r="AC649" s="1" t="s">
        <v>42</v>
      </c>
    </row>
    <row r="650" spans="1:29">
      <c r="A650" s="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c r="P650" s="1">
        <f t="shared" si="60"/>
        <v>1640</v>
      </c>
      <c r="Q650" s="1">
        <v>0</v>
      </c>
      <c r="R650" s="1">
        <f t="shared" si="61"/>
        <v>0</v>
      </c>
      <c r="S650" s="1">
        <f t="shared" si="62"/>
        <v>1640</v>
      </c>
      <c r="T650" s="1">
        <v>0.48</v>
      </c>
      <c r="U650" s="1">
        <f t="shared" si="63"/>
        <v>787.19999999999993</v>
      </c>
      <c r="V650" s="1">
        <f t="shared" si="64"/>
        <v>852.80000000000007</v>
      </c>
      <c r="W650" s="4">
        <f t="shared" si="65"/>
        <v>0.52</v>
      </c>
      <c r="X650" s="1" t="s">
        <v>50</v>
      </c>
      <c r="Y650" s="1" t="s">
        <v>72</v>
      </c>
      <c r="Z650" s="1" t="s">
        <v>41</v>
      </c>
      <c r="AA650" s="2">
        <v>45856</v>
      </c>
      <c r="AB650" s="1">
        <v>4</v>
      </c>
      <c r="AC650" s="1" t="s">
        <v>42</v>
      </c>
    </row>
    <row r="651" spans="1:29">
      <c r="A651" s="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c r="P651" s="1">
        <f t="shared" si="60"/>
        <v>157770</v>
      </c>
      <c r="Q651" s="1">
        <v>25</v>
      </c>
      <c r="R651" s="1">
        <f t="shared" si="61"/>
        <v>39442.5</v>
      </c>
      <c r="S651" s="1">
        <f t="shared" si="62"/>
        <v>118327.5</v>
      </c>
      <c r="T651" s="1">
        <v>0.57999999999999996</v>
      </c>
      <c r="U651" s="1">
        <f t="shared" si="63"/>
        <v>68629.95</v>
      </c>
      <c r="V651" s="1">
        <f t="shared" si="64"/>
        <v>49697.55</v>
      </c>
      <c r="W651" s="4">
        <f t="shared" si="65"/>
        <v>0.42000000000000004</v>
      </c>
      <c r="X651" s="1" t="s">
        <v>65</v>
      </c>
      <c r="Y651" s="1" t="s">
        <v>81</v>
      </c>
      <c r="Z651" s="1" t="s">
        <v>41</v>
      </c>
      <c r="AA651" s="2">
        <v>45857</v>
      </c>
      <c r="AB651" s="1">
        <v>4</v>
      </c>
      <c r="AC651" s="1" t="s">
        <v>42</v>
      </c>
    </row>
    <row r="652" spans="1:29">
      <c r="A652" s="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c r="P652" s="1">
        <f t="shared" si="60"/>
        <v>34640</v>
      </c>
      <c r="Q652" s="1">
        <v>30</v>
      </c>
      <c r="R652" s="1">
        <f t="shared" si="61"/>
        <v>10392</v>
      </c>
      <c r="S652" s="1">
        <f t="shared" si="62"/>
        <v>24248</v>
      </c>
      <c r="T652" s="1">
        <v>0.57999999999999996</v>
      </c>
      <c r="U652" s="1">
        <f t="shared" si="63"/>
        <v>14063.839999999998</v>
      </c>
      <c r="V652" s="1">
        <f t="shared" si="64"/>
        <v>10184.160000000002</v>
      </c>
      <c r="W652" s="4">
        <f t="shared" si="65"/>
        <v>0.4200000000000001</v>
      </c>
      <c r="X652" s="1" t="s">
        <v>92</v>
      </c>
      <c r="Y652" s="1" t="s">
        <v>81</v>
      </c>
      <c r="Z652" s="1" t="s">
        <v>41</v>
      </c>
      <c r="AA652" s="2">
        <v>45860</v>
      </c>
      <c r="AB652" s="1">
        <v>4</v>
      </c>
      <c r="AC652" s="1" t="s">
        <v>42</v>
      </c>
    </row>
    <row r="653" spans="1:29">
      <c r="A653" s="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c r="P653" s="1">
        <f t="shared" si="60"/>
        <v>4860</v>
      </c>
      <c r="Q653" s="1">
        <v>0</v>
      </c>
      <c r="R653" s="1">
        <f t="shared" si="61"/>
        <v>0</v>
      </c>
      <c r="S653" s="1">
        <f t="shared" si="62"/>
        <v>4860</v>
      </c>
      <c r="T653" s="1">
        <v>0.45</v>
      </c>
      <c r="U653" s="1">
        <f t="shared" si="63"/>
        <v>2187</v>
      </c>
      <c r="V653" s="1">
        <f t="shared" si="64"/>
        <v>2673</v>
      </c>
      <c r="W653" s="4">
        <f t="shared" si="65"/>
        <v>0.55000000000000004</v>
      </c>
      <c r="X653" s="1" t="s">
        <v>65</v>
      </c>
      <c r="Y653" s="1" t="s">
        <v>57</v>
      </c>
      <c r="Z653" s="1" t="s">
        <v>41</v>
      </c>
      <c r="AA653" s="2">
        <v>45855</v>
      </c>
      <c r="AB653" s="1">
        <v>4</v>
      </c>
      <c r="AC653" s="1" t="s">
        <v>42</v>
      </c>
    </row>
    <row r="654" spans="1:29">
      <c r="A654" s="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c r="P654" s="1">
        <f t="shared" si="60"/>
        <v>2720</v>
      </c>
      <c r="Q654" s="1">
        <v>0</v>
      </c>
      <c r="R654" s="1">
        <f t="shared" si="61"/>
        <v>0</v>
      </c>
      <c r="S654" s="1">
        <f t="shared" si="62"/>
        <v>2720</v>
      </c>
      <c r="T654" s="1">
        <v>0.47</v>
      </c>
      <c r="U654" s="1">
        <f t="shared" si="63"/>
        <v>1278.3999999999999</v>
      </c>
      <c r="V654" s="1">
        <f t="shared" si="64"/>
        <v>1441.6000000000001</v>
      </c>
      <c r="W654" s="4">
        <f t="shared" si="65"/>
        <v>0.53</v>
      </c>
      <c r="X654" s="1" t="s">
        <v>147</v>
      </c>
      <c r="Y654" s="1" t="s">
        <v>57</v>
      </c>
      <c r="Z654" s="1" t="s">
        <v>41</v>
      </c>
      <c r="AA654" s="2">
        <v>45858</v>
      </c>
      <c r="AB654" s="1">
        <v>3</v>
      </c>
      <c r="AC654" s="1" t="s">
        <v>42</v>
      </c>
    </row>
    <row r="655" spans="1:29">
      <c r="A655" s="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c r="P655" s="1">
        <f t="shared" si="60"/>
        <v>22800</v>
      </c>
      <c r="Q655" s="1">
        <v>5</v>
      </c>
      <c r="R655" s="1">
        <f t="shared" si="61"/>
        <v>1140</v>
      </c>
      <c r="S655" s="1">
        <f t="shared" si="62"/>
        <v>21660</v>
      </c>
      <c r="T655" s="1">
        <v>0.57999999999999996</v>
      </c>
      <c r="U655" s="1">
        <f t="shared" si="63"/>
        <v>12562.8</v>
      </c>
      <c r="V655" s="1">
        <f t="shared" si="64"/>
        <v>9097.2000000000007</v>
      </c>
      <c r="W655" s="4">
        <f t="shared" si="65"/>
        <v>0.42000000000000004</v>
      </c>
      <c r="X655" s="1" t="s">
        <v>65</v>
      </c>
      <c r="Y655" s="1" t="s">
        <v>57</v>
      </c>
      <c r="Z655" s="1" t="s">
        <v>22</v>
      </c>
      <c r="AA655" s="1"/>
      <c r="AB655" s="1"/>
      <c r="AC655" s="1" t="s">
        <v>93</v>
      </c>
    </row>
    <row r="656" spans="1:29">
      <c r="A656" s="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c r="P656" s="1">
        <f t="shared" si="60"/>
        <v>6880</v>
      </c>
      <c r="Q656" s="1">
        <v>30</v>
      </c>
      <c r="R656" s="1">
        <f t="shared" si="61"/>
        <v>2064</v>
      </c>
      <c r="S656" s="1">
        <f t="shared" si="62"/>
        <v>4816</v>
      </c>
      <c r="T656" s="1">
        <v>0.45</v>
      </c>
      <c r="U656" s="1">
        <f t="shared" si="63"/>
        <v>2167.2000000000003</v>
      </c>
      <c r="V656" s="1">
        <f t="shared" si="64"/>
        <v>2648.7999999999997</v>
      </c>
      <c r="W656" s="4">
        <f t="shared" si="65"/>
        <v>0.54999999999999993</v>
      </c>
      <c r="X656" s="1" t="s">
        <v>92</v>
      </c>
      <c r="Y656" s="1" t="s">
        <v>57</v>
      </c>
      <c r="Z656" s="1" t="s">
        <v>41</v>
      </c>
      <c r="AA656" s="2">
        <v>45859</v>
      </c>
      <c r="AB656" s="1">
        <v>5</v>
      </c>
      <c r="AC656" s="1" t="s">
        <v>42</v>
      </c>
    </row>
    <row r="657" spans="1:29">
      <c r="A657" s="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c r="P657" s="1">
        <f t="shared" si="60"/>
        <v>660</v>
      </c>
      <c r="Q657" s="1">
        <v>15</v>
      </c>
      <c r="R657" s="1">
        <f t="shared" si="61"/>
        <v>99</v>
      </c>
      <c r="S657" s="1">
        <f t="shared" si="62"/>
        <v>561</v>
      </c>
      <c r="T657" s="1">
        <v>0.62</v>
      </c>
      <c r="U657" s="1">
        <f t="shared" si="63"/>
        <v>347.82</v>
      </c>
      <c r="V657" s="1">
        <f t="shared" si="64"/>
        <v>213.18</v>
      </c>
      <c r="W657" s="4">
        <f t="shared" si="65"/>
        <v>0.38</v>
      </c>
      <c r="X657" s="1" t="s">
        <v>65</v>
      </c>
      <c r="Y657" s="1" t="s">
        <v>81</v>
      </c>
      <c r="Z657" s="1" t="s">
        <v>41</v>
      </c>
      <c r="AA657" s="2">
        <v>45860</v>
      </c>
      <c r="AB657" s="1">
        <v>5</v>
      </c>
      <c r="AC657" s="1" t="s">
        <v>42</v>
      </c>
    </row>
    <row r="658" spans="1:29">
      <c r="A658" s="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c r="P658" s="1">
        <f t="shared" si="60"/>
        <v>8910</v>
      </c>
      <c r="Q658" s="1">
        <v>10</v>
      </c>
      <c r="R658" s="1">
        <f t="shared" si="61"/>
        <v>891</v>
      </c>
      <c r="S658" s="1">
        <f t="shared" si="62"/>
        <v>8019</v>
      </c>
      <c r="T658" s="1">
        <v>0.52</v>
      </c>
      <c r="U658" s="1">
        <f t="shared" si="63"/>
        <v>4169.88</v>
      </c>
      <c r="V658" s="1">
        <f t="shared" si="64"/>
        <v>3849.12</v>
      </c>
      <c r="W658" s="4">
        <f t="shared" si="65"/>
        <v>0.48</v>
      </c>
      <c r="X658" s="1" t="s">
        <v>50</v>
      </c>
      <c r="Y658" s="1" t="s">
        <v>72</v>
      </c>
      <c r="Z658" s="1" t="s">
        <v>120</v>
      </c>
      <c r="AA658" s="1"/>
      <c r="AB658" s="1"/>
      <c r="AC658" s="1" t="s">
        <v>42</v>
      </c>
    </row>
    <row r="659" spans="1:29">
      <c r="A659" s="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c r="P659" s="1">
        <f t="shared" si="60"/>
        <v>4200</v>
      </c>
      <c r="Q659" s="1">
        <v>30</v>
      </c>
      <c r="R659" s="1">
        <f t="shared" si="61"/>
        <v>1260</v>
      </c>
      <c r="S659" s="1">
        <f t="shared" si="62"/>
        <v>2940</v>
      </c>
      <c r="T659" s="1">
        <v>0.47</v>
      </c>
      <c r="U659" s="1">
        <f t="shared" si="63"/>
        <v>1381.8</v>
      </c>
      <c r="V659" s="1">
        <f t="shared" si="64"/>
        <v>1558.2</v>
      </c>
      <c r="W659" s="4">
        <f t="shared" si="65"/>
        <v>0.53</v>
      </c>
      <c r="X659" s="1" t="s">
        <v>147</v>
      </c>
      <c r="Y659" s="1" t="s">
        <v>40</v>
      </c>
      <c r="Z659" s="1" t="s">
        <v>41</v>
      </c>
      <c r="AA659" s="2">
        <v>45857</v>
      </c>
      <c r="AB659" s="1">
        <v>5</v>
      </c>
      <c r="AC659" s="1" t="s">
        <v>42</v>
      </c>
    </row>
    <row r="660" spans="1:29">
      <c r="A660" s="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c r="P660" s="1">
        <f t="shared" si="60"/>
        <v>33720</v>
      </c>
      <c r="Q660" s="1">
        <v>5</v>
      </c>
      <c r="R660" s="1">
        <f t="shared" si="61"/>
        <v>1686</v>
      </c>
      <c r="S660" s="1">
        <f t="shared" si="62"/>
        <v>32034</v>
      </c>
      <c r="T660" s="1">
        <v>0.52</v>
      </c>
      <c r="U660" s="1">
        <f t="shared" si="63"/>
        <v>16657.68</v>
      </c>
      <c r="V660" s="1">
        <f t="shared" si="64"/>
        <v>15376.32</v>
      </c>
      <c r="W660" s="4">
        <f t="shared" si="65"/>
        <v>0.48</v>
      </c>
      <c r="X660" s="1" t="s">
        <v>50</v>
      </c>
      <c r="Y660" s="1" t="s">
        <v>81</v>
      </c>
      <c r="Z660" s="1" t="s">
        <v>120</v>
      </c>
      <c r="AA660" s="1"/>
      <c r="AB660" s="1"/>
      <c r="AC660" s="1" t="s">
        <v>42</v>
      </c>
    </row>
    <row r="661" spans="1:29">
      <c r="A661" s="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c r="P661" s="1">
        <f t="shared" si="60"/>
        <v>1530</v>
      </c>
      <c r="Q661" s="1">
        <v>30</v>
      </c>
      <c r="R661" s="1">
        <f t="shared" si="61"/>
        <v>459</v>
      </c>
      <c r="S661" s="1">
        <f t="shared" si="62"/>
        <v>1071</v>
      </c>
      <c r="T661" s="1">
        <v>0.5</v>
      </c>
      <c r="U661" s="1">
        <f t="shared" si="63"/>
        <v>535.5</v>
      </c>
      <c r="V661" s="1">
        <f t="shared" si="64"/>
        <v>535.5</v>
      </c>
      <c r="W661" s="4">
        <f t="shared" si="65"/>
        <v>0.5</v>
      </c>
      <c r="X661" s="1" t="s">
        <v>39</v>
      </c>
      <c r="Y661" s="1" t="s">
        <v>72</v>
      </c>
      <c r="Z661" s="1" t="s">
        <v>41</v>
      </c>
      <c r="AA661" s="2">
        <v>45857</v>
      </c>
      <c r="AB661" s="1">
        <v>4</v>
      </c>
      <c r="AC661" s="1" t="s">
        <v>42</v>
      </c>
    </row>
    <row r="662" spans="1:29">
      <c r="A662" s="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c r="P662" s="1">
        <f t="shared" si="60"/>
        <v>10160</v>
      </c>
      <c r="Q662" s="1">
        <v>10</v>
      </c>
      <c r="R662" s="1">
        <f t="shared" si="61"/>
        <v>1016</v>
      </c>
      <c r="S662" s="1">
        <f t="shared" si="62"/>
        <v>9144</v>
      </c>
      <c r="T662" s="1">
        <v>0.52</v>
      </c>
      <c r="U662" s="1">
        <f t="shared" si="63"/>
        <v>4754.88</v>
      </c>
      <c r="V662" s="1">
        <f t="shared" si="64"/>
        <v>4389.12</v>
      </c>
      <c r="W662" s="4">
        <f t="shared" si="65"/>
        <v>0.48</v>
      </c>
      <c r="X662" s="1" t="s">
        <v>56</v>
      </c>
      <c r="Y662" s="1" t="s">
        <v>81</v>
      </c>
      <c r="Z662" s="1" t="s">
        <v>41</v>
      </c>
      <c r="AA662" s="2">
        <v>45860</v>
      </c>
      <c r="AB662" s="1">
        <v>3</v>
      </c>
      <c r="AC662" s="1" t="s">
        <v>42</v>
      </c>
    </row>
    <row r="663" spans="1:29">
      <c r="A663" s="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c r="P663" s="1">
        <f t="shared" si="60"/>
        <v>1070</v>
      </c>
      <c r="Q663" s="1">
        <v>0</v>
      </c>
      <c r="R663" s="1">
        <f t="shared" si="61"/>
        <v>0</v>
      </c>
      <c r="S663" s="1">
        <f t="shared" si="62"/>
        <v>1070</v>
      </c>
      <c r="T663" s="1">
        <v>0.45</v>
      </c>
      <c r="U663" s="1">
        <f t="shared" si="63"/>
        <v>481.5</v>
      </c>
      <c r="V663" s="1">
        <f t="shared" si="64"/>
        <v>588.5</v>
      </c>
      <c r="W663" s="4">
        <f t="shared" si="65"/>
        <v>0.55000000000000004</v>
      </c>
      <c r="X663" s="1" t="s">
        <v>92</v>
      </c>
      <c r="Y663" s="1" t="s">
        <v>40</v>
      </c>
      <c r="Z663" s="1" t="s">
        <v>41</v>
      </c>
      <c r="AA663" s="2">
        <v>45861</v>
      </c>
      <c r="AB663" s="1">
        <v>5</v>
      </c>
      <c r="AC663" s="1" t="s">
        <v>42</v>
      </c>
    </row>
    <row r="664" spans="1:29">
      <c r="A664" s="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c r="P664" s="1">
        <f t="shared" si="60"/>
        <v>58300</v>
      </c>
      <c r="Q664" s="1">
        <v>10</v>
      </c>
      <c r="R664" s="1">
        <f t="shared" si="61"/>
        <v>5830</v>
      </c>
      <c r="S664" s="1">
        <f t="shared" si="62"/>
        <v>52470</v>
      </c>
      <c r="T664" s="1">
        <v>0.57999999999999996</v>
      </c>
      <c r="U664" s="1">
        <f t="shared" si="63"/>
        <v>30432.6</v>
      </c>
      <c r="V664" s="1">
        <f t="shared" si="64"/>
        <v>22037.4</v>
      </c>
      <c r="W664" s="4">
        <f t="shared" si="65"/>
        <v>0.42000000000000004</v>
      </c>
      <c r="X664" s="1" t="s">
        <v>92</v>
      </c>
      <c r="Y664" s="1" t="s">
        <v>57</v>
      </c>
      <c r="Z664" s="1" t="s">
        <v>41</v>
      </c>
      <c r="AA664" s="2">
        <v>45862</v>
      </c>
      <c r="AB664" s="1">
        <v>3</v>
      </c>
      <c r="AC664" s="1" t="s">
        <v>42</v>
      </c>
    </row>
    <row r="665" spans="1:29">
      <c r="A665" s="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c r="P665" s="1">
        <f t="shared" si="60"/>
        <v>28080</v>
      </c>
      <c r="Q665" s="1">
        <v>5</v>
      </c>
      <c r="R665" s="1">
        <f t="shared" si="61"/>
        <v>1404</v>
      </c>
      <c r="S665" s="1">
        <f t="shared" si="62"/>
        <v>26676</v>
      </c>
      <c r="T665" s="1">
        <v>0.52</v>
      </c>
      <c r="U665" s="1">
        <f t="shared" si="63"/>
        <v>13871.52</v>
      </c>
      <c r="V665" s="1">
        <f t="shared" si="64"/>
        <v>12804.48</v>
      </c>
      <c r="W665" s="4">
        <f t="shared" si="65"/>
        <v>0.48</v>
      </c>
      <c r="X665" s="1" t="s">
        <v>65</v>
      </c>
      <c r="Y665" s="1" t="s">
        <v>40</v>
      </c>
      <c r="Z665" s="1" t="s">
        <v>41</v>
      </c>
      <c r="AA665" s="2">
        <v>45862</v>
      </c>
      <c r="AB665" s="1">
        <v>4</v>
      </c>
      <c r="AC665" s="1" t="s">
        <v>42</v>
      </c>
    </row>
    <row r="666" spans="1:29">
      <c r="A666" s="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c r="P666" s="1">
        <f t="shared" si="60"/>
        <v>4880</v>
      </c>
      <c r="Q666" s="1">
        <v>25</v>
      </c>
      <c r="R666" s="1">
        <f t="shared" si="61"/>
        <v>1220</v>
      </c>
      <c r="S666" s="1">
        <f t="shared" si="62"/>
        <v>3660</v>
      </c>
      <c r="T666" s="1">
        <v>0.35</v>
      </c>
      <c r="U666" s="1">
        <f t="shared" si="63"/>
        <v>1281</v>
      </c>
      <c r="V666" s="1">
        <f t="shared" si="64"/>
        <v>2379</v>
      </c>
      <c r="W666" s="4">
        <f t="shared" si="65"/>
        <v>0.65</v>
      </c>
      <c r="X666" s="1" t="s">
        <v>39</v>
      </c>
      <c r="Y666" s="1" t="s">
        <v>81</v>
      </c>
      <c r="Z666" s="1" t="s">
        <v>66</v>
      </c>
      <c r="AA666" s="1"/>
      <c r="AB666" s="1"/>
      <c r="AC666" s="1" t="s">
        <v>42</v>
      </c>
    </row>
    <row r="667" spans="1:29">
      <c r="A667" s="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c r="P667" s="1">
        <f t="shared" si="60"/>
        <v>4050</v>
      </c>
      <c r="Q667" s="1">
        <v>0</v>
      </c>
      <c r="R667" s="1">
        <f t="shared" si="61"/>
        <v>0</v>
      </c>
      <c r="S667" s="1">
        <f t="shared" si="62"/>
        <v>4050</v>
      </c>
      <c r="T667" s="1">
        <v>0.62</v>
      </c>
      <c r="U667" s="1">
        <f t="shared" si="63"/>
        <v>2511</v>
      </c>
      <c r="V667" s="1">
        <f t="shared" si="64"/>
        <v>1539</v>
      </c>
      <c r="W667" s="4">
        <f t="shared" si="65"/>
        <v>0.38</v>
      </c>
      <c r="X667" s="1" t="s">
        <v>147</v>
      </c>
      <c r="Y667" s="1" t="s">
        <v>81</v>
      </c>
      <c r="Z667" s="1" t="s">
        <v>51</v>
      </c>
      <c r="AA667" s="2">
        <v>45859</v>
      </c>
      <c r="AB667" s="1"/>
      <c r="AC667" s="1" t="s">
        <v>42</v>
      </c>
    </row>
    <row r="668" spans="1:29">
      <c r="A668" s="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c r="P668" s="1">
        <f t="shared" si="60"/>
        <v>6060</v>
      </c>
      <c r="Q668" s="1">
        <v>0</v>
      </c>
      <c r="R668" s="1">
        <f t="shared" si="61"/>
        <v>0</v>
      </c>
      <c r="S668" s="1">
        <f t="shared" si="62"/>
        <v>6060</v>
      </c>
      <c r="T668" s="1">
        <v>0.45</v>
      </c>
      <c r="U668" s="1">
        <f t="shared" si="63"/>
        <v>2727</v>
      </c>
      <c r="V668" s="1">
        <f t="shared" si="64"/>
        <v>3333</v>
      </c>
      <c r="W668" s="4">
        <f t="shared" si="65"/>
        <v>0.55000000000000004</v>
      </c>
      <c r="X668" s="1" t="s">
        <v>92</v>
      </c>
      <c r="Y668" s="1" t="s">
        <v>81</v>
      </c>
      <c r="Z668" s="1" t="s">
        <v>41</v>
      </c>
      <c r="AA668" s="2">
        <v>45861</v>
      </c>
      <c r="AB668" s="1">
        <v>3</v>
      </c>
      <c r="AC668" s="1" t="s">
        <v>42</v>
      </c>
    </row>
    <row r="669" spans="1:29">
      <c r="A669" s="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c r="P669" s="1">
        <f t="shared" si="60"/>
        <v>560</v>
      </c>
      <c r="Q669" s="1">
        <v>10</v>
      </c>
      <c r="R669" s="1">
        <f t="shared" si="61"/>
        <v>56</v>
      </c>
      <c r="S669" s="1">
        <f t="shared" si="62"/>
        <v>504</v>
      </c>
      <c r="T669" s="1">
        <v>0.52</v>
      </c>
      <c r="U669" s="1">
        <f t="shared" si="63"/>
        <v>262.08</v>
      </c>
      <c r="V669" s="1">
        <f t="shared" si="64"/>
        <v>241.92000000000002</v>
      </c>
      <c r="W669" s="4">
        <f t="shared" si="65"/>
        <v>0.48000000000000004</v>
      </c>
      <c r="X669" s="1" t="s">
        <v>50</v>
      </c>
      <c r="Y669" s="1" t="s">
        <v>72</v>
      </c>
      <c r="Z669" s="1" t="s">
        <v>22</v>
      </c>
      <c r="AA669" s="1"/>
      <c r="AB669" s="1"/>
      <c r="AC669" s="1" t="s">
        <v>93</v>
      </c>
    </row>
    <row r="670" spans="1:29">
      <c r="A670" s="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c r="P670" s="1">
        <f t="shared" si="60"/>
        <v>61320</v>
      </c>
      <c r="Q670" s="1">
        <v>20</v>
      </c>
      <c r="R670" s="1">
        <f t="shared" si="61"/>
        <v>12264</v>
      </c>
      <c r="S670" s="1">
        <f t="shared" si="62"/>
        <v>49056</v>
      </c>
      <c r="T670" s="1">
        <v>0.57999999999999996</v>
      </c>
      <c r="U670" s="1">
        <f t="shared" si="63"/>
        <v>28452.48</v>
      </c>
      <c r="V670" s="1">
        <f t="shared" si="64"/>
        <v>20603.52</v>
      </c>
      <c r="W670" s="4">
        <f t="shared" si="65"/>
        <v>0.42</v>
      </c>
      <c r="X670" s="1" t="s">
        <v>50</v>
      </c>
      <c r="Y670" s="1" t="s">
        <v>81</v>
      </c>
      <c r="Z670" s="1" t="s">
        <v>41</v>
      </c>
      <c r="AA670" s="2">
        <v>45861</v>
      </c>
      <c r="AB670" s="1">
        <v>5</v>
      </c>
      <c r="AC670" s="1" t="s">
        <v>42</v>
      </c>
    </row>
    <row r="671" spans="1:29">
      <c r="A671" s="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c r="P671" s="1">
        <f t="shared" si="60"/>
        <v>2140</v>
      </c>
      <c r="Q671" s="1">
        <v>0</v>
      </c>
      <c r="R671" s="1">
        <f t="shared" si="61"/>
        <v>0</v>
      </c>
      <c r="S671" s="1">
        <f t="shared" si="62"/>
        <v>2140</v>
      </c>
      <c r="T671" s="1">
        <v>0.47</v>
      </c>
      <c r="U671" s="1">
        <f t="shared" si="63"/>
        <v>1005.8</v>
      </c>
      <c r="V671" s="1">
        <f t="shared" si="64"/>
        <v>1134.2</v>
      </c>
      <c r="W671" s="4">
        <f t="shared" si="65"/>
        <v>0.53</v>
      </c>
      <c r="X671" s="1" t="s">
        <v>50</v>
      </c>
      <c r="Y671" s="1" t="s">
        <v>57</v>
      </c>
      <c r="Z671" s="1" t="s">
        <v>66</v>
      </c>
      <c r="AA671" s="1"/>
      <c r="AB671" s="1"/>
      <c r="AC671" s="1" t="s">
        <v>42</v>
      </c>
    </row>
    <row r="672" spans="1:29">
      <c r="A672" s="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c r="P672" s="1">
        <f t="shared" si="60"/>
        <v>3120</v>
      </c>
      <c r="Q672" s="1">
        <v>0</v>
      </c>
      <c r="R672" s="1">
        <f t="shared" si="61"/>
        <v>0</v>
      </c>
      <c r="S672" s="1">
        <f t="shared" si="62"/>
        <v>3120</v>
      </c>
      <c r="T672" s="1">
        <v>0.35</v>
      </c>
      <c r="U672" s="1">
        <f t="shared" si="63"/>
        <v>1092</v>
      </c>
      <c r="V672" s="1">
        <f t="shared" si="64"/>
        <v>2028</v>
      </c>
      <c r="W672" s="4">
        <f t="shared" si="65"/>
        <v>0.65</v>
      </c>
      <c r="X672" s="1" t="s">
        <v>65</v>
      </c>
      <c r="Y672" s="1" t="s">
        <v>72</v>
      </c>
      <c r="Z672" s="1" t="s">
        <v>22</v>
      </c>
      <c r="AA672" s="1"/>
      <c r="AB672" s="1"/>
      <c r="AC672" s="1" t="s">
        <v>93</v>
      </c>
    </row>
    <row r="673" spans="1:29">
      <c r="A673" s="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c r="P673" s="1">
        <f t="shared" si="60"/>
        <v>16860</v>
      </c>
      <c r="Q673" s="1">
        <v>10</v>
      </c>
      <c r="R673" s="1">
        <f t="shared" si="61"/>
        <v>1686</v>
      </c>
      <c r="S673" s="1">
        <f t="shared" si="62"/>
        <v>15174</v>
      </c>
      <c r="T673" s="1">
        <v>0.5</v>
      </c>
      <c r="U673" s="1">
        <f t="shared" si="63"/>
        <v>7587</v>
      </c>
      <c r="V673" s="1">
        <f t="shared" si="64"/>
        <v>7587</v>
      </c>
      <c r="W673" s="4">
        <f t="shared" si="65"/>
        <v>0.5</v>
      </c>
      <c r="X673" s="1" t="s">
        <v>65</v>
      </c>
      <c r="Y673" s="1" t="s">
        <v>40</v>
      </c>
      <c r="Z673" s="1" t="s">
        <v>66</v>
      </c>
      <c r="AA673" s="1"/>
      <c r="AB673" s="1"/>
      <c r="AC673" s="1" t="s">
        <v>42</v>
      </c>
    </row>
    <row r="674" spans="1:29">
      <c r="A674" s="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c r="P674" s="1">
        <f t="shared" si="60"/>
        <v>8850</v>
      </c>
      <c r="Q674" s="1">
        <v>0</v>
      </c>
      <c r="R674" s="1">
        <f t="shared" si="61"/>
        <v>0</v>
      </c>
      <c r="S674" s="1">
        <f t="shared" si="62"/>
        <v>8850</v>
      </c>
      <c r="T674" s="1">
        <v>0.45</v>
      </c>
      <c r="U674" s="1">
        <f t="shared" si="63"/>
        <v>3982.5</v>
      </c>
      <c r="V674" s="1">
        <f t="shared" si="64"/>
        <v>4867.5</v>
      </c>
      <c r="W674" s="4">
        <f t="shared" si="65"/>
        <v>0.55000000000000004</v>
      </c>
      <c r="X674" s="1" t="s">
        <v>56</v>
      </c>
      <c r="Y674" s="1" t="s">
        <v>57</v>
      </c>
      <c r="Z674" s="1" t="s">
        <v>51</v>
      </c>
      <c r="AA674" s="2">
        <v>45863</v>
      </c>
      <c r="AB674" s="1"/>
      <c r="AC674" s="1" t="s">
        <v>42</v>
      </c>
    </row>
    <row r="675" spans="1:29">
      <c r="A675" s="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c r="P675" s="1">
        <f t="shared" si="60"/>
        <v>79290</v>
      </c>
      <c r="Q675" s="1">
        <v>10</v>
      </c>
      <c r="R675" s="1">
        <f t="shared" si="61"/>
        <v>7929</v>
      </c>
      <c r="S675" s="1">
        <f t="shared" si="62"/>
        <v>71361</v>
      </c>
      <c r="T675" s="1">
        <v>0.57999999999999996</v>
      </c>
      <c r="U675" s="1">
        <f t="shared" si="63"/>
        <v>41389.379999999997</v>
      </c>
      <c r="V675" s="1">
        <f t="shared" si="64"/>
        <v>29971.620000000003</v>
      </c>
      <c r="W675" s="4">
        <f t="shared" si="65"/>
        <v>0.42000000000000004</v>
      </c>
      <c r="X675" s="1" t="s">
        <v>147</v>
      </c>
      <c r="Y675" s="1" t="s">
        <v>81</v>
      </c>
      <c r="Z675" s="1" t="s">
        <v>22</v>
      </c>
      <c r="AA675" s="1"/>
      <c r="AB675" s="1"/>
      <c r="AC675" s="1" t="s">
        <v>93</v>
      </c>
    </row>
    <row r="676" spans="1:29">
      <c r="A676" s="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c r="P676" s="1">
        <f t="shared" si="60"/>
        <v>17520</v>
      </c>
      <c r="Q676" s="1">
        <v>0</v>
      </c>
      <c r="R676" s="1">
        <f t="shared" si="61"/>
        <v>0</v>
      </c>
      <c r="S676" s="1">
        <f t="shared" si="62"/>
        <v>17520</v>
      </c>
      <c r="T676" s="1">
        <v>0.48</v>
      </c>
      <c r="U676" s="1">
        <f t="shared" si="63"/>
        <v>8409.6</v>
      </c>
      <c r="V676" s="1">
        <f t="shared" si="64"/>
        <v>9110.4</v>
      </c>
      <c r="W676" s="4">
        <f t="shared" si="65"/>
        <v>0.52</v>
      </c>
      <c r="X676" s="1" t="s">
        <v>39</v>
      </c>
      <c r="Y676" s="1" t="s">
        <v>72</v>
      </c>
      <c r="Z676" s="1" t="s">
        <v>66</v>
      </c>
      <c r="AA676" s="1"/>
      <c r="AB676" s="1"/>
      <c r="AC676" s="1" t="s">
        <v>42</v>
      </c>
    </row>
    <row r="677" spans="1:29">
      <c r="A677" s="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c r="P677" s="1">
        <f t="shared" si="60"/>
        <v>18400</v>
      </c>
      <c r="Q677" s="1">
        <v>10</v>
      </c>
      <c r="R677" s="1">
        <f t="shared" si="61"/>
        <v>1840</v>
      </c>
      <c r="S677" s="1">
        <f t="shared" si="62"/>
        <v>16560</v>
      </c>
      <c r="T677" s="1">
        <v>0.5</v>
      </c>
      <c r="U677" s="1">
        <f t="shared" si="63"/>
        <v>8280</v>
      </c>
      <c r="V677" s="1">
        <f t="shared" si="64"/>
        <v>8280</v>
      </c>
      <c r="W677" s="4">
        <f t="shared" si="65"/>
        <v>0.5</v>
      </c>
      <c r="X677" s="1" t="s">
        <v>92</v>
      </c>
      <c r="Y677" s="1" t="s">
        <v>40</v>
      </c>
      <c r="Z677" s="1" t="s">
        <v>41</v>
      </c>
      <c r="AA677" s="2">
        <v>45864</v>
      </c>
      <c r="AB677" s="1">
        <v>4</v>
      </c>
      <c r="AC677" s="1" t="s">
        <v>42</v>
      </c>
    </row>
    <row r="678" spans="1:29">
      <c r="A678" s="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c r="P678" s="1">
        <f t="shared" si="60"/>
        <v>2150</v>
      </c>
      <c r="Q678" s="1">
        <v>25</v>
      </c>
      <c r="R678" s="1">
        <f t="shared" si="61"/>
        <v>537.5</v>
      </c>
      <c r="S678" s="1">
        <f t="shared" si="62"/>
        <v>1612.5</v>
      </c>
      <c r="T678" s="1">
        <v>0.35</v>
      </c>
      <c r="U678" s="1">
        <f t="shared" si="63"/>
        <v>564.375</v>
      </c>
      <c r="V678" s="1">
        <f t="shared" si="64"/>
        <v>1048.125</v>
      </c>
      <c r="W678" s="4">
        <f t="shared" si="65"/>
        <v>0.65</v>
      </c>
      <c r="X678" s="1" t="s">
        <v>65</v>
      </c>
      <c r="Y678" s="1" t="s">
        <v>81</v>
      </c>
      <c r="Z678" s="1" t="s">
        <v>41</v>
      </c>
      <c r="AA678" s="2">
        <v>45865</v>
      </c>
      <c r="AB678" s="1">
        <v>3</v>
      </c>
      <c r="AC678" s="1" t="s">
        <v>42</v>
      </c>
    </row>
    <row r="679" spans="1:29">
      <c r="A679" s="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c r="P679" s="1">
        <f t="shared" si="60"/>
        <v>1740</v>
      </c>
      <c r="Q679" s="1">
        <v>20</v>
      </c>
      <c r="R679" s="1">
        <f t="shared" si="61"/>
        <v>348</v>
      </c>
      <c r="S679" s="1">
        <f t="shared" si="62"/>
        <v>1392</v>
      </c>
      <c r="T679" s="1">
        <v>0.48</v>
      </c>
      <c r="U679" s="1">
        <f t="shared" si="63"/>
        <v>668.16</v>
      </c>
      <c r="V679" s="1">
        <f t="shared" si="64"/>
        <v>723.84</v>
      </c>
      <c r="W679" s="4">
        <f t="shared" si="65"/>
        <v>0.52</v>
      </c>
      <c r="X679" s="1" t="s">
        <v>147</v>
      </c>
      <c r="Y679" s="1" t="s">
        <v>72</v>
      </c>
      <c r="Z679" s="1" t="s">
        <v>41</v>
      </c>
      <c r="AA679" s="2">
        <v>45864</v>
      </c>
      <c r="AB679" s="1">
        <v>5</v>
      </c>
      <c r="AC679" s="1" t="s">
        <v>42</v>
      </c>
    </row>
    <row r="680" spans="1:29">
      <c r="A680" s="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c r="P680" s="1">
        <f t="shared" si="60"/>
        <v>26640</v>
      </c>
      <c r="Q680" s="1">
        <v>30</v>
      </c>
      <c r="R680" s="1">
        <f t="shared" si="61"/>
        <v>7992</v>
      </c>
      <c r="S680" s="1">
        <f t="shared" si="62"/>
        <v>18648</v>
      </c>
      <c r="T680" s="1">
        <v>0.48</v>
      </c>
      <c r="U680" s="1">
        <f t="shared" si="63"/>
        <v>8951.0399999999991</v>
      </c>
      <c r="V680" s="1">
        <f t="shared" si="64"/>
        <v>9696.9600000000009</v>
      </c>
      <c r="W680" s="4">
        <f t="shared" si="65"/>
        <v>0.52</v>
      </c>
      <c r="X680" s="1" t="s">
        <v>104</v>
      </c>
      <c r="Y680" s="1" t="s">
        <v>57</v>
      </c>
      <c r="Z680" s="1" t="s">
        <v>41</v>
      </c>
      <c r="AA680" s="2">
        <v>45867</v>
      </c>
      <c r="AB680" s="1">
        <v>4</v>
      </c>
      <c r="AC680" s="1" t="s">
        <v>42</v>
      </c>
    </row>
    <row r="681" spans="1:29">
      <c r="A681" s="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c r="P681" s="1">
        <f t="shared" si="60"/>
        <v>1440</v>
      </c>
      <c r="Q681" s="1">
        <v>0</v>
      </c>
      <c r="R681" s="1">
        <f t="shared" si="61"/>
        <v>0</v>
      </c>
      <c r="S681" s="1">
        <f t="shared" si="62"/>
        <v>1440</v>
      </c>
      <c r="T681" s="1">
        <v>0.62</v>
      </c>
      <c r="U681" s="1">
        <f t="shared" si="63"/>
        <v>892.8</v>
      </c>
      <c r="V681" s="1">
        <f t="shared" si="64"/>
        <v>547.20000000000005</v>
      </c>
      <c r="W681" s="4">
        <f t="shared" si="65"/>
        <v>0.38</v>
      </c>
      <c r="X681" s="1" t="s">
        <v>56</v>
      </c>
      <c r="Y681" s="1" t="s">
        <v>81</v>
      </c>
      <c r="Z681" s="1" t="s">
        <v>66</v>
      </c>
      <c r="AA681" s="1"/>
      <c r="AB681" s="1"/>
      <c r="AC681" s="1" t="s">
        <v>42</v>
      </c>
    </row>
    <row r="682" spans="1:29">
      <c r="A682" s="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c r="P682" s="1">
        <f t="shared" si="60"/>
        <v>18400</v>
      </c>
      <c r="Q682" s="1">
        <v>15</v>
      </c>
      <c r="R682" s="1">
        <f t="shared" si="61"/>
        <v>2760</v>
      </c>
      <c r="S682" s="1">
        <f t="shared" si="62"/>
        <v>15640</v>
      </c>
      <c r="T682" s="1">
        <v>0.45</v>
      </c>
      <c r="U682" s="1">
        <f t="shared" si="63"/>
        <v>7038</v>
      </c>
      <c r="V682" s="1">
        <f t="shared" si="64"/>
        <v>8602</v>
      </c>
      <c r="W682" s="4">
        <f t="shared" si="65"/>
        <v>0.55000000000000004</v>
      </c>
      <c r="X682" s="1" t="s">
        <v>39</v>
      </c>
      <c r="Y682" s="1" t="s">
        <v>40</v>
      </c>
      <c r="Z682" s="1" t="s">
        <v>66</v>
      </c>
      <c r="AA682" s="1"/>
      <c r="AB682" s="1"/>
      <c r="AC682" s="1" t="s">
        <v>42</v>
      </c>
    </row>
    <row r="683" spans="1:29">
      <c r="A683" s="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c r="P683" s="1">
        <f t="shared" si="60"/>
        <v>1240</v>
      </c>
      <c r="Q683" s="1">
        <v>10</v>
      </c>
      <c r="R683" s="1">
        <f t="shared" si="61"/>
        <v>124</v>
      </c>
      <c r="S683" s="1">
        <f t="shared" si="62"/>
        <v>1116</v>
      </c>
      <c r="T683" s="1">
        <v>0.35</v>
      </c>
      <c r="U683" s="1">
        <f t="shared" si="63"/>
        <v>390.59999999999997</v>
      </c>
      <c r="V683" s="1">
        <f t="shared" si="64"/>
        <v>725.40000000000009</v>
      </c>
      <c r="W683" s="4">
        <f t="shared" si="65"/>
        <v>0.65000000000000013</v>
      </c>
      <c r="X683" s="1" t="s">
        <v>65</v>
      </c>
      <c r="Y683" s="1" t="s">
        <v>81</v>
      </c>
      <c r="Z683" s="1" t="s">
        <v>66</v>
      </c>
      <c r="AA683" s="1"/>
      <c r="AB683" s="1"/>
      <c r="AC683" s="1" t="s">
        <v>42</v>
      </c>
    </row>
    <row r="684" spans="1:29">
      <c r="A684" s="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c r="P684" s="1">
        <f t="shared" si="60"/>
        <v>7520</v>
      </c>
      <c r="Q684" s="1">
        <v>0</v>
      </c>
      <c r="R684" s="1">
        <f t="shared" si="61"/>
        <v>0</v>
      </c>
      <c r="S684" s="1">
        <f t="shared" si="62"/>
        <v>7520</v>
      </c>
      <c r="T684" s="1">
        <v>0.45</v>
      </c>
      <c r="U684" s="1">
        <f t="shared" si="63"/>
        <v>3384</v>
      </c>
      <c r="V684" s="1">
        <f t="shared" si="64"/>
        <v>4136</v>
      </c>
      <c r="W684" s="4">
        <f t="shared" si="65"/>
        <v>0.55000000000000004</v>
      </c>
      <c r="X684" s="1" t="s">
        <v>39</v>
      </c>
      <c r="Y684" s="1" t="s">
        <v>72</v>
      </c>
      <c r="Z684" s="1" t="s">
        <v>41</v>
      </c>
      <c r="AA684" s="2">
        <v>45864</v>
      </c>
      <c r="AB684" s="1">
        <v>3</v>
      </c>
      <c r="AC684" s="1" t="s">
        <v>42</v>
      </c>
    </row>
    <row r="685" spans="1:29">
      <c r="A685" s="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c r="P685" s="1">
        <f t="shared" si="60"/>
        <v>104840</v>
      </c>
      <c r="Q685" s="1">
        <v>25</v>
      </c>
      <c r="R685" s="1">
        <f t="shared" si="61"/>
        <v>26210</v>
      </c>
      <c r="S685" s="1">
        <f t="shared" si="62"/>
        <v>78630</v>
      </c>
      <c r="T685" s="1">
        <v>0.57999999999999996</v>
      </c>
      <c r="U685" s="1">
        <f t="shared" si="63"/>
        <v>45605.399999999994</v>
      </c>
      <c r="V685" s="1">
        <f t="shared" si="64"/>
        <v>33024.600000000006</v>
      </c>
      <c r="W685" s="4">
        <f t="shared" si="65"/>
        <v>0.4200000000000001</v>
      </c>
      <c r="X685" s="1" t="s">
        <v>147</v>
      </c>
      <c r="Y685" s="1" t="s">
        <v>40</v>
      </c>
      <c r="Z685" s="1" t="s">
        <v>41</v>
      </c>
      <c r="AA685" s="2">
        <v>45870</v>
      </c>
      <c r="AB685" s="1">
        <v>5</v>
      </c>
      <c r="AC685" s="1" t="s">
        <v>42</v>
      </c>
    </row>
    <row r="686" spans="1:29">
      <c r="A686" s="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c r="P686" s="1">
        <f t="shared" si="60"/>
        <v>9120</v>
      </c>
      <c r="Q686" s="1">
        <v>0</v>
      </c>
      <c r="R686" s="1">
        <f t="shared" si="61"/>
        <v>0</v>
      </c>
      <c r="S686" s="1">
        <f t="shared" si="62"/>
        <v>9120</v>
      </c>
      <c r="T686" s="1">
        <v>0.45</v>
      </c>
      <c r="U686" s="1">
        <f t="shared" si="63"/>
        <v>4104</v>
      </c>
      <c r="V686" s="1">
        <f t="shared" si="64"/>
        <v>5016</v>
      </c>
      <c r="W686" s="4">
        <f t="shared" si="65"/>
        <v>0.55000000000000004</v>
      </c>
      <c r="X686" s="1" t="s">
        <v>50</v>
      </c>
      <c r="Y686" s="1" t="s">
        <v>72</v>
      </c>
      <c r="Z686" s="1" t="s">
        <v>22</v>
      </c>
      <c r="AA686" s="1"/>
      <c r="AB686" s="1"/>
      <c r="AC686" s="1" t="s">
        <v>93</v>
      </c>
    </row>
    <row r="687" spans="1:29">
      <c r="A687" s="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c r="P687" s="1">
        <f t="shared" si="60"/>
        <v>3440</v>
      </c>
      <c r="Q687" s="1">
        <v>0</v>
      </c>
      <c r="R687" s="1">
        <f t="shared" si="61"/>
        <v>0</v>
      </c>
      <c r="S687" s="1">
        <f t="shared" si="62"/>
        <v>3440</v>
      </c>
      <c r="T687" s="1">
        <v>0.47</v>
      </c>
      <c r="U687" s="1">
        <f t="shared" si="63"/>
        <v>1616.8</v>
      </c>
      <c r="V687" s="1">
        <f t="shared" si="64"/>
        <v>1823.2</v>
      </c>
      <c r="W687" s="4">
        <f t="shared" si="65"/>
        <v>0.53</v>
      </c>
      <c r="X687" s="1" t="s">
        <v>56</v>
      </c>
      <c r="Y687" s="1" t="s">
        <v>40</v>
      </c>
      <c r="Z687" s="1" t="s">
        <v>66</v>
      </c>
      <c r="AA687" s="1"/>
      <c r="AB687" s="1"/>
      <c r="AC687" s="1" t="s">
        <v>42</v>
      </c>
    </row>
    <row r="688" spans="1:29">
      <c r="A688" s="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c r="P688" s="1">
        <f t="shared" si="60"/>
        <v>19920</v>
      </c>
      <c r="Q688" s="1">
        <v>25</v>
      </c>
      <c r="R688" s="1">
        <f t="shared" si="61"/>
        <v>4980</v>
      </c>
      <c r="S688" s="1">
        <f t="shared" si="62"/>
        <v>14940</v>
      </c>
      <c r="T688" s="1">
        <v>0.48</v>
      </c>
      <c r="U688" s="1">
        <f t="shared" si="63"/>
        <v>7171.2</v>
      </c>
      <c r="V688" s="1">
        <f t="shared" si="64"/>
        <v>7768.8</v>
      </c>
      <c r="W688" s="4">
        <f t="shared" si="65"/>
        <v>0.52</v>
      </c>
      <c r="X688" s="1" t="s">
        <v>92</v>
      </c>
      <c r="Y688" s="1" t="s">
        <v>81</v>
      </c>
      <c r="Z688" s="1" t="s">
        <v>41</v>
      </c>
      <c r="AA688" s="2">
        <v>45867</v>
      </c>
      <c r="AB688" s="1">
        <v>4</v>
      </c>
      <c r="AC688" s="1" t="s">
        <v>42</v>
      </c>
    </row>
    <row r="689" spans="1:29">
      <c r="A689" s="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c r="P689" s="1">
        <f t="shared" si="60"/>
        <v>2550</v>
      </c>
      <c r="Q689" s="1">
        <v>0</v>
      </c>
      <c r="R689" s="1">
        <f t="shared" si="61"/>
        <v>0</v>
      </c>
      <c r="S689" s="1">
        <f t="shared" si="62"/>
        <v>2550</v>
      </c>
      <c r="T689" s="1">
        <v>0.62</v>
      </c>
      <c r="U689" s="1">
        <f t="shared" si="63"/>
        <v>1581</v>
      </c>
      <c r="V689" s="1">
        <f t="shared" si="64"/>
        <v>969</v>
      </c>
      <c r="W689" s="4">
        <f t="shared" si="65"/>
        <v>0.38</v>
      </c>
      <c r="X689" s="1" t="s">
        <v>147</v>
      </c>
      <c r="Y689" s="1" t="s">
        <v>57</v>
      </c>
      <c r="Z689" s="1" t="s">
        <v>41</v>
      </c>
      <c r="AA689" s="2">
        <v>45867</v>
      </c>
      <c r="AB689" s="1">
        <v>3</v>
      </c>
      <c r="AC689" s="1" t="s">
        <v>42</v>
      </c>
    </row>
    <row r="690" spans="1:29">
      <c r="A690" s="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c r="P690" s="1">
        <f t="shared" si="60"/>
        <v>31100</v>
      </c>
      <c r="Q690" s="1">
        <v>30</v>
      </c>
      <c r="R690" s="1">
        <f t="shared" si="61"/>
        <v>9330</v>
      </c>
      <c r="S690" s="1">
        <f t="shared" si="62"/>
        <v>21770</v>
      </c>
      <c r="T690" s="1">
        <v>0.48</v>
      </c>
      <c r="U690" s="1">
        <f t="shared" si="63"/>
        <v>10449.6</v>
      </c>
      <c r="V690" s="1">
        <f t="shared" si="64"/>
        <v>11320.4</v>
      </c>
      <c r="W690" s="4">
        <f t="shared" si="65"/>
        <v>0.52</v>
      </c>
      <c r="X690" s="1" t="s">
        <v>56</v>
      </c>
      <c r="Y690" s="1" t="s">
        <v>81</v>
      </c>
      <c r="Z690" s="1" t="s">
        <v>51</v>
      </c>
      <c r="AA690" s="2">
        <v>45865</v>
      </c>
      <c r="AB690" s="1"/>
      <c r="AC690" s="1" t="s">
        <v>42</v>
      </c>
    </row>
    <row r="691" spans="1:29">
      <c r="A691" s="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c r="P691" s="1">
        <f t="shared" si="60"/>
        <v>850</v>
      </c>
      <c r="Q691" s="1">
        <v>0</v>
      </c>
      <c r="R691" s="1">
        <f t="shared" si="61"/>
        <v>0</v>
      </c>
      <c r="S691" s="1">
        <f t="shared" si="62"/>
        <v>850</v>
      </c>
      <c r="T691" s="1">
        <v>0.48</v>
      </c>
      <c r="U691" s="1">
        <f t="shared" si="63"/>
        <v>408</v>
      </c>
      <c r="V691" s="1">
        <f t="shared" si="64"/>
        <v>442</v>
      </c>
      <c r="W691" s="4">
        <f t="shared" si="65"/>
        <v>0.52</v>
      </c>
      <c r="X691" s="1" t="s">
        <v>104</v>
      </c>
      <c r="Y691" s="1" t="s">
        <v>40</v>
      </c>
      <c r="Z691" s="1" t="s">
        <v>66</v>
      </c>
      <c r="AA691" s="1"/>
      <c r="AB691" s="1"/>
      <c r="AC691" s="1" t="s">
        <v>42</v>
      </c>
    </row>
    <row r="692" spans="1:29">
      <c r="A692" s="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c r="P692" s="1">
        <f t="shared" si="60"/>
        <v>4480</v>
      </c>
      <c r="Q692" s="1">
        <v>25</v>
      </c>
      <c r="R692" s="1">
        <f t="shared" si="61"/>
        <v>1120</v>
      </c>
      <c r="S692" s="1">
        <f t="shared" si="62"/>
        <v>3360</v>
      </c>
      <c r="T692" s="1">
        <v>0.35</v>
      </c>
      <c r="U692" s="1">
        <f t="shared" si="63"/>
        <v>1176</v>
      </c>
      <c r="V692" s="1">
        <f t="shared" si="64"/>
        <v>2184</v>
      </c>
      <c r="W692" s="4">
        <f t="shared" si="65"/>
        <v>0.65</v>
      </c>
      <c r="X692" s="1" t="s">
        <v>56</v>
      </c>
      <c r="Y692" s="1" t="s">
        <v>81</v>
      </c>
      <c r="Z692" s="1" t="s">
        <v>41</v>
      </c>
      <c r="AA692" s="2">
        <v>45871</v>
      </c>
      <c r="AB692" s="1">
        <v>4</v>
      </c>
      <c r="AC692" s="1" t="s">
        <v>42</v>
      </c>
    </row>
    <row r="693" spans="1:29">
      <c r="A693" s="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c r="P693" s="1">
        <f t="shared" si="60"/>
        <v>108000</v>
      </c>
      <c r="Q693" s="1">
        <v>20</v>
      </c>
      <c r="R693" s="1">
        <f t="shared" si="61"/>
        <v>21600</v>
      </c>
      <c r="S693" s="1">
        <f t="shared" si="62"/>
        <v>86400</v>
      </c>
      <c r="T693" s="1">
        <v>0.57999999999999996</v>
      </c>
      <c r="U693" s="1">
        <f t="shared" si="63"/>
        <v>50112</v>
      </c>
      <c r="V693" s="1">
        <f t="shared" si="64"/>
        <v>36288</v>
      </c>
      <c r="W693" s="4">
        <f t="shared" si="65"/>
        <v>0.42</v>
      </c>
      <c r="X693" s="1" t="s">
        <v>50</v>
      </c>
      <c r="Y693" s="1" t="s">
        <v>40</v>
      </c>
      <c r="Z693" s="1" t="s">
        <v>120</v>
      </c>
      <c r="AA693" s="1"/>
      <c r="AB693" s="1"/>
      <c r="AC693" s="1" t="s">
        <v>42</v>
      </c>
    </row>
    <row r="694" spans="1:29">
      <c r="A694" s="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c r="P694" s="1">
        <f t="shared" si="60"/>
        <v>4200</v>
      </c>
      <c r="Q694" s="1">
        <v>30</v>
      </c>
      <c r="R694" s="1">
        <f t="shared" si="61"/>
        <v>1260</v>
      </c>
      <c r="S694" s="1">
        <f t="shared" si="62"/>
        <v>2940</v>
      </c>
      <c r="T694" s="1">
        <v>0.35</v>
      </c>
      <c r="U694" s="1">
        <f t="shared" si="63"/>
        <v>1029</v>
      </c>
      <c r="V694" s="1">
        <f t="shared" si="64"/>
        <v>1911</v>
      </c>
      <c r="W694" s="4">
        <f t="shared" si="65"/>
        <v>0.65</v>
      </c>
      <c r="X694" s="1" t="s">
        <v>147</v>
      </c>
      <c r="Y694" s="1" t="s">
        <v>40</v>
      </c>
      <c r="Z694" s="1" t="s">
        <v>41</v>
      </c>
      <c r="AA694" s="2">
        <v>45869</v>
      </c>
      <c r="AB694" s="1">
        <v>4</v>
      </c>
      <c r="AC694" s="1" t="s">
        <v>42</v>
      </c>
    </row>
    <row r="695" spans="1:29">
      <c r="A695" s="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c r="P695" s="1">
        <f t="shared" si="60"/>
        <v>940</v>
      </c>
      <c r="Q695" s="1">
        <v>15</v>
      </c>
      <c r="R695" s="1">
        <f t="shared" si="61"/>
        <v>141</v>
      </c>
      <c r="S695" s="1">
        <f t="shared" si="62"/>
        <v>799</v>
      </c>
      <c r="T695" s="1">
        <v>0.5</v>
      </c>
      <c r="U695" s="1">
        <f t="shared" si="63"/>
        <v>399.5</v>
      </c>
      <c r="V695" s="1">
        <f t="shared" si="64"/>
        <v>399.5</v>
      </c>
      <c r="W695" s="4">
        <f t="shared" si="65"/>
        <v>0.5</v>
      </c>
      <c r="X695" s="1" t="s">
        <v>56</v>
      </c>
      <c r="Y695" s="1" t="s">
        <v>81</v>
      </c>
      <c r="Z695" s="1" t="s">
        <v>41</v>
      </c>
      <c r="AA695" s="2">
        <v>45869</v>
      </c>
      <c r="AB695" s="1">
        <v>5</v>
      </c>
      <c r="AC695" s="1" t="s">
        <v>42</v>
      </c>
    </row>
    <row r="696" spans="1:29">
      <c r="A696" s="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c r="P696" s="1">
        <f t="shared" si="60"/>
        <v>8400</v>
      </c>
      <c r="Q696" s="1">
        <v>15</v>
      </c>
      <c r="R696" s="1">
        <f t="shared" si="61"/>
        <v>1260</v>
      </c>
      <c r="S696" s="1">
        <f t="shared" si="62"/>
        <v>7140</v>
      </c>
      <c r="T696" s="1">
        <v>0.45</v>
      </c>
      <c r="U696" s="1">
        <f t="shared" si="63"/>
        <v>3213</v>
      </c>
      <c r="V696" s="1">
        <f t="shared" si="64"/>
        <v>3927</v>
      </c>
      <c r="W696" s="4">
        <f t="shared" si="65"/>
        <v>0.55000000000000004</v>
      </c>
      <c r="X696" s="1" t="s">
        <v>56</v>
      </c>
      <c r="Y696" s="1" t="s">
        <v>40</v>
      </c>
      <c r="Z696" s="1" t="s">
        <v>41</v>
      </c>
      <c r="AA696" s="2">
        <v>45869</v>
      </c>
      <c r="AB696" s="1">
        <v>5</v>
      </c>
      <c r="AC696" s="1" t="s">
        <v>42</v>
      </c>
    </row>
    <row r="697" spans="1:29">
      <c r="A697" s="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c r="P697" s="1">
        <f t="shared" si="60"/>
        <v>257200</v>
      </c>
      <c r="Q697" s="1">
        <v>0</v>
      </c>
      <c r="R697" s="1">
        <f t="shared" si="61"/>
        <v>0</v>
      </c>
      <c r="S697" s="1">
        <f t="shared" si="62"/>
        <v>257200</v>
      </c>
      <c r="T697" s="1">
        <v>0.57999999999999996</v>
      </c>
      <c r="U697" s="1">
        <f t="shared" si="63"/>
        <v>149176</v>
      </c>
      <c r="V697" s="1">
        <f t="shared" si="64"/>
        <v>108024</v>
      </c>
      <c r="W697" s="4">
        <f t="shared" si="65"/>
        <v>0.42</v>
      </c>
      <c r="X697" s="1" t="s">
        <v>104</v>
      </c>
      <c r="Y697" s="1" t="s">
        <v>40</v>
      </c>
      <c r="Z697" s="1" t="s">
        <v>41</v>
      </c>
      <c r="AA697" s="2">
        <v>45874</v>
      </c>
      <c r="AB697" s="1">
        <v>5</v>
      </c>
      <c r="AC697" s="1" t="s">
        <v>42</v>
      </c>
    </row>
    <row r="698" spans="1:29">
      <c r="A698" s="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c r="P698" s="1">
        <f t="shared" si="60"/>
        <v>8120</v>
      </c>
      <c r="Q698" s="1">
        <v>5</v>
      </c>
      <c r="R698" s="1">
        <f t="shared" si="61"/>
        <v>406</v>
      </c>
      <c r="S698" s="1">
        <f t="shared" si="62"/>
        <v>7714</v>
      </c>
      <c r="T698" s="1">
        <v>0.5</v>
      </c>
      <c r="U698" s="1">
        <f t="shared" si="63"/>
        <v>3857</v>
      </c>
      <c r="V698" s="1">
        <f t="shared" si="64"/>
        <v>3857</v>
      </c>
      <c r="W698" s="4">
        <f t="shared" si="65"/>
        <v>0.5</v>
      </c>
      <c r="X698" s="1" t="s">
        <v>56</v>
      </c>
      <c r="Y698" s="1" t="s">
        <v>57</v>
      </c>
      <c r="Z698" s="1" t="s">
        <v>41</v>
      </c>
      <c r="AA698" s="2">
        <v>45870</v>
      </c>
      <c r="AB698" s="1">
        <v>5</v>
      </c>
      <c r="AC698" s="1" t="s">
        <v>42</v>
      </c>
    </row>
    <row r="699" spans="1:29">
      <c r="A699" s="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c r="P699" s="1">
        <f t="shared" si="60"/>
        <v>10560</v>
      </c>
      <c r="Q699" s="1">
        <v>30</v>
      </c>
      <c r="R699" s="1">
        <f t="shared" si="61"/>
        <v>3168</v>
      </c>
      <c r="S699" s="1">
        <f t="shared" si="62"/>
        <v>7392</v>
      </c>
      <c r="T699" s="1">
        <v>0.47</v>
      </c>
      <c r="U699" s="1">
        <f t="shared" si="63"/>
        <v>3474.24</v>
      </c>
      <c r="V699" s="1">
        <f t="shared" si="64"/>
        <v>3917.76</v>
      </c>
      <c r="W699" s="4">
        <f t="shared" si="65"/>
        <v>0.53</v>
      </c>
      <c r="X699" s="1" t="s">
        <v>56</v>
      </c>
      <c r="Y699" s="1" t="s">
        <v>72</v>
      </c>
      <c r="Z699" s="1" t="s">
        <v>66</v>
      </c>
      <c r="AA699" s="1"/>
      <c r="AB699" s="1"/>
      <c r="AC699" s="1" t="s">
        <v>42</v>
      </c>
    </row>
    <row r="700" spans="1:29">
      <c r="A700" s="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c r="P700" s="1">
        <f t="shared" si="60"/>
        <v>10140</v>
      </c>
      <c r="Q700" s="1">
        <v>0</v>
      </c>
      <c r="R700" s="1">
        <f t="shared" si="61"/>
        <v>0</v>
      </c>
      <c r="S700" s="1">
        <f t="shared" si="62"/>
        <v>10140</v>
      </c>
      <c r="T700" s="1">
        <v>0.48</v>
      </c>
      <c r="U700" s="1">
        <f t="shared" si="63"/>
        <v>4867.2</v>
      </c>
      <c r="V700" s="1">
        <f t="shared" si="64"/>
        <v>5272.8</v>
      </c>
      <c r="W700" s="4">
        <f t="shared" si="65"/>
        <v>0.52</v>
      </c>
      <c r="X700" s="1" t="s">
        <v>104</v>
      </c>
      <c r="Y700" s="1" t="s">
        <v>81</v>
      </c>
      <c r="Z700" s="1" t="s">
        <v>41</v>
      </c>
      <c r="AA700" s="2">
        <v>45872</v>
      </c>
      <c r="AB700" s="1">
        <v>5</v>
      </c>
      <c r="AC700" s="1" t="s">
        <v>42</v>
      </c>
    </row>
    <row r="701" spans="1:29">
      <c r="A701" s="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c r="P701" s="1">
        <f t="shared" si="60"/>
        <v>40080</v>
      </c>
      <c r="Q701" s="1">
        <v>30</v>
      </c>
      <c r="R701" s="1">
        <f t="shared" si="61"/>
        <v>12024</v>
      </c>
      <c r="S701" s="1">
        <f t="shared" si="62"/>
        <v>28056</v>
      </c>
      <c r="T701" s="1">
        <v>0.52</v>
      </c>
      <c r="U701" s="1">
        <f t="shared" si="63"/>
        <v>14589.12</v>
      </c>
      <c r="V701" s="1">
        <f t="shared" si="64"/>
        <v>13466.88</v>
      </c>
      <c r="W701" s="4">
        <f t="shared" si="65"/>
        <v>0.48</v>
      </c>
      <c r="X701" s="1" t="s">
        <v>50</v>
      </c>
      <c r="Y701" s="1" t="s">
        <v>40</v>
      </c>
      <c r="Z701" s="1" t="s">
        <v>120</v>
      </c>
      <c r="AA701" s="1"/>
      <c r="AB701" s="1"/>
      <c r="AC701" s="1" t="s">
        <v>42</v>
      </c>
    </row>
    <row r="702" spans="1:29">
      <c r="A702" s="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c r="P702" s="1">
        <f t="shared" si="60"/>
        <v>27100</v>
      </c>
      <c r="Q702" s="1">
        <v>20</v>
      </c>
      <c r="R702" s="1">
        <f t="shared" si="61"/>
        <v>5420</v>
      </c>
      <c r="S702" s="1">
        <f t="shared" si="62"/>
        <v>21680</v>
      </c>
      <c r="T702" s="1">
        <v>0.47</v>
      </c>
      <c r="U702" s="1">
        <f t="shared" si="63"/>
        <v>10189.599999999999</v>
      </c>
      <c r="V702" s="1">
        <f t="shared" si="64"/>
        <v>11490.400000000001</v>
      </c>
      <c r="W702" s="4">
        <f t="shared" si="65"/>
        <v>0.53</v>
      </c>
      <c r="X702" s="1" t="s">
        <v>56</v>
      </c>
      <c r="Y702" s="1" t="s">
        <v>81</v>
      </c>
      <c r="Z702" s="1" t="s">
        <v>66</v>
      </c>
      <c r="AA702" s="1"/>
      <c r="AB702" s="1"/>
      <c r="AC702" s="1" t="s">
        <v>42</v>
      </c>
    </row>
    <row r="703" spans="1:29">
      <c r="A703" s="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c r="P703" s="1">
        <f t="shared" si="60"/>
        <v>20070</v>
      </c>
      <c r="Q703" s="1">
        <v>10</v>
      </c>
      <c r="R703" s="1">
        <f t="shared" si="61"/>
        <v>2007</v>
      </c>
      <c r="S703" s="1">
        <f t="shared" si="62"/>
        <v>18063</v>
      </c>
      <c r="T703" s="1">
        <v>0.57999999999999996</v>
      </c>
      <c r="U703" s="1">
        <f t="shared" si="63"/>
        <v>10476.539999999999</v>
      </c>
      <c r="V703" s="1">
        <f t="shared" si="64"/>
        <v>7586.4600000000009</v>
      </c>
      <c r="W703" s="4">
        <f t="shared" si="65"/>
        <v>0.42000000000000004</v>
      </c>
      <c r="X703" s="1" t="s">
        <v>104</v>
      </c>
      <c r="Y703" s="1" t="s">
        <v>72</v>
      </c>
      <c r="Z703" s="1" t="s">
        <v>51</v>
      </c>
      <c r="AA703" s="2">
        <v>45871</v>
      </c>
      <c r="AB703" s="1"/>
      <c r="AC703" s="1" t="s">
        <v>42</v>
      </c>
    </row>
    <row r="704" spans="1:29">
      <c r="A704" s="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c r="P704" s="1">
        <f t="shared" si="60"/>
        <v>3240</v>
      </c>
      <c r="Q704" s="1">
        <v>30</v>
      </c>
      <c r="R704" s="1">
        <f t="shared" si="61"/>
        <v>972</v>
      </c>
      <c r="S704" s="1">
        <f t="shared" si="62"/>
        <v>2268</v>
      </c>
      <c r="T704" s="1">
        <v>0.35</v>
      </c>
      <c r="U704" s="1">
        <f t="shared" si="63"/>
        <v>793.8</v>
      </c>
      <c r="V704" s="1">
        <f t="shared" si="64"/>
        <v>1474.2</v>
      </c>
      <c r="W704" s="4">
        <f t="shared" si="65"/>
        <v>0.65</v>
      </c>
      <c r="X704" s="1" t="s">
        <v>65</v>
      </c>
      <c r="Y704" s="1" t="s">
        <v>57</v>
      </c>
      <c r="Z704" s="1" t="s">
        <v>41</v>
      </c>
      <c r="AA704" s="2">
        <v>45877</v>
      </c>
      <c r="AB704" s="1">
        <v>4</v>
      </c>
      <c r="AC704" s="1" t="s">
        <v>42</v>
      </c>
    </row>
    <row r="705" spans="1:29">
      <c r="A705" s="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c r="P705" s="1">
        <f t="shared" si="60"/>
        <v>12400</v>
      </c>
      <c r="Q705" s="1">
        <v>10</v>
      </c>
      <c r="R705" s="1">
        <f t="shared" si="61"/>
        <v>1240</v>
      </c>
      <c r="S705" s="1">
        <f t="shared" si="62"/>
        <v>11160</v>
      </c>
      <c r="T705" s="1">
        <v>0.48</v>
      </c>
      <c r="U705" s="1">
        <f t="shared" si="63"/>
        <v>5356.8</v>
      </c>
      <c r="V705" s="1">
        <f t="shared" si="64"/>
        <v>5803.2</v>
      </c>
      <c r="W705" s="4">
        <f t="shared" si="65"/>
        <v>0.52</v>
      </c>
      <c r="X705" s="1" t="s">
        <v>65</v>
      </c>
      <c r="Y705" s="1" t="s">
        <v>57</v>
      </c>
      <c r="Z705" s="1" t="s">
        <v>51</v>
      </c>
      <c r="AA705" s="2">
        <v>45875</v>
      </c>
      <c r="AB705" s="1"/>
      <c r="AC705" s="1" t="s">
        <v>42</v>
      </c>
    </row>
    <row r="706" spans="1:29">
      <c r="A706" s="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c r="P706" s="1">
        <f t="shared" si="60"/>
        <v>34530</v>
      </c>
      <c r="Q706" s="1">
        <v>30</v>
      </c>
      <c r="R706" s="1">
        <f t="shared" si="61"/>
        <v>10359</v>
      </c>
      <c r="S706" s="1">
        <f t="shared" si="62"/>
        <v>24171</v>
      </c>
      <c r="T706" s="1">
        <v>0.52</v>
      </c>
      <c r="U706" s="1">
        <f t="shared" si="63"/>
        <v>12568.92</v>
      </c>
      <c r="V706" s="1">
        <f t="shared" si="64"/>
        <v>11602.08</v>
      </c>
      <c r="W706" s="4">
        <f t="shared" si="65"/>
        <v>0.48</v>
      </c>
      <c r="X706" s="1" t="s">
        <v>56</v>
      </c>
      <c r="Y706" s="1" t="s">
        <v>72</v>
      </c>
      <c r="Z706" s="1" t="s">
        <v>66</v>
      </c>
      <c r="AA706" s="1"/>
      <c r="AB706" s="1"/>
      <c r="AC706" s="1" t="s">
        <v>42</v>
      </c>
    </row>
    <row r="707" spans="1:29">
      <c r="A707" s="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c r="P707" s="1">
        <f t="shared" ref="P707:P770" si="66">PRODUCT(N707,O707)</f>
        <v>620</v>
      </c>
      <c r="Q707" s="1">
        <v>10</v>
      </c>
      <c r="R707" s="1">
        <f t="shared" ref="R707:R770" si="67">P707*(Q707/100)</f>
        <v>62</v>
      </c>
      <c r="S707" s="1">
        <f t="shared" ref="S707:S770" si="68">P707-R707</f>
        <v>558</v>
      </c>
      <c r="T707" s="1">
        <v>0.62</v>
      </c>
      <c r="U707" s="1">
        <f t="shared" ref="U707:U770" si="69">S707*T707</f>
        <v>345.96</v>
      </c>
      <c r="V707" s="1">
        <f t="shared" ref="V707:V770" si="70">S707-U707</f>
        <v>212.04000000000002</v>
      </c>
      <c r="W707" s="4">
        <f t="shared" ref="W707:W770" si="71">(V707/S707)</f>
        <v>0.38000000000000006</v>
      </c>
      <c r="X707" s="1" t="s">
        <v>147</v>
      </c>
      <c r="Y707" s="1" t="s">
        <v>72</v>
      </c>
      <c r="Z707" s="1" t="s">
        <v>66</v>
      </c>
      <c r="AA707" s="1"/>
      <c r="AB707" s="1"/>
      <c r="AC707" s="1" t="s">
        <v>42</v>
      </c>
    </row>
    <row r="708" spans="1:29">
      <c r="A708" s="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c r="P708" s="1">
        <f t="shared" si="66"/>
        <v>23540</v>
      </c>
      <c r="Q708" s="1">
        <v>0</v>
      </c>
      <c r="R708" s="1">
        <f t="shared" si="67"/>
        <v>0</v>
      </c>
      <c r="S708" s="1">
        <f t="shared" si="68"/>
        <v>23540</v>
      </c>
      <c r="T708" s="1">
        <v>0.52</v>
      </c>
      <c r="U708" s="1">
        <f t="shared" si="69"/>
        <v>12240.800000000001</v>
      </c>
      <c r="V708" s="1">
        <f t="shared" si="70"/>
        <v>11299.199999999999</v>
      </c>
      <c r="W708" s="4">
        <f t="shared" si="71"/>
        <v>0.47999999999999993</v>
      </c>
      <c r="X708" s="1" t="s">
        <v>147</v>
      </c>
      <c r="Y708" s="1" t="s">
        <v>81</v>
      </c>
      <c r="Z708" s="1" t="s">
        <v>41</v>
      </c>
      <c r="AA708" s="2">
        <v>45878</v>
      </c>
      <c r="AB708" s="1">
        <v>4</v>
      </c>
      <c r="AC708" s="1" t="s">
        <v>42</v>
      </c>
    </row>
    <row r="709" spans="1:29">
      <c r="A709" s="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c r="P709" s="1">
        <f t="shared" si="66"/>
        <v>440</v>
      </c>
      <c r="Q709" s="1">
        <v>0</v>
      </c>
      <c r="R709" s="1">
        <f t="shared" si="67"/>
        <v>0</v>
      </c>
      <c r="S709" s="1">
        <f t="shared" si="68"/>
        <v>440</v>
      </c>
      <c r="T709" s="1">
        <v>0.62</v>
      </c>
      <c r="U709" s="1">
        <f t="shared" si="69"/>
        <v>272.8</v>
      </c>
      <c r="V709" s="1">
        <f t="shared" si="70"/>
        <v>167.2</v>
      </c>
      <c r="W709" s="4">
        <f t="shared" si="71"/>
        <v>0.37999999999999995</v>
      </c>
      <c r="X709" s="1" t="s">
        <v>104</v>
      </c>
      <c r="Y709" s="1" t="s">
        <v>40</v>
      </c>
      <c r="Z709" s="1" t="s">
        <v>22</v>
      </c>
      <c r="AA709" s="1"/>
      <c r="AB709" s="1"/>
      <c r="AC709" s="1" t="s">
        <v>93</v>
      </c>
    </row>
    <row r="710" spans="1:29">
      <c r="A710" s="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c r="P710" s="1">
        <f t="shared" si="66"/>
        <v>10590</v>
      </c>
      <c r="Q710" s="1">
        <v>15</v>
      </c>
      <c r="R710" s="1">
        <f t="shared" si="67"/>
        <v>1588.5</v>
      </c>
      <c r="S710" s="1">
        <f t="shared" si="68"/>
        <v>9001.5</v>
      </c>
      <c r="T710" s="1">
        <v>0.45</v>
      </c>
      <c r="U710" s="1">
        <f t="shared" si="69"/>
        <v>4050.6750000000002</v>
      </c>
      <c r="V710" s="1">
        <f t="shared" si="70"/>
        <v>4950.8249999999998</v>
      </c>
      <c r="W710" s="4">
        <f t="shared" si="71"/>
        <v>0.54999999999999993</v>
      </c>
      <c r="X710" s="1" t="s">
        <v>104</v>
      </c>
      <c r="Y710" s="1" t="s">
        <v>57</v>
      </c>
      <c r="Z710" s="1" t="s">
        <v>41</v>
      </c>
      <c r="AA710" s="2">
        <v>45872</v>
      </c>
      <c r="AB710" s="1">
        <v>3</v>
      </c>
      <c r="AC710" s="1" t="s">
        <v>42</v>
      </c>
    </row>
    <row r="711" spans="1:29">
      <c r="A711" s="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c r="P711" s="1">
        <f t="shared" si="66"/>
        <v>720</v>
      </c>
      <c r="Q711" s="1">
        <v>0</v>
      </c>
      <c r="R711" s="1">
        <f t="shared" si="67"/>
        <v>0</v>
      </c>
      <c r="S711" s="1">
        <f t="shared" si="68"/>
        <v>720</v>
      </c>
      <c r="T711" s="1">
        <v>0.62</v>
      </c>
      <c r="U711" s="1">
        <f t="shared" si="69"/>
        <v>446.4</v>
      </c>
      <c r="V711" s="1">
        <f t="shared" si="70"/>
        <v>273.60000000000002</v>
      </c>
      <c r="W711" s="4">
        <f t="shared" si="71"/>
        <v>0.38</v>
      </c>
      <c r="X711" s="1" t="s">
        <v>50</v>
      </c>
      <c r="Y711" s="1" t="s">
        <v>40</v>
      </c>
      <c r="Z711" s="1" t="s">
        <v>41</v>
      </c>
      <c r="AA711" s="2">
        <v>45874</v>
      </c>
      <c r="AB711" s="1">
        <v>5</v>
      </c>
      <c r="AC711" s="1" t="s">
        <v>42</v>
      </c>
    </row>
    <row r="712" spans="1:29">
      <c r="A712" s="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c r="P712" s="1">
        <f t="shared" si="66"/>
        <v>21360</v>
      </c>
      <c r="Q712" s="1">
        <v>10</v>
      </c>
      <c r="R712" s="1">
        <f t="shared" si="67"/>
        <v>2136</v>
      </c>
      <c r="S712" s="1">
        <f t="shared" si="68"/>
        <v>19224</v>
      </c>
      <c r="T712" s="1">
        <v>0.48</v>
      </c>
      <c r="U712" s="1">
        <f t="shared" si="69"/>
        <v>9227.52</v>
      </c>
      <c r="V712" s="1">
        <f t="shared" si="70"/>
        <v>9996.48</v>
      </c>
      <c r="W712" s="4">
        <f t="shared" si="71"/>
        <v>0.52</v>
      </c>
      <c r="X712" s="1" t="s">
        <v>92</v>
      </c>
      <c r="Y712" s="1" t="s">
        <v>57</v>
      </c>
      <c r="Z712" s="1" t="s">
        <v>22</v>
      </c>
      <c r="AA712" s="1"/>
      <c r="AB712" s="1"/>
      <c r="AC712" s="1" t="s">
        <v>93</v>
      </c>
    </row>
    <row r="713" spans="1:29">
      <c r="A713" s="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c r="P713" s="1">
        <f t="shared" si="66"/>
        <v>18000</v>
      </c>
      <c r="Q713" s="1">
        <v>0</v>
      </c>
      <c r="R713" s="1">
        <f t="shared" si="67"/>
        <v>0</v>
      </c>
      <c r="S713" s="1">
        <f t="shared" si="68"/>
        <v>18000</v>
      </c>
      <c r="T713" s="1">
        <v>0.52</v>
      </c>
      <c r="U713" s="1">
        <f t="shared" si="69"/>
        <v>9360</v>
      </c>
      <c r="V713" s="1">
        <f t="shared" si="70"/>
        <v>8640</v>
      </c>
      <c r="W713" s="4">
        <f t="shared" si="71"/>
        <v>0.48</v>
      </c>
      <c r="X713" s="1" t="s">
        <v>92</v>
      </c>
      <c r="Y713" s="1" t="s">
        <v>57</v>
      </c>
      <c r="Z713" s="1" t="s">
        <v>51</v>
      </c>
      <c r="AA713" s="2">
        <v>45873</v>
      </c>
      <c r="AB713" s="1"/>
      <c r="AC713" s="1" t="s">
        <v>42</v>
      </c>
    </row>
    <row r="714" spans="1:29">
      <c r="A714" s="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c r="P714" s="1">
        <f t="shared" si="66"/>
        <v>23740</v>
      </c>
      <c r="Q714" s="1">
        <v>20</v>
      </c>
      <c r="R714" s="1">
        <f t="shared" si="67"/>
        <v>4748</v>
      </c>
      <c r="S714" s="1">
        <f t="shared" si="68"/>
        <v>18992</v>
      </c>
      <c r="T714" s="1">
        <v>0.52</v>
      </c>
      <c r="U714" s="1">
        <f t="shared" si="69"/>
        <v>9875.84</v>
      </c>
      <c r="V714" s="1">
        <f t="shared" si="70"/>
        <v>9116.16</v>
      </c>
      <c r="W714" s="4">
        <f t="shared" si="71"/>
        <v>0.48</v>
      </c>
      <c r="X714" s="1" t="s">
        <v>65</v>
      </c>
      <c r="Y714" s="1" t="s">
        <v>57</v>
      </c>
      <c r="Z714" s="1" t="s">
        <v>51</v>
      </c>
      <c r="AA714" s="2">
        <v>45875</v>
      </c>
      <c r="AB714" s="1"/>
      <c r="AC714" s="1" t="s">
        <v>42</v>
      </c>
    </row>
    <row r="715" spans="1:29">
      <c r="A715" s="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c r="P715" s="1">
        <f t="shared" si="66"/>
        <v>420</v>
      </c>
      <c r="Q715" s="1">
        <v>0</v>
      </c>
      <c r="R715" s="1">
        <f t="shared" si="67"/>
        <v>0</v>
      </c>
      <c r="S715" s="1">
        <f t="shared" si="68"/>
        <v>420</v>
      </c>
      <c r="T715" s="1">
        <v>0.45</v>
      </c>
      <c r="U715" s="1">
        <f t="shared" si="69"/>
        <v>189</v>
      </c>
      <c r="V715" s="1">
        <f t="shared" si="70"/>
        <v>231</v>
      </c>
      <c r="W715" s="4">
        <f t="shared" si="71"/>
        <v>0.55000000000000004</v>
      </c>
      <c r="X715" s="1" t="s">
        <v>92</v>
      </c>
      <c r="Y715" s="1" t="s">
        <v>57</v>
      </c>
      <c r="Z715" s="1" t="s">
        <v>22</v>
      </c>
      <c r="AA715" s="1"/>
      <c r="AB715" s="1"/>
      <c r="AC715" s="1" t="s">
        <v>93</v>
      </c>
    </row>
    <row r="716" spans="1:29">
      <c r="A716" s="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c r="P716" s="1">
        <f t="shared" si="66"/>
        <v>1100</v>
      </c>
      <c r="Q716" s="1">
        <v>5</v>
      </c>
      <c r="R716" s="1">
        <f t="shared" si="67"/>
        <v>55</v>
      </c>
      <c r="S716" s="1">
        <f t="shared" si="68"/>
        <v>1045</v>
      </c>
      <c r="T716" s="1">
        <v>0.62</v>
      </c>
      <c r="U716" s="1">
        <f t="shared" si="69"/>
        <v>647.9</v>
      </c>
      <c r="V716" s="1">
        <f t="shared" si="70"/>
        <v>397.1</v>
      </c>
      <c r="W716" s="4">
        <f t="shared" si="71"/>
        <v>0.38</v>
      </c>
      <c r="X716" s="1" t="s">
        <v>39</v>
      </c>
      <c r="Y716" s="1" t="s">
        <v>57</v>
      </c>
      <c r="Z716" s="1" t="s">
        <v>41</v>
      </c>
      <c r="AA716" s="2">
        <v>45880</v>
      </c>
      <c r="AB716" s="1">
        <v>3</v>
      </c>
      <c r="AC716" s="1" t="s">
        <v>42</v>
      </c>
    </row>
    <row r="717" spans="1:29">
      <c r="A717" s="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c r="P717" s="1">
        <f t="shared" si="66"/>
        <v>3020</v>
      </c>
      <c r="Q717" s="1">
        <v>20</v>
      </c>
      <c r="R717" s="1">
        <f t="shared" si="67"/>
        <v>604</v>
      </c>
      <c r="S717" s="1">
        <f t="shared" si="68"/>
        <v>2416</v>
      </c>
      <c r="T717" s="1">
        <v>0.45</v>
      </c>
      <c r="U717" s="1">
        <f t="shared" si="69"/>
        <v>1087.2</v>
      </c>
      <c r="V717" s="1">
        <f t="shared" si="70"/>
        <v>1328.8</v>
      </c>
      <c r="W717" s="4">
        <f t="shared" si="71"/>
        <v>0.54999999999999993</v>
      </c>
      <c r="X717" s="1" t="s">
        <v>147</v>
      </c>
      <c r="Y717" s="1" t="s">
        <v>72</v>
      </c>
      <c r="Z717" s="1" t="s">
        <v>41</v>
      </c>
      <c r="AA717" s="2">
        <v>45874</v>
      </c>
      <c r="AB717" s="1">
        <v>5</v>
      </c>
      <c r="AC717" s="1" t="s">
        <v>42</v>
      </c>
    </row>
    <row r="718" spans="1:29">
      <c r="A718" s="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c r="P718" s="1">
        <f t="shared" si="66"/>
        <v>2260</v>
      </c>
      <c r="Q718" s="1">
        <v>30</v>
      </c>
      <c r="R718" s="1">
        <f t="shared" si="67"/>
        <v>678</v>
      </c>
      <c r="S718" s="1">
        <f t="shared" si="68"/>
        <v>1582</v>
      </c>
      <c r="T718" s="1">
        <v>0.35</v>
      </c>
      <c r="U718" s="1">
        <f t="shared" si="69"/>
        <v>553.69999999999993</v>
      </c>
      <c r="V718" s="1">
        <f t="shared" si="70"/>
        <v>1028.3000000000002</v>
      </c>
      <c r="W718" s="4">
        <f t="shared" si="71"/>
        <v>0.65000000000000013</v>
      </c>
      <c r="X718" s="1" t="s">
        <v>147</v>
      </c>
      <c r="Y718" s="1" t="s">
        <v>57</v>
      </c>
      <c r="Z718" s="1" t="s">
        <v>51</v>
      </c>
      <c r="AA718" s="2">
        <v>45878</v>
      </c>
      <c r="AB718" s="1"/>
      <c r="AC718" s="1" t="s">
        <v>42</v>
      </c>
    </row>
    <row r="719" spans="1:29">
      <c r="A719" s="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c r="P719" s="1">
        <f t="shared" si="66"/>
        <v>1810</v>
      </c>
      <c r="Q719" s="1">
        <v>0</v>
      </c>
      <c r="R719" s="1">
        <f t="shared" si="67"/>
        <v>0</v>
      </c>
      <c r="S719" s="1">
        <f t="shared" si="68"/>
        <v>1810</v>
      </c>
      <c r="T719" s="1">
        <v>0.45</v>
      </c>
      <c r="U719" s="1">
        <f t="shared" si="69"/>
        <v>814.5</v>
      </c>
      <c r="V719" s="1">
        <f t="shared" si="70"/>
        <v>995.5</v>
      </c>
      <c r="W719" s="4">
        <f t="shared" si="71"/>
        <v>0.55000000000000004</v>
      </c>
      <c r="X719" s="1" t="s">
        <v>50</v>
      </c>
      <c r="Y719" s="1" t="s">
        <v>57</v>
      </c>
      <c r="Z719" s="1" t="s">
        <v>41</v>
      </c>
      <c r="AA719" s="2">
        <v>45875</v>
      </c>
      <c r="AB719" s="1">
        <v>3</v>
      </c>
      <c r="AC719" s="1" t="s">
        <v>42</v>
      </c>
    </row>
    <row r="720" spans="1:29">
      <c r="A720" s="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c r="P720" s="1">
        <f t="shared" si="66"/>
        <v>54550</v>
      </c>
      <c r="Q720" s="1">
        <v>0</v>
      </c>
      <c r="R720" s="1">
        <f t="shared" si="67"/>
        <v>0</v>
      </c>
      <c r="S720" s="1">
        <f t="shared" si="68"/>
        <v>54550</v>
      </c>
      <c r="T720" s="1">
        <v>0.52</v>
      </c>
      <c r="U720" s="1">
        <f t="shared" si="69"/>
        <v>28366</v>
      </c>
      <c r="V720" s="1">
        <f t="shared" si="70"/>
        <v>26184</v>
      </c>
      <c r="W720" s="4">
        <f t="shared" si="71"/>
        <v>0.48</v>
      </c>
      <c r="X720" s="1" t="s">
        <v>56</v>
      </c>
      <c r="Y720" s="1" t="s">
        <v>72</v>
      </c>
      <c r="Z720" s="1" t="s">
        <v>66</v>
      </c>
      <c r="AA720" s="1"/>
      <c r="AB720" s="1"/>
      <c r="AC720" s="1" t="s">
        <v>42</v>
      </c>
    </row>
    <row r="721" spans="1:29">
      <c r="A721" s="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c r="P721" s="1">
        <f t="shared" si="66"/>
        <v>3480</v>
      </c>
      <c r="Q721" s="1">
        <v>15</v>
      </c>
      <c r="R721" s="1">
        <f t="shared" si="67"/>
        <v>522</v>
      </c>
      <c r="S721" s="1">
        <f t="shared" si="68"/>
        <v>2958</v>
      </c>
      <c r="T721" s="1">
        <v>0.62</v>
      </c>
      <c r="U721" s="1">
        <f t="shared" si="69"/>
        <v>1833.96</v>
      </c>
      <c r="V721" s="1">
        <f t="shared" si="70"/>
        <v>1124.04</v>
      </c>
      <c r="W721" s="4">
        <f t="shared" si="71"/>
        <v>0.38</v>
      </c>
      <c r="X721" s="1" t="s">
        <v>104</v>
      </c>
      <c r="Y721" s="1" t="s">
        <v>57</v>
      </c>
      <c r="Z721" s="1" t="s">
        <v>41</v>
      </c>
      <c r="AA721" s="2">
        <v>45879</v>
      </c>
      <c r="AB721" s="1">
        <v>4</v>
      </c>
      <c r="AC721" s="1" t="s">
        <v>42</v>
      </c>
    </row>
    <row r="722" spans="1:29">
      <c r="A722" s="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c r="P722" s="1">
        <f t="shared" si="66"/>
        <v>7320</v>
      </c>
      <c r="Q722" s="1">
        <v>30</v>
      </c>
      <c r="R722" s="1">
        <f t="shared" si="67"/>
        <v>2196</v>
      </c>
      <c r="S722" s="1">
        <f t="shared" si="68"/>
        <v>5124</v>
      </c>
      <c r="T722" s="1">
        <v>0.47</v>
      </c>
      <c r="U722" s="1">
        <f t="shared" si="69"/>
        <v>2408.2799999999997</v>
      </c>
      <c r="V722" s="1">
        <f t="shared" si="70"/>
        <v>2715.7200000000003</v>
      </c>
      <c r="W722" s="4">
        <f t="shared" si="71"/>
        <v>0.53</v>
      </c>
      <c r="X722" s="1" t="s">
        <v>50</v>
      </c>
      <c r="Y722" s="1" t="s">
        <v>40</v>
      </c>
      <c r="Z722" s="1" t="s">
        <v>41</v>
      </c>
      <c r="AA722" s="2">
        <v>45876</v>
      </c>
      <c r="AB722" s="1">
        <v>5</v>
      </c>
      <c r="AC722" s="1" t="s">
        <v>42</v>
      </c>
    </row>
    <row r="723" spans="1:29">
      <c r="A723" s="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c r="P723" s="1">
        <f t="shared" si="66"/>
        <v>5400</v>
      </c>
      <c r="Q723" s="1">
        <v>0</v>
      </c>
      <c r="R723" s="1">
        <f t="shared" si="67"/>
        <v>0</v>
      </c>
      <c r="S723" s="1">
        <f t="shared" si="68"/>
        <v>5400</v>
      </c>
      <c r="T723" s="1">
        <v>0.47</v>
      </c>
      <c r="U723" s="1">
        <f t="shared" si="69"/>
        <v>2538</v>
      </c>
      <c r="V723" s="1">
        <f t="shared" si="70"/>
        <v>2862</v>
      </c>
      <c r="W723" s="4">
        <f t="shared" si="71"/>
        <v>0.53</v>
      </c>
      <c r="X723" s="1" t="s">
        <v>39</v>
      </c>
      <c r="Y723" s="1" t="s">
        <v>57</v>
      </c>
      <c r="Z723" s="1" t="s">
        <v>120</v>
      </c>
      <c r="AA723" s="1"/>
      <c r="AB723" s="1"/>
      <c r="AC723" s="1" t="s">
        <v>42</v>
      </c>
    </row>
    <row r="724" spans="1:29">
      <c r="A724" s="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c r="P724" s="1">
        <f t="shared" si="66"/>
        <v>2490</v>
      </c>
      <c r="Q724" s="1">
        <v>20</v>
      </c>
      <c r="R724" s="1">
        <f t="shared" si="67"/>
        <v>498</v>
      </c>
      <c r="S724" s="1">
        <f t="shared" si="68"/>
        <v>1992</v>
      </c>
      <c r="T724" s="1">
        <v>0.5</v>
      </c>
      <c r="U724" s="1">
        <f t="shared" si="69"/>
        <v>996</v>
      </c>
      <c r="V724" s="1">
        <f t="shared" si="70"/>
        <v>996</v>
      </c>
      <c r="W724" s="4">
        <f t="shared" si="71"/>
        <v>0.5</v>
      </c>
      <c r="X724" s="1" t="s">
        <v>104</v>
      </c>
      <c r="Y724" s="1" t="s">
        <v>72</v>
      </c>
      <c r="Z724" s="1" t="s">
        <v>51</v>
      </c>
      <c r="AA724" s="2">
        <v>45877</v>
      </c>
      <c r="AB724" s="1"/>
      <c r="AC724" s="1" t="s">
        <v>42</v>
      </c>
    </row>
    <row r="725" spans="1:29">
      <c r="A725" s="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c r="P725" s="1">
        <f t="shared" si="66"/>
        <v>960</v>
      </c>
      <c r="Q725" s="1">
        <v>15</v>
      </c>
      <c r="R725" s="1">
        <f t="shared" si="67"/>
        <v>144</v>
      </c>
      <c r="S725" s="1">
        <f t="shared" si="68"/>
        <v>816</v>
      </c>
      <c r="T725" s="1">
        <v>0.35</v>
      </c>
      <c r="U725" s="1">
        <f t="shared" si="69"/>
        <v>285.59999999999997</v>
      </c>
      <c r="V725" s="1">
        <f t="shared" si="70"/>
        <v>530.40000000000009</v>
      </c>
      <c r="W725" s="4">
        <f t="shared" si="71"/>
        <v>0.65000000000000013</v>
      </c>
      <c r="X725" s="1" t="s">
        <v>39</v>
      </c>
      <c r="Y725" s="1" t="s">
        <v>81</v>
      </c>
      <c r="Z725" s="1" t="s">
        <v>41</v>
      </c>
      <c r="AA725" s="2">
        <v>45877</v>
      </c>
      <c r="AB725" s="1">
        <v>3</v>
      </c>
      <c r="AC725" s="1" t="s">
        <v>42</v>
      </c>
    </row>
    <row r="726" spans="1:29">
      <c r="A726" s="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c r="P726" s="1">
        <f t="shared" si="66"/>
        <v>23370</v>
      </c>
      <c r="Q726" s="1">
        <v>10</v>
      </c>
      <c r="R726" s="1">
        <f t="shared" si="67"/>
        <v>2337</v>
      </c>
      <c r="S726" s="1">
        <f t="shared" si="68"/>
        <v>21033</v>
      </c>
      <c r="T726" s="1">
        <v>0.52</v>
      </c>
      <c r="U726" s="1">
        <f t="shared" si="69"/>
        <v>10937.16</v>
      </c>
      <c r="V726" s="1">
        <f t="shared" si="70"/>
        <v>10095.84</v>
      </c>
      <c r="W726" s="4">
        <f t="shared" si="71"/>
        <v>0.48</v>
      </c>
      <c r="X726" s="1" t="s">
        <v>50</v>
      </c>
      <c r="Y726" s="1" t="s">
        <v>81</v>
      </c>
      <c r="Z726" s="1" t="s">
        <v>41</v>
      </c>
      <c r="AA726" s="2">
        <v>45880</v>
      </c>
      <c r="AB726" s="1">
        <v>4</v>
      </c>
      <c r="AC726" s="1" t="s">
        <v>42</v>
      </c>
    </row>
    <row r="727" spans="1:29">
      <c r="A727" s="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c r="P727" s="1">
        <f t="shared" si="66"/>
        <v>9310</v>
      </c>
      <c r="Q727" s="1">
        <v>10</v>
      </c>
      <c r="R727" s="1">
        <f t="shared" si="67"/>
        <v>931</v>
      </c>
      <c r="S727" s="1">
        <f t="shared" si="68"/>
        <v>8379</v>
      </c>
      <c r="T727" s="1">
        <v>0.57999999999999996</v>
      </c>
      <c r="U727" s="1">
        <f t="shared" si="69"/>
        <v>4859.82</v>
      </c>
      <c r="V727" s="1">
        <f t="shared" si="70"/>
        <v>3519.1800000000003</v>
      </c>
      <c r="W727" s="4">
        <f t="shared" si="71"/>
        <v>0.42000000000000004</v>
      </c>
      <c r="X727" s="1" t="s">
        <v>65</v>
      </c>
      <c r="Y727" s="1" t="s">
        <v>57</v>
      </c>
      <c r="Z727" s="1" t="s">
        <v>41</v>
      </c>
      <c r="AA727" s="2">
        <v>45877</v>
      </c>
      <c r="AB727" s="1">
        <v>3</v>
      </c>
      <c r="AC727" s="1" t="s">
        <v>42</v>
      </c>
    </row>
    <row r="728" spans="1:29">
      <c r="A728" s="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c r="P728" s="1">
        <f t="shared" si="66"/>
        <v>540</v>
      </c>
      <c r="Q728" s="1">
        <v>5</v>
      </c>
      <c r="R728" s="1">
        <f t="shared" si="67"/>
        <v>27</v>
      </c>
      <c r="S728" s="1">
        <f t="shared" si="68"/>
        <v>513</v>
      </c>
      <c r="T728" s="1">
        <v>0.62</v>
      </c>
      <c r="U728" s="1">
        <f t="shared" si="69"/>
        <v>318.06</v>
      </c>
      <c r="V728" s="1">
        <f t="shared" si="70"/>
        <v>194.94</v>
      </c>
      <c r="W728" s="4">
        <f t="shared" si="71"/>
        <v>0.38</v>
      </c>
      <c r="X728" s="1" t="s">
        <v>56</v>
      </c>
      <c r="Y728" s="1" t="s">
        <v>57</v>
      </c>
      <c r="Z728" s="1" t="s">
        <v>120</v>
      </c>
      <c r="AA728" s="1"/>
      <c r="AB728" s="1"/>
      <c r="AC728" s="1" t="s">
        <v>42</v>
      </c>
    </row>
    <row r="729" spans="1:29">
      <c r="A729" s="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c r="P729" s="1">
        <f t="shared" si="66"/>
        <v>2600</v>
      </c>
      <c r="Q729" s="1">
        <v>25</v>
      </c>
      <c r="R729" s="1">
        <f t="shared" si="67"/>
        <v>650</v>
      </c>
      <c r="S729" s="1">
        <f t="shared" si="68"/>
        <v>1950</v>
      </c>
      <c r="T729" s="1">
        <v>0.35</v>
      </c>
      <c r="U729" s="1">
        <f t="shared" si="69"/>
        <v>682.5</v>
      </c>
      <c r="V729" s="1">
        <f t="shared" si="70"/>
        <v>1267.5</v>
      </c>
      <c r="W729" s="4">
        <f t="shared" si="71"/>
        <v>0.65</v>
      </c>
      <c r="X729" s="1" t="s">
        <v>147</v>
      </c>
      <c r="Y729" s="1" t="s">
        <v>40</v>
      </c>
      <c r="Z729" s="1" t="s">
        <v>41</v>
      </c>
      <c r="AA729" s="2">
        <v>45879</v>
      </c>
      <c r="AB729" s="1">
        <v>5</v>
      </c>
      <c r="AC729" s="1" t="s">
        <v>42</v>
      </c>
    </row>
    <row r="730" spans="1:29">
      <c r="A730" s="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c r="P730" s="1">
        <f t="shared" si="66"/>
        <v>3120</v>
      </c>
      <c r="Q730" s="1">
        <v>0</v>
      </c>
      <c r="R730" s="1">
        <f t="shared" si="67"/>
        <v>0</v>
      </c>
      <c r="S730" s="1">
        <f t="shared" si="68"/>
        <v>3120</v>
      </c>
      <c r="T730" s="1">
        <v>0.5</v>
      </c>
      <c r="U730" s="1">
        <f t="shared" si="69"/>
        <v>1560</v>
      </c>
      <c r="V730" s="1">
        <f t="shared" si="70"/>
        <v>1560</v>
      </c>
      <c r="W730" s="4">
        <f t="shared" si="71"/>
        <v>0.5</v>
      </c>
      <c r="X730" s="1" t="s">
        <v>104</v>
      </c>
      <c r="Y730" s="1" t="s">
        <v>40</v>
      </c>
      <c r="Z730" s="1" t="s">
        <v>41</v>
      </c>
      <c r="AA730" s="2">
        <v>45883</v>
      </c>
      <c r="AB730" s="1">
        <v>5</v>
      </c>
      <c r="AC730" s="1" t="s">
        <v>42</v>
      </c>
    </row>
    <row r="731" spans="1:29">
      <c r="A731" s="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c r="P731" s="1">
        <f t="shared" si="66"/>
        <v>5150</v>
      </c>
      <c r="Q731" s="1">
        <v>10</v>
      </c>
      <c r="R731" s="1">
        <f t="shared" si="67"/>
        <v>515</v>
      </c>
      <c r="S731" s="1">
        <f t="shared" si="68"/>
        <v>4635</v>
      </c>
      <c r="T731" s="1">
        <v>0.35</v>
      </c>
      <c r="U731" s="1">
        <f t="shared" si="69"/>
        <v>1622.25</v>
      </c>
      <c r="V731" s="1">
        <f t="shared" si="70"/>
        <v>3012.75</v>
      </c>
      <c r="W731" s="4">
        <f t="shared" si="71"/>
        <v>0.65</v>
      </c>
      <c r="X731" s="1" t="s">
        <v>104</v>
      </c>
      <c r="Y731" s="1" t="s">
        <v>57</v>
      </c>
      <c r="Z731" s="1" t="s">
        <v>22</v>
      </c>
      <c r="AA731" s="1"/>
      <c r="AB731" s="1"/>
      <c r="AC731" s="1" t="s">
        <v>93</v>
      </c>
    </row>
    <row r="732" spans="1:29">
      <c r="A732" s="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c r="P732" s="1">
        <f t="shared" si="66"/>
        <v>1500</v>
      </c>
      <c r="Q732" s="1">
        <v>30</v>
      </c>
      <c r="R732" s="1">
        <f t="shared" si="67"/>
        <v>450</v>
      </c>
      <c r="S732" s="1">
        <f t="shared" si="68"/>
        <v>1050</v>
      </c>
      <c r="T732" s="1">
        <v>0.35</v>
      </c>
      <c r="U732" s="1">
        <f t="shared" si="69"/>
        <v>367.5</v>
      </c>
      <c r="V732" s="1">
        <f t="shared" si="70"/>
        <v>682.5</v>
      </c>
      <c r="W732" s="4">
        <f t="shared" si="71"/>
        <v>0.65</v>
      </c>
      <c r="X732" s="1" t="s">
        <v>104</v>
      </c>
      <c r="Y732" s="1" t="s">
        <v>72</v>
      </c>
      <c r="Z732" s="1" t="s">
        <v>41</v>
      </c>
      <c r="AA732" s="2">
        <v>45883</v>
      </c>
      <c r="AB732" s="1">
        <v>4</v>
      </c>
      <c r="AC732" s="1" t="s">
        <v>42</v>
      </c>
    </row>
    <row r="733" spans="1:29">
      <c r="A733" s="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c r="P733" s="1">
        <f t="shared" si="66"/>
        <v>15220</v>
      </c>
      <c r="Q733" s="1">
        <v>0</v>
      </c>
      <c r="R733" s="1">
        <f t="shared" si="67"/>
        <v>0</v>
      </c>
      <c r="S733" s="1">
        <f t="shared" si="68"/>
        <v>15220</v>
      </c>
      <c r="T733" s="1">
        <v>0.52</v>
      </c>
      <c r="U733" s="1">
        <f t="shared" si="69"/>
        <v>7914.4000000000005</v>
      </c>
      <c r="V733" s="1">
        <f t="shared" si="70"/>
        <v>7305.5999999999995</v>
      </c>
      <c r="W733" s="4">
        <f t="shared" si="71"/>
        <v>0.48</v>
      </c>
      <c r="X733" s="1" t="s">
        <v>56</v>
      </c>
      <c r="Y733" s="1" t="s">
        <v>72</v>
      </c>
      <c r="Z733" s="1" t="s">
        <v>41</v>
      </c>
      <c r="AA733" s="2">
        <v>45881</v>
      </c>
      <c r="AB733" s="1">
        <v>4</v>
      </c>
      <c r="AC733" s="1" t="s">
        <v>42</v>
      </c>
    </row>
    <row r="734" spans="1:29">
      <c r="A734" s="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c r="P734" s="1">
        <f t="shared" si="66"/>
        <v>22900</v>
      </c>
      <c r="Q734" s="1">
        <v>0</v>
      </c>
      <c r="R734" s="1">
        <f t="shared" si="67"/>
        <v>0</v>
      </c>
      <c r="S734" s="1">
        <f t="shared" si="68"/>
        <v>22900</v>
      </c>
      <c r="T734" s="1">
        <v>0.48</v>
      </c>
      <c r="U734" s="1">
        <f t="shared" si="69"/>
        <v>10992</v>
      </c>
      <c r="V734" s="1">
        <f t="shared" si="70"/>
        <v>11908</v>
      </c>
      <c r="W734" s="4">
        <f t="shared" si="71"/>
        <v>0.52</v>
      </c>
      <c r="X734" s="1" t="s">
        <v>65</v>
      </c>
      <c r="Y734" s="1" t="s">
        <v>40</v>
      </c>
      <c r="Z734" s="1" t="s">
        <v>51</v>
      </c>
      <c r="AA734" s="2">
        <v>45880</v>
      </c>
      <c r="AB734" s="1"/>
      <c r="AC734" s="1" t="s">
        <v>42</v>
      </c>
    </row>
    <row r="735" spans="1:29">
      <c r="A735" s="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c r="P735" s="1">
        <f t="shared" si="66"/>
        <v>1460</v>
      </c>
      <c r="Q735" s="1">
        <v>20</v>
      </c>
      <c r="R735" s="1">
        <f t="shared" si="67"/>
        <v>292</v>
      </c>
      <c r="S735" s="1">
        <f t="shared" si="68"/>
        <v>1168</v>
      </c>
      <c r="T735" s="1">
        <v>0.5</v>
      </c>
      <c r="U735" s="1">
        <f t="shared" si="69"/>
        <v>584</v>
      </c>
      <c r="V735" s="1">
        <f t="shared" si="70"/>
        <v>584</v>
      </c>
      <c r="W735" s="4">
        <f t="shared" si="71"/>
        <v>0.5</v>
      </c>
      <c r="X735" s="1" t="s">
        <v>92</v>
      </c>
      <c r="Y735" s="1" t="s">
        <v>81</v>
      </c>
      <c r="Z735" s="1" t="s">
        <v>41</v>
      </c>
      <c r="AA735" s="2">
        <v>45884</v>
      </c>
      <c r="AB735" s="1">
        <v>4</v>
      </c>
      <c r="AC735" s="1" t="s">
        <v>42</v>
      </c>
    </row>
    <row r="736" spans="1:29">
      <c r="A736" s="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c r="P736" s="1">
        <f t="shared" si="66"/>
        <v>450</v>
      </c>
      <c r="Q736" s="1">
        <v>15</v>
      </c>
      <c r="R736" s="1">
        <f t="shared" si="67"/>
        <v>67.5</v>
      </c>
      <c r="S736" s="1">
        <f t="shared" si="68"/>
        <v>382.5</v>
      </c>
      <c r="T736" s="1">
        <v>0.62</v>
      </c>
      <c r="U736" s="1">
        <f t="shared" si="69"/>
        <v>237.15</v>
      </c>
      <c r="V736" s="1">
        <f t="shared" si="70"/>
        <v>145.35</v>
      </c>
      <c r="W736" s="4">
        <f t="shared" si="71"/>
        <v>0.38</v>
      </c>
      <c r="X736" s="1" t="s">
        <v>92</v>
      </c>
      <c r="Y736" s="1" t="s">
        <v>40</v>
      </c>
      <c r="Z736" s="1" t="s">
        <v>41</v>
      </c>
      <c r="AA736" s="2">
        <v>45880</v>
      </c>
      <c r="AB736" s="1">
        <v>3</v>
      </c>
      <c r="AC736" s="1" t="s">
        <v>42</v>
      </c>
    </row>
    <row r="737" spans="1:29">
      <c r="A737" s="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c r="P737" s="1">
        <f t="shared" si="66"/>
        <v>3020</v>
      </c>
      <c r="Q737" s="1">
        <v>10</v>
      </c>
      <c r="R737" s="1">
        <f t="shared" si="67"/>
        <v>302</v>
      </c>
      <c r="S737" s="1">
        <f t="shared" si="68"/>
        <v>2718</v>
      </c>
      <c r="T737" s="1">
        <v>0.5</v>
      </c>
      <c r="U737" s="1">
        <f t="shared" si="69"/>
        <v>1359</v>
      </c>
      <c r="V737" s="1">
        <f t="shared" si="70"/>
        <v>1359</v>
      </c>
      <c r="W737" s="4">
        <f t="shared" si="71"/>
        <v>0.5</v>
      </c>
      <c r="X737" s="1" t="s">
        <v>65</v>
      </c>
      <c r="Y737" s="1" t="s">
        <v>72</v>
      </c>
      <c r="Z737" s="1" t="s">
        <v>41</v>
      </c>
      <c r="AA737" s="2">
        <v>45883</v>
      </c>
      <c r="AB737" s="1">
        <v>3</v>
      </c>
      <c r="AC737" s="1" t="s">
        <v>42</v>
      </c>
    </row>
    <row r="738" spans="1:29">
      <c r="A738" s="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c r="P738" s="1">
        <f t="shared" si="66"/>
        <v>2130</v>
      </c>
      <c r="Q738" s="1">
        <v>10</v>
      </c>
      <c r="R738" s="1">
        <f t="shared" si="67"/>
        <v>213</v>
      </c>
      <c r="S738" s="1">
        <f t="shared" si="68"/>
        <v>1917</v>
      </c>
      <c r="T738" s="1">
        <v>0.62</v>
      </c>
      <c r="U738" s="1">
        <f t="shared" si="69"/>
        <v>1188.54</v>
      </c>
      <c r="V738" s="1">
        <f t="shared" si="70"/>
        <v>728.46</v>
      </c>
      <c r="W738" s="4">
        <f t="shared" si="71"/>
        <v>0.38</v>
      </c>
      <c r="X738" s="1" t="s">
        <v>147</v>
      </c>
      <c r="Y738" s="1" t="s">
        <v>57</v>
      </c>
      <c r="Z738" s="1" t="s">
        <v>41</v>
      </c>
      <c r="AA738" s="2">
        <v>45884</v>
      </c>
      <c r="AB738" s="1">
        <v>5</v>
      </c>
      <c r="AC738" s="1" t="s">
        <v>42</v>
      </c>
    </row>
    <row r="739" spans="1:29">
      <c r="A739" s="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c r="P739" s="1">
        <f t="shared" si="66"/>
        <v>1700</v>
      </c>
      <c r="Q739" s="1">
        <v>0</v>
      </c>
      <c r="R739" s="1">
        <f t="shared" si="67"/>
        <v>0</v>
      </c>
      <c r="S739" s="1">
        <f t="shared" si="68"/>
        <v>1700</v>
      </c>
      <c r="T739" s="1">
        <v>0.52</v>
      </c>
      <c r="U739" s="1">
        <f t="shared" si="69"/>
        <v>884</v>
      </c>
      <c r="V739" s="1">
        <f t="shared" si="70"/>
        <v>816</v>
      </c>
      <c r="W739" s="4">
        <f t="shared" si="71"/>
        <v>0.48</v>
      </c>
      <c r="X739" s="1" t="s">
        <v>147</v>
      </c>
      <c r="Y739" s="1" t="s">
        <v>72</v>
      </c>
      <c r="Z739" s="1" t="s">
        <v>41</v>
      </c>
      <c r="AA739" s="2">
        <v>45881</v>
      </c>
      <c r="AB739" s="1">
        <v>4</v>
      </c>
      <c r="AC739" s="1" t="s">
        <v>42</v>
      </c>
    </row>
    <row r="740" spans="1:29">
      <c r="A740" s="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c r="P740" s="1">
        <f t="shared" si="66"/>
        <v>48450</v>
      </c>
      <c r="Q740" s="1">
        <v>0</v>
      </c>
      <c r="R740" s="1">
        <f t="shared" si="67"/>
        <v>0</v>
      </c>
      <c r="S740" s="1">
        <f t="shared" si="68"/>
        <v>48450</v>
      </c>
      <c r="T740" s="1">
        <v>0.57999999999999996</v>
      </c>
      <c r="U740" s="1">
        <f t="shared" si="69"/>
        <v>28100.999999999996</v>
      </c>
      <c r="V740" s="1">
        <f t="shared" si="70"/>
        <v>20349.000000000004</v>
      </c>
      <c r="W740" s="4">
        <f t="shared" si="71"/>
        <v>0.4200000000000001</v>
      </c>
      <c r="X740" s="1" t="s">
        <v>104</v>
      </c>
      <c r="Y740" s="1" t="s">
        <v>40</v>
      </c>
      <c r="Z740" s="1" t="s">
        <v>41</v>
      </c>
      <c r="AA740" s="2">
        <v>45886</v>
      </c>
      <c r="AB740" s="1">
        <v>3</v>
      </c>
      <c r="AC740" s="1" t="s">
        <v>42</v>
      </c>
    </row>
    <row r="741" spans="1:29">
      <c r="A741" s="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c r="P741" s="1">
        <f t="shared" si="66"/>
        <v>52760</v>
      </c>
      <c r="Q741" s="1">
        <v>0</v>
      </c>
      <c r="R741" s="1">
        <f t="shared" si="67"/>
        <v>0</v>
      </c>
      <c r="S741" s="1">
        <f t="shared" si="68"/>
        <v>52760</v>
      </c>
      <c r="T741" s="1">
        <v>0.57999999999999996</v>
      </c>
      <c r="U741" s="1">
        <f t="shared" si="69"/>
        <v>30600.799999999999</v>
      </c>
      <c r="V741" s="1">
        <f t="shared" si="70"/>
        <v>22159.200000000001</v>
      </c>
      <c r="W741" s="4">
        <f t="shared" si="71"/>
        <v>0.42000000000000004</v>
      </c>
      <c r="X741" s="1" t="s">
        <v>147</v>
      </c>
      <c r="Y741" s="1" t="s">
        <v>72</v>
      </c>
      <c r="Z741" s="1" t="s">
        <v>41</v>
      </c>
      <c r="AA741" s="2">
        <v>45886</v>
      </c>
      <c r="AB741" s="1">
        <v>5</v>
      </c>
      <c r="AC741" s="1" t="s">
        <v>42</v>
      </c>
    </row>
    <row r="742" spans="1:29">
      <c r="A742" s="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c r="P742" s="1">
        <f t="shared" si="66"/>
        <v>11720</v>
      </c>
      <c r="Q742" s="1">
        <v>30</v>
      </c>
      <c r="R742" s="1">
        <f t="shared" si="67"/>
        <v>3516</v>
      </c>
      <c r="S742" s="1">
        <f t="shared" si="68"/>
        <v>8204</v>
      </c>
      <c r="T742" s="1">
        <v>0.57999999999999996</v>
      </c>
      <c r="U742" s="1">
        <f t="shared" si="69"/>
        <v>4758.32</v>
      </c>
      <c r="V742" s="1">
        <f t="shared" si="70"/>
        <v>3445.6800000000003</v>
      </c>
      <c r="W742" s="4">
        <f t="shared" si="71"/>
        <v>0.42000000000000004</v>
      </c>
      <c r="X742" s="1" t="s">
        <v>147</v>
      </c>
      <c r="Y742" s="1" t="s">
        <v>72</v>
      </c>
      <c r="Z742" s="1" t="s">
        <v>41</v>
      </c>
      <c r="AA742" s="2">
        <v>45886</v>
      </c>
      <c r="AB742" s="1">
        <v>4</v>
      </c>
      <c r="AC742" s="1" t="s">
        <v>42</v>
      </c>
    </row>
    <row r="743" spans="1:29">
      <c r="A743" s="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c r="P743" s="1">
        <f t="shared" si="66"/>
        <v>2200</v>
      </c>
      <c r="Q743" s="1">
        <v>10</v>
      </c>
      <c r="R743" s="1">
        <f t="shared" si="67"/>
        <v>220</v>
      </c>
      <c r="S743" s="1">
        <f t="shared" si="68"/>
        <v>1980</v>
      </c>
      <c r="T743" s="1">
        <v>0.62</v>
      </c>
      <c r="U743" s="1">
        <f t="shared" si="69"/>
        <v>1227.5999999999999</v>
      </c>
      <c r="V743" s="1">
        <f t="shared" si="70"/>
        <v>752.40000000000009</v>
      </c>
      <c r="W743" s="4">
        <f t="shared" si="71"/>
        <v>0.38000000000000006</v>
      </c>
      <c r="X743" s="1" t="s">
        <v>50</v>
      </c>
      <c r="Y743" s="1" t="s">
        <v>72</v>
      </c>
      <c r="Z743" s="1" t="s">
        <v>22</v>
      </c>
      <c r="AA743" s="1"/>
      <c r="AB743" s="1"/>
      <c r="AC743" s="1" t="s">
        <v>93</v>
      </c>
    </row>
    <row r="744" spans="1:29">
      <c r="A744" s="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c r="P744" s="1">
        <f t="shared" si="66"/>
        <v>4920</v>
      </c>
      <c r="Q744" s="1">
        <v>5</v>
      </c>
      <c r="R744" s="1">
        <f t="shared" si="67"/>
        <v>246</v>
      </c>
      <c r="S744" s="1">
        <f t="shared" si="68"/>
        <v>4674</v>
      </c>
      <c r="T744" s="1">
        <v>0.35</v>
      </c>
      <c r="U744" s="1">
        <f t="shared" si="69"/>
        <v>1635.8999999999999</v>
      </c>
      <c r="V744" s="1">
        <f t="shared" si="70"/>
        <v>3038.1000000000004</v>
      </c>
      <c r="W744" s="4">
        <f t="shared" si="71"/>
        <v>0.65000000000000013</v>
      </c>
      <c r="X744" s="1" t="s">
        <v>104</v>
      </c>
      <c r="Y744" s="1" t="s">
        <v>40</v>
      </c>
      <c r="Z744" s="1" t="s">
        <v>66</v>
      </c>
      <c r="AA744" s="1"/>
      <c r="AB744" s="1"/>
      <c r="AC744" s="1" t="s">
        <v>42</v>
      </c>
    </row>
    <row r="745" spans="1:29">
      <c r="A745" s="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c r="P745" s="1">
        <f t="shared" si="66"/>
        <v>4760</v>
      </c>
      <c r="Q745" s="1">
        <v>25</v>
      </c>
      <c r="R745" s="1">
        <f t="shared" si="67"/>
        <v>1190</v>
      </c>
      <c r="S745" s="1">
        <f t="shared" si="68"/>
        <v>3570</v>
      </c>
      <c r="T745" s="1">
        <v>0.35</v>
      </c>
      <c r="U745" s="1">
        <f t="shared" si="69"/>
        <v>1249.5</v>
      </c>
      <c r="V745" s="1">
        <f t="shared" si="70"/>
        <v>2320.5</v>
      </c>
      <c r="W745" s="4">
        <f t="shared" si="71"/>
        <v>0.65</v>
      </c>
      <c r="X745" s="1" t="s">
        <v>65</v>
      </c>
      <c r="Y745" s="1" t="s">
        <v>40</v>
      </c>
      <c r="Z745" s="1" t="s">
        <v>41</v>
      </c>
      <c r="AA745" s="2">
        <v>45886</v>
      </c>
      <c r="AB745" s="1">
        <v>4</v>
      </c>
      <c r="AC745" s="1" t="s">
        <v>42</v>
      </c>
    </row>
    <row r="746" spans="1:29">
      <c r="A746" s="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c r="P746" s="1">
        <f t="shared" si="66"/>
        <v>11280</v>
      </c>
      <c r="Q746" s="1">
        <v>0</v>
      </c>
      <c r="R746" s="1">
        <f t="shared" si="67"/>
        <v>0</v>
      </c>
      <c r="S746" s="1">
        <f t="shared" si="68"/>
        <v>11280</v>
      </c>
      <c r="T746" s="1">
        <v>0.47</v>
      </c>
      <c r="U746" s="1">
        <f t="shared" si="69"/>
        <v>5301.5999999999995</v>
      </c>
      <c r="V746" s="1">
        <f t="shared" si="70"/>
        <v>5978.4000000000005</v>
      </c>
      <c r="W746" s="4">
        <f t="shared" si="71"/>
        <v>0.53</v>
      </c>
      <c r="X746" s="1" t="s">
        <v>104</v>
      </c>
      <c r="Y746" s="1" t="s">
        <v>40</v>
      </c>
      <c r="Z746" s="1" t="s">
        <v>41</v>
      </c>
      <c r="AA746" s="2">
        <v>45882</v>
      </c>
      <c r="AB746" s="1">
        <v>5</v>
      </c>
      <c r="AC746" s="1" t="s">
        <v>42</v>
      </c>
    </row>
    <row r="747" spans="1:29">
      <c r="A747" s="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c r="P747" s="1">
        <f t="shared" si="66"/>
        <v>4160</v>
      </c>
      <c r="Q747" s="1">
        <v>0</v>
      </c>
      <c r="R747" s="1">
        <f t="shared" si="67"/>
        <v>0</v>
      </c>
      <c r="S747" s="1">
        <f t="shared" si="68"/>
        <v>4160</v>
      </c>
      <c r="T747" s="1">
        <v>0.48</v>
      </c>
      <c r="U747" s="1">
        <f t="shared" si="69"/>
        <v>1996.8</v>
      </c>
      <c r="V747" s="1">
        <f t="shared" si="70"/>
        <v>2163.1999999999998</v>
      </c>
      <c r="W747" s="4">
        <f t="shared" si="71"/>
        <v>0.51999999999999991</v>
      </c>
      <c r="X747" s="1" t="s">
        <v>104</v>
      </c>
      <c r="Y747" s="1" t="s">
        <v>57</v>
      </c>
      <c r="Z747" s="1" t="s">
        <v>66</v>
      </c>
      <c r="AA747" s="1"/>
      <c r="AB747" s="1"/>
      <c r="AC747" s="1" t="s">
        <v>42</v>
      </c>
    </row>
    <row r="748" spans="1:29">
      <c r="A748" s="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c r="P748" s="1">
        <f t="shared" si="66"/>
        <v>14760</v>
      </c>
      <c r="Q748" s="1">
        <v>15</v>
      </c>
      <c r="R748" s="1">
        <f t="shared" si="67"/>
        <v>2214</v>
      </c>
      <c r="S748" s="1">
        <f t="shared" si="68"/>
        <v>12546</v>
      </c>
      <c r="T748" s="1">
        <v>0.47</v>
      </c>
      <c r="U748" s="1">
        <f t="shared" si="69"/>
        <v>5896.62</v>
      </c>
      <c r="V748" s="1">
        <f t="shared" si="70"/>
        <v>6649.38</v>
      </c>
      <c r="W748" s="4">
        <f t="shared" si="71"/>
        <v>0.53</v>
      </c>
      <c r="X748" s="1" t="s">
        <v>147</v>
      </c>
      <c r="Y748" s="1" t="s">
        <v>81</v>
      </c>
      <c r="Z748" s="1" t="s">
        <v>51</v>
      </c>
      <c r="AA748" s="2">
        <v>45887</v>
      </c>
      <c r="AB748" s="1"/>
      <c r="AC748" s="1" t="s">
        <v>42</v>
      </c>
    </row>
    <row r="749" spans="1:29">
      <c r="A749" s="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c r="P749" s="1">
        <f t="shared" si="66"/>
        <v>26720</v>
      </c>
      <c r="Q749" s="1">
        <v>15</v>
      </c>
      <c r="R749" s="1">
        <f t="shared" si="67"/>
        <v>4008</v>
      </c>
      <c r="S749" s="1">
        <f t="shared" si="68"/>
        <v>22712</v>
      </c>
      <c r="T749" s="1">
        <v>0.47</v>
      </c>
      <c r="U749" s="1">
        <f t="shared" si="69"/>
        <v>10674.64</v>
      </c>
      <c r="V749" s="1">
        <f t="shared" si="70"/>
        <v>12037.36</v>
      </c>
      <c r="W749" s="4">
        <f t="shared" si="71"/>
        <v>0.53</v>
      </c>
      <c r="X749" s="1" t="s">
        <v>39</v>
      </c>
      <c r="Y749" s="1" t="s">
        <v>57</v>
      </c>
      <c r="Z749" s="1" t="s">
        <v>41</v>
      </c>
      <c r="AA749" s="2">
        <v>45884</v>
      </c>
      <c r="AB749" s="1">
        <v>4</v>
      </c>
      <c r="AC749" s="1" t="s">
        <v>42</v>
      </c>
    </row>
    <row r="750" spans="1:29">
      <c r="A750" s="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c r="P750" s="1">
        <f t="shared" si="66"/>
        <v>3660</v>
      </c>
      <c r="Q750" s="1">
        <v>10</v>
      </c>
      <c r="R750" s="1">
        <f t="shared" si="67"/>
        <v>366</v>
      </c>
      <c r="S750" s="1">
        <f t="shared" si="68"/>
        <v>3294</v>
      </c>
      <c r="T750" s="1">
        <v>0.52</v>
      </c>
      <c r="U750" s="1">
        <f t="shared" si="69"/>
        <v>1712.88</v>
      </c>
      <c r="V750" s="1">
        <f t="shared" si="70"/>
        <v>1581.12</v>
      </c>
      <c r="W750" s="4">
        <f t="shared" si="71"/>
        <v>0.48</v>
      </c>
      <c r="X750" s="1" t="s">
        <v>65</v>
      </c>
      <c r="Y750" s="1" t="s">
        <v>72</v>
      </c>
      <c r="Z750" s="1" t="s">
        <v>41</v>
      </c>
      <c r="AA750" s="2">
        <v>45885</v>
      </c>
      <c r="AB750" s="1">
        <v>4</v>
      </c>
      <c r="AC750" s="1" t="s">
        <v>42</v>
      </c>
    </row>
    <row r="751" spans="1:29">
      <c r="A751" s="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c r="P751" s="1">
        <f t="shared" si="66"/>
        <v>1600</v>
      </c>
      <c r="Q751" s="1">
        <v>0</v>
      </c>
      <c r="R751" s="1">
        <f t="shared" si="67"/>
        <v>0</v>
      </c>
      <c r="S751" s="1">
        <f t="shared" si="68"/>
        <v>1600</v>
      </c>
      <c r="T751" s="1">
        <v>0.62</v>
      </c>
      <c r="U751" s="1">
        <f t="shared" si="69"/>
        <v>992</v>
      </c>
      <c r="V751" s="1">
        <f t="shared" si="70"/>
        <v>608</v>
      </c>
      <c r="W751" s="4">
        <f t="shared" si="71"/>
        <v>0.38</v>
      </c>
      <c r="X751" s="1" t="s">
        <v>50</v>
      </c>
      <c r="Y751" s="1" t="s">
        <v>72</v>
      </c>
      <c r="Z751" s="1" t="s">
        <v>51</v>
      </c>
      <c r="AA751" s="2">
        <v>45886</v>
      </c>
      <c r="AB751" s="1"/>
      <c r="AC751" s="1" t="s">
        <v>42</v>
      </c>
    </row>
    <row r="752" spans="1:29">
      <c r="A752" s="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c r="P752" s="1">
        <f t="shared" si="66"/>
        <v>7920</v>
      </c>
      <c r="Q752" s="1">
        <v>30</v>
      </c>
      <c r="R752" s="1">
        <f t="shared" si="67"/>
        <v>2376</v>
      </c>
      <c r="S752" s="1">
        <f t="shared" si="68"/>
        <v>5544</v>
      </c>
      <c r="T752" s="1">
        <v>0.47</v>
      </c>
      <c r="U752" s="1">
        <f t="shared" si="69"/>
        <v>2605.6799999999998</v>
      </c>
      <c r="V752" s="1">
        <f t="shared" si="70"/>
        <v>2938.32</v>
      </c>
      <c r="W752" s="4">
        <f t="shared" si="71"/>
        <v>0.53</v>
      </c>
      <c r="X752" s="1" t="s">
        <v>65</v>
      </c>
      <c r="Y752" s="1" t="s">
        <v>81</v>
      </c>
      <c r="Z752" s="1" t="s">
        <v>41</v>
      </c>
      <c r="AA752" s="2">
        <v>45883</v>
      </c>
      <c r="AB752" s="1">
        <v>4</v>
      </c>
      <c r="AC752" s="1" t="s">
        <v>42</v>
      </c>
    </row>
    <row r="753" spans="1:29">
      <c r="A753" s="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c r="P753" s="1">
        <f t="shared" si="66"/>
        <v>3620</v>
      </c>
      <c r="Q753" s="1">
        <v>25</v>
      </c>
      <c r="R753" s="1">
        <f t="shared" si="67"/>
        <v>905</v>
      </c>
      <c r="S753" s="1">
        <f t="shared" si="68"/>
        <v>2715</v>
      </c>
      <c r="T753" s="1">
        <v>0.5</v>
      </c>
      <c r="U753" s="1">
        <f t="shared" si="69"/>
        <v>1357.5</v>
      </c>
      <c r="V753" s="1">
        <f t="shared" si="70"/>
        <v>1357.5</v>
      </c>
      <c r="W753" s="4">
        <f t="shared" si="71"/>
        <v>0.5</v>
      </c>
      <c r="X753" s="1" t="s">
        <v>104</v>
      </c>
      <c r="Y753" s="1" t="s">
        <v>57</v>
      </c>
      <c r="Z753" s="1" t="s">
        <v>41</v>
      </c>
      <c r="AA753" s="2">
        <v>45889</v>
      </c>
      <c r="AB753" s="1">
        <v>5</v>
      </c>
      <c r="AC753" s="1" t="s">
        <v>42</v>
      </c>
    </row>
    <row r="754" spans="1:29">
      <c r="A754" s="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c r="P754" s="1">
        <f t="shared" si="66"/>
        <v>1880</v>
      </c>
      <c r="Q754" s="1">
        <v>0</v>
      </c>
      <c r="R754" s="1">
        <f t="shared" si="67"/>
        <v>0</v>
      </c>
      <c r="S754" s="1">
        <f t="shared" si="68"/>
        <v>1880</v>
      </c>
      <c r="T754" s="1">
        <v>0.62</v>
      </c>
      <c r="U754" s="1">
        <f t="shared" si="69"/>
        <v>1165.5999999999999</v>
      </c>
      <c r="V754" s="1">
        <f t="shared" si="70"/>
        <v>714.40000000000009</v>
      </c>
      <c r="W754" s="4">
        <f t="shared" si="71"/>
        <v>0.38000000000000006</v>
      </c>
      <c r="X754" s="1" t="s">
        <v>56</v>
      </c>
      <c r="Y754" s="1" t="s">
        <v>72</v>
      </c>
      <c r="Z754" s="1" t="s">
        <v>66</v>
      </c>
      <c r="AA754" s="1"/>
      <c r="AB754" s="1"/>
      <c r="AC754" s="1" t="s">
        <v>42</v>
      </c>
    </row>
    <row r="755" spans="1:29">
      <c r="A755" s="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c r="P755" s="1">
        <f t="shared" si="66"/>
        <v>10930</v>
      </c>
      <c r="Q755" s="1">
        <v>10</v>
      </c>
      <c r="R755" s="1">
        <f t="shared" si="67"/>
        <v>1093</v>
      </c>
      <c r="S755" s="1">
        <f t="shared" si="68"/>
        <v>9837</v>
      </c>
      <c r="T755" s="1">
        <v>0.52</v>
      </c>
      <c r="U755" s="1">
        <f t="shared" si="69"/>
        <v>5115.24</v>
      </c>
      <c r="V755" s="1">
        <f t="shared" si="70"/>
        <v>4721.76</v>
      </c>
      <c r="W755" s="4">
        <f t="shared" si="71"/>
        <v>0.48000000000000004</v>
      </c>
      <c r="X755" s="1" t="s">
        <v>147</v>
      </c>
      <c r="Y755" s="1" t="s">
        <v>40</v>
      </c>
      <c r="Z755" s="1" t="s">
        <v>22</v>
      </c>
      <c r="AA755" s="1"/>
      <c r="AB755" s="1"/>
      <c r="AC755" s="1" t="s">
        <v>93</v>
      </c>
    </row>
    <row r="756" spans="1:29">
      <c r="A756" s="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c r="P756" s="1">
        <f t="shared" si="66"/>
        <v>1950</v>
      </c>
      <c r="Q756" s="1">
        <v>0</v>
      </c>
      <c r="R756" s="1">
        <f t="shared" si="67"/>
        <v>0</v>
      </c>
      <c r="S756" s="1">
        <f t="shared" si="68"/>
        <v>1950</v>
      </c>
      <c r="T756" s="1">
        <v>0.62</v>
      </c>
      <c r="U756" s="1">
        <f t="shared" si="69"/>
        <v>1209</v>
      </c>
      <c r="V756" s="1">
        <f t="shared" si="70"/>
        <v>741</v>
      </c>
      <c r="W756" s="4">
        <f t="shared" si="71"/>
        <v>0.38</v>
      </c>
      <c r="X756" s="1" t="s">
        <v>104</v>
      </c>
      <c r="Y756" s="1" t="s">
        <v>57</v>
      </c>
      <c r="Z756" s="1" t="s">
        <v>120</v>
      </c>
      <c r="AA756" s="1"/>
      <c r="AB756" s="1"/>
      <c r="AC756" s="1" t="s">
        <v>42</v>
      </c>
    </row>
    <row r="757" spans="1:29">
      <c r="A757" s="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c r="P757" s="1">
        <f t="shared" si="66"/>
        <v>42700</v>
      </c>
      <c r="Q757" s="1">
        <v>10</v>
      </c>
      <c r="R757" s="1">
        <f t="shared" si="67"/>
        <v>4270</v>
      </c>
      <c r="S757" s="1">
        <f t="shared" si="68"/>
        <v>38430</v>
      </c>
      <c r="T757" s="1">
        <v>0.48</v>
      </c>
      <c r="U757" s="1">
        <f t="shared" si="69"/>
        <v>18446.399999999998</v>
      </c>
      <c r="V757" s="1">
        <f t="shared" si="70"/>
        <v>19983.600000000002</v>
      </c>
      <c r="W757" s="4">
        <f t="shared" si="71"/>
        <v>0.52</v>
      </c>
      <c r="X757" s="1" t="s">
        <v>39</v>
      </c>
      <c r="Y757" s="1" t="s">
        <v>40</v>
      </c>
      <c r="Z757" s="1" t="s">
        <v>41</v>
      </c>
      <c r="AA757" s="2">
        <v>45889</v>
      </c>
      <c r="AB757" s="1">
        <v>4</v>
      </c>
      <c r="AC757" s="1" t="s">
        <v>42</v>
      </c>
    </row>
    <row r="758" spans="1:29">
      <c r="A758" s="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c r="P758" s="1">
        <f t="shared" si="66"/>
        <v>8520</v>
      </c>
      <c r="Q758" s="1">
        <v>10</v>
      </c>
      <c r="R758" s="1">
        <f t="shared" si="67"/>
        <v>852</v>
      </c>
      <c r="S758" s="1">
        <f t="shared" si="68"/>
        <v>7668</v>
      </c>
      <c r="T758" s="1">
        <v>0.47</v>
      </c>
      <c r="U758" s="1">
        <f t="shared" si="69"/>
        <v>3603.9599999999996</v>
      </c>
      <c r="V758" s="1">
        <f t="shared" si="70"/>
        <v>4064.0400000000004</v>
      </c>
      <c r="W758" s="4">
        <f t="shared" si="71"/>
        <v>0.53</v>
      </c>
      <c r="X758" s="1" t="s">
        <v>50</v>
      </c>
      <c r="Y758" s="1" t="s">
        <v>72</v>
      </c>
      <c r="Z758" s="1" t="s">
        <v>22</v>
      </c>
      <c r="AA758" s="1"/>
      <c r="AB758" s="1"/>
      <c r="AC758" s="1" t="s">
        <v>93</v>
      </c>
    </row>
    <row r="759" spans="1:29">
      <c r="A759" s="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c r="P759" s="1">
        <f t="shared" si="66"/>
        <v>260</v>
      </c>
      <c r="Q759" s="1">
        <v>25</v>
      </c>
      <c r="R759" s="1">
        <f t="shared" si="67"/>
        <v>65</v>
      </c>
      <c r="S759" s="1">
        <f t="shared" si="68"/>
        <v>195</v>
      </c>
      <c r="T759" s="1">
        <v>0.62</v>
      </c>
      <c r="U759" s="1">
        <f t="shared" si="69"/>
        <v>120.9</v>
      </c>
      <c r="V759" s="1">
        <f t="shared" si="70"/>
        <v>74.099999999999994</v>
      </c>
      <c r="W759" s="4">
        <f t="shared" si="71"/>
        <v>0.37999999999999995</v>
      </c>
      <c r="X759" s="1" t="s">
        <v>147</v>
      </c>
      <c r="Y759" s="1" t="s">
        <v>72</v>
      </c>
      <c r="Z759" s="1" t="s">
        <v>41</v>
      </c>
      <c r="AA759" s="2">
        <v>45890</v>
      </c>
      <c r="AB759" s="1">
        <v>4</v>
      </c>
      <c r="AC759" s="1" t="s">
        <v>42</v>
      </c>
    </row>
    <row r="760" spans="1:29">
      <c r="A760" s="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c r="P760" s="1">
        <f t="shared" si="66"/>
        <v>61300</v>
      </c>
      <c r="Q760" s="1">
        <v>0</v>
      </c>
      <c r="R760" s="1">
        <f t="shared" si="67"/>
        <v>0</v>
      </c>
      <c r="S760" s="1">
        <f t="shared" si="68"/>
        <v>61300</v>
      </c>
      <c r="T760" s="1">
        <v>0.52</v>
      </c>
      <c r="U760" s="1">
        <f t="shared" si="69"/>
        <v>31876</v>
      </c>
      <c r="V760" s="1">
        <f t="shared" si="70"/>
        <v>29424</v>
      </c>
      <c r="W760" s="4">
        <f t="shared" si="71"/>
        <v>0.48</v>
      </c>
      <c r="X760" s="1" t="s">
        <v>147</v>
      </c>
      <c r="Y760" s="1" t="s">
        <v>57</v>
      </c>
      <c r="Z760" s="1" t="s">
        <v>41</v>
      </c>
      <c r="AA760" s="2">
        <v>45887</v>
      </c>
      <c r="AB760" s="1">
        <v>5</v>
      </c>
      <c r="AC760" s="1" t="s">
        <v>42</v>
      </c>
    </row>
    <row r="761" spans="1:29">
      <c r="A761" s="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c r="P761" s="1">
        <f t="shared" si="66"/>
        <v>600</v>
      </c>
      <c r="Q761" s="1">
        <v>0</v>
      </c>
      <c r="R761" s="1">
        <f t="shared" si="67"/>
        <v>0</v>
      </c>
      <c r="S761" s="1">
        <f t="shared" si="68"/>
        <v>600</v>
      </c>
      <c r="T761" s="1">
        <v>0.52</v>
      </c>
      <c r="U761" s="1">
        <f t="shared" si="69"/>
        <v>312</v>
      </c>
      <c r="V761" s="1">
        <f t="shared" si="70"/>
        <v>288</v>
      </c>
      <c r="W761" s="4">
        <f t="shared" si="71"/>
        <v>0.48</v>
      </c>
      <c r="X761" s="1" t="s">
        <v>65</v>
      </c>
      <c r="Y761" s="1" t="s">
        <v>57</v>
      </c>
      <c r="Z761" s="1" t="s">
        <v>41</v>
      </c>
      <c r="AA761" s="2">
        <v>45887</v>
      </c>
      <c r="AB761" s="1">
        <v>4</v>
      </c>
      <c r="AC761" s="1" t="s">
        <v>42</v>
      </c>
    </row>
    <row r="762" spans="1:29">
      <c r="A762" s="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c r="P762" s="1">
        <f t="shared" si="66"/>
        <v>1630</v>
      </c>
      <c r="Q762" s="1">
        <v>20</v>
      </c>
      <c r="R762" s="1">
        <f t="shared" si="67"/>
        <v>326</v>
      </c>
      <c r="S762" s="1">
        <f t="shared" si="68"/>
        <v>1304</v>
      </c>
      <c r="T762" s="1">
        <v>0.5</v>
      </c>
      <c r="U762" s="1">
        <f t="shared" si="69"/>
        <v>652</v>
      </c>
      <c r="V762" s="1">
        <f t="shared" si="70"/>
        <v>652</v>
      </c>
      <c r="W762" s="4">
        <f t="shared" si="71"/>
        <v>0.5</v>
      </c>
      <c r="X762" s="1" t="s">
        <v>92</v>
      </c>
      <c r="Y762" s="1" t="s">
        <v>72</v>
      </c>
      <c r="Z762" s="1" t="s">
        <v>41</v>
      </c>
      <c r="AA762" s="2">
        <v>45890</v>
      </c>
      <c r="AB762" s="1">
        <v>5</v>
      </c>
      <c r="AC762" s="1" t="s">
        <v>42</v>
      </c>
    </row>
    <row r="763" spans="1:29">
      <c r="A763" s="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c r="P763" s="1">
        <f t="shared" si="66"/>
        <v>5350</v>
      </c>
      <c r="Q763" s="1">
        <v>0</v>
      </c>
      <c r="R763" s="1">
        <f t="shared" si="67"/>
        <v>0</v>
      </c>
      <c r="S763" s="1">
        <f t="shared" si="68"/>
        <v>5350</v>
      </c>
      <c r="T763" s="1">
        <v>0.35</v>
      </c>
      <c r="U763" s="1">
        <f t="shared" si="69"/>
        <v>1872.4999999999998</v>
      </c>
      <c r="V763" s="1">
        <f t="shared" si="70"/>
        <v>3477.5</v>
      </c>
      <c r="W763" s="4">
        <f t="shared" si="71"/>
        <v>0.65</v>
      </c>
      <c r="X763" s="1" t="s">
        <v>56</v>
      </c>
      <c r="Y763" s="1" t="s">
        <v>57</v>
      </c>
      <c r="Z763" s="1" t="s">
        <v>120</v>
      </c>
      <c r="AA763" s="1"/>
      <c r="AB763" s="1"/>
      <c r="AC763" s="1" t="s">
        <v>42</v>
      </c>
    </row>
    <row r="764" spans="1:29">
      <c r="A764" s="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c r="P764" s="1">
        <f t="shared" si="66"/>
        <v>118940</v>
      </c>
      <c r="Q764" s="1">
        <v>15</v>
      </c>
      <c r="R764" s="1">
        <f t="shared" si="67"/>
        <v>17841</v>
      </c>
      <c r="S764" s="1">
        <f t="shared" si="68"/>
        <v>101099</v>
      </c>
      <c r="T764" s="1">
        <v>0.57999999999999996</v>
      </c>
      <c r="U764" s="1">
        <f t="shared" si="69"/>
        <v>58637.42</v>
      </c>
      <c r="V764" s="1">
        <f t="shared" si="70"/>
        <v>42461.58</v>
      </c>
      <c r="W764" s="4">
        <f t="shared" si="71"/>
        <v>0.42000000000000004</v>
      </c>
      <c r="X764" s="1" t="s">
        <v>50</v>
      </c>
      <c r="Y764" s="1" t="s">
        <v>72</v>
      </c>
      <c r="Z764" s="1" t="s">
        <v>41</v>
      </c>
      <c r="AA764" s="2">
        <v>45892</v>
      </c>
      <c r="AB764" s="1">
        <v>4</v>
      </c>
      <c r="AC764" s="1" t="s">
        <v>42</v>
      </c>
    </row>
    <row r="765" spans="1:29">
      <c r="A765" s="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c r="P765" s="1">
        <f t="shared" si="66"/>
        <v>13850</v>
      </c>
      <c r="Q765" s="1">
        <v>30</v>
      </c>
      <c r="R765" s="1">
        <f t="shared" si="67"/>
        <v>4155</v>
      </c>
      <c r="S765" s="1">
        <f t="shared" si="68"/>
        <v>9695</v>
      </c>
      <c r="T765" s="1">
        <v>0.5</v>
      </c>
      <c r="U765" s="1">
        <f t="shared" si="69"/>
        <v>4847.5</v>
      </c>
      <c r="V765" s="1">
        <f t="shared" si="70"/>
        <v>4847.5</v>
      </c>
      <c r="W765" s="4">
        <f t="shared" si="71"/>
        <v>0.5</v>
      </c>
      <c r="X765" s="1" t="s">
        <v>50</v>
      </c>
      <c r="Y765" s="1" t="s">
        <v>57</v>
      </c>
      <c r="Z765" s="1" t="s">
        <v>41</v>
      </c>
      <c r="AA765" s="2">
        <v>45889</v>
      </c>
      <c r="AB765" s="1">
        <v>5</v>
      </c>
      <c r="AC765" s="1" t="s">
        <v>42</v>
      </c>
    </row>
    <row r="766" spans="1:29">
      <c r="A766" s="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c r="P766" s="1">
        <f t="shared" si="66"/>
        <v>2440</v>
      </c>
      <c r="Q766" s="1">
        <v>0</v>
      </c>
      <c r="R766" s="1">
        <f t="shared" si="67"/>
        <v>0</v>
      </c>
      <c r="S766" s="1">
        <f t="shared" si="68"/>
        <v>2440</v>
      </c>
      <c r="T766" s="1">
        <v>0.35</v>
      </c>
      <c r="U766" s="1">
        <f t="shared" si="69"/>
        <v>854</v>
      </c>
      <c r="V766" s="1">
        <f t="shared" si="70"/>
        <v>1586</v>
      </c>
      <c r="W766" s="4">
        <f t="shared" si="71"/>
        <v>0.65</v>
      </c>
      <c r="X766" s="1" t="s">
        <v>56</v>
      </c>
      <c r="Y766" s="1" t="s">
        <v>57</v>
      </c>
      <c r="Z766" s="1" t="s">
        <v>51</v>
      </c>
      <c r="AA766" s="2">
        <v>45891</v>
      </c>
      <c r="AB766" s="1"/>
      <c r="AC766" s="1" t="s">
        <v>42</v>
      </c>
    </row>
    <row r="767" spans="1:29">
      <c r="A767" s="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c r="P767" s="1">
        <f t="shared" si="66"/>
        <v>3500</v>
      </c>
      <c r="Q767" s="1">
        <v>10</v>
      </c>
      <c r="R767" s="1">
        <f t="shared" si="67"/>
        <v>350</v>
      </c>
      <c r="S767" s="1">
        <f t="shared" si="68"/>
        <v>3150</v>
      </c>
      <c r="T767" s="1">
        <v>0.35</v>
      </c>
      <c r="U767" s="1">
        <f t="shared" si="69"/>
        <v>1102.5</v>
      </c>
      <c r="V767" s="1">
        <f t="shared" si="70"/>
        <v>2047.5</v>
      </c>
      <c r="W767" s="4">
        <f t="shared" si="71"/>
        <v>0.65</v>
      </c>
      <c r="X767" s="1" t="s">
        <v>147</v>
      </c>
      <c r="Y767" s="1" t="s">
        <v>72</v>
      </c>
      <c r="Z767" s="1" t="s">
        <v>22</v>
      </c>
      <c r="AA767" s="1"/>
      <c r="AB767" s="1"/>
      <c r="AC767" s="1" t="s">
        <v>93</v>
      </c>
    </row>
    <row r="768" spans="1:29">
      <c r="A768" s="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c r="P768" s="1">
        <f t="shared" si="66"/>
        <v>4440</v>
      </c>
      <c r="Q768" s="1">
        <v>10</v>
      </c>
      <c r="R768" s="1">
        <f t="shared" si="67"/>
        <v>444</v>
      </c>
      <c r="S768" s="1">
        <f t="shared" si="68"/>
        <v>3996</v>
      </c>
      <c r="T768" s="1">
        <v>0.45</v>
      </c>
      <c r="U768" s="1">
        <f t="shared" si="69"/>
        <v>1798.2</v>
      </c>
      <c r="V768" s="1">
        <f t="shared" si="70"/>
        <v>2197.8000000000002</v>
      </c>
      <c r="W768" s="4">
        <f t="shared" si="71"/>
        <v>0.55000000000000004</v>
      </c>
      <c r="X768" s="1" t="s">
        <v>50</v>
      </c>
      <c r="Y768" s="1" t="s">
        <v>72</v>
      </c>
      <c r="Z768" s="1" t="s">
        <v>41</v>
      </c>
      <c r="AA768" s="2">
        <v>45893</v>
      </c>
      <c r="AB768" s="1">
        <v>5</v>
      </c>
      <c r="AC768" s="1" t="s">
        <v>42</v>
      </c>
    </row>
    <row r="769" spans="1:29">
      <c r="A769" s="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c r="P769" s="1">
        <f t="shared" si="66"/>
        <v>540</v>
      </c>
      <c r="Q769" s="1">
        <v>15</v>
      </c>
      <c r="R769" s="1">
        <f t="shared" si="67"/>
        <v>81</v>
      </c>
      <c r="S769" s="1">
        <f t="shared" si="68"/>
        <v>459</v>
      </c>
      <c r="T769" s="1">
        <v>0.62</v>
      </c>
      <c r="U769" s="1">
        <f t="shared" si="69"/>
        <v>284.58</v>
      </c>
      <c r="V769" s="1">
        <f t="shared" si="70"/>
        <v>174.42000000000002</v>
      </c>
      <c r="W769" s="4">
        <f t="shared" si="71"/>
        <v>0.38000000000000006</v>
      </c>
      <c r="X769" s="1" t="s">
        <v>65</v>
      </c>
      <c r="Y769" s="1" t="s">
        <v>40</v>
      </c>
      <c r="Z769" s="1" t="s">
        <v>41</v>
      </c>
      <c r="AA769" s="2">
        <v>45894</v>
      </c>
      <c r="AB769" s="1">
        <v>4</v>
      </c>
      <c r="AC769" s="1" t="s">
        <v>42</v>
      </c>
    </row>
    <row r="770" spans="1:29">
      <c r="A770" s="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c r="P770" s="1">
        <f t="shared" si="66"/>
        <v>9920</v>
      </c>
      <c r="Q770" s="1">
        <v>25</v>
      </c>
      <c r="R770" s="1">
        <f t="shared" si="67"/>
        <v>2480</v>
      </c>
      <c r="S770" s="1">
        <f t="shared" si="68"/>
        <v>7440</v>
      </c>
      <c r="T770" s="1">
        <v>0.47</v>
      </c>
      <c r="U770" s="1">
        <f t="shared" si="69"/>
        <v>3496.7999999999997</v>
      </c>
      <c r="V770" s="1">
        <f t="shared" si="70"/>
        <v>3943.2000000000003</v>
      </c>
      <c r="W770" s="4">
        <f t="shared" si="71"/>
        <v>0.53</v>
      </c>
      <c r="X770" s="1" t="s">
        <v>50</v>
      </c>
      <c r="Y770" s="1" t="s">
        <v>57</v>
      </c>
      <c r="Z770" s="1" t="s">
        <v>41</v>
      </c>
      <c r="AA770" s="2">
        <v>45894</v>
      </c>
      <c r="AB770" s="1">
        <v>5</v>
      </c>
      <c r="AC770" s="1" t="s">
        <v>42</v>
      </c>
    </row>
    <row r="771" spans="1:29">
      <c r="A771" s="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c r="P771" s="1">
        <f t="shared" ref="P771:P834" si="72">PRODUCT(N771,O771)</f>
        <v>445250</v>
      </c>
      <c r="Q771" s="1">
        <v>10</v>
      </c>
      <c r="R771" s="1">
        <f t="shared" ref="R771:R834" si="73">P771*(Q771/100)</f>
        <v>44525</v>
      </c>
      <c r="S771" s="1">
        <f t="shared" ref="S771:S834" si="74">P771-R771</f>
        <v>400725</v>
      </c>
      <c r="T771" s="1">
        <v>0.57999999999999996</v>
      </c>
      <c r="U771" s="1">
        <f t="shared" ref="U771:U834" si="75">S771*T771</f>
        <v>232420.49999999997</v>
      </c>
      <c r="V771" s="1">
        <f t="shared" ref="V771:V834" si="76">S771-U771</f>
        <v>168304.50000000003</v>
      </c>
      <c r="W771" s="4">
        <f t="shared" ref="W771:W834" si="77">(V771/S771)</f>
        <v>0.4200000000000001</v>
      </c>
      <c r="X771" s="1" t="s">
        <v>104</v>
      </c>
      <c r="Y771" s="1" t="s">
        <v>81</v>
      </c>
      <c r="Z771" s="1" t="s">
        <v>51</v>
      </c>
      <c r="AA771" s="2">
        <v>45888</v>
      </c>
      <c r="AB771" s="1"/>
      <c r="AC771" s="1" t="s">
        <v>42</v>
      </c>
    </row>
    <row r="772" spans="1:29">
      <c r="A772" s="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c r="P772" s="1">
        <f t="shared" si="72"/>
        <v>12340</v>
      </c>
      <c r="Q772" s="1">
        <v>10</v>
      </c>
      <c r="R772" s="1">
        <f t="shared" si="73"/>
        <v>1234</v>
      </c>
      <c r="S772" s="1">
        <f t="shared" si="74"/>
        <v>11106</v>
      </c>
      <c r="T772" s="1">
        <v>0.52</v>
      </c>
      <c r="U772" s="1">
        <f t="shared" si="75"/>
        <v>5775.12</v>
      </c>
      <c r="V772" s="1">
        <f t="shared" si="76"/>
        <v>5330.88</v>
      </c>
      <c r="W772" s="4">
        <f t="shared" si="77"/>
        <v>0.48</v>
      </c>
      <c r="X772" s="1" t="s">
        <v>104</v>
      </c>
      <c r="Y772" s="1" t="s">
        <v>57</v>
      </c>
      <c r="Z772" s="1" t="s">
        <v>51</v>
      </c>
      <c r="AA772" s="2">
        <v>45893</v>
      </c>
      <c r="AB772" s="1"/>
      <c r="AC772" s="1" t="s">
        <v>42</v>
      </c>
    </row>
    <row r="773" spans="1:29">
      <c r="A773" s="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c r="P773" s="1">
        <f t="shared" si="72"/>
        <v>9500</v>
      </c>
      <c r="Q773" s="1">
        <v>0</v>
      </c>
      <c r="R773" s="1">
        <f t="shared" si="73"/>
        <v>0</v>
      </c>
      <c r="S773" s="1">
        <f t="shared" si="74"/>
        <v>9500</v>
      </c>
      <c r="T773" s="1">
        <v>0.47</v>
      </c>
      <c r="U773" s="1">
        <f t="shared" si="75"/>
        <v>4465</v>
      </c>
      <c r="V773" s="1">
        <f t="shared" si="76"/>
        <v>5035</v>
      </c>
      <c r="W773" s="4">
        <f t="shared" si="77"/>
        <v>0.53</v>
      </c>
      <c r="X773" s="1" t="s">
        <v>104</v>
      </c>
      <c r="Y773" s="1" t="s">
        <v>72</v>
      </c>
      <c r="Z773" s="1" t="s">
        <v>41</v>
      </c>
      <c r="AA773" s="2">
        <v>45892</v>
      </c>
      <c r="AB773" s="1">
        <v>5</v>
      </c>
      <c r="AC773" s="1" t="s">
        <v>42</v>
      </c>
    </row>
    <row r="774" spans="1:29">
      <c r="A774" s="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c r="P774" s="1">
        <f t="shared" si="72"/>
        <v>5380</v>
      </c>
      <c r="Q774" s="1">
        <v>5</v>
      </c>
      <c r="R774" s="1">
        <f t="shared" si="73"/>
        <v>269</v>
      </c>
      <c r="S774" s="1">
        <f t="shared" si="74"/>
        <v>5111</v>
      </c>
      <c r="T774" s="1">
        <v>0.5</v>
      </c>
      <c r="U774" s="1">
        <f t="shared" si="75"/>
        <v>2555.5</v>
      </c>
      <c r="V774" s="1">
        <f t="shared" si="76"/>
        <v>2555.5</v>
      </c>
      <c r="W774" s="4">
        <f t="shared" si="77"/>
        <v>0.5</v>
      </c>
      <c r="X774" s="1" t="s">
        <v>39</v>
      </c>
      <c r="Y774" s="1" t="s">
        <v>57</v>
      </c>
      <c r="Z774" s="1" t="s">
        <v>66</v>
      </c>
      <c r="AA774" s="1"/>
      <c r="AB774" s="1"/>
      <c r="AC774" s="1" t="s">
        <v>42</v>
      </c>
    </row>
    <row r="775" spans="1:29">
      <c r="A775" s="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c r="P775" s="1">
        <f t="shared" si="72"/>
        <v>30650</v>
      </c>
      <c r="Q775" s="1">
        <v>0</v>
      </c>
      <c r="R775" s="1">
        <f t="shared" si="73"/>
        <v>0</v>
      </c>
      <c r="S775" s="1">
        <f t="shared" si="74"/>
        <v>30650</v>
      </c>
      <c r="T775" s="1">
        <v>0.52</v>
      </c>
      <c r="U775" s="1">
        <f t="shared" si="75"/>
        <v>15938</v>
      </c>
      <c r="V775" s="1">
        <f t="shared" si="76"/>
        <v>14712</v>
      </c>
      <c r="W775" s="4">
        <f t="shared" si="77"/>
        <v>0.48</v>
      </c>
      <c r="X775" s="1" t="s">
        <v>50</v>
      </c>
      <c r="Y775" s="1" t="s">
        <v>57</v>
      </c>
      <c r="Z775" s="1" t="s">
        <v>51</v>
      </c>
      <c r="AA775" s="2">
        <v>45893</v>
      </c>
      <c r="AB775" s="1"/>
      <c r="AC775" s="1" t="s">
        <v>42</v>
      </c>
    </row>
    <row r="776" spans="1:29">
      <c r="A776" s="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c r="P776" s="1">
        <f t="shared" si="72"/>
        <v>1760</v>
      </c>
      <c r="Q776" s="1">
        <v>5</v>
      </c>
      <c r="R776" s="1">
        <f t="shared" si="73"/>
        <v>88</v>
      </c>
      <c r="S776" s="1">
        <f t="shared" si="74"/>
        <v>1672</v>
      </c>
      <c r="T776" s="1">
        <v>0.62</v>
      </c>
      <c r="U776" s="1">
        <f t="shared" si="75"/>
        <v>1036.6400000000001</v>
      </c>
      <c r="V776" s="1">
        <f t="shared" si="76"/>
        <v>635.3599999999999</v>
      </c>
      <c r="W776" s="4">
        <f t="shared" si="77"/>
        <v>0.37999999999999995</v>
      </c>
      <c r="X776" s="1" t="s">
        <v>147</v>
      </c>
      <c r="Y776" s="1" t="s">
        <v>57</v>
      </c>
      <c r="Z776" s="1" t="s">
        <v>41</v>
      </c>
      <c r="AA776" s="2">
        <v>45894</v>
      </c>
      <c r="AB776" s="1">
        <v>4</v>
      </c>
      <c r="AC776" s="1" t="s">
        <v>42</v>
      </c>
    </row>
    <row r="777" spans="1:29">
      <c r="A777" s="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c r="P777" s="1">
        <f t="shared" si="72"/>
        <v>800</v>
      </c>
      <c r="Q777" s="1">
        <v>10</v>
      </c>
      <c r="R777" s="1">
        <f t="shared" si="73"/>
        <v>80</v>
      </c>
      <c r="S777" s="1">
        <f t="shared" si="74"/>
        <v>720</v>
      </c>
      <c r="T777" s="1">
        <v>0.35</v>
      </c>
      <c r="U777" s="1">
        <f t="shared" si="75"/>
        <v>251.99999999999997</v>
      </c>
      <c r="V777" s="1">
        <f t="shared" si="76"/>
        <v>468</v>
      </c>
      <c r="W777" s="4">
        <f t="shared" si="77"/>
        <v>0.65</v>
      </c>
      <c r="X777" s="1" t="s">
        <v>104</v>
      </c>
      <c r="Y777" s="1" t="s">
        <v>57</v>
      </c>
      <c r="Z777" s="1" t="s">
        <v>41</v>
      </c>
      <c r="AA777" s="2">
        <v>45890</v>
      </c>
      <c r="AB777" s="1">
        <v>3</v>
      </c>
      <c r="AC777" s="1" t="s">
        <v>42</v>
      </c>
    </row>
    <row r="778" spans="1:29">
      <c r="A778" s="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c r="P778" s="1">
        <f t="shared" si="72"/>
        <v>900</v>
      </c>
      <c r="Q778" s="1">
        <v>0</v>
      </c>
      <c r="R778" s="1">
        <f t="shared" si="73"/>
        <v>0</v>
      </c>
      <c r="S778" s="1">
        <f t="shared" si="74"/>
        <v>900</v>
      </c>
      <c r="T778" s="1">
        <v>0.62</v>
      </c>
      <c r="U778" s="1">
        <f t="shared" si="75"/>
        <v>558</v>
      </c>
      <c r="V778" s="1">
        <f t="shared" si="76"/>
        <v>342</v>
      </c>
      <c r="W778" s="4">
        <f t="shared" si="77"/>
        <v>0.38</v>
      </c>
      <c r="X778" s="1" t="s">
        <v>56</v>
      </c>
      <c r="Y778" s="1" t="s">
        <v>57</v>
      </c>
      <c r="Z778" s="1" t="s">
        <v>120</v>
      </c>
      <c r="AA778" s="1"/>
      <c r="AB778" s="1"/>
      <c r="AC778" s="1" t="s">
        <v>42</v>
      </c>
    </row>
    <row r="779" spans="1:29">
      <c r="A779" s="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c r="P779" s="1">
        <f t="shared" si="72"/>
        <v>720</v>
      </c>
      <c r="Q779" s="1">
        <v>30</v>
      </c>
      <c r="R779" s="1">
        <f t="shared" si="73"/>
        <v>216</v>
      </c>
      <c r="S779" s="1">
        <f t="shared" si="74"/>
        <v>504</v>
      </c>
      <c r="T779" s="1">
        <v>0.62</v>
      </c>
      <c r="U779" s="1">
        <f t="shared" si="75"/>
        <v>312.48</v>
      </c>
      <c r="V779" s="1">
        <f t="shared" si="76"/>
        <v>191.51999999999998</v>
      </c>
      <c r="W779" s="4">
        <f t="shared" si="77"/>
        <v>0.37999999999999995</v>
      </c>
      <c r="X779" s="1" t="s">
        <v>104</v>
      </c>
      <c r="Y779" s="1" t="s">
        <v>57</v>
      </c>
      <c r="Z779" s="1" t="s">
        <v>51</v>
      </c>
      <c r="AA779" s="2">
        <v>45896</v>
      </c>
      <c r="AB779" s="1"/>
      <c r="AC779" s="1" t="s">
        <v>42</v>
      </c>
    </row>
    <row r="780" spans="1:29">
      <c r="A780" s="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c r="P780" s="1">
        <f t="shared" si="72"/>
        <v>3680</v>
      </c>
      <c r="Q780" s="1">
        <v>10</v>
      </c>
      <c r="R780" s="1">
        <f t="shared" si="73"/>
        <v>368</v>
      </c>
      <c r="S780" s="1">
        <f t="shared" si="74"/>
        <v>3312</v>
      </c>
      <c r="T780" s="1">
        <v>0.48</v>
      </c>
      <c r="U780" s="1">
        <f t="shared" si="75"/>
        <v>1589.76</v>
      </c>
      <c r="V780" s="1">
        <f t="shared" si="76"/>
        <v>1722.24</v>
      </c>
      <c r="W780" s="4">
        <f t="shared" si="77"/>
        <v>0.52</v>
      </c>
      <c r="X780" s="1" t="s">
        <v>56</v>
      </c>
      <c r="Y780" s="1" t="s">
        <v>40</v>
      </c>
      <c r="Z780" s="1" t="s">
        <v>120</v>
      </c>
      <c r="AA780" s="1"/>
      <c r="AB780" s="1"/>
      <c r="AC780" s="1" t="s">
        <v>42</v>
      </c>
    </row>
    <row r="781" spans="1:29">
      <c r="A781" s="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c r="P781" s="1">
        <f t="shared" si="72"/>
        <v>11280</v>
      </c>
      <c r="Q781" s="1">
        <v>10</v>
      </c>
      <c r="R781" s="1">
        <f t="shared" si="73"/>
        <v>1128</v>
      </c>
      <c r="S781" s="1">
        <f t="shared" si="74"/>
        <v>10152</v>
      </c>
      <c r="T781" s="1">
        <v>0.52</v>
      </c>
      <c r="U781" s="1">
        <f t="shared" si="75"/>
        <v>5279.04</v>
      </c>
      <c r="V781" s="1">
        <f t="shared" si="76"/>
        <v>4872.96</v>
      </c>
      <c r="W781" s="4">
        <f t="shared" si="77"/>
        <v>0.48</v>
      </c>
      <c r="X781" s="1" t="s">
        <v>104</v>
      </c>
      <c r="Y781" s="1" t="s">
        <v>57</v>
      </c>
      <c r="Z781" s="1" t="s">
        <v>41</v>
      </c>
      <c r="AA781" s="2">
        <v>45891</v>
      </c>
      <c r="AB781" s="1">
        <v>5</v>
      </c>
      <c r="AC781" s="1" t="s">
        <v>42</v>
      </c>
    </row>
    <row r="782" spans="1:29">
      <c r="A782" s="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c r="P782" s="1">
        <f t="shared" si="72"/>
        <v>4850</v>
      </c>
      <c r="Q782" s="1">
        <v>20</v>
      </c>
      <c r="R782" s="1">
        <f t="shared" si="73"/>
        <v>970</v>
      </c>
      <c r="S782" s="1">
        <f t="shared" si="74"/>
        <v>3880</v>
      </c>
      <c r="T782" s="1">
        <v>0.62</v>
      </c>
      <c r="U782" s="1">
        <f t="shared" si="75"/>
        <v>2405.6</v>
      </c>
      <c r="V782" s="1">
        <f t="shared" si="76"/>
        <v>1474.4</v>
      </c>
      <c r="W782" s="4">
        <f t="shared" si="77"/>
        <v>0.38</v>
      </c>
      <c r="X782" s="1" t="s">
        <v>104</v>
      </c>
      <c r="Y782" s="1" t="s">
        <v>57</v>
      </c>
      <c r="Z782" s="1" t="s">
        <v>41</v>
      </c>
      <c r="AA782" s="2">
        <v>45892</v>
      </c>
      <c r="AB782" s="1">
        <v>3</v>
      </c>
      <c r="AC782" s="1" t="s">
        <v>42</v>
      </c>
    </row>
    <row r="783" spans="1:29">
      <c r="A783" s="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c r="P783" s="1">
        <f t="shared" si="72"/>
        <v>29200</v>
      </c>
      <c r="Q783" s="1">
        <v>30</v>
      </c>
      <c r="R783" s="1">
        <f t="shared" si="73"/>
        <v>8760</v>
      </c>
      <c r="S783" s="1">
        <f t="shared" si="74"/>
        <v>20440</v>
      </c>
      <c r="T783" s="1">
        <v>0.52</v>
      </c>
      <c r="U783" s="1">
        <f t="shared" si="75"/>
        <v>10628.800000000001</v>
      </c>
      <c r="V783" s="1">
        <f t="shared" si="76"/>
        <v>9811.1999999999989</v>
      </c>
      <c r="W783" s="4">
        <f t="shared" si="77"/>
        <v>0.47999999999999993</v>
      </c>
      <c r="X783" s="1" t="s">
        <v>50</v>
      </c>
      <c r="Y783" s="1" t="s">
        <v>40</v>
      </c>
      <c r="Z783" s="1" t="s">
        <v>41</v>
      </c>
      <c r="AA783" s="2">
        <v>45895</v>
      </c>
      <c r="AB783" s="1">
        <v>5</v>
      </c>
      <c r="AC783" s="1" t="s">
        <v>42</v>
      </c>
    </row>
    <row r="784" spans="1:29">
      <c r="A784" s="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c r="P784" s="1">
        <f t="shared" si="72"/>
        <v>6240</v>
      </c>
      <c r="Q784" s="1">
        <v>10</v>
      </c>
      <c r="R784" s="1">
        <f t="shared" si="73"/>
        <v>624</v>
      </c>
      <c r="S784" s="1">
        <f t="shared" si="74"/>
        <v>5616</v>
      </c>
      <c r="T784" s="1">
        <v>0.48</v>
      </c>
      <c r="U784" s="1">
        <f t="shared" si="75"/>
        <v>2695.68</v>
      </c>
      <c r="V784" s="1">
        <f t="shared" si="76"/>
        <v>2920.32</v>
      </c>
      <c r="W784" s="4">
        <f t="shared" si="77"/>
        <v>0.52</v>
      </c>
      <c r="X784" s="1" t="s">
        <v>39</v>
      </c>
      <c r="Y784" s="1" t="s">
        <v>81</v>
      </c>
      <c r="Z784" s="1" t="s">
        <v>41</v>
      </c>
      <c r="AA784" s="2">
        <v>45896</v>
      </c>
      <c r="AB784" s="1">
        <v>3</v>
      </c>
      <c r="AC784" s="1" t="s">
        <v>42</v>
      </c>
    </row>
    <row r="785" spans="1:29">
      <c r="A785" s="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c r="P785" s="1">
        <f t="shared" si="72"/>
        <v>1740</v>
      </c>
      <c r="Q785" s="1">
        <v>0</v>
      </c>
      <c r="R785" s="1">
        <f t="shared" si="73"/>
        <v>0</v>
      </c>
      <c r="S785" s="1">
        <f t="shared" si="74"/>
        <v>1740</v>
      </c>
      <c r="T785" s="1">
        <v>0.35</v>
      </c>
      <c r="U785" s="1">
        <f t="shared" si="75"/>
        <v>609</v>
      </c>
      <c r="V785" s="1">
        <f t="shared" si="76"/>
        <v>1131</v>
      </c>
      <c r="W785" s="4">
        <f t="shared" si="77"/>
        <v>0.65</v>
      </c>
      <c r="X785" s="1" t="s">
        <v>104</v>
      </c>
      <c r="Y785" s="1" t="s">
        <v>57</v>
      </c>
      <c r="Z785" s="1" t="s">
        <v>41</v>
      </c>
      <c r="AA785" s="2">
        <v>45896</v>
      </c>
      <c r="AB785" s="1">
        <v>4</v>
      </c>
      <c r="AC785" s="1" t="s">
        <v>42</v>
      </c>
    </row>
    <row r="786" spans="1:29">
      <c r="A786" s="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c r="P786" s="1">
        <f t="shared" si="72"/>
        <v>2550</v>
      </c>
      <c r="Q786" s="1">
        <v>0</v>
      </c>
      <c r="R786" s="1">
        <f t="shared" si="73"/>
        <v>0</v>
      </c>
      <c r="S786" s="1">
        <f t="shared" si="74"/>
        <v>2550</v>
      </c>
      <c r="T786" s="1">
        <v>0.47</v>
      </c>
      <c r="U786" s="1">
        <f t="shared" si="75"/>
        <v>1198.5</v>
      </c>
      <c r="V786" s="1">
        <f t="shared" si="76"/>
        <v>1351.5</v>
      </c>
      <c r="W786" s="4">
        <f t="shared" si="77"/>
        <v>0.53</v>
      </c>
      <c r="X786" s="1" t="s">
        <v>104</v>
      </c>
      <c r="Y786" s="1" t="s">
        <v>57</v>
      </c>
      <c r="Z786" s="1" t="s">
        <v>66</v>
      </c>
      <c r="AA786" s="1"/>
      <c r="AB786" s="1"/>
      <c r="AC786" s="1" t="s">
        <v>42</v>
      </c>
    </row>
    <row r="787" spans="1:29">
      <c r="A787" s="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c r="P787" s="1">
        <f t="shared" si="72"/>
        <v>2300</v>
      </c>
      <c r="Q787" s="1">
        <v>10</v>
      </c>
      <c r="R787" s="1">
        <f t="shared" si="73"/>
        <v>230</v>
      </c>
      <c r="S787" s="1">
        <f t="shared" si="74"/>
        <v>2070</v>
      </c>
      <c r="T787" s="1">
        <v>0.5</v>
      </c>
      <c r="U787" s="1">
        <f t="shared" si="75"/>
        <v>1035</v>
      </c>
      <c r="V787" s="1">
        <f t="shared" si="76"/>
        <v>1035</v>
      </c>
      <c r="W787" s="4">
        <f t="shared" si="77"/>
        <v>0.5</v>
      </c>
      <c r="X787" s="1" t="s">
        <v>104</v>
      </c>
      <c r="Y787" s="1" t="s">
        <v>81</v>
      </c>
      <c r="Z787" s="1" t="s">
        <v>41</v>
      </c>
      <c r="AA787" s="2">
        <v>45892</v>
      </c>
      <c r="AB787" s="1">
        <v>3</v>
      </c>
      <c r="AC787" s="1" t="s">
        <v>42</v>
      </c>
    </row>
    <row r="788" spans="1:29">
      <c r="A788" s="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c r="P788" s="1">
        <f t="shared" si="72"/>
        <v>1950</v>
      </c>
      <c r="Q788" s="1">
        <v>0</v>
      </c>
      <c r="R788" s="1">
        <f t="shared" si="73"/>
        <v>0</v>
      </c>
      <c r="S788" s="1">
        <f t="shared" si="74"/>
        <v>1950</v>
      </c>
      <c r="T788" s="1">
        <v>0.35</v>
      </c>
      <c r="U788" s="1">
        <f t="shared" si="75"/>
        <v>682.5</v>
      </c>
      <c r="V788" s="1">
        <f t="shared" si="76"/>
        <v>1267.5</v>
      </c>
      <c r="W788" s="4">
        <f t="shared" si="77"/>
        <v>0.65</v>
      </c>
      <c r="X788" s="1" t="s">
        <v>39</v>
      </c>
      <c r="Y788" s="1" t="s">
        <v>81</v>
      </c>
      <c r="Z788" s="1" t="s">
        <v>120</v>
      </c>
      <c r="AA788" s="1"/>
      <c r="AB788" s="1"/>
      <c r="AC788" s="1" t="s">
        <v>42</v>
      </c>
    </row>
    <row r="789" spans="1:29">
      <c r="A789" s="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c r="P789" s="1">
        <f t="shared" si="72"/>
        <v>2610</v>
      </c>
      <c r="Q789" s="1">
        <v>10</v>
      </c>
      <c r="R789" s="1">
        <f t="shared" si="73"/>
        <v>261</v>
      </c>
      <c r="S789" s="1">
        <f t="shared" si="74"/>
        <v>2349</v>
      </c>
      <c r="T789" s="1">
        <v>0.62</v>
      </c>
      <c r="U789" s="1">
        <f t="shared" si="75"/>
        <v>1456.3799999999999</v>
      </c>
      <c r="V789" s="1">
        <f t="shared" si="76"/>
        <v>892.62000000000012</v>
      </c>
      <c r="W789" s="4">
        <f t="shared" si="77"/>
        <v>0.38000000000000006</v>
      </c>
      <c r="X789" s="1" t="s">
        <v>104</v>
      </c>
      <c r="Y789" s="1" t="s">
        <v>72</v>
      </c>
      <c r="Z789" s="1" t="s">
        <v>41</v>
      </c>
      <c r="AA789" s="2">
        <v>45898</v>
      </c>
      <c r="AB789" s="1">
        <v>5</v>
      </c>
      <c r="AC789" s="1" t="s">
        <v>42</v>
      </c>
    </row>
    <row r="790" spans="1:29">
      <c r="A790" s="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c r="P790" s="1">
        <f t="shared" si="72"/>
        <v>1250</v>
      </c>
      <c r="Q790" s="1">
        <v>10</v>
      </c>
      <c r="R790" s="1">
        <f t="shared" si="73"/>
        <v>125</v>
      </c>
      <c r="S790" s="1">
        <f t="shared" si="74"/>
        <v>1125</v>
      </c>
      <c r="T790" s="1">
        <v>0.47</v>
      </c>
      <c r="U790" s="1">
        <f t="shared" si="75"/>
        <v>528.75</v>
      </c>
      <c r="V790" s="1">
        <f t="shared" si="76"/>
        <v>596.25</v>
      </c>
      <c r="W790" s="4">
        <f t="shared" si="77"/>
        <v>0.53</v>
      </c>
      <c r="X790" s="1" t="s">
        <v>104</v>
      </c>
      <c r="Y790" s="1" t="s">
        <v>72</v>
      </c>
      <c r="Z790" s="1" t="s">
        <v>41</v>
      </c>
      <c r="AA790" s="2">
        <v>45899</v>
      </c>
      <c r="AB790" s="1">
        <v>3</v>
      </c>
      <c r="AC790" s="1" t="s">
        <v>42</v>
      </c>
    </row>
    <row r="791" spans="1:29">
      <c r="A791" s="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c r="P791" s="1">
        <f t="shared" si="72"/>
        <v>38970</v>
      </c>
      <c r="Q791" s="1">
        <v>15</v>
      </c>
      <c r="R791" s="1">
        <f t="shared" si="73"/>
        <v>5845.5</v>
      </c>
      <c r="S791" s="1">
        <f t="shared" si="74"/>
        <v>33124.5</v>
      </c>
      <c r="T791" s="1">
        <v>0.52</v>
      </c>
      <c r="U791" s="1">
        <f t="shared" si="75"/>
        <v>17224.740000000002</v>
      </c>
      <c r="V791" s="1">
        <f t="shared" si="76"/>
        <v>15899.759999999998</v>
      </c>
      <c r="W791" s="4">
        <f t="shared" si="77"/>
        <v>0.47999999999999993</v>
      </c>
      <c r="X791" s="1" t="s">
        <v>147</v>
      </c>
      <c r="Y791" s="1" t="s">
        <v>72</v>
      </c>
      <c r="Z791" s="1" t="s">
        <v>41</v>
      </c>
      <c r="AA791" s="2">
        <v>45900</v>
      </c>
      <c r="AB791" s="1">
        <v>5</v>
      </c>
      <c r="AC791" s="1" t="s">
        <v>42</v>
      </c>
    </row>
    <row r="792" spans="1:29">
      <c r="A792" s="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c r="P792" s="1">
        <f t="shared" si="72"/>
        <v>2000</v>
      </c>
      <c r="Q792" s="1">
        <v>10</v>
      </c>
      <c r="R792" s="1">
        <f t="shared" si="73"/>
        <v>200</v>
      </c>
      <c r="S792" s="1">
        <f t="shared" si="74"/>
        <v>1800</v>
      </c>
      <c r="T792" s="1">
        <v>0.62</v>
      </c>
      <c r="U792" s="1">
        <f t="shared" si="75"/>
        <v>1116</v>
      </c>
      <c r="V792" s="1">
        <f t="shared" si="76"/>
        <v>684</v>
      </c>
      <c r="W792" s="4">
        <f t="shared" si="77"/>
        <v>0.38</v>
      </c>
      <c r="X792" s="1" t="s">
        <v>50</v>
      </c>
      <c r="Y792" s="1" t="s">
        <v>72</v>
      </c>
      <c r="Z792" s="1" t="s">
        <v>51</v>
      </c>
      <c r="AA792" s="2">
        <v>45896</v>
      </c>
      <c r="AB792" s="1"/>
      <c r="AC792" s="1" t="s">
        <v>42</v>
      </c>
    </row>
    <row r="793" spans="1:29">
      <c r="A793" s="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c r="P793" s="1">
        <f t="shared" si="72"/>
        <v>5070</v>
      </c>
      <c r="Q793" s="1">
        <v>0</v>
      </c>
      <c r="R793" s="1">
        <f t="shared" si="73"/>
        <v>0</v>
      </c>
      <c r="S793" s="1">
        <f t="shared" si="74"/>
        <v>5070</v>
      </c>
      <c r="T793" s="1">
        <v>0.5</v>
      </c>
      <c r="U793" s="1">
        <f t="shared" si="75"/>
        <v>2535</v>
      </c>
      <c r="V793" s="1">
        <f t="shared" si="76"/>
        <v>2535</v>
      </c>
      <c r="W793" s="4">
        <f t="shared" si="77"/>
        <v>0.5</v>
      </c>
      <c r="X793" s="1" t="s">
        <v>104</v>
      </c>
      <c r="Y793" s="1" t="s">
        <v>40</v>
      </c>
      <c r="Z793" s="1" t="s">
        <v>41</v>
      </c>
      <c r="AA793" s="2">
        <v>45895</v>
      </c>
      <c r="AB793" s="1">
        <v>4</v>
      </c>
      <c r="AC793" s="1" t="s">
        <v>42</v>
      </c>
    </row>
    <row r="794" spans="1:29">
      <c r="A794" s="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c r="P794" s="1">
        <f t="shared" si="72"/>
        <v>126600</v>
      </c>
      <c r="Q794" s="1">
        <v>0</v>
      </c>
      <c r="R794" s="1">
        <f t="shared" si="73"/>
        <v>0</v>
      </c>
      <c r="S794" s="1">
        <f t="shared" si="74"/>
        <v>126600</v>
      </c>
      <c r="T794" s="1">
        <v>0.57999999999999996</v>
      </c>
      <c r="U794" s="1">
        <f t="shared" si="75"/>
        <v>73428</v>
      </c>
      <c r="V794" s="1">
        <f t="shared" si="76"/>
        <v>53172</v>
      </c>
      <c r="W794" s="4">
        <f t="shared" si="77"/>
        <v>0.42</v>
      </c>
      <c r="X794" s="1" t="s">
        <v>104</v>
      </c>
      <c r="Y794" s="1" t="s">
        <v>40</v>
      </c>
      <c r="Z794" s="1" t="s">
        <v>41</v>
      </c>
      <c r="AA794" s="2">
        <v>45898</v>
      </c>
      <c r="AB794" s="1">
        <v>5</v>
      </c>
      <c r="AC794" s="1" t="s">
        <v>42</v>
      </c>
    </row>
    <row r="795" spans="1:29">
      <c r="A795" s="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c r="P795" s="1">
        <f t="shared" si="72"/>
        <v>26600</v>
      </c>
      <c r="Q795" s="1">
        <v>0</v>
      </c>
      <c r="R795" s="1">
        <f t="shared" si="73"/>
        <v>0</v>
      </c>
      <c r="S795" s="1">
        <f t="shared" si="74"/>
        <v>26600</v>
      </c>
      <c r="T795" s="1">
        <v>0.52</v>
      </c>
      <c r="U795" s="1">
        <f t="shared" si="75"/>
        <v>13832</v>
      </c>
      <c r="V795" s="1">
        <f t="shared" si="76"/>
        <v>12768</v>
      </c>
      <c r="W795" s="4">
        <f t="shared" si="77"/>
        <v>0.48</v>
      </c>
      <c r="X795" s="1" t="s">
        <v>56</v>
      </c>
      <c r="Y795" s="1" t="s">
        <v>72</v>
      </c>
      <c r="Z795" s="1" t="s">
        <v>66</v>
      </c>
      <c r="AA795" s="1"/>
      <c r="AB795" s="1"/>
      <c r="AC795" s="1" t="s">
        <v>42</v>
      </c>
    </row>
    <row r="796" spans="1:29">
      <c r="A796" s="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c r="P796" s="1">
        <f t="shared" si="72"/>
        <v>670</v>
      </c>
      <c r="Q796" s="1">
        <v>0</v>
      </c>
      <c r="R796" s="1">
        <f t="shared" si="73"/>
        <v>0</v>
      </c>
      <c r="S796" s="1">
        <f t="shared" si="74"/>
        <v>670</v>
      </c>
      <c r="T796" s="1">
        <v>0.62</v>
      </c>
      <c r="U796" s="1">
        <f t="shared" si="75"/>
        <v>415.4</v>
      </c>
      <c r="V796" s="1">
        <f t="shared" si="76"/>
        <v>254.60000000000002</v>
      </c>
      <c r="W796" s="4">
        <f t="shared" si="77"/>
        <v>0.38000000000000006</v>
      </c>
      <c r="X796" s="1" t="s">
        <v>50</v>
      </c>
      <c r="Y796" s="1" t="s">
        <v>81</v>
      </c>
      <c r="Z796" s="1" t="s">
        <v>120</v>
      </c>
      <c r="AA796" s="1"/>
      <c r="AB796" s="1"/>
      <c r="AC796" s="1" t="s">
        <v>42</v>
      </c>
    </row>
    <row r="797" spans="1:29">
      <c r="A797" s="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c r="P797" s="1">
        <f t="shared" si="72"/>
        <v>1510</v>
      </c>
      <c r="Q797" s="1">
        <v>10</v>
      </c>
      <c r="R797" s="1">
        <f t="shared" si="73"/>
        <v>151</v>
      </c>
      <c r="S797" s="1">
        <f t="shared" si="74"/>
        <v>1359</v>
      </c>
      <c r="T797" s="1">
        <v>0.47</v>
      </c>
      <c r="U797" s="1">
        <f t="shared" si="75"/>
        <v>638.73</v>
      </c>
      <c r="V797" s="1">
        <f t="shared" si="76"/>
        <v>720.27</v>
      </c>
      <c r="W797" s="4">
        <f t="shared" si="77"/>
        <v>0.53</v>
      </c>
      <c r="X797" s="1" t="s">
        <v>39</v>
      </c>
      <c r="Y797" s="1" t="s">
        <v>72</v>
      </c>
      <c r="Z797" s="1" t="s">
        <v>22</v>
      </c>
      <c r="AA797" s="1"/>
      <c r="AB797" s="1"/>
      <c r="AC797" s="1" t="s">
        <v>93</v>
      </c>
    </row>
    <row r="798" spans="1:29">
      <c r="A798" s="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c r="P798" s="1">
        <f t="shared" si="72"/>
        <v>15850</v>
      </c>
      <c r="Q798" s="1">
        <v>10</v>
      </c>
      <c r="R798" s="1">
        <f t="shared" si="73"/>
        <v>1585</v>
      </c>
      <c r="S798" s="1">
        <f t="shared" si="74"/>
        <v>14265</v>
      </c>
      <c r="T798" s="1">
        <v>0.45</v>
      </c>
      <c r="U798" s="1">
        <f t="shared" si="75"/>
        <v>6419.25</v>
      </c>
      <c r="V798" s="1">
        <f t="shared" si="76"/>
        <v>7845.75</v>
      </c>
      <c r="W798" s="4">
        <f t="shared" si="77"/>
        <v>0.55000000000000004</v>
      </c>
      <c r="X798" s="1" t="s">
        <v>56</v>
      </c>
      <c r="Y798" s="1" t="s">
        <v>72</v>
      </c>
      <c r="Z798" s="1" t="s">
        <v>22</v>
      </c>
      <c r="AA798" s="1"/>
      <c r="AB798" s="1"/>
      <c r="AC798" s="1" t="s">
        <v>93</v>
      </c>
    </row>
    <row r="799" spans="1:29">
      <c r="A799" s="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c r="P799" s="1">
        <f t="shared" si="72"/>
        <v>3720</v>
      </c>
      <c r="Q799" s="1">
        <v>15</v>
      </c>
      <c r="R799" s="1">
        <f t="shared" si="73"/>
        <v>558</v>
      </c>
      <c r="S799" s="1">
        <f t="shared" si="74"/>
        <v>3162</v>
      </c>
      <c r="T799" s="1">
        <v>0.62</v>
      </c>
      <c r="U799" s="1">
        <f t="shared" si="75"/>
        <v>1960.44</v>
      </c>
      <c r="V799" s="1">
        <f t="shared" si="76"/>
        <v>1201.56</v>
      </c>
      <c r="W799" s="4">
        <f t="shared" si="77"/>
        <v>0.38</v>
      </c>
      <c r="X799" s="1" t="s">
        <v>50</v>
      </c>
      <c r="Y799" s="1" t="s">
        <v>40</v>
      </c>
      <c r="Z799" s="1" t="s">
        <v>66</v>
      </c>
      <c r="AA799" s="1"/>
      <c r="AB799" s="1"/>
      <c r="AC799" s="1" t="s">
        <v>42</v>
      </c>
    </row>
    <row r="800" spans="1:29">
      <c r="A800" s="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c r="P800" s="1">
        <f t="shared" si="72"/>
        <v>7020</v>
      </c>
      <c r="Q800" s="1">
        <v>25</v>
      </c>
      <c r="R800" s="1">
        <f t="shared" si="73"/>
        <v>1755</v>
      </c>
      <c r="S800" s="1">
        <f t="shared" si="74"/>
        <v>5265</v>
      </c>
      <c r="T800" s="1">
        <v>0.45</v>
      </c>
      <c r="U800" s="1">
        <f t="shared" si="75"/>
        <v>2369.25</v>
      </c>
      <c r="V800" s="1">
        <f t="shared" si="76"/>
        <v>2895.75</v>
      </c>
      <c r="W800" s="4">
        <f t="shared" si="77"/>
        <v>0.55000000000000004</v>
      </c>
      <c r="X800" s="1" t="s">
        <v>147</v>
      </c>
      <c r="Y800" s="1" t="s">
        <v>81</v>
      </c>
      <c r="Z800" s="1" t="s">
        <v>22</v>
      </c>
      <c r="AA800" s="1"/>
      <c r="AB800" s="1"/>
      <c r="AC800" s="1" t="s">
        <v>93</v>
      </c>
    </row>
    <row r="801" spans="1:29">
      <c r="A801" s="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c r="P801" s="1">
        <f t="shared" si="72"/>
        <v>12500</v>
      </c>
      <c r="Q801" s="1">
        <v>0</v>
      </c>
      <c r="R801" s="1">
        <f t="shared" si="73"/>
        <v>0</v>
      </c>
      <c r="S801" s="1">
        <f t="shared" si="74"/>
        <v>12500</v>
      </c>
      <c r="T801" s="1">
        <v>0.5</v>
      </c>
      <c r="U801" s="1">
        <f t="shared" si="75"/>
        <v>6250</v>
      </c>
      <c r="V801" s="1">
        <f t="shared" si="76"/>
        <v>6250</v>
      </c>
      <c r="W801" s="4">
        <f t="shared" si="77"/>
        <v>0.5</v>
      </c>
      <c r="X801" s="1" t="s">
        <v>39</v>
      </c>
      <c r="Y801" s="1" t="s">
        <v>40</v>
      </c>
      <c r="Z801" s="1" t="s">
        <v>41</v>
      </c>
      <c r="AA801" s="2">
        <v>45903</v>
      </c>
      <c r="AB801" s="1">
        <v>3</v>
      </c>
      <c r="AC801" s="1" t="s">
        <v>42</v>
      </c>
    </row>
    <row r="802" spans="1:29">
      <c r="A802" s="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c r="P802" s="1">
        <f t="shared" si="72"/>
        <v>21640</v>
      </c>
      <c r="Q802" s="1">
        <v>30</v>
      </c>
      <c r="R802" s="1">
        <f t="shared" si="73"/>
        <v>6492</v>
      </c>
      <c r="S802" s="1">
        <f t="shared" si="74"/>
        <v>15148</v>
      </c>
      <c r="T802" s="1">
        <v>0.5</v>
      </c>
      <c r="U802" s="1">
        <f t="shared" si="75"/>
        <v>7574</v>
      </c>
      <c r="V802" s="1">
        <f t="shared" si="76"/>
        <v>7574</v>
      </c>
      <c r="W802" s="4">
        <f t="shared" si="77"/>
        <v>0.5</v>
      </c>
      <c r="X802" s="1" t="s">
        <v>65</v>
      </c>
      <c r="Y802" s="1" t="s">
        <v>40</v>
      </c>
      <c r="Z802" s="1" t="s">
        <v>41</v>
      </c>
      <c r="AA802" s="2">
        <v>45897</v>
      </c>
      <c r="AB802" s="1">
        <v>5</v>
      </c>
      <c r="AC802" s="1" t="s">
        <v>42</v>
      </c>
    </row>
    <row r="803" spans="1:29">
      <c r="A803" s="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c r="P803" s="1">
        <f t="shared" si="72"/>
        <v>26250</v>
      </c>
      <c r="Q803" s="1">
        <v>25</v>
      </c>
      <c r="R803" s="1">
        <f t="shared" si="73"/>
        <v>6562.5</v>
      </c>
      <c r="S803" s="1">
        <f t="shared" si="74"/>
        <v>19687.5</v>
      </c>
      <c r="T803" s="1">
        <v>0.52</v>
      </c>
      <c r="U803" s="1">
        <f t="shared" si="75"/>
        <v>10237.5</v>
      </c>
      <c r="V803" s="1">
        <f t="shared" si="76"/>
        <v>9450</v>
      </c>
      <c r="W803" s="4">
        <f t="shared" si="77"/>
        <v>0.48</v>
      </c>
      <c r="X803" s="1" t="s">
        <v>104</v>
      </c>
      <c r="Y803" s="1" t="s">
        <v>81</v>
      </c>
      <c r="Z803" s="1" t="s">
        <v>41</v>
      </c>
      <c r="AA803" s="2">
        <v>45899</v>
      </c>
      <c r="AB803" s="1">
        <v>5</v>
      </c>
      <c r="AC803" s="1" t="s">
        <v>42</v>
      </c>
    </row>
    <row r="804" spans="1:29">
      <c r="A804" s="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c r="P804" s="1">
        <f t="shared" si="72"/>
        <v>43000</v>
      </c>
      <c r="Q804" s="1">
        <v>25</v>
      </c>
      <c r="R804" s="1">
        <f t="shared" si="73"/>
        <v>10750</v>
      </c>
      <c r="S804" s="1">
        <f t="shared" si="74"/>
        <v>32250</v>
      </c>
      <c r="T804" s="1">
        <v>0.52</v>
      </c>
      <c r="U804" s="1">
        <f t="shared" si="75"/>
        <v>16770</v>
      </c>
      <c r="V804" s="1">
        <f t="shared" si="76"/>
        <v>15480</v>
      </c>
      <c r="W804" s="4">
        <f t="shared" si="77"/>
        <v>0.48</v>
      </c>
      <c r="X804" s="1" t="s">
        <v>92</v>
      </c>
      <c r="Y804" s="1" t="s">
        <v>40</v>
      </c>
      <c r="Z804" s="1" t="s">
        <v>41</v>
      </c>
      <c r="AA804" s="2">
        <v>45901</v>
      </c>
      <c r="AB804" s="1">
        <v>5</v>
      </c>
      <c r="AC804" s="1" t="s">
        <v>42</v>
      </c>
    </row>
    <row r="805" spans="1:29">
      <c r="A805" s="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c r="P805" s="1">
        <f t="shared" si="72"/>
        <v>296560</v>
      </c>
      <c r="Q805" s="1">
        <v>10</v>
      </c>
      <c r="R805" s="1">
        <f t="shared" si="73"/>
        <v>29656</v>
      </c>
      <c r="S805" s="1">
        <f t="shared" si="74"/>
        <v>266904</v>
      </c>
      <c r="T805" s="1">
        <v>0.57999999999999996</v>
      </c>
      <c r="U805" s="1">
        <f t="shared" si="75"/>
        <v>154804.31999999998</v>
      </c>
      <c r="V805" s="1">
        <f t="shared" si="76"/>
        <v>112099.68000000002</v>
      </c>
      <c r="W805" s="4">
        <f t="shared" si="77"/>
        <v>0.4200000000000001</v>
      </c>
      <c r="X805" s="1" t="s">
        <v>65</v>
      </c>
      <c r="Y805" s="1" t="s">
        <v>81</v>
      </c>
      <c r="Z805" s="1" t="s">
        <v>41</v>
      </c>
      <c r="AA805" s="2">
        <v>45904</v>
      </c>
      <c r="AB805" s="1">
        <v>4</v>
      </c>
      <c r="AC805" s="1" t="s">
        <v>42</v>
      </c>
    </row>
    <row r="806" spans="1:29">
      <c r="A806" s="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c r="P806" s="1">
        <f t="shared" si="72"/>
        <v>16080</v>
      </c>
      <c r="Q806" s="1">
        <v>15</v>
      </c>
      <c r="R806" s="1">
        <f t="shared" si="73"/>
        <v>2412</v>
      </c>
      <c r="S806" s="1">
        <f t="shared" si="74"/>
        <v>13668</v>
      </c>
      <c r="T806" s="1">
        <v>0.45</v>
      </c>
      <c r="U806" s="1">
        <f t="shared" si="75"/>
        <v>6150.6</v>
      </c>
      <c r="V806" s="1">
        <f t="shared" si="76"/>
        <v>7517.4</v>
      </c>
      <c r="W806" s="4">
        <f t="shared" si="77"/>
        <v>0.54999999999999993</v>
      </c>
      <c r="X806" s="1" t="s">
        <v>39</v>
      </c>
      <c r="Y806" s="1" t="s">
        <v>81</v>
      </c>
      <c r="Z806" s="1" t="s">
        <v>22</v>
      </c>
      <c r="AA806" s="1"/>
      <c r="AB806" s="1"/>
      <c r="AC806" s="1" t="s">
        <v>93</v>
      </c>
    </row>
    <row r="807" spans="1:29">
      <c r="A807" s="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c r="P807" s="1">
        <f t="shared" si="72"/>
        <v>35820</v>
      </c>
      <c r="Q807" s="1">
        <v>20</v>
      </c>
      <c r="R807" s="1">
        <f t="shared" si="73"/>
        <v>7164</v>
      </c>
      <c r="S807" s="1">
        <f t="shared" si="74"/>
        <v>28656</v>
      </c>
      <c r="T807" s="1">
        <v>0.52</v>
      </c>
      <c r="U807" s="1">
        <f t="shared" si="75"/>
        <v>14901.12</v>
      </c>
      <c r="V807" s="1">
        <f t="shared" si="76"/>
        <v>13754.88</v>
      </c>
      <c r="W807" s="4">
        <f t="shared" si="77"/>
        <v>0.48</v>
      </c>
      <c r="X807" s="1" t="s">
        <v>50</v>
      </c>
      <c r="Y807" s="1" t="s">
        <v>40</v>
      </c>
      <c r="Z807" s="1" t="s">
        <v>120</v>
      </c>
      <c r="AA807" s="1"/>
      <c r="AB807" s="1"/>
      <c r="AC807" s="1" t="s">
        <v>42</v>
      </c>
    </row>
    <row r="808" spans="1:29">
      <c r="A808" s="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c r="P808" s="1">
        <f t="shared" si="72"/>
        <v>1100</v>
      </c>
      <c r="Q808" s="1">
        <v>10</v>
      </c>
      <c r="R808" s="1">
        <f t="shared" si="73"/>
        <v>110</v>
      </c>
      <c r="S808" s="1">
        <f t="shared" si="74"/>
        <v>990</v>
      </c>
      <c r="T808" s="1">
        <v>0.5</v>
      </c>
      <c r="U808" s="1">
        <f t="shared" si="75"/>
        <v>495</v>
      </c>
      <c r="V808" s="1">
        <f t="shared" si="76"/>
        <v>495</v>
      </c>
      <c r="W808" s="4">
        <f t="shared" si="77"/>
        <v>0.5</v>
      </c>
      <c r="X808" s="1" t="s">
        <v>65</v>
      </c>
      <c r="Y808" s="1" t="s">
        <v>81</v>
      </c>
      <c r="Z808" s="1" t="s">
        <v>41</v>
      </c>
      <c r="AA808" s="2">
        <v>45901</v>
      </c>
      <c r="AB808" s="1">
        <v>4</v>
      </c>
      <c r="AC808" s="1" t="s">
        <v>42</v>
      </c>
    </row>
    <row r="809" spans="1:29">
      <c r="A809" s="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c r="P809" s="1">
        <f t="shared" si="72"/>
        <v>12630</v>
      </c>
      <c r="Q809" s="1">
        <v>25</v>
      </c>
      <c r="R809" s="1">
        <f t="shared" si="73"/>
        <v>3157.5</v>
      </c>
      <c r="S809" s="1">
        <f t="shared" si="74"/>
        <v>9472.5</v>
      </c>
      <c r="T809" s="1">
        <v>0.45</v>
      </c>
      <c r="U809" s="1">
        <f t="shared" si="75"/>
        <v>4262.625</v>
      </c>
      <c r="V809" s="1">
        <f t="shared" si="76"/>
        <v>5209.875</v>
      </c>
      <c r="W809" s="4">
        <f t="shared" si="77"/>
        <v>0.55000000000000004</v>
      </c>
      <c r="X809" s="1" t="s">
        <v>65</v>
      </c>
      <c r="Y809" s="1" t="s">
        <v>81</v>
      </c>
      <c r="Z809" s="1" t="s">
        <v>66</v>
      </c>
      <c r="AA809" s="1"/>
      <c r="AB809" s="1"/>
      <c r="AC809" s="1" t="s">
        <v>42</v>
      </c>
    </row>
    <row r="810" spans="1:29">
      <c r="A810" s="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c r="P810" s="1">
        <f t="shared" si="72"/>
        <v>1220</v>
      </c>
      <c r="Q810" s="1">
        <v>30</v>
      </c>
      <c r="R810" s="1">
        <f t="shared" si="73"/>
        <v>366</v>
      </c>
      <c r="S810" s="1">
        <f t="shared" si="74"/>
        <v>854</v>
      </c>
      <c r="T810" s="1">
        <v>0.35</v>
      </c>
      <c r="U810" s="1">
        <f t="shared" si="75"/>
        <v>298.89999999999998</v>
      </c>
      <c r="V810" s="1">
        <f t="shared" si="76"/>
        <v>555.1</v>
      </c>
      <c r="W810" s="4">
        <f t="shared" si="77"/>
        <v>0.65</v>
      </c>
      <c r="X810" s="1" t="s">
        <v>39</v>
      </c>
      <c r="Y810" s="1" t="s">
        <v>57</v>
      </c>
      <c r="Z810" s="1" t="s">
        <v>41</v>
      </c>
      <c r="AA810" s="2">
        <v>45900</v>
      </c>
      <c r="AB810" s="1">
        <v>5</v>
      </c>
      <c r="AC810" s="1" t="s">
        <v>42</v>
      </c>
    </row>
    <row r="811" spans="1:29">
      <c r="A811" s="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c r="P811" s="1">
        <f t="shared" si="72"/>
        <v>141950</v>
      </c>
      <c r="Q811" s="1">
        <v>5</v>
      </c>
      <c r="R811" s="1">
        <f t="shared" si="73"/>
        <v>7097.5</v>
      </c>
      <c r="S811" s="1">
        <f t="shared" si="74"/>
        <v>134852.5</v>
      </c>
      <c r="T811" s="1">
        <v>0.57999999999999996</v>
      </c>
      <c r="U811" s="1">
        <f t="shared" si="75"/>
        <v>78214.45</v>
      </c>
      <c r="V811" s="1">
        <f t="shared" si="76"/>
        <v>56638.05</v>
      </c>
      <c r="W811" s="4">
        <f t="shared" si="77"/>
        <v>0.42000000000000004</v>
      </c>
      <c r="X811" s="1" t="s">
        <v>65</v>
      </c>
      <c r="Y811" s="1" t="s">
        <v>72</v>
      </c>
      <c r="Z811" s="1" t="s">
        <v>41</v>
      </c>
      <c r="AA811" s="2">
        <v>45904</v>
      </c>
      <c r="AB811" s="1">
        <v>4</v>
      </c>
      <c r="AC811" s="1" t="s">
        <v>42</v>
      </c>
    </row>
    <row r="812" spans="1:29">
      <c r="A812" s="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c r="P812" s="1">
        <f t="shared" si="72"/>
        <v>12040</v>
      </c>
      <c r="Q812" s="1">
        <v>0</v>
      </c>
      <c r="R812" s="1">
        <f t="shared" si="73"/>
        <v>0</v>
      </c>
      <c r="S812" s="1">
        <f t="shared" si="74"/>
        <v>12040</v>
      </c>
      <c r="T812" s="1">
        <v>0.52</v>
      </c>
      <c r="U812" s="1">
        <f t="shared" si="75"/>
        <v>6260.8</v>
      </c>
      <c r="V812" s="1">
        <f t="shared" si="76"/>
        <v>5779.2</v>
      </c>
      <c r="W812" s="4">
        <f t="shared" si="77"/>
        <v>0.48</v>
      </c>
      <c r="X812" s="1" t="s">
        <v>147</v>
      </c>
      <c r="Y812" s="1" t="s">
        <v>57</v>
      </c>
      <c r="Z812" s="1" t="s">
        <v>22</v>
      </c>
      <c r="AA812" s="1"/>
      <c r="AB812" s="1"/>
      <c r="AC812" s="1" t="s">
        <v>93</v>
      </c>
    </row>
    <row r="813" spans="1:29">
      <c r="A813" s="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c r="P813" s="1">
        <f t="shared" si="72"/>
        <v>8200</v>
      </c>
      <c r="Q813" s="1">
        <v>15</v>
      </c>
      <c r="R813" s="1">
        <f t="shared" si="73"/>
        <v>1230</v>
      </c>
      <c r="S813" s="1">
        <f t="shared" si="74"/>
        <v>6970</v>
      </c>
      <c r="T813" s="1">
        <v>0.52</v>
      </c>
      <c r="U813" s="1">
        <f t="shared" si="75"/>
        <v>3624.4</v>
      </c>
      <c r="V813" s="1">
        <f t="shared" si="76"/>
        <v>3345.6</v>
      </c>
      <c r="W813" s="4">
        <f t="shared" si="77"/>
        <v>0.48</v>
      </c>
      <c r="X813" s="1" t="s">
        <v>104</v>
      </c>
      <c r="Y813" s="1" t="s">
        <v>57</v>
      </c>
      <c r="Z813" s="1" t="s">
        <v>66</v>
      </c>
      <c r="AA813" s="1"/>
      <c r="AB813" s="1"/>
      <c r="AC813" s="1" t="s">
        <v>42</v>
      </c>
    </row>
    <row r="814" spans="1:29">
      <c r="A814" s="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c r="P814" s="1">
        <f t="shared" si="72"/>
        <v>11520</v>
      </c>
      <c r="Q814" s="1">
        <v>30</v>
      </c>
      <c r="R814" s="1">
        <f t="shared" si="73"/>
        <v>3456</v>
      </c>
      <c r="S814" s="1">
        <f t="shared" si="74"/>
        <v>8064</v>
      </c>
      <c r="T814" s="1">
        <v>0.5</v>
      </c>
      <c r="U814" s="1">
        <f t="shared" si="75"/>
        <v>4032</v>
      </c>
      <c r="V814" s="1">
        <f t="shared" si="76"/>
        <v>4032</v>
      </c>
      <c r="W814" s="4">
        <f t="shared" si="77"/>
        <v>0.5</v>
      </c>
      <c r="X814" s="1" t="s">
        <v>104</v>
      </c>
      <c r="Y814" s="1" t="s">
        <v>81</v>
      </c>
      <c r="Z814" s="1" t="s">
        <v>22</v>
      </c>
      <c r="AA814" s="1"/>
      <c r="AB814" s="1"/>
      <c r="AC814" s="1" t="s">
        <v>93</v>
      </c>
    </row>
    <row r="815" spans="1:29">
      <c r="A815" s="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c r="P815" s="1">
        <f t="shared" si="72"/>
        <v>17900</v>
      </c>
      <c r="Q815" s="1">
        <v>0</v>
      </c>
      <c r="R815" s="1">
        <f t="shared" si="73"/>
        <v>0</v>
      </c>
      <c r="S815" s="1">
        <f t="shared" si="74"/>
        <v>17900</v>
      </c>
      <c r="T815" s="1">
        <v>0.5</v>
      </c>
      <c r="U815" s="1">
        <f t="shared" si="75"/>
        <v>8950</v>
      </c>
      <c r="V815" s="1">
        <f t="shared" si="76"/>
        <v>8950</v>
      </c>
      <c r="W815" s="4">
        <f t="shared" si="77"/>
        <v>0.5</v>
      </c>
      <c r="X815" s="1" t="s">
        <v>147</v>
      </c>
      <c r="Y815" s="1" t="s">
        <v>57</v>
      </c>
      <c r="Z815" s="1" t="s">
        <v>41</v>
      </c>
      <c r="AA815" s="2">
        <v>45902</v>
      </c>
      <c r="AB815" s="1">
        <v>4</v>
      </c>
      <c r="AC815" s="1" t="s">
        <v>42</v>
      </c>
    </row>
    <row r="816" spans="1:29">
      <c r="A816" s="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c r="P816" s="1">
        <f t="shared" si="72"/>
        <v>33550</v>
      </c>
      <c r="Q816" s="1">
        <v>10</v>
      </c>
      <c r="R816" s="1">
        <f t="shared" si="73"/>
        <v>3355</v>
      </c>
      <c r="S816" s="1">
        <f t="shared" si="74"/>
        <v>30195</v>
      </c>
      <c r="T816" s="1">
        <v>0.48</v>
      </c>
      <c r="U816" s="1">
        <f t="shared" si="75"/>
        <v>14493.6</v>
      </c>
      <c r="V816" s="1">
        <f t="shared" si="76"/>
        <v>15701.4</v>
      </c>
      <c r="W816" s="4">
        <f t="shared" si="77"/>
        <v>0.52</v>
      </c>
      <c r="X816" s="1" t="s">
        <v>50</v>
      </c>
      <c r="Y816" s="1" t="s">
        <v>72</v>
      </c>
      <c r="Z816" s="1" t="s">
        <v>22</v>
      </c>
      <c r="AA816" s="1"/>
      <c r="AB816" s="1"/>
      <c r="AC816" s="1" t="s">
        <v>93</v>
      </c>
    </row>
    <row r="817" spans="1:29">
      <c r="A817" s="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c r="P817" s="1">
        <f t="shared" si="72"/>
        <v>3140</v>
      </c>
      <c r="Q817" s="1">
        <v>10</v>
      </c>
      <c r="R817" s="1">
        <f t="shared" si="73"/>
        <v>314</v>
      </c>
      <c r="S817" s="1">
        <f t="shared" si="74"/>
        <v>2826</v>
      </c>
      <c r="T817" s="1">
        <v>0.47</v>
      </c>
      <c r="U817" s="1">
        <f t="shared" si="75"/>
        <v>1328.22</v>
      </c>
      <c r="V817" s="1">
        <f t="shared" si="76"/>
        <v>1497.78</v>
      </c>
      <c r="W817" s="4">
        <f t="shared" si="77"/>
        <v>0.53</v>
      </c>
      <c r="X817" s="1" t="s">
        <v>92</v>
      </c>
      <c r="Y817" s="1" t="s">
        <v>40</v>
      </c>
      <c r="Z817" s="1" t="s">
        <v>66</v>
      </c>
      <c r="AA817" s="1"/>
      <c r="AB817" s="1"/>
      <c r="AC817" s="1" t="s">
        <v>42</v>
      </c>
    </row>
    <row r="818" spans="1:29">
      <c r="A818" s="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c r="P818" s="1">
        <f t="shared" si="72"/>
        <v>35080</v>
      </c>
      <c r="Q818" s="1">
        <v>20</v>
      </c>
      <c r="R818" s="1">
        <f t="shared" si="73"/>
        <v>7016</v>
      </c>
      <c r="S818" s="1">
        <f t="shared" si="74"/>
        <v>28064</v>
      </c>
      <c r="T818" s="1">
        <v>0.52</v>
      </c>
      <c r="U818" s="1">
        <f t="shared" si="75"/>
        <v>14593.28</v>
      </c>
      <c r="V818" s="1">
        <f t="shared" si="76"/>
        <v>13470.72</v>
      </c>
      <c r="W818" s="4">
        <f t="shared" si="77"/>
        <v>0.48</v>
      </c>
      <c r="X818" s="1" t="s">
        <v>56</v>
      </c>
      <c r="Y818" s="1" t="s">
        <v>40</v>
      </c>
      <c r="Z818" s="1" t="s">
        <v>22</v>
      </c>
      <c r="AA818" s="1"/>
      <c r="AB818" s="1"/>
      <c r="AC818" s="1" t="s">
        <v>93</v>
      </c>
    </row>
    <row r="819" spans="1:29">
      <c r="A819" s="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c r="P819" s="1">
        <f t="shared" si="72"/>
        <v>7710</v>
      </c>
      <c r="Q819" s="1">
        <v>0</v>
      </c>
      <c r="R819" s="1">
        <f t="shared" si="73"/>
        <v>0</v>
      </c>
      <c r="S819" s="1">
        <f t="shared" si="74"/>
        <v>7710</v>
      </c>
      <c r="T819" s="1">
        <v>0.45</v>
      </c>
      <c r="U819" s="1">
        <f t="shared" si="75"/>
        <v>3469.5</v>
      </c>
      <c r="V819" s="1">
        <f t="shared" si="76"/>
        <v>4240.5</v>
      </c>
      <c r="W819" s="4">
        <f t="shared" si="77"/>
        <v>0.55000000000000004</v>
      </c>
      <c r="X819" s="1" t="s">
        <v>56</v>
      </c>
      <c r="Y819" s="1" t="s">
        <v>57</v>
      </c>
      <c r="Z819" s="1" t="s">
        <v>66</v>
      </c>
      <c r="AA819" s="1"/>
      <c r="AB819" s="1"/>
      <c r="AC819" s="1" t="s">
        <v>42</v>
      </c>
    </row>
    <row r="820" spans="1:29">
      <c r="A820" s="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c r="P820" s="1">
        <f t="shared" si="72"/>
        <v>2860</v>
      </c>
      <c r="Q820" s="1">
        <v>0</v>
      </c>
      <c r="R820" s="1">
        <f t="shared" si="73"/>
        <v>0</v>
      </c>
      <c r="S820" s="1">
        <f t="shared" si="74"/>
        <v>2860</v>
      </c>
      <c r="T820" s="1">
        <v>0.47</v>
      </c>
      <c r="U820" s="1">
        <f t="shared" si="75"/>
        <v>1344.1999999999998</v>
      </c>
      <c r="V820" s="1">
        <f t="shared" si="76"/>
        <v>1515.8000000000002</v>
      </c>
      <c r="W820" s="4">
        <f t="shared" si="77"/>
        <v>0.53</v>
      </c>
      <c r="X820" s="1" t="s">
        <v>92</v>
      </c>
      <c r="Y820" s="1" t="s">
        <v>81</v>
      </c>
      <c r="Z820" s="1" t="s">
        <v>41</v>
      </c>
      <c r="AA820" s="2">
        <v>45902</v>
      </c>
      <c r="AB820" s="1">
        <v>5</v>
      </c>
      <c r="AC820" s="1" t="s">
        <v>42</v>
      </c>
    </row>
    <row r="821" spans="1:29">
      <c r="A821" s="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c r="P821" s="1">
        <f t="shared" si="72"/>
        <v>17580</v>
      </c>
      <c r="Q821" s="1">
        <v>0</v>
      </c>
      <c r="R821" s="1">
        <f t="shared" si="73"/>
        <v>0</v>
      </c>
      <c r="S821" s="1">
        <f t="shared" si="74"/>
        <v>17580</v>
      </c>
      <c r="T821" s="1">
        <v>0.48</v>
      </c>
      <c r="U821" s="1">
        <f t="shared" si="75"/>
        <v>8438.4</v>
      </c>
      <c r="V821" s="1">
        <f t="shared" si="76"/>
        <v>9141.6</v>
      </c>
      <c r="W821" s="4">
        <f t="shared" si="77"/>
        <v>0.52</v>
      </c>
      <c r="X821" s="1" t="s">
        <v>65</v>
      </c>
      <c r="Y821" s="1" t="s">
        <v>81</v>
      </c>
      <c r="Z821" s="1" t="s">
        <v>41</v>
      </c>
      <c r="AA821" s="2">
        <v>45908</v>
      </c>
      <c r="AB821" s="1">
        <v>4</v>
      </c>
      <c r="AC821" s="1" t="s">
        <v>42</v>
      </c>
    </row>
    <row r="822" spans="1:29">
      <c r="A822" s="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c r="P822" s="1">
        <f t="shared" si="72"/>
        <v>110</v>
      </c>
      <c r="Q822" s="1">
        <v>10</v>
      </c>
      <c r="R822" s="1">
        <f t="shared" si="73"/>
        <v>11</v>
      </c>
      <c r="S822" s="1">
        <f t="shared" si="74"/>
        <v>99</v>
      </c>
      <c r="T822" s="1">
        <v>0.62</v>
      </c>
      <c r="U822" s="1">
        <f t="shared" si="75"/>
        <v>61.38</v>
      </c>
      <c r="V822" s="1">
        <f t="shared" si="76"/>
        <v>37.619999999999997</v>
      </c>
      <c r="W822" s="4">
        <f t="shared" si="77"/>
        <v>0.37999999999999995</v>
      </c>
      <c r="X822" s="1" t="s">
        <v>39</v>
      </c>
      <c r="Y822" s="1" t="s">
        <v>57</v>
      </c>
      <c r="Z822" s="1" t="s">
        <v>41</v>
      </c>
      <c r="AA822" s="2">
        <v>45908</v>
      </c>
      <c r="AB822" s="1">
        <v>3</v>
      </c>
      <c r="AC822" s="1" t="s">
        <v>42</v>
      </c>
    </row>
    <row r="823" spans="1:29">
      <c r="A823" s="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c r="P823" s="1">
        <f t="shared" si="72"/>
        <v>360</v>
      </c>
      <c r="Q823" s="1">
        <v>10</v>
      </c>
      <c r="R823" s="1">
        <f t="shared" si="73"/>
        <v>36</v>
      </c>
      <c r="S823" s="1">
        <f t="shared" si="74"/>
        <v>324</v>
      </c>
      <c r="T823" s="1">
        <v>0.35</v>
      </c>
      <c r="U823" s="1">
        <f t="shared" si="75"/>
        <v>113.39999999999999</v>
      </c>
      <c r="V823" s="1">
        <f t="shared" si="76"/>
        <v>210.60000000000002</v>
      </c>
      <c r="W823" s="4">
        <f t="shared" si="77"/>
        <v>0.65</v>
      </c>
      <c r="X823" s="1" t="s">
        <v>56</v>
      </c>
      <c r="Y823" s="1" t="s">
        <v>72</v>
      </c>
      <c r="Z823" s="1" t="s">
        <v>66</v>
      </c>
      <c r="AA823" s="1"/>
      <c r="AB823" s="1"/>
      <c r="AC823" s="1" t="s">
        <v>42</v>
      </c>
    </row>
    <row r="824" spans="1:29">
      <c r="A824" s="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c r="P824" s="1">
        <f t="shared" si="72"/>
        <v>670</v>
      </c>
      <c r="Q824" s="1">
        <v>15</v>
      </c>
      <c r="R824" s="1">
        <f t="shared" si="73"/>
        <v>100.5</v>
      </c>
      <c r="S824" s="1">
        <f t="shared" si="74"/>
        <v>569.5</v>
      </c>
      <c r="T824" s="1">
        <v>0.35</v>
      </c>
      <c r="U824" s="1">
        <f t="shared" si="75"/>
        <v>199.32499999999999</v>
      </c>
      <c r="V824" s="1">
        <f t="shared" si="76"/>
        <v>370.17500000000001</v>
      </c>
      <c r="W824" s="4">
        <f t="shared" si="77"/>
        <v>0.65</v>
      </c>
      <c r="X824" s="1" t="s">
        <v>56</v>
      </c>
      <c r="Y824" s="1" t="s">
        <v>72</v>
      </c>
      <c r="Z824" s="1" t="s">
        <v>41</v>
      </c>
      <c r="AA824" s="2">
        <v>45904</v>
      </c>
      <c r="AB824" s="1">
        <v>3</v>
      </c>
      <c r="AC824" s="1" t="s">
        <v>42</v>
      </c>
    </row>
    <row r="825" spans="1:29">
      <c r="A825" s="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c r="P825" s="1">
        <f t="shared" si="72"/>
        <v>2790</v>
      </c>
      <c r="Q825" s="1">
        <v>5</v>
      </c>
      <c r="R825" s="1">
        <f t="shared" si="73"/>
        <v>139.5</v>
      </c>
      <c r="S825" s="1">
        <f t="shared" si="74"/>
        <v>2650.5</v>
      </c>
      <c r="T825" s="1">
        <v>0.48</v>
      </c>
      <c r="U825" s="1">
        <f t="shared" si="75"/>
        <v>1272.24</v>
      </c>
      <c r="V825" s="1">
        <f t="shared" si="76"/>
        <v>1378.26</v>
      </c>
      <c r="W825" s="4">
        <f t="shared" si="77"/>
        <v>0.52</v>
      </c>
      <c r="X825" s="1" t="s">
        <v>147</v>
      </c>
      <c r="Y825" s="1" t="s">
        <v>57</v>
      </c>
      <c r="Z825" s="1" t="s">
        <v>22</v>
      </c>
      <c r="AA825" s="1"/>
      <c r="AB825" s="1"/>
      <c r="AC825" s="1" t="s">
        <v>93</v>
      </c>
    </row>
    <row r="826" spans="1:29">
      <c r="A826" s="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c r="P826" s="1">
        <f t="shared" si="72"/>
        <v>7100</v>
      </c>
      <c r="Q826" s="1">
        <v>30</v>
      </c>
      <c r="R826" s="1">
        <f t="shared" si="73"/>
        <v>2130</v>
      </c>
      <c r="S826" s="1">
        <f t="shared" si="74"/>
        <v>4970</v>
      </c>
      <c r="T826" s="1">
        <v>0.45</v>
      </c>
      <c r="U826" s="1">
        <f t="shared" si="75"/>
        <v>2236.5</v>
      </c>
      <c r="V826" s="1">
        <f t="shared" si="76"/>
        <v>2733.5</v>
      </c>
      <c r="W826" s="4">
        <f t="shared" si="77"/>
        <v>0.55000000000000004</v>
      </c>
      <c r="X826" s="1" t="s">
        <v>65</v>
      </c>
      <c r="Y826" s="1" t="s">
        <v>72</v>
      </c>
      <c r="Z826" s="1" t="s">
        <v>41</v>
      </c>
      <c r="AA826" s="2">
        <v>45905</v>
      </c>
      <c r="AB826" s="1">
        <v>4</v>
      </c>
      <c r="AC826" s="1" t="s">
        <v>42</v>
      </c>
    </row>
    <row r="827" spans="1:29">
      <c r="A827" s="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c r="P827" s="1">
        <f t="shared" si="72"/>
        <v>23520</v>
      </c>
      <c r="Q827" s="1">
        <v>10</v>
      </c>
      <c r="R827" s="1">
        <f t="shared" si="73"/>
        <v>2352</v>
      </c>
      <c r="S827" s="1">
        <f t="shared" si="74"/>
        <v>21168</v>
      </c>
      <c r="T827" s="1">
        <v>0.48</v>
      </c>
      <c r="U827" s="1">
        <f t="shared" si="75"/>
        <v>10160.64</v>
      </c>
      <c r="V827" s="1">
        <f t="shared" si="76"/>
        <v>11007.36</v>
      </c>
      <c r="W827" s="4">
        <f t="shared" si="77"/>
        <v>0.52</v>
      </c>
      <c r="X827" s="1" t="s">
        <v>104</v>
      </c>
      <c r="Y827" s="1" t="s">
        <v>57</v>
      </c>
      <c r="Z827" s="1" t="s">
        <v>120</v>
      </c>
      <c r="AA827" s="1"/>
      <c r="AB827" s="1"/>
      <c r="AC827" s="1" t="s">
        <v>42</v>
      </c>
    </row>
    <row r="828" spans="1:29">
      <c r="A828" s="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c r="P828" s="1">
        <f t="shared" si="72"/>
        <v>111000</v>
      </c>
      <c r="Q828" s="1">
        <v>25</v>
      </c>
      <c r="R828" s="1">
        <f t="shared" si="73"/>
        <v>27750</v>
      </c>
      <c r="S828" s="1">
        <f t="shared" si="74"/>
        <v>83250</v>
      </c>
      <c r="T828" s="1">
        <v>0.57999999999999996</v>
      </c>
      <c r="U828" s="1">
        <f t="shared" si="75"/>
        <v>48285</v>
      </c>
      <c r="V828" s="1">
        <f t="shared" si="76"/>
        <v>34965</v>
      </c>
      <c r="W828" s="4">
        <f t="shared" si="77"/>
        <v>0.42</v>
      </c>
      <c r="X828" s="1" t="s">
        <v>104</v>
      </c>
      <c r="Y828" s="1" t="s">
        <v>40</v>
      </c>
      <c r="Z828" s="1" t="s">
        <v>41</v>
      </c>
      <c r="AA828" s="2">
        <v>45910</v>
      </c>
      <c r="AB828" s="1">
        <v>3</v>
      </c>
      <c r="AC828" s="1" t="s">
        <v>42</v>
      </c>
    </row>
    <row r="829" spans="1:29">
      <c r="A829" s="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c r="P829" s="1">
        <f t="shared" si="72"/>
        <v>2040</v>
      </c>
      <c r="Q829" s="1">
        <v>30</v>
      </c>
      <c r="R829" s="1">
        <f t="shared" si="73"/>
        <v>612</v>
      </c>
      <c r="S829" s="1">
        <f t="shared" si="74"/>
        <v>1428</v>
      </c>
      <c r="T829" s="1">
        <v>0.5</v>
      </c>
      <c r="U829" s="1">
        <f t="shared" si="75"/>
        <v>714</v>
      </c>
      <c r="V829" s="1">
        <f t="shared" si="76"/>
        <v>714</v>
      </c>
      <c r="W829" s="4">
        <f t="shared" si="77"/>
        <v>0.5</v>
      </c>
      <c r="X829" s="1" t="s">
        <v>56</v>
      </c>
      <c r="Y829" s="1" t="s">
        <v>40</v>
      </c>
      <c r="Z829" s="1" t="s">
        <v>120</v>
      </c>
      <c r="AA829" s="1"/>
      <c r="AB829" s="1"/>
      <c r="AC829" s="1" t="s">
        <v>42</v>
      </c>
    </row>
    <row r="830" spans="1:29">
      <c r="A830" s="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c r="P830" s="1">
        <f t="shared" si="72"/>
        <v>2190</v>
      </c>
      <c r="Q830" s="1">
        <v>30</v>
      </c>
      <c r="R830" s="1">
        <f t="shared" si="73"/>
        <v>657</v>
      </c>
      <c r="S830" s="1">
        <f t="shared" si="74"/>
        <v>1533</v>
      </c>
      <c r="T830" s="1">
        <v>0.62</v>
      </c>
      <c r="U830" s="1">
        <f t="shared" si="75"/>
        <v>950.46</v>
      </c>
      <c r="V830" s="1">
        <f t="shared" si="76"/>
        <v>582.54</v>
      </c>
      <c r="W830" s="4">
        <f t="shared" si="77"/>
        <v>0.37999999999999995</v>
      </c>
      <c r="X830" s="1" t="s">
        <v>92</v>
      </c>
      <c r="Y830" s="1" t="s">
        <v>40</v>
      </c>
      <c r="Z830" s="1" t="s">
        <v>41</v>
      </c>
      <c r="AA830" s="2">
        <v>45911</v>
      </c>
      <c r="AB830" s="1">
        <v>5</v>
      </c>
      <c r="AC830" s="1" t="s">
        <v>42</v>
      </c>
    </row>
    <row r="831" spans="1:29">
      <c r="A831" s="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c r="P831" s="1">
        <f t="shared" si="72"/>
        <v>5600</v>
      </c>
      <c r="Q831" s="1">
        <v>15</v>
      </c>
      <c r="R831" s="1">
        <f t="shared" si="73"/>
        <v>840</v>
      </c>
      <c r="S831" s="1">
        <f t="shared" si="74"/>
        <v>4760</v>
      </c>
      <c r="T831" s="1">
        <v>0.48</v>
      </c>
      <c r="U831" s="1">
        <f t="shared" si="75"/>
        <v>2284.7999999999997</v>
      </c>
      <c r="V831" s="1">
        <f t="shared" si="76"/>
        <v>2475.2000000000003</v>
      </c>
      <c r="W831" s="4">
        <f t="shared" si="77"/>
        <v>0.52</v>
      </c>
      <c r="X831" s="1" t="s">
        <v>65</v>
      </c>
      <c r="Y831" s="1" t="s">
        <v>40</v>
      </c>
      <c r="Z831" s="1" t="s">
        <v>22</v>
      </c>
      <c r="AA831" s="1"/>
      <c r="AB831" s="1"/>
      <c r="AC831" s="1" t="s">
        <v>93</v>
      </c>
    </row>
    <row r="832" spans="1:29">
      <c r="A832" s="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c r="P832" s="1">
        <f t="shared" si="72"/>
        <v>360</v>
      </c>
      <c r="Q832" s="1">
        <v>0</v>
      </c>
      <c r="R832" s="1">
        <f t="shared" si="73"/>
        <v>0</v>
      </c>
      <c r="S832" s="1">
        <f t="shared" si="74"/>
        <v>360</v>
      </c>
      <c r="T832" s="1">
        <v>0.62</v>
      </c>
      <c r="U832" s="1">
        <f t="shared" si="75"/>
        <v>223.2</v>
      </c>
      <c r="V832" s="1">
        <f t="shared" si="76"/>
        <v>136.80000000000001</v>
      </c>
      <c r="W832" s="4">
        <f t="shared" si="77"/>
        <v>0.38</v>
      </c>
      <c r="X832" s="1" t="s">
        <v>65</v>
      </c>
      <c r="Y832" s="1" t="s">
        <v>81</v>
      </c>
      <c r="Z832" s="1" t="s">
        <v>41</v>
      </c>
      <c r="AA832" s="2">
        <v>45911</v>
      </c>
      <c r="AB832" s="1">
        <v>4</v>
      </c>
      <c r="AC832" s="1" t="s">
        <v>42</v>
      </c>
    </row>
    <row r="833" spans="1:29">
      <c r="A833" s="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c r="P833" s="1">
        <f t="shared" si="72"/>
        <v>290150</v>
      </c>
      <c r="Q833" s="1">
        <v>0</v>
      </c>
      <c r="R833" s="1">
        <f t="shared" si="73"/>
        <v>0</v>
      </c>
      <c r="S833" s="1">
        <f t="shared" si="74"/>
        <v>290150</v>
      </c>
      <c r="T833" s="1">
        <v>0.57999999999999996</v>
      </c>
      <c r="U833" s="1">
        <f t="shared" si="75"/>
        <v>168287</v>
      </c>
      <c r="V833" s="1">
        <f t="shared" si="76"/>
        <v>121863</v>
      </c>
      <c r="W833" s="4">
        <f t="shared" si="77"/>
        <v>0.42</v>
      </c>
      <c r="X833" s="1" t="s">
        <v>56</v>
      </c>
      <c r="Y833" s="1" t="s">
        <v>40</v>
      </c>
      <c r="Z833" s="1" t="s">
        <v>41</v>
      </c>
      <c r="AA833" s="2">
        <v>45913</v>
      </c>
      <c r="AB833" s="1">
        <v>4</v>
      </c>
      <c r="AC833" s="1" t="s">
        <v>42</v>
      </c>
    </row>
    <row r="834" spans="1:29">
      <c r="A834" s="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c r="P834" s="1">
        <f t="shared" si="72"/>
        <v>10460</v>
      </c>
      <c r="Q834" s="1">
        <v>0</v>
      </c>
      <c r="R834" s="1">
        <f t="shared" si="73"/>
        <v>0</v>
      </c>
      <c r="S834" s="1">
        <f t="shared" si="74"/>
        <v>10460</v>
      </c>
      <c r="T834" s="1">
        <v>0.5</v>
      </c>
      <c r="U834" s="1">
        <f t="shared" si="75"/>
        <v>5230</v>
      </c>
      <c r="V834" s="1">
        <f t="shared" si="76"/>
        <v>5230</v>
      </c>
      <c r="W834" s="4">
        <f t="shared" si="77"/>
        <v>0.5</v>
      </c>
      <c r="X834" s="1" t="s">
        <v>104</v>
      </c>
      <c r="Y834" s="1" t="s">
        <v>81</v>
      </c>
      <c r="Z834" s="1" t="s">
        <v>41</v>
      </c>
      <c r="AA834" s="2">
        <v>45912</v>
      </c>
      <c r="AB834" s="1">
        <v>4</v>
      </c>
      <c r="AC834" s="1" t="s">
        <v>42</v>
      </c>
    </row>
    <row r="835" spans="1:29">
      <c r="A835" s="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c r="P835" s="1">
        <f t="shared" ref="P835:P898" si="78">PRODUCT(N835,O835)</f>
        <v>9760</v>
      </c>
      <c r="Q835" s="1">
        <v>5</v>
      </c>
      <c r="R835" s="1">
        <f t="shared" ref="R835:R898" si="79">P835*(Q835/100)</f>
        <v>488</v>
      </c>
      <c r="S835" s="1">
        <f t="shared" ref="S835:S898" si="80">P835-R835</f>
        <v>9272</v>
      </c>
      <c r="T835" s="1">
        <v>0.52</v>
      </c>
      <c r="U835" s="1">
        <f t="shared" ref="U835:U898" si="81">S835*T835</f>
        <v>4821.4400000000005</v>
      </c>
      <c r="V835" s="1">
        <f t="shared" ref="V835:V898" si="82">S835-U835</f>
        <v>4450.5599999999995</v>
      </c>
      <c r="W835" s="4">
        <f t="shared" ref="W835:W898" si="83">(V835/S835)</f>
        <v>0.47999999999999993</v>
      </c>
      <c r="X835" s="1" t="s">
        <v>56</v>
      </c>
      <c r="Y835" s="1" t="s">
        <v>40</v>
      </c>
      <c r="Z835" s="1" t="s">
        <v>41</v>
      </c>
      <c r="AA835" s="2">
        <v>45909</v>
      </c>
      <c r="AB835" s="1">
        <v>4</v>
      </c>
      <c r="AC835" s="1" t="s">
        <v>42</v>
      </c>
    </row>
    <row r="836" spans="1:29">
      <c r="A836" s="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c r="P836" s="1">
        <f t="shared" si="78"/>
        <v>25380</v>
      </c>
      <c r="Q836" s="1">
        <v>0</v>
      </c>
      <c r="R836" s="1">
        <f t="shared" si="79"/>
        <v>0</v>
      </c>
      <c r="S836" s="1">
        <f t="shared" si="80"/>
        <v>25380</v>
      </c>
      <c r="T836" s="1">
        <v>0.48</v>
      </c>
      <c r="U836" s="1">
        <f t="shared" si="81"/>
        <v>12182.4</v>
      </c>
      <c r="V836" s="1">
        <f t="shared" si="82"/>
        <v>13197.6</v>
      </c>
      <c r="W836" s="4">
        <f t="shared" si="83"/>
        <v>0.52</v>
      </c>
      <c r="X836" s="1" t="s">
        <v>50</v>
      </c>
      <c r="Y836" s="1" t="s">
        <v>72</v>
      </c>
      <c r="Z836" s="1" t="s">
        <v>41</v>
      </c>
      <c r="AA836" s="2">
        <v>45912</v>
      </c>
      <c r="AB836" s="1">
        <v>5</v>
      </c>
      <c r="AC836" s="1" t="s">
        <v>42</v>
      </c>
    </row>
    <row r="837" spans="1:29">
      <c r="A837" s="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c r="P837" s="1">
        <f t="shared" si="78"/>
        <v>2390</v>
      </c>
      <c r="Q837" s="1">
        <v>0</v>
      </c>
      <c r="R837" s="1">
        <f t="shared" si="79"/>
        <v>0</v>
      </c>
      <c r="S837" s="1">
        <f t="shared" si="80"/>
        <v>2390</v>
      </c>
      <c r="T837" s="1">
        <v>0.48</v>
      </c>
      <c r="U837" s="1">
        <f t="shared" si="81"/>
        <v>1147.2</v>
      </c>
      <c r="V837" s="1">
        <f t="shared" si="82"/>
        <v>1242.8</v>
      </c>
      <c r="W837" s="4">
        <f t="shared" si="83"/>
        <v>0.52</v>
      </c>
      <c r="X837" s="1" t="s">
        <v>65</v>
      </c>
      <c r="Y837" s="1" t="s">
        <v>57</v>
      </c>
      <c r="Z837" s="1" t="s">
        <v>41</v>
      </c>
      <c r="AA837" s="2">
        <v>45915</v>
      </c>
      <c r="AB837" s="1">
        <v>4</v>
      </c>
      <c r="AC837" s="1" t="s">
        <v>42</v>
      </c>
    </row>
    <row r="838" spans="1:29">
      <c r="A838" s="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c r="P838" s="1">
        <f t="shared" si="78"/>
        <v>9540</v>
      </c>
      <c r="Q838" s="1">
        <v>25</v>
      </c>
      <c r="R838" s="1">
        <f t="shared" si="79"/>
        <v>2385</v>
      </c>
      <c r="S838" s="1">
        <f t="shared" si="80"/>
        <v>7155</v>
      </c>
      <c r="T838" s="1">
        <v>0.45</v>
      </c>
      <c r="U838" s="1">
        <f t="shared" si="81"/>
        <v>3219.75</v>
      </c>
      <c r="V838" s="1">
        <f t="shared" si="82"/>
        <v>3935.25</v>
      </c>
      <c r="W838" s="4">
        <f t="shared" si="83"/>
        <v>0.55000000000000004</v>
      </c>
      <c r="X838" s="1" t="s">
        <v>92</v>
      </c>
      <c r="Y838" s="1" t="s">
        <v>57</v>
      </c>
      <c r="Z838" s="1" t="s">
        <v>22</v>
      </c>
      <c r="AA838" s="1"/>
      <c r="AB838" s="1"/>
      <c r="AC838" s="1" t="s">
        <v>93</v>
      </c>
    </row>
    <row r="839" spans="1:29">
      <c r="A839" s="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c r="P839" s="1">
        <f t="shared" si="78"/>
        <v>161520</v>
      </c>
      <c r="Q839" s="1">
        <v>5</v>
      </c>
      <c r="R839" s="1">
        <f t="shared" si="79"/>
        <v>8076</v>
      </c>
      <c r="S839" s="1">
        <f t="shared" si="80"/>
        <v>153444</v>
      </c>
      <c r="T839" s="1">
        <v>0.57999999999999996</v>
      </c>
      <c r="U839" s="1">
        <f t="shared" si="81"/>
        <v>88997.51999999999</v>
      </c>
      <c r="V839" s="1">
        <f t="shared" si="82"/>
        <v>64446.48000000001</v>
      </c>
      <c r="W839" s="4">
        <f t="shared" si="83"/>
        <v>0.4200000000000001</v>
      </c>
      <c r="X839" s="1" t="s">
        <v>104</v>
      </c>
      <c r="Y839" s="1" t="s">
        <v>81</v>
      </c>
      <c r="Z839" s="1" t="s">
        <v>51</v>
      </c>
      <c r="AA839" s="2">
        <v>45911</v>
      </c>
      <c r="AB839" s="1"/>
      <c r="AC839" s="1" t="s">
        <v>42</v>
      </c>
    </row>
    <row r="840" spans="1:29">
      <c r="A840" s="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c r="P840" s="1">
        <f t="shared" si="78"/>
        <v>3920</v>
      </c>
      <c r="Q840" s="1">
        <v>0</v>
      </c>
      <c r="R840" s="1">
        <f t="shared" si="79"/>
        <v>0</v>
      </c>
      <c r="S840" s="1">
        <f t="shared" si="80"/>
        <v>3920</v>
      </c>
      <c r="T840" s="1">
        <v>0.5</v>
      </c>
      <c r="U840" s="1">
        <f t="shared" si="81"/>
        <v>1960</v>
      </c>
      <c r="V840" s="1">
        <f t="shared" si="82"/>
        <v>1960</v>
      </c>
      <c r="W840" s="4">
        <f t="shared" si="83"/>
        <v>0.5</v>
      </c>
      <c r="X840" s="1" t="s">
        <v>65</v>
      </c>
      <c r="Y840" s="1" t="s">
        <v>81</v>
      </c>
      <c r="Z840" s="1" t="s">
        <v>51</v>
      </c>
      <c r="AA840" s="2">
        <v>45915</v>
      </c>
      <c r="AB840" s="1"/>
      <c r="AC840" s="1" t="s">
        <v>42</v>
      </c>
    </row>
    <row r="841" spans="1:29">
      <c r="A841" s="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c r="P841" s="1">
        <f t="shared" si="78"/>
        <v>2100</v>
      </c>
      <c r="Q841" s="1">
        <v>0</v>
      </c>
      <c r="R841" s="1">
        <f t="shared" si="79"/>
        <v>0</v>
      </c>
      <c r="S841" s="1">
        <f t="shared" si="80"/>
        <v>2100</v>
      </c>
      <c r="T841" s="1">
        <v>0.62</v>
      </c>
      <c r="U841" s="1">
        <f t="shared" si="81"/>
        <v>1302</v>
      </c>
      <c r="V841" s="1">
        <f t="shared" si="82"/>
        <v>798</v>
      </c>
      <c r="W841" s="4">
        <f t="shared" si="83"/>
        <v>0.38</v>
      </c>
      <c r="X841" s="1" t="s">
        <v>92</v>
      </c>
      <c r="Y841" s="1" t="s">
        <v>57</v>
      </c>
      <c r="Z841" s="1" t="s">
        <v>120</v>
      </c>
      <c r="AA841" s="1"/>
      <c r="AB841" s="1"/>
      <c r="AC841" s="1" t="s">
        <v>42</v>
      </c>
    </row>
    <row r="842" spans="1:29">
      <c r="A842" s="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c r="P842" s="1">
        <f t="shared" si="78"/>
        <v>20360</v>
      </c>
      <c r="Q842" s="1">
        <v>5</v>
      </c>
      <c r="R842" s="1">
        <f t="shared" si="79"/>
        <v>1018</v>
      </c>
      <c r="S842" s="1">
        <f t="shared" si="80"/>
        <v>19342</v>
      </c>
      <c r="T842" s="1">
        <v>0.52</v>
      </c>
      <c r="U842" s="1">
        <f t="shared" si="81"/>
        <v>10057.84</v>
      </c>
      <c r="V842" s="1">
        <f t="shared" si="82"/>
        <v>9284.16</v>
      </c>
      <c r="W842" s="4">
        <f t="shared" si="83"/>
        <v>0.48</v>
      </c>
      <c r="X842" s="1" t="s">
        <v>147</v>
      </c>
      <c r="Y842" s="1" t="s">
        <v>81</v>
      </c>
      <c r="Z842" s="1" t="s">
        <v>41</v>
      </c>
      <c r="AA842" s="2">
        <v>45910</v>
      </c>
      <c r="AB842" s="1">
        <v>5</v>
      </c>
      <c r="AC842" s="1" t="s">
        <v>42</v>
      </c>
    </row>
    <row r="843" spans="1:29">
      <c r="A843" s="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c r="P843" s="1">
        <f t="shared" si="78"/>
        <v>540</v>
      </c>
      <c r="Q843" s="1">
        <v>5</v>
      </c>
      <c r="R843" s="1">
        <f t="shared" si="79"/>
        <v>27</v>
      </c>
      <c r="S843" s="1">
        <f t="shared" si="80"/>
        <v>513</v>
      </c>
      <c r="T843" s="1">
        <v>0.62</v>
      </c>
      <c r="U843" s="1">
        <f t="shared" si="81"/>
        <v>318.06</v>
      </c>
      <c r="V843" s="1">
        <f t="shared" si="82"/>
        <v>194.94</v>
      </c>
      <c r="W843" s="4">
        <f t="shared" si="83"/>
        <v>0.38</v>
      </c>
      <c r="X843" s="1" t="s">
        <v>104</v>
      </c>
      <c r="Y843" s="1" t="s">
        <v>72</v>
      </c>
      <c r="Z843" s="1" t="s">
        <v>41</v>
      </c>
      <c r="AA843" s="2">
        <v>45913</v>
      </c>
      <c r="AB843" s="1">
        <v>3</v>
      </c>
      <c r="AC843" s="1" t="s">
        <v>42</v>
      </c>
    </row>
    <row r="844" spans="1:29">
      <c r="A844" s="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c r="P844" s="1">
        <f t="shared" si="78"/>
        <v>10590</v>
      </c>
      <c r="Q844" s="1">
        <v>15</v>
      </c>
      <c r="R844" s="1">
        <f t="shared" si="79"/>
        <v>1588.5</v>
      </c>
      <c r="S844" s="1">
        <f t="shared" si="80"/>
        <v>9001.5</v>
      </c>
      <c r="T844" s="1">
        <v>0.47</v>
      </c>
      <c r="U844" s="1">
        <f t="shared" si="81"/>
        <v>4230.7049999999999</v>
      </c>
      <c r="V844" s="1">
        <f t="shared" si="82"/>
        <v>4770.7950000000001</v>
      </c>
      <c r="W844" s="4">
        <f t="shared" si="83"/>
        <v>0.53</v>
      </c>
      <c r="X844" s="1" t="s">
        <v>104</v>
      </c>
      <c r="Y844" s="1" t="s">
        <v>81</v>
      </c>
      <c r="Z844" s="1" t="s">
        <v>22</v>
      </c>
      <c r="AA844" s="1"/>
      <c r="AB844" s="1"/>
      <c r="AC844" s="1" t="s">
        <v>93</v>
      </c>
    </row>
    <row r="845" spans="1:29">
      <c r="A845" s="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c r="P845" s="1">
        <f t="shared" si="78"/>
        <v>4180</v>
      </c>
      <c r="Q845" s="1">
        <v>10</v>
      </c>
      <c r="R845" s="1">
        <f t="shared" si="79"/>
        <v>418</v>
      </c>
      <c r="S845" s="1">
        <f t="shared" si="80"/>
        <v>3762</v>
      </c>
      <c r="T845" s="1">
        <v>0.52</v>
      </c>
      <c r="U845" s="1">
        <f t="shared" si="81"/>
        <v>1956.24</v>
      </c>
      <c r="V845" s="1">
        <f t="shared" si="82"/>
        <v>1805.76</v>
      </c>
      <c r="W845" s="4">
        <f t="shared" si="83"/>
        <v>0.48</v>
      </c>
      <c r="X845" s="1" t="s">
        <v>65</v>
      </c>
      <c r="Y845" s="1" t="s">
        <v>40</v>
      </c>
      <c r="Z845" s="1" t="s">
        <v>51</v>
      </c>
      <c r="AA845" s="2">
        <v>45910</v>
      </c>
      <c r="AB845" s="1"/>
      <c r="AC845" s="1" t="s">
        <v>42</v>
      </c>
    </row>
    <row r="846" spans="1:29">
      <c r="A846" s="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c r="P846" s="1">
        <f t="shared" si="78"/>
        <v>160480</v>
      </c>
      <c r="Q846" s="1">
        <v>20</v>
      </c>
      <c r="R846" s="1">
        <f t="shared" si="79"/>
        <v>32096</v>
      </c>
      <c r="S846" s="1">
        <f t="shared" si="80"/>
        <v>128384</v>
      </c>
      <c r="T846" s="1">
        <v>0.57999999999999996</v>
      </c>
      <c r="U846" s="1">
        <f t="shared" si="81"/>
        <v>74462.720000000001</v>
      </c>
      <c r="V846" s="1">
        <f t="shared" si="82"/>
        <v>53921.279999999999</v>
      </c>
      <c r="W846" s="4">
        <f t="shared" si="83"/>
        <v>0.42</v>
      </c>
      <c r="X846" s="1" t="s">
        <v>65</v>
      </c>
      <c r="Y846" s="1" t="s">
        <v>81</v>
      </c>
      <c r="Z846" s="1" t="s">
        <v>41</v>
      </c>
      <c r="AA846" s="2">
        <v>45917</v>
      </c>
      <c r="AB846" s="1">
        <v>5</v>
      </c>
      <c r="AC846" s="1" t="s">
        <v>42</v>
      </c>
    </row>
    <row r="847" spans="1:29">
      <c r="A847" s="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c r="P847" s="1">
        <f t="shared" si="78"/>
        <v>5880</v>
      </c>
      <c r="Q847" s="1">
        <v>20</v>
      </c>
      <c r="R847" s="1">
        <f t="shared" si="79"/>
        <v>1176</v>
      </c>
      <c r="S847" s="1">
        <f t="shared" si="80"/>
        <v>4704</v>
      </c>
      <c r="T847" s="1">
        <v>0.47</v>
      </c>
      <c r="U847" s="1">
        <f t="shared" si="81"/>
        <v>2210.8799999999997</v>
      </c>
      <c r="V847" s="1">
        <f t="shared" si="82"/>
        <v>2493.1200000000003</v>
      </c>
      <c r="W847" s="4">
        <f t="shared" si="83"/>
        <v>0.53</v>
      </c>
      <c r="X847" s="1" t="s">
        <v>50</v>
      </c>
      <c r="Y847" s="1" t="s">
        <v>81</v>
      </c>
      <c r="Z847" s="1" t="s">
        <v>22</v>
      </c>
      <c r="AA847" s="1"/>
      <c r="AB847" s="1"/>
      <c r="AC847" s="1" t="s">
        <v>93</v>
      </c>
    </row>
    <row r="848" spans="1:29">
      <c r="A848" s="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c r="P848" s="1">
        <f t="shared" si="78"/>
        <v>17520</v>
      </c>
      <c r="Q848" s="1">
        <v>10</v>
      </c>
      <c r="R848" s="1">
        <f t="shared" si="79"/>
        <v>1752</v>
      </c>
      <c r="S848" s="1">
        <f t="shared" si="80"/>
        <v>15768</v>
      </c>
      <c r="T848" s="1">
        <v>0.47</v>
      </c>
      <c r="U848" s="1">
        <f t="shared" si="81"/>
        <v>7410.9599999999991</v>
      </c>
      <c r="V848" s="1">
        <f t="shared" si="82"/>
        <v>8357.0400000000009</v>
      </c>
      <c r="W848" s="4">
        <f t="shared" si="83"/>
        <v>0.53</v>
      </c>
      <c r="X848" s="1" t="s">
        <v>39</v>
      </c>
      <c r="Y848" s="1" t="s">
        <v>81</v>
      </c>
      <c r="Z848" s="1" t="s">
        <v>51</v>
      </c>
      <c r="AA848" s="2">
        <v>45912</v>
      </c>
      <c r="AB848" s="1"/>
      <c r="AC848" s="1" t="s">
        <v>42</v>
      </c>
    </row>
    <row r="849" spans="1:29">
      <c r="A849" s="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c r="P849" s="1">
        <f t="shared" si="78"/>
        <v>850</v>
      </c>
      <c r="Q849" s="1">
        <v>15</v>
      </c>
      <c r="R849" s="1">
        <f t="shared" si="79"/>
        <v>127.5</v>
      </c>
      <c r="S849" s="1">
        <f t="shared" si="80"/>
        <v>722.5</v>
      </c>
      <c r="T849" s="1">
        <v>0.48</v>
      </c>
      <c r="U849" s="1">
        <f t="shared" si="81"/>
        <v>346.8</v>
      </c>
      <c r="V849" s="1">
        <f t="shared" si="82"/>
        <v>375.7</v>
      </c>
      <c r="W849" s="4">
        <f t="shared" si="83"/>
        <v>0.52</v>
      </c>
      <c r="X849" s="1" t="s">
        <v>104</v>
      </c>
      <c r="Y849" s="1" t="s">
        <v>81</v>
      </c>
      <c r="Z849" s="1" t="s">
        <v>41</v>
      </c>
      <c r="AA849" s="2">
        <v>45917</v>
      </c>
      <c r="AB849" s="1">
        <v>3</v>
      </c>
      <c r="AC849" s="1" t="s">
        <v>42</v>
      </c>
    </row>
    <row r="850" spans="1:29">
      <c r="A850" s="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c r="P850" s="1">
        <f t="shared" si="78"/>
        <v>1300</v>
      </c>
      <c r="Q850" s="1">
        <v>30</v>
      </c>
      <c r="R850" s="1">
        <f t="shared" si="79"/>
        <v>390</v>
      </c>
      <c r="S850" s="1">
        <f t="shared" si="80"/>
        <v>910</v>
      </c>
      <c r="T850" s="1">
        <v>0.62</v>
      </c>
      <c r="U850" s="1">
        <f t="shared" si="81"/>
        <v>564.20000000000005</v>
      </c>
      <c r="V850" s="1">
        <f t="shared" si="82"/>
        <v>345.79999999999995</v>
      </c>
      <c r="W850" s="4">
        <f t="shared" si="83"/>
        <v>0.37999999999999995</v>
      </c>
      <c r="X850" s="1" t="s">
        <v>65</v>
      </c>
      <c r="Y850" s="1" t="s">
        <v>72</v>
      </c>
      <c r="Z850" s="1" t="s">
        <v>120</v>
      </c>
      <c r="AA850" s="1"/>
      <c r="AB850" s="1"/>
      <c r="AC850" s="1" t="s">
        <v>42</v>
      </c>
    </row>
    <row r="851" spans="1:29">
      <c r="A851" s="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c r="P851" s="1">
        <f t="shared" si="78"/>
        <v>25770</v>
      </c>
      <c r="Q851" s="1">
        <v>25</v>
      </c>
      <c r="R851" s="1">
        <f t="shared" si="79"/>
        <v>6442.5</v>
      </c>
      <c r="S851" s="1">
        <f t="shared" si="80"/>
        <v>19327.5</v>
      </c>
      <c r="T851" s="1">
        <v>0.48</v>
      </c>
      <c r="U851" s="1">
        <f t="shared" si="81"/>
        <v>9277.1999999999989</v>
      </c>
      <c r="V851" s="1">
        <f t="shared" si="82"/>
        <v>10050.300000000001</v>
      </c>
      <c r="W851" s="4">
        <f t="shared" si="83"/>
        <v>0.52</v>
      </c>
      <c r="X851" s="1" t="s">
        <v>56</v>
      </c>
      <c r="Y851" s="1" t="s">
        <v>40</v>
      </c>
      <c r="Z851" s="1" t="s">
        <v>66</v>
      </c>
      <c r="AA851" s="1"/>
      <c r="AB851" s="1"/>
      <c r="AC851" s="1" t="s">
        <v>42</v>
      </c>
    </row>
    <row r="852" spans="1:29">
      <c r="A852" s="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c r="P852" s="1">
        <f t="shared" si="78"/>
        <v>12700</v>
      </c>
      <c r="Q852" s="1">
        <v>0</v>
      </c>
      <c r="R852" s="1">
        <f t="shared" si="79"/>
        <v>0</v>
      </c>
      <c r="S852" s="1">
        <f t="shared" si="80"/>
        <v>12700</v>
      </c>
      <c r="T852" s="1">
        <v>0.52</v>
      </c>
      <c r="U852" s="1">
        <f t="shared" si="81"/>
        <v>6604</v>
      </c>
      <c r="V852" s="1">
        <f t="shared" si="82"/>
        <v>6096</v>
      </c>
      <c r="W852" s="4">
        <f t="shared" si="83"/>
        <v>0.48</v>
      </c>
      <c r="X852" s="1" t="s">
        <v>104</v>
      </c>
      <c r="Y852" s="1" t="s">
        <v>81</v>
      </c>
      <c r="Z852" s="1" t="s">
        <v>120</v>
      </c>
      <c r="AA852" s="1"/>
      <c r="AB852" s="1"/>
      <c r="AC852" s="1" t="s">
        <v>42</v>
      </c>
    </row>
    <row r="853" spans="1:29">
      <c r="A853" s="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c r="P853" s="1">
        <f t="shared" si="78"/>
        <v>1920</v>
      </c>
      <c r="Q853" s="1">
        <v>25</v>
      </c>
      <c r="R853" s="1">
        <f t="shared" si="79"/>
        <v>480</v>
      </c>
      <c r="S853" s="1">
        <f t="shared" si="80"/>
        <v>1440</v>
      </c>
      <c r="T853" s="1">
        <v>0.5</v>
      </c>
      <c r="U853" s="1">
        <f t="shared" si="81"/>
        <v>720</v>
      </c>
      <c r="V853" s="1">
        <f t="shared" si="82"/>
        <v>720</v>
      </c>
      <c r="W853" s="4">
        <f t="shared" si="83"/>
        <v>0.5</v>
      </c>
      <c r="X853" s="1" t="s">
        <v>39</v>
      </c>
      <c r="Y853" s="1" t="s">
        <v>72</v>
      </c>
      <c r="Z853" s="1" t="s">
        <v>41</v>
      </c>
      <c r="AA853" s="2">
        <v>45913</v>
      </c>
      <c r="AB853" s="1">
        <v>5</v>
      </c>
      <c r="AC853" s="1" t="s">
        <v>42</v>
      </c>
    </row>
    <row r="854" spans="1:29">
      <c r="A854" s="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c r="P854" s="1">
        <f t="shared" si="78"/>
        <v>76300</v>
      </c>
      <c r="Q854" s="1">
        <v>0</v>
      </c>
      <c r="R854" s="1">
        <f t="shared" si="79"/>
        <v>0</v>
      </c>
      <c r="S854" s="1">
        <f t="shared" si="80"/>
        <v>76300</v>
      </c>
      <c r="T854" s="1">
        <v>0.57999999999999996</v>
      </c>
      <c r="U854" s="1">
        <f t="shared" si="81"/>
        <v>44254</v>
      </c>
      <c r="V854" s="1">
        <f t="shared" si="82"/>
        <v>32046</v>
      </c>
      <c r="W854" s="4">
        <f t="shared" si="83"/>
        <v>0.42</v>
      </c>
      <c r="X854" s="1" t="s">
        <v>56</v>
      </c>
      <c r="Y854" s="1" t="s">
        <v>40</v>
      </c>
      <c r="Z854" s="1" t="s">
        <v>41</v>
      </c>
      <c r="AA854" s="2">
        <v>45918</v>
      </c>
      <c r="AB854" s="1">
        <v>5</v>
      </c>
      <c r="AC854" s="1" t="s">
        <v>42</v>
      </c>
    </row>
    <row r="855" spans="1:29">
      <c r="A855" s="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c r="P855" s="1">
        <f t="shared" si="78"/>
        <v>15480</v>
      </c>
      <c r="Q855" s="1">
        <v>15</v>
      </c>
      <c r="R855" s="1">
        <f t="shared" si="79"/>
        <v>2322</v>
      </c>
      <c r="S855" s="1">
        <f t="shared" si="80"/>
        <v>13158</v>
      </c>
      <c r="T855" s="1">
        <v>0.5</v>
      </c>
      <c r="U855" s="1">
        <f t="shared" si="81"/>
        <v>6579</v>
      </c>
      <c r="V855" s="1">
        <f t="shared" si="82"/>
        <v>6579</v>
      </c>
      <c r="W855" s="4">
        <f t="shared" si="83"/>
        <v>0.5</v>
      </c>
      <c r="X855" s="1" t="s">
        <v>50</v>
      </c>
      <c r="Y855" s="1" t="s">
        <v>72</v>
      </c>
      <c r="Z855" s="1" t="s">
        <v>51</v>
      </c>
      <c r="AA855" s="2">
        <v>45917</v>
      </c>
      <c r="AB855" s="1"/>
      <c r="AC855" s="1" t="s">
        <v>42</v>
      </c>
    </row>
    <row r="856" spans="1:29">
      <c r="A856" s="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c r="P856" s="1">
        <f t="shared" si="78"/>
        <v>1290</v>
      </c>
      <c r="Q856" s="1">
        <v>25</v>
      </c>
      <c r="R856" s="1">
        <f t="shared" si="79"/>
        <v>322.5</v>
      </c>
      <c r="S856" s="1">
        <f t="shared" si="80"/>
        <v>967.5</v>
      </c>
      <c r="T856" s="1">
        <v>0.62</v>
      </c>
      <c r="U856" s="1">
        <f t="shared" si="81"/>
        <v>599.85</v>
      </c>
      <c r="V856" s="1">
        <f t="shared" si="82"/>
        <v>367.65</v>
      </c>
      <c r="W856" s="4">
        <f t="shared" si="83"/>
        <v>0.37999999999999995</v>
      </c>
      <c r="X856" s="1" t="s">
        <v>50</v>
      </c>
      <c r="Y856" s="1" t="s">
        <v>72</v>
      </c>
      <c r="Z856" s="1" t="s">
        <v>22</v>
      </c>
      <c r="AA856" s="1"/>
      <c r="AB856" s="1"/>
      <c r="AC856" s="1" t="s">
        <v>93</v>
      </c>
    </row>
    <row r="857" spans="1:29">
      <c r="A857" s="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c r="P857" s="1">
        <f t="shared" si="78"/>
        <v>16200</v>
      </c>
      <c r="Q857" s="1">
        <v>30</v>
      </c>
      <c r="R857" s="1">
        <f t="shared" si="79"/>
        <v>4860</v>
      </c>
      <c r="S857" s="1">
        <f t="shared" si="80"/>
        <v>11340</v>
      </c>
      <c r="T857" s="1">
        <v>0.47</v>
      </c>
      <c r="U857" s="1">
        <f t="shared" si="81"/>
        <v>5329.7999999999993</v>
      </c>
      <c r="V857" s="1">
        <f t="shared" si="82"/>
        <v>6010.2000000000007</v>
      </c>
      <c r="W857" s="4">
        <f t="shared" si="83"/>
        <v>0.53</v>
      </c>
      <c r="X857" s="1" t="s">
        <v>65</v>
      </c>
      <c r="Y857" s="1" t="s">
        <v>40</v>
      </c>
      <c r="Z857" s="1" t="s">
        <v>41</v>
      </c>
      <c r="AA857" s="2">
        <v>45917</v>
      </c>
      <c r="AB857" s="1">
        <v>5</v>
      </c>
      <c r="AC857" s="1" t="s">
        <v>42</v>
      </c>
    </row>
    <row r="858" spans="1:29">
      <c r="A858" s="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c r="P858" s="1">
        <f t="shared" si="78"/>
        <v>35000</v>
      </c>
      <c r="Q858" s="1">
        <v>0</v>
      </c>
      <c r="R858" s="1">
        <f t="shared" si="79"/>
        <v>0</v>
      </c>
      <c r="S858" s="1">
        <f t="shared" si="80"/>
        <v>35000</v>
      </c>
      <c r="T858" s="1">
        <v>0.48</v>
      </c>
      <c r="U858" s="1">
        <f t="shared" si="81"/>
        <v>16800</v>
      </c>
      <c r="V858" s="1">
        <f t="shared" si="82"/>
        <v>18200</v>
      </c>
      <c r="W858" s="4">
        <f t="shared" si="83"/>
        <v>0.52</v>
      </c>
      <c r="X858" s="1" t="s">
        <v>104</v>
      </c>
      <c r="Y858" s="1" t="s">
        <v>40</v>
      </c>
      <c r="Z858" s="1" t="s">
        <v>41</v>
      </c>
      <c r="AA858" s="2">
        <v>45920</v>
      </c>
      <c r="AB858" s="1">
        <v>4</v>
      </c>
      <c r="AC858" s="1" t="s">
        <v>42</v>
      </c>
    </row>
    <row r="859" spans="1:29">
      <c r="A859" s="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c r="P859" s="1">
        <f t="shared" si="78"/>
        <v>271000</v>
      </c>
      <c r="Q859" s="1">
        <v>10</v>
      </c>
      <c r="R859" s="1">
        <f t="shared" si="79"/>
        <v>27100</v>
      </c>
      <c r="S859" s="1">
        <f t="shared" si="80"/>
        <v>243900</v>
      </c>
      <c r="T859" s="1">
        <v>0.57999999999999996</v>
      </c>
      <c r="U859" s="1">
        <f t="shared" si="81"/>
        <v>141462</v>
      </c>
      <c r="V859" s="1">
        <f t="shared" si="82"/>
        <v>102438</v>
      </c>
      <c r="W859" s="4">
        <f t="shared" si="83"/>
        <v>0.42</v>
      </c>
      <c r="X859" s="1" t="s">
        <v>92</v>
      </c>
      <c r="Y859" s="1" t="s">
        <v>72</v>
      </c>
      <c r="Z859" s="1" t="s">
        <v>120</v>
      </c>
      <c r="AA859" s="1"/>
      <c r="AB859" s="1"/>
      <c r="AC859" s="1" t="s">
        <v>42</v>
      </c>
    </row>
    <row r="860" spans="1:29">
      <c r="A860" s="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c r="P860" s="1">
        <f t="shared" si="78"/>
        <v>1180</v>
      </c>
      <c r="Q860" s="1">
        <v>25</v>
      </c>
      <c r="R860" s="1">
        <f t="shared" si="79"/>
        <v>295</v>
      </c>
      <c r="S860" s="1">
        <f t="shared" si="80"/>
        <v>885</v>
      </c>
      <c r="T860" s="1">
        <v>0.47</v>
      </c>
      <c r="U860" s="1">
        <f t="shared" si="81"/>
        <v>415.95</v>
      </c>
      <c r="V860" s="1">
        <f t="shared" si="82"/>
        <v>469.05</v>
      </c>
      <c r="W860" s="4">
        <f t="shared" si="83"/>
        <v>0.53</v>
      </c>
      <c r="X860" s="1" t="s">
        <v>65</v>
      </c>
      <c r="Y860" s="1" t="s">
        <v>40</v>
      </c>
      <c r="Z860" s="1" t="s">
        <v>41</v>
      </c>
      <c r="AA860" s="2">
        <v>45917</v>
      </c>
      <c r="AB860" s="1">
        <v>4</v>
      </c>
      <c r="AC860" s="1" t="s">
        <v>42</v>
      </c>
    </row>
    <row r="861" spans="1:29">
      <c r="A861" s="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c r="P861" s="1">
        <f t="shared" si="78"/>
        <v>15400</v>
      </c>
      <c r="Q861" s="1">
        <v>20</v>
      </c>
      <c r="R861" s="1">
        <f t="shared" si="79"/>
        <v>3080</v>
      </c>
      <c r="S861" s="1">
        <f t="shared" si="80"/>
        <v>12320</v>
      </c>
      <c r="T861" s="1">
        <v>0.45</v>
      </c>
      <c r="U861" s="1">
        <f t="shared" si="81"/>
        <v>5544</v>
      </c>
      <c r="V861" s="1">
        <f t="shared" si="82"/>
        <v>6776</v>
      </c>
      <c r="W861" s="4">
        <f t="shared" si="83"/>
        <v>0.55000000000000004</v>
      </c>
      <c r="X861" s="1" t="s">
        <v>50</v>
      </c>
      <c r="Y861" s="1" t="s">
        <v>40</v>
      </c>
      <c r="Z861" s="1" t="s">
        <v>120</v>
      </c>
      <c r="AA861" s="1"/>
      <c r="AB861" s="1"/>
      <c r="AC861" s="1" t="s">
        <v>42</v>
      </c>
    </row>
    <row r="862" spans="1:29">
      <c r="A862" s="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c r="P862" s="1">
        <f t="shared" si="78"/>
        <v>161550</v>
      </c>
      <c r="Q862" s="1">
        <v>0</v>
      </c>
      <c r="R862" s="1">
        <f t="shared" si="79"/>
        <v>0</v>
      </c>
      <c r="S862" s="1">
        <f t="shared" si="80"/>
        <v>161550</v>
      </c>
      <c r="T862" s="1">
        <v>0.57999999999999996</v>
      </c>
      <c r="U862" s="1">
        <f t="shared" si="81"/>
        <v>93699</v>
      </c>
      <c r="V862" s="1">
        <f t="shared" si="82"/>
        <v>67851</v>
      </c>
      <c r="W862" s="4">
        <f t="shared" si="83"/>
        <v>0.42</v>
      </c>
      <c r="X862" s="1" t="s">
        <v>56</v>
      </c>
      <c r="Y862" s="1" t="s">
        <v>72</v>
      </c>
      <c r="Z862" s="1" t="s">
        <v>66</v>
      </c>
      <c r="AA862" s="1"/>
      <c r="AB862" s="1"/>
      <c r="AC862" s="1" t="s">
        <v>42</v>
      </c>
    </row>
    <row r="863" spans="1:29">
      <c r="A863" s="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c r="P863" s="1">
        <f t="shared" si="78"/>
        <v>6520</v>
      </c>
      <c r="Q863" s="1">
        <v>0</v>
      </c>
      <c r="R863" s="1">
        <f t="shared" si="79"/>
        <v>0</v>
      </c>
      <c r="S863" s="1">
        <f t="shared" si="80"/>
        <v>6520</v>
      </c>
      <c r="T863" s="1">
        <v>0.45</v>
      </c>
      <c r="U863" s="1">
        <f t="shared" si="81"/>
        <v>2934</v>
      </c>
      <c r="V863" s="1">
        <f t="shared" si="82"/>
        <v>3586</v>
      </c>
      <c r="W863" s="4">
        <f t="shared" si="83"/>
        <v>0.55000000000000004</v>
      </c>
      <c r="X863" s="1" t="s">
        <v>147</v>
      </c>
      <c r="Y863" s="1" t="s">
        <v>40</v>
      </c>
      <c r="Z863" s="1" t="s">
        <v>66</v>
      </c>
      <c r="AA863" s="1"/>
      <c r="AB863" s="1"/>
      <c r="AC863" s="1" t="s">
        <v>42</v>
      </c>
    </row>
    <row r="864" spans="1:29">
      <c r="A864" s="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c r="P864" s="1">
        <f t="shared" si="78"/>
        <v>1160</v>
      </c>
      <c r="Q864" s="1">
        <v>10</v>
      </c>
      <c r="R864" s="1">
        <f t="shared" si="79"/>
        <v>116</v>
      </c>
      <c r="S864" s="1">
        <f t="shared" si="80"/>
        <v>1044</v>
      </c>
      <c r="T864" s="1">
        <v>0.35</v>
      </c>
      <c r="U864" s="1">
        <f t="shared" si="81"/>
        <v>365.4</v>
      </c>
      <c r="V864" s="1">
        <f t="shared" si="82"/>
        <v>678.6</v>
      </c>
      <c r="W864" s="4">
        <f t="shared" si="83"/>
        <v>0.65</v>
      </c>
      <c r="X864" s="1" t="s">
        <v>39</v>
      </c>
      <c r="Y864" s="1" t="s">
        <v>72</v>
      </c>
      <c r="Z864" s="1" t="s">
        <v>22</v>
      </c>
      <c r="AA864" s="1"/>
      <c r="AB864" s="1"/>
      <c r="AC864" s="1" t="s">
        <v>93</v>
      </c>
    </row>
    <row r="865" spans="1:29">
      <c r="A865" s="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c r="P865" s="1">
        <f t="shared" si="78"/>
        <v>5950</v>
      </c>
      <c r="Q865" s="1">
        <v>25</v>
      </c>
      <c r="R865" s="1">
        <f t="shared" si="79"/>
        <v>1487.5</v>
      </c>
      <c r="S865" s="1">
        <f t="shared" si="80"/>
        <v>4462.5</v>
      </c>
      <c r="T865" s="1">
        <v>0.35</v>
      </c>
      <c r="U865" s="1">
        <f t="shared" si="81"/>
        <v>1561.875</v>
      </c>
      <c r="V865" s="1">
        <f t="shared" si="82"/>
        <v>2900.625</v>
      </c>
      <c r="W865" s="4">
        <f t="shared" si="83"/>
        <v>0.65</v>
      </c>
      <c r="X865" s="1" t="s">
        <v>65</v>
      </c>
      <c r="Y865" s="1" t="s">
        <v>72</v>
      </c>
      <c r="Z865" s="1" t="s">
        <v>41</v>
      </c>
      <c r="AA865" s="2">
        <v>45920</v>
      </c>
      <c r="AB865" s="1">
        <v>4</v>
      </c>
      <c r="AC865" s="1" t="s">
        <v>42</v>
      </c>
    </row>
    <row r="866" spans="1:29">
      <c r="A866" s="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c r="P866" s="1">
        <f t="shared" si="78"/>
        <v>1260</v>
      </c>
      <c r="Q866" s="1">
        <v>25</v>
      </c>
      <c r="R866" s="1">
        <f t="shared" si="79"/>
        <v>315</v>
      </c>
      <c r="S866" s="1">
        <f t="shared" si="80"/>
        <v>945</v>
      </c>
      <c r="T866" s="1">
        <v>0.35</v>
      </c>
      <c r="U866" s="1">
        <f t="shared" si="81"/>
        <v>330.75</v>
      </c>
      <c r="V866" s="1">
        <f t="shared" si="82"/>
        <v>614.25</v>
      </c>
      <c r="W866" s="4">
        <f t="shared" si="83"/>
        <v>0.65</v>
      </c>
      <c r="X866" s="1" t="s">
        <v>65</v>
      </c>
      <c r="Y866" s="1" t="s">
        <v>72</v>
      </c>
      <c r="Z866" s="1" t="s">
        <v>41</v>
      </c>
      <c r="AA866" s="2">
        <v>45925</v>
      </c>
      <c r="AB866" s="1">
        <v>4</v>
      </c>
      <c r="AC866" s="1" t="s">
        <v>42</v>
      </c>
    </row>
    <row r="867" spans="1:29">
      <c r="A867" s="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c r="P867" s="1">
        <f t="shared" si="78"/>
        <v>13680</v>
      </c>
      <c r="Q867" s="1">
        <v>15</v>
      </c>
      <c r="R867" s="1">
        <f t="shared" si="79"/>
        <v>2052</v>
      </c>
      <c r="S867" s="1">
        <f t="shared" si="80"/>
        <v>11628</v>
      </c>
      <c r="T867" s="1">
        <v>0.5</v>
      </c>
      <c r="U867" s="1">
        <f t="shared" si="81"/>
        <v>5814</v>
      </c>
      <c r="V867" s="1">
        <f t="shared" si="82"/>
        <v>5814</v>
      </c>
      <c r="W867" s="4">
        <f t="shared" si="83"/>
        <v>0.5</v>
      </c>
      <c r="X867" s="1" t="s">
        <v>39</v>
      </c>
      <c r="Y867" s="1" t="s">
        <v>81</v>
      </c>
      <c r="Z867" s="1" t="s">
        <v>51</v>
      </c>
      <c r="AA867" s="2">
        <v>45924</v>
      </c>
      <c r="AB867" s="1"/>
      <c r="AC867" s="1" t="s">
        <v>42</v>
      </c>
    </row>
    <row r="868" spans="1:29">
      <c r="A868" s="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c r="P868" s="1">
        <f t="shared" si="78"/>
        <v>3120</v>
      </c>
      <c r="Q868" s="1">
        <v>10</v>
      </c>
      <c r="R868" s="1">
        <f t="shared" si="79"/>
        <v>312</v>
      </c>
      <c r="S868" s="1">
        <f t="shared" si="80"/>
        <v>2808</v>
      </c>
      <c r="T868" s="1">
        <v>0.62</v>
      </c>
      <c r="U868" s="1">
        <f t="shared" si="81"/>
        <v>1740.96</v>
      </c>
      <c r="V868" s="1">
        <f t="shared" si="82"/>
        <v>1067.04</v>
      </c>
      <c r="W868" s="4">
        <f t="shared" si="83"/>
        <v>0.38</v>
      </c>
      <c r="X868" s="1" t="s">
        <v>56</v>
      </c>
      <c r="Y868" s="1" t="s">
        <v>72</v>
      </c>
      <c r="Z868" s="1" t="s">
        <v>41</v>
      </c>
      <c r="AA868" s="2">
        <v>45924</v>
      </c>
      <c r="AB868" s="1">
        <v>3</v>
      </c>
      <c r="AC868" s="1" t="s">
        <v>42</v>
      </c>
    </row>
    <row r="869" spans="1:29">
      <c r="A869" s="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c r="P869" s="1">
        <f t="shared" si="78"/>
        <v>2480</v>
      </c>
      <c r="Q869" s="1">
        <v>15</v>
      </c>
      <c r="R869" s="1">
        <f t="shared" si="79"/>
        <v>372</v>
      </c>
      <c r="S869" s="1">
        <f t="shared" si="80"/>
        <v>2108</v>
      </c>
      <c r="T869" s="1">
        <v>0.47</v>
      </c>
      <c r="U869" s="1">
        <f t="shared" si="81"/>
        <v>990.76</v>
      </c>
      <c r="V869" s="1">
        <f t="shared" si="82"/>
        <v>1117.24</v>
      </c>
      <c r="W869" s="4">
        <f t="shared" si="83"/>
        <v>0.53</v>
      </c>
      <c r="X869" s="1" t="s">
        <v>65</v>
      </c>
      <c r="Y869" s="1" t="s">
        <v>81</v>
      </c>
      <c r="Z869" s="1" t="s">
        <v>22</v>
      </c>
      <c r="AA869" s="1"/>
      <c r="AB869" s="1"/>
      <c r="AC869" s="1" t="s">
        <v>93</v>
      </c>
    </row>
    <row r="870" spans="1:29">
      <c r="A870" s="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c r="P870" s="1">
        <f t="shared" si="78"/>
        <v>6650</v>
      </c>
      <c r="Q870" s="1">
        <v>10</v>
      </c>
      <c r="R870" s="1">
        <f t="shared" si="79"/>
        <v>665</v>
      </c>
      <c r="S870" s="1">
        <f t="shared" si="80"/>
        <v>5985</v>
      </c>
      <c r="T870" s="1">
        <v>0.48</v>
      </c>
      <c r="U870" s="1">
        <f t="shared" si="81"/>
        <v>2872.7999999999997</v>
      </c>
      <c r="V870" s="1">
        <f t="shared" si="82"/>
        <v>3112.2000000000003</v>
      </c>
      <c r="W870" s="4">
        <f t="shared" si="83"/>
        <v>0.52</v>
      </c>
      <c r="X870" s="1" t="s">
        <v>92</v>
      </c>
      <c r="Y870" s="1" t="s">
        <v>72</v>
      </c>
      <c r="Z870" s="1" t="s">
        <v>41</v>
      </c>
      <c r="AA870" s="2">
        <v>45926</v>
      </c>
      <c r="AB870" s="1">
        <v>4</v>
      </c>
      <c r="AC870" s="1" t="s">
        <v>42</v>
      </c>
    </row>
    <row r="871" spans="1:29">
      <c r="A871" s="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c r="P871" s="1">
        <f t="shared" si="78"/>
        <v>15880</v>
      </c>
      <c r="Q871" s="1">
        <v>20</v>
      </c>
      <c r="R871" s="1">
        <f t="shared" si="79"/>
        <v>3176</v>
      </c>
      <c r="S871" s="1">
        <f t="shared" si="80"/>
        <v>12704</v>
      </c>
      <c r="T871" s="1">
        <v>0.45</v>
      </c>
      <c r="U871" s="1">
        <f t="shared" si="81"/>
        <v>5716.8</v>
      </c>
      <c r="V871" s="1">
        <f t="shared" si="82"/>
        <v>6987.2</v>
      </c>
      <c r="W871" s="4">
        <f t="shared" si="83"/>
        <v>0.54999999999999993</v>
      </c>
      <c r="X871" s="1" t="s">
        <v>50</v>
      </c>
      <c r="Y871" s="1" t="s">
        <v>57</v>
      </c>
      <c r="Z871" s="1" t="s">
        <v>41</v>
      </c>
      <c r="AA871" s="2">
        <v>45925</v>
      </c>
      <c r="AB871" s="1">
        <v>3</v>
      </c>
      <c r="AC871" s="1" t="s">
        <v>42</v>
      </c>
    </row>
    <row r="872" spans="1:29">
      <c r="A872" s="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c r="P872" s="1">
        <f t="shared" si="78"/>
        <v>16680</v>
      </c>
      <c r="Q872" s="1">
        <v>10</v>
      </c>
      <c r="R872" s="1">
        <f t="shared" si="79"/>
        <v>1668</v>
      </c>
      <c r="S872" s="1">
        <f t="shared" si="80"/>
        <v>15012</v>
      </c>
      <c r="T872" s="1">
        <v>0.48</v>
      </c>
      <c r="U872" s="1">
        <f t="shared" si="81"/>
        <v>7205.7599999999993</v>
      </c>
      <c r="V872" s="1">
        <f t="shared" si="82"/>
        <v>7806.2400000000007</v>
      </c>
      <c r="W872" s="4">
        <f t="shared" si="83"/>
        <v>0.52</v>
      </c>
      <c r="X872" s="1" t="s">
        <v>147</v>
      </c>
      <c r="Y872" s="1" t="s">
        <v>57</v>
      </c>
      <c r="Z872" s="1" t="s">
        <v>41</v>
      </c>
      <c r="AA872" s="2">
        <v>45921</v>
      </c>
      <c r="AB872" s="1">
        <v>4</v>
      </c>
      <c r="AC872" s="1" t="s">
        <v>42</v>
      </c>
    </row>
    <row r="873" spans="1:29">
      <c r="A873" s="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c r="P873" s="1">
        <f t="shared" si="78"/>
        <v>67130</v>
      </c>
      <c r="Q873" s="1">
        <v>15</v>
      </c>
      <c r="R873" s="1">
        <f t="shared" si="79"/>
        <v>10069.5</v>
      </c>
      <c r="S873" s="1">
        <f t="shared" si="80"/>
        <v>57060.5</v>
      </c>
      <c r="T873" s="1">
        <v>0.57999999999999996</v>
      </c>
      <c r="U873" s="1">
        <f t="shared" si="81"/>
        <v>33095.089999999997</v>
      </c>
      <c r="V873" s="1">
        <f t="shared" si="82"/>
        <v>23965.410000000003</v>
      </c>
      <c r="W873" s="4">
        <f t="shared" si="83"/>
        <v>0.42000000000000004</v>
      </c>
      <c r="X873" s="1" t="s">
        <v>147</v>
      </c>
      <c r="Y873" s="1" t="s">
        <v>57</v>
      </c>
      <c r="Z873" s="1" t="s">
        <v>41</v>
      </c>
      <c r="AA873" s="2">
        <v>45922</v>
      </c>
      <c r="AB873" s="1">
        <v>3</v>
      </c>
      <c r="AC873" s="1" t="s">
        <v>42</v>
      </c>
    </row>
    <row r="874" spans="1:29">
      <c r="A874" s="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c r="P874" s="1">
        <f t="shared" si="78"/>
        <v>16080</v>
      </c>
      <c r="Q874" s="1">
        <v>10</v>
      </c>
      <c r="R874" s="1">
        <f t="shared" si="79"/>
        <v>1608</v>
      </c>
      <c r="S874" s="1">
        <f t="shared" si="80"/>
        <v>14472</v>
      </c>
      <c r="T874" s="1">
        <v>0.5</v>
      </c>
      <c r="U874" s="1">
        <f t="shared" si="81"/>
        <v>7236</v>
      </c>
      <c r="V874" s="1">
        <f t="shared" si="82"/>
        <v>7236</v>
      </c>
      <c r="W874" s="4">
        <f t="shared" si="83"/>
        <v>0.5</v>
      </c>
      <c r="X874" s="1" t="s">
        <v>50</v>
      </c>
      <c r="Y874" s="1" t="s">
        <v>72</v>
      </c>
      <c r="Z874" s="1" t="s">
        <v>41</v>
      </c>
      <c r="AA874" s="2">
        <v>45928</v>
      </c>
      <c r="AB874" s="1">
        <v>3</v>
      </c>
      <c r="AC874" s="1" t="s">
        <v>42</v>
      </c>
    </row>
    <row r="875" spans="1:29">
      <c r="A875" s="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c r="P875" s="1">
        <f t="shared" si="78"/>
        <v>7350</v>
      </c>
      <c r="Q875" s="1">
        <v>0</v>
      </c>
      <c r="R875" s="1">
        <f t="shared" si="79"/>
        <v>0</v>
      </c>
      <c r="S875" s="1">
        <f t="shared" si="80"/>
        <v>7350</v>
      </c>
      <c r="T875" s="1">
        <v>0.48</v>
      </c>
      <c r="U875" s="1">
        <f t="shared" si="81"/>
        <v>3528</v>
      </c>
      <c r="V875" s="1">
        <f t="shared" si="82"/>
        <v>3822</v>
      </c>
      <c r="W875" s="4">
        <f t="shared" si="83"/>
        <v>0.52</v>
      </c>
      <c r="X875" s="1" t="s">
        <v>39</v>
      </c>
      <c r="Y875" s="1" t="s">
        <v>57</v>
      </c>
      <c r="Z875" s="1" t="s">
        <v>22</v>
      </c>
      <c r="AA875" s="1"/>
      <c r="AB875" s="1"/>
      <c r="AC875" s="1" t="s">
        <v>93</v>
      </c>
    </row>
    <row r="876" spans="1:29">
      <c r="A876" s="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c r="P876" s="1">
        <f t="shared" si="78"/>
        <v>33650</v>
      </c>
      <c r="Q876" s="1">
        <v>20</v>
      </c>
      <c r="R876" s="1">
        <f t="shared" si="79"/>
        <v>6730</v>
      </c>
      <c r="S876" s="1">
        <f t="shared" si="80"/>
        <v>26920</v>
      </c>
      <c r="T876" s="1">
        <v>0.48</v>
      </c>
      <c r="U876" s="1">
        <f t="shared" si="81"/>
        <v>12921.6</v>
      </c>
      <c r="V876" s="1">
        <f t="shared" si="82"/>
        <v>13998.4</v>
      </c>
      <c r="W876" s="4">
        <f t="shared" si="83"/>
        <v>0.52</v>
      </c>
      <c r="X876" s="1" t="s">
        <v>104</v>
      </c>
      <c r="Y876" s="1" t="s">
        <v>57</v>
      </c>
      <c r="Z876" s="1" t="s">
        <v>41</v>
      </c>
      <c r="AA876" s="2">
        <v>45928</v>
      </c>
      <c r="AB876" s="1">
        <v>5</v>
      </c>
      <c r="AC876" s="1" t="s">
        <v>42</v>
      </c>
    </row>
    <row r="877" spans="1:29">
      <c r="A877" s="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c r="P877" s="1">
        <f t="shared" si="78"/>
        <v>9360</v>
      </c>
      <c r="Q877" s="1">
        <v>25</v>
      </c>
      <c r="R877" s="1">
        <f t="shared" si="79"/>
        <v>2340</v>
      </c>
      <c r="S877" s="1">
        <f t="shared" si="80"/>
        <v>7020</v>
      </c>
      <c r="T877" s="1">
        <v>0.52</v>
      </c>
      <c r="U877" s="1">
        <f t="shared" si="81"/>
        <v>3650.4</v>
      </c>
      <c r="V877" s="1">
        <f t="shared" si="82"/>
        <v>3369.6</v>
      </c>
      <c r="W877" s="4">
        <f t="shared" si="83"/>
        <v>0.48</v>
      </c>
      <c r="X877" s="1" t="s">
        <v>147</v>
      </c>
      <c r="Y877" s="1" t="s">
        <v>57</v>
      </c>
      <c r="Z877" s="1" t="s">
        <v>120</v>
      </c>
      <c r="AA877" s="1"/>
      <c r="AB877" s="1"/>
      <c r="AC877" s="1" t="s">
        <v>42</v>
      </c>
    </row>
    <row r="878" spans="1:29">
      <c r="A878" s="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c r="P878" s="1">
        <f t="shared" si="78"/>
        <v>30430</v>
      </c>
      <c r="Q878" s="1">
        <v>10</v>
      </c>
      <c r="R878" s="1">
        <f t="shared" si="79"/>
        <v>3043</v>
      </c>
      <c r="S878" s="1">
        <f t="shared" si="80"/>
        <v>27387</v>
      </c>
      <c r="T878" s="1">
        <v>0.57999999999999996</v>
      </c>
      <c r="U878" s="1">
        <f t="shared" si="81"/>
        <v>15884.46</v>
      </c>
      <c r="V878" s="1">
        <f t="shared" si="82"/>
        <v>11502.54</v>
      </c>
      <c r="W878" s="4">
        <f t="shared" si="83"/>
        <v>0.42000000000000004</v>
      </c>
      <c r="X878" s="1" t="s">
        <v>65</v>
      </c>
      <c r="Y878" s="1" t="s">
        <v>72</v>
      </c>
      <c r="Z878" s="1" t="s">
        <v>120</v>
      </c>
      <c r="AA878" s="1"/>
      <c r="AB878" s="1"/>
      <c r="AC878" s="1" t="s">
        <v>42</v>
      </c>
    </row>
    <row r="879" spans="1:29">
      <c r="A879" s="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c r="P879" s="1">
        <f t="shared" si="78"/>
        <v>1830</v>
      </c>
      <c r="Q879" s="1">
        <v>5</v>
      </c>
      <c r="R879" s="1">
        <f t="shared" si="79"/>
        <v>91.5</v>
      </c>
      <c r="S879" s="1">
        <f t="shared" si="80"/>
        <v>1738.5</v>
      </c>
      <c r="T879" s="1">
        <v>0.52</v>
      </c>
      <c r="U879" s="1">
        <f t="shared" si="81"/>
        <v>904.02</v>
      </c>
      <c r="V879" s="1">
        <f t="shared" si="82"/>
        <v>834.48</v>
      </c>
      <c r="W879" s="4">
        <f t="shared" si="83"/>
        <v>0.48000000000000004</v>
      </c>
      <c r="X879" s="1" t="s">
        <v>39</v>
      </c>
      <c r="Y879" s="1" t="s">
        <v>40</v>
      </c>
      <c r="Z879" s="1" t="s">
        <v>41</v>
      </c>
      <c r="AA879" s="2">
        <v>45930</v>
      </c>
      <c r="AB879" s="1">
        <v>5</v>
      </c>
      <c r="AC879" s="1" t="s">
        <v>42</v>
      </c>
    </row>
    <row r="880" spans="1:29">
      <c r="A880" s="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c r="P880" s="1">
        <f t="shared" si="78"/>
        <v>13280</v>
      </c>
      <c r="Q880" s="1">
        <v>10</v>
      </c>
      <c r="R880" s="1">
        <f t="shared" si="79"/>
        <v>1328</v>
      </c>
      <c r="S880" s="1">
        <f t="shared" si="80"/>
        <v>11952</v>
      </c>
      <c r="T880" s="1">
        <v>0.48</v>
      </c>
      <c r="U880" s="1">
        <f t="shared" si="81"/>
        <v>5736.96</v>
      </c>
      <c r="V880" s="1">
        <f t="shared" si="82"/>
        <v>6215.04</v>
      </c>
      <c r="W880" s="4">
        <f t="shared" si="83"/>
        <v>0.52</v>
      </c>
      <c r="X880" s="1" t="s">
        <v>65</v>
      </c>
      <c r="Y880" s="1" t="s">
        <v>40</v>
      </c>
      <c r="Z880" s="1" t="s">
        <v>41</v>
      </c>
      <c r="AA880" s="2">
        <v>45928</v>
      </c>
      <c r="AB880" s="1">
        <v>5</v>
      </c>
      <c r="AC880" s="1" t="s">
        <v>42</v>
      </c>
    </row>
    <row r="881" spans="1:29">
      <c r="A881" s="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c r="P881" s="1">
        <f t="shared" si="78"/>
        <v>7700</v>
      </c>
      <c r="Q881" s="1">
        <v>25</v>
      </c>
      <c r="R881" s="1">
        <f t="shared" si="79"/>
        <v>1925</v>
      </c>
      <c r="S881" s="1">
        <f t="shared" si="80"/>
        <v>5775</v>
      </c>
      <c r="T881" s="1">
        <v>0.48</v>
      </c>
      <c r="U881" s="1">
        <f t="shared" si="81"/>
        <v>2772</v>
      </c>
      <c r="V881" s="1">
        <f t="shared" si="82"/>
        <v>3003</v>
      </c>
      <c r="W881" s="4">
        <f t="shared" si="83"/>
        <v>0.52</v>
      </c>
      <c r="X881" s="1" t="s">
        <v>92</v>
      </c>
      <c r="Y881" s="1" t="s">
        <v>57</v>
      </c>
      <c r="Z881" s="1" t="s">
        <v>120</v>
      </c>
      <c r="AA881" s="1"/>
      <c r="AB881" s="1"/>
      <c r="AC881" s="1" t="s">
        <v>42</v>
      </c>
    </row>
    <row r="882" spans="1:29">
      <c r="A882" s="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c r="P882" s="1">
        <f t="shared" si="78"/>
        <v>8180</v>
      </c>
      <c r="Q882" s="1">
        <v>10</v>
      </c>
      <c r="R882" s="1">
        <f t="shared" si="79"/>
        <v>818</v>
      </c>
      <c r="S882" s="1">
        <f t="shared" si="80"/>
        <v>7362</v>
      </c>
      <c r="T882" s="1">
        <v>0.5</v>
      </c>
      <c r="U882" s="1">
        <f t="shared" si="81"/>
        <v>3681</v>
      </c>
      <c r="V882" s="1">
        <f t="shared" si="82"/>
        <v>3681</v>
      </c>
      <c r="W882" s="4">
        <f t="shared" si="83"/>
        <v>0.5</v>
      </c>
      <c r="X882" s="1" t="s">
        <v>39</v>
      </c>
      <c r="Y882" s="1" t="s">
        <v>40</v>
      </c>
      <c r="Z882" s="1" t="s">
        <v>41</v>
      </c>
      <c r="AA882" s="2">
        <v>45925</v>
      </c>
      <c r="AB882" s="1">
        <v>5</v>
      </c>
      <c r="AC882" s="1" t="s">
        <v>42</v>
      </c>
    </row>
    <row r="883" spans="1:29">
      <c r="A883" s="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c r="P883" s="1">
        <f t="shared" si="78"/>
        <v>1600</v>
      </c>
      <c r="Q883" s="1">
        <v>10</v>
      </c>
      <c r="R883" s="1">
        <f t="shared" si="79"/>
        <v>160</v>
      </c>
      <c r="S883" s="1">
        <f t="shared" si="80"/>
        <v>1440</v>
      </c>
      <c r="T883" s="1">
        <v>0.62</v>
      </c>
      <c r="U883" s="1">
        <f t="shared" si="81"/>
        <v>892.8</v>
      </c>
      <c r="V883" s="1">
        <f t="shared" si="82"/>
        <v>547.20000000000005</v>
      </c>
      <c r="W883" s="4">
        <f t="shared" si="83"/>
        <v>0.38</v>
      </c>
      <c r="X883" s="1" t="s">
        <v>104</v>
      </c>
      <c r="Y883" s="1" t="s">
        <v>57</v>
      </c>
      <c r="Z883" s="1" t="s">
        <v>66</v>
      </c>
      <c r="AA883" s="1"/>
      <c r="AB883" s="1"/>
      <c r="AC883" s="1" t="s">
        <v>42</v>
      </c>
    </row>
    <row r="884" spans="1:29">
      <c r="A884" s="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c r="P884" s="1">
        <f t="shared" si="78"/>
        <v>590</v>
      </c>
      <c r="Q884" s="1">
        <v>20</v>
      </c>
      <c r="R884" s="1">
        <f t="shared" si="79"/>
        <v>118</v>
      </c>
      <c r="S884" s="1">
        <f t="shared" si="80"/>
        <v>472</v>
      </c>
      <c r="T884" s="1">
        <v>0.62</v>
      </c>
      <c r="U884" s="1">
        <f t="shared" si="81"/>
        <v>292.64</v>
      </c>
      <c r="V884" s="1">
        <f t="shared" si="82"/>
        <v>179.36</v>
      </c>
      <c r="W884" s="4">
        <f t="shared" si="83"/>
        <v>0.38</v>
      </c>
      <c r="X884" s="1" t="s">
        <v>104</v>
      </c>
      <c r="Y884" s="1" t="s">
        <v>81</v>
      </c>
      <c r="Z884" s="1" t="s">
        <v>22</v>
      </c>
      <c r="AA884" s="1"/>
      <c r="AB884" s="1"/>
      <c r="AC884" s="1" t="s">
        <v>93</v>
      </c>
    </row>
    <row r="885" spans="1:29">
      <c r="A885" s="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c r="P885" s="1">
        <f t="shared" si="78"/>
        <v>20910</v>
      </c>
      <c r="Q885" s="1">
        <v>10</v>
      </c>
      <c r="R885" s="1">
        <f t="shared" si="79"/>
        <v>2091</v>
      </c>
      <c r="S885" s="1">
        <f t="shared" si="80"/>
        <v>18819</v>
      </c>
      <c r="T885" s="1">
        <v>0.48</v>
      </c>
      <c r="U885" s="1">
        <f t="shared" si="81"/>
        <v>9033.119999999999</v>
      </c>
      <c r="V885" s="1">
        <f t="shared" si="82"/>
        <v>9785.880000000001</v>
      </c>
      <c r="W885" s="4">
        <f t="shared" si="83"/>
        <v>0.52</v>
      </c>
      <c r="X885" s="1" t="s">
        <v>50</v>
      </c>
      <c r="Y885" s="1" t="s">
        <v>81</v>
      </c>
      <c r="Z885" s="1" t="s">
        <v>41</v>
      </c>
      <c r="AA885" s="2">
        <v>45930</v>
      </c>
      <c r="AB885" s="1">
        <v>3</v>
      </c>
      <c r="AC885" s="1" t="s">
        <v>42</v>
      </c>
    </row>
    <row r="886" spans="1:29">
      <c r="A886" s="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c r="P886" s="1">
        <f t="shared" si="78"/>
        <v>1860</v>
      </c>
      <c r="Q886" s="1">
        <v>30</v>
      </c>
      <c r="R886" s="1">
        <f t="shared" si="79"/>
        <v>558</v>
      </c>
      <c r="S886" s="1">
        <f t="shared" si="80"/>
        <v>1302</v>
      </c>
      <c r="T886" s="1">
        <v>0.62</v>
      </c>
      <c r="U886" s="1">
        <f t="shared" si="81"/>
        <v>807.24</v>
      </c>
      <c r="V886" s="1">
        <f t="shared" si="82"/>
        <v>494.76</v>
      </c>
      <c r="W886" s="4">
        <f t="shared" si="83"/>
        <v>0.38</v>
      </c>
      <c r="X886" s="1" t="s">
        <v>56</v>
      </c>
      <c r="Y886" s="1" t="s">
        <v>81</v>
      </c>
      <c r="Z886" s="1" t="s">
        <v>41</v>
      </c>
      <c r="AA886" s="2">
        <v>45930</v>
      </c>
      <c r="AB886" s="1">
        <v>4</v>
      </c>
      <c r="AC886" s="1" t="s">
        <v>42</v>
      </c>
    </row>
    <row r="887" spans="1:29">
      <c r="A887" s="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c r="P887" s="1">
        <f t="shared" si="78"/>
        <v>2400</v>
      </c>
      <c r="Q887" s="1">
        <v>0</v>
      </c>
      <c r="R887" s="1">
        <f t="shared" si="79"/>
        <v>0</v>
      </c>
      <c r="S887" s="1">
        <f t="shared" si="80"/>
        <v>2400</v>
      </c>
      <c r="T887" s="1">
        <v>0.35</v>
      </c>
      <c r="U887" s="1">
        <f t="shared" si="81"/>
        <v>840</v>
      </c>
      <c r="V887" s="1">
        <f t="shared" si="82"/>
        <v>1560</v>
      </c>
      <c r="W887" s="4">
        <f t="shared" si="83"/>
        <v>0.65</v>
      </c>
      <c r="X887" s="1" t="s">
        <v>56</v>
      </c>
      <c r="Y887" s="1" t="s">
        <v>72</v>
      </c>
      <c r="Z887" s="1" t="s">
        <v>41</v>
      </c>
      <c r="AA887" s="2">
        <v>45928</v>
      </c>
      <c r="AB887" s="1">
        <v>5</v>
      </c>
      <c r="AC887" s="1" t="s">
        <v>42</v>
      </c>
    </row>
    <row r="888" spans="1:29">
      <c r="A888" s="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c r="P888" s="1">
        <f t="shared" si="78"/>
        <v>16360</v>
      </c>
      <c r="Q888" s="1">
        <v>5</v>
      </c>
      <c r="R888" s="1">
        <f t="shared" si="79"/>
        <v>818</v>
      </c>
      <c r="S888" s="1">
        <f t="shared" si="80"/>
        <v>15542</v>
      </c>
      <c r="T888" s="1">
        <v>0.48</v>
      </c>
      <c r="U888" s="1">
        <f t="shared" si="81"/>
        <v>7460.16</v>
      </c>
      <c r="V888" s="1">
        <f t="shared" si="82"/>
        <v>8081.84</v>
      </c>
      <c r="W888" s="4">
        <f t="shared" si="83"/>
        <v>0.52</v>
      </c>
      <c r="X888" s="1" t="s">
        <v>92</v>
      </c>
      <c r="Y888" s="1" t="s">
        <v>72</v>
      </c>
      <c r="Z888" s="1" t="s">
        <v>41</v>
      </c>
      <c r="AA888" s="2">
        <v>45931</v>
      </c>
      <c r="AB888" s="1">
        <v>4</v>
      </c>
      <c r="AC888" s="1" t="s">
        <v>42</v>
      </c>
    </row>
    <row r="889" spans="1:29">
      <c r="A889" s="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c r="P889" s="1">
        <f t="shared" si="78"/>
        <v>19740</v>
      </c>
      <c r="Q889" s="1">
        <v>10</v>
      </c>
      <c r="R889" s="1">
        <f t="shared" si="79"/>
        <v>1974</v>
      </c>
      <c r="S889" s="1">
        <f t="shared" si="80"/>
        <v>17766</v>
      </c>
      <c r="T889" s="1">
        <v>0.52</v>
      </c>
      <c r="U889" s="1">
        <f t="shared" si="81"/>
        <v>9238.32</v>
      </c>
      <c r="V889" s="1">
        <f t="shared" si="82"/>
        <v>8527.68</v>
      </c>
      <c r="W889" s="4">
        <f t="shared" si="83"/>
        <v>0.48000000000000004</v>
      </c>
      <c r="X889" s="1" t="s">
        <v>39</v>
      </c>
      <c r="Y889" s="1" t="s">
        <v>57</v>
      </c>
      <c r="Z889" s="1" t="s">
        <v>41</v>
      </c>
      <c r="AA889" s="2">
        <v>45928</v>
      </c>
      <c r="AB889" s="1">
        <v>5</v>
      </c>
      <c r="AC889" s="1" t="s">
        <v>42</v>
      </c>
    </row>
    <row r="890" spans="1:29">
      <c r="A890" s="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c r="P890" s="1">
        <f t="shared" si="78"/>
        <v>400150</v>
      </c>
      <c r="Q890" s="1">
        <v>10</v>
      </c>
      <c r="R890" s="1">
        <f t="shared" si="79"/>
        <v>40015</v>
      </c>
      <c r="S890" s="1">
        <f t="shared" si="80"/>
        <v>360135</v>
      </c>
      <c r="T890" s="1">
        <v>0.57999999999999996</v>
      </c>
      <c r="U890" s="1">
        <f t="shared" si="81"/>
        <v>208878.3</v>
      </c>
      <c r="V890" s="1">
        <f t="shared" si="82"/>
        <v>151256.70000000001</v>
      </c>
      <c r="W890" s="4">
        <f t="shared" si="83"/>
        <v>0.42000000000000004</v>
      </c>
      <c r="X890" s="1" t="s">
        <v>147</v>
      </c>
      <c r="Y890" s="1" t="s">
        <v>40</v>
      </c>
      <c r="Z890" s="1" t="s">
        <v>22</v>
      </c>
      <c r="AA890" s="1"/>
      <c r="AB890" s="1"/>
      <c r="AC890" s="1" t="s">
        <v>93</v>
      </c>
    </row>
    <row r="891" spans="1:29">
      <c r="A891" s="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c r="P891" s="1">
        <f t="shared" si="78"/>
        <v>9400</v>
      </c>
      <c r="Q891" s="1">
        <v>0</v>
      </c>
      <c r="R891" s="1">
        <f t="shared" si="79"/>
        <v>0</v>
      </c>
      <c r="S891" s="1">
        <f t="shared" si="80"/>
        <v>9400</v>
      </c>
      <c r="T891" s="1">
        <v>0.5</v>
      </c>
      <c r="U891" s="1">
        <f t="shared" si="81"/>
        <v>4700</v>
      </c>
      <c r="V891" s="1">
        <f t="shared" si="82"/>
        <v>4700</v>
      </c>
      <c r="W891" s="4">
        <f t="shared" si="83"/>
        <v>0.5</v>
      </c>
      <c r="X891" s="1" t="s">
        <v>39</v>
      </c>
      <c r="Y891" s="1" t="s">
        <v>57</v>
      </c>
      <c r="Z891" s="1" t="s">
        <v>66</v>
      </c>
      <c r="AA891" s="1"/>
      <c r="AB891" s="1"/>
      <c r="AC891" s="1" t="s">
        <v>42</v>
      </c>
    </row>
    <row r="892" spans="1:29">
      <c r="A892" s="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c r="P892" s="1">
        <f t="shared" si="78"/>
        <v>26040</v>
      </c>
      <c r="Q892" s="1">
        <v>15</v>
      </c>
      <c r="R892" s="1">
        <f t="shared" si="79"/>
        <v>3906</v>
      </c>
      <c r="S892" s="1">
        <f t="shared" si="80"/>
        <v>22134</v>
      </c>
      <c r="T892" s="1">
        <v>0.48</v>
      </c>
      <c r="U892" s="1">
        <f t="shared" si="81"/>
        <v>10624.32</v>
      </c>
      <c r="V892" s="1">
        <f t="shared" si="82"/>
        <v>11509.68</v>
      </c>
      <c r="W892" s="4">
        <f t="shared" si="83"/>
        <v>0.52</v>
      </c>
      <c r="X892" s="1" t="s">
        <v>92</v>
      </c>
      <c r="Y892" s="1" t="s">
        <v>57</v>
      </c>
      <c r="Z892" s="1" t="s">
        <v>41</v>
      </c>
      <c r="AA892" s="2">
        <v>45931</v>
      </c>
      <c r="AB892" s="1">
        <v>5</v>
      </c>
      <c r="AC892" s="1" t="s">
        <v>42</v>
      </c>
    </row>
    <row r="893" spans="1:29">
      <c r="A893" s="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c r="P893" s="1">
        <f t="shared" si="78"/>
        <v>16200</v>
      </c>
      <c r="Q893" s="1">
        <v>0</v>
      </c>
      <c r="R893" s="1">
        <f t="shared" si="79"/>
        <v>0</v>
      </c>
      <c r="S893" s="1">
        <f t="shared" si="80"/>
        <v>16200</v>
      </c>
      <c r="T893" s="1">
        <v>0.45</v>
      </c>
      <c r="U893" s="1">
        <f t="shared" si="81"/>
        <v>7290</v>
      </c>
      <c r="V893" s="1">
        <f t="shared" si="82"/>
        <v>8910</v>
      </c>
      <c r="W893" s="4">
        <f t="shared" si="83"/>
        <v>0.55000000000000004</v>
      </c>
      <c r="X893" s="1" t="s">
        <v>92</v>
      </c>
      <c r="Y893" s="1" t="s">
        <v>40</v>
      </c>
      <c r="Z893" s="1" t="s">
        <v>41</v>
      </c>
      <c r="AA893" s="2">
        <v>45928</v>
      </c>
      <c r="AB893" s="1">
        <v>4</v>
      </c>
      <c r="AC893" s="1" t="s">
        <v>42</v>
      </c>
    </row>
    <row r="894" spans="1:29">
      <c r="A894" s="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c r="P894" s="1">
        <f t="shared" si="78"/>
        <v>4000</v>
      </c>
      <c r="Q894" s="1">
        <v>5</v>
      </c>
      <c r="R894" s="1">
        <f t="shared" si="79"/>
        <v>200</v>
      </c>
      <c r="S894" s="1">
        <f t="shared" si="80"/>
        <v>3800</v>
      </c>
      <c r="T894" s="1">
        <v>0.5</v>
      </c>
      <c r="U894" s="1">
        <f t="shared" si="81"/>
        <v>1900</v>
      </c>
      <c r="V894" s="1">
        <f t="shared" si="82"/>
        <v>1900</v>
      </c>
      <c r="W894" s="4">
        <f t="shared" si="83"/>
        <v>0.5</v>
      </c>
      <c r="X894" s="1" t="s">
        <v>147</v>
      </c>
      <c r="Y894" s="1" t="s">
        <v>81</v>
      </c>
      <c r="Z894" s="1" t="s">
        <v>22</v>
      </c>
      <c r="AA894" s="1"/>
      <c r="AB894" s="1"/>
      <c r="AC894" s="1" t="s">
        <v>93</v>
      </c>
    </row>
    <row r="895" spans="1:29">
      <c r="A895" s="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c r="P895" s="1">
        <f t="shared" si="78"/>
        <v>39050</v>
      </c>
      <c r="Q895" s="1">
        <v>10</v>
      </c>
      <c r="R895" s="1">
        <f t="shared" si="79"/>
        <v>3905</v>
      </c>
      <c r="S895" s="1">
        <f t="shared" si="80"/>
        <v>35145</v>
      </c>
      <c r="T895" s="1">
        <v>0.48</v>
      </c>
      <c r="U895" s="1">
        <f t="shared" si="81"/>
        <v>16869.599999999999</v>
      </c>
      <c r="V895" s="1">
        <f t="shared" si="82"/>
        <v>18275.400000000001</v>
      </c>
      <c r="W895" s="4">
        <f t="shared" si="83"/>
        <v>0.52</v>
      </c>
      <c r="X895" s="1" t="s">
        <v>39</v>
      </c>
      <c r="Y895" s="1" t="s">
        <v>57</v>
      </c>
      <c r="Z895" s="1" t="s">
        <v>22</v>
      </c>
      <c r="AA895" s="1"/>
      <c r="AB895" s="1"/>
      <c r="AC895" s="1" t="s">
        <v>93</v>
      </c>
    </row>
    <row r="896" spans="1:29">
      <c r="A896" s="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c r="P896" s="1">
        <f t="shared" si="78"/>
        <v>88580</v>
      </c>
      <c r="Q896" s="1">
        <v>0</v>
      </c>
      <c r="R896" s="1">
        <f t="shared" si="79"/>
        <v>0</v>
      </c>
      <c r="S896" s="1">
        <f t="shared" si="80"/>
        <v>88580</v>
      </c>
      <c r="T896" s="1">
        <v>0.57999999999999996</v>
      </c>
      <c r="U896" s="1">
        <f t="shared" si="81"/>
        <v>51376.399999999994</v>
      </c>
      <c r="V896" s="1">
        <f t="shared" si="82"/>
        <v>37203.600000000006</v>
      </c>
      <c r="W896" s="4">
        <f t="shared" si="83"/>
        <v>0.42000000000000004</v>
      </c>
      <c r="X896" s="1" t="s">
        <v>56</v>
      </c>
      <c r="Y896" s="1" t="s">
        <v>57</v>
      </c>
      <c r="Z896" s="1" t="s">
        <v>120</v>
      </c>
      <c r="AA896" s="1"/>
      <c r="AB896" s="1"/>
      <c r="AC896" s="1" t="s">
        <v>42</v>
      </c>
    </row>
    <row r="897" spans="1:29">
      <c r="A897" s="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c r="P897" s="1">
        <f t="shared" si="78"/>
        <v>1440</v>
      </c>
      <c r="Q897" s="1">
        <v>20</v>
      </c>
      <c r="R897" s="1">
        <f t="shared" si="79"/>
        <v>288</v>
      </c>
      <c r="S897" s="1">
        <f t="shared" si="80"/>
        <v>1152</v>
      </c>
      <c r="T897" s="1">
        <v>0.35</v>
      </c>
      <c r="U897" s="1">
        <f t="shared" si="81"/>
        <v>403.2</v>
      </c>
      <c r="V897" s="1">
        <f t="shared" si="82"/>
        <v>748.8</v>
      </c>
      <c r="W897" s="4">
        <f t="shared" si="83"/>
        <v>0.64999999999999991</v>
      </c>
      <c r="X897" s="1" t="s">
        <v>104</v>
      </c>
      <c r="Y897" s="1" t="s">
        <v>81</v>
      </c>
      <c r="Z897" s="1" t="s">
        <v>66</v>
      </c>
      <c r="AA897" s="1"/>
      <c r="AB897" s="1"/>
      <c r="AC897" s="1" t="s">
        <v>42</v>
      </c>
    </row>
    <row r="898" spans="1:29">
      <c r="A898" s="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c r="P898" s="1">
        <f t="shared" si="78"/>
        <v>10620</v>
      </c>
      <c r="Q898" s="1">
        <v>15</v>
      </c>
      <c r="R898" s="1">
        <f t="shared" si="79"/>
        <v>1593</v>
      </c>
      <c r="S898" s="1">
        <f t="shared" si="80"/>
        <v>9027</v>
      </c>
      <c r="T898" s="1">
        <v>0.47</v>
      </c>
      <c r="U898" s="1">
        <f t="shared" si="81"/>
        <v>4242.6899999999996</v>
      </c>
      <c r="V898" s="1">
        <f t="shared" si="82"/>
        <v>4784.3100000000004</v>
      </c>
      <c r="W898" s="4">
        <f t="shared" si="83"/>
        <v>0.53</v>
      </c>
      <c r="X898" s="1" t="s">
        <v>147</v>
      </c>
      <c r="Y898" s="1" t="s">
        <v>81</v>
      </c>
      <c r="Z898" s="1" t="s">
        <v>66</v>
      </c>
      <c r="AA898" s="1"/>
      <c r="AB898" s="1"/>
      <c r="AC898" s="1" t="s">
        <v>42</v>
      </c>
    </row>
    <row r="899" spans="1:29">
      <c r="A899" s="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c r="P899" s="1">
        <f t="shared" ref="P899:P962" si="84">PRODUCT(N899,O899)</f>
        <v>238590</v>
      </c>
      <c r="Q899" s="1">
        <v>0</v>
      </c>
      <c r="R899" s="1">
        <f t="shared" ref="R899:R962" si="85">P899*(Q899/100)</f>
        <v>0</v>
      </c>
      <c r="S899" s="1">
        <f t="shared" ref="S899:S962" si="86">P899-R899</f>
        <v>238590</v>
      </c>
      <c r="T899" s="1">
        <v>0.57999999999999996</v>
      </c>
      <c r="U899" s="1">
        <f t="shared" ref="U899:U962" si="87">S899*T899</f>
        <v>138382.19999999998</v>
      </c>
      <c r="V899" s="1">
        <f t="shared" ref="V899:V962" si="88">S899-U899</f>
        <v>100207.80000000002</v>
      </c>
      <c r="W899" s="4">
        <f t="shared" ref="W899:W962" si="89">(V899/S899)</f>
        <v>0.4200000000000001</v>
      </c>
      <c r="X899" s="1" t="s">
        <v>92</v>
      </c>
      <c r="Y899" s="1" t="s">
        <v>57</v>
      </c>
      <c r="Z899" s="1" t="s">
        <v>41</v>
      </c>
      <c r="AA899" s="2">
        <v>45927</v>
      </c>
      <c r="AB899" s="1">
        <v>3</v>
      </c>
      <c r="AC899" s="1" t="s">
        <v>42</v>
      </c>
    </row>
    <row r="900" spans="1:29">
      <c r="A900" s="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c r="P900" s="1">
        <f t="shared" si="84"/>
        <v>11980</v>
      </c>
      <c r="Q900" s="1">
        <v>25</v>
      </c>
      <c r="R900" s="1">
        <f t="shared" si="85"/>
        <v>2995</v>
      </c>
      <c r="S900" s="1">
        <f t="shared" si="86"/>
        <v>8985</v>
      </c>
      <c r="T900" s="1">
        <v>0.47</v>
      </c>
      <c r="U900" s="1">
        <f t="shared" si="87"/>
        <v>4222.95</v>
      </c>
      <c r="V900" s="1">
        <f t="shared" si="88"/>
        <v>4762.05</v>
      </c>
      <c r="W900" s="4">
        <f t="shared" si="89"/>
        <v>0.53</v>
      </c>
      <c r="X900" s="1" t="s">
        <v>147</v>
      </c>
      <c r="Y900" s="1" t="s">
        <v>57</v>
      </c>
      <c r="Z900" s="1" t="s">
        <v>41</v>
      </c>
      <c r="AA900" s="2">
        <v>45933</v>
      </c>
      <c r="AB900" s="1">
        <v>4</v>
      </c>
      <c r="AC900" s="1" t="s">
        <v>42</v>
      </c>
    </row>
    <row r="901" spans="1:29">
      <c r="A901" s="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c r="P901" s="1">
        <f t="shared" si="84"/>
        <v>3680</v>
      </c>
      <c r="Q901" s="1">
        <v>10</v>
      </c>
      <c r="R901" s="1">
        <f t="shared" si="85"/>
        <v>368</v>
      </c>
      <c r="S901" s="1">
        <f t="shared" si="86"/>
        <v>3312</v>
      </c>
      <c r="T901" s="1">
        <v>0.5</v>
      </c>
      <c r="U901" s="1">
        <f t="shared" si="87"/>
        <v>1656</v>
      </c>
      <c r="V901" s="1">
        <f t="shared" si="88"/>
        <v>1656</v>
      </c>
      <c r="W901" s="4">
        <f t="shared" si="89"/>
        <v>0.5</v>
      </c>
      <c r="X901" s="1" t="s">
        <v>56</v>
      </c>
      <c r="Y901" s="1" t="s">
        <v>72</v>
      </c>
      <c r="Z901" s="1" t="s">
        <v>41</v>
      </c>
      <c r="AA901" s="2">
        <v>45929</v>
      </c>
      <c r="AB901" s="1">
        <v>4</v>
      </c>
      <c r="AC901" s="1" t="s">
        <v>42</v>
      </c>
    </row>
    <row r="902" spans="1:29">
      <c r="A902" s="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c r="P902" s="1">
        <f t="shared" si="84"/>
        <v>8600</v>
      </c>
      <c r="Q902" s="1">
        <v>0</v>
      </c>
      <c r="R902" s="1">
        <f t="shared" si="85"/>
        <v>0</v>
      </c>
      <c r="S902" s="1">
        <f t="shared" si="86"/>
        <v>8600</v>
      </c>
      <c r="T902" s="1">
        <v>0.48</v>
      </c>
      <c r="U902" s="1">
        <f t="shared" si="87"/>
        <v>4128</v>
      </c>
      <c r="V902" s="1">
        <f t="shared" si="88"/>
        <v>4472</v>
      </c>
      <c r="W902" s="4">
        <f t="shared" si="89"/>
        <v>0.52</v>
      </c>
      <c r="X902" s="1" t="s">
        <v>65</v>
      </c>
      <c r="Y902" s="1" t="s">
        <v>72</v>
      </c>
      <c r="Z902" s="1" t="s">
        <v>120</v>
      </c>
      <c r="AA902" s="1"/>
      <c r="AB902" s="1"/>
      <c r="AC902" s="1" t="s">
        <v>42</v>
      </c>
    </row>
    <row r="903" spans="1:29">
      <c r="A903" s="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c r="P903" s="1">
        <f t="shared" si="84"/>
        <v>23280</v>
      </c>
      <c r="Q903" s="1">
        <v>0</v>
      </c>
      <c r="R903" s="1">
        <f t="shared" si="85"/>
        <v>0</v>
      </c>
      <c r="S903" s="1">
        <f t="shared" si="86"/>
        <v>23280</v>
      </c>
      <c r="T903" s="1">
        <v>0.47</v>
      </c>
      <c r="U903" s="1">
        <f t="shared" si="87"/>
        <v>10941.599999999999</v>
      </c>
      <c r="V903" s="1">
        <f t="shared" si="88"/>
        <v>12338.400000000001</v>
      </c>
      <c r="W903" s="4">
        <f t="shared" si="89"/>
        <v>0.53</v>
      </c>
      <c r="X903" s="1" t="s">
        <v>56</v>
      </c>
      <c r="Y903" s="1" t="s">
        <v>40</v>
      </c>
      <c r="Z903" s="1" t="s">
        <v>41</v>
      </c>
      <c r="AA903" s="2">
        <v>45933</v>
      </c>
      <c r="AB903" s="1">
        <v>4</v>
      </c>
      <c r="AC903" s="1" t="s">
        <v>42</v>
      </c>
    </row>
    <row r="904" spans="1:29">
      <c r="A904" s="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c r="P904" s="1">
        <f t="shared" si="84"/>
        <v>23650</v>
      </c>
      <c r="Q904" s="1">
        <v>0</v>
      </c>
      <c r="R904" s="1">
        <f t="shared" si="85"/>
        <v>0</v>
      </c>
      <c r="S904" s="1">
        <f t="shared" si="86"/>
        <v>23650</v>
      </c>
      <c r="T904" s="1">
        <v>0.5</v>
      </c>
      <c r="U904" s="1">
        <f t="shared" si="87"/>
        <v>11825</v>
      </c>
      <c r="V904" s="1">
        <f t="shared" si="88"/>
        <v>11825</v>
      </c>
      <c r="W904" s="4">
        <f t="shared" si="89"/>
        <v>0.5</v>
      </c>
      <c r="X904" s="1" t="s">
        <v>50</v>
      </c>
      <c r="Y904" s="1" t="s">
        <v>72</v>
      </c>
      <c r="Z904" s="1" t="s">
        <v>41</v>
      </c>
      <c r="AA904" s="2">
        <v>45930</v>
      </c>
      <c r="AB904" s="1">
        <v>5</v>
      </c>
      <c r="AC904" s="1" t="s">
        <v>42</v>
      </c>
    </row>
    <row r="905" spans="1:29">
      <c r="A905" s="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c r="P905" s="1">
        <f t="shared" si="84"/>
        <v>229650</v>
      </c>
      <c r="Q905" s="1">
        <v>25</v>
      </c>
      <c r="R905" s="1">
        <f t="shared" si="85"/>
        <v>57412.5</v>
      </c>
      <c r="S905" s="1">
        <f t="shared" si="86"/>
        <v>172237.5</v>
      </c>
      <c r="T905" s="1">
        <v>0.57999999999999996</v>
      </c>
      <c r="U905" s="1">
        <f t="shared" si="87"/>
        <v>99897.75</v>
      </c>
      <c r="V905" s="1">
        <f t="shared" si="88"/>
        <v>72339.75</v>
      </c>
      <c r="W905" s="4">
        <f t="shared" si="89"/>
        <v>0.42</v>
      </c>
      <c r="X905" s="1" t="s">
        <v>147</v>
      </c>
      <c r="Y905" s="1" t="s">
        <v>81</v>
      </c>
      <c r="Z905" s="1" t="s">
        <v>41</v>
      </c>
      <c r="AA905" s="2">
        <v>45931</v>
      </c>
      <c r="AB905" s="1">
        <v>5</v>
      </c>
      <c r="AC905" s="1" t="s">
        <v>42</v>
      </c>
    </row>
    <row r="906" spans="1:29">
      <c r="A906" s="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c r="P906" s="1">
        <f t="shared" si="84"/>
        <v>4200</v>
      </c>
      <c r="Q906" s="1">
        <v>0</v>
      </c>
      <c r="R906" s="1">
        <f t="shared" si="85"/>
        <v>0</v>
      </c>
      <c r="S906" s="1">
        <f t="shared" si="86"/>
        <v>4200</v>
      </c>
      <c r="T906" s="1">
        <v>0.45</v>
      </c>
      <c r="U906" s="1">
        <f t="shared" si="87"/>
        <v>1890</v>
      </c>
      <c r="V906" s="1">
        <f t="shared" si="88"/>
        <v>2310</v>
      </c>
      <c r="W906" s="4">
        <f t="shared" si="89"/>
        <v>0.55000000000000004</v>
      </c>
      <c r="X906" s="1" t="s">
        <v>104</v>
      </c>
      <c r="Y906" s="1" t="s">
        <v>81</v>
      </c>
      <c r="Z906" s="1" t="s">
        <v>41</v>
      </c>
      <c r="AA906" s="2">
        <v>45935</v>
      </c>
      <c r="AB906" s="1">
        <v>4</v>
      </c>
      <c r="AC906" s="1" t="s">
        <v>42</v>
      </c>
    </row>
    <row r="907" spans="1:29">
      <c r="A907" s="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c r="P907" s="1">
        <f t="shared" si="84"/>
        <v>1200</v>
      </c>
      <c r="Q907" s="1">
        <v>0</v>
      </c>
      <c r="R907" s="1">
        <f t="shared" si="85"/>
        <v>0</v>
      </c>
      <c r="S907" s="1">
        <f t="shared" si="86"/>
        <v>1200</v>
      </c>
      <c r="T907" s="1">
        <v>0.35</v>
      </c>
      <c r="U907" s="1">
        <f t="shared" si="87"/>
        <v>420</v>
      </c>
      <c r="V907" s="1">
        <f t="shared" si="88"/>
        <v>780</v>
      </c>
      <c r="W907" s="4">
        <f t="shared" si="89"/>
        <v>0.65</v>
      </c>
      <c r="X907" s="1" t="s">
        <v>92</v>
      </c>
      <c r="Y907" s="1" t="s">
        <v>40</v>
      </c>
      <c r="Z907" s="1" t="s">
        <v>41</v>
      </c>
      <c r="AA907" s="2">
        <v>45934</v>
      </c>
      <c r="AB907" s="1">
        <v>5</v>
      </c>
      <c r="AC907" s="1" t="s">
        <v>42</v>
      </c>
    </row>
    <row r="908" spans="1:29">
      <c r="A908" s="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c r="P908" s="1">
        <f t="shared" si="84"/>
        <v>183900</v>
      </c>
      <c r="Q908" s="1">
        <v>15</v>
      </c>
      <c r="R908" s="1">
        <f t="shared" si="85"/>
        <v>27585</v>
      </c>
      <c r="S908" s="1">
        <f t="shared" si="86"/>
        <v>156315</v>
      </c>
      <c r="T908" s="1">
        <v>0.57999999999999996</v>
      </c>
      <c r="U908" s="1">
        <f t="shared" si="87"/>
        <v>90662.7</v>
      </c>
      <c r="V908" s="1">
        <f t="shared" si="88"/>
        <v>65652.3</v>
      </c>
      <c r="W908" s="4">
        <f t="shared" si="89"/>
        <v>0.42000000000000004</v>
      </c>
      <c r="X908" s="1" t="s">
        <v>147</v>
      </c>
      <c r="Y908" s="1" t="s">
        <v>57</v>
      </c>
      <c r="Z908" s="1" t="s">
        <v>41</v>
      </c>
      <c r="AA908" s="2">
        <v>45935</v>
      </c>
      <c r="AB908" s="1">
        <v>5</v>
      </c>
      <c r="AC908" s="1" t="s">
        <v>42</v>
      </c>
    </row>
    <row r="909" spans="1:29">
      <c r="A909" s="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c r="P909" s="1">
        <f t="shared" si="84"/>
        <v>9320</v>
      </c>
      <c r="Q909" s="1">
        <v>10</v>
      </c>
      <c r="R909" s="1">
        <f t="shared" si="85"/>
        <v>932</v>
      </c>
      <c r="S909" s="1">
        <f t="shared" si="86"/>
        <v>8388</v>
      </c>
      <c r="T909" s="1">
        <v>0.47</v>
      </c>
      <c r="U909" s="1">
        <f t="shared" si="87"/>
        <v>3942.3599999999997</v>
      </c>
      <c r="V909" s="1">
        <f t="shared" si="88"/>
        <v>4445.6400000000003</v>
      </c>
      <c r="W909" s="4">
        <f t="shared" si="89"/>
        <v>0.53</v>
      </c>
      <c r="X909" s="1" t="s">
        <v>50</v>
      </c>
      <c r="Y909" s="1" t="s">
        <v>81</v>
      </c>
      <c r="Z909" s="1" t="s">
        <v>41</v>
      </c>
      <c r="AA909" s="2">
        <v>45933</v>
      </c>
      <c r="AB909" s="1">
        <v>4</v>
      </c>
      <c r="AC909" s="1" t="s">
        <v>42</v>
      </c>
    </row>
    <row r="910" spans="1:29">
      <c r="A910" s="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c r="P910" s="1">
        <f t="shared" si="84"/>
        <v>9700</v>
      </c>
      <c r="Q910" s="1">
        <v>20</v>
      </c>
      <c r="R910" s="1">
        <f t="shared" si="85"/>
        <v>1940</v>
      </c>
      <c r="S910" s="1">
        <f t="shared" si="86"/>
        <v>7760</v>
      </c>
      <c r="T910" s="1">
        <v>0.52</v>
      </c>
      <c r="U910" s="1">
        <f t="shared" si="87"/>
        <v>4035.2000000000003</v>
      </c>
      <c r="V910" s="1">
        <f t="shared" si="88"/>
        <v>3724.7999999999997</v>
      </c>
      <c r="W910" s="4">
        <f t="shared" si="89"/>
        <v>0.48</v>
      </c>
      <c r="X910" s="1" t="s">
        <v>92</v>
      </c>
      <c r="Y910" s="1" t="s">
        <v>72</v>
      </c>
      <c r="Z910" s="1" t="s">
        <v>41</v>
      </c>
      <c r="AA910" s="2">
        <v>45937</v>
      </c>
      <c r="AB910" s="1">
        <v>3</v>
      </c>
      <c r="AC910" s="1" t="s">
        <v>42</v>
      </c>
    </row>
    <row r="911" spans="1:29">
      <c r="A911" s="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c r="P911" s="1">
        <f t="shared" si="84"/>
        <v>11880</v>
      </c>
      <c r="Q911" s="1">
        <v>5</v>
      </c>
      <c r="R911" s="1">
        <f t="shared" si="85"/>
        <v>594</v>
      </c>
      <c r="S911" s="1">
        <f t="shared" si="86"/>
        <v>11286</v>
      </c>
      <c r="T911" s="1">
        <v>0.45</v>
      </c>
      <c r="U911" s="1">
        <f t="shared" si="87"/>
        <v>5078.7</v>
      </c>
      <c r="V911" s="1">
        <f t="shared" si="88"/>
        <v>6207.3</v>
      </c>
      <c r="W911" s="4">
        <f t="shared" si="89"/>
        <v>0.55000000000000004</v>
      </c>
      <c r="X911" s="1" t="s">
        <v>147</v>
      </c>
      <c r="Y911" s="1" t="s">
        <v>57</v>
      </c>
      <c r="Z911" s="1" t="s">
        <v>41</v>
      </c>
      <c r="AA911" s="2">
        <v>45936</v>
      </c>
      <c r="AB911" s="1">
        <v>3</v>
      </c>
      <c r="AC911" s="1" t="s">
        <v>42</v>
      </c>
    </row>
    <row r="912" spans="1:29">
      <c r="A912" s="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c r="P912" s="1">
        <f t="shared" si="84"/>
        <v>600</v>
      </c>
      <c r="Q912" s="1">
        <v>25</v>
      </c>
      <c r="R912" s="1">
        <f t="shared" si="85"/>
        <v>150</v>
      </c>
      <c r="S912" s="1">
        <f t="shared" si="86"/>
        <v>450</v>
      </c>
      <c r="T912" s="1">
        <v>0.45</v>
      </c>
      <c r="U912" s="1">
        <f t="shared" si="87"/>
        <v>202.5</v>
      </c>
      <c r="V912" s="1">
        <f t="shared" si="88"/>
        <v>247.5</v>
      </c>
      <c r="W912" s="4">
        <f t="shared" si="89"/>
        <v>0.55000000000000004</v>
      </c>
      <c r="X912" s="1" t="s">
        <v>147</v>
      </c>
      <c r="Y912" s="1" t="s">
        <v>40</v>
      </c>
      <c r="Z912" s="1" t="s">
        <v>41</v>
      </c>
      <c r="AA912" s="2">
        <v>45934</v>
      </c>
      <c r="AB912" s="1">
        <v>5</v>
      </c>
      <c r="AC912" s="1" t="s">
        <v>42</v>
      </c>
    </row>
    <row r="913" spans="1:29">
      <c r="A913" s="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c r="P913" s="1">
        <f t="shared" si="84"/>
        <v>26370</v>
      </c>
      <c r="Q913" s="1">
        <v>15</v>
      </c>
      <c r="R913" s="1">
        <f t="shared" si="85"/>
        <v>3955.5</v>
      </c>
      <c r="S913" s="1">
        <f t="shared" si="86"/>
        <v>22414.5</v>
      </c>
      <c r="T913" s="1">
        <v>0.48</v>
      </c>
      <c r="U913" s="1">
        <f t="shared" si="87"/>
        <v>10758.96</v>
      </c>
      <c r="V913" s="1">
        <f t="shared" si="88"/>
        <v>11655.54</v>
      </c>
      <c r="W913" s="4">
        <f t="shared" si="89"/>
        <v>0.52</v>
      </c>
      <c r="X913" s="1" t="s">
        <v>65</v>
      </c>
      <c r="Y913" s="1" t="s">
        <v>72</v>
      </c>
      <c r="Z913" s="1" t="s">
        <v>41</v>
      </c>
      <c r="AA913" s="2">
        <v>45936</v>
      </c>
      <c r="AB913" s="1">
        <v>3</v>
      </c>
      <c r="AC913" s="1" t="s">
        <v>42</v>
      </c>
    </row>
    <row r="914" spans="1:29">
      <c r="A914" s="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c r="P914" s="1">
        <f t="shared" si="84"/>
        <v>1900</v>
      </c>
      <c r="Q914" s="1">
        <v>0</v>
      </c>
      <c r="R914" s="1">
        <f t="shared" si="85"/>
        <v>0</v>
      </c>
      <c r="S914" s="1">
        <f t="shared" si="86"/>
        <v>1900</v>
      </c>
      <c r="T914" s="1">
        <v>0.35</v>
      </c>
      <c r="U914" s="1">
        <f t="shared" si="87"/>
        <v>665</v>
      </c>
      <c r="V914" s="1">
        <f t="shared" si="88"/>
        <v>1235</v>
      </c>
      <c r="W914" s="4">
        <f t="shared" si="89"/>
        <v>0.65</v>
      </c>
      <c r="X914" s="1" t="s">
        <v>56</v>
      </c>
      <c r="Y914" s="1" t="s">
        <v>57</v>
      </c>
      <c r="Z914" s="1" t="s">
        <v>66</v>
      </c>
      <c r="AA914" s="1"/>
      <c r="AB914" s="1"/>
      <c r="AC914" s="1" t="s">
        <v>42</v>
      </c>
    </row>
    <row r="915" spans="1:29">
      <c r="A915" s="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c r="P915" s="1">
        <f t="shared" si="84"/>
        <v>2220</v>
      </c>
      <c r="Q915" s="1">
        <v>15</v>
      </c>
      <c r="R915" s="1">
        <f t="shared" si="85"/>
        <v>333</v>
      </c>
      <c r="S915" s="1">
        <f t="shared" si="86"/>
        <v>1887</v>
      </c>
      <c r="T915" s="1">
        <v>0.45</v>
      </c>
      <c r="U915" s="1">
        <f t="shared" si="87"/>
        <v>849.15</v>
      </c>
      <c r="V915" s="1">
        <f t="shared" si="88"/>
        <v>1037.8499999999999</v>
      </c>
      <c r="W915" s="4">
        <f t="shared" si="89"/>
        <v>0.54999999999999993</v>
      </c>
      <c r="X915" s="1" t="s">
        <v>39</v>
      </c>
      <c r="Y915" s="1" t="s">
        <v>72</v>
      </c>
      <c r="Z915" s="1" t="s">
        <v>41</v>
      </c>
      <c r="AA915" s="2">
        <v>45933</v>
      </c>
      <c r="AB915" s="1">
        <v>4</v>
      </c>
      <c r="AC915" s="1" t="s">
        <v>42</v>
      </c>
    </row>
    <row r="916" spans="1:29">
      <c r="A916" s="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c r="P916" s="1">
        <f t="shared" si="84"/>
        <v>31550</v>
      </c>
      <c r="Q916" s="1">
        <v>15</v>
      </c>
      <c r="R916" s="1">
        <f t="shared" si="85"/>
        <v>4732.5</v>
      </c>
      <c r="S916" s="1">
        <f t="shared" si="86"/>
        <v>26817.5</v>
      </c>
      <c r="T916" s="1">
        <v>0.52</v>
      </c>
      <c r="U916" s="1">
        <f t="shared" si="87"/>
        <v>13945.1</v>
      </c>
      <c r="V916" s="1">
        <f t="shared" si="88"/>
        <v>12872.4</v>
      </c>
      <c r="W916" s="4">
        <f t="shared" si="89"/>
        <v>0.48</v>
      </c>
      <c r="X916" s="1" t="s">
        <v>39</v>
      </c>
      <c r="Y916" s="1" t="s">
        <v>57</v>
      </c>
      <c r="Z916" s="1" t="s">
        <v>41</v>
      </c>
      <c r="AA916" s="2">
        <v>45937</v>
      </c>
      <c r="AB916" s="1">
        <v>4</v>
      </c>
      <c r="AC916" s="1" t="s">
        <v>42</v>
      </c>
    </row>
    <row r="917" spans="1:29">
      <c r="A917" s="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c r="P917" s="1">
        <f t="shared" si="84"/>
        <v>4140</v>
      </c>
      <c r="Q917" s="1">
        <v>0</v>
      </c>
      <c r="R917" s="1">
        <f t="shared" si="85"/>
        <v>0</v>
      </c>
      <c r="S917" s="1">
        <f t="shared" si="86"/>
        <v>4140</v>
      </c>
      <c r="T917" s="1">
        <v>0.45</v>
      </c>
      <c r="U917" s="1">
        <f t="shared" si="87"/>
        <v>1863</v>
      </c>
      <c r="V917" s="1">
        <f t="shared" si="88"/>
        <v>2277</v>
      </c>
      <c r="W917" s="4">
        <f t="shared" si="89"/>
        <v>0.55000000000000004</v>
      </c>
      <c r="X917" s="1" t="s">
        <v>104</v>
      </c>
      <c r="Y917" s="1" t="s">
        <v>57</v>
      </c>
      <c r="Z917" s="1" t="s">
        <v>120</v>
      </c>
      <c r="AA917" s="1"/>
      <c r="AB917" s="1"/>
      <c r="AC917" s="1" t="s">
        <v>42</v>
      </c>
    </row>
    <row r="918" spans="1:29">
      <c r="A918" s="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c r="P918" s="1">
        <f t="shared" si="84"/>
        <v>1890</v>
      </c>
      <c r="Q918" s="1">
        <v>5</v>
      </c>
      <c r="R918" s="1">
        <f t="shared" si="85"/>
        <v>94.5</v>
      </c>
      <c r="S918" s="1">
        <f t="shared" si="86"/>
        <v>1795.5</v>
      </c>
      <c r="T918" s="1">
        <v>0.35</v>
      </c>
      <c r="U918" s="1">
        <f t="shared" si="87"/>
        <v>628.42499999999995</v>
      </c>
      <c r="V918" s="1">
        <f t="shared" si="88"/>
        <v>1167.075</v>
      </c>
      <c r="W918" s="4">
        <f t="shared" si="89"/>
        <v>0.65</v>
      </c>
      <c r="X918" s="1" t="s">
        <v>50</v>
      </c>
      <c r="Y918" s="1" t="s">
        <v>57</v>
      </c>
      <c r="Z918" s="1" t="s">
        <v>120</v>
      </c>
      <c r="AA918" s="1"/>
      <c r="AB918" s="1"/>
      <c r="AC918" s="1" t="s">
        <v>42</v>
      </c>
    </row>
    <row r="919" spans="1:29">
      <c r="A919" s="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c r="P919" s="1">
        <f t="shared" si="84"/>
        <v>4000</v>
      </c>
      <c r="Q919" s="1">
        <v>0</v>
      </c>
      <c r="R919" s="1">
        <f t="shared" si="85"/>
        <v>0</v>
      </c>
      <c r="S919" s="1">
        <f t="shared" si="86"/>
        <v>4000</v>
      </c>
      <c r="T919" s="1">
        <v>0.47</v>
      </c>
      <c r="U919" s="1">
        <f t="shared" si="87"/>
        <v>1880</v>
      </c>
      <c r="V919" s="1">
        <f t="shared" si="88"/>
        <v>2120</v>
      </c>
      <c r="W919" s="4">
        <f t="shared" si="89"/>
        <v>0.53</v>
      </c>
      <c r="X919" s="1" t="s">
        <v>92</v>
      </c>
      <c r="Y919" s="1" t="s">
        <v>40</v>
      </c>
      <c r="Z919" s="1" t="s">
        <v>22</v>
      </c>
      <c r="AA919" s="1"/>
      <c r="AB919" s="1"/>
      <c r="AC919" s="1" t="s">
        <v>93</v>
      </c>
    </row>
    <row r="920" spans="1:29">
      <c r="A920" s="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c r="P920" s="1">
        <f t="shared" si="84"/>
        <v>59350</v>
      </c>
      <c r="Q920" s="1">
        <v>10</v>
      </c>
      <c r="R920" s="1">
        <f t="shared" si="85"/>
        <v>5935</v>
      </c>
      <c r="S920" s="1">
        <f t="shared" si="86"/>
        <v>53415</v>
      </c>
      <c r="T920" s="1">
        <v>0.57999999999999996</v>
      </c>
      <c r="U920" s="1">
        <f t="shared" si="87"/>
        <v>30980.699999999997</v>
      </c>
      <c r="V920" s="1">
        <f t="shared" si="88"/>
        <v>22434.300000000003</v>
      </c>
      <c r="W920" s="4">
        <f t="shared" si="89"/>
        <v>0.42000000000000004</v>
      </c>
      <c r="X920" s="1" t="s">
        <v>92</v>
      </c>
      <c r="Y920" s="1" t="s">
        <v>40</v>
      </c>
      <c r="Z920" s="1" t="s">
        <v>120</v>
      </c>
      <c r="AA920" s="1"/>
      <c r="AB920" s="1"/>
      <c r="AC920" s="1" t="s">
        <v>42</v>
      </c>
    </row>
    <row r="921" spans="1:29">
      <c r="A921" s="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c r="P921" s="1">
        <f t="shared" si="84"/>
        <v>1300</v>
      </c>
      <c r="Q921" s="1">
        <v>15</v>
      </c>
      <c r="R921" s="1">
        <f t="shared" si="85"/>
        <v>195</v>
      </c>
      <c r="S921" s="1">
        <f t="shared" si="86"/>
        <v>1105</v>
      </c>
      <c r="T921" s="1">
        <v>0.62</v>
      </c>
      <c r="U921" s="1">
        <f t="shared" si="87"/>
        <v>685.1</v>
      </c>
      <c r="V921" s="1">
        <f t="shared" si="88"/>
        <v>419.9</v>
      </c>
      <c r="W921" s="4">
        <f t="shared" si="89"/>
        <v>0.38</v>
      </c>
      <c r="X921" s="1" t="s">
        <v>65</v>
      </c>
      <c r="Y921" s="1" t="s">
        <v>57</v>
      </c>
      <c r="Z921" s="1" t="s">
        <v>41</v>
      </c>
      <c r="AA921" s="2">
        <v>45938</v>
      </c>
      <c r="AB921" s="1">
        <v>5</v>
      </c>
      <c r="AC921" s="1" t="s">
        <v>42</v>
      </c>
    </row>
    <row r="922" spans="1:29">
      <c r="A922" s="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c r="P922" s="1">
        <f t="shared" si="84"/>
        <v>2530</v>
      </c>
      <c r="Q922" s="1">
        <v>20</v>
      </c>
      <c r="R922" s="1">
        <f t="shared" si="85"/>
        <v>506</v>
      </c>
      <c r="S922" s="1">
        <f t="shared" si="86"/>
        <v>2024</v>
      </c>
      <c r="T922" s="1">
        <v>0.45</v>
      </c>
      <c r="U922" s="1">
        <f t="shared" si="87"/>
        <v>910.80000000000007</v>
      </c>
      <c r="V922" s="1">
        <f t="shared" si="88"/>
        <v>1113.1999999999998</v>
      </c>
      <c r="W922" s="4">
        <f t="shared" si="89"/>
        <v>0.54999999999999993</v>
      </c>
      <c r="X922" s="1" t="s">
        <v>104</v>
      </c>
      <c r="Y922" s="1" t="s">
        <v>72</v>
      </c>
      <c r="Z922" s="1" t="s">
        <v>41</v>
      </c>
      <c r="AA922" s="2">
        <v>45939</v>
      </c>
      <c r="AB922" s="1">
        <v>3</v>
      </c>
      <c r="AC922" s="1" t="s">
        <v>42</v>
      </c>
    </row>
    <row r="923" spans="1:29">
      <c r="A923" s="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c r="P923" s="1">
        <f t="shared" si="84"/>
        <v>11400</v>
      </c>
      <c r="Q923" s="1">
        <v>0</v>
      </c>
      <c r="R923" s="1">
        <f t="shared" si="85"/>
        <v>0</v>
      </c>
      <c r="S923" s="1">
        <f t="shared" si="86"/>
        <v>11400</v>
      </c>
      <c r="T923" s="1">
        <v>0.45</v>
      </c>
      <c r="U923" s="1">
        <f t="shared" si="87"/>
        <v>5130</v>
      </c>
      <c r="V923" s="1">
        <f t="shared" si="88"/>
        <v>6270</v>
      </c>
      <c r="W923" s="4">
        <f t="shared" si="89"/>
        <v>0.55000000000000004</v>
      </c>
      <c r="X923" s="1" t="s">
        <v>92</v>
      </c>
      <c r="Y923" s="1" t="s">
        <v>72</v>
      </c>
      <c r="Z923" s="1" t="s">
        <v>41</v>
      </c>
      <c r="AA923" s="2">
        <v>45934</v>
      </c>
      <c r="AB923" s="1">
        <v>5</v>
      </c>
      <c r="AC923" s="1" t="s">
        <v>42</v>
      </c>
    </row>
    <row r="924" spans="1:29">
      <c r="A924" s="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c r="P924" s="1">
        <f t="shared" si="84"/>
        <v>6350</v>
      </c>
      <c r="Q924" s="1">
        <v>0</v>
      </c>
      <c r="R924" s="1">
        <f t="shared" si="85"/>
        <v>0</v>
      </c>
      <c r="S924" s="1">
        <f t="shared" si="86"/>
        <v>6350</v>
      </c>
      <c r="T924" s="1">
        <v>0.35</v>
      </c>
      <c r="U924" s="1">
        <f t="shared" si="87"/>
        <v>2222.5</v>
      </c>
      <c r="V924" s="1">
        <f t="shared" si="88"/>
        <v>4127.5</v>
      </c>
      <c r="W924" s="4">
        <f t="shared" si="89"/>
        <v>0.65</v>
      </c>
      <c r="X924" s="1" t="s">
        <v>65</v>
      </c>
      <c r="Y924" s="1" t="s">
        <v>57</v>
      </c>
      <c r="Z924" s="1" t="s">
        <v>41</v>
      </c>
      <c r="AA924" s="2">
        <v>45936</v>
      </c>
      <c r="AB924" s="1">
        <v>5</v>
      </c>
      <c r="AC924" s="1" t="s">
        <v>42</v>
      </c>
    </row>
    <row r="925" spans="1:29">
      <c r="A925" s="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c r="P925" s="1">
        <f t="shared" si="84"/>
        <v>13590</v>
      </c>
      <c r="Q925" s="1">
        <v>25</v>
      </c>
      <c r="R925" s="1">
        <f t="shared" si="85"/>
        <v>3397.5</v>
      </c>
      <c r="S925" s="1">
        <f t="shared" si="86"/>
        <v>10192.5</v>
      </c>
      <c r="T925" s="1">
        <v>0.5</v>
      </c>
      <c r="U925" s="1">
        <f t="shared" si="87"/>
        <v>5096.25</v>
      </c>
      <c r="V925" s="1">
        <f t="shared" si="88"/>
        <v>5096.25</v>
      </c>
      <c r="W925" s="4">
        <f t="shared" si="89"/>
        <v>0.5</v>
      </c>
      <c r="X925" s="1" t="s">
        <v>147</v>
      </c>
      <c r="Y925" s="1" t="s">
        <v>72</v>
      </c>
      <c r="Z925" s="1" t="s">
        <v>66</v>
      </c>
      <c r="AA925" s="1"/>
      <c r="AB925" s="1"/>
      <c r="AC925" s="1" t="s">
        <v>42</v>
      </c>
    </row>
    <row r="926" spans="1:29">
      <c r="A926" s="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c r="P926" s="1">
        <f t="shared" si="84"/>
        <v>230</v>
      </c>
      <c r="Q926" s="1">
        <v>20</v>
      </c>
      <c r="R926" s="1">
        <f t="shared" si="85"/>
        <v>46</v>
      </c>
      <c r="S926" s="1">
        <f t="shared" si="86"/>
        <v>184</v>
      </c>
      <c r="T926" s="1">
        <v>0.62</v>
      </c>
      <c r="U926" s="1">
        <f t="shared" si="87"/>
        <v>114.08</v>
      </c>
      <c r="V926" s="1">
        <f t="shared" si="88"/>
        <v>69.92</v>
      </c>
      <c r="W926" s="4">
        <f t="shared" si="89"/>
        <v>0.38</v>
      </c>
      <c r="X926" s="1" t="s">
        <v>39</v>
      </c>
      <c r="Y926" s="1" t="s">
        <v>81</v>
      </c>
      <c r="Z926" s="1" t="s">
        <v>41</v>
      </c>
      <c r="AA926" s="2">
        <v>45935</v>
      </c>
      <c r="AB926" s="1">
        <v>5</v>
      </c>
      <c r="AC926" s="1" t="s">
        <v>42</v>
      </c>
    </row>
    <row r="927" spans="1:29">
      <c r="A927" s="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c r="P927" s="1">
        <f t="shared" si="84"/>
        <v>62870</v>
      </c>
      <c r="Q927" s="1">
        <v>10</v>
      </c>
      <c r="R927" s="1">
        <f t="shared" si="85"/>
        <v>6287</v>
      </c>
      <c r="S927" s="1">
        <f t="shared" si="86"/>
        <v>56583</v>
      </c>
      <c r="T927" s="1">
        <v>0.57999999999999996</v>
      </c>
      <c r="U927" s="1">
        <f t="shared" si="87"/>
        <v>32818.14</v>
      </c>
      <c r="V927" s="1">
        <f t="shared" si="88"/>
        <v>23764.86</v>
      </c>
      <c r="W927" s="4">
        <f t="shared" si="89"/>
        <v>0.42</v>
      </c>
      <c r="X927" s="1" t="s">
        <v>56</v>
      </c>
      <c r="Y927" s="1" t="s">
        <v>57</v>
      </c>
      <c r="Z927" s="1" t="s">
        <v>120</v>
      </c>
      <c r="AA927" s="1"/>
      <c r="AB927" s="1"/>
      <c r="AC927" s="1" t="s">
        <v>42</v>
      </c>
    </row>
    <row r="928" spans="1:29">
      <c r="A928" s="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c r="P928" s="1">
        <f t="shared" si="84"/>
        <v>2940</v>
      </c>
      <c r="Q928" s="1">
        <v>15</v>
      </c>
      <c r="R928" s="1">
        <f t="shared" si="85"/>
        <v>441</v>
      </c>
      <c r="S928" s="1">
        <f t="shared" si="86"/>
        <v>2499</v>
      </c>
      <c r="T928" s="1">
        <v>0.45</v>
      </c>
      <c r="U928" s="1">
        <f t="shared" si="87"/>
        <v>1124.55</v>
      </c>
      <c r="V928" s="1">
        <f t="shared" si="88"/>
        <v>1374.45</v>
      </c>
      <c r="W928" s="4">
        <f t="shared" si="89"/>
        <v>0.55000000000000004</v>
      </c>
      <c r="X928" s="1" t="s">
        <v>65</v>
      </c>
      <c r="Y928" s="1" t="s">
        <v>57</v>
      </c>
      <c r="Z928" s="1" t="s">
        <v>41</v>
      </c>
      <c r="AA928" s="2">
        <v>45936</v>
      </c>
      <c r="AB928" s="1">
        <v>4</v>
      </c>
      <c r="AC928" s="1" t="s">
        <v>42</v>
      </c>
    </row>
    <row r="929" spans="1:29">
      <c r="A929" s="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c r="P929" s="1">
        <f t="shared" si="84"/>
        <v>3720</v>
      </c>
      <c r="Q929" s="1">
        <v>20</v>
      </c>
      <c r="R929" s="1">
        <f t="shared" si="85"/>
        <v>744</v>
      </c>
      <c r="S929" s="1">
        <f t="shared" si="86"/>
        <v>2976</v>
      </c>
      <c r="T929" s="1">
        <v>0.45</v>
      </c>
      <c r="U929" s="1">
        <f t="shared" si="87"/>
        <v>1339.2</v>
      </c>
      <c r="V929" s="1">
        <f t="shared" si="88"/>
        <v>1636.8</v>
      </c>
      <c r="W929" s="4">
        <f t="shared" si="89"/>
        <v>0.54999999999999993</v>
      </c>
      <c r="X929" s="1" t="s">
        <v>92</v>
      </c>
      <c r="Y929" s="1" t="s">
        <v>57</v>
      </c>
      <c r="Z929" s="1" t="s">
        <v>22</v>
      </c>
      <c r="AA929" s="1"/>
      <c r="AB929" s="1"/>
      <c r="AC929" s="1" t="s">
        <v>93</v>
      </c>
    </row>
    <row r="930" spans="1:29">
      <c r="A930" s="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c r="P930" s="1">
        <f t="shared" si="84"/>
        <v>3150</v>
      </c>
      <c r="Q930" s="1">
        <v>0</v>
      </c>
      <c r="R930" s="1">
        <f t="shared" si="85"/>
        <v>0</v>
      </c>
      <c r="S930" s="1">
        <f t="shared" si="86"/>
        <v>3150</v>
      </c>
      <c r="T930" s="1">
        <v>0.35</v>
      </c>
      <c r="U930" s="1">
        <f t="shared" si="87"/>
        <v>1102.5</v>
      </c>
      <c r="V930" s="1">
        <f t="shared" si="88"/>
        <v>2047.5</v>
      </c>
      <c r="W930" s="4">
        <f t="shared" si="89"/>
        <v>0.65</v>
      </c>
      <c r="X930" s="1" t="s">
        <v>50</v>
      </c>
      <c r="Y930" s="1" t="s">
        <v>81</v>
      </c>
      <c r="Z930" s="1" t="s">
        <v>41</v>
      </c>
      <c r="AA930" s="2">
        <v>45937</v>
      </c>
      <c r="AB930" s="1">
        <v>4</v>
      </c>
      <c r="AC930" s="1" t="s">
        <v>42</v>
      </c>
    </row>
    <row r="931" spans="1:29">
      <c r="A931" s="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c r="P931" s="1">
        <f t="shared" si="84"/>
        <v>10980</v>
      </c>
      <c r="Q931" s="1">
        <v>10</v>
      </c>
      <c r="R931" s="1">
        <f t="shared" si="85"/>
        <v>1098</v>
      </c>
      <c r="S931" s="1">
        <f t="shared" si="86"/>
        <v>9882</v>
      </c>
      <c r="T931" s="1">
        <v>0.45</v>
      </c>
      <c r="U931" s="1">
        <f t="shared" si="87"/>
        <v>4446.9000000000005</v>
      </c>
      <c r="V931" s="1">
        <f t="shared" si="88"/>
        <v>5435.0999999999995</v>
      </c>
      <c r="W931" s="4">
        <f t="shared" si="89"/>
        <v>0.54999999999999993</v>
      </c>
      <c r="X931" s="1" t="s">
        <v>104</v>
      </c>
      <c r="Y931" s="1" t="s">
        <v>81</v>
      </c>
      <c r="Z931" s="1" t="s">
        <v>41</v>
      </c>
      <c r="AA931" s="2">
        <v>45937</v>
      </c>
      <c r="AB931" s="1">
        <v>4</v>
      </c>
      <c r="AC931" s="1" t="s">
        <v>42</v>
      </c>
    </row>
    <row r="932" spans="1:29">
      <c r="A932" s="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c r="P932" s="1">
        <f t="shared" si="84"/>
        <v>33870</v>
      </c>
      <c r="Q932" s="1">
        <v>25</v>
      </c>
      <c r="R932" s="1">
        <f t="shared" si="85"/>
        <v>8467.5</v>
      </c>
      <c r="S932" s="1">
        <f t="shared" si="86"/>
        <v>25402.5</v>
      </c>
      <c r="T932" s="1">
        <v>0.52</v>
      </c>
      <c r="U932" s="1">
        <f t="shared" si="87"/>
        <v>13209.300000000001</v>
      </c>
      <c r="V932" s="1">
        <f t="shared" si="88"/>
        <v>12193.199999999999</v>
      </c>
      <c r="W932" s="4">
        <f t="shared" si="89"/>
        <v>0.48</v>
      </c>
      <c r="X932" s="1" t="s">
        <v>56</v>
      </c>
      <c r="Y932" s="1" t="s">
        <v>40</v>
      </c>
      <c r="Z932" s="1" t="s">
        <v>66</v>
      </c>
      <c r="AA932" s="1"/>
      <c r="AB932" s="1"/>
      <c r="AC932" s="1" t="s">
        <v>42</v>
      </c>
    </row>
    <row r="933" spans="1:29">
      <c r="A933" s="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c r="P933" s="1">
        <f t="shared" si="84"/>
        <v>440</v>
      </c>
      <c r="Q933" s="1">
        <v>0</v>
      </c>
      <c r="R933" s="1">
        <f t="shared" si="85"/>
        <v>0</v>
      </c>
      <c r="S933" s="1">
        <f t="shared" si="86"/>
        <v>440</v>
      </c>
      <c r="T933" s="1">
        <v>0.35</v>
      </c>
      <c r="U933" s="1">
        <f t="shared" si="87"/>
        <v>154</v>
      </c>
      <c r="V933" s="1">
        <f t="shared" si="88"/>
        <v>286</v>
      </c>
      <c r="W933" s="4">
        <f t="shared" si="89"/>
        <v>0.65</v>
      </c>
      <c r="X933" s="1" t="s">
        <v>39</v>
      </c>
      <c r="Y933" s="1" t="s">
        <v>72</v>
      </c>
      <c r="Z933" s="1" t="s">
        <v>41</v>
      </c>
      <c r="AA933" s="2">
        <v>45937</v>
      </c>
      <c r="AB933" s="1">
        <v>4</v>
      </c>
      <c r="AC933" s="1" t="s">
        <v>42</v>
      </c>
    </row>
    <row r="934" spans="1:29">
      <c r="A934" s="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c r="P934" s="1">
        <f t="shared" si="84"/>
        <v>1320</v>
      </c>
      <c r="Q934" s="1">
        <v>5</v>
      </c>
      <c r="R934" s="1">
        <f t="shared" si="85"/>
        <v>66</v>
      </c>
      <c r="S934" s="1">
        <f t="shared" si="86"/>
        <v>1254</v>
      </c>
      <c r="T934" s="1">
        <v>0.45</v>
      </c>
      <c r="U934" s="1">
        <f t="shared" si="87"/>
        <v>564.30000000000007</v>
      </c>
      <c r="V934" s="1">
        <f t="shared" si="88"/>
        <v>689.69999999999993</v>
      </c>
      <c r="W934" s="4">
        <f t="shared" si="89"/>
        <v>0.54999999999999993</v>
      </c>
      <c r="X934" s="1" t="s">
        <v>50</v>
      </c>
      <c r="Y934" s="1" t="s">
        <v>81</v>
      </c>
      <c r="Z934" s="1" t="s">
        <v>22</v>
      </c>
      <c r="AA934" s="1"/>
      <c r="AB934" s="1"/>
      <c r="AC934" s="1" t="s">
        <v>93</v>
      </c>
    </row>
    <row r="935" spans="1:29">
      <c r="A935" s="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c r="P935" s="1">
        <f t="shared" si="84"/>
        <v>940</v>
      </c>
      <c r="Q935" s="1">
        <v>0</v>
      </c>
      <c r="R935" s="1">
        <f t="shared" si="85"/>
        <v>0</v>
      </c>
      <c r="S935" s="1">
        <f t="shared" si="86"/>
        <v>940</v>
      </c>
      <c r="T935" s="1">
        <v>0.35</v>
      </c>
      <c r="U935" s="1">
        <f t="shared" si="87"/>
        <v>329</v>
      </c>
      <c r="V935" s="1">
        <f t="shared" si="88"/>
        <v>611</v>
      </c>
      <c r="W935" s="4">
        <f t="shared" si="89"/>
        <v>0.65</v>
      </c>
      <c r="X935" s="1" t="s">
        <v>92</v>
      </c>
      <c r="Y935" s="1" t="s">
        <v>81</v>
      </c>
      <c r="Z935" s="1" t="s">
        <v>41</v>
      </c>
      <c r="AA935" s="2">
        <v>45938</v>
      </c>
      <c r="AB935" s="1">
        <v>4</v>
      </c>
      <c r="AC935" s="1" t="s">
        <v>42</v>
      </c>
    </row>
    <row r="936" spans="1:29">
      <c r="A936" s="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c r="P936" s="1">
        <f t="shared" si="84"/>
        <v>41310</v>
      </c>
      <c r="Q936" s="1">
        <v>20</v>
      </c>
      <c r="R936" s="1">
        <f t="shared" si="85"/>
        <v>8262</v>
      </c>
      <c r="S936" s="1">
        <f t="shared" si="86"/>
        <v>33048</v>
      </c>
      <c r="T936" s="1">
        <v>0.57999999999999996</v>
      </c>
      <c r="U936" s="1">
        <f t="shared" si="87"/>
        <v>19167.84</v>
      </c>
      <c r="V936" s="1">
        <f t="shared" si="88"/>
        <v>13880.16</v>
      </c>
      <c r="W936" s="4">
        <f t="shared" si="89"/>
        <v>0.42</v>
      </c>
      <c r="X936" s="1" t="s">
        <v>92</v>
      </c>
      <c r="Y936" s="1" t="s">
        <v>81</v>
      </c>
      <c r="Z936" s="1" t="s">
        <v>41</v>
      </c>
      <c r="AA936" s="2">
        <v>45938</v>
      </c>
      <c r="AB936" s="1">
        <v>3</v>
      </c>
      <c r="AC936" s="1" t="s">
        <v>42</v>
      </c>
    </row>
    <row r="937" spans="1:29">
      <c r="A937" s="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c r="P937" s="1">
        <f t="shared" si="84"/>
        <v>12720</v>
      </c>
      <c r="Q937" s="1">
        <v>0</v>
      </c>
      <c r="R937" s="1">
        <f t="shared" si="85"/>
        <v>0</v>
      </c>
      <c r="S937" s="1">
        <f t="shared" si="86"/>
        <v>12720</v>
      </c>
      <c r="T937" s="1">
        <v>0.48</v>
      </c>
      <c r="U937" s="1">
        <f t="shared" si="87"/>
        <v>6105.5999999999995</v>
      </c>
      <c r="V937" s="1">
        <f t="shared" si="88"/>
        <v>6614.4000000000005</v>
      </c>
      <c r="W937" s="4">
        <f t="shared" si="89"/>
        <v>0.52</v>
      </c>
      <c r="X937" s="1" t="s">
        <v>104</v>
      </c>
      <c r="Y937" s="1" t="s">
        <v>57</v>
      </c>
      <c r="Z937" s="1" t="s">
        <v>41</v>
      </c>
      <c r="AA937" s="2">
        <v>45943</v>
      </c>
      <c r="AB937" s="1">
        <v>5</v>
      </c>
      <c r="AC937" s="1" t="s">
        <v>42</v>
      </c>
    </row>
    <row r="938" spans="1:29">
      <c r="A938" s="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c r="P938" s="1">
        <f t="shared" si="84"/>
        <v>7640</v>
      </c>
      <c r="Q938" s="1">
        <v>10</v>
      </c>
      <c r="R938" s="1">
        <f t="shared" si="85"/>
        <v>764</v>
      </c>
      <c r="S938" s="1">
        <f t="shared" si="86"/>
        <v>6876</v>
      </c>
      <c r="T938" s="1">
        <v>0.48</v>
      </c>
      <c r="U938" s="1">
        <f t="shared" si="87"/>
        <v>3300.48</v>
      </c>
      <c r="V938" s="1">
        <f t="shared" si="88"/>
        <v>3575.52</v>
      </c>
      <c r="W938" s="4">
        <f t="shared" si="89"/>
        <v>0.52</v>
      </c>
      <c r="X938" s="1" t="s">
        <v>39</v>
      </c>
      <c r="Y938" s="1" t="s">
        <v>57</v>
      </c>
      <c r="Z938" s="1" t="s">
        <v>41</v>
      </c>
      <c r="AA938" s="2">
        <v>45941</v>
      </c>
      <c r="AB938" s="1">
        <v>3</v>
      </c>
      <c r="AC938" s="1" t="s">
        <v>42</v>
      </c>
    </row>
    <row r="939" spans="1:29">
      <c r="A939" s="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c r="P939" s="1">
        <f t="shared" si="84"/>
        <v>307600</v>
      </c>
      <c r="Q939" s="1">
        <v>0</v>
      </c>
      <c r="R939" s="1">
        <f t="shared" si="85"/>
        <v>0</v>
      </c>
      <c r="S939" s="1">
        <f t="shared" si="86"/>
        <v>307600</v>
      </c>
      <c r="T939" s="1">
        <v>0.57999999999999996</v>
      </c>
      <c r="U939" s="1">
        <f t="shared" si="87"/>
        <v>178408</v>
      </c>
      <c r="V939" s="1">
        <f t="shared" si="88"/>
        <v>129192</v>
      </c>
      <c r="W939" s="4">
        <f t="shared" si="89"/>
        <v>0.42</v>
      </c>
      <c r="X939" s="1" t="s">
        <v>147</v>
      </c>
      <c r="Y939" s="1" t="s">
        <v>40</v>
      </c>
      <c r="Z939" s="1" t="s">
        <v>41</v>
      </c>
      <c r="AA939" s="2">
        <v>45940</v>
      </c>
      <c r="AB939" s="1">
        <v>3</v>
      </c>
      <c r="AC939" s="1" t="s">
        <v>42</v>
      </c>
    </row>
    <row r="940" spans="1:29">
      <c r="A940" s="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c r="P940" s="1">
        <f t="shared" si="84"/>
        <v>1140</v>
      </c>
      <c r="Q940" s="1">
        <v>20</v>
      </c>
      <c r="R940" s="1">
        <f t="shared" si="85"/>
        <v>228</v>
      </c>
      <c r="S940" s="1">
        <f t="shared" si="86"/>
        <v>912</v>
      </c>
      <c r="T940" s="1">
        <v>0.45</v>
      </c>
      <c r="U940" s="1">
        <f t="shared" si="87"/>
        <v>410.40000000000003</v>
      </c>
      <c r="V940" s="1">
        <f t="shared" si="88"/>
        <v>501.59999999999997</v>
      </c>
      <c r="W940" s="4">
        <f t="shared" si="89"/>
        <v>0.54999999999999993</v>
      </c>
      <c r="X940" s="1" t="s">
        <v>39</v>
      </c>
      <c r="Y940" s="1" t="s">
        <v>40</v>
      </c>
      <c r="Z940" s="1" t="s">
        <v>41</v>
      </c>
      <c r="AA940" s="2">
        <v>45945</v>
      </c>
      <c r="AB940" s="1">
        <v>5</v>
      </c>
      <c r="AC940" s="1" t="s">
        <v>42</v>
      </c>
    </row>
    <row r="941" spans="1:29">
      <c r="A941" s="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c r="P941" s="1">
        <f t="shared" si="84"/>
        <v>2240</v>
      </c>
      <c r="Q941" s="1">
        <v>20</v>
      </c>
      <c r="R941" s="1">
        <f t="shared" si="85"/>
        <v>448</v>
      </c>
      <c r="S941" s="1">
        <f t="shared" si="86"/>
        <v>1792</v>
      </c>
      <c r="T941" s="1">
        <v>0.45</v>
      </c>
      <c r="U941" s="1">
        <f t="shared" si="87"/>
        <v>806.4</v>
      </c>
      <c r="V941" s="1">
        <f t="shared" si="88"/>
        <v>985.6</v>
      </c>
      <c r="W941" s="4">
        <f t="shared" si="89"/>
        <v>0.55000000000000004</v>
      </c>
      <c r="X941" s="1" t="s">
        <v>104</v>
      </c>
      <c r="Y941" s="1" t="s">
        <v>72</v>
      </c>
      <c r="Z941" s="1" t="s">
        <v>41</v>
      </c>
      <c r="AA941" s="2">
        <v>45943</v>
      </c>
      <c r="AB941" s="1">
        <v>5</v>
      </c>
      <c r="AC941" s="1" t="s">
        <v>42</v>
      </c>
    </row>
    <row r="942" spans="1:29">
      <c r="A942" s="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c r="P942" s="1">
        <f t="shared" si="84"/>
        <v>15280</v>
      </c>
      <c r="Q942" s="1">
        <v>30</v>
      </c>
      <c r="R942" s="1">
        <f t="shared" si="85"/>
        <v>4584</v>
      </c>
      <c r="S942" s="1">
        <f t="shared" si="86"/>
        <v>10696</v>
      </c>
      <c r="T942" s="1">
        <v>0.48</v>
      </c>
      <c r="U942" s="1">
        <f t="shared" si="87"/>
        <v>5134.08</v>
      </c>
      <c r="V942" s="1">
        <f t="shared" si="88"/>
        <v>5561.92</v>
      </c>
      <c r="W942" s="4">
        <f t="shared" si="89"/>
        <v>0.52</v>
      </c>
      <c r="X942" s="1" t="s">
        <v>56</v>
      </c>
      <c r="Y942" s="1" t="s">
        <v>40</v>
      </c>
      <c r="Z942" s="1" t="s">
        <v>120</v>
      </c>
      <c r="AA942" s="1"/>
      <c r="AB942" s="1"/>
      <c r="AC942" s="1" t="s">
        <v>42</v>
      </c>
    </row>
    <row r="943" spans="1:29">
      <c r="A943" s="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c r="P943" s="1">
        <f t="shared" si="84"/>
        <v>1220</v>
      </c>
      <c r="Q943" s="1">
        <v>10</v>
      </c>
      <c r="R943" s="1">
        <f t="shared" si="85"/>
        <v>122</v>
      </c>
      <c r="S943" s="1">
        <f t="shared" si="86"/>
        <v>1098</v>
      </c>
      <c r="T943" s="1">
        <v>0.48</v>
      </c>
      <c r="U943" s="1">
        <f t="shared" si="87"/>
        <v>527.04</v>
      </c>
      <c r="V943" s="1">
        <f t="shared" si="88"/>
        <v>570.96</v>
      </c>
      <c r="W943" s="4">
        <f t="shared" si="89"/>
        <v>0.52</v>
      </c>
      <c r="X943" s="1" t="s">
        <v>147</v>
      </c>
      <c r="Y943" s="1" t="s">
        <v>72</v>
      </c>
      <c r="Z943" s="1" t="s">
        <v>66</v>
      </c>
      <c r="AA943" s="1"/>
      <c r="AB943" s="1"/>
      <c r="AC943" s="1" t="s">
        <v>42</v>
      </c>
    </row>
    <row r="944" spans="1:29">
      <c r="A944" s="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c r="P944" s="1">
        <f t="shared" si="84"/>
        <v>13980</v>
      </c>
      <c r="Q944" s="1">
        <v>0</v>
      </c>
      <c r="R944" s="1">
        <f t="shared" si="85"/>
        <v>0</v>
      </c>
      <c r="S944" s="1">
        <f t="shared" si="86"/>
        <v>13980</v>
      </c>
      <c r="T944" s="1">
        <v>0.47</v>
      </c>
      <c r="U944" s="1">
        <f t="shared" si="87"/>
        <v>6570.5999999999995</v>
      </c>
      <c r="V944" s="1">
        <f t="shared" si="88"/>
        <v>7409.4000000000005</v>
      </c>
      <c r="W944" s="4">
        <f t="shared" si="89"/>
        <v>0.53</v>
      </c>
      <c r="X944" s="1" t="s">
        <v>147</v>
      </c>
      <c r="Y944" s="1" t="s">
        <v>72</v>
      </c>
      <c r="Z944" s="1" t="s">
        <v>22</v>
      </c>
      <c r="AA944" s="1"/>
      <c r="AB944" s="1"/>
      <c r="AC944" s="1" t="s">
        <v>93</v>
      </c>
    </row>
    <row r="945" spans="1:29">
      <c r="A945" s="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c r="P945" s="1">
        <f t="shared" si="84"/>
        <v>4080</v>
      </c>
      <c r="Q945" s="1">
        <v>30</v>
      </c>
      <c r="R945" s="1">
        <f t="shared" si="85"/>
        <v>1224</v>
      </c>
      <c r="S945" s="1">
        <f t="shared" si="86"/>
        <v>2856</v>
      </c>
      <c r="T945" s="1">
        <v>0.45</v>
      </c>
      <c r="U945" s="1">
        <f t="shared" si="87"/>
        <v>1285.2</v>
      </c>
      <c r="V945" s="1">
        <f t="shared" si="88"/>
        <v>1570.8</v>
      </c>
      <c r="W945" s="4">
        <f t="shared" si="89"/>
        <v>0.54999999999999993</v>
      </c>
      <c r="X945" s="1" t="s">
        <v>104</v>
      </c>
      <c r="Y945" s="1" t="s">
        <v>40</v>
      </c>
      <c r="Z945" s="1" t="s">
        <v>41</v>
      </c>
      <c r="AA945" s="2">
        <v>45941</v>
      </c>
      <c r="AB945" s="1">
        <v>3</v>
      </c>
      <c r="AC945" s="1" t="s">
        <v>42</v>
      </c>
    </row>
    <row r="946" spans="1:29">
      <c r="A946" s="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c r="P946" s="1">
        <f t="shared" si="84"/>
        <v>9420</v>
      </c>
      <c r="Q946" s="1">
        <v>20</v>
      </c>
      <c r="R946" s="1">
        <f t="shared" si="85"/>
        <v>1884</v>
      </c>
      <c r="S946" s="1">
        <f t="shared" si="86"/>
        <v>7536</v>
      </c>
      <c r="T946" s="1">
        <v>0.5</v>
      </c>
      <c r="U946" s="1">
        <f t="shared" si="87"/>
        <v>3768</v>
      </c>
      <c r="V946" s="1">
        <f t="shared" si="88"/>
        <v>3768</v>
      </c>
      <c r="W946" s="4">
        <f t="shared" si="89"/>
        <v>0.5</v>
      </c>
      <c r="X946" s="1" t="s">
        <v>147</v>
      </c>
      <c r="Y946" s="1" t="s">
        <v>72</v>
      </c>
      <c r="Z946" s="1" t="s">
        <v>41</v>
      </c>
      <c r="AA946" s="2">
        <v>45943</v>
      </c>
      <c r="AB946" s="1">
        <v>3</v>
      </c>
      <c r="AC946" s="1" t="s">
        <v>42</v>
      </c>
    </row>
    <row r="947" spans="1:29">
      <c r="A947" s="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c r="P947" s="1">
        <f t="shared" si="84"/>
        <v>7670</v>
      </c>
      <c r="Q947" s="1">
        <v>30</v>
      </c>
      <c r="R947" s="1">
        <f t="shared" si="85"/>
        <v>2301</v>
      </c>
      <c r="S947" s="1">
        <f t="shared" si="86"/>
        <v>5369</v>
      </c>
      <c r="T947" s="1">
        <v>0.52</v>
      </c>
      <c r="U947" s="1">
        <f t="shared" si="87"/>
        <v>2791.88</v>
      </c>
      <c r="V947" s="1">
        <f t="shared" si="88"/>
        <v>2577.12</v>
      </c>
      <c r="W947" s="4">
        <f t="shared" si="89"/>
        <v>0.48</v>
      </c>
      <c r="X947" s="1" t="s">
        <v>56</v>
      </c>
      <c r="Y947" s="1" t="s">
        <v>40</v>
      </c>
      <c r="Z947" s="1" t="s">
        <v>51</v>
      </c>
      <c r="AA947" s="2">
        <v>45942</v>
      </c>
      <c r="AB947" s="1"/>
      <c r="AC947" s="1" t="s">
        <v>42</v>
      </c>
    </row>
    <row r="948" spans="1:29">
      <c r="A948" s="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c r="P948" s="1">
        <f t="shared" si="84"/>
        <v>17070</v>
      </c>
      <c r="Q948" s="1">
        <v>0</v>
      </c>
      <c r="R948" s="1">
        <f t="shared" si="85"/>
        <v>0</v>
      </c>
      <c r="S948" s="1">
        <f t="shared" si="86"/>
        <v>17070</v>
      </c>
      <c r="T948" s="1">
        <v>0.5</v>
      </c>
      <c r="U948" s="1">
        <f t="shared" si="87"/>
        <v>8535</v>
      </c>
      <c r="V948" s="1">
        <f t="shared" si="88"/>
        <v>8535</v>
      </c>
      <c r="W948" s="4">
        <f t="shared" si="89"/>
        <v>0.5</v>
      </c>
      <c r="X948" s="1" t="s">
        <v>92</v>
      </c>
      <c r="Y948" s="1" t="s">
        <v>81</v>
      </c>
      <c r="Z948" s="1" t="s">
        <v>120</v>
      </c>
      <c r="AA948" s="1"/>
      <c r="AB948" s="1"/>
      <c r="AC948" s="1" t="s">
        <v>42</v>
      </c>
    </row>
    <row r="949" spans="1:29">
      <c r="A949" s="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c r="P949" s="1">
        <f t="shared" si="84"/>
        <v>9920</v>
      </c>
      <c r="Q949" s="1">
        <v>0</v>
      </c>
      <c r="R949" s="1">
        <f t="shared" si="85"/>
        <v>0</v>
      </c>
      <c r="S949" s="1">
        <f t="shared" si="86"/>
        <v>9920</v>
      </c>
      <c r="T949" s="1">
        <v>0.52</v>
      </c>
      <c r="U949" s="1">
        <f t="shared" si="87"/>
        <v>5158.4000000000005</v>
      </c>
      <c r="V949" s="1">
        <f t="shared" si="88"/>
        <v>4761.5999999999995</v>
      </c>
      <c r="W949" s="4">
        <f t="shared" si="89"/>
        <v>0.47999999999999993</v>
      </c>
      <c r="X949" s="1" t="s">
        <v>56</v>
      </c>
      <c r="Y949" s="1" t="s">
        <v>72</v>
      </c>
      <c r="Z949" s="1" t="s">
        <v>41</v>
      </c>
      <c r="AA949" s="2">
        <v>45943</v>
      </c>
      <c r="AB949" s="1">
        <v>4</v>
      </c>
      <c r="AC949" s="1" t="s">
        <v>42</v>
      </c>
    </row>
    <row r="950" spans="1:29">
      <c r="A950" s="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c r="P950" s="1">
        <f t="shared" si="84"/>
        <v>12800</v>
      </c>
      <c r="Q950" s="1">
        <v>10</v>
      </c>
      <c r="R950" s="1">
        <f t="shared" si="85"/>
        <v>1280</v>
      </c>
      <c r="S950" s="1">
        <f t="shared" si="86"/>
        <v>11520</v>
      </c>
      <c r="T950" s="1">
        <v>0.45</v>
      </c>
      <c r="U950" s="1">
        <f t="shared" si="87"/>
        <v>5184</v>
      </c>
      <c r="V950" s="1">
        <f t="shared" si="88"/>
        <v>6336</v>
      </c>
      <c r="W950" s="4">
        <f t="shared" si="89"/>
        <v>0.55000000000000004</v>
      </c>
      <c r="X950" s="1" t="s">
        <v>104</v>
      </c>
      <c r="Y950" s="1" t="s">
        <v>81</v>
      </c>
      <c r="Z950" s="1" t="s">
        <v>41</v>
      </c>
      <c r="AA950" s="2">
        <v>45941</v>
      </c>
      <c r="AB950" s="1">
        <v>3</v>
      </c>
      <c r="AC950" s="1" t="s">
        <v>42</v>
      </c>
    </row>
    <row r="951" spans="1:29">
      <c r="A951" s="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c r="P951" s="1">
        <f t="shared" si="84"/>
        <v>4200</v>
      </c>
      <c r="Q951" s="1">
        <v>20</v>
      </c>
      <c r="R951" s="1">
        <f t="shared" si="85"/>
        <v>840</v>
      </c>
      <c r="S951" s="1">
        <f t="shared" si="86"/>
        <v>3360</v>
      </c>
      <c r="T951" s="1">
        <v>0.35</v>
      </c>
      <c r="U951" s="1">
        <f t="shared" si="87"/>
        <v>1176</v>
      </c>
      <c r="V951" s="1">
        <f t="shared" si="88"/>
        <v>2184</v>
      </c>
      <c r="W951" s="4">
        <f t="shared" si="89"/>
        <v>0.65</v>
      </c>
      <c r="X951" s="1" t="s">
        <v>56</v>
      </c>
      <c r="Y951" s="1" t="s">
        <v>81</v>
      </c>
      <c r="Z951" s="1" t="s">
        <v>22</v>
      </c>
      <c r="AA951" s="1"/>
      <c r="AB951" s="1"/>
      <c r="AC951" s="1" t="s">
        <v>93</v>
      </c>
    </row>
    <row r="952" spans="1:29">
      <c r="A952" s="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c r="P952" s="1">
        <f t="shared" si="84"/>
        <v>750</v>
      </c>
      <c r="Q952" s="1">
        <v>0</v>
      </c>
      <c r="R952" s="1">
        <f t="shared" si="85"/>
        <v>0</v>
      </c>
      <c r="S952" s="1">
        <f t="shared" si="86"/>
        <v>750</v>
      </c>
      <c r="T952" s="1">
        <v>0.62</v>
      </c>
      <c r="U952" s="1">
        <f t="shared" si="87"/>
        <v>465</v>
      </c>
      <c r="V952" s="1">
        <f t="shared" si="88"/>
        <v>285</v>
      </c>
      <c r="W952" s="4">
        <f t="shared" si="89"/>
        <v>0.38</v>
      </c>
      <c r="X952" s="1" t="s">
        <v>50</v>
      </c>
      <c r="Y952" s="1" t="s">
        <v>40</v>
      </c>
      <c r="Z952" s="1" t="s">
        <v>41</v>
      </c>
      <c r="AA952" s="2">
        <v>45944</v>
      </c>
      <c r="AB952" s="1">
        <v>5</v>
      </c>
      <c r="AC952" s="1" t="s">
        <v>42</v>
      </c>
    </row>
    <row r="953" spans="1:29">
      <c r="A953" s="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c r="P953" s="1">
        <f t="shared" si="84"/>
        <v>2000</v>
      </c>
      <c r="Q953" s="1">
        <v>0</v>
      </c>
      <c r="R953" s="1">
        <f t="shared" si="85"/>
        <v>0</v>
      </c>
      <c r="S953" s="1">
        <f t="shared" si="86"/>
        <v>2000</v>
      </c>
      <c r="T953" s="1">
        <v>0.62</v>
      </c>
      <c r="U953" s="1">
        <f t="shared" si="87"/>
        <v>1240</v>
      </c>
      <c r="V953" s="1">
        <f t="shared" si="88"/>
        <v>760</v>
      </c>
      <c r="W953" s="4">
        <f t="shared" si="89"/>
        <v>0.38</v>
      </c>
      <c r="X953" s="1" t="s">
        <v>50</v>
      </c>
      <c r="Y953" s="1" t="s">
        <v>72</v>
      </c>
      <c r="Z953" s="1" t="s">
        <v>120</v>
      </c>
      <c r="AA953" s="1"/>
      <c r="AB953" s="1"/>
      <c r="AC953" s="1" t="s">
        <v>42</v>
      </c>
    </row>
    <row r="954" spans="1:29">
      <c r="A954" s="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c r="P954" s="1">
        <f t="shared" si="84"/>
        <v>3440</v>
      </c>
      <c r="Q954" s="1">
        <v>0</v>
      </c>
      <c r="R954" s="1">
        <f t="shared" si="85"/>
        <v>0</v>
      </c>
      <c r="S954" s="1">
        <f t="shared" si="86"/>
        <v>3440</v>
      </c>
      <c r="T954" s="1">
        <v>0.35</v>
      </c>
      <c r="U954" s="1">
        <f t="shared" si="87"/>
        <v>1204</v>
      </c>
      <c r="V954" s="1">
        <f t="shared" si="88"/>
        <v>2236</v>
      </c>
      <c r="W954" s="4">
        <f t="shared" si="89"/>
        <v>0.65</v>
      </c>
      <c r="X954" s="1" t="s">
        <v>92</v>
      </c>
      <c r="Y954" s="1" t="s">
        <v>81</v>
      </c>
      <c r="Z954" s="1" t="s">
        <v>41</v>
      </c>
      <c r="AA954" s="2">
        <v>45945</v>
      </c>
      <c r="AB954" s="1">
        <v>5</v>
      </c>
      <c r="AC954" s="1" t="s">
        <v>42</v>
      </c>
    </row>
    <row r="955" spans="1:29">
      <c r="A955" s="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c r="P955" s="1">
        <f t="shared" si="84"/>
        <v>21300</v>
      </c>
      <c r="Q955" s="1">
        <v>0</v>
      </c>
      <c r="R955" s="1">
        <f t="shared" si="85"/>
        <v>0</v>
      </c>
      <c r="S955" s="1">
        <f t="shared" si="86"/>
        <v>21300</v>
      </c>
      <c r="T955" s="1">
        <v>0.47</v>
      </c>
      <c r="U955" s="1">
        <f t="shared" si="87"/>
        <v>10011</v>
      </c>
      <c r="V955" s="1">
        <f t="shared" si="88"/>
        <v>11289</v>
      </c>
      <c r="W955" s="4">
        <f t="shared" si="89"/>
        <v>0.53</v>
      </c>
      <c r="X955" s="1" t="s">
        <v>39</v>
      </c>
      <c r="Y955" s="1" t="s">
        <v>72</v>
      </c>
      <c r="Z955" s="1" t="s">
        <v>41</v>
      </c>
      <c r="AA955" s="2">
        <v>45947</v>
      </c>
      <c r="AB955" s="1">
        <v>4</v>
      </c>
      <c r="AC955" s="1" t="s">
        <v>42</v>
      </c>
    </row>
    <row r="956" spans="1:29">
      <c r="A956" s="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c r="P956" s="1">
        <f t="shared" si="84"/>
        <v>30560</v>
      </c>
      <c r="Q956" s="1">
        <v>10</v>
      </c>
      <c r="R956" s="1">
        <f t="shared" si="85"/>
        <v>3056</v>
      </c>
      <c r="S956" s="1">
        <f t="shared" si="86"/>
        <v>27504</v>
      </c>
      <c r="T956" s="1">
        <v>0.52</v>
      </c>
      <c r="U956" s="1">
        <f t="shared" si="87"/>
        <v>14302.08</v>
      </c>
      <c r="V956" s="1">
        <f t="shared" si="88"/>
        <v>13201.92</v>
      </c>
      <c r="W956" s="4">
        <f t="shared" si="89"/>
        <v>0.48</v>
      </c>
      <c r="X956" s="1" t="s">
        <v>50</v>
      </c>
      <c r="Y956" s="1" t="s">
        <v>40</v>
      </c>
      <c r="Z956" s="1" t="s">
        <v>120</v>
      </c>
      <c r="AA956" s="1"/>
      <c r="AB956" s="1"/>
      <c r="AC956" s="1" t="s">
        <v>42</v>
      </c>
    </row>
    <row r="957" spans="1:29">
      <c r="A957" s="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c r="P957" s="1">
        <f t="shared" si="84"/>
        <v>31840</v>
      </c>
      <c r="Q957" s="1">
        <v>10</v>
      </c>
      <c r="R957" s="1">
        <f t="shared" si="85"/>
        <v>3184</v>
      </c>
      <c r="S957" s="1">
        <f t="shared" si="86"/>
        <v>28656</v>
      </c>
      <c r="T957" s="1">
        <v>0.48</v>
      </c>
      <c r="U957" s="1">
        <f t="shared" si="87"/>
        <v>13754.88</v>
      </c>
      <c r="V957" s="1">
        <f t="shared" si="88"/>
        <v>14901.12</v>
      </c>
      <c r="W957" s="4">
        <f t="shared" si="89"/>
        <v>0.52</v>
      </c>
      <c r="X957" s="1" t="s">
        <v>147</v>
      </c>
      <c r="Y957" s="1" t="s">
        <v>81</v>
      </c>
      <c r="Z957" s="1" t="s">
        <v>41</v>
      </c>
      <c r="AA957" s="2">
        <v>45945</v>
      </c>
      <c r="AB957" s="1">
        <v>4</v>
      </c>
      <c r="AC957" s="1" t="s">
        <v>42</v>
      </c>
    </row>
    <row r="958" spans="1:29">
      <c r="A958" s="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c r="P958" s="1">
        <f t="shared" si="84"/>
        <v>98600</v>
      </c>
      <c r="Q958" s="1">
        <v>0</v>
      </c>
      <c r="R958" s="1">
        <f t="shared" si="85"/>
        <v>0</v>
      </c>
      <c r="S958" s="1">
        <f t="shared" si="86"/>
        <v>98600</v>
      </c>
      <c r="T958" s="1">
        <v>0.57999999999999996</v>
      </c>
      <c r="U958" s="1">
        <f t="shared" si="87"/>
        <v>57187.999999999993</v>
      </c>
      <c r="V958" s="1">
        <f t="shared" si="88"/>
        <v>41412.000000000007</v>
      </c>
      <c r="W958" s="4">
        <f t="shared" si="89"/>
        <v>0.4200000000000001</v>
      </c>
      <c r="X958" s="1" t="s">
        <v>104</v>
      </c>
      <c r="Y958" s="1" t="s">
        <v>40</v>
      </c>
      <c r="Z958" s="1" t="s">
        <v>22</v>
      </c>
      <c r="AA958" s="1"/>
      <c r="AB958" s="1"/>
      <c r="AC958" s="1" t="s">
        <v>93</v>
      </c>
    </row>
    <row r="959" spans="1:29">
      <c r="A959" s="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c r="P959" s="1">
        <f t="shared" si="84"/>
        <v>3720</v>
      </c>
      <c r="Q959" s="1">
        <v>20</v>
      </c>
      <c r="R959" s="1">
        <f t="shared" si="85"/>
        <v>744</v>
      </c>
      <c r="S959" s="1">
        <f t="shared" si="86"/>
        <v>2976</v>
      </c>
      <c r="T959" s="1">
        <v>0.5</v>
      </c>
      <c r="U959" s="1">
        <f t="shared" si="87"/>
        <v>1488</v>
      </c>
      <c r="V959" s="1">
        <f t="shared" si="88"/>
        <v>1488</v>
      </c>
      <c r="W959" s="4">
        <f t="shared" si="89"/>
        <v>0.5</v>
      </c>
      <c r="X959" s="1" t="s">
        <v>50</v>
      </c>
      <c r="Y959" s="1" t="s">
        <v>72</v>
      </c>
      <c r="Z959" s="1" t="s">
        <v>22</v>
      </c>
      <c r="AA959" s="1"/>
      <c r="AB959" s="1"/>
      <c r="AC959" s="1" t="s">
        <v>93</v>
      </c>
    </row>
    <row r="960" spans="1:29">
      <c r="A960" s="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c r="P960" s="1">
        <f t="shared" si="84"/>
        <v>1700</v>
      </c>
      <c r="Q960" s="1">
        <v>0</v>
      </c>
      <c r="R960" s="1">
        <f t="shared" si="85"/>
        <v>0</v>
      </c>
      <c r="S960" s="1">
        <f t="shared" si="86"/>
        <v>1700</v>
      </c>
      <c r="T960" s="1">
        <v>0.35</v>
      </c>
      <c r="U960" s="1">
        <f t="shared" si="87"/>
        <v>595</v>
      </c>
      <c r="V960" s="1">
        <f t="shared" si="88"/>
        <v>1105</v>
      </c>
      <c r="W960" s="4">
        <f t="shared" si="89"/>
        <v>0.65</v>
      </c>
      <c r="X960" s="1" t="s">
        <v>147</v>
      </c>
      <c r="Y960" s="1" t="s">
        <v>40</v>
      </c>
      <c r="Z960" s="1" t="s">
        <v>51</v>
      </c>
      <c r="AA960" s="2">
        <v>45947</v>
      </c>
      <c r="AB960" s="1"/>
      <c r="AC960" s="1" t="s">
        <v>42</v>
      </c>
    </row>
    <row r="961" spans="1:29">
      <c r="A961" s="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c r="P961" s="1">
        <f t="shared" si="84"/>
        <v>6570</v>
      </c>
      <c r="Q961" s="1">
        <v>5</v>
      </c>
      <c r="R961" s="1">
        <f t="shared" si="85"/>
        <v>328.5</v>
      </c>
      <c r="S961" s="1">
        <f t="shared" si="86"/>
        <v>6241.5</v>
      </c>
      <c r="T961" s="1">
        <v>0.47</v>
      </c>
      <c r="U961" s="1">
        <f t="shared" si="87"/>
        <v>2933.5049999999997</v>
      </c>
      <c r="V961" s="1">
        <f t="shared" si="88"/>
        <v>3307.9950000000003</v>
      </c>
      <c r="W961" s="4">
        <f t="shared" si="89"/>
        <v>0.53</v>
      </c>
      <c r="X961" s="1" t="s">
        <v>104</v>
      </c>
      <c r="Y961" s="1" t="s">
        <v>40</v>
      </c>
      <c r="Z961" s="1" t="s">
        <v>41</v>
      </c>
      <c r="AA961" s="2">
        <v>45947</v>
      </c>
      <c r="AB961" s="1">
        <v>5</v>
      </c>
      <c r="AC961" s="1" t="s">
        <v>42</v>
      </c>
    </row>
    <row r="962" spans="1:29">
      <c r="A962" s="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c r="P962" s="1">
        <f t="shared" si="84"/>
        <v>4920</v>
      </c>
      <c r="Q962" s="1">
        <v>10</v>
      </c>
      <c r="R962" s="1">
        <f t="shared" si="85"/>
        <v>492</v>
      </c>
      <c r="S962" s="1">
        <f t="shared" si="86"/>
        <v>4428</v>
      </c>
      <c r="T962" s="1">
        <v>0.48</v>
      </c>
      <c r="U962" s="1">
        <f t="shared" si="87"/>
        <v>2125.44</v>
      </c>
      <c r="V962" s="1">
        <f t="shared" si="88"/>
        <v>2302.56</v>
      </c>
      <c r="W962" s="4">
        <f t="shared" si="89"/>
        <v>0.52</v>
      </c>
      <c r="X962" s="1" t="s">
        <v>50</v>
      </c>
      <c r="Y962" s="1" t="s">
        <v>57</v>
      </c>
      <c r="Z962" s="1" t="s">
        <v>120</v>
      </c>
      <c r="AA962" s="1"/>
      <c r="AB962" s="1"/>
      <c r="AC962" s="1" t="s">
        <v>42</v>
      </c>
    </row>
    <row r="963" spans="1:29">
      <c r="A963" s="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c r="P963" s="1">
        <f t="shared" ref="P963:P1026" si="90">PRODUCT(N963,O963)</f>
        <v>1450</v>
      </c>
      <c r="Q963" s="1">
        <v>10</v>
      </c>
      <c r="R963" s="1">
        <f t="shared" ref="R963:R1026" si="91">P963*(Q963/100)</f>
        <v>145</v>
      </c>
      <c r="S963" s="1">
        <f t="shared" ref="S963:S1026" si="92">P963-R963</f>
        <v>1305</v>
      </c>
      <c r="T963" s="1">
        <v>0.5</v>
      </c>
      <c r="U963" s="1">
        <f t="shared" ref="U963:U1026" si="93">S963*T963</f>
        <v>652.5</v>
      </c>
      <c r="V963" s="1">
        <f t="shared" ref="V963:V1026" si="94">S963-U963</f>
        <v>652.5</v>
      </c>
      <c r="W963" s="4">
        <f t="shared" ref="W963:W1026" si="95">(V963/S963)</f>
        <v>0.5</v>
      </c>
      <c r="X963" s="1" t="s">
        <v>147</v>
      </c>
      <c r="Y963" s="1" t="s">
        <v>57</v>
      </c>
      <c r="Z963" s="1" t="s">
        <v>51</v>
      </c>
      <c r="AA963" s="2">
        <v>45950</v>
      </c>
      <c r="AB963" s="1"/>
      <c r="AC963" s="1" t="s">
        <v>42</v>
      </c>
    </row>
    <row r="964" spans="1:29">
      <c r="A964" s="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c r="P964" s="1">
        <f t="shared" si="90"/>
        <v>2340</v>
      </c>
      <c r="Q964" s="1">
        <v>30</v>
      </c>
      <c r="R964" s="1">
        <f t="shared" si="91"/>
        <v>702</v>
      </c>
      <c r="S964" s="1">
        <f t="shared" si="92"/>
        <v>1638</v>
      </c>
      <c r="T964" s="1">
        <v>0.47</v>
      </c>
      <c r="U964" s="1">
        <f t="shared" si="93"/>
        <v>769.8599999999999</v>
      </c>
      <c r="V964" s="1">
        <f t="shared" si="94"/>
        <v>868.1400000000001</v>
      </c>
      <c r="W964" s="4">
        <f t="shared" si="95"/>
        <v>0.53</v>
      </c>
      <c r="X964" s="1" t="s">
        <v>147</v>
      </c>
      <c r="Y964" s="1" t="s">
        <v>72</v>
      </c>
      <c r="Z964" s="1" t="s">
        <v>66</v>
      </c>
      <c r="AA964" s="1"/>
      <c r="AB964" s="1"/>
      <c r="AC964" s="1" t="s">
        <v>42</v>
      </c>
    </row>
    <row r="965" spans="1:29">
      <c r="A965" s="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c r="P965" s="1">
        <f t="shared" si="90"/>
        <v>1840</v>
      </c>
      <c r="Q965" s="1">
        <v>0</v>
      </c>
      <c r="R965" s="1">
        <f t="shared" si="91"/>
        <v>0</v>
      </c>
      <c r="S965" s="1">
        <f t="shared" si="92"/>
        <v>1840</v>
      </c>
      <c r="T965" s="1">
        <v>0.5</v>
      </c>
      <c r="U965" s="1">
        <f t="shared" si="93"/>
        <v>920</v>
      </c>
      <c r="V965" s="1">
        <f t="shared" si="94"/>
        <v>920</v>
      </c>
      <c r="W965" s="4">
        <f t="shared" si="95"/>
        <v>0.5</v>
      </c>
      <c r="X965" s="1" t="s">
        <v>50</v>
      </c>
      <c r="Y965" s="1" t="s">
        <v>57</v>
      </c>
      <c r="Z965" s="1" t="s">
        <v>51</v>
      </c>
      <c r="AA965" s="2">
        <v>45951</v>
      </c>
      <c r="AB965" s="1"/>
      <c r="AC965" s="1" t="s">
        <v>42</v>
      </c>
    </row>
    <row r="966" spans="1:29">
      <c r="A966" s="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c r="P966" s="1">
        <f t="shared" si="90"/>
        <v>130</v>
      </c>
      <c r="Q966" s="1">
        <v>0</v>
      </c>
      <c r="R966" s="1">
        <f t="shared" si="91"/>
        <v>0</v>
      </c>
      <c r="S966" s="1">
        <f t="shared" si="92"/>
        <v>130</v>
      </c>
      <c r="T966" s="1">
        <v>0.62</v>
      </c>
      <c r="U966" s="1">
        <f t="shared" si="93"/>
        <v>80.599999999999994</v>
      </c>
      <c r="V966" s="1">
        <f t="shared" si="94"/>
        <v>49.400000000000006</v>
      </c>
      <c r="W966" s="4">
        <f t="shared" si="95"/>
        <v>0.38000000000000006</v>
      </c>
      <c r="X966" s="1" t="s">
        <v>39</v>
      </c>
      <c r="Y966" s="1" t="s">
        <v>40</v>
      </c>
      <c r="Z966" s="1" t="s">
        <v>41</v>
      </c>
      <c r="AA966" s="2">
        <v>45947</v>
      </c>
      <c r="AB966" s="1">
        <v>5</v>
      </c>
      <c r="AC966" s="1" t="s">
        <v>42</v>
      </c>
    </row>
    <row r="967" spans="1:29">
      <c r="A967" s="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c r="P967" s="1">
        <f t="shared" si="90"/>
        <v>3300</v>
      </c>
      <c r="Q967" s="1">
        <v>20</v>
      </c>
      <c r="R967" s="1">
        <f t="shared" si="91"/>
        <v>660</v>
      </c>
      <c r="S967" s="1">
        <f t="shared" si="92"/>
        <v>2640</v>
      </c>
      <c r="T967" s="1">
        <v>0.47</v>
      </c>
      <c r="U967" s="1">
        <f t="shared" si="93"/>
        <v>1240.8</v>
      </c>
      <c r="V967" s="1">
        <f t="shared" si="94"/>
        <v>1399.2</v>
      </c>
      <c r="W967" s="4">
        <f t="shared" si="95"/>
        <v>0.53</v>
      </c>
      <c r="X967" s="1" t="s">
        <v>104</v>
      </c>
      <c r="Y967" s="1" t="s">
        <v>72</v>
      </c>
      <c r="Z967" s="1" t="s">
        <v>66</v>
      </c>
      <c r="AA967" s="1"/>
      <c r="AB967" s="1"/>
      <c r="AC967" s="1" t="s">
        <v>42</v>
      </c>
    </row>
    <row r="968" spans="1:29">
      <c r="A968" s="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c r="P968" s="1">
        <f t="shared" si="90"/>
        <v>49600</v>
      </c>
      <c r="Q968" s="1">
        <v>30</v>
      </c>
      <c r="R968" s="1">
        <f t="shared" si="91"/>
        <v>14880</v>
      </c>
      <c r="S968" s="1">
        <f t="shared" si="92"/>
        <v>34720</v>
      </c>
      <c r="T968" s="1">
        <v>0.52</v>
      </c>
      <c r="U968" s="1">
        <f t="shared" si="93"/>
        <v>18054.400000000001</v>
      </c>
      <c r="V968" s="1">
        <f t="shared" si="94"/>
        <v>16665.599999999999</v>
      </c>
      <c r="W968" s="4">
        <f t="shared" si="95"/>
        <v>0.48</v>
      </c>
      <c r="X968" s="1" t="s">
        <v>50</v>
      </c>
      <c r="Y968" s="1" t="s">
        <v>81</v>
      </c>
      <c r="Z968" s="1" t="s">
        <v>22</v>
      </c>
      <c r="AA968" s="1"/>
      <c r="AB968" s="1"/>
      <c r="AC968" s="1" t="s">
        <v>93</v>
      </c>
    </row>
    <row r="969" spans="1:29">
      <c r="A969" s="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c r="P969" s="1">
        <f t="shared" si="90"/>
        <v>266040</v>
      </c>
      <c r="Q969" s="1">
        <v>20</v>
      </c>
      <c r="R969" s="1">
        <f t="shared" si="91"/>
        <v>53208</v>
      </c>
      <c r="S969" s="1">
        <f t="shared" si="92"/>
        <v>212832</v>
      </c>
      <c r="T969" s="1">
        <v>0.57999999999999996</v>
      </c>
      <c r="U969" s="1">
        <f t="shared" si="93"/>
        <v>123442.56</v>
      </c>
      <c r="V969" s="1">
        <f t="shared" si="94"/>
        <v>89389.440000000002</v>
      </c>
      <c r="W969" s="4">
        <f t="shared" si="95"/>
        <v>0.42</v>
      </c>
      <c r="X969" s="1" t="s">
        <v>39</v>
      </c>
      <c r="Y969" s="1" t="s">
        <v>40</v>
      </c>
      <c r="Z969" s="1" t="s">
        <v>41</v>
      </c>
      <c r="AA969" s="2">
        <v>45951</v>
      </c>
      <c r="AB969" s="1">
        <v>4</v>
      </c>
      <c r="AC969" s="1" t="s">
        <v>42</v>
      </c>
    </row>
    <row r="970" spans="1:29">
      <c r="A970" s="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c r="P970" s="1">
        <f t="shared" si="90"/>
        <v>12180</v>
      </c>
      <c r="Q970" s="1">
        <v>25</v>
      </c>
      <c r="R970" s="1">
        <f t="shared" si="91"/>
        <v>3045</v>
      </c>
      <c r="S970" s="1">
        <f t="shared" si="92"/>
        <v>9135</v>
      </c>
      <c r="T970" s="1">
        <v>0.48</v>
      </c>
      <c r="U970" s="1">
        <f t="shared" si="93"/>
        <v>4384.8</v>
      </c>
      <c r="V970" s="1">
        <f t="shared" si="94"/>
        <v>4750.2</v>
      </c>
      <c r="W970" s="4">
        <f t="shared" si="95"/>
        <v>0.52</v>
      </c>
      <c r="X970" s="1" t="s">
        <v>50</v>
      </c>
      <c r="Y970" s="1" t="s">
        <v>57</v>
      </c>
      <c r="Z970" s="1" t="s">
        <v>41</v>
      </c>
      <c r="AA970" s="2">
        <v>45951</v>
      </c>
      <c r="AB970" s="1">
        <v>5</v>
      </c>
      <c r="AC970" s="1" t="s">
        <v>42</v>
      </c>
    </row>
    <row r="971" spans="1:29">
      <c r="A971" s="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c r="P971" s="1">
        <f t="shared" si="90"/>
        <v>12000</v>
      </c>
      <c r="Q971" s="1">
        <v>30</v>
      </c>
      <c r="R971" s="1">
        <f t="shared" si="91"/>
        <v>3600</v>
      </c>
      <c r="S971" s="1">
        <f t="shared" si="92"/>
        <v>8400</v>
      </c>
      <c r="T971" s="1">
        <v>0.45</v>
      </c>
      <c r="U971" s="1">
        <f t="shared" si="93"/>
        <v>3780</v>
      </c>
      <c r="V971" s="1">
        <f t="shared" si="94"/>
        <v>4620</v>
      </c>
      <c r="W971" s="4">
        <f t="shared" si="95"/>
        <v>0.55000000000000004</v>
      </c>
      <c r="X971" s="1" t="s">
        <v>39</v>
      </c>
      <c r="Y971" s="1" t="s">
        <v>81</v>
      </c>
      <c r="Z971" s="1" t="s">
        <v>41</v>
      </c>
      <c r="AA971" s="2">
        <v>45950</v>
      </c>
      <c r="AB971" s="1">
        <v>5</v>
      </c>
      <c r="AC971" s="1" t="s">
        <v>42</v>
      </c>
    </row>
    <row r="972" spans="1:29">
      <c r="A972" s="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c r="P972" s="1">
        <f t="shared" si="90"/>
        <v>12630</v>
      </c>
      <c r="Q972" s="1">
        <v>30</v>
      </c>
      <c r="R972" s="1">
        <f t="shared" si="91"/>
        <v>3789</v>
      </c>
      <c r="S972" s="1">
        <f t="shared" si="92"/>
        <v>8841</v>
      </c>
      <c r="T972" s="1">
        <v>0.48</v>
      </c>
      <c r="U972" s="1">
        <f t="shared" si="93"/>
        <v>4243.68</v>
      </c>
      <c r="V972" s="1">
        <f t="shared" si="94"/>
        <v>4597.32</v>
      </c>
      <c r="W972" s="4">
        <f t="shared" si="95"/>
        <v>0.52</v>
      </c>
      <c r="X972" s="1" t="s">
        <v>56</v>
      </c>
      <c r="Y972" s="1" t="s">
        <v>57</v>
      </c>
      <c r="Z972" s="1" t="s">
        <v>51</v>
      </c>
      <c r="AA972" s="2">
        <v>45951</v>
      </c>
      <c r="AB972" s="1"/>
      <c r="AC972" s="1" t="s">
        <v>42</v>
      </c>
    </row>
    <row r="973" spans="1:29">
      <c r="A973" s="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c r="P973" s="1">
        <f t="shared" si="90"/>
        <v>73000</v>
      </c>
      <c r="Q973" s="1">
        <v>0</v>
      </c>
      <c r="R973" s="1">
        <f t="shared" si="91"/>
        <v>0</v>
      </c>
      <c r="S973" s="1">
        <f t="shared" si="92"/>
        <v>73000</v>
      </c>
      <c r="T973" s="1">
        <v>0.57999999999999996</v>
      </c>
      <c r="U973" s="1">
        <f t="shared" si="93"/>
        <v>42340</v>
      </c>
      <c r="V973" s="1">
        <f t="shared" si="94"/>
        <v>30660</v>
      </c>
      <c r="W973" s="4">
        <f t="shared" si="95"/>
        <v>0.42</v>
      </c>
      <c r="X973" s="1" t="s">
        <v>56</v>
      </c>
      <c r="Y973" s="1" t="s">
        <v>40</v>
      </c>
      <c r="Z973" s="1" t="s">
        <v>41</v>
      </c>
      <c r="AA973" s="2">
        <v>45948</v>
      </c>
      <c r="AB973" s="1">
        <v>4</v>
      </c>
      <c r="AC973" s="1" t="s">
        <v>42</v>
      </c>
    </row>
    <row r="974" spans="1:29">
      <c r="A974" s="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c r="P974" s="1">
        <f t="shared" si="90"/>
        <v>6720</v>
      </c>
      <c r="Q974" s="1">
        <v>0</v>
      </c>
      <c r="R974" s="1">
        <f t="shared" si="91"/>
        <v>0</v>
      </c>
      <c r="S974" s="1">
        <f t="shared" si="92"/>
        <v>6720</v>
      </c>
      <c r="T974" s="1">
        <v>0.45</v>
      </c>
      <c r="U974" s="1">
        <f t="shared" si="93"/>
        <v>3024</v>
      </c>
      <c r="V974" s="1">
        <f t="shared" si="94"/>
        <v>3696</v>
      </c>
      <c r="W974" s="4">
        <f t="shared" si="95"/>
        <v>0.55000000000000004</v>
      </c>
      <c r="X974" s="1" t="s">
        <v>92</v>
      </c>
      <c r="Y974" s="1" t="s">
        <v>57</v>
      </c>
      <c r="Z974" s="1" t="s">
        <v>51</v>
      </c>
      <c r="AA974" s="2">
        <v>45950</v>
      </c>
      <c r="AB974" s="1"/>
      <c r="AC974" s="1" t="s">
        <v>42</v>
      </c>
    </row>
    <row r="975" spans="1:29">
      <c r="A975" s="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c r="P975" s="1">
        <f t="shared" si="90"/>
        <v>3350</v>
      </c>
      <c r="Q975" s="1">
        <v>30</v>
      </c>
      <c r="R975" s="1">
        <f t="shared" si="91"/>
        <v>1005</v>
      </c>
      <c r="S975" s="1">
        <f t="shared" si="92"/>
        <v>2345</v>
      </c>
      <c r="T975" s="1">
        <v>0.48</v>
      </c>
      <c r="U975" s="1">
        <f t="shared" si="93"/>
        <v>1125.5999999999999</v>
      </c>
      <c r="V975" s="1">
        <f t="shared" si="94"/>
        <v>1219.4000000000001</v>
      </c>
      <c r="W975" s="4">
        <f t="shared" si="95"/>
        <v>0.52</v>
      </c>
      <c r="X975" s="1" t="s">
        <v>56</v>
      </c>
      <c r="Y975" s="1" t="s">
        <v>72</v>
      </c>
      <c r="Z975" s="1" t="s">
        <v>41</v>
      </c>
      <c r="AA975" s="2">
        <v>45950</v>
      </c>
      <c r="AB975" s="1">
        <v>3</v>
      </c>
      <c r="AC975" s="1" t="s">
        <v>42</v>
      </c>
    </row>
    <row r="976" spans="1:29">
      <c r="A976" s="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c r="P976" s="1">
        <f t="shared" si="90"/>
        <v>26000</v>
      </c>
      <c r="Q976" s="1">
        <v>10</v>
      </c>
      <c r="R976" s="1">
        <f t="shared" si="91"/>
        <v>2600</v>
      </c>
      <c r="S976" s="1">
        <f t="shared" si="92"/>
        <v>23400</v>
      </c>
      <c r="T976" s="1">
        <v>0.47</v>
      </c>
      <c r="U976" s="1">
        <f t="shared" si="93"/>
        <v>10998</v>
      </c>
      <c r="V976" s="1">
        <f t="shared" si="94"/>
        <v>12402</v>
      </c>
      <c r="W976" s="4">
        <f t="shared" si="95"/>
        <v>0.53</v>
      </c>
      <c r="X976" s="1" t="s">
        <v>39</v>
      </c>
      <c r="Y976" s="1" t="s">
        <v>81</v>
      </c>
      <c r="Z976" s="1" t="s">
        <v>41</v>
      </c>
      <c r="AA976" s="2">
        <v>45950</v>
      </c>
      <c r="AB976" s="1">
        <v>5</v>
      </c>
      <c r="AC976" s="1" t="s">
        <v>42</v>
      </c>
    </row>
    <row r="977" spans="1:29">
      <c r="A977" s="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c r="P977" s="1">
        <f t="shared" si="90"/>
        <v>1740</v>
      </c>
      <c r="Q977" s="1">
        <v>0</v>
      </c>
      <c r="R977" s="1">
        <f t="shared" si="91"/>
        <v>0</v>
      </c>
      <c r="S977" s="1">
        <f t="shared" si="92"/>
        <v>1740</v>
      </c>
      <c r="T977" s="1">
        <v>0.47</v>
      </c>
      <c r="U977" s="1">
        <f t="shared" si="93"/>
        <v>817.8</v>
      </c>
      <c r="V977" s="1">
        <f t="shared" si="94"/>
        <v>922.2</v>
      </c>
      <c r="W977" s="4">
        <f t="shared" si="95"/>
        <v>0.53</v>
      </c>
      <c r="X977" s="1" t="s">
        <v>39</v>
      </c>
      <c r="Y977" s="1" t="s">
        <v>57</v>
      </c>
      <c r="Z977" s="1" t="s">
        <v>51</v>
      </c>
      <c r="AA977" s="2">
        <v>45953</v>
      </c>
      <c r="AB977" s="1"/>
      <c r="AC977" s="1" t="s">
        <v>42</v>
      </c>
    </row>
    <row r="978" spans="1:29">
      <c r="A978" s="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c r="P978" s="1">
        <f t="shared" si="90"/>
        <v>9840</v>
      </c>
      <c r="Q978" s="1">
        <v>5</v>
      </c>
      <c r="R978" s="1">
        <f t="shared" si="91"/>
        <v>492</v>
      </c>
      <c r="S978" s="1">
        <f t="shared" si="92"/>
        <v>9348</v>
      </c>
      <c r="T978" s="1">
        <v>0.45</v>
      </c>
      <c r="U978" s="1">
        <f t="shared" si="93"/>
        <v>4206.6000000000004</v>
      </c>
      <c r="V978" s="1">
        <f t="shared" si="94"/>
        <v>5141.3999999999996</v>
      </c>
      <c r="W978" s="4">
        <f t="shared" si="95"/>
        <v>0.54999999999999993</v>
      </c>
      <c r="X978" s="1" t="s">
        <v>65</v>
      </c>
      <c r="Y978" s="1" t="s">
        <v>72</v>
      </c>
      <c r="Z978" s="1" t="s">
        <v>120</v>
      </c>
      <c r="AA978" s="1"/>
      <c r="AB978" s="1"/>
      <c r="AC978" s="1" t="s">
        <v>42</v>
      </c>
    </row>
    <row r="979" spans="1:29">
      <c r="A979" s="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c r="P979" s="1">
        <f t="shared" si="90"/>
        <v>64410</v>
      </c>
      <c r="Q979" s="1">
        <v>0</v>
      </c>
      <c r="R979" s="1">
        <f t="shared" si="91"/>
        <v>0</v>
      </c>
      <c r="S979" s="1">
        <f t="shared" si="92"/>
        <v>64410</v>
      </c>
      <c r="T979" s="1">
        <v>0.57999999999999996</v>
      </c>
      <c r="U979" s="1">
        <f t="shared" si="93"/>
        <v>37357.799999999996</v>
      </c>
      <c r="V979" s="1">
        <f t="shared" si="94"/>
        <v>27052.200000000004</v>
      </c>
      <c r="W979" s="4">
        <f t="shared" si="95"/>
        <v>0.4200000000000001</v>
      </c>
      <c r="X979" s="1" t="s">
        <v>104</v>
      </c>
      <c r="Y979" s="1" t="s">
        <v>81</v>
      </c>
      <c r="Z979" s="1" t="s">
        <v>51</v>
      </c>
      <c r="AA979" s="2">
        <v>45948</v>
      </c>
      <c r="AB979" s="1"/>
      <c r="AC979" s="1" t="s">
        <v>42</v>
      </c>
    </row>
    <row r="980" spans="1:29">
      <c r="A980" s="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c r="P980" s="1">
        <f t="shared" si="90"/>
        <v>15800</v>
      </c>
      <c r="Q980" s="1">
        <v>25</v>
      </c>
      <c r="R980" s="1">
        <f t="shared" si="91"/>
        <v>3950</v>
      </c>
      <c r="S980" s="1">
        <f t="shared" si="92"/>
        <v>11850</v>
      </c>
      <c r="T980" s="1">
        <v>0.47</v>
      </c>
      <c r="U980" s="1">
        <f t="shared" si="93"/>
        <v>5569.5</v>
      </c>
      <c r="V980" s="1">
        <f t="shared" si="94"/>
        <v>6280.5</v>
      </c>
      <c r="W980" s="4">
        <f t="shared" si="95"/>
        <v>0.53</v>
      </c>
      <c r="X980" s="1" t="s">
        <v>147</v>
      </c>
      <c r="Y980" s="1" t="s">
        <v>72</v>
      </c>
      <c r="Z980" s="1" t="s">
        <v>51</v>
      </c>
      <c r="AA980" s="2">
        <v>45951</v>
      </c>
      <c r="AB980" s="1"/>
      <c r="AC980" s="1" t="s">
        <v>42</v>
      </c>
    </row>
    <row r="981" spans="1:29">
      <c r="A981" s="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c r="P981" s="1">
        <f t="shared" si="90"/>
        <v>18600</v>
      </c>
      <c r="Q981" s="1">
        <v>20</v>
      </c>
      <c r="R981" s="1">
        <f t="shared" si="91"/>
        <v>3720</v>
      </c>
      <c r="S981" s="1">
        <f t="shared" si="92"/>
        <v>14880</v>
      </c>
      <c r="T981" s="1">
        <v>0.52</v>
      </c>
      <c r="U981" s="1">
        <f t="shared" si="93"/>
        <v>7737.6</v>
      </c>
      <c r="V981" s="1">
        <f t="shared" si="94"/>
        <v>7142.4</v>
      </c>
      <c r="W981" s="4">
        <f t="shared" si="95"/>
        <v>0.48</v>
      </c>
      <c r="X981" s="1" t="s">
        <v>39</v>
      </c>
      <c r="Y981" s="1" t="s">
        <v>57</v>
      </c>
      <c r="Z981" s="1" t="s">
        <v>41</v>
      </c>
      <c r="AA981" s="2">
        <v>45955</v>
      </c>
      <c r="AB981" s="1">
        <v>4</v>
      </c>
      <c r="AC981" s="1" t="s">
        <v>42</v>
      </c>
    </row>
    <row r="982" spans="1:29">
      <c r="A982" s="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c r="P982" s="1">
        <f t="shared" si="90"/>
        <v>47760</v>
      </c>
      <c r="Q982" s="1">
        <v>0</v>
      </c>
      <c r="R982" s="1">
        <f t="shared" si="91"/>
        <v>0</v>
      </c>
      <c r="S982" s="1">
        <f t="shared" si="92"/>
        <v>47760</v>
      </c>
      <c r="T982" s="1">
        <v>0.52</v>
      </c>
      <c r="U982" s="1">
        <f t="shared" si="93"/>
        <v>24835.200000000001</v>
      </c>
      <c r="V982" s="1">
        <f t="shared" si="94"/>
        <v>22924.799999999999</v>
      </c>
      <c r="W982" s="4">
        <f t="shared" si="95"/>
        <v>0.48</v>
      </c>
      <c r="X982" s="1" t="s">
        <v>104</v>
      </c>
      <c r="Y982" s="1" t="s">
        <v>72</v>
      </c>
      <c r="Z982" s="1" t="s">
        <v>22</v>
      </c>
      <c r="AA982" s="1"/>
      <c r="AB982" s="1"/>
      <c r="AC982" s="1" t="s">
        <v>93</v>
      </c>
    </row>
    <row r="983" spans="1:29">
      <c r="A983" s="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c r="P983" s="1">
        <f t="shared" si="90"/>
        <v>2880</v>
      </c>
      <c r="Q983" s="1">
        <v>0</v>
      </c>
      <c r="R983" s="1">
        <f t="shared" si="91"/>
        <v>0</v>
      </c>
      <c r="S983" s="1">
        <f t="shared" si="92"/>
        <v>2880</v>
      </c>
      <c r="T983" s="1">
        <v>0.45</v>
      </c>
      <c r="U983" s="1">
        <f t="shared" si="93"/>
        <v>1296</v>
      </c>
      <c r="V983" s="1">
        <f t="shared" si="94"/>
        <v>1584</v>
      </c>
      <c r="W983" s="4">
        <f t="shared" si="95"/>
        <v>0.55000000000000004</v>
      </c>
      <c r="X983" s="1" t="s">
        <v>65</v>
      </c>
      <c r="Y983" s="1" t="s">
        <v>72</v>
      </c>
      <c r="Z983" s="1" t="s">
        <v>41</v>
      </c>
      <c r="AA983" s="2">
        <v>45953</v>
      </c>
      <c r="AB983" s="1">
        <v>4</v>
      </c>
      <c r="AC983" s="1" t="s">
        <v>42</v>
      </c>
    </row>
    <row r="984" spans="1:29">
      <c r="A984" s="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c r="P984" s="1">
        <f t="shared" si="90"/>
        <v>32490</v>
      </c>
      <c r="Q984" s="1">
        <v>0</v>
      </c>
      <c r="R984" s="1">
        <f t="shared" si="91"/>
        <v>0</v>
      </c>
      <c r="S984" s="1">
        <f t="shared" si="92"/>
        <v>32490</v>
      </c>
      <c r="T984" s="1">
        <v>0.52</v>
      </c>
      <c r="U984" s="1">
        <f t="shared" si="93"/>
        <v>16894.8</v>
      </c>
      <c r="V984" s="1">
        <f t="shared" si="94"/>
        <v>15595.2</v>
      </c>
      <c r="W984" s="4">
        <f t="shared" si="95"/>
        <v>0.48000000000000004</v>
      </c>
      <c r="X984" s="1" t="s">
        <v>50</v>
      </c>
      <c r="Y984" s="1" t="s">
        <v>72</v>
      </c>
      <c r="Z984" s="1" t="s">
        <v>41</v>
      </c>
      <c r="AA984" s="2">
        <v>45952</v>
      </c>
      <c r="AB984" s="1">
        <v>3</v>
      </c>
      <c r="AC984" s="1" t="s">
        <v>42</v>
      </c>
    </row>
    <row r="985" spans="1:29">
      <c r="A985" s="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c r="P985" s="1">
        <f t="shared" si="90"/>
        <v>1110</v>
      </c>
      <c r="Q985" s="1">
        <v>30</v>
      </c>
      <c r="R985" s="1">
        <f t="shared" si="91"/>
        <v>333</v>
      </c>
      <c r="S985" s="1">
        <f t="shared" si="92"/>
        <v>777</v>
      </c>
      <c r="T985" s="1">
        <v>0.47</v>
      </c>
      <c r="U985" s="1">
        <f t="shared" si="93"/>
        <v>365.19</v>
      </c>
      <c r="V985" s="1">
        <f t="shared" si="94"/>
        <v>411.81</v>
      </c>
      <c r="W985" s="4">
        <f t="shared" si="95"/>
        <v>0.53</v>
      </c>
      <c r="X985" s="1" t="s">
        <v>56</v>
      </c>
      <c r="Y985" s="1" t="s">
        <v>72</v>
      </c>
      <c r="Z985" s="1" t="s">
        <v>120</v>
      </c>
      <c r="AA985" s="1"/>
      <c r="AB985" s="1"/>
      <c r="AC985" s="1" t="s">
        <v>42</v>
      </c>
    </row>
    <row r="986" spans="1:29">
      <c r="A986" s="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c r="P986" s="1">
        <f t="shared" si="90"/>
        <v>63850</v>
      </c>
      <c r="Q986" s="1">
        <v>15</v>
      </c>
      <c r="R986" s="1">
        <f t="shared" si="91"/>
        <v>9577.5</v>
      </c>
      <c r="S986" s="1">
        <f t="shared" si="92"/>
        <v>54272.5</v>
      </c>
      <c r="T986" s="1">
        <v>0.52</v>
      </c>
      <c r="U986" s="1">
        <f t="shared" si="93"/>
        <v>28221.7</v>
      </c>
      <c r="V986" s="1">
        <f t="shared" si="94"/>
        <v>26050.799999999999</v>
      </c>
      <c r="W986" s="4">
        <f t="shared" si="95"/>
        <v>0.48</v>
      </c>
      <c r="X986" s="1" t="s">
        <v>50</v>
      </c>
      <c r="Y986" s="1" t="s">
        <v>72</v>
      </c>
      <c r="Z986" s="1" t="s">
        <v>41</v>
      </c>
      <c r="AA986" s="2">
        <v>45956</v>
      </c>
      <c r="AB986" s="1">
        <v>5</v>
      </c>
      <c r="AC986" s="1" t="s">
        <v>42</v>
      </c>
    </row>
    <row r="987" spans="1:29">
      <c r="A987" s="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c r="P987" s="1">
        <f t="shared" si="90"/>
        <v>11030</v>
      </c>
      <c r="Q987" s="1">
        <v>25</v>
      </c>
      <c r="R987" s="1">
        <f t="shared" si="91"/>
        <v>2757.5</v>
      </c>
      <c r="S987" s="1">
        <f t="shared" si="92"/>
        <v>8272.5</v>
      </c>
      <c r="T987" s="1">
        <v>0.57999999999999996</v>
      </c>
      <c r="U987" s="1">
        <f t="shared" si="93"/>
        <v>4798.0499999999993</v>
      </c>
      <c r="V987" s="1">
        <f t="shared" si="94"/>
        <v>3474.4500000000007</v>
      </c>
      <c r="W987" s="4">
        <f t="shared" si="95"/>
        <v>0.4200000000000001</v>
      </c>
      <c r="X987" s="1" t="s">
        <v>147</v>
      </c>
      <c r="Y987" s="1" t="s">
        <v>81</v>
      </c>
      <c r="Z987" s="1" t="s">
        <v>41</v>
      </c>
      <c r="AA987" s="2">
        <v>45954</v>
      </c>
      <c r="AB987" s="1">
        <v>5</v>
      </c>
      <c r="AC987" s="1" t="s">
        <v>42</v>
      </c>
    </row>
    <row r="988" spans="1:29">
      <c r="A988" s="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c r="P988" s="1">
        <f t="shared" si="90"/>
        <v>380</v>
      </c>
      <c r="Q988" s="1">
        <v>0</v>
      </c>
      <c r="R988" s="1">
        <f t="shared" si="91"/>
        <v>0</v>
      </c>
      <c r="S988" s="1">
        <f t="shared" si="92"/>
        <v>380</v>
      </c>
      <c r="T988" s="1">
        <v>0.62</v>
      </c>
      <c r="U988" s="1">
        <f t="shared" si="93"/>
        <v>235.6</v>
      </c>
      <c r="V988" s="1">
        <f t="shared" si="94"/>
        <v>144.4</v>
      </c>
      <c r="W988" s="4">
        <f t="shared" si="95"/>
        <v>0.38</v>
      </c>
      <c r="X988" s="1" t="s">
        <v>56</v>
      </c>
      <c r="Y988" s="1" t="s">
        <v>81</v>
      </c>
      <c r="Z988" s="1" t="s">
        <v>66</v>
      </c>
      <c r="AA988" s="1"/>
      <c r="AB988" s="1"/>
      <c r="AC988" s="1" t="s">
        <v>42</v>
      </c>
    </row>
    <row r="989" spans="1:29">
      <c r="A989" s="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c r="P989" s="1">
        <f t="shared" si="90"/>
        <v>580</v>
      </c>
      <c r="Q989" s="1">
        <v>0</v>
      </c>
      <c r="R989" s="1">
        <f t="shared" si="91"/>
        <v>0</v>
      </c>
      <c r="S989" s="1">
        <f t="shared" si="92"/>
        <v>580</v>
      </c>
      <c r="T989" s="1">
        <v>0.35</v>
      </c>
      <c r="U989" s="1">
        <f t="shared" si="93"/>
        <v>203</v>
      </c>
      <c r="V989" s="1">
        <f t="shared" si="94"/>
        <v>377</v>
      </c>
      <c r="W989" s="4">
        <f t="shared" si="95"/>
        <v>0.65</v>
      </c>
      <c r="X989" s="1" t="s">
        <v>50</v>
      </c>
      <c r="Y989" s="1" t="s">
        <v>81</v>
      </c>
      <c r="Z989" s="1" t="s">
        <v>41</v>
      </c>
      <c r="AA989" s="2">
        <v>45955</v>
      </c>
      <c r="AB989" s="1">
        <v>4</v>
      </c>
      <c r="AC989" s="1" t="s">
        <v>42</v>
      </c>
    </row>
    <row r="990" spans="1:29">
      <c r="A990" s="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c r="P990" s="1">
        <f t="shared" si="90"/>
        <v>600</v>
      </c>
      <c r="Q990" s="1">
        <v>5</v>
      </c>
      <c r="R990" s="1">
        <f t="shared" si="91"/>
        <v>30</v>
      </c>
      <c r="S990" s="1">
        <f t="shared" si="92"/>
        <v>570</v>
      </c>
      <c r="T990" s="1">
        <v>0.62</v>
      </c>
      <c r="U990" s="1">
        <f t="shared" si="93"/>
        <v>353.4</v>
      </c>
      <c r="V990" s="1">
        <f t="shared" si="94"/>
        <v>216.60000000000002</v>
      </c>
      <c r="W990" s="4">
        <f t="shared" si="95"/>
        <v>0.38000000000000006</v>
      </c>
      <c r="X990" s="1" t="s">
        <v>56</v>
      </c>
      <c r="Y990" s="1" t="s">
        <v>72</v>
      </c>
      <c r="Z990" s="1" t="s">
        <v>41</v>
      </c>
      <c r="AA990" s="2">
        <v>45950</v>
      </c>
      <c r="AB990" s="1">
        <v>3</v>
      </c>
      <c r="AC990" s="1" t="s">
        <v>42</v>
      </c>
    </row>
    <row r="991" spans="1:29">
      <c r="A991" s="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c r="P991" s="1">
        <f t="shared" si="90"/>
        <v>3320</v>
      </c>
      <c r="Q991" s="1">
        <v>20</v>
      </c>
      <c r="R991" s="1">
        <f t="shared" si="91"/>
        <v>664</v>
      </c>
      <c r="S991" s="1">
        <f t="shared" si="92"/>
        <v>2656</v>
      </c>
      <c r="T991" s="1">
        <v>0.45</v>
      </c>
      <c r="U991" s="1">
        <f t="shared" si="93"/>
        <v>1195.2</v>
      </c>
      <c r="V991" s="1">
        <f t="shared" si="94"/>
        <v>1460.8</v>
      </c>
      <c r="W991" s="4">
        <f t="shared" si="95"/>
        <v>0.54999999999999993</v>
      </c>
      <c r="X991" s="1" t="s">
        <v>50</v>
      </c>
      <c r="Y991" s="1" t="s">
        <v>72</v>
      </c>
      <c r="Z991" s="1" t="s">
        <v>120</v>
      </c>
      <c r="AA991" s="1"/>
      <c r="AB991" s="1"/>
      <c r="AC991" s="1" t="s">
        <v>42</v>
      </c>
    </row>
    <row r="992" spans="1:29">
      <c r="A992" s="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c r="P992" s="1">
        <f t="shared" si="90"/>
        <v>5860</v>
      </c>
      <c r="Q992" s="1">
        <v>0</v>
      </c>
      <c r="R992" s="1">
        <f t="shared" si="91"/>
        <v>0</v>
      </c>
      <c r="S992" s="1">
        <f t="shared" si="92"/>
        <v>5860</v>
      </c>
      <c r="T992" s="1">
        <v>0.5</v>
      </c>
      <c r="U992" s="1">
        <f t="shared" si="93"/>
        <v>2930</v>
      </c>
      <c r="V992" s="1">
        <f t="shared" si="94"/>
        <v>2930</v>
      </c>
      <c r="W992" s="4">
        <f t="shared" si="95"/>
        <v>0.5</v>
      </c>
      <c r="X992" s="1" t="s">
        <v>39</v>
      </c>
      <c r="Y992" s="1" t="s">
        <v>40</v>
      </c>
      <c r="Z992" s="1" t="s">
        <v>120</v>
      </c>
      <c r="AA992" s="1"/>
      <c r="AB992" s="1"/>
      <c r="AC992" s="1" t="s">
        <v>42</v>
      </c>
    </row>
    <row r="993" spans="1:29">
      <c r="A993" s="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c r="P993" s="1">
        <f t="shared" si="90"/>
        <v>9270</v>
      </c>
      <c r="Q993" s="1">
        <v>10</v>
      </c>
      <c r="R993" s="1">
        <f t="shared" si="91"/>
        <v>927</v>
      </c>
      <c r="S993" s="1">
        <f t="shared" si="92"/>
        <v>8343</v>
      </c>
      <c r="T993" s="1">
        <v>0.45</v>
      </c>
      <c r="U993" s="1">
        <f t="shared" si="93"/>
        <v>3754.35</v>
      </c>
      <c r="V993" s="1">
        <f t="shared" si="94"/>
        <v>4588.6499999999996</v>
      </c>
      <c r="W993" s="4">
        <f t="shared" si="95"/>
        <v>0.54999999999999993</v>
      </c>
      <c r="X993" s="1" t="s">
        <v>50</v>
      </c>
      <c r="Y993" s="1" t="s">
        <v>40</v>
      </c>
      <c r="Z993" s="1" t="s">
        <v>41</v>
      </c>
      <c r="AA993" s="2">
        <v>45952</v>
      </c>
      <c r="AB993" s="1">
        <v>4</v>
      </c>
      <c r="AC993" s="1" t="s">
        <v>42</v>
      </c>
    </row>
    <row r="994" spans="1:29">
      <c r="A994" s="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c r="P994" s="1">
        <f t="shared" si="90"/>
        <v>196200</v>
      </c>
      <c r="Q994" s="1">
        <v>0</v>
      </c>
      <c r="R994" s="1">
        <f t="shared" si="91"/>
        <v>0</v>
      </c>
      <c r="S994" s="1">
        <f t="shared" si="92"/>
        <v>196200</v>
      </c>
      <c r="T994" s="1">
        <v>0.57999999999999996</v>
      </c>
      <c r="U994" s="1">
        <f t="shared" si="93"/>
        <v>113795.99999999999</v>
      </c>
      <c r="V994" s="1">
        <f t="shared" si="94"/>
        <v>82404.000000000015</v>
      </c>
      <c r="W994" s="4">
        <f t="shared" si="95"/>
        <v>0.4200000000000001</v>
      </c>
      <c r="X994" s="1" t="s">
        <v>56</v>
      </c>
      <c r="Y994" s="1" t="s">
        <v>81</v>
      </c>
      <c r="Z994" s="1" t="s">
        <v>41</v>
      </c>
      <c r="AA994" s="2">
        <v>45955</v>
      </c>
      <c r="AB994" s="1">
        <v>3</v>
      </c>
      <c r="AC994" s="1" t="s">
        <v>42</v>
      </c>
    </row>
    <row r="995" spans="1:29">
      <c r="A995" s="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c r="P995" s="1">
        <f t="shared" si="90"/>
        <v>3880</v>
      </c>
      <c r="Q995" s="1">
        <v>30</v>
      </c>
      <c r="R995" s="1">
        <f t="shared" si="91"/>
        <v>1164</v>
      </c>
      <c r="S995" s="1">
        <f t="shared" si="92"/>
        <v>2716</v>
      </c>
      <c r="T995" s="1">
        <v>0.52</v>
      </c>
      <c r="U995" s="1">
        <f t="shared" si="93"/>
        <v>1412.32</v>
      </c>
      <c r="V995" s="1">
        <f t="shared" si="94"/>
        <v>1303.68</v>
      </c>
      <c r="W995" s="4">
        <f t="shared" si="95"/>
        <v>0.48000000000000004</v>
      </c>
      <c r="X995" s="1" t="s">
        <v>65</v>
      </c>
      <c r="Y995" s="1" t="s">
        <v>81</v>
      </c>
      <c r="Z995" s="1" t="s">
        <v>51</v>
      </c>
      <c r="AA995" s="2">
        <v>45953</v>
      </c>
      <c r="AB995" s="1"/>
      <c r="AC995" s="1" t="s">
        <v>42</v>
      </c>
    </row>
    <row r="996" spans="1:29">
      <c r="A996" s="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c r="P996" s="1">
        <f t="shared" si="90"/>
        <v>8160</v>
      </c>
      <c r="Q996" s="1">
        <v>5</v>
      </c>
      <c r="R996" s="1">
        <f t="shared" si="91"/>
        <v>408</v>
      </c>
      <c r="S996" s="1">
        <f t="shared" si="92"/>
        <v>7752</v>
      </c>
      <c r="T996" s="1">
        <v>0.48</v>
      </c>
      <c r="U996" s="1">
        <f t="shared" si="93"/>
        <v>3720.96</v>
      </c>
      <c r="V996" s="1">
        <f t="shared" si="94"/>
        <v>4031.04</v>
      </c>
      <c r="W996" s="4">
        <f t="shared" si="95"/>
        <v>0.52</v>
      </c>
      <c r="X996" s="1" t="s">
        <v>65</v>
      </c>
      <c r="Y996" s="1" t="s">
        <v>40</v>
      </c>
      <c r="Z996" s="1" t="s">
        <v>51</v>
      </c>
      <c r="AA996" s="2">
        <v>45956</v>
      </c>
      <c r="AB996" s="1"/>
      <c r="AC996" s="1" t="s">
        <v>42</v>
      </c>
    </row>
    <row r="997" spans="1:29">
      <c r="A997" s="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c r="P997" s="1">
        <f t="shared" si="90"/>
        <v>13680</v>
      </c>
      <c r="Q997" s="1">
        <v>0</v>
      </c>
      <c r="R997" s="1">
        <f t="shared" si="91"/>
        <v>0</v>
      </c>
      <c r="S997" s="1">
        <f t="shared" si="92"/>
        <v>13680</v>
      </c>
      <c r="T997" s="1">
        <v>0.47</v>
      </c>
      <c r="U997" s="1">
        <f t="shared" si="93"/>
        <v>6429.5999999999995</v>
      </c>
      <c r="V997" s="1">
        <f t="shared" si="94"/>
        <v>7250.4000000000005</v>
      </c>
      <c r="W997" s="4">
        <f t="shared" si="95"/>
        <v>0.53</v>
      </c>
      <c r="X997" s="1" t="s">
        <v>39</v>
      </c>
      <c r="Y997" s="1" t="s">
        <v>40</v>
      </c>
      <c r="Z997" s="1" t="s">
        <v>51</v>
      </c>
      <c r="AA997" s="2">
        <v>45953</v>
      </c>
      <c r="AB997" s="1"/>
      <c r="AC997" s="1" t="s">
        <v>42</v>
      </c>
    </row>
    <row r="998" spans="1:29">
      <c r="A998" s="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c r="P998" s="1">
        <f t="shared" si="90"/>
        <v>29120</v>
      </c>
      <c r="Q998" s="1">
        <v>20</v>
      </c>
      <c r="R998" s="1">
        <f t="shared" si="91"/>
        <v>5824</v>
      </c>
      <c r="S998" s="1">
        <f t="shared" si="92"/>
        <v>23296</v>
      </c>
      <c r="T998" s="1">
        <v>0.48</v>
      </c>
      <c r="U998" s="1">
        <f t="shared" si="93"/>
        <v>11182.08</v>
      </c>
      <c r="V998" s="1">
        <f t="shared" si="94"/>
        <v>12113.92</v>
      </c>
      <c r="W998" s="4">
        <f t="shared" si="95"/>
        <v>0.52</v>
      </c>
      <c r="X998" s="1" t="s">
        <v>147</v>
      </c>
      <c r="Y998" s="1" t="s">
        <v>40</v>
      </c>
      <c r="Z998" s="1" t="s">
        <v>120</v>
      </c>
      <c r="AA998" s="1"/>
      <c r="AB998" s="1"/>
      <c r="AC998" s="1" t="s">
        <v>42</v>
      </c>
    </row>
    <row r="999" spans="1:29">
      <c r="A999" s="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c r="P999" s="1">
        <f t="shared" si="90"/>
        <v>1120</v>
      </c>
      <c r="Q999" s="1">
        <v>0</v>
      </c>
      <c r="R999" s="1">
        <f t="shared" si="91"/>
        <v>0</v>
      </c>
      <c r="S999" s="1">
        <f t="shared" si="92"/>
        <v>1120</v>
      </c>
      <c r="T999" s="1">
        <v>0.62</v>
      </c>
      <c r="U999" s="1">
        <f t="shared" si="93"/>
        <v>694.4</v>
      </c>
      <c r="V999" s="1">
        <f t="shared" si="94"/>
        <v>425.6</v>
      </c>
      <c r="W999" s="4">
        <f t="shared" si="95"/>
        <v>0.38</v>
      </c>
      <c r="X999" s="1" t="s">
        <v>104</v>
      </c>
      <c r="Y999" s="1" t="s">
        <v>72</v>
      </c>
      <c r="Z999" s="1" t="s">
        <v>41</v>
      </c>
      <c r="AA999" s="2">
        <v>45953</v>
      </c>
      <c r="AB999" s="1">
        <v>5</v>
      </c>
      <c r="AC999" s="1" t="s">
        <v>42</v>
      </c>
    </row>
    <row r="1000" spans="1:29">
      <c r="A1000" s="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c r="P1000" s="1">
        <f t="shared" si="90"/>
        <v>18960</v>
      </c>
      <c r="Q1000" s="1">
        <v>25</v>
      </c>
      <c r="R1000" s="1">
        <f t="shared" si="91"/>
        <v>4740</v>
      </c>
      <c r="S1000" s="1">
        <f t="shared" si="92"/>
        <v>14220</v>
      </c>
      <c r="T1000" s="1">
        <v>0.52</v>
      </c>
      <c r="U1000" s="1">
        <f t="shared" si="93"/>
        <v>7394.4000000000005</v>
      </c>
      <c r="V1000" s="1">
        <f t="shared" si="94"/>
        <v>6825.5999999999995</v>
      </c>
      <c r="W1000" s="4">
        <f t="shared" si="95"/>
        <v>0.48</v>
      </c>
      <c r="X1000" s="1" t="s">
        <v>92</v>
      </c>
      <c r="Y1000" s="1" t="s">
        <v>72</v>
      </c>
      <c r="Z1000" s="1" t="s">
        <v>22</v>
      </c>
      <c r="AA1000" s="1"/>
      <c r="AB1000" s="1"/>
      <c r="AC1000" s="1" t="s">
        <v>93</v>
      </c>
    </row>
    <row r="1001" spans="1:29">
      <c r="A1001" s="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c r="P1001" s="1">
        <f t="shared" si="90"/>
        <v>16700</v>
      </c>
      <c r="Q1001" s="1">
        <v>0</v>
      </c>
      <c r="R1001" s="1">
        <f t="shared" si="91"/>
        <v>0</v>
      </c>
      <c r="S1001" s="1">
        <f t="shared" si="92"/>
        <v>16700</v>
      </c>
      <c r="T1001" s="1">
        <v>0.57999999999999996</v>
      </c>
      <c r="U1001" s="1">
        <f t="shared" si="93"/>
        <v>9686</v>
      </c>
      <c r="V1001" s="1">
        <f t="shared" si="94"/>
        <v>7014</v>
      </c>
      <c r="W1001" s="4">
        <f t="shared" si="95"/>
        <v>0.42</v>
      </c>
      <c r="X1001" s="1" t="s">
        <v>104</v>
      </c>
      <c r="Y1001" s="1" t="s">
        <v>57</v>
      </c>
      <c r="Z1001" s="1" t="s">
        <v>22</v>
      </c>
      <c r="AA1001" s="1"/>
      <c r="AB1001" s="1"/>
      <c r="AC1001" s="1" t="s">
        <v>93</v>
      </c>
    </row>
    <row r="1002" spans="1:29">
      <c r="A1002" s="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c r="P1002" s="1">
        <f t="shared" si="90"/>
        <v>5490</v>
      </c>
      <c r="Q1002" s="1">
        <v>5</v>
      </c>
      <c r="R1002" s="1">
        <f t="shared" si="91"/>
        <v>274.5</v>
      </c>
      <c r="S1002" s="1">
        <f t="shared" si="92"/>
        <v>5215.5</v>
      </c>
      <c r="T1002" s="1">
        <v>0.45</v>
      </c>
      <c r="U1002" s="1">
        <f t="shared" si="93"/>
        <v>2346.9749999999999</v>
      </c>
      <c r="V1002" s="1">
        <f t="shared" si="94"/>
        <v>2868.5250000000001</v>
      </c>
      <c r="W1002" s="4">
        <f t="shared" si="95"/>
        <v>0.55000000000000004</v>
      </c>
      <c r="X1002" s="1" t="s">
        <v>39</v>
      </c>
      <c r="Y1002" s="1" t="s">
        <v>57</v>
      </c>
      <c r="Z1002" s="1" t="s">
        <v>41</v>
      </c>
      <c r="AA1002" s="2">
        <v>45957</v>
      </c>
      <c r="AB1002" s="1">
        <v>4</v>
      </c>
      <c r="AC1002" s="1" t="s">
        <v>42</v>
      </c>
    </row>
    <row r="1003" spans="1:29">
      <c r="A1003" s="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c r="P1003" s="1">
        <f t="shared" si="90"/>
        <v>4100</v>
      </c>
      <c r="Q1003" s="1">
        <v>0</v>
      </c>
      <c r="R1003" s="1">
        <f t="shared" si="91"/>
        <v>0</v>
      </c>
      <c r="S1003" s="1">
        <f t="shared" si="92"/>
        <v>4100</v>
      </c>
      <c r="T1003" s="1">
        <v>0.47</v>
      </c>
      <c r="U1003" s="1">
        <f t="shared" si="93"/>
        <v>1927</v>
      </c>
      <c r="V1003" s="1">
        <f t="shared" si="94"/>
        <v>2173</v>
      </c>
      <c r="W1003" s="4">
        <f t="shared" si="95"/>
        <v>0.53</v>
      </c>
      <c r="X1003" s="1" t="s">
        <v>147</v>
      </c>
      <c r="Y1003" s="1" t="s">
        <v>57</v>
      </c>
      <c r="Z1003" s="1" t="s">
        <v>41</v>
      </c>
      <c r="AA1003" s="2">
        <v>45958</v>
      </c>
      <c r="AB1003" s="1">
        <v>5</v>
      </c>
      <c r="AC1003" s="1" t="s">
        <v>42</v>
      </c>
    </row>
    <row r="1004" spans="1:29">
      <c r="A1004" s="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c r="P1004" s="1">
        <f t="shared" si="90"/>
        <v>3040</v>
      </c>
      <c r="Q1004" s="1">
        <v>0</v>
      </c>
      <c r="R1004" s="1">
        <f t="shared" si="91"/>
        <v>0</v>
      </c>
      <c r="S1004" s="1">
        <f t="shared" si="92"/>
        <v>3040</v>
      </c>
      <c r="T1004" s="1">
        <v>0.48</v>
      </c>
      <c r="U1004" s="1">
        <f t="shared" si="93"/>
        <v>1459.2</v>
      </c>
      <c r="V1004" s="1">
        <f t="shared" si="94"/>
        <v>1580.8</v>
      </c>
      <c r="W1004" s="4">
        <f t="shared" si="95"/>
        <v>0.52</v>
      </c>
      <c r="X1004" s="1" t="s">
        <v>147</v>
      </c>
      <c r="Y1004" s="1" t="s">
        <v>81</v>
      </c>
      <c r="Z1004" s="1" t="s">
        <v>41</v>
      </c>
      <c r="AA1004" s="2">
        <v>45961</v>
      </c>
      <c r="AB1004" s="1">
        <v>5</v>
      </c>
      <c r="AC1004" s="1" t="s">
        <v>42</v>
      </c>
    </row>
    <row r="1005" spans="1:29">
      <c r="A1005" s="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c r="P1005" s="1">
        <f t="shared" si="90"/>
        <v>4700</v>
      </c>
      <c r="Q1005" s="1">
        <v>10</v>
      </c>
      <c r="R1005" s="1">
        <f t="shared" si="91"/>
        <v>470</v>
      </c>
      <c r="S1005" s="1">
        <f t="shared" si="92"/>
        <v>4230</v>
      </c>
      <c r="T1005" s="1">
        <v>0.35</v>
      </c>
      <c r="U1005" s="1">
        <f t="shared" si="93"/>
        <v>1480.5</v>
      </c>
      <c r="V1005" s="1">
        <f t="shared" si="94"/>
        <v>2749.5</v>
      </c>
      <c r="W1005" s="4">
        <f t="shared" si="95"/>
        <v>0.65</v>
      </c>
      <c r="X1005" s="1" t="s">
        <v>56</v>
      </c>
      <c r="Y1005" s="1" t="s">
        <v>40</v>
      </c>
      <c r="Z1005" s="1" t="s">
        <v>41</v>
      </c>
      <c r="AA1005" s="2">
        <v>45960</v>
      </c>
      <c r="AB1005" s="1">
        <v>4</v>
      </c>
      <c r="AC1005" s="1" t="s">
        <v>42</v>
      </c>
    </row>
    <row r="1006" spans="1:29">
      <c r="A1006" s="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c r="P1006" s="1">
        <f t="shared" si="90"/>
        <v>21200</v>
      </c>
      <c r="Q1006" s="1">
        <v>20</v>
      </c>
      <c r="R1006" s="1">
        <f t="shared" si="91"/>
        <v>4240</v>
      </c>
      <c r="S1006" s="1">
        <f t="shared" si="92"/>
        <v>16960</v>
      </c>
      <c r="T1006" s="1">
        <v>0.48</v>
      </c>
      <c r="U1006" s="1">
        <f t="shared" si="93"/>
        <v>8140.7999999999993</v>
      </c>
      <c r="V1006" s="1">
        <f t="shared" si="94"/>
        <v>8819.2000000000007</v>
      </c>
      <c r="W1006" s="4">
        <f t="shared" si="95"/>
        <v>0.52</v>
      </c>
      <c r="X1006" s="1" t="s">
        <v>104</v>
      </c>
      <c r="Y1006" s="1" t="s">
        <v>57</v>
      </c>
      <c r="Z1006" s="1" t="s">
        <v>51</v>
      </c>
      <c r="AA1006" s="2">
        <v>45961</v>
      </c>
      <c r="AB1006" s="1"/>
      <c r="AC1006" s="1" t="s">
        <v>42</v>
      </c>
    </row>
    <row r="1007" spans="1:29">
      <c r="A1007" s="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c r="P1007" s="1">
        <f t="shared" si="90"/>
        <v>182920</v>
      </c>
      <c r="Q1007" s="1">
        <v>0</v>
      </c>
      <c r="R1007" s="1">
        <f t="shared" si="91"/>
        <v>0</v>
      </c>
      <c r="S1007" s="1">
        <f t="shared" si="92"/>
        <v>182920</v>
      </c>
      <c r="T1007" s="1">
        <v>0.57999999999999996</v>
      </c>
      <c r="U1007" s="1">
        <f t="shared" si="93"/>
        <v>106093.59999999999</v>
      </c>
      <c r="V1007" s="1">
        <f t="shared" si="94"/>
        <v>76826.400000000009</v>
      </c>
      <c r="W1007" s="4">
        <f t="shared" si="95"/>
        <v>0.42000000000000004</v>
      </c>
      <c r="X1007" s="1" t="s">
        <v>104</v>
      </c>
      <c r="Y1007" s="1" t="s">
        <v>40</v>
      </c>
      <c r="Z1007" s="1" t="s">
        <v>120</v>
      </c>
      <c r="AA1007" s="1"/>
      <c r="AB1007" s="1"/>
      <c r="AC1007" s="1" t="s">
        <v>42</v>
      </c>
    </row>
    <row r="1008" spans="1:29">
      <c r="A1008" s="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c r="P1008" s="1">
        <f t="shared" si="90"/>
        <v>690</v>
      </c>
      <c r="Q1008" s="1">
        <v>0</v>
      </c>
      <c r="R1008" s="1">
        <f t="shared" si="91"/>
        <v>0</v>
      </c>
      <c r="S1008" s="1">
        <f t="shared" si="92"/>
        <v>690</v>
      </c>
      <c r="T1008" s="1">
        <v>0.62</v>
      </c>
      <c r="U1008" s="1">
        <f t="shared" si="93"/>
        <v>427.8</v>
      </c>
      <c r="V1008" s="1">
        <f t="shared" si="94"/>
        <v>262.2</v>
      </c>
      <c r="W1008" s="4">
        <f t="shared" si="95"/>
        <v>0.38</v>
      </c>
      <c r="X1008" s="1" t="s">
        <v>50</v>
      </c>
      <c r="Y1008" s="1" t="s">
        <v>72</v>
      </c>
      <c r="Z1008" s="1" t="s">
        <v>120</v>
      </c>
      <c r="AA1008" s="1"/>
      <c r="AB1008" s="1"/>
      <c r="AC1008" s="1" t="s">
        <v>42</v>
      </c>
    </row>
    <row r="1009" spans="1:29">
      <c r="A1009" s="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c r="P1009" s="1">
        <f t="shared" si="90"/>
        <v>650</v>
      </c>
      <c r="Q1009" s="1">
        <v>20</v>
      </c>
      <c r="R1009" s="1">
        <f t="shared" si="91"/>
        <v>130</v>
      </c>
      <c r="S1009" s="1">
        <f t="shared" si="92"/>
        <v>520</v>
      </c>
      <c r="T1009" s="1">
        <v>0.35</v>
      </c>
      <c r="U1009" s="1">
        <f t="shared" si="93"/>
        <v>182</v>
      </c>
      <c r="V1009" s="1">
        <f t="shared" si="94"/>
        <v>338</v>
      </c>
      <c r="W1009" s="4">
        <f t="shared" si="95"/>
        <v>0.65</v>
      </c>
      <c r="X1009" s="1" t="s">
        <v>92</v>
      </c>
      <c r="Y1009" s="1" t="s">
        <v>72</v>
      </c>
      <c r="Z1009" s="1" t="s">
        <v>51</v>
      </c>
      <c r="AA1009" s="2">
        <v>45959</v>
      </c>
      <c r="AB1009" s="1"/>
      <c r="AC1009" s="1" t="s">
        <v>42</v>
      </c>
    </row>
    <row r="1010" spans="1:29">
      <c r="A1010" s="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c r="P1010" s="1">
        <f t="shared" si="90"/>
        <v>1650</v>
      </c>
      <c r="Q1010" s="1">
        <v>15</v>
      </c>
      <c r="R1010" s="1">
        <f t="shared" si="91"/>
        <v>247.5</v>
      </c>
      <c r="S1010" s="1">
        <f t="shared" si="92"/>
        <v>1402.5</v>
      </c>
      <c r="T1010" s="1">
        <v>0.35</v>
      </c>
      <c r="U1010" s="1">
        <f t="shared" si="93"/>
        <v>490.87499999999994</v>
      </c>
      <c r="V1010" s="1">
        <f t="shared" si="94"/>
        <v>911.625</v>
      </c>
      <c r="W1010" s="4">
        <f t="shared" si="95"/>
        <v>0.65</v>
      </c>
      <c r="X1010" s="1" t="s">
        <v>56</v>
      </c>
      <c r="Y1010" s="1" t="s">
        <v>57</v>
      </c>
      <c r="Z1010" s="1" t="s">
        <v>41</v>
      </c>
      <c r="AA1010" s="2">
        <v>45964</v>
      </c>
      <c r="AB1010" s="1">
        <v>4</v>
      </c>
      <c r="AC1010" s="1" t="s">
        <v>42</v>
      </c>
    </row>
    <row r="1011" spans="1:29">
      <c r="A1011" s="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c r="P1011" s="1">
        <f t="shared" si="90"/>
        <v>780</v>
      </c>
      <c r="Q1011" s="1">
        <v>0</v>
      </c>
      <c r="R1011" s="1">
        <f t="shared" si="91"/>
        <v>0</v>
      </c>
      <c r="S1011" s="1">
        <f t="shared" si="92"/>
        <v>780</v>
      </c>
      <c r="T1011" s="1">
        <v>0.52</v>
      </c>
      <c r="U1011" s="1">
        <f t="shared" si="93"/>
        <v>405.6</v>
      </c>
      <c r="V1011" s="1">
        <f t="shared" si="94"/>
        <v>374.4</v>
      </c>
      <c r="W1011" s="4">
        <f t="shared" si="95"/>
        <v>0.48</v>
      </c>
      <c r="X1011" s="1" t="s">
        <v>147</v>
      </c>
      <c r="Y1011" s="1" t="s">
        <v>40</v>
      </c>
      <c r="Z1011" s="1" t="s">
        <v>51</v>
      </c>
      <c r="AA1011" s="2">
        <v>45963</v>
      </c>
      <c r="AB1011" s="1"/>
      <c r="AC1011" s="1" t="s">
        <v>42</v>
      </c>
    </row>
    <row r="1012" spans="1:29">
      <c r="A1012" s="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c r="P1012" s="1">
        <f t="shared" si="90"/>
        <v>6860</v>
      </c>
      <c r="Q1012" s="1">
        <v>0</v>
      </c>
      <c r="R1012" s="1">
        <f t="shared" si="91"/>
        <v>0</v>
      </c>
      <c r="S1012" s="1">
        <f t="shared" si="92"/>
        <v>6860</v>
      </c>
      <c r="T1012" s="1">
        <v>0.45</v>
      </c>
      <c r="U1012" s="1">
        <f t="shared" si="93"/>
        <v>3087</v>
      </c>
      <c r="V1012" s="1">
        <f t="shared" si="94"/>
        <v>3773</v>
      </c>
      <c r="W1012" s="4">
        <f t="shared" si="95"/>
        <v>0.55000000000000004</v>
      </c>
      <c r="X1012" s="1" t="s">
        <v>50</v>
      </c>
      <c r="Y1012" s="1" t="s">
        <v>72</v>
      </c>
      <c r="Z1012" s="1" t="s">
        <v>41</v>
      </c>
      <c r="AA1012" s="2">
        <v>45959</v>
      </c>
      <c r="AB1012" s="1">
        <v>3</v>
      </c>
      <c r="AC1012" s="1" t="s">
        <v>42</v>
      </c>
    </row>
    <row r="1013" spans="1:29">
      <c r="A1013" s="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c r="P1013" s="1">
        <f t="shared" si="90"/>
        <v>1050</v>
      </c>
      <c r="Q1013" s="1">
        <v>25</v>
      </c>
      <c r="R1013" s="1">
        <f t="shared" si="91"/>
        <v>262.5</v>
      </c>
      <c r="S1013" s="1">
        <f t="shared" si="92"/>
        <v>787.5</v>
      </c>
      <c r="T1013" s="1">
        <v>0.35</v>
      </c>
      <c r="U1013" s="1">
        <f t="shared" si="93"/>
        <v>275.625</v>
      </c>
      <c r="V1013" s="1">
        <f t="shared" si="94"/>
        <v>511.875</v>
      </c>
      <c r="W1013" s="4">
        <f t="shared" si="95"/>
        <v>0.65</v>
      </c>
      <c r="X1013" s="1" t="s">
        <v>56</v>
      </c>
      <c r="Y1013" s="1" t="s">
        <v>72</v>
      </c>
      <c r="Z1013" s="1" t="s">
        <v>41</v>
      </c>
      <c r="AA1013" s="2">
        <v>45965</v>
      </c>
      <c r="AB1013" s="1">
        <v>3</v>
      </c>
      <c r="AC1013" s="1" t="s">
        <v>42</v>
      </c>
    </row>
    <row r="1014" spans="1:29">
      <c r="A1014" s="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c r="P1014" s="1">
        <f t="shared" si="90"/>
        <v>1220</v>
      </c>
      <c r="Q1014" s="1">
        <v>15</v>
      </c>
      <c r="R1014" s="1">
        <f t="shared" si="91"/>
        <v>183</v>
      </c>
      <c r="S1014" s="1">
        <f t="shared" si="92"/>
        <v>1037</v>
      </c>
      <c r="T1014" s="1">
        <v>0.62</v>
      </c>
      <c r="U1014" s="1">
        <f t="shared" si="93"/>
        <v>642.93999999999994</v>
      </c>
      <c r="V1014" s="1">
        <f t="shared" si="94"/>
        <v>394.06000000000006</v>
      </c>
      <c r="W1014" s="4">
        <f t="shared" si="95"/>
        <v>0.38000000000000006</v>
      </c>
      <c r="X1014" s="1" t="s">
        <v>50</v>
      </c>
      <c r="Y1014" s="1" t="s">
        <v>72</v>
      </c>
      <c r="Z1014" s="1" t="s">
        <v>22</v>
      </c>
      <c r="AA1014" s="1"/>
      <c r="AB1014" s="1"/>
      <c r="AC1014" s="1" t="s">
        <v>93</v>
      </c>
    </row>
    <row r="1015" spans="1:29">
      <c r="A1015" s="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c r="P1015" s="1">
        <f t="shared" si="90"/>
        <v>5790</v>
      </c>
      <c r="Q1015" s="1">
        <v>5</v>
      </c>
      <c r="R1015" s="1">
        <f t="shared" si="91"/>
        <v>289.5</v>
      </c>
      <c r="S1015" s="1">
        <f t="shared" si="92"/>
        <v>5500.5</v>
      </c>
      <c r="T1015" s="1">
        <v>0.5</v>
      </c>
      <c r="U1015" s="1">
        <f t="shared" si="93"/>
        <v>2750.25</v>
      </c>
      <c r="V1015" s="1">
        <f t="shared" si="94"/>
        <v>2750.25</v>
      </c>
      <c r="W1015" s="4">
        <f t="shared" si="95"/>
        <v>0.5</v>
      </c>
      <c r="X1015" s="1" t="s">
        <v>104</v>
      </c>
      <c r="Y1015" s="1" t="s">
        <v>72</v>
      </c>
      <c r="Z1015" s="1" t="s">
        <v>120</v>
      </c>
      <c r="AA1015" s="1"/>
      <c r="AB1015" s="1"/>
      <c r="AC1015" s="1" t="s">
        <v>42</v>
      </c>
    </row>
    <row r="1016" spans="1:29">
      <c r="A1016" s="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c r="P1016" s="1">
        <f t="shared" si="90"/>
        <v>11460</v>
      </c>
      <c r="Q1016" s="1">
        <v>0</v>
      </c>
      <c r="R1016" s="1">
        <f t="shared" si="91"/>
        <v>0</v>
      </c>
      <c r="S1016" s="1">
        <f t="shared" si="92"/>
        <v>11460</v>
      </c>
      <c r="T1016" s="1">
        <v>0.47</v>
      </c>
      <c r="U1016" s="1">
        <f t="shared" si="93"/>
        <v>5386.2</v>
      </c>
      <c r="V1016" s="1">
        <f t="shared" si="94"/>
        <v>6073.8</v>
      </c>
      <c r="W1016" s="4">
        <f t="shared" si="95"/>
        <v>0.53</v>
      </c>
      <c r="X1016" s="1" t="s">
        <v>56</v>
      </c>
      <c r="Y1016" s="1" t="s">
        <v>40</v>
      </c>
      <c r="Z1016" s="1" t="s">
        <v>41</v>
      </c>
      <c r="AA1016" s="2">
        <v>45962</v>
      </c>
      <c r="AB1016" s="1">
        <v>3</v>
      </c>
      <c r="AC1016" s="1" t="s">
        <v>42</v>
      </c>
    </row>
    <row r="1017" spans="1:29">
      <c r="A1017" s="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c r="P1017" s="1">
        <f t="shared" si="90"/>
        <v>24480</v>
      </c>
      <c r="Q1017" s="1">
        <v>25</v>
      </c>
      <c r="R1017" s="1">
        <f t="shared" si="91"/>
        <v>6120</v>
      </c>
      <c r="S1017" s="1">
        <f t="shared" si="92"/>
        <v>18360</v>
      </c>
      <c r="T1017" s="1">
        <v>0.47</v>
      </c>
      <c r="U1017" s="1">
        <f t="shared" si="93"/>
        <v>8629.1999999999989</v>
      </c>
      <c r="V1017" s="1">
        <f t="shared" si="94"/>
        <v>9730.8000000000011</v>
      </c>
      <c r="W1017" s="4">
        <f t="shared" si="95"/>
        <v>0.53</v>
      </c>
      <c r="X1017" s="1" t="s">
        <v>56</v>
      </c>
      <c r="Y1017" s="1" t="s">
        <v>40</v>
      </c>
      <c r="Z1017" s="1" t="s">
        <v>41</v>
      </c>
      <c r="AA1017" s="2">
        <v>45961</v>
      </c>
      <c r="AB1017" s="1">
        <v>3</v>
      </c>
      <c r="AC1017" s="1" t="s">
        <v>42</v>
      </c>
    </row>
    <row r="1018" spans="1:29">
      <c r="A1018" s="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c r="P1018" s="1">
        <f t="shared" si="90"/>
        <v>27550</v>
      </c>
      <c r="Q1018" s="1">
        <v>25</v>
      </c>
      <c r="R1018" s="1">
        <f t="shared" si="91"/>
        <v>6887.5</v>
      </c>
      <c r="S1018" s="1">
        <f t="shared" si="92"/>
        <v>20662.5</v>
      </c>
      <c r="T1018" s="1">
        <v>0.48</v>
      </c>
      <c r="U1018" s="1">
        <f t="shared" si="93"/>
        <v>9918</v>
      </c>
      <c r="V1018" s="1">
        <f t="shared" si="94"/>
        <v>10744.5</v>
      </c>
      <c r="W1018" s="4">
        <f t="shared" si="95"/>
        <v>0.52</v>
      </c>
      <c r="X1018" s="1" t="s">
        <v>56</v>
      </c>
      <c r="Y1018" s="1" t="s">
        <v>40</v>
      </c>
      <c r="Z1018" s="1" t="s">
        <v>41</v>
      </c>
      <c r="AA1018" s="2">
        <v>45964</v>
      </c>
      <c r="AB1018" s="1">
        <v>4</v>
      </c>
      <c r="AC1018" s="1" t="s">
        <v>42</v>
      </c>
    </row>
    <row r="1019" spans="1:29">
      <c r="A1019" s="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c r="P1019" s="1">
        <f t="shared" si="90"/>
        <v>9510</v>
      </c>
      <c r="Q1019" s="1">
        <v>20</v>
      </c>
      <c r="R1019" s="1">
        <f t="shared" si="91"/>
        <v>1902</v>
      </c>
      <c r="S1019" s="1">
        <f t="shared" si="92"/>
        <v>7608</v>
      </c>
      <c r="T1019" s="1">
        <v>0.52</v>
      </c>
      <c r="U1019" s="1">
        <f t="shared" si="93"/>
        <v>3956.1600000000003</v>
      </c>
      <c r="V1019" s="1">
        <f t="shared" si="94"/>
        <v>3651.8399999999997</v>
      </c>
      <c r="W1019" s="4">
        <f t="shared" si="95"/>
        <v>0.48</v>
      </c>
      <c r="X1019" s="1" t="s">
        <v>92</v>
      </c>
      <c r="Y1019" s="1" t="s">
        <v>81</v>
      </c>
      <c r="Z1019" s="1" t="s">
        <v>41</v>
      </c>
      <c r="AA1019" s="2">
        <v>45965</v>
      </c>
      <c r="AB1019" s="1">
        <v>4</v>
      </c>
      <c r="AC1019" s="1" t="s">
        <v>42</v>
      </c>
    </row>
    <row r="1020" spans="1:29">
      <c r="A1020" s="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c r="P1020" s="1">
        <f t="shared" si="90"/>
        <v>11160</v>
      </c>
      <c r="Q1020" s="1">
        <v>25</v>
      </c>
      <c r="R1020" s="1">
        <f t="shared" si="91"/>
        <v>2790</v>
      </c>
      <c r="S1020" s="1">
        <f t="shared" si="92"/>
        <v>8370</v>
      </c>
      <c r="T1020" s="1">
        <v>0.5</v>
      </c>
      <c r="U1020" s="1">
        <f t="shared" si="93"/>
        <v>4185</v>
      </c>
      <c r="V1020" s="1">
        <f t="shared" si="94"/>
        <v>4185</v>
      </c>
      <c r="W1020" s="4">
        <f t="shared" si="95"/>
        <v>0.5</v>
      </c>
      <c r="X1020" s="1" t="s">
        <v>92</v>
      </c>
      <c r="Y1020" s="1" t="s">
        <v>40</v>
      </c>
      <c r="Z1020" s="1" t="s">
        <v>41</v>
      </c>
      <c r="AA1020" s="2">
        <v>45967</v>
      </c>
      <c r="AB1020" s="1">
        <v>3</v>
      </c>
      <c r="AC1020" s="1" t="s">
        <v>42</v>
      </c>
    </row>
    <row r="1021" spans="1:29">
      <c r="A1021" s="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c r="P1021" s="1">
        <f t="shared" si="90"/>
        <v>9930</v>
      </c>
      <c r="Q1021" s="1">
        <v>20</v>
      </c>
      <c r="R1021" s="1">
        <f t="shared" si="91"/>
        <v>1986</v>
      </c>
      <c r="S1021" s="1">
        <f t="shared" si="92"/>
        <v>7944</v>
      </c>
      <c r="T1021" s="1">
        <v>0.45</v>
      </c>
      <c r="U1021" s="1">
        <f t="shared" si="93"/>
        <v>3574.8</v>
      </c>
      <c r="V1021" s="1">
        <f t="shared" si="94"/>
        <v>4369.2</v>
      </c>
      <c r="W1021" s="4">
        <f t="shared" si="95"/>
        <v>0.54999999999999993</v>
      </c>
      <c r="X1021" s="1" t="s">
        <v>92</v>
      </c>
      <c r="Y1021" s="1" t="s">
        <v>81</v>
      </c>
      <c r="Z1021" s="1" t="s">
        <v>41</v>
      </c>
      <c r="AA1021" s="2">
        <v>45966</v>
      </c>
      <c r="AB1021" s="1">
        <v>4</v>
      </c>
      <c r="AC1021" s="1" t="s">
        <v>42</v>
      </c>
    </row>
    <row r="1022" spans="1:29">
      <c r="A1022" s="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c r="P1022" s="1">
        <f t="shared" si="90"/>
        <v>1120</v>
      </c>
      <c r="Q1022" s="1">
        <v>0</v>
      </c>
      <c r="R1022" s="1">
        <f t="shared" si="91"/>
        <v>0</v>
      </c>
      <c r="S1022" s="1">
        <f t="shared" si="92"/>
        <v>1120</v>
      </c>
      <c r="T1022" s="1">
        <v>0.47</v>
      </c>
      <c r="U1022" s="1">
        <f t="shared" si="93"/>
        <v>526.4</v>
      </c>
      <c r="V1022" s="1">
        <f t="shared" si="94"/>
        <v>593.6</v>
      </c>
      <c r="W1022" s="4">
        <f t="shared" si="95"/>
        <v>0.53</v>
      </c>
      <c r="X1022" s="1" t="s">
        <v>147</v>
      </c>
      <c r="Y1022" s="1" t="s">
        <v>81</v>
      </c>
      <c r="Z1022" s="1" t="s">
        <v>41</v>
      </c>
      <c r="AA1022" s="2">
        <v>45963</v>
      </c>
      <c r="AB1022" s="1">
        <v>5</v>
      </c>
      <c r="AC1022" s="1" t="s">
        <v>42</v>
      </c>
    </row>
    <row r="1023" spans="1:29">
      <c r="A1023" s="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c r="P1023" s="1">
        <f t="shared" si="90"/>
        <v>43000</v>
      </c>
      <c r="Q1023" s="1">
        <v>25</v>
      </c>
      <c r="R1023" s="1">
        <f t="shared" si="91"/>
        <v>10750</v>
      </c>
      <c r="S1023" s="1">
        <f t="shared" si="92"/>
        <v>32250</v>
      </c>
      <c r="T1023" s="1">
        <v>0.52</v>
      </c>
      <c r="U1023" s="1">
        <f t="shared" si="93"/>
        <v>16770</v>
      </c>
      <c r="V1023" s="1">
        <f t="shared" si="94"/>
        <v>15480</v>
      </c>
      <c r="W1023" s="4">
        <f t="shared" si="95"/>
        <v>0.48</v>
      </c>
      <c r="X1023" s="1" t="s">
        <v>65</v>
      </c>
      <c r="Y1023" s="1" t="s">
        <v>81</v>
      </c>
      <c r="Z1023" s="1" t="s">
        <v>51</v>
      </c>
      <c r="AA1023" s="2">
        <v>45962</v>
      </c>
      <c r="AB1023" s="1"/>
      <c r="AC1023" s="1" t="s">
        <v>42</v>
      </c>
    </row>
    <row r="1024" spans="1:29">
      <c r="A1024" s="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c r="P1024" s="1">
        <f t="shared" si="90"/>
        <v>840</v>
      </c>
      <c r="Q1024" s="1">
        <v>10</v>
      </c>
      <c r="R1024" s="1">
        <f t="shared" si="91"/>
        <v>84</v>
      </c>
      <c r="S1024" s="1">
        <f t="shared" si="92"/>
        <v>756</v>
      </c>
      <c r="T1024" s="1">
        <v>0.35</v>
      </c>
      <c r="U1024" s="1">
        <f t="shared" si="93"/>
        <v>264.59999999999997</v>
      </c>
      <c r="V1024" s="1">
        <f t="shared" si="94"/>
        <v>491.40000000000003</v>
      </c>
      <c r="W1024" s="4">
        <f t="shared" si="95"/>
        <v>0.65</v>
      </c>
      <c r="X1024" s="1" t="s">
        <v>39</v>
      </c>
      <c r="Y1024" s="1" t="s">
        <v>72</v>
      </c>
      <c r="Z1024" s="1" t="s">
        <v>120</v>
      </c>
      <c r="AA1024" s="1"/>
      <c r="AB1024" s="1"/>
      <c r="AC1024" s="1" t="s">
        <v>42</v>
      </c>
    </row>
    <row r="1025" spans="1:29">
      <c r="A1025" s="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c r="P1025" s="1">
        <f t="shared" si="90"/>
        <v>21120</v>
      </c>
      <c r="Q1025" s="1">
        <v>25</v>
      </c>
      <c r="R1025" s="1">
        <f t="shared" si="91"/>
        <v>5280</v>
      </c>
      <c r="S1025" s="1">
        <f t="shared" si="92"/>
        <v>15840</v>
      </c>
      <c r="T1025" s="1">
        <v>0.5</v>
      </c>
      <c r="U1025" s="1">
        <f t="shared" si="93"/>
        <v>7920</v>
      </c>
      <c r="V1025" s="1">
        <f t="shared" si="94"/>
        <v>7920</v>
      </c>
      <c r="W1025" s="4">
        <f t="shared" si="95"/>
        <v>0.5</v>
      </c>
      <c r="X1025" s="1" t="s">
        <v>39</v>
      </c>
      <c r="Y1025" s="1" t="s">
        <v>81</v>
      </c>
      <c r="Z1025" s="1" t="s">
        <v>120</v>
      </c>
      <c r="AA1025" s="1"/>
      <c r="AB1025" s="1"/>
      <c r="AC1025" s="1" t="s">
        <v>42</v>
      </c>
    </row>
    <row r="1026" spans="1:29">
      <c r="A1026" s="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c r="P1026" s="1">
        <f t="shared" si="90"/>
        <v>31200</v>
      </c>
      <c r="Q1026" s="1">
        <v>5</v>
      </c>
      <c r="R1026" s="1">
        <f t="shared" si="91"/>
        <v>1560</v>
      </c>
      <c r="S1026" s="1">
        <f t="shared" si="92"/>
        <v>29640</v>
      </c>
      <c r="T1026" s="1">
        <v>0.52</v>
      </c>
      <c r="U1026" s="1">
        <f t="shared" si="93"/>
        <v>15412.800000000001</v>
      </c>
      <c r="V1026" s="1">
        <f t="shared" si="94"/>
        <v>14227.199999999999</v>
      </c>
      <c r="W1026" s="4">
        <f t="shared" si="95"/>
        <v>0.48</v>
      </c>
      <c r="X1026" s="1" t="s">
        <v>39</v>
      </c>
      <c r="Y1026" s="1" t="s">
        <v>57</v>
      </c>
      <c r="Z1026" s="1" t="s">
        <v>51</v>
      </c>
      <c r="AA1026" s="2">
        <v>45968</v>
      </c>
      <c r="AB1026" s="1"/>
      <c r="AC1026" s="1" t="s">
        <v>42</v>
      </c>
    </row>
    <row r="1027" spans="1:29">
      <c r="A1027" s="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c r="P1027" s="1">
        <f t="shared" ref="P1027:P1090" si="96">PRODUCT(N1027,O1027)</f>
        <v>7660</v>
      </c>
      <c r="Q1027" s="1">
        <v>10</v>
      </c>
      <c r="R1027" s="1">
        <f t="shared" ref="R1027:R1090" si="97">P1027*(Q1027/100)</f>
        <v>766</v>
      </c>
      <c r="S1027" s="1">
        <f t="shared" ref="S1027:S1090" si="98">P1027-R1027</f>
        <v>6894</v>
      </c>
      <c r="T1027" s="1">
        <v>0.47</v>
      </c>
      <c r="U1027" s="1">
        <f t="shared" ref="U1027:U1090" si="99">S1027*T1027</f>
        <v>3240.18</v>
      </c>
      <c r="V1027" s="1">
        <f t="shared" ref="V1027:V1090" si="100">S1027-U1027</f>
        <v>3653.82</v>
      </c>
      <c r="W1027" s="4">
        <f t="shared" ref="W1027:W1090" si="101">(V1027/S1027)</f>
        <v>0.53</v>
      </c>
      <c r="X1027" s="1" t="s">
        <v>104</v>
      </c>
      <c r="Y1027" s="1" t="s">
        <v>40</v>
      </c>
      <c r="Z1027" s="1" t="s">
        <v>41</v>
      </c>
      <c r="AA1027" s="2">
        <v>45963</v>
      </c>
      <c r="AB1027" s="1">
        <v>4</v>
      </c>
      <c r="AC1027" s="1" t="s">
        <v>42</v>
      </c>
    </row>
    <row r="1028" spans="1:29">
      <c r="A1028" s="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c r="P1028" s="1">
        <f t="shared" si="96"/>
        <v>17550</v>
      </c>
      <c r="Q1028" s="1">
        <v>0</v>
      </c>
      <c r="R1028" s="1">
        <f t="shared" si="97"/>
        <v>0</v>
      </c>
      <c r="S1028" s="1">
        <f t="shared" si="98"/>
        <v>17550</v>
      </c>
      <c r="T1028" s="1">
        <v>0.47</v>
      </c>
      <c r="U1028" s="1">
        <f t="shared" si="99"/>
        <v>8248.5</v>
      </c>
      <c r="V1028" s="1">
        <f t="shared" si="100"/>
        <v>9301.5</v>
      </c>
      <c r="W1028" s="4">
        <f t="shared" si="101"/>
        <v>0.53</v>
      </c>
      <c r="X1028" s="1" t="s">
        <v>92</v>
      </c>
      <c r="Y1028" s="1" t="s">
        <v>72</v>
      </c>
      <c r="Z1028" s="1" t="s">
        <v>51</v>
      </c>
      <c r="AA1028" s="2">
        <v>45966</v>
      </c>
      <c r="AB1028" s="1"/>
      <c r="AC1028" s="1" t="s">
        <v>42</v>
      </c>
    </row>
    <row r="1029" spans="1:29">
      <c r="A1029" s="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c r="P1029" s="1">
        <f t="shared" si="96"/>
        <v>1380</v>
      </c>
      <c r="Q1029" s="1">
        <v>10</v>
      </c>
      <c r="R1029" s="1">
        <f t="shared" si="97"/>
        <v>138</v>
      </c>
      <c r="S1029" s="1">
        <f t="shared" si="98"/>
        <v>1242</v>
      </c>
      <c r="T1029" s="1">
        <v>0.62</v>
      </c>
      <c r="U1029" s="1">
        <f t="shared" si="99"/>
        <v>770.04</v>
      </c>
      <c r="V1029" s="1">
        <f t="shared" si="100"/>
        <v>471.96000000000004</v>
      </c>
      <c r="W1029" s="4">
        <f t="shared" si="101"/>
        <v>0.38</v>
      </c>
      <c r="X1029" s="1" t="s">
        <v>92</v>
      </c>
      <c r="Y1029" s="1" t="s">
        <v>72</v>
      </c>
      <c r="Z1029" s="1" t="s">
        <v>41</v>
      </c>
      <c r="AA1029" s="2">
        <v>45969</v>
      </c>
      <c r="AB1029" s="1">
        <v>3</v>
      </c>
      <c r="AC1029" s="1" t="s">
        <v>42</v>
      </c>
    </row>
    <row r="1030" spans="1:29">
      <c r="A1030" s="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c r="P1030" s="1">
        <f t="shared" si="96"/>
        <v>2550</v>
      </c>
      <c r="Q1030" s="1">
        <v>25</v>
      </c>
      <c r="R1030" s="1">
        <f t="shared" si="97"/>
        <v>637.5</v>
      </c>
      <c r="S1030" s="1">
        <f t="shared" si="98"/>
        <v>1912.5</v>
      </c>
      <c r="T1030" s="1">
        <v>0.62</v>
      </c>
      <c r="U1030" s="1">
        <f t="shared" si="99"/>
        <v>1185.75</v>
      </c>
      <c r="V1030" s="1">
        <f t="shared" si="100"/>
        <v>726.75</v>
      </c>
      <c r="W1030" s="4">
        <f t="shared" si="101"/>
        <v>0.38</v>
      </c>
      <c r="X1030" s="1" t="s">
        <v>65</v>
      </c>
      <c r="Y1030" s="1" t="s">
        <v>81</v>
      </c>
      <c r="Z1030" s="1" t="s">
        <v>120</v>
      </c>
      <c r="AA1030" s="1"/>
      <c r="AB1030" s="1"/>
      <c r="AC1030" s="1" t="s">
        <v>42</v>
      </c>
    </row>
    <row r="1031" spans="1:29">
      <c r="A1031" s="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c r="P1031" s="1">
        <f t="shared" si="96"/>
        <v>20700</v>
      </c>
      <c r="Q1031" s="1">
        <v>15</v>
      </c>
      <c r="R1031" s="1">
        <f t="shared" si="97"/>
        <v>3105</v>
      </c>
      <c r="S1031" s="1">
        <f t="shared" si="98"/>
        <v>17595</v>
      </c>
      <c r="T1031" s="1">
        <v>0.45</v>
      </c>
      <c r="U1031" s="1">
        <f t="shared" si="99"/>
        <v>7917.75</v>
      </c>
      <c r="V1031" s="1">
        <f t="shared" si="100"/>
        <v>9677.25</v>
      </c>
      <c r="W1031" s="4">
        <f t="shared" si="101"/>
        <v>0.55000000000000004</v>
      </c>
      <c r="X1031" s="1" t="s">
        <v>50</v>
      </c>
      <c r="Y1031" s="1" t="s">
        <v>81</v>
      </c>
      <c r="Z1031" s="1" t="s">
        <v>41</v>
      </c>
      <c r="AA1031" s="2">
        <v>45970</v>
      </c>
      <c r="AB1031" s="1">
        <v>5</v>
      </c>
      <c r="AC1031" s="1" t="s">
        <v>42</v>
      </c>
    </row>
    <row r="1032" spans="1:29">
      <c r="A1032" s="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c r="P1032" s="1">
        <f t="shared" si="96"/>
        <v>12420</v>
      </c>
      <c r="Q1032" s="1">
        <v>0</v>
      </c>
      <c r="R1032" s="1">
        <f t="shared" si="97"/>
        <v>0</v>
      </c>
      <c r="S1032" s="1">
        <f t="shared" si="98"/>
        <v>12420</v>
      </c>
      <c r="T1032" s="1">
        <v>0.45</v>
      </c>
      <c r="U1032" s="1">
        <f t="shared" si="99"/>
        <v>5589</v>
      </c>
      <c r="V1032" s="1">
        <f t="shared" si="100"/>
        <v>6831</v>
      </c>
      <c r="W1032" s="4">
        <f t="shared" si="101"/>
        <v>0.55000000000000004</v>
      </c>
      <c r="X1032" s="1" t="s">
        <v>147</v>
      </c>
      <c r="Y1032" s="1" t="s">
        <v>72</v>
      </c>
      <c r="Z1032" s="1" t="s">
        <v>41</v>
      </c>
      <c r="AA1032" s="2">
        <v>45965</v>
      </c>
      <c r="AB1032" s="1">
        <v>4</v>
      </c>
      <c r="AC1032" s="1" t="s">
        <v>42</v>
      </c>
    </row>
    <row r="1033" spans="1:29">
      <c r="A1033" s="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c r="P1033" s="1">
        <f t="shared" si="96"/>
        <v>15360</v>
      </c>
      <c r="Q1033" s="1">
        <v>10</v>
      </c>
      <c r="R1033" s="1">
        <f t="shared" si="97"/>
        <v>1536</v>
      </c>
      <c r="S1033" s="1">
        <f t="shared" si="98"/>
        <v>13824</v>
      </c>
      <c r="T1033" s="1">
        <v>0.52</v>
      </c>
      <c r="U1033" s="1">
        <f t="shared" si="99"/>
        <v>7188.4800000000005</v>
      </c>
      <c r="V1033" s="1">
        <f t="shared" si="100"/>
        <v>6635.5199999999995</v>
      </c>
      <c r="W1033" s="4">
        <f t="shared" si="101"/>
        <v>0.48</v>
      </c>
      <c r="X1033" s="1" t="s">
        <v>39</v>
      </c>
      <c r="Y1033" s="1" t="s">
        <v>81</v>
      </c>
      <c r="Z1033" s="1" t="s">
        <v>41</v>
      </c>
      <c r="AA1033" s="2">
        <v>45967</v>
      </c>
      <c r="AB1033" s="1">
        <v>5</v>
      </c>
      <c r="AC1033" s="1" t="s">
        <v>42</v>
      </c>
    </row>
    <row r="1034" spans="1:29">
      <c r="A1034" s="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c r="P1034" s="1">
        <f t="shared" si="96"/>
        <v>22500</v>
      </c>
      <c r="Q1034" s="1">
        <v>20</v>
      </c>
      <c r="R1034" s="1">
        <f t="shared" si="97"/>
        <v>4500</v>
      </c>
      <c r="S1034" s="1">
        <f t="shared" si="98"/>
        <v>18000</v>
      </c>
      <c r="T1034" s="1">
        <v>0.5</v>
      </c>
      <c r="U1034" s="1">
        <f t="shared" si="99"/>
        <v>9000</v>
      </c>
      <c r="V1034" s="1">
        <f t="shared" si="100"/>
        <v>9000</v>
      </c>
      <c r="W1034" s="4">
        <f t="shared" si="101"/>
        <v>0.5</v>
      </c>
      <c r="X1034" s="1" t="s">
        <v>39</v>
      </c>
      <c r="Y1034" s="1" t="s">
        <v>40</v>
      </c>
      <c r="Z1034" s="1" t="s">
        <v>41</v>
      </c>
      <c r="AA1034" s="2">
        <v>45971</v>
      </c>
      <c r="AB1034" s="1">
        <v>5</v>
      </c>
      <c r="AC1034" s="1" t="s">
        <v>42</v>
      </c>
    </row>
    <row r="1035" spans="1:29">
      <c r="A1035" s="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c r="P1035" s="1">
        <f t="shared" si="96"/>
        <v>10750</v>
      </c>
      <c r="Q1035" s="1">
        <v>15</v>
      </c>
      <c r="R1035" s="1">
        <f t="shared" si="97"/>
        <v>1612.5</v>
      </c>
      <c r="S1035" s="1">
        <f t="shared" si="98"/>
        <v>9137.5</v>
      </c>
      <c r="T1035" s="1">
        <v>0.5</v>
      </c>
      <c r="U1035" s="1">
        <f t="shared" si="99"/>
        <v>4568.75</v>
      </c>
      <c r="V1035" s="1">
        <f t="shared" si="100"/>
        <v>4568.75</v>
      </c>
      <c r="W1035" s="4">
        <f t="shared" si="101"/>
        <v>0.5</v>
      </c>
      <c r="X1035" s="1" t="s">
        <v>56</v>
      </c>
      <c r="Y1035" s="1" t="s">
        <v>81</v>
      </c>
      <c r="Z1035" s="1" t="s">
        <v>41</v>
      </c>
      <c r="AA1035" s="2">
        <v>45972</v>
      </c>
      <c r="AB1035" s="1">
        <v>5</v>
      </c>
      <c r="AC1035" s="1" t="s">
        <v>42</v>
      </c>
    </row>
    <row r="1036" spans="1:29">
      <c r="A1036" s="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c r="P1036" s="1">
        <f t="shared" si="96"/>
        <v>14520</v>
      </c>
      <c r="Q1036" s="1">
        <v>30</v>
      </c>
      <c r="R1036" s="1">
        <f t="shared" si="97"/>
        <v>4356</v>
      </c>
      <c r="S1036" s="1">
        <f t="shared" si="98"/>
        <v>10164</v>
      </c>
      <c r="T1036" s="1">
        <v>0.45</v>
      </c>
      <c r="U1036" s="1">
        <f t="shared" si="99"/>
        <v>4573.8</v>
      </c>
      <c r="V1036" s="1">
        <f t="shared" si="100"/>
        <v>5590.2</v>
      </c>
      <c r="W1036" s="4">
        <f t="shared" si="101"/>
        <v>0.54999999999999993</v>
      </c>
      <c r="X1036" s="1" t="s">
        <v>56</v>
      </c>
      <c r="Y1036" s="1" t="s">
        <v>81</v>
      </c>
      <c r="Z1036" s="1" t="s">
        <v>41</v>
      </c>
      <c r="AA1036" s="2">
        <v>45969</v>
      </c>
      <c r="AB1036" s="1">
        <v>5</v>
      </c>
      <c r="AC1036" s="1" t="s">
        <v>42</v>
      </c>
    </row>
    <row r="1037" spans="1:29">
      <c r="A1037" s="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c r="P1037" s="1">
        <f t="shared" si="96"/>
        <v>5750</v>
      </c>
      <c r="Q1037" s="1">
        <v>30</v>
      </c>
      <c r="R1037" s="1">
        <f t="shared" si="97"/>
        <v>1725</v>
      </c>
      <c r="S1037" s="1">
        <f t="shared" si="98"/>
        <v>4025</v>
      </c>
      <c r="T1037" s="1">
        <v>0.5</v>
      </c>
      <c r="U1037" s="1">
        <f t="shared" si="99"/>
        <v>2012.5</v>
      </c>
      <c r="V1037" s="1">
        <f t="shared" si="100"/>
        <v>2012.5</v>
      </c>
      <c r="W1037" s="4">
        <f t="shared" si="101"/>
        <v>0.5</v>
      </c>
      <c r="X1037" s="1" t="s">
        <v>65</v>
      </c>
      <c r="Y1037" s="1" t="s">
        <v>81</v>
      </c>
      <c r="Z1037" s="1" t="s">
        <v>51</v>
      </c>
      <c r="AA1037" s="2">
        <v>45968</v>
      </c>
      <c r="AB1037" s="1"/>
      <c r="AC1037" s="1" t="s">
        <v>42</v>
      </c>
    </row>
    <row r="1038" spans="1:29">
      <c r="A1038" s="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c r="P1038" s="1">
        <f t="shared" si="96"/>
        <v>132180</v>
      </c>
      <c r="Q1038" s="1">
        <v>20</v>
      </c>
      <c r="R1038" s="1">
        <f t="shared" si="97"/>
        <v>26436</v>
      </c>
      <c r="S1038" s="1">
        <f t="shared" si="98"/>
        <v>105744</v>
      </c>
      <c r="T1038" s="1">
        <v>0.57999999999999996</v>
      </c>
      <c r="U1038" s="1">
        <f t="shared" si="99"/>
        <v>61331.519999999997</v>
      </c>
      <c r="V1038" s="1">
        <f t="shared" si="100"/>
        <v>44412.480000000003</v>
      </c>
      <c r="W1038" s="4">
        <f t="shared" si="101"/>
        <v>0.42000000000000004</v>
      </c>
      <c r="X1038" s="1" t="s">
        <v>39</v>
      </c>
      <c r="Y1038" s="1" t="s">
        <v>57</v>
      </c>
      <c r="Z1038" s="1" t="s">
        <v>120</v>
      </c>
      <c r="AA1038" s="1"/>
      <c r="AB1038" s="1"/>
      <c r="AC1038" s="1" t="s">
        <v>42</v>
      </c>
    </row>
    <row r="1039" spans="1:29">
      <c r="A1039" s="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c r="P1039" s="1">
        <f t="shared" si="96"/>
        <v>3700</v>
      </c>
      <c r="Q1039" s="1">
        <v>15</v>
      </c>
      <c r="R1039" s="1">
        <f t="shared" si="97"/>
        <v>555</v>
      </c>
      <c r="S1039" s="1">
        <f t="shared" si="98"/>
        <v>3145</v>
      </c>
      <c r="T1039" s="1">
        <v>0.62</v>
      </c>
      <c r="U1039" s="1">
        <f t="shared" si="99"/>
        <v>1949.9</v>
      </c>
      <c r="V1039" s="1">
        <f t="shared" si="100"/>
        <v>1195.0999999999999</v>
      </c>
      <c r="W1039" s="4">
        <f t="shared" si="101"/>
        <v>0.37999999999999995</v>
      </c>
      <c r="X1039" s="1" t="s">
        <v>56</v>
      </c>
      <c r="Y1039" s="1" t="s">
        <v>40</v>
      </c>
      <c r="Z1039" s="1" t="s">
        <v>41</v>
      </c>
      <c r="AA1039" s="2">
        <v>45969</v>
      </c>
      <c r="AB1039" s="1">
        <v>4</v>
      </c>
      <c r="AC1039" s="1" t="s">
        <v>42</v>
      </c>
    </row>
    <row r="1040" spans="1:29">
      <c r="A1040" s="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c r="P1040" s="1">
        <f t="shared" si="96"/>
        <v>10020</v>
      </c>
      <c r="Q1040" s="1">
        <v>10</v>
      </c>
      <c r="R1040" s="1">
        <f t="shared" si="97"/>
        <v>1002</v>
      </c>
      <c r="S1040" s="1">
        <f t="shared" si="98"/>
        <v>9018</v>
      </c>
      <c r="T1040" s="1">
        <v>0.47</v>
      </c>
      <c r="U1040" s="1">
        <f t="shared" si="99"/>
        <v>4238.46</v>
      </c>
      <c r="V1040" s="1">
        <f t="shared" si="100"/>
        <v>4779.54</v>
      </c>
      <c r="W1040" s="4">
        <f t="shared" si="101"/>
        <v>0.53</v>
      </c>
      <c r="X1040" s="1" t="s">
        <v>147</v>
      </c>
      <c r="Y1040" s="1" t="s">
        <v>81</v>
      </c>
      <c r="Z1040" s="1" t="s">
        <v>41</v>
      </c>
      <c r="AA1040" s="2">
        <v>45970</v>
      </c>
      <c r="AB1040" s="1">
        <v>5</v>
      </c>
      <c r="AC1040" s="1" t="s">
        <v>42</v>
      </c>
    </row>
    <row r="1041" spans="1:29">
      <c r="A1041" s="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c r="P1041" s="1">
        <f t="shared" si="96"/>
        <v>9300</v>
      </c>
      <c r="Q1041" s="1">
        <v>0</v>
      </c>
      <c r="R1041" s="1">
        <f t="shared" si="97"/>
        <v>0</v>
      </c>
      <c r="S1041" s="1">
        <f t="shared" si="98"/>
        <v>9300</v>
      </c>
      <c r="T1041" s="1">
        <v>0.5</v>
      </c>
      <c r="U1041" s="1">
        <f t="shared" si="99"/>
        <v>4650</v>
      </c>
      <c r="V1041" s="1">
        <f t="shared" si="100"/>
        <v>4650</v>
      </c>
      <c r="W1041" s="4">
        <f t="shared" si="101"/>
        <v>0.5</v>
      </c>
      <c r="X1041" s="1" t="s">
        <v>65</v>
      </c>
      <c r="Y1041" s="1" t="s">
        <v>57</v>
      </c>
      <c r="Z1041" s="1" t="s">
        <v>41</v>
      </c>
      <c r="AA1041" s="2">
        <v>45972</v>
      </c>
      <c r="AB1041" s="1">
        <v>5</v>
      </c>
      <c r="AC1041" s="1" t="s">
        <v>42</v>
      </c>
    </row>
    <row r="1042" spans="1:29">
      <c r="A1042" s="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c r="P1042" s="1">
        <f t="shared" si="96"/>
        <v>2020</v>
      </c>
      <c r="Q1042" s="1">
        <v>5</v>
      </c>
      <c r="R1042" s="1">
        <f t="shared" si="97"/>
        <v>101</v>
      </c>
      <c r="S1042" s="1">
        <f t="shared" si="98"/>
        <v>1919</v>
      </c>
      <c r="T1042" s="1">
        <v>0.35</v>
      </c>
      <c r="U1042" s="1">
        <f t="shared" si="99"/>
        <v>671.65</v>
      </c>
      <c r="V1042" s="1">
        <f t="shared" si="100"/>
        <v>1247.3499999999999</v>
      </c>
      <c r="W1042" s="4">
        <f t="shared" si="101"/>
        <v>0.64999999999999991</v>
      </c>
      <c r="X1042" s="1" t="s">
        <v>56</v>
      </c>
      <c r="Y1042" s="1" t="s">
        <v>57</v>
      </c>
      <c r="Z1042" s="1" t="s">
        <v>41</v>
      </c>
      <c r="AA1042" s="2">
        <v>45973</v>
      </c>
      <c r="AB1042" s="1">
        <v>4</v>
      </c>
      <c r="AC1042" s="1" t="s">
        <v>42</v>
      </c>
    </row>
    <row r="1043" spans="1:29">
      <c r="A1043" s="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c r="P1043" s="1">
        <f t="shared" si="96"/>
        <v>1280</v>
      </c>
      <c r="Q1043" s="1">
        <v>25</v>
      </c>
      <c r="R1043" s="1">
        <f t="shared" si="97"/>
        <v>320</v>
      </c>
      <c r="S1043" s="1">
        <f t="shared" si="98"/>
        <v>960</v>
      </c>
      <c r="T1043" s="1">
        <v>0.62</v>
      </c>
      <c r="U1043" s="1">
        <f t="shared" si="99"/>
        <v>595.20000000000005</v>
      </c>
      <c r="V1043" s="1">
        <f t="shared" si="100"/>
        <v>364.79999999999995</v>
      </c>
      <c r="W1043" s="4">
        <f t="shared" si="101"/>
        <v>0.37999999999999995</v>
      </c>
      <c r="X1043" s="1" t="s">
        <v>65</v>
      </c>
      <c r="Y1043" s="1" t="s">
        <v>81</v>
      </c>
      <c r="Z1043" s="1" t="s">
        <v>120</v>
      </c>
      <c r="AA1043" s="1"/>
      <c r="AB1043" s="1"/>
      <c r="AC1043" s="1" t="s">
        <v>42</v>
      </c>
    </row>
    <row r="1044" spans="1:29">
      <c r="A1044" s="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c r="P1044" s="1">
        <f t="shared" si="96"/>
        <v>15080</v>
      </c>
      <c r="Q1044" s="1">
        <v>10</v>
      </c>
      <c r="R1044" s="1">
        <f t="shared" si="97"/>
        <v>1508</v>
      </c>
      <c r="S1044" s="1">
        <f t="shared" si="98"/>
        <v>13572</v>
      </c>
      <c r="T1044" s="1">
        <v>0.5</v>
      </c>
      <c r="U1044" s="1">
        <f t="shared" si="99"/>
        <v>6786</v>
      </c>
      <c r="V1044" s="1">
        <f t="shared" si="100"/>
        <v>6786</v>
      </c>
      <c r="W1044" s="4">
        <f t="shared" si="101"/>
        <v>0.5</v>
      </c>
      <c r="X1044" s="1" t="s">
        <v>104</v>
      </c>
      <c r="Y1044" s="1" t="s">
        <v>57</v>
      </c>
      <c r="Z1044" s="1" t="s">
        <v>22</v>
      </c>
      <c r="AA1044" s="1"/>
      <c r="AB1044" s="1"/>
      <c r="AC1044" s="1" t="s">
        <v>93</v>
      </c>
    </row>
    <row r="1045" spans="1:29">
      <c r="A1045" s="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c r="P1045" s="1">
        <f t="shared" si="96"/>
        <v>1600</v>
      </c>
      <c r="Q1045" s="1">
        <v>20</v>
      </c>
      <c r="R1045" s="1">
        <f t="shared" si="97"/>
        <v>320</v>
      </c>
      <c r="S1045" s="1">
        <f t="shared" si="98"/>
        <v>1280</v>
      </c>
      <c r="T1045" s="1">
        <v>0.62</v>
      </c>
      <c r="U1045" s="1">
        <f t="shared" si="99"/>
        <v>793.6</v>
      </c>
      <c r="V1045" s="1">
        <f t="shared" si="100"/>
        <v>486.4</v>
      </c>
      <c r="W1045" s="4">
        <f t="shared" si="101"/>
        <v>0.38</v>
      </c>
      <c r="X1045" s="1" t="s">
        <v>147</v>
      </c>
      <c r="Y1045" s="1" t="s">
        <v>72</v>
      </c>
      <c r="Z1045" s="1" t="s">
        <v>22</v>
      </c>
      <c r="AA1045" s="1"/>
      <c r="AB1045" s="1"/>
      <c r="AC1045" s="1" t="s">
        <v>93</v>
      </c>
    </row>
    <row r="1046" spans="1:29">
      <c r="A1046" s="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c r="P1046" s="1">
        <f t="shared" si="96"/>
        <v>22500</v>
      </c>
      <c r="Q1046" s="1">
        <v>30</v>
      </c>
      <c r="R1046" s="1">
        <f t="shared" si="97"/>
        <v>6750</v>
      </c>
      <c r="S1046" s="1">
        <f t="shared" si="98"/>
        <v>15750</v>
      </c>
      <c r="T1046" s="1">
        <v>0.45</v>
      </c>
      <c r="U1046" s="1">
        <f t="shared" si="99"/>
        <v>7087.5</v>
      </c>
      <c r="V1046" s="1">
        <f t="shared" si="100"/>
        <v>8662.5</v>
      </c>
      <c r="W1046" s="4">
        <f t="shared" si="101"/>
        <v>0.55000000000000004</v>
      </c>
      <c r="X1046" s="1" t="s">
        <v>65</v>
      </c>
      <c r="Y1046" s="1" t="s">
        <v>72</v>
      </c>
      <c r="Z1046" s="1" t="s">
        <v>51</v>
      </c>
      <c r="AA1046" s="2">
        <v>45971</v>
      </c>
      <c r="AB1046" s="1"/>
      <c r="AC1046" s="1" t="s">
        <v>42</v>
      </c>
    </row>
    <row r="1047" spans="1:29">
      <c r="A1047" s="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c r="P1047" s="1">
        <f t="shared" si="96"/>
        <v>4820</v>
      </c>
      <c r="Q1047" s="1">
        <v>0</v>
      </c>
      <c r="R1047" s="1">
        <f t="shared" si="97"/>
        <v>0</v>
      </c>
      <c r="S1047" s="1">
        <f t="shared" si="98"/>
        <v>4820</v>
      </c>
      <c r="T1047" s="1">
        <v>0.5</v>
      </c>
      <c r="U1047" s="1">
        <f t="shared" si="99"/>
        <v>2410</v>
      </c>
      <c r="V1047" s="1">
        <f t="shared" si="100"/>
        <v>2410</v>
      </c>
      <c r="W1047" s="4">
        <f t="shared" si="101"/>
        <v>0.5</v>
      </c>
      <c r="X1047" s="1" t="s">
        <v>56</v>
      </c>
      <c r="Y1047" s="1" t="s">
        <v>81</v>
      </c>
      <c r="Z1047" s="1" t="s">
        <v>41</v>
      </c>
      <c r="AA1047" s="2">
        <v>45974</v>
      </c>
      <c r="AB1047" s="1">
        <v>4</v>
      </c>
      <c r="AC1047" s="1" t="s">
        <v>42</v>
      </c>
    </row>
    <row r="1048" spans="1:29">
      <c r="A1048" s="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c r="P1048" s="1">
        <f t="shared" si="96"/>
        <v>11610</v>
      </c>
      <c r="Q1048" s="1">
        <v>0</v>
      </c>
      <c r="R1048" s="1">
        <f t="shared" si="97"/>
        <v>0</v>
      </c>
      <c r="S1048" s="1">
        <f t="shared" si="98"/>
        <v>11610</v>
      </c>
      <c r="T1048" s="1">
        <v>0.47</v>
      </c>
      <c r="U1048" s="1">
        <f t="shared" si="99"/>
        <v>5456.7</v>
      </c>
      <c r="V1048" s="1">
        <f t="shared" si="100"/>
        <v>6153.3</v>
      </c>
      <c r="W1048" s="4">
        <f t="shared" si="101"/>
        <v>0.53</v>
      </c>
      <c r="X1048" s="1" t="s">
        <v>104</v>
      </c>
      <c r="Y1048" s="1" t="s">
        <v>81</v>
      </c>
      <c r="Z1048" s="1" t="s">
        <v>41</v>
      </c>
      <c r="AA1048" s="2">
        <v>45971</v>
      </c>
      <c r="AB1048" s="1">
        <v>5</v>
      </c>
      <c r="AC1048" s="1" t="s">
        <v>42</v>
      </c>
    </row>
    <row r="1049" spans="1:29">
      <c r="A1049" s="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c r="P1049" s="1">
        <f t="shared" si="96"/>
        <v>200050</v>
      </c>
      <c r="Q1049" s="1">
        <v>20</v>
      </c>
      <c r="R1049" s="1">
        <f t="shared" si="97"/>
        <v>40010</v>
      </c>
      <c r="S1049" s="1">
        <f t="shared" si="98"/>
        <v>160040</v>
      </c>
      <c r="T1049" s="1">
        <v>0.57999999999999996</v>
      </c>
      <c r="U1049" s="1">
        <f t="shared" si="99"/>
        <v>92823.2</v>
      </c>
      <c r="V1049" s="1">
        <f t="shared" si="100"/>
        <v>67216.800000000003</v>
      </c>
      <c r="W1049" s="4">
        <f t="shared" si="101"/>
        <v>0.42000000000000004</v>
      </c>
      <c r="X1049" s="1" t="s">
        <v>92</v>
      </c>
      <c r="Y1049" s="1" t="s">
        <v>72</v>
      </c>
      <c r="Z1049" s="1" t="s">
        <v>120</v>
      </c>
      <c r="AA1049" s="1"/>
      <c r="AB1049" s="1"/>
      <c r="AC1049" s="1" t="s">
        <v>42</v>
      </c>
    </row>
    <row r="1050" spans="1:29">
      <c r="A1050" s="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c r="P1050" s="1">
        <f t="shared" si="96"/>
        <v>510</v>
      </c>
      <c r="Q1050" s="1">
        <v>0</v>
      </c>
      <c r="R1050" s="1">
        <f t="shared" si="97"/>
        <v>0</v>
      </c>
      <c r="S1050" s="1">
        <f t="shared" si="98"/>
        <v>510</v>
      </c>
      <c r="T1050" s="1">
        <v>0.62</v>
      </c>
      <c r="U1050" s="1">
        <f t="shared" si="99"/>
        <v>316.2</v>
      </c>
      <c r="V1050" s="1">
        <f t="shared" si="100"/>
        <v>193.8</v>
      </c>
      <c r="W1050" s="4">
        <f t="shared" si="101"/>
        <v>0.38</v>
      </c>
      <c r="X1050" s="1" t="s">
        <v>92</v>
      </c>
      <c r="Y1050" s="1" t="s">
        <v>57</v>
      </c>
      <c r="Z1050" s="1" t="s">
        <v>120</v>
      </c>
      <c r="AA1050" s="1"/>
      <c r="AB1050" s="1"/>
      <c r="AC1050" s="1" t="s">
        <v>42</v>
      </c>
    </row>
    <row r="1051" spans="1:29">
      <c r="A1051" s="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c r="P1051" s="1">
        <f t="shared" si="96"/>
        <v>11160</v>
      </c>
      <c r="Q1051" s="1">
        <v>0</v>
      </c>
      <c r="R1051" s="1">
        <f t="shared" si="97"/>
        <v>0</v>
      </c>
      <c r="S1051" s="1">
        <f t="shared" si="98"/>
        <v>11160</v>
      </c>
      <c r="T1051" s="1">
        <v>0.48</v>
      </c>
      <c r="U1051" s="1">
        <f t="shared" si="99"/>
        <v>5356.8</v>
      </c>
      <c r="V1051" s="1">
        <f t="shared" si="100"/>
        <v>5803.2</v>
      </c>
      <c r="W1051" s="4">
        <f t="shared" si="101"/>
        <v>0.52</v>
      </c>
      <c r="X1051" s="1" t="s">
        <v>50</v>
      </c>
      <c r="Y1051" s="1" t="s">
        <v>40</v>
      </c>
      <c r="Z1051" s="1" t="s">
        <v>22</v>
      </c>
      <c r="AA1051" s="1"/>
      <c r="AB1051" s="1"/>
      <c r="AC1051" s="1" t="s">
        <v>93</v>
      </c>
    </row>
    <row r="1052" spans="1:29">
      <c r="A1052" s="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c r="P1052" s="1">
        <f t="shared" si="96"/>
        <v>21720</v>
      </c>
      <c r="Q1052" s="1">
        <v>15</v>
      </c>
      <c r="R1052" s="1">
        <f t="shared" si="97"/>
        <v>3258</v>
      </c>
      <c r="S1052" s="1">
        <f t="shared" si="98"/>
        <v>18462</v>
      </c>
      <c r="T1052" s="1">
        <v>0.48</v>
      </c>
      <c r="U1052" s="1">
        <f t="shared" si="99"/>
        <v>8861.76</v>
      </c>
      <c r="V1052" s="1">
        <f t="shared" si="100"/>
        <v>9600.24</v>
      </c>
      <c r="W1052" s="4">
        <f t="shared" si="101"/>
        <v>0.52</v>
      </c>
      <c r="X1052" s="1" t="s">
        <v>147</v>
      </c>
      <c r="Y1052" s="1" t="s">
        <v>81</v>
      </c>
      <c r="Z1052" s="1" t="s">
        <v>66</v>
      </c>
      <c r="AA1052" s="1"/>
      <c r="AB1052" s="1"/>
      <c r="AC1052" s="1" t="s">
        <v>42</v>
      </c>
    </row>
    <row r="1053" spans="1:29">
      <c r="A1053" s="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c r="P1053" s="1">
        <f t="shared" si="96"/>
        <v>7740</v>
      </c>
      <c r="Q1053" s="1">
        <v>20</v>
      </c>
      <c r="R1053" s="1">
        <f t="shared" si="97"/>
        <v>1548</v>
      </c>
      <c r="S1053" s="1">
        <f t="shared" si="98"/>
        <v>6192</v>
      </c>
      <c r="T1053" s="1">
        <v>0.5</v>
      </c>
      <c r="U1053" s="1">
        <f t="shared" si="99"/>
        <v>3096</v>
      </c>
      <c r="V1053" s="1">
        <f t="shared" si="100"/>
        <v>3096</v>
      </c>
      <c r="W1053" s="4">
        <f t="shared" si="101"/>
        <v>0.5</v>
      </c>
      <c r="X1053" s="1" t="s">
        <v>104</v>
      </c>
      <c r="Y1053" s="1" t="s">
        <v>40</v>
      </c>
      <c r="Z1053" s="1" t="s">
        <v>41</v>
      </c>
      <c r="AA1053" s="2">
        <v>45979</v>
      </c>
      <c r="AB1053" s="1">
        <v>4</v>
      </c>
      <c r="AC1053" s="1" t="s">
        <v>42</v>
      </c>
    </row>
    <row r="1054" spans="1:29">
      <c r="A1054" s="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c r="P1054" s="1">
        <f t="shared" si="96"/>
        <v>2640</v>
      </c>
      <c r="Q1054" s="1">
        <v>0</v>
      </c>
      <c r="R1054" s="1">
        <f t="shared" si="97"/>
        <v>0</v>
      </c>
      <c r="S1054" s="1">
        <f t="shared" si="98"/>
        <v>2640</v>
      </c>
      <c r="T1054" s="1">
        <v>0.35</v>
      </c>
      <c r="U1054" s="1">
        <f t="shared" si="99"/>
        <v>923.99999999999989</v>
      </c>
      <c r="V1054" s="1">
        <f t="shared" si="100"/>
        <v>1716</v>
      </c>
      <c r="W1054" s="4">
        <f t="shared" si="101"/>
        <v>0.65</v>
      </c>
      <c r="X1054" s="1" t="s">
        <v>50</v>
      </c>
      <c r="Y1054" s="1" t="s">
        <v>40</v>
      </c>
      <c r="Z1054" s="1" t="s">
        <v>41</v>
      </c>
      <c r="AA1054" s="2">
        <v>45977</v>
      </c>
      <c r="AB1054" s="1">
        <v>4</v>
      </c>
      <c r="AC1054" s="1" t="s">
        <v>42</v>
      </c>
    </row>
    <row r="1055" spans="1:29">
      <c r="A1055" s="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c r="P1055" s="1">
        <f t="shared" si="96"/>
        <v>21400</v>
      </c>
      <c r="Q1055" s="1">
        <v>20</v>
      </c>
      <c r="R1055" s="1">
        <f t="shared" si="97"/>
        <v>4280</v>
      </c>
      <c r="S1055" s="1">
        <f t="shared" si="98"/>
        <v>17120</v>
      </c>
      <c r="T1055" s="1">
        <v>0.52</v>
      </c>
      <c r="U1055" s="1">
        <f t="shared" si="99"/>
        <v>8902.4</v>
      </c>
      <c r="V1055" s="1">
        <f t="shared" si="100"/>
        <v>8217.6</v>
      </c>
      <c r="W1055" s="4">
        <f t="shared" si="101"/>
        <v>0.48000000000000004</v>
      </c>
      <c r="X1055" s="1" t="s">
        <v>65</v>
      </c>
      <c r="Y1055" s="1" t="s">
        <v>81</v>
      </c>
      <c r="Z1055" s="1" t="s">
        <v>41</v>
      </c>
      <c r="AA1055" s="2">
        <v>45973</v>
      </c>
      <c r="AB1055" s="1">
        <v>4</v>
      </c>
      <c r="AC1055" s="1" t="s">
        <v>42</v>
      </c>
    </row>
    <row r="1056" spans="1:29">
      <c r="A1056" s="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c r="P1056" s="1">
        <f t="shared" si="96"/>
        <v>1000</v>
      </c>
      <c r="Q1056" s="1">
        <v>0</v>
      </c>
      <c r="R1056" s="1">
        <f t="shared" si="97"/>
        <v>0</v>
      </c>
      <c r="S1056" s="1">
        <f t="shared" si="98"/>
        <v>1000</v>
      </c>
      <c r="T1056" s="1">
        <v>0.62</v>
      </c>
      <c r="U1056" s="1">
        <f t="shared" si="99"/>
        <v>620</v>
      </c>
      <c r="V1056" s="1">
        <f t="shared" si="100"/>
        <v>380</v>
      </c>
      <c r="W1056" s="4">
        <f t="shared" si="101"/>
        <v>0.38</v>
      </c>
      <c r="X1056" s="1" t="s">
        <v>56</v>
      </c>
      <c r="Y1056" s="1" t="s">
        <v>81</v>
      </c>
      <c r="Z1056" s="1" t="s">
        <v>41</v>
      </c>
      <c r="AA1056" s="2">
        <v>45975</v>
      </c>
      <c r="AB1056" s="1">
        <v>5</v>
      </c>
      <c r="AC1056" s="1" t="s">
        <v>42</v>
      </c>
    </row>
    <row r="1057" spans="1:29">
      <c r="A1057" s="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c r="P1057" s="1">
        <f t="shared" si="96"/>
        <v>13460</v>
      </c>
      <c r="Q1057" s="1">
        <v>0</v>
      </c>
      <c r="R1057" s="1">
        <f t="shared" si="97"/>
        <v>0</v>
      </c>
      <c r="S1057" s="1">
        <f t="shared" si="98"/>
        <v>13460</v>
      </c>
      <c r="T1057" s="1">
        <v>0.48</v>
      </c>
      <c r="U1057" s="1">
        <f t="shared" si="99"/>
        <v>6460.8</v>
      </c>
      <c r="V1057" s="1">
        <f t="shared" si="100"/>
        <v>6999.2</v>
      </c>
      <c r="W1057" s="4">
        <f t="shared" si="101"/>
        <v>0.52</v>
      </c>
      <c r="X1057" s="1" t="s">
        <v>65</v>
      </c>
      <c r="Y1057" s="1" t="s">
        <v>57</v>
      </c>
      <c r="Z1057" s="1" t="s">
        <v>41</v>
      </c>
      <c r="AA1057" s="2">
        <v>45977</v>
      </c>
      <c r="AB1057" s="1">
        <v>5</v>
      </c>
      <c r="AC1057" s="1" t="s">
        <v>42</v>
      </c>
    </row>
    <row r="1058" spans="1:29">
      <c r="A1058" s="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c r="P1058" s="1">
        <f t="shared" si="96"/>
        <v>5480</v>
      </c>
      <c r="Q1058" s="1">
        <v>30</v>
      </c>
      <c r="R1058" s="1">
        <f t="shared" si="97"/>
        <v>1644</v>
      </c>
      <c r="S1058" s="1">
        <f t="shared" si="98"/>
        <v>3836</v>
      </c>
      <c r="T1058" s="1">
        <v>0.45</v>
      </c>
      <c r="U1058" s="1">
        <f t="shared" si="99"/>
        <v>1726.2</v>
      </c>
      <c r="V1058" s="1">
        <f t="shared" si="100"/>
        <v>2109.8000000000002</v>
      </c>
      <c r="W1058" s="4">
        <f t="shared" si="101"/>
        <v>0.55000000000000004</v>
      </c>
      <c r="X1058" s="1" t="s">
        <v>92</v>
      </c>
      <c r="Y1058" s="1" t="s">
        <v>57</v>
      </c>
      <c r="Z1058" s="1" t="s">
        <v>41</v>
      </c>
      <c r="AA1058" s="2">
        <v>45979</v>
      </c>
      <c r="AB1058" s="1">
        <v>4</v>
      </c>
      <c r="AC1058" s="1" t="s">
        <v>42</v>
      </c>
    </row>
    <row r="1059" spans="1:29">
      <c r="A1059" s="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c r="P1059" s="1">
        <f t="shared" si="96"/>
        <v>11550</v>
      </c>
      <c r="Q1059" s="1">
        <v>25</v>
      </c>
      <c r="R1059" s="1">
        <f t="shared" si="97"/>
        <v>2887.5</v>
      </c>
      <c r="S1059" s="1">
        <f t="shared" si="98"/>
        <v>8662.5</v>
      </c>
      <c r="T1059" s="1">
        <v>0.45</v>
      </c>
      <c r="U1059" s="1">
        <f t="shared" si="99"/>
        <v>3898.125</v>
      </c>
      <c r="V1059" s="1">
        <f t="shared" si="100"/>
        <v>4764.375</v>
      </c>
      <c r="W1059" s="4">
        <f t="shared" si="101"/>
        <v>0.55000000000000004</v>
      </c>
      <c r="X1059" s="1" t="s">
        <v>92</v>
      </c>
      <c r="Y1059" s="1" t="s">
        <v>40</v>
      </c>
      <c r="Z1059" s="1" t="s">
        <v>66</v>
      </c>
      <c r="AA1059" s="1"/>
      <c r="AB1059" s="1"/>
      <c r="AC1059" s="1" t="s">
        <v>42</v>
      </c>
    </row>
    <row r="1060" spans="1:29">
      <c r="A1060" s="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c r="P1060" s="1">
        <f t="shared" si="96"/>
        <v>36180</v>
      </c>
      <c r="Q1060" s="1">
        <v>30</v>
      </c>
      <c r="R1060" s="1">
        <f t="shared" si="97"/>
        <v>10854</v>
      </c>
      <c r="S1060" s="1">
        <f t="shared" si="98"/>
        <v>25326</v>
      </c>
      <c r="T1060" s="1">
        <v>0.52</v>
      </c>
      <c r="U1060" s="1">
        <f t="shared" si="99"/>
        <v>13169.52</v>
      </c>
      <c r="V1060" s="1">
        <f t="shared" si="100"/>
        <v>12156.48</v>
      </c>
      <c r="W1060" s="4">
        <f t="shared" si="101"/>
        <v>0.48</v>
      </c>
      <c r="X1060" s="1" t="s">
        <v>104</v>
      </c>
      <c r="Y1060" s="1" t="s">
        <v>81</v>
      </c>
      <c r="Z1060" s="1" t="s">
        <v>41</v>
      </c>
      <c r="AA1060" s="2">
        <v>45980</v>
      </c>
      <c r="AB1060" s="1">
        <v>4</v>
      </c>
      <c r="AC1060" s="1" t="s">
        <v>42</v>
      </c>
    </row>
    <row r="1061" spans="1:29">
      <c r="A1061" s="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c r="P1061" s="1">
        <f t="shared" si="96"/>
        <v>8720</v>
      </c>
      <c r="Q1061" s="1">
        <v>20</v>
      </c>
      <c r="R1061" s="1">
        <f t="shared" si="97"/>
        <v>1744</v>
      </c>
      <c r="S1061" s="1">
        <f t="shared" si="98"/>
        <v>6976</v>
      </c>
      <c r="T1061" s="1">
        <v>0.45</v>
      </c>
      <c r="U1061" s="1">
        <f t="shared" si="99"/>
        <v>3139.2000000000003</v>
      </c>
      <c r="V1061" s="1">
        <f t="shared" si="100"/>
        <v>3836.7999999999997</v>
      </c>
      <c r="W1061" s="4">
        <f t="shared" si="101"/>
        <v>0.54999999999999993</v>
      </c>
      <c r="X1061" s="1" t="s">
        <v>56</v>
      </c>
      <c r="Y1061" s="1" t="s">
        <v>81</v>
      </c>
      <c r="Z1061" s="1" t="s">
        <v>41</v>
      </c>
      <c r="AA1061" s="2">
        <v>45977</v>
      </c>
      <c r="AB1061" s="1">
        <v>3</v>
      </c>
      <c r="AC1061" s="1" t="s">
        <v>42</v>
      </c>
    </row>
    <row r="1062" spans="1:29">
      <c r="A1062" s="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c r="P1062" s="1">
        <f t="shared" si="96"/>
        <v>210</v>
      </c>
      <c r="Q1062" s="1">
        <v>5</v>
      </c>
      <c r="R1062" s="1">
        <f t="shared" si="97"/>
        <v>10.5</v>
      </c>
      <c r="S1062" s="1">
        <f t="shared" si="98"/>
        <v>199.5</v>
      </c>
      <c r="T1062" s="1">
        <v>0.62</v>
      </c>
      <c r="U1062" s="1">
        <f t="shared" si="99"/>
        <v>123.69</v>
      </c>
      <c r="V1062" s="1">
        <f t="shared" si="100"/>
        <v>75.81</v>
      </c>
      <c r="W1062" s="4">
        <f t="shared" si="101"/>
        <v>0.38</v>
      </c>
      <c r="X1062" s="1" t="s">
        <v>50</v>
      </c>
      <c r="Y1062" s="1" t="s">
        <v>72</v>
      </c>
      <c r="Z1062" s="1" t="s">
        <v>41</v>
      </c>
      <c r="AA1062" s="2">
        <v>45977</v>
      </c>
      <c r="AB1062" s="1">
        <v>5</v>
      </c>
      <c r="AC1062" s="1" t="s">
        <v>42</v>
      </c>
    </row>
    <row r="1063" spans="1:29">
      <c r="A1063" s="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c r="P1063" s="1">
        <f t="shared" si="96"/>
        <v>390</v>
      </c>
      <c r="Q1063" s="1">
        <v>30</v>
      </c>
      <c r="R1063" s="1">
        <f t="shared" si="97"/>
        <v>117</v>
      </c>
      <c r="S1063" s="1">
        <f t="shared" si="98"/>
        <v>273</v>
      </c>
      <c r="T1063" s="1">
        <v>0.35</v>
      </c>
      <c r="U1063" s="1">
        <f t="shared" si="99"/>
        <v>95.55</v>
      </c>
      <c r="V1063" s="1">
        <f t="shared" si="100"/>
        <v>177.45</v>
      </c>
      <c r="W1063" s="4">
        <f t="shared" si="101"/>
        <v>0.64999999999999991</v>
      </c>
      <c r="X1063" s="1" t="s">
        <v>92</v>
      </c>
      <c r="Y1063" s="1" t="s">
        <v>40</v>
      </c>
      <c r="Z1063" s="1" t="s">
        <v>120</v>
      </c>
      <c r="AA1063" s="1"/>
      <c r="AB1063" s="1"/>
      <c r="AC1063" s="1" t="s">
        <v>42</v>
      </c>
    </row>
    <row r="1064" spans="1:29">
      <c r="A1064" s="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c r="P1064" s="1">
        <f t="shared" si="96"/>
        <v>2800</v>
      </c>
      <c r="Q1064" s="1">
        <v>0</v>
      </c>
      <c r="R1064" s="1">
        <f t="shared" si="97"/>
        <v>0</v>
      </c>
      <c r="S1064" s="1">
        <f t="shared" si="98"/>
        <v>2800</v>
      </c>
      <c r="T1064" s="1">
        <v>0.62</v>
      </c>
      <c r="U1064" s="1">
        <f t="shared" si="99"/>
        <v>1736</v>
      </c>
      <c r="V1064" s="1">
        <f t="shared" si="100"/>
        <v>1064</v>
      </c>
      <c r="W1064" s="4">
        <f t="shared" si="101"/>
        <v>0.38</v>
      </c>
      <c r="X1064" s="1" t="s">
        <v>65</v>
      </c>
      <c r="Y1064" s="1" t="s">
        <v>81</v>
      </c>
      <c r="Z1064" s="1" t="s">
        <v>41</v>
      </c>
      <c r="AA1064" s="2">
        <v>45975</v>
      </c>
      <c r="AB1064" s="1">
        <v>5</v>
      </c>
      <c r="AC1064" s="1" t="s">
        <v>42</v>
      </c>
    </row>
    <row r="1065" spans="1:29">
      <c r="A1065" s="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c r="P1065" s="1">
        <f t="shared" si="96"/>
        <v>12800</v>
      </c>
      <c r="Q1065" s="1">
        <v>15</v>
      </c>
      <c r="R1065" s="1">
        <f t="shared" si="97"/>
        <v>1920</v>
      </c>
      <c r="S1065" s="1">
        <f t="shared" si="98"/>
        <v>10880</v>
      </c>
      <c r="T1065" s="1">
        <v>0.48</v>
      </c>
      <c r="U1065" s="1">
        <f t="shared" si="99"/>
        <v>5222.3999999999996</v>
      </c>
      <c r="V1065" s="1">
        <f t="shared" si="100"/>
        <v>5657.6</v>
      </c>
      <c r="W1065" s="4">
        <f t="shared" si="101"/>
        <v>0.52</v>
      </c>
      <c r="X1065" s="1" t="s">
        <v>92</v>
      </c>
      <c r="Y1065" s="1" t="s">
        <v>72</v>
      </c>
      <c r="Z1065" s="1" t="s">
        <v>41</v>
      </c>
      <c r="AA1065" s="2">
        <v>45978</v>
      </c>
      <c r="AB1065" s="1">
        <v>4</v>
      </c>
      <c r="AC1065" s="1" t="s">
        <v>42</v>
      </c>
    </row>
    <row r="1066" spans="1:29">
      <c r="A1066" s="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c r="P1066" s="1">
        <f t="shared" si="96"/>
        <v>13260</v>
      </c>
      <c r="Q1066" s="1">
        <v>0</v>
      </c>
      <c r="R1066" s="1">
        <f t="shared" si="97"/>
        <v>0</v>
      </c>
      <c r="S1066" s="1">
        <f t="shared" si="98"/>
        <v>13260</v>
      </c>
      <c r="T1066" s="1">
        <v>0.45</v>
      </c>
      <c r="U1066" s="1">
        <f t="shared" si="99"/>
        <v>5967</v>
      </c>
      <c r="V1066" s="1">
        <f t="shared" si="100"/>
        <v>7293</v>
      </c>
      <c r="W1066" s="4">
        <f t="shared" si="101"/>
        <v>0.55000000000000004</v>
      </c>
      <c r="X1066" s="1" t="s">
        <v>147</v>
      </c>
      <c r="Y1066" s="1" t="s">
        <v>81</v>
      </c>
      <c r="Z1066" s="1" t="s">
        <v>41</v>
      </c>
      <c r="AA1066" s="2">
        <v>45979</v>
      </c>
      <c r="AB1066" s="1">
        <v>5</v>
      </c>
      <c r="AC1066" s="1" t="s">
        <v>42</v>
      </c>
    </row>
    <row r="1067" spans="1:29">
      <c r="A1067" s="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c r="P1067" s="1">
        <f t="shared" si="96"/>
        <v>6960</v>
      </c>
      <c r="Q1067" s="1">
        <v>0</v>
      </c>
      <c r="R1067" s="1">
        <f t="shared" si="97"/>
        <v>0</v>
      </c>
      <c r="S1067" s="1">
        <f t="shared" si="98"/>
        <v>6960</v>
      </c>
      <c r="T1067" s="1">
        <v>0.45</v>
      </c>
      <c r="U1067" s="1">
        <f t="shared" si="99"/>
        <v>3132</v>
      </c>
      <c r="V1067" s="1">
        <f t="shared" si="100"/>
        <v>3828</v>
      </c>
      <c r="W1067" s="4">
        <f t="shared" si="101"/>
        <v>0.55000000000000004</v>
      </c>
      <c r="X1067" s="1" t="s">
        <v>104</v>
      </c>
      <c r="Y1067" s="1" t="s">
        <v>81</v>
      </c>
      <c r="Z1067" s="1" t="s">
        <v>41</v>
      </c>
      <c r="AA1067" s="2">
        <v>45979</v>
      </c>
      <c r="AB1067" s="1">
        <v>4</v>
      </c>
      <c r="AC1067" s="1" t="s">
        <v>42</v>
      </c>
    </row>
    <row r="1068" spans="1:29">
      <c r="A1068" s="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c r="P1068" s="1">
        <f t="shared" si="96"/>
        <v>173600</v>
      </c>
      <c r="Q1068" s="1">
        <v>10</v>
      </c>
      <c r="R1068" s="1">
        <f t="shared" si="97"/>
        <v>17360</v>
      </c>
      <c r="S1068" s="1">
        <f t="shared" si="98"/>
        <v>156240</v>
      </c>
      <c r="T1068" s="1">
        <v>0.57999999999999996</v>
      </c>
      <c r="U1068" s="1">
        <f t="shared" si="99"/>
        <v>90619.199999999997</v>
      </c>
      <c r="V1068" s="1">
        <f t="shared" si="100"/>
        <v>65620.800000000003</v>
      </c>
      <c r="W1068" s="4">
        <f t="shared" si="101"/>
        <v>0.42000000000000004</v>
      </c>
      <c r="X1068" s="1" t="s">
        <v>147</v>
      </c>
      <c r="Y1068" s="1" t="s">
        <v>72</v>
      </c>
      <c r="Z1068" s="1" t="s">
        <v>66</v>
      </c>
      <c r="AA1068" s="1"/>
      <c r="AB1068" s="1"/>
      <c r="AC1068" s="1" t="s">
        <v>42</v>
      </c>
    </row>
    <row r="1069" spans="1:29">
      <c r="A1069" s="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c r="P1069" s="1">
        <f t="shared" si="96"/>
        <v>3200</v>
      </c>
      <c r="Q1069" s="1">
        <v>30</v>
      </c>
      <c r="R1069" s="1">
        <f t="shared" si="97"/>
        <v>960</v>
      </c>
      <c r="S1069" s="1">
        <f t="shared" si="98"/>
        <v>2240</v>
      </c>
      <c r="T1069" s="1">
        <v>0.52</v>
      </c>
      <c r="U1069" s="1">
        <f t="shared" si="99"/>
        <v>1164.8</v>
      </c>
      <c r="V1069" s="1">
        <f t="shared" si="100"/>
        <v>1075.2</v>
      </c>
      <c r="W1069" s="4">
        <f t="shared" si="101"/>
        <v>0.48000000000000004</v>
      </c>
      <c r="X1069" s="1" t="s">
        <v>39</v>
      </c>
      <c r="Y1069" s="1" t="s">
        <v>40</v>
      </c>
      <c r="Z1069" s="1" t="s">
        <v>66</v>
      </c>
      <c r="AA1069" s="1"/>
      <c r="AB1069" s="1"/>
      <c r="AC1069" s="1" t="s">
        <v>42</v>
      </c>
    </row>
    <row r="1070" spans="1:29">
      <c r="A1070" s="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c r="P1070" s="1">
        <f t="shared" si="96"/>
        <v>16240</v>
      </c>
      <c r="Q1070" s="1">
        <v>20</v>
      </c>
      <c r="R1070" s="1">
        <f t="shared" si="97"/>
        <v>3248</v>
      </c>
      <c r="S1070" s="1">
        <f t="shared" si="98"/>
        <v>12992</v>
      </c>
      <c r="T1070" s="1">
        <v>0.5</v>
      </c>
      <c r="U1070" s="1">
        <f t="shared" si="99"/>
        <v>6496</v>
      </c>
      <c r="V1070" s="1">
        <f t="shared" si="100"/>
        <v>6496</v>
      </c>
      <c r="W1070" s="4">
        <f t="shared" si="101"/>
        <v>0.5</v>
      </c>
      <c r="X1070" s="1" t="s">
        <v>92</v>
      </c>
      <c r="Y1070" s="1" t="s">
        <v>81</v>
      </c>
      <c r="Z1070" s="1" t="s">
        <v>66</v>
      </c>
      <c r="AA1070" s="1"/>
      <c r="AB1070" s="1"/>
      <c r="AC1070" s="1" t="s">
        <v>42</v>
      </c>
    </row>
    <row r="1071" spans="1:29">
      <c r="A1071" s="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c r="P1071" s="1">
        <f t="shared" si="96"/>
        <v>125980</v>
      </c>
      <c r="Q1071" s="1">
        <v>15</v>
      </c>
      <c r="R1071" s="1">
        <f t="shared" si="97"/>
        <v>18897</v>
      </c>
      <c r="S1071" s="1">
        <f t="shared" si="98"/>
        <v>107083</v>
      </c>
      <c r="T1071" s="1">
        <v>0.57999999999999996</v>
      </c>
      <c r="U1071" s="1">
        <f t="shared" si="99"/>
        <v>62108.139999999992</v>
      </c>
      <c r="V1071" s="1">
        <f t="shared" si="100"/>
        <v>44974.860000000008</v>
      </c>
      <c r="W1071" s="4">
        <f t="shared" si="101"/>
        <v>0.4200000000000001</v>
      </c>
      <c r="X1071" s="1" t="s">
        <v>39</v>
      </c>
      <c r="Y1071" s="1" t="s">
        <v>72</v>
      </c>
      <c r="Z1071" s="1" t="s">
        <v>41</v>
      </c>
      <c r="AA1071" s="2">
        <v>45980</v>
      </c>
      <c r="AB1071" s="1">
        <v>5</v>
      </c>
      <c r="AC1071" s="1" t="s">
        <v>42</v>
      </c>
    </row>
    <row r="1072" spans="1:29">
      <c r="A1072" s="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c r="P1072" s="1">
        <f t="shared" si="96"/>
        <v>740</v>
      </c>
      <c r="Q1072" s="1">
        <v>10</v>
      </c>
      <c r="R1072" s="1">
        <f t="shared" si="97"/>
        <v>74</v>
      </c>
      <c r="S1072" s="1">
        <f t="shared" si="98"/>
        <v>666</v>
      </c>
      <c r="T1072" s="1">
        <v>0.47</v>
      </c>
      <c r="U1072" s="1">
        <f t="shared" si="99"/>
        <v>313.02</v>
      </c>
      <c r="V1072" s="1">
        <f t="shared" si="100"/>
        <v>352.98</v>
      </c>
      <c r="W1072" s="4">
        <f t="shared" si="101"/>
        <v>0.53</v>
      </c>
      <c r="X1072" s="1" t="s">
        <v>56</v>
      </c>
      <c r="Y1072" s="1" t="s">
        <v>40</v>
      </c>
      <c r="Z1072" s="1" t="s">
        <v>120</v>
      </c>
      <c r="AA1072" s="1"/>
      <c r="AB1072" s="1"/>
      <c r="AC1072" s="1" t="s">
        <v>42</v>
      </c>
    </row>
    <row r="1073" spans="1:29">
      <c r="A1073" s="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c r="P1073" s="1">
        <f t="shared" si="96"/>
        <v>18120</v>
      </c>
      <c r="Q1073" s="1">
        <v>20</v>
      </c>
      <c r="R1073" s="1">
        <f t="shared" si="97"/>
        <v>3624</v>
      </c>
      <c r="S1073" s="1">
        <f t="shared" si="98"/>
        <v>14496</v>
      </c>
      <c r="T1073" s="1">
        <v>0.45</v>
      </c>
      <c r="U1073" s="1">
        <f t="shared" si="99"/>
        <v>6523.2</v>
      </c>
      <c r="V1073" s="1">
        <f t="shared" si="100"/>
        <v>7972.8</v>
      </c>
      <c r="W1073" s="4">
        <f t="shared" si="101"/>
        <v>0.55000000000000004</v>
      </c>
      <c r="X1073" s="1" t="s">
        <v>147</v>
      </c>
      <c r="Y1073" s="1" t="s">
        <v>57</v>
      </c>
      <c r="Z1073" s="1" t="s">
        <v>41</v>
      </c>
      <c r="AA1073" s="2">
        <v>45978</v>
      </c>
      <c r="AB1073" s="1">
        <v>5</v>
      </c>
      <c r="AC1073" s="1" t="s">
        <v>42</v>
      </c>
    </row>
    <row r="1074" spans="1:29">
      <c r="A1074" s="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c r="P1074" s="1">
        <f t="shared" si="96"/>
        <v>860</v>
      </c>
      <c r="Q1074" s="1">
        <v>0</v>
      </c>
      <c r="R1074" s="1">
        <f t="shared" si="97"/>
        <v>0</v>
      </c>
      <c r="S1074" s="1">
        <f t="shared" si="98"/>
        <v>860</v>
      </c>
      <c r="T1074" s="1">
        <v>0.5</v>
      </c>
      <c r="U1074" s="1">
        <f t="shared" si="99"/>
        <v>430</v>
      </c>
      <c r="V1074" s="1">
        <f t="shared" si="100"/>
        <v>430</v>
      </c>
      <c r="W1074" s="4">
        <f t="shared" si="101"/>
        <v>0.5</v>
      </c>
      <c r="X1074" s="1" t="s">
        <v>92</v>
      </c>
      <c r="Y1074" s="1" t="s">
        <v>81</v>
      </c>
      <c r="Z1074" s="1" t="s">
        <v>41</v>
      </c>
      <c r="AA1074" s="2">
        <v>45984</v>
      </c>
      <c r="AB1074" s="1">
        <v>5</v>
      </c>
      <c r="AC1074" s="1" t="s">
        <v>42</v>
      </c>
    </row>
    <row r="1075" spans="1:29">
      <c r="A1075" s="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c r="P1075" s="1">
        <f t="shared" si="96"/>
        <v>2700</v>
      </c>
      <c r="Q1075" s="1">
        <v>10</v>
      </c>
      <c r="R1075" s="1">
        <f t="shared" si="97"/>
        <v>270</v>
      </c>
      <c r="S1075" s="1">
        <f t="shared" si="98"/>
        <v>2430</v>
      </c>
      <c r="T1075" s="1">
        <v>0.5</v>
      </c>
      <c r="U1075" s="1">
        <f t="shared" si="99"/>
        <v>1215</v>
      </c>
      <c r="V1075" s="1">
        <f t="shared" si="100"/>
        <v>1215</v>
      </c>
      <c r="W1075" s="4">
        <f t="shared" si="101"/>
        <v>0.5</v>
      </c>
      <c r="X1075" s="1" t="s">
        <v>147</v>
      </c>
      <c r="Y1075" s="1" t="s">
        <v>57</v>
      </c>
      <c r="Z1075" s="1" t="s">
        <v>41</v>
      </c>
      <c r="AA1075" s="2">
        <v>45980</v>
      </c>
      <c r="AB1075" s="1">
        <v>5</v>
      </c>
      <c r="AC1075" s="1" t="s">
        <v>42</v>
      </c>
    </row>
    <row r="1076" spans="1:29">
      <c r="A1076" s="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c r="P1076" s="1">
        <f t="shared" si="96"/>
        <v>15320</v>
      </c>
      <c r="Q1076" s="1">
        <v>30</v>
      </c>
      <c r="R1076" s="1">
        <f t="shared" si="97"/>
        <v>4596</v>
      </c>
      <c r="S1076" s="1">
        <f t="shared" si="98"/>
        <v>10724</v>
      </c>
      <c r="T1076" s="1">
        <v>0.48</v>
      </c>
      <c r="U1076" s="1">
        <f t="shared" si="99"/>
        <v>5147.5199999999995</v>
      </c>
      <c r="V1076" s="1">
        <f t="shared" si="100"/>
        <v>5576.4800000000005</v>
      </c>
      <c r="W1076" s="4">
        <f t="shared" si="101"/>
        <v>0.52</v>
      </c>
      <c r="X1076" s="1" t="s">
        <v>50</v>
      </c>
      <c r="Y1076" s="1" t="s">
        <v>81</v>
      </c>
      <c r="Z1076" s="1" t="s">
        <v>41</v>
      </c>
      <c r="AA1076" s="2">
        <v>45982</v>
      </c>
      <c r="AB1076" s="1">
        <v>4</v>
      </c>
      <c r="AC1076" s="1" t="s">
        <v>42</v>
      </c>
    </row>
    <row r="1077" spans="1:29">
      <c r="A1077" s="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c r="P1077" s="1">
        <f t="shared" si="96"/>
        <v>3730</v>
      </c>
      <c r="Q1077" s="1">
        <v>25</v>
      </c>
      <c r="R1077" s="1">
        <f t="shared" si="97"/>
        <v>932.5</v>
      </c>
      <c r="S1077" s="1">
        <f t="shared" si="98"/>
        <v>2797.5</v>
      </c>
      <c r="T1077" s="1">
        <v>0.5</v>
      </c>
      <c r="U1077" s="1">
        <f t="shared" si="99"/>
        <v>1398.75</v>
      </c>
      <c r="V1077" s="1">
        <f t="shared" si="100"/>
        <v>1398.75</v>
      </c>
      <c r="W1077" s="4">
        <f t="shared" si="101"/>
        <v>0.5</v>
      </c>
      <c r="X1077" s="1" t="s">
        <v>65</v>
      </c>
      <c r="Y1077" s="1" t="s">
        <v>81</v>
      </c>
      <c r="Z1077" s="1" t="s">
        <v>41</v>
      </c>
      <c r="AA1077" s="2">
        <v>45981</v>
      </c>
      <c r="AB1077" s="1">
        <v>3</v>
      </c>
      <c r="AC1077" s="1" t="s">
        <v>42</v>
      </c>
    </row>
    <row r="1078" spans="1:29">
      <c r="A1078" s="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c r="P1078" s="1">
        <f t="shared" si="96"/>
        <v>17360</v>
      </c>
      <c r="Q1078" s="1">
        <v>20</v>
      </c>
      <c r="R1078" s="1">
        <f t="shared" si="97"/>
        <v>3472</v>
      </c>
      <c r="S1078" s="1">
        <f t="shared" si="98"/>
        <v>13888</v>
      </c>
      <c r="T1078" s="1">
        <v>0.52</v>
      </c>
      <c r="U1078" s="1">
        <f t="shared" si="99"/>
        <v>7221.76</v>
      </c>
      <c r="V1078" s="1">
        <f t="shared" si="100"/>
        <v>6666.24</v>
      </c>
      <c r="W1078" s="4">
        <f t="shared" si="101"/>
        <v>0.48</v>
      </c>
      <c r="X1078" s="1" t="s">
        <v>65</v>
      </c>
      <c r="Y1078" s="1" t="s">
        <v>81</v>
      </c>
      <c r="Z1078" s="1" t="s">
        <v>41</v>
      </c>
      <c r="AA1078" s="2">
        <v>45985</v>
      </c>
      <c r="AB1078" s="1">
        <v>5</v>
      </c>
      <c r="AC1078" s="1" t="s">
        <v>42</v>
      </c>
    </row>
    <row r="1079" spans="1:29">
      <c r="A1079" s="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c r="P1079" s="1">
        <f t="shared" si="96"/>
        <v>7080</v>
      </c>
      <c r="Q1079" s="1">
        <v>10</v>
      </c>
      <c r="R1079" s="1">
        <f t="shared" si="97"/>
        <v>708</v>
      </c>
      <c r="S1079" s="1">
        <f t="shared" si="98"/>
        <v>6372</v>
      </c>
      <c r="T1079" s="1">
        <v>0.47</v>
      </c>
      <c r="U1079" s="1">
        <f t="shared" si="99"/>
        <v>2994.8399999999997</v>
      </c>
      <c r="V1079" s="1">
        <f t="shared" si="100"/>
        <v>3377.1600000000003</v>
      </c>
      <c r="W1079" s="4">
        <f t="shared" si="101"/>
        <v>0.53</v>
      </c>
      <c r="X1079" s="1" t="s">
        <v>104</v>
      </c>
      <c r="Y1079" s="1" t="s">
        <v>81</v>
      </c>
      <c r="Z1079" s="1" t="s">
        <v>41</v>
      </c>
      <c r="AA1079" s="2">
        <v>45985</v>
      </c>
      <c r="AB1079" s="1">
        <v>4</v>
      </c>
      <c r="AC1079" s="1" t="s">
        <v>42</v>
      </c>
    </row>
    <row r="1080" spans="1:29">
      <c r="A1080" s="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c r="P1080" s="1">
        <f t="shared" si="96"/>
        <v>6250</v>
      </c>
      <c r="Q1080" s="1">
        <v>0</v>
      </c>
      <c r="R1080" s="1">
        <f t="shared" si="97"/>
        <v>0</v>
      </c>
      <c r="S1080" s="1">
        <f t="shared" si="98"/>
        <v>6250</v>
      </c>
      <c r="T1080" s="1">
        <v>0.35</v>
      </c>
      <c r="U1080" s="1">
        <f t="shared" si="99"/>
        <v>2187.5</v>
      </c>
      <c r="V1080" s="1">
        <f t="shared" si="100"/>
        <v>4062.5</v>
      </c>
      <c r="W1080" s="4">
        <f t="shared" si="101"/>
        <v>0.65</v>
      </c>
      <c r="X1080" s="1" t="s">
        <v>56</v>
      </c>
      <c r="Y1080" s="1" t="s">
        <v>81</v>
      </c>
      <c r="Z1080" s="1" t="s">
        <v>41</v>
      </c>
      <c r="AA1080" s="2">
        <v>45983</v>
      </c>
      <c r="AB1080" s="1">
        <v>5</v>
      </c>
      <c r="AC1080" s="1" t="s">
        <v>42</v>
      </c>
    </row>
    <row r="1081" spans="1:29">
      <c r="A1081" s="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c r="P1081" s="1">
        <f t="shared" si="96"/>
        <v>15020</v>
      </c>
      <c r="Q1081" s="1">
        <v>0</v>
      </c>
      <c r="R1081" s="1">
        <f t="shared" si="97"/>
        <v>0</v>
      </c>
      <c r="S1081" s="1">
        <f t="shared" si="98"/>
        <v>15020</v>
      </c>
      <c r="T1081" s="1">
        <v>0.48</v>
      </c>
      <c r="U1081" s="1">
        <f t="shared" si="99"/>
        <v>7209.5999999999995</v>
      </c>
      <c r="V1081" s="1">
        <f t="shared" si="100"/>
        <v>7810.4000000000005</v>
      </c>
      <c r="W1081" s="4">
        <f t="shared" si="101"/>
        <v>0.52</v>
      </c>
      <c r="X1081" s="1" t="s">
        <v>147</v>
      </c>
      <c r="Y1081" s="1" t="s">
        <v>72</v>
      </c>
      <c r="Z1081" s="1" t="s">
        <v>120</v>
      </c>
      <c r="AA1081" s="1"/>
      <c r="AB1081" s="1"/>
      <c r="AC1081" s="1" t="s">
        <v>42</v>
      </c>
    </row>
    <row r="1082" spans="1:29">
      <c r="A1082" s="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c r="P1082" s="1">
        <f t="shared" si="96"/>
        <v>16750</v>
      </c>
      <c r="Q1082" s="1">
        <v>25</v>
      </c>
      <c r="R1082" s="1">
        <f t="shared" si="97"/>
        <v>4187.5</v>
      </c>
      <c r="S1082" s="1">
        <f t="shared" si="98"/>
        <v>12562.5</v>
      </c>
      <c r="T1082" s="1">
        <v>0.5</v>
      </c>
      <c r="U1082" s="1">
        <f t="shared" si="99"/>
        <v>6281.25</v>
      </c>
      <c r="V1082" s="1">
        <f t="shared" si="100"/>
        <v>6281.25</v>
      </c>
      <c r="W1082" s="4">
        <f t="shared" si="101"/>
        <v>0.5</v>
      </c>
      <c r="X1082" s="1" t="s">
        <v>104</v>
      </c>
      <c r="Y1082" s="1" t="s">
        <v>72</v>
      </c>
      <c r="Z1082" s="1" t="s">
        <v>41</v>
      </c>
      <c r="AA1082" s="2">
        <v>45984</v>
      </c>
      <c r="AB1082" s="1">
        <v>4</v>
      </c>
      <c r="AC1082" s="1" t="s">
        <v>42</v>
      </c>
    </row>
    <row r="1083" spans="1:29">
      <c r="A1083" s="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c r="P1083" s="1">
        <f t="shared" si="96"/>
        <v>840</v>
      </c>
      <c r="Q1083" s="1">
        <v>15</v>
      </c>
      <c r="R1083" s="1">
        <f t="shared" si="97"/>
        <v>126</v>
      </c>
      <c r="S1083" s="1">
        <f t="shared" si="98"/>
        <v>714</v>
      </c>
      <c r="T1083" s="1">
        <v>0.35</v>
      </c>
      <c r="U1083" s="1">
        <f t="shared" si="99"/>
        <v>249.89999999999998</v>
      </c>
      <c r="V1083" s="1">
        <f t="shared" si="100"/>
        <v>464.1</v>
      </c>
      <c r="W1083" s="4">
        <f t="shared" si="101"/>
        <v>0.65</v>
      </c>
      <c r="X1083" s="1" t="s">
        <v>56</v>
      </c>
      <c r="Y1083" s="1" t="s">
        <v>81</v>
      </c>
      <c r="Z1083" s="1" t="s">
        <v>41</v>
      </c>
      <c r="AA1083" s="2">
        <v>45986</v>
      </c>
      <c r="AB1083" s="1">
        <v>5</v>
      </c>
      <c r="AC1083" s="1" t="s">
        <v>42</v>
      </c>
    </row>
    <row r="1084" spans="1:29">
      <c r="A1084" s="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c r="P1084" s="1">
        <f t="shared" si="96"/>
        <v>176500</v>
      </c>
      <c r="Q1084" s="1">
        <v>10</v>
      </c>
      <c r="R1084" s="1">
        <f t="shared" si="97"/>
        <v>17650</v>
      </c>
      <c r="S1084" s="1">
        <f t="shared" si="98"/>
        <v>158850</v>
      </c>
      <c r="T1084" s="1">
        <v>0.57999999999999996</v>
      </c>
      <c r="U1084" s="1">
        <f t="shared" si="99"/>
        <v>92133</v>
      </c>
      <c r="V1084" s="1">
        <f t="shared" si="100"/>
        <v>66717</v>
      </c>
      <c r="W1084" s="4">
        <f t="shared" si="101"/>
        <v>0.42</v>
      </c>
      <c r="X1084" s="1" t="s">
        <v>50</v>
      </c>
      <c r="Y1084" s="1" t="s">
        <v>57</v>
      </c>
      <c r="Z1084" s="1" t="s">
        <v>22</v>
      </c>
      <c r="AA1084" s="1"/>
      <c r="AB1084" s="1"/>
      <c r="AC1084" s="1" t="s">
        <v>93</v>
      </c>
    </row>
    <row r="1085" spans="1:29">
      <c r="A1085" s="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c r="P1085" s="1">
        <f t="shared" si="96"/>
        <v>35240</v>
      </c>
      <c r="Q1085" s="1">
        <v>25</v>
      </c>
      <c r="R1085" s="1">
        <f t="shared" si="97"/>
        <v>8810</v>
      </c>
      <c r="S1085" s="1">
        <f t="shared" si="98"/>
        <v>26430</v>
      </c>
      <c r="T1085" s="1">
        <v>0.52</v>
      </c>
      <c r="U1085" s="1">
        <f t="shared" si="99"/>
        <v>13743.6</v>
      </c>
      <c r="V1085" s="1">
        <f t="shared" si="100"/>
        <v>12686.4</v>
      </c>
      <c r="W1085" s="4">
        <f t="shared" si="101"/>
        <v>0.48</v>
      </c>
      <c r="X1085" s="1" t="s">
        <v>104</v>
      </c>
      <c r="Y1085" s="1" t="s">
        <v>57</v>
      </c>
      <c r="Z1085" s="1" t="s">
        <v>41</v>
      </c>
      <c r="AA1085" s="2">
        <v>45987</v>
      </c>
      <c r="AB1085" s="1">
        <v>4</v>
      </c>
      <c r="AC1085" s="1" t="s">
        <v>42</v>
      </c>
    </row>
    <row r="1086" spans="1:29">
      <c r="A1086" s="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c r="P1086" s="1">
        <f t="shared" si="96"/>
        <v>7350</v>
      </c>
      <c r="Q1086" s="1">
        <v>25</v>
      </c>
      <c r="R1086" s="1">
        <f t="shared" si="97"/>
        <v>1837.5</v>
      </c>
      <c r="S1086" s="1">
        <f t="shared" si="98"/>
        <v>5512.5</v>
      </c>
      <c r="T1086" s="1">
        <v>0.45</v>
      </c>
      <c r="U1086" s="1">
        <f t="shared" si="99"/>
        <v>2480.625</v>
      </c>
      <c r="V1086" s="1">
        <f t="shared" si="100"/>
        <v>3031.875</v>
      </c>
      <c r="W1086" s="4">
        <f t="shared" si="101"/>
        <v>0.55000000000000004</v>
      </c>
      <c r="X1086" s="1" t="s">
        <v>56</v>
      </c>
      <c r="Y1086" s="1" t="s">
        <v>81</v>
      </c>
      <c r="Z1086" s="1" t="s">
        <v>41</v>
      </c>
      <c r="AA1086" s="2">
        <v>45988</v>
      </c>
      <c r="AB1086" s="1">
        <v>4</v>
      </c>
      <c r="AC1086" s="1" t="s">
        <v>42</v>
      </c>
    </row>
    <row r="1087" spans="1:29">
      <c r="A1087" s="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c r="P1087" s="1">
        <f t="shared" si="96"/>
        <v>9750</v>
      </c>
      <c r="Q1087" s="1">
        <v>0</v>
      </c>
      <c r="R1087" s="1">
        <f t="shared" si="97"/>
        <v>0</v>
      </c>
      <c r="S1087" s="1">
        <f t="shared" si="98"/>
        <v>9750</v>
      </c>
      <c r="T1087" s="1">
        <v>0.45</v>
      </c>
      <c r="U1087" s="1">
        <f t="shared" si="99"/>
        <v>4387.5</v>
      </c>
      <c r="V1087" s="1">
        <f t="shared" si="100"/>
        <v>5362.5</v>
      </c>
      <c r="W1087" s="4">
        <f t="shared" si="101"/>
        <v>0.55000000000000004</v>
      </c>
      <c r="X1087" s="1" t="s">
        <v>56</v>
      </c>
      <c r="Y1087" s="1" t="s">
        <v>57</v>
      </c>
      <c r="Z1087" s="1" t="s">
        <v>41</v>
      </c>
      <c r="AA1087" s="2">
        <v>45985</v>
      </c>
      <c r="AB1087" s="1">
        <v>4</v>
      </c>
      <c r="AC1087" s="1" t="s">
        <v>42</v>
      </c>
    </row>
    <row r="1088" spans="1:29">
      <c r="A1088" s="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c r="P1088" s="1">
        <f t="shared" si="96"/>
        <v>4740</v>
      </c>
      <c r="Q1088" s="1">
        <v>15</v>
      </c>
      <c r="R1088" s="1">
        <f t="shared" si="97"/>
        <v>711</v>
      </c>
      <c r="S1088" s="1">
        <f t="shared" si="98"/>
        <v>4029</v>
      </c>
      <c r="T1088" s="1">
        <v>0.5</v>
      </c>
      <c r="U1088" s="1">
        <f t="shared" si="99"/>
        <v>2014.5</v>
      </c>
      <c r="V1088" s="1">
        <f t="shared" si="100"/>
        <v>2014.5</v>
      </c>
      <c r="W1088" s="4">
        <f t="shared" si="101"/>
        <v>0.5</v>
      </c>
      <c r="X1088" s="1" t="s">
        <v>39</v>
      </c>
      <c r="Y1088" s="1" t="s">
        <v>72</v>
      </c>
      <c r="Z1088" s="1" t="s">
        <v>120</v>
      </c>
      <c r="AA1088" s="1"/>
      <c r="AB1088" s="1"/>
      <c r="AC1088" s="1" t="s">
        <v>42</v>
      </c>
    </row>
    <row r="1089" spans="1:29">
      <c r="A1089" s="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c r="P1089" s="1">
        <f t="shared" si="96"/>
        <v>11440</v>
      </c>
      <c r="Q1089" s="1">
        <v>5</v>
      </c>
      <c r="R1089" s="1">
        <f t="shared" si="97"/>
        <v>572</v>
      </c>
      <c r="S1089" s="1">
        <f t="shared" si="98"/>
        <v>10868</v>
      </c>
      <c r="T1089" s="1">
        <v>0.45</v>
      </c>
      <c r="U1089" s="1">
        <f t="shared" si="99"/>
        <v>4890.6000000000004</v>
      </c>
      <c r="V1089" s="1">
        <f t="shared" si="100"/>
        <v>5977.4</v>
      </c>
      <c r="W1089" s="4">
        <f t="shared" si="101"/>
        <v>0.54999999999999993</v>
      </c>
      <c r="X1089" s="1" t="s">
        <v>147</v>
      </c>
      <c r="Y1089" s="1" t="s">
        <v>81</v>
      </c>
      <c r="Z1089" s="1" t="s">
        <v>22</v>
      </c>
      <c r="AA1089" s="1"/>
      <c r="AB1089" s="1"/>
      <c r="AC1089" s="1" t="s">
        <v>93</v>
      </c>
    </row>
    <row r="1090" spans="1:29">
      <c r="A1090" s="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c r="P1090" s="1">
        <f t="shared" si="96"/>
        <v>11370</v>
      </c>
      <c r="Q1090" s="1">
        <v>0</v>
      </c>
      <c r="R1090" s="1">
        <f t="shared" si="97"/>
        <v>0</v>
      </c>
      <c r="S1090" s="1">
        <f t="shared" si="98"/>
        <v>11370</v>
      </c>
      <c r="T1090" s="1">
        <v>0.45</v>
      </c>
      <c r="U1090" s="1">
        <f t="shared" si="99"/>
        <v>5116.5</v>
      </c>
      <c r="V1090" s="1">
        <f t="shared" si="100"/>
        <v>6253.5</v>
      </c>
      <c r="W1090" s="4">
        <f t="shared" si="101"/>
        <v>0.55000000000000004</v>
      </c>
      <c r="X1090" s="1" t="s">
        <v>39</v>
      </c>
      <c r="Y1090" s="1" t="s">
        <v>72</v>
      </c>
      <c r="Z1090" s="1" t="s">
        <v>22</v>
      </c>
      <c r="AA1090" s="1"/>
      <c r="AB1090" s="1"/>
      <c r="AC1090" s="1" t="s">
        <v>93</v>
      </c>
    </row>
    <row r="1091" spans="1:29">
      <c r="A1091" s="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c r="P1091" s="1">
        <f t="shared" ref="P1091:P1154" si="102">PRODUCT(N1091,O1091)</f>
        <v>15100</v>
      </c>
      <c r="Q1091" s="1">
        <v>10</v>
      </c>
      <c r="R1091" s="1">
        <f t="shared" ref="R1091:R1154" si="103">P1091*(Q1091/100)</f>
        <v>1510</v>
      </c>
      <c r="S1091" s="1">
        <f t="shared" ref="S1091:S1154" si="104">P1091-R1091</f>
        <v>13590</v>
      </c>
      <c r="T1091" s="1">
        <v>0.48</v>
      </c>
      <c r="U1091" s="1">
        <f t="shared" ref="U1091:U1154" si="105">S1091*T1091</f>
        <v>6523.2</v>
      </c>
      <c r="V1091" s="1">
        <f t="shared" ref="V1091:V1154" si="106">S1091-U1091</f>
        <v>7066.8</v>
      </c>
      <c r="W1091" s="4">
        <f t="shared" ref="W1091:W1154" si="107">(V1091/S1091)</f>
        <v>0.52</v>
      </c>
      <c r="X1091" s="1" t="s">
        <v>147</v>
      </c>
      <c r="Y1091" s="1" t="s">
        <v>72</v>
      </c>
      <c r="Z1091" s="1" t="s">
        <v>41</v>
      </c>
      <c r="AA1091" s="2">
        <v>45987</v>
      </c>
      <c r="AB1091" s="1">
        <v>4</v>
      </c>
      <c r="AC1091" s="1" t="s">
        <v>42</v>
      </c>
    </row>
    <row r="1092" spans="1:29">
      <c r="A1092" s="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c r="P1092" s="1">
        <f t="shared" si="102"/>
        <v>7800</v>
      </c>
      <c r="Q1092" s="1">
        <v>0</v>
      </c>
      <c r="R1092" s="1">
        <f t="shared" si="103"/>
        <v>0</v>
      </c>
      <c r="S1092" s="1">
        <f t="shared" si="104"/>
        <v>7800</v>
      </c>
      <c r="T1092" s="1">
        <v>0.48</v>
      </c>
      <c r="U1092" s="1">
        <f t="shared" si="105"/>
        <v>3744</v>
      </c>
      <c r="V1092" s="1">
        <f t="shared" si="106"/>
        <v>4056</v>
      </c>
      <c r="W1092" s="4">
        <f t="shared" si="107"/>
        <v>0.52</v>
      </c>
      <c r="X1092" s="1" t="s">
        <v>39</v>
      </c>
      <c r="Y1092" s="1" t="s">
        <v>72</v>
      </c>
      <c r="Z1092" s="1" t="s">
        <v>41</v>
      </c>
      <c r="AA1092" s="2">
        <v>45989</v>
      </c>
      <c r="AB1092" s="1">
        <v>5</v>
      </c>
      <c r="AC1092" s="1" t="s">
        <v>42</v>
      </c>
    </row>
    <row r="1093" spans="1:29">
      <c r="A1093" s="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c r="P1093" s="1">
        <f t="shared" si="102"/>
        <v>9080</v>
      </c>
      <c r="Q1093" s="1">
        <v>10</v>
      </c>
      <c r="R1093" s="1">
        <f t="shared" si="103"/>
        <v>908</v>
      </c>
      <c r="S1093" s="1">
        <f t="shared" si="104"/>
        <v>8172</v>
      </c>
      <c r="T1093" s="1">
        <v>0.45</v>
      </c>
      <c r="U1093" s="1">
        <f t="shared" si="105"/>
        <v>3677.4</v>
      </c>
      <c r="V1093" s="1">
        <f t="shared" si="106"/>
        <v>4494.6000000000004</v>
      </c>
      <c r="W1093" s="4">
        <f t="shared" si="107"/>
        <v>0.55000000000000004</v>
      </c>
      <c r="X1093" s="1" t="s">
        <v>147</v>
      </c>
      <c r="Y1093" s="1" t="s">
        <v>72</v>
      </c>
      <c r="Z1093" s="1" t="s">
        <v>41</v>
      </c>
      <c r="AA1093" s="2">
        <v>45987</v>
      </c>
      <c r="AB1093" s="1">
        <v>5</v>
      </c>
      <c r="AC1093" s="1" t="s">
        <v>42</v>
      </c>
    </row>
    <row r="1094" spans="1:29">
      <c r="A1094" s="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c r="P1094" s="1">
        <f t="shared" si="102"/>
        <v>30050</v>
      </c>
      <c r="Q1094" s="1">
        <v>0</v>
      </c>
      <c r="R1094" s="1">
        <f t="shared" si="103"/>
        <v>0</v>
      </c>
      <c r="S1094" s="1">
        <f t="shared" si="104"/>
        <v>30050</v>
      </c>
      <c r="T1094" s="1">
        <v>0.48</v>
      </c>
      <c r="U1094" s="1">
        <f t="shared" si="105"/>
        <v>14424</v>
      </c>
      <c r="V1094" s="1">
        <f t="shared" si="106"/>
        <v>15626</v>
      </c>
      <c r="W1094" s="4">
        <f t="shared" si="107"/>
        <v>0.52</v>
      </c>
      <c r="X1094" s="1" t="s">
        <v>65</v>
      </c>
      <c r="Y1094" s="1" t="s">
        <v>57</v>
      </c>
      <c r="Z1094" s="1" t="s">
        <v>41</v>
      </c>
      <c r="AA1094" s="2">
        <v>45985</v>
      </c>
      <c r="AB1094" s="1">
        <v>4</v>
      </c>
      <c r="AC1094" s="1" t="s">
        <v>42</v>
      </c>
    </row>
    <row r="1095" spans="1:29">
      <c r="A1095" s="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c r="P1095" s="1">
        <f t="shared" si="102"/>
        <v>2700</v>
      </c>
      <c r="Q1095" s="1">
        <v>5</v>
      </c>
      <c r="R1095" s="1">
        <f t="shared" si="103"/>
        <v>135</v>
      </c>
      <c r="S1095" s="1">
        <f t="shared" si="104"/>
        <v>2565</v>
      </c>
      <c r="T1095" s="1">
        <v>0.47</v>
      </c>
      <c r="U1095" s="1">
        <f t="shared" si="105"/>
        <v>1205.55</v>
      </c>
      <c r="V1095" s="1">
        <f t="shared" si="106"/>
        <v>1359.45</v>
      </c>
      <c r="W1095" s="4">
        <f t="shared" si="107"/>
        <v>0.53</v>
      </c>
      <c r="X1095" s="1" t="s">
        <v>65</v>
      </c>
      <c r="Y1095" s="1" t="s">
        <v>72</v>
      </c>
      <c r="Z1095" s="1" t="s">
        <v>22</v>
      </c>
      <c r="AA1095" s="1"/>
      <c r="AB1095" s="1"/>
      <c r="AC1095" s="1" t="s">
        <v>93</v>
      </c>
    </row>
    <row r="1096" spans="1:29">
      <c r="A1096" s="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c r="P1096" s="1">
        <f t="shared" si="102"/>
        <v>5610</v>
      </c>
      <c r="Q1096" s="1">
        <v>0</v>
      </c>
      <c r="R1096" s="1">
        <f t="shared" si="103"/>
        <v>0</v>
      </c>
      <c r="S1096" s="1">
        <f t="shared" si="104"/>
        <v>5610</v>
      </c>
      <c r="T1096" s="1">
        <v>0.52</v>
      </c>
      <c r="U1096" s="1">
        <f t="shared" si="105"/>
        <v>2917.2000000000003</v>
      </c>
      <c r="V1096" s="1">
        <f t="shared" si="106"/>
        <v>2692.7999999999997</v>
      </c>
      <c r="W1096" s="4">
        <f t="shared" si="107"/>
        <v>0.47999999999999993</v>
      </c>
      <c r="X1096" s="1" t="s">
        <v>56</v>
      </c>
      <c r="Y1096" s="1" t="s">
        <v>57</v>
      </c>
      <c r="Z1096" s="1" t="s">
        <v>66</v>
      </c>
      <c r="AA1096" s="1"/>
      <c r="AB1096" s="1"/>
      <c r="AC1096" s="1" t="s">
        <v>42</v>
      </c>
    </row>
    <row r="1097" spans="1:29">
      <c r="A1097" s="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c r="P1097" s="1">
        <f t="shared" si="102"/>
        <v>3560</v>
      </c>
      <c r="Q1097" s="1">
        <v>10</v>
      </c>
      <c r="R1097" s="1">
        <f t="shared" si="103"/>
        <v>356</v>
      </c>
      <c r="S1097" s="1">
        <f t="shared" si="104"/>
        <v>3204</v>
      </c>
      <c r="T1097" s="1">
        <v>0.62</v>
      </c>
      <c r="U1097" s="1">
        <f t="shared" si="105"/>
        <v>1986.48</v>
      </c>
      <c r="V1097" s="1">
        <f t="shared" si="106"/>
        <v>1217.52</v>
      </c>
      <c r="W1097" s="4">
        <f t="shared" si="107"/>
        <v>0.38</v>
      </c>
      <c r="X1097" s="1" t="s">
        <v>104</v>
      </c>
      <c r="Y1097" s="1" t="s">
        <v>81</v>
      </c>
      <c r="Z1097" s="1" t="s">
        <v>41</v>
      </c>
      <c r="AA1097" s="2">
        <v>45987</v>
      </c>
      <c r="AB1097" s="1">
        <v>3</v>
      </c>
      <c r="AC1097" s="1" t="s">
        <v>42</v>
      </c>
    </row>
    <row r="1098" spans="1:29">
      <c r="A1098" s="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c r="P1098" s="1">
        <f t="shared" si="102"/>
        <v>2600</v>
      </c>
      <c r="Q1098" s="1">
        <v>0</v>
      </c>
      <c r="R1098" s="1">
        <f t="shared" si="103"/>
        <v>0</v>
      </c>
      <c r="S1098" s="1">
        <f t="shared" si="104"/>
        <v>2600</v>
      </c>
      <c r="T1098" s="1">
        <v>0.35</v>
      </c>
      <c r="U1098" s="1">
        <f t="shared" si="105"/>
        <v>909.99999999999989</v>
      </c>
      <c r="V1098" s="1">
        <f t="shared" si="106"/>
        <v>1690</v>
      </c>
      <c r="W1098" s="4">
        <f t="shared" si="107"/>
        <v>0.65</v>
      </c>
      <c r="X1098" s="1" t="s">
        <v>56</v>
      </c>
      <c r="Y1098" s="1" t="s">
        <v>40</v>
      </c>
      <c r="Z1098" s="1" t="s">
        <v>41</v>
      </c>
      <c r="AA1098" s="2">
        <v>45988</v>
      </c>
      <c r="AB1098" s="1">
        <v>5</v>
      </c>
      <c r="AC1098" s="1" t="s">
        <v>42</v>
      </c>
    </row>
    <row r="1099" spans="1:29">
      <c r="A1099" s="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c r="P1099" s="1">
        <f t="shared" si="102"/>
        <v>168780</v>
      </c>
      <c r="Q1099" s="1">
        <v>30</v>
      </c>
      <c r="R1099" s="1">
        <f t="shared" si="103"/>
        <v>50634</v>
      </c>
      <c r="S1099" s="1">
        <f t="shared" si="104"/>
        <v>118146</v>
      </c>
      <c r="T1099" s="1">
        <v>0.57999999999999996</v>
      </c>
      <c r="U1099" s="1">
        <f t="shared" si="105"/>
        <v>68524.679999999993</v>
      </c>
      <c r="V1099" s="1">
        <f t="shared" si="106"/>
        <v>49621.320000000007</v>
      </c>
      <c r="W1099" s="4">
        <f t="shared" si="107"/>
        <v>0.42000000000000004</v>
      </c>
      <c r="X1099" s="1" t="s">
        <v>147</v>
      </c>
      <c r="Y1099" s="1" t="s">
        <v>57</v>
      </c>
      <c r="Z1099" s="1" t="s">
        <v>120</v>
      </c>
      <c r="AA1099" s="1"/>
      <c r="AB1099" s="1"/>
      <c r="AC1099" s="1" t="s">
        <v>42</v>
      </c>
    </row>
    <row r="1100" spans="1:29">
      <c r="A1100" s="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c r="P1100" s="1">
        <f t="shared" si="102"/>
        <v>230760</v>
      </c>
      <c r="Q1100" s="1">
        <v>10</v>
      </c>
      <c r="R1100" s="1">
        <f t="shared" si="103"/>
        <v>23076</v>
      </c>
      <c r="S1100" s="1">
        <f t="shared" si="104"/>
        <v>207684</v>
      </c>
      <c r="T1100" s="1">
        <v>0.57999999999999996</v>
      </c>
      <c r="U1100" s="1">
        <f t="shared" si="105"/>
        <v>120456.71999999999</v>
      </c>
      <c r="V1100" s="1">
        <f t="shared" si="106"/>
        <v>87227.280000000013</v>
      </c>
      <c r="W1100" s="4">
        <f t="shared" si="107"/>
        <v>0.42000000000000004</v>
      </c>
      <c r="X1100" s="1" t="s">
        <v>147</v>
      </c>
      <c r="Y1100" s="1" t="s">
        <v>40</v>
      </c>
      <c r="Z1100" s="1" t="s">
        <v>41</v>
      </c>
      <c r="AA1100" s="2">
        <v>45992</v>
      </c>
      <c r="AB1100" s="1">
        <v>5</v>
      </c>
      <c r="AC1100" s="1" t="s">
        <v>42</v>
      </c>
    </row>
    <row r="1101" spans="1:29">
      <c r="A1101" s="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c r="P1101" s="1">
        <f t="shared" si="102"/>
        <v>4580</v>
      </c>
      <c r="Q1101" s="1">
        <v>0</v>
      </c>
      <c r="R1101" s="1">
        <f t="shared" si="103"/>
        <v>0</v>
      </c>
      <c r="S1101" s="1">
        <f t="shared" si="104"/>
        <v>4580</v>
      </c>
      <c r="T1101" s="1">
        <v>0.45</v>
      </c>
      <c r="U1101" s="1">
        <f t="shared" si="105"/>
        <v>2061</v>
      </c>
      <c r="V1101" s="1">
        <f t="shared" si="106"/>
        <v>2519</v>
      </c>
      <c r="W1101" s="4">
        <f t="shared" si="107"/>
        <v>0.55000000000000004</v>
      </c>
      <c r="X1101" s="1" t="s">
        <v>104</v>
      </c>
      <c r="Y1101" s="1" t="s">
        <v>81</v>
      </c>
      <c r="Z1101" s="1" t="s">
        <v>41</v>
      </c>
      <c r="AA1101" s="2">
        <v>45990</v>
      </c>
      <c r="AB1101" s="1">
        <v>4</v>
      </c>
      <c r="AC1101" s="1" t="s">
        <v>42</v>
      </c>
    </row>
    <row r="1102" spans="1:29">
      <c r="A1102" s="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c r="P1102" s="1">
        <f t="shared" si="102"/>
        <v>11670</v>
      </c>
      <c r="Q1102" s="1">
        <v>20</v>
      </c>
      <c r="R1102" s="1">
        <f t="shared" si="103"/>
        <v>2334</v>
      </c>
      <c r="S1102" s="1">
        <f t="shared" si="104"/>
        <v>9336</v>
      </c>
      <c r="T1102" s="1">
        <v>0.48</v>
      </c>
      <c r="U1102" s="1">
        <f t="shared" si="105"/>
        <v>4481.28</v>
      </c>
      <c r="V1102" s="1">
        <f t="shared" si="106"/>
        <v>4854.72</v>
      </c>
      <c r="W1102" s="4">
        <f t="shared" si="107"/>
        <v>0.52</v>
      </c>
      <c r="X1102" s="1" t="s">
        <v>104</v>
      </c>
      <c r="Y1102" s="1" t="s">
        <v>57</v>
      </c>
      <c r="Z1102" s="1" t="s">
        <v>120</v>
      </c>
      <c r="AA1102" s="1"/>
      <c r="AB1102" s="1"/>
      <c r="AC1102" s="1" t="s">
        <v>42</v>
      </c>
    </row>
    <row r="1103" spans="1:29">
      <c r="A1103" s="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c r="P1103" s="1">
        <f t="shared" si="102"/>
        <v>303480</v>
      </c>
      <c r="Q1103" s="1">
        <v>25</v>
      </c>
      <c r="R1103" s="1">
        <f t="shared" si="103"/>
        <v>75870</v>
      </c>
      <c r="S1103" s="1">
        <f t="shared" si="104"/>
        <v>227610</v>
      </c>
      <c r="T1103" s="1">
        <v>0.57999999999999996</v>
      </c>
      <c r="U1103" s="1">
        <f t="shared" si="105"/>
        <v>132013.79999999999</v>
      </c>
      <c r="V1103" s="1">
        <f t="shared" si="106"/>
        <v>95596.200000000012</v>
      </c>
      <c r="W1103" s="4">
        <f t="shared" si="107"/>
        <v>0.42000000000000004</v>
      </c>
      <c r="X1103" s="1" t="s">
        <v>50</v>
      </c>
      <c r="Y1103" s="1" t="s">
        <v>72</v>
      </c>
      <c r="Z1103" s="1" t="s">
        <v>41</v>
      </c>
      <c r="AA1103" s="2">
        <v>45988</v>
      </c>
      <c r="AB1103" s="1">
        <v>5</v>
      </c>
      <c r="AC1103" s="1" t="s">
        <v>42</v>
      </c>
    </row>
    <row r="1104" spans="1:29">
      <c r="A1104" s="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c r="P1104" s="1">
        <f t="shared" si="102"/>
        <v>12160</v>
      </c>
      <c r="Q1104" s="1">
        <v>25</v>
      </c>
      <c r="R1104" s="1">
        <f t="shared" si="103"/>
        <v>3040</v>
      </c>
      <c r="S1104" s="1">
        <f t="shared" si="104"/>
        <v>9120</v>
      </c>
      <c r="T1104" s="1">
        <v>0.52</v>
      </c>
      <c r="U1104" s="1">
        <f t="shared" si="105"/>
        <v>4742.4000000000005</v>
      </c>
      <c r="V1104" s="1">
        <f t="shared" si="106"/>
        <v>4377.5999999999995</v>
      </c>
      <c r="W1104" s="4">
        <f t="shared" si="107"/>
        <v>0.47999999999999993</v>
      </c>
      <c r="X1104" s="1" t="s">
        <v>92</v>
      </c>
      <c r="Y1104" s="1" t="s">
        <v>72</v>
      </c>
      <c r="Z1104" s="1" t="s">
        <v>51</v>
      </c>
      <c r="AA1104" s="2">
        <v>45992</v>
      </c>
      <c r="AB1104" s="1"/>
      <c r="AC1104" s="1" t="s">
        <v>42</v>
      </c>
    </row>
    <row r="1105" spans="1:29">
      <c r="A1105" s="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c r="P1105" s="1">
        <f t="shared" si="102"/>
        <v>1110</v>
      </c>
      <c r="Q1105" s="1">
        <v>25</v>
      </c>
      <c r="R1105" s="1">
        <f t="shared" si="103"/>
        <v>277.5</v>
      </c>
      <c r="S1105" s="1">
        <f t="shared" si="104"/>
        <v>832.5</v>
      </c>
      <c r="T1105" s="1">
        <v>0.35</v>
      </c>
      <c r="U1105" s="1">
        <f t="shared" si="105"/>
        <v>291.375</v>
      </c>
      <c r="V1105" s="1">
        <f t="shared" si="106"/>
        <v>541.125</v>
      </c>
      <c r="W1105" s="4">
        <f t="shared" si="107"/>
        <v>0.65</v>
      </c>
      <c r="X1105" s="1" t="s">
        <v>65</v>
      </c>
      <c r="Y1105" s="1" t="s">
        <v>81</v>
      </c>
      <c r="Z1105" s="1" t="s">
        <v>66</v>
      </c>
      <c r="AA1105" s="1"/>
      <c r="AB1105" s="1"/>
      <c r="AC1105" s="1" t="s">
        <v>42</v>
      </c>
    </row>
    <row r="1106" spans="1:29">
      <c r="A1106" s="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c r="P1106" s="1">
        <f t="shared" si="102"/>
        <v>2460</v>
      </c>
      <c r="Q1106" s="1">
        <v>15</v>
      </c>
      <c r="R1106" s="1">
        <f t="shared" si="103"/>
        <v>369</v>
      </c>
      <c r="S1106" s="1">
        <f t="shared" si="104"/>
        <v>2091</v>
      </c>
      <c r="T1106" s="1">
        <v>0.62</v>
      </c>
      <c r="U1106" s="1">
        <f t="shared" si="105"/>
        <v>1296.42</v>
      </c>
      <c r="V1106" s="1">
        <f t="shared" si="106"/>
        <v>794.57999999999993</v>
      </c>
      <c r="W1106" s="4">
        <f t="shared" si="107"/>
        <v>0.37999999999999995</v>
      </c>
      <c r="X1106" s="1" t="s">
        <v>56</v>
      </c>
      <c r="Y1106" s="1" t="s">
        <v>72</v>
      </c>
      <c r="Z1106" s="1" t="s">
        <v>41</v>
      </c>
      <c r="AA1106" s="2">
        <v>45992</v>
      </c>
      <c r="AB1106" s="1">
        <v>4</v>
      </c>
      <c r="AC1106" s="1" t="s">
        <v>42</v>
      </c>
    </row>
    <row r="1107" spans="1:29">
      <c r="A1107" s="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c r="P1107" s="1">
        <f t="shared" si="102"/>
        <v>4200</v>
      </c>
      <c r="Q1107" s="1">
        <v>0</v>
      </c>
      <c r="R1107" s="1">
        <f t="shared" si="103"/>
        <v>0</v>
      </c>
      <c r="S1107" s="1">
        <f t="shared" si="104"/>
        <v>4200</v>
      </c>
      <c r="T1107" s="1">
        <v>0.48</v>
      </c>
      <c r="U1107" s="1">
        <f t="shared" si="105"/>
        <v>2016</v>
      </c>
      <c r="V1107" s="1">
        <f t="shared" si="106"/>
        <v>2184</v>
      </c>
      <c r="W1107" s="4">
        <f t="shared" si="107"/>
        <v>0.52</v>
      </c>
      <c r="X1107" s="1" t="s">
        <v>56</v>
      </c>
      <c r="Y1107" s="1" t="s">
        <v>81</v>
      </c>
      <c r="Z1107" s="1" t="s">
        <v>41</v>
      </c>
      <c r="AA1107" s="2">
        <v>45993</v>
      </c>
      <c r="AB1107" s="1">
        <v>4</v>
      </c>
      <c r="AC1107" s="1" t="s">
        <v>42</v>
      </c>
    </row>
    <row r="1108" spans="1:29">
      <c r="A1108" s="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c r="P1108" s="1">
        <f t="shared" si="102"/>
        <v>17580</v>
      </c>
      <c r="Q1108" s="1">
        <v>0</v>
      </c>
      <c r="R1108" s="1">
        <f t="shared" si="103"/>
        <v>0</v>
      </c>
      <c r="S1108" s="1">
        <f t="shared" si="104"/>
        <v>17580</v>
      </c>
      <c r="T1108" s="1">
        <v>0.48</v>
      </c>
      <c r="U1108" s="1">
        <f t="shared" si="105"/>
        <v>8438.4</v>
      </c>
      <c r="V1108" s="1">
        <f t="shared" si="106"/>
        <v>9141.6</v>
      </c>
      <c r="W1108" s="4">
        <f t="shared" si="107"/>
        <v>0.52</v>
      </c>
      <c r="X1108" s="1" t="s">
        <v>39</v>
      </c>
      <c r="Y1108" s="1" t="s">
        <v>40</v>
      </c>
      <c r="Z1108" s="1" t="s">
        <v>41</v>
      </c>
      <c r="AA1108" s="2">
        <v>45991</v>
      </c>
      <c r="AB1108" s="1">
        <v>5</v>
      </c>
      <c r="AC1108" s="1" t="s">
        <v>42</v>
      </c>
    </row>
    <row r="1109" spans="1:29">
      <c r="A1109" s="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c r="P1109" s="1">
        <f t="shared" si="102"/>
        <v>20550</v>
      </c>
      <c r="Q1109" s="1">
        <v>0</v>
      </c>
      <c r="R1109" s="1">
        <f t="shared" si="103"/>
        <v>0</v>
      </c>
      <c r="S1109" s="1">
        <f t="shared" si="104"/>
        <v>20550</v>
      </c>
      <c r="T1109" s="1">
        <v>0.48</v>
      </c>
      <c r="U1109" s="1">
        <f t="shared" si="105"/>
        <v>9864</v>
      </c>
      <c r="V1109" s="1">
        <f t="shared" si="106"/>
        <v>10686</v>
      </c>
      <c r="W1109" s="4">
        <f t="shared" si="107"/>
        <v>0.52</v>
      </c>
      <c r="X1109" s="1" t="s">
        <v>39</v>
      </c>
      <c r="Y1109" s="1" t="s">
        <v>81</v>
      </c>
      <c r="Z1109" s="1" t="s">
        <v>41</v>
      </c>
      <c r="AA1109" s="2">
        <v>45989</v>
      </c>
      <c r="AB1109" s="1">
        <v>4</v>
      </c>
      <c r="AC1109" s="1" t="s">
        <v>42</v>
      </c>
    </row>
    <row r="1110" spans="1:29">
      <c r="A1110" s="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c r="P1110" s="1">
        <f t="shared" si="102"/>
        <v>860</v>
      </c>
      <c r="Q1110" s="1">
        <v>20</v>
      </c>
      <c r="R1110" s="1">
        <f t="shared" si="103"/>
        <v>172</v>
      </c>
      <c r="S1110" s="1">
        <f t="shared" si="104"/>
        <v>688</v>
      </c>
      <c r="T1110" s="1">
        <v>0.35</v>
      </c>
      <c r="U1110" s="1">
        <f t="shared" si="105"/>
        <v>240.79999999999998</v>
      </c>
      <c r="V1110" s="1">
        <f t="shared" si="106"/>
        <v>447.20000000000005</v>
      </c>
      <c r="W1110" s="4">
        <f t="shared" si="107"/>
        <v>0.65</v>
      </c>
      <c r="X1110" s="1" t="s">
        <v>56</v>
      </c>
      <c r="Y1110" s="1" t="s">
        <v>81</v>
      </c>
      <c r="Z1110" s="1" t="s">
        <v>41</v>
      </c>
      <c r="AA1110" s="2">
        <v>45991</v>
      </c>
      <c r="AB1110" s="1">
        <v>4</v>
      </c>
      <c r="AC1110" s="1" t="s">
        <v>42</v>
      </c>
    </row>
    <row r="1111" spans="1:29">
      <c r="A1111" s="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c r="P1111" s="1">
        <f t="shared" si="102"/>
        <v>510</v>
      </c>
      <c r="Q1111" s="1">
        <v>20</v>
      </c>
      <c r="R1111" s="1">
        <f t="shared" si="103"/>
        <v>102</v>
      </c>
      <c r="S1111" s="1">
        <f t="shared" si="104"/>
        <v>408</v>
      </c>
      <c r="T1111" s="1">
        <v>0.35</v>
      </c>
      <c r="U1111" s="1">
        <f t="shared" si="105"/>
        <v>142.79999999999998</v>
      </c>
      <c r="V1111" s="1">
        <f t="shared" si="106"/>
        <v>265.20000000000005</v>
      </c>
      <c r="W1111" s="4">
        <f t="shared" si="107"/>
        <v>0.65000000000000013</v>
      </c>
      <c r="X1111" s="1" t="s">
        <v>39</v>
      </c>
      <c r="Y1111" s="1" t="s">
        <v>81</v>
      </c>
      <c r="Z1111" s="1" t="s">
        <v>51</v>
      </c>
      <c r="AA1111" s="2">
        <v>45990</v>
      </c>
      <c r="AB1111" s="1"/>
      <c r="AC1111" s="1" t="s">
        <v>42</v>
      </c>
    </row>
    <row r="1112" spans="1:29">
      <c r="A1112" s="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c r="P1112" s="1">
        <f t="shared" si="102"/>
        <v>65670</v>
      </c>
      <c r="Q1112" s="1">
        <v>0</v>
      </c>
      <c r="R1112" s="1">
        <f t="shared" si="103"/>
        <v>0</v>
      </c>
      <c r="S1112" s="1">
        <f t="shared" si="104"/>
        <v>65670</v>
      </c>
      <c r="T1112" s="1">
        <v>0.57999999999999996</v>
      </c>
      <c r="U1112" s="1">
        <f t="shared" si="105"/>
        <v>38088.6</v>
      </c>
      <c r="V1112" s="1">
        <f t="shared" si="106"/>
        <v>27581.4</v>
      </c>
      <c r="W1112" s="4">
        <f t="shared" si="107"/>
        <v>0.42000000000000004</v>
      </c>
      <c r="X1112" s="1" t="s">
        <v>50</v>
      </c>
      <c r="Y1112" s="1" t="s">
        <v>57</v>
      </c>
      <c r="Z1112" s="1" t="s">
        <v>41</v>
      </c>
      <c r="AA1112" s="2">
        <v>45992</v>
      </c>
      <c r="AB1112" s="1">
        <v>4</v>
      </c>
      <c r="AC1112" s="1" t="s">
        <v>42</v>
      </c>
    </row>
    <row r="1113" spans="1:29">
      <c r="A1113" s="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c r="P1113" s="1">
        <f t="shared" si="102"/>
        <v>45700</v>
      </c>
      <c r="Q1113" s="1">
        <v>0</v>
      </c>
      <c r="R1113" s="1">
        <f t="shared" si="103"/>
        <v>0</v>
      </c>
      <c r="S1113" s="1">
        <f t="shared" si="104"/>
        <v>45700</v>
      </c>
      <c r="T1113" s="1">
        <v>0.52</v>
      </c>
      <c r="U1113" s="1">
        <f t="shared" si="105"/>
        <v>23764</v>
      </c>
      <c r="V1113" s="1">
        <f t="shared" si="106"/>
        <v>21936</v>
      </c>
      <c r="W1113" s="4">
        <f t="shared" si="107"/>
        <v>0.48</v>
      </c>
      <c r="X1113" s="1" t="s">
        <v>39</v>
      </c>
      <c r="Y1113" s="1" t="s">
        <v>72</v>
      </c>
      <c r="Z1113" s="1" t="s">
        <v>41</v>
      </c>
      <c r="AA1113" s="2">
        <v>45993</v>
      </c>
      <c r="AB1113" s="1">
        <v>5</v>
      </c>
      <c r="AC1113" s="1" t="s">
        <v>42</v>
      </c>
    </row>
    <row r="1114" spans="1:29">
      <c r="A1114" s="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c r="P1114" s="1">
        <f t="shared" si="102"/>
        <v>2790</v>
      </c>
      <c r="Q1114" s="1">
        <v>0</v>
      </c>
      <c r="R1114" s="1">
        <f t="shared" si="103"/>
        <v>0</v>
      </c>
      <c r="S1114" s="1">
        <f t="shared" si="104"/>
        <v>2790</v>
      </c>
      <c r="T1114" s="1">
        <v>0.35</v>
      </c>
      <c r="U1114" s="1">
        <f t="shared" si="105"/>
        <v>976.49999999999989</v>
      </c>
      <c r="V1114" s="1">
        <f t="shared" si="106"/>
        <v>1813.5</v>
      </c>
      <c r="W1114" s="4">
        <f t="shared" si="107"/>
        <v>0.65</v>
      </c>
      <c r="X1114" s="1" t="s">
        <v>65</v>
      </c>
      <c r="Y1114" s="1" t="s">
        <v>57</v>
      </c>
      <c r="Z1114" s="1" t="s">
        <v>22</v>
      </c>
      <c r="AA1114" s="1"/>
      <c r="AB1114" s="1"/>
      <c r="AC1114" s="1" t="s">
        <v>93</v>
      </c>
    </row>
    <row r="1115" spans="1:29">
      <c r="A1115" s="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c r="P1115" s="1">
        <f t="shared" si="102"/>
        <v>16800</v>
      </c>
      <c r="Q1115" s="1">
        <v>20</v>
      </c>
      <c r="R1115" s="1">
        <f t="shared" si="103"/>
        <v>3360</v>
      </c>
      <c r="S1115" s="1">
        <f t="shared" si="104"/>
        <v>13440</v>
      </c>
      <c r="T1115" s="1">
        <v>0.52</v>
      </c>
      <c r="U1115" s="1">
        <f t="shared" si="105"/>
        <v>6988.8</v>
      </c>
      <c r="V1115" s="1">
        <f t="shared" si="106"/>
        <v>6451.2</v>
      </c>
      <c r="W1115" s="4">
        <f t="shared" si="107"/>
        <v>0.48</v>
      </c>
      <c r="X1115" s="1" t="s">
        <v>39</v>
      </c>
      <c r="Y1115" s="1" t="s">
        <v>81</v>
      </c>
      <c r="Z1115" s="1" t="s">
        <v>120</v>
      </c>
      <c r="AA1115" s="1"/>
      <c r="AB1115" s="1"/>
      <c r="AC1115" s="1" t="s">
        <v>42</v>
      </c>
    </row>
    <row r="1116" spans="1:29">
      <c r="A1116" s="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c r="P1116" s="1">
        <f t="shared" si="102"/>
        <v>12330</v>
      </c>
      <c r="Q1116" s="1">
        <v>5</v>
      </c>
      <c r="R1116" s="1">
        <f t="shared" si="103"/>
        <v>616.5</v>
      </c>
      <c r="S1116" s="1">
        <f t="shared" si="104"/>
        <v>11713.5</v>
      </c>
      <c r="T1116" s="1">
        <v>0.45</v>
      </c>
      <c r="U1116" s="1">
        <f t="shared" si="105"/>
        <v>5271.0749999999998</v>
      </c>
      <c r="V1116" s="1">
        <f t="shared" si="106"/>
        <v>6442.4250000000002</v>
      </c>
      <c r="W1116" s="4">
        <f t="shared" si="107"/>
        <v>0.55000000000000004</v>
      </c>
      <c r="X1116" s="1" t="s">
        <v>92</v>
      </c>
      <c r="Y1116" s="1" t="s">
        <v>57</v>
      </c>
      <c r="Z1116" s="1" t="s">
        <v>41</v>
      </c>
      <c r="AA1116" s="2">
        <v>45991</v>
      </c>
      <c r="AB1116" s="1">
        <v>3</v>
      </c>
      <c r="AC1116" s="1" t="s">
        <v>42</v>
      </c>
    </row>
    <row r="1117" spans="1:29">
      <c r="A1117" s="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c r="P1117" s="1">
        <f t="shared" si="102"/>
        <v>3040</v>
      </c>
      <c r="Q1117" s="1">
        <v>10</v>
      </c>
      <c r="R1117" s="1">
        <f t="shared" si="103"/>
        <v>304</v>
      </c>
      <c r="S1117" s="1">
        <f t="shared" si="104"/>
        <v>2736</v>
      </c>
      <c r="T1117" s="1">
        <v>0.62</v>
      </c>
      <c r="U1117" s="1">
        <f t="shared" si="105"/>
        <v>1696.32</v>
      </c>
      <c r="V1117" s="1">
        <f t="shared" si="106"/>
        <v>1039.68</v>
      </c>
      <c r="W1117" s="4">
        <f t="shared" si="107"/>
        <v>0.38</v>
      </c>
      <c r="X1117" s="1" t="s">
        <v>147</v>
      </c>
      <c r="Y1117" s="1" t="s">
        <v>57</v>
      </c>
      <c r="Z1117" s="1" t="s">
        <v>120</v>
      </c>
      <c r="AA1117" s="1"/>
      <c r="AB1117" s="1"/>
      <c r="AC1117" s="1" t="s">
        <v>42</v>
      </c>
    </row>
    <row r="1118" spans="1:29">
      <c r="A1118" s="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c r="P1118" s="1">
        <f t="shared" si="102"/>
        <v>780</v>
      </c>
      <c r="Q1118" s="1">
        <v>20</v>
      </c>
      <c r="R1118" s="1">
        <f t="shared" si="103"/>
        <v>156</v>
      </c>
      <c r="S1118" s="1">
        <f t="shared" si="104"/>
        <v>624</v>
      </c>
      <c r="T1118" s="1">
        <v>0.45</v>
      </c>
      <c r="U1118" s="1">
        <f t="shared" si="105"/>
        <v>280.8</v>
      </c>
      <c r="V1118" s="1">
        <f t="shared" si="106"/>
        <v>343.2</v>
      </c>
      <c r="W1118" s="4">
        <f t="shared" si="107"/>
        <v>0.54999999999999993</v>
      </c>
      <c r="X1118" s="1" t="s">
        <v>65</v>
      </c>
      <c r="Y1118" s="1" t="s">
        <v>81</v>
      </c>
      <c r="Z1118" s="1" t="s">
        <v>41</v>
      </c>
      <c r="AA1118" s="2">
        <v>45992</v>
      </c>
      <c r="AB1118" s="1">
        <v>3</v>
      </c>
      <c r="AC1118" s="1" t="s">
        <v>42</v>
      </c>
    </row>
    <row r="1119" spans="1:29">
      <c r="A1119" s="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c r="P1119" s="1">
        <f t="shared" si="102"/>
        <v>9260</v>
      </c>
      <c r="Q1119" s="1">
        <v>0</v>
      </c>
      <c r="R1119" s="1">
        <f t="shared" si="103"/>
        <v>0</v>
      </c>
      <c r="S1119" s="1">
        <f t="shared" si="104"/>
        <v>9260</v>
      </c>
      <c r="T1119" s="1">
        <v>0.48</v>
      </c>
      <c r="U1119" s="1">
        <f t="shared" si="105"/>
        <v>4444.8</v>
      </c>
      <c r="V1119" s="1">
        <f t="shared" si="106"/>
        <v>4815.2</v>
      </c>
      <c r="W1119" s="4">
        <f t="shared" si="107"/>
        <v>0.52</v>
      </c>
      <c r="X1119" s="1" t="s">
        <v>104</v>
      </c>
      <c r="Y1119" s="1" t="s">
        <v>81</v>
      </c>
      <c r="Z1119" s="1" t="s">
        <v>41</v>
      </c>
      <c r="AA1119" s="2">
        <v>45998</v>
      </c>
      <c r="AB1119" s="1">
        <v>5</v>
      </c>
      <c r="AC1119" s="1" t="s">
        <v>42</v>
      </c>
    </row>
    <row r="1120" spans="1:29">
      <c r="A1120" s="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c r="P1120" s="1">
        <f t="shared" si="102"/>
        <v>76450</v>
      </c>
      <c r="Q1120" s="1">
        <v>0</v>
      </c>
      <c r="R1120" s="1">
        <f t="shared" si="103"/>
        <v>0</v>
      </c>
      <c r="S1120" s="1">
        <f t="shared" si="104"/>
        <v>76450</v>
      </c>
      <c r="T1120" s="1">
        <v>0.57999999999999996</v>
      </c>
      <c r="U1120" s="1">
        <f t="shared" si="105"/>
        <v>44341</v>
      </c>
      <c r="V1120" s="1">
        <f t="shared" si="106"/>
        <v>32109</v>
      </c>
      <c r="W1120" s="4">
        <f t="shared" si="107"/>
        <v>0.42</v>
      </c>
      <c r="X1120" s="1" t="s">
        <v>147</v>
      </c>
      <c r="Y1120" s="1" t="s">
        <v>57</v>
      </c>
      <c r="Z1120" s="1" t="s">
        <v>120</v>
      </c>
      <c r="AA1120" s="1"/>
      <c r="AB1120" s="1"/>
      <c r="AC1120" s="1" t="s">
        <v>42</v>
      </c>
    </row>
    <row r="1121" spans="1:29">
      <c r="A1121" s="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c r="P1121" s="1">
        <f t="shared" si="102"/>
        <v>1230</v>
      </c>
      <c r="Q1121" s="1">
        <v>20</v>
      </c>
      <c r="R1121" s="1">
        <f t="shared" si="103"/>
        <v>246</v>
      </c>
      <c r="S1121" s="1">
        <f t="shared" si="104"/>
        <v>984</v>
      </c>
      <c r="T1121" s="1">
        <v>0.45</v>
      </c>
      <c r="U1121" s="1">
        <f t="shared" si="105"/>
        <v>442.8</v>
      </c>
      <c r="V1121" s="1">
        <f t="shared" si="106"/>
        <v>541.20000000000005</v>
      </c>
      <c r="W1121" s="4">
        <f t="shared" si="107"/>
        <v>0.55000000000000004</v>
      </c>
      <c r="X1121" s="1" t="s">
        <v>147</v>
      </c>
      <c r="Y1121" s="1" t="s">
        <v>57</v>
      </c>
      <c r="Z1121" s="1" t="s">
        <v>51</v>
      </c>
      <c r="AA1121" s="2">
        <v>45997</v>
      </c>
      <c r="AB1121" s="1"/>
      <c r="AC1121" s="1" t="s">
        <v>42</v>
      </c>
    </row>
    <row r="1122" spans="1:29">
      <c r="A1122" s="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c r="P1122" s="1">
        <f t="shared" si="102"/>
        <v>3280</v>
      </c>
      <c r="Q1122" s="1">
        <v>0</v>
      </c>
      <c r="R1122" s="1">
        <f t="shared" si="103"/>
        <v>0</v>
      </c>
      <c r="S1122" s="1">
        <f t="shared" si="104"/>
        <v>3280</v>
      </c>
      <c r="T1122" s="1">
        <v>0.48</v>
      </c>
      <c r="U1122" s="1">
        <f t="shared" si="105"/>
        <v>1574.3999999999999</v>
      </c>
      <c r="V1122" s="1">
        <f t="shared" si="106"/>
        <v>1705.6000000000001</v>
      </c>
      <c r="W1122" s="4">
        <f t="shared" si="107"/>
        <v>0.52</v>
      </c>
      <c r="X1122" s="1" t="s">
        <v>147</v>
      </c>
      <c r="Y1122" s="1" t="s">
        <v>57</v>
      </c>
      <c r="Z1122" s="1" t="s">
        <v>51</v>
      </c>
      <c r="AA1122" s="2">
        <v>45993</v>
      </c>
      <c r="AB1122" s="1"/>
      <c r="AC1122" s="1" t="s">
        <v>42</v>
      </c>
    </row>
    <row r="1123" spans="1:29">
      <c r="A1123" s="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c r="P1123" s="1">
        <f t="shared" si="102"/>
        <v>5110</v>
      </c>
      <c r="Q1123" s="1">
        <v>25</v>
      </c>
      <c r="R1123" s="1">
        <f t="shared" si="103"/>
        <v>1277.5</v>
      </c>
      <c r="S1123" s="1">
        <f t="shared" si="104"/>
        <v>3832.5</v>
      </c>
      <c r="T1123" s="1">
        <v>0.47</v>
      </c>
      <c r="U1123" s="1">
        <f t="shared" si="105"/>
        <v>1801.2749999999999</v>
      </c>
      <c r="V1123" s="1">
        <f t="shared" si="106"/>
        <v>2031.2250000000001</v>
      </c>
      <c r="W1123" s="4">
        <f t="shared" si="107"/>
        <v>0.53</v>
      </c>
      <c r="X1123" s="1" t="s">
        <v>65</v>
      </c>
      <c r="Y1123" s="1" t="s">
        <v>72</v>
      </c>
      <c r="Z1123" s="1" t="s">
        <v>41</v>
      </c>
      <c r="AA1123" s="2">
        <v>45996</v>
      </c>
      <c r="AB1123" s="1">
        <v>4</v>
      </c>
      <c r="AC1123" s="1" t="s">
        <v>42</v>
      </c>
    </row>
    <row r="1124" spans="1:29">
      <c r="A1124" s="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c r="P1124" s="1">
        <f t="shared" si="102"/>
        <v>32050</v>
      </c>
      <c r="Q1124" s="1">
        <v>0</v>
      </c>
      <c r="R1124" s="1">
        <f t="shared" si="103"/>
        <v>0</v>
      </c>
      <c r="S1124" s="1">
        <f t="shared" si="104"/>
        <v>32050</v>
      </c>
      <c r="T1124" s="1">
        <v>0.48</v>
      </c>
      <c r="U1124" s="1">
        <f t="shared" si="105"/>
        <v>15384</v>
      </c>
      <c r="V1124" s="1">
        <f t="shared" si="106"/>
        <v>16666</v>
      </c>
      <c r="W1124" s="4">
        <f t="shared" si="107"/>
        <v>0.52</v>
      </c>
      <c r="X1124" s="1" t="s">
        <v>56</v>
      </c>
      <c r="Y1124" s="1" t="s">
        <v>40</v>
      </c>
      <c r="Z1124" s="1" t="s">
        <v>41</v>
      </c>
      <c r="AA1124" s="2">
        <v>45999</v>
      </c>
      <c r="AB1124" s="1">
        <v>4</v>
      </c>
      <c r="AC1124" s="1" t="s">
        <v>42</v>
      </c>
    </row>
    <row r="1125" spans="1:29">
      <c r="A1125" s="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c r="P1125" s="1">
        <f t="shared" si="102"/>
        <v>7650</v>
      </c>
      <c r="Q1125" s="1">
        <v>5</v>
      </c>
      <c r="R1125" s="1">
        <f t="shared" si="103"/>
        <v>382.5</v>
      </c>
      <c r="S1125" s="1">
        <f t="shared" si="104"/>
        <v>7267.5</v>
      </c>
      <c r="T1125" s="1">
        <v>0.5</v>
      </c>
      <c r="U1125" s="1">
        <f t="shared" si="105"/>
        <v>3633.75</v>
      </c>
      <c r="V1125" s="1">
        <f t="shared" si="106"/>
        <v>3633.75</v>
      </c>
      <c r="W1125" s="4">
        <f t="shared" si="107"/>
        <v>0.5</v>
      </c>
      <c r="X1125" s="1" t="s">
        <v>50</v>
      </c>
      <c r="Y1125" s="1" t="s">
        <v>40</v>
      </c>
      <c r="Z1125" s="1" t="s">
        <v>41</v>
      </c>
      <c r="AA1125" s="2">
        <v>46000</v>
      </c>
      <c r="AB1125" s="1">
        <v>5</v>
      </c>
      <c r="AC1125" s="1" t="s">
        <v>42</v>
      </c>
    </row>
    <row r="1126" spans="1:29">
      <c r="A1126" s="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c r="P1126" s="1">
        <f t="shared" si="102"/>
        <v>3400</v>
      </c>
      <c r="Q1126" s="1">
        <v>10</v>
      </c>
      <c r="R1126" s="1">
        <f t="shared" si="103"/>
        <v>340</v>
      </c>
      <c r="S1126" s="1">
        <f t="shared" si="104"/>
        <v>3060</v>
      </c>
      <c r="T1126" s="1">
        <v>0.5</v>
      </c>
      <c r="U1126" s="1">
        <f t="shared" si="105"/>
        <v>1530</v>
      </c>
      <c r="V1126" s="1">
        <f t="shared" si="106"/>
        <v>1530</v>
      </c>
      <c r="W1126" s="4">
        <f t="shared" si="107"/>
        <v>0.5</v>
      </c>
      <c r="X1126" s="1" t="s">
        <v>56</v>
      </c>
      <c r="Y1126" s="1" t="s">
        <v>72</v>
      </c>
      <c r="Z1126" s="1" t="s">
        <v>41</v>
      </c>
      <c r="AA1126" s="2">
        <v>45999</v>
      </c>
      <c r="AB1126" s="1">
        <v>4</v>
      </c>
      <c r="AC1126" s="1" t="s">
        <v>42</v>
      </c>
    </row>
    <row r="1127" spans="1:29">
      <c r="A1127" s="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c r="P1127" s="1">
        <f t="shared" si="102"/>
        <v>4860</v>
      </c>
      <c r="Q1127" s="1">
        <v>0</v>
      </c>
      <c r="R1127" s="1">
        <f t="shared" si="103"/>
        <v>0</v>
      </c>
      <c r="S1127" s="1">
        <f t="shared" si="104"/>
        <v>4860</v>
      </c>
      <c r="T1127" s="1">
        <v>0.47</v>
      </c>
      <c r="U1127" s="1">
        <f t="shared" si="105"/>
        <v>2284.1999999999998</v>
      </c>
      <c r="V1127" s="1">
        <f t="shared" si="106"/>
        <v>2575.8000000000002</v>
      </c>
      <c r="W1127" s="4">
        <f t="shared" si="107"/>
        <v>0.53</v>
      </c>
      <c r="X1127" s="1" t="s">
        <v>147</v>
      </c>
      <c r="Y1127" s="1" t="s">
        <v>72</v>
      </c>
      <c r="Z1127" s="1" t="s">
        <v>66</v>
      </c>
      <c r="AA1127" s="1"/>
      <c r="AB1127" s="1"/>
      <c r="AC1127" s="1" t="s">
        <v>42</v>
      </c>
    </row>
    <row r="1128" spans="1:29">
      <c r="A1128" s="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c r="P1128" s="1">
        <f t="shared" si="102"/>
        <v>8440</v>
      </c>
      <c r="Q1128" s="1">
        <v>30</v>
      </c>
      <c r="R1128" s="1">
        <f t="shared" si="103"/>
        <v>2532</v>
      </c>
      <c r="S1128" s="1">
        <f t="shared" si="104"/>
        <v>5908</v>
      </c>
      <c r="T1128" s="1">
        <v>0.52</v>
      </c>
      <c r="U1128" s="1">
        <f t="shared" si="105"/>
        <v>3072.1600000000003</v>
      </c>
      <c r="V1128" s="1">
        <f t="shared" si="106"/>
        <v>2835.8399999999997</v>
      </c>
      <c r="W1128" s="4">
        <f t="shared" si="107"/>
        <v>0.47999999999999993</v>
      </c>
      <c r="X1128" s="1" t="s">
        <v>147</v>
      </c>
      <c r="Y1128" s="1" t="s">
        <v>72</v>
      </c>
      <c r="Z1128" s="1" t="s">
        <v>120</v>
      </c>
      <c r="AA1128" s="1"/>
      <c r="AB1128" s="1"/>
      <c r="AC1128" s="1" t="s">
        <v>42</v>
      </c>
    </row>
    <row r="1129" spans="1:29">
      <c r="A1129" s="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c r="P1129" s="1">
        <f t="shared" si="102"/>
        <v>41320</v>
      </c>
      <c r="Q1129" s="1">
        <v>10</v>
      </c>
      <c r="R1129" s="1">
        <f t="shared" si="103"/>
        <v>4132</v>
      </c>
      <c r="S1129" s="1">
        <f t="shared" si="104"/>
        <v>37188</v>
      </c>
      <c r="T1129" s="1">
        <v>0.52</v>
      </c>
      <c r="U1129" s="1">
        <f t="shared" si="105"/>
        <v>19337.760000000002</v>
      </c>
      <c r="V1129" s="1">
        <f t="shared" si="106"/>
        <v>17850.239999999998</v>
      </c>
      <c r="W1129" s="4">
        <f t="shared" si="107"/>
        <v>0.47999999999999993</v>
      </c>
      <c r="X1129" s="1" t="s">
        <v>104</v>
      </c>
      <c r="Y1129" s="1" t="s">
        <v>40</v>
      </c>
      <c r="Z1129" s="1" t="s">
        <v>51</v>
      </c>
      <c r="AA1129" s="2">
        <v>45999</v>
      </c>
      <c r="AB1129" s="1"/>
      <c r="AC1129" s="1" t="s">
        <v>42</v>
      </c>
    </row>
    <row r="1130" spans="1:29">
      <c r="A1130" s="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c r="P1130" s="1">
        <f t="shared" si="102"/>
        <v>12990</v>
      </c>
      <c r="Q1130" s="1">
        <v>0</v>
      </c>
      <c r="R1130" s="1">
        <f t="shared" si="103"/>
        <v>0</v>
      </c>
      <c r="S1130" s="1">
        <f t="shared" si="104"/>
        <v>12990</v>
      </c>
      <c r="T1130" s="1">
        <v>0.52</v>
      </c>
      <c r="U1130" s="1">
        <f t="shared" si="105"/>
        <v>6754.8</v>
      </c>
      <c r="V1130" s="1">
        <f t="shared" si="106"/>
        <v>6235.2</v>
      </c>
      <c r="W1130" s="4">
        <f t="shared" si="107"/>
        <v>0.48</v>
      </c>
      <c r="X1130" s="1" t="s">
        <v>65</v>
      </c>
      <c r="Y1130" s="1" t="s">
        <v>81</v>
      </c>
      <c r="Z1130" s="1" t="s">
        <v>41</v>
      </c>
      <c r="AA1130" s="2">
        <v>45999</v>
      </c>
      <c r="AB1130" s="1">
        <v>5</v>
      </c>
      <c r="AC1130" s="1" t="s">
        <v>42</v>
      </c>
    </row>
    <row r="1131" spans="1:29">
      <c r="A1131" s="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c r="P1131" s="1">
        <f t="shared" si="102"/>
        <v>8760</v>
      </c>
      <c r="Q1131" s="1">
        <v>5</v>
      </c>
      <c r="R1131" s="1">
        <f t="shared" si="103"/>
        <v>438</v>
      </c>
      <c r="S1131" s="1">
        <f t="shared" si="104"/>
        <v>8322</v>
      </c>
      <c r="T1131" s="1">
        <v>0.45</v>
      </c>
      <c r="U1131" s="1">
        <f t="shared" si="105"/>
        <v>3744.9</v>
      </c>
      <c r="V1131" s="1">
        <f t="shared" si="106"/>
        <v>4577.1000000000004</v>
      </c>
      <c r="W1131" s="4">
        <f t="shared" si="107"/>
        <v>0.55000000000000004</v>
      </c>
      <c r="X1131" s="1" t="s">
        <v>50</v>
      </c>
      <c r="Y1131" s="1" t="s">
        <v>81</v>
      </c>
      <c r="Z1131" s="1" t="s">
        <v>41</v>
      </c>
      <c r="AA1131" s="2">
        <v>45995</v>
      </c>
      <c r="AB1131" s="1">
        <v>5</v>
      </c>
      <c r="AC1131" s="1" t="s">
        <v>42</v>
      </c>
    </row>
    <row r="1132" spans="1:29">
      <c r="A1132" s="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c r="P1132" s="1">
        <f t="shared" si="102"/>
        <v>20280</v>
      </c>
      <c r="Q1132" s="1">
        <v>0</v>
      </c>
      <c r="R1132" s="1">
        <f t="shared" si="103"/>
        <v>0</v>
      </c>
      <c r="S1132" s="1">
        <f t="shared" si="104"/>
        <v>20280</v>
      </c>
      <c r="T1132" s="1">
        <v>0.52</v>
      </c>
      <c r="U1132" s="1">
        <f t="shared" si="105"/>
        <v>10545.6</v>
      </c>
      <c r="V1132" s="1">
        <f t="shared" si="106"/>
        <v>9734.4</v>
      </c>
      <c r="W1132" s="4">
        <f t="shared" si="107"/>
        <v>0.48</v>
      </c>
      <c r="X1132" s="1" t="s">
        <v>65</v>
      </c>
      <c r="Y1132" s="1" t="s">
        <v>40</v>
      </c>
      <c r="Z1132" s="1" t="s">
        <v>41</v>
      </c>
      <c r="AA1132" s="2">
        <v>45998</v>
      </c>
      <c r="AB1132" s="1">
        <v>4</v>
      </c>
      <c r="AC1132" s="1" t="s">
        <v>42</v>
      </c>
    </row>
    <row r="1133" spans="1:29">
      <c r="A1133" s="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c r="P1133" s="1">
        <f t="shared" si="102"/>
        <v>740</v>
      </c>
      <c r="Q1133" s="1">
        <v>30</v>
      </c>
      <c r="R1133" s="1">
        <f t="shared" si="103"/>
        <v>222</v>
      </c>
      <c r="S1133" s="1">
        <f t="shared" si="104"/>
        <v>518</v>
      </c>
      <c r="T1133" s="1">
        <v>0.62</v>
      </c>
      <c r="U1133" s="1">
        <f t="shared" si="105"/>
        <v>321.16000000000003</v>
      </c>
      <c r="V1133" s="1">
        <f t="shared" si="106"/>
        <v>196.83999999999997</v>
      </c>
      <c r="W1133" s="4">
        <f t="shared" si="107"/>
        <v>0.37999999999999995</v>
      </c>
      <c r="X1133" s="1" t="s">
        <v>56</v>
      </c>
      <c r="Y1133" s="1" t="s">
        <v>40</v>
      </c>
      <c r="Z1133" s="1" t="s">
        <v>41</v>
      </c>
      <c r="AA1133" s="2">
        <v>45997</v>
      </c>
      <c r="AB1133" s="1">
        <v>5</v>
      </c>
      <c r="AC1133" s="1" t="s">
        <v>42</v>
      </c>
    </row>
    <row r="1134" spans="1:29">
      <c r="A1134" s="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c r="P1134" s="1">
        <f t="shared" si="102"/>
        <v>6010</v>
      </c>
      <c r="Q1134" s="1">
        <v>20</v>
      </c>
      <c r="R1134" s="1">
        <f t="shared" si="103"/>
        <v>1202</v>
      </c>
      <c r="S1134" s="1">
        <f t="shared" si="104"/>
        <v>4808</v>
      </c>
      <c r="T1134" s="1">
        <v>0.48</v>
      </c>
      <c r="U1134" s="1">
        <f t="shared" si="105"/>
        <v>2307.8399999999997</v>
      </c>
      <c r="V1134" s="1">
        <f t="shared" si="106"/>
        <v>2500.1600000000003</v>
      </c>
      <c r="W1134" s="4">
        <f t="shared" si="107"/>
        <v>0.52</v>
      </c>
      <c r="X1134" s="1" t="s">
        <v>147</v>
      </c>
      <c r="Y1134" s="1" t="s">
        <v>57</v>
      </c>
      <c r="Z1134" s="1" t="s">
        <v>22</v>
      </c>
      <c r="AA1134" s="1"/>
      <c r="AB1134" s="1"/>
      <c r="AC1134" s="1" t="s">
        <v>93</v>
      </c>
    </row>
    <row r="1135" spans="1:29">
      <c r="A1135" s="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c r="P1135" s="1">
        <f t="shared" si="102"/>
        <v>1180</v>
      </c>
      <c r="Q1135" s="1">
        <v>10</v>
      </c>
      <c r="R1135" s="1">
        <f t="shared" si="103"/>
        <v>118</v>
      </c>
      <c r="S1135" s="1">
        <f t="shared" si="104"/>
        <v>1062</v>
      </c>
      <c r="T1135" s="1">
        <v>0.5</v>
      </c>
      <c r="U1135" s="1">
        <f t="shared" si="105"/>
        <v>531</v>
      </c>
      <c r="V1135" s="1">
        <f t="shared" si="106"/>
        <v>531</v>
      </c>
      <c r="W1135" s="4">
        <f t="shared" si="107"/>
        <v>0.5</v>
      </c>
      <c r="X1135" s="1" t="s">
        <v>56</v>
      </c>
      <c r="Y1135" s="1" t="s">
        <v>72</v>
      </c>
      <c r="Z1135" s="1" t="s">
        <v>120</v>
      </c>
      <c r="AA1135" s="1"/>
      <c r="AB1135" s="1"/>
      <c r="AC1135" s="1" t="s">
        <v>42</v>
      </c>
    </row>
    <row r="1136" spans="1:29">
      <c r="A1136" s="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c r="P1136" s="1">
        <f t="shared" si="102"/>
        <v>1550</v>
      </c>
      <c r="Q1136" s="1">
        <v>10</v>
      </c>
      <c r="R1136" s="1">
        <f t="shared" si="103"/>
        <v>155</v>
      </c>
      <c r="S1136" s="1">
        <f t="shared" si="104"/>
        <v>1395</v>
      </c>
      <c r="T1136" s="1">
        <v>0.62</v>
      </c>
      <c r="U1136" s="1">
        <f t="shared" si="105"/>
        <v>864.9</v>
      </c>
      <c r="V1136" s="1">
        <f t="shared" si="106"/>
        <v>530.1</v>
      </c>
      <c r="W1136" s="4">
        <f t="shared" si="107"/>
        <v>0.38</v>
      </c>
      <c r="X1136" s="1" t="s">
        <v>92</v>
      </c>
      <c r="Y1136" s="1" t="s">
        <v>81</v>
      </c>
      <c r="Z1136" s="1" t="s">
        <v>41</v>
      </c>
      <c r="AA1136" s="2">
        <v>46002</v>
      </c>
      <c r="AB1136" s="1">
        <v>4</v>
      </c>
      <c r="AC1136" s="1" t="s">
        <v>42</v>
      </c>
    </row>
    <row r="1137" spans="1:29">
      <c r="A1137" s="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c r="P1137" s="1">
        <f t="shared" si="102"/>
        <v>820</v>
      </c>
      <c r="Q1137" s="1">
        <v>0</v>
      </c>
      <c r="R1137" s="1">
        <f t="shared" si="103"/>
        <v>0</v>
      </c>
      <c r="S1137" s="1">
        <f t="shared" si="104"/>
        <v>820</v>
      </c>
      <c r="T1137" s="1">
        <v>0.45</v>
      </c>
      <c r="U1137" s="1">
        <f t="shared" si="105"/>
        <v>369</v>
      </c>
      <c r="V1137" s="1">
        <f t="shared" si="106"/>
        <v>451</v>
      </c>
      <c r="W1137" s="4">
        <f t="shared" si="107"/>
        <v>0.55000000000000004</v>
      </c>
      <c r="X1137" s="1" t="s">
        <v>147</v>
      </c>
      <c r="Y1137" s="1" t="s">
        <v>72</v>
      </c>
      <c r="Z1137" s="1" t="s">
        <v>41</v>
      </c>
      <c r="AA1137" s="2">
        <v>45999</v>
      </c>
      <c r="AB1137" s="1">
        <v>4</v>
      </c>
      <c r="AC1137" s="1" t="s">
        <v>42</v>
      </c>
    </row>
    <row r="1138" spans="1:29">
      <c r="A1138" s="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c r="P1138" s="1">
        <f t="shared" si="102"/>
        <v>67900</v>
      </c>
      <c r="Q1138" s="1">
        <v>10</v>
      </c>
      <c r="R1138" s="1">
        <f t="shared" si="103"/>
        <v>6790</v>
      </c>
      <c r="S1138" s="1">
        <f t="shared" si="104"/>
        <v>61110</v>
      </c>
      <c r="T1138" s="1">
        <v>0.57999999999999996</v>
      </c>
      <c r="U1138" s="1">
        <f t="shared" si="105"/>
        <v>35443.799999999996</v>
      </c>
      <c r="V1138" s="1">
        <f t="shared" si="106"/>
        <v>25666.200000000004</v>
      </c>
      <c r="W1138" s="4">
        <f t="shared" si="107"/>
        <v>0.4200000000000001</v>
      </c>
      <c r="X1138" s="1" t="s">
        <v>39</v>
      </c>
      <c r="Y1138" s="1" t="s">
        <v>40</v>
      </c>
      <c r="Z1138" s="1" t="s">
        <v>41</v>
      </c>
      <c r="AA1138" s="2">
        <v>46003</v>
      </c>
      <c r="AB1138" s="1">
        <v>4</v>
      </c>
      <c r="AC1138" s="1" t="s">
        <v>42</v>
      </c>
    </row>
    <row r="1139" spans="1:29">
      <c r="A1139" s="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c r="P1139" s="1">
        <f t="shared" si="102"/>
        <v>21500</v>
      </c>
      <c r="Q1139" s="1">
        <v>30</v>
      </c>
      <c r="R1139" s="1">
        <f t="shared" si="103"/>
        <v>6450</v>
      </c>
      <c r="S1139" s="1">
        <f t="shared" si="104"/>
        <v>15050</v>
      </c>
      <c r="T1139" s="1">
        <v>0.5</v>
      </c>
      <c r="U1139" s="1">
        <f t="shared" si="105"/>
        <v>7525</v>
      </c>
      <c r="V1139" s="1">
        <f t="shared" si="106"/>
        <v>7525</v>
      </c>
      <c r="W1139" s="4">
        <f t="shared" si="107"/>
        <v>0.5</v>
      </c>
      <c r="X1139" s="1" t="s">
        <v>65</v>
      </c>
      <c r="Y1139" s="1" t="s">
        <v>72</v>
      </c>
      <c r="Z1139" s="1" t="s">
        <v>120</v>
      </c>
      <c r="AA1139" s="1"/>
      <c r="AB1139" s="1"/>
      <c r="AC1139" s="1" t="s">
        <v>42</v>
      </c>
    </row>
    <row r="1140" spans="1:29">
      <c r="A1140" s="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c r="P1140" s="1">
        <f t="shared" si="102"/>
        <v>1250</v>
      </c>
      <c r="Q1140" s="1">
        <v>5</v>
      </c>
      <c r="R1140" s="1">
        <f t="shared" si="103"/>
        <v>62.5</v>
      </c>
      <c r="S1140" s="1">
        <f t="shared" si="104"/>
        <v>1187.5</v>
      </c>
      <c r="T1140" s="1">
        <v>0.62</v>
      </c>
      <c r="U1140" s="1">
        <f t="shared" si="105"/>
        <v>736.25</v>
      </c>
      <c r="V1140" s="1">
        <f t="shared" si="106"/>
        <v>451.25</v>
      </c>
      <c r="W1140" s="4">
        <f t="shared" si="107"/>
        <v>0.38</v>
      </c>
      <c r="X1140" s="1" t="s">
        <v>147</v>
      </c>
      <c r="Y1140" s="1" t="s">
        <v>81</v>
      </c>
      <c r="Z1140" s="1" t="s">
        <v>41</v>
      </c>
      <c r="AA1140" s="2">
        <v>46000</v>
      </c>
      <c r="AB1140" s="1">
        <v>4</v>
      </c>
      <c r="AC1140" s="1" t="s">
        <v>42</v>
      </c>
    </row>
    <row r="1141" spans="1:29">
      <c r="A1141" s="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c r="P1141" s="1">
        <f t="shared" si="102"/>
        <v>2160</v>
      </c>
      <c r="Q1141" s="1">
        <v>25</v>
      </c>
      <c r="R1141" s="1">
        <f t="shared" si="103"/>
        <v>540</v>
      </c>
      <c r="S1141" s="1">
        <f t="shared" si="104"/>
        <v>1620</v>
      </c>
      <c r="T1141" s="1">
        <v>0.5</v>
      </c>
      <c r="U1141" s="1">
        <f t="shared" si="105"/>
        <v>810</v>
      </c>
      <c r="V1141" s="1">
        <f t="shared" si="106"/>
        <v>810</v>
      </c>
      <c r="W1141" s="4">
        <f t="shared" si="107"/>
        <v>0.5</v>
      </c>
      <c r="X1141" s="1" t="s">
        <v>92</v>
      </c>
      <c r="Y1141" s="1" t="s">
        <v>57</v>
      </c>
      <c r="Z1141" s="1" t="s">
        <v>66</v>
      </c>
      <c r="AA1141" s="1"/>
      <c r="AB1141" s="1"/>
      <c r="AC1141" s="1" t="s">
        <v>42</v>
      </c>
    </row>
    <row r="1142" spans="1:29">
      <c r="A1142" s="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c r="P1142" s="1">
        <f t="shared" si="102"/>
        <v>1960</v>
      </c>
      <c r="Q1142" s="1">
        <v>10</v>
      </c>
      <c r="R1142" s="1">
        <f t="shared" si="103"/>
        <v>196</v>
      </c>
      <c r="S1142" s="1">
        <f t="shared" si="104"/>
        <v>1764</v>
      </c>
      <c r="T1142" s="1">
        <v>0.35</v>
      </c>
      <c r="U1142" s="1">
        <f t="shared" si="105"/>
        <v>617.4</v>
      </c>
      <c r="V1142" s="1">
        <f t="shared" si="106"/>
        <v>1146.5999999999999</v>
      </c>
      <c r="W1142" s="4">
        <f t="shared" si="107"/>
        <v>0.64999999999999991</v>
      </c>
      <c r="X1142" s="1" t="s">
        <v>147</v>
      </c>
      <c r="Y1142" s="1" t="s">
        <v>57</v>
      </c>
      <c r="Z1142" s="1" t="s">
        <v>41</v>
      </c>
      <c r="AA1142" s="2">
        <v>46001</v>
      </c>
      <c r="AB1142" s="1">
        <v>4</v>
      </c>
      <c r="AC1142" s="1" t="s">
        <v>42</v>
      </c>
    </row>
    <row r="1143" spans="1:29">
      <c r="A1143" s="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c r="P1143" s="1">
        <f t="shared" si="102"/>
        <v>2560</v>
      </c>
      <c r="Q1143" s="1">
        <v>30</v>
      </c>
      <c r="R1143" s="1">
        <f t="shared" si="103"/>
        <v>768</v>
      </c>
      <c r="S1143" s="1">
        <f t="shared" si="104"/>
        <v>1792</v>
      </c>
      <c r="T1143" s="1">
        <v>0.35</v>
      </c>
      <c r="U1143" s="1">
        <f t="shared" si="105"/>
        <v>627.19999999999993</v>
      </c>
      <c r="V1143" s="1">
        <f t="shared" si="106"/>
        <v>1164.8000000000002</v>
      </c>
      <c r="W1143" s="4">
        <f t="shared" si="107"/>
        <v>0.65000000000000013</v>
      </c>
      <c r="X1143" s="1" t="s">
        <v>50</v>
      </c>
      <c r="Y1143" s="1" t="s">
        <v>72</v>
      </c>
      <c r="Z1143" s="1" t="s">
        <v>22</v>
      </c>
      <c r="AA1143" s="1"/>
      <c r="AB1143" s="1"/>
      <c r="AC1143" s="1" t="s">
        <v>93</v>
      </c>
    </row>
    <row r="1144" spans="1:29">
      <c r="A1144" s="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c r="P1144" s="1">
        <f t="shared" si="102"/>
        <v>6050</v>
      </c>
      <c r="Q1144" s="1">
        <v>5</v>
      </c>
      <c r="R1144" s="1">
        <f t="shared" si="103"/>
        <v>302.5</v>
      </c>
      <c r="S1144" s="1">
        <f t="shared" si="104"/>
        <v>5747.5</v>
      </c>
      <c r="T1144" s="1">
        <v>0.35</v>
      </c>
      <c r="U1144" s="1">
        <f t="shared" si="105"/>
        <v>2011.6249999999998</v>
      </c>
      <c r="V1144" s="1">
        <f t="shared" si="106"/>
        <v>3735.875</v>
      </c>
      <c r="W1144" s="4">
        <f t="shared" si="107"/>
        <v>0.65</v>
      </c>
      <c r="X1144" s="1" t="s">
        <v>92</v>
      </c>
      <c r="Y1144" s="1" t="s">
        <v>57</v>
      </c>
      <c r="Z1144" s="1" t="s">
        <v>41</v>
      </c>
      <c r="AA1144" s="2">
        <v>46002</v>
      </c>
      <c r="AB1144" s="1">
        <v>4</v>
      </c>
      <c r="AC1144" s="1" t="s">
        <v>42</v>
      </c>
    </row>
    <row r="1145" spans="1:29">
      <c r="A1145" s="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c r="P1145" s="1">
        <f t="shared" si="102"/>
        <v>2470</v>
      </c>
      <c r="Q1145" s="1">
        <v>25</v>
      </c>
      <c r="R1145" s="1">
        <f t="shared" si="103"/>
        <v>617.5</v>
      </c>
      <c r="S1145" s="1">
        <f t="shared" si="104"/>
        <v>1852.5</v>
      </c>
      <c r="T1145" s="1">
        <v>0.5</v>
      </c>
      <c r="U1145" s="1">
        <f t="shared" si="105"/>
        <v>926.25</v>
      </c>
      <c r="V1145" s="1">
        <f t="shared" si="106"/>
        <v>926.25</v>
      </c>
      <c r="W1145" s="4">
        <f t="shared" si="107"/>
        <v>0.5</v>
      </c>
      <c r="X1145" s="1" t="s">
        <v>92</v>
      </c>
      <c r="Y1145" s="1" t="s">
        <v>72</v>
      </c>
      <c r="Z1145" s="1" t="s">
        <v>41</v>
      </c>
      <c r="AA1145" s="2">
        <v>46001</v>
      </c>
      <c r="AB1145" s="1">
        <v>4</v>
      </c>
      <c r="AC1145" s="1" t="s">
        <v>42</v>
      </c>
    </row>
    <row r="1146" spans="1:29">
      <c r="A1146" s="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c r="P1146" s="1">
        <f t="shared" si="102"/>
        <v>2910</v>
      </c>
      <c r="Q1146" s="1">
        <v>15</v>
      </c>
      <c r="R1146" s="1">
        <f t="shared" si="103"/>
        <v>436.5</v>
      </c>
      <c r="S1146" s="1">
        <f t="shared" si="104"/>
        <v>2473.5</v>
      </c>
      <c r="T1146" s="1">
        <v>0.35</v>
      </c>
      <c r="U1146" s="1">
        <f t="shared" si="105"/>
        <v>865.72499999999991</v>
      </c>
      <c r="V1146" s="1">
        <f t="shared" si="106"/>
        <v>1607.7750000000001</v>
      </c>
      <c r="W1146" s="4">
        <f t="shared" si="107"/>
        <v>0.65</v>
      </c>
      <c r="X1146" s="1" t="s">
        <v>65</v>
      </c>
      <c r="Y1146" s="1" t="s">
        <v>81</v>
      </c>
      <c r="Z1146" s="1" t="s">
        <v>41</v>
      </c>
      <c r="AA1146" s="2">
        <v>46007</v>
      </c>
      <c r="AB1146" s="1">
        <v>4</v>
      </c>
      <c r="AC1146" s="1" t="s">
        <v>42</v>
      </c>
    </row>
    <row r="1147" spans="1:29">
      <c r="A1147" s="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c r="P1147" s="1">
        <f t="shared" si="102"/>
        <v>71980</v>
      </c>
      <c r="Q1147" s="1">
        <v>10</v>
      </c>
      <c r="R1147" s="1">
        <f t="shared" si="103"/>
        <v>7198</v>
      </c>
      <c r="S1147" s="1">
        <f t="shared" si="104"/>
        <v>64782</v>
      </c>
      <c r="T1147" s="1">
        <v>0.57999999999999996</v>
      </c>
      <c r="U1147" s="1">
        <f t="shared" si="105"/>
        <v>37573.56</v>
      </c>
      <c r="V1147" s="1">
        <f t="shared" si="106"/>
        <v>27208.440000000002</v>
      </c>
      <c r="W1147" s="4">
        <f t="shared" si="107"/>
        <v>0.42000000000000004</v>
      </c>
      <c r="X1147" s="1" t="s">
        <v>50</v>
      </c>
      <c r="Y1147" s="1" t="s">
        <v>40</v>
      </c>
      <c r="Z1147" s="1" t="s">
        <v>41</v>
      </c>
      <c r="AA1147" s="2">
        <v>46003</v>
      </c>
      <c r="AB1147" s="1">
        <v>3</v>
      </c>
      <c r="AC1147" s="1" t="s">
        <v>42</v>
      </c>
    </row>
    <row r="1148" spans="1:29">
      <c r="A1148" s="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c r="P1148" s="1">
        <f t="shared" si="102"/>
        <v>1000</v>
      </c>
      <c r="Q1148" s="1">
        <v>10</v>
      </c>
      <c r="R1148" s="1">
        <f t="shared" si="103"/>
        <v>100</v>
      </c>
      <c r="S1148" s="1">
        <f t="shared" si="104"/>
        <v>900</v>
      </c>
      <c r="T1148" s="1">
        <v>0.35</v>
      </c>
      <c r="U1148" s="1">
        <f t="shared" si="105"/>
        <v>315</v>
      </c>
      <c r="V1148" s="1">
        <f t="shared" si="106"/>
        <v>585</v>
      </c>
      <c r="W1148" s="4">
        <f t="shared" si="107"/>
        <v>0.65</v>
      </c>
      <c r="X1148" s="1" t="s">
        <v>56</v>
      </c>
      <c r="Y1148" s="1" t="s">
        <v>40</v>
      </c>
      <c r="Z1148" s="1" t="s">
        <v>41</v>
      </c>
      <c r="AA1148" s="2">
        <v>46002</v>
      </c>
      <c r="AB1148" s="1">
        <v>3</v>
      </c>
      <c r="AC1148" s="1" t="s">
        <v>42</v>
      </c>
    </row>
    <row r="1149" spans="1:29">
      <c r="A1149" s="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c r="P1149" s="1">
        <f t="shared" si="102"/>
        <v>8250</v>
      </c>
      <c r="Q1149" s="1">
        <v>0</v>
      </c>
      <c r="R1149" s="1">
        <f t="shared" si="103"/>
        <v>0</v>
      </c>
      <c r="S1149" s="1">
        <f t="shared" si="104"/>
        <v>8250</v>
      </c>
      <c r="T1149" s="1">
        <v>0.52</v>
      </c>
      <c r="U1149" s="1">
        <f t="shared" si="105"/>
        <v>4290</v>
      </c>
      <c r="V1149" s="1">
        <f t="shared" si="106"/>
        <v>3960</v>
      </c>
      <c r="W1149" s="4">
        <f t="shared" si="107"/>
        <v>0.48</v>
      </c>
      <c r="X1149" s="1" t="s">
        <v>92</v>
      </c>
      <c r="Y1149" s="1" t="s">
        <v>81</v>
      </c>
      <c r="Z1149" s="1" t="s">
        <v>66</v>
      </c>
      <c r="AA1149" s="1"/>
      <c r="AB1149" s="1"/>
      <c r="AC1149" s="1" t="s">
        <v>42</v>
      </c>
    </row>
    <row r="1150" spans="1:29">
      <c r="A1150" s="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c r="P1150" s="1">
        <f t="shared" si="102"/>
        <v>38400</v>
      </c>
      <c r="Q1150" s="1">
        <v>15</v>
      </c>
      <c r="R1150" s="1">
        <f t="shared" si="103"/>
        <v>5760</v>
      </c>
      <c r="S1150" s="1">
        <f t="shared" si="104"/>
        <v>32640</v>
      </c>
      <c r="T1150" s="1">
        <v>0.52</v>
      </c>
      <c r="U1150" s="1">
        <f t="shared" si="105"/>
        <v>16972.8</v>
      </c>
      <c r="V1150" s="1">
        <f t="shared" si="106"/>
        <v>15667.2</v>
      </c>
      <c r="W1150" s="4">
        <f t="shared" si="107"/>
        <v>0.48000000000000004</v>
      </c>
      <c r="X1150" s="1" t="s">
        <v>39</v>
      </c>
      <c r="Y1150" s="1" t="s">
        <v>81</v>
      </c>
      <c r="Z1150" s="1" t="s">
        <v>66</v>
      </c>
      <c r="AA1150" s="1"/>
      <c r="AB1150" s="1"/>
      <c r="AC1150" s="1" t="s">
        <v>42</v>
      </c>
    </row>
    <row r="1151" spans="1:29">
      <c r="A1151" s="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c r="P1151" s="1">
        <f t="shared" si="102"/>
        <v>2370</v>
      </c>
      <c r="Q1151" s="1">
        <v>10</v>
      </c>
      <c r="R1151" s="1">
        <f t="shared" si="103"/>
        <v>237</v>
      </c>
      <c r="S1151" s="1">
        <f t="shared" si="104"/>
        <v>2133</v>
      </c>
      <c r="T1151" s="1">
        <v>0.35</v>
      </c>
      <c r="U1151" s="1">
        <f t="shared" si="105"/>
        <v>746.55</v>
      </c>
      <c r="V1151" s="1">
        <f t="shared" si="106"/>
        <v>1386.45</v>
      </c>
      <c r="W1151" s="4">
        <f t="shared" si="107"/>
        <v>0.65</v>
      </c>
      <c r="X1151" s="1" t="s">
        <v>65</v>
      </c>
      <c r="Y1151" s="1" t="s">
        <v>72</v>
      </c>
      <c r="Z1151" s="1" t="s">
        <v>41</v>
      </c>
      <c r="AA1151" s="2">
        <v>46003</v>
      </c>
      <c r="AB1151" s="1">
        <v>4</v>
      </c>
      <c r="AC1151" s="1" t="s">
        <v>42</v>
      </c>
    </row>
    <row r="1152" spans="1:29">
      <c r="A1152" s="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c r="P1152" s="1">
        <f t="shared" si="102"/>
        <v>32360</v>
      </c>
      <c r="Q1152" s="1">
        <v>0</v>
      </c>
      <c r="R1152" s="1">
        <f t="shared" si="103"/>
        <v>0</v>
      </c>
      <c r="S1152" s="1">
        <f t="shared" si="104"/>
        <v>32360</v>
      </c>
      <c r="T1152" s="1">
        <v>0.57999999999999996</v>
      </c>
      <c r="U1152" s="1">
        <f t="shared" si="105"/>
        <v>18768.8</v>
      </c>
      <c r="V1152" s="1">
        <f t="shared" si="106"/>
        <v>13591.2</v>
      </c>
      <c r="W1152" s="4">
        <f t="shared" si="107"/>
        <v>0.42000000000000004</v>
      </c>
      <c r="X1152" s="1" t="s">
        <v>104</v>
      </c>
      <c r="Y1152" s="1" t="s">
        <v>72</v>
      </c>
      <c r="Z1152" s="1" t="s">
        <v>41</v>
      </c>
      <c r="AA1152" s="2">
        <v>46006</v>
      </c>
      <c r="AB1152" s="1">
        <v>5</v>
      </c>
      <c r="AC1152" s="1" t="s">
        <v>42</v>
      </c>
    </row>
    <row r="1153" spans="1:29">
      <c r="A1153" s="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c r="P1153" s="1">
        <f t="shared" si="102"/>
        <v>14220</v>
      </c>
      <c r="Q1153" s="1">
        <v>0</v>
      </c>
      <c r="R1153" s="1">
        <f t="shared" si="103"/>
        <v>0</v>
      </c>
      <c r="S1153" s="1">
        <f t="shared" si="104"/>
        <v>14220</v>
      </c>
      <c r="T1153" s="1">
        <v>0.5</v>
      </c>
      <c r="U1153" s="1">
        <f t="shared" si="105"/>
        <v>7110</v>
      </c>
      <c r="V1153" s="1">
        <f t="shared" si="106"/>
        <v>7110</v>
      </c>
      <c r="W1153" s="4">
        <f t="shared" si="107"/>
        <v>0.5</v>
      </c>
      <c r="X1153" s="1" t="s">
        <v>39</v>
      </c>
      <c r="Y1153" s="1" t="s">
        <v>72</v>
      </c>
      <c r="Z1153" s="1" t="s">
        <v>41</v>
      </c>
      <c r="AA1153" s="2">
        <v>46006</v>
      </c>
      <c r="AB1153" s="1">
        <v>5</v>
      </c>
      <c r="AC1153" s="1" t="s">
        <v>42</v>
      </c>
    </row>
    <row r="1154" spans="1:29">
      <c r="A1154" s="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c r="P1154" s="1">
        <f t="shared" si="102"/>
        <v>1340</v>
      </c>
      <c r="Q1154" s="1">
        <v>25</v>
      </c>
      <c r="R1154" s="1">
        <f t="shared" si="103"/>
        <v>335</v>
      </c>
      <c r="S1154" s="1">
        <f t="shared" si="104"/>
        <v>1005</v>
      </c>
      <c r="T1154" s="1">
        <v>0.45</v>
      </c>
      <c r="U1154" s="1">
        <f t="shared" si="105"/>
        <v>452.25</v>
      </c>
      <c r="V1154" s="1">
        <f t="shared" si="106"/>
        <v>552.75</v>
      </c>
      <c r="W1154" s="4">
        <f t="shared" si="107"/>
        <v>0.55000000000000004</v>
      </c>
      <c r="X1154" s="1" t="s">
        <v>39</v>
      </c>
      <c r="Y1154" s="1" t="s">
        <v>72</v>
      </c>
      <c r="Z1154" s="1" t="s">
        <v>51</v>
      </c>
      <c r="AA1154" s="2">
        <v>46005</v>
      </c>
      <c r="AB1154" s="1"/>
      <c r="AC1154" s="1" t="s">
        <v>42</v>
      </c>
    </row>
    <row r="1155" spans="1:29">
      <c r="A1155" s="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c r="P1155" s="1">
        <f t="shared" ref="P1155:P1218" si="108">PRODUCT(N1155,O1155)</f>
        <v>1720</v>
      </c>
      <c r="Q1155" s="1">
        <v>15</v>
      </c>
      <c r="R1155" s="1">
        <f t="shared" ref="R1155:R1218" si="109">P1155*(Q1155/100)</f>
        <v>258</v>
      </c>
      <c r="S1155" s="1">
        <f t="shared" ref="S1155:S1218" si="110">P1155-R1155</f>
        <v>1462</v>
      </c>
      <c r="T1155" s="1">
        <v>0.5</v>
      </c>
      <c r="U1155" s="1">
        <f t="shared" ref="U1155:U1218" si="111">S1155*T1155</f>
        <v>731</v>
      </c>
      <c r="V1155" s="1">
        <f t="shared" ref="V1155:V1218" si="112">S1155-U1155</f>
        <v>731</v>
      </c>
      <c r="W1155" s="4">
        <f t="shared" ref="W1155:W1218" si="113">(V1155/S1155)</f>
        <v>0.5</v>
      </c>
      <c r="X1155" s="1" t="s">
        <v>65</v>
      </c>
      <c r="Y1155" s="1" t="s">
        <v>57</v>
      </c>
      <c r="Z1155" s="1" t="s">
        <v>22</v>
      </c>
      <c r="AA1155" s="1"/>
      <c r="AB1155" s="1"/>
      <c r="AC1155" s="1" t="s">
        <v>93</v>
      </c>
    </row>
    <row r="1156" spans="1:29">
      <c r="A1156" s="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c r="P1156" s="1">
        <f t="shared" si="108"/>
        <v>36550</v>
      </c>
      <c r="Q1156" s="1">
        <v>0</v>
      </c>
      <c r="R1156" s="1">
        <f t="shared" si="109"/>
        <v>0</v>
      </c>
      <c r="S1156" s="1">
        <f t="shared" si="110"/>
        <v>36550</v>
      </c>
      <c r="T1156" s="1">
        <v>0.48</v>
      </c>
      <c r="U1156" s="1">
        <f t="shared" si="111"/>
        <v>17544</v>
      </c>
      <c r="V1156" s="1">
        <f t="shared" si="112"/>
        <v>19006</v>
      </c>
      <c r="W1156" s="4">
        <f t="shared" si="113"/>
        <v>0.52</v>
      </c>
      <c r="X1156" s="1" t="s">
        <v>50</v>
      </c>
      <c r="Y1156" s="1" t="s">
        <v>57</v>
      </c>
      <c r="Z1156" s="1" t="s">
        <v>41</v>
      </c>
      <c r="AA1156" s="2">
        <v>46008</v>
      </c>
      <c r="AB1156" s="1">
        <v>4</v>
      </c>
      <c r="AC1156" s="1" t="s">
        <v>42</v>
      </c>
    </row>
    <row r="1157" spans="1:29">
      <c r="A1157" s="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c r="P1157" s="1">
        <f t="shared" si="108"/>
        <v>67220</v>
      </c>
      <c r="Q1157" s="1">
        <v>10</v>
      </c>
      <c r="R1157" s="1">
        <f t="shared" si="109"/>
        <v>6722</v>
      </c>
      <c r="S1157" s="1">
        <f t="shared" si="110"/>
        <v>60498</v>
      </c>
      <c r="T1157" s="1">
        <v>0.57999999999999996</v>
      </c>
      <c r="U1157" s="1">
        <f t="shared" si="111"/>
        <v>35088.839999999997</v>
      </c>
      <c r="V1157" s="1">
        <f t="shared" si="112"/>
        <v>25409.160000000003</v>
      </c>
      <c r="W1157" s="4">
        <f t="shared" si="113"/>
        <v>0.42000000000000004</v>
      </c>
      <c r="X1157" s="1" t="s">
        <v>147</v>
      </c>
      <c r="Y1157" s="1" t="s">
        <v>40</v>
      </c>
      <c r="Z1157" s="1" t="s">
        <v>41</v>
      </c>
      <c r="AA1157" s="2">
        <v>46006</v>
      </c>
      <c r="AB1157" s="1">
        <v>3</v>
      </c>
      <c r="AC1157" s="1" t="s">
        <v>42</v>
      </c>
    </row>
    <row r="1158" spans="1:29">
      <c r="A1158" s="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c r="P1158" s="1">
        <f t="shared" si="108"/>
        <v>22080</v>
      </c>
      <c r="Q1158" s="1">
        <v>25</v>
      </c>
      <c r="R1158" s="1">
        <f t="shared" si="109"/>
        <v>5520</v>
      </c>
      <c r="S1158" s="1">
        <f t="shared" si="110"/>
        <v>16560</v>
      </c>
      <c r="T1158" s="1">
        <v>0.48</v>
      </c>
      <c r="U1158" s="1">
        <f t="shared" si="111"/>
        <v>7948.7999999999993</v>
      </c>
      <c r="V1158" s="1">
        <f t="shared" si="112"/>
        <v>8611.2000000000007</v>
      </c>
      <c r="W1158" s="4">
        <f t="shared" si="113"/>
        <v>0.52</v>
      </c>
      <c r="X1158" s="1" t="s">
        <v>39</v>
      </c>
      <c r="Y1158" s="1" t="s">
        <v>40</v>
      </c>
      <c r="Z1158" s="1" t="s">
        <v>66</v>
      </c>
      <c r="AA1158" s="1"/>
      <c r="AB1158" s="1"/>
      <c r="AC1158" s="1" t="s">
        <v>42</v>
      </c>
    </row>
    <row r="1159" spans="1:29">
      <c r="A1159" s="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c r="P1159" s="1">
        <f t="shared" si="108"/>
        <v>750</v>
      </c>
      <c r="Q1159" s="1">
        <v>0</v>
      </c>
      <c r="R1159" s="1">
        <f t="shared" si="109"/>
        <v>0</v>
      </c>
      <c r="S1159" s="1">
        <f t="shared" si="110"/>
        <v>750</v>
      </c>
      <c r="T1159" s="1">
        <v>0.35</v>
      </c>
      <c r="U1159" s="1">
        <f t="shared" si="111"/>
        <v>262.5</v>
      </c>
      <c r="V1159" s="1">
        <f t="shared" si="112"/>
        <v>487.5</v>
      </c>
      <c r="W1159" s="4">
        <f t="shared" si="113"/>
        <v>0.65</v>
      </c>
      <c r="X1159" s="1" t="s">
        <v>104</v>
      </c>
      <c r="Y1159" s="1" t="s">
        <v>81</v>
      </c>
      <c r="Z1159" s="1" t="s">
        <v>120</v>
      </c>
      <c r="AA1159" s="1"/>
      <c r="AB1159" s="1"/>
      <c r="AC1159" s="1" t="s">
        <v>42</v>
      </c>
    </row>
    <row r="1160" spans="1:29">
      <c r="A1160" s="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c r="P1160" s="1">
        <f t="shared" si="108"/>
        <v>24400</v>
      </c>
      <c r="Q1160" s="1">
        <v>15</v>
      </c>
      <c r="R1160" s="1">
        <f t="shared" si="109"/>
        <v>3660</v>
      </c>
      <c r="S1160" s="1">
        <f t="shared" si="110"/>
        <v>20740</v>
      </c>
      <c r="T1160" s="1">
        <v>0.47</v>
      </c>
      <c r="U1160" s="1">
        <f t="shared" si="111"/>
        <v>9747.7999999999993</v>
      </c>
      <c r="V1160" s="1">
        <f t="shared" si="112"/>
        <v>10992.2</v>
      </c>
      <c r="W1160" s="4">
        <f t="shared" si="113"/>
        <v>0.53</v>
      </c>
      <c r="X1160" s="1" t="s">
        <v>50</v>
      </c>
      <c r="Y1160" s="1" t="s">
        <v>72</v>
      </c>
      <c r="Z1160" s="1" t="s">
        <v>41</v>
      </c>
      <c r="AA1160" s="2">
        <v>46009</v>
      </c>
      <c r="AB1160" s="1">
        <v>5</v>
      </c>
      <c r="AC1160" s="1" t="s">
        <v>42</v>
      </c>
    </row>
    <row r="1161" spans="1:29">
      <c r="A1161" s="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c r="P1161" s="1">
        <f t="shared" si="108"/>
        <v>23520</v>
      </c>
      <c r="Q1161" s="1">
        <v>15</v>
      </c>
      <c r="R1161" s="1">
        <f t="shared" si="109"/>
        <v>3528</v>
      </c>
      <c r="S1161" s="1">
        <f t="shared" si="110"/>
        <v>19992</v>
      </c>
      <c r="T1161" s="1">
        <v>0.57999999999999996</v>
      </c>
      <c r="U1161" s="1">
        <f t="shared" si="111"/>
        <v>11595.359999999999</v>
      </c>
      <c r="V1161" s="1">
        <f t="shared" si="112"/>
        <v>8396.6400000000012</v>
      </c>
      <c r="W1161" s="4">
        <f t="shared" si="113"/>
        <v>0.42000000000000004</v>
      </c>
      <c r="X1161" s="1" t="s">
        <v>39</v>
      </c>
      <c r="Y1161" s="1" t="s">
        <v>72</v>
      </c>
      <c r="Z1161" s="1" t="s">
        <v>120</v>
      </c>
      <c r="AA1161" s="1"/>
      <c r="AB1161" s="1"/>
      <c r="AC1161" s="1" t="s">
        <v>42</v>
      </c>
    </row>
    <row r="1162" spans="1:29">
      <c r="A1162" s="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c r="P1162" s="1">
        <f t="shared" si="108"/>
        <v>370</v>
      </c>
      <c r="Q1162" s="1">
        <v>0</v>
      </c>
      <c r="R1162" s="1">
        <f t="shared" si="109"/>
        <v>0</v>
      </c>
      <c r="S1162" s="1">
        <f t="shared" si="110"/>
        <v>370</v>
      </c>
      <c r="T1162" s="1">
        <v>0.35</v>
      </c>
      <c r="U1162" s="1">
        <f t="shared" si="111"/>
        <v>129.5</v>
      </c>
      <c r="V1162" s="1">
        <f t="shared" si="112"/>
        <v>240.5</v>
      </c>
      <c r="W1162" s="4">
        <f t="shared" si="113"/>
        <v>0.65</v>
      </c>
      <c r="X1162" s="1" t="s">
        <v>104</v>
      </c>
      <c r="Y1162" s="1" t="s">
        <v>40</v>
      </c>
      <c r="Z1162" s="1" t="s">
        <v>41</v>
      </c>
      <c r="AA1162" s="2">
        <v>46007</v>
      </c>
      <c r="AB1162" s="1">
        <v>3</v>
      </c>
      <c r="AC1162" s="1" t="s">
        <v>42</v>
      </c>
    </row>
    <row r="1163" spans="1:29">
      <c r="A1163" s="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c r="P1163" s="1">
        <f t="shared" si="108"/>
        <v>8400</v>
      </c>
      <c r="Q1163" s="1">
        <v>10</v>
      </c>
      <c r="R1163" s="1">
        <f t="shared" si="109"/>
        <v>840</v>
      </c>
      <c r="S1163" s="1">
        <f t="shared" si="110"/>
        <v>7560</v>
      </c>
      <c r="T1163" s="1">
        <v>0.47</v>
      </c>
      <c r="U1163" s="1">
        <f t="shared" si="111"/>
        <v>3553.2</v>
      </c>
      <c r="V1163" s="1">
        <f t="shared" si="112"/>
        <v>4006.8</v>
      </c>
      <c r="W1163" s="4">
        <f t="shared" si="113"/>
        <v>0.53</v>
      </c>
      <c r="X1163" s="1" t="s">
        <v>104</v>
      </c>
      <c r="Y1163" s="1" t="s">
        <v>57</v>
      </c>
      <c r="Z1163" s="1" t="s">
        <v>22</v>
      </c>
      <c r="AA1163" s="1"/>
      <c r="AB1163" s="1"/>
      <c r="AC1163" s="1" t="s">
        <v>93</v>
      </c>
    </row>
    <row r="1164" spans="1:29">
      <c r="A1164" s="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c r="P1164" s="1">
        <f t="shared" si="108"/>
        <v>10110</v>
      </c>
      <c r="Q1164" s="1">
        <v>20</v>
      </c>
      <c r="R1164" s="1">
        <f t="shared" si="109"/>
        <v>2022</v>
      </c>
      <c r="S1164" s="1">
        <f t="shared" si="110"/>
        <v>8088</v>
      </c>
      <c r="T1164" s="1">
        <v>0.52</v>
      </c>
      <c r="U1164" s="1">
        <f t="shared" si="111"/>
        <v>4205.76</v>
      </c>
      <c r="V1164" s="1">
        <f t="shared" si="112"/>
        <v>3882.24</v>
      </c>
      <c r="W1164" s="4">
        <f t="shared" si="113"/>
        <v>0.48</v>
      </c>
      <c r="X1164" s="1" t="s">
        <v>65</v>
      </c>
      <c r="Y1164" s="1" t="s">
        <v>72</v>
      </c>
      <c r="Z1164" s="1" t="s">
        <v>41</v>
      </c>
      <c r="AA1164" s="2">
        <v>46008</v>
      </c>
      <c r="AB1164" s="1">
        <v>3</v>
      </c>
      <c r="AC1164" s="1" t="s">
        <v>42</v>
      </c>
    </row>
    <row r="1165" spans="1:29">
      <c r="A1165" s="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c r="P1165" s="1">
        <f t="shared" si="108"/>
        <v>17280</v>
      </c>
      <c r="Q1165" s="1">
        <v>30</v>
      </c>
      <c r="R1165" s="1">
        <f t="shared" si="109"/>
        <v>5184</v>
      </c>
      <c r="S1165" s="1">
        <f t="shared" si="110"/>
        <v>12096</v>
      </c>
      <c r="T1165" s="1">
        <v>0.47</v>
      </c>
      <c r="U1165" s="1">
        <f t="shared" si="111"/>
        <v>5685.12</v>
      </c>
      <c r="V1165" s="1">
        <f t="shared" si="112"/>
        <v>6410.88</v>
      </c>
      <c r="W1165" s="4">
        <f t="shared" si="113"/>
        <v>0.53</v>
      </c>
      <c r="X1165" s="1" t="s">
        <v>104</v>
      </c>
      <c r="Y1165" s="1" t="s">
        <v>72</v>
      </c>
      <c r="Z1165" s="1" t="s">
        <v>41</v>
      </c>
      <c r="AA1165" s="2">
        <v>46008</v>
      </c>
      <c r="AB1165" s="1">
        <v>3</v>
      </c>
      <c r="AC1165" s="1" t="s">
        <v>42</v>
      </c>
    </row>
    <row r="1166" spans="1:29">
      <c r="A1166" s="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c r="P1166" s="1">
        <f t="shared" si="108"/>
        <v>920</v>
      </c>
      <c r="Q1166" s="1">
        <v>0</v>
      </c>
      <c r="R1166" s="1">
        <f t="shared" si="109"/>
        <v>0</v>
      </c>
      <c r="S1166" s="1">
        <f t="shared" si="110"/>
        <v>920</v>
      </c>
      <c r="T1166" s="1">
        <v>0.45</v>
      </c>
      <c r="U1166" s="1">
        <f t="shared" si="111"/>
        <v>414</v>
      </c>
      <c r="V1166" s="1">
        <f t="shared" si="112"/>
        <v>506</v>
      </c>
      <c r="W1166" s="4">
        <f t="shared" si="113"/>
        <v>0.55000000000000004</v>
      </c>
      <c r="X1166" s="1" t="s">
        <v>39</v>
      </c>
      <c r="Y1166" s="1" t="s">
        <v>81</v>
      </c>
      <c r="Z1166" s="1" t="s">
        <v>41</v>
      </c>
      <c r="AA1166" s="2">
        <v>46008</v>
      </c>
      <c r="AB1166" s="1">
        <v>3</v>
      </c>
      <c r="AC1166" s="1" t="s">
        <v>42</v>
      </c>
    </row>
    <row r="1167" spans="1:29">
      <c r="A1167" s="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c r="P1167" s="1">
        <f t="shared" si="108"/>
        <v>8610</v>
      </c>
      <c r="Q1167" s="1">
        <v>25</v>
      </c>
      <c r="R1167" s="1">
        <f t="shared" si="109"/>
        <v>2152.5</v>
      </c>
      <c r="S1167" s="1">
        <f t="shared" si="110"/>
        <v>6457.5</v>
      </c>
      <c r="T1167" s="1">
        <v>0.48</v>
      </c>
      <c r="U1167" s="1">
        <f t="shared" si="111"/>
        <v>3099.6</v>
      </c>
      <c r="V1167" s="1">
        <f t="shared" si="112"/>
        <v>3357.9</v>
      </c>
      <c r="W1167" s="4">
        <f t="shared" si="113"/>
        <v>0.52</v>
      </c>
      <c r="X1167" s="1" t="s">
        <v>92</v>
      </c>
      <c r="Y1167" s="1" t="s">
        <v>81</v>
      </c>
      <c r="Z1167" s="1" t="s">
        <v>22</v>
      </c>
      <c r="AA1167" s="1"/>
      <c r="AB1167" s="1"/>
      <c r="AC1167" s="1" t="s">
        <v>93</v>
      </c>
    </row>
    <row r="1168" spans="1:29">
      <c r="A1168" s="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c r="P1168" s="1">
        <f t="shared" si="108"/>
        <v>33100</v>
      </c>
      <c r="Q1168" s="1">
        <v>10</v>
      </c>
      <c r="R1168" s="1">
        <f t="shared" si="109"/>
        <v>3310</v>
      </c>
      <c r="S1168" s="1">
        <f t="shared" si="110"/>
        <v>29790</v>
      </c>
      <c r="T1168" s="1">
        <v>0.47</v>
      </c>
      <c r="U1168" s="1">
        <f t="shared" si="111"/>
        <v>14001.3</v>
      </c>
      <c r="V1168" s="1">
        <f t="shared" si="112"/>
        <v>15788.7</v>
      </c>
      <c r="W1168" s="4">
        <f t="shared" si="113"/>
        <v>0.53</v>
      </c>
      <c r="X1168" s="1" t="s">
        <v>39</v>
      </c>
      <c r="Y1168" s="1" t="s">
        <v>40</v>
      </c>
      <c r="Z1168" s="1" t="s">
        <v>41</v>
      </c>
      <c r="AA1168" s="2">
        <v>46012</v>
      </c>
      <c r="AB1168" s="1">
        <v>3</v>
      </c>
      <c r="AC1168" s="1" t="s">
        <v>42</v>
      </c>
    </row>
    <row r="1169" spans="1:29">
      <c r="A1169" s="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c r="P1169" s="1">
        <f t="shared" si="108"/>
        <v>44960</v>
      </c>
      <c r="Q1169" s="1">
        <v>10</v>
      </c>
      <c r="R1169" s="1">
        <f t="shared" si="109"/>
        <v>4496</v>
      </c>
      <c r="S1169" s="1">
        <f t="shared" si="110"/>
        <v>40464</v>
      </c>
      <c r="T1169" s="1">
        <v>0.52</v>
      </c>
      <c r="U1169" s="1">
        <f t="shared" si="111"/>
        <v>21041.280000000002</v>
      </c>
      <c r="V1169" s="1">
        <f t="shared" si="112"/>
        <v>19422.719999999998</v>
      </c>
      <c r="W1169" s="4">
        <f t="shared" si="113"/>
        <v>0.47999999999999993</v>
      </c>
      <c r="X1169" s="1" t="s">
        <v>147</v>
      </c>
      <c r="Y1169" s="1" t="s">
        <v>81</v>
      </c>
      <c r="Z1169" s="1" t="s">
        <v>41</v>
      </c>
      <c r="AA1169" s="2">
        <v>46010</v>
      </c>
      <c r="AB1169" s="1">
        <v>5</v>
      </c>
      <c r="AC1169" s="1" t="s">
        <v>42</v>
      </c>
    </row>
    <row r="1170" spans="1:29">
      <c r="A1170" s="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c r="P1170" s="1">
        <f t="shared" si="108"/>
        <v>55720</v>
      </c>
      <c r="Q1170" s="1">
        <v>0</v>
      </c>
      <c r="R1170" s="1">
        <f t="shared" si="109"/>
        <v>0</v>
      </c>
      <c r="S1170" s="1">
        <f t="shared" si="110"/>
        <v>55720</v>
      </c>
      <c r="T1170" s="1">
        <v>0.57999999999999996</v>
      </c>
      <c r="U1170" s="1">
        <f t="shared" si="111"/>
        <v>32317.599999999999</v>
      </c>
      <c r="V1170" s="1">
        <f t="shared" si="112"/>
        <v>23402.400000000001</v>
      </c>
      <c r="W1170" s="4">
        <f t="shared" si="113"/>
        <v>0.42000000000000004</v>
      </c>
      <c r="X1170" s="1" t="s">
        <v>39</v>
      </c>
      <c r="Y1170" s="1" t="s">
        <v>57</v>
      </c>
      <c r="Z1170" s="1" t="s">
        <v>41</v>
      </c>
      <c r="AA1170" s="2">
        <v>46012</v>
      </c>
      <c r="AB1170" s="1">
        <v>5</v>
      </c>
      <c r="AC1170" s="1" t="s">
        <v>42</v>
      </c>
    </row>
    <row r="1171" spans="1:29">
      <c r="A1171" s="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c r="P1171" s="1">
        <f t="shared" si="108"/>
        <v>170700</v>
      </c>
      <c r="Q1171" s="1">
        <v>5</v>
      </c>
      <c r="R1171" s="1">
        <f t="shared" si="109"/>
        <v>8535</v>
      </c>
      <c r="S1171" s="1">
        <f t="shared" si="110"/>
        <v>162165</v>
      </c>
      <c r="T1171" s="1">
        <v>0.57999999999999996</v>
      </c>
      <c r="U1171" s="1">
        <f t="shared" si="111"/>
        <v>94055.7</v>
      </c>
      <c r="V1171" s="1">
        <f t="shared" si="112"/>
        <v>68109.3</v>
      </c>
      <c r="W1171" s="4">
        <f t="shared" si="113"/>
        <v>0.42000000000000004</v>
      </c>
      <c r="X1171" s="1" t="s">
        <v>50</v>
      </c>
      <c r="Y1171" s="1" t="s">
        <v>40</v>
      </c>
      <c r="Z1171" s="1" t="s">
        <v>51</v>
      </c>
      <c r="AA1171" s="2">
        <v>46007</v>
      </c>
      <c r="AB1171" s="1"/>
      <c r="AC1171" s="1" t="s">
        <v>42</v>
      </c>
    </row>
    <row r="1172" spans="1:29">
      <c r="A1172" s="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c r="P1172" s="1">
        <f t="shared" si="108"/>
        <v>12300</v>
      </c>
      <c r="Q1172" s="1">
        <v>10</v>
      </c>
      <c r="R1172" s="1">
        <f t="shared" si="109"/>
        <v>1230</v>
      </c>
      <c r="S1172" s="1">
        <f t="shared" si="110"/>
        <v>11070</v>
      </c>
      <c r="T1172" s="1">
        <v>0.45</v>
      </c>
      <c r="U1172" s="1">
        <f t="shared" si="111"/>
        <v>4981.5</v>
      </c>
      <c r="V1172" s="1">
        <f t="shared" si="112"/>
        <v>6088.5</v>
      </c>
      <c r="W1172" s="4">
        <f t="shared" si="113"/>
        <v>0.55000000000000004</v>
      </c>
      <c r="X1172" s="1" t="s">
        <v>147</v>
      </c>
      <c r="Y1172" s="1" t="s">
        <v>57</v>
      </c>
      <c r="Z1172" s="1" t="s">
        <v>41</v>
      </c>
      <c r="AA1172" s="2">
        <v>46013</v>
      </c>
      <c r="AB1172" s="1">
        <v>5</v>
      </c>
      <c r="AC1172" s="1" t="s">
        <v>42</v>
      </c>
    </row>
    <row r="1173" spans="1:29">
      <c r="A1173" s="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c r="P1173" s="1">
        <f t="shared" si="108"/>
        <v>1580</v>
      </c>
      <c r="Q1173" s="1">
        <v>25</v>
      </c>
      <c r="R1173" s="1">
        <f t="shared" si="109"/>
        <v>395</v>
      </c>
      <c r="S1173" s="1">
        <f t="shared" si="110"/>
        <v>1185</v>
      </c>
      <c r="T1173" s="1">
        <v>0.45</v>
      </c>
      <c r="U1173" s="1">
        <f t="shared" si="111"/>
        <v>533.25</v>
      </c>
      <c r="V1173" s="1">
        <f t="shared" si="112"/>
        <v>651.75</v>
      </c>
      <c r="W1173" s="4">
        <f t="shared" si="113"/>
        <v>0.55000000000000004</v>
      </c>
      <c r="X1173" s="1" t="s">
        <v>147</v>
      </c>
      <c r="Y1173" s="1" t="s">
        <v>40</v>
      </c>
      <c r="Z1173" s="1" t="s">
        <v>41</v>
      </c>
      <c r="AA1173" s="2">
        <v>46008</v>
      </c>
      <c r="AB1173" s="1">
        <v>5</v>
      </c>
      <c r="AC1173" s="1" t="s">
        <v>42</v>
      </c>
    </row>
    <row r="1174" spans="1:29">
      <c r="A1174" s="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c r="P1174" s="1">
        <f t="shared" si="108"/>
        <v>1080</v>
      </c>
      <c r="Q1174" s="1">
        <v>20</v>
      </c>
      <c r="R1174" s="1">
        <f t="shared" si="109"/>
        <v>216</v>
      </c>
      <c r="S1174" s="1">
        <f t="shared" si="110"/>
        <v>864</v>
      </c>
      <c r="T1174" s="1">
        <v>0.62</v>
      </c>
      <c r="U1174" s="1">
        <f t="shared" si="111"/>
        <v>535.67999999999995</v>
      </c>
      <c r="V1174" s="1">
        <f t="shared" si="112"/>
        <v>328.32000000000005</v>
      </c>
      <c r="W1174" s="4">
        <f t="shared" si="113"/>
        <v>0.38000000000000006</v>
      </c>
      <c r="X1174" s="1" t="s">
        <v>56</v>
      </c>
      <c r="Y1174" s="1" t="s">
        <v>72</v>
      </c>
      <c r="Z1174" s="1" t="s">
        <v>22</v>
      </c>
      <c r="AA1174" s="1"/>
      <c r="AB1174" s="1"/>
      <c r="AC1174" s="1" t="s">
        <v>93</v>
      </c>
    </row>
    <row r="1175" spans="1:29">
      <c r="A1175" s="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c r="P1175" s="1">
        <f t="shared" si="108"/>
        <v>3700</v>
      </c>
      <c r="Q1175" s="1">
        <v>0</v>
      </c>
      <c r="R1175" s="1">
        <f t="shared" si="109"/>
        <v>0</v>
      </c>
      <c r="S1175" s="1">
        <f t="shared" si="110"/>
        <v>3700</v>
      </c>
      <c r="T1175" s="1">
        <v>0.52</v>
      </c>
      <c r="U1175" s="1">
        <f t="shared" si="111"/>
        <v>1924</v>
      </c>
      <c r="V1175" s="1">
        <f t="shared" si="112"/>
        <v>1776</v>
      </c>
      <c r="W1175" s="4">
        <f t="shared" si="113"/>
        <v>0.48</v>
      </c>
      <c r="X1175" s="1" t="s">
        <v>104</v>
      </c>
      <c r="Y1175" s="1" t="s">
        <v>40</v>
      </c>
      <c r="Z1175" s="1" t="s">
        <v>22</v>
      </c>
      <c r="AA1175" s="1"/>
      <c r="AB1175" s="1"/>
      <c r="AC1175" s="1" t="s">
        <v>93</v>
      </c>
    </row>
    <row r="1176" spans="1:29">
      <c r="A1176" s="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c r="P1176" s="1">
        <f t="shared" si="108"/>
        <v>2190</v>
      </c>
      <c r="Q1176" s="1">
        <v>25</v>
      </c>
      <c r="R1176" s="1">
        <f t="shared" si="109"/>
        <v>547.5</v>
      </c>
      <c r="S1176" s="1">
        <f t="shared" si="110"/>
        <v>1642.5</v>
      </c>
      <c r="T1176" s="1">
        <v>0.5</v>
      </c>
      <c r="U1176" s="1">
        <f t="shared" si="111"/>
        <v>821.25</v>
      </c>
      <c r="V1176" s="1">
        <f t="shared" si="112"/>
        <v>821.25</v>
      </c>
      <c r="W1176" s="4">
        <f t="shared" si="113"/>
        <v>0.5</v>
      </c>
      <c r="X1176" s="1" t="s">
        <v>65</v>
      </c>
      <c r="Y1176" s="1" t="s">
        <v>72</v>
      </c>
      <c r="Z1176" s="1" t="s">
        <v>41</v>
      </c>
      <c r="AA1176" s="2">
        <v>46012</v>
      </c>
      <c r="AB1176" s="1">
        <v>5</v>
      </c>
      <c r="AC1176" s="1" t="s">
        <v>42</v>
      </c>
    </row>
    <row r="1177" spans="1:29">
      <c r="A1177" s="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c r="P1177" s="1">
        <f t="shared" si="108"/>
        <v>1820</v>
      </c>
      <c r="Q1177" s="1">
        <v>20</v>
      </c>
      <c r="R1177" s="1">
        <f t="shared" si="109"/>
        <v>364</v>
      </c>
      <c r="S1177" s="1">
        <f t="shared" si="110"/>
        <v>1456</v>
      </c>
      <c r="T1177" s="1">
        <v>0.62</v>
      </c>
      <c r="U1177" s="1">
        <f t="shared" si="111"/>
        <v>902.72</v>
      </c>
      <c r="V1177" s="1">
        <f t="shared" si="112"/>
        <v>553.28</v>
      </c>
      <c r="W1177" s="4">
        <f t="shared" si="113"/>
        <v>0.38</v>
      </c>
      <c r="X1177" s="1" t="s">
        <v>50</v>
      </c>
      <c r="Y1177" s="1" t="s">
        <v>81</v>
      </c>
      <c r="Z1177" s="1" t="s">
        <v>66</v>
      </c>
      <c r="AA1177" s="1"/>
      <c r="AB1177" s="1"/>
      <c r="AC1177" s="1" t="s">
        <v>42</v>
      </c>
    </row>
    <row r="1178" spans="1:29">
      <c r="A1178" s="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c r="P1178" s="1">
        <f t="shared" si="108"/>
        <v>6300</v>
      </c>
      <c r="Q1178" s="1">
        <v>0</v>
      </c>
      <c r="R1178" s="1">
        <f t="shared" si="109"/>
        <v>0</v>
      </c>
      <c r="S1178" s="1">
        <f t="shared" si="110"/>
        <v>6300</v>
      </c>
      <c r="T1178" s="1">
        <v>0.35</v>
      </c>
      <c r="U1178" s="1">
        <f t="shared" si="111"/>
        <v>2205</v>
      </c>
      <c r="V1178" s="1">
        <f t="shared" si="112"/>
        <v>4095</v>
      </c>
      <c r="W1178" s="4">
        <f t="shared" si="113"/>
        <v>0.65</v>
      </c>
      <c r="X1178" s="1" t="s">
        <v>104</v>
      </c>
      <c r="Y1178" s="1" t="s">
        <v>81</v>
      </c>
      <c r="Z1178" s="1" t="s">
        <v>41</v>
      </c>
      <c r="AA1178" s="2">
        <v>46014</v>
      </c>
      <c r="AB1178" s="1">
        <v>5</v>
      </c>
      <c r="AC1178" s="1" t="s">
        <v>42</v>
      </c>
    </row>
    <row r="1179" spans="1:29">
      <c r="A1179" s="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c r="P1179" s="1">
        <f t="shared" si="108"/>
        <v>3480</v>
      </c>
      <c r="Q1179" s="1">
        <v>10</v>
      </c>
      <c r="R1179" s="1">
        <f t="shared" si="109"/>
        <v>348</v>
      </c>
      <c r="S1179" s="1">
        <f t="shared" si="110"/>
        <v>3132</v>
      </c>
      <c r="T1179" s="1">
        <v>0.45</v>
      </c>
      <c r="U1179" s="1">
        <f t="shared" si="111"/>
        <v>1409.4</v>
      </c>
      <c r="V1179" s="1">
        <f t="shared" si="112"/>
        <v>1722.6</v>
      </c>
      <c r="W1179" s="4">
        <f t="shared" si="113"/>
        <v>0.54999999999999993</v>
      </c>
      <c r="X1179" s="1" t="s">
        <v>147</v>
      </c>
      <c r="Y1179" s="1" t="s">
        <v>72</v>
      </c>
      <c r="Z1179" s="1" t="s">
        <v>66</v>
      </c>
      <c r="AA1179" s="1"/>
      <c r="AB1179" s="1"/>
      <c r="AC1179" s="1" t="s">
        <v>42</v>
      </c>
    </row>
    <row r="1180" spans="1:29">
      <c r="A1180" s="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c r="P1180" s="1">
        <f t="shared" si="108"/>
        <v>24840</v>
      </c>
      <c r="Q1180" s="1">
        <v>0</v>
      </c>
      <c r="R1180" s="1">
        <f t="shared" si="109"/>
        <v>0</v>
      </c>
      <c r="S1180" s="1">
        <f t="shared" si="110"/>
        <v>24840</v>
      </c>
      <c r="T1180" s="1">
        <v>0.52</v>
      </c>
      <c r="U1180" s="1">
        <f t="shared" si="111"/>
        <v>12916.800000000001</v>
      </c>
      <c r="V1180" s="1">
        <f t="shared" si="112"/>
        <v>11923.199999999999</v>
      </c>
      <c r="W1180" s="4">
        <f t="shared" si="113"/>
        <v>0.48</v>
      </c>
      <c r="X1180" s="1" t="s">
        <v>39</v>
      </c>
      <c r="Y1180" s="1" t="s">
        <v>81</v>
      </c>
      <c r="Z1180" s="1" t="s">
        <v>66</v>
      </c>
      <c r="AA1180" s="1"/>
      <c r="AB1180" s="1"/>
      <c r="AC1180" s="1" t="s">
        <v>42</v>
      </c>
    </row>
    <row r="1181" spans="1:29">
      <c r="A1181" s="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c r="P1181" s="1">
        <f t="shared" si="108"/>
        <v>37650</v>
      </c>
      <c r="Q1181" s="1">
        <v>10</v>
      </c>
      <c r="R1181" s="1">
        <f t="shared" si="109"/>
        <v>3765</v>
      </c>
      <c r="S1181" s="1">
        <f t="shared" si="110"/>
        <v>33885</v>
      </c>
      <c r="T1181" s="1">
        <v>0.48</v>
      </c>
      <c r="U1181" s="1">
        <f t="shared" si="111"/>
        <v>16264.8</v>
      </c>
      <c r="V1181" s="1">
        <f t="shared" si="112"/>
        <v>17620.2</v>
      </c>
      <c r="W1181" s="4">
        <f t="shared" si="113"/>
        <v>0.52</v>
      </c>
      <c r="X1181" s="1" t="s">
        <v>39</v>
      </c>
      <c r="Y1181" s="1" t="s">
        <v>40</v>
      </c>
      <c r="Z1181" s="1" t="s">
        <v>41</v>
      </c>
      <c r="AA1181" s="2">
        <v>46010</v>
      </c>
      <c r="AB1181" s="1">
        <v>3</v>
      </c>
      <c r="AC1181" s="1" t="s">
        <v>42</v>
      </c>
    </row>
    <row r="1182" spans="1:29">
      <c r="A1182" s="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c r="P1182" s="1">
        <f t="shared" si="108"/>
        <v>8250</v>
      </c>
      <c r="Q1182" s="1">
        <v>30</v>
      </c>
      <c r="R1182" s="1">
        <f t="shared" si="109"/>
        <v>2475</v>
      </c>
      <c r="S1182" s="1">
        <f t="shared" si="110"/>
        <v>5775</v>
      </c>
      <c r="T1182" s="1">
        <v>0.47</v>
      </c>
      <c r="U1182" s="1">
        <f t="shared" si="111"/>
        <v>2714.25</v>
      </c>
      <c r="V1182" s="1">
        <f t="shared" si="112"/>
        <v>3060.75</v>
      </c>
      <c r="W1182" s="4">
        <f t="shared" si="113"/>
        <v>0.53</v>
      </c>
      <c r="X1182" s="1" t="s">
        <v>56</v>
      </c>
      <c r="Y1182" s="1" t="s">
        <v>57</v>
      </c>
      <c r="Z1182" s="1" t="s">
        <v>41</v>
      </c>
      <c r="AA1182" s="2">
        <v>46014</v>
      </c>
      <c r="AB1182" s="1">
        <v>3</v>
      </c>
      <c r="AC1182" s="1" t="s">
        <v>42</v>
      </c>
    </row>
    <row r="1183" spans="1:29">
      <c r="A1183" s="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c r="P1183" s="1">
        <f t="shared" si="108"/>
        <v>2950</v>
      </c>
      <c r="Q1183" s="1">
        <v>15</v>
      </c>
      <c r="R1183" s="1">
        <f t="shared" si="109"/>
        <v>442.5</v>
      </c>
      <c r="S1183" s="1">
        <f t="shared" si="110"/>
        <v>2507.5</v>
      </c>
      <c r="T1183" s="1">
        <v>0.48</v>
      </c>
      <c r="U1183" s="1">
        <f t="shared" si="111"/>
        <v>1203.5999999999999</v>
      </c>
      <c r="V1183" s="1">
        <f t="shared" si="112"/>
        <v>1303.9000000000001</v>
      </c>
      <c r="W1183" s="4">
        <f t="shared" si="113"/>
        <v>0.52</v>
      </c>
      <c r="X1183" s="1" t="s">
        <v>39</v>
      </c>
      <c r="Y1183" s="1" t="s">
        <v>57</v>
      </c>
      <c r="Z1183" s="1" t="s">
        <v>41</v>
      </c>
      <c r="AA1183" s="2">
        <v>46013</v>
      </c>
      <c r="AB1183" s="1">
        <v>5</v>
      </c>
      <c r="AC1183" s="1" t="s">
        <v>42</v>
      </c>
    </row>
    <row r="1184" spans="1:29">
      <c r="A1184" s="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c r="P1184" s="1">
        <f t="shared" si="108"/>
        <v>64600</v>
      </c>
      <c r="Q1184" s="1">
        <v>5</v>
      </c>
      <c r="R1184" s="1">
        <f t="shared" si="109"/>
        <v>3230</v>
      </c>
      <c r="S1184" s="1">
        <f t="shared" si="110"/>
        <v>61370</v>
      </c>
      <c r="T1184" s="1">
        <v>0.57999999999999996</v>
      </c>
      <c r="U1184" s="1">
        <f t="shared" si="111"/>
        <v>35594.6</v>
      </c>
      <c r="V1184" s="1">
        <f t="shared" si="112"/>
        <v>25775.4</v>
      </c>
      <c r="W1184" s="4">
        <f t="shared" si="113"/>
        <v>0.42000000000000004</v>
      </c>
      <c r="X1184" s="1" t="s">
        <v>56</v>
      </c>
      <c r="Y1184" s="1" t="s">
        <v>40</v>
      </c>
      <c r="Z1184" s="1" t="s">
        <v>41</v>
      </c>
      <c r="AA1184" s="2">
        <v>46016</v>
      </c>
      <c r="AB1184" s="1">
        <v>5</v>
      </c>
      <c r="AC1184" s="1" t="s">
        <v>42</v>
      </c>
    </row>
    <row r="1185" spans="1:29">
      <c r="A1185" s="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c r="P1185" s="1">
        <f t="shared" si="108"/>
        <v>9920</v>
      </c>
      <c r="Q1185" s="1">
        <v>0</v>
      </c>
      <c r="R1185" s="1">
        <f t="shared" si="109"/>
        <v>0</v>
      </c>
      <c r="S1185" s="1">
        <f t="shared" si="110"/>
        <v>9920</v>
      </c>
      <c r="T1185" s="1">
        <v>0.5</v>
      </c>
      <c r="U1185" s="1">
        <f t="shared" si="111"/>
        <v>4960</v>
      </c>
      <c r="V1185" s="1">
        <f t="shared" si="112"/>
        <v>4960</v>
      </c>
      <c r="W1185" s="4">
        <f t="shared" si="113"/>
        <v>0.5</v>
      </c>
      <c r="X1185" s="1" t="s">
        <v>50</v>
      </c>
      <c r="Y1185" s="1" t="s">
        <v>57</v>
      </c>
      <c r="Z1185" s="1" t="s">
        <v>66</v>
      </c>
      <c r="AA1185" s="1"/>
      <c r="AB1185" s="1"/>
      <c r="AC1185" s="1" t="s">
        <v>42</v>
      </c>
    </row>
    <row r="1186" spans="1:29">
      <c r="A1186" s="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c r="P1186" s="1">
        <f t="shared" si="108"/>
        <v>3870</v>
      </c>
      <c r="Q1186" s="1">
        <v>0</v>
      </c>
      <c r="R1186" s="1">
        <f t="shared" si="109"/>
        <v>0</v>
      </c>
      <c r="S1186" s="1">
        <f t="shared" si="110"/>
        <v>3870</v>
      </c>
      <c r="T1186" s="1">
        <v>0.35</v>
      </c>
      <c r="U1186" s="1">
        <f t="shared" si="111"/>
        <v>1354.5</v>
      </c>
      <c r="V1186" s="1">
        <f t="shared" si="112"/>
        <v>2515.5</v>
      </c>
      <c r="W1186" s="4">
        <f t="shared" si="113"/>
        <v>0.65</v>
      </c>
      <c r="X1186" s="1" t="s">
        <v>104</v>
      </c>
      <c r="Y1186" s="1" t="s">
        <v>72</v>
      </c>
      <c r="Z1186" s="1" t="s">
        <v>41</v>
      </c>
      <c r="AA1186" s="2">
        <v>46010</v>
      </c>
      <c r="AB1186" s="1">
        <v>3</v>
      </c>
      <c r="AC1186" s="1" t="s">
        <v>42</v>
      </c>
    </row>
    <row r="1187" spans="1:29">
      <c r="A1187" s="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c r="P1187" s="1">
        <f t="shared" si="108"/>
        <v>2260</v>
      </c>
      <c r="Q1187" s="1">
        <v>5</v>
      </c>
      <c r="R1187" s="1">
        <f t="shared" si="109"/>
        <v>113</v>
      </c>
      <c r="S1187" s="1">
        <f t="shared" si="110"/>
        <v>2147</v>
      </c>
      <c r="T1187" s="1">
        <v>0.35</v>
      </c>
      <c r="U1187" s="1">
        <f t="shared" si="111"/>
        <v>751.44999999999993</v>
      </c>
      <c r="V1187" s="1">
        <f t="shared" si="112"/>
        <v>1395.5500000000002</v>
      </c>
      <c r="W1187" s="4">
        <f t="shared" si="113"/>
        <v>0.65000000000000013</v>
      </c>
      <c r="X1187" s="1" t="s">
        <v>147</v>
      </c>
      <c r="Y1187" s="1" t="s">
        <v>57</v>
      </c>
      <c r="Z1187" s="1" t="s">
        <v>41</v>
      </c>
      <c r="AA1187" s="2">
        <v>46017</v>
      </c>
      <c r="AB1187" s="1">
        <v>3</v>
      </c>
      <c r="AC1187" s="1" t="s">
        <v>42</v>
      </c>
    </row>
    <row r="1188" spans="1:29">
      <c r="A1188" s="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c r="P1188" s="1">
        <f t="shared" si="108"/>
        <v>4500</v>
      </c>
      <c r="Q1188" s="1">
        <v>10</v>
      </c>
      <c r="R1188" s="1">
        <f t="shared" si="109"/>
        <v>450</v>
      </c>
      <c r="S1188" s="1">
        <f t="shared" si="110"/>
        <v>4050</v>
      </c>
      <c r="T1188" s="1">
        <v>0.35</v>
      </c>
      <c r="U1188" s="1">
        <f t="shared" si="111"/>
        <v>1417.5</v>
      </c>
      <c r="V1188" s="1">
        <f t="shared" si="112"/>
        <v>2632.5</v>
      </c>
      <c r="W1188" s="4">
        <f t="shared" si="113"/>
        <v>0.65</v>
      </c>
      <c r="X1188" s="1" t="s">
        <v>50</v>
      </c>
      <c r="Y1188" s="1" t="s">
        <v>81</v>
      </c>
      <c r="Z1188" s="1" t="s">
        <v>51</v>
      </c>
      <c r="AA1188" s="2">
        <v>46017</v>
      </c>
      <c r="AB1188" s="1"/>
      <c r="AC1188" s="1" t="s">
        <v>42</v>
      </c>
    </row>
    <row r="1189" spans="1:29">
      <c r="A1189" s="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c r="P1189" s="1">
        <f t="shared" si="108"/>
        <v>19100</v>
      </c>
      <c r="Q1189" s="1">
        <v>25</v>
      </c>
      <c r="R1189" s="1">
        <f t="shared" si="109"/>
        <v>4775</v>
      </c>
      <c r="S1189" s="1">
        <f t="shared" si="110"/>
        <v>14325</v>
      </c>
      <c r="T1189" s="1">
        <v>0.45</v>
      </c>
      <c r="U1189" s="1">
        <f t="shared" si="111"/>
        <v>6446.25</v>
      </c>
      <c r="V1189" s="1">
        <f t="shared" si="112"/>
        <v>7878.75</v>
      </c>
      <c r="W1189" s="4">
        <f t="shared" si="113"/>
        <v>0.55000000000000004</v>
      </c>
      <c r="X1189" s="1" t="s">
        <v>50</v>
      </c>
      <c r="Y1189" s="1" t="s">
        <v>40</v>
      </c>
      <c r="Z1189" s="1" t="s">
        <v>51</v>
      </c>
      <c r="AA1189" s="2">
        <v>46013</v>
      </c>
      <c r="AB1189" s="1"/>
      <c r="AC1189" s="1" t="s">
        <v>42</v>
      </c>
    </row>
    <row r="1190" spans="1:29">
      <c r="A1190" s="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c r="P1190" s="1">
        <f t="shared" si="108"/>
        <v>5950</v>
      </c>
      <c r="Q1190" s="1">
        <v>25</v>
      </c>
      <c r="R1190" s="1">
        <f t="shared" si="109"/>
        <v>1487.5</v>
      </c>
      <c r="S1190" s="1">
        <f t="shared" si="110"/>
        <v>4462.5</v>
      </c>
      <c r="T1190" s="1">
        <v>0.45</v>
      </c>
      <c r="U1190" s="1">
        <f t="shared" si="111"/>
        <v>2008.125</v>
      </c>
      <c r="V1190" s="1">
        <f t="shared" si="112"/>
        <v>2454.375</v>
      </c>
      <c r="W1190" s="4">
        <f t="shared" si="113"/>
        <v>0.55000000000000004</v>
      </c>
      <c r="X1190" s="1" t="s">
        <v>65</v>
      </c>
      <c r="Y1190" s="1" t="s">
        <v>57</v>
      </c>
      <c r="Z1190" s="1" t="s">
        <v>41</v>
      </c>
      <c r="AA1190" s="2">
        <v>46017</v>
      </c>
      <c r="AB1190" s="1">
        <v>4</v>
      </c>
      <c r="AC1190" s="1" t="s">
        <v>42</v>
      </c>
    </row>
    <row r="1191" spans="1:29">
      <c r="A1191" s="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c r="P1191" s="1">
        <f t="shared" si="108"/>
        <v>18890</v>
      </c>
      <c r="Q1191" s="1">
        <v>20</v>
      </c>
      <c r="R1191" s="1">
        <f t="shared" si="109"/>
        <v>3778</v>
      </c>
      <c r="S1191" s="1">
        <f t="shared" si="110"/>
        <v>15112</v>
      </c>
      <c r="T1191" s="1">
        <v>0.57999999999999996</v>
      </c>
      <c r="U1191" s="1">
        <f t="shared" si="111"/>
        <v>8764.9599999999991</v>
      </c>
      <c r="V1191" s="1">
        <f t="shared" si="112"/>
        <v>6347.0400000000009</v>
      </c>
      <c r="W1191" s="4">
        <f t="shared" si="113"/>
        <v>0.42000000000000004</v>
      </c>
      <c r="X1191" s="1" t="s">
        <v>147</v>
      </c>
      <c r="Y1191" s="1" t="s">
        <v>57</v>
      </c>
      <c r="Z1191" s="1" t="s">
        <v>22</v>
      </c>
      <c r="AA1191" s="1"/>
      <c r="AB1191" s="1"/>
      <c r="AC1191" s="1" t="s">
        <v>93</v>
      </c>
    </row>
    <row r="1192" spans="1:29">
      <c r="A1192" s="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c r="P1192" s="1">
        <f t="shared" si="108"/>
        <v>540</v>
      </c>
      <c r="Q1192" s="1">
        <v>10</v>
      </c>
      <c r="R1192" s="1">
        <f t="shared" si="109"/>
        <v>54</v>
      </c>
      <c r="S1192" s="1">
        <f t="shared" si="110"/>
        <v>486</v>
      </c>
      <c r="T1192" s="1">
        <v>0.35</v>
      </c>
      <c r="U1192" s="1">
        <f t="shared" si="111"/>
        <v>170.1</v>
      </c>
      <c r="V1192" s="1">
        <f t="shared" si="112"/>
        <v>315.89999999999998</v>
      </c>
      <c r="W1192" s="4">
        <f t="shared" si="113"/>
        <v>0.64999999999999991</v>
      </c>
      <c r="X1192" s="1" t="s">
        <v>65</v>
      </c>
      <c r="Y1192" s="1" t="s">
        <v>72</v>
      </c>
      <c r="Z1192" s="1" t="s">
        <v>41</v>
      </c>
      <c r="AA1192" s="2">
        <v>46016</v>
      </c>
      <c r="AB1192" s="1">
        <v>4</v>
      </c>
      <c r="AC1192" s="1" t="s">
        <v>42</v>
      </c>
    </row>
    <row r="1193" spans="1:29">
      <c r="A1193" s="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c r="P1193" s="1">
        <f t="shared" si="108"/>
        <v>1020</v>
      </c>
      <c r="Q1193" s="1">
        <v>10</v>
      </c>
      <c r="R1193" s="1">
        <f t="shared" si="109"/>
        <v>102</v>
      </c>
      <c r="S1193" s="1">
        <f t="shared" si="110"/>
        <v>918</v>
      </c>
      <c r="T1193" s="1">
        <v>0.62</v>
      </c>
      <c r="U1193" s="1">
        <f t="shared" si="111"/>
        <v>569.16</v>
      </c>
      <c r="V1193" s="1">
        <f t="shared" si="112"/>
        <v>348.84000000000003</v>
      </c>
      <c r="W1193" s="4">
        <f t="shared" si="113"/>
        <v>0.38000000000000006</v>
      </c>
      <c r="X1193" s="1" t="s">
        <v>39</v>
      </c>
      <c r="Y1193" s="1" t="s">
        <v>81</v>
      </c>
      <c r="Z1193" s="1" t="s">
        <v>41</v>
      </c>
      <c r="AA1193" s="2">
        <v>46017</v>
      </c>
      <c r="AB1193" s="1">
        <v>3</v>
      </c>
      <c r="AC1193" s="1" t="s">
        <v>42</v>
      </c>
    </row>
    <row r="1194" spans="1:29">
      <c r="A1194" s="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c r="P1194" s="1">
        <f t="shared" si="108"/>
        <v>5480</v>
      </c>
      <c r="Q1194" s="1">
        <v>0</v>
      </c>
      <c r="R1194" s="1">
        <f t="shared" si="109"/>
        <v>0</v>
      </c>
      <c r="S1194" s="1">
        <f t="shared" si="110"/>
        <v>5480</v>
      </c>
      <c r="T1194" s="1">
        <v>0.5</v>
      </c>
      <c r="U1194" s="1">
        <f t="shared" si="111"/>
        <v>2740</v>
      </c>
      <c r="V1194" s="1">
        <f t="shared" si="112"/>
        <v>2740</v>
      </c>
      <c r="W1194" s="4">
        <f t="shared" si="113"/>
        <v>0.5</v>
      </c>
      <c r="X1194" s="1" t="s">
        <v>56</v>
      </c>
      <c r="Y1194" s="1" t="s">
        <v>81</v>
      </c>
      <c r="Z1194" s="1" t="s">
        <v>41</v>
      </c>
      <c r="AA1194" s="2">
        <v>46018</v>
      </c>
      <c r="AB1194" s="1">
        <v>5</v>
      </c>
      <c r="AC1194" s="1" t="s">
        <v>42</v>
      </c>
    </row>
    <row r="1195" spans="1:29">
      <c r="A1195" s="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c r="P1195" s="1">
        <f t="shared" si="108"/>
        <v>1550</v>
      </c>
      <c r="Q1195" s="1">
        <v>30</v>
      </c>
      <c r="R1195" s="1">
        <f t="shared" si="109"/>
        <v>465</v>
      </c>
      <c r="S1195" s="1">
        <f t="shared" si="110"/>
        <v>1085</v>
      </c>
      <c r="T1195" s="1">
        <v>0.48</v>
      </c>
      <c r="U1195" s="1">
        <f t="shared" si="111"/>
        <v>520.79999999999995</v>
      </c>
      <c r="V1195" s="1">
        <f t="shared" si="112"/>
        <v>564.20000000000005</v>
      </c>
      <c r="W1195" s="4">
        <f t="shared" si="113"/>
        <v>0.52</v>
      </c>
      <c r="X1195" s="1" t="s">
        <v>39</v>
      </c>
      <c r="Y1195" s="1" t="s">
        <v>72</v>
      </c>
      <c r="Z1195" s="1" t="s">
        <v>66</v>
      </c>
      <c r="AA1195" s="1"/>
      <c r="AB1195" s="1"/>
      <c r="AC1195" s="1" t="s">
        <v>42</v>
      </c>
    </row>
    <row r="1196" spans="1:29">
      <c r="A1196" s="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c r="P1196" s="1">
        <f t="shared" si="108"/>
        <v>69530</v>
      </c>
      <c r="Q1196" s="1">
        <v>15</v>
      </c>
      <c r="R1196" s="1">
        <f t="shared" si="109"/>
        <v>10429.5</v>
      </c>
      <c r="S1196" s="1">
        <f t="shared" si="110"/>
        <v>59100.5</v>
      </c>
      <c r="T1196" s="1">
        <v>0.57999999999999996</v>
      </c>
      <c r="U1196" s="1">
        <f t="shared" si="111"/>
        <v>34278.29</v>
      </c>
      <c r="V1196" s="1">
        <f t="shared" si="112"/>
        <v>24822.21</v>
      </c>
      <c r="W1196" s="4">
        <f t="shared" si="113"/>
        <v>0.42</v>
      </c>
      <c r="X1196" s="1" t="s">
        <v>65</v>
      </c>
      <c r="Y1196" s="1" t="s">
        <v>81</v>
      </c>
      <c r="Z1196" s="1" t="s">
        <v>41</v>
      </c>
      <c r="AA1196" s="2">
        <v>46018</v>
      </c>
      <c r="AB1196" s="1">
        <v>3</v>
      </c>
      <c r="AC1196" s="1" t="s">
        <v>42</v>
      </c>
    </row>
    <row r="1197" spans="1:29">
      <c r="A1197" s="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c r="P1197" s="1">
        <f t="shared" si="108"/>
        <v>206000</v>
      </c>
      <c r="Q1197" s="1">
        <v>5</v>
      </c>
      <c r="R1197" s="1">
        <f t="shared" si="109"/>
        <v>10300</v>
      </c>
      <c r="S1197" s="1">
        <f t="shared" si="110"/>
        <v>195700</v>
      </c>
      <c r="T1197" s="1">
        <v>0.57999999999999996</v>
      </c>
      <c r="U1197" s="1">
        <f t="shared" si="111"/>
        <v>113505.99999999999</v>
      </c>
      <c r="V1197" s="1">
        <f t="shared" si="112"/>
        <v>82194.000000000015</v>
      </c>
      <c r="W1197" s="4">
        <f t="shared" si="113"/>
        <v>0.4200000000000001</v>
      </c>
      <c r="X1197" s="1" t="s">
        <v>92</v>
      </c>
      <c r="Y1197" s="1" t="s">
        <v>40</v>
      </c>
      <c r="Z1197" s="1" t="s">
        <v>41</v>
      </c>
      <c r="AA1197" s="2">
        <v>46018</v>
      </c>
      <c r="AB1197" s="1">
        <v>3</v>
      </c>
      <c r="AC1197" s="1" t="s">
        <v>42</v>
      </c>
    </row>
    <row r="1198" spans="1:29">
      <c r="A1198" s="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c r="P1198" s="1">
        <f t="shared" si="108"/>
        <v>7650</v>
      </c>
      <c r="Q1198" s="1">
        <v>10</v>
      </c>
      <c r="R1198" s="1">
        <f t="shared" si="109"/>
        <v>765</v>
      </c>
      <c r="S1198" s="1">
        <f t="shared" si="110"/>
        <v>6885</v>
      </c>
      <c r="T1198" s="1">
        <v>0.48</v>
      </c>
      <c r="U1198" s="1">
        <f t="shared" si="111"/>
        <v>3304.7999999999997</v>
      </c>
      <c r="V1198" s="1">
        <f t="shared" si="112"/>
        <v>3580.2000000000003</v>
      </c>
      <c r="W1198" s="4">
        <f t="shared" si="113"/>
        <v>0.52</v>
      </c>
      <c r="X1198" s="1" t="s">
        <v>39</v>
      </c>
      <c r="Y1198" s="1" t="s">
        <v>40</v>
      </c>
      <c r="Z1198" s="1" t="s">
        <v>41</v>
      </c>
      <c r="AA1198" s="2">
        <v>46020</v>
      </c>
      <c r="AB1198" s="1">
        <v>3</v>
      </c>
      <c r="AC1198" s="1" t="s">
        <v>42</v>
      </c>
    </row>
    <row r="1199" spans="1:29">
      <c r="A1199" s="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c r="P1199" s="1">
        <f t="shared" si="108"/>
        <v>11530</v>
      </c>
      <c r="Q1199" s="1">
        <v>0</v>
      </c>
      <c r="R1199" s="1">
        <f t="shared" si="109"/>
        <v>0</v>
      </c>
      <c r="S1199" s="1">
        <f t="shared" si="110"/>
        <v>11530</v>
      </c>
      <c r="T1199" s="1">
        <v>0.52</v>
      </c>
      <c r="U1199" s="1">
        <f t="shared" si="111"/>
        <v>5995.6</v>
      </c>
      <c r="V1199" s="1">
        <f t="shared" si="112"/>
        <v>5534.4</v>
      </c>
      <c r="W1199" s="4">
        <f t="shared" si="113"/>
        <v>0.48</v>
      </c>
      <c r="X1199" s="1" t="s">
        <v>147</v>
      </c>
      <c r="Y1199" s="1" t="s">
        <v>57</v>
      </c>
      <c r="Z1199" s="1" t="s">
        <v>51</v>
      </c>
      <c r="AA1199" s="2">
        <v>46019</v>
      </c>
      <c r="AB1199" s="1"/>
      <c r="AC1199" s="1" t="s">
        <v>42</v>
      </c>
    </row>
    <row r="1200" spans="1:29">
      <c r="A1200" s="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c r="P1200" s="1">
        <f t="shared" si="108"/>
        <v>4860</v>
      </c>
      <c r="Q1200" s="1">
        <v>5</v>
      </c>
      <c r="R1200" s="1">
        <f t="shared" si="109"/>
        <v>243</v>
      </c>
      <c r="S1200" s="1">
        <f t="shared" si="110"/>
        <v>4617</v>
      </c>
      <c r="T1200" s="1">
        <v>0.47</v>
      </c>
      <c r="U1200" s="1">
        <f t="shared" si="111"/>
        <v>2169.9899999999998</v>
      </c>
      <c r="V1200" s="1">
        <f t="shared" si="112"/>
        <v>2447.0100000000002</v>
      </c>
      <c r="W1200" s="4">
        <f t="shared" si="113"/>
        <v>0.53</v>
      </c>
      <c r="X1200" s="1" t="s">
        <v>104</v>
      </c>
      <c r="Y1200" s="1" t="s">
        <v>72</v>
      </c>
      <c r="Z1200" s="1" t="s">
        <v>22</v>
      </c>
      <c r="AA1200" s="1"/>
      <c r="AB1200" s="1"/>
      <c r="AC1200" s="1" t="s">
        <v>93</v>
      </c>
    </row>
    <row r="1201" spans="1:29">
      <c r="A1201" s="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c r="P1201" s="1">
        <f t="shared" si="108"/>
        <v>36700</v>
      </c>
      <c r="Q1201" s="1">
        <v>0</v>
      </c>
      <c r="R1201" s="1">
        <f t="shared" si="109"/>
        <v>0</v>
      </c>
      <c r="S1201" s="1">
        <f t="shared" si="110"/>
        <v>36700</v>
      </c>
      <c r="T1201" s="1">
        <v>0.48</v>
      </c>
      <c r="U1201" s="1">
        <f t="shared" si="111"/>
        <v>17616</v>
      </c>
      <c r="V1201" s="1">
        <f t="shared" si="112"/>
        <v>19084</v>
      </c>
      <c r="W1201" s="4">
        <f t="shared" si="113"/>
        <v>0.52</v>
      </c>
      <c r="X1201" s="1" t="s">
        <v>92</v>
      </c>
      <c r="Y1201" s="1" t="s">
        <v>81</v>
      </c>
      <c r="Z1201" s="1" t="s">
        <v>51</v>
      </c>
      <c r="AA1201" s="2">
        <v>46016</v>
      </c>
      <c r="AB1201" s="1"/>
      <c r="AC1201" s="1" t="s">
        <v>42</v>
      </c>
    </row>
    <row r="1202" spans="1:29">
      <c r="A1202" s="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c r="P1202" s="1">
        <f t="shared" si="108"/>
        <v>6720</v>
      </c>
      <c r="Q1202" s="1">
        <v>0</v>
      </c>
      <c r="R1202" s="1">
        <f t="shared" si="109"/>
        <v>0</v>
      </c>
      <c r="S1202" s="1">
        <f t="shared" si="110"/>
        <v>6720</v>
      </c>
      <c r="T1202" s="1">
        <v>0.5</v>
      </c>
      <c r="U1202" s="1">
        <f t="shared" si="111"/>
        <v>3360</v>
      </c>
      <c r="V1202" s="1">
        <f t="shared" si="112"/>
        <v>3360</v>
      </c>
      <c r="W1202" s="4">
        <f t="shared" si="113"/>
        <v>0.5</v>
      </c>
      <c r="X1202" s="1" t="s">
        <v>65</v>
      </c>
      <c r="Y1202" s="1" t="s">
        <v>72</v>
      </c>
      <c r="Z1202" s="1" t="s">
        <v>41</v>
      </c>
      <c r="AA1202" s="2">
        <v>46016</v>
      </c>
      <c r="AB1202" s="1">
        <v>5</v>
      </c>
      <c r="AC1202" s="1" t="s">
        <v>42</v>
      </c>
    </row>
    <row r="1203" spans="1:29">
      <c r="A1203" s="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c r="P1203" s="1">
        <f t="shared" si="108"/>
        <v>10440</v>
      </c>
      <c r="Q1203" s="1">
        <v>5</v>
      </c>
      <c r="R1203" s="1">
        <f t="shared" si="109"/>
        <v>522</v>
      </c>
      <c r="S1203" s="1">
        <f t="shared" si="110"/>
        <v>9918</v>
      </c>
      <c r="T1203" s="1">
        <v>0.5</v>
      </c>
      <c r="U1203" s="1">
        <f t="shared" si="111"/>
        <v>4959</v>
      </c>
      <c r="V1203" s="1">
        <f t="shared" si="112"/>
        <v>4959</v>
      </c>
      <c r="W1203" s="4">
        <f t="shared" si="113"/>
        <v>0.5</v>
      </c>
      <c r="X1203" s="1" t="s">
        <v>50</v>
      </c>
      <c r="Y1203" s="1" t="s">
        <v>81</v>
      </c>
      <c r="Z1203" s="1" t="s">
        <v>41</v>
      </c>
      <c r="AA1203" s="2">
        <v>46019</v>
      </c>
      <c r="AB1203" s="1">
        <v>5</v>
      </c>
      <c r="AC1203" s="1" t="s">
        <v>42</v>
      </c>
    </row>
    <row r="1204" spans="1:29">
      <c r="A1204" s="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c r="P1204" s="1">
        <f t="shared" si="108"/>
        <v>19200</v>
      </c>
      <c r="Q1204" s="1">
        <v>10</v>
      </c>
      <c r="R1204" s="1">
        <f t="shared" si="109"/>
        <v>1920</v>
      </c>
      <c r="S1204" s="1">
        <f t="shared" si="110"/>
        <v>17280</v>
      </c>
      <c r="T1204" s="1">
        <v>0.47</v>
      </c>
      <c r="U1204" s="1">
        <f t="shared" si="111"/>
        <v>8121.5999999999995</v>
      </c>
      <c r="V1204" s="1">
        <f t="shared" si="112"/>
        <v>9158.4000000000015</v>
      </c>
      <c r="W1204" s="4">
        <f t="shared" si="113"/>
        <v>0.53000000000000014</v>
      </c>
      <c r="X1204" s="1" t="s">
        <v>147</v>
      </c>
      <c r="Y1204" s="1" t="s">
        <v>40</v>
      </c>
      <c r="Z1204" s="1" t="s">
        <v>66</v>
      </c>
      <c r="AA1204" s="1"/>
      <c r="AB1204" s="1"/>
      <c r="AC1204" s="1" t="s">
        <v>42</v>
      </c>
    </row>
    <row r="1205" spans="1:29">
      <c r="A1205" s="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c r="P1205" s="1">
        <f t="shared" si="108"/>
        <v>12600</v>
      </c>
      <c r="Q1205" s="1">
        <v>0</v>
      </c>
      <c r="R1205" s="1">
        <f t="shared" si="109"/>
        <v>0</v>
      </c>
      <c r="S1205" s="1">
        <f t="shared" si="110"/>
        <v>12600</v>
      </c>
      <c r="T1205" s="1">
        <v>0.5</v>
      </c>
      <c r="U1205" s="1">
        <f t="shared" si="111"/>
        <v>6300</v>
      </c>
      <c r="V1205" s="1">
        <f t="shared" si="112"/>
        <v>6300</v>
      </c>
      <c r="W1205" s="4">
        <f t="shared" si="113"/>
        <v>0.5</v>
      </c>
      <c r="X1205" s="1" t="s">
        <v>92</v>
      </c>
      <c r="Y1205" s="1" t="s">
        <v>72</v>
      </c>
      <c r="Z1205" s="1" t="s">
        <v>41</v>
      </c>
      <c r="AA1205" s="2">
        <v>46018</v>
      </c>
      <c r="AB1205" s="1">
        <v>5</v>
      </c>
      <c r="AC1205" s="1" t="s">
        <v>42</v>
      </c>
    </row>
    <row r="1206" spans="1:29">
      <c r="A1206" s="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c r="P1206" s="1">
        <f t="shared" si="108"/>
        <v>12750</v>
      </c>
      <c r="Q1206" s="1">
        <v>0</v>
      </c>
      <c r="R1206" s="1">
        <f t="shared" si="109"/>
        <v>0</v>
      </c>
      <c r="S1206" s="1">
        <f t="shared" si="110"/>
        <v>12750</v>
      </c>
      <c r="T1206" s="1">
        <v>0.5</v>
      </c>
      <c r="U1206" s="1">
        <f t="shared" si="111"/>
        <v>6375</v>
      </c>
      <c r="V1206" s="1">
        <f t="shared" si="112"/>
        <v>6375</v>
      </c>
      <c r="W1206" s="4">
        <f t="shared" si="113"/>
        <v>0.5</v>
      </c>
      <c r="X1206" s="1" t="s">
        <v>39</v>
      </c>
      <c r="Y1206" s="1" t="s">
        <v>57</v>
      </c>
      <c r="Z1206" s="1" t="s">
        <v>41</v>
      </c>
      <c r="AA1206" s="2">
        <v>46018</v>
      </c>
      <c r="AB1206" s="1">
        <v>4</v>
      </c>
      <c r="AC1206" s="1" t="s">
        <v>42</v>
      </c>
    </row>
    <row r="1207" spans="1:29">
      <c r="A1207" s="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c r="P1207" s="1">
        <f t="shared" si="108"/>
        <v>700</v>
      </c>
      <c r="Q1207" s="1">
        <v>0</v>
      </c>
      <c r="R1207" s="1">
        <f t="shared" si="109"/>
        <v>0</v>
      </c>
      <c r="S1207" s="1">
        <f t="shared" si="110"/>
        <v>700</v>
      </c>
      <c r="T1207" s="1">
        <v>0.35</v>
      </c>
      <c r="U1207" s="1">
        <f t="shared" si="111"/>
        <v>244.99999999999997</v>
      </c>
      <c r="V1207" s="1">
        <f t="shared" si="112"/>
        <v>455</v>
      </c>
      <c r="W1207" s="4">
        <f t="shared" si="113"/>
        <v>0.65</v>
      </c>
      <c r="X1207" s="1" t="s">
        <v>56</v>
      </c>
      <c r="Y1207" s="1" t="s">
        <v>57</v>
      </c>
      <c r="Z1207" s="1" t="s">
        <v>51</v>
      </c>
      <c r="AA1207" s="2">
        <v>46023</v>
      </c>
      <c r="AB1207" s="1"/>
      <c r="AC1207" s="1" t="s">
        <v>42</v>
      </c>
    </row>
    <row r="1208" spans="1:29">
      <c r="A1208" s="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c r="P1208" s="1">
        <f t="shared" si="108"/>
        <v>198180</v>
      </c>
      <c r="Q1208" s="1">
        <v>25</v>
      </c>
      <c r="R1208" s="1">
        <f t="shared" si="109"/>
        <v>49545</v>
      </c>
      <c r="S1208" s="1">
        <f t="shared" si="110"/>
        <v>148635</v>
      </c>
      <c r="T1208" s="1">
        <v>0.57999999999999996</v>
      </c>
      <c r="U1208" s="1">
        <f t="shared" si="111"/>
        <v>86208.299999999988</v>
      </c>
      <c r="V1208" s="1">
        <f t="shared" si="112"/>
        <v>62426.700000000012</v>
      </c>
      <c r="W1208" s="4">
        <f t="shared" si="113"/>
        <v>0.4200000000000001</v>
      </c>
      <c r="X1208" s="1" t="s">
        <v>92</v>
      </c>
      <c r="Y1208" s="1" t="s">
        <v>40</v>
      </c>
      <c r="Z1208" s="1" t="s">
        <v>66</v>
      </c>
      <c r="AA1208" s="1"/>
      <c r="AB1208" s="1"/>
      <c r="AC1208" s="1" t="s">
        <v>42</v>
      </c>
    </row>
    <row r="1209" spans="1:29">
      <c r="A1209" s="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c r="P1209" s="1">
        <f t="shared" si="108"/>
        <v>11890</v>
      </c>
      <c r="Q1209" s="1">
        <v>10</v>
      </c>
      <c r="R1209" s="1">
        <f t="shared" si="109"/>
        <v>1189</v>
      </c>
      <c r="S1209" s="1">
        <f t="shared" si="110"/>
        <v>10701</v>
      </c>
      <c r="T1209" s="1">
        <v>0.52</v>
      </c>
      <c r="U1209" s="1">
        <f t="shared" si="111"/>
        <v>5564.52</v>
      </c>
      <c r="V1209" s="1">
        <f t="shared" si="112"/>
        <v>5136.4799999999996</v>
      </c>
      <c r="W1209" s="4">
        <f t="shared" si="113"/>
        <v>0.48</v>
      </c>
      <c r="X1209" s="1" t="s">
        <v>50</v>
      </c>
      <c r="Y1209" s="1" t="s">
        <v>81</v>
      </c>
      <c r="Z1209" s="1" t="s">
        <v>120</v>
      </c>
      <c r="AA1209" s="1"/>
      <c r="AB1209" s="1"/>
      <c r="AC1209" s="1" t="s">
        <v>42</v>
      </c>
    </row>
    <row r="1210" spans="1:29">
      <c r="A1210" s="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c r="P1210" s="1">
        <f t="shared" si="108"/>
        <v>2400</v>
      </c>
      <c r="Q1210" s="1">
        <v>10</v>
      </c>
      <c r="R1210" s="1">
        <f t="shared" si="109"/>
        <v>240</v>
      </c>
      <c r="S1210" s="1">
        <f t="shared" si="110"/>
        <v>2160</v>
      </c>
      <c r="T1210" s="1">
        <v>0.35</v>
      </c>
      <c r="U1210" s="1">
        <f t="shared" si="111"/>
        <v>756</v>
      </c>
      <c r="V1210" s="1">
        <f t="shared" si="112"/>
        <v>1404</v>
      </c>
      <c r="W1210" s="4">
        <f t="shared" si="113"/>
        <v>0.65</v>
      </c>
      <c r="X1210" s="1" t="s">
        <v>92</v>
      </c>
      <c r="Y1210" s="1" t="s">
        <v>40</v>
      </c>
      <c r="Z1210" s="1" t="s">
        <v>66</v>
      </c>
      <c r="AA1210" s="1"/>
      <c r="AB1210" s="1"/>
      <c r="AC1210" s="1" t="s">
        <v>42</v>
      </c>
    </row>
    <row r="1211" spans="1:29">
      <c r="A1211" s="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c r="P1211" s="1">
        <f t="shared" si="108"/>
        <v>3320</v>
      </c>
      <c r="Q1211" s="1">
        <v>25</v>
      </c>
      <c r="R1211" s="1">
        <f t="shared" si="109"/>
        <v>830</v>
      </c>
      <c r="S1211" s="1">
        <f t="shared" si="110"/>
        <v>2490</v>
      </c>
      <c r="T1211" s="1">
        <v>0.47</v>
      </c>
      <c r="U1211" s="1">
        <f t="shared" si="111"/>
        <v>1170.3</v>
      </c>
      <c r="V1211" s="1">
        <f t="shared" si="112"/>
        <v>1319.7</v>
      </c>
      <c r="W1211" s="4">
        <f t="shared" si="113"/>
        <v>0.53</v>
      </c>
      <c r="X1211" s="1" t="s">
        <v>65</v>
      </c>
      <c r="Y1211" s="1" t="s">
        <v>40</v>
      </c>
      <c r="Z1211" s="1" t="s">
        <v>120</v>
      </c>
      <c r="AA1211" s="1"/>
      <c r="AB1211" s="1"/>
      <c r="AC1211" s="1" t="s">
        <v>42</v>
      </c>
    </row>
    <row r="1212" spans="1:29">
      <c r="A1212" s="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c r="P1212" s="1">
        <f t="shared" si="108"/>
        <v>810</v>
      </c>
      <c r="Q1212" s="1">
        <v>30</v>
      </c>
      <c r="R1212" s="1">
        <f t="shared" si="109"/>
        <v>243</v>
      </c>
      <c r="S1212" s="1">
        <f t="shared" si="110"/>
        <v>567</v>
      </c>
      <c r="T1212" s="1">
        <v>0.35</v>
      </c>
      <c r="U1212" s="1">
        <f t="shared" si="111"/>
        <v>198.45</v>
      </c>
      <c r="V1212" s="1">
        <f t="shared" si="112"/>
        <v>368.55</v>
      </c>
      <c r="W1212" s="4">
        <f t="shared" si="113"/>
        <v>0.65</v>
      </c>
      <c r="X1212" s="1" t="s">
        <v>39</v>
      </c>
      <c r="Y1212" s="1" t="s">
        <v>81</v>
      </c>
      <c r="Z1212" s="1" t="s">
        <v>120</v>
      </c>
      <c r="AA1212" s="1"/>
      <c r="AB1212" s="1"/>
      <c r="AC1212" s="1" t="s">
        <v>42</v>
      </c>
    </row>
    <row r="1213" spans="1:29">
      <c r="A1213" s="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c r="P1213" s="1">
        <f t="shared" si="108"/>
        <v>3320</v>
      </c>
      <c r="Q1213" s="1">
        <v>10</v>
      </c>
      <c r="R1213" s="1">
        <f t="shared" si="109"/>
        <v>332</v>
      </c>
      <c r="S1213" s="1">
        <f t="shared" si="110"/>
        <v>2988</v>
      </c>
      <c r="T1213" s="1">
        <v>0.52</v>
      </c>
      <c r="U1213" s="1">
        <f t="shared" si="111"/>
        <v>1553.76</v>
      </c>
      <c r="V1213" s="1">
        <f t="shared" si="112"/>
        <v>1434.24</v>
      </c>
      <c r="W1213" s="4">
        <f t="shared" si="113"/>
        <v>0.48</v>
      </c>
      <c r="X1213" s="1" t="s">
        <v>92</v>
      </c>
      <c r="Y1213" s="1" t="s">
        <v>81</v>
      </c>
      <c r="Z1213" s="1" t="s">
        <v>41</v>
      </c>
      <c r="AA1213" s="2">
        <v>46021</v>
      </c>
      <c r="AB1213" s="1">
        <v>4</v>
      </c>
      <c r="AC1213" s="1" t="s">
        <v>42</v>
      </c>
    </row>
    <row r="1214" spans="1:29">
      <c r="A1214" s="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c r="P1214" s="1">
        <f t="shared" si="108"/>
        <v>35350</v>
      </c>
      <c r="Q1214" s="1">
        <v>15</v>
      </c>
      <c r="R1214" s="1">
        <f t="shared" si="109"/>
        <v>5302.5</v>
      </c>
      <c r="S1214" s="1">
        <f t="shared" si="110"/>
        <v>30047.5</v>
      </c>
      <c r="T1214" s="1">
        <v>0.52</v>
      </c>
      <c r="U1214" s="1">
        <f t="shared" si="111"/>
        <v>15624.7</v>
      </c>
      <c r="V1214" s="1">
        <f t="shared" si="112"/>
        <v>14422.8</v>
      </c>
      <c r="W1214" s="4">
        <f t="shared" si="113"/>
        <v>0.48</v>
      </c>
      <c r="X1214" s="1" t="s">
        <v>104</v>
      </c>
      <c r="Y1214" s="1" t="s">
        <v>57</v>
      </c>
      <c r="Z1214" s="1" t="s">
        <v>41</v>
      </c>
      <c r="AA1214" s="2">
        <v>46019</v>
      </c>
      <c r="AB1214" s="1">
        <v>3</v>
      </c>
      <c r="AC1214" s="1" t="s">
        <v>42</v>
      </c>
    </row>
    <row r="1215" spans="1:29">
      <c r="A1215" s="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c r="P1215" s="1">
        <f t="shared" si="108"/>
        <v>940</v>
      </c>
      <c r="Q1215" s="1">
        <v>5</v>
      </c>
      <c r="R1215" s="1">
        <f t="shared" si="109"/>
        <v>47</v>
      </c>
      <c r="S1215" s="1">
        <f t="shared" si="110"/>
        <v>893</v>
      </c>
      <c r="T1215" s="1">
        <v>0.35</v>
      </c>
      <c r="U1215" s="1">
        <f t="shared" si="111"/>
        <v>312.54999999999995</v>
      </c>
      <c r="V1215" s="1">
        <f t="shared" si="112"/>
        <v>580.45000000000005</v>
      </c>
      <c r="W1215" s="4">
        <f t="shared" si="113"/>
        <v>0.65</v>
      </c>
      <c r="X1215" s="1" t="s">
        <v>56</v>
      </c>
      <c r="Y1215" s="1" t="s">
        <v>81</v>
      </c>
      <c r="Z1215" s="1" t="s">
        <v>41</v>
      </c>
      <c r="AA1215" s="2">
        <v>46020</v>
      </c>
      <c r="AB1215" s="1">
        <v>5</v>
      </c>
      <c r="AC1215" s="1" t="s">
        <v>42</v>
      </c>
    </row>
    <row r="1216" spans="1:29">
      <c r="A1216" s="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c r="P1216" s="1">
        <f t="shared" si="108"/>
        <v>410</v>
      </c>
      <c r="Q1216" s="1">
        <v>0</v>
      </c>
      <c r="R1216" s="1">
        <f t="shared" si="109"/>
        <v>0</v>
      </c>
      <c r="S1216" s="1">
        <f t="shared" si="110"/>
        <v>410</v>
      </c>
      <c r="T1216" s="1">
        <v>0.35</v>
      </c>
      <c r="U1216" s="1">
        <f t="shared" si="111"/>
        <v>143.5</v>
      </c>
      <c r="V1216" s="1">
        <f t="shared" si="112"/>
        <v>266.5</v>
      </c>
      <c r="W1216" s="4">
        <f t="shared" si="113"/>
        <v>0.65</v>
      </c>
      <c r="X1216" s="1" t="s">
        <v>39</v>
      </c>
      <c r="Y1216" s="1" t="s">
        <v>72</v>
      </c>
      <c r="Z1216" s="1" t="s">
        <v>120</v>
      </c>
      <c r="AA1216" s="1"/>
      <c r="AB1216" s="1"/>
      <c r="AC1216" s="1" t="s">
        <v>42</v>
      </c>
    </row>
    <row r="1217" spans="1:29">
      <c r="A1217" s="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c r="P1217" s="1">
        <f t="shared" si="108"/>
        <v>4000</v>
      </c>
      <c r="Q1217" s="1">
        <v>0</v>
      </c>
      <c r="R1217" s="1">
        <f t="shared" si="109"/>
        <v>0</v>
      </c>
      <c r="S1217" s="1">
        <f t="shared" si="110"/>
        <v>4000</v>
      </c>
      <c r="T1217" s="1">
        <v>0.35</v>
      </c>
      <c r="U1217" s="1">
        <f t="shared" si="111"/>
        <v>1400</v>
      </c>
      <c r="V1217" s="1">
        <f t="shared" si="112"/>
        <v>2600</v>
      </c>
      <c r="W1217" s="4">
        <f t="shared" si="113"/>
        <v>0.65</v>
      </c>
      <c r="X1217" s="1" t="s">
        <v>39</v>
      </c>
      <c r="Y1217" s="1" t="s">
        <v>57</v>
      </c>
      <c r="Z1217" s="1" t="s">
        <v>41</v>
      </c>
      <c r="AA1217" s="2">
        <v>46023</v>
      </c>
      <c r="AB1217" s="1">
        <v>5</v>
      </c>
      <c r="AC1217" s="1" t="s">
        <v>42</v>
      </c>
    </row>
    <row r="1218" spans="1:29">
      <c r="A1218" s="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c r="P1218" s="1">
        <f t="shared" si="108"/>
        <v>4750</v>
      </c>
      <c r="Q1218" s="1">
        <v>0</v>
      </c>
      <c r="R1218" s="1">
        <f t="shared" si="109"/>
        <v>0</v>
      </c>
      <c r="S1218" s="1">
        <f t="shared" si="110"/>
        <v>4750</v>
      </c>
      <c r="T1218" s="1">
        <v>0.35</v>
      </c>
      <c r="U1218" s="1">
        <f t="shared" si="111"/>
        <v>1662.5</v>
      </c>
      <c r="V1218" s="1">
        <f t="shared" si="112"/>
        <v>3087.5</v>
      </c>
      <c r="W1218" s="4">
        <f t="shared" si="113"/>
        <v>0.65</v>
      </c>
      <c r="X1218" s="1" t="s">
        <v>56</v>
      </c>
      <c r="Y1218" s="1" t="s">
        <v>57</v>
      </c>
      <c r="Z1218" s="1" t="s">
        <v>120</v>
      </c>
      <c r="AA1218" s="1"/>
      <c r="AB1218" s="1"/>
      <c r="AC1218" s="1" t="s">
        <v>42</v>
      </c>
    </row>
    <row r="1219" spans="1:29">
      <c r="A1219" s="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c r="P1219" s="1">
        <f t="shared" ref="P1219:P1282" si="114">PRODUCT(N1219,O1219)</f>
        <v>2560</v>
      </c>
      <c r="Q1219" s="1">
        <v>0</v>
      </c>
      <c r="R1219" s="1">
        <f t="shared" ref="R1219:R1282" si="115">P1219*(Q1219/100)</f>
        <v>0</v>
      </c>
      <c r="S1219" s="1">
        <f t="shared" ref="S1219:S1282" si="116">P1219-R1219</f>
        <v>2560</v>
      </c>
      <c r="T1219" s="1">
        <v>0.35</v>
      </c>
      <c r="U1219" s="1">
        <f t="shared" ref="U1219:U1282" si="117">S1219*T1219</f>
        <v>896</v>
      </c>
      <c r="V1219" s="1">
        <f t="shared" ref="V1219:V1282" si="118">S1219-U1219</f>
        <v>1664</v>
      </c>
      <c r="W1219" s="4">
        <f t="shared" ref="W1219:W1282" si="119">(V1219/S1219)</f>
        <v>0.65</v>
      </c>
      <c r="X1219" s="1" t="s">
        <v>65</v>
      </c>
      <c r="Y1219" s="1" t="s">
        <v>72</v>
      </c>
      <c r="Z1219" s="1" t="s">
        <v>41</v>
      </c>
      <c r="AA1219" s="2">
        <v>46023</v>
      </c>
      <c r="AB1219" s="1">
        <v>4</v>
      </c>
      <c r="AC1219" s="1" t="s">
        <v>42</v>
      </c>
    </row>
    <row r="1220" spans="1:29">
      <c r="A1220" s="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c r="P1220" s="1">
        <f t="shared" si="114"/>
        <v>41040</v>
      </c>
      <c r="Q1220" s="1">
        <v>10</v>
      </c>
      <c r="R1220" s="1">
        <f t="shared" si="115"/>
        <v>4104</v>
      </c>
      <c r="S1220" s="1">
        <f t="shared" si="116"/>
        <v>36936</v>
      </c>
      <c r="T1220" s="1">
        <v>0.57999999999999996</v>
      </c>
      <c r="U1220" s="1">
        <f t="shared" si="117"/>
        <v>21422.879999999997</v>
      </c>
      <c r="V1220" s="1">
        <f t="shared" si="118"/>
        <v>15513.120000000003</v>
      </c>
      <c r="W1220" s="4">
        <f t="shared" si="119"/>
        <v>0.4200000000000001</v>
      </c>
      <c r="X1220" s="1" t="s">
        <v>39</v>
      </c>
      <c r="Y1220" s="1" t="s">
        <v>40</v>
      </c>
      <c r="Z1220" s="1" t="s">
        <v>66</v>
      </c>
      <c r="AA1220" s="1"/>
      <c r="AB1220" s="1"/>
      <c r="AC1220" s="1" t="s">
        <v>42</v>
      </c>
    </row>
    <row r="1221" spans="1:29">
      <c r="A1221" s="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c r="P1221" s="1">
        <f t="shared" si="114"/>
        <v>1720</v>
      </c>
      <c r="Q1221" s="1">
        <v>30</v>
      </c>
      <c r="R1221" s="1">
        <f t="shared" si="115"/>
        <v>516</v>
      </c>
      <c r="S1221" s="1">
        <f t="shared" si="116"/>
        <v>1204</v>
      </c>
      <c r="T1221" s="1">
        <v>0.35</v>
      </c>
      <c r="U1221" s="1">
        <f t="shared" si="117"/>
        <v>421.4</v>
      </c>
      <c r="V1221" s="1">
        <f t="shared" si="118"/>
        <v>782.6</v>
      </c>
      <c r="W1221" s="4">
        <f t="shared" si="119"/>
        <v>0.65</v>
      </c>
      <c r="X1221" s="1" t="s">
        <v>65</v>
      </c>
      <c r="Y1221" s="1" t="s">
        <v>40</v>
      </c>
      <c r="Z1221" s="1" t="s">
        <v>41</v>
      </c>
      <c r="AA1221" s="2">
        <v>46020</v>
      </c>
      <c r="AB1221" s="1">
        <v>5</v>
      </c>
      <c r="AC1221" s="1" t="s">
        <v>42</v>
      </c>
    </row>
    <row r="1222" spans="1:29">
      <c r="A1222" s="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c r="P1222" s="1">
        <f t="shared" si="114"/>
        <v>41000</v>
      </c>
      <c r="Q1222" s="1">
        <v>25</v>
      </c>
      <c r="R1222" s="1">
        <f t="shared" si="115"/>
        <v>10250</v>
      </c>
      <c r="S1222" s="1">
        <f t="shared" si="116"/>
        <v>30750</v>
      </c>
      <c r="T1222" s="1">
        <v>0.48</v>
      </c>
      <c r="U1222" s="1">
        <f t="shared" si="117"/>
        <v>14760</v>
      </c>
      <c r="V1222" s="1">
        <f t="shared" si="118"/>
        <v>15990</v>
      </c>
      <c r="W1222" s="4">
        <f t="shared" si="119"/>
        <v>0.52</v>
      </c>
      <c r="X1222" s="1" t="s">
        <v>50</v>
      </c>
      <c r="Y1222" s="1" t="s">
        <v>81</v>
      </c>
      <c r="Z1222" s="1" t="s">
        <v>41</v>
      </c>
      <c r="AA1222" s="2">
        <v>46021</v>
      </c>
      <c r="AB1222" s="1">
        <v>5</v>
      </c>
      <c r="AC1222" s="1" t="s">
        <v>42</v>
      </c>
    </row>
    <row r="1223" spans="1:29">
      <c r="A1223" s="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c r="P1223" s="1">
        <f t="shared" si="114"/>
        <v>880</v>
      </c>
      <c r="Q1223" s="1">
        <v>0</v>
      </c>
      <c r="R1223" s="1">
        <f t="shared" si="115"/>
        <v>0</v>
      </c>
      <c r="S1223" s="1">
        <f t="shared" si="116"/>
        <v>880</v>
      </c>
      <c r="T1223" s="1">
        <v>0.62</v>
      </c>
      <c r="U1223" s="1">
        <f t="shared" si="117"/>
        <v>545.6</v>
      </c>
      <c r="V1223" s="1">
        <f t="shared" si="118"/>
        <v>334.4</v>
      </c>
      <c r="W1223" s="4">
        <f t="shared" si="119"/>
        <v>0.37999999999999995</v>
      </c>
      <c r="X1223" s="1" t="s">
        <v>104</v>
      </c>
      <c r="Y1223" s="1" t="s">
        <v>72</v>
      </c>
      <c r="Z1223" s="1" t="s">
        <v>22</v>
      </c>
      <c r="AA1223" s="1"/>
      <c r="AB1223" s="1"/>
      <c r="AC1223" s="1" t="s">
        <v>93</v>
      </c>
    </row>
    <row r="1224" spans="1:29">
      <c r="A1224" s="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c r="P1224" s="1">
        <f t="shared" si="114"/>
        <v>11490</v>
      </c>
      <c r="Q1224" s="1">
        <v>10</v>
      </c>
      <c r="R1224" s="1">
        <f t="shared" si="115"/>
        <v>1149</v>
      </c>
      <c r="S1224" s="1">
        <f t="shared" si="116"/>
        <v>10341</v>
      </c>
      <c r="T1224" s="1">
        <v>0.45</v>
      </c>
      <c r="U1224" s="1">
        <f t="shared" si="117"/>
        <v>4653.45</v>
      </c>
      <c r="V1224" s="1">
        <f t="shared" si="118"/>
        <v>5687.55</v>
      </c>
      <c r="W1224" s="4">
        <f t="shared" si="119"/>
        <v>0.55000000000000004</v>
      </c>
      <c r="X1224" s="1" t="s">
        <v>104</v>
      </c>
      <c r="Y1224" s="1" t="s">
        <v>57</v>
      </c>
      <c r="Z1224" s="1" t="s">
        <v>66</v>
      </c>
      <c r="AA1224" s="1"/>
      <c r="AB1224" s="1"/>
      <c r="AC1224" s="1" t="s">
        <v>42</v>
      </c>
    </row>
    <row r="1225" spans="1:29">
      <c r="A1225" s="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c r="P1225" s="1">
        <f t="shared" si="114"/>
        <v>11190</v>
      </c>
      <c r="Q1225" s="1">
        <v>10</v>
      </c>
      <c r="R1225" s="1">
        <f t="shared" si="115"/>
        <v>1119</v>
      </c>
      <c r="S1225" s="1">
        <f t="shared" si="116"/>
        <v>10071</v>
      </c>
      <c r="T1225" s="1">
        <v>0.45</v>
      </c>
      <c r="U1225" s="1">
        <f t="shared" si="117"/>
        <v>4531.95</v>
      </c>
      <c r="V1225" s="1">
        <f t="shared" si="118"/>
        <v>5539.05</v>
      </c>
      <c r="W1225" s="4">
        <f t="shared" si="119"/>
        <v>0.55000000000000004</v>
      </c>
      <c r="X1225" s="1" t="s">
        <v>39</v>
      </c>
      <c r="Y1225" s="1" t="s">
        <v>57</v>
      </c>
      <c r="Z1225" s="1" t="s">
        <v>41</v>
      </c>
      <c r="AA1225" s="2">
        <v>46022</v>
      </c>
      <c r="AB1225" s="1">
        <v>5</v>
      </c>
      <c r="AC1225" s="1" t="s">
        <v>42</v>
      </c>
    </row>
    <row r="1226" spans="1:29">
      <c r="A1226" s="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c r="P1226" s="1">
        <f t="shared" si="114"/>
        <v>250770</v>
      </c>
      <c r="Q1226" s="1">
        <v>25</v>
      </c>
      <c r="R1226" s="1">
        <f t="shared" si="115"/>
        <v>62692.5</v>
      </c>
      <c r="S1226" s="1">
        <f t="shared" si="116"/>
        <v>188077.5</v>
      </c>
      <c r="T1226" s="1">
        <v>0.57999999999999996</v>
      </c>
      <c r="U1226" s="1">
        <f t="shared" si="117"/>
        <v>109084.95</v>
      </c>
      <c r="V1226" s="1">
        <f t="shared" si="118"/>
        <v>78992.55</v>
      </c>
      <c r="W1226" s="4">
        <f t="shared" si="119"/>
        <v>0.42000000000000004</v>
      </c>
      <c r="X1226" s="1" t="s">
        <v>56</v>
      </c>
      <c r="Y1226" s="1" t="s">
        <v>81</v>
      </c>
      <c r="Z1226" s="1" t="s">
        <v>41</v>
      </c>
      <c r="AA1226" s="2">
        <v>46026</v>
      </c>
      <c r="AB1226" s="1">
        <v>3</v>
      </c>
      <c r="AC1226" s="1" t="s">
        <v>42</v>
      </c>
    </row>
    <row r="1227" spans="1:29">
      <c r="A1227" s="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c r="P1227" s="1">
        <f t="shared" si="114"/>
        <v>33450</v>
      </c>
      <c r="Q1227" s="1">
        <v>30</v>
      </c>
      <c r="R1227" s="1">
        <f t="shared" si="115"/>
        <v>10035</v>
      </c>
      <c r="S1227" s="1">
        <f t="shared" si="116"/>
        <v>23415</v>
      </c>
      <c r="T1227" s="1">
        <v>0.47</v>
      </c>
      <c r="U1227" s="1">
        <f t="shared" si="117"/>
        <v>11005.05</v>
      </c>
      <c r="V1227" s="1">
        <f t="shared" si="118"/>
        <v>12409.95</v>
      </c>
      <c r="W1227" s="4">
        <f t="shared" si="119"/>
        <v>0.53</v>
      </c>
      <c r="X1227" s="1" t="s">
        <v>92</v>
      </c>
      <c r="Y1227" s="1" t="s">
        <v>57</v>
      </c>
      <c r="Z1227" s="1" t="s">
        <v>41</v>
      </c>
      <c r="AA1227" s="2">
        <v>46023</v>
      </c>
      <c r="AB1227" s="1">
        <v>4</v>
      </c>
      <c r="AC1227" s="1" t="s">
        <v>42</v>
      </c>
    </row>
    <row r="1228" spans="1:29">
      <c r="A1228" s="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c r="P1228" s="1">
        <f t="shared" si="114"/>
        <v>14200</v>
      </c>
      <c r="Q1228" s="1">
        <v>10</v>
      </c>
      <c r="R1228" s="1">
        <f t="shared" si="115"/>
        <v>1420</v>
      </c>
      <c r="S1228" s="1">
        <f t="shared" si="116"/>
        <v>12780</v>
      </c>
      <c r="T1228" s="1">
        <v>0.52</v>
      </c>
      <c r="U1228" s="1">
        <f t="shared" si="117"/>
        <v>6645.6</v>
      </c>
      <c r="V1228" s="1">
        <f t="shared" si="118"/>
        <v>6134.4</v>
      </c>
      <c r="W1228" s="4">
        <f t="shared" si="119"/>
        <v>0.48</v>
      </c>
      <c r="X1228" s="1" t="s">
        <v>147</v>
      </c>
      <c r="Y1228" s="1" t="s">
        <v>81</v>
      </c>
      <c r="Z1228" s="1" t="s">
        <v>66</v>
      </c>
      <c r="AA1228" s="1"/>
      <c r="AB1228" s="1"/>
      <c r="AC1228" s="1" t="s">
        <v>42</v>
      </c>
    </row>
    <row r="1229" spans="1:29">
      <c r="A1229" s="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c r="P1229" s="1">
        <f t="shared" si="114"/>
        <v>12200</v>
      </c>
      <c r="Q1229" s="1">
        <v>15</v>
      </c>
      <c r="R1229" s="1">
        <f t="shared" si="115"/>
        <v>1830</v>
      </c>
      <c r="S1229" s="1">
        <f t="shared" si="116"/>
        <v>10370</v>
      </c>
      <c r="T1229" s="1">
        <v>0.52</v>
      </c>
      <c r="U1229" s="1">
        <f t="shared" si="117"/>
        <v>5392.4000000000005</v>
      </c>
      <c r="V1229" s="1">
        <f t="shared" si="118"/>
        <v>4977.5999999999995</v>
      </c>
      <c r="W1229" s="4">
        <f t="shared" si="119"/>
        <v>0.47999999999999993</v>
      </c>
      <c r="X1229" s="1" t="s">
        <v>104</v>
      </c>
      <c r="Y1229" s="1" t="s">
        <v>57</v>
      </c>
      <c r="Z1229" s="1" t="s">
        <v>41</v>
      </c>
      <c r="AA1229" s="2">
        <v>46028</v>
      </c>
      <c r="AB1229" s="1">
        <v>4</v>
      </c>
      <c r="AC1229" s="1" t="s">
        <v>42</v>
      </c>
    </row>
    <row r="1230" spans="1:29">
      <c r="A1230" s="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c r="P1230" s="1">
        <f t="shared" si="114"/>
        <v>1420</v>
      </c>
      <c r="Q1230" s="1">
        <v>30</v>
      </c>
      <c r="R1230" s="1">
        <f t="shared" si="115"/>
        <v>426</v>
      </c>
      <c r="S1230" s="1">
        <f t="shared" si="116"/>
        <v>994</v>
      </c>
      <c r="T1230" s="1">
        <v>0.35</v>
      </c>
      <c r="U1230" s="1">
        <f t="shared" si="117"/>
        <v>347.9</v>
      </c>
      <c r="V1230" s="1">
        <f t="shared" si="118"/>
        <v>646.1</v>
      </c>
      <c r="W1230" s="4">
        <f t="shared" si="119"/>
        <v>0.65</v>
      </c>
      <c r="X1230" s="1" t="s">
        <v>56</v>
      </c>
      <c r="Y1230" s="1" t="s">
        <v>81</v>
      </c>
      <c r="Z1230" s="1" t="s">
        <v>41</v>
      </c>
      <c r="AA1230" s="2">
        <v>46022</v>
      </c>
      <c r="AB1230" s="1">
        <v>5</v>
      </c>
      <c r="AC1230" s="1" t="s">
        <v>42</v>
      </c>
    </row>
    <row r="1231" spans="1:29">
      <c r="A1231" s="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c r="P1231" s="1">
        <f t="shared" si="114"/>
        <v>20150</v>
      </c>
      <c r="Q1231" s="1">
        <v>10</v>
      </c>
      <c r="R1231" s="1">
        <f t="shared" si="115"/>
        <v>2015</v>
      </c>
      <c r="S1231" s="1">
        <f t="shared" si="116"/>
        <v>18135</v>
      </c>
      <c r="T1231" s="1">
        <v>0.48</v>
      </c>
      <c r="U1231" s="1">
        <f t="shared" si="117"/>
        <v>8704.7999999999993</v>
      </c>
      <c r="V1231" s="1">
        <f t="shared" si="118"/>
        <v>9430.2000000000007</v>
      </c>
      <c r="W1231" s="4">
        <f t="shared" si="119"/>
        <v>0.52</v>
      </c>
      <c r="X1231" s="1" t="s">
        <v>56</v>
      </c>
      <c r="Y1231" s="1" t="s">
        <v>57</v>
      </c>
      <c r="Z1231" s="1" t="s">
        <v>51</v>
      </c>
      <c r="AA1231" s="2">
        <v>46028</v>
      </c>
      <c r="AB1231" s="1"/>
      <c r="AC1231" s="1" t="s">
        <v>42</v>
      </c>
    </row>
    <row r="1232" spans="1:29">
      <c r="A1232" s="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c r="P1232" s="1">
        <f t="shared" si="114"/>
        <v>339680</v>
      </c>
      <c r="Q1232" s="1">
        <v>20</v>
      </c>
      <c r="R1232" s="1">
        <f t="shared" si="115"/>
        <v>67936</v>
      </c>
      <c r="S1232" s="1">
        <f t="shared" si="116"/>
        <v>271744</v>
      </c>
      <c r="T1232" s="1">
        <v>0.57999999999999996</v>
      </c>
      <c r="U1232" s="1">
        <f t="shared" si="117"/>
        <v>157611.51999999999</v>
      </c>
      <c r="V1232" s="1">
        <f t="shared" si="118"/>
        <v>114132.48000000001</v>
      </c>
      <c r="W1232" s="4">
        <f t="shared" si="119"/>
        <v>0.42000000000000004</v>
      </c>
      <c r="X1232" s="1" t="s">
        <v>56</v>
      </c>
      <c r="Y1232" s="1" t="s">
        <v>81</v>
      </c>
      <c r="Z1232" s="1" t="s">
        <v>41</v>
      </c>
      <c r="AA1232" s="2">
        <v>46024</v>
      </c>
      <c r="AB1232" s="1">
        <v>4</v>
      </c>
      <c r="AC1232" s="1" t="s">
        <v>42</v>
      </c>
    </row>
    <row r="1233" spans="1:29">
      <c r="A1233" s="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c r="P1233" s="1">
        <f t="shared" si="114"/>
        <v>23850</v>
      </c>
      <c r="Q1233" s="1">
        <v>10</v>
      </c>
      <c r="R1233" s="1">
        <f t="shared" si="115"/>
        <v>2385</v>
      </c>
      <c r="S1233" s="1">
        <f t="shared" si="116"/>
        <v>21465</v>
      </c>
      <c r="T1233" s="1">
        <v>0.5</v>
      </c>
      <c r="U1233" s="1">
        <f t="shared" si="117"/>
        <v>10732.5</v>
      </c>
      <c r="V1233" s="1">
        <f t="shared" si="118"/>
        <v>10732.5</v>
      </c>
      <c r="W1233" s="4">
        <f t="shared" si="119"/>
        <v>0.5</v>
      </c>
      <c r="X1233" s="1" t="s">
        <v>50</v>
      </c>
      <c r="Y1233" s="1" t="s">
        <v>40</v>
      </c>
      <c r="Z1233" s="1" t="s">
        <v>41</v>
      </c>
      <c r="AA1233" s="2">
        <v>46023</v>
      </c>
      <c r="AB1233" s="1">
        <v>5</v>
      </c>
      <c r="AC1233" s="1" t="s">
        <v>42</v>
      </c>
    </row>
    <row r="1234" spans="1:29">
      <c r="A1234" s="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c r="P1234" s="1">
        <f t="shared" si="114"/>
        <v>970</v>
      </c>
      <c r="Q1234" s="1">
        <v>0</v>
      </c>
      <c r="R1234" s="1">
        <f t="shared" si="115"/>
        <v>0</v>
      </c>
      <c r="S1234" s="1">
        <f t="shared" si="116"/>
        <v>970</v>
      </c>
      <c r="T1234" s="1">
        <v>0.47</v>
      </c>
      <c r="U1234" s="1">
        <f t="shared" si="117"/>
        <v>455.9</v>
      </c>
      <c r="V1234" s="1">
        <f t="shared" si="118"/>
        <v>514.1</v>
      </c>
      <c r="W1234" s="4">
        <f t="shared" si="119"/>
        <v>0.53</v>
      </c>
      <c r="X1234" s="1" t="s">
        <v>56</v>
      </c>
      <c r="Y1234" s="1" t="s">
        <v>72</v>
      </c>
      <c r="Z1234" s="1" t="s">
        <v>120</v>
      </c>
      <c r="AA1234" s="1"/>
      <c r="AB1234" s="1"/>
      <c r="AC1234" s="1" t="s">
        <v>42</v>
      </c>
    </row>
    <row r="1235" spans="1:29">
      <c r="A1235" s="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c r="P1235" s="1">
        <f t="shared" si="114"/>
        <v>4100</v>
      </c>
      <c r="Q1235" s="1">
        <v>25</v>
      </c>
      <c r="R1235" s="1">
        <f t="shared" si="115"/>
        <v>1025</v>
      </c>
      <c r="S1235" s="1">
        <f t="shared" si="116"/>
        <v>3075</v>
      </c>
      <c r="T1235" s="1">
        <v>0.62</v>
      </c>
      <c r="U1235" s="1">
        <f t="shared" si="117"/>
        <v>1906.5</v>
      </c>
      <c r="V1235" s="1">
        <f t="shared" si="118"/>
        <v>1168.5</v>
      </c>
      <c r="W1235" s="4">
        <f t="shared" si="119"/>
        <v>0.38</v>
      </c>
      <c r="X1235" s="1" t="s">
        <v>147</v>
      </c>
      <c r="Y1235" s="1" t="s">
        <v>72</v>
      </c>
      <c r="Z1235" s="1" t="s">
        <v>41</v>
      </c>
      <c r="AA1235" s="2">
        <v>46028</v>
      </c>
      <c r="AB1235" s="1">
        <v>4</v>
      </c>
      <c r="AC1235" s="1" t="s">
        <v>42</v>
      </c>
    </row>
    <row r="1236" spans="1:29">
      <c r="A1236" s="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c r="P1236" s="1">
        <f t="shared" si="114"/>
        <v>6350</v>
      </c>
      <c r="Q1236" s="1">
        <v>30</v>
      </c>
      <c r="R1236" s="1">
        <f t="shared" si="115"/>
        <v>1905</v>
      </c>
      <c r="S1236" s="1">
        <f t="shared" si="116"/>
        <v>4445</v>
      </c>
      <c r="T1236" s="1">
        <v>0.35</v>
      </c>
      <c r="U1236" s="1">
        <f t="shared" si="117"/>
        <v>1555.75</v>
      </c>
      <c r="V1236" s="1">
        <f t="shared" si="118"/>
        <v>2889.25</v>
      </c>
      <c r="W1236" s="4">
        <f t="shared" si="119"/>
        <v>0.65</v>
      </c>
      <c r="X1236" s="1" t="s">
        <v>39</v>
      </c>
      <c r="Y1236" s="1" t="s">
        <v>40</v>
      </c>
      <c r="Z1236" s="1" t="s">
        <v>41</v>
      </c>
      <c r="AA1236" s="2">
        <v>46025</v>
      </c>
      <c r="AB1236" s="1">
        <v>3</v>
      </c>
      <c r="AC1236" s="1" t="s">
        <v>42</v>
      </c>
    </row>
    <row r="1237" spans="1:29">
      <c r="A1237" s="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c r="P1237" s="1">
        <f t="shared" si="114"/>
        <v>4400</v>
      </c>
      <c r="Q1237" s="1">
        <v>20</v>
      </c>
      <c r="R1237" s="1">
        <f t="shared" si="115"/>
        <v>880</v>
      </c>
      <c r="S1237" s="1">
        <f t="shared" si="116"/>
        <v>3520</v>
      </c>
      <c r="T1237" s="1">
        <v>0.47</v>
      </c>
      <c r="U1237" s="1">
        <f t="shared" si="117"/>
        <v>1654.3999999999999</v>
      </c>
      <c r="V1237" s="1">
        <f t="shared" si="118"/>
        <v>1865.6000000000001</v>
      </c>
      <c r="W1237" s="4">
        <f t="shared" si="119"/>
        <v>0.53</v>
      </c>
      <c r="X1237" s="1" t="s">
        <v>39</v>
      </c>
      <c r="Y1237" s="1" t="s">
        <v>40</v>
      </c>
      <c r="Z1237" s="1" t="s">
        <v>120</v>
      </c>
      <c r="AA1237" s="1"/>
      <c r="AB1237" s="1"/>
      <c r="AC1237" s="1" t="s">
        <v>42</v>
      </c>
    </row>
    <row r="1238" spans="1:29">
      <c r="A1238" s="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c r="P1238" s="1">
        <f t="shared" si="114"/>
        <v>1130</v>
      </c>
      <c r="Q1238" s="1">
        <v>5</v>
      </c>
      <c r="R1238" s="1">
        <f t="shared" si="115"/>
        <v>56.5</v>
      </c>
      <c r="S1238" s="1">
        <f t="shared" si="116"/>
        <v>1073.5</v>
      </c>
      <c r="T1238" s="1">
        <v>0.45</v>
      </c>
      <c r="U1238" s="1">
        <f t="shared" si="117"/>
        <v>483.07499999999999</v>
      </c>
      <c r="V1238" s="1">
        <f t="shared" si="118"/>
        <v>590.42499999999995</v>
      </c>
      <c r="W1238" s="4">
        <f t="shared" si="119"/>
        <v>0.54999999999999993</v>
      </c>
      <c r="X1238" s="1" t="s">
        <v>92</v>
      </c>
      <c r="Y1238" s="1" t="s">
        <v>40</v>
      </c>
      <c r="Z1238" s="1" t="s">
        <v>41</v>
      </c>
      <c r="AA1238" s="2">
        <v>46027</v>
      </c>
      <c r="AB1238" s="1">
        <v>5</v>
      </c>
      <c r="AC1238" s="1" t="s">
        <v>42</v>
      </c>
    </row>
    <row r="1239" spans="1:29">
      <c r="A1239" s="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c r="P1239" s="1">
        <f t="shared" si="114"/>
        <v>1850</v>
      </c>
      <c r="Q1239" s="1">
        <v>0</v>
      </c>
      <c r="R1239" s="1">
        <f t="shared" si="115"/>
        <v>0</v>
      </c>
      <c r="S1239" s="1">
        <f t="shared" si="116"/>
        <v>1850</v>
      </c>
      <c r="T1239" s="1">
        <v>0.45</v>
      </c>
      <c r="U1239" s="1">
        <f t="shared" si="117"/>
        <v>832.5</v>
      </c>
      <c r="V1239" s="1">
        <f t="shared" si="118"/>
        <v>1017.5</v>
      </c>
      <c r="W1239" s="4">
        <f t="shared" si="119"/>
        <v>0.55000000000000004</v>
      </c>
      <c r="X1239" s="1" t="s">
        <v>104</v>
      </c>
      <c r="Y1239" s="1" t="s">
        <v>72</v>
      </c>
      <c r="Z1239" s="1" t="s">
        <v>41</v>
      </c>
      <c r="AA1239" s="2">
        <v>46030</v>
      </c>
      <c r="AB1239" s="1">
        <v>4</v>
      </c>
      <c r="AC1239" s="1" t="s">
        <v>42</v>
      </c>
    </row>
    <row r="1240" spans="1:29">
      <c r="A1240" s="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c r="P1240" s="1">
        <f t="shared" si="114"/>
        <v>2160</v>
      </c>
      <c r="Q1240" s="1">
        <v>5</v>
      </c>
      <c r="R1240" s="1">
        <f t="shared" si="115"/>
        <v>108</v>
      </c>
      <c r="S1240" s="1">
        <f t="shared" si="116"/>
        <v>2052</v>
      </c>
      <c r="T1240" s="1">
        <v>0.35</v>
      </c>
      <c r="U1240" s="1">
        <f t="shared" si="117"/>
        <v>718.19999999999993</v>
      </c>
      <c r="V1240" s="1">
        <f t="shared" si="118"/>
        <v>1333.8000000000002</v>
      </c>
      <c r="W1240" s="4">
        <f t="shared" si="119"/>
        <v>0.65000000000000013</v>
      </c>
      <c r="X1240" s="1" t="s">
        <v>147</v>
      </c>
      <c r="Y1240" s="1" t="s">
        <v>40</v>
      </c>
      <c r="Z1240" s="1" t="s">
        <v>41</v>
      </c>
      <c r="AA1240" s="2">
        <v>46031</v>
      </c>
      <c r="AB1240" s="1">
        <v>3</v>
      </c>
      <c r="AC1240" s="1" t="s">
        <v>42</v>
      </c>
    </row>
    <row r="1241" spans="1:29">
      <c r="A1241" s="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c r="P1241" s="1">
        <f t="shared" si="114"/>
        <v>520</v>
      </c>
      <c r="Q1241" s="1">
        <v>25</v>
      </c>
      <c r="R1241" s="1">
        <f t="shared" si="115"/>
        <v>130</v>
      </c>
      <c r="S1241" s="1">
        <f t="shared" si="116"/>
        <v>390</v>
      </c>
      <c r="T1241" s="1">
        <v>0.62</v>
      </c>
      <c r="U1241" s="1">
        <f t="shared" si="117"/>
        <v>241.8</v>
      </c>
      <c r="V1241" s="1">
        <f t="shared" si="118"/>
        <v>148.19999999999999</v>
      </c>
      <c r="W1241" s="4">
        <f t="shared" si="119"/>
        <v>0.37999999999999995</v>
      </c>
      <c r="X1241" s="1" t="s">
        <v>147</v>
      </c>
      <c r="Y1241" s="1" t="s">
        <v>81</v>
      </c>
      <c r="Z1241" s="1" t="s">
        <v>41</v>
      </c>
      <c r="AA1241" s="2">
        <v>46031</v>
      </c>
      <c r="AB1241" s="1">
        <v>4</v>
      </c>
      <c r="AC1241" s="1" t="s">
        <v>42</v>
      </c>
    </row>
    <row r="1242" spans="1:29">
      <c r="A1242" s="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c r="P1242" s="1">
        <f t="shared" si="114"/>
        <v>28700</v>
      </c>
      <c r="Q1242" s="1">
        <v>30</v>
      </c>
      <c r="R1242" s="1">
        <f t="shared" si="115"/>
        <v>8610</v>
      </c>
      <c r="S1242" s="1">
        <f t="shared" si="116"/>
        <v>20090</v>
      </c>
      <c r="T1242" s="1">
        <v>0.52</v>
      </c>
      <c r="U1242" s="1">
        <f t="shared" si="117"/>
        <v>10446.800000000001</v>
      </c>
      <c r="V1242" s="1">
        <f t="shared" si="118"/>
        <v>9643.1999999999989</v>
      </c>
      <c r="W1242" s="4">
        <f t="shared" si="119"/>
        <v>0.47999999999999993</v>
      </c>
      <c r="X1242" s="1" t="s">
        <v>92</v>
      </c>
      <c r="Y1242" s="1" t="s">
        <v>40</v>
      </c>
      <c r="Z1242" s="1" t="s">
        <v>41</v>
      </c>
      <c r="AA1242" s="2">
        <v>46029</v>
      </c>
      <c r="AB1242" s="1">
        <v>3</v>
      </c>
      <c r="AC1242" s="1" t="s">
        <v>42</v>
      </c>
    </row>
    <row r="1243" spans="1:29">
      <c r="A1243" s="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c r="P1243" s="1">
        <f t="shared" si="114"/>
        <v>301040</v>
      </c>
      <c r="Q1243" s="1">
        <v>5</v>
      </c>
      <c r="R1243" s="1">
        <f t="shared" si="115"/>
        <v>15052</v>
      </c>
      <c r="S1243" s="1">
        <f t="shared" si="116"/>
        <v>285988</v>
      </c>
      <c r="T1243" s="1">
        <v>0.57999999999999996</v>
      </c>
      <c r="U1243" s="1">
        <f t="shared" si="117"/>
        <v>165873.03999999998</v>
      </c>
      <c r="V1243" s="1">
        <f t="shared" si="118"/>
        <v>120114.96000000002</v>
      </c>
      <c r="W1243" s="4">
        <f t="shared" si="119"/>
        <v>0.4200000000000001</v>
      </c>
      <c r="X1243" s="1" t="s">
        <v>56</v>
      </c>
      <c r="Y1243" s="1" t="s">
        <v>81</v>
      </c>
      <c r="Z1243" s="1" t="s">
        <v>22</v>
      </c>
      <c r="AA1243" s="1"/>
      <c r="AB1243" s="1"/>
      <c r="AC1243" s="1" t="s">
        <v>93</v>
      </c>
    </row>
    <row r="1244" spans="1:29">
      <c r="A1244" s="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c r="P1244" s="1">
        <f t="shared" si="114"/>
        <v>176000</v>
      </c>
      <c r="Q1244" s="1">
        <v>0</v>
      </c>
      <c r="R1244" s="1">
        <f t="shared" si="115"/>
        <v>0</v>
      </c>
      <c r="S1244" s="1">
        <f t="shared" si="116"/>
        <v>176000</v>
      </c>
      <c r="T1244" s="1">
        <v>0.57999999999999996</v>
      </c>
      <c r="U1244" s="1">
        <f t="shared" si="117"/>
        <v>102080</v>
      </c>
      <c r="V1244" s="1">
        <f t="shared" si="118"/>
        <v>73920</v>
      </c>
      <c r="W1244" s="4">
        <f t="shared" si="119"/>
        <v>0.42</v>
      </c>
      <c r="X1244" s="1" t="s">
        <v>104</v>
      </c>
      <c r="Y1244" s="1" t="s">
        <v>72</v>
      </c>
      <c r="Z1244" s="1" t="s">
        <v>120</v>
      </c>
      <c r="AA1244" s="1"/>
      <c r="AB1244" s="1"/>
      <c r="AC1244" s="1" t="s">
        <v>42</v>
      </c>
    </row>
    <row r="1245" spans="1:29">
      <c r="A1245" s="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c r="P1245" s="1">
        <f t="shared" si="114"/>
        <v>31560</v>
      </c>
      <c r="Q1245" s="1">
        <v>10</v>
      </c>
      <c r="R1245" s="1">
        <f t="shared" si="115"/>
        <v>3156</v>
      </c>
      <c r="S1245" s="1">
        <f t="shared" si="116"/>
        <v>28404</v>
      </c>
      <c r="T1245" s="1">
        <v>0.52</v>
      </c>
      <c r="U1245" s="1">
        <f t="shared" si="117"/>
        <v>14770.08</v>
      </c>
      <c r="V1245" s="1">
        <f t="shared" si="118"/>
        <v>13633.92</v>
      </c>
      <c r="W1245" s="4">
        <f t="shared" si="119"/>
        <v>0.48</v>
      </c>
      <c r="X1245" s="1" t="s">
        <v>92</v>
      </c>
      <c r="Y1245" s="1" t="s">
        <v>40</v>
      </c>
      <c r="Z1245" s="1" t="s">
        <v>41</v>
      </c>
      <c r="AA1245" s="2">
        <v>46033</v>
      </c>
      <c r="AB1245" s="1">
        <v>3</v>
      </c>
      <c r="AC1245" s="1" t="s">
        <v>42</v>
      </c>
    </row>
    <row r="1246" spans="1:29">
      <c r="A1246" s="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c r="P1246" s="1">
        <f t="shared" si="114"/>
        <v>47040</v>
      </c>
      <c r="Q1246" s="1">
        <v>10</v>
      </c>
      <c r="R1246" s="1">
        <f t="shared" si="115"/>
        <v>4704</v>
      </c>
      <c r="S1246" s="1">
        <f t="shared" si="116"/>
        <v>42336</v>
      </c>
      <c r="T1246" s="1">
        <v>0.52</v>
      </c>
      <c r="U1246" s="1">
        <f t="shared" si="117"/>
        <v>22014.720000000001</v>
      </c>
      <c r="V1246" s="1">
        <f t="shared" si="118"/>
        <v>20321.28</v>
      </c>
      <c r="W1246" s="4">
        <f t="shared" si="119"/>
        <v>0.48</v>
      </c>
      <c r="X1246" s="1" t="s">
        <v>50</v>
      </c>
      <c r="Y1246" s="1" t="s">
        <v>81</v>
      </c>
      <c r="Z1246" s="1" t="s">
        <v>41</v>
      </c>
      <c r="AA1246" s="2">
        <v>46033</v>
      </c>
      <c r="AB1246" s="1">
        <v>5</v>
      </c>
      <c r="AC1246" s="1" t="s">
        <v>42</v>
      </c>
    </row>
    <row r="1247" spans="1:29">
      <c r="A1247" s="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c r="P1247" s="1">
        <f t="shared" si="114"/>
        <v>34350</v>
      </c>
      <c r="Q1247" s="1">
        <v>5</v>
      </c>
      <c r="R1247" s="1">
        <f t="shared" si="115"/>
        <v>1717.5</v>
      </c>
      <c r="S1247" s="1">
        <f t="shared" si="116"/>
        <v>32632.5</v>
      </c>
      <c r="T1247" s="1">
        <v>0.57999999999999996</v>
      </c>
      <c r="U1247" s="1">
        <f t="shared" si="117"/>
        <v>18926.849999999999</v>
      </c>
      <c r="V1247" s="1">
        <f t="shared" si="118"/>
        <v>13705.650000000001</v>
      </c>
      <c r="W1247" s="4">
        <f t="shared" si="119"/>
        <v>0.42000000000000004</v>
      </c>
      <c r="X1247" s="1" t="s">
        <v>104</v>
      </c>
      <c r="Y1247" s="1" t="s">
        <v>81</v>
      </c>
      <c r="Z1247" s="1" t="s">
        <v>41</v>
      </c>
      <c r="AA1247" s="2">
        <v>46029</v>
      </c>
      <c r="AB1247" s="1">
        <v>5</v>
      </c>
      <c r="AC1247" s="1" t="s">
        <v>42</v>
      </c>
    </row>
    <row r="1248" spans="1:29">
      <c r="A1248" s="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c r="P1248" s="1">
        <f t="shared" si="114"/>
        <v>2680</v>
      </c>
      <c r="Q1248" s="1">
        <v>10</v>
      </c>
      <c r="R1248" s="1">
        <f t="shared" si="115"/>
        <v>268</v>
      </c>
      <c r="S1248" s="1">
        <f t="shared" si="116"/>
        <v>2412</v>
      </c>
      <c r="T1248" s="1">
        <v>0.35</v>
      </c>
      <c r="U1248" s="1">
        <f t="shared" si="117"/>
        <v>844.19999999999993</v>
      </c>
      <c r="V1248" s="1">
        <f t="shared" si="118"/>
        <v>1567.8000000000002</v>
      </c>
      <c r="W1248" s="4">
        <f t="shared" si="119"/>
        <v>0.65</v>
      </c>
      <c r="X1248" s="1" t="s">
        <v>39</v>
      </c>
      <c r="Y1248" s="1" t="s">
        <v>57</v>
      </c>
      <c r="Z1248" s="1" t="s">
        <v>41</v>
      </c>
      <c r="AA1248" s="2">
        <v>46032</v>
      </c>
      <c r="AB1248" s="1">
        <v>3</v>
      </c>
      <c r="AC1248" s="1" t="s">
        <v>42</v>
      </c>
    </row>
    <row r="1249" spans="1:29">
      <c r="A1249" s="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c r="P1249" s="1">
        <f t="shared" si="114"/>
        <v>2940</v>
      </c>
      <c r="Q1249" s="1">
        <v>5</v>
      </c>
      <c r="R1249" s="1">
        <f t="shared" si="115"/>
        <v>147</v>
      </c>
      <c r="S1249" s="1">
        <f t="shared" si="116"/>
        <v>2793</v>
      </c>
      <c r="T1249" s="1">
        <v>0.35</v>
      </c>
      <c r="U1249" s="1">
        <f t="shared" si="117"/>
        <v>977.55</v>
      </c>
      <c r="V1249" s="1">
        <f t="shared" si="118"/>
        <v>1815.45</v>
      </c>
      <c r="W1249" s="4">
        <f t="shared" si="119"/>
        <v>0.65</v>
      </c>
      <c r="X1249" s="1" t="s">
        <v>39</v>
      </c>
      <c r="Y1249" s="1" t="s">
        <v>40</v>
      </c>
      <c r="Z1249" s="1" t="s">
        <v>22</v>
      </c>
      <c r="AA1249" s="1"/>
      <c r="AB1249" s="1"/>
      <c r="AC1249" s="1" t="s">
        <v>93</v>
      </c>
    </row>
    <row r="1250" spans="1:29">
      <c r="A1250" s="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c r="P1250" s="1">
        <f t="shared" si="114"/>
        <v>9900</v>
      </c>
      <c r="Q1250" s="1">
        <v>10</v>
      </c>
      <c r="R1250" s="1">
        <f t="shared" si="115"/>
        <v>990</v>
      </c>
      <c r="S1250" s="1">
        <f t="shared" si="116"/>
        <v>8910</v>
      </c>
      <c r="T1250" s="1">
        <v>0.5</v>
      </c>
      <c r="U1250" s="1">
        <f t="shared" si="117"/>
        <v>4455</v>
      </c>
      <c r="V1250" s="1">
        <f t="shared" si="118"/>
        <v>4455</v>
      </c>
      <c r="W1250" s="4">
        <f t="shared" si="119"/>
        <v>0.5</v>
      </c>
      <c r="X1250" s="1" t="s">
        <v>104</v>
      </c>
      <c r="Y1250" s="1" t="s">
        <v>57</v>
      </c>
      <c r="Z1250" s="1" t="s">
        <v>41</v>
      </c>
      <c r="AA1250" s="2">
        <v>46034</v>
      </c>
      <c r="AB1250" s="1">
        <v>5</v>
      </c>
      <c r="AC1250" s="1" t="s">
        <v>42</v>
      </c>
    </row>
    <row r="1251" spans="1:29">
      <c r="A1251" s="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c r="P1251" s="1">
        <f t="shared" si="114"/>
        <v>4720</v>
      </c>
      <c r="Q1251" s="1">
        <v>30</v>
      </c>
      <c r="R1251" s="1">
        <f t="shared" si="115"/>
        <v>1416</v>
      </c>
      <c r="S1251" s="1">
        <f t="shared" si="116"/>
        <v>3304</v>
      </c>
      <c r="T1251" s="1">
        <v>0.47</v>
      </c>
      <c r="U1251" s="1">
        <f t="shared" si="117"/>
        <v>1552.8799999999999</v>
      </c>
      <c r="V1251" s="1">
        <f t="shared" si="118"/>
        <v>1751.1200000000001</v>
      </c>
      <c r="W1251" s="4">
        <f t="shared" si="119"/>
        <v>0.53</v>
      </c>
      <c r="X1251" s="1" t="s">
        <v>56</v>
      </c>
      <c r="Y1251" s="1" t="s">
        <v>40</v>
      </c>
      <c r="Z1251" s="1" t="s">
        <v>120</v>
      </c>
      <c r="AA1251" s="1"/>
      <c r="AB1251" s="1"/>
      <c r="AC1251" s="1" t="s">
        <v>42</v>
      </c>
    </row>
    <row r="1252" spans="1:29">
      <c r="A1252" s="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c r="P1252" s="1">
        <f t="shared" si="114"/>
        <v>28450</v>
      </c>
      <c r="Q1252" s="1">
        <v>30</v>
      </c>
      <c r="R1252" s="1">
        <f t="shared" si="115"/>
        <v>8535</v>
      </c>
      <c r="S1252" s="1">
        <f t="shared" si="116"/>
        <v>19915</v>
      </c>
      <c r="T1252" s="1">
        <v>0.5</v>
      </c>
      <c r="U1252" s="1">
        <f t="shared" si="117"/>
        <v>9957.5</v>
      </c>
      <c r="V1252" s="1">
        <f t="shared" si="118"/>
        <v>9957.5</v>
      </c>
      <c r="W1252" s="4">
        <f t="shared" si="119"/>
        <v>0.5</v>
      </c>
      <c r="X1252" s="1" t="s">
        <v>104</v>
      </c>
      <c r="Y1252" s="1" t="s">
        <v>57</v>
      </c>
      <c r="Z1252" s="1" t="s">
        <v>120</v>
      </c>
      <c r="AA1252" s="1"/>
      <c r="AB1252" s="1"/>
      <c r="AC1252" s="1" t="s">
        <v>42</v>
      </c>
    </row>
    <row r="1253" spans="1:29">
      <c r="A1253" s="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c r="P1253" s="1">
        <f t="shared" si="114"/>
        <v>13520</v>
      </c>
      <c r="Q1253" s="1">
        <v>0</v>
      </c>
      <c r="R1253" s="1">
        <f t="shared" si="115"/>
        <v>0</v>
      </c>
      <c r="S1253" s="1">
        <f t="shared" si="116"/>
        <v>13520</v>
      </c>
      <c r="T1253" s="1">
        <v>0.48</v>
      </c>
      <c r="U1253" s="1">
        <f t="shared" si="117"/>
        <v>6489.5999999999995</v>
      </c>
      <c r="V1253" s="1">
        <f t="shared" si="118"/>
        <v>7030.4000000000005</v>
      </c>
      <c r="W1253" s="4">
        <f t="shared" si="119"/>
        <v>0.52</v>
      </c>
      <c r="X1253" s="1" t="s">
        <v>104</v>
      </c>
      <c r="Y1253" s="1" t="s">
        <v>72</v>
      </c>
      <c r="Z1253" s="1" t="s">
        <v>41</v>
      </c>
      <c r="AA1253" s="2">
        <v>46032</v>
      </c>
      <c r="AB1253" s="1">
        <v>4</v>
      </c>
      <c r="AC1253" s="1" t="s">
        <v>42</v>
      </c>
    </row>
    <row r="1254" spans="1:29">
      <c r="A1254" s="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c r="P1254" s="1">
        <f t="shared" si="114"/>
        <v>17400</v>
      </c>
      <c r="Q1254" s="1">
        <v>20</v>
      </c>
      <c r="R1254" s="1">
        <f t="shared" si="115"/>
        <v>3480</v>
      </c>
      <c r="S1254" s="1">
        <f t="shared" si="116"/>
        <v>13920</v>
      </c>
      <c r="T1254" s="1">
        <v>0.52</v>
      </c>
      <c r="U1254" s="1">
        <f t="shared" si="117"/>
        <v>7238.4000000000005</v>
      </c>
      <c r="V1254" s="1">
        <f t="shared" si="118"/>
        <v>6681.5999999999995</v>
      </c>
      <c r="W1254" s="4">
        <f t="shared" si="119"/>
        <v>0.48</v>
      </c>
      <c r="X1254" s="1" t="s">
        <v>92</v>
      </c>
      <c r="Y1254" s="1" t="s">
        <v>81</v>
      </c>
      <c r="Z1254" s="1" t="s">
        <v>41</v>
      </c>
      <c r="AA1254" s="2">
        <v>46030</v>
      </c>
      <c r="AB1254" s="1">
        <v>5</v>
      </c>
      <c r="AC1254" s="1" t="s">
        <v>42</v>
      </c>
    </row>
    <row r="1255" spans="1:29">
      <c r="A1255" s="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c r="P1255" s="1">
        <f t="shared" si="114"/>
        <v>56280</v>
      </c>
      <c r="Q1255" s="1">
        <v>15</v>
      </c>
      <c r="R1255" s="1">
        <f t="shared" si="115"/>
        <v>8442</v>
      </c>
      <c r="S1255" s="1">
        <f t="shared" si="116"/>
        <v>47838</v>
      </c>
      <c r="T1255" s="1">
        <v>0.57999999999999996</v>
      </c>
      <c r="U1255" s="1">
        <f t="shared" si="117"/>
        <v>27746.039999999997</v>
      </c>
      <c r="V1255" s="1">
        <f t="shared" si="118"/>
        <v>20091.960000000003</v>
      </c>
      <c r="W1255" s="4">
        <f t="shared" si="119"/>
        <v>0.42000000000000004</v>
      </c>
      <c r="X1255" s="1" t="s">
        <v>92</v>
      </c>
      <c r="Y1255" s="1" t="s">
        <v>81</v>
      </c>
      <c r="Z1255" s="1" t="s">
        <v>41</v>
      </c>
      <c r="AA1255" s="2">
        <v>46031</v>
      </c>
      <c r="AB1255" s="1">
        <v>3</v>
      </c>
      <c r="AC1255" s="1" t="s">
        <v>42</v>
      </c>
    </row>
    <row r="1256" spans="1:29">
      <c r="A1256" s="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c r="P1256" s="1">
        <f t="shared" si="114"/>
        <v>34320</v>
      </c>
      <c r="Q1256" s="1">
        <v>10</v>
      </c>
      <c r="R1256" s="1">
        <f t="shared" si="115"/>
        <v>3432</v>
      </c>
      <c r="S1256" s="1">
        <f t="shared" si="116"/>
        <v>30888</v>
      </c>
      <c r="T1256" s="1">
        <v>0.52</v>
      </c>
      <c r="U1256" s="1">
        <f t="shared" si="117"/>
        <v>16061.76</v>
      </c>
      <c r="V1256" s="1">
        <f t="shared" si="118"/>
        <v>14826.24</v>
      </c>
      <c r="W1256" s="4">
        <f t="shared" si="119"/>
        <v>0.48</v>
      </c>
      <c r="X1256" s="1" t="s">
        <v>50</v>
      </c>
      <c r="Y1256" s="1" t="s">
        <v>57</v>
      </c>
      <c r="Z1256" s="1" t="s">
        <v>51</v>
      </c>
      <c r="AA1256" s="2">
        <v>46034</v>
      </c>
      <c r="AB1256" s="1"/>
      <c r="AC1256" s="1" t="s">
        <v>42</v>
      </c>
    </row>
    <row r="1257" spans="1:29">
      <c r="A1257" s="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c r="P1257" s="1">
        <f t="shared" si="114"/>
        <v>11640</v>
      </c>
      <c r="Q1257" s="1">
        <v>15</v>
      </c>
      <c r="R1257" s="1">
        <f t="shared" si="115"/>
        <v>1746</v>
      </c>
      <c r="S1257" s="1">
        <f t="shared" si="116"/>
        <v>9894</v>
      </c>
      <c r="T1257" s="1">
        <v>0.45</v>
      </c>
      <c r="U1257" s="1">
        <f t="shared" si="117"/>
        <v>4452.3</v>
      </c>
      <c r="V1257" s="1">
        <f t="shared" si="118"/>
        <v>5441.7</v>
      </c>
      <c r="W1257" s="4">
        <f t="shared" si="119"/>
        <v>0.54999999999999993</v>
      </c>
      <c r="X1257" s="1" t="s">
        <v>92</v>
      </c>
      <c r="Y1257" s="1" t="s">
        <v>72</v>
      </c>
      <c r="Z1257" s="1" t="s">
        <v>120</v>
      </c>
      <c r="AA1257" s="1"/>
      <c r="AB1257" s="1"/>
      <c r="AC1257" s="1" t="s">
        <v>42</v>
      </c>
    </row>
    <row r="1258" spans="1:29">
      <c r="A1258" s="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c r="P1258" s="1">
        <f t="shared" si="114"/>
        <v>20400</v>
      </c>
      <c r="Q1258" s="1">
        <v>25</v>
      </c>
      <c r="R1258" s="1">
        <f t="shared" si="115"/>
        <v>5100</v>
      </c>
      <c r="S1258" s="1">
        <f t="shared" si="116"/>
        <v>15300</v>
      </c>
      <c r="T1258" s="1">
        <v>0.5</v>
      </c>
      <c r="U1258" s="1">
        <f t="shared" si="117"/>
        <v>7650</v>
      </c>
      <c r="V1258" s="1">
        <f t="shared" si="118"/>
        <v>7650</v>
      </c>
      <c r="W1258" s="4">
        <f t="shared" si="119"/>
        <v>0.5</v>
      </c>
      <c r="X1258" s="1" t="s">
        <v>65</v>
      </c>
      <c r="Y1258" s="1" t="s">
        <v>40</v>
      </c>
      <c r="Z1258" s="1" t="s">
        <v>66</v>
      </c>
      <c r="AA1258" s="1"/>
      <c r="AB1258" s="1"/>
      <c r="AC1258" s="1" t="s">
        <v>42</v>
      </c>
    </row>
    <row r="1259" spans="1:29">
      <c r="A1259" s="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c r="P1259" s="1">
        <f t="shared" si="114"/>
        <v>62950</v>
      </c>
      <c r="Q1259" s="1">
        <v>5</v>
      </c>
      <c r="R1259" s="1">
        <f t="shared" si="115"/>
        <v>3147.5</v>
      </c>
      <c r="S1259" s="1">
        <f t="shared" si="116"/>
        <v>59802.5</v>
      </c>
      <c r="T1259" s="1">
        <v>0.52</v>
      </c>
      <c r="U1259" s="1">
        <f t="shared" si="117"/>
        <v>31097.3</v>
      </c>
      <c r="V1259" s="1">
        <f t="shared" si="118"/>
        <v>28705.200000000001</v>
      </c>
      <c r="W1259" s="4">
        <f t="shared" si="119"/>
        <v>0.48000000000000004</v>
      </c>
      <c r="X1259" s="1" t="s">
        <v>39</v>
      </c>
      <c r="Y1259" s="1" t="s">
        <v>40</v>
      </c>
      <c r="Z1259" s="1" t="s">
        <v>120</v>
      </c>
      <c r="AA1259" s="1"/>
      <c r="AB1259" s="1"/>
      <c r="AC1259" s="1" t="s">
        <v>42</v>
      </c>
    </row>
    <row r="1260" spans="1:29">
      <c r="A1260" s="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c r="P1260" s="1">
        <f t="shared" si="114"/>
        <v>24640</v>
      </c>
      <c r="Q1260" s="1">
        <v>0</v>
      </c>
      <c r="R1260" s="1">
        <f t="shared" si="115"/>
        <v>0</v>
      </c>
      <c r="S1260" s="1">
        <f t="shared" si="116"/>
        <v>24640</v>
      </c>
      <c r="T1260" s="1">
        <v>0.57999999999999996</v>
      </c>
      <c r="U1260" s="1">
        <f t="shared" si="117"/>
        <v>14291.199999999999</v>
      </c>
      <c r="V1260" s="1">
        <f t="shared" si="118"/>
        <v>10348.800000000001</v>
      </c>
      <c r="W1260" s="4">
        <f t="shared" si="119"/>
        <v>0.42000000000000004</v>
      </c>
      <c r="X1260" s="1" t="s">
        <v>56</v>
      </c>
      <c r="Y1260" s="1" t="s">
        <v>57</v>
      </c>
      <c r="Z1260" s="1" t="s">
        <v>120</v>
      </c>
      <c r="AA1260" s="1"/>
      <c r="AB1260" s="1"/>
      <c r="AC1260" s="1" t="s">
        <v>42</v>
      </c>
    </row>
    <row r="1261" spans="1:29">
      <c r="A1261" s="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c r="P1261" s="1">
        <f t="shared" si="114"/>
        <v>1200</v>
      </c>
      <c r="Q1261" s="1">
        <v>0</v>
      </c>
      <c r="R1261" s="1">
        <f t="shared" si="115"/>
        <v>0</v>
      </c>
      <c r="S1261" s="1">
        <f t="shared" si="116"/>
        <v>1200</v>
      </c>
      <c r="T1261" s="1">
        <v>0.62</v>
      </c>
      <c r="U1261" s="1">
        <f t="shared" si="117"/>
        <v>744</v>
      </c>
      <c r="V1261" s="1">
        <f t="shared" si="118"/>
        <v>456</v>
      </c>
      <c r="W1261" s="4">
        <f t="shared" si="119"/>
        <v>0.38</v>
      </c>
      <c r="X1261" s="1" t="s">
        <v>65</v>
      </c>
      <c r="Y1261" s="1" t="s">
        <v>57</v>
      </c>
      <c r="Z1261" s="1" t="s">
        <v>41</v>
      </c>
      <c r="AA1261" s="2">
        <v>46033</v>
      </c>
      <c r="AB1261" s="1">
        <v>5</v>
      </c>
      <c r="AC1261" s="1" t="s">
        <v>42</v>
      </c>
    </row>
    <row r="1262" spans="1:29">
      <c r="A1262" s="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c r="P1262" s="1">
        <f t="shared" si="114"/>
        <v>1280</v>
      </c>
      <c r="Q1262" s="1">
        <v>25</v>
      </c>
      <c r="R1262" s="1">
        <f t="shared" si="115"/>
        <v>320</v>
      </c>
      <c r="S1262" s="1">
        <f t="shared" si="116"/>
        <v>960</v>
      </c>
      <c r="T1262" s="1">
        <v>0.45</v>
      </c>
      <c r="U1262" s="1">
        <f t="shared" si="117"/>
        <v>432</v>
      </c>
      <c r="V1262" s="1">
        <f t="shared" si="118"/>
        <v>528</v>
      </c>
      <c r="W1262" s="4">
        <f t="shared" si="119"/>
        <v>0.55000000000000004</v>
      </c>
      <c r="X1262" s="1" t="s">
        <v>104</v>
      </c>
      <c r="Y1262" s="1" t="s">
        <v>40</v>
      </c>
      <c r="Z1262" s="1" t="s">
        <v>51</v>
      </c>
      <c r="AA1262" s="2">
        <v>46038</v>
      </c>
      <c r="AB1262" s="1"/>
      <c r="AC1262" s="1" t="s">
        <v>42</v>
      </c>
    </row>
    <row r="1263" spans="1:29">
      <c r="A1263" s="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c r="P1263" s="1">
        <f t="shared" si="114"/>
        <v>720</v>
      </c>
      <c r="Q1263" s="1">
        <v>25</v>
      </c>
      <c r="R1263" s="1">
        <f t="shared" si="115"/>
        <v>180</v>
      </c>
      <c r="S1263" s="1">
        <f t="shared" si="116"/>
        <v>540</v>
      </c>
      <c r="T1263" s="1">
        <v>0.35</v>
      </c>
      <c r="U1263" s="1">
        <f t="shared" si="117"/>
        <v>189</v>
      </c>
      <c r="V1263" s="1">
        <f t="shared" si="118"/>
        <v>351</v>
      </c>
      <c r="W1263" s="4">
        <f t="shared" si="119"/>
        <v>0.65</v>
      </c>
      <c r="X1263" s="1" t="s">
        <v>65</v>
      </c>
      <c r="Y1263" s="1" t="s">
        <v>72</v>
      </c>
      <c r="Z1263" s="1" t="s">
        <v>41</v>
      </c>
      <c r="AA1263" s="2">
        <v>46034</v>
      </c>
      <c r="AB1263" s="1">
        <v>4</v>
      </c>
      <c r="AC1263" s="1" t="s">
        <v>42</v>
      </c>
    </row>
    <row r="1264" spans="1:29">
      <c r="A1264" s="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c r="P1264" s="1">
        <f t="shared" si="114"/>
        <v>5950</v>
      </c>
      <c r="Q1264" s="1">
        <v>10</v>
      </c>
      <c r="R1264" s="1">
        <f t="shared" si="115"/>
        <v>595</v>
      </c>
      <c r="S1264" s="1">
        <f t="shared" si="116"/>
        <v>5355</v>
      </c>
      <c r="T1264" s="1">
        <v>0.47</v>
      </c>
      <c r="U1264" s="1">
        <f t="shared" si="117"/>
        <v>2516.85</v>
      </c>
      <c r="V1264" s="1">
        <f t="shared" si="118"/>
        <v>2838.15</v>
      </c>
      <c r="W1264" s="4">
        <f t="shared" si="119"/>
        <v>0.53</v>
      </c>
      <c r="X1264" s="1" t="s">
        <v>50</v>
      </c>
      <c r="Y1264" s="1" t="s">
        <v>72</v>
      </c>
      <c r="Z1264" s="1" t="s">
        <v>41</v>
      </c>
      <c r="AA1264" s="2">
        <v>46036</v>
      </c>
      <c r="AB1264" s="1">
        <v>4</v>
      </c>
      <c r="AC1264" s="1" t="s">
        <v>42</v>
      </c>
    </row>
    <row r="1265" spans="1:29">
      <c r="A1265" s="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c r="P1265" s="1">
        <f t="shared" si="114"/>
        <v>170010</v>
      </c>
      <c r="Q1265" s="1">
        <v>0</v>
      </c>
      <c r="R1265" s="1">
        <f t="shared" si="115"/>
        <v>0</v>
      </c>
      <c r="S1265" s="1">
        <f t="shared" si="116"/>
        <v>170010</v>
      </c>
      <c r="T1265" s="1">
        <v>0.57999999999999996</v>
      </c>
      <c r="U1265" s="1">
        <f t="shared" si="117"/>
        <v>98605.799999999988</v>
      </c>
      <c r="V1265" s="1">
        <f t="shared" si="118"/>
        <v>71404.200000000012</v>
      </c>
      <c r="W1265" s="4">
        <f t="shared" si="119"/>
        <v>0.4200000000000001</v>
      </c>
      <c r="X1265" s="1" t="s">
        <v>147</v>
      </c>
      <c r="Y1265" s="1" t="s">
        <v>57</v>
      </c>
      <c r="Z1265" s="1" t="s">
        <v>41</v>
      </c>
      <c r="AA1265" s="2">
        <v>46039</v>
      </c>
      <c r="AB1265" s="1">
        <v>3</v>
      </c>
      <c r="AC1265" s="1" t="s">
        <v>42</v>
      </c>
    </row>
    <row r="1266" spans="1:29">
      <c r="A1266" s="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c r="P1266" s="1">
        <f t="shared" si="114"/>
        <v>126300</v>
      </c>
      <c r="Q1266" s="1">
        <v>30</v>
      </c>
      <c r="R1266" s="1">
        <f t="shared" si="115"/>
        <v>37890</v>
      </c>
      <c r="S1266" s="1">
        <f t="shared" si="116"/>
        <v>88410</v>
      </c>
      <c r="T1266" s="1">
        <v>0.57999999999999996</v>
      </c>
      <c r="U1266" s="1">
        <f t="shared" si="117"/>
        <v>51277.799999999996</v>
      </c>
      <c r="V1266" s="1">
        <f t="shared" si="118"/>
        <v>37132.200000000004</v>
      </c>
      <c r="W1266" s="4">
        <f t="shared" si="119"/>
        <v>0.42000000000000004</v>
      </c>
      <c r="X1266" s="1" t="s">
        <v>50</v>
      </c>
      <c r="Y1266" s="1" t="s">
        <v>40</v>
      </c>
      <c r="Z1266" s="1" t="s">
        <v>22</v>
      </c>
      <c r="AA1266" s="1"/>
      <c r="AB1266" s="1"/>
      <c r="AC1266" s="1" t="s">
        <v>93</v>
      </c>
    </row>
    <row r="1267" spans="1:29">
      <c r="A1267" s="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c r="P1267" s="1">
        <f t="shared" si="114"/>
        <v>7840</v>
      </c>
      <c r="Q1267" s="1">
        <v>0</v>
      </c>
      <c r="R1267" s="1">
        <f t="shared" si="115"/>
        <v>0</v>
      </c>
      <c r="S1267" s="1">
        <f t="shared" si="116"/>
        <v>7840</v>
      </c>
      <c r="T1267" s="1">
        <v>0.52</v>
      </c>
      <c r="U1267" s="1">
        <f t="shared" si="117"/>
        <v>4076.8</v>
      </c>
      <c r="V1267" s="1">
        <f t="shared" si="118"/>
        <v>3763.2</v>
      </c>
      <c r="W1267" s="4">
        <f t="shared" si="119"/>
        <v>0.48</v>
      </c>
      <c r="X1267" s="1" t="s">
        <v>50</v>
      </c>
      <c r="Y1267" s="1" t="s">
        <v>72</v>
      </c>
      <c r="Z1267" s="1" t="s">
        <v>41</v>
      </c>
      <c r="AA1267" s="2">
        <v>46037</v>
      </c>
      <c r="AB1267" s="1">
        <v>3</v>
      </c>
      <c r="AC1267" s="1" t="s">
        <v>42</v>
      </c>
    </row>
    <row r="1268" spans="1:29">
      <c r="A1268" s="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c r="P1268" s="1">
        <f t="shared" si="114"/>
        <v>15780</v>
      </c>
      <c r="Q1268" s="1">
        <v>10</v>
      </c>
      <c r="R1268" s="1">
        <f t="shared" si="115"/>
        <v>1578</v>
      </c>
      <c r="S1268" s="1">
        <f t="shared" si="116"/>
        <v>14202</v>
      </c>
      <c r="T1268" s="1">
        <v>0.47</v>
      </c>
      <c r="U1268" s="1">
        <f t="shared" si="117"/>
        <v>6674.94</v>
      </c>
      <c r="V1268" s="1">
        <f t="shared" si="118"/>
        <v>7527.06</v>
      </c>
      <c r="W1268" s="4">
        <f t="shared" si="119"/>
        <v>0.53</v>
      </c>
      <c r="X1268" s="1" t="s">
        <v>65</v>
      </c>
      <c r="Y1268" s="1" t="s">
        <v>81</v>
      </c>
      <c r="Z1268" s="1" t="s">
        <v>120</v>
      </c>
      <c r="AA1268" s="1"/>
      <c r="AB1268" s="1"/>
      <c r="AC1268" s="1" t="s">
        <v>42</v>
      </c>
    </row>
    <row r="1269" spans="1:29">
      <c r="A1269" s="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c r="P1269" s="1">
        <f t="shared" si="114"/>
        <v>1100</v>
      </c>
      <c r="Q1269" s="1">
        <v>15</v>
      </c>
      <c r="R1269" s="1">
        <f t="shared" si="115"/>
        <v>165</v>
      </c>
      <c r="S1269" s="1">
        <f t="shared" si="116"/>
        <v>935</v>
      </c>
      <c r="T1269" s="1">
        <v>0.62</v>
      </c>
      <c r="U1269" s="1">
        <f t="shared" si="117"/>
        <v>579.70000000000005</v>
      </c>
      <c r="V1269" s="1">
        <f t="shared" si="118"/>
        <v>355.29999999999995</v>
      </c>
      <c r="W1269" s="4">
        <f t="shared" si="119"/>
        <v>0.37999999999999995</v>
      </c>
      <c r="X1269" s="1" t="s">
        <v>39</v>
      </c>
      <c r="Y1269" s="1" t="s">
        <v>57</v>
      </c>
      <c r="Z1269" s="1" t="s">
        <v>41</v>
      </c>
      <c r="AA1269" s="2">
        <v>46041</v>
      </c>
      <c r="AB1269" s="1">
        <v>4</v>
      </c>
      <c r="AC1269" s="1" t="s">
        <v>42</v>
      </c>
    </row>
    <row r="1270" spans="1:29">
      <c r="A1270" s="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c r="P1270" s="1">
        <f t="shared" si="114"/>
        <v>2360</v>
      </c>
      <c r="Q1270" s="1">
        <v>10</v>
      </c>
      <c r="R1270" s="1">
        <f t="shared" si="115"/>
        <v>236</v>
      </c>
      <c r="S1270" s="1">
        <f t="shared" si="116"/>
        <v>2124</v>
      </c>
      <c r="T1270" s="1">
        <v>0.35</v>
      </c>
      <c r="U1270" s="1">
        <f t="shared" si="117"/>
        <v>743.4</v>
      </c>
      <c r="V1270" s="1">
        <f t="shared" si="118"/>
        <v>1380.6</v>
      </c>
      <c r="W1270" s="4">
        <f t="shared" si="119"/>
        <v>0.64999999999999991</v>
      </c>
      <c r="X1270" s="1" t="s">
        <v>147</v>
      </c>
      <c r="Y1270" s="1" t="s">
        <v>57</v>
      </c>
      <c r="Z1270" s="1" t="s">
        <v>41</v>
      </c>
      <c r="AA1270" s="2">
        <v>46037</v>
      </c>
      <c r="AB1270" s="1">
        <v>3</v>
      </c>
      <c r="AC1270" s="1" t="s">
        <v>42</v>
      </c>
    </row>
    <row r="1271" spans="1:29">
      <c r="A1271" s="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c r="P1271" s="1">
        <f t="shared" si="114"/>
        <v>25800</v>
      </c>
      <c r="Q1271" s="1">
        <v>0</v>
      </c>
      <c r="R1271" s="1">
        <f t="shared" si="115"/>
        <v>0</v>
      </c>
      <c r="S1271" s="1">
        <f t="shared" si="116"/>
        <v>25800</v>
      </c>
      <c r="T1271" s="1">
        <v>0.47</v>
      </c>
      <c r="U1271" s="1">
        <f t="shared" si="117"/>
        <v>12126</v>
      </c>
      <c r="V1271" s="1">
        <f t="shared" si="118"/>
        <v>13674</v>
      </c>
      <c r="W1271" s="4">
        <f t="shared" si="119"/>
        <v>0.53</v>
      </c>
      <c r="X1271" s="1" t="s">
        <v>92</v>
      </c>
      <c r="Y1271" s="1" t="s">
        <v>40</v>
      </c>
      <c r="Z1271" s="1" t="s">
        <v>66</v>
      </c>
      <c r="AA1271" s="1"/>
      <c r="AB1271" s="1"/>
      <c r="AC1271" s="1" t="s">
        <v>42</v>
      </c>
    </row>
    <row r="1272" spans="1:29">
      <c r="A1272" s="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c r="P1272" s="1">
        <f t="shared" si="114"/>
        <v>23850</v>
      </c>
      <c r="Q1272" s="1">
        <v>30</v>
      </c>
      <c r="R1272" s="1">
        <f t="shared" si="115"/>
        <v>7155</v>
      </c>
      <c r="S1272" s="1">
        <f t="shared" si="116"/>
        <v>16695</v>
      </c>
      <c r="T1272" s="1">
        <v>0.52</v>
      </c>
      <c r="U1272" s="1">
        <f t="shared" si="117"/>
        <v>8681.4</v>
      </c>
      <c r="V1272" s="1">
        <f t="shared" si="118"/>
        <v>8013.6</v>
      </c>
      <c r="W1272" s="4">
        <f t="shared" si="119"/>
        <v>0.48000000000000004</v>
      </c>
      <c r="X1272" s="1" t="s">
        <v>104</v>
      </c>
      <c r="Y1272" s="1" t="s">
        <v>57</v>
      </c>
      <c r="Z1272" s="1" t="s">
        <v>120</v>
      </c>
      <c r="AA1272" s="1"/>
      <c r="AB1272" s="1"/>
      <c r="AC1272" s="1" t="s">
        <v>42</v>
      </c>
    </row>
    <row r="1273" spans="1:29">
      <c r="A1273" s="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c r="P1273" s="1">
        <f t="shared" si="114"/>
        <v>48100</v>
      </c>
      <c r="Q1273" s="1">
        <v>0</v>
      </c>
      <c r="R1273" s="1">
        <f t="shared" si="115"/>
        <v>0</v>
      </c>
      <c r="S1273" s="1">
        <f t="shared" si="116"/>
        <v>48100</v>
      </c>
      <c r="T1273" s="1">
        <v>0.57999999999999996</v>
      </c>
      <c r="U1273" s="1">
        <f t="shared" si="117"/>
        <v>27897.999999999996</v>
      </c>
      <c r="V1273" s="1">
        <f t="shared" si="118"/>
        <v>20202.000000000004</v>
      </c>
      <c r="W1273" s="4">
        <f t="shared" si="119"/>
        <v>0.4200000000000001</v>
      </c>
      <c r="X1273" s="1" t="s">
        <v>65</v>
      </c>
      <c r="Y1273" s="1" t="s">
        <v>81</v>
      </c>
      <c r="Z1273" s="1" t="s">
        <v>22</v>
      </c>
      <c r="AA1273" s="1"/>
      <c r="AB1273" s="1"/>
      <c r="AC1273" s="1" t="s">
        <v>93</v>
      </c>
    </row>
    <row r="1274" spans="1:29">
      <c r="A1274" s="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c r="P1274" s="1">
        <f t="shared" si="114"/>
        <v>7200</v>
      </c>
      <c r="Q1274" s="1">
        <v>5</v>
      </c>
      <c r="R1274" s="1">
        <f t="shared" si="115"/>
        <v>360</v>
      </c>
      <c r="S1274" s="1">
        <f t="shared" si="116"/>
        <v>6840</v>
      </c>
      <c r="T1274" s="1">
        <v>0.45</v>
      </c>
      <c r="U1274" s="1">
        <f t="shared" si="117"/>
        <v>3078</v>
      </c>
      <c r="V1274" s="1">
        <f t="shared" si="118"/>
        <v>3762</v>
      </c>
      <c r="W1274" s="4">
        <f t="shared" si="119"/>
        <v>0.55000000000000004</v>
      </c>
      <c r="X1274" s="1" t="s">
        <v>147</v>
      </c>
      <c r="Y1274" s="1" t="s">
        <v>40</v>
      </c>
      <c r="Z1274" s="1" t="s">
        <v>41</v>
      </c>
      <c r="AA1274" s="2">
        <v>46044</v>
      </c>
      <c r="AB1274" s="1">
        <v>5</v>
      </c>
      <c r="AC1274" s="1" t="s">
        <v>42</v>
      </c>
    </row>
    <row r="1275" spans="1:29">
      <c r="A1275" s="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c r="P1275" s="1">
        <f t="shared" si="114"/>
        <v>13400</v>
      </c>
      <c r="Q1275" s="1">
        <v>20</v>
      </c>
      <c r="R1275" s="1">
        <f t="shared" si="115"/>
        <v>2680</v>
      </c>
      <c r="S1275" s="1">
        <f t="shared" si="116"/>
        <v>10720</v>
      </c>
      <c r="T1275" s="1">
        <v>0.47</v>
      </c>
      <c r="U1275" s="1">
        <f t="shared" si="117"/>
        <v>5038.3999999999996</v>
      </c>
      <c r="V1275" s="1">
        <f t="shared" si="118"/>
        <v>5681.6</v>
      </c>
      <c r="W1275" s="4">
        <f t="shared" si="119"/>
        <v>0.53</v>
      </c>
      <c r="X1275" s="1" t="s">
        <v>65</v>
      </c>
      <c r="Y1275" s="1" t="s">
        <v>57</v>
      </c>
      <c r="Z1275" s="1" t="s">
        <v>41</v>
      </c>
      <c r="AA1275" s="2">
        <v>46040</v>
      </c>
      <c r="AB1275" s="1">
        <v>5</v>
      </c>
      <c r="AC1275" s="1" t="s">
        <v>42</v>
      </c>
    </row>
    <row r="1276" spans="1:29">
      <c r="A1276" s="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c r="P1276" s="1">
        <f t="shared" si="114"/>
        <v>1080</v>
      </c>
      <c r="Q1276" s="1">
        <v>0</v>
      </c>
      <c r="R1276" s="1">
        <f t="shared" si="115"/>
        <v>0</v>
      </c>
      <c r="S1276" s="1">
        <f t="shared" si="116"/>
        <v>1080</v>
      </c>
      <c r="T1276" s="1">
        <v>0.35</v>
      </c>
      <c r="U1276" s="1">
        <f t="shared" si="117"/>
        <v>378</v>
      </c>
      <c r="V1276" s="1">
        <f t="shared" si="118"/>
        <v>702</v>
      </c>
      <c r="W1276" s="4">
        <f t="shared" si="119"/>
        <v>0.65</v>
      </c>
      <c r="X1276" s="1" t="s">
        <v>65</v>
      </c>
      <c r="Y1276" s="1" t="s">
        <v>72</v>
      </c>
      <c r="Z1276" s="1" t="s">
        <v>41</v>
      </c>
      <c r="AA1276" s="2">
        <v>46039</v>
      </c>
      <c r="AB1276" s="1">
        <v>4</v>
      </c>
      <c r="AC1276" s="1" t="s">
        <v>42</v>
      </c>
    </row>
    <row r="1277" spans="1:29">
      <c r="A1277" s="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c r="P1277" s="1">
        <f t="shared" si="114"/>
        <v>3810</v>
      </c>
      <c r="Q1277" s="1">
        <v>30</v>
      </c>
      <c r="R1277" s="1">
        <f t="shared" si="115"/>
        <v>1143</v>
      </c>
      <c r="S1277" s="1">
        <f t="shared" si="116"/>
        <v>2667</v>
      </c>
      <c r="T1277" s="1">
        <v>0.45</v>
      </c>
      <c r="U1277" s="1">
        <f t="shared" si="117"/>
        <v>1200.1500000000001</v>
      </c>
      <c r="V1277" s="1">
        <f t="shared" si="118"/>
        <v>1466.85</v>
      </c>
      <c r="W1277" s="4">
        <f t="shared" si="119"/>
        <v>0.54999999999999993</v>
      </c>
      <c r="X1277" s="1" t="s">
        <v>39</v>
      </c>
      <c r="Y1277" s="1" t="s">
        <v>72</v>
      </c>
      <c r="Z1277" s="1" t="s">
        <v>41</v>
      </c>
      <c r="AA1277" s="2">
        <v>46040</v>
      </c>
      <c r="AB1277" s="1">
        <v>3</v>
      </c>
      <c r="AC1277" s="1" t="s">
        <v>42</v>
      </c>
    </row>
    <row r="1278" spans="1:29">
      <c r="A1278" s="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c r="P1278" s="1">
        <f t="shared" si="114"/>
        <v>15090</v>
      </c>
      <c r="Q1278" s="1">
        <v>5</v>
      </c>
      <c r="R1278" s="1">
        <f t="shared" si="115"/>
        <v>754.5</v>
      </c>
      <c r="S1278" s="1">
        <f t="shared" si="116"/>
        <v>14335.5</v>
      </c>
      <c r="T1278" s="1">
        <v>0.5</v>
      </c>
      <c r="U1278" s="1">
        <f t="shared" si="117"/>
        <v>7167.75</v>
      </c>
      <c r="V1278" s="1">
        <f t="shared" si="118"/>
        <v>7167.75</v>
      </c>
      <c r="W1278" s="4">
        <f t="shared" si="119"/>
        <v>0.5</v>
      </c>
      <c r="X1278" s="1" t="s">
        <v>56</v>
      </c>
      <c r="Y1278" s="1" t="s">
        <v>40</v>
      </c>
      <c r="Z1278" s="1" t="s">
        <v>51</v>
      </c>
      <c r="AA1278" s="2">
        <v>46041</v>
      </c>
      <c r="AB1278" s="1"/>
      <c r="AC1278" s="1" t="s">
        <v>42</v>
      </c>
    </row>
    <row r="1279" spans="1:29">
      <c r="A1279" s="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c r="P1279" s="1">
        <f t="shared" si="114"/>
        <v>10500</v>
      </c>
      <c r="Q1279" s="1">
        <v>25</v>
      </c>
      <c r="R1279" s="1">
        <f t="shared" si="115"/>
        <v>2625</v>
      </c>
      <c r="S1279" s="1">
        <f t="shared" si="116"/>
        <v>7875</v>
      </c>
      <c r="T1279" s="1">
        <v>0.5</v>
      </c>
      <c r="U1279" s="1">
        <f t="shared" si="117"/>
        <v>3937.5</v>
      </c>
      <c r="V1279" s="1">
        <f t="shared" si="118"/>
        <v>3937.5</v>
      </c>
      <c r="W1279" s="4">
        <f t="shared" si="119"/>
        <v>0.5</v>
      </c>
      <c r="X1279" s="1" t="s">
        <v>104</v>
      </c>
      <c r="Y1279" s="1" t="s">
        <v>40</v>
      </c>
      <c r="Z1279" s="1" t="s">
        <v>41</v>
      </c>
      <c r="AA1279" s="2">
        <v>46040</v>
      </c>
      <c r="AB1279" s="1">
        <v>4</v>
      </c>
      <c r="AC1279" s="1" t="s">
        <v>42</v>
      </c>
    </row>
    <row r="1280" spans="1:29">
      <c r="A1280" s="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c r="P1280" s="1">
        <f t="shared" si="114"/>
        <v>32300</v>
      </c>
      <c r="Q1280" s="1">
        <v>0</v>
      </c>
      <c r="R1280" s="1">
        <f t="shared" si="115"/>
        <v>0</v>
      </c>
      <c r="S1280" s="1">
        <f t="shared" si="116"/>
        <v>32300</v>
      </c>
      <c r="T1280" s="1">
        <v>0.47</v>
      </c>
      <c r="U1280" s="1">
        <f t="shared" si="117"/>
        <v>15181</v>
      </c>
      <c r="V1280" s="1">
        <f t="shared" si="118"/>
        <v>17119</v>
      </c>
      <c r="W1280" s="4">
        <f t="shared" si="119"/>
        <v>0.53</v>
      </c>
      <c r="X1280" s="1" t="s">
        <v>104</v>
      </c>
      <c r="Y1280" s="1" t="s">
        <v>72</v>
      </c>
      <c r="Z1280" s="1" t="s">
        <v>41</v>
      </c>
      <c r="AA1280" s="2">
        <v>46046</v>
      </c>
      <c r="AB1280" s="1">
        <v>4</v>
      </c>
      <c r="AC1280" s="1" t="s">
        <v>42</v>
      </c>
    </row>
    <row r="1281" spans="1:29">
      <c r="A1281" s="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c r="P1281" s="1">
        <f t="shared" si="114"/>
        <v>490</v>
      </c>
      <c r="Q1281" s="1">
        <v>0</v>
      </c>
      <c r="R1281" s="1">
        <f t="shared" si="115"/>
        <v>0</v>
      </c>
      <c r="S1281" s="1">
        <f t="shared" si="116"/>
        <v>490</v>
      </c>
      <c r="T1281" s="1">
        <v>0.62</v>
      </c>
      <c r="U1281" s="1">
        <f t="shared" si="117"/>
        <v>303.8</v>
      </c>
      <c r="V1281" s="1">
        <f t="shared" si="118"/>
        <v>186.2</v>
      </c>
      <c r="W1281" s="4">
        <f t="shared" si="119"/>
        <v>0.38</v>
      </c>
      <c r="X1281" s="1" t="s">
        <v>39</v>
      </c>
      <c r="Y1281" s="1" t="s">
        <v>72</v>
      </c>
      <c r="Z1281" s="1" t="s">
        <v>41</v>
      </c>
      <c r="AA1281" s="2">
        <v>46046</v>
      </c>
      <c r="AB1281" s="1">
        <v>4</v>
      </c>
      <c r="AC1281" s="1" t="s">
        <v>42</v>
      </c>
    </row>
    <row r="1282" spans="1:29">
      <c r="A1282" s="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c r="P1282" s="1">
        <f t="shared" si="114"/>
        <v>7560</v>
      </c>
      <c r="Q1282" s="1">
        <v>30</v>
      </c>
      <c r="R1282" s="1">
        <f t="shared" si="115"/>
        <v>2268</v>
      </c>
      <c r="S1282" s="1">
        <f t="shared" si="116"/>
        <v>5292</v>
      </c>
      <c r="T1282" s="1">
        <v>0.45</v>
      </c>
      <c r="U1282" s="1">
        <f t="shared" si="117"/>
        <v>2381.4</v>
      </c>
      <c r="V1282" s="1">
        <f t="shared" si="118"/>
        <v>2910.6</v>
      </c>
      <c r="W1282" s="4">
        <f t="shared" si="119"/>
        <v>0.54999999999999993</v>
      </c>
      <c r="X1282" s="1" t="s">
        <v>147</v>
      </c>
      <c r="Y1282" s="1" t="s">
        <v>57</v>
      </c>
      <c r="Z1282" s="1" t="s">
        <v>41</v>
      </c>
      <c r="AA1282" s="2">
        <v>46045</v>
      </c>
      <c r="AB1282" s="1">
        <v>5</v>
      </c>
      <c r="AC1282" s="1" t="s">
        <v>42</v>
      </c>
    </row>
    <row r="1283" spans="1:29">
      <c r="A1283" s="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c r="P1283" s="1">
        <f t="shared" ref="P1283:P1346" si="120">PRODUCT(N1283,O1283)</f>
        <v>4050</v>
      </c>
      <c r="Q1283" s="1">
        <v>0</v>
      </c>
      <c r="R1283" s="1">
        <f t="shared" ref="R1283:R1346" si="121">P1283*(Q1283/100)</f>
        <v>0</v>
      </c>
      <c r="S1283" s="1">
        <f t="shared" ref="S1283:S1346" si="122">P1283-R1283</f>
        <v>4050</v>
      </c>
      <c r="T1283" s="1">
        <v>0.47</v>
      </c>
      <c r="U1283" s="1">
        <f t="shared" ref="U1283:U1346" si="123">S1283*T1283</f>
        <v>1903.5</v>
      </c>
      <c r="V1283" s="1">
        <f t="shared" ref="V1283:V1346" si="124">S1283-U1283</f>
        <v>2146.5</v>
      </c>
      <c r="W1283" s="4">
        <f t="shared" ref="W1283:W1346" si="125">(V1283/S1283)</f>
        <v>0.53</v>
      </c>
      <c r="X1283" s="1" t="s">
        <v>92</v>
      </c>
      <c r="Y1283" s="1" t="s">
        <v>57</v>
      </c>
      <c r="Z1283" s="1" t="s">
        <v>41</v>
      </c>
      <c r="AA1283" s="2">
        <v>46043</v>
      </c>
      <c r="AB1283" s="1">
        <v>4</v>
      </c>
      <c r="AC1283" s="1" t="s">
        <v>42</v>
      </c>
    </row>
    <row r="1284" spans="1:29">
      <c r="A1284" s="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c r="P1284" s="1">
        <f t="shared" si="120"/>
        <v>245050</v>
      </c>
      <c r="Q1284" s="1">
        <v>0</v>
      </c>
      <c r="R1284" s="1">
        <f t="shared" si="121"/>
        <v>0</v>
      </c>
      <c r="S1284" s="1">
        <f t="shared" si="122"/>
        <v>245050</v>
      </c>
      <c r="T1284" s="1">
        <v>0.57999999999999996</v>
      </c>
      <c r="U1284" s="1">
        <f t="shared" si="123"/>
        <v>142129</v>
      </c>
      <c r="V1284" s="1">
        <f t="shared" si="124"/>
        <v>102921</v>
      </c>
      <c r="W1284" s="4">
        <f t="shared" si="125"/>
        <v>0.42</v>
      </c>
      <c r="X1284" s="1" t="s">
        <v>56</v>
      </c>
      <c r="Y1284" s="1" t="s">
        <v>81</v>
      </c>
      <c r="Z1284" s="1" t="s">
        <v>51</v>
      </c>
      <c r="AA1284" s="2">
        <v>46043</v>
      </c>
      <c r="AB1284" s="1"/>
      <c r="AC1284" s="1" t="s">
        <v>42</v>
      </c>
    </row>
    <row r="1285" spans="1:29">
      <c r="A1285" s="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c r="P1285" s="1">
        <f t="shared" si="120"/>
        <v>5550</v>
      </c>
      <c r="Q1285" s="1">
        <v>30</v>
      </c>
      <c r="R1285" s="1">
        <f t="shared" si="121"/>
        <v>1665</v>
      </c>
      <c r="S1285" s="1">
        <f t="shared" si="122"/>
        <v>3885</v>
      </c>
      <c r="T1285" s="1">
        <v>0.35</v>
      </c>
      <c r="U1285" s="1">
        <f t="shared" si="123"/>
        <v>1359.75</v>
      </c>
      <c r="V1285" s="1">
        <f t="shared" si="124"/>
        <v>2525.25</v>
      </c>
      <c r="W1285" s="4">
        <f t="shared" si="125"/>
        <v>0.65</v>
      </c>
      <c r="X1285" s="1" t="s">
        <v>92</v>
      </c>
      <c r="Y1285" s="1" t="s">
        <v>72</v>
      </c>
      <c r="Z1285" s="1" t="s">
        <v>41</v>
      </c>
      <c r="AA1285" s="2">
        <v>46047</v>
      </c>
      <c r="AB1285" s="1">
        <v>4</v>
      </c>
      <c r="AC1285" s="1" t="s">
        <v>42</v>
      </c>
    </row>
    <row r="1286" spans="1:29">
      <c r="A1286" s="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c r="P1286" s="1">
        <f t="shared" si="120"/>
        <v>2200</v>
      </c>
      <c r="Q1286" s="1">
        <v>0</v>
      </c>
      <c r="R1286" s="1">
        <f t="shared" si="121"/>
        <v>0</v>
      </c>
      <c r="S1286" s="1">
        <f t="shared" si="122"/>
        <v>2200</v>
      </c>
      <c r="T1286" s="1">
        <v>0.62</v>
      </c>
      <c r="U1286" s="1">
        <f t="shared" si="123"/>
        <v>1364</v>
      </c>
      <c r="V1286" s="1">
        <f t="shared" si="124"/>
        <v>836</v>
      </c>
      <c r="W1286" s="4">
        <f t="shared" si="125"/>
        <v>0.38</v>
      </c>
      <c r="X1286" s="1" t="s">
        <v>50</v>
      </c>
      <c r="Y1286" s="1" t="s">
        <v>81</v>
      </c>
      <c r="Z1286" s="1" t="s">
        <v>41</v>
      </c>
      <c r="AA1286" s="2">
        <v>46048</v>
      </c>
      <c r="AB1286" s="1">
        <v>3</v>
      </c>
      <c r="AC1286" s="1" t="s">
        <v>42</v>
      </c>
    </row>
    <row r="1287" spans="1:29">
      <c r="A1287" s="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c r="P1287" s="1">
        <f t="shared" si="120"/>
        <v>5550</v>
      </c>
      <c r="Q1287" s="1">
        <v>10</v>
      </c>
      <c r="R1287" s="1">
        <f t="shared" si="121"/>
        <v>555</v>
      </c>
      <c r="S1287" s="1">
        <f t="shared" si="122"/>
        <v>4995</v>
      </c>
      <c r="T1287" s="1">
        <v>0.35</v>
      </c>
      <c r="U1287" s="1">
        <f t="shared" si="123"/>
        <v>1748.25</v>
      </c>
      <c r="V1287" s="1">
        <f t="shared" si="124"/>
        <v>3246.75</v>
      </c>
      <c r="W1287" s="4">
        <f t="shared" si="125"/>
        <v>0.65</v>
      </c>
      <c r="X1287" s="1" t="s">
        <v>147</v>
      </c>
      <c r="Y1287" s="1" t="s">
        <v>40</v>
      </c>
      <c r="Z1287" s="1" t="s">
        <v>41</v>
      </c>
      <c r="AA1287" s="2">
        <v>46047</v>
      </c>
      <c r="AB1287" s="1">
        <v>3</v>
      </c>
      <c r="AC1287" s="1" t="s">
        <v>42</v>
      </c>
    </row>
    <row r="1288" spans="1:29">
      <c r="A1288" s="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c r="P1288" s="1">
        <f t="shared" si="120"/>
        <v>133260</v>
      </c>
      <c r="Q1288" s="1">
        <v>5</v>
      </c>
      <c r="R1288" s="1">
        <f t="shared" si="121"/>
        <v>6663</v>
      </c>
      <c r="S1288" s="1">
        <f t="shared" si="122"/>
        <v>126597</v>
      </c>
      <c r="T1288" s="1">
        <v>0.57999999999999996</v>
      </c>
      <c r="U1288" s="1">
        <f t="shared" si="123"/>
        <v>73426.259999999995</v>
      </c>
      <c r="V1288" s="1">
        <f t="shared" si="124"/>
        <v>53170.740000000005</v>
      </c>
      <c r="W1288" s="4">
        <f t="shared" si="125"/>
        <v>0.42000000000000004</v>
      </c>
      <c r="X1288" s="1" t="s">
        <v>50</v>
      </c>
      <c r="Y1288" s="1" t="s">
        <v>57</v>
      </c>
      <c r="Z1288" s="1" t="s">
        <v>41</v>
      </c>
      <c r="AA1288" s="2">
        <v>46047</v>
      </c>
      <c r="AB1288" s="1">
        <v>3</v>
      </c>
      <c r="AC1288" s="1" t="s">
        <v>42</v>
      </c>
    </row>
    <row r="1289" spans="1:29">
      <c r="A1289" s="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c r="P1289" s="1">
        <f t="shared" si="120"/>
        <v>8640</v>
      </c>
      <c r="Q1289" s="1">
        <v>15</v>
      </c>
      <c r="R1289" s="1">
        <f t="shared" si="121"/>
        <v>1296</v>
      </c>
      <c r="S1289" s="1">
        <f t="shared" si="122"/>
        <v>7344</v>
      </c>
      <c r="T1289" s="1">
        <v>0.5</v>
      </c>
      <c r="U1289" s="1">
        <f t="shared" si="123"/>
        <v>3672</v>
      </c>
      <c r="V1289" s="1">
        <f t="shared" si="124"/>
        <v>3672</v>
      </c>
      <c r="W1289" s="4">
        <f t="shared" si="125"/>
        <v>0.5</v>
      </c>
      <c r="X1289" s="1" t="s">
        <v>56</v>
      </c>
      <c r="Y1289" s="1" t="s">
        <v>72</v>
      </c>
      <c r="Z1289" s="1" t="s">
        <v>66</v>
      </c>
      <c r="AA1289" s="1"/>
      <c r="AB1289" s="1"/>
      <c r="AC1289" s="1" t="s">
        <v>42</v>
      </c>
    </row>
    <row r="1290" spans="1:29">
      <c r="A1290" s="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c r="P1290" s="1">
        <f t="shared" si="120"/>
        <v>19140</v>
      </c>
      <c r="Q1290" s="1">
        <v>25</v>
      </c>
      <c r="R1290" s="1">
        <f t="shared" si="121"/>
        <v>4785</v>
      </c>
      <c r="S1290" s="1">
        <f t="shared" si="122"/>
        <v>14355</v>
      </c>
      <c r="T1290" s="1">
        <v>0.48</v>
      </c>
      <c r="U1290" s="1">
        <f t="shared" si="123"/>
        <v>6890.4</v>
      </c>
      <c r="V1290" s="1">
        <f t="shared" si="124"/>
        <v>7464.6</v>
      </c>
      <c r="W1290" s="4">
        <f t="shared" si="125"/>
        <v>0.52</v>
      </c>
      <c r="X1290" s="1" t="s">
        <v>104</v>
      </c>
      <c r="Y1290" s="1" t="s">
        <v>81</v>
      </c>
      <c r="Z1290" s="1" t="s">
        <v>120</v>
      </c>
      <c r="AA1290" s="1"/>
      <c r="AB1290" s="1"/>
      <c r="AC1290" s="1" t="s">
        <v>42</v>
      </c>
    </row>
    <row r="1291" spans="1:29">
      <c r="A1291" s="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c r="P1291" s="1">
        <f t="shared" si="120"/>
        <v>44650</v>
      </c>
      <c r="Q1291" s="1">
        <v>15</v>
      </c>
      <c r="R1291" s="1">
        <f t="shared" si="121"/>
        <v>6697.5</v>
      </c>
      <c r="S1291" s="1">
        <f t="shared" si="122"/>
        <v>37952.5</v>
      </c>
      <c r="T1291" s="1">
        <v>0.48</v>
      </c>
      <c r="U1291" s="1">
        <f t="shared" si="123"/>
        <v>18217.2</v>
      </c>
      <c r="V1291" s="1">
        <f t="shared" si="124"/>
        <v>19735.3</v>
      </c>
      <c r="W1291" s="4">
        <f t="shared" si="125"/>
        <v>0.52</v>
      </c>
      <c r="X1291" s="1" t="s">
        <v>104</v>
      </c>
      <c r="Y1291" s="1" t="s">
        <v>72</v>
      </c>
      <c r="Z1291" s="1" t="s">
        <v>41</v>
      </c>
      <c r="AA1291" s="2">
        <v>46046</v>
      </c>
      <c r="AB1291" s="1">
        <v>3</v>
      </c>
      <c r="AC1291" s="1" t="s">
        <v>42</v>
      </c>
    </row>
    <row r="1292" spans="1:29">
      <c r="A1292" s="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c r="P1292" s="1">
        <f t="shared" si="120"/>
        <v>327280</v>
      </c>
      <c r="Q1292" s="1">
        <v>30</v>
      </c>
      <c r="R1292" s="1">
        <f t="shared" si="121"/>
        <v>98184</v>
      </c>
      <c r="S1292" s="1">
        <f t="shared" si="122"/>
        <v>229096</v>
      </c>
      <c r="T1292" s="1">
        <v>0.57999999999999996</v>
      </c>
      <c r="U1292" s="1">
        <f t="shared" si="123"/>
        <v>132875.68</v>
      </c>
      <c r="V1292" s="1">
        <f t="shared" si="124"/>
        <v>96220.32</v>
      </c>
      <c r="W1292" s="4">
        <f t="shared" si="125"/>
        <v>0.42000000000000004</v>
      </c>
      <c r="X1292" s="1" t="s">
        <v>50</v>
      </c>
      <c r="Y1292" s="1" t="s">
        <v>72</v>
      </c>
      <c r="Z1292" s="1" t="s">
        <v>120</v>
      </c>
      <c r="AA1292" s="1"/>
      <c r="AB1292" s="1"/>
      <c r="AC1292" s="1" t="s">
        <v>42</v>
      </c>
    </row>
    <row r="1293" spans="1:29">
      <c r="A1293" s="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c r="P1293" s="1">
        <f t="shared" si="120"/>
        <v>6420</v>
      </c>
      <c r="Q1293" s="1">
        <v>10</v>
      </c>
      <c r="R1293" s="1">
        <f t="shared" si="121"/>
        <v>642</v>
      </c>
      <c r="S1293" s="1">
        <f t="shared" si="122"/>
        <v>5778</v>
      </c>
      <c r="T1293" s="1">
        <v>0.52</v>
      </c>
      <c r="U1293" s="1">
        <f t="shared" si="123"/>
        <v>3004.56</v>
      </c>
      <c r="V1293" s="1">
        <f t="shared" si="124"/>
        <v>2773.44</v>
      </c>
      <c r="W1293" s="4">
        <f t="shared" si="125"/>
        <v>0.48</v>
      </c>
      <c r="X1293" s="1" t="s">
        <v>147</v>
      </c>
      <c r="Y1293" s="1" t="s">
        <v>40</v>
      </c>
      <c r="Z1293" s="1" t="s">
        <v>22</v>
      </c>
      <c r="AA1293" s="1"/>
      <c r="AB1293" s="1"/>
      <c r="AC1293" s="1" t="s">
        <v>93</v>
      </c>
    </row>
    <row r="1294" spans="1:29">
      <c r="A1294" s="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c r="P1294" s="1">
        <f t="shared" si="120"/>
        <v>3600</v>
      </c>
      <c r="Q1294" s="1">
        <v>20</v>
      </c>
      <c r="R1294" s="1">
        <f t="shared" si="121"/>
        <v>720</v>
      </c>
      <c r="S1294" s="1">
        <f t="shared" si="122"/>
        <v>2880</v>
      </c>
      <c r="T1294" s="1">
        <v>0.47</v>
      </c>
      <c r="U1294" s="1">
        <f t="shared" si="123"/>
        <v>1353.6</v>
      </c>
      <c r="V1294" s="1">
        <f t="shared" si="124"/>
        <v>1526.4</v>
      </c>
      <c r="W1294" s="4">
        <f t="shared" si="125"/>
        <v>0.53</v>
      </c>
      <c r="X1294" s="1" t="s">
        <v>147</v>
      </c>
      <c r="Y1294" s="1" t="s">
        <v>81</v>
      </c>
      <c r="Z1294" s="1" t="s">
        <v>66</v>
      </c>
      <c r="AA1294" s="1"/>
      <c r="AB1294" s="1"/>
      <c r="AC1294" s="1" t="s">
        <v>42</v>
      </c>
    </row>
    <row r="1295" spans="1:29">
      <c r="A1295" s="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c r="P1295" s="1">
        <f t="shared" si="120"/>
        <v>5790</v>
      </c>
      <c r="Q1295" s="1">
        <v>0</v>
      </c>
      <c r="R1295" s="1">
        <f t="shared" si="121"/>
        <v>0</v>
      </c>
      <c r="S1295" s="1">
        <f t="shared" si="122"/>
        <v>5790</v>
      </c>
      <c r="T1295" s="1">
        <v>0.52</v>
      </c>
      <c r="U1295" s="1">
        <f t="shared" si="123"/>
        <v>3010.8</v>
      </c>
      <c r="V1295" s="1">
        <f t="shared" si="124"/>
        <v>2779.2</v>
      </c>
      <c r="W1295" s="4">
        <f t="shared" si="125"/>
        <v>0.48</v>
      </c>
      <c r="X1295" s="1" t="s">
        <v>65</v>
      </c>
      <c r="Y1295" s="1" t="s">
        <v>40</v>
      </c>
      <c r="Z1295" s="1" t="s">
        <v>41</v>
      </c>
      <c r="AA1295" s="2">
        <v>46049</v>
      </c>
      <c r="AB1295" s="1">
        <v>4</v>
      </c>
      <c r="AC1295" s="1" t="s">
        <v>42</v>
      </c>
    </row>
    <row r="1296" spans="1:29">
      <c r="A1296" s="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c r="P1296" s="1">
        <f t="shared" si="120"/>
        <v>10050</v>
      </c>
      <c r="Q1296" s="1">
        <v>0</v>
      </c>
      <c r="R1296" s="1">
        <f t="shared" si="121"/>
        <v>0</v>
      </c>
      <c r="S1296" s="1">
        <f t="shared" si="122"/>
        <v>10050</v>
      </c>
      <c r="T1296" s="1">
        <v>0.47</v>
      </c>
      <c r="U1296" s="1">
        <f t="shared" si="123"/>
        <v>4723.5</v>
      </c>
      <c r="V1296" s="1">
        <f t="shared" si="124"/>
        <v>5326.5</v>
      </c>
      <c r="W1296" s="4">
        <f t="shared" si="125"/>
        <v>0.53</v>
      </c>
      <c r="X1296" s="1" t="s">
        <v>39</v>
      </c>
      <c r="Y1296" s="1" t="s">
        <v>40</v>
      </c>
      <c r="Z1296" s="1" t="s">
        <v>41</v>
      </c>
      <c r="AA1296" s="2">
        <v>46045</v>
      </c>
      <c r="AB1296" s="1">
        <v>3</v>
      </c>
      <c r="AC1296" s="1" t="s">
        <v>42</v>
      </c>
    </row>
    <row r="1297" spans="1:29">
      <c r="A1297" s="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c r="P1297" s="1">
        <f t="shared" si="120"/>
        <v>18920</v>
      </c>
      <c r="Q1297" s="1">
        <v>25</v>
      </c>
      <c r="R1297" s="1">
        <f t="shared" si="121"/>
        <v>4730</v>
      </c>
      <c r="S1297" s="1">
        <f t="shared" si="122"/>
        <v>14190</v>
      </c>
      <c r="T1297" s="1">
        <v>0.47</v>
      </c>
      <c r="U1297" s="1">
        <f t="shared" si="123"/>
        <v>6669.2999999999993</v>
      </c>
      <c r="V1297" s="1">
        <f t="shared" si="124"/>
        <v>7520.7000000000007</v>
      </c>
      <c r="W1297" s="4">
        <f t="shared" si="125"/>
        <v>0.53</v>
      </c>
      <c r="X1297" s="1" t="s">
        <v>50</v>
      </c>
      <c r="Y1297" s="1" t="s">
        <v>40</v>
      </c>
      <c r="Z1297" s="1" t="s">
        <v>22</v>
      </c>
      <c r="AA1297" s="1"/>
      <c r="AB1297" s="1"/>
      <c r="AC1297" s="1" t="s">
        <v>93</v>
      </c>
    </row>
    <row r="1298" spans="1:29">
      <c r="A1298" s="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c r="P1298" s="1">
        <f t="shared" si="120"/>
        <v>4900</v>
      </c>
      <c r="Q1298" s="1">
        <v>0</v>
      </c>
      <c r="R1298" s="1">
        <f t="shared" si="121"/>
        <v>0</v>
      </c>
      <c r="S1298" s="1">
        <f t="shared" si="122"/>
        <v>4900</v>
      </c>
      <c r="T1298" s="1">
        <v>0.62</v>
      </c>
      <c r="U1298" s="1">
        <f t="shared" si="123"/>
        <v>3038</v>
      </c>
      <c r="V1298" s="1">
        <f t="shared" si="124"/>
        <v>1862</v>
      </c>
      <c r="W1298" s="4">
        <f t="shared" si="125"/>
        <v>0.38</v>
      </c>
      <c r="X1298" s="1" t="s">
        <v>104</v>
      </c>
      <c r="Y1298" s="1" t="s">
        <v>57</v>
      </c>
      <c r="Z1298" s="1" t="s">
        <v>41</v>
      </c>
      <c r="AA1298" s="2">
        <v>46046</v>
      </c>
      <c r="AB1298" s="1">
        <v>5</v>
      </c>
      <c r="AC1298" s="1" t="s">
        <v>42</v>
      </c>
    </row>
    <row r="1299" spans="1:29">
      <c r="A1299" s="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c r="P1299" s="1">
        <f t="shared" si="120"/>
        <v>9880</v>
      </c>
      <c r="Q1299" s="1">
        <v>10</v>
      </c>
      <c r="R1299" s="1">
        <f t="shared" si="121"/>
        <v>988</v>
      </c>
      <c r="S1299" s="1">
        <f t="shared" si="122"/>
        <v>8892</v>
      </c>
      <c r="T1299" s="1">
        <v>0.47</v>
      </c>
      <c r="U1299" s="1">
        <f t="shared" si="123"/>
        <v>4179.24</v>
      </c>
      <c r="V1299" s="1">
        <f t="shared" si="124"/>
        <v>4712.76</v>
      </c>
      <c r="W1299" s="4">
        <f t="shared" si="125"/>
        <v>0.53</v>
      </c>
      <c r="X1299" s="1" t="s">
        <v>147</v>
      </c>
      <c r="Y1299" s="1" t="s">
        <v>40</v>
      </c>
      <c r="Z1299" s="1" t="s">
        <v>51</v>
      </c>
      <c r="AA1299" s="2">
        <v>46052</v>
      </c>
      <c r="AB1299" s="1"/>
      <c r="AC1299" s="1" t="s">
        <v>42</v>
      </c>
    </row>
    <row r="1300" spans="1:29">
      <c r="A1300" s="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c r="P1300" s="1">
        <f t="shared" si="120"/>
        <v>1870</v>
      </c>
      <c r="Q1300" s="1">
        <v>30</v>
      </c>
      <c r="R1300" s="1">
        <f t="shared" si="121"/>
        <v>561</v>
      </c>
      <c r="S1300" s="1">
        <f t="shared" si="122"/>
        <v>1309</v>
      </c>
      <c r="T1300" s="1">
        <v>0.5</v>
      </c>
      <c r="U1300" s="1">
        <f t="shared" si="123"/>
        <v>654.5</v>
      </c>
      <c r="V1300" s="1">
        <f t="shared" si="124"/>
        <v>654.5</v>
      </c>
      <c r="W1300" s="4">
        <f t="shared" si="125"/>
        <v>0.5</v>
      </c>
      <c r="X1300" s="1" t="s">
        <v>56</v>
      </c>
      <c r="Y1300" s="1" t="s">
        <v>72</v>
      </c>
      <c r="Z1300" s="1" t="s">
        <v>41</v>
      </c>
      <c r="AA1300" s="2">
        <v>46053</v>
      </c>
      <c r="AB1300" s="1">
        <v>4</v>
      </c>
      <c r="AC1300" s="1" t="s">
        <v>42</v>
      </c>
    </row>
    <row r="1301" spans="1:29">
      <c r="A1301" s="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c r="P1301" s="1">
        <f t="shared" si="120"/>
        <v>1280</v>
      </c>
      <c r="Q1301" s="1">
        <v>0</v>
      </c>
      <c r="R1301" s="1">
        <f t="shared" si="121"/>
        <v>0</v>
      </c>
      <c r="S1301" s="1">
        <f t="shared" si="122"/>
        <v>1280</v>
      </c>
      <c r="T1301" s="1">
        <v>0.62</v>
      </c>
      <c r="U1301" s="1">
        <f t="shared" si="123"/>
        <v>793.6</v>
      </c>
      <c r="V1301" s="1">
        <f t="shared" si="124"/>
        <v>486.4</v>
      </c>
      <c r="W1301" s="4">
        <f t="shared" si="125"/>
        <v>0.38</v>
      </c>
      <c r="X1301" s="1" t="s">
        <v>147</v>
      </c>
      <c r="Y1301" s="1" t="s">
        <v>40</v>
      </c>
      <c r="Z1301" s="1" t="s">
        <v>41</v>
      </c>
      <c r="AA1301" s="2">
        <v>46050</v>
      </c>
      <c r="AB1301" s="1">
        <v>3</v>
      </c>
      <c r="AC1301" s="1" t="s">
        <v>42</v>
      </c>
    </row>
    <row r="1302" spans="1:29">
      <c r="A1302" s="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c r="P1302" s="1">
        <f t="shared" si="120"/>
        <v>12360</v>
      </c>
      <c r="Q1302" s="1">
        <v>0</v>
      </c>
      <c r="R1302" s="1">
        <f t="shared" si="121"/>
        <v>0</v>
      </c>
      <c r="S1302" s="1">
        <f t="shared" si="122"/>
        <v>12360</v>
      </c>
      <c r="T1302" s="1">
        <v>0.52</v>
      </c>
      <c r="U1302" s="1">
        <f t="shared" si="123"/>
        <v>6427.2</v>
      </c>
      <c r="V1302" s="1">
        <f t="shared" si="124"/>
        <v>5932.8</v>
      </c>
      <c r="W1302" s="4">
        <f t="shared" si="125"/>
        <v>0.48000000000000004</v>
      </c>
      <c r="X1302" s="1" t="s">
        <v>50</v>
      </c>
      <c r="Y1302" s="1" t="s">
        <v>72</v>
      </c>
      <c r="Z1302" s="1" t="s">
        <v>41</v>
      </c>
      <c r="AA1302" s="2">
        <v>46052</v>
      </c>
      <c r="AB1302" s="1">
        <v>5</v>
      </c>
      <c r="AC1302" s="1" t="s">
        <v>42</v>
      </c>
    </row>
    <row r="1303" spans="1:29">
      <c r="A1303" s="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c r="P1303" s="1">
        <f t="shared" si="120"/>
        <v>13100</v>
      </c>
      <c r="Q1303" s="1">
        <v>0</v>
      </c>
      <c r="R1303" s="1">
        <f t="shared" si="121"/>
        <v>0</v>
      </c>
      <c r="S1303" s="1">
        <f t="shared" si="122"/>
        <v>13100</v>
      </c>
      <c r="T1303" s="1">
        <v>0.45</v>
      </c>
      <c r="U1303" s="1">
        <f t="shared" si="123"/>
        <v>5895</v>
      </c>
      <c r="V1303" s="1">
        <f t="shared" si="124"/>
        <v>7205</v>
      </c>
      <c r="W1303" s="4">
        <f t="shared" si="125"/>
        <v>0.55000000000000004</v>
      </c>
      <c r="X1303" s="1" t="s">
        <v>39</v>
      </c>
      <c r="Y1303" s="1" t="s">
        <v>72</v>
      </c>
      <c r="Z1303" s="1" t="s">
        <v>41</v>
      </c>
      <c r="AA1303" s="2">
        <v>46052</v>
      </c>
      <c r="AB1303" s="1">
        <v>4</v>
      </c>
      <c r="AC1303" s="1" t="s">
        <v>42</v>
      </c>
    </row>
    <row r="1304" spans="1:29">
      <c r="A1304" s="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c r="P1304" s="1">
        <f t="shared" si="120"/>
        <v>11340</v>
      </c>
      <c r="Q1304" s="1">
        <v>25</v>
      </c>
      <c r="R1304" s="1">
        <f t="shared" si="121"/>
        <v>2835</v>
      </c>
      <c r="S1304" s="1">
        <f t="shared" si="122"/>
        <v>8505</v>
      </c>
      <c r="T1304" s="1">
        <v>0.5</v>
      </c>
      <c r="U1304" s="1">
        <f t="shared" si="123"/>
        <v>4252.5</v>
      </c>
      <c r="V1304" s="1">
        <f t="shared" si="124"/>
        <v>4252.5</v>
      </c>
      <c r="W1304" s="4">
        <f t="shared" si="125"/>
        <v>0.5</v>
      </c>
      <c r="X1304" s="1" t="s">
        <v>104</v>
      </c>
      <c r="Y1304" s="1" t="s">
        <v>72</v>
      </c>
      <c r="Z1304" s="1" t="s">
        <v>41</v>
      </c>
      <c r="AA1304" s="2">
        <v>46049</v>
      </c>
      <c r="AB1304" s="1">
        <v>4</v>
      </c>
      <c r="AC1304" s="1" t="s">
        <v>42</v>
      </c>
    </row>
    <row r="1305" spans="1:29">
      <c r="A1305" s="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c r="P1305" s="1">
        <f t="shared" si="120"/>
        <v>22230</v>
      </c>
      <c r="Q1305" s="1">
        <v>0</v>
      </c>
      <c r="R1305" s="1">
        <f t="shared" si="121"/>
        <v>0</v>
      </c>
      <c r="S1305" s="1">
        <f t="shared" si="122"/>
        <v>22230</v>
      </c>
      <c r="T1305" s="1">
        <v>0.52</v>
      </c>
      <c r="U1305" s="1">
        <f t="shared" si="123"/>
        <v>11559.6</v>
      </c>
      <c r="V1305" s="1">
        <f t="shared" si="124"/>
        <v>10670.4</v>
      </c>
      <c r="W1305" s="4">
        <f t="shared" si="125"/>
        <v>0.48</v>
      </c>
      <c r="X1305" s="1" t="s">
        <v>50</v>
      </c>
      <c r="Y1305" s="1" t="s">
        <v>81</v>
      </c>
      <c r="Z1305" s="1" t="s">
        <v>41</v>
      </c>
      <c r="AA1305" s="2">
        <v>46053</v>
      </c>
      <c r="AB1305" s="1">
        <v>5</v>
      </c>
      <c r="AC1305" s="1" t="s">
        <v>42</v>
      </c>
    </row>
    <row r="1306" spans="1:29">
      <c r="A1306" s="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c r="P1306" s="1">
        <f t="shared" si="120"/>
        <v>9700</v>
      </c>
      <c r="Q1306" s="1">
        <v>20</v>
      </c>
      <c r="R1306" s="1">
        <f t="shared" si="121"/>
        <v>1940</v>
      </c>
      <c r="S1306" s="1">
        <f t="shared" si="122"/>
        <v>7760</v>
      </c>
      <c r="T1306" s="1">
        <v>0.48</v>
      </c>
      <c r="U1306" s="1">
        <f t="shared" si="123"/>
        <v>3724.7999999999997</v>
      </c>
      <c r="V1306" s="1">
        <f t="shared" si="124"/>
        <v>4035.2000000000003</v>
      </c>
      <c r="W1306" s="4">
        <f t="shared" si="125"/>
        <v>0.52</v>
      </c>
      <c r="X1306" s="1" t="s">
        <v>50</v>
      </c>
      <c r="Y1306" s="1" t="s">
        <v>40</v>
      </c>
      <c r="Z1306" s="1" t="s">
        <v>66</v>
      </c>
      <c r="AA1306" s="1"/>
      <c r="AB1306" s="1"/>
      <c r="AC1306" s="1" t="s">
        <v>42</v>
      </c>
    </row>
    <row r="1307" spans="1:29">
      <c r="A1307" s="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c r="P1307" s="1">
        <f t="shared" si="120"/>
        <v>780</v>
      </c>
      <c r="Q1307" s="1">
        <v>10</v>
      </c>
      <c r="R1307" s="1">
        <f t="shared" si="121"/>
        <v>78</v>
      </c>
      <c r="S1307" s="1">
        <f t="shared" si="122"/>
        <v>702</v>
      </c>
      <c r="T1307" s="1">
        <v>0.62</v>
      </c>
      <c r="U1307" s="1">
        <f t="shared" si="123"/>
        <v>435.24</v>
      </c>
      <c r="V1307" s="1">
        <f t="shared" si="124"/>
        <v>266.76</v>
      </c>
      <c r="W1307" s="4">
        <f t="shared" si="125"/>
        <v>0.38</v>
      </c>
      <c r="X1307" s="1" t="s">
        <v>147</v>
      </c>
      <c r="Y1307" s="1" t="s">
        <v>72</v>
      </c>
      <c r="Z1307" s="1" t="s">
        <v>41</v>
      </c>
      <c r="AA1307" s="2">
        <v>46049</v>
      </c>
      <c r="AB1307" s="1">
        <v>4</v>
      </c>
      <c r="AC1307" s="1" t="s">
        <v>42</v>
      </c>
    </row>
    <row r="1308" spans="1:29">
      <c r="A1308" s="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c r="P1308" s="1">
        <f t="shared" si="120"/>
        <v>1320</v>
      </c>
      <c r="Q1308" s="1">
        <v>5</v>
      </c>
      <c r="R1308" s="1">
        <f t="shared" si="121"/>
        <v>66</v>
      </c>
      <c r="S1308" s="1">
        <f t="shared" si="122"/>
        <v>1254</v>
      </c>
      <c r="T1308" s="1">
        <v>0.62</v>
      </c>
      <c r="U1308" s="1">
        <f t="shared" si="123"/>
        <v>777.48</v>
      </c>
      <c r="V1308" s="1">
        <f t="shared" si="124"/>
        <v>476.52</v>
      </c>
      <c r="W1308" s="4">
        <f t="shared" si="125"/>
        <v>0.38</v>
      </c>
      <c r="X1308" s="1" t="s">
        <v>147</v>
      </c>
      <c r="Y1308" s="1" t="s">
        <v>72</v>
      </c>
      <c r="Z1308" s="1" t="s">
        <v>41</v>
      </c>
      <c r="AA1308" s="2">
        <v>46049</v>
      </c>
      <c r="AB1308" s="1">
        <v>5</v>
      </c>
      <c r="AC1308" s="1" t="s">
        <v>42</v>
      </c>
    </row>
    <row r="1309" spans="1:29">
      <c r="A1309" s="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c r="P1309" s="1">
        <f t="shared" si="120"/>
        <v>5600</v>
      </c>
      <c r="Q1309" s="1">
        <v>10</v>
      </c>
      <c r="R1309" s="1">
        <f t="shared" si="121"/>
        <v>560</v>
      </c>
      <c r="S1309" s="1">
        <f t="shared" si="122"/>
        <v>5040</v>
      </c>
      <c r="T1309" s="1">
        <v>0.45</v>
      </c>
      <c r="U1309" s="1">
        <f t="shared" si="123"/>
        <v>2268</v>
      </c>
      <c r="V1309" s="1">
        <f t="shared" si="124"/>
        <v>2772</v>
      </c>
      <c r="W1309" s="4">
        <f t="shared" si="125"/>
        <v>0.55000000000000004</v>
      </c>
      <c r="X1309" s="1" t="s">
        <v>65</v>
      </c>
      <c r="Y1309" s="1" t="s">
        <v>72</v>
      </c>
      <c r="Z1309" s="1" t="s">
        <v>41</v>
      </c>
      <c r="AA1309" s="2">
        <v>46055</v>
      </c>
      <c r="AB1309" s="1">
        <v>5</v>
      </c>
      <c r="AC1309" s="1" t="s">
        <v>42</v>
      </c>
    </row>
    <row r="1310" spans="1:29">
      <c r="A1310" s="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c r="P1310" s="1">
        <f t="shared" si="120"/>
        <v>20880</v>
      </c>
      <c r="Q1310" s="1">
        <v>0</v>
      </c>
      <c r="R1310" s="1">
        <f t="shared" si="121"/>
        <v>0</v>
      </c>
      <c r="S1310" s="1">
        <f t="shared" si="122"/>
        <v>20880</v>
      </c>
      <c r="T1310" s="1">
        <v>0.48</v>
      </c>
      <c r="U1310" s="1">
        <f t="shared" si="123"/>
        <v>10022.4</v>
      </c>
      <c r="V1310" s="1">
        <f t="shared" si="124"/>
        <v>10857.6</v>
      </c>
      <c r="W1310" s="4">
        <f t="shared" si="125"/>
        <v>0.52</v>
      </c>
      <c r="X1310" s="1" t="s">
        <v>92</v>
      </c>
      <c r="Y1310" s="1" t="s">
        <v>40</v>
      </c>
      <c r="Z1310" s="1" t="s">
        <v>41</v>
      </c>
      <c r="AA1310" s="2">
        <v>46051</v>
      </c>
      <c r="AB1310" s="1">
        <v>5</v>
      </c>
      <c r="AC1310" s="1" t="s">
        <v>42</v>
      </c>
    </row>
    <row r="1311" spans="1:29">
      <c r="A1311" s="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c r="P1311" s="1">
        <f t="shared" si="120"/>
        <v>6000</v>
      </c>
      <c r="Q1311" s="1">
        <v>25</v>
      </c>
      <c r="R1311" s="1">
        <f t="shared" si="121"/>
        <v>1500</v>
      </c>
      <c r="S1311" s="1">
        <f t="shared" si="122"/>
        <v>4500</v>
      </c>
      <c r="T1311" s="1">
        <v>0.35</v>
      </c>
      <c r="U1311" s="1">
        <f t="shared" si="123"/>
        <v>1575</v>
      </c>
      <c r="V1311" s="1">
        <f t="shared" si="124"/>
        <v>2925</v>
      </c>
      <c r="W1311" s="4">
        <f t="shared" si="125"/>
        <v>0.65</v>
      </c>
      <c r="X1311" s="1" t="s">
        <v>147</v>
      </c>
      <c r="Y1311" s="1" t="s">
        <v>57</v>
      </c>
      <c r="Z1311" s="1" t="s">
        <v>22</v>
      </c>
      <c r="AA1311" s="1"/>
      <c r="AB1311" s="1"/>
      <c r="AC1311" s="1" t="s">
        <v>93</v>
      </c>
    </row>
    <row r="1312" spans="1:29">
      <c r="A1312" s="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c r="P1312" s="1">
        <f t="shared" si="120"/>
        <v>12840</v>
      </c>
      <c r="Q1312" s="1">
        <v>15</v>
      </c>
      <c r="R1312" s="1">
        <f t="shared" si="121"/>
        <v>1926</v>
      </c>
      <c r="S1312" s="1">
        <f t="shared" si="122"/>
        <v>10914</v>
      </c>
      <c r="T1312" s="1">
        <v>0.48</v>
      </c>
      <c r="U1312" s="1">
        <f t="shared" si="123"/>
        <v>5238.72</v>
      </c>
      <c r="V1312" s="1">
        <f t="shared" si="124"/>
        <v>5675.28</v>
      </c>
      <c r="W1312" s="4">
        <f t="shared" si="125"/>
        <v>0.52</v>
      </c>
      <c r="X1312" s="1" t="s">
        <v>39</v>
      </c>
      <c r="Y1312" s="1" t="s">
        <v>57</v>
      </c>
      <c r="Z1312" s="1" t="s">
        <v>41</v>
      </c>
      <c r="AA1312" s="2">
        <v>46051</v>
      </c>
      <c r="AB1312" s="1">
        <v>5</v>
      </c>
      <c r="AC1312" s="1" t="s">
        <v>42</v>
      </c>
    </row>
    <row r="1313" spans="1:29">
      <c r="A1313" s="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c r="P1313" s="1">
        <f t="shared" si="120"/>
        <v>4960</v>
      </c>
      <c r="Q1313" s="1">
        <v>30</v>
      </c>
      <c r="R1313" s="1">
        <f t="shared" si="121"/>
        <v>1488</v>
      </c>
      <c r="S1313" s="1">
        <f t="shared" si="122"/>
        <v>3472</v>
      </c>
      <c r="T1313" s="1">
        <v>0.35</v>
      </c>
      <c r="U1313" s="1">
        <f t="shared" si="123"/>
        <v>1215.1999999999998</v>
      </c>
      <c r="V1313" s="1">
        <f t="shared" si="124"/>
        <v>2256.8000000000002</v>
      </c>
      <c r="W1313" s="4">
        <f t="shared" si="125"/>
        <v>0.65</v>
      </c>
      <c r="X1313" s="1" t="s">
        <v>65</v>
      </c>
      <c r="Y1313" s="1" t="s">
        <v>72</v>
      </c>
      <c r="Z1313" s="1" t="s">
        <v>41</v>
      </c>
      <c r="AA1313" s="2">
        <v>46056</v>
      </c>
      <c r="AB1313" s="1">
        <v>4</v>
      </c>
      <c r="AC1313" s="1" t="s">
        <v>42</v>
      </c>
    </row>
    <row r="1314" spans="1:29">
      <c r="A1314" s="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c r="P1314" s="1">
        <f t="shared" si="120"/>
        <v>13720</v>
      </c>
      <c r="Q1314" s="1">
        <v>15</v>
      </c>
      <c r="R1314" s="1">
        <f t="shared" si="121"/>
        <v>2058</v>
      </c>
      <c r="S1314" s="1">
        <f t="shared" si="122"/>
        <v>11662</v>
      </c>
      <c r="T1314" s="1">
        <v>0.47</v>
      </c>
      <c r="U1314" s="1">
        <f t="shared" si="123"/>
        <v>5481.1399999999994</v>
      </c>
      <c r="V1314" s="1">
        <f t="shared" si="124"/>
        <v>6180.8600000000006</v>
      </c>
      <c r="W1314" s="4">
        <f t="shared" si="125"/>
        <v>0.53</v>
      </c>
      <c r="X1314" s="1" t="s">
        <v>39</v>
      </c>
      <c r="Y1314" s="1" t="s">
        <v>57</v>
      </c>
      <c r="Z1314" s="1" t="s">
        <v>120</v>
      </c>
      <c r="AA1314" s="1"/>
      <c r="AB1314" s="1"/>
      <c r="AC1314" s="1" t="s">
        <v>42</v>
      </c>
    </row>
    <row r="1315" spans="1:29">
      <c r="A1315" s="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c r="P1315" s="1">
        <f t="shared" si="120"/>
        <v>16000</v>
      </c>
      <c r="Q1315" s="1">
        <v>15</v>
      </c>
      <c r="R1315" s="1">
        <f t="shared" si="121"/>
        <v>2400</v>
      </c>
      <c r="S1315" s="1">
        <f t="shared" si="122"/>
        <v>13600</v>
      </c>
      <c r="T1315" s="1">
        <v>0.5</v>
      </c>
      <c r="U1315" s="1">
        <f t="shared" si="123"/>
        <v>6800</v>
      </c>
      <c r="V1315" s="1">
        <f t="shared" si="124"/>
        <v>6800</v>
      </c>
      <c r="W1315" s="4">
        <f t="shared" si="125"/>
        <v>0.5</v>
      </c>
      <c r="X1315" s="1" t="s">
        <v>104</v>
      </c>
      <c r="Y1315" s="1" t="s">
        <v>81</v>
      </c>
      <c r="Z1315" s="1" t="s">
        <v>41</v>
      </c>
      <c r="AA1315" s="2">
        <v>46056</v>
      </c>
      <c r="AB1315" s="1">
        <v>3</v>
      </c>
      <c r="AC1315" s="1" t="s">
        <v>42</v>
      </c>
    </row>
    <row r="1316" spans="1:29">
      <c r="A1316" s="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c r="P1316" s="1">
        <f t="shared" si="120"/>
        <v>10920</v>
      </c>
      <c r="Q1316" s="1">
        <v>5</v>
      </c>
      <c r="R1316" s="1">
        <f t="shared" si="121"/>
        <v>546</v>
      </c>
      <c r="S1316" s="1">
        <f t="shared" si="122"/>
        <v>10374</v>
      </c>
      <c r="T1316" s="1">
        <v>0.47</v>
      </c>
      <c r="U1316" s="1">
        <f t="shared" si="123"/>
        <v>4875.78</v>
      </c>
      <c r="V1316" s="1">
        <f t="shared" si="124"/>
        <v>5498.22</v>
      </c>
      <c r="W1316" s="4">
        <f t="shared" si="125"/>
        <v>0.53</v>
      </c>
      <c r="X1316" s="1" t="s">
        <v>65</v>
      </c>
      <c r="Y1316" s="1" t="s">
        <v>40</v>
      </c>
      <c r="Z1316" s="1" t="s">
        <v>120</v>
      </c>
      <c r="AA1316" s="1"/>
      <c r="AB1316" s="1"/>
      <c r="AC1316" s="1" t="s">
        <v>42</v>
      </c>
    </row>
    <row r="1317" spans="1:29">
      <c r="A1317" s="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c r="P1317" s="1">
        <f t="shared" si="120"/>
        <v>630</v>
      </c>
      <c r="Q1317" s="1">
        <v>20</v>
      </c>
      <c r="R1317" s="1">
        <f t="shared" si="121"/>
        <v>126</v>
      </c>
      <c r="S1317" s="1">
        <f t="shared" si="122"/>
        <v>504</v>
      </c>
      <c r="T1317" s="1">
        <v>0.62</v>
      </c>
      <c r="U1317" s="1">
        <f t="shared" si="123"/>
        <v>312.48</v>
      </c>
      <c r="V1317" s="1">
        <f t="shared" si="124"/>
        <v>191.51999999999998</v>
      </c>
      <c r="W1317" s="4">
        <f t="shared" si="125"/>
        <v>0.37999999999999995</v>
      </c>
      <c r="X1317" s="1" t="s">
        <v>104</v>
      </c>
      <c r="Y1317" s="1" t="s">
        <v>72</v>
      </c>
      <c r="Z1317" s="1" t="s">
        <v>41</v>
      </c>
      <c r="AA1317" s="2">
        <v>46057</v>
      </c>
      <c r="AB1317" s="1">
        <v>4</v>
      </c>
      <c r="AC1317" s="1" t="s">
        <v>42</v>
      </c>
    </row>
    <row r="1318" spans="1:29">
      <c r="A1318" s="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c r="P1318" s="1">
        <f t="shared" si="120"/>
        <v>1620</v>
      </c>
      <c r="Q1318" s="1">
        <v>20</v>
      </c>
      <c r="R1318" s="1">
        <f t="shared" si="121"/>
        <v>324</v>
      </c>
      <c r="S1318" s="1">
        <f t="shared" si="122"/>
        <v>1296</v>
      </c>
      <c r="T1318" s="1">
        <v>0.47</v>
      </c>
      <c r="U1318" s="1">
        <f t="shared" si="123"/>
        <v>609.12</v>
      </c>
      <c r="V1318" s="1">
        <f t="shared" si="124"/>
        <v>686.88</v>
      </c>
      <c r="W1318" s="4">
        <f t="shared" si="125"/>
        <v>0.53</v>
      </c>
      <c r="X1318" s="1" t="s">
        <v>56</v>
      </c>
      <c r="Y1318" s="1" t="s">
        <v>40</v>
      </c>
      <c r="Z1318" s="1" t="s">
        <v>22</v>
      </c>
      <c r="AA1318" s="1"/>
      <c r="AB1318" s="1"/>
      <c r="AC1318" s="1" t="s">
        <v>93</v>
      </c>
    </row>
    <row r="1319" spans="1:29">
      <c r="A1319" s="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c r="P1319" s="1">
        <f t="shared" si="120"/>
        <v>12840</v>
      </c>
      <c r="Q1319" s="1">
        <v>30</v>
      </c>
      <c r="R1319" s="1">
        <f t="shared" si="121"/>
        <v>3852</v>
      </c>
      <c r="S1319" s="1">
        <f t="shared" si="122"/>
        <v>8988</v>
      </c>
      <c r="T1319" s="1">
        <v>0.48</v>
      </c>
      <c r="U1319" s="1">
        <f t="shared" si="123"/>
        <v>4314.24</v>
      </c>
      <c r="V1319" s="1">
        <f t="shared" si="124"/>
        <v>4673.76</v>
      </c>
      <c r="W1319" s="4">
        <f t="shared" si="125"/>
        <v>0.52</v>
      </c>
      <c r="X1319" s="1" t="s">
        <v>92</v>
      </c>
      <c r="Y1319" s="1" t="s">
        <v>40</v>
      </c>
      <c r="Z1319" s="1" t="s">
        <v>41</v>
      </c>
      <c r="AA1319" s="2">
        <v>46056</v>
      </c>
      <c r="AB1319" s="1">
        <v>5</v>
      </c>
      <c r="AC1319" s="1" t="s">
        <v>42</v>
      </c>
    </row>
    <row r="1320" spans="1:29">
      <c r="A1320" s="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c r="P1320" s="1">
        <f t="shared" si="120"/>
        <v>13280</v>
      </c>
      <c r="Q1320" s="1">
        <v>0</v>
      </c>
      <c r="R1320" s="1">
        <f t="shared" si="121"/>
        <v>0</v>
      </c>
      <c r="S1320" s="1">
        <f t="shared" si="122"/>
        <v>13280</v>
      </c>
      <c r="T1320" s="1">
        <v>0.5</v>
      </c>
      <c r="U1320" s="1">
        <f t="shared" si="123"/>
        <v>6640</v>
      </c>
      <c r="V1320" s="1">
        <f t="shared" si="124"/>
        <v>6640</v>
      </c>
      <c r="W1320" s="4">
        <f t="shared" si="125"/>
        <v>0.5</v>
      </c>
      <c r="X1320" s="1" t="s">
        <v>92</v>
      </c>
      <c r="Y1320" s="1" t="s">
        <v>81</v>
      </c>
      <c r="Z1320" s="1" t="s">
        <v>120</v>
      </c>
      <c r="AA1320" s="1"/>
      <c r="AB1320" s="1"/>
      <c r="AC1320" s="1" t="s">
        <v>42</v>
      </c>
    </row>
    <row r="1321" spans="1:29">
      <c r="A1321" s="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c r="P1321" s="1">
        <f t="shared" si="120"/>
        <v>660</v>
      </c>
      <c r="Q1321" s="1">
        <v>20</v>
      </c>
      <c r="R1321" s="1">
        <f t="shared" si="121"/>
        <v>132</v>
      </c>
      <c r="S1321" s="1">
        <f t="shared" si="122"/>
        <v>528</v>
      </c>
      <c r="T1321" s="1">
        <v>0.62</v>
      </c>
      <c r="U1321" s="1">
        <f t="shared" si="123"/>
        <v>327.36</v>
      </c>
      <c r="V1321" s="1">
        <f t="shared" si="124"/>
        <v>200.64</v>
      </c>
      <c r="W1321" s="4">
        <f t="shared" si="125"/>
        <v>0.37999999999999995</v>
      </c>
      <c r="X1321" s="1" t="s">
        <v>56</v>
      </c>
      <c r="Y1321" s="1" t="s">
        <v>57</v>
      </c>
      <c r="Z1321" s="1" t="s">
        <v>22</v>
      </c>
      <c r="AA1321" s="1"/>
      <c r="AB1321" s="1"/>
      <c r="AC1321" s="1" t="s">
        <v>93</v>
      </c>
    </row>
    <row r="1322" spans="1:29">
      <c r="A1322" s="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c r="P1322" s="1">
        <f t="shared" si="120"/>
        <v>189240</v>
      </c>
      <c r="Q1322" s="1">
        <v>10</v>
      </c>
      <c r="R1322" s="1">
        <f t="shared" si="121"/>
        <v>18924</v>
      </c>
      <c r="S1322" s="1">
        <f t="shared" si="122"/>
        <v>170316</v>
      </c>
      <c r="T1322" s="1">
        <v>0.57999999999999996</v>
      </c>
      <c r="U1322" s="1">
        <f t="shared" si="123"/>
        <v>98783.28</v>
      </c>
      <c r="V1322" s="1">
        <f t="shared" si="124"/>
        <v>71532.72</v>
      </c>
      <c r="W1322" s="4">
        <f t="shared" si="125"/>
        <v>0.42</v>
      </c>
      <c r="X1322" s="1" t="s">
        <v>56</v>
      </c>
      <c r="Y1322" s="1" t="s">
        <v>81</v>
      </c>
      <c r="Z1322" s="1" t="s">
        <v>66</v>
      </c>
      <c r="AA1322" s="1"/>
      <c r="AB1322" s="1"/>
      <c r="AC1322" s="1" t="s">
        <v>42</v>
      </c>
    </row>
    <row r="1323" spans="1:29">
      <c r="A1323" s="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c r="P1323" s="1">
        <f t="shared" si="120"/>
        <v>10830</v>
      </c>
      <c r="Q1323" s="1">
        <v>25</v>
      </c>
      <c r="R1323" s="1">
        <f t="shared" si="121"/>
        <v>2707.5</v>
      </c>
      <c r="S1323" s="1">
        <f t="shared" si="122"/>
        <v>8122.5</v>
      </c>
      <c r="T1323" s="1">
        <v>0.52</v>
      </c>
      <c r="U1323" s="1">
        <f t="shared" si="123"/>
        <v>4223.7</v>
      </c>
      <c r="V1323" s="1">
        <f t="shared" si="124"/>
        <v>3898.8</v>
      </c>
      <c r="W1323" s="4">
        <f t="shared" si="125"/>
        <v>0.48000000000000004</v>
      </c>
      <c r="X1323" s="1" t="s">
        <v>104</v>
      </c>
      <c r="Y1323" s="1" t="s">
        <v>57</v>
      </c>
      <c r="Z1323" s="1" t="s">
        <v>66</v>
      </c>
      <c r="AA1323" s="1"/>
      <c r="AB1323" s="1"/>
      <c r="AC1323" s="1" t="s">
        <v>42</v>
      </c>
    </row>
    <row r="1324" spans="1:29">
      <c r="A1324" s="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c r="P1324" s="1">
        <f t="shared" si="120"/>
        <v>154080</v>
      </c>
      <c r="Q1324" s="1">
        <v>25</v>
      </c>
      <c r="R1324" s="1">
        <f t="shared" si="121"/>
        <v>38520</v>
      </c>
      <c r="S1324" s="1">
        <f t="shared" si="122"/>
        <v>115560</v>
      </c>
      <c r="T1324" s="1">
        <v>0.57999999999999996</v>
      </c>
      <c r="U1324" s="1">
        <f t="shared" si="123"/>
        <v>67024.799999999988</v>
      </c>
      <c r="V1324" s="1">
        <f t="shared" si="124"/>
        <v>48535.200000000012</v>
      </c>
      <c r="W1324" s="4">
        <f t="shared" si="125"/>
        <v>0.4200000000000001</v>
      </c>
      <c r="X1324" s="1" t="s">
        <v>104</v>
      </c>
      <c r="Y1324" s="1" t="s">
        <v>81</v>
      </c>
      <c r="Z1324" s="1" t="s">
        <v>66</v>
      </c>
      <c r="AA1324" s="1"/>
      <c r="AB1324" s="1"/>
      <c r="AC1324" s="1" t="s">
        <v>42</v>
      </c>
    </row>
    <row r="1325" spans="1:29">
      <c r="A1325" s="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c r="P1325" s="1">
        <f t="shared" si="120"/>
        <v>2420</v>
      </c>
      <c r="Q1325" s="1">
        <v>30</v>
      </c>
      <c r="R1325" s="1">
        <f t="shared" si="121"/>
        <v>726</v>
      </c>
      <c r="S1325" s="1">
        <f t="shared" si="122"/>
        <v>1694</v>
      </c>
      <c r="T1325" s="1">
        <v>0.45</v>
      </c>
      <c r="U1325" s="1">
        <f t="shared" si="123"/>
        <v>762.30000000000007</v>
      </c>
      <c r="V1325" s="1">
        <f t="shared" si="124"/>
        <v>931.69999999999993</v>
      </c>
      <c r="W1325" s="4">
        <f t="shared" si="125"/>
        <v>0.54999999999999993</v>
      </c>
      <c r="X1325" s="1" t="s">
        <v>56</v>
      </c>
      <c r="Y1325" s="1" t="s">
        <v>81</v>
      </c>
      <c r="Z1325" s="1" t="s">
        <v>41</v>
      </c>
      <c r="AA1325" s="2">
        <v>46056</v>
      </c>
      <c r="AB1325" s="1">
        <v>3</v>
      </c>
      <c r="AC1325" s="1" t="s">
        <v>42</v>
      </c>
    </row>
    <row r="1326" spans="1:29">
      <c r="A1326" s="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c r="P1326" s="1">
        <f t="shared" si="120"/>
        <v>70410</v>
      </c>
      <c r="Q1326" s="1">
        <v>30</v>
      </c>
      <c r="R1326" s="1">
        <f t="shared" si="121"/>
        <v>21123</v>
      </c>
      <c r="S1326" s="1">
        <f t="shared" si="122"/>
        <v>49287</v>
      </c>
      <c r="T1326" s="1">
        <v>0.57999999999999996</v>
      </c>
      <c r="U1326" s="1">
        <f t="shared" si="123"/>
        <v>28586.46</v>
      </c>
      <c r="V1326" s="1">
        <f t="shared" si="124"/>
        <v>20700.54</v>
      </c>
      <c r="W1326" s="4">
        <f t="shared" si="125"/>
        <v>0.42000000000000004</v>
      </c>
      <c r="X1326" s="1" t="s">
        <v>104</v>
      </c>
      <c r="Y1326" s="1" t="s">
        <v>40</v>
      </c>
      <c r="Z1326" s="1" t="s">
        <v>22</v>
      </c>
      <c r="AA1326" s="1"/>
      <c r="AB1326" s="1"/>
      <c r="AC1326" s="1" t="s">
        <v>93</v>
      </c>
    </row>
    <row r="1327" spans="1:29">
      <c r="A1327" s="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c r="P1327" s="1">
        <f t="shared" si="120"/>
        <v>850</v>
      </c>
      <c r="Q1327" s="1">
        <v>5</v>
      </c>
      <c r="R1327" s="1">
        <f t="shared" si="121"/>
        <v>42.5</v>
      </c>
      <c r="S1327" s="1">
        <f t="shared" si="122"/>
        <v>807.5</v>
      </c>
      <c r="T1327" s="1">
        <v>0.62</v>
      </c>
      <c r="U1327" s="1">
        <f t="shared" si="123"/>
        <v>500.65</v>
      </c>
      <c r="V1327" s="1">
        <f t="shared" si="124"/>
        <v>306.85000000000002</v>
      </c>
      <c r="W1327" s="4">
        <f t="shared" si="125"/>
        <v>0.38</v>
      </c>
      <c r="X1327" s="1" t="s">
        <v>50</v>
      </c>
      <c r="Y1327" s="1" t="s">
        <v>81</v>
      </c>
      <c r="Z1327" s="1" t="s">
        <v>22</v>
      </c>
      <c r="AA1327" s="1"/>
      <c r="AB1327" s="1"/>
      <c r="AC1327" s="1" t="s">
        <v>93</v>
      </c>
    </row>
    <row r="1328" spans="1:29">
      <c r="A1328" s="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c r="P1328" s="1">
        <f t="shared" si="120"/>
        <v>141840</v>
      </c>
      <c r="Q1328" s="1">
        <v>20</v>
      </c>
      <c r="R1328" s="1">
        <f t="shared" si="121"/>
        <v>28368</v>
      </c>
      <c r="S1328" s="1">
        <f t="shared" si="122"/>
        <v>113472</v>
      </c>
      <c r="T1328" s="1">
        <v>0.57999999999999996</v>
      </c>
      <c r="U1328" s="1">
        <f t="shared" si="123"/>
        <v>65813.759999999995</v>
      </c>
      <c r="V1328" s="1">
        <f t="shared" si="124"/>
        <v>47658.240000000005</v>
      </c>
      <c r="W1328" s="4">
        <f t="shared" si="125"/>
        <v>0.42000000000000004</v>
      </c>
      <c r="X1328" s="1" t="s">
        <v>50</v>
      </c>
      <c r="Y1328" s="1" t="s">
        <v>40</v>
      </c>
      <c r="Z1328" s="1" t="s">
        <v>41</v>
      </c>
      <c r="AA1328" s="2">
        <v>46057</v>
      </c>
      <c r="AB1328" s="1">
        <v>4</v>
      </c>
      <c r="AC1328" s="1" t="s">
        <v>42</v>
      </c>
    </row>
    <row r="1329" spans="1:29">
      <c r="A1329" s="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c r="P1329" s="1">
        <f t="shared" si="120"/>
        <v>29750</v>
      </c>
      <c r="Q1329" s="1">
        <v>30</v>
      </c>
      <c r="R1329" s="1">
        <f t="shared" si="121"/>
        <v>8925</v>
      </c>
      <c r="S1329" s="1">
        <f t="shared" si="122"/>
        <v>20825</v>
      </c>
      <c r="T1329" s="1">
        <v>0.5</v>
      </c>
      <c r="U1329" s="1">
        <f t="shared" si="123"/>
        <v>10412.5</v>
      </c>
      <c r="V1329" s="1">
        <f t="shared" si="124"/>
        <v>10412.5</v>
      </c>
      <c r="W1329" s="4">
        <f t="shared" si="125"/>
        <v>0.5</v>
      </c>
      <c r="X1329" s="1" t="s">
        <v>147</v>
      </c>
      <c r="Y1329" s="1" t="s">
        <v>72</v>
      </c>
      <c r="Z1329" s="1" t="s">
        <v>41</v>
      </c>
      <c r="AA1329" s="2">
        <v>46058</v>
      </c>
      <c r="AB1329" s="1">
        <v>3</v>
      </c>
      <c r="AC1329" s="1" t="s">
        <v>42</v>
      </c>
    </row>
    <row r="1330" spans="1:29">
      <c r="A1330" s="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c r="P1330" s="1">
        <f t="shared" si="120"/>
        <v>170100</v>
      </c>
      <c r="Q1330" s="1">
        <v>0</v>
      </c>
      <c r="R1330" s="1">
        <f t="shared" si="121"/>
        <v>0</v>
      </c>
      <c r="S1330" s="1">
        <f t="shared" si="122"/>
        <v>170100</v>
      </c>
      <c r="T1330" s="1">
        <v>0.57999999999999996</v>
      </c>
      <c r="U1330" s="1">
        <f t="shared" si="123"/>
        <v>98658</v>
      </c>
      <c r="V1330" s="1">
        <f t="shared" si="124"/>
        <v>71442</v>
      </c>
      <c r="W1330" s="4">
        <f t="shared" si="125"/>
        <v>0.42</v>
      </c>
      <c r="X1330" s="1" t="s">
        <v>65</v>
      </c>
      <c r="Y1330" s="1" t="s">
        <v>40</v>
      </c>
      <c r="Z1330" s="1" t="s">
        <v>22</v>
      </c>
      <c r="AA1330" s="1"/>
      <c r="AB1330" s="1"/>
      <c r="AC1330" s="1" t="s">
        <v>93</v>
      </c>
    </row>
    <row r="1331" spans="1:29">
      <c r="A1331" s="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c r="P1331" s="1">
        <f t="shared" si="120"/>
        <v>9240</v>
      </c>
      <c r="Q1331" s="1">
        <v>0</v>
      </c>
      <c r="R1331" s="1">
        <f t="shared" si="121"/>
        <v>0</v>
      </c>
      <c r="S1331" s="1">
        <f t="shared" si="122"/>
        <v>9240</v>
      </c>
      <c r="T1331" s="1">
        <v>0.48</v>
      </c>
      <c r="U1331" s="1">
        <f t="shared" si="123"/>
        <v>4435.2</v>
      </c>
      <c r="V1331" s="1">
        <f t="shared" si="124"/>
        <v>4804.8</v>
      </c>
      <c r="W1331" s="4">
        <f t="shared" si="125"/>
        <v>0.52</v>
      </c>
      <c r="X1331" s="1" t="s">
        <v>39</v>
      </c>
      <c r="Y1331" s="1" t="s">
        <v>57</v>
      </c>
      <c r="Z1331" s="1" t="s">
        <v>120</v>
      </c>
      <c r="AA1331" s="1"/>
      <c r="AB1331" s="1"/>
      <c r="AC1331" s="1" t="s">
        <v>42</v>
      </c>
    </row>
    <row r="1332" spans="1:29">
      <c r="A1332" s="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c r="P1332" s="1">
        <f t="shared" si="120"/>
        <v>3850</v>
      </c>
      <c r="Q1332" s="1">
        <v>25</v>
      </c>
      <c r="R1332" s="1">
        <f t="shared" si="121"/>
        <v>962.5</v>
      </c>
      <c r="S1332" s="1">
        <f t="shared" si="122"/>
        <v>2887.5</v>
      </c>
      <c r="T1332" s="1">
        <v>0.62</v>
      </c>
      <c r="U1332" s="1">
        <f t="shared" si="123"/>
        <v>1790.25</v>
      </c>
      <c r="V1332" s="1">
        <f t="shared" si="124"/>
        <v>1097.25</v>
      </c>
      <c r="W1332" s="4">
        <f t="shared" si="125"/>
        <v>0.38</v>
      </c>
      <c r="X1332" s="1" t="s">
        <v>65</v>
      </c>
      <c r="Y1332" s="1" t="s">
        <v>81</v>
      </c>
      <c r="Z1332" s="1" t="s">
        <v>41</v>
      </c>
      <c r="AA1332" s="2">
        <v>46057</v>
      </c>
      <c r="AB1332" s="1">
        <v>3</v>
      </c>
      <c r="AC1332" s="1" t="s">
        <v>42</v>
      </c>
    </row>
    <row r="1333" spans="1:29">
      <c r="A1333" s="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c r="P1333" s="1">
        <f t="shared" si="120"/>
        <v>5280</v>
      </c>
      <c r="Q1333" s="1">
        <v>0</v>
      </c>
      <c r="R1333" s="1">
        <f t="shared" si="121"/>
        <v>0</v>
      </c>
      <c r="S1333" s="1">
        <f t="shared" si="122"/>
        <v>5280</v>
      </c>
      <c r="T1333" s="1">
        <v>0.45</v>
      </c>
      <c r="U1333" s="1">
        <f t="shared" si="123"/>
        <v>2376</v>
      </c>
      <c r="V1333" s="1">
        <f t="shared" si="124"/>
        <v>2904</v>
      </c>
      <c r="W1333" s="4">
        <f t="shared" si="125"/>
        <v>0.55000000000000004</v>
      </c>
      <c r="X1333" s="1" t="s">
        <v>39</v>
      </c>
      <c r="Y1333" s="1" t="s">
        <v>72</v>
      </c>
      <c r="Z1333" s="1" t="s">
        <v>120</v>
      </c>
      <c r="AA1333" s="1"/>
      <c r="AB1333" s="1"/>
      <c r="AC1333" s="1" t="s">
        <v>42</v>
      </c>
    </row>
    <row r="1334" spans="1:29">
      <c r="A1334" s="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c r="P1334" s="1">
        <f t="shared" si="120"/>
        <v>5560</v>
      </c>
      <c r="Q1334" s="1">
        <v>5</v>
      </c>
      <c r="R1334" s="1">
        <f t="shared" si="121"/>
        <v>278</v>
      </c>
      <c r="S1334" s="1">
        <f t="shared" si="122"/>
        <v>5282</v>
      </c>
      <c r="T1334" s="1">
        <v>0.47</v>
      </c>
      <c r="U1334" s="1">
        <f t="shared" si="123"/>
        <v>2482.54</v>
      </c>
      <c r="V1334" s="1">
        <f t="shared" si="124"/>
        <v>2799.46</v>
      </c>
      <c r="W1334" s="4">
        <f t="shared" si="125"/>
        <v>0.53</v>
      </c>
      <c r="X1334" s="1" t="s">
        <v>50</v>
      </c>
      <c r="Y1334" s="1" t="s">
        <v>72</v>
      </c>
      <c r="Z1334" s="1" t="s">
        <v>51</v>
      </c>
      <c r="AA1334" s="2">
        <v>46060</v>
      </c>
      <c r="AB1334" s="1"/>
      <c r="AC1334" s="1" t="s">
        <v>42</v>
      </c>
    </row>
    <row r="1335" spans="1:29">
      <c r="A1335" s="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c r="P1335" s="1">
        <f t="shared" si="120"/>
        <v>13260</v>
      </c>
      <c r="Q1335" s="1">
        <v>25</v>
      </c>
      <c r="R1335" s="1">
        <f t="shared" si="121"/>
        <v>3315</v>
      </c>
      <c r="S1335" s="1">
        <f t="shared" si="122"/>
        <v>9945</v>
      </c>
      <c r="T1335" s="1">
        <v>0.48</v>
      </c>
      <c r="U1335" s="1">
        <f t="shared" si="123"/>
        <v>4773.5999999999995</v>
      </c>
      <c r="V1335" s="1">
        <f t="shared" si="124"/>
        <v>5171.4000000000005</v>
      </c>
      <c r="W1335" s="4">
        <f t="shared" si="125"/>
        <v>0.52</v>
      </c>
      <c r="X1335" s="1" t="s">
        <v>65</v>
      </c>
      <c r="Y1335" s="1" t="s">
        <v>57</v>
      </c>
      <c r="Z1335" s="1" t="s">
        <v>66</v>
      </c>
      <c r="AA1335" s="1"/>
      <c r="AB1335" s="1"/>
      <c r="AC1335" s="1" t="s">
        <v>42</v>
      </c>
    </row>
    <row r="1336" spans="1:29">
      <c r="A1336" s="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c r="P1336" s="1">
        <f t="shared" si="120"/>
        <v>51200</v>
      </c>
      <c r="Q1336" s="1">
        <v>30</v>
      </c>
      <c r="R1336" s="1">
        <f t="shared" si="121"/>
        <v>15360</v>
      </c>
      <c r="S1336" s="1">
        <f t="shared" si="122"/>
        <v>35840</v>
      </c>
      <c r="T1336" s="1">
        <v>0.52</v>
      </c>
      <c r="U1336" s="1">
        <f t="shared" si="123"/>
        <v>18636.8</v>
      </c>
      <c r="V1336" s="1">
        <f t="shared" si="124"/>
        <v>17203.2</v>
      </c>
      <c r="W1336" s="4">
        <f t="shared" si="125"/>
        <v>0.48000000000000004</v>
      </c>
      <c r="X1336" s="1" t="s">
        <v>50</v>
      </c>
      <c r="Y1336" s="1" t="s">
        <v>81</v>
      </c>
      <c r="Z1336" s="1" t="s">
        <v>66</v>
      </c>
      <c r="AA1336" s="1"/>
      <c r="AB1336" s="1"/>
      <c r="AC1336" s="1" t="s">
        <v>42</v>
      </c>
    </row>
    <row r="1337" spans="1:29">
      <c r="A1337" s="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c r="P1337" s="1">
        <f t="shared" si="120"/>
        <v>950</v>
      </c>
      <c r="Q1337" s="1">
        <v>10</v>
      </c>
      <c r="R1337" s="1">
        <f t="shared" si="121"/>
        <v>95</v>
      </c>
      <c r="S1337" s="1">
        <f t="shared" si="122"/>
        <v>855</v>
      </c>
      <c r="T1337" s="1">
        <v>0.35</v>
      </c>
      <c r="U1337" s="1">
        <f t="shared" si="123"/>
        <v>299.25</v>
      </c>
      <c r="V1337" s="1">
        <f t="shared" si="124"/>
        <v>555.75</v>
      </c>
      <c r="W1337" s="4">
        <f t="shared" si="125"/>
        <v>0.65</v>
      </c>
      <c r="X1337" s="1" t="s">
        <v>65</v>
      </c>
      <c r="Y1337" s="1" t="s">
        <v>81</v>
      </c>
      <c r="Z1337" s="1" t="s">
        <v>120</v>
      </c>
      <c r="AA1337" s="1"/>
      <c r="AB1337" s="1"/>
      <c r="AC1337" s="1" t="s">
        <v>42</v>
      </c>
    </row>
    <row r="1338" spans="1:29">
      <c r="A1338" s="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c r="P1338" s="1">
        <f t="shared" si="120"/>
        <v>2840</v>
      </c>
      <c r="Q1338" s="1">
        <v>5</v>
      </c>
      <c r="R1338" s="1">
        <f t="shared" si="121"/>
        <v>142</v>
      </c>
      <c r="S1338" s="1">
        <f t="shared" si="122"/>
        <v>2698</v>
      </c>
      <c r="T1338" s="1">
        <v>0.62</v>
      </c>
      <c r="U1338" s="1">
        <f t="shared" si="123"/>
        <v>1672.76</v>
      </c>
      <c r="V1338" s="1">
        <f t="shared" si="124"/>
        <v>1025.24</v>
      </c>
      <c r="W1338" s="4">
        <f t="shared" si="125"/>
        <v>0.38</v>
      </c>
      <c r="X1338" s="1" t="s">
        <v>65</v>
      </c>
      <c r="Y1338" s="1" t="s">
        <v>57</v>
      </c>
      <c r="Z1338" s="1" t="s">
        <v>41</v>
      </c>
      <c r="AA1338" s="2">
        <v>46057</v>
      </c>
      <c r="AB1338" s="1">
        <v>4</v>
      </c>
      <c r="AC1338" s="1" t="s">
        <v>42</v>
      </c>
    </row>
    <row r="1339" spans="1:29">
      <c r="A1339" s="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c r="P1339" s="1">
        <f t="shared" si="120"/>
        <v>81080</v>
      </c>
      <c r="Q1339" s="1">
        <v>25</v>
      </c>
      <c r="R1339" s="1">
        <f t="shared" si="121"/>
        <v>20270</v>
      </c>
      <c r="S1339" s="1">
        <f t="shared" si="122"/>
        <v>60810</v>
      </c>
      <c r="T1339" s="1">
        <v>0.57999999999999996</v>
      </c>
      <c r="U1339" s="1">
        <f t="shared" si="123"/>
        <v>35269.799999999996</v>
      </c>
      <c r="V1339" s="1">
        <f t="shared" si="124"/>
        <v>25540.200000000004</v>
      </c>
      <c r="W1339" s="4">
        <f t="shared" si="125"/>
        <v>0.4200000000000001</v>
      </c>
      <c r="X1339" s="1" t="s">
        <v>56</v>
      </c>
      <c r="Y1339" s="1" t="s">
        <v>72</v>
      </c>
      <c r="Z1339" s="1" t="s">
        <v>66</v>
      </c>
      <c r="AA1339" s="1"/>
      <c r="AB1339" s="1"/>
      <c r="AC1339" s="1" t="s">
        <v>42</v>
      </c>
    </row>
    <row r="1340" spans="1:29">
      <c r="A1340" s="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c r="P1340" s="1">
        <f t="shared" si="120"/>
        <v>1760</v>
      </c>
      <c r="Q1340" s="1">
        <v>10</v>
      </c>
      <c r="R1340" s="1">
        <f t="shared" si="121"/>
        <v>176</v>
      </c>
      <c r="S1340" s="1">
        <f t="shared" si="122"/>
        <v>1584</v>
      </c>
      <c r="T1340" s="1">
        <v>0.35</v>
      </c>
      <c r="U1340" s="1">
        <f t="shared" si="123"/>
        <v>554.4</v>
      </c>
      <c r="V1340" s="1">
        <f t="shared" si="124"/>
        <v>1029.5999999999999</v>
      </c>
      <c r="W1340" s="4">
        <f t="shared" si="125"/>
        <v>0.64999999999999991</v>
      </c>
      <c r="X1340" s="1" t="s">
        <v>104</v>
      </c>
      <c r="Y1340" s="1" t="s">
        <v>57</v>
      </c>
      <c r="Z1340" s="1" t="s">
        <v>41</v>
      </c>
      <c r="AA1340" s="2">
        <v>46057</v>
      </c>
      <c r="AB1340" s="1">
        <v>5</v>
      </c>
      <c r="AC1340" s="1" t="s">
        <v>42</v>
      </c>
    </row>
    <row r="1341" spans="1:29">
      <c r="A1341" s="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c r="P1341" s="1">
        <f t="shared" si="120"/>
        <v>5850</v>
      </c>
      <c r="Q1341" s="1">
        <v>15</v>
      </c>
      <c r="R1341" s="1">
        <f t="shared" si="121"/>
        <v>877.5</v>
      </c>
      <c r="S1341" s="1">
        <f t="shared" si="122"/>
        <v>4972.5</v>
      </c>
      <c r="T1341" s="1">
        <v>0.5</v>
      </c>
      <c r="U1341" s="1">
        <f t="shared" si="123"/>
        <v>2486.25</v>
      </c>
      <c r="V1341" s="1">
        <f t="shared" si="124"/>
        <v>2486.25</v>
      </c>
      <c r="W1341" s="4">
        <f t="shared" si="125"/>
        <v>0.5</v>
      </c>
      <c r="X1341" s="1" t="s">
        <v>65</v>
      </c>
      <c r="Y1341" s="1" t="s">
        <v>72</v>
      </c>
      <c r="Z1341" s="1" t="s">
        <v>41</v>
      </c>
      <c r="AA1341" s="2">
        <v>46058</v>
      </c>
      <c r="AB1341" s="1">
        <v>3</v>
      </c>
      <c r="AC1341" s="1" t="s">
        <v>42</v>
      </c>
    </row>
    <row r="1342" spans="1:29">
      <c r="A1342" s="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c r="P1342" s="1">
        <f t="shared" si="120"/>
        <v>5500</v>
      </c>
      <c r="Q1342" s="1">
        <v>0</v>
      </c>
      <c r="R1342" s="1">
        <f t="shared" si="121"/>
        <v>0</v>
      </c>
      <c r="S1342" s="1">
        <f t="shared" si="122"/>
        <v>5500</v>
      </c>
      <c r="T1342" s="1">
        <v>0.48</v>
      </c>
      <c r="U1342" s="1">
        <f t="shared" si="123"/>
        <v>2640</v>
      </c>
      <c r="V1342" s="1">
        <f t="shared" si="124"/>
        <v>2860</v>
      </c>
      <c r="W1342" s="4">
        <f t="shared" si="125"/>
        <v>0.52</v>
      </c>
      <c r="X1342" s="1" t="s">
        <v>65</v>
      </c>
      <c r="Y1342" s="1" t="s">
        <v>57</v>
      </c>
      <c r="Z1342" s="1" t="s">
        <v>41</v>
      </c>
      <c r="AA1342" s="2">
        <v>46061</v>
      </c>
      <c r="AB1342" s="1">
        <v>4</v>
      </c>
      <c r="AC1342" s="1" t="s">
        <v>42</v>
      </c>
    </row>
    <row r="1343" spans="1:29">
      <c r="A1343" s="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c r="P1343" s="1">
        <f t="shared" si="120"/>
        <v>8480</v>
      </c>
      <c r="Q1343" s="1">
        <v>0</v>
      </c>
      <c r="R1343" s="1">
        <f t="shared" si="121"/>
        <v>0</v>
      </c>
      <c r="S1343" s="1">
        <f t="shared" si="122"/>
        <v>8480</v>
      </c>
      <c r="T1343" s="1">
        <v>0.52</v>
      </c>
      <c r="U1343" s="1">
        <f t="shared" si="123"/>
        <v>4409.6000000000004</v>
      </c>
      <c r="V1343" s="1">
        <f t="shared" si="124"/>
        <v>4070.3999999999996</v>
      </c>
      <c r="W1343" s="4">
        <f t="shared" si="125"/>
        <v>0.48</v>
      </c>
      <c r="X1343" s="1" t="s">
        <v>50</v>
      </c>
      <c r="Y1343" s="1" t="s">
        <v>40</v>
      </c>
      <c r="Z1343" s="1" t="s">
        <v>41</v>
      </c>
      <c r="AA1343" s="2">
        <v>46058</v>
      </c>
      <c r="AB1343" s="1">
        <v>3</v>
      </c>
      <c r="AC1343" s="1" t="s">
        <v>42</v>
      </c>
    </row>
    <row r="1344" spans="1:29">
      <c r="A1344" s="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c r="P1344" s="1">
        <f t="shared" si="120"/>
        <v>1520</v>
      </c>
      <c r="Q1344" s="1">
        <v>10</v>
      </c>
      <c r="R1344" s="1">
        <f t="shared" si="121"/>
        <v>152</v>
      </c>
      <c r="S1344" s="1">
        <f t="shared" si="122"/>
        <v>1368</v>
      </c>
      <c r="T1344" s="1">
        <v>0.62</v>
      </c>
      <c r="U1344" s="1">
        <f t="shared" si="123"/>
        <v>848.16</v>
      </c>
      <c r="V1344" s="1">
        <f t="shared" si="124"/>
        <v>519.84</v>
      </c>
      <c r="W1344" s="4">
        <f t="shared" si="125"/>
        <v>0.38</v>
      </c>
      <c r="X1344" s="1" t="s">
        <v>39</v>
      </c>
      <c r="Y1344" s="1" t="s">
        <v>81</v>
      </c>
      <c r="Z1344" s="1" t="s">
        <v>41</v>
      </c>
      <c r="AA1344" s="2">
        <v>46057</v>
      </c>
      <c r="AB1344" s="1">
        <v>3</v>
      </c>
      <c r="AC1344" s="1" t="s">
        <v>42</v>
      </c>
    </row>
    <row r="1345" spans="1:29">
      <c r="A1345" s="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c r="P1345" s="1">
        <f t="shared" si="120"/>
        <v>7200</v>
      </c>
      <c r="Q1345" s="1">
        <v>0</v>
      </c>
      <c r="R1345" s="1">
        <f t="shared" si="121"/>
        <v>0</v>
      </c>
      <c r="S1345" s="1">
        <f t="shared" si="122"/>
        <v>7200</v>
      </c>
      <c r="T1345" s="1">
        <v>0.45</v>
      </c>
      <c r="U1345" s="1">
        <f t="shared" si="123"/>
        <v>3240</v>
      </c>
      <c r="V1345" s="1">
        <f t="shared" si="124"/>
        <v>3960</v>
      </c>
      <c r="W1345" s="4">
        <f t="shared" si="125"/>
        <v>0.55000000000000004</v>
      </c>
      <c r="X1345" s="1" t="s">
        <v>147</v>
      </c>
      <c r="Y1345" s="1" t="s">
        <v>72</v>
      </c>
      <c r="Z1345" s="1" t="s">
        <v>66</v>
      </c>
      <c r="AA1345" s="1"/>
      <c r="AB1345" s="1"/>
      <c r="AC1345" s="1" t="s">
        <v>42</v>
      </c>
    </row>
    <row r="1346" spans="1:29">
      <c r="A1346" s="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c r="P1346" s="1">
        <f t="shared" si="120"/>
        <v>4800</v>
      </c>
      <c r="Q1346" s="1">
        <v>10</v>
      </c>
      <c r="R1346" s="1">
        <f t="shared" si="121"/>
        <v>480</v>
      </c>
      <c r="S1346" s="1">
        <f t="shared" si="122"/>
        <v>4320</v>
      </c>
      <c r="T1346" s="1">
        <v>0.62</v>
      </c>
      <c r="U1346" s="1">
        <f t="shared" si="123"/>
        <v>2678.4</v>
      </c>
      <c r="V1346" s="1">
        <f t="shared" si="124"/>
        <v>1641.6</v>
      </c>
      <c r="W1346" s="4">
        <f t="shared" si="125"/>
        <v>0.38</v>
      </c>
      <c r="X1346" s="1" t="s">
        <v>147</v>
      </c>
      <c r="Y1346" s="1" t="s">
        <v>72</v>
      </c>
      <c r="Z1346" s="1" t="s">
        <v>41</v>
      </c>
      <c r="AA1346" s="2">
        <v>46064</v>
      </c>
      <c r="AB1346" s="1">
        <v>4</v>
      </c>
      <c r="AC1346" s="1" t="s">
        <v>42</v>
      </c>
    </row>
    <row r="1347" spans="1:29">
      <c r="A1347" s="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c r="P1347" s="1">
        <f t="shared" ref="P1347:P1410" si="126">PRODUCT(N1347,O1347)</f>
        <v>9800</v>
      </c>
      <c r="Q1347" s="1">
        <v>10</v>
      </c>
      <c r="R1347" s="1">
        <f t="shared" ref="R1347:R1410" si="127">P1347*(Q1347/100)</f>
        <v>980</v>
      </c>
      <c r="S1347" s="1">
        <f t="shared" ref="S1347:S1410" si="128">P1347-R1347</f>
        <v>8820</v>
      </c>
      <c r="T1347" s="1">
        <v>0.5</v>
      </c>
      <c r="U1347" s="1">
        <f t="shared" ref="U1347:U1410" si="129">S1347*T1347</f>
        <v>4410</v>
      </c>
      <c r="V1347" s="1">
        <f t="shared" ref="V1347:V1410" si="130">S1347-U1347</f>
        <v>4410</v>
      </c>
      <c r="W1347" s="4">
        <f t="shared" ref="W1347:W1410" si="131">(V1347/S1347)</f>
        <v>0.5</v>
      </c>
      <c r="X1347" s="1" t="s">
        <v>104</v>
      </c>
      <c r="Y1347" s="1" t="s">
        <v>40</v>
      </c>
      <c r="Z1347" s="1" t="s">
        <v>51</v>
      </c>
      <c r="AA1347" s="2">
        <v>46059</v>
      </c>
      <c r="AB1347" s="1"/>
      <c r="AC1347" s="1" t="s">
        <v>42</v>
      </c>
    </row>
    <row r="1348" spans="1:29">
      <c r="A1348" s="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c r="P1348" s="1">
        <f t="shared" si="126"/>
        <v>1400</v>
      </c>
      <c r="Q1348" s="1">
        <v>0</v>
      </c>
      <c r="R1348" s="1">
        <f t="shared" si="127"/>
        <v>0</v>
      </c>
      <c r="S1348" s="1">
        <f t="shared" si="128"/>
        <v>1400</v>
      </c>
      <c r="T1348" s="1">
        <v>0.35</v>
      </c>
      <c r="U1348" s="1">
        <f t="shared" si="129"/>
        <v>489.99999999999994</v>
      </c>
      <c r="V1348" s="1">
        <f t="shared" si="130"/>
        <v>910</v>
      </c>
      <c r="W1348" s="4">
        <f t="shared" si="131"/>
        <v>0.65</v>
      </c>
      <c r="X1348" s="1" t="s">
        <v>92</v>
      </c>
      <c r="Y1348" s="1" t="s">
        <v>57</v>
      </c>
      <c r="Z1348" s="1" t="s">
        <v>41</v>
      </c>
      <c r="AA1348" s="2">
        <v>46064</v>
      </c>
      <c r="AB1348" s="1">
        <v>3</v>
      </c>
      <c r="AC1348" s="1" t="s">
        <v>42</v>
      </c>
    </row>
    <row r="1349" spans="1:29">
      <c r="A1349" s="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c r="P1349" s="1">
        <f t="shared" si="126"/>
        <v>5050</v>
      </c>
      <c r="Q1349" s="1">
        <v>20</v>
      </c>
      <c r="R1349" s="1">
        <f t="shared" si="127"/>
        <v>1010</v>
      </c>
      <c r="S1349" s="1">
        <f t="shared" si="128"/>
        <v>4040</v>
      </c>
      <c r="T1349" s="1">
        <v>0.47</v>
      </c>
      <c r="U1349" s="1">
        <f t="shared" si="129"/>
        <v>1898.8</v>
      </c>
      <c r="V1349" s="1">
        <f t="shared" si="130"/>
        <v>2141.1999999999998</v>
      </c>
      <c r="W1349" s="4">
        <f t="shared" si="131"/>
        <v>0.52999999999999992</v>
      </c>
      <c r="X1349" s="1" t="s">
        <v>92</v>
      </c>
      <c r="Y1349" s="1" t="s">
        <v>57</v>
      </c>
      <c r="Z1349" s="1" t="s">
        <v>66</v>
      </c>
      <c r="AA1349" s="1"/>
      <c r="AB1349" s="1"/>
      <c r="AC1349" s="1" t="s">
        <v>42</v>
      </c>
    </row>
    <row r="1350" spans="1:29">
      <c r="A1350" s="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c r="P1350" s="1">
        <f t="shared" si="126"/>
        <v>7150</v>
      </c>
      <c r="Q1350" s="1">
        <v>20</v>
      </c>
      <c r="R1350" s="1">
        <f t="shared" si="127"/>
        <v>1430</v>
      </c>
      <c r="S1350" s="1">
        <f t="shared" si="128"/>
        <v>5720</v>
      </c>
      <c r="T1350" s="1">
        <v>0.47</v>
      </c>
      <c r="U1350" s="1">
        <f t="shared" si="129"/>
        <v>2688.3999999999996</v>
      </c>
      <c r="V1350" s="1">
        <f t="shared" si="130"/>
        <v>3031.6000000000004</v>
      </c>
      <c r="W1350" s="4">
        <f t="shared" si="131"/>
        <v>0.53</v>
      </c>
      <c r="X1350" s="1" t="s">
        <v>50</v>
      </c>
      <c r="Y1350" s="1" t="s">
        <v>40</v>
      </c>
      <c r="Z1350" s="1" t="s">
        <v>51</v>
      </c>
      <c r="AA1350" s="2">
        <v>46063</v>
      </c>
      <c r="AB1350" s="1"/>
      <c r="AC1350" s="1" t="s">
        <v>42</v>
      </c>
    </row>
    <row r="1351" spans="1:29">
      <c r="A1351" s="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c r="P1351" s="1">
        <f t="shared" si="126"/>
        <v>7650</v>
      </c>
      <c r="Q1351" s="1">
        <v>20</v>
      </c>
      <c r="R1351" s="1">
        <f t="shared" si="127"/>
        <v>1530</v>
      </c>
      <c r="S1351" s="1">
        <f t="shared" si="128"/>
        <v>6120</v>
      </c>
      <c r="T1351" s="1">
        <v>0.47</v>
      </c>
      <c r="U1351" s="1">
        <f t="shared" si="129"/>
        <v>2876.3999999999996</v>
      </c>
      <c r="V1351" s="1">
        <f t="shared" si="130"/>
        <v>3243.6000000000004</v>
      </c>
      <c r="W1351" s="4">
        <f t="shared" si="131"/>
        <v>0.53</v>
      </c>
      <c r="X1351" s="1" t="s">
        <v>56</v>
      </c>
      <c r="Y1351" s="1" t="s">
        <v>57</v>
      </c>
      <c r="Z1351" s="1" t="s">
        <v>51</v>
      </c>
      <c r="AA1351" s="2">
        <v>46059</v>
      </c>
      <c r="AB1351" s="1"/>
      <c r="AC1351" s="1" t="s">
        <v>42</v>
      </c>
    </row>
    <row r="1352" spans="1:29">
      <c r="A1352" s="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c r="P1352" s="1">
        <f t="shared" si="126"/>
        <v>30800</v>
      </c>
      <c r="Q1352" s="1">
        <v>0</v>
      </c>
      <c r="R1352" s="1">
        <f t="shared" si="127"/>
        <v>0</v>
      </c>
      <c r="S1352" s="1">
        <f t="shared" si="128"/>
        <v>30800</v>
      </c>
      <c r="T1352" s="1">
        <v>0.47</v>
      </c>
      <c r="U1352" s="1">
        <f t="shared" si="129"/>
        <v>14476</v>
      </c>
      <c r="V1352" s="1">
        <f t="shared" si="130"/>
        <v>16324</v>
      </c>
      <c r="W1352" s="4">
        <f t="shared" si="131"/>
        <v>0.53</v>
      </c>
      <c r="X1352" s="1" t="s">
        <v>50</v>
      </c>
      <c r="Y1352" s="1" t="s">
        <v>81</v>
      </c>
      <c r="Z1352" s="1" t="s">
        <v>66</v>
      </c>
      <c r="AA1352" s="1"/>
      <c r="AB1352" s="1"/>
      <c r="AC1352" s="1" t="s">
        <v>42</v>
      </c>
    </row>
    <row r="1353" spans="1:29">
      <c r="A1353" s="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c r="P1353" s="1">
        <f t="shared" si="126"/>
        <v>4220</v>
      </c>
      <c r="Q1353" s="1">
        <v>25</v>
      </c>
      <c r="R1353" s="1">
        <f t="shared" si="127"/>
        <v>1055</v>
      </c>
      <c r="S1353" s="1">
        <f t="shared" si="128"/>
        <v>3165</v>
      </c>
      <c r="T1353" s="1">
        <v>0.5</v>
      </c>
      <c r="U1353" s="1">
        <f t="shared" si="129"/>
        <v>1582.5</v>
      </c>
      <c r="V1353" s="1">
        <f t="shared" si="130"/>
        <v>1582.5</v>
      </c>
      <c r="W1353" s="4">
        <f t="shared" si="131"/>
        <v>0.5</v>
      </c>
      <c r="X1353" s="1" t="s">
        <v>56</v>
      </c>
      <c r="Y1353" s="1" t="s">
        <v>40</v>
      </c>
      <c r="Z1353" s="1" t="s">
        <v>41</v>
      </c>
      <c r="AA1353" s="2">
        <v>46062</v>
      </c>
      <c r="AB1353" s="1">
        <v>4</v>
      </c>
      <c r="AC1353" s="1" t="s">
        <v>42</v>
      </c>
    </row>
    <row r="1354" spans="1:29">
      <c r="A1354" s="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c r="P1354" s="1">
        <f t="shared" si="126"/>
        <v>320</v>
      </c>
      <c r="Q1354" s="1">
        <v>25</v>
      </c>
      <c r="R1354" s="1">
        <f t="shared" si="127"/>
        <v>80</v>
      </c>
      <c r="S1354" s="1">
        <f t="shared" si="128"/>
        <v>240</v>
      </c>
      <c r="T1354" s="1">
        <v>0.62</v>
      </c>
      <c r="U1354" s="1">
        <f t="shared" si="129"/>
        <v>148.80000000000001</v>
      </c>
      <c r="V1354" s="1">
        <f t="shared" si="130"/>
        <v>91.199999999999989</v>
      </c>
      <c r="W1354" s="4">
        <f t="shared" si="131"/>
        <v>0.37999999999999995</v>
      </c>
      <c r="X1354" s="1" t="s">
        <v>92</v>
      </c>
      <c r="Y1354" s="1" t="s">
        <v>40</v>
      </c>
      <c r="Z1354" s="1" t="s">
        <v>120</v>
      </c>
      <c r="AA1354" s="1"/>
      <c r="AB1354" s="1"/>
      <c r="AC1354" s="1" t="s">
        <v>42</v>
      </c>
    </row>
    <row r="1355" spans="1:29">
      <c r="A1355" s="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c r="P1355" s="1">
        <f t="shared" si="126"/>
        <v>7380</v>
      </c>
      <c r="Q1355" s="1">
        <v>0</v>
      </c>
      <c r="R1355" s="1">
        <f t="shared" si="127"/>
        <v>0</v>
      </c>
      <c r="S1355" s="1">
        <f t="shared" si="128"/>
        <v>7380</v>
      </c>
      <c r="T1355" s="1">
        <v>0.47</v>
      </c>
      <c r="U1355" s="1">
        <f t="shared" si="129"/>
        <v>3468.6</v>
      </c>
      <c r="V1355" s="1">
        <f t="shared" si="130"/>
        <v>3911.4</v>
      </c>
      <c r="W1355" s="4">
        <f t="shared" si="131"/>
        <v>0.53</v>
      </c>
      <c r="X1355" s="1" t="s">
        <v>92</v>
      </c>
      <c r="Y1355" s="1" t="s">
        <v>40</v>
      </c>
      <c r="Z1355" s="1" t="s">
        <v>41</v>
      </c>
      <c r="AA1355" s="2">
        <v>46061</v>
      </c>
      <c r="AB1355" s="1">
        <v>3</v>
      </c>
      <c r="AC1355" s="1" t="s">
        <v>42</v>
      </c>
    </row>
    <row r="1356" spans="1:29">
      <c r="A1356" s="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c r="P1356" s="1">
        <f t="shared" si="126"/>
        <v>3030</v>
      </c>
      <c r="Q1356" s="1">
        <v>20</v>
      </c>
      <c r="R1356" s="1">
        <f t="shared" si="127"/>
        <v>606</v>
      </c>
      <c r="S1356" s="1">
        <f t="shared" si="128"/>
        <v>2424</v>
      </c>
      <c r="T1356" s="1">
        <v>0.5</v>
      </c>
      <c r="U1356" s="1">
        <f t="shared" si="129"/>
        <v>1212</v>
      </c>
      <c r="V1356" s="1">
        <f t="shared" si="130"/>
        <v>1212</v>
      </c>
      <c r="W1356" s="4">
        <f t="shared" si="131"/>
        <v>0.5</v>
      </c>
      <c r="X1356" s="1" t="s">
        <v>147</v>
      </c>
      <c r="Y1356" s="1" t="s">
        <v>81</v>
      </c>
      <c r="Z1356" s="1" t="s">
        <v>120</v>
      </c>
      <c r="AA1356" s="1"/>
      <c r="AB1356" s="1"/>
      <c r="AC1356" s="1" t="s">
        <v>42</v>
      </c>
    </row>
    <row r="1357" spans="1:29">
      <c r="A1357" s="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c r="P1357" s="1">
        <f t="shared" si="126"/>
        <v>1240</v>
      </c>
      <c r="Q1357" s="1">
        <v>15</v>
      </c>
      <c r="R1357" s="1">
        <f t="shared" si="127"/>
        <v>186</v>
      </c>
      <c r="S1357" s="1">
        <f t="shared" si="128"/>
        <v>1054</v>
      </c>
      <c r="T1357" s="1">
        <v>0.45</v>
      </c>
      <c r="U1357" s="1">
        <f t="shared" si="129"/>
        <v>474.3</v>
      </c>
      <c r="V1357" s="1">
        <f t="shared" si="130"/>
        <v>579.70000000000005</v>
      </c>
      <c r="W1357" s="4">
        <f t="shared" si="131"/>
        <v>0.55000000000000004</v>
      </c>
      <c r="X1357" s="1" t="s">
        <v>92</v>
      </c>
      <c r="Y1357" s="1" t="s">
        <v>57</v>
      </c>
      <c r="Z1357" s="1" t="s">
        <v>41</v>
      </c>
      <c r="AA1357" s="2">
        <v>46067</v>
      </c>
      <c r="AB1357" s="1">
        <v>3</v>
      </c>
      <c r="AC1357" s="1" t="s">
        <v>42</v>
      </c>
    </row>
    <row r="1358" spans="1:29">
      <c r="A1358" s="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c r="P1358" s="1">
        <f t="shared" si="126"/>
        <v>450</v>
      </c>
      <c r="Q1358" s="1">
        <v>0</v>
      </c>
      <c r="R1358" s="1">
        <f t="shared" si="127"/>
        <v>0</v>
      </c>
      <c r="S1358" s="1">
        <f t="shared" si="128"/>
        <v>450</v>
      </c>
      <c r="T1358" s="1">
        <v>0.35</v>
      </c>
      <c r="U1358" s="1">
        <f t="shared" si="129"/>
        <v>157.5</v>
      </c>
      <c r="V1358" s="1">
        <f t="shared" si="130"/>
        <v>292.5</v>
      </c>
      <c r="W1358" s="4">
        <f t="shared" si="131"/>
        <v>0.65</v>
      </c>
      <c r="X1358" s="1" t="s">
        <v>56</v>
      </c>
      <c r="Y1358" s="1" t="s">
        <v>81</v>
      </c>
      <c r="Z1358" s="1" t="s">
        <v>41</v>
      </c>
      <c r="AA1358" s="2">
        <v>46066</v>
      </c>
      <c r="AB1358" s="1">
        <v>3</v>
      </c>
      <c r="AC1358" s="1" t="s">
        <v>42</v>
      </c>
    </row>
    <row r="1359" spans="1:29">
      <c r="A1359" s="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c r="P1359" s="1">
        <f t="shared" si="126"/>
        <v>15450</v>
      </c>
      <c r="Q1359" s="1">
        <v>10</v>
      </c>
      <c r="R1359" s="1">
        <f t="shared" si="127"/>
        <v>1545</v>
      </c>
      <c r="S1359" s="1">
        <f t="shared" si="128"/>
        <v>13905</v>
      </c>
      <c r="T1359" s="1">
        <v>0.5</v>
      </c>
      <c r="U1359" s="1">
        <f t="shared" si="129"/>
        <v>6952.5</v>
      </c>
      <c r="V1359" s="1">
        <f t="shared" si="130"/>
        <v>6952.5</v>
      </c>
      <c r="W1359" s="4">
        <f t="shared" si="131"/>
        <v>0.5</v>
      </c>
      <c r="X1359" s="1" t="s">
        <v>92</v>
      </c>
      <c r="Y1359" s="1" t="s">
        <v>57</v>
      </c>
      <c r="Z1359" s="1" t="s">
        <v>41</v>
      </c>
      <c r="AA1359" s="2">
        <v>46062</v>
      </c>
      <c r="AB1359" s="1">
        <v>5</v>
      </c>
      <c r="AC1359" s="1" t="s">
        <v>42</v>
      </c>
    </row>
    <row r="1360" spans="1:29">
      <c r="A1360" s="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c r="P1360" s="1">
        <f t="shared" si="126"/>
        <v>18360</v>
      </c>
      <c r="Q1360" s="1">
        <v>0</v>
      </c>
      <c r="R1360" s="1">
        <f t="shared" si="127"/>
        <v>0</v>
      </c>
      <c r="S1360" s="1">
        <f t="shared" si="128"/>
        <v>18360</v>
      </c>
      <c r="T1360" s="1">
        <v>0.47</v>
      </c>
      <c r="U1360" s="1">
        <f t="shared" si="129"/>
        <v>8629.1999999999989</v>
      </c>
      <c r="V1360" s="1">
        <f t="shared" si="130"/>
        <v>9730.8000000000011</v>
      </c>
      <c r="W1360" s="4">
        <f t="shared" si="131"/>
        <v>0.53</v>
      </c>
      <c r="X1360" s="1" t="s">
        <v>92</v>
      </c>
      <c r="Y1360" s="1" t="s">
        <v>72</v>
      </c>
      <c r="Z1360" s="1" t="s">
        <v>66</v>
      </c>
      <c r="AA1360" s="1"/>
      <c r="AB1360" s="1"/>
      <c r="AC1360" s="1" t="s">
        <v>42</v>
      </c>
    </row>
    <row r="1361" spans="1:29">
      <c r="A1361" s="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c r="P1361" s="1">
        <f t="shared" si="126"/>
        <v>421950</v>
      </c>
      <c r="Q1361" s="1">
        <v>0</v>
      </c>
      <c r="R1361" s="1">
        <f t="shared" si="127"/>
        <v>0</v>
      </c>
      <c r="S1361" s="1">
        <f t="shared" si="128"/>
        <v>421950</v>
      </c>
      <c r="T1361" s="1">
        <v>0.57999999999999996</v>
      </c>
      <c r="U1361" s="1">
        <f t="shared" si="129"/>
        <v>244730.99999999997</v>
      </c>
      <c r="V1361" s="1">
        <f t="shared" si="130"/>
        <v>177219.00000000003</v>
      </c>
      <c r="W1361" s="4">
        <f t="shared" si="131"/>
        <v>0.4200000000000001</v>
      </c>
      <c r="X1361" s="1" t="s">
        <v>104</v>
      </c>
      <c r="Y1361" s="1" t="s">
        <v>81</v>
      </c>
      <c r="Z1361" s="1" t="s">
        <v>41</v>
      </c>
      <c r="AA1361" s="2">
        <v>46061</v>
      </c>
      <c r="AB1361" s="1">
        <v>3</v>
      </c>
      <c r="AC1361" s="1" t="s">
        <v>42</v>
      </c>
    </row>
    <row r="1362" spans="1:29">
      <c r="A1362" s="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c r="P1362" s="1">
        <f t="shared" si="126"/>
        <v>580</v>
      </c>
      <c r="Q1362" s="1">
        <v>20</v>
      </c>
      <c r="R1362" s="1">
        <f t="shared" si="127"/>
        <v>116</v>
      </c>
      <c r="S1362" s="1">
        <f t="shared" si="128"/>
        <v>464</v>
      </c>
      <c r="T1362" s="1">
        <v>0.45</v>
      </c>
      <c r="U1362" s="1">
        <f t="shared" si="129"/>
        <v>208.8</v>
      </c>
      <c r="V1362" s="1">
        <f t="shared" si="130"/>
        <v>255.2</v>
      </c>
      <c r="W1362" s="4">
        <f t="shared" si="131"/>
        <v>0.54999999999999993</v>
      </c>
      <c r="X1362" s="1" t="s">
        <v>147</v>
      </c>
      <c r="Y1362" s="1" t="s">
        <v>72</v>
      </c>
      <c r="Z1362" s="1" t="s">
        <v>41</v>
      </c>
      <c r="AA1362" s="2">
        <v>46062</v>
      </c>
      <c r="AB1362" s="1">
        <v>4</v>
      </c>
      <c r="AC1362" s="1" t="s">
        <v>42</v>
      </c>
    </row>
    <row r="1363" spans="1:29">
      <c r="A1363" s="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c r="P1363" s="1">
        <f t="shared" si="126"/>
        <v>4550</v>
      </c>
      <c r="Q1363" s="1">
        <v>10</v>
      </c>
      <c r="R1363" s="1">
        <f t="shared" si="127"/>
        <v>455</v>
      </c>
      <c r="S1363" s="1">
        <f t="shared" si="128"/>
        <v>4095</v>
      </c>
      <c r="T1363" s="1">
        <v>0.52</v>
      </c>
      <c r="U1363" s="1">
        <f t="shared" si="129"/>
        <v>2129.4</v>
      </c>
      <c r="V1363" s="1">
        <f t="shared" si="130"/>
        <v>1965.6</v>
      </c>
      <c r="W1363" s="4">
        <f t="shared" si="131"/>
        <v>0.48</v>
      </c>
      <c r="X1363" s="1" t="s">
        <v>56</v>
      </c>
      <c r="Y1363" s="1" t="s">
        <v>81</v>
      </c>
      <c r="Z1363" s="1" t="s">
        <v>41</v>
      </c>
      <c r="AA1363" s="2">
        <v>46069</v>
      </c>
      <c r="AB1363" s="1">
        <v>5</v>
      </c>
      <c r="AC1363" s="1" t="s">
        <v>42</v>
      </c>
    </row>
    <row r="1364" spans="1:29">
      <c r="A1364" s="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c r="P1364" s="1">
        <f t="shared" si="126"/>
        <v>2070</v>
      </c>
      <c r="Q1364" s="1">
        <v>0</v>
      </c>
      <c r="R1364" s="1">
        <f t="shared" si="127"/>
        <v>0</v>
      </c>
      <c r="S1364" s="1">
        <f t="shared" si="128"/>
        <v>2070</v>
      </c>
      <c r="T1364" s="1">
        <v>0.62</v>
      </c>
      <c r="U1364" s="1">
        <f t="shared" si="129"/>
        <v>1283.4000000000001</v>
      </c>
      <c r="V1364" s="1">
        <f t="shared" si="130"/>
        <v>786.59999999999991</v>
      </c>
      <c r="W1364" s="4">
        <f t="shared" si="131"/>
        <v>0.37999999999999995</v>
      </c>
      <c r="X1364" s="1" t="s">
        <v>65</v>
      </c>
      <c r="Y1364" s="1" t="s">
        <v>81</v>
      </c>
      <c r="Z1364" s="1" t="s">
        <v>41</v>
      </c>
      <c r="AA1364" s="2">
        <v>46067</v>
      </c>
      <c r="AB1364" s="1">
        <v>3</v>
      </c>
      <c r="AC1364" s="1" t="s">
        <v>42</v>
      </c>
    </row>
    <row r="1365" spans="1:29">
      <c r="A1365" s="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c r="P1365" s="1">
        <f t="shared" si="126"/>
        <v>9450</v>
      </c>
      <c r="Q1365" s="1">
        <v>30</v>
      </c>
      <c r="R1365" s="1">
        <f t="shared" si="127"/>
        <v>2835</v>
      </c>
      <c r="S1365" s="1">
        <f t="shared" si="128"/>
        <v>6615</v>
      </c>
      <c r="T1365" s="1">
        <v>0.47</v>
      </c>
      <c r="U1365" s="1">
        <f t="shared" si="129"/>
        <v>3109.0499999999997</v>
      </c>
      <c r="V1365" s="1">
        <f t="shared" si="130"/>
        <v>3505.9500000000003</v>
      </c>
      <c r="W1365" s="4">
        <f t="shared" si="131"/>
        <v>0.53</v>
      </c>
      <c r="X1365" s="1" t="s">
        <v>56</v>
      </c>
      <c r="Y1365" s="1" t="s">
        <v>40</v>
      </c>
      <c r="Z1365" s="1" t="s">
        <v>41</v>
      </c>
      <c r="AA1365" s="2">
        <v>46065</v>
      </c>
      <c r="AB1365" s="1">
        <v>5</v>
      </c>
      <c r="AC1365" s="1" t="s">
        <v>42</v>
      </c>
    </row>
    <row r="1366" spans="1:29">
      <c r="A1366" s="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c r="P1366" s="1">
        <f t="shared" si="126"/>
        <v>9800</v>
      </c>
      <c r="Q1366" s="1">
        <v>20</v>
      </c>
      <c r="R1366" s="1">
        <f t="shared" si="127"/>
        <v>1960</v>
      </c>
      <c r="S1366" s="1">
        <f t="shared" si="128"/>
        <v>7840</v>
      </c>
      <c r="T1366" s="1">
        <v>0.5</v>
      </c>
      <c r="U1366" s="1">
        <f t="shared" si="129"/>
        <v>3920</v>
      </c>
      <c r="V1366" s="1">
        <f t="shared" si="130"/>
        <v>3920</v>
      </c>
      <c r="W1366" s="4">
        <f t="shared" si="131"/>
        <v>0.5</v>
      </c>
      <c r="X1366" s="1" t="s">
        <v>92</v>
      </c>
      <c r="Y1366" s="1" t="s">
        <v>81</v>
      </c>
      <c r="Z1366" s="1" t="s">
        <v>51</v>
      </c>
      <c r="AA1366" s="2">
        <v>46066</v>
      </c>
      <c r="AB1366" s="1"/>
      <c r="AC1366" s="1" t="s">
        <v>42</v>
      </c>
    </row>
    <row r="1367" spans="1:29">
      <c r="A1367" s="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c r="P1367" s="1">
        <f t="shared" si="126"/>
        <v>18680</v>
      </c>
      <c r="Q1367" s="1">
        <v>0</v>
      </c>
      <c r="R1367" s="1">
        <f t="shared" si="127"/>
        <v>0</v>
      </c>
      <c r="S1367" s="1">
        <f t="shared" si="128"/>
        <v>18680</v>
      </c>
      <c r="T1367" s="1">
        <v>0.5</v>
      </c>
      <c r="U1367" s="1">
        <f t="shared" si="129"/>
        <v>9340</v>
      </c>
      <c r="V1367" s="1">
        <f t="shared" si="130"/>
        <v>9340</v>
      </c>
      <c r="W1367" s="4">
        <f t="shared" si="131"/>
        <v>0.5</v>
      </c>
      <c r="X1367" s="1" t="s">
        <v>104</v>
      </c>
      <c r="Y1367" s="1" t="s">
        <v>81</v>
      </c>
      <c r="Z1367" s="1" t="s">
        <v>41</v>
      </c>
      <c r="AA1367" s="2">
        <v>46066</v>
      </c>
      <c r="AB1367" s="1">
        <v>3</v>
      </c>
      <c r="AC1367" s="1" t="s">
        <v>42</v>
      </c>
    </row>
    <row r="1368" spans="1:29">
      <c r="A1368" s="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c r="P1368" s="1">
        <f t="shared" si="126"/>
        <v>1600</v>
      </c>
      <c r="Q1368" s="1">
        <v>20</v>
      </c>
      <c r="R1368" s="1">
        <f t="shared" si="127"/>
        <v>320</v>
      </c>
      <c r="S1368" s="1">
        <f t="shared" si="128"/>
        <v>1280</v>
      </c>
      <c r="T1368" s="1">
        <v>0.62</v>
      </c>
      <c r="U1368" s="1">
        <f t="shared" si="129"/>
        <v>793.6</v>
      </c>
      <c r="V1368" s="1">
        <f t="shared" si="130"/>
        <v>486.4</v>
      </c>
      <c r="W1368" s="4">
        <f t="shared" si="131"/>
        <v>0.38</v>
      </c>
      <c r="X1368" s="1" t="s">
        <v>104</v>
      </c>
      <c r="Y1368" s="1" t="s">
        <v>40</v>
      </c>
      <c r="Z1368" s="1" t="s">
        <v>66</v>
      </c>
      <c r="AA1368" s="1"/>
      <c r="AB1368" s="1"/>
      <c r="AC1368" s="1" t="s">
        <v>42</v>
      </c>
    </row>
    <row r="1369" spans="1:29">
      <c r="A1369" s="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c r="P1369" s="1">
        <f t="shared" si="126"/>
        <v>3280</v>
      </c>
      <c r="Q1369" s="1">
        <v>20</v>
      </c>
      <c r="R1369" s="1">
        <f t="shared" si="127"/>
        <v>656</v>
      </c>
      <c r="S1369" s="1">
        <f t="shared" si="128"/>
        <v>2624</v>
      </c>
      <c r="T1369" s="1">
        <v>0.5</v>
      </c>
      <c r="U1369" s="1">
        <f t="shared" si="129"/>
        <v>1312</v>
      </c>
      <c r="V1369" s="1">
        <f t="shared" si="130"/>
        <v>1312</v>
      </c>
      <c r="W1369" s="4">
        <f t="shared" si="131"/>
        <v>0.5</v>
      </c>
      <c r="X1369" s="1" t="s">
        <v>104</v>
      </c>
      <c r="Y1369" s="1" t="s">
        <v>40</v>
      </c>
      <c r="Z1369" s="1" t="s">
        <v>41</v>
      </c>
      <c r="AA1369" s="2">
        <v>46065</v>
      </c>
      <c r="AB1369" s="1">
        <v>3</v>
      </c>
      <c r="AC1369" s="1" t="s">
        <v>42</v>
      </c>
    </row>
    <row r="1370" spans="1:29">
      <c r="A1370" s="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c r="P1370" s="1">
        <f t="shared" si="126"/>
        <v>15870</v>
      </c>
      <c r="Q1370" s="1">
        <v>0</v>
      </c>
      <c r="R1370" s="1">
        <f t="shared" si="127"/>
        <v>0</v>
      </c>
      <c r="S1370" s="1">
        <f t="shared" si="128"/>
        <v>15870</v>
      </c>
      <c r="T1370" s="1">
        <v>0.48</v>
      </c>
      <c r="U1370" s="1">
        <f t="shared" si="129"/>
        <v>7617.5999999999995</v>
      </c>
      <c r="V1370" s="1">
        <f t="shared" si="130"/>
        <v>8252.4000000000015</v>
      </c>
      <c r="W1370" s="4">
        <f t="shared" si="131"/>
        <v>0.52000000000000013</v>
      </c>
      <c r="X1370" s="1" t="s">
        <v>92</v>
      </c>
      <c r="Y1370" s="1" t="s">
        <v>72</v>
      </c>
      <c r="Z1370" s="1" t="s">
        <v>51</v>
      </c>
      <c r="AA1370" s="2">
        <v>46067</v>
      </c>
      <c r="AB1370" s="1"/>
      <c r="AC1370" s="1" t="s">
        <v>42</v>
      </c>
    </row>
    <row r="1371" spans="1:29">
      <c r="A1371" s="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c r="P1371" s="1">
        <f t="shared" si="126"/>
        <v>20400</v>
      </c>
      <c r="Q1371" s="1">
        <v>10</v>
      </c>
      <c r="R1371" s="1">
        <f t="shared" si="127"/>
        <v>2040</v>
      </c>
      <c r="S1371" s="1">
        <f t="shared" si="128"/>
        <v>18360</v>
      </c>
      <c r="T1371" s="1">
        <v>0.48</v>
      </c>
      <c r="U1371" s="1">
        <f t="shared" si="129"/>
        <v>8812.7999999999993</v>
      </c>
      <c r="V1371" s="1">
        <f t="shared" si="130"/>
        <v>9547.2000000000007</v>
      </c>
      <c r="W1371" s="4">
        <f t="shared" si="131"/>
        <v>0.52</v>
      </c>
      <c r="X1371" s="1" t="s">
        <v>50</v>
      </c>
      <c r="Y1371" s="1" t="s">
        <v>57</v>
      </c>
      <c r="Z1371" s="1" t="s">
        <v>120</v>
      </c>
      <c r="AA1371" s="1"/>
      <c r="AB1371" s="1"/>
      <c r="AC1371" s="1" t="s">
        <v>42</v>
      </c>
    </row>
    <row r="1372" spans="1:29">
      <c r="A1372" s="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c r="P1372" s="1">
        <f t="shared" si="126"/>
        <v>1660</v>
      </c>
      <c r="Q1372" s="1">
        <v>0</v>
      </c>
      <c r="R1372" s="1">
        <f t="shared" si="127"/>
        <v>0</v>
      </c>
      <c r="S1372" s="1">
        <f t="shared" si="128"/>
        <v>1660</v>
      </c>
      <c r="T1372" s="1">
        <v>0.48</v>
      </c>
      <c r="U1372" s="1">
        <f t="shared" si="129"/>
        <v>796.8</v>
      </c>
      <c r="V1372" s="1">
        <f t="shared" si="130"/>
        <v>863.2</v>
      </c>
      <c r="W1372" s="4">
        <f t="shared" si="131"/>
        <v>0.52</v>
      </c>
      <c r="X1372" s="1" t="s">
        <v>104</v>
      </c>
      <c r="Y1372" s="1" t="s">
        <v>81</v>
      </c>
      <c r="Z1372" s="1" t="s">
        <v>41</v>
      </c>
      <c r="AA1372" s="2">
        <v>46066</v>
      </c>
      <c r="AB1372" s="1">
        <v>5</v>
      </c>
      <c r="AC1372" s="1" t="s">
        <v>42</v>
      </c>
    </row>
    <row r="1373" spans="1:29">
      <c r="A1373" s="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c r="P1373" s="1">
        <f t="shared" si="126"/>
        <v>3100</v>
      </c>
      <c r="Q1373" s="1">
        <v>15</v>
      </c>
      <c r="R1373" s="1">
        <f t="shared" si="127"/>
        <v>465</v>
      </c>
      <c r="S1373" s="1">
        <f t="shared" si="128"/>
        <v>2635</v>
      </c>
      <c r="T1373" s="1">
        <v>0.35</v>
      </c>
      <c r="U1373" s="1">
        <f t="shared" si="129"/>
        <v>922.24999999999989</v>
      </c>
      <c r="V1373" s="1">
        <f t="shared" si="130"/>
        <v>1712.75</v>
      </c>
      <c r="W1373" s="4">
        <f t="shared" si="131"/>
        <v>0.65</v>
      </c>
      <c r="X1373" s="1" t="s">
        <v>39</v>
      </c>
      <c r="Y1373" s="1" t="s">
        <v>40</v>
      </c>
      <c r="Z1373" s="1" t="s">
        <v>120</v>
      </c>
      <c r="AA1373" s="1"/>
      <c r="AB1373" s="1"/>
      <c r="AC1373" s="1" t="s">
        <v>42</v>
      </c>
    </row>
    <row r="1374" spans="1:29">
      <c r="A1374" s="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c r="P1374" s="1">
        <f t="shared" si="126"/>
        <v>33080</v>
      </c>
      <c r="Q1374" s="1">
        <v>0</v>
      </c>
      <c r="R1374" s="1">
        <f t="shared" si="127"/>
        <v>0</v>
      </c>
      <c r="S1374" s="1">
        <f t="shared" si="128"/>
        <v>33080</v>
      </c>
      <c r="T1374" s="1">
        <v>0.52</v>
      </c>
      <c r="U1374" s="1">
        <f t="shared" si="129"/>
        <v>17201.600000000002</v>
      </c>
      <c r="V1374" s="1">
        <f t="shared" si="130"/>
        <v>15878.399999999998</v>
      </c>
      <c r="W1374" s="4">
        <f t="shared" si="131"/>
        <v>0.47999999999999993</v>
      </c>
      <c r="X1374" s="1" t="s">
        <v>39</v>
      </c>
      <c r="Y1374" s="1" t="s">
        <v>40</v>
      </c>
      <c r="Z1374" s="1" t="s">
        <v>41</v>
      </c>
      <c r="AA1374" s="2">
        <v>46071</v>
      </c>
      <c r="AB1374" s="1">
        <v>3</v>
      </c>
      <c r="AC1374" s="1" t="s">
        <v>42</v>
      </c>
    </row>
    <row r="1375" spans="1:29">
      <c r="A1375" s="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c r="P1375" s="1">
        <f t="shared" si="126"/>
        <v>1480</v>
      </c>
      <c r="Q1375" s="1">
        <v>10</v>
      </c>
      <c r="R1375" s="1">
        <f t="shared" si="127"/>
        <v>148</v>
      </c>
      <c r="S1375" s="1">
        <f t="shared" si="128"/>
        <v>1332</v>
      </c>
      <c r="T1375" s="1">
        <v>0.62</v>
      </c>
      <c r="U1375" s="1">
        <f t="shared" si="129"/>
        <v>825.84</v>
      </c>
      <c r="V1375" s="1">
        <f t="shared" si="130"/>
        <v>506.15999999999997</v>
      </c>
      <c r="W1375" s="4">
        <f t="shared" si="131"/>
        <v>0.37999999999999995</v>
      </c>
      <c r="X1375" s="1" t="s">
        <v>56</v>
      </c>
      <c r="Y1375" s="1" t="s">
        <v>57</v>
      </c>
      <c r="Z1375" s="1" t="s">
        <v>41</v>
      </c>
      <c r="AA1375" s="2">
        <v>46071</v>
      </c>
      <c r="AB1375" s="1">
        <v>5</v>
      </c>
      <c r="AC1375" s="1" t="s">
        <v>42</v>
      </c>
    </row>
    <row r="1376" spans="1:29">
      <c r="A1376" s="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c r="P1376" s="1">
        <f t="shared" si="126"/>
        <v>2360</v>
      </c>
      <c r="Q1376" s="1">
        <v>0</v>
      </c>
      <c r="R1376" s="1">
        <f t="shared" si="127"/>
        <v>0</v>
      </c>
      <c r="S1376" s="1">
        <f t="shared" si="128"/>
        <v>2360</v>
      </c>
      <c r="T1376" s="1">
        <v>0.48</v>
      </c>
      <c r="U1376" s="1">
        <f t="shared" si="129"/>
        <v>1132.8</v>
      </c>
      <c r="V1376" s="1">
        <f t="shared" si="130"/>
        <v>1227.2</v>
      </c>
      <c r="W1376" s="4">
        <f t="shared" si="131"/>
        <v>0.52</v>
      </c>
      <c r="X1376" s="1" t="s">
        <v>104</v>
      </c>
      <c r="Y1376" s="1" t="s">
        <v>81</v>
      </c>
      <c r="Z1376" s="1" t="s">
        <v>41</v>
      </c>
      <c r="AA1376" s="2">
        <v>46072</v>
      </c>
      <c r="AB1376" s="1">
        <v>3</v>
      </c>
      <c r="AC1376" s="1" t="s">
        <v>42</v>
      </c>
    </row>
    <row r="1377" spans="1:29">
      <c r="A1377" s="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c r="P1377" s="1">
        <f t="shared" si="126"/>
        <v>1120</v>
      </c>
      <c r="Q1377" s="1">
        <v>25</v>
      </c>
      <c r="R1377" s="1">
        <f t="shared" si="127"/>
        <v>280</v>
      </c>
      <c r="S1377" s="1">
        <f t="shared" si="128"/>
        <v>840</v>
      </c>
      <c r="T1377" s="1">
        <v>0.47</v>
      </c>
      <c r="U1377" s="1">
        <f t="shared" si="129"/>
        <v>394.79999999999995</v>
      </c>
      <c r="V1377" s="1">
        <f t="shared" si="130"/>
        <v>445.20000000000005</v>
      </c>
      <c r="W1377" s="4">
        <f t="shared" si="131"/>
        <v>0.53</v>
      </c>
      <c r="X1377" s="1" t="s">
        <v>39</v>
      </c>
      <c r="Y1377" s="1" t="s">
        <v>72</v>
      </c>
      <c r="Z1377" s="1" t="s">
        <v>41</v>
      </c>
      <c r="AA1377" s="2">
        <v>46070</v>
      </c>
      <c r="AB1377" s="1">
        <v>4</v>
      </c>
      <c r="AC1377" s="1" t="s">
        <v>42</v>
      </c>
    </row>
    <row r="1378" spans="1:29">
      <c r="A1378" s="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c r="P1378" s="1">
        <f t="shared" si="126"/>
        <v>44500</v>
      </c>
      <c r="Q1378" s="1">
        <v>10</v>
      </c>
      <c r="R1378" s="1">
        <f t="shared" si="127"/>
        <v>4450</v>
      </c>
      <c r="S1378" s="1">
        <f t="shared" si="128"/>
        <v>40050</v>
      </c>
      <c r="T1378" s="1">
        <v>0.57999999999999996</v>
      </c>
      <c r="U1378" s="1">
        <f t="shared" si="129"/>
        <v>23229</v>
      </c>
      <c r="V1378" s="1">
        <f t="shared" si="130"/>
        <v>16821</v>
      </c>
      <c r="W1378" s="4">
        <f t="shared" si="131"/>
        <v>0.42</v>
      </c>
      <c r="X1378" s="1" t="s">
        <v>39</v>
      </c>
      <c r="Y1378" s="1" t="s">
        <v>40</v>
      </c>
      <c r="Z1378" s="1" t="s">
        <v>41</v>
      </c>
      <c r="AA1378" s="2">
        <v>46071</v>
      </c>
      <c r="AB1378" s="1">
        <v>5</v>
      </c>
      <c r="AC1378" s="1" t="s">
        <v>42</v>
      </c>
    </row>
    <row r="1379" spans="1:29">
      <c r="A1379" s="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c r="P1379" s="1">
        <f t="shared" si="126"/>
        <v>15680</v>
      </c>
      <c r="Q1379" s="1">
        <v>10</v>
      </c>
      <c r="R1379" s="1">
        <f t="shared" si="127"/>
        <v>1568</v>
      </c>
      <c r="S1379" s="1">
        <f t="shared" si="128"/>
        <v>14112</v>
      </c>
      <c r="T1379" s="1">
        <v>0.48</v>
      </c>
      <c r="U1379" s="1">
        <f t="shared" si="129"/>
        <v>6773.7599999999993</v>
      </c>
      <c r="V1379" s="1">
        <f t="shared" si="130"/>
        <v>7338.2400000000007</v>
      </c>
      <c r="W1379" s="4">
        <f t="shared" si="131"/>
        <v>0.52</v>
      </c>
      <c r="X1379" s="1" t="s">
        <v>104</v>
      </c>
      <c r="Y1379" s="1" t="s">
        <v>81</v>
      </c>
      <c r="Z1379" s="1" t="s">
        <v>120</v>
      </c>
      <c r="AA1379" s="1"/>
      <c r="AB1379" s="1"/>
      <c r="AC1379" s="1" t="s">
        <v>42</v>
      </c>
    </row>
    <row r="1380" spans="1:29">
      <c r="A1380" s="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c r="P1380" s="1">
        <f t="shared" si="126"/>
        <v>51200</v>
      </c>
      <c r="Q1380" s="1">
        <v>25</v>
      </c>
      <c r="R1380" s="1">
        <f t="shared" si="127"/>
        <v>12800</v>
      </c>
      <c r="S1380" s="1">
        <f t="shared" si="128"/>
        <v>38400</v>
      </c>
      <c r="T1380" s="1">
        <v>0.52</v>
      </c>
      <c r="U1380" s="1">
        <f t="shared" si="129"/>
        <v>19968</v>
      </c>
      <c r="V1380" s="1">
        <f t="shared" si="130"/>
        <v>18432</v>
      </c>
      <c r="W1380" s="4">
        <f t="shared" si="131"/>
        <v>0.48</v>
      </c>
      <c r="X1380" s="1" t="s">
        <v>56</v>
      </c>
      <c r="Y1380" s="1" t="s">
        <v>81</v>
      </c>
      <c r="Z1380" s="1" t="s">
        <v>120</v>
      </c>
      <c r="AA1380" s="1"/>
      <c r="AB1380" s="1"/>
      <c r="AC1380" s="1" t="s">
        <v>42</v>
      </c>
    </row>
    <row r="1381" spans="1:29">
      <c r="A1381" s="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c r="P1381" s="1">
        <f t="shared" si="126"/>
        <v>4020</v>
      </c>
      <c r="Q1381" s="1">
        <v>5</v>
      </c>
      <c r="R1381" s="1">
        <f t="shared" si="127"/>
        <v>201</v>
      </c>
      <c r="S1381" s="1">
        <f t="shared" si="128"/>
        <v>3819</v>
      </c>
      <c r="T1381" s="1">
        <v>0.5</v>
      </c>
      <c r="U1381" s="1">
        <f t="shared" si="129"/>
        <v>1909.5</v>
      </c>
      <c r="V1381" s="1">
        <f t="shared" si="130"/>
        <v>1909.5</v>
      </c>
      <c r="W1381" s="4">
        <f t="shared" si="131"/>
        <v>0.5</v>
      </c>
      <c r="X1381" s="1" t="s">
        <v>39</v>
      </c>
      <c r="Y1381" s="1" t="s">
        <v>72</v>
      </c>
      <c r="Z1381" s="1" t="s">
        <v>41</v>
      </c>
      <c r="AA1381" s="2">
        <v>46074</v>
      </c>
      <c r="AB1381" s="1">
        <v>3</v>
      </c>
      <c r="AC1381" s="1" t="s">
        <v>42</v>
      </c>
    </row>
    <row r="1382" spans="1:29">
      <c r="A1382" s="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c r="P1382" s="1">
        <f t="shared" si="126"/>
        <v>10450</v>
      </c>
      <c r="Q1382" s="1">
        <v>0</v>
      </c>
      <c r="R1382" s="1">
        <f t="shared" si="127"/>
        <v>0</v>
      </c>
      <c r="S1382" s="1">
        <f t="shared" si="128"/>
        <v>10450</v>
      </c>
      <c r="T1382" s="1">
        <v>0.45</v>
      </c>
      <c r="U1382" s="1">
        <f t="shared" si="129"/>
        <v>4702.5</v>
      </c>
      <c r="V1382" s="1">
        <f t="shared" si="130"/>
        <v>5747.5</v>
      </c>
      <c r="W1382" s="4">
        <f t="shared" si="131"/>
        <v>0.55000000000000004</v>
      </c>
      <c r="X1382" s="1" t="s">
        <v>39</v>
      </c>
      <c r="Y1382" s="1" t="s">
        <v>57</v>
      </c>
      <c r="Z1382" s="1" t="s">
        <v>51</v>
      </c>
      <c r="AA1382" s="2">
        <v>46069</v>
      </c>
      <c r="AB1382" s="1"/>
      <c r="AC1382" s="1" t="s">
        <v>42</v>
      </c>
    </row>
    <row r="1383" spans="1:29">
      <c r="A1383" s="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c r="P1383" s="1">
        <f t="shared" si="126"/>
        <v>6650</v>
      </c>
      <c r="Q1383" s="1">
        <v>30</v>
      </c>
      <c r="R1383" s="1">
        <f t="shared" si="127"/>
        <v>1995</v>
      </c>
      <c r="S1383" s="1">
        <f t="shared" si="128"/>
        <v>4655</v>
      </c>
      <c r="T1383" s="1">
        <v>0.52</v>
      </c>
      <c r="U1383" s="1">
        <f t="shared" si="129"/>
        <v>2420.6</v>
      </c>
      <c r="V1383" s="1">
        <f t="shared" si="130"/>
        <v>2234.4</v>
      </c>
      <c r="W1383" s="4">
        <f t="shared" si="131"/>
        <v>0.48000000000000004</v>
      </c>
      <c r="X1383" s="1" t="s">
        <v>39</v>
      </c>
      <c r="Y1383" s="1" t="s">
        <v>57</v>
      </c>
      <c r="Z1383" s="1" t="s">
        <v>66</v>
      </c>
      <c r="AA1383" s="1"/>
      <c r="AB1383" s="1"/>
      <c r="AC1383" s="1" t="s">
        <v>42</v>
      </c>
    </row>
    <row r="1384" spans="1:29">
      <c r="A1384" s="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c r="P1384" s="1">
        <f t="shared" si="126"/>
        <v>34250</v>
      </c>
      <c r="Q1384" s="1">
        <v>10</v>
      </c>
      <c r="R1384" s="1">
        <f t="shared" si="127"/>
        <v>3425</v>
      </c>
      <c r="S1384" s="1">
        <f t="shared" si="128"/>
        <v>30825</v>
      </c>
      <c r="T1384" s="1">
        <v>0.48</v>
      </c>
      <c r="U1384" s="1">
        <f t="shared" si="129"/>
        <v>14796</v>
      </c>
      <c r="V1384" s="1">
        <f t="shared" si="130"/>
        <v>16029</v>
      </c>
      <c r="W1384" s="4">
        <f t="shared" si="131"/>
        <v>0.52</v>
      </c>
      <c r="X1384" s="1" t="s">
        <v>39</v>
      </c>
      <c r="Y1384" s="1" t="s">
        <v>72</v>
      </c>
      <c r="Z1384" s="1" t="s">
        <v>41</v>
      </c>
      <c r="AA1384" s="2">
        <v>46072</v>
      </c>
      <c r="AB1384" s="1">
        <v>3</v>
      </c>
      <c r="AC1384" s="1" t="s">
        <v>42</v>
      </c>
    </row>
    <row r="1385" spans="1:29">
      <c r="A1385" s="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c r="P1385" s="1">
        <f t="shared" si="126"/>
        <v>6880</v>
      </c>
      <c r="Q1385" s="1">
        <v>20</v>
      </c>
      <c r="R1385" s="1">
        <f t="shared" si="127"/>
        <v>1376</v>
      </c>
      <c r="S1385" s="1">
        <f t="shared" si="128"/>
        <v>5504</v>
      </c>
      <c r="T1385" s="1">
        <v>0.45</v>
      </c>
      <c r="U1385" s="1">
        <f t="shared" si="129"/>
        <v>2476.8000000000002</v>
      </c>
      <c r="V1385" s="1">
        <f t="shared" si="130"/>
        <v>3027.2</v>
      </c>
      <c r="W1385" s="4">
        <f t="shared" si="131"/>
        <v>0.54999999999999993</v>
      </c>
      <c r="X1385" s="1" t="s">
        <v>56</v>
      </c>
      <c r="Y1385" s="1" t="s">
        <v>57</v>
      </c>
      <c r="Z1385" s="1" t="s">
        <v>41</v>
      </c>
      <c r="AA1385" s="2">
        <v>46074</v>
      </c>
      <c r="AB1385" s="1">
        <v>4</v>
      </c>
      <c r="AC1385" s="1" t="s">
        <v>42</v>
      </c>
    </row>
    <row r="1386" spans="1:29">
      <c r="A1386" s="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c r="P1386" s="1">
        <f t="shared" si="126"/>
        <v>10250</v>
      </c>
      <c r="Q1386" s="1">
        <v>0</v>
      </c>
      <c r="R1386" s="1">
        <f t="shared" si="127"/>
        <v>0</v>
      </c>
      <c r="S1386" s="1">
        <f t="shared" si="128"/>
        <v>10250</v>
      </c>
      <c r="T1386" s="1">
        <v>0.45</v>
      </c>
      <c r="U1386" s="1">
        <f t="shared" si="129"/>
        <v>4612.5</v>
      </c>
      <c r="V1386" s="1">
        <f t="shared" si="130"/>
        <v>5637.5</v>
      </c>
      <c r="W1386" s="4">
        <f t="shared" si="131"/>
        <v>0.55000000000000004</v>
      </c>
      <c r="X1386" s="1" t="s">
        <v>50</v>
      </c>
      <c r="Y1386" s="1" t="s">
        <v>57</v>
      </c>
      <c r="Z1386" s="1" t="s">
        <v>41</v>
      </c>
      <c r="AA1386" s="2">
        <v>46070</v>
      </c>
      <c r="AB1386" s="1">
        <v>5</v>
      </c>
      <c r="AC1386" s="1" t="s">
        <v>42</v>
      </c>
    </row>
    <row r="1387" spans="1:29">
      <c r="A1387" s="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c r="P1387" s="1">
        <f t="shared" si="126"/>
        <v>930</v>
      </c>
      <c r="Q1387" s="1">
        <v>10</v>
      </c>
      <c r="R1387" s="1">
        <f t="shared" si="127"/>
        <v>93</v>
      </c>
      <c r="S1387" s="1">
        <f t="shared" si="128"/>
        <v>837</v>
      </c>
      <c r="T1387" s="1">
        <v>0.62</v>
      </c>
      <c r="U1387" s="1">
        <f t="shared" si="129"/>
        <v>518.93999999999994</v>
      </c>
      <c r="V1387" s="1">
        <f t="shared" si="130"/>
        <v>318.06000000000006</v>
      </c>
      <c r="W1387" s="4">
        <f t="shared" si="131"/>
        <v>0.38000000000000006</v>
      </c>
      <c r="X1387" s="1" t="s">
        <v>39</v>
      </c>
      <c r="Y1387" s="1" t="s">
        <v>57</v>
      </c>
      <c r="Z1387" s="1" t="s">
        <v>120</v>
      </c>
      <c r="AA1387" s="1"/>
      <c r="AB1387" s="1"/>
      <c r="AC1387" s="1" t="s">
        <v>42</v>
      </c>
    </row>
    <row r="1388" spans="1:29">
      <c r="A1388" s="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c r="P1388" s="1">
        <f t="shared" si="126"/>
        <v>1080</v>
      </c>
      <c r="Q1388" s="1">
        <v>15</v>
      </c>
      <c r="R1388" s="1">
        <f t="shared" si="127"/>
        <v>162</v>
      </c>
      <c r="S1388" s="1">
        <f t="shared" si="128"/>
        <v>918</v>
      </c>
      <c r="T1388" s="1">
        <v>0.62</v>
      </c>
      <c r="U1388" s="1">
        <f t="shared" si="129"/>
        <v>569.16</v>
      </c>
      <c r="V1388" s="1">
        <f t="shared" si="130"/>
        <v>348.84000000000003</v>
      </c>
      <c r="W1388" s="4">
        <f t="shared" si="131"/>
        <v>0.38000000000000006</v>
      </c>
      <c r="X1388" s="1" t="s">
        <v>56</v>
      </c>
      <c r="Y1388" s="1" t="s">
        <v>57</v>
      </c>
      <c r="Z1388" s="1" t="s">
        <v>41</v>
      </c>
      <c r="AA1388" s="2">
        <v>46076</v>
      </c>
      <c r="AB1388" s="1">
        <v>3</v>
      </c>
      <c r="AC1388" s="1" t="s">
        <v>42</v>
      </c>
    </row>
    <row r="1389" spans="1:29">
      <c r="A1389" s="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c r="P1389" s="1">
        <f t="shared" si="126"/>
        <v>5370</v>
      </c>
      <c r="Q1389" s="1">
        <v>0</v>
      </c>
      <c r="R1389" s="1">
        <f t="shared" si="127"/>
        <v>0</v>
      </c>
      <c r="S1389" s="1">
        <f t="shared" si="128"/>
        <v>5370</v>
      </c>
      <c r="T1389" s="1">
        <v>0.45</v>
      </c>
      <c r="U1389" s="1">
        <f t="shared" si="129"/>
        <v>2416.5</v>
      </c>
      <c r="V1389" s="1">
        <f t="shared" si="130"/>
        <v>2953.5</v>
      </c>
      <c r="W1389" s="4">
        <f t="shared" si="131"/>
        <v>0.55000000000000004</v>
      </c>
      <c r="X1389" s="1" t="s">
        <v>65</v>
      </c>
      <c r="Y1389" s="1" t="s">
        <v>40</v>
      </c>
      <c r="Z1389" s="1" t="s">
        <v>41</v>
      </c>
      <c r="AA1389" s="2">
        <v>46070</v>
      </c>
      <c r="AB1389" s="1">
        <v>5</v>
      </c>
      <c r="AC1389" s="1" t="s">
        <v>42</v>
      </c>
    </row>
    <row r="1390" spans="1:29">
      <c r="A1390" s="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c r="P1390" s="1">
        <f t="shared" si="126"/>
        <v>11310</v>
      </c>
      <c r="Q1390" s="1">
        <v>0</v>
      </c>
      <c r="R1390" s="1">
        <f t="shared" si="127"/>
        <v>0</v>
      </c>
      <c r="S1390" s="1">
        <f t="shared" si="128"/>
        <v>11310</v>
      </c>
      <c r="T1390" s="1">
        <v>0.52</v>
      </c>
      <c r="U1390" s="1">
        <f t="shared" si="129"/>
        <v>5881.2</v>
      </c>
      <c r="V1390" s="1">
        <f t="shared" si="130"/>
        <v>5428.8</v>
      </c>
      <c r="W1390" s="4">
        <f t="shared" si="131"/>
        <v>0.48000000000000004</v>
      </c>
      <c r="X1390" s="1" t="s">
        <v>65</v>
      </c>
      <c r="Y1390" s="1" t="s">
        <v>57</v>
      </c>
      <c r="Z1390" s="1" t="s">
        <v>120</v>
      </c>
      <c r="AA1390" s="1"/>
      <c r="AB1390" s="1"/>
      <c r="AC1390" s="1" t="s">
        <v>42</v>
      </c>
    </row>
    <row r="1391" spans="1:29">
      <c r="A1391" s="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c r="P1391" s="1">
        <f t="shared" si="126"/>
        <v>650</v>
      </c>
      <c r="Q1391" s="1">
        <v>10</v>
      </c>
      <c r="R1391" s="1">
        <f t="shared" si="127"/>
        <v>65</v>
      </c>
      <c r="S1391" s="1">
        <f t="shared" si="128"/>
        <v>585</v>
      </c>
      <c r="T1391" s="1">
        <v>0.35</v>
      </c>
      <c r="U1391" s="1">
        <f t="shared" si="129"/>
        <v>204.75</v>
      </c>
      <c r="V1391" s="1">
        <f t="shared" si="130"/>
        <v>380.25</v>
      </c>
      <c r="W1391" s="4">
        <f t="shared" si="131"/>
        <v>0.65</v>
      </c>
      <c r="X1391" s="1" t="s">
        <v>104</v>
      </c>
      <c r="Y1391" s="1" t="s">
        <v>72</v>
      </c>
      <c r="Z1391" s="1" t="s">
        <v>41</v>
      </c>
      <c r="AA1391" s="2">
        <v>46074</v>
      </c>
      <c r="AB1391" s="1">
        <v>5</v>
      </c>
      <c r="AC1391" s="1" t="s">
        <v>42</v>
      </c>
    </row>
    <row r="1392" spans="1:29">
      <c r="A1392" s="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c r="P1392" s="1">
        <f t="shared" si="126"/>
        <v>8800</v>
      </c>
      <c r="Q1392" s="1">
        <v>0</v>
      </c>
      <c r="R1392" s="1">
        <f t="shared" si="127"/>
        <v>0</v>
      </c>
      <c r="S1392" s="1">
        <f t="shared" si="128"/>
        <v>8800</v>
      </c>
      <c r="T1392" s="1">
        <v>0.45</v>
      </c>
      <c r="U1392" s="1">
        <f t="shared" si="129"/>
        <v>3960</v>
      </c>
      <c r="V1392" s="1">
        <f t="shared" si="130"/>
        <v>4840</v>
      </c>
      <c r="W1392" s="4">
        <f t="shared" si="131"/>
        <v>0.55000000000000004</v>
      </c>
      <c r="X1392" s="1" t="s">
        <v>50</v>
      </c>
      <c r="Y1392" s="1" t="s">
        <v>72</v>
      </c>
      <c r="Z1392" s="1" t="s">
        <v>41</v>
      </c>
      <c r="AA1392" s="2">
        <v>46075</v>
      </c>
      <c r="AB1392" s="1">
        <v>3</v>
      </c>
      <c r="AC1392" s="1" t="s">
        <v>42</v>
      </c>
    </row>
    <row r="1393" spans="1:29">
      <c r="A1393" s="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c r="P1393" s="1">
        <f t="shared" si="126"/>
        <v>10000</v>
      </c>
      <c r="Q1393" s="1">
        <v>0</v>
      </c>
      <c r="R1393" s="1">
        <f t="shared" si="127"/>
        <v>0</v>
      </c>
      <c r="S1393" s="1">
        <f t="shared" si="128"/>
        <v>10000</v>
      </c>
      <c r="T1393" s="1">
        <v>0.5</v>
      </c>
      <c r="U1393" s="1">
        <f t="shared" si="129"/>
        <v>5000</v>
      </c>
      <c r="V1393" s="1">
        <f t="shared" si="130"/>
        <v>5000</v>
      </c>
      <c r="W1393" s="4">
        <f t="shared" si="131"/>
        <v>0.5</v>
      </c>
      <c r="X1393" s="1" t="s">
        <v>104</v>
      </c>
      <c r="Y1393" s="1" t="s">
        <v>57</v>
      </c>
      <c r="Z1393" s="1" t="s">
        <v>22</v>
      </c>
      <c r="AA1393" s="1"/>
      <c r="AB1393" s="1"/>
      <c r="AC1393" s="1" t="s">
        <v>93</v>
      </c>
    </row>
    <row r="1394" spans="1:29">
      <c r="A1394" s="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c r="P1394" s="1">
        <f t="shared" si="126"/>
        <v>480</v>
      </c>
      <c r="Q1394" s="1">
        <v>10</v>
      </c>
      <c r="R1394" s="1">
        <f t="shared" si="127"/>
        <v>48</v>
      </c>
      <c r="S1394" s="1">
        <f t="shared" si="128"/>
        <v>432</v>
      </c>
      <c r="T1394" s="1">
        <v>0.62</v>
      </c>
      <c r="U1394" s="1">
        <f t="shared" si="129"/>
        <v>267.83999999999997</v>
      </c>
      <c r="V1394" s="1">
        <f t="shared" si="130"/>
        <v>164.16000000000003</v>
      </c>
      <c r="W1394" s="4">
        <f t="shared" si="131"/>
        <v>0.38000000000000006</v>
      </c>
      <c r="X1394" s="1" t="s">
        <v>147</v>
      </c>
      <c r="Y1394" s="1" t="s">
        <v>72</v>
      </c>
      <c r="Z1394" s="1" t="s">
        <v>41</v>
      </c>
      <c r="AA1394" s="2">
        <v>46073</v>
      </c>
      <c r="AB1394" s="1">
        <v>3</v>
      </c>
      <c r="AC1394" s="1" t="s">
        <v>42</v>
      </c>
    </row>
    <row r="1395" spans="1:29">
      <c r="A1395" s="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c r="P1395" s="1">
        <f t="shared" si="126"/>
        <v>33800</v>
      </c>
      <c r="Q1395" s="1">
        <v>15</v>
      </c>
      <c r="R1395" s="1">
        <f t="shared" si="127"/>
        <v>5070</v>
      </c>
      <c r="S1395" s="1">
        <f t="shared" si="128"/>
        <v>28730</v>
      </c>
      <c r="T1395" s="1">
        <v>0.47</v>
      </c>
      <c r="U1395" s="1">
        <f t="shared" si="129"/>
        <v>13503.099999999999</v>
      </c>
      <c r="V1395" s="1">
        <f t="shared" si="130"/>
        <v>15226.900000000001</v>
      </c>
      <c r="W1395" s="4">
        <f t="shared" si="131"/>
        <v>0.53</v>
      </c>
      <c r="X1395" s="1" t="s">
        <v>65</v>
      </c>
      <c r="Y1395" s="1" t="s">
        <v>72</v>
      </c>
      <c r="Z1395" s="1" t="s">
        <v>41</v>
      </c>
      <c r="AA1395" s="2">
        <v>46074</v>
      </c>
      <c r="AB1395" s="1">
        <v>5</v>
      </c>
      <c r="AC1395" s="1" t="s">
        <v>42</v>
      </c>
    </row>
    <row r="1396" spans="1:29">
      <c r="A1396" s="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c r="P1396" s="1">
        <f t="shared" si="126"/>
        <v>16500</v>
      </c>
      <c r="Q1396" s="1">
        <v>30</v>
      </c>
      <c r="R1396" s="1">
        <f t="shared" si="127"/>
        <v>4950</v>
      </c>
      <c r="S1396" s="1">
        <f t="shared" si="128"/>
        <v>11550</v>
      </c>
      <c r="T1396" s="1">
        <v>0.48</v>
      </c>
      <c r="U1396" s="1">
        <f t="shared" si="129"/>
        <v>5544</v>
      </c>
      <c r="V1396" s="1">
        <f t="shared" si="130"/>
        <v>6006</v>
      </c>
      <c r="W1396" s="4">
        <f t="shared" si="131"/>
        <v>0.52</v>
      </c>
      <c r="X1396" s="1" t="s">
        <v>65</v>
      </c>
      <c r="Y1396" s="1" t="s">
        <v>57</v>
      </c>
      <c r="Z1396" s="1" t="s">
        <v>41</v>
      </c>
      <c r="AA1396" s="2">
        <v>46076</v>
      </c>
      <c r="AB1396" s="1">
        <v>5</v>
      </c>
      <c r="AC1396" s="1" t="s">
        <v>42</v>
      </c>
    </row>
    <row r="1397" spans="1:29">
      <c r="A1397" s="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c r="P1397" s="1">
        <f t="shared" si="126"/>
        <v>10800</v>
      </c>
      <c r="Q1397" s="1">
        <v>0</v>
      </c>
      <c r="R1397" s="1">
        <f t="shared" si="127"/>
        <v>0</v>
      </c>
      <c r="S1397" s="1">
        <f t="shared" si="128"/>
        <v>10800</v>
      </c>
      <c r="T1397" s="1">
        <v>0.47</v>
      </c>
      <c r="U1397" s="1">
        <f t="shared" si="129"/>
        <v>5076</v>
      </c>
      <c r="V1397" s="1">
        <f t="shared" si="130"/>
        <v>5724</v>
      </c>
      <c r="W1397" s="4">
        <f t="shared" si="131"/>
        <v>0.53</v>
      </c>
      <c r="X1397" s="1" t="s">
        <v>92</v>
      </c>
      <c r="Y1397" s="1" t="s">
        <v>72</v>
      </c>
      <c r="Z1397" s="1" t="s">
        <v>120</v>
      </c>
      <c r="AA1397" s="1"/>
      <c r="AB1397" s="1"/>
      <c r="AC1397" s="1" t="s">
        <v>42</v>
      </c>
    </row>
    <row r="1398" spans="1:29">
      <c r="A1398" s="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c r="P1398" s="1">
        <f t="shared" si="126"/>
        <v>7160</v>
      </c>
      <c r="Q1398" s="1">
        <v>0</v>
      </c>
      <c r="R1398" s="1">
        <f t="shared" si="127"/>
        <v>0</v>
      </c>
      <c r="S1398" s="1">
        <f t="shared" si="128"/>
        <v>7160</v>
      </c>
      <c r="T1398" s="1">
        <v>0.47</v>
      </c>
      <c r="U1398" s="1">
        <f t="shared" si="129"/>
        <v>3365.2</v>
      </c>
      <c r="V1398" s="1">
        <f t="shared" si="130"/>
        <v>3794.8</v>
      </c>
      <c r="W1398" s="4">
        <f t="shared" si="131"/>
        <v>0.53</v>
      </c>
      <c r="X1398" s="1" t="s">
        <v>39</v>
      </c>
      <c r="Y1398" s="1" t="s">
        <v>40</v>
      </c>
      <c r="Z1398" s="1" t="s">
        <v>51</v>
      </c>
      <c r="AA1398" s="2">
        <v>46072</v>
      </c>
      <c r="AB1398" s="1"/>
      <c r="AC1398" s="1" t="s">
        <v>42</v>
      </c>
    </row>
    <row r="1399" spans="1:29">
      <c r="A1399" s="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c r="P1399" s="1">
        <f t="shared" si="126"/>
        <v>4840</v>
      </c>
      <c r="Q1399" s="1">
        <v>10</v>
      </c>
      <c r="R1399" s="1">
        <f t="shared" si="127"/>
        <v>484</v>
      </c>
      <c r="S1399" s="1">
        <f t="shared" si="128"/>
        <v>4356</v>
      </c>
      <c r="T1399" s="1">
        <v>0.48</v>
      </c>
      <c r="U1399" s="1">
        <f t="shared" si="129"/>
        <v>2090.88</v>
      </c>
      <c r="V1399" s="1">
        <f t="shared" si="130"/>
        <v>2265.12</v>
      </c>
      <c r="W1399" s="4">
        <f t="shared" si="131"/>
        <v>0.52</v>
      </c>
      <c r="X1399" s="1" t="s">
        <v>104</v>
      </c>
      <c r="Y1399" s="1" t="s">
        <v>57</v>
      </c>
      <c r="Z1399" s="1" t="s">
        <v>41</v>
      </c>
      <c r="AA1399" s="2">
        <v>46072</v>
      </c>
      <c r="AB1399" s="1">
        <v>3</v>
      </c>
      <c r="AC1399" s="1" t="s">
        <v>42</v>
      </c>
    </row>
    <row r="1400" spans="1:29">
      <c r="A1400" s="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c r="P1400" s="1">
        <f t="shared" si="126"/>
        <v>57410</v>
      </c>
      <c r="Q1400" s="1">
        <v>15</v>
      </c>
      <c r="R1400" s="1">
        <f t="shared" si="127"/>
        <v>8611.5</v>
      </c>
      <c r="S1400" s="1">
        <f t="shared" si="128"/>
        <v>48798.5</v>
      </c>
      <c r="T1400" s="1">
        <v>0.57999999999999996</v>
      </c>
      <c r="U1400" s="1">
        <f t="shared" si="129"/>
        <v>28303.129999999997</v>
      </c>
      <c r="V1400" s="1">
        <f t="shared" si="130"/>
        <v>20495.370000000003</v>
      </c>
      <c r="W1400" s="4">
        <f t="shared" si="131"/>
        <v>0.42000000000000004</v>
      </c>
      <c r="X1400" s="1" t="s">
        <v>104</v>
      </c>
      <c r="Y1400" s="1" t="s">
        <v>72</v>
      </c>
      <c r="Z1400" s="1" t="s">
        <v>22</v>
      </c>
      <c r="AA1400" s="1"/>
      <c r="AB1400" s="1"/>
      <c r="AC1400" s="1" t="s">
        <v>93</v>
      </c>
    </row>
    <row r="1401" spans="1:29">
      <c r="A1401" s="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c r="P1401" s="1">
        <f t="shared" si="126"/>
        <v>1080</v>
      </c>
      <c r="Q1401" s="1">
        <v>20</v>
      </c>
      <c r="R1401" s="1">
        <f t="shared" si="127"/>
        <v>216</v>
      </c>
      <c r="S1401" s="1">
        <f t="shared" si="128"/>
        <v>864</v>
      </c>
      <c r="T1401" s="1">
        <v>0.35</v>
      </c>
      <c r="U1401" s="1">
        <f t="shared" si="129"/>
        <v>302.39999999999998</v>
      </c>
      <c r="V1401" s="1">
        <f t="shared" si="130"/>
        <v>561.6</v>
      </c>
      <c r="W1401" s="4">
        <f t="shared" si="131"/>
        <v>0.65</v>
      </c>
      <c r="X1401" s="1" t="s">
        <v>147</v>
      </c>
      <c r="Y1401" s="1" t="s">
        <v>72</v>
      </c>
      <c r="Z1401" s="1" t="s">
        <v>41</v>
      </c>
      <c r="AA1401" s="2">
        <v>46073</v>
      </c>
      <c r="AB1401" s="1">
        <v>4</v>
      </c>
      <c r="AC1401" s="1" t="s">
        <v>42</v>
      </c>
    </row>
    <row r="1402" spans="1:29">
      <c r="A1402" s="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c r="P1402" s="1">
        <f t="shared" si="126"/>
        <v>3650</v>
      </c>
      <c r="Q1402" s="1">
        <v>5</v>
      </c>
      <c r="R1402" s="1">
        <f t="shared" si="127"/>
        <v>182.5</v>
      </c>
      <c r="S1402" s="1">
        <f t="shared" si="128"/>
        <v>3467.5</v>
      </c>
      <c r="T1402" s="1">
        <v>0.62</v>
      </c>
      <c r="U1402" s="1">
        <f t="shared" si="129"/>
        <v>2149.85</v>
      </c>
      <c r="V1402" s="1">
        <f t="shared" si="130"/>
        <v>1317.65</v>
      </c>
      <c r="W1402" s="4">
        <f t="shared" si="131"/>
        <v>0.38</v>
      </c>
      <c r="X1402" s="1" t="s">
        <v>147</v>
      </c>
      <c r="Y1402" s="1" t="s">
        <v>57</v>
      </c>
      <c r="Z1402" s="1" t="s">
        <v>66</v>
      </c>
      <c r="AA1402" s="1"/>
      <c r="AB1402" s="1"/>
      <c r="AC1402" s="1" t="s">
        <v>42</v>
      </c>
    </row>
    <row r="1403" spans="1:29">
      <c r="A1403" s="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c r="P1403" s="1">
        <f t="shared" si="126"/>
        <v>2040</v>
      </c>
      <c r="Q1403" s="1">
        <v>25</v>
      </c>
      <c r="R1403" s="1">
        <f t="shared" si="127"/>
        <v>510</v>
      </c>
      <c r="S1403" s="1">
        <f t="shared" si="128"/>
        <v>1530</v>
      </c>
      <c r="T1403" s="1">
        <v>0.47</v>
      </c>
      <c r="U1403" s="1">
        <f t="shared" si="129"/>
        <v>719.09999999999991</v>
      </c>
      <c r="V1403" s="1">
        <f t="shared" si="130"/>
        <v>810.90000000000009</v>
      </c>
      <c r="W1403" s="4">
        <f t="shared" si="131"/>
        <v>0.53</v>
      </c>
      <c r="X1403" s="1" t="s">
        <v>50</v>
      </c>
      <c r="Y1403" s="1" t="s">
        <v>57</v>
      </c>
      <c r="Z1403" s="1" t="s">
        <v>41</v>
      </c>
      <c r="AA1403" s="2">
        <v>46079</v>
      </c>
      <c r="AB1403" s="1">
        <v>5</v>
      </c>
      <c r="AC1403" s="1" t="s">
        <v>42</v>
      </c>
    </row>
    <row r="1404" spans="1:29">
      <c r="A1404" s="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c r="P1404" s="1">
        <f t="shared" si="126"/>
        <v>3080</v>
      </c>
      <c r="Q1404" s="1">
        <v>10</v>
      </c>
      <c r="R1404" s="1">
        <f t="shared" si="127"/>
        <v>308</v>
      </c>
      <c r="S1404" s="1">
        <f t="shared" si="128"/>
        <v>2772</v>
      </c>
      <c r="T1404" s="1">
        <v>0.62</v>
      </c>
      <c r="U1404" s="1">
        <f t="shared" si="129"/>
        <v>1718.64</v>
      </c>
      <c r="V1404" s="1">
        <f t="shared" si="130"/>
        <v>1053.3599999999999</v>
      </c>
      <c r="W1404" s="4">
        <f t="shared" si="131"/>
        <v>0.37999999999999995</v>
      </c>
      <c r="X1404" s="1" t="s">
        <v>56</v>
      </c>
      <c r="Y1404" s="1" t="s">
        <v>40</v>
      </c>
      <c r="Z1404" s="1" t="s">
        <v>22</v>
      </c>
      <c r="AA1404" s="1"/>
      <c r="AB1404" s="1"/>
      <c r="AC1404" s="1" t="s">
        <v>93</v>
      </c>
    </row>
    <row r="1405" spans="1:29">
      <c r="A1405" s="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c r="P1405" s="1">
        <f t="shared" si="126"/>
        <v>5640</v>
      </c>
      <c r="Q1405" s="1">
        <v>10</v>
      </c>
      <c r="R1405" s="1">
        <f t="shared" si="127"/>
        <v>564</v>
      </c>
      <c r="S1405" s="1">
        <f t="shared" si="128"/>
        <v>5076</v>
      </c>
      <c r="T1405" s="1">
        <v>0.45</v>
      </c>
      <c r="U1405" s="1">
        <f t="shared" si="129"/>
        <v>2284.2000000000003</v>
      </c>
      <c r="V1405" s="1">
        <f t="shared" si="130"/>
        <v>2791.7999999999997</v>
      </c>
      <c r="W1405" s="4">
        <f t="shared" si="131"/>
        <v>0.54999999999999993</v>
      </c>
      <c r="X1405" s="1" t="s">
        <v>147</v>
      </c>
      <c r="Y1405" s="1" t="s">
        <v>40</v>
      </c>
      <c r="Z1405" s="1" t="s">
        <v>41</v>
      </c>
      <c r="AA1405" s="2">
        <v>46081</v>
      </c>
      <c r="AB1405" s="1">
        <v>4</v>
      </c>
      <c r="AC1405" s="1" t="s">
        <v>42</v>
      </c>
    </row>
    <row r="1406" spans="1:29">
      <c r="A1406" s="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c r="P1406" s="1">
        <f t="shared" si="126"/>
        <v>28750</v>
      </c>
      <c r="Q1406" s="1">
        <v>5</v>
      </c>
      <c r="R1406" s="1">
        <f t="shared" si="127"/>
        <v>1437.5</v>
      </c>
      <c r="S1406" s="1">
        <f t="shared" si="128"/>
        <v>27312.5</v>
      </c>
      <c r="T1406" s="1">
        <v>0.52</v>
      </c>
      <c r="U1406" s="1">
        <f t="shared" si="129"/>
        <v>14202.5</v>
      </c>
      <c r="V1406" s="1">
        <f t="shared" si="130"/>
        <v>13110</v>
      </c>
      <c r="W1406" s="4">
        <f t="shared" si="131"/>
        <v>0.48</v>
      </c>
      <c r="X1406" s="1" t="s">
        <v>104</v>
      </c>
      <c r="Y1406" s="1" t="s">
        <v>57</v>
      </c>
      <c r="Z1406" s="1" t="s">
        <v>22</v>
      </c>
      <c r="AA1406" s="1"/>
      <c r="AB1406" s="1"/>
      <c r="AC1406" s="1" t="s">
        <v>93</v>
      </c>
    </row>
    <row r="1407" spans="1:29">
      <c r="A1407" s="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c r="P1407" s="1">
        <f t="shared" si="126"/>
        <v>20800</v>
      </c>
      <c r="Q1407" s="1">
        <v>25</v>
      </c>
      <c r="R1407" s="1">
        <f t="shared" si="127"/>
        <v>5200</v>
      </c>
      <c r="S1407" s="1">
        <f t="shared" si="128"/>
        <v>15600</v>
      </c>
      <c r="T1407" s="1">
        <v>0.52</v>
      </c>
      <c r="U1407" s="1">
        <f t="shared" si="129"/>
        <v>8112</v>
      </c>
      <c r="V1407" s="1">
        <f t="shared" si="130"/>
        <v>7488</v>
      </c>
      <c r="W1407" s="4">
        <f t="shared" si="131"/>
        <v>0.48</v>
      </c>
      <c r="X1407" s="1" t="s">
        <v>92</v>
      </c>
      <c r="Y1407" s="1" t="s">
        <v>72</v>
      </c>
      <c r="Z1407" s="1" t="s">
        <v>41</v>
      </c>
      <c r="AA1407" s="2">
        <v>46081</v>
      </c>
      <c r="AB1407" s="1">
        <v>5</v>
      </c>
      <c r="AC1407" s="1" t="s">
        <v>42</v>
      </c>
    </row>
    <row r="1408" spans="1:29">
      <c r="A1408" s="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c r="P1408" s="1">
        <f t="shared" si="126"/>
        <v>12560</v>
      </c>
      <c r="Q1408" s="1">
        <v>20</v>
      </c>
      <c r="R1408" s="1">
        <f t="shared" si="127"/>
        <v>2512</v>
      </c>
      <c r="S1408" s="1">
        <f t="shared" si="128"/>
        <v>10048</v>
      </c>
      <c r="T1408" s="1">
        <v>0.47</v>
      </c>
      <c r="U1408" s="1">
        <f t="shared" si="129"/>
        <v>4722.5599999999995</v>
      </c>
      <c r="V1408" s="1">
        <f t="shared" si="130"/>
        <v>5325.4400000000005</v>
      </c>
      <c r="W1408" s="4">
        <f t="shared" si="131"/>
        <v>0.53</v>
      </c>
      <c r="X1408" s="1" t="s">
        <v>39</v>
      </c>
      <c r="Y1408" s="1" t="s">
        <v>72</v>
      </c>
      <c r="Z1408" s="1" t="s">
        <v>66</v>
      </c>
      <c r="AA1408" s="1"/>
      <c r="AB1408" s="1"/>
      <c r="AC1408" s="1" t="s">
        <v>42</v>
      </c>
    </row>
    <row r="1409" spans="1:29">
      <c r="A1409" s="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c r="P1409" s="1">
        <f t="shared" si="126"/>
        <v>84720</v>
      </c>
      <c r="Q1409" s="1">
        <v>0</v>
      </c>
      <c r="R1409" s="1">
        <f t="shared" si="127"/>
        <v>0</v>
      </c>
      <c r="S1409" s="1">
        <f t="shared" si="128"/>
        <v>84720</v>
      </c>
      <c r="T1409" s="1">
        <v>0.57999999999999996</v>
      </c>
      <c r="U1409" s="1">
        <f t="shared" si="129"/>
        <v>49137.599999999999</v>
      </c>
      <c r="V1409" s="1">
        <f t="shared" si="130"/>
        <v>35582.400000000001</v>
      </c>
      <c r="W1409" s="4">
        <f t="shared" si="131"/>
        <v>0.42000000000000004</v>
      </c>
      <c r="X1409" s="1" t="s">
        <v>56</v>
      </c>
      <c r="Y1409" s="1" t="s">
        <v>81</v>
      </c>
      <c r="Z1409" s="1" t="s">
        <v>51</v>
      </c>
      <c r="AA1409" s="2">
        <v>46082</v>
      </c>
      <c r="AB1409" s="1"/>
      <c r="AC1409" s="1" t="s">
        <v>42</v>
      </c>
    </row>
    <row r="1410" spans="1:29">
      <c r="A1410" s="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c r="P1410" s="1">
        <f t="shared" si="126"/>
        <v>31300</v>
      </c>
      <c r="Q1410" s="1">
        <v>0</v>
      </c>
      <c r="R1410" s="1">
        <f t="shared" si="127"/>
        <v>0</v>
      </c>
      <c r="S1410" s="1">
        <f t="shared" si="128"/>
        <v>31300</v>
      </c>
      <c r="T1410" s="1">
        <v>0.47</v>
      </c>
      <c r="U1410" s="1">
        <f t="shared" si="129"/>
        <v>14711</v>
      </c>
      <c r="V1410" s="1">
        <f t="shared" si="130"/>
        <v>16589</v>
      </c>
      <c r="W1410" s="4">
        <f t="shared" si="131"/>
        <v>0.53</v>
      </c>
      <c r="X1410" s="1" t="s">
        <v>147</v>
      </c>
      <c r="Y1410" s="1" t="s">
        <v>40</v>
      </c>
      <c r="Z1410" s="1" t="s">
        <v>41</v>
      </c>
      <c r="AA1410" s="2">
        <v>46083</v>
      </c>
      <c r="AB1410" s="1">
        <v>5</v>
      </c>
      <c r="AC1410" s="1" t="s">
        <v>42</v>
      </c>
    </row>
    <row r="1411" spans="1:29">
      <c r="A1411" s="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c r="P1411" s="1">
        <f t="shared" ref="P1411:P1474" si="132">PRODUCT(N1411,O1411)</f>
        <v>58880</v>
      </c>
      <c r="Q1411" s="1">
        <v>10</v>
      </c>
      <c r="R1411" s="1">
        <f t="shared" ref="R1411:R1474" si="133">P1411*(Q1411/100)</f>
        <v>5888</v>
      </c>
      <c r="S1411" s="1">
        <f t="shared" ref="S1411:S1474" si="134">P1411-R1411</f>
        <v>52992</v>
      </c>
      <c r="T1411" s="1">
        <v>0.57999999999999996</v>
      </c>
      <c r="U1411" s="1">
        <f t="shared" ref="U1411:U1474" si="135">S1411*T1411</f>
        <v>30735.359999999997</v>
      </c>
      <c r="V1411" s="1">
        <f t="shared" ref="V1411:V1474" si="136">S1411-U1411</f>
        <v>22256.640000000003</v>
      </c>
      <c r="W1411" s="4">
        <f t="shared" ref="W1411:W1474" si="137">(V1411/S1411)</f>
        <v>0.42000000000000004</v>
      </c>
      <c r="X1411" s="1" t="s">
        <v>50</v>
      </c>
      <c r="Y1411" s="1" t="s">
        <v>81</v>
      </c>
      <c r="Z1411" s="1" t="s">
        <v>41</v>
      </c>
      <c r="AA1411" s="2">
        <v>46084</v>
      </c>
      <c r="AB1411" s="1">
        <v>3</v>
      </c>
      <c r="AC1411" s="1" t="s">
        <v>42</v>
      </c>
    </row>
    <row r="1412" spans="1:29">
      <c r="A1412" s="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c r="P1412" s="1">
        <f t="shared" si="132"/>
        <v>2160</v>
      </c>
      <c r="Q1412" s="1">
        <v>15</v>
      </c>
      <c r="R1412" s="1">
        <f t="shared" si="133"/>
        <v>324</v>
      </c>
      <c r="S1412" s="1">
        <f t="shared" si="134"/>
        <v>1836</v>
      </c>
      <c r="T1412" s="1">
        <v>0.47</v>
      </c>
      <c r="U1412" s="1">
        <f t="shared" si="135"/>
        <v>862.92</v>
      </c>
      <c r="V1412" s="1">
        <f t="shared" si="136"/>
        <v>973.08</v>
      </c>
      <c r="W1412" s="4">
        <f t="shared" si="137"/>
        <v>0.53</v>
      </c>
      <c r="X1412" s="1" t="s">
        <v>56</v>
      </c>
      <c r="Y1412" s="1" t="s">
        <v>40</v>
      </c>
      <c r="Z1412" s="1" t="s">
        <v>41</v>
      </c>
      <c r="AA1412" s="2">
        <v>46081</v>
      </c>
      <c r="AB1412" s="1">
        <v>4</v>
      </c>
      <c r="AC1412" s="1" t="s">
        <v>42</v>
      </c>
    </row>
    <row r="1413" spans="1:29">
      <c r="A1413" s="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c r="P1413" s="1">
        <f t="shared" si="132"/>
        <v>960</v>
      </c>
      <c r="Q1413" s="1">
        <v>5</v>
      </c>
      <c r="R1413" s="1">
        <f t="shared" si="133"/>
        <v>48</v>
      </c>
      <c r="S1413" s="1">
        <f t="shared" si="134"/>
        <v>912</v>
      </c>
      <c r="T1413" s="1">
        <v>0.5</v>
      </c>
      <c r="U1413" s="1">
        <f t="shared" si="135"/>
        <v>456</v>
      </c>
      <c r="V1413" s="1">
        <f t="shared" si="136"/>
        <v>456</v>
      </c>
      <c r="W1413" s="4">
        <f t="shared" si="137"/>
        <v>0.5</v>
      </c>
      <c r="X1413" s="1" t="s">
        <v>39</v>
      </c>
      <c r="Y1413" s="1" t="s">
        <v>40</v>
      </c>
      <c r="Z1413" s="1" t="s">
        <v>41</v>
      </c>
      <c r="AA1413" s="2">
        <v>46081</v>
      </c>
      <c r="AB1413" s="1">
        <v>4</v>
      </c>
      <c r="AC1413" s="1" t="s">
        <v>42</v>
      </c>
    </row>
    <row r="1414" spans="1:29">
      <c r="A1414" s="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c r="P1414" s="1">
        <f t="shared" si="132"/>
        <v>5920</v>
      </c>
      <c r="Q1414" s="1">
        <v>30</v>
      </c>
      <c r="R1414" s="1">
        <f t="shared" si="133"/>
        <v>1776</v>
      </c>
      <c r="S1414" s="1">
        <f t="shared" si="134"/>
        <v>4144</v>
      </c>
      <c r="T1414" s="1">
        <v>0.47</v>
      </c>
      <c r="U1414" s="1">
        <f t="shared" si="135"/>
        <v>1947.6799999999998</v>
      </c>
      <c r="V1414" s="1">
        <f t="shared" si="136"/>
        <v>2196.3200000000002</v>
      </c>
      <c r="W1414" s="4">
        <f t="shared" si="137"/>
        <v>0.53</v>
      </c>
      <c r="X1414" s="1" t="s">
        <v>39</v>
      </c>
      <c r="Y1414" s="1" t="s">
        <v>81</v>
      </c>
      <c r="Z1414" s="1" t="s">
        <v>41</v>
      </c>
      <c r="AA1414" s="2">
        <v>46086</v>
      </c>
      <c r="AB1414" s="1">
        <v>3</v>
      </c>
      <c r="AC1414" s="1" t="s">
        <v>42</v>
      </c>
    </row>
    <row r="1415" spans="1:29">
      <c r="A1415" s="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c r="P1415" s="1">
        <f t="shared" si="132"/>
        <v>124000</v>
      </c>
      <c r="Q1415" s="1">
        <v>0</v>
      </c>
      <c r="R1415" s="1">
        <f t="shared" si="133"/>
        <v>0</v>
      </c>
      <c r="S1415" s="1">
        <f t="shared" si="134"/>
        <v>124000</v>
      </c>
      <c r="T1415" s="1">
        <v>0.57999999999999996</v>
      </c>
      <c r="U1415" s="1">
        <f t="shared" si="135"/>
        <v>71920</v>
      </c>
      <c r="V1415" s="1">
        <f t="shared" si="136"/>
        <v>52080</v>
      </c>
      <c r="W1415" s="4">
        <f t="shared" si="137"/>
        <v>0.42</v>
      </c>
      <c r="X1415" s="1" t="s">
        <v>147</v>
      </c>
      <c r="Y1415" s="1" t="s">
        <v>40</v>
      </c>
      <c r="Z1415" s="1" t="s">
        <v>41</v>
      </c>
      <c r="AA1415" s="2">
        <v>46082</v>
      </c>
      <c r="AB1415" s="1">
        <v>4</v>
      </c>
      <c r="AC1415" s="1" t="s">
        <v>42</v>
      </c>
    </row>
    <row r="1416" spans="1:29">
      <c r="A1416" s="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c r="P1416" s="1">
        <f t="shared" si="132"/>
        <v>31450</v>
      </c>
      <c r="Q1416" s="1">
        <v>0</v>
      </c>
      <c r="R1416" s="1">
        <f t="shared" si="133"/>
        <v>0</v>
      </c>
      <c r="S1416" s="1">
        <f t="shared" si="134"/>
        <v>31450</v>
      </c>
      <c r="T1416" s="1">
        <v>0.52</v>
      </c>
      <c r="U1416" s="1">
        <f t="shared" si="135"/>
        <v>16354</v>
      </c>
      <c r="V1416" s="1">
        <f t="shared" si="136"/>
        <v>15096</v>
      </c>
      <c r="W1416" s="4">
        <f t="shared" si="137"/>
        <v>0.48</v>
      </c>
      <c r="X1416" s="1" t="s">
        <v>56</v>
      </c>
      <c r="Y1416" s="1" t="s">
        <v>57</v>
      </c>
      <c r="Z1416" s="1" t="s">
        <v>66</v>
      </c>
      <c r="AA1416" s="1"/>
      <c r="AB1416" s="1"/>
      <c r="AC1416" s="1" t="s">
        <v>42</v>
      </c>
    </row>
    <row r="1417" spans="1:29">
      <c r="A1417" s="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c r="P1417" s="1">
        <f t="shared" si="132"/>
        <v>23700</v>
      </c>
      <c r="Q1417" s="1">
        <v>0</v>
      </c>
      <c r="R1417" s="1">
        <f t="shared" si="133"/>
        <v>0</v>
      </c>
      <c r="S1417" s="1">
        <f t="shared" si="134"/>
        <v>23700</v>
      </c>
      <c r="T1417" s="1">
        <v>0.47</v>
      </c>
      <c r="U1417" s="1">
        <f t="shared" si="135"/>
        <v>11139</v>
      </c>
      <c r="V1417" s="1">
        <f t="shared" si="136"/>
        <v>12561</v>
      </c>
      <c r="W1417" s="4">
        <f t="shared" si="137"/>
        <v>0.53</v>
      </c>
      <c r="X1417" s="1" t="s">
        <v>104</v>
      </c>
      <c r="Y1417" s="1" t="s">
        <v>72</v>
      </c>
      <c r="Z1417" s="1" t="s">
        <v>41</v>
      </c>
      <c r="AA1417" s="2">
        <v>46085</v>
      </c>
      <c r="AB1417" s="1">
        <v>4</v>
      </c>
      <c r="AC1417" s="1" t="s">
        <v>42</v>
      </c>
    </row>
    <row r="1418" spans="1:29">
      <c r="A1418" s="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c r="P1418" s="1">
        <f t="shared" si="132"/>
        <v>580</v>
      </c>
      <c r="Q1418" s="1">
        <v>0</v>
      </c>
      <c r="R1418" s="1">
        <f t="shared" si="133"/>
        <v>0</v>
      </c>
      <c r="S1418" s="1">
        <f t="shared" si="134"/>
        <v>580</v>
      </c>
      <c r="T1418" s="1">
        <v>0.62</v>
      </c>
      <c r="U1418" s="1">
        <f t="shared" si="135"/>
        <v>359.6</v>
      </c>
      <c r="V1418" s="1">
        <f t="shared" si="136"/>
        <v>220.39999999999998</v>
      </c>
      <c r="W1418" s="4">
        <f t="shared" si="137"/>
        <v>0.37999999999999995</v>
      </c>
      <c r="X1418" s="1" t="s">
        <v>104</v>
      </c>
      <c r="Y1418" s="1" t="s">
        <v>57</v>
      </c>
      <c r="Z1418" s="1" t="s">
        <v>120</v>
      </c>
      <c r="AA1418" s="1"/>
      <c r="AB1418" s="1"/>
      <c r="AC1418" s="1" t="s">
        <v>42</v>
      </c>
    </row>
    <row r="1419" spans="1:29">
      <c r="A1419" s="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c r="P1419" s="1">
        <f t="shared" si="132"/>
        <v>3850</v>
      </c>
      <c r="Q1419" s="1">
        <v>15</v>
      </c>
      <c r="R1419" s="1">
        <f t="shared" si="133"/>
        <v>577.5</v>
      </c>
      <c r="S1419" s="1">
        <f t="shared" si="134"/>
        <v>3272.5</v>
      </c>
      <c r="T1419" s="1">
        <v>0.35</v>
      </c>
      <c r="U1419" s="1">
        <f t="shared" si="135"/>
        <v>1145.375</v>
      </c>
      <c r="V1419" s="1">
        <f t="shared" si="136"/>
        <v>2127.125</v>
      </c>
      <c r="W1419" s="4">
        <f t="shared" si="137"/>
        <v>0.65</v>
      </c>
      <c r="X1419" s="1" t="s">
        <v>39</v>
      </c>
      <c r="Y1419" s="1" t="s">
        <v>72</v>
      </c>
      <c r="Z1419" s="1" t="s">
        <v>22</v>
      </c>
      <c r="AA1419" s="1"/>
      <c r="AB1419" s="1"/>
      <c r="AC1419" s="1" t="s">
        <v>93</v>
      </c>
    </row>
    <row r="1420" spans="1:29">
      <c r="A1420" s="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c r="P1420" s="1">
        <f t="shared" si="132"/>
        <v>30040</v>
      </c>
      <c r="Q1420" s="1">
        <v>5</v>
      </c>
      <c r="R1420" s="1">
        <f t="shared" si="133"/>
        <v>1502</v>
      </c>
      <c r="S1420" s="1">
        <f t="shared" si="134"/>
        <v>28538</v>
      </c>
      <c r="T1420" s="1">
        <v>0.52</v>
      </c>
      <c r="U1420" s="1">
        <f t="shared" si="135"/>
        <v>14839.76</v>
      </c>
      <c r="V1420" s="1">
        <f t="shared" si="136"/>
        <v>13698.24</v>
      </c>
      <c r="W1420" s="4">
        <f t="shared" si="137"/>
        <v>0.48</v>
      </c>
      <c r="X1420" s="1" t="s">
        <v>50</v>
      </c>
      <c r="Y1420" s="1" t="s">
        <v>81</v>
      </c>
      <c r="Z1420" s="1" t="s">
        <v>41</v>
      </c>
      <c r="AA1420" s="2">
        <v>46088</v>
      </c>
      <c r="AB1420" s="1">
        <v>4</v>
      </c>
      <c r="AC1420" s="1" t="s">
        <v>42</v>
      </c>
    </row>
    <row r="1421" spans="1:29">
      <c r="A1421" s="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c r="P1421" s="1">
        <f t="shared" si="132"/>
        <v>38410</v>
      </c>
      <c r="Q1421" s="1">
        <v>5</v>
      </c>
      <c r="R1421" s="1">
        <f t="shared" si="133"/>
        <v>1920.5</v>
      </c>
      <c r="S1421" s="1">
        <f t="shared" si="134"/>
        <v>36489.5</v>
      </c>
      <c r="T1421" s="1">
        <v>0.57999999999999996</v>
      </c>
      <c r="U1421" s="1">
        <f t="shared" si="135"/>
        <v>21163.91</v>
      </c>
      <c r="V1421" s="1">
        <f t="shared" si="136"/>
        <v>15325.59</v>
      </c>
      <c r="W1421" s="4">
        <f t="shared" si="137"/>
        <v>0.42</v>
      </c>
      <c r="X1421" s="1" t="s">
        <v>65</v>
      </c>
      <c r="Y1421" s="1" t="s">
        <v>40</v>
      </c>
      <c r="Z1421" s="1" t="s">
        <v>41</v>
      </c>
      <c r="AA1421" s="2">
        <v>46082</v>
      </c>
      <c r="AB1421" s="1">
        <v>3</v>
      </c>
      <c r="AC1421" s="1" t="s">
        <v>42</v>
      </c>
    </row>
    <row r="1422" spans="1:29">
      <c r="A1422" s="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c r="P1422" s="1">
        <f t="shared" si="132"/>
        <v>6100</v>
      </c>
      <c r="Q1422" s="1">
        <v>10</v>
      </c>
      <c r="R1422" s="1">
        <f t="shared" si="133"/>
        <v>610</v>
      </c>
      <c r="S1422" s="1">
        <f t="shared" si="134"/>
        <v>5490</v>
      </c>
      <c r="T1422" s="1">
        <v>0.48</v>
      </c>
      <c r="U1422" s="1">
        <f t="shared" si="135"/>
        <v>2635.2</v>
      </c>
      <c r="V1422" s="1">
        <f t="shared" si="136"/>
        <v>2854.8</v>
      </c>
      <c r="W1422" s="4">
        <f t="shared" si="137"/>
        <v>0.52</v>
      </c>
      <c r="X1422" s="1" t="s">
        <v>147</v>
      </c>
      <c r="Y1422" s="1" t="s">
        <v>81</v>
      </c>
      <c r="Z1422" s="1" t="s">
        <v>66</v>
      </c>
      <c r="AA1422" s="1"/>
      <c r="AB1422" s="1"/>
      <c r="AC1422" s="1" t="s">
        <v>42</v>
      </c>
    </row>
    <row r="1423" spans="1:29">
      <c r="A1423" s="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c r="P1423" s="1">
        <f t="shared" si="132"/>
        <v>33100</v>
      </c>
      <c r="Q1423" s="1">
        <v>25</v>
      </c>
      <c r="R1423" s="1">
        <f t="shared" si="133"/>
        <v>8275</v>
      </c>
      <c r="S1423" s="1">
        <f t="shared" si="134"/>
        <v>24825</v>
      </c>
      <c r="T1423" s="1">
        <v>0.48</v>
      </c>
      <c r="U1423" s="1">
        <f t="shared" si="135"/>
        <v>11916</v>
      </c>
      <c r="V1423" s="1">
        <f t="shared" si="136"/>
        <v>12909</v>
      </c>
      <c r="W1423" s="4">
        <f t="shared" si="137"/>
        <v>0.52</v>
      </c>
      <c r="X1423" s="1" t="s">
        <v>104</v>
      </c>
      <c r="Y1423" s="1" t="s">
        <v>72</v>
      </c>
      <c r="Z1423" s="1" t="s">
        <v>41</v>
      </c>
      <c r="AA1423" s="2">
        <v>46089</v>
      </c>
      <c r="AB1423" s="1">
        <v>4</v>
      </c>
      <c r="AC1423" s="1" t="s">
        <v>42</v>
      </c>
    </row>
    <row r="1424" spans="1:29">
      <c r="A1424" s="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c r="P1424" s="1">
        <f t="shared" si="132"/>
        <v>4200</v>
      </c>
      <c r="Q1424" s="1">
        <v>0</v>
      </c>
      <c r="R1424" s="1">
        <f t="shared" si="133"/>
        <v>0</v>
      </c>
      <c r="S1424" s="1">
        <f t="shared" si="134"/>
        <v>4200</v>
      </c>
      <c r="T1424" s="1">
        <v>0.62</v>
      </c>
      <c r="U1424" s="1">
        <f t="shared" si="135"/>
        <v>2604</v>
      </c>
      <c r="V1424" s="1">
        <f t="shared" si="136"/>
        <v>1596</v>
      </c>
      <c r="W1424" s="4">
        <f t="shared" si="137"/>
        <v>0.38</v>
      </c>
      <c r="X1424" s="1" t="s">
        <v>147</v>
      </c>
      <c r="Y1424" s="1" t="s">
        <v>72</v>
      </c>
      <c r="Z1424" s="1" t="s">
        <v>41</v>
      </c>
      <c r="AA1424" s="2">
        <v>46089</v>
      </c>
      <c r="AB1424" s="1">
        <v>4</v>
      </c>
      <c r="AC1424" s="1" t="s">
        <v>42</v>
      </c>
    </row>
    <row r="1425" spans="1:29">
      <c r="A1425" s="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c r="P1425" s="1">
        <f t="shared" si="132"/>
        <v>19710</v>
      </c>
      <c r="Q1425" s="1">
        <v>0</v>
      </c>
      <c r="R1425" s="1">
        <f t="shared" si="133"/>
        <v>0</v>
      </c>
      <c r="S1425" s="1">
        <f t="shared" si="134"/>
        <v>19710</v>
      </c>
      <c r="T1425" s="1">
        <v>0.47</v>
      </c>
      <c r="U1425" s="1">
        <f t="shared" si="135"/>
        <v>9263.6999999999989</v>
      </c>
      <c r="V1425" s="1">
        <f t="shared" si="136"/>
        <v>10446.300000000001</v>
      </c>
      <c r="W1425" s="4">
        <f t="shared" si="137"/>
        <v>0.53</v>
      </c>
      <c r="X1425" s="1" t="s">
        <v>104</v>
      </c>
      <c r="Y1425" s="1" t="s">
        <v>57</v>
      </c>
      <c r="Z1425" s="1" t="s">
        <v>41</v>
      </c>
      <c r="AA1425" s="2">
        <v>46086</v>
      </c>
      <c r="AB1425" s="1">
        <v>5</v>
      </c>
      <c r="AC1425" s="1" t="s">
        <v>42</v>
      </c>
    </row>
    <row r="1426" spans="1:29">
      <c r="A1426" s="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c r="P1426" s="1">
        <f t="shared" si="132"/>
        <v>5920</v>
      </c>
      <c r="Q1426" s="1">
        <v>20</v>
      </c>
      <c r="R1426" s="1">
        <f t="shared" si="133"/>
        <v>1184</v>
      </c>
      <c r="S1426" s="1">
        <f t="shared" si="134"/>
        <v>4736</v>
      </c>
      <c r="T1426" s="1">
        <v>0.45</v>
      </c>
      <c r="U1426" s="1">
        <f t="shared" si="135"/>
        <v>2131.2000000000003</v>
      </c>
      <c r="V1426" s="1">
        <f t="shared" si="136"/>
        <v>2604.7999999999997</v>
      </c>
      <c r="W1426" s="4">
        <f t="shared" si="137"/>
        <v>0.54999999999999993</v>
      </c>
      <c r="X1426" s="1" t="s">
        <v>147</v>
      </c>
      <c r="Y1426" s="1" t="s">
        <v>72</v>
      </c>
      <c r="Z1426" s="1" t="s">
        <v>120</v>
      </c>
      <c r="AA1426" s="1"/>
      <c r="AB1426" s="1"/>
      <c r="AC1426" s="1" t="s">
        <v>42</v>
      </c>
    </row>
    <row r="1427" spans="1:29">
      <c r="A1427" s="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c r="P1427" s="1">
        <f t="shared" si="132"/>
        <v>1320</v>
      </c>
      <c r="Q1427" s="1">
        <v>0</v>
      </c>
      <c r="R1427" s="1">
        <f t="shared" si="133"/>
        <v>0</v>
      </c>
      <c r="S1427" s="1">
        <f t="shared" si="134"/>
        <v>1320</v>
      </c>
      <c r="T1427" s="1">
        <v>0.35</v>
      </c>
      <c r="U1427" s="1">
        <f t="shared" si="135"/>
        <v>461.99999999999994</v>
      </c>
      <c r="V1427" s="1">
        <f t="shared" si="136"/>
        <v>858</v>
      </c>
      <c r="W1427" s="4">
        <f t="shared" si="137"/>
        <v>0.65</v>
      </c>
      <c r="X1427" s="1" t="s">
        <v>65</v>
      </c>
      <c r="Y1427" s="1" t="s">
        <v>57</v>
      </c>
      <c r="Z1427" s="1" t="s">
        <v>41</v>
      </c>
      <c r="AA1427" s="2">
        <v>46087</v>
      </c>
      <c r="AB1427" s="1">
        <v>4</v>
      </c>
      <c r="AC1427" s="1" t="s">
        <v>42</v>
      </c>
    </row>
    <row r="1428" spans="1:29">
      <c r="A1428" s="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c r="P1428" s="1">
        <f t="shared" si="132"/>
        <v>1040</v>
      </c>
      <c r="Q1428" s="1">
        <v>25</v>
      </c>
      <c r="R1428" s="1">
        <f t="shared" si="133"/>
        <v>260</v>
      </c>
      <c r="S1428" s="1">
        <f t="shared" si="134"/>
        <v>780</v>
      </c>
      <c r="T1428" s="1">
        <v>0.35</v>
      </c>
      <c r="U1428" s="1">
        <f t="shared" si="135"/>
        <v>273</v>
      </c>
      <c r="V1428" s="1">
        <f t="shared" si="136"/>
        <v>507</v>
      </c>
      <c r="W1428" s="4">
        <f t="shared" si="137"/>
        <v>0.65</v>
      </c>
      <c r="X1428" s="1" t="s">
        <v>104</v>
      </c>
      <c r="Y1428" s="1" t="s">
        <v>57</v>
      </c>
      <c r="Z1428" s="1" t="s">
        <v>41</v>
      </c>
      <c r="AA1428" s="2">
        <v>46089</v>
      </c>
      <c r="AB1428" s="1">
        <v>5</v>
      </c>
      <c r="AC1428" s="1" t="s">
        <v>42</v>
      </c>
    </row>
    <row r="1429" spans="1:29">
      <c r="A1429" s="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c r="P1429" s="1">
        <f t="shared" si="132"/>
        <v>5600</v>
      </c>
      <c r="Q1429" s="1">
        <v>30</v>
      </c>
      <c r="R1429" s="1">
        <f t="shared" si="133"/>
        <v>1680</v>
      </c>
      <c r="S1429" s="1">
        <f t="shared" si="134"/>
        <v>3920</v>
      </c>
      <c r="T1429" s="1">
        <v>0.5</v>
      </c>
      <c r="U1429" s="1">
        <f t="shared" si="135"/>
        <v>1960</v>
      </c>
      <c r="V1429" s="1">
        <f t="shared" si="136"/>
        <v>1960</v>
      </c>
      <c r="W1429" s="4">
        <f t="shared" si="137"/>
        <v>0.5</v>
      </c>
      <c r="X1429" s="1" t="s">
        <v>39</v>
      </c>
      <c r="Y1429" s="1" t="s">
        <v>40</v>
      </c>
      <c r="Z1429" s="1" t="s">
        <v>41</v>
      </c>
      <c r="AA1429" s="2">
        <v>46089</v>
      </c>
      <c r="AB1429" s="1">
        <v>5</v>
      </c>
      <c r="AC1429" s="1" t="s">
        <v>42</v>
      </c>
    </row>
    <row r="1430" spans="1:29">
      <c r="A1430" s="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c r="P1430" s="1">
        <f t="shared" si="132"/>
        <v>7360</v>
      </c>
      <c r="Q1430" s="1">
        <v>20</v>
      </c>
      <c r="R1430" s="1">
        <f t="shared" si="133"/>
        <v>1472</v>
      </c>
      <c r="S1430" s="1">
        <f t="shared" si="134"/>
        <v>5888</v>
      </c>
      <c r="T1430" s="1">
        <v>0.45</v>
      </c>
      <c r="U1430" s="1">
        <f t="shared" si="135"/>
        <v>2649.6</v>
      </c>
      <c r="V1430" s="1">
        <f t="shared" si="136"/>
        <v>3238.4</v>
      </c>
      <c r="W1430" s="4">
        <f t="shared" si="137"/>
        <v>0.55000000000000004</v>
      </c>
      <c r="X1430" s="1" t="s">
        <v>147</v>
      </c>
      <c r="Y1430" s="1" t="s">
        <v>40</v>
      </c>
      <c r="Z1430" s="1" t="s">
        <v>120</v>
      </c>
      <c r="AA1430" s="1"/>
      <c r="AB1430" s="1"/>
      <c r="AC1430" s="1" t="s">
        <v>42</v>
      </c>
    </row>
    <row r="1431" spans="1:29">
      <c r="A1431" s="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c r="P1431" s="1">
        <f t="shared" si="132"/>
        <v>420</v>
      </c>
      <c r="Q1431" s="1">
        <v>0</v>
      </c>
      <c r="R1431" s="1">
        <f t="shared" si="133"/>
        <v>0</v>
      </c>
      <c r="S1431" s="1">
        <f t="shared" si="134"/>
        <v>420</v>
      </c>
      <c r="T1431" s="1">
        <v>0.35</v>
      </c>
      <c r="U1431" s="1">
        <f t="shared" si="135"/>
        <v>147</v>
      </c>
      <c r="V1431" s="1">
        <f t="shared" si="136"/>
        <v>273</v>
      </c>
      <c r="W1431" s="4">
        <f t="shared" si="137"/>
        <v>0.65</v>
      </c>
      <c r="X1431" s="1" t="s">
        <v>92</v>
      </c>
      <c r="Y1431" s="1" t="s">
        <v>72</v>
      </c>
      <c r="Z1431" s="1" t="s">
        <v>22</v>
      </c>
      <c r="AA1431" s="1"/>
      <c r="AB1431" s="1"/>
      <c r="AC1431" s="1" t="s">
        <v>93</v>
      </c>
    </row>
    <row r="1432" spans="1:29">
      <c r="A1432" s="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c r="P1432" s="1">
        <f t="shared" si="132"/>
        <v>1900</v>
      </c>
      <c r="Q1432" s="1">
        <v>10</v>
      </c>
      <c r="R1432" s="1">
        <f t="shared" si="133"/>
        <v>190</v>
      </c>
      <c r="S1432" s="1">
        <f t="shared" si="134"/>
        <v>1710</v>
      </c>
      <c r="T1432" s="1">
        <v>0.45</v>
      </c>
      <c r="U1432" s="1">
        <f t="shared" si="135"/>
        <v>769.5</v>
      </c>
      <c r="V1432" s="1">
        <f t="shared" si="136"/>
        <v>940.5</v>
      </c>
      <c r="W1432" s="4">
        <f t="shared" si="137"/>
        <v>0.55000000000000004</v>
      </c>
      <c r="X1432" s="1" t="s">
        <v>65</v>
      </c>
      <c r="Y1432" s="1" t="s">
        <v>81</v>
      </c>
      <c r="Z1432" s="1" t="s">
        <v>120</v>
      </c>
      <c r="AA1432" s="1"/>
      <c r="AB1432" s="1"/>
      <c r="AC1432" s="1" t="s">
        <v>42</v>
      </c>
    </row>
    <row r="1433" spans="1:29">
      <c r="A1433" s="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c r="P1433" s="1">
        <f t="shared" si="132"/>
        <v>2480</v>
      </c>
      <c r="Q1433" s="1">
        <v>30</v>
      </c>
      <c r="R1433" s="1">
        <f t="shared" si="133"/>
        <v>744</v>
      </c>
      <c r="S1433" s="1">
        <f t="shared" si="134"/>
        <v>1736</v>
      </c>
      <c r="T1433" s="1">
        <v>0.5</v>
      </c>
      <c r="U1433" s="1">
        <f t="shared" si="135"/>
        <v>868</v>
      </c>
      <c r="V1433" s="1">
        <f t="shared" si="136"/>
        <v>868</v>
      </c>
      <c r="W1433" s="4">
        <f t="shared" si="137"/>
        <v>0.5</v>
      </c>
      <c r="X1433" s="1" t="s">
        <v>50</v>
      </c>
      <c r="Y1433" s="1" t="s">
        <v>81</v>
      </c>
      <c r="Z1433" s="1" t="s">
        <v>41</v>
      </c>
      <c r="AA1433" s="2">
        <v>46092</v>
      </c>
      <c r="AB1433" s="1">
        <v>5</v>
      </c>
      <c r="AC1433" s="1" t="s">
        <v>42</v>
      </c>
    </row>
    <row r="1434" spans="1:29">
      <c r="A1434" s="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c r="P1434" s="1">
        <f t="shared" si="132"/>
        <v>5650</v>
      </c>
      <c r="Q1434" s="1">
        <v>10</v>
      </c>
      <c r="R1434" s="1">
        <f t="shared" si="133"/>
        <v>565</v>
      </c>
      <c r="S1434" s="1">
        <f t="shared" si="134"/>
        <v>5085</v>
      </c>
      <c r="T1434" s="1">
        <v>0.35</v>
      </c>
      <c r="U1434" s="1">
        <f t="shared" si="135"/>
        <v>1779.75</v>
      </c>
      <c r="V1434" s="1">
        <f t="shared" si="136"/>
        <v>3305.25</v>
      </c>
      <c r="W1434" s="4">
        <f t="shared" si="137"/>
        <v>0.65</v>
      </c>
      <c r="X1434" s="1" t="s">
        <v>147</v>
      </c>
      <c r="Y1434" s="1" t="s">
        <v>57</v>
      </c>
      <c r="Z1434" s="1" t="s">
        <v>41</v>
      </c>
      <c r="AA1434" s="2">
        <v>46086</v>
      </c>
      <c r="AB1434" s="1">
        <v>3</v>
      </c>
      <c r="AC1434" s="1" t="s">
        <v>42</v>
      </c>
    </row>
    <row r="1435" spans="1:29">
      <c r="A1435" s="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c r="P1435" s="1">
        <f t="shared" si="132"/>
        <v>26000</v>
      </c>
      <c r="Q1435" s="1">
        <v>0</v>
      </c>
      <c r="R1435" s="1">
        <f t="shared" si="133"/>
        <v>0</v>
      </c>
      <c r="S1435" s="1">
        <f t="shared" si="134"/>
        <v>26000</v>
      </c>
      <c r="T1435" s="1">
        <v>0.47</v>
      </c>
      <c r="U1435" s="1">
        <f t="shared" si="135"/>
        <v>12220</v>
      </c>
      <c r="V1435" s="1">
        <f t="shared" si="136"/>
        <v>13780</v>
      </c>
      <c r="W1435" s="4">
        <f t="shared" si="137"/>
        <v>0.53</v>
      </c>
      <c r="X1435" s="1" t="s">
        <v>56</v>
      </c>
      <c r="Y1435" s="1" t="s">
        <v>81</v>
      </c>
      <c r="Z1435" s="1" t="s">
        <v>41</v>
      </c>
      <c r="AA1435" s="2">
        <v>46091</v>
      </c>
      <c r="AB1435" s="1">
        <v>3</v>
      </c>
      <c r="AC1435" s="1" t="s">
        <v>42</v>
      </c>
    </row>
    <row r="1436" spans="1:29">
      <c r="A1436" s="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c r="P1436" s="1">
        <f t="shared" si="132"/>
        <v>44560</v>
      </c>
      <c r="Q1436" s="1">
        <v>0</v>
      </c>
      <c r="R1436" s="1">
        <f t="shared" si="133"/>
        <v>0</v>
      </c>
      <c r="S1436" s="1">
        <f t="shared" si="134"/>
        <v>44560</v>
      </c>
      <c r="T1436" s="1">
        <v>0.52</v>
      </c>
      <c r="U1436" s="1">
        <f t="shared" si="135"/>
        <v>23171.200000000001</v>
      </c>
      <c r="V1436" s="1">
        <f t="shared" si="136"/>
        <v>21388.799999999999</v>
      </c>
      <c r="W1436" s="4">
        <f t="shared" si="137"/>
        <v>0.48</v>
      </c>
      <c r="X1436" s="1" t="s">
        <v>39</v>
      </c>
      <c r="Y1436" s="1" t="s">
        <v>72</v>
      </c>
      <c r="Z1436" s="1" t="s">
        <v>51</v>
      </c>
      <c r="AA1436" s="2">
        <v>46086</v>
      </c>
      <c r="AB1436" s="1"/>
      <c r="AC1436" s="1" t="s">
        <v>42</v>
      </c>
    </row>
    <row r="1437" spans="1:29">
      <c r="A1437" s="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c r="P1437" s="1">
        <f t="shared" si="132"/>
        <v>5460</v>
      </c>
      <c r="Q1437" s="1">
        <v>0</v>
      </c>
      <c r="R1437" s="1">
        <f t="shared" si="133"/>
        <v>0</v>
      </c>
      <c r="S1437" s="1">
        <f t="shared" si="134"/>
        <v>5460</v>
      </c>
      <c r="T1437" s="1">
        <v>0.47</v>
      </c>
      <c r="U1437" s="1">
        <f t="shared" si="135"/>
        <v>2566.1999999999998</v>
      </c>
      <c r="V1437" s="1">
        <f t="shared" si="136"/>
        <v>2893.8</v>
      </c>
      <c r="W1437" s="4">
        <f t="shared" si="137"/>
        <v>0.53</v>
      </c>
      <c r="X1437" s="1" t="s">
        <v>104</v>
      </c>
      <c r="Y1437" s="1" t="s">
        <v>40</v>
      </c>
      <c r="Z1437" s="1" t="s">
        <v>41</v>
      </c>
      <c r="AA1437" s="2">
        <v>46089</v>
      </c>
      <c r="AB1437" s="1">
        <v>3</v>
      </c>
      <c r="AC1437" s="1" t="s">
        <v>42</v>
      </c>
    </row>
    <row r="1438" spans="1:29">
      <c r="A1438" s="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c r="P1438" s="1">
        <f t="shared" si="132"/>
        <v>21320</v>
      </c>
      <c r="Q1438" s="1">
        <v>0</v>
      </c>
      <c r="R1438" s="1">
        <f t="shared" si="133"/>
        <v>0</v>
      </c>
      <c r="S1438" s="1">
        <f t="shared" si="134"/>
        <v>21320</v>
      </c>
      <c r="T1438" s="1">
        <v>0.57999999999999996</v>
      </c>
      <c r="U1438" s="1">
        <f t="shared" si="135"/>
        <v>12365.599999999999</v>
      </c>
      <c r="V1438" s="1">
        <f t="shared" si="136"/>
        <v>8954.4000000000015</v>
      </c>
      <c r="W1438" s="4">
        <f t="shared" si="137"/>
        <v>0.4200000000000001</v>
      </c>
      <c r="X1438" s="1" t="s">
        <v>56</v>
      </c>
      <c r="Y1438" s="1" t="s">
        <v>40</v>
      </c>
      <c r="Z1438" s="1" t="s">
        <v>51</v>
      </c>
      <c r="AA1438" s="2">
        <v>46092</v>
      </c>
      <c r="AB1438" s="1"/>
      <c r="AC1438" s="1" t="s">
        <v>42</v>
      </c>
    </row>
    <row r="1439" spans="1:29">
      <c r="A1439" s="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c r="P1439" s="1">
        <f t="shared" si="132"/>
        <v>440</v>
      </c>
      <c r="Q1439" s="1">
        <v>20</v>
      </c>
      <c r="R1439" s="1">
        <f t="shared" si="133"/>
        <v>88</v>
      </c>
      <c r="S1439" s="1">
        <f t="shared" si="134"/>
        <v>352</v>
      </c>
      <c r="T1439" s="1">
        <v>0.45</v>
      </c>
      <c r="U1439" s="1">
        <f t="shared" si="135"/>
        <v>158.4</v>
      </c>
      <c r="V1439" s="1">
        <f t="shared" si="136"/>
        <v>193.6</v>
      </c>
      <c r="W1439" s="4">
        <f t="shared" si="137"/>
        <v>0.54999999999999993</v>
      </c>
      <c r="X1439" s="1" t="s">
        <v>147</v>
      </c>
      <c r="Y1439" s="1" t="s">
        <v>40</v>
      </c>
      <c r="Z1439" s="1" t="s">
        <v>22</v>
      </c>
      <c r="AA1439" s="1"/>
      <c r="AB1439" s="1"/>
      <c r="AC1439" s="1" t="s">
        <v>93</v>
      </c>
    </row>
    <row r="1440" spans="1:29">
      <c r="A1440" s="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c r="P1440" s="1">
        <f t="shared" si="132"/>
        <v>760</v>
      </c>
      <c r="Q1440" s="1">
        <v>10</v>
      </c>
      <c r="R1440" s="1">
        <f t="shared" si="133"/>
        <v>76</v>
      </c>
      <c r="S1440" s="1">
        <f t="shared" si="134"/>
        <v>684</v>
      </c>
      <c r="T1440" s="1">
        <v>0.47</v>
      </c>
      <c r="U1440" s="1">
        <f t="shared" si="135"/>
        <v>321.47999999999996</v>
      </c>
      <c r="V1440" s="1">
        <f t="shared" si="136"/>
        <v>362.52000000000004</v>
      </c>
      <c r="W1440" s="4">
        <f t="shared" si="137"/>
        <v>0.53</v>
      </c>
      <c r="X1440" s="1" t="s">
        <v>147</v>
      </c>
      <c r="Y1440" s="1" t="s">
        <v>40</v>
      </c>
      <c r="Z1440" s="1" t="s">
        <v>41</v>
      </c>
      <c r="AA1440" s="2">
        <v>46089</v>
      </c>
      <c r="AB1440" s="1">
        <v>5</v>
      </c>
      <c r="AC1440" s="1" t="s">
        <v>42</v>
      </c>
    </row>
    <row r="1441" spans="1:29">
      <c r="A1441" s="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c r="P1441" s="1">
        <f t="shared" si="132"/>
        <v>1560</v>
      </c>
      <c r="Q1441" s="1">
        <v>0</v>
      </c>
      <c r="R1441" s="1">
        <f t="shared" si="133"/>
        <v>0</v>
      </c>
      <c r="S1441" s="1">
        <f t="shared" si="134"/>
        <v>1560</v>
      </c>
      <c r="T1441" s="1">
        <v>0.35</v>
      </c>
      <c r="U1441" s="1">
        <f t="shared" si="135"/>
        <v>546</v>
      </c>
      <c r="V1441" s="1">
        <f t="shared" si="136"/>
        <v>1014</v>
      </c>
      <c r="W1441" s="4">
        <f t="shared" si="137"/>
        <v>0.65</v>
      </c>
      <c r="X1441" s="1" t="s">
        <v>65</v>
      </c>
      <c r="Y1441" s="1" t="s">
        <v>40</v>
      </c>
      <c r="Z1441" s="1" t="s">
        <v>22</v>
      </c>
      <c r="AA1441" s="1"/>
      <c r="AB1441" s="1"/>
      <c r="AC1441" s="1" t="s">
        <v>93</v>
      </c>
    </row>
    <row r="1442" spans="1:29">
      <c r="A1442" s="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c r="P1442" s="1">
        <f t="shared" si="132"/>
        <v>11640</v>
      </c>
      <c r="Q1442" s="1">
        <v>15</v>
      </c>
      <c r="R1442" s="1">
        <f t="shared" si="133"/>
        <v>1746</v>
      </c>
      <c r="S1442" s="1">
        <f t="shared" si="134"/>
        <v>9894</v>
      </c>
      <c r="T1442" s="1">
        <v>0.48</v>
      </c>
      <c r="U1442" s="1">
        <f t="shared" si="135"/>
        <v>4749.12</v>
      </c>
      <c r="V1442" s="1">
        <f t="shared" si="136"/>
        <v>5144.88</v>
      </c>
      <c r="W1442" s="4">
        <f t="shared" si="137"/>
        <v>0.52</v>
      </c>
      <c r="X1442" s="1" t="s">
        <v>39</v>
      </c>
      <c r="Y1442" s="1" t="s">
        <v>72</v>
      </c>
      <c r="Z1442" s="1" t="s">
        <v>66</v>
      </c>
      <c r="AA1442" s="1"/>
      <c r="AB1442" s="1"/>
      <c r="AC1442" s="1" t="s">
        <v>42</v>
      </c>
    </row>
    <row r="1443" spans="1:29">
      <c r="A1443" s="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c r="P1443" s="1">
        <f t="shared" si="132"/>
        <v>6840</v>
      </c>
      <c r="Q1443" s="1">
        <v>15</v>
      </c>
      <c r="R1443" s="1">
        <f t="shared" si="133"/>
        <v>1026</v>
      </c>
      <c r="S1443" s="1">
        <f t="shared" si="134"/>
        <v>5814</v>
      </c>
      <c r="T1443" s="1">
        <v>0.45</v>
      </c>
      <c r="U1443" s="1">
        <f t="shared" si="135"/>
        <v>2616.3000000000002</v>
      </c>
      <c r="V1443" s="1">
        <f t="shared" si="136"/>
        <v>3197.7</v>
      </c>
      <c r="W1443" s="4">
        <f t="shared" si="137"/>
        <v>0.54999999999999993</v>
      </c>
      <c r="X1443" s="1" t="s">
        <v>65</v>
      </c>
      <c r="Y1443" s="1" t="s">
        <v>57</v>
      </c>
      <c r="Z1443" s="1" t="s">
        <v>41</v>
      </c>
      <c r="AA1443" s="2">
        <v>46092</v>
      </c>
      <c r="AB1443" s="1">
        <v>5</v>
      </c>
      <c r="AC1443" s="1" t="s">
        <v>42</v>
      </c>
    </row>
    <row r="1444" spans="1:29">
      <c r="A1444" s="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c r="P1444" s="1">
        <f t="shared" si="132"/>
        <v>8400</v>
      </c>
      <c r="Q1444" s="1">
        <v>0</v>
      </c>
      <c r="R1444" s="1">
        <f t="shared" si="133"/>
        <v>0</v>
      </c>
      <c r="S1444" s="1">
        <f t="shared" si="134"/>
        <v>8400</v>
      </c>
      <c r="T1444" s="1">
        <v>0.52</v>
      </c>
      <c r="U1444" s="1">
        <f t="shared" si="135"/>
        <v>4368</v>
      </c>
      <c r="V1444" s="1">
        <f t="shared" si="136"/>
        <v>4032</v>
      </c>
      <c r="W1444" s="4">
        <f t="shared" si="137"/>
        <v>0.48</v>
      </c>
      <c r="X1444" s="1" t="s">
        <v>50</v>
      </c>
      <c r="Y1444" s="1" t="s">
        <v>40</v>
      </c>
      <c r="Z1444" s="1" t="s">
        <v>41</v>
      </c>
      <c r="AA1444" s="2">
        <v>46094</v>
      </c>
      <c r="AB1444" s="1">
        <v>4</v>
      </c>
      <c r="AC1444" s="1" t="s">
        <v>42</v>
      </c>
    </row>
    <row r="1445" spans="1:29">
      <c r="A1445" s="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c r="P1445" s="1">
        <f t="shared" si="132"/>
        <v>9420</v>
      </c>
      <c r="Q1445" s="1">
        <v>10</v>
      </c>
      <c r="R1445" s="1">
        <f t="shared" si="133"/>
        <v>942</v>
      </c>
      <c r="S1445" s="1">
        <f t="shared" si="134"/>
        <v>8478</v>
      </c>
      <c r="T1445" s="1">
        <v>0.5</v>
      </c>
      <c r="U1445" s="1">
        <f t="shared" si="135"/>
        <v>4239</v>
      </c>
      <c r="V1445" s="1">
        <f t="shared" si="136"/>
        <v>4239</v>
      </c>
      <c r="W1445" s="4">
        <f t="shared" si="137"/>
        <v>0.5</v>
      </c>
      <c r="X1445" s="1" t="s">
        <v>39</v>
      </c>
      <c r="Y1445" s="1" t="s">
        <v>81</v>
      </c>
      <c r="Z1445" s="1" t="s">
        <v>41</v>
      </c>
      <c r="AA1445" s="2">
        <v>46094</v>
      </c>
      <c r="AB1445" s="1">
        <v>3</v>
      </c>
      <c r="AC1445" s="1" t="s">
        <v>42</v>
      </c>
    </row>
    <row r="1446" spans="1:29">
      <c r="A1446" s="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c r="P1446" s="1">
        <f t="shared" si="132"/>
        <v>2040</v>
      </c>
      <c r="Q1446" s="1">
        <v>10</v>
      </c>
      <c r="R1446" s="1">
        <f t="shared" si="133"/>
        <v>204</v>
      </c>
      <c r="S1446" s="1">
        <f t="shared" si="134"/>
        <v>1836</v>
      </c>
      <c r="T1446" s="1">
        <v>0.45</v>
      </c>
      <c r="U1446" s="1">
        <f t="shared" si="135"/>
        <v>826.2</v>
      </c>
      <c r="V1446" s="1">
        <f t="shared" si="136"/>
        <v>1009.8</v>
      </c>
      <c r="W1446" s="4">
        <f t="shared" si="137"/>
        <v>0.54999999999999993</v>
      </c>
      <c r="X1446" s="1" t="s">
        <v>39</v>
      </c>
      <c r="Y1446" s="1" t="s">
        <v>40</v>
      </c>
      <c r="Z1446" s="1" t="s">
        <v>66</v>
      </c>
      <c r="AA1446" s="1"/>
      <c r="AB1446" s="1"/>
      <c r="AC1446" s="1" t="s">
        <v>42</v>
      </c>
    </row>
    <row r="1447" spans="1:29">
      <c r="A1447" s="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c r="P1447" s="1">
        <f t="shared" si="132"/>
        <v>23350</v>
      </c>
      <c r="Q1447" s="1">
        <v>0</v>
      </c>
      <c r="R1447" s="1">
        <f t="shared" si="133"/>
        <v>0</v>
      </c>
      <c r="S1447" s="1">
        <f t="shared" si="134"/>
        <v>23350</v>
      </c>
      <c r="T1447" s="1">
        <v>0.47</v>
      </c>
      <c r="U1447" s="1">
        <f t="shared" si="135"/>
        <v>10974.5</v>
      </c>
      <c r="V1447" s="1">
        <f t="shared" si="136"/>
        <v>12375.5</v>
      </c>
      <c r="W1447" s="4">
        <f t="shared" si="137"/>
        <v>0.53</v>
      </c>
      <c r="X1447" s="1" t="s">
        <v>39</v>
      </c>
      <c r="Y1447" s="1" t="s">
        <v>81</v>
      </c>
      <c r="Z1447" s="1" t="s">
        <v>51</v>
      </c>
      <c r="AA1447" s="2">
        <v>46094</v>
      </c>
      <c r="AB1447" s="1"/>
      <c r="AC1447" s="1" t="s">
        <v>42</v>
      </c>
    </row>
    <row r="1448" spans="1:29">
      <c r="A1448" s="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c r="P1448" s="1">
        <f t="shared" si="132"/>
        <v>18480</v>
      </c>
      <c r="Q1448" s="1">
        <v>0</v>
      </c>
      <c r="R1448" s="1">
        <f t="shared" si="133"/>
        <v>0</v>
      </c>
      <c r="S1448" s="1">
        <f t="shared" si="134"/>
        <v>18480</v>
      </c>
      <c r="T1448" s="1">
        <v>0.52</v>
      </c>
      <c r="U1448" s="1">
        <f t="shared" si="135"/>
        <v>9609.6</v>
      </c>
      <c r="V1448" s="1">
        <f t="shared" si="136"/>
        <v>8870.4</v>
      </c>
      <c r="W1448" s="4">
        <f t="shared" si="137"/>
        <v>0.48</v>
      </c>
      <c r="X1448" s="1" t="s">
        <v>147</v>
      </c>
      <c r="Y1448" s="1" t="s">
        <v>72</v>
      </c>
      <c r="Z1448" s="1" t="s">
        <v>41</v>
      </c>
      <c r="AA1448" s="2">
        <v>46096</v>
      </c>
      <c r="AB1448" s="1">
        <v>4</v>
      </c>
      <c r="AC1448" s="1" t="s">
        <v>42</v>
      </c>
    </row>
    <row r="1449" spans="1:29">
      <c r="A1449" s="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c r="P1449" s="1">
        <f t="shared" si="132"/>
        <v>21520</v>
      </c>
      <c r="Q1449" s="1">
        <v>15</v>
      </c>
      <c r="R1449" s="1">
        <f t="shared" si="133"/>
        <v>3228</v>
      </c>
      <c r="S1449" s="1">
        <f t="shared" si="134"/>
        <v>18292</v>
      </c>
      <c r="T1449" s="1">
        <v>0.5</v>
      </c>
      <c r="U1449" s="1">
        <f t="shared" si="135"/>
        <v>9146</v>
      </c>
      <c r="V1449" s="1">
        <f t="shared" si="136"/>
        <v>9146</v>
      </c>
      <c r="W1449" s="4">
        <f t="shared" si="137"/>
        <v>0.5</v>
      </c>
      <c r="X1449" s="1" t="s">
        <v>92</v>
      </c>
      <c r="Y1449" s="1" t="s">
        <v>57</v>
      </c>
      <c r="Z1449" s="1" t="s">
        <v>41</v>
      </c>
      <c r="AA1449" s="2">
        <v>46091</v>
      </c>
      <c r="AB1449" s="1">
        <v>3</v>
      </c>
      <c r="AC1449" s="1" t="s">
        <v>42</v>
      </c>
    </row>
    <row r="1450" spans="1:29">
      <c r="A1450" s="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c r="P1450" s="1">
        <f t="shared" si="132"/>
        <v>930</v>
      </c>
      <c r="Q1450" s="1">
        <v>10</v>
      </c>
      <c r="R1450" s="1">
        <f t="shared" si="133"/>
        <v>93</v>
      </c>
      <c r="S1450" s="1">
        <f t="shared" si="134"/>
        <v>837</v>
      </c>
      <c r="T1450" s="1">
        <v>0.62</v>
      </c>
      <c r="U1450" s="1">
        <f t="shared" si="135"/>
        <v>518.93999999999994</v>
      </c>
      <c r="V1450" s="1">
        <f t="shared" si="136"/>
        <v>318.06000000000006</v>
      </c>
      <c r="W1450" s="4">
        <f t="shared" si="137"/>
        <v>0.38000000000000006</v>
      </c>
      <c r="X1450" s="1" t="s">
        <v>50</v>
      </c>
      <c r="Y1450" s="1" t="s">
        <v>81</v>
      </c>
      <c r="Z1450" s="1" t="s">
        <v>41</v>
      </c>
      <c r="AA1450" s="2">
        <v>46094</v>
      </c>
      <c r="AB1450" s="1">
        <v>3</v>
      </c>
      <c r="AC1450" s="1" t="s">
        <v>42</v>
      </c>
    </row>
    <row r="1451" spans="1:29">
      <c r="A1451" s="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c r="P1451" s="1">
        <f t="shared" si="132"/>
        <v>4800</v>
      </c>
      <c r="Q1451" s="1">
        <v>0</v>
      </c>
      <c r="R1451" s="1">
        <f t="shared" si="133"/>
        <v>0</v>
      </c>
      <c r="S1451" s="1">
        <f t="shared" si="134"/>
        <v>4800</v>
      </c>
      <c r="T1451" s="1">
        <v>0.35</v>
      </c>
      <c r="U1451" s="1">
        <f t="shared" si="135"/>
        <v>1680</v>
      </c>
      <c r="V1451" s="1">
        <f t="shared" si="136"/>
        <v>3120</v>
      </c>
      <c r="W1451" s="4">
        <f t="shared" si="137"/>
        <v>0.65</v>
      </c>
      <c r="X1451" s="1" t="s">
        <v>50</v>
      </c>
      <c r="Y1451" s="1" t="s">
        <v>72</v>
      </c>
      <c r="Z1451" s="1" t="s">
        <v>41</v>
      </c>
      <c r="AA1451" s="2">
        <v>46094</v>
      </c>
      <c r="AB1451" s="1">
        <v>3</v>
      </c>
      <c r="AC1451" s="1" t="s">
        <v>42</v>
      </c>
    </row>
    <row r="1452" spans="1:29">
      <c r="A1452" s="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c r="P1452" s="1">
        <f t="shared" si="132"/>
        <v>8080</v>
      </c>
      <c r="Q1452" s="1">
        <v>20</v>
      </c>
      <c r="R1452" s="1">
        <f t="shared" si="133"/>
        <v>1616</v>
      </c>
      <c r="S1452" s="1">
        <f t="shared" si="134"/>
        <v>6464</v>
      </c>
      <c r="T1452" s="1">
        <v>0.52</v>
      </c>
      <c r="U1452" s="1">
        <f t="shared" si="135"/>
        <v>3361.28</v>
      </c>
      <c r="V1452" s="1">
        <f t="shared" si="136"/>
        <v>3102.72</v>
      </c>
      <c r="W1452" s="4">
        <f t="shared" si="137"/>
        <v>0.48</v>
      </c>
      <c r="X1452" s="1" t="s">
        <v>104</v>
      </c>
      <c r="Y1452" s="1" t="s">
        <v>72</v>
      </c>
      <c r="Z1452" s="1" t="s">
        <v>41</v>
      </c>
      <c r="AA1452" s="2">
        <v>46095</v>
      </c>
      <c r="AB1452" s="1">
        <v>3</v>
      </c>
      <c r="AC1452" s="1" t="s">
        <v>42</v>
      </c>
    </row>
    <row r="1453" spans="1:29">
      <c r="A1453" s="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c r="P1453" s="1">
        <f t="shared" si="132"/>
        <v>1500</v>
      </c>
      <c r="Q1453" s="1">
        <v>25</v>
      </c>
      <c r="R1453" s="1">
        <f t="shared" si="133"/>
        <v>375</v>
      </c>
      <c r="S1453" s="1">
        <f t="shared" si="134"/>
        <v>1125</v>
      </c>
      <c r="T1453" s="1">
        <v>0.48</v>
      </c>
      <c r="U1453" s="1">
        <f t="shared" si="135"/>
        <v>540</v>
      </c>
      <c r="V1453" s="1">
        <f t="shared" si="136"/>
        <v>585</v>
      </c>
      <c r="W1453" s="4">
        <f t="shared" si="137"/>
        <v>0.52</v>
      </c>
      <c r="X1453" s="1" t="s">
        <v>92</v>
      </c>
      <c r="Y1453" s="1" t="s">
        <v>81</v>
      </c>
      <c r="Z1453" s="1" t="s">
        <v>41</v>
      </c>
      <c r="AA1453" s="2">
        <v>46093</v>
      </c>
      <c r="AB1453" s="1">
        <v>5</v>
      </c>
      <c r="AC1453" s="1" t="s">
        <v>42</v>
      </c>
    </row>
    <row r="1454" spans="1:29">
      <c r="A1454" s="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c r="P1454" s="1">
        <f t="shared" si="132"/>
        <v>31440</v>
      </c>
      <c r="Q1454" s="1">
        <v>30</v>
      </c>
      <c r="R1454" s="1">
        <f t="shared" si="133"/>
        <v>9432</v>
      </c>
      <c r="S1454" s="1">
        <f t="shared" si="134"/>
        <v>22008</v>
      </c>
      <c r="T1454" s="1">
        <v>0.52</v>
      </c>
      <c r="U1454" s="1">
        <f t="shared" si="135"/>
        <v>11444.16</v>
      </c>
      <c r="V1454" s="1">
        <f t="shared" si="136"/>
        <v>10563.84</v>
      </c>
      <c r="W1454" s="4">
        <f t="shared" si="137"/>
        <v>0.48</v>
      </c>
      <c r="X1454" s="1" t="s">
        <v>147</v>
      </c>
      <c r="Y1454" s="1" t="s">
        <v>57</v>
      </c>
      <c r="Z1454" s="1" t="s">
        <v>41</v>
      </c>
      <c r="AA1454" s="2">
        <v>46095</v>
      </c>
      <c r="AB1454" s="1">
        <v>4</v>
      </c>
      <c r="AC1454" s="1" t="s">
        <v>42</v>
      </c>
    </row>
    <row r="1455" spans="1:29">
      <c r="A1455" s="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c r="P1455" s="1">
        <f t="shared" si="132"/>
        <v>17670</v>
      </c>
      <c r="Q1455" s="1">
        <v>10</v>
      </c>
      <c r="R1455" s="1">
        <f t="shared" si="133"/>
        <v>1767</v>
      </c>
      <c r="S1455" s="1">
        <f t="shared" si="134"/>
        <v>15903</v>
      </c>
      <c r="T1455" s="1">
        <v>0.5</v>
      </c>
      <c r="U1455" s="1">
        <f t="shared" si="135"/>
        <v>7951.5</v>
      </c>
      <c r="V1455" s="1">
        <f t="shared" si="136"/>
        <v>7951.5</v>
      </c>
      <c r="W1455" s="4">
        <f t="shared" si="137"/>
        <v>0.5</v>
      </c>
      <c r="X1455" s="1" t="s">
        <v>92</v>
      </c>
      <c r="Y1455" s="1" t="s">
        <v>81</v>
      </c>
      <c r="Z1455" s="1" t="s">
        <v>41</v>
      </c>
      <c r="AA1455" s="2">
        <v>46095</v>
      </c>
      <c r="AB1455" s="1">
        <v>5</v>
      </c>
      <c r="AC1455" s="1" t="s">
        <v>42</v>
      </c>
    </row>
    <row r="1456" spans="1:29">
      <c r="A1456" s="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c r="P1456" s="1">
        <f t="shared" si="132"/>
        <v>13470</v>
      </c>
      <c r="Q1456" s="1">
        <v>5</v>
      </c>
      <c r="R1456" s="1">
        <f t="shared" si="133"/>
        <v>673.5</v>
      </c>
      <c r="S1456" s="1">
        <f t="shared" si="134"/>
        <v>12796.5</v>
      </c>
      <c r="T1456" s="1">
        <v>0.52</v>
      </c>
      <c r="U1456" s="1">
        <f t="shared" si="135"/>
        <v>6654.18</v>
      </c>
      <c r="V1456" s="1">
        <f t="shared" si="136"/>
        <v>6142.32</v>
      </c>
      <c r="W1456" s="4">
        <f t="shared" si="137"/>
        <v>0.48</v>
      </c>
      <c r="X1456" s="1" t="s">
        <v>65</v>
      </c>
      <c r="Y1456" s="1" t="s">
        <v>81</v>
      </c>
      <c r="Z1456" s="1" t="s">
        <v>41</v>
      </c>
      <c r="AA1456" s="2">
        <v>46100</v>
      </c>
      <c r="AB1456" s="1">
        <v>4</v>
      </c>
      <c r="AC1456" s="1" t="s">
        <v>42</v>
      </c>
    </row>
    <row r="1457" spans="1:29">
      <c r="A1457" s="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c r="P1457" s="1">
        <f t="shared" si="132"/>
        <v>720</v>
      </c>
      <c r="Q1457" s="1">
        <v>10</v>
      </c>
      <c r="R1457" s="1">
        <f t="shared" si="133"/>
        <v>72</v>
      </c>
      <c r="S1457" s="1">
        <f t="shared" si="134"/>
        <v>648</v>
      </c>
      <c r="T1457" s="1">
        <v>0.62</v>
      </c>
      <c r="U1457" s="1">
        <f t="shared" si="135"/>
        <v>401.76</v>
      </c>
      <c r="V1457" s="1">
        <f t="shared" si="136"/>
        <v>246.24</v>
      </c>
      <c r="W1457" s="4">
        <f t="shared" si="137"/>
        <v>0.38</v>
      </c>
      <c r="X1457" s="1" t="s">
        <v>39</v>
      </c>
      <c r="Y1457" s="1" t="s">
        <v>57</v>
      </c>
      <c r="Z1457" s="1" t="s">
        <v>41</v>
      </c>
      <c r="AA1457" s="2">
        <v>46097</v>
      </c>
      <c r="AB1457" s="1">
        <v>4</v>
      </c>
      <c r="AC1457" s="1" t="s">
        <v>42</v>
      </c>
    </row>
    <row r="1458" spans="1:29">
      <c r="A1458" s="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c r="P1458" s="1">
        <f t="shared" si="132"/>
        <v>1440</v>
      </c>
      <c r="Q1458" s="1">
        <v>0</v>
      </c>
      <c r="R1458" s="1">
        <f t="shared" si="133"/>
        <v>0</v>
      </c>
      <c r="S1458" s="1">
        <f t="shared" si="134"/>
        <v>1440</v>
      </c>
      <c r="T1458" s="1">
        <v>0.35</v>
      </c>
      <c r="U1458" s="1">
        <f t="shared" si="135"/>
        <v>503.99999999999994</v>
      </c>
      <c r="V1458" s="1">
        <f t="shared" si="136"/>
        <v>936</v>
      </c>
      <c r="W1458" s="4">
        <f t="shared" si="137"/>
        <v>0.65</v>
      </c>
      <c r="X1458" s="1" t="s">
        <v>65</v>
      </c>
      <c r="Y1458" s="1" t="s">
        <v>72</v>
      </c>
      <c r="Z1458" s="1" t="s">
        <v>22</v>
      </c>
      <c r="AA1458" s="1"/>
      <c r="AB1458" s="1"/>
      <c r="AC1458" s="1" t="s">
        <v>93</v>
      </c>
    </row>
    <row r="1459" spans="1:29">
      <c r="A1459" s="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c r="P1459" s="1">
        <f t="shared" si="132"/>
        <v>16600</v>
      </c>
      <c r="Q1459" s="1">
        <v>0</v>
      </c>
      <c r="R1459" s="1">
        <f t="shared" si="133"/>
        <v>0</v>
      </c>
      <c r="S1459" s="1">
        <f t="shared" si="134"/>
        <v>16600</v>
      </c>
      <c r="T1459" s="1">
        <v>0.5</v>
      </c>
      <c r="U1459" s="1">
        <f t="shared" si="135"/>
        <v>8300</v>
      </c>
      <c r="V1459" s="1">
        <f t="shared" si="136"/>
        <v>8300</v>
      </c>
      <c r="W1459" s="4">
        <f t="shared" si="137"/>
        <v>0.5</v>
      </c>
      <c r="X1459" s="1" t="s">
        <v>39</v>
      </c>
      <c r="Y1459" s="1" t="s">
        <v>40</v>
      </c>
      <c r="Z1459" s="1" t="s">
        <v>41</v>
      </c>
      <c r="AA1459" s="2">
        <v>46100</v>
      </c>
      <c r="AB1459" s="1">
        <v>5</v>
      </c>
      <c r="AC1459" s="1" t="s">
        <v>42</v>
      </c>
    </row>
    <row r="1460" spans="1:29">
      <c r="A1460" s="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c r="P1460" s="1">
        <f t="shared" si="132"/>
        <v>4920</v>
      </c>
      <c r="Q1460" s="1">
        <v>10</v>
      </c>
      <c r="R1460" s="1">
        <f t="shared" si="133"/>
        <v>492</v>
      </c>
      <c r="S1460" s="1">
        <f t="shared" si="134"/>
        <v>4428</v>
      </c>
      <c r="T1460" s="1">
        <v>0.45</v>
      </c>
      <c r="U1460" s="1">
        <f t="shared" si="135"/>
        <v>1992.6000000000001</v>
      </c>
      <c r="V1460" s="1">
        <f t="shared" si="136"/>
        <v>2435.3999999999996</v>
      </c>
      <c r="W1460" s="4">
        <f t="shared" si="137"/>
        <v>0.54999999999999993</v>
      </c>
      <c r="X1460" s="1" t="s">
        <v>92</v>
      </c>
      <c r="Y1460" s="1" t="s">
        <v>72</v>
      </c>
      <c r="Z1460" s="1" t="s">
        <v>41</v>
      </c>
      <c r="AA1460" s="2">
        <v>46099</v>
      </c>
      <c r="AB1460" s="1">
        <v>4</v>
      </c>
      <c r="AC1460" s="1" t="s">
        <v>42</v>
      </c>
    </row>
    <row r="1461" spans="1:29">
      <c r="A1461" s="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c r="P1461" s="1">
        <f t="shared" si="132"/>
        <v>1940</v>
      </c>
      <c r="Q1461" s="1">
        <v>30</v>
      </c>
      <c r="R1461" s="1">
        <f t="shared" si="133"/>
        <v>582</v>
      </c>
      <c r="S1461" s="1">
        <f t="shared" si="134"/>
        <v>1358</v>
      </c>
      <c r="T1461" s="1">
        <v>0.35</v>
      </c>
      <c r="U1461" s="1">
        <f t="shared" si="135"/>
        <v>475.29999999999995</v>
      </c>
      <c r="V1461" s="1">
        <f t="shared" si="136"/>
        <v>882.7</v>
      </c>
      <c r="W1461" s="4">
        <f t="shared" si="137"/>
        <v>0.65</v>
      </c>
      <c r="X1461" s="1" t="s">
        <v>92</v>
      </c>
      <c r="Y1461" s="1" t="s">
        <v>81</v>
      </c>
      <c r="Z1461" s="1" t="s">
        <v>120</v>
      </c>
      <c r="AA1461" s="1"/>
      <c r="AB1461" s="1"/>
      <c r="AC1461" s="1" t="s">
        <v>42</v>
      </c>
    </row>
    <row r="1462" spans="1:29">
      <c r="A1462" s="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c r="P1462" s="1">
        <f t="shared" si="132"/>
        <v>22700</v>
      </c>
      <c r="Q1462" s="1">
        <v>10</v>
      </c>
      <c r="R1462" s="1">
        <f t="shared" si="133"/>
        <v>2270</v>
      </c>
      <c r="S1462" s="1">
        <f t="shared" si="134"/>
        <v>20430</v>
      </c>
      <c r="T1462" s="1">
        <v>0.52</v>
      </c>
      <c r="U1462" s="1">
        <f t="shared" si="135"/>
        <v>10623.6</v>
      </c>
      <c r="V1462" s="1">
        <f t="shared" si="136"/>
        <v>9806.4</v>
      </c>
      <c r="W1462" s="4">
        <f t="shared" si="137"/>
        <v>0.48</v>
      </c>
      <c r="X1462" s="1" t="s">
        <v>147</v>
      </c>
      <c r="Y1462" s="1" t="s">
        <v>72</v>
      </c>
      <c r="Z1462" s="1" t="s">
        <v>66</v>
      </c>
      <c r="AA1462" s="1"/>
      <c r="AB1462" s="1"/>
      <c r="AC1462" s="1" t="s">
        <v>42</v>
      </c>
    </row>
    <row r="1463" spans="1:29">
      <c r="A1463" s="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c r="P1463" s="1">
        <f t="shared" si="132"/>
        <v>18030</v>
      </c>
      <c r="Q1463" s="1">
        <v>0</v>
      </c>
      <c r="R1463" s="1">
        <f t="shared" si="133"/>
        <v>0</v>
      </c>
      <c r="S1463" s="1">
        <f t="shared" si="134"/>
        <v>18030</v>
      </c>
      <c r="T1463" s="1">
        <v>0.52</v>
      </c>
      <c r="U1463" s="1">
        <f t="shared" si="135"/>
        <v>9375.6</v>
      </c>
      <c r="V1463" s="1">
        <f t="shared" si="136"/>
        <v>8654.4</v>
      </c>
      <c r="W1463" s="4">
        <f t="shared" si="137"/>
        <v>0.48</v>
      </c>
      <c r="X1463" s="1" t="s">
        <v>65</v>
      </c>
      <c r="Y1463" s="1" t="s">
        <v>40</v>
      </c>
      <c r="Z1463" s="1" t="s">
        <v>41</v>
      </c>
      <c r="AA1463" s="2">
        <v>46099</v>
      </c>
      <c r="AB1463" s="1">
        <v>5</v>
      </c>
      <c r="AC1463" s="1" t="s">
        <v>42</v>
      </c>
    </row>
    <row r="1464" spans="1:29">
      <c r="A1464" s="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c r="P1464" s="1">
        <f t="shared" si="132"/>
        <v>2800</v>
      </c>
      <c r="Q1464" s="1">
        <v>20</v>
      </c>
      <c r="R1464" s="1">
        <f t="shared" si="133"/>
        <v>560</v>
      </c>
      <c r="S1464" s="1">
        <f t="shared" si="134"/>
        <v>2240</v>
      </c>
      <c r="T1464" s="1">
        <v>0.62</v>
      </c>
      <c r="U1464" s="1">
        <f t="shared" si="135"/>
        <v>1388.8</v>
      </c>
      <c r="V1464" s="1">
        <f t="shared" si="136"/>
        <v>851.2</v>
      </c>
      <c r="W1464" s="4">
        <f t="shared" si="137"/>
        <v>0.38</v>
      </c>
      <c r="X1464" s="1" t="s">
        <v>50</v>
      </c>
      <c r="Y1464" s="1" t="s">
        <v>57</v>
      </c>
      <c r="Z1464" s="1" t="s">
        <v>41</v>
      </c>
      <c r="AA1464" s="2">
        <v>46097</v>
      </c>
      <c r="AB1464" s="1">
        <v>5</v>
      </c>
      <c r="AC1464" s="1" t="s">
        <v>42</v>
      </c>
    </row>
    <row r="1465" spans="1:29">
      <c r="A1465" s="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c r="P1465" s="1">
        <f t="shared" si="132"/>
        <v>2970</v>
      </c>
      <c r="Q1465" s="1">
        <v>30</v>
      </c>
      <c r="R1465" s="1">
        <f t="shared" si="133"/>
        <v>891</v>
      </c>
      <c r="S1465" s="1">
        <f t="shared" si="134"/>
        <v>2079</v>
      </c>
      <c r="T1465" s="1">
        <v>0.35</v>
      </c>
      <c r="U1465" s="1">
        <f t="shared" si="135"/>
        <v>727.65</v>
      </c>
      <c r="V1465" s="1">
        <f t="shared" si="136"/>
        <v>1351.35</v>
      </c>
      <c r="W1465" s="4">
        <f t="shared" si="137"/>
        <v>0.64999999999999991</v>
      </c>
      <c r="X1465" s="1" t="s">
        <v>92</v>
      </c>
      <c r="Y1465" s="1" t="s">
        <v>81</v>
      </c>
      <c r="Z1465" s="1" t="s">
        <v>41</v>
      </c>
      <c r="AA1465" s="2">
        <v>46102</v>
      </c>
      <c r="AB1465" s="1">
        <v>4</v>
      </c>
      <c r="AC1465" s="1" t="s">
        <v>42</v>
      </c>
    </row>
    <row r="1466" spans="1:29">
      <c r="A1466" s="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c r="P1466" s="1">
        <f t="shared" si="132"/>
        <v>800</v>
      </c>
      <c r="Q1466" s="1">
        <v>0</v>
      </c>
      <c r="R1466" s="1">
        <f t="shared" si="133"/>
        <v>0</v>
      </c>
      <c r="S1466" s="1">
        <f t="shared" si="134"/>
        <v>800</v>
      </c>
      <c r="T1466" s="1">
        <v>0.62</v>
      </c>
      <c r="U1466" s="1">
        <f t="shared" si="135"/>
        <v>496</v>
      </c>
      <c r="V1466" s="1">
        <f t="shared" si="136"/>
        <v>304</v>
      </c>
      <c r="W1466" s="4">
        <f t="shared" si="137"/>
        <v>0.38</v>
      </c>
      <c r="X1466" s="1" t="s">
        <v>147</v>
      </c>
      <c r="Y1466" s="1" t="s">
        <v>40</v>
      </c>
      <c r="Z1466" s="1" t="s">
        <v>66</v>
      </c>
      <c r="AA1466" s="1"/>
      <c r="AB1466" s="1"/>
      <c r="AC1466" s="1" t="s">
        <v>42</v>
      </c>
    </row>
    <row r="1467" spans="1:29">
      <c r="A1467" s="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c r="P1467" s="1">
        <f t="shared" si="132"/>
        <v>230</v>
      </c>
      <c r="Q1467" s="1">
        <v>30</v>
      </c>
      <c r="R1467" s="1">
        <f t="shared" si="133"/>
        <v>69</v>
      </c>
      <c r="S1467" s="1">
        <f t="shared" si="134"/>
        <v>161</v>
      </c>
      <c r="T1467" s="1">
        <v>0.35</v>
      </c>
      <c r="U1467" s="1">
        <f t="shared" si="135"/>
        <v>56.349999999999994</v>
      </c>
      <c r="V1467" s="1">
        <f t="shared" si="136"/>
        <v>104.65</v>
      </c>
      <c r="W1467" s="4">
        <f t="shared" si="137"/>
        <v>0.65</v>
      </c>
      <c r="X1467" s="1" t="s">
        <v>92</v>
      </c>
      <c r="Y1467" s="1" t="s">
        <v>81</v>
      </c>
      <c r="Z1467" s="1" t="s">
        <v>41</v>
      </c>
      <c r="AA1467" s="2">
        <v>46102</v>
      </c>
      <c r="AB1467" s="1">
        <v>5</v>
      </c>
      <c r="AC1467" s="1" t="s">
        <v>42</v>
      </c>
    </row>
    <row r="1468" spans="1:29">
      <c r="A1468" s="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c r="P1468" s="1">
        <f t="shared" si="132"/>
        <v>28080</v>
      </c>
      <c r="Q1468" s="1">
        <v>10</v>
      </c>
      <c r="R1468" s="1">
        <f t="shared" si="133"/>
        <v>2808</v>
      </c>
      <c r="S1468" s="1">
        <f t="shared" si="134"/>
        <v>25272</v>
      </c>
      <c r="T1468" s="1">
        <v>0.57999999999999996</v>
      </c>
      <c r="U1468" s="1">
        <f t="shared" si="135"/>
        <v>14657.759999999998</v>
      </c>
      <c r="V1468" s="1">
        <f t="shared" si="136"/>
        <v>10614.240000000002</v>
      </c>
      <c r="W1468" s="4">
        <f t="shared" si="137"/>
        <v>0.42000000000000004</v>
      </c>
      <c r="X1468" s="1" t="s">
        <v>56</v>
      </c>
      <c r="Y1468" s="1" t="s">
        <v>57</v>
      </c>
      <c r="Z1468" s="1" t="s">
        <v>120</v>
      </c>
      <c r="AA1468" s="1"/>
      <c r="AB1468" s="1"/>
      <c r="AC1468" s="1" t="s">
        <v>42</v>
      </c>
    </row>
    <row r="1469" spans="1:29">
      <c r="A1469" s="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c r="P1469" s="1">
        <f t="shared" si="132"/>
        <v>1410</v>
      </c>
      <c r="Q1469" s="1">
        <v>20</v>
      </c>
      <c r="R1469" s="1">
        <f t="shared" si="133"/>
        <v>282</v>
      </c>
      <c r="S1469" s="1">
        <f t="shared" si="134"/>
        <v>1128</v>
      </c>
      <c r="T1469" s="1">
        <v>0.35</v>
      </c>
      <c r="U1469" s="1">
        <f t="shared" si="135"/>
        <v>394.79999999999995</v>
      </c>
      <c r="V1469" s="1">
        <f t="shared" si="136"/>
        <v>733.2</v>
      </c>
      <c r="W1469" s="4">
        <f t="shared" si="137"/>
        <v>0.65</v>
      </c>
      <c r="X1469" s="1" t="s">
        <v>50</v>
      </c>
      <c r="Y1469" s="1" t="s">
        <v>72</v>
      </c>
      <c r="Z1469" s="1" t="s">
        <v>51</v>
      </c>
      <c r="AA1469" s="2">
        <v>46100</v>
      </c>
      <c r="AB1469" s="1"/>
      <c r="AC1469" s="1" t="s">
        <v>42</v>
      </c>
    </row>
    <row r="1470" spans="1:29">
      <c r="A1470" s="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c r="P1470" s="1">
        <f t="shared" si="132"/>
        <v>18250</v>
      </c>
      <c r="Q1470" s="1">
        <v>0</v>
      </c>
      <c r="R1470" s="1">
        <f t="shared" si="133"/>
        <v>0</v>
      </c>
      <c r="S1470" s="1">
        <f t="shared" si="134"/>
        <v>18250</v>
      </c>
      <c r="T1470" s="1">
        <v>0.5</v>
      </c>
      <c r="U1470" s="1">
        <f t="shared" si="135"/>
        <v>9125</v>
      </c>
      <c r="V1470" s="1">
        <f t="shared" si="136"/>
        <v>9125</v>
      </c>
      <c r="W1470" s="4">
        <f t="shared" si="137"/>
        <v>0.5</v>
      </c>
      <c r="X1470" s="1" t="s">
        <v>104</v>
      </c>
      <c r="Y1470" s="1" t="s">
        <v>40</v>
      </c>
      <c r="Z1470" s="1" t="s">
        <v>22</v>
      </c>
      <c r="AA1470" s="1"/>
      <c r="AB1470" s="1"/>
      <c r="AC1470" s="1" t="s">
        <v>93</v>
      </c>
    </row>
    <row r="1471" spans="1:29">
      <c r="A1471" s="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c r="P1471" s="1">
        <f t="shared" si="132"/>
        <v>3400</v>
      </c>
      <c r="Q1471" s="1">
        <v>25</v>
      </c>
      <c r="R1471" s="1">
        <f t="shared" si="133"/>
        <v>850</v>
      </c>
      <c r="S1471" s="1">
        <f t="shared" si="134"/>
        <v>2550</v>
      </c>
      <c r="T1471" s="1">
        <v>0.62</v>
      </c>
      <c r="U1471" s="1">
        <f t="shared" si="135"/>
        <v>1581</v>
      </c>
      <c r="V1471" s="1">
        <f t="shared" si="136"/>
        <v>969</v>
      </c>
      <c r="W1471" s="4">
        <f t="shared" si="137"/>
        <v>0.38</v>
      </c>
      <c r="X1471" s="1" t="s">
        <v>147</v>
      </c>
      <c r="Y1471" s="1" t="s">
        <v>57</v>
      </c>
      <c r="Z1471" s="1" t="s">
        <v>41</v>
      </c>
      <c r="AA1471" s="2">
        <v>46099</v>
      </c>
      <c r="AB1471" s="1">
        <v>5</v>
      </c>
      <c r="AC1471" s="1" t="s">
        <v>42</v>
      </c>
    </row>
    <row r="1472" spans="1:29">
      <c r="A1472" s="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c r="P1472" s="1">
        <f t="shared" si="132"/>
        <v>9540</v>
      </c>
      <c r="Q1472" s="1">
        <v>20</v>
      </c>
      <c r="R1472" s="1">
        <f t="shared" si="133"/>
        <v>1908</v>
      </c>
      <c r="S1472" s="1">
        <f t="shared" si="134"/>
        <v>7632</v>
      </c>
      <c r="T1472" s="1">
        <v>0.47</v>
      </c>
      <c r="U1472" s="1">
        <f t="shared" si="135"/>
        <v>3587.04</v>
      </c>
      <c r="V1472" s="1">
        <f t="shared" si="136"/>
        <v>4044.96</v>
      </c>
      <c r="W1472" s="4">
        <f t="shared" si="137"/>
        <v>0.53</v>
      </c>
      <c r="X1472" s="1" t="s">
        <v>39</v>
      </c>
      <c r="Y1472" s="1" t="s">
        <v>40</v>
      </c>
      <c r="Z1472" s="1" t="s">
        <v>41</v>
      </c>
      <c r="AA1472" s="2">
        <v>46099</v>
      </c>
      <c r="AB1472" s="1">
        <v>3</v>
      </c>
      <c r="AC1472" s="1" t="s">
        <v>42</v>
      </c>
    </row>
    <row r="1473" spans="1:29">
      <c r="A1473" s="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c r="P1473" s="1">
        <f t="shared" si="132"/>
        <v>7020</v>
      </c>
      <c r="Q1473" s="1">
        <v>10</v>
      </c>
      <c r="R1473" s="1">
        <f t="shared" si="133"/>
        <v>702</v>
      </c>
      <c r="S1473" s="1">
        <f t="shared" si="134"/>
        <v>6318</v>
      </c>
      <c r="T1473" s="1">
        <v>0.5</v>
      </c>
      <c r="U1473" s="1">
        <f t="shared" si="135"/>
        <v>3159</v>
      </c>
      <c r="V1473" s="1">
        <f t="shared" si="136"/>
        <v>3159</v>
      </c>
      <c r="W1473" s="4">
        <f t="shared" si="137"/>
        <v>0.5</v>
      </c>
      <c r="X1473" s="1" t="s">
        <v>147</v>
      </c>
      <c r="Y1473" s="1" t="s">
        <v>81</v>
      </c>
      <c r="Z1473" s="1" t="s">
        <v>51</v>
      </c>
      <c r="AA1473" s="2">
        <v>46102</v>
      </c>
      <c r="AB1473" s="1"/>
      <c r="AC1473" s="1" t="s">
        <v>42</v>
      </c>
    </row>
    <row r="1474" spans="1:29">
      <c r="A1474" s="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c r="P1474" s="1">
        <f t="shared" si="132"/>
        <v>3000</v>
      </c>
      <c r="Q1474" s="1">
        <v>20</v>
      </c>
      <c r="R1474" s="1">
        <f t="shared" si="133"/>
        <v>600</v>
      </c>
      <c r="S1474" s="1">
        <f t="shared" si="134"/>
        <v>2400</v>
      </c>
      <c r="T1474" s="1">
        <v>0.62</v>
      </c>
      <c r="U1474" s="1">
        <f t="shared" si="135"/>
        <v>1488</v>
      </c>
      <c r="V1474" s="1">
        <f t="shared" si="136"/>
        <v>912</v>
      </c>
      <c r="W1474" s="4">
        <f t="shared" si="137"/>
        <v>0.38</v>
      </c>
      <c r="X1474" s="1" t="s">
        <v>39</v>
      </c>
      <c r="Y1474" s="1" t="s">
        <v>40</v>
      </c>
      <c r="Z1474" s="1" t="s">
        <v>41</v>
      </c>
      <c r="AA1474" s="2">
        <v>46103</v>
      </c>
      <c r="AB1474" s="1">
        <v>3</v>
      </c>
      <c r="AC1474" s="1" t="s">
        <v>42</v>
      </c>
    </row>
    <row r="1475" spans="1:29">
      <c r="A1475" s="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c r="P1475" s="1">
        <f t="shared" ref="P1475:P1538" si="138">PRODUCT(N1475,O1475)</f>
        <v>2500</v>
      </c>
      <c r="Q1475" s="1">
        <v>5</v>
      </c>
      <c r="R1475" s="1">
        <f t="shared" ref="R1475:R1538" si="139">P1475*(Q1475/100)</f>
        <v>125</v>
      </c>
      <c r="S1475" s="1">
        <f t="shared" ref="S1475:S1538" si="140">P1475-R1475</f>
        <v>2375</v>
      </c>
      <c r="T1475" s="1">
        <v>0.52</v>
      </c>
      <c r="U1475" s="1">
        <f t="shared" ref="U1475:U1538" si="141">S1475*T1475</f>
        <v>1235</v>
      </c>
      <c r="V1475" s="1">
        <f t="shared" ref="V1475:V1538" si="142">S1475-U1475</f>
        <v>1140</v>
      </c>
      <c r="W1475" s="4">
        <f t="shared" ref="W1475:W1538" si="143">(V1475/S1475)</f>
        <v>0.48</v>
      </c>
      <c r="X1475" s="1" t="s">
        <v>50</v>
      </c>
      <c r="Y1475" s="1" t="s">
        <v>81</v>
      </c>
      <c r="Z1475" s="1" t="s">
        <v>51</v>
      </c>
      <c r="AA1475" s="2">
        <v>46104</v>
      </c>
      <c r="AB1475" s="1"/>
      <c r="AC1475" s="1" t="s">
        <v>42</v>
      </c>
    </row>
    <row r="1476" spans="1:29">
      <c r="A1476" s="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c r="P1476" s="1">
        <f t="shared" si="138"/>
        <v>31440</v>
      </c>
      <c r="Q1476" s="1">
        <v>0</v>
      </c>
      <c r="R1476" s="1">
        <f t="shared" si="139"/>
        <v>0</v>
      </c>
      <c r="S1476" s="1">
        <f t="shared" si="140"/>
        <v>31440</v>
      </c>
      <c r="T1476" s="1">
        <v>0.48</v>
      </c>
      <c r="U1476" s="1">
        <f t="shared" si="141"/>
        <v>15091.199999999999</v>
      </c>
      <c r="V1476" s="1">
        <f t="shared" si="142"/>
        <v>16348.800000000001</v>
      </c>
      <c r="W1476" s="4">
        <f t="shared" si="143"/>
        <v>0.52</v>
      </c>
      <c r="X1476" s="1" t="s">
        <v>56</v>
      </c>
      <c r="Y1476" s="1" t="s">
        <v>40</v>
      </c>
      <c r="Z1476" s="1" t="s">
        <v>41</v>
      </c>
      <c r="AA1476" s="2">
        <v>46105</v>
      </c>
      <c r="AB1476" s="1">
        <v>5</v>
      </c>
      <c r="AC1476" s="1" t="s">
        <v>42</v>
      </c>
    </row>
    <row r="1477" spans="1:29">
      <c r="A1477" s="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c r="P1477" s="1">
        <f t="shared" si="138"/>
        <v>25710</v>
      </c>
      <c r="Q1477" s="1">
        <v>25</v>
      </c>
      <c r="R1477" s="1">
        <f t="shared" si="139"/>
        <v>6427.5</v>
      </c>
      <c r="S1477" s="1">
        <f t="shared" si="140"/>
        <v>19282.5</v>
      </c>
      <c r="T1477" s="1">
        <v>0.52</v>
      </c>
      <c r="U1477" s="1">
        <f t="shared" si="141"/>
        <v>10026.9</v>
      </c>
      <c r="V1477" s="1">
        <f t="shared" si="142"/>
        <v>9255.6</v>
      </c>
      <c r="W1477" s="4">
        <f t="shared" si="143"/>
        <v>0.48000000000000004</v>
      </c>
      <c r="X1477" s="1" t="s">
        <v>50</v>
      </c>
      <c r="Y1477" s="1" t="s">
        <v>40</v>
      </c>
      <c r="Z1477" s="1" t="s">
        <v>51</v>
      </c>
      <c r="AA1477" s="2">
        <v>46105</v>
      </c>
      <c r="AB1477" s="1"/>
      <c r="AC1477" s="1" t="s">
        <v>42</v>
      </c>
    </row>
    <row r="1478" spans="1:29">
      <c r="A1478" s="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c r="P1478" s="1">
        <f t="shared" si="138"/>
        <v>5400</v>
      </c>
      <c r="Q1478" s="1">
        <v>10</v>
      </c>
      <c r="R1478" s="1">
        <f t="shared" si="139"/>
        <v>540</v>
      </c>
      <c r="S1478" s="1">
        <f t="shared" si="140"/>
        <v>4860</v>
      </c>
      <c r="T1478" s="1">
        <v>0.45</v>
      </c>
      <c r="U1478" s="1">
        <f t="shared" si="141"/>
        <v>2187</v>
      </c>
      <c r="V1478" s="1">
        <f t="shared" si="142"/>
        <v>2673</v>
      </c>
      <c r="W1478" s="4">
        <f t="shared" si="143"/>
        <v>0.55000000000000004</v>
      </c>
      <c r="X1478" s="1" t="s">
        <v>39</v>
      </c>
      <c r="Y1478" s="1" t="s">
        <v>81</v>
      </c>
      <c r="Z1478" s="1" t="s">
        <v>66</v>
      </c>
      <c r="AA1478" s="1"/>
      <c r="AB1478" s="1"/>
      <c r="AC1478" s="1" t="s">
        <v>42</v>
      </c>
    </row>
    <row r="1479" spans="1:29">
      <c r="A1479" s="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c r="P1479" s="1">
        <f t="shared" si="138"/>
        <v>3000</v>
      </c>
      <c r="Q1479" s="1">
        <v>0</v>
      </c>
      <c r="R1479" s="1">
        <f t="shared" si="139"/>
        <v>0</v>
      </c>
      <c r="S1479" s="1">
        <f t="shared" si="140"/>
        <v>3000</v>
      </c>
      <c r="T1479" s="1">
        <v>0.35</v>
      </c>
      <c r="U1479" s="1">
        <f t="shared" si="141"/>
        <v>1050</v>
      </c>
      <c r="V1479" s="1">
        <f t="shared" si="142"/>
        <v>1950</v>
      </c>
      <c r="W1479" s="4">
        <f t="shared" si="143"/>
        <v>0.65</v>
      </c>
      <c r="X1479" s="1" t="s">
        <v>65</v>
      </c>
      <c r="Y1479" s="1" t="s">
        <v>40</v>
      </c>
      <c r="Z1479" s="1" t="s">
        <v>120</v>
      </c>
      <c r="AA1479" s="1"/>
      <c r="AB1479" s="1"/>
      <c r="AC1479" s="1" t="s">
        <v>42</v>
      </c>
    </row>
    <row r="1480" spans="1:29">
      <c r="A1480" s="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c r="P1480" s="1">
        <f t="shared" si="138"/>
        <v>2160</v>
      </c>
      <c r="Q1480" s="1">
        <v>0</v>
      </c>
      <c r="R1480" s="1">
        <f t="shared" si="139"/>
        <v>0</v>
      </c>
      <c r="S1480" s="1">
        <f t="shared" si="140"/>
        <v>2160</v>
      </c>
      <c r="T1480" s="1">
        <v>0.62</v>
      </c>
      <c r="U1480" s="1">
        <f t="shared" si="141"/>
        <v>1339.2</v>
      </c>
      <c r="V1480" s="1">
        <f t="shared" si="142"/>
        <v>820.8</v>
      </c>
      <c r="W1480" s="4">
        <f t="shared" si="143"/>
        <v>0.38</v>
      </c>
      <c r="X1480" s="1" t="s">
        <v>50</v>
      </c>
      <c r="Y1480" s="1" t="s">
        <v>40</v>
      </c>
      <c r="Z1480" s="1" t="s">
        <v>120</v>
      </c>
      <c r="AA1480" s="1"/>
      <c r="AB1480" s="1"/>
      <c r="AC1480" s="1" t="s">
        <v>42</v>
      </c>
    </row>
    <row r="1481" spans="1:29">
      <c r="A1481" s="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c r="P1481" s="1">
        <f t="shared" si="138"/>
        <v>287900</v>
      </c>
      <c r="Q1481" s="1">
        <v>15</v>
      </c>
      <c r="R1481" s="1">
        <f t="shared" si="139"/>
        <v>43185</v>
      </c>
      <c r="S1481" s="1">
        <f t="shared" si="140"/>
        <v>244715</v>
      </c>
      <c r="T1481" s="1">
        <v>0.57999999999999996</v>
      </c>
      <c r="U1481" s="1">
        <f t="shared" si="141"/>
        <v>141934.69999999998</v>
      </c>
      <c r="V1481" s="1">
        <f t="shared" si="142"/>
        <v>102780.30000000002</v>
      </c>
      <c r="W1481" s="4">
        <f t="shared" si="143"/>
        <v>0.4200000000000001</v>
      </c>
      <c r="X1481" s="1" t="s">
        <v>147</v>
      </c>
      <c r="Y1481" s="1" t="s">
        <v>72</v>
      </c>
      <c r="Z1481" s="1" t="s">
        <v>51</v>
      </c>
      <c r="AA1481" s="2">
        <v>46107</v>
      </c>
      <c r="AB1481" s="1"/>
      <c r="AC1481" s="1" t="s">
        <v>42</v>
      </c>
    </row>
    <row r="1482" spans="1:29">
      <c r="A1482" s="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c r="P1482" s="1">
        <f t="shared" si="138"/>
        <v>6230</v>
      </c>
      <c r="Q1482" s="1">
        <v>5</v>
      </c>
      <c r="R1482" s="1">
        <f t="shared" si="139"/>
        <v>311.5</v>
      </c>
      <c r="S1482" s="1">
        <f t="shared" si="140"/>
        <v>5918.5</v>
      </c>
      <c r="T1482" s="1">
        <v>0.52</v>
      </c>
      <c r="U1482" s="1">
        <f t="shared" si="141"/>
        <v>3077.62</v>
      </c>
      <c r="V1482" s="1">
        <f t="shared" si="142"/>
        <v>2840.88</v>
      </c>
      <c r="W1482" s="4">
        <f t="shared" si="143"/>
        <v>0.48000000000000004</v>
      </c>
      <c r="X1482" s="1" t="s">
        <v>50</v>
      </c>
      <c r="Y1482" s="1" t="s">
        <v>40</v>
      </c>
      <c r="Z1482" s="1" t="s">
        <v>41</v>
      </c>
      <c r="AA1482" s="2">
        <v>46103</v>
      </c>
      <c r="AB1482" s="1">
        <v>4</v>
      </c>
      <c r="AC1482" s="1" t="s">
        <v>42</v>
      </c>
    </row>
    <row r="1483" spans="1:29">
      <c r="A1483" s="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c r="P1483" s="1">
        <f t="shared" si="138"/>
        <v>4320</v>
      </c>
      <c r="Q1483" s="1">
        <v>20</v>
      </c>
      <c r="R1483" s="1">
        <f t="shared" si="139"/>
        <v>864</v>
      </c>
      <c r="S1483" s="1">
        <f t="shared" si="140"/>
        <v>3456</v>
      </c>
      <c r="T1483" s="1">
        <v>0.47</v>
      </c>
      <c r="U1483" s="1">
        <f t="shared" si="141"/>
        <v>1624.32</v>
      </c>
      <c r="V1483" s="1">
        <f t="shared" si="142"/>
        <v>1831.68</v>
      </c>
      <c r="W1483" s="4">
        <f t="shared" si="143"/>
        <v>0.53</v>
      </c>
      <c r="X1483" s="1" t="s">
        <v>50</v>
      </c>
      <c r="Y1483" s="1" t="s">
        <v>72</v>
      </c>
      <c r="Z1483" s="1" t="s">
        <v>41</v>
      </c>
      <c r="AA1483" s="2">
        <v>46106</v>
      </c>
      <c r="AB1483" s="1">
        <v>5</v>
      </c>
      <c r="AC1483" s="1" t="s">
        <v>42</v>
      </c>
    </row>
    <row r="1484" spans="1:29">
      <c r="A1484" s="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c r="P1484" s="1">
        <f t="shared" si="138"/>
        <v>6910</v>
      </c>
      <c r="Q1484" s="1">
        <v>25</v>
      </c>
      <c r="R1484" s="1">
        <f t="shared" si="139"/>
        <v>1727.5</v>
      </c>
      <c r="S1484" s="1">
        <f t="shared" si="140"/>
        <v>5182.5</v>
      </c>
      <c r="T1484" s="1">
        <v>0.47</v>
      </c>
      <c r="U1484" s="1">
        <f t="shared" si="141"/>
        <v>2435.7749999999996</v>
      </c>
      <c r="V1484" s="1">
        <f t="shared" si="142"/>
        <v>2746.7250000000004</v>
      </c>
      <c r="W1484" s="4">
        <f t="shared" si="143"/>
        <v>0.53</v>
      </c>
      <c r="X1484" s="1" t="s">
        <v>50</v>
      </c>
      <c r="Y1484" s="1" t="s">
        <v>40</v>
      </c>
      <c r="Z1484" s="1" t="s">
        <v>120</v>
      </c>
      <c r="AA1484" s="1"/>
      <c r="AB1484" s="1"/>
      <c r="AC1484" s="1" t="s">
        <v>42</v>
      </c>
    </row>
    <row r="1485" spans="1:29">
      <c r="A1485" s="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c r="P1485" s="1">
        <f t="shared" si="138"/>
        <v>9440</v>
      </c>
      <c r="Q1485" s="1">
        <v>20</v>
      </c>
      <c r="R1485" s="1">
        <f t="shared" si="139"/>
        <v>1888</v>
      </c>
      <c r="S1485" s="1">
        <f t="shared" si="140"/>
        <v>7552</v>
      </c>
      <c r="T1485" s="1">
        <v>0.45</v>
      </c>
      <c r="U1485" s="1">
        <f t="shared" si="141"/>
        <v>3398.4</v>
      </c>
      <c r="V1485" s="1">
        <f t="shared" si="142"/>
        <v>4153.6000000000004</v>
      </c>
      <c r="W1485" s="4">
        <f t="shared" si="143"/>
        <v>0.55000000000000004</v>
      </c>
      <c r="X1485" s="1" t="s">
        <v>39</v>
      </c>
      <c r="Y1485" s="1" t="s">
        <v>57</v>
      </c>
      <c r="Z1485" s="1" t="s">
        <v>22</v>
      </c>
      <c r="AA1485" s="1"/>
      <c r="AB1485" s="1"/>
      <c r="AC1485" s="1" t="s">
        <v>93</v>
      </c>
    </row>
    <row r="1486" spans="1:29">
      <c r="A1486" s="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c r="P1486" s="1">
        <f t="shared" si="138"/>
        <v>12160</v>
      </c>
      <c r="Q1486" s="1">
        <v>15</v>
      </c>
      <c r="R1486" s="1">
        <f t="shared" si="139"/>
        <v>1824</v>
      </c>
      <c r="S1486" s="1">
        <f t="shared" si="140"/>
        <v>10336</v>
      </c>
      <c r="T1486" s="1">
        <v>0.52</v>
      </c>
      <c r="U1486" s="1">
        <f t="shared" si="141"/>
        <v>5374.72</v>
      </c>
      <c r="V1486" s="1">
        <f t="shared" si="142"/>
        <v>4961.28</v>
      </c>
      <c r="W1486" s="4">
        <f t="shared" si="143"/>
        <v>0.48</v>
      </c>
      <c r="X1486" s="1" t="s">
        <v>104</v>
      </c>
      <c r="Y1486" s="1" t="s">
        <v>57</v>
      </c>
      <c r="Z1486" s="1" t="s">
        <v>41</v>
      </c>
      <c r="AA1486" s="2">
        <v>46105</v>
      </c>
      <c r="AB1486" s="1">
        <v>5</v>
      </c>
      <c r="AC1486" s="1" t="s">
        <v>42</v>
      </c>
    </row>
    <row r="1487" spans="1:29">
      <c r="A1487" s="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c r="P1487" s="1">
        <f t="shared" si="138"/>
        <v>3650</v>
      </c>
      <c r="Q1487" s="1">
        <v>10</v>
      </c>
      <c r="R1487" s="1">
        <f t="shared" si="139"/>
        <v>365</v>
      </c>
      <c r="S1487" s="1">
        <f t="shared" si="140"/>
        <v>3285</v>
      </c>
      <c r="T1487" s="1">
        <v>0.62</v>
      </c>
      <c r="U1487" s="1">
        <f t="shared" si="141"/>
        <v>2036.7</v>
      </c>
      <c r="V1487" s="1">
        <f t="shared" si="142"/>
        <v>1248.3</v>
      </c>
      <c r="W1487" s="4">
        <f t="shared" si="143"/>
        <v>0.38</v>
      </c>
      <c r="X1487" s="1" t="s">
        <v>92</v>
      </c>
      <c r="Y1487" s="1" t="s">
        <v>40</v>
      </c>
      <c r="Z1487" s="1" t="s">
        <v>120</v>
      </c>
      <c r="AA1487" s="1"/>
      <c r="AB1487" s="1"/>
      <c r="AC1487" s="1" t="s">
        <v>42</v>
      </c>
    </row>
    <row r="1488" spans="1:29">
      <c r="A1488" s="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c r="P1488" s="1">
        <f t="shared" si="138"/>
        <v>470</v>
      </c>
      <c r="Q1488" s="1">
        <v>30</v>
      </c>
      <c r="R1488" s="1">
        <f t="shared" si="139"/>
        <v>141</v>
      </c>
      <c r="S1488" s="1">
        <f t="shared" si="140"/>
        <v>329</v>
      </c>
      <c r="T1488" s="1">
        <v>0.62</v>
      </c>
      <c r="U1488" s="1">
        <f t="shared" si="141"/>
        <v>203.98</v>
      </c>
      <c r="V1488" s="1">
        <f t="shared" si="142"/>
        <v>125.02000000000001</v>
      </c>
      <c r="W1488" s="4">
        <f t="shared" si="143"/>
        <v>0.38</v>
      </c>
      <c r="X1488" s="1" t="s">
        <v>147</v>
      </c>
      <c r="Y1488" s="1" t="s">
        <v>40</v>
      </c>
      <c r="Z1488" s="1" t="s">
        <v>51</v>
      </c>
      <c r="AA1488" s="2">
        <v>46105</v>
      </c>
      <c r="AB1488" s="1"/>
      <c r="AC1488" s="1" t="s">
        <v>42</v>
      </c>
    </row>
    <row r="1489" spans="1:29">
      <c r="A1489" s="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c r="P1489" s="1">
        <f t="shared" si="138"/>
        <v>760</v>
      </c>
      <c r="Q1489" s="1">
        <v>10</v>
      </c>
      <c r="R1489" s="1">
        <f t="shared" si="139"/>
        <v>76</v>
      </c>
      <c r="S1489" s="1">
        <f t="shared" si="140"/>
        <v>684</v>
      </c>
      <c r="T1489" s="1">
        <v>0.35</v>
      </c>
      <c r="U1489" s="1">
        <f t="shared" si="141"/>
        <v>239.39999999999998</v>
      </c>
      <c r="V1489" s="1">
        <f t="shared" si="142"/>
        <v>444.6</v>
      </c>
      <c r="W1489" s="4">
        <f t="shared" si="143"/>
        <v>0.65</v>
      </c>
      <c r="X1489" s="1" t="s">
        <v>65</v>
      </c>
      <c r="Y1489" s="1" t="s">
        <v>40</v>
      </c>
      <c r="Z1489" s="1" t="s">
        <v>41</v>
      </c>
      <c r="AA1489" s="2">
        <v>46109</v>
      </c>
      <c r="AB1489" s="1">
        <v>5</v>
      </c>
      <c r="AC1489" s="1" t="s">
        <v>42</v>
      </c>
    </row>
    <row r="1490" spans="1:29">
      <c r="A1490" s="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c r="P1490" s="1">
        <f t="shared" si="138"/>
        <v>30720</v>
      </c>
      <c r="Q1490" s="1">
        <v>0</v>
      </c>
      <c r="R1490" s="1">
        <f t="shared" si="139"/>
        <v>0</v>
      </c>
      <c r="S1490" s="1">
        <f t="shared" si="140"/>
        <v>30720</v>
      </c>
      <c r="T1490" s="1">
        <v>0.48</v>
      </c>
      <c r="U1490" s="1">
        <f t="shared" si="141"/>
        <v>14745.599999999999</v>
      </c>
      <c r="V1490" s="1">
        <f t="shared" si="142"/>
        <v>15974.400000000001</v>
      </c>
      <c r="W1490" s="4">
        <f t="shared" si="143"/>
        <v>0.52</v>
      </c>
      <c r="X1490" s="1" t="s">
        <v>65</v>
      </c>
      <c r="Y1490" s="1" t="s">
        <v>72</v>
      </c>
      <c r="Z1490" s="1" t="s">
        <v>41</v>
      </c>
      <c r="AA1490" s="2">
        <v>46108</v>
      </c>
      <c r="AB1490" s="1">
        <v>4</v>
      </c>
      <c r="AC1490" s="1" t="s">
        <v>42</v>
      </c>
    </row>
    <row r="1491" spans="1:29">
      <c r="A1491" s="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c r="P1491" s="1">
        <f t="shared" si="138"/>
        <v>630</v>
      </c>
      <c r="Q1491" s="1">
        <v>30</v>
      </c>
      <c r="R1491" s="1">
        <f t="shared" si="139"/>
        <v>189</v>
      </c>
      <c r="S1491" s="1">
        <f t="shared" si="140"/>
        <v>441</v>
      </c>
      <c r="T1491" s="1">
        <v>0.35</v>
      </c>
      <c r="U1491" s="1">
        <f t="shared" si="141"/>
        <v>154.35</v>
      </c>
      <c r="V1491" s="1">
        <f t="shared" si="142"/>
        <v>286.64999999999998</v>
      </c>
      <c r="W1491" s="4">
        <f t="shared" si="143"/>
        <v>0.64999999999999991</v>
      </c>
      <c r="X1491" s="1" t="s">
        <v>147</v>
      </c>
      <c r="Y1491" s="1" t="s">
        <v>81</v>
      </c>
      <c r="Z1491" s="1" t="s">
        <v>41</v>
      </c>
      <c r="AA1491" s="2">
        <v>46105</v>
      </c>
      <c r="AB1491" s="1">
        <v>5</v>
      </c>
      <c r="AC1491" s="1" t="s">
        <v>42</v>
      </c>
    </row>
    <row r="1492" spans="1:29">
      <c r="A1492" s="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c r="P1492" s="1">
        <f t="shared" si="138"/>
        <v>3820</v>
      </c>
      <c r="Q1492" s="1">
        <v>10</v>
      </c>
      <c r="R1492" s="1">
        <f t="shared" si="139"/>
        <v>382</v>
      </c>
      <c r="S1492" s="1">
        <f t="shared" si="140"/>
        <v>3438</v>
      </c>
      <c r="T1492" s="1">
        <v>0.45</v>
      </c>
      <c r="U1492" s="1">
        <f t="shared" si="141"/>
        <v>1547.1000000000001</v>
      </c>
      <c r="V1492" s="1">
        <f t="shared" si="142"/>
        <v>1890.8999999999999</v>
      </c>
      <c r="W1492" s="4">
        <f t="shared" si="143"/>
        <v>0.54999999999999993</v>
      </c>
      <c r="X1492" s="1" t="s">
        <v>56</v>
      </c>
      <c r="Y1492" s="1" t="s">
        <v>57</v>
      </c>
      <c r="Z1492" s="1" t="s">
        <v>41</v>
      </c>
      <c r="AA1492" s="2">
        <v>46107</v>
      </c>
      <c r="AB1492" s="1">
        <v>4</v>
      </c>
      <c r="AC1492" s="1" t="s">
        <v>42</v>
      </c>
    </row>
    <row r="1493" spans="1:29">
      <c r="A1493" s="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c r="P1493" s="1">
        <f t="shared" si="138"/>
        <v>14160</v>
      </c>
      <c r="Q1493" s="1">
        <v>5</v>
      </c>
      <c r="R1493" s="1">
        <f t="shared" si="139"/>
        <v>708</v>
      </c>
      <c r="S1493" s="1">
        <f t="shared" si="140"/>
        <v>13452</v>
      </c>
      <c r="T1493" s="1">
        <v>0.5</v>
      </c>
      <c r="U1493" s="1">
        <f t="shared" si="141"/>
        <v>6726</v>
      </c>
      <c r="V1493" s="1">
        <f t="shared" si="142"/>
        <v>6726</v>
      </c>
      <c r="W1493" s="4">
        <f t="shared" si="143"/>
        <v>0.5</v>
      </c>
      <c r="X1493" s="1" t="s">
        <v>104</v>
      </c>
      <c r="Y1493" s="1" t="s">
        <v>81</v>
      </c>
      <c r="Z1493" s="1" t="s">
        <v>41</v>
      </c>
      <c r="AA1493" s="2">
        <v>46107</v>
      </c>
      <c r="AB1493" s="1">
        <v>5</v>
      </c>
      <c r="AC1493" s="1" t="s">
        <v>42</v>
      </c>
    </row>
    <row r="1494" spans="1:29">
      <c r="A1494" s="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c r="P1494" s="1">
        <f t="shared" si="138"/>
        <v>27800</v>
      </c>
      <c r="Q1494" s="1">
        <v>30</v>
      </c>
      <c r="R1494" s="1">
        <f t="shared" si="139"/>
        <v>8340</v>
      </c>
      <c r="S1494" s="1">
        <f t="shared" si="140"/>
        <v>19460</v>
      </c>
      <c r="T1494" s="1">
        <v>0.5</v>
      </c>
      <c r="U1494" s="1">
        <f t="shared" si="141"/>
        <v>9730</v>
      </c>
      <c r="V1494" s="1">
        <f t="shared" si="142"/>
        <v>9730</v>
      </c>
      <c r="W1494" s="4">
        <f t="shared" si="143"/>
        <v>0.5</v>
      </c>
      <c r="X1494" s="1" t="s">
        <v>39</v>
      </c>
      <c r="Y1494" s="1" t="s">
        <v>40</v>
      </c>
      <c r="Z1494" s="1" t="s">
        <v>22</v>
      </c>
      <c r="AA1494" s="1"/>
      <c r="AB1494" s="1"/>
      <c r="AC1494" s="1" t="s">
        <v>93</v>
      </c>
    </row>
    <row r="1495" spans="1:29">
      <c r="A1495" s="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c r="P1495" s="1">
        <f t="shared" si="138"/>
        <v>4360</v>
      </c>
      <c r="Q1495" s="1">
        <v>5</v>
      </c>
      <c r="R1495" s="1">
        <f t="shared" si="139"/>
        <v>218</v>
      </c>
      <c r="S1495" s="1">
        <f t="shared" si="140"/>
        <v>4142</v>
      </c>
      <c r="T1495" s="1">
        <v>0.5</v>
      </c>
      <c r="U1495" s="1">
        <f t="shared" si="141"/>
        <v>2071</v>
      </c>
      <c r="V1495" s="1">
        <f t="shared" si="142"/>
        <v>2071</v>
      </c>
      <c r="W1495" s="4">
        <f t="shared" si="143"/>
        <v>0.5</v>
      </c>
      <c r="X1495" s="1" t="s">
        <v>92</v>
      </c>
      <c r="Y1495" s="1" t="s">
        <v>81</v>
      </c>
      <c r="Z1495" s="1" t="s">
        <v>51</v>
      </c>
      <c r="AA1495" s="2">
        <v>46106</v>
      </c>
      <c r="AB1495" s="1"/>
      <c r="AC1495" s="1" t="s">
        <v>42</v>
      </c>
    </row>
    <row r="1496" spans="1:29">
      <c r="A1496" s="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c r="P1496" s="1">
        <f t="shared" si="138"/>
        <v>51550</v>
      </c>
      <c r="Q1496" s="1">
        <v>10</v>
      </c>
      <c r="R1496" s="1">
        <f t="shared" si="139"/>
        <v>5155</v>
      </c>
      <c r="S1496" s="1">
        <f t="shared" si="140"/>
        <v>46395</v>
      </c>
      <c r="T1496" s="1">
        <v>0.52</v>
      </c>
      <c r="U1496" s="1">
        <f t="shared" si="141"/>
        <v>24125.4</v>
      </c>
      <c r="V1496" s="1">
        <f t="shared" si="142"/>
        <v>22269.599999999999</v>
      </c>
      <c r="W1496" s="4">
        <f t="shared" si="143"/>
        <v>0.48</v>
      </c>
      <c r="X1496" s="1" t="s">
        <v>92</v>
      </c>
      <c r="Y1496" s="1" t="s">
        <v>81</v>
      </c>
      <c r="Z1496" s="1" t="s">
        <v>22</v>
      </c>
      <c r="AA1496" s="1"/>
      <c r="AB1496" s="1"/>
      <c r="AC1496" s="1" t="s">
        <v>93</v>
      </c>
    </row>
    <row r="1497" spans="1:29">
      <c r="A1497" s="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c r="P1497" s="1">
        <f t="shared" si="138"/>
        <v>5080</v>
      </c>
      <c r="Q1497" s="1">
        <v>30</v>
      </c>
      <c r="R1497" s="1">
        <f t="shared" si="139"/>
        <v>1524</v>
      </c>
      <c r="S1497" s="1">
        <f t="shared" si="140"/>
        <v>3556</v>
      </c>
      <c r="T1497" s="1">
        <v>0.48</v>
      </c>
      <c r="U1497" s="1">
        <f t="shared" si="141"/>
        <v>1706.8799999999999</v>
      </c>
      <c r="V1497" s="1">
        <f t="shared" si="142"/>
        <v>1849.1200000000001</v>
      </c>
      <c r="W1497" s="4">
        <f t="shared" si="143"/>
        <v>0.52</v>
      </c>
      <c r="X1497" s="1" t="s">
        <v>147</v>
      </c>
      <c r="Y1497" s="1" t="s">
        <v>81</v>
      </c>
      <c r="Z1497" s="1" t="s">
        <v>120</v>
      </c>
      <c r="AA1497" s="1"/>
      <c r="AB1497" s="1"/>
      <c r="AC1497" s="1" t="s">
        <v>42</v>
      </c>
    </row>
    <row r="1498" spans="1:29">
      <c r="A1498" s="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c r="P1498" s="1">
        <f t="shared" si="138"/>
        <v>86800</v>
      </c>
      <c r="Q1498" s="1">
        <v>0</v>
      </c>
      <c r="R1498" s="1">
        <f t="shared" si="139"/>
        <v>0</v>
      </c>
      <c r="S1498" s="1">
        <f t="shared" si="140"/>
        <v>86800</v>
      </c>
      <c r="T1498" s="1">
        <v>0.57999999999999996</v>
      </c>
      <c r="U1498" s="1">
        <f t="shared" si="141"/>
        <v>50344</v>
      </c>
      <c r="V1498" s="1">
        <f t="shared" si="142"/>
        <v>36456</v>
      </c>
      <c r="W1498" s="4">
        <f t="shared" si="143"/>
        <v>0.42</v>
      </c>
      <c r="X1498" s="1" t="s">
        <v>104</v>
      </c>
      <c r="Y1498" s="1" t="s">
        <v>57</v>
      </c>
      <c r="Z1498" s="1" t="s">
        <v>41</v>
      </c>
      <c r="AA1498" s="2">
        <v>46107</v>
      </c>
      <c r="AB1498" s="1">
        <v>3</v>
      </c>
      <c r="AC1498" s="1" t="s">
        <v>42</v>
      </c>
    </row>
    <row r="1499" spans="1:29">
      <c r="A1499" s="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c r="P1499" s="1">
        <f t="shared" si="138"/>
        <v>24750</v>
      </c>
      <c r="Q1499" s="1">
        <v>15</v>
      </c>
      <c r="R1499" s="1">
        <f t="shared" si="139"/>
        <v>3712.5</v>
      </c>
      <c r="S1499" s="1">
        <f t="shared" si="140"/>
        <v>21037.5</v>
      </c>
      <c r="T1499" s="1">
        <v>0.47</v>
      </c>
      <c r="U1499" s="1">
        <f t="shared" si="141"/>
        <v>9887.625</v>
      </c>
      <c r="V1499" s="1">
        <f t="shared" si="142"/>
        <v>11149.875</v>
      </c>
      <c r="W1499" s="4">
        <f t="shared" si="143"/>
        <v>0.53</v>
      </c>
      <c r="X1499" s="1" t="s">
        <v>65</v>
      </c>
      <c r="Y1499" s="1" t="s">
        <v>57</v>
      </c>
      <c r="Z1499" s="1" t="s">
        <v>66</v>
      </c>
      <c r="AA1499" s="1"/>
      <c r="AB1499" s="1"/>
      <c r="AC1499" s="1" t="s">
        <v>42</v>
      </c>
    </row>
    <row r="1500" spans="1:29">
      <c r="A1500" s="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c r="P1500" s="1">
        <f t="shared" si="138"/>
        <v>5400</v>
      </c>
      <c r="Q1500" s="1">
        <v>30</v>
      </c>
      <c r="R1500" s="1">
        <f t="shared" si="139"/>
        <v>1620</v>
      </c>
      <c r="S1500" s="1">
        <f t="shared" si="140"/>
        <v>3780</v>
      </c>
      <c r="T1500" s="1">
        <v>0.5</v>
      </c>
      <c r="U1500" s="1">
        <f t="shared" si="141"/>
        <v>1890</v>
      </c>
      <c r="V1500" s="1">
        <f t="shared" si="142"/>
        <v>1890</v>
      </c>
      <c r="W1500" s="4">
        <f t="shared" si="143"/>
        <v>0.5</v>
      </c>
      <c r="X1500" s="1" t="s">
        <v>50</v>
      </c>
      <c r="Y1500" s="1" t="s">
        <v>81</v>
      </c>
      <c r="Z1500" s="1" t="s">
        <v>41</v>
      </c>
      <c r="AA1500" s="2">
        <v>46112</v>
      </c>
      <c r="AB1500" s="1">
        <v>3</v>
      </c>
      <c r="AC1500" s="1" t="s">
        <v>42</v>
      </c>
    </row>
    <row r="1501" spans="1:29">
      <c r="A1501" s="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c r="P1501" s="1">
        <f t="shared" si="138"/>
        <v>1850</v>
      </c>
      <c r="Q1501" s="1">
        <v>0</v>
      </c>
      <c r="R1501" s="1">
        <f t="shared" si="139"/>
        <v>0</v>
      </c>
      <c r="S1501" s="1">
        <f t="shared" si="140"/>
        <v>1850</v>
      </c>
      <c r="T1501" s="1">
        <v>0.47</v>
      </c>
      <c r="U1501" s="1">
        <f t="shared" si="141"/>
        <v>869.5</v>
      </c>
      <c r="V1501" s="1">
        <f t="shared" si="142"/>
        <v>980.5</v>
      </c>
      <c r="W1501" s="4">
        <f t="shared" si="143"/>
        <v>0.53</v>
      </c>
      <c r="X1501" s="1" t="s">
        <v>39</v>
      </c>
      <c r="Y1501" s="1" t="s">
        <v>81</v>
      </c>
      <c r="Z1501" s="1" t="s">
        <v>66</v>
      </c>
      <c r="AA1501" s="1"/>
      <c r="AB1501" s="1"/>
      <c r="AC1501" s="1" t="s">
        <v>42</v>
      </c>
    </row>
    <row r="1502" spans="1:29">
      <c r="A1502" s="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c r="P1502" s="1">
        <f t="shared" si="138"/>
        <v>1650</v>
      </c>
      <c r="Q1502" s="1">
        <v>0</v>
      </c>
      <c r="R1502" s="1">
        <f t="shared" si="139"/>
        <v>0</v>
      </c>
      <c r="S1502" s="1">
        <f t="shared" si="140"/>
        <v>1650</v>
      </c>
      <c r="T1502" s="1">
        <v>0.62</v>
      </c>
      <c r="U1502" s="1">
        <f t="shared" si="141"/>
        <v>1023</v>
      </c>
      <c r="V1502" s="1">
        <f t="shared" si="142"/>
        <v>627</v>
      </c>
      <c r="W1502" s="4">
        <f t="shared" si="143"/>
        <v>0.38</v>
      </c>
      <c r="X1502" s="1" t="s">
        <v>56</v>
      </c>
      <c r="Y1502" s="1" t="s">
        <v>72</v>
      </c>
      <c r="Z1502" s="1" t="s">
        <v>41</v>
      </c>
      <c r="AA1502" s="2">
        <v>46112</v>
      </c>
      <c r="AB1502" s="1">
        <v>5</v>
      </c>
      <c r="AC1502" s="1" t="s">
        <v>42</v>
      </c>
    </row>
    <row r="1503" spans="1:29">
      <c r="A1503" s="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c r="P1503" s="1">
        <f t="shared" si="138"/>
        <v>4580</v>
      </c>
      <c r="Q1503" s="1">
        <v>0</v>
      </c>
      <c r="R1503" s="1">
        <f t="shared" si="139"/>
        <v>0</v>
      </c>
      <c r="S1503" s="1">
        <f t="shared" si="140"/>
        <v>4580</v>
      </c>
      <c r="T1503" s="1">
        <v>0.47</v>
      </c>
      <c r="U1503" s="1">
        <f t="shared" si="141"/>
        <v>2152.6</v>
      </c>
      <c r="V1503" s="1">
        <f t="shared" si="142"/>
        <v>2427.4</v>
      </c>
      <c r="W1503" s="4">
        <f t="shared" si="143"/>
        <v>0.53</v>
      </c>
      <c r="X1503" s="1" t="s">
        <v>56</v>
      </c>
      <c r="Y1503" s="1" t="s">
        <v>81</v>
      </c>
      <c r="Z1503" s="1" t="s">
        <v>120</v>
      </c>
      <c r="AA1503" s="1"/>
      <c r="AB1503" s="1"/>
      <c r="AC1503" s="1" t="s">
        <v>42</v>
      </c>
    </row>
    <row r="1504" spans="1:29">
      <c r="A1504" s="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c r="P1504" s="1">
        <f t="shared" si="138"/>
        <v>2380</v>
      </c>
      <c r="Q1504" s="1">
        <v>30</v>
      </c>
      <c r="R1504" s="1">
        <f t="shared" si="139"/>
        <v>714</v>
      </c>
      <c r="S1504" s="1">
        <f t="shared" si="140"/>
        <v>1666</v>
      </c>
      <c r="T1504" s="1">
        <v>0.35</v>
      </c>
      <c r="U1504" s="1">
        <f t="shared" si="141"/>
        <v>583.09999999999991</v>
      </c>
      <c r="V1504" s="1">
        <f t="shared" si="142"/>
        <v>1082.9000000000001</v>
      </c>
      <c r="W1504" s="4">
        <f t="shared" si="143"/>
        <v>0.65</v>
      </c>
      <c r="X1504" s="1" t="s">
        <v>92</v>
      </c>
      <c r="Y1504" s="1" t="s">
        <v>81</v>
      </c>
      <c r="Z1504" s="1" t="s">
        <v>66</v>
      </c>
      <c r="AA1504" s="1"/>
      <c r="AB1504" s="1"/>
      <c r="AC1504" s="1" t="s">
        <v>42</v>
      </c>
    </row>
    <row r="1505" spans="1:29">
      <c r="A1505" s="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c r="P1505" s="1">
        <f t="shared" si="138"/>
        <v>24000</v>
      </c>
      <c r="Q1505" s="1">
        <v>5</v>
      </c>
      <c r="R1505" s="1">
        <f t="shared" si="139"/>
        <v>1200</v>
      </c>
      <c r="S1505" s="1">
        <f t="shared" si="140"/>
        <v>22800</v>
      </c>
      <c r="T1505" s="1">
        <v>0.48</v>
      </c>
      <c r="U1505" s="1">
        <f t="shared" si="141"/>
        <v>10944</v>
      </c>
      <c r="V1505" s="1">
        <f t="shared" si="142"/>
        <v>11856</v>
      </c>
      <c r="W1505" s="4">
        <f t="shared" si="143"/>
        <v>0.52</v>
      </c>
      <c r="X1505" s="1" t="s">
        <v>104</v>
      </c>
      <c r="Y1505" s="1" t="s">
        <v>57</v>
      </c>
      <c r="Z1505" s="1" t="s">
        <v>66</v>
      </c>
      <c r="AA1505" s="1"/>
      <c r="AB1505" s="1"/>
      <c r="AC1505" s="1" t="s">
        <v>42</v>
      </c>
    </row>
    <row r="1506" spans="1:29">
      <c r="A1506" s="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c r="P1506" s="1">
        <f t="shared" si="138"/>
        <v>840</v>
      </c>
      <c r="Q1506" s="1">
        <v>10</v>
      </c>
      <c r="R1506" s="1">
        <f t="shared" si="139"/>
        <v>84</v>
      </c>
      <c r="S1506" s="1">
        <f t="shared" si="140"/>
        <v>756</v>
      </c>
      <c r="T1506" s="1">
        <v>0.62</v>
      </c>
      <c r="U1506" s="1">
        <f t="shared" si="141"/>
        <v>468.71999999999997</v>
      </c>
      <c r="V1506" s="1">
        <f t="shared" si="142"/>
        <v>287.28000000000003</v>
      </c>
      <c r="W1506" s="4">
        <f t="shared" si="143"/>
        <v>0.38000000000000006</v>
      </c>
      <c r="X1506" s="1" t="s">
        <v>65</v>
      </c>
      <c r="Y1506" s="1" t="s">
        <v>72</v>
      </c>
      <c r="Z1506" s="1" t="s">
        <v>51</v>
      </c>
      <c r="AA1506" s="2">
        <v>46111</v>
      </c>
      <c r="AB1506" s="1"/>
      <c r="AC1506" s="1" t="s">
        <v>42</v>
      </c>
    </row>
    <row r="1507" spans="1:29">
      <c r="A1507" s="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c r="P1507" s="1">
        <f t="shared" si="138"/>
        <v>6750</v>
      </c>
      <c r="Q1507" s="1">
        <v>30</v>
      </c>
      <c r="R1507" s="1">
        <f t="shared" si="139"/>
        <v>2025</v>
      </c>
      <c r="S1507" s="1">
        <f t="shared" si="140"/>
        <v>4725</v>
      </c>
      <c r="T1507" s="1">
        <v>0.48</v>
      </c>
      <c r="U1507" s="1">
        <f t="shared" si="141"/>
        <v>2268</v>
      </c>
      <c r="V1507" s="1">
        <f t="shared" si="142"/>
        <v>2457</v>
      </c>
      <c r="W1507" s="4">
        <f t="shared" si="143"/>
        <v>0.52</v>
      </c>
      <c r="X1507" s="1" t="s">
        <v>65</v>
      </c>
      <c r="Y1507" s="1" t="s">
        <v>40</v>
      </c>
      <c r="Z1507" s="1" t="s">
        <v>41</v>
      </c>
      <c r="AA1507" s="2">
        <v>46108</v>
      </c>
      <c r="AB1507" s="1">
        <v>3</v>
      </c>
      <c r="AC1507" s="1" t="s">
        <v>42</v>
      </c>
    </row>
    <row r="1508" spans="1:29">
      <c r="A1508" s="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c r="P1508" s="1">
        <f t="shared" si="138"/>
        <v>2540</v>
      </c>
      <c r="Q1508" s="1">
        <v>20</v>
      </c>
      <c r="R1508" s="1">
        <f t="shared" si="139"/>
        <v>508</v>
      </c>
      <c r="S1508" s="1">
        <f t="shared" si="140"/>
        <v>2032</v>
      </c>
      <c r="T1508" s="1">
        <v>0.47</v>
      </c>
      <c r="U1508" s="1">
        <f t="shared" si="141"/>
        <v>955.04</v>
      </c>
      <c r="V1508" s="1">
        <f t="shared" si="142"/>
        <v>1076.96</v>
      </c>
      <c r="W1508" s="4">
        <f t="shared" si="143"/>
        <v>0.53</v>
      </c>
      <c r="X1508" s="1" t="s">
        <v>50</v>
      </c>
      <c r="Y1508" s="1" t="s">
        <v>72</v>
      </c>
      <c r="Z1508" s="1" t="s">
        <v>22</v>
      </c>
      <c r="AA1508" s="1"/>
      <c r="AB1508" s="1"/>
      <c r="AC1508" s="1" t="s">
        <v>93</v>
      </c>
    </row>
    <row r="1509" spans="1:29">
      <c r="A1509" s="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c r="P1509" s="1">
        <f t="shared" si="138"/>
        <v>4100</v>
      </c>
      <c r="Q1509" s="1">
        <v>10</v>
      </c>
      <c r="R1509" s="1">
        <f t="shared" si="139"/>
        <v>410</v>
      </c>
      <c r="S1509" s="1">
        <f t="shared" si="140"/>
        <v>3690</v>
      </c>
      <c r="T1509" s="1">
        <v>0.62</v>
      </c>
      <c r="U1509" s="1">
        <f t="shared" si="141"/>
        <v>2287.8000000000002</v>
      </c>
      <c r="V1509" s="1">
        <f t="shared" si="142"/>
        <v>1402.1999999999998</v>
      </c>
      <c r="W1509" s="4">
        <f t="shared" si="143"/>
        <v>0.37999999999999995</v>
      </c>
      <c r="X1509" s="1" t="s">
        <v>104</v>
      </c>
      <c r="Y1509" s="1" t="s">
        <v>40</v>
      </c>
      <c r="Z1509" s="1" t="s">
        <v>41</v>
      </c>
      <c r="AA1509" s="2">
        <v>46115</v>
      </c>
      <c r="AB1509" s="1">
        <v>4</v>
      </c>
      <c r="AC1509" s="1" t="s">
        <v>42</v>
      </c>
    </row>
    <row r="1510" spans="1:29">
      <c r="A1510" s="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c r="P1510" s="1">
        <f t="shared" si="138"/>
        <v>13640</v>
      </c>
      <c r="Q1510" s="1">
        <v>0</v>
      </c>
      <c r="R1510" s="1">
        <f t="shared" si="139"/>
        <v>0</v>
      </c>
      <c r="S1510" s="1">
        <f t="shared" si="140"/>
        <v>13640</v>
      </c>
      <c r="T1510" s="1">
        <v>0.47</v>
      </c>
      <c r="U1510" s="1">
        <f t="shared" si="141"/>
        <v>6410.7999999999993</v>
      </c>
      <c r="V1510" s="1">
        <f t="shared" si="142"/>
        <v>7229.2000000000007</v>
      </c>
      <c r="W1510" s="4">
        <f t="shared" si="143"/>
        <v>0.53</v>
      </c>
      <c r="X1510" s="1" t="s">
        <v>147</v>
      </c>
      <c r="Y1510" s="1" t="s">
        <v>57</v>
      </c>
      <c r="Z1510" s="1" t="s">
        <v>41</v>
      </c>
      <c r="AA1510" s="2">
        <v>46113</v>
      </c>
      <c r="AB1510" s="1">
        <v>5</v>
      </c>
      <c r="AC1510" s="1" t="s">
        <v>42</v>
      </c>
    </row>
    <row r="1511" spans="1:29">
      <c r="A1511" s="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c r="P1511" s="1">
        <f t="shared" si="138"/>
        <v>3640</v>
      </c>
      <c r="Q1511" s="1">
        <v>20</v>
      </c>
      <c r="R1511" s="1">
        <f t="shared" si="139"/>
        <v>728</v>
      </c>
      <c r="S1511" s="1">
        <f t="shared" si="140"/>
        <v>2912</v>
      </c>
      <c r="T1511" s="1">
        <v>0.62</v>
      </c>
      <c r="U1511" s="1">
        <f t="shared" si="141"/>
        <v>1805.44</v>
      </c>
      <c r="V1511" s="1">
        <f t="shared" si="142"/>
        <v>1106.56</v>
      </c>
      <c r="W1511" s="4">
        <f t="shared" si="143"/>
        <v>0.38</v>
      </c>
      <c r="X1511" s="1" t="s">
        <v>147</v>
      </c>
      <c r="Y1511" s="1" t="s">
        <v>57</v>
      </c>
      <c r="Z1511" s="1" t="s">
        <v>22</v>
      </c>
      <c r="AA1511" s="1"/>
      <c r="AB1511" s="1"/>
      <c r="AC1511" s="1" t="s">
        <v>93</v>
      </c>
    </row>
    <row r="1512" spans="1:29">
      <c r="A1512" s="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c r="P1512" s="1">
        <f t="shared" si="138"/>
        <v>9680</v>
      </c>
      <c r="Q1512" s="1">
        <v>20</v>
      </c>
      <c r="R1512" s="1">
        <f t="shared" si="139"/>
        <v>1936</v>
      </c>
      <c r="S1512" s="1">
        <f t="shared" si="140"/>
        <v>7744</v>
      </c>
      <c r="T1512" s="1">
        <v>0.47</v>
      </c>
      <c r="U1512" s="1">
        <f t="shared" si="141"/>
        <v>3639.68</v>
      </c>
      <c r="V1512" s="1">
        <f t="shared" si="142"/>
        <v>4104.32</v>
      </c>
      <c r="W1512" s="4">
        <f t="shared" si="143"/>
        <v>0.52999999999999992</v>
      </c>
      <c r="X1512" s="1" t="s">
        <v>65</v>
      </c>
      <c r="Y1512" s="1" t="s">
        <v>81</v>
      </c>
      <c r="Z1512" s="1" t="s">
        <v>41</v>
      </c>
      <c r="AA1512" s="2">
        <v>46115</v>
      </c>
      <c r="AB1512" s="1">
        <v>5</v>
      </c>
      <c r="AC1512" s="1" t="s">
        <v>42</v>
      </c>
    </row>
    <row r="1513" spans="1:29">
      <c r="A1513" s="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c r="P1513" s="1">
        <f t="shared" si="138"/>
        <v>258000</v>
      </c>
      <c r="Q1513" s="1">
        <v>0</v>
      </c>
      <c r="R1513" s="1">
        <f t="shared" si="139"/>
        <v>0</v>
      </c>
      <c r="S1513" s="1">
        <f t="shared" si="140"/>
        <v>258000</v>
      </c>
      <c r="T1513" s="1">
        <v>0.57999999999999996</v>
      </c>
      <c r="U1513" s="1">
        <f t="shared" si="141"/>
        <v>149640</v>
      </c>
      <c r="V1513" s="1">
        <f t="shared" si="142"/>
        <v>108360</v>
      </c>
      <c r="W1513" s="4">
        <f t="shared" si="143"/>
        <v>0.42</v>
      </c>
      <c r="X1513" s="1" t="s">
        <v>50</v>
      </c>
      <c r="Y1513" s="1" t="s">
        <v>40</v>
      </c>
      <c r="Z1513" s="1" t="s">
        <v>66</v>
      </c>
      <c r="AA1513" s="1"/>
      <c r="AB1513" s="1"/>
      <c r="AC1513" s="1" t="s">
        <v>42</v>
      </c>
    </row>
    <row r="1514" spans="1:29">
      <c r="A1514" s="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c r="P1514" s="1">
        <f t="shared" si="138"/>
        <v>4700</v>
      </c>
      <c r="Q1514" s="1">
        <v>15</v>
      </c>
      <c r="R1514" s="1">
        <f t="shared" si="139"/>
        <v>705</v>
      </c>
      <c r="S1514" s="1">
        <f t="shared" si="140"/>
        <v>3995</v>
      </c>
      <c r="T1514" s="1">
        <v>0.47</v>
      </c>
      <c r="U1514" s="1">
        <f t="shared" si="141"/>
        <v>1877.6499999999999</v>
      </c>
      <c r="V1514" s="1">
        <f t="shared" si="142"/>
        <v>2117.3500000000004</v>
      </c>
      <c r="W1514" s="4">
        <f t="shared" si="143"/>
        <v>0.53000000000000014</v>
      </c>
      <c r="X1514" s="1" t="s">
        <v>56</v>
      </c>
      <c r="Y1514" s="1" t="s">
        <v>40</v>
      </c>
      <c r="Z1514" s="1" t="s">
        <v>120</v>
      </c>
      <c r="AA1514" s="1"/>
      <c r="AB1514" s="1"/>
      <c r="AC1514" s="1" t="s">
        <v>42</v>
      </c>
    </row>
    <row r="1515" spans="1:29">
      <c r="A1515" s="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c r="P1515" s="1">
        <f t="shared" si="138"/>
        <v>27250</v>
      </c>
      <c r="Q1515" s="1">
        <v>5</v>
      </c>
      <c r="R1515" s="1">
        <f t="shared" si="139"/>
        <v>1362.5</v>
      </c>
      <c r="S1515" s="1">
        <f t="shared" si="140"/>
        <v>25887.5</v>
      </c>
      <c r="T1515" s="1">
        <v>0.5</v>
      </c>
      <c r="U1515" s="1">
        <f t="shared" si="141"/>
        <v>12943.75</v>
      </c>
      <c r="V1515" s="1">
        <f t="shared" si="142"/>
        <v>12943.75</v>
      </c>
      <c r="W1515" s="4">
        <f t="shared" si="143"/>
        <v>0.5</v>
      </c>
      <c r="X1515" s="1" t="s">
        <v>39</v>
      </c>
      <c r="Y1515" s="1" t="s">
        <v>40</v>
      </c>
      <c r="Z1515" s="1" t="s">
        <v>41</v>
      </c>
      <c r="AA1515" s="2">
        <v>46111</v>
      </c>
      <c r="AB1515" s="1">
        <v>4</v>
      </c>
      <c r="AC1515" s="1" t="s">
        <v>42</v>
      </c>
    </row>
    <row r="1516" spans="1:29">
      <c r="A1516" s="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c r="P1516" s="1">
        <f t="shared" si="138"/>
        <v>3520</v>
      </c>
      <c r="Q1516" s="1">
        <v>5</v>
      </c>
      <c r="R1516" s="1">
        <f t="shared" si="139"/>
        <v>176</v>
      </c>
      <c r="S1516" s="1">
        <f t="shared" si="140"/>
        <v>3344</v>
      </c>
      <c r="T1516" s="1">
        <v>0.47</v>
      </c>
      <c r="U1516" s="1">
        <f t="shared" si="141"/>
        <v>1571.6799999999998</v>
      </c>
      <c r="V1516" s="1">
        <f t="shared" si="142"/>
        <v>1772.3200000000002</v>
      </c>
      <c r="W1516" s="4">
        <f t="shared" si="143"/>
        <v>0.53</v>
      </c>
      <c r="X1516" s="1" t="s">
        <v>56</v>
      </c>
      <c r="Y1516" s="1" t="s">
        <v>57</v>
      </c>
      <c r="Z1516" s="1" t="s">
        <v>41</v>
      </c>
      <c r="AA1516" s="2">
        <v>46113</v>
      </c>
      <c r="AB1516" s="1">
        <v>4</v>
      </c>
      <c r="AC1516" s="1" t="s">
        <v>42</v>
      </c>
    </row>
    <row r="1517" spans="1:29">
      <c r="A1517" s="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c r="P1517" s="1">
        <f t="shared" si="138"/>
        <v>18360</v>
      </c>
      <c r="Q1517" s="1">
        <v>5</v>
      </c>
      <c r="R1517" s="1">
        <f t="shared" si="139"/>
        <v>918</v>
      </c>
      <c r="S1517" s="1">
        <f t="shared" si="140"/>
        <v>17442</v>
      </c>
      <c r="T1517" s="1">
        <v>0.47</v>
      </c>
      <c r="U1517" s="1">
        <f t="shared" si="141"/>
        <v>8197.74</v>
      </c>
      <c r="V1517" s="1">
        <f t="shared" si="142"/>
        <v>9244.26</v>
      </c>
      <c r="W1517" s="4">
        <f t="shared" si="143"/>
        <v>0.53</v>
      </c>
      <c r="X1517" s="1" t="s">
        <v>147</v>
      </c>
      <c r="Y1517" s="1" t="s">
        <v>72</v>
      </c>
      <c r="Z1517" s="1" t="s">
        <v>41</v>
      </c>
      <c r="AA1517" s="2">
        <v>46113</v>
      </c>
      <c r="AB1517" s="1">
        <v>3</v>
      </c>
      <c r="AC1517" s="1" t="s">
        <v>42</v>
      </c>
    </row>
    <row r="1518" spans="1:29">
      <c r="A1518" s="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c r="P1518" s="1">
        <f t="shared" si="138"/>
        <v>22400</v>
      </c>
      <c r="Q1518" s="1">
        <v>25</v>
      </c>
      <c r="R1518" s="1">
        <f t="shared" si="139"/>
        <v>5600</v>
      </c>
      <c r="S1518" s="1">
        <f t="shared" si="140"/>
        <v>16800</v>
      </c>
      <c r="T1518" s="1">
        <v>0.45</v>
      </c>
      <c r="U1518" s="1">
        <f t="shared" si="141"/>
        <v>7560</v>
      </c>
      <c r="V1518" s="1">
        <f t="shared" si="142"/>
        <v>9240</v>
      </c>
      <c r="W1518" s="4">
        <f t="shared" si="143"/>
        <v>0.55000000000000004</v>
      </c>
      <c r="X1518" s="1" t="s">
        <v>104</v>
      </c>
      <c r="Y1518" s="1" t="s">
        <v>81</v>
      </c>
      <c r="Z1518" s="1" t="s">
        <v>41</v>
      </c>
      <c r="AA1518" s="2">
        <v>46113</v>
      </c>
      <c r="AB1518" s="1">
        <v>3</v>
      </c>
      <c r="AC1518" s="1" t="s">
        <v>42</v>
      </c>
    </row>
    <row r="1519" spans="1:29">
      <c r="A1519" s="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c r="P1519" s="1">
        <f t="shared" si="138"/>
        <v>11730</v>
      </c>
      <c r="Q1519" s="1">
        <v>5</v>
      </c>
      <c r="R1519" s="1">
        <f t="shared" si="139"/>
        <v>586.5</v>
      </c>
      <c r="S1519" s="1">
        <f t="shared" si="140"/>
        <v>11143.5</v>
      </c>
      <c r="T1519" s="1">
        <v>0.45</v>
      </c>
      <c r="U1519" s="1">
        <f t="shared" si="141"/>
        <v>5014.5749999999998</v>
      </c>
      <c r="V1519" s="1">
        <f t="shared" si="142"/>
        <v>6128.9250000000002</v>
      </c>
      <c r="W1519" s="4">
        <f t="shared" si="143"/>
        <v>0.55000000000000004</v>
      </c>
      <c r="X1519" s="1" t="s">
        <v>56</v>
      </c>
      <c r="Y1519" s="1" t="s">
        <v>72</v>
      </c>
      <c r="Z1519" s="1" t="s">
        <v>51</v>
      </c>
      <c r="AA1519" s="2">
        <v>46113</v>
      </c>
      <c r="AB1519" s="1"/>
      <c r="AC1519" s="1" t="s">
        <v>42</v>
      </c>
    </row>
    <row r="1520" spans="1:29">
      <c r="A1520" s="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c r="P1520" s="1">
        <f t="shared" si="138"/>
        <v>22950</v>
      </c>
      <c r="Q1520" s="1">
        <v>15</v>
      </c>
      <c r="R1520" s="1">
        <f t="shared" si="139"/>
        <v>3442.5</v>
      </c>
      <c r="S1520" s="1">
        <f t="shared" si="140"/>
        <v>19507.5</v>
      </c>
      <c r="T1520" s="1">
        <v>0.45</v>
      </c>
      <c r="U1520" s="1">
        <f t="shared" si="141"/>
        <v>8778.375</v>
      </c>
      <c r="V1520" s="1">
        <f t="shared" si="142"/>
        <v>10729.125</v>
      </c>
      <c r="W1520" s="4">
        <f t="shared" si="143"/>
        <v>0.55000000000000004</v>
      </c>
      <c r="X1520" s="1" t="s">
        <v>147</v>
      </c>
      <c r="Y1520" s="1" t="s">
        <v>72</v>
      </c>
      <c r="Z1520" s="1" t="s">
        <v>41</v>
      </c>
      <c r="AA1520" s="2">
        <v>46117</v>
      </c>
      <c r="AB1520" s="1">
        <v>5</v>
      </c>
      <c r="AC1520" s="1" t="s">
        <v>42</v>
      </c>
    </row>
    <row r="1521" spans="1:29">
      <c r="A1521" s="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c r="P1521" s="1">
        <f t="shared" si="138"/>
        <v>73120</v>
      </c>
      <c r="Q1521" s="1">
        <v>0</v>
      </c>
      <c r="R1521" s="1">
        <f t="shared" si="139"/>
        <v>0</v>
      </c>
      <c r="S1521" s="1">
        <f t="shared" si="140"/>
        <v>73120</v>
      </c>
      <c r="T1521" s="1">
        <v>0.57999999999999996</v>
      </c>
      <c r="U1521" s="1">
        <f t="shared" si="141"/>
        <v>42409.599999999999</v>
      </c>
      <c r="V1521" s="1">
        <f t="shared" si="142"/>
        <v>30710.400000000001</v>
      </c>
      <c r="W1521" s="4">
        <f t="shared" si="143"/>
        <v>0.42000000000000004</v>
      </c>
      <c r="X1521" s="1" t="s">
        <v>39</v>
      </c>
      <c r="Y1521" s="1" t="s">
        <v>57</v>
      </c>
      <c r="Z1521" s="1" t="s">
        <v>41</v>
      </c>
      <c r="AA1521" s="2">
        <v>46112</v>
      </c>
      <c r="AB1521" s="1">
        <v>4</v>
      </c>
      <c r="AC1521" s="1" t="s">
        <v>42</v>
      </c>
    </row>
    <row r="1522" spans="1:29">
      <c r="A1522" s="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c r="P1522" s="1">
        <f t="shared" si="138"/>
        <v>5760</v>
      </c>
      <c r="Q1522" s="1">
        <v>10</v>
      </c>
      <c r="R1522" s="1">
        <f t="shared" si="139"/>
        <v>576</v>
      </c>
      <c r="S1522" s="1">
        <f t="shared" si="140"/>
        <v>5184</v>
      </c>
      <c r="T1522" s="1">
        <v>0.48</v>
      </c>
      <c r="U1522" s="1">
        <f t="shared" si="141"/>
        <v>2488.3199999999997</v>
      </c>
      <c r="V1522" s="1">
        <f t="shared" si="142"/>
        <v>2695.6800000000003</v>
      </c>
      <c r="W1522" s="4">
        <f t="shared" si="143"/>
        <v>0.52</v>
      </c>
      <c r="X1522" s="1" t="s">
        <v>92</v>
      </c>
      <c r="Y1522" s="1" t="s">
        <v>57</v>
      </c>
      <c r="Z1522" s="1" t="s">
        <v>41</v>
      </c>
      <c r="AA1522" s="2">
        <v>46112</v>
      </c>
      <c r="AB1522" s="1">
        <v>4</v>
      </c>
      <c r="AC1522" s="1" t="s">
        <v>42</v>
      </c>
    </row>
    <row r="1523" spans="1:29">
      <c r="A1523" s="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c r="P1523" s="1">
        <f t="shared" si="138"/>
        <v>4100</v>
      </c>
      <c r="Q1523" s="1">
        <v>5</v>
      </c>
      <c r="R1523" s="1">
        <f t="shared" si="139"/>
        <v>205</v>
      </c>
      <c r="S1523" s="1">
        <f t="shared" si="140"/>
        <v>3895</v>
      </c>
      <c r="T1523" s="1">
        <v>0.5</v>
      </c>
      <c r="U1523" s="1">
        <f t="shared" si="141"/>
        <v>1947.5</v>
      </c>
      <c r="V1523" s="1">
        <f t="shared" si="142"/>
        <v>1947.5</v>
      </c>
      <c r="W1523" s="4">
        <f t="shared" si="143"/>
        <v>0.5</v>
      </c>
      <c r="X1523" s="1" t="s">
        <v>104</v>
      </c>
      <c r="Y1523" s="1" t="s">
        <v>81</v>
      </c>
      <c r="Z1523" s="1" t="s">
        <v>41</v>
      </c>
      <c r="AA1523" s="2">
        <v>46113</v>
      </c>
      <c r="AB1523" s="1">
        <v>3</v>
      </c>
      <c r="AC1523" s="1" t="s">
        <v>42</v>
      </c>
    </row>
    <row r="1524" spans="1:29">
      <c r="A1524" s="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c r="P1524" s="1">
        <f t="shared" si="138"/>
        <v>168880</v>
      </c>
      <c r="Q1524" s="1">
        <v>30</v>
      </c>
      <c r="R1524" s="1">
        <f t="shared" si="139"/>
        <v>50664</v>
      </c>
      <c r="S1524" s="1">
        <f t="shared" si="140"/>
        <v>118216</v>
      </c>
      <c r="T1524" s="1">
        <v>0.57999999999999996</v>
      </c>
      <c r="U1524" s="1">
        <f t="shared" si="141"/>
        <v>68565.279999999999</v>
      </c>
      <c r="V1524" s="1">
        <f t="shared" si="142"/>
        <v>49650.720000000001</v>
      </c>
      <c r="W1524" s="4">
        <f t="shared" si="143"/>
        <v>0.42</v>
      </c>
      <c r="X1524" s="1" t="s">
        <v>39</v>
      </c>
      <c r="Y1524" s="1" t="s">
        <v>40</v>
      </c>
      <c r="Z1524" s="1" t="s">
        <v>41</v>
      </c>
      <c r="AA1524" s="2">
        <v>46118</v>
      </c>
      <c r="AB1524" s="1">
        <v>5</v>
      </c>
      <c r="AC1524" s="1" t="s">
        <v>42</v>
      </c>
    </row>
    <row r="1525" spans="1:29">
      <c r="A1525" s="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c r="P1525" s="1">
        <f t="shared" si="138"/>
        <v>6300</v>
      </c>
      <c r="Q1525" s="1">
        <v>25</v>
      </c>
      <c r="R1525" s="1">
        <f t="shared" si="139"/>
        <v>1575</v>
      </c>
      <c r="S1525" s="1">
        <f t="shared" si="140"/>
        <v>4725</v>
      </c>
      <c r="T1525" s="1">
        <v>0.47</v>
      </c>
      <c r="U1525" s="1">
        <f t="shared" si="141"/>
        <v>2220.75</v>
      </c>
      <c r="V1525" s="1">
        <f t="shared" si="142"/>
        <v>2504.25</v>
      </c>
      <c r="W1525" s="4">
        <f t="shared" si="143"/>
        <v>0.53</v>
      </c>
      <c r="X1525" s="1" t="s">
        <v>50</v>
      </c>
      <c r="Y1525" s="1" t="s">
        <v>81</v>
      </c>
      <c r="Z1525" s="1" t="s">
        <v>41</v>
      </c>
      <c r="AA1525" s="2">
        <v>46115</v>
      </c>
      <c r="AB1525" s="1">
        <v>5</v>
      </c>
      <c r="AC1525" s="1" t="s">
        <v>42</v>
      </c>
    </row>
    <row r="1526" spans="1:29">
      <c r="A1526" s="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c r="P1526" s="1">
        <f t="shared" si="138"/>
        <v>680</v>
      </c>
      <c r="Q1526" s="1">
        <v>10</v>
      </c>
      <c r="R1526" s="1">
        <f t="shared" si="139"/>
        <v>68</v>
      </c>
      <c r="S1526" s="1">
        <f t="shared" si="140"/>
        <v>612</v>
      </c>
      <c r="T1526" s="1">
        <v>0.47</v>
      </c>
      <c r="U1526" s="1">
        <f t="shared" si="141"/>
        <v>287.64</v>
      </c>
      <c r="V1526" s="1">
        <f t="shared" si="142"/>
        <v>324.36</v>
      </c>
      <c r="W1526" s="4">
        <f t="shared" si="143"/>
        <v>0.53</v>
      </c>
      <c r="X1526" s="1" t="s">
        <v>50</v>
      </c>
      <c r="Y1526" s="1" t="s">
        <v>57</v>
      </c>
      <c r="Z1526" s="1" t="s">
        <v>51</v>
      </c>
      <c r="AA1526" s="2">
        <v>46113</v>
      </c>
      <c r="AB1526" s="1"/>
      <c r="AC1526" s="1" t="s">
        <v>42</v>
      </c>
    </row>
    <row r="1527" spans="1:29">
      <c r="A1527" s="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c r="P1527" s="1">
        <f t="shared" si="138"/>
        <v>175240</v>
      </c>
      <c r="Q1527" s="1">
        <v>20</v>
      </c>
      <c r="R1527" s="1">
        <f t="shared" si="139"/>
        <v>35048</v>
      </c>
      <c r="S1527" s="1">
        <f t="shared" si="140"/>
        <v>140192</v>
      </c>
      <c r="T1527" s="1">
        <v>0.57999999999999996</v>
      </c>
      <c r="U1527" s="1">
        <f t="shared" si="141"/>
        <v>81311.360000000001</v>
      </c>
      <c r="V1527" s="1">
        <f t="shared" si="142"/>
        <v>58880.639999999999</v>
      </c>
      <c r="W1527" s="4">
        <f t="shared" si="143"/>
        <v>0.42</v>
      </c>
      <c r="X1527" s="1" t="s">
        <v>104</v>
      </c>
      <c r="Y1527" s="1" t="s">
        <v>72</v>
      </c>
      <c r="Z1527" s="1" t="s">
        <v>66</v>
      </c>
      <c r="AA1527" s="1"/>
      <c r="AB1527" s="1"/>
      <c r="AC1527" s="1" t="s">
        <v>42</v>
      </c>
    </row>
    <row r="1528" spans="1:29">
      <c r="A1528" s="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c r="P1528" s="1">
        <f t="shared" si="138"/>
        <v>3720</v>
      </c>
      <c r="Q1528" s="1">
        <v>5</v>
      </c>
      <c r="R1528" s="1">
        <f t="shared" si="139"/>
        <v>186</v>
      </c>
      <c r="S1528" s="1">
        <f t="shared" si="140"/>
        <v>3534</v>
      </c>
      <c r="T1528" s="1">
        <v>0.62</v>
      </c>
      <c r="U1528" s="1">
        <f t="shared" si="141"/>
        <v>2191.08</v>
      </c>
      <c r="V1528" s="1">
        <f t="shared" si="142"/>
        <v>1342.92</v>
      </c>
      <c r="W1528" s="4">
        <f t="shared" si="143"/>
        <v>0.38</v>
      </c>
      <c r="X1528" s="1" t="s">
        <v>65</v>
      </c>
      <c r="Y1528" s="1" t="s">
        <v>40</v>
      </c>
      <c r="Z1528" s="1" t="s">
        <v>41</v>
      </c>
      <c r="AA1528" s="2">
        <v>46113</v>
      </c>
      <c r="AB1528" s="1">
        <v>3</v>
      </c>
      <c r="AC1528" s="1" t="s">
        <v>42</v>
      </c>
    </row>
    <row r="1529" spans="1:29">
      <c r="A1529" s="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c r="P1529" s="1">
        <f t="shared" si="138"/>
        <v>11240</v>
      </c>
      <c r="Q1529" s="1">
        <v>0</v>
      </c>
      <c r="R1529" s="1">
        <f t="shared" si="139"/>
        <v>0</v>
      </c>
      <c r="S1529" s="1">
        <f t="shared" si="140"/>
        <v>11240</v>
      </c>
      <c r="T1529" s="1">
        <v>0.52</v>
      </c>
      <c r="U1529" s="1">
        <f t="shared" si="141"/>
        <v>5844.8</v>
      </c>
      <c r="V1529" s="1">
        <f t="shared" si="142"/>
        <v>5395.2</v>
      </c>
      <c r="W1529" s="4">
        <f t="shared" si="143"/>
        <v>0.48</v>
      </c>
      <c r="X1529" s="1" t="s">
        <v>39</v>
      </c>
      <c r="Y1529" s="1" t="s">
        <v>40</v>
      </c>
      <c r="Z1529" s="1" t="s">
        <v>120</v>
      </c>
      <c r="AA1529" s="1"/>
      <c r="AB1529" s="1"/>
      <c r="AC1529" s="1" t="s">
        <v>42</v>
      </c>
    </row>
    <row r="1530" spans="1:29">
      <c r="A1530" s="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c r="P1530" s="1">
        <f t="shared" si="138"/>
        <v>3120</v>
      </c>
      <c r="Q1530" s="1">
        <v>0</v>
      </c>
      <c r="R1530" s="1">
        <f t="shared" si="139"/>
        <v>0</v>
      </c>
      <c r="S1530" s="1">
        <f t="shared" si="140"/>
        <v>3120</v>
      </c>
      <c r="T1530" s="1">
        <v>0.35</v>
      </c>
      <c r="U1530" s="1">
        <f t="shared" si="141"/>
        <v>1092</v>
      </c>
      <c r="V1530" s="1">
        <f t="shared" si="142"/>
        <v>2028</v>
      </c>
      <c r="W1530" s="4">
        <f t="shared" si="143"/>
        <v>0.65</v>
      </c>
      <c r="X1530" s="1" t="s">
        <v>147</v>
      </c>
      <c r="Y1530" s="1" t="s">
        <v>72</v>
      </c>
      <c r="Z1530" s="1" t="s">
        <v>41</v>
      </c>
      <c r="AA1530" s="2">
        <v>46119</v>
      </c>
      <c r="AB1530" s="1">
        <v>5</v>
      </c>
      <c r="AC1530" s="1" t="s">
        <v>42</v>
      </c>
    </row>
    <row r="1531" spans="1:29">
      <c r="A1531" s="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c r="P1531" s="1">
        <f t="shared" si="138"/>
        <v>4770</v>
      </c>
      <c r="Q1531" s="1">
        <v>10</v>
      </c>
      <c r="R1531" s="1">
        <f t="shared" si="139"/>
        <v>477</v>
      </c>
      <c r="S1531" s="1">
        <f t="shared" si="140"/>
        <v>4293</v>
      </c>
      <c r="T1531" s="1">
        <v>0.47</v>
      </c>
      <c r="U1531" s="1">
        <f t="shared" si="141"/>
        <v>2017.7099999999998</v>
      </c>
      <c r="V1531" s="1">
        <f t="shared" si="142"/>
        <v>2275.29</v>
      </c>
      <c r="W1531" s="4">
        <f t="shared" si="143"/>
        <v>0.53</v>
      </c>
      <c r="X1531" s="1" t="s">
        <v>39</v>
      </c>
      <c r="Y1531" s="1" t="s">
        <v>57</v>
      </c>
      <c r="Z1531" s="1" t="s">
        <v>66</v>
      </c>
      <c r="AA1531" s="1"/>
      <c r="AB1531" s="1"/>
      <c r="AC1531" s="1" t="s">
        <v>42</v>
      </c>
    </row>
    <row r="1532" spans="1:29">
      <c r="A1532" s="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c r="P1532" s="1">
        <f t="shared" si="138"/>
        <v>4960</v>
      </c>
      <c r="Q1532" s="1">
        <v>30</v>
      </c>
      <c r="R1532" s="1">
        <f t="shared" si="139"/>
        <v>1488</v>
      </c>
      <c r="S1532" s="1">
        <f t="shared" si="140"/>
        <v>3472</v>
      </c>
      <c r="T1532" s="1">
        <v>0.48</v>
      </c>
      <c r="U1532" s="1">
        <f t="shared" si="141"/>
        <v>1666.56</v>
      </c>
      <c r="V1532" s="1">
        <f t="shared" si="142"/>
        <v>1805.44</v>
      </c>
      <c r="W1532" s="4">
        <f t="shared" si="143"/>
        <v>0.52</v>
      </c>
      <c r="X1532" s="1" t="s">
        <v>104</v>
      </c>
      <c r="Y1532" s="1" t="s">
        <v>72</v>
      </c>
      <c r="Z1532" s="1" t="s">
        <v>66</v>
      </c>
      <c r="AA1532" s="1"/>
      <c r="AB1532" s="1"/>
      <c r="AC1532" s="1" t="s">
        <v>42</v>
      </c>
    </row>
    <row r="1533" spans="1:29">
      <c r="A1533" s="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c r="P1533" s="1">
        <f t="shared" si="138"/>
        <v>1960</v>
      </c>
      <c r="Q1533" s="1">
        <v>20</v>
      </c>
      <c r="R1533" s="1">
        <f t="shared" si="139"/>
        <v>392</v>
      </c>
      <c r="S1533" s="1">
        <f t="shared" si="140"/>
        <v>1568</v>
      </c>
      <c r="T1533" s="1">
        <v>0.48</v>
      </c>
      <c r="U1533" s="1">
        <f t="shared" si="141"/>
        <v>752.64</v>
      </c>
      <c r="V1533" s="1">
        <f t="shared" si="142"/>
        <v>815.36</v>
      </c>
      <c r="W1533" s="4">
        <f t="shared" si="143"/>
        <v>0.52</v>
      </c>
      <c r="X1533" s="1" t="s">
        <v>147</v>
      </c>
      <c r="Y1533" s="1" t="s">
        <v>81</v>
      </c>
      <c r="Z1533" s="1" t="s">
        <v>66</v>
      </c>
      <c r="AA1533" s="1"/>
      <c r="AB1533" s="1"/>
      <c r="AC1533" s="1" t="s">
        <v>42</v>
      </c>
    </row>
    <row r="1534" spans="1:29">
      <c r="A1534" s="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c r="P1534" s="1">
        <f t="shared" si="138"/>
        <v>158200</v>
      </c>
      <c r="Q1534" s="1">
        <v>0</v>
      </c>
      <c r="R1534" s="1">
        <f t="shared" si="139"/>
        <v>0</v>
      </c>
      <c r="S1534" s="1">
        <f t="shared" si="140"/>
        <v>158200</v>
      </c>
      <c r="T1534" s="1">
        <v>0.57999999999999996</v>
      </c>
      <c r="U1534" s="1">
        <f t="shared" si="141"/>
        <v>91756</v>
      </c>
      <c r="V1534" s="1">
        <f t="shared" si="142"/>
        <v>66444</v>
      </c>
      <c r="W1534" s="4">
        <f t="shared" si="143"/>
        <v>0.42</v>
      </c>
      <c r="X1534" s="1" t="s">
        <v>39</v>
      </c>
      <c r="Y1534" s="1" t="s">
        <v>81</v>
      </c>
      <c r="Z1534" s="1" t="s">
        <v>22</v>
      </c>
      <c r="AA1534" s="1"/>
      <c r="AB1534" s="1"/>
      <c r="AC1534" s="1" t="s">
        <v>93</v>
      </c>
    </row>
    <row r="1535" spans="1:29">
      <c r="A1535" s="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c r="P1535" s="1">
        <f t="shared" si="138"/>
        <v>1900</v>
      </c>
      <c r="Q1535" s="1">
        <v>0</v>
      </c>
      <c r="R1535" s="1">
        <f t="shared" si="139"/>
        <v>0</v>
      </c>
      <c r="S1535" s="1">
        <f t="shared" si="140"/>
        <v>1900</v>
      </c>
      <c r="T1535" s="1">
        <v>0.62</v>
      </c>
      <c r="U1535" s="1">
        <f t="shared" si="141"/>
        <v>1178</v>
      </c>
      <c r="V1535" s="1">
        <f t="shared" si="142"/>
        <v>722</v>
      </c>
      <c r="W1535" s="4">
        <f t="shared" si="143"/>
        <v>0.38</v>
      </c>
      <c r="X1535" s="1" t="s">
        <v>50</v>
      </c>
      <c r="Y1535" s="1" t="s">
        <v>57</v>
      </c>
      <c r="Z1535" s="1" t="s">
        <v>41</v>
      </c>
      <c r="AA1535" s="2">
        <v>46118</v>
      </c>
      <c r="AB1535" s="1">
        <v>4</v>
      </c>
      <c r="AC1535" s="1" t="s">
        <v>42</v>
      </c>
    </row>
    <row r="1536" spans="1:29">
      <c r="A1536" s="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c r="P1536" s="1">
        <f t="shared" si="138"/>
        <v>7980</v>
      </c>
      <c r="Q1536" s="1">
        <v>25</v>
      </c>
      <c r="R1536" s="1">
        <f t="shared" si="139"/>
        <v>1995</v>
      </c>
      <c r="S1536" s="1">
        <f t="shared" si="140"/>
        <v>5985</v>
      </c>
      <c r="T1536" s="1">
        <v>0.45</v>
      </c>
      <c r="U1536" s="1">
        <f t="shared" si="141"/>
        <v>2693.25</v>
      </c>
      <c r="V1536" s="1">
        <f t="shared" si="142"/>
        <v>3291.75</v>
      </c>
      <c r="W1536" s="4">
        <f t="shared" si="143"/>
        <v>0.55000000000000004</v>
      </c>
      <c r="X1536" s="1" t="s">
        <v>50</v>
      </c>
      <c r="Y1536" s="1" t="s">
        <v>57</v>
      </c>
      <c r="Z1536" s="1" t="s">
        <v>41</v>
      </c>
      <c r="AA1536" s="2">
        <v>46119</v>
      </c>
      <c r="AB1536" s="1">
        <v>3</v>
      </c>
      <c r="AC1536" s="1" t="s">
        <v>42</v>
      </c>
    </row>
    <row r="1537" spans="1:29">
      <c r="A1537" s="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c r="P1537" s="1">
        <f t="shared" si="138"/>
        <v>860</v>
      </c>
      <c r="Q1537" s="1">
        <v>10</v>
      </c>
      <c r="R1537" s="1">
        <f t="shared" si="139"/>
        <v>86</v>
      </c>
      <c r="S1537" s="1">
        <f t="shared" si="140"/>
        <v>774</v>
      </c>
      <c r="T1537" s="1">
        <v>0.62</v>
      </c>
      <c r="U1537" s="1">
        <f t="shared" si="141"/>
        <v>479.88</v>
      </c>
      <c r="V1537" s="1">
        <f t="shared" si="142"/>
        <v>294.12</v>
      </c>
      <c r="W1537" s="4">
        <f t="shared" si="143"/>
        <v>0.38</v>
      </c>
      <c r="X1537" s="1" t="s">
        <v>50</v>
      </c>
      <c r="Y1537" s="1" t="s">
        <v>40</v>
      </c>
      <c r="Z1537" s="1" t="s">
        <v>41</v>
      </c>
      <c r="AA1537" s="2">
        <v>46116</v>
      </c>
      <c r="AB1537" s="1">
        <v>4</v>
      </c>
      <c r="AC1537" s="1" t="s">
        <v>42</v>
      </c>
    </row>
    <row r="1538" spans="1:29">
      <c r="A1538" s="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c r="P1538" s="1">
        <f t="shared" si="138"/>
        <v>27800</v>
      </c>
      <c r="Q1538" s="1">
        <v>15</v>
      </c>
      <c r="R1538" s="1">
        <f t="shared" si="139"/>
        <v>4170</v>
      </c>
      <c r="S1538" s="1">
        <f t="shared" si="140"/>
        <v>23630</v>
      </c>
      <c r="T1538" s="1">
        <v>0.5</v>
      </c>
      <c r="U1538" s="1">
        <f t="shared" si="141"/>
        <v>11815</v>
      </c>
      <c r="V1538" s="1">
        <f t="shared" si="142"/>
        <v>11815</v>
      </c>
      <c r="W1538" s="4">
        <f t="shared" si="143"/>
        <v>0.5</v>
      </c>
      <c r="X1538" s="1" t="s">
        <v>104</v>
      </c>
      <c r="Y1538" s="1" t="s">
        <v>57</v>
      </c>
      <c r="Z1538" s="1" t="s">
        <v>41</v>
      </c>
      <c r="AA1538" s="2">
        <v>46119</v>
      </c>
      <c r="AB1538" s="1">
        <v>5</v>
      </c>
      <c r="AC1538" s="1" t="s">
        <v>42</v>
      </c>
    </row>
    <row r="1539" spans="1:29">
      <c r="A1539" s="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c r="P1539" s="1">
        <f t="shared" ref="P1539:P1602" si="144">PRODUCT(N1539,O1539)</f>
        <v>1740</v>
      </c>
      <c r="Q1539" s="1">
        <v>10</v>
      </c>
      <c r="R1539" s="1">
        <f t="shared" ref="R1539:R1602" si="145">P1539*(Q1539/100)</f>
        <v>174</v>
      </c>
      <c r="S1539" s="1">
        <f t="shared" ref="S1539:S1602" si="146">P1539-R1539</f>
        <v>1566</v>
      </c>
      <c r="T1539" s="1">
        <v>0.35</v>
      </c>
      <c r="U1539" s="1">
        <f t="shared" ref="U1539:U1602" si="147">S1539*T1539</f>
        <v>548.09999999999991</v>
      </c>
      <c r="V1539" s="1">
        <f t="shared" ref="V1539:V1602" si="148">S1539-U1539</f>
        <v>1017.9000000000001</v>
      </c>
      <c r="W1539" s="4">
        <f t="shared" ref="W1539:W1602" si="149">(V1539/S1539)</f>
        <v>0.65</v>
      </c>
      <c r="X1539" s="1" t="s">
        <v>50</v>
      </c>
      <c r="Y1539" s="1" t="s">
        <v>81</v>
      </c>
      <c r="Z1539" s="1" t="s">
        <v>22</v>
      </c>
      <c r="AA1539" s="1"/>
      <c r="AB1539" s="1"/>
      <c r="AC1539" s="1" t="s">
        <v>93</v>
      </c>
    </row>
    <row r="1540" spans="1:29">
      <c r="A1540" s="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c r="P1540" s="1">
        <f t="shared" si="144"/>
        <v>280</v>
      </c>
      <c r="Q1540" s="1">
        <v>20</v>
      </c>
      <c r="R1540" s="1">
        <f t="shared" si="145"/>
        <v>56</v>
      </c>
      <c r="S1540" s="1">
        <f t="shared" si="146"/>
        <v>224</v>
      </c>
      <c r="T1540" s="1">
        <v>0.62</v>
      </c>
      <c r="U1540" s="1">
        <f t="shared" si="147"/>
        <v>138.88</v>
      </c>
      <c r="V1540" s="1">
        <f t="shared" si="148"/>
        <v>85.12</v>
      </c>
      <c r="W1540" s="4">
        <f t="shared" si="149"/>
        <v>0.38</v>
      </c>
      <c r="X1540" s="1" t="s">
        <v>65</v>
      </c>
      <c r="Y1540" s="1" t="s">
        <v>81</v>
      </c>
      <c r="Z1540" s="1" t="s">
        <v>41</v>
      </c>
      <c r="AA1540" s="2">
        <v>46120</v>
      </c>
      <c r="AB1540" s="1">
        <v>5</v>
      </c>
      <c r="AC1540" s="1" t="s">
        <v>42</v>
      </c>
    </row>
    <row r="1541" spans="1:29">
      <c r="A1541" s="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c r="P1541" s="1">
        <f t="shared" si="144"/>
        <v>1560</v>
      </c>
      <c r="Q1541" s="1">
        <v>30</v>
      </c>
      <c r="R1541" s="1">
        <f t="shared" si="145"/>
        <v>468</v>
      </c>
      <c r="S1541" s="1">
        <f t="shared" si="146"/>
        <v>1092</v>
      </c>
      <c r="T1541" s="1">
        <v>0.52</v>
      </c>
      <c r="U1541" s="1">
        <f t="shared" si="147"/>
        <v>567.84</v>
      </c>
      <c r="V1541" s="1">
        <f t="shared" si="148"/>
        <v>524.16</v>
      </c>
      <c r="W1541" s="4">
        <f t="shared" si="149"/>
        <v>0.48</v>
      </c>
      <c r="X1541" s="1" t="s">
        <v>104</v>
      </c>
      <c r="Y1541" s="1" t="s">
        <v>57</v>
      </c>
      <c r="Z1541" s="1" t="s">
        <v>41</v>
      </c>
      <c r="AA1541" s="2">
        <v>46117</v>
      </c>
      <c r="AB1541" s="1">
        <v>3</v>
      </c>
      <c r="AC1541" s="1" t="s">
        <v>42</v>
      </c>
    </row>
    <row r="1542" spans="1:29">
      <c r="A1542" s="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c r="P1542" s="1">
        <f t="shared" si="144"/>
        <v>26430</v>
      </c>
      <c r="Q1542" s="1">
        <v>0</v>
      </c>
      <c r="R1542" s="1">
        <f t="shared" si="145"/>
        <v>0</v>
      </c>
      <c r="S1542" s="1">
        <f t="shared" si="146"/>
        <v>26430</v>
      </c>
      <c r="T1542" s="1">
        <v>0.48</v>
      </c>
      <c r="U1542" s="1">
        <f t="shared" si="147"/>
        <v>12686.4</v>
      </c>
      <c r="V1542" s="1">
        <f t="shared" si="148"/>
        <v>13743.6</v>
      </c>
      <c r="W1542" s="4">
        <f t="shared" si="149"/>
        <v>0.52</v>
      </c>
      <c r="X1542" s="1" t="s">
        <v>65</v>
      </c>
      <c r="Y1542" s="1" t="s">
        <v>40</v>
      </c>
      <c r="Z1542" s="1" t="s">
        <v>41</v>
      </c>
      <c r="AA1542" s="2">
        <v>46122</v>
      </c>
      <c r="AB1542" s="1">
        <v>4</v>
      </c>
      <c r="AC1542" s="1" t="s">
        <v>42</v>
      </c>
    </row>
    <row r="1543" spans="1:29">
      <c r="A1543" s="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c r="P1543" s="1">
        <f t="shared" si="144"/>
        <v>11220</v>
      </c>
      <c r="Q1543" s="1">
        <v>0</v>
      </c>
      <c r="R1543" s="1">
        <f t="shared" si="145"/>
        <v>0</v>
      </c>
      <c r="S1543" s="1">
        <f t="shared" si="146"/>
        <v>11220</v>
      </c>
      <c r="T1543" s="1">
        <v>0.47</v>
      </c>
      <c r="U1543" s="1">
        <f t="shared" si="147"/>
        <v>5273.4</v>
      </c>
      <c r="V1543" s="1">
        <f t="shared" si="148"/>
        <v>5946.6</v>
      </c>
      <c r="W1543" s="4">
        <f t="shared" si="149"/>
        <v>0.53</v>
      </c>
      <c r="X1543" s="1" t="s">
        <v>147</v>
      </c>
      <c r="Y1543" s="1" t="s">
        <v>57</v>
      </c>
      <c r="Z1543" s="1" t="s">
        <v>66</v>
      </c>
      <c r="AA1543" s="1"/>
      <c r="AB1543" s="1"/>
      <c r="AC1543" s="1" t="s">
        <v>42</v>
      </c>
    </row>
    <row r="1544" spans="1:29">
      <c r="A1544" s="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c r="P1544" s="1">
        <f t="shared" si="144"/>
        <v>48720</v>
      </c>
      <c r="Q1544" s="1">
        <v>0</v>
      </c>
      <c r="R1544" s="1">
        <f t="shared" si="145"/>
        <v>0</v>
      </c>
      <c r="S1544" s="1">
        <f t="shared" si="146"/>
        <v>48720</v>
      </c>
      <c r="T1544" s="1">
        <v>0.57999999999999996</v>
      </c>
      <c r="U1544" s="1">
        <f t="shared" si="147"/>
        <v>28257.599999999999</v>
      </c>
      <c r="V1544" s="1">
        <f t="shared" si="148"/>
        <v>20462.400000000001</v>
      </c>
      <c r="W1544" s="4">
        <f t="shared" si="149"/>
        <v>0.42000000000000004</v>
      </c>
      <c r="X1544" s="1" t="s">
        <v>50</v>
      </c>
      <c r="Y1544" s="1" t="s">
        <v>57</v>
      </c>
      <c r="Z1544" s="1" t="s">
        <v>120</v>
      </c>
      <c r="AA1544" s="1"/>
      <c r="AB1544" s="1"/>
      <c r="AC1544" s="1" t="s">
        <v>42</v>
      </c>
    </row>
    <row r="1545" spans="1:29">
      <c r="A1545" s="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c r="P1545" s="1">
        <f t="shared" si="144"/>
        <v>27780</v>
      </c>
      <c r="Q1545" s="1">
        <v>10</v>
      </c>
      <c r="R1545" s="1">
        <f t="shared" si="145"/>
        <v>2778</v>
      </c>
      <c r="S1545" s="1">
        <f t="shared" si="146"/>
        <v>25002</v>
      </c>
      <c r="T1545" s="1">
        <v>0.57999999999999996</v>
      </c>
      <c r="U1545" s="1">
        <f t="shared" si="147"/>
        <v>14501.16</v>
      </c>
      <c r="V1545" s="1">
        <f t="shared" si="148"/>
        <v>10500.84</v>
      </c>
      <c r="W1545" s="4">
        <f t="shared" si="149"/>
        <v>0.42</v>
      </c>
      <c r="X1545" s="1" t="s">
        <v>56</v>
      </c>
      <c r="Y1545" s="1" t="s">
        <v>40</v>
      </c>
      <c r="Z1545" s="1" t="s">
        <v>22</v>
      </c>
      <c r="AA1545" s="1"/>
      <c r="AB1545" s="1"/>
      <c r="AC1545" s="1" t="s">
        <v>93</v>
      </c>
    </row>
    <row r="1546" spans="1:29">
      <c r="A1546" s="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c r="P1546" s="1">
        <f t="shared" si="144"/>
        <v>2320</v>
      </c>
      <c r="Q1546" s="1">
        <v>30</v>
      </c>
      <c r="R1546" s="1">
        <f t="shared" si="145"/>
        <v>696</v>
      </c>
      <c r="S1546" s="1">
        <f t="shared" si="146"/>
        <v>1624</v>
      </c>
      <c r="T1546" s="1">
        <v>0.45</v>
      </c>
      <c r="U1546" s="1">
        <f t="shared" si="147"/>
        <v>730.80000000000007</v>
      </c>
      <c r="V1546" s="1">
        <f t="shared" si="148"/>
        <v>893.19999999999993</v>
      </c>
      <c r="W1546" s="4">
        <f t="shared" si="149"/>
        <v>0.54999999999999993</v>
      </c>
      <c r="X1546" s="1" t="s">
        <v>104</v>
      </c>
      <c r="Y1546" s="1" t="s">
        <v>81</v>
      </c>
      <c r="Z1546" s="1" t="s">
        <v>120</v>
      </c>
      <c r="AA1546" s="1"/>
      <c r="AB1546" s="1"/>
      <c r="AC1546" s="1" t="s">
        <v>42</v>
      </c>
    </row>
    <row r="1547" spans="1:29">
      <c r="A1547" s="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c r="P1547" s="1">
        <f t="shared" si="144"/>
        <v>1110</v>
      </c>
      <c r="Q1547" s="1">
        <v>25</v>
      </c>
      <c r="R1547" s="1">
        <f t="shared" si="145"/>
        <v>277.5</v>
      </c>
      <c r="S1547" s="1">
        <f t="shared" si="146"/>
        <v>832.5</v>
      </c>
      <c r="T1547" s="1">
        <v>0.35</v>
      </c>
      <c r="U1547" s="1">
        <f t="shared" si="147"/>
        <v>291.375</v>
      </c>
      <c r="V1547" s="1">
        <f t="shared" si="148"/>
        <v>541.125</v>
      </c>
      <c r="W1547" s="4">
        <f t="shared" si="149"/>
        <v>0.65</v>
      </c>
      <c r="X1547" s="1" t="s">
        <v>50</v>
      </c>
      <c r="Y1547" s="1" t="s">
        <v>40</v>
      </c>
      <c r="Z1547" s="1" t="s">
        <v>66</v>
      </c>
      <c r="AA1547" s="1"/>
      <c r="AB1547" s="1"/>
      <c r="AC1547" s="1" t="s">
        <v>42</v>
      </c>
    </row>
    <row r="1548" spans="1:29">
      <c r="A1548" s="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c r="P1548" s="1">
        <f t="shared" si="144"/>
        <v>30760</v>
      </c>
      <c r="Q1548" s="1">
        <v>15</v>
      </c>
      <c r="R1548" s="1">
        <f t="shared" si="145"/>
        <v>4614</v>
      </c>
      <c r="S1548" s="1">
        <f t="shared" si="146"/>
        <v>26146</v>
      </c>
      <c r="T1548" s="1">
        <v>0.52</v>
      </c>
      <c r="U1548" s="1">
        <f t="shared" si="147"/>
        <v>13595.92</v>
      </c>
      <c r="V1548" s="1">
        <f t="shared" si="148"/>
        <v>12550.08</v>
      </c>
      <c r="W1548" s="4">
        <f t="shared" si="149"/>
        <v>0.48</v>
      </c>
      <c r="X1548" s="1" t="s">
        <v>56</v>
      </c>
      <c r="Y1548" s="1" t="s">
        <v>40</v>
      </c>
      <c r="Z1548" s="1" t="s">
        <v>41</v>
      </c>
      <c r="AA1548" s="2">
        <v>46123</v>
      </c>
      <c r="AB1548" s="1">
        <v>3</v>
      </c>
      <c r="AC1548" s="1" t="s">
        <v>42</v>
      </c>
    </row>
    <row r="1549" spans="1:29">
      <c r="A1549" s="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c r="P1549" s="1">
        <f t="shared" si="144"/>
        <v>90120</v>
      </c>
      <c r="Q1549" s="1">
        <v>5</v>
      </c>
      <c r="R1549" s="1">
        <f t="shared" si="145"/>
        <v>4506</v>
      </c>
      <c r="S1549" s="1">
        <f t="shared" si="146"/>
        <v>85614</v>
      </c>
      <c r="T1549" s="1">
        <v>0.57999999999999996</v>
      </c>
      <c r="U1549" s="1">
        <f t="shared" si="147"/>
        <v>49656.119999999995</v>
      </c>
      <c r="V1549" s="1">
        <f t="shared" si="148"/>
        <v>35957.880000000005</v>
      </c>
      <c r="W1549" s="4">
        <f t="shared" si="149"/>
        <v>0.42000000000000004</v>
      </c>
      <c r="X1549" s="1" t="s">
        <v>65</v>
      </c>
      <c r="Y1549" s="1" t="s">
        <v>72</v>
      </c>
      <c r="Z1549" s="1" t="s">
        <v>41</v>
      </c>
      <c r="AA1549" s="2">
        <v>46119</v>
      </c>
      <c r="AB1549" s="1">
        <v>5</v>
      </c>
      <c r="AC1549" s="1" t="s">
        <v>42</v>
      </c>
    </row>
    <row r="1550" spans="1:29">
      <c r="A1550" s="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c r="P1550" s="1">
        <f t="shared" si="144"/>
        <v>70930</v>
      </c>
      <c r="Q1550" s="1">
        <v>25</v>
      </c>
      <c r="R1550" s="1">
        <f t="shared" si="145"/>
        <v>17732.5</v>
      </c>
      <c r="S1550" s="1">
        <f t="shared" si="146"/>
        <v>53197.5</v>
      </c>
      <c r="T1550" s="1">
        <v>0.57999999999999996</v>
      </c>
      <c r="U1550" s="1">
        <f t="shared" si="147"/>
        <v>30854.55</v>
      </c>
      <c r="V1550" s="1">
        <f t="shared" si="148"/>
        <v>22342.95</v>
      </c>
      <c r="W1550" s="4">
        <f t="shared" si="149"/>
        <v>0.42000000000000004</v>
      </c>
      <c r="X1550" s="1" t="s">
        <v>147</v>
      </c>
      <c r="Y1550" s="1" t="s">
        <v>57</v>
      </c>
      <c r="Z1550" s="1" t="s">
        <v>22</v>
      </c>
      <c r="AA1550" s="1"/>
      <c r="AB1550" s="1"/>
      <c r="AC1550" s="1" t="s">
        <v>93</v>
      </c>
    </row>
    <row r="1551" spans="1:29">
      <c r="A1551" s="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c r="P1551" s="1">
        <f t="shared" si="144"/>
        <v>15240</v>
      </c>
      <c r="Q1551" s="1">
        <v>0</v>
      </c>
      <c r="R1551" s="1">
        <f t="shared" si="145"/>
        <v>0</v>
      </c>
      <c r="S1551" s="1">
        <f t="shared" si="146"/>
        <v>15240</v>
      </c>
      <c r="T1551" s="1">
        <v>0.48</v>
      </c>
      <c r="U1551" s="1">
        <f t="shared" si="147"/>
        <v>7315.2</v>
      </c>
      <c r="V1551" s="1">
        <f t="shared" si="148"/>
        <v>7924.8</v>
      </c>
      <c r="W1551" s="4">
        <f t="shared" si="149"/>
        <v>0.52</v>
      </c>
      <c r="X1551" s="1" t="s">
        <v>56</v>
      </c>
      <c r="Y1551" s="1" t="s">
        <v>57</v>
      </c>
      <c r="Z1551" s="1" t="s">
        <v>41</v>
      </c>
      <c r="AA1551" s="2">
        <v>46126</v>
      </c>
      <c r="AB1551" s="1">
        <v>5</v>
      </c>
      <c r="AC1551" s="1" t="s">
        <v>42</v>
      </c>
    </row>
    <row r="1552" spans="1:29">
      <c r="A1552" s="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c r="P1552" s="1">
        <f t="shared" si="144"/>
        <v>1280</v>
      </c>
      <c r="Q1552" s="1">
        <v>15</v>
      </c>
      <c r="R1552" s="1">
        <f t="shared" si="145"/>
        <v>192</v>
      </c>
      <c r="S1552" s="1">
        <f t="shared" si="146"/>
        <v>1088</v>
      </c>
      <c r="T1552" s="1">
        <v>0.45</v>
      </c>
      <c r="U1552" s="1">
        <f t="shared" si="147"/>
        <v>489.6</v>
      </c>
      <c r="V1552" s="1">
        <f t="shared" si="148"/>
        <v>598.4</v>
      </c>
      <c r="W1552" s="4">
        <f t="shared" si="149"/>
        <v>0.54999999999999993</v>
      </c>
      <c r="X1552" s="1" t="s">
        <v>92</v>
      </c>
      <c r="Y1552" s="1" t="s">
        <v>57</v>
      </c>
      <c r="Z1552" s="1" t="s">
        <v>41</v>
      </c>
      <c r="AA1552" s="2">
        <v>46122</v>
      </c>
      <c r="AB1552" s="1">
        <v>4</v>
      </c>
      <c r="AC1552" s="1" t="s">
        <v>42</v>
      </c>
    </row>
    <row r="1553" spans="1:29">
      <c r="A1553" s="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c r="P1553" s="1">
        <f t="shared" si="144"/>
        <v>12040</v>
      </c>
      <c r="Q1553" s="1">
        <v>15</v>
      </c>
      <c r="R1553" s="1">
        <f t="shared" si="145"/>
        <v>1806</v>
      </c>
      <c r="S1553" s="1">
        <f t="shared" si="146"/>
        <v>10234</v>
      </c>
      <c r="T1553" s="1">
        <v>0.48</v>
      </c>
      <c r="U1553" s="1">
        <f t="shared" si="147"/>
        <v>4912.32</v>
      </c>
      <c r="V1553" s="1">
        <f t="shared" si="148"/>
        <v>5321.68</v>
      </c>
      <c r="W1553" s="4">
        <f t="shared" si="149"/>
        <v>0.52</v>
      </c>
      <c r="X1553" s="1" t="s">
        <v>39</v>
      </c>
      <c r="Y1553" s="1" t="s">
        <v>57</v>
      </c>
      <c r="Z1553" s="1" t="s">
        <v>41</v>
      </c>
      <c r="AA1553" s="2">
        <v>46124</v>
      </c>
      <c r="AB1553" s="1">
        <v>5</v>
      </c>
      <c r="AC1553" s="1" t="s">
        <v>42</v>
      </c>
    </row>
    <row r="1554" spans="1:29">
      <c r="A1554" s="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c r="P1554" s="1">
        <f t="shared" si="144"/>
        <v>59600</v>
      </c>
      <c r="Q1554" s="1">
        <v>25</v>
      </c>
      <c r="R1554" s="1">
        <f t="shared" si="145"/>
        <v>14900</v>
      </c>
      <c r="S1554" s="1">
        <f t="shared" si="146"/>
        <v>44700</v>
      </c>
      <c r="T1554" s="1">
        <v>0.52</v>
      </c>
      <c r="U1554" s="1">
        <f t="shared" si="147"/>
        <v>23244</v>
      </c>
      <c r="V1554" s="1">
        <f t="shared" si="148"/>
        <v>21456</v>
      </c>
      <c r="W1554" s="4">
        <f t="shared" si="149"/>
        <v>0.48</v>
      </c>
      <c r="X1554" s="1" t="s">
        <v>50</v>
      </c>
      <c r="Y1554" s="1" t="s">
        <v>72</v>
      </c>
      <c r="Z1554" s="1" t="s">
        <v>51</v>
      </c>
      <c r="AA1554" s="2">
        <v>46125</v>
      </c>
      <c r="AB1554" s="1"/>
      <c r="AC1554" s="1" t="s">
        <v>42</v>
      </c>
    </row>
    <row r="1555" spans="1:29">
      <c r="A1555" s="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c r="P1555" s="1">
        <f t="shared" si="144"/>
        <v>3900</v>
      </c>
      <c r="Q1555" s="1">
        <v>0</v>
      </c>
      <c r="R1555" s="1">
        <f t="shared" si="145"/>
        <v>0</v>
      </c>
      <c r="S1555" s="1">
        <f t="shared" si="146"/>
        <v>3900</v>
      </c>
      <c r="T1555" s="1">
        <v>0.62</v>
      </c>
      <c r="U1555" s="1">
        <f t="shared" si="147"/>
        <v>2418</v>
      </c>
      <c r="V1555" s="1">
        <f t="shared" si="148"/>
        <v>1482</v>
      </c>
      <c r="W1555" s="4">
        <f t="shared" si="149"/>
        <v>0.38</v>
      </c>
      <c r="X1555" s="1" t="s">
        <v>92</v>
      </c>
      <c r="Y1555" s="1" t="s">
        <v>57</v>
      </c>
      <c r="Z1555" s="1" t="s">
        <v>41</v>
      </c>
      <c r="AA1555" s="2">
        <v>46122</v>
      </c>
      <c r="AB1555" s="1">
        <v>3</v>
      </c>
      <c r="AC1555" s="1" t="s">
        <v>42</v>
      </c>
    </row>
    <row r="1556" spans="1:29">
      <c r="A1556" s="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c r="P1556" s="1">
        <f t="shared" si="144"/>
        <v>750</v>
      </c>
      <c r="Q1556" s="1">
        <v>15</v>
      </c>
      <c r="R1556" s="1">
        <f t="shared" si="145"/>
        <v>112.5</v>
      </c>
      <c r="S1556" s="1">
        <f t="shared" si="146"/>
        <v>637.5</v>
      </c>
      <c r="T1556" s="1">
        <v>0.47</v>
      </c>
      <c r="U1556" s="1">
        <f t="shared" si="147"/>
        <v>299.625</v>
      </c>
      <c r="V1556" s="1">
        <f t="shared" si="148"/>
        <v>337.875</v>
      </c>
      <c r="W1556" s="4">
        <f t="shared" si="149"/>
        <v>0.53</v>
      </c>
      <c r="X1556" s="1" t="s">
        <v>56</v>
      </c>
      <c r="Y1556" s="1" t="s">
        <v>81</v>
      </c>
      <c r="Z1556" s="1" t="s">
        <v>66</v>
      </c>
      <c r="AA1556" s="1"/>
      <c r="AB1556" s="1"/>
      <c r="AC1556" s="1" t="s">
        <v>42</v>
      </c>
    </row>
    <row r="1557" spans="1:29">
      <c r="A1557" s="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c r="P1557" s="1">
        <f t="shared" si="144"/>
        <v>11640</v>
      </c>
      <c r="Q1557" s="1">
        <v>10</v>
      </c>
      <c r="R1557" s="1">
        <f t="shared" si="145"/>
        <v>1164</v>
      </c>
      <c r="S1557" s="1">
        <f t="shared" si="146"/>
        <v>10476</v>
      </c>
      <c r="T1557" s="1">
        <v>0.47</v>
      </c>
      <c r="U1557" s="1">
        <f t="shared" si="147"/>
        <v>4923.7199999999993</v>
      </c>
      <c r="V1557" s="1">
        <f t="shared" si="148"/>
        <v>5552.2800000000007</v>
      </c>
      <c r="W1557" s="4">
        <f t="shared" si="149"/>
        <v>0.53</v>
      </c>
      <c r="X1557" s="1" t="s">
        <v>104</v>
      </c>
      <c r="Y1557" s="1" t="s">
        <v>72</v>
      </c>
      <c r="Z1557" s="1" t="s">
        <v>41</v>
      </c>
      <c r="AA1557" s="2">
        <v>46126</v>
      </c>
      <c r="AB1557" s="1">
        <v>5</v>
      </c>
      <c r="AC1557" s="1" t="s">
        <v>42</v>
      </c>
    </row>
    <row r="1558" spans="1:29">
      <c r="A1558" s="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c r="P1558" s="1">
        <f t="shared" si="144"/>
        <v>12040</v>
      </c>
      <c r="Q1558" s="1">
        <v>0</v>
      </c>
      <c r="R1558" s="1">
        <f t="shared" si="145"/>
        <v>0</v>
      </c>
      <c r="S1558" s="1">
        <f t="shared" si="146"/>
        <v>12040</v>
      </c>
      <c r="T1558" s="1">
        <v>0.48</v>
      </c>
      <c r="U1558" s="1">
        <f t="shared" si="147"/>
        <v>5779.2</v>
      </c>
      <c r="V1558" s="1">
        <f t="shared" si="148"/>
        <v>6260.8</v>
      </c>
      <c r="W1558" s="4">
        <f t="shared" si="149"/>
        <v>0.52</v>
      </c>
      <c r="X1558" s="1" t="s">
        <v>39</v>
      </c>
      <c r="Y1558" s="1" t="s">
        <v>72</v>
      </c>
      <c r="Z1558" s="1" t="s">
        <v>41</v>
      </c>
      <c r="AA1558" s="2">
        <v>46130</v>
      </c>
      <c r="AB1558" s="1">
        <v>3</v>
      </c>
      <c r="AC1558" s="1" t="s">
        <v>42</v>
      </c>
    </row>
    <row r="1559" spans="1:29">
      <c r="A1559" s="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c r="P1559" s="1">
        <f t="shared" si="144"/>
        <v>283500</v>
      </c>
      <c r="Q1559" s="1">
        <v>10</v>
      </c>
      <c r="R1559" s="1">
        <f t="shared" si="145"/>
        <v>28350</v>
      </c>
      <c r="S1559" s="1">
        <f t="shared" si="146"/>
        <v>255150</v>
      </c>
      <c r="T1559" s="1">
        <v>0.57999999999999996</v>
      </c>
      <c r="U1559" s="1">
        <f t="shared" si="147"/>
        <v>147987</v>
      </c>
      <c r="V1559" s="1">
        <f t="shared" si="148"/>
        <v>107163</v>
      </c>
      <c r="W1559" s="4">
        <f t="shared" si="149"/>
        <v>0.42</v>
      </c>
      <c r="X1559" s="1" t="s">
        <v>65</v>
      </c>
      <c r="Y1559" s="1" t="s">
        <v>72</v>
      </c>
      <c r="Z1559" s="1" t="s">
        <v>41</v>
      </c>
      <c r="AA1559" s="2">
        <v>46130</v>
      </c>
      <c r="AB1559" s="1">
        <v>3</v>
      </c>
      <c r="AC1559" s="1" t="s">
        <v>42</v>
      </c>
    </row>
    <row r="1560" spans="1:29">
      <c r="A1560" s="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c r="P1560" s="1">
        <f t="shared" si="144"/>
        <v>11140</v>
      </c>
      <c r="Q1560" s="1">
        <v>10</v>
      </c>
      <c r="R1560" s="1">
        <f t="shared" si="145"/>
        <v>1114</v>
      </c>
      <c r="S1560" s="1">
        <f t="shared" si="146"/>
        <v>10026</v>
      </c>
      <c r="T1560" s="1">
        <v>0.47</v>
      </c>
      <c r="U1560" s="1">
        <f t="shared" si="147"/>
        <v>4712.2199999999993</v>
      </c>
      <c r="V1560" s="1">
        <f t="shared" si="148"/>
        <v>5313.7800000000007</v>
      </c>
      <c r="W1560" s="4">
        <f t="shared" si="149"/>
        <v>0.53</v>
      </c>
      <c r="X1560" s="1" t="s">
        <v>147</v>
      </c>
      <c r="Y1560" s="1" t="s">
        <v>57</v>
      </c>
      <c r="Z1560" s="1" t="s">
        <v>51</v>
      </c>
      <c r="AA1560" s="2">
        <v>46126</v>
      </c>
      <c r="AB1560" s="1"/>
      <c r="AC1560" s="1" t="s">
        <v>42</v>
      </c>
    </row>
    <row r="1561" spans="1:29">
      <c r="A1561" s="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c r="P1561" s="1">
        <f t="shared" si="144"/>
        <v>24500</v>
      </c>
      <c r="Q1561" s="1">
        <v>20</v>
      </c>
      <c r="R1561" s="1">
        <f t="shared" si="145"/>
        <v>4900</v>
      </c>
      <c r="S1561" s="1">
        <f t="shared" si="146"/>
        <v>19600</v>
      </c>
      <c r="T1561" s="1">
        <v>0.47</v>
      </c>
      <c r="U1561" s="1">
        <f t="shared" si="147"/>
        <v>9212</v>
      </c>
      <c r="V1561" s="1">
        <f t="shared" si="148"/>
        <v>10388</v>
      </c>
      <c r="W1561" s="4">
        <f t="shared" si="149"/>
        <v>0.53</v>
      </c>
      <c r="X1561" s="1" t="s">
        <v>39</v>
      </c>
      <c r="Y1561" s="1" t="s">
        <v>57</v>
      </c>
      <c r="Z1561" s="1" t="s">
        <v>41</v>
      </c>
      <c r="AA1561" s="2">
        <v>46130</v>
      </c>
      <c r="AB1561" s="1">
        <v>4</v>
      </c>
      <c r="AC1561" s="1" t="s">
        <v>42</v>
      </c>
    </row>
    <row r="1562" spans="1:29">
      <c r="A1562" s="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c r="P1562" s="1">
        <f t="shared" si="144"/>
        <v>1060</v>
      </c>
      <c r="Q1562" s="1">
        <v>10</v>
      </c>
      <c r="R1562" s="1">
        <f t="shared" si="145"/>
        <v>106</v>
      </c>
      <c r="S1562" s="1">
        <f t="shared" si="146"/>
        <v>954</v>
      </c>
      <c r="T1562" s="1">
        <v>0.35</v>
      </c>
      <c r="U1562" s="1">
        <f t="shared" si="147"/>
        <v>333.9</v>
      </c>
      <c r="V1562" s="1">
        <f t="shared" si="148"/>
        <v>620.1</v>
      </c>
      <c r="W1562" s="4">
        <f t="shared" si="149"/>
        <v>0.65</v>
      </c>
      <c r="X1562" s="1" t="s">
        <v>147</v>
      </c>
      <c r="Y1562" s="1" t="s">
        <v>40</v>
      </c>
      <c r="Z1562" s="1" t="s">
        <v>41</v>
      </c>
      <c r="AA1562" s="2">
        <v>46129</v>
      </c>
      <c r="AB1562" s="1">
        <v>4</v>
      </c>
      <c r="AC1562" s="1" t="s">
        <v>42</v>
      </c>
    </row>
    <row r="1563" spans="1:29">
      <c r="A1563" s="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c r="P1563" s="1">
        <f t="shared" si="144"/>
        <v>235450</v>
      </c>
      <c r="Q1563" s="1">
        <v>30</v>
      </c>
      <c r="R1563" s="1">
        <f t="shared" si="145"/>
        <v>70635</v>
      </c>
      <c r="S1563" s="1">
        <f t="shared" si="146"/>
        <v>164815</v>
      </c>
      <c r="T1563" s="1">
        <v>0.57999999999999996</v>
      </c>
      <c r="U1563" s="1">
        <f t="shared" si="147"/>
        <v>95592.7</v>
      </c>
      <c r="V1563" s="1">
        <f t="shared" si="148"/>
        <v>69222.3</v>
      </c>
      <c r="W1563" s="4">
        <f t="shared" si="149"/>
        <v>0.42000000000000004</v>
      </c>
      <c r="X1563" s="1" t="s">
        <v>92</v>
      </c>
      <c r="Y1563" s="1" t="s">
        <v>72</v>
      </c>
      <c r="Z1563" s="1" t="s">
        <v>41</v>
      </c>
      <c r="AA1563" s="2">
        <v>46130</v>
      </c>
      <c r="AB1563" s="1">
        <v>4</v>
      </c>
      <c r="AC1563" s="1" t="s">
        <v>42</v>
      </c>
    </row>
    <row r="1564" spans="1:29">
      <c r="A1564" s="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c r="P1564" s="1">
        <f t="shared" si="144"/>
        <v>540</v>
      </c>
      <c r="Q1564" s="1">
        <v>10</v>
      </c>
      <c r="R1564" s="1">
        <f t="shared" si="145"/>
        <v>54</v>
      </c>
      <c r="S1564" s="1">
        <f t="shared" si="146"/>
        <v>486</v>
      </c>
      <c r="T1564" s="1">
        <v>0.35</v>
      </c>
      <c r="U1564" s="1">
        <f t="shared" si="147"/>
        <v>170.1</v>
      </c>
      <c r="V1564" s="1">
        <f t="shared" si="148"/>
        <v>315.89999999999998</v>
      </c>
      <c r="W1564" s="4">
        <f t="shared" si="149"/>
        <v>0.64999999999999991</v>
      </c>
      <c r="X1564" s="1" t="s">
        <v>104</v>
      </c>
      <c r="Y1564" s="1" t="s">
        <v>81</v>
      </c>
      <c r="Z1564" s="1" t="s">
        <v>41</v>
      </c>
      <c r="AA1564" s="2">
        <v>46129</v>
      </c>
      <c r="AB1564" s="1">
        <v>3</v>
      </c>
      <c r="AC1564" s="1" t="s">
        <v>42</v>
      </c>
    </row>
    <row r="1565" spans="1:29">
      <c r="A1565" s="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c r="P1565" s="1">
        <f t="shared" si="144"/>
        <v>3800</v>
      </c>
      <c r="Q1565" s="1">
        <v>5</v>
      </c>
      <c r="R1565" s="1">
        <f t="shared" si="145"/>
        <v>190</v>
      </c>
      <c r="S1565" s="1">
        <f t="shared" si="146"/>
        <v>3610</v>
      </c>
      <c r="T1565" s="1">
        <v>0.62</v>
      </c>
      <c r="U1565" s="1">
        <f t="shared" si="147"/>
        <v>2238.1999999999998</v>
      </c>
      <c r="V1565" s="1">
        <f t="shared" si="148"/>
        <v>1371.8000000000002</v>
      </c>
      <c r="W1565" s="4">
        <f t="shared" si="149"/>
        <v>0.38000000000000006</v>
      </c>
      <c r="X1565" s="1" t="s">
        <v>104</v>
      </c>
      <c r="Y1565" s="1" t="s">
        <v>57</v>
      </c>
      <c r="Z1565" s="1" t="s">
        <v>41</v>
      </c>
      <c r="AA1565" s="2">
        <v>46129</v>
      </c>
      <c r="AB1565" s="1">
        <v>4</v>
      </c>
      <c r="AC1565" s="1" t="s">
        <v>42</v>
      </c>
    </row>
    <row r="1566" spans="1:29">
      <c r="A1566" s="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c r="P1566" s="1">
        <f t="shared" si="144"/>
        <v>1680</v>
      </c>
      <c r="Q1566" s="1">
        <v>0</v>
      </c>
      <c r="R1566" s="1">
        <f t="shared" si="145"/>
        <v>0</v>
      </c>
      <c r="S1566" s="1">
        <f t="shared" si="146"/>
        <v>1680</v>
      </c>
      <c r="T1566" s="1">
        <v>0.48</v>
      </c>
      <c r="U1566" s="1">
        <f t="shared" si="147"/>
        <v>806.4</v>
      </c>
      <c r="V1566" s="1">
        <f t="shared" si="148"/>
        <v>873.6</v>
      </c>
      <c r="W1566" s="4">
        <f t="shared" si="149"/>
        <v>0.52</v>
      </c>
      <c r="X1566" s="1" t="s">
        <v>104</v>
      </c>
      <c r="Y1566" s="1" t="s">
        <v>57</v>
      </c>
      <c r="Z1566" s="1" t="s">
        <v>120</v>
      </c>
      <c r="AA1566" s="1"/>
      <c r="AB1566" s="1"/>
      <c r="AC1566" s="1" t="s">
        <v>42</v>
      </c>
    </row>
    <row r="1567" spans="1:29">
      <c r="A1567" s="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c r="P1567" s="1">
        <f t="shared" si="144"/>
        <v>220360</v>
      </c>
      <c r="Q1567" s="1">
        <v>25</v>
      </c>
      <c r="R1567" s="1">
        <f t="shared" si="145"/>
        <v>55090</v>
      </c>
      <c r="S1567" s="1">
        <f t="shared" si="146"/>
        <v>165270</v>
      </c>
      <c r="T1567" s="1">
        <v>0.57999999999999996</v>
      </c>
      <c r="U1567" s="1">
        <f t="shared" si="147"/>
        <v>95856.599999999991</v>
      </c>
      <c r="V1567" s="1">
        <f t="shared" si="148"/>
        <v>69413.400000000009</v>
      </c>
      <c r="W1567" s="4">
        <f t="shared" si="149"/>
        <v>0.42000000000000004</v>
      </c>
      <c r="X1567" s="1" t="s">
        <v>56</v>
      </c>
      <c r="Y1567" s="1" t="s">
        <v>72</v>
      </c>
      <c r="Z1567" s="1" t="s">
        <v>66</v>
      </c>
      <c r="AA1567" s="1"/>
      <c r="AB1567" s="1"/>
      <c r="AC1567" s="1" t="s">
        <v>42</v>
      </c>
    </row>
    <row r="1568" spans="1:29">
      <c r="A1568" s="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c r="P1568" s="1">
        <f t="shared" si="144"/>
        <v>3840</v>
      </c>
      <c r="Q1568" s="1">
        <v>10</v>
      </c>
      <c r="R1568" s="1">
        <f t="shared" si="145"/>
        <v>384</v>
      </c>
      <c r="S1568" s="1">
        <f t="shared" si="146"/>
        <v>3456</v>
      </c>
      <c r="T1568" s="1">
        <v>0.52</v>
      </c>
      <c r="U1568" s="1">
        <f t="shared" si="147"/>
        <v>1797.1200000000001</v>
      </c>
      <c r="V1568" s="1">
        <f t="shared" si="148"/>
        <v>1658.8799999999999</v>
      </c>
      <c r="W1568" s="4">
        <f t="shared" si="149"/>
        <v>0.48</v>
      </c>
      <c r="X1568" s="1" t="s">
        <v>104</v>
      </c>
      <c r="Y1568" s="1" t="s">
        <v>81</v>
      </c>
      <c r="Z1568" s="1" t="s">
        <v>41</v>
      </c>
      <c r="AA1568" s="2">
        <v>46130</v>
      </c>
      <c r="AB1568" s="1">
        <v>5</v>
      </c>
      <c r="AC1568" s="1" t="s">
        <v>42</v>
      </c>
    </row>
    <row r="1569" spans="1:29">
      <c r="A1569" s="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c r="P1569" s="1">
        <f t="shared" si="144"/>
        <v>12360</v>
      </c>
      <c r="Q1569" s="1">
        <v>10</v>
      </c>
      <c r="R1569" s="1">
        <f t="shared" si="145"/>
        <v>1236</v>
      </c>
      <c r="S1569" s="1">
        <f t="shared" si="146"/>
        <v>11124</v>
      </c>
      <c r="T1569" s="1">
        <v>0.48</v>
      </c>
      <c r="U1569" s="1">
        <f t="shared" si="147"/>
        <v>5339.5199999999995</v>
      </c>
      <c r="V1569" s="1">
        <f t="shared" si="148"/>
        <v>5784.4800000000005</v>
      </c>
      <c r="W1569" s="4">
        <f t="shared" si="149"/>
        <v>0.52</v>
      </c>
      <c r="X1569" s="1" t="s">
        <v>65</v>
      </c>
      <c r="Y1569" s="1" t="s">
        <v>57</v>
      </c>
      <c r="Z1569" s="1" t="s">
        <v>41</v>
      </c>
      <c r="AA1569" s="2">
        <v>46128</v>
      </c>
      <c r="AB1569" s="1">
        <v>4</v>
      </c>
      <c r="AC1569" s="1" t="s">
        <v>42</v>
      </c>
    </row>
    <row r="1570" spans="1:29">
      <c r="A1570" s="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c r="P1570" s="1">
        <f t="shared" si="144"/>
        <v>3360</v>
      </c>
      <c r="Q1570" s="1">
        <v>0</v>
      </c>
      <c r="R1570" s="1">
        <f t="shared" si="145"/>
        <v>0</v>
      </c>
      <c r="S1570" s="1">
        <f t="shared" si="146"/>
        <v>3360</v>
      </c>
      <c r="T1570" s="1">
        <v>0.48</v>
      </c>
      <c r="U1570" s="1">
        <f t="shared" si="147"/>
        <v>1612.8</v>
      </c>
      <c r="V1570" s="1">
        <f t="shared" si="148"/>
        <v>1747.2</v>
      </c>
      <c r="W1570" s="4">
        <f t="shared" si="149"/>
        <v>0.52</v>
      </c>
      <c r="X1570" s="1" t="s">
        <v>92</v>
      </c>
      <c r="Y1570" s="1" t="s">
        <v>81</v>
      </c>
      <c r="Z1570" s="1" t="s">
        <v>41</v>
      </c>
      <c r="AA1570" s="2">
        <v>46133</v>
      </c>
      <c r="AB1570" s="1">
        <v>5</v>
      </c>
      <c r="AC1570" s="1" t="s">
        <v>42</v>
      </c>
    </row>
    <row r="1571" spans="1:29">
      <c r="A1571" s="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c r="P1571" s="1">
        <f t="shared" si="144"/>
        <v>4480</v>
      </c>
      <c r="Q1571" s="1">
        <v>10</v>
      </c>
      <c r="R1571" s="1">
        <f t="shared" si="145"/>
        <v>448</v>
      </c>
      <c r="S1571" s="1">
        <f t="shared" si="146"/>
        <v>4032</v>
      </c>
      <c r="T1571" s="1">
        <v>0.52</v>
      </c>
      <c r="U1571" s="1">
        <f t="shared" si="147"/>
        <v>2096.64</v>
      </c>
      <c r="V1571" s="1">
        <f t="shared" si="148"/>
        <v>1935.3600000000001</v>
      </c>
      <c r="W1571" s="4">
        <f t="shared" si="149"/>
        <v>0.48000000000000004</v>
      </c>
      <c r="X1571" s="1" t="s">
        <v>104</v>
      </c>
      <c r="Y1571" s="1" t="s">
        <v>57</v>
      </c>
      <c r="Z1571" s="1" t="s">
        <v>41</v>
      </c>
      <c r="AA1571" s="2">
        <v>46130</v>
      </c>
      <c r="AB1571" s="1">
        <v>4</v>
      </c>
      <c r="AC1571" s="1" t="s">
        <v>42</v>
      </c>
    </row>
    <row r="1572" spans="1:29">
      <c r="A1572" s="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c r="P1572" s="1">
        <f t="shared" si="144"/>
        <v>7540</v>
      </c>
      <c r="Q1572" s="1">
        <v>10</v>
      </c>
      <c r="R1572" s="1">
        <f t="shared" si="145"/>
        <v>754</v>
      </c>
      <c r="S1572" s="1">
        <f t="shared" si="146"/>
        <v>6786</v>
      </c>
      <c r="T1572" s="1">
        <v>0.5</v>
      </c>
      <c r="U1572" s="1">
        <f t="shared" si="147"/>
        <v>3393</v>
      </c>
      <c r="V1572" s="1">
        <f t="shared" si="148"/>
        <v>3393</v>
      </c>
      <c r="W1572" s="4">
        <f t="shared" si="149"/>
        <v>0.5</v>
      </c>
      <c r="X1572" s="1" t="s">
        <v>56</v>
      </c>
      <c r="Y1572" s="1" t="s">
        <v>57</v>
      </c>
      <c r="Z1572" s="1" t="s">
        <v>41</v>
      </c>
      <c r="AA1572" s="2">
        <v>46133</v>
      </c>
      <c r="AB1572" s="1">
        <v>5</v>
      </c>
      <c r="AC1572" s="1" t="s">
        <v>42</v>
      </c>
    </row>
    <row r="1573" spans="1:29">
      <c r="A1573" s="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c r="P1573" s="1">
        <f t="shared" si="144"/>
        <v>1760</v>
      </c>
      <c r="Q1573" s="1">
        <v>15</v>
      </c>
      <c r="R1573" s="1">
        <f t="shared" si="145"/>
        <v>264</v>
      </c>
      <c r="S1573" s="1">
        <f t="shared" si="146"/>
        <v>1496</v>
      </c>
      <c r="T1573" s="1">
        <v>0.35</v>
      </c>
      <c r="U1573" s="1">
        <f t="shared" si="147"/>
        <v>523.6</v>
      </c>
      <c r="V1573" s="1">
        <f t="shared" si="148"/>
        <v>972.4</v>
      </c>
      <c r="W1573" s="4">
        <f t="shared" si="149"/>
        <v>0.65</v>
      </c>
      <c r="X1573" s="1" t="s">
        <v>104</v>
      </c>
      <c r="Y1573" s="1" t="s">
        <v>81</v>
      </c>
      <c r="Z1573" s="1" t="s">
        <v>22</v>
      </c>
      <c r="AA1573" s="1"/>
      <c r="AB1573" s="1"/>
      <c r="AC1573" s="1" t="s">
        <v>93</v>
      </c>
    </row>
    <row r="1574" spans="1:29">
      <c r="A1574" s="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c r="P1574" s="1">
        <f t="shared" si="144"/>
        <v>17960</v>
      </c>
      <c r="Q1574" s="1">
        <v>15</v>
      </c>
      <c r="R1574" s="1">
        <f t="shared" si="145"/>
        <v>2694</v>
      </c>
      <c r="S1574" s="1">
        <f t="shared" si="146"/>
        <v>15266</v>
      </c>
      <c r="T1574" s="1">
        <v>0.5</v>
      </c>
      <c r="U1574" s="1">
        <f t="shared" si="147"/>
        <v>7633</v>
      </c>
      <c r="V1574" s="1">
        <f t="shared" si="148"/>
        <v>7633</v>
      </c>
      <c r="W1574" s="4">
        <f t="shared" si="149"/>
        <v>0.5</v>
      </c>
      <c r="X1574" s="1" t="s">
        <v>50</v>
      </c>
      <c r="Y1574" s="1" t="s">
        <v>57</v>
      </c>
      <c r="Z1574" s="1" t="s">
        <v>66</v>
      </c>
      <c r="AA1574" s="1"/>
      <c r="AB1574" s="1"/>
      <c r="AC1574" s="1" t="s">
        <v>42</v>
      </c>
    </row>
    <row r="1575" spans="1:29">
      <c r="A1575" s="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c r="P1575" s="1">
        <f t="shared" si="144"/>
        <v>240</v>
      </c>
      <c r="Q1575" s="1">
        <v>0</v>
      </c>
      <c r="R1575" s="1">
        <f t="shared" si="145"/>
        <v>0</v>
      </c>
      <c r="S1575" s="1">
        <f t="shared" si="146"/>
        <v>240</v>
      </c>
      <c r="T1575" s="1">
        <v>0.45</v>
      </c>
      <c r="U1575" s="1">
        <f t="shared" si="147"/>
        <v>108</v>
      </c>
      <c r="V1575" s="1">
        <f t="shared" si="148"/>
        <v>132</v>
      </c>
      <c r="W1575" s="4">
        <f t="shared" si="149"/>
        <v>0.55000000000000004</v>
      </c>
      <c r="X1575" s="1" t="s">
        <v>65</v>
      </c>
      <c r="Y1575" s="1" t="s">
        <v>57</v>
      </c>
      <c r="Z1575" s="1" t="s">
        <v>22</v>
      </c>
      <c r="AA1575" s="1"/>
      <c r="AB1575" s="1"/>
      <c r="AC1575" s="1" t="s">
        <v>93</v>
      </c>
    </row>
    <row r="1576" spans="1:29">
      <c r="A1576" s="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c r="P1576" s="1">
        <f t="shared" si="144"/>
        <v>8140</v>
      </c>
      <c r="Q1576" s="1">
        <v>25</v>
      </c>
      <c r="R1576" s="1">
        <f t="shared" si="145"/>
        <v>2035</v>
      </c>
      <c r="S1576" s="1">
        <f t="shared" si="146"/>
        <v>6105</v>
      </c>
      <c r="T1576" s="1">
        <v>0.52</v>
      </c>
      <c r="U1576" s="1">
        <f t="shared" si="147"/>
        <v>3174.6</v>
      </c>
      <c r="V1576" s="1">
        <f t="shared" si="148"/>
        <v>2930.4</v>
      </c>
      <c r="W1576" s="4">
        <f t="shared" si="149"/>
        <v>0.48000000000000004</v>
      </c>
      <c r="X1576" s="1" t="s">
        <v>92</v>
      </c>
      <c r="Y1576" s="1" t="s">
        <v>81</v>
      </c>
      <c r="Z1576" s="1" t="s">
        <v>41</v>
      </c>
      <c r="AA1576" s="2">
        <v>46136</v>
      </c>
      <c r="AB1576" s="1">
        <v>4</v>
      </c>
      <c r="AC1576" s="1" t="s">
        <v>42</v>
      </c>
    </row>
    <row r="1577" spans="1:29">
      <c r="A1577" s="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c r="P1577" s="1">
        <f t="shared" si="144"/>
        <v>1040</v>
      </c>
      <c r="Q1577" s="1">
        <v>0</v>
      </c>
      <c r="R1577" s="1">
        <f t="shared" si="145"/>
        <v>0</v>
      </c>
      <c r="S1577" s="1">
        <f t="shared" si="146"/>
        <v>1040</v>
      </c>
      <c r="T1577" s="1">
        <v>0.35</v>
      </c>
      <c r="U1577" s="1">
        <f t="shared" si="147"/>
        <v>364</v>
      </c>
      <c r="V1577" s="1">
        <f t="shared" si="148"/>
        <v>676</v>
      </c>
      <c r="W1577" s="4">
        <f t="shared" si="149"/>
        <v>0.65</v>
      </c>
      <c r="X1577" s="1" t="s">
        <v>104</v>
      </c>
      <c r="Y1577" s="1" t="s">
        <v>81</v>
      </c>
      <c r="Z1577" s="1" t="s">
        <v>51</v>
      </c>
      <c r="AA1577" s="2">
        <v>46134</v>
      </c>
      <c r="AB1577" s="1"/>
      <c r="AC1577" s="1" t="s">
        <v>42</v>
      </c>
    </row>
    <row r="1578" spans="1:29">
      <c r="A1578" s="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c r="P1578" s="1">
        <f t="shared" si="144"/>
        <v>60460</v>
      </c>
      <c r="Q1578" s="1">
        <v>20</v>
      </c>
      <c r="R1578" s="1">
        <f t="shared" si="145"/>
        <v>12092</v>
      </c>
      <c r="S1578" s="1">
        <f t="shared" si="146"/>
        <v>48368</v>
      </c>
      <c r="T1578" s="1">
        <v>0.57999999999999996</v>
      </c>
      <c r="U1578" s="1">
        <f t="shared" si="147"/>
        <v>28053.439999999999</v>
      </c>
      <c r="V1578" s="1">
        <f t="shared" si="148"/>
        <v>20314.560000000001</v>
      </c>
      <c r="W1578" s="4">
        <f t="shared" si="149"/>
        <v>0.42000000000000004</v>
      </c>
      <c r="X1578" s="1" t="s">
        <v>50</v>
      </c>
      <c r="Y1578" s="1" t="s">
        <v>40</v>
      </c>
      <c r="Z1578" s="1" t="s">
        <v>41</v>
      </c>
      <c r="AA1578" s="2">
        <v>46131</v>
      </c>
      <c r="AB1578" s="1">
        <v>5</v>
      </c>
      <c r="AC1578" s="1" t="s">
        <v>42</v>
      </c>
    </row>
    <row r="1579" spans="1:29">
      <c r="A1579" s="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c r="P1579" s="1">
        <f t="shared" si="144"/>
        <v>8310</v>
      </c>
      <c r="Q1579" s="1">
        <v>0</v>
      </c>
      <c r="R1579" s="1">
        <f t="shared" si="145"/>
        <v>0</v>
      </c>
      <c r="S1579" s="1">
        <f t="shared" si="146"/>
        <v>8310</v>
      </c>
      <c r="T1579" s="1">
        <v>0.48</v>
      </c>
      <c r="U1579" s="1">
        <f t="shared" si="147"/>
        <v>3988.7999999999997</v>
      </c>
      <c r="V1579" s="1">
        <f t="shared" si="148"/>
        <v>4321.2000000000007</v>
      </c>
      <c r="W1579" s="4">
        <f t="shared" si="149"/>
        <v>0.52000000000000013</v>
      </c>
      <c r="X1579" s="1" t="s">
        <v>147</v>
      </c>
      <c r="Y1579" s="1" t="s">
        <v>57</v>
      </c>
      <c r="Z1579" s="1" t="s">
        <v>41</v>
      </c>
      <c r="AA1579" s="2">
        <v>46131</v>
      </c>
      <c r="AB1579" s="1">
        <v>5</v>
      </c>
      <c r="AC1579" s="1" t="s">
        <v>42</v>
      </c>
    </row>
    <row r="1580" spans="1:29">
      <c r="A1580" s="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c r="P1580" s="1">
        <f t="shared" si="144"/>
        <v>1260</v>
      </c>
      <c r="Q1580" s="1">
        <v>0</v>
      </c>
      <c r="R1580" s="1">
        <f t="shared" si="145"/>
        <v>0</v>
      </c>
      <c r="S1580" s="1">
        <f t="shared" si="146"/>
        <v>1260</v>
      </c>
      <c r="T1580" s="1">
        <v>0.62</v>
      </c>
      <c r="U1580" s="1">
        <f t="shared" si="147"/>
        <v>781.2</v>
      </c>
      <c r="V1580" s="1">
        <f t="shared" si="148"/>
        <v>478.79999999999995</v>
      </c>
      <c r="W1580" s="4">
        <f t="shared" si="149"/>
        <v>0.37999999999999995</v>
      </c>
      <c r="X1580" s="1" t="s">
        <v>56</v>
      </c>
      <c r="Y1580" s="1" t="s">
        <v>81</v>
      </c>
      <c r="Z1580" s="1" t="s">
        <v>41</v>
      </c>
      <c r="AA1580" s="2">
        <v>46137</v>
      </c>
      <c r="AB1580" s="1">
        <v>4</v>
      </c>
      <c r="AC1580" s="1" t="s">
        <v>42</v>
      </c>
    </row>
    <row r="1581" spans="1:29">
      <c r="A1581" s="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c r="P1581" s="1">
        <f t="shared" si="144"/>
        <v>14760</v>
      </c>
      <c r="Q1581" s="1">
        <v>0</v>
      </c>
      <c r="R1581" s="1">
        <f t="shared" si="145"/>
        <v>0</v>
      </c>
      <c r="S1581" s="1">
        <f t="shared" si="146"/>
        <v>14760</v>
      </c>
      <c r="T1581" s="1">
        <v>0.45</v>
      </c>
      <c r="U1581" s="1">
        <f t="shared" si="147"/>
        <v>6642</v>
      </c>
      <c r="V1581" s="1">
        <f t="shared" si="148"/>
        <v>8118</v>
      </c>
      <c r="W1581" s="4">
        <f t="shared" si="149"/>
        <v>0.55000000000000004</v>
      </c>
      <c r="X1581" s="1" t="s">
        <v>147</v>
      </c>
      <c r="Y1581" s="1" t="s">
        <v>57</v>
      </c>
      <c r="Z1581" s="1" t="s">
        <v>41</v>
      </c>
      <c r="AA1581" s="2">
        <v>46135</v>
      </c>
      <c r="AB1581" s="1">
        <v>4</v>
      </c>
      <c r="AC1581" s="1" t="s">
        <v>42</v>
      </c>
    </row>
    <row r="1582" spans="1:29">
      <c r="A1582" s="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c r="P1582" s="1">
        <f t="shared" si="144"/>
        <v>2080</v>
      </c>
      <c r="Q1582" s="1">
        <v>10</v>
      </c>
      <c r="R1582" s="1">
        <f t="shared" si="145"/>
        <v>208</v>
      </c>
      <c r="S1582" s="1">
        <f t="shared" si="146"/>
        <v>1872</v>
      </c>
      <c r="T1582" s="1">
        <v>0.5</v>
      </c>
      <c r="U1582" s="1">
        <f t="shared" si="147"/>
        <v>936</v>
      </c>
      <c r="V1582" s="1">
        <f t="shared" si="148"/>
        <v>936</v>
      </c>
      <c r="W1582" s="4">
        <f t="shared" si="149"/>
        <v>0.5</v>
      </c>
      <c r="X1582" s="1" t="s">
        <v>147</v>
      </c>
      <c r="Y1582" s="1" t="s">
        <v>40</v>
      </c>
      <c r="Z1582" s="1" t="s">
        <v>41</v>
      </c>
      <c r="AA1582" s="2">
        <v>46139</v>
      </c>
      <c r="AB1582" s="1">
        <v>4</v>
      </c>
      <c r="AC1582" s="1" t="s">
        <v>42</v>
      </c>
    </row>
    <row r="1583" spans="1:29">
      <c r="A1583" s="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c r="P1583" s="1">
        <f t="shared" si="144"/>
        <v>190440</v>
      </c>
      <c r="Q1583" s="1">
        <v>0</v>
      </c>
      <c r="R1583" s="1">
        <f t="shared" si="145"/>
        <v>0</v>
      </c>
      <c r="S1583" s="1">
        <f t="shared" si="146"/>
        <v>190440</v>
      </c>
      <c r="T1583" s="1">
        <v>0.57999999999999996</v>
      </c>
      <c r="U1583" s="1">
        <f t="shared" si="147"/>
        <v>110455.2</v>
      </c>
      <c r="V1583" s="1">
        <f t="shared" si="148"/>
        <v>79984.800000000003</v>
      </c>
      <c r="W1583" s="4">
        <f t="shared" si="149"/>
        <v>0.42000000000000004</v>
      </c>
      <c r="X1583" s="1" t="s">
        <v>65</v>
      </c>
      <c r="Y1583" s="1" t="s">
        <v>72</v>
      </c>
      <c r="Z1583" s="1" t="s">
        <v>41</v>
      </c>
      <c r="AA1583" s="2">
        <v>46133</v>
      </c>
      <c r="AB1583" s="1">
        <v>5</v>
      </c>
      <c r="AC1583" s="1" t="s">
        <v>42</v>
      </c>
    </row>
    <row r="1584" spans="1:29">
      <c r="A1584" s="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c r="P1584" s="1">
        <f t="shared" si="144"/>
        <v>9390</v>
      </c>
      <c r="Q1584" s="1">
        <v>0</v>
      </c>
      <c r="R1584" s="1">
        <f t="shared" si="145"/>
        <v>0</v>
      </c>
      <c r="S1584" s="1">
        <f t="shared" si="146"/>
        <v>9390</v>
      </c>
      <c r="T1584" s="1">
        <v>0.48</v>
      </c>
      <c r="U1584" s="1">
        <f t="shared" si="147"/>
        <v>4507.2</v>
      </c>
      <c r="V1584" s="1">
        <f t="shared" si="148"/>
        <v>4882.8</v>
      </c>
      <c r="W1584" s="4">
        <f t="shared" si="149"/>
        <v>0.52</v>
      </c>
      <c r="X1584" s="1" t="s">
        <v>92</v>
      </c>
      <c r="Y1584" s="1" t="s">
        <v>57</v>
      </c>
      <c r="Z1584" s="1" t="s">
        <v>41</v>
      </c>
      <c r="AA1584" s="2">
        <v>46139</v>
      </c>
      <c r="AB1584" s="1">
        <v>5</v>
      </c>
      <c r="AC1584" s="1" t="s">
        <v>42</v>
      </c>
    </row>
    <row r="1585" spans="1:29">
      <c r="A1585" s="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c r="P1585" s="1">
        <f t="shared" si="144"/>
        <v>201150</v>
      </c>
      <c r="Q1585" s="1">
        <v>10</v>
      </c>
      <c r="R1585" s="1">
        <f t="shared" si="145"/>
        <v>20115</v>
      </c>
      <c r="S1585" s="1">
        <f t="shared" si="146"/>
        <v>181035</v>
      </c>
      <c r="T1585" s="1">
        <v>0.57999999999999996</v>
      </c>
      <c r="U1585" s="1">
        <f t="shared" si="147"/>
        <v>105000.29999999999</v>
      </c>
      <c r="V1585" s="1">
        <f t="shared" si="148"/>
        <v>76034.700000000012</v>
      </c>
      <c r="W1585" s="4">
        <f t="shared" si="149"/>
        <v>0.42000000000000004</v>
      </c>
      <c r="X1585" s="1" t="s">
        <v>65</v>
      </c>
      <c r="Y1585" s="1" t="s">
        <v>81</v>
      </c>
      <c r="Z1585" s="1" t="s">
        <v>66</v>
      </c>
      <c r="AA1585" s="1"/>
      <c r="AB1585" s="1"/>
      <c r="AC1585" s="1" t="s">
        <v>42</v>
      </c>
    </row>
    <row r="1586" spans="1:29">
      <c r="A1586" s="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c r="P1586" s="1">
        <f t="shared" si="144"/>
        <v>327880</v>
      </c>
      <c r="Q1586" s="1">
        <v>0</v>
      </c>
      <c r="R1586" s="1">
        <f t="shared" si="145"/>
        <v>0</v>
      </c>
      <c r="S1586" s="1">
        <f t="shared" si="146"/>
        <v>327880</v>
      </c>
      <c r="T1586" s="1">
        <v>0.57999999999999996</v>
      </c>
      <c r="U1586" s="1">
        <f t="shared" si="147"/>
        <v>190170.4</v>
      </c>
      <c r="V1586" s="1">
        <f t="shared" si="148"/>
        <v>137709.6</v>
      </c>
      <c r="W1586" s="4">
        <f t="shared" si="149"/>
        <v>0.42000000000000004</v>
      </c>
      <c r="X1586" s="1" t="s">
        <v>65</v>
      </c>
      <c r="Y1586" s="1" t="s">
        <v>72</v>
      </c>
      <c r="Z1586" s="1" t="s">
        <v>51</v>
      </c>
      <c r="AA1586" s="2">
        <v>46134</v>
      </c>
      <c r="AB1586" s="1"/>
      <c r="AC1586" s="1" t="s">
        <v>42</v>
      </c>
    </row>
    <row r="1587" spans="1:29">
      <c r="A1587" s="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c r="P1587" s="1">
        <f t="shared" si="144"/>
        <v>12800</v>
      </c>
      <c r="Q1587" s="1">
        <v>0</v>
      </c>
      <c r="R1587" s="1">
        <f t="shared" si="145"/>
        <v>0</v>
      </c>
      <c r="S1587" s="1">
        <f t="shared" si="146"/>
        <v>12800</v>
      </c>
      <c r="T1587" s="1">
        <v>0.52</v>
      </c>
      <c r="U1587" s="1">
        <f t="shared" si="147"/>
        <v>6656</v>
      </c>
      <c r="V1587" s="1">
        <f t="shared" si="148"/>
        <v>6144</v>
      </c>
      <c r="W1587" s="4">
        <f t="shared" si="149"/>
        <v>0.48</v>
      </c>
      <c r="X1587" s="1" t="s">
        <v>39</v>
      </c>
      <c r="Y1587" s="1" t="s">
        <v>57</v>
      </c>
      <c r="Z1587" s="1" t="s">
        <v>51</v>
      </c>
      <c r="AA1587" s="2">
        <v>46134</v>
      </c>
      <c r="AB1587" s="1"/>
      <c r="AC1587" s="1" t="s">
        <v>42</v>
      </c>
    </row>
    <row r="1588" spans="1:29">
      <c r="A1588" s="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c r="P1588" s="1">
        <f t="shared" si="144"/>
        <v>3600</v>
      </c>
      <c r="Q1588" s="1">
        <v>0</v>
      </c>
      <c r="R1588" s="1">
        <f t="shared" si="145"/>
        <v>0</v>
      </c>
      <c r="S1588" s="1">
        <f t="shared" si="146"/>
        <v>3600</v>
      </c>
      <c r="T1588" s="1">
        <v>0.35</v>
      </c>
      <c r="U1588" s="1">
        <f t="shared" si="147"/>
        <v>1260</v>
      </c>
      <c r="V1588" s="1">
        <f t="shared" si="148"/>
        <v>2340</v>
      </c>
      <c r="W1588" s="4">
        <f t="shared" si="149"/>
        <v>0.65</v>
      </c>
      <c r="X1588" s="1" t="s">
        <v>65</v>
      </c>
      <c r="Y1588" s="1" t="s">
        <v>81</v>
      </c>
      <c r="Z1588" s="1" t="s">
        <v>66</v>
      </c>
      <c r="AA1588" s="1"/>
      <c r="AB1588" s="1"/>
      <c r="AC1588" s="1" t="s">
        <v>42</v>
      </c>
    </row>
    <row r="1589" spans="1:29">
      <c r="A1589" s="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c r="P1589" s="1">
        <f t="shared" si="144"/>
        <v>13950</v>
      </c>
      <c r="Q1589" s="1">
        <v>0</v>
      </c>
      <c r="R1589" s="1">
        <f t="shared" si="145"/>
        <v>0</v>
      </c>
      <c r="S1589" s="1">
        <f t="shared" si="146"/>
        <v>13950</v>
      </c>
      <c r="T1589" s="1">
        <v>0.47</v>
      </c>
      <c r="U1589" s="1">
        <f t="shared" si="147"/>
        <v>6556.5</v>
      </c>
      <c r="V1589" s="1">
        <f t="shared" si="148"/>
        <v>7393.5</v>
      </c>
      <c r="W1589" s="4">
        <f t="shared" si="149"/>
        <v>0.53</v>
      </c>
      <c r="X1589" s="1" t="s">
        <v>147</v>
      </c>
      <c r="Y1589" s="1" t="s">
        <v>40</v>
      </c>
      <c r="Z1589" s="1" t="s">
        <v>41</v>
      </c>
      <c r="AA1589" s="2">
        <v>46140</v>
      </c>
      <c r="AB1589" s="1">
        <v>3</v>
      </c>
      <c r="AC1589" s="1" t="s">
        <v>42</v>
      </c>
    </row>
    <row r="1590" spans="1:29">
      <c r="A1590" s="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c r="P1590" s="1">
        <f t="shared" si="144"/>
        <v>8080</v>
      </c>
      <c r="Q1590" s="1">
        <v>10</v>
      </c>
      <c r="R1590" s="1">
        <f t="shared" si="145"/>
        <v>808</v>
      </c>
      <c r="S1590" s="1">
        <f t="shared" si="146"/>
        <v>7272</v>
      </c>
      <c r="T1590" s="1">
        <v>0.47</v>
      </c>
      <c r="U1590" s="1">
        <f t="shared" si="147"/>
        <v>3417.8399999999997</v>
      </c>
      <c r="V1590" s="1">
        <f t="shared" si="148"/>
        <v>3854.1600000000003</v>
      </c>
      <c r="W1590" s="4">
        <f t="shared" si="149"/>
        <v>0.53</v>
      </c>
      <c r="X1590" s="1" t="s">
        <v>39</v>
      </c>
      <c r="Y1590" s="1" t="s">
        <v>81</v>
      </c>
      <c r="Z1590" s="1" t="s">
        <v>41</v>
      </c>
      <c r="AA1590" s="2">
        <v>46141</v>
      </c>
      <c r="AB1590" s="1">
        <v>5</v>
      </c>
      <c r="AC1590" s="1" t="s">
        <v>42</v>
      </c>
    </row>
    <row r="1591" spans="1:29">
      <c r="A1591" s="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c r="P1591" s="1">
        <f t="shared" si="144"/>
        <v>880</v>
      </c>
      <c r="Q1591" s="1">
        <v>0</v>
      </c>
      <c r="R1591" s="1">
        <f t="shared" si="145"/>
        <v>0</v>
      </c>
      <c r="S1591" s="1">
        <f t="shared" si="146"/>
        <v>880</v>
      </c>
      <c r="T1591" s="1">
        <v>0.35</v>
      </c>
      <c r="U1591" s="1">
        <f t="shared" si="147"/>
        <v>308</v>
      </c>
      <c r="V1591" s="1">
        <f t="shared" si="148"/>
        <v>572</v>
      </c>
      <c r="W1591" s="4">
        <f t="shared" si="149"/>
        <v>0.65</v>
      </c>
      <c r="X1591" s="1" t="s">
        <v>104</v>
      </c>
      <c r="Y1591" s="1" t="s">
        <v>57</v>
      </c>
      <c r="Z1591" s="1" t="s">
        <v>41</v>
      </c>
      <c r="AA1591" s="2">
        <v>46139</v>
      </c>
      <c r="AB1591" s="1">
        <v>3</v>
      </c>
      <c r="AC1591" s="1" t="s">
        <v>42</v>
      </c>
    </row>
    <row r="1592" spans="1:29">
      <c r="A1592" s="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c r="P1592" s="1">
        <f t="shared" si="144"/>
        <v>32000</v>
      </c>
      <c r="Q1592" s="1">
        <v>30</v>
      </c>
      <c r="R1592" s="1">
        <f t="shared" si="145"/>
        <v>9600</v>
      </c>
      <c r="S1592" s="1">
        <f t="shared" si="146"/>
        <v>22400</v>
      </c>
      <c r="T1592" s="1">
        <v>0.48</v>
      </c>
      <c r="U1592" s="1">
        <f t="shared" si="147"/>
        <v>10752</v>
      </c>
      <c r="V1592" s="1">
        <f t="shared" si="148"/>
        <v>11648</v>
      </c>
      <c r="W1592" s="4">
        <f t="shared" si="149"/>
        <v>0.52</v>
      </c>
      <c r="X1592" s="1" t="s">
        <v>65</v>
      </c>
      <c r="Y1592" s="1" t="s">
        <v>72</v>
      </c>
      <c r="Z1592" s="1" t="s">
        <v>41</v>
      </c>
      <c r="AA1592" s="2">
        <v>46135</v>
      </c>
      <c r="AB1592" s="1">
        <v>4</v>
      </c>
      <c r="AC1592" s="1" t="s">
        <v>42</v>
      </c>
    </row>
    <row r="1593" spans="1:29">
      <c r="A1593" s="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c r="P1593" s="1">
        <f t="shared" si="144"/>
        <v>17040</v>
      </c>
      <c r="Q1593" s="1">
        <v>10</v>
      </c>
      <c r="R1593" s="1">
        <f t="shared" si="145"/>
        <v>1704</v>
      </c>
      <c r="S1593" s="1">
        <f t="shared" si="146"/>
        <v>15336</v>
      </c>
      <c r="T1593" s="1">
        <v>0.5</v>
      </c>
      <c r="U1593" s="1">
        <f t="shared" si="147"/>
        <v>7668</v>
      </c>
      <c r="V1593" s="1">
        <f t="shared" si="148"/>
        <v>7668</v>
      </c>
      <c r="W1593" s="4">
        <f t="shared" si="149"/>
        <v>0.5</v>
      </c>
      <c r="X1593" s="1" t="s">
        <v>56</v>
      </c>
      <c r="Y1593" s="1" t="s">
        <v>72</v>
      </c>
      <c r="Z1593" s="1" t="s">
        <v>120</v>
      </c>
      <c r="AA1593" s="1"/>
      <c r="AB1593" s="1"/>
      <c r="AC1593" s="1" t="s">
        <v>42</v>
      </c>
    </row>
    <row r="1594" spans="1:29">
      <c r="A1594" s="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c r="P1594" s="1">
        <f t="shared" si="144"/>
        <v>1400</v>
      </c>
      <c r="Q1594" s="1">
        <v>10</v>
      </c>
      <c r="R1594" s="1">
        <f t="shared" si="145"/>
        <v>140</v>
      </c>
      <c r="S1594" s="1">
        <f t="shared" si="146"/>
        <v>1260</v>
      </c>
      <c r="T1594" s="1">
        <v>0.47</v>
      </c>
      <c r="U1594" s="1">
        <f t="shared" si="147"/>
        <v>592.19999999999993</v>
      </c>
      <c r="V1594" s="1">
        <f t="shared" si="148"/>
        <v>667.80000000000007</v>
      </c>
      <c r="W1594" s="4">
        <f t="shared" si="149"/>
        <v>0.53</v>
      </c>
      <c r="X1594" s="1" t="s">
        <v>56</v>
      </c>
      <c r="Y1594" s="1" t="s">
        <v>72</v>
      </c>
      <c r="Z1594" s="1" t="s">
        <v>120</v>
      </c>
      <c r="AA1594" s="1"/>
      <c r="AB1594" s="1"/>
      <c r="AC1594" s="1" t="s">
        <v>42</v>
      </c>
    </row>
    <row r="1595" spans="1:29">
      <c r="A1595" s="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c r="P1595" s="1">
        <f t="shared" si="144"/>
        <v>3600</v>
      </c>
      <c r="Q1595" s="1">
        <v>15</v>
      </c>
      <c r="R1595" s="1">
        <f t="shared" si="145"/>
        <v>540</v>
      </c>
      <c r="S1595" s="1">
        <f t="shared" si="146"/>
        <v>3060</v>
      </c>
      <c r="T1595" s="1">
        <v>0.35</v>
      </c>
      <c r="U1595" s="1">
        <f t="shared" si="147"/>
        <v>1071</v>
      </c>
      <c r="V1595" s="1">
        <f t="shared" si="148"/>
        <v>1989</v>
      </c>
      <c r="W1595" s="4">
        <f t="shared" si="149"/>
        <v>0.65</v>
      </c>
      <c r="X1595" s="1" t="s">
        <v>92</v>
      </c>
      <c r="Y1595" s="1" t="s">
        <v>72</v>
      </c>
      <c r="Z1595" s="1" t="s">
        <v>66</v>
      </c>
      <c r="AA1595" s="1"/>
      <c r="AB1595" s="1"/>
      <c r="AC1595" s="1" t="s">
        <v>42</v>
      </c>
    </row>
    <row r="1596" spans="1:29">
      <c r="A1596" s="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c r="P1596" s="1">
        <f t="shared" si="144"/>
        <v>22840</v>
      </c>
      <c r="Q1596" s="1">
        <v>10</v>
      </c>
      <c r="R1596" s="1">
        <f t="shared" si="145"/>
        <v>2284</v>
      </c>
      <c r="S1596" s="1">
        <f t="shared" si="146"/>
        <v>20556</v>
      </c>
      <c r="T1596" s="1">
        <v>0.47</v>
      </c>
      <c r="U1596" s="1">
        <f t="shared" si="147"/>
        <v>9661.32</v>
      </c>
      <c r="V1596" s="1">
        <f t="shared" si="148"/>
        <v>10894.68</v>
      </c>
      <c r="W1596" s="4">
        <f t="shared" si="149"/>
        <v>0.53</v>
      </c>
      <c r="X1596" s="1" t="s">
        <v>39</v>
      </c>
      <c r="Y1596" s="1" t="s">
        <v>72</v>
      </c>
      <c r="Z1596" s="1" t="s">
        <v>41</v>
      </c>
      <c r="AA1596" s="2">
        <v>46137</v>
      </c>
      <c r="AB1596" s="1">
        <v>4</v>
      </c>
      <c r="AC1596" s="1" t="s">
        <v>42</v>
      </c>
    </row>
    <row r="1597" spans="1:29">
      <c r="A1597" s="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c r="P1597" s="1">
        <f t="shared" si="144"/>
        <v>1480</v>
      </c>
      <c r="Q1597" s="1">
        <v>0</v>
      </c>
      <c r="R1597" s="1">
        <f t="shared" si="145"/>
        <v>0</v>
      </c>
      <c r="S1597" s="1">
        <f t="shared" si="146"/>
        <v>1480</v>
      </c>
      <c r="T1597" s="1">
        <v>0.47</v>
      </c>
      <c r="U1597" s="1">
        <f t="shared" si="147"/>
        <v>695.59999999999991</v>
      </c>
      <c r="V1597" s="1">
        <f t="shared" si="148"/>
        <v>784.40000000000009</v>
      </c>
      <c r="W1597" s="4">
        <f t="shared" si="149"/>
        <v>0.53</v>
      </c>
      <c r="X1597" s="1" t="s">
        <v>147</v>
      </c>
      <c r="Y1597" s="1" t="s">
        <v>40</v>
      </c>
      <c r="Z1597" s="1" t="s">
        <v>41</v>
      </c>
      <c r="AA1597" s="2">
        <v>46139</v>
      </c>
      <c r="AB1597" s="1">
        <v>5</v>
      </c>
      <c r="AC1597" s="1" t="s">
        <v>42</v>
      </c>
    </row>
    <row r="1598" spans="1:29">
      <c r="A1598" s="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c r="P1598" s="1">
        <f t="shared" si="144"/>
        <v>6640</v>
      </c>
      <c r="Q1598" s="1">
        <v>0</v>
      </c>
      <c r="R1598" s="1">
        <f t="shared" si="145"/>
        <v>0</v>
      </c>
      <c r="S1598" s="1">
        <f t="shared" si="146"/>
        <v>6640</v>
      </c>
      <c r="T1598" s="1">
        <v>0.57999999999999996</v>
      </c>
      <c r="U1598" s="1">
        <f t="shared" si="147"/>
        <v>3851.2</v>
      </c>
      <c r="V1598" s="1">
        <f t="shared" si="148"/>
        <v>2788.8</v>
      </c>
      <c r="W1598" s="4">
        <f t="shared" si="149"/>
        <v>0.42000000000000004</v>
      </c>
      <c r="X1598" s="1" t="s">
        <v>104</v>
      </c>
      <c r="Y1598" s="1" t="s">
        <v>72</v>
      </c>
      <c r="Z1598" s="1" t="s">
        <v>41</v>
      </c>
      <c r="AA1598" s="2">
        <v>46137</v>
      </c>
      <c r="AB1598" s="1">
        <v>4</v>
      </c>
      <c r="AC1598" s="1" t="s">
        <v>42</v>
      </c>
    </row>
    <row r="1599" spans="1:29">
      <c r="A1599" s="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c r="P1599" s="1">
        <f t="shared" si="144"/>
        <v>800</v>
      </c>
      <c r="Q1599" s="1">
        <v>10</v>
      </c>
      <c r="R1599" s="1">
        <f t="shared" si="145"/>
        <v>80</v>
      </c>
      <c r="S1599" s="1">
        <f t="shared" si="146"/>
        <v>720</v>
      </c>
      <c r="T1599" s="1">
        <v>0.35</v>
      </c>
      <c r="U1599" s="1">
        <f t="shared" si="147"/>
        <v>251.99999999999997</v>
      </c>
      <c r="V1599" s="1">
        <f t="shared" si="148"/>
        <v>468</v>
      </c>
      <c r="W1599" s="4">
        <f t="shared" si="149"/>
        <v>0.65</v>
      </c>
      <c r="X1599" s="1" t="s">
        <v>39</v>
      </c>
      <c r="Y1599" s="1" t="s">
        <v>72</v>
      </c>
      <c r="Z1599" s="1" t="s">
        <v>41</v>
      </c>
      <c r="AA1599" s="2">
        <v>46141</v>
      </c>
      <c r="AB1599" s="1">
        <v>4</v>
      </c>
      <c r="AC1599" s="1" t="s">
        <v>42</v>
      </c>
    </row>
    <row r="1600" spans="1:29">
      <c r="A1600" s="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c r="P1600" s="1">
        <f t="shared" si="144"/>
        <v>1220</v>
      </c>
      <c r="Q1600" s="1">
        <v>20</v>
      </c>
      <c r="R1600" s="1">
        <f t="shared" si="145"/>
        <v>244</v>
      </c>
      <c r="S1600" s="1">
        <f t="shared" si="146"/>
        <v>976</v>
      </c>
      <c r="T1600" s="1">
        <v>0.62</v>
      </c>
      <c r="U1600" s="1">
        <f t="shared" si="147"/>
        <v>605.12</v>
      </c>
      <c r="V1600" s="1">
        <f t="shared" si="148"/>
        <v>370.88</v>
      </c>
      <c r="W1600" s="4">
        <f t="shared" si="149"/>
        <v>0.38</v>
      </c>
      <c r="X1600" s="1" t="s">
        <v>92</v>
      </c>
      <c r="Y1600" s="1" t="s">
        <v>81</v>
      </c>
      <c r="Z1600" s="1" t="s">
        <v>41</v>
      </c>
      <c r="AA1600" s="2">
        <v>46142</v>
      </c>
      <c r="AB1600" s="1">
        <v>5</v>
      </c>
      <c r="AC1600" s="1" t="s">
        <v>42</v>
      </c>
    </row>
    <row r="1601" spans="1:29">
      <c r="A1601" s="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c r="P1601" s="1">
        <f t="shared" si="144"/>
        <v>2120</v>
      </c>
      <c r="Q1601" s="1">
        <v>0</v>
      </c>
      <c r="R1601" s="1">
        <f t="shared" si="145"/>
        <v>0</v>
      </c>
      <c r="S1601" s="1">
        <f t="shared" si="146"/>
        <v>2120</v>
      </c>
      <c r="T1601" s="1">
        <v>0.52</v>
      </c>
      <c r="U1601" s="1">
        <f t="shared" si="147"/>
        <v>1102.4000000000001</v>
      </c>
      <c r="V1601" s="1">
        <f t="shared" si="148"/>
        <v>1017.5999999999999</v>
      </c>
      <c r="W1601" s="4">
        <f t="shared" si="149"/>
        <v>0.48</v>
      </c>
      <c r="X1601" s="1" t="s">
        <v>92</v>
      </c>
      <c r="Y1601" s="1" t="s">
        <v>40</v>
      </c>
      <c r="Z1601" s="1" t="s">
        <v>41</v>
      </c>
      <c r="AA1601" s="2">
        <v>46138</v>
      </c>
      <c r="AB1601" s="1">
        <v>4</v>
      </c>
      <c r="AC1601" s="1" t="s">
        <v>42</v>
      </c>
    </row>
    <row r="1602" spans="1:29">
      <c r="A1602" s="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c r="P1602" s="1">
        <f t="shared" si="144"/>
        <v>1710</v>
      </c>
      <c r="Q1602" s="1">
        <v>15</v>
      </c>
      <c r="R1602" s="1">
        <f t="shared" si="145"/>
        <v>256.5</v>
      </c>
      <c r="S1602" s="1">
        <f t="shared" si="146"/>
        <v>1453.5</v>
      </c>
      <c r="T1602" s="1">
        <v>0.62</v>
      </c>
      <c r="U1602" s="1">
        <f t="shared" si="147"/>
        <v>901.17</v>
      </c>
      <c r="V1602" s="1">
        <f t="shared" si="148"/>
        <v>552.33000000000004</v>
      </c>
      <c r="W1602" s="4">
        <f t="shared" si="149"/>
        <v>0.38</v>
      </c>
      <c r="X1602" s="1" t="s">
        <v>56</v>
      </c>
      <c r="Y1602" s="1" t="s">
        <v>81</v>
      </c>
      <c r="Z1602" s="1" t="s">
        <v>41</v>
      </c>
      <c r="AA1602" s="2">
        <v>46141</v>
      </c>
      <c r="AB1602" s="1">
        <v>4</v>
      </c>
      <c r="AC1602" s="1" t="s">
        <v>42</v>
      </c>
    </row>
    <row r="1603" spans="1:29">
      <c r="A1603" s="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c r="P1603" s="1">
        <f t="shared" ref="P1603:P1666" si="150">PRODUCT(N1603,O1603)</f>
        <v>1680</v>
      </c>
      <c r="Q1603" s="1">
        <v>15</v>
      </c>
      <c r="R1603" s="1">
        <f t="shared" ref="R1603:R1666" si="151">P1603*(Q1603/100)</f>
        <v>252</v>
      </c>
      <c r="S1603" s="1">
        <f t="shared" ref="S1603:S1666" si="152">P1603-R1603</f>
        <v>1428</v>
      </c>
      <c r="T1603" s="1">
        <v>0.5</v>
      </c>
      <c r="U1603" s="1">
        <f t="shared" ref="U1603:U1666" si="153">S1603*T1603</f>
        <v>714</v>
      </c>
      <c r="V1603" s="1">
        <f t="shared" ref="V1603:V1666" si="154">S1603-U1603</f>
        <v>714</v>
      </c>
      <c r="W1603" s="4">
        <f t="shared" ref="W1603:W1666" si="155">(V1603/S1603)</f>
        <v>0.5</v>
      </c>
      <c r="X1603" s="1" t="s">
        <v>92</v>
      </c>
      <c r="Y1603" s="1" t="s">
        <v>81</v>
      </c>
      <c r="Z1603" s="1" t="s">
        <v>41</v>
      </c>
      <c r="AA1603" s="2">
        <v>46139</v>
      </c>
      <c r="AB1603" s="1">
        <v>5</v>
      </c>
      <c r="AC1603" s="1" t="s">
        <v>42</v>
      </c>
    </row>
    <row r="1604" spans="1:29">
      <c r="A1604" s="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c r="P1604" s="1">
        <f t="shared" si="150"/>
        <v>135210</v>
      </c>
      <c r="Q1604" s="1">
        <v>30</v>
      </c>
      <c r="R1604" s="1">
        <f t="shared" si="151"/>
        <v>40563</v>
      </c>
      <c r="S1604" s="1">
        <f t="shared" si="152"/>
        <v>94647</v>
      </c>
      <c r="T1604" s="1">
        <v>0.57999999999999996</v>
      </c>
      <c r="U1604" s="1">
        <f t="shared" si="153"/>
        <v>54895.259999999995</v>
      </c>
      <c r="V1604" s="1">
        <f t="shared" si="154"/>
        <v>39751.740000000005</v>
      </c>
      <c r="W1604" s="4">
        <f t="shared" si="155"/>
        <v>0.42000000000000004</v>
      </c>
      <c r="X1604" s="1" t="s">
        <v>104</v>
      </c>
      <c r="Y1604" s="1" t="s">
        <v>72</v>
      </c>
      <c r="Z1604" s="1" t="s">
        <v>41</v>
      </c>
      <c r="AA1604" s="2">
        <v>46144</v>
      </c>
      <c r="AB1604" s="1">
        <v>3</v>
      </c>
      <c r="AC1604" s="1" t="s">
        <v>42</v>
      </c>
    </row>
    <row r="1605" spans="1:29">
      <c r="A1605" s="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c r="P1605" s="1">
        <f t="shared" si="150"/>
        <v>3800</v>
      </c>
      <c r="Q1605" s="1">
        <v>5</v>
      </c>
      <c r="R1605" s="1">
        <f t="shared" si="151"/>
        <v>190</v>
      </c>
      <c r="S1605" s="1">
        <f t="shared" si="152"/>
        <v>3610</v>
      </c>
      <c r="T1605" s="1">
        <v>0.5</v>
      </c>
      <c r="U1605" s="1">
        <f t="shared" si="153"/>
        <v>1805</v>
      </c>
      <c r="V1605" s="1">
        <f t="shared" si="154"/>
        <v>1805</v>
      </c>
      <c r="W1605" s="4">
        <f t="shared" si="155"/>
        <v>0.5</v>
      </c>
      <c r="X1605" s="1" t="s">
        <v>56</v>
      </c>
      <c r="Y1605" s="1" t="s">
        <v>81</v>
      </c>
      <c r="Z1605" s="1" t="s">
        <v>22</v>
      </c>
      <c r="AA1605" s="1"/>
      <c r="AB1605" s="1"/>
      <c r="AC1605" s="1" t="s">
        <v>93</v>
      </c>
    </row>
    <row r="1606" spans="1:29">
      <c r="A1606" s="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c r="P1606" s="1">
        <f t="shared" si="150"/>
        <v>2300</v>
      </c>
      <c r="Q1606" s="1">
        <v>30</v>
      </c>
      <c r="R1606" s="1">
        <f t="shared" si="151"/>
        <v>690</v>
      </c>
      <c r="S1606" s="1">
        <f t="shared" si="152"/>
        <v>1610</v>
      </c>
      <c r="T1606" s="1">
        <v>0.62</v>
      </c>
      <c r="U1606" s="1">
        <f t="shared" si="153"/>
        <v>998.2</v>
      </c>
      <c r="V1606" s="1">
        <f t="shared" si="154"/>
        <v>611.79999999999995</v>
      </c>
      <c r="W1606" s="4">
        <f t="shared" si="155"/>
        <v>0.37999999999999995</v>
      </c>
      <c r="X1606" s="1" t="s">
        <v>104</v>
      </c>
      <c r="Y1606" s="1" t="s">
        <v>72</v>
      </c>
      <c r="Z1606" s="1" t="s">
        <v>41</v>
      </c>
      <c r="AA1606" s="2">
        <v>46142</v>
      </c>
      <c r="AB1606" s="1">
        <v>4</v>
      </c>
      <c r="AC1606" s="1" t="s">
        <v>42</v>
      </c>
    </row>
    <row r="1607" spans="1:29">
      <c r="A1607" s="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c r="P1607" s="1">
        <f t="shared" si="150"/>
        <v>3800</v>
      </c>
      <c r="Q1607" s="1">
        <v>20</v>
      </c>
      <c r="R1607" s="1">
        <f t="shared" si="151"/>
        <v>760</v>
      </c>
      <c r="S1607" s="1">
        <f t="shared" si="152"/>
        <v>3040</v>
      </c>
      <c r="T1607" s="1">
        <v>0.62</v>
      </c>
      <c r="U1607" s="1">
        <f t="shared" si="153"/>
        <v>1884.8</v>
      </c>
      <c r="V1607" s="1">
        <f t="shared" si="154"/>
        <v>1155.2</v>
      </c>
      <c r="W1607" s="4">
        <f t="shared" si="155"/>
        <v>0.38</v>
      </c>
      <c r="X1607" s="1" t="s">
        <v>104</v>
      </c>
      <c r="Y1607" s="1" t="s">
        <v>57</v>
      </c>
      <c r="Z1607" s="1" t="s">
        <v>41</v>
      </c>
      <c r="AA1607" s="2">
        <v>46144</v>
      </c>
      <c r="AB1607" s="1">
        <v>3</v>
      </c>
      <c r="AC1607" s="1" t="s">
        <v>42</v>
      </c>
    </row>
    <row r="1608" spans="1:29">
      <c r="A1608" s="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c r="P1608" s="1">
        <f t="shared" si="150"/>
        <v>41300</v>
      </c>
      <c r="Q1608" s="1">
        <v>5</v>
      </c>
      <c r="R1608" s="1">
        <f t="shared" si="151"/>
        <v>2065</v>
      </c>
      <c r="S1608" s="1">
        <f t="shared" si="152"/>
        <v>39235</v>
      </c>
      <c r="T1608" s="1">
        <v>0.57999999999999996</v>
      </c>
      <c r="U1608" s="1">
        <f t="shared" si="153"/>
        <v>22756.3</v>
      </c>
      <c r="V1608" s="1">
        <f t="shared" si="154"/>
        <v>16478.7</v>
      </c>
      <c r="W1608" s="4">
        <f t="shared" si="155"/>
        <v>0.42000000000000004</v>
      </c>
      <c r="X1608" s="1" t="s">
        <v>147</v>
      </c>
      <c r="Y1608" s="1" t="s">
        <v>81</v>
      </c>
      <c r="Z1608" s="1" t="s">
        <v>51</v>
      </c>
      <c r="AA1608" s="2">
        <v>46142</v>
      </c>
      <c r="AB1608" s="1"/>
      <c r="AC1608" s="1" t="s">
        <v>42</v>
      </c>
    </row>
    <row r="1609" spans="1:29">
      <c r="A1609" s="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c r="P1609" s="1">
        <f t="shared" si="150"/>
        <v>13080</v>
      </c>
      <c r="Q1609" s="1">
        <v>10</v>
      </c>
      <c r="R1609" s="1">
        <f t="shared" si="151"/>
        <v>1308</v>
      </c>
      <c r="S1609" s="1">
        <f t="shared" si="152"/>
        <v>11772</v>
      </c>
      <c r="T1609" s="1">
        <v>0.45</v>
      </c>
      <c r="U1609" s="1">
        <f t="shared" si="153"/>
        <v>5297.4000000000005</v>
      </c>
      <c r="V1609" s="1">
        <f t="shared" si="154"/>
        <v>6474.5999999999995</v>
      </c>
      <c r="W1609" s="4">
        <f t="shared" si="155"/>
        <v>0.54999999999999993</v>
      </c>
      <c r="X1609" s="1" t="s">
        <v>50</v>
      </c>
      <c r="Y1609" s="1" t="s">
        <v>57</v>
      </c>
      <c r="Z1609" s="1" t="s">
        <v>41</v>
      </c>
      <c r="AA1609" s="2">
        <v>46142</v>
      </c>
      <c r="AB1609" s="1">
        <v>5</v>
      </c>
      <c r="AC1609" s="1" t="s">
        <v>42</v>
      </c>
    </row>
    <row r="1610" spans="1:29">
      <c r="A1610" s="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c r="P1610" s="1">
        <f t="shared" si="150"/>
        <v>18100</v>
      </c>
      <c r="Q1610" s="1">
        <v>0</v>
      </c>
      <c r="R1610" s="1">
        <f t="shared" si="151"/>
        <v>0</v>
      </c>
      <c r="S1610" s="1">
        <f t="shared" si="152"/>
        <v>18100</v>
      </c>
      <c r="T1610" s="1">
        <v>0.57999999999999996</v>
      </c>
      <c r="U1610" s="1">
        <f t="shared" si="153"/>
        <v>10498</v>
      </c>
      <c r="V1610" s="1">
        <f t="shared" si="154"/>
        <v>7602</v>
      </c>
      <c r="W1610" s="4">
        <f t="shared" si="155"/>
        <v>0.42</v>
      </c>
      <c r="X1610" s="1" t="s">
        <v>147</v>
      </c>
      <c r="Y1610" s="1" t="s">
        <v>72</v>
      </c>
      <c r="Z1610" s="1" t="s">
        <v>66</v>
      </c>
      <c r="AA1610" s="1"/>
      <c r="AB1610" s="1"/>
      <c r="AC1610" s="1" t="s">
        <v>42</v>
      </c>
    </row>
    <row r="1611" spans="1:29">
      <c r="A1611" s="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c r="P1611" s="1">
        <f t="shared" si="150"/>
        <v>9450</v>
      </c>
      <c r="Q1611" s="1">
        <v>0</v>
      </c>
      <c r="R1611" s="1">
        <f t="shared" si="151"/>
        <v>0</v>
      </c>
      <c r="S1611" s="1">
        <f t="shared" si="152"/>
        <v>9450</v>
      </c>
      <c r="T1611" s="1">
        <v>0.5</v>
      </c>
      <c r="U1611" s="1">
        <f t="shared" si="153"/>
        <v>4725</v>
      </c>
      <c r="V1611" s="1">
        <f t="shared" si="154"/>
        <v>4725</v>
      </c>
      <c r="W1611" s="4">
        <f t="shared" si="155"/>
        <v>0.5</v>
      </c>
      <c r="X1611" s="1" t="s">
        <v>92</v>
      </c>
      <c r="Y1611" s="1" t="s">
        <v>57</v>
      </c>
      <c r="Z1611" s="1" t="s">
        <v>66</v>
      </c>
      <c r="AA1611" s="1"/>
      <c r="AB1611" s="1"/>
      <c r="AC1611" s="1" t="s">
        <v>42</v>
      </c>
    </row>
    <row r="1612" spans="1:29">
      <c r="A1612" s="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c r="P1612" s="1">
        <f t="shared" si="150"/>
        <v>8160</v>
      </c>
      <c r="Q1612" s="1">
        <v>25</v>
      </c>
      <c r="R1612" s="1">
        <f t="shared" si="151"/>
        <v>2040</v>
      </c>
      <c r="S1612" s="1">
        <f t="shared" si="152"/>
        <v>6120</v>
      </c>
      <c r="T1612" s="1">
        <v>0.45</v>
      </c>
      <c r="U1612" s="1">
        <f t="shared" si="153"/>
        <v>2754</v>
      </c>
      <c r="V1612" s="1">
        <f t="shared" si="154"/>
        <v>3366</v>
      </c>
      <c r="W1612" s="4">
        <f t="shared" si="155"/>
        <v>0.55000000000000004</v>
      </c>
      <c r="X1612" s="1" t="s">
        <v>56</v>
      </c>
      <c r="Y1612" s="1" t="s">
        <v>72</v>
      </c>
      <c r="Z1612" s="1" t="s">
        <v>41</v>
      </c>
      <c r="AA1612" s="2">
        <v>46141</v>
      </c>
      <c r="AB1612" s="1">
        <v>4</v>
      </c>
      <c r="AC1612" s="1" t="s">
        <v>42</v>
      </c>
    </row>
    <row r="1613" spans="1:29">
      <c r="A1613" s="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c r="P1613" s="1">
        <f t="shared" si="150"/>
        <v>43600</v>
      </c>
      <c r="Q1613" s="1">
        <v>30</v>
      </c>
      <c r="R1613" s="1">
        <f t="shared" si="151"/>
        <v>13080</v>
      </c>
      <c r="S1613" s="1">
        <f t="shared" si="152"/>
        <v>30520</v>
      </c>
      <c r="T1613" s="1">
        <v>0.48</v>
      </c>
      <c r="U1613" s="1">
        <f t="shared" si="153"/>
        <v>14649.6</v>
      </c>
      <c r="V1613" s="1">
        <f t="shared" si="154"/>
        <v>15870.4</v>
      </c>
      <c r="W1613" s="4">
        <f t="shared" si="155"/>
        <v>0.52</v>
      </c>
      <c r="X1613" s="1" t="s">
        <v>56</v>
      </c>
      <c r="Y1613" s="1" t="s">
        <v>40</v>
      </c>
      <c r="Z1613" s="1" t="s">
        <v>41</v>
      </c>
      <c r="AA1613" s="2">
        <v>46145</v>
      </c>
      <c r="AB1613" s="1">
        <v>3</v>
      </c>
      <c r="AC1613" s="1" t="s">
        <v>42</v>
      </c>
    </row>
    <row r="1614" spans="1:29">
      <c r="A1614" s="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c r="P1614" s="1">
        <f t="shared" si="150"/>
        <v>1100</v>
      </c>
      <c r="Q1614" s="1">
        <v>20</v>
      </c>
      <c r="R1614" s="1">
        <f t="shared" si="151"/>
        <v>220</v>
      </c>
      <c r="S1614" s="1">
        <f t="shared" si="152"/>
        <v>880</v>
      </c>
      <c r="T1614" s="1">
        <v>0.35</v>
      </c>
      <c r="U1614" s="1">
        <f t="shared" si="153"/>
        <v>308</v>
      </c>
      <c r="V1614" s="1">
        <f t="shared" si="154"/>
        <v>572</v>
      </c>
      <c r="W1614" s="4">
        <f t="shared" si="155"/>
        <v>0.65</v>
      </c>
      <c r="X1614" s="1" t="s">
        <v>39</v>
      </c>
      <c r="Y1614" s="1" t="s">
        <v>72</v>
      </c>
      <c r="Z1614" s="1" t="s">
        <v>41</v>
      </c>
      <c r="AA1614" s="2">
        <v>46142</v>
      </c>
      <c r="AB1614" s="1">
        <v>3</v>
      </c>
      <c r="AC1614" s="1" t="s">
        <v>42</v>
      </c>
    </row>
    <row r="1615" spans="1:29">
      <c r="A1615" s="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c r="P1615" s="1">
        <f t="shared" si="150"/>
        <v>1860</v>
      </c>
      <c r="Q1615" s="1">
        <v>30</v>
      </c>
      <c r="R1615" s="1">
        <f t="shared" si="151"/>
        <v>558</v>
      </c>
      <c r="S1615" s="1">
        <f t="shared" si="152"/>
        <v>1302</v>
      </c>
      <c r="T1615" s="1">
        <v>0.5</v>
      </c>
      <c r="U1615" s="1">
        <f t="shared" si="153"/>
        <v>651</v>
      </c>
      <c r="V1615" s="1">
        <f t="shared" si="154"/>
        <v>651</v>
      </c>
      <c r="W1615" s="4">
        <f t="shared" si="155"/>
        <v>0.5</v>
      </c>
      <c r="X1615" s="1" t="s">
        <v>50</v>
      </c>
      <c r="Y1615" s="1" t="s">
        <v>40</v>
      </c>
      <c r="Z1615" s="1" t="s">
        <v>66</v>
      </c>
      <c r="AA1615" s="1"/>
      <c r="AB1615" s="1"/>
      <c r="AC1615" s="1" t="s">
        <v>42</v>
      </c>
    </row>
    <row r="1616" spans="1:29">
      <c r="A1616" s="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c r="P1616" s="1">
        <f t="shared" si="150"/>
        <v>23790</v>
      </c>
      <c r="Q1616" s="1">
        <v>25</v>
      </c>
      <c r="R1616" s="1">
        <f t="shared" si="151"/>
        <v>5947.5</v>
      </c>
      <c r="S1616" s="1">
        <f t="shared" si="152"/>
        <v>17842.5</v>
      </c>
      <c r="T1616" s="1">
        <v>0.48</v>
      </c>
      <c r="U1616" s="1">
        <f t="shared" si="153"/>
        <v>8564.4</v>
      </c>
      <c r="V1616" s="1">
        <f t="shared" si="154"/>
        <v>9278.1</v>
      </c>
      <c r="W1616" s="4">
        <f t="shared" si="155"/>
        <v>0.52</v>
      </c>
      <c r="X1616" s="1" t="s">
        <v>50</v>
      </c>
      <c r="Y1616" s="1" t="s">
        <v>81</v>
      </c>
      <c r="Z1616" s="1" t="s">
        <v>22</v>
      </c>
      <c r="AA1616" s="1"/>
      <c r="AB1616" s="1"/>
      <c r="AC1616" s="1" t="s">
        <v>93</v>
      </c>
    </row>
    <row r="1617" spans="1:29">
      <c r="A1617" s="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c r="P1617" s="1">
        <f t="shared" si="150"/>
        <v>13200</v>
      </c>
      <c r="Q1617" s="1">
        <v>0</v>
      </c>
      <c r="R1617" s="1">
        <f t="shared" si="151"/>
        <v>0</v>
      </c>
      <c r="S1617" s="1">
        <f t="shared" si="152"/>
        <v>13200</v>
      </c>
      <c r="T1617" s="1">
        <v>0.45</v>
      </c>
      <c r="U1617" s="1">
        <f t="shared" si="153"/>
        <v>5940</v>
      </c>
      <c r="V1617" s="1">
        <f t="shared" si="154"/>
        <v>7260</v>
      </c>
      <c r="W1617" s="4">
        <f t="shared" si="155"/>
        <v>0.55000000000000004</v>
      </c>
      <c r="X1617" s="1" t="s">
        <v>50</v>
      </c>
      <c r="Y1617" s="1" t="s">
        <v>81</v>
      </c>
      <c r="Z1617" s="1" t="s">
        <v>51</v>
      </c>
      <c r="AA1617" s="2">
        <v>46142</v>
      </c>
      <c r="AB1617" s="1"/>
      <c r="AC1617" s="1" t="s">
        <v>42</v>
      </c>
    </row>
    <row r="1618" spans="1:29">
      <c r="A1618" s="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c r="P1618" s="1">
        <f t="shared" si="150"/>
        <v>161860</v>
      </c>
      <c r="Q1618" s="1">
        <v>0</v>
      </c>
      <c r="R1618" s="1">
        <f t="shared" si="151"/>
        <v>0</v>
      </c>
      <c r="S1618" s="1">
        <f t="shared" si="152"/>
        <v>161860</v>
      </c>
      <c r="T1618" s="1">
        <v>0.57999999999999996</v>
      </c>
      <c r="U1618" s="1">
        <f t="shared" si="153"/>
        <v>93878.799999999988</v>
      </c>
      <c r="V1618" s="1">
        <f t="shared" si="154"/>
        <v>67981.200000000012</v>
      </c>
      <c r="W1618" s="4">
        <f t="shared" si="155"/>
        <v>0.4200000000000001</v>
      </c>
      <c r="X1618" s="1" t="s">
        <v>50</v>
      </c>
      <c r="Y1618" s="1" t="s">
        <v>81</v>
      </c>
      <c r="Z1618" s="1" t="s">
        <v>22</v>
      </c>
      <c r="AA1618" s="1"/>
      <c r="AB1618" s="1"/>
      <c r="AC1618" s="1" t="s">
        <v>93</v>
      </c>
    </row>
    <row r="1619" spans="1:29">
      <c r="A1619" s="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c r="P1619" s="1">
        <f t="shared" si="150"/>
        <v>1120</v>
      </c>
      <c r="Q1619" s="1">
        <v>30</v>
      </c>
      <c r="R1619" s="1">
        <f t="shared" si="151"/>
        <v>336</v>
      </c>
      <c r="S1619" s="1">
        <f t="shared" si="152"/>
        <v>784</v>
      </c>
      <c r="T1619" s="1">
        <v>0.47</v>
      </c>
      <c r="U1619" s="1">
        <f t="shared" si="153"/>
        <v>368.47999999999996</v>
      </c>
      <c r="V1619" s="1">
        <f t="shared" si="154"/>
        <v>415.52000000000004</v>
      </c>
      <c r="W1619" s="4">
        <f t="shared" si="155"/>
        <v>0.53</v>
      </c>
      <c r="X1619" s="1" t="s">
        <v>65</v>
      </c>
      <c r="Y1619" s="1" t="s">
        <v>57</v>
      </c>
      <c r="Z1619" s="1" t="s">
        <v>51</v>
      </c>
      <c r="AA1619" s="2">
        <v>46150</v>
      </c>
      <c r="AB1619" s="1"/>
      <c r="AC1619" s="1" t="s">
        <v>42</v>
      </c>
    </row>
    <row r="1620" spans="1:29">
      <c r="A1620" s="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c r="P1620" s="1">
        <f t="shared" si="150"/>
        <v>22800</v>
      </c>
      <c r="Q1620" s="1">
        <v>25</v>
      </c>
      <c r="R1620" s="1">
        <f t="shared" si="151"/>
        <v>5700</v>
      </c>
      <c r="S1620" s="1">
        <f t="shared" si="152"/>
        <v>17100</v>
      </c>
      <c r="T1620" s="1">
        <v>0.5</v>
      </c>
      <c r="U1620" s="1">
        <f t="shared" si="153"/>
        <v>8550</v>
      </c>
      <c r="V1620" s="1">
        <f t="shared" si="154"/>
        <v>8550</v>
      </c>
      <c r="W1620" s="4">
        <f t="shared" si="155"/>
        <v>0.5</v>
      </c>
      <c r="X1620" s="1" t="s">
        <v>50</v>
      </c>
      <c r="Y1620" s="1" t="s">
        <v>57</v>
      </c>
      <c r="Z1620" s="1" t="s">
        <v>51</v>
      </c>
      <c r="AA1620" s="2">
        <v>46147</v>
      </c>
      <c r="AB1620" s="1"/>
      <c r="AC1620" s="1" t="s">
        <v>42</v>
      </c>
    </row>
    <row r="1621" spans="1:29">
      <c r="A1621" s="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c r="P1621" s="1">
        <f t="shared" si="150"/>
        <v>260</v>
      </c>
      <c r="Q1621" s="1">
        <v>25</v>
      </c>
      <c r="R1621" s="1">
        <f t="shared" si="151"/>
        <v>65</v>
      </c>
      <c r="S1621" s="1">
        <f t="shared" si="152"/>
        <v>195</v>
      </c>
      <c r="T1621" s="1">
        <v>0.62</v>
      </c>
      <c r="U1621" s="1">
        <f t="shared" si="153"/>
        <v>120.9</v>
      </c>
      <c r="V1621" s="1">
        <f t="shared" si="154"/>
        <v>74.099999999999994</v>
      </c>
      <c r="W1621" s="4">
        <f t="shared" si="155"/>
        <v>0.37999999999999995</v>
      </c>
      <c r="X1621" s="1" t="s">
        <v>104</v>
      </c>
      <c r="Y1621" s="1" t="s">
        <v>40</v>
      </c>
      <c r="Z1621" s="1" t="s">
        <v>66</v>
      </c>
      <c r="AA1621" s="1"/>
      <c r="AB1621" s="1"/>
      <c r="AC1621" s="1" t="s">
        <v>42</v>
      </c>
    </row>
    <row r="1622" spans="1:29">
      <c r="A1622" s="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c r="P1622" s="1">
        <f t="shared" si="150"/>
        <v>1500</v>
      </c>
      <c r="Q1622" s="1">
        <v>10</v>
      </c>
      <c r="R1622" s="1">
        <f t="shared" si="151"/>
        <v>150</v>
      </c>
      <c r="S1622" s="1">
        <f t="shared" si="152"/>
        <v>1350</v>
      </c>
      <c r="T1622" s="1">
        <v>0.62</v>
      </c>
      <c r="U1622" s="1">
        <f t="shared" si="153"/>
        <v>837</v>
      </c>
      <c r="V1622" s="1">
        <f t="shared" si="154"/>
        <v>513</v>
      </c>
      <c r="W1622" s="4">
        <f t="shared" si="155"/>
        <v>0.38</v>
      </c>
      <c r="X1622" s="1" t="s">
        <v>39</v>
      </c>
      <c r="Y1622" s="1" t="s">
        <v>40</v>
      </c>
      <c r="Z1622" s="1" t="s">
        <v>41</v>
      </c>
      <c r="AA1622" s="2">
        <v>46148</v>
      </c>
      <c r="AB1622" s="1">
        <v>5</v>
      </c>
      <c r="AC1622" s="1" t="s">
        <v>42</v>
      </c>
    </row>
    <row r="1623" spans="1:29">
      <c r="A1623" s="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c r="P1623" s="1">
        <f t="shared" si="150"/>
        <v>94700</v>
      </c>
      <c r="Q1623" s="1">
        <v>15</v>
      </c>
      <c r="R1623" s="1">
        <f t="shared" si="151"/>
        <v>14205</v>
      </c>
      <c r="S1623" s="1">
        <f t="shared" si="152"/>
        <v>80495</v>
      </c>
      <c r="T1623" s="1">
        <v>0.57999999999999996</v>
      </c>
      <c r="U1623" s="1">
        <f t="shared" si="153"/>
        <v>46687.1</v>
      </c>
      <c r="V1623" s="1">
        <f t="shared" si="154"/>
        <v>33807.9</v>
      </c>
      <c r="W1623" s="4">
        <f t="shared" si="155"/>
        <v>0.42000000000000004</v>
      </c>
      <c r="X1623" s="1" t="s">
        <v>104</v>
      </c>
      <c r="Y1623" s="1" t="s">
        <v>72</v>
      </c>
      <c r="Z1623" s="1" t="s">
        <v>41</v>
      </c>
      <c r="AA1623" s="2">
        <v>46149</v>
      </c>
      <c r="AB1623" s="1">
        <v>4</v>
      </c>
      <c r="AC1623" s="1" t="s">
        <v>42</v>
      </c>
    </row>
    <row r="1624" spans="1:29">
      <c r="A1624" s="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c r="P1624" s="1">
        <f t="shared" si="150"/>
        <v>9220</v>
      </c>
      <c r="Q1624" s="1">
        <v>10</v>
      </c>
      <c r="R1624" s="1">
        <f t="shared" si="151"/>
        <v>922</v>
      </c>
      <c r="S1624" s="1">
        <f t="shared" si="152"/>
        <v>8298</v>
      </c>
      <c r="T1624" s="1">
        <v>0.52</v>
      </c>
      <c r="U1624" s="1">
        <f t="shared" si="153"/>
        <v>4314.96</v>
      </c>
      <c r="V1624" s="1">
        <f t="shared" si="154"/>
        <v>3983.04</v>
      </c>
      <c r="W1624" s="4">
        <f t="shared" si="155"/>
        <v>0.48</v>
      </c>
      <c r="X1624" s="1" t="s">
        <v>56</v>
      </c>
      <c r="Y1624" s="1" t="s">
        <v>81</v>
      </c>
      <c r="Z1624" s="1" t="s">
        <v>22</v>
      </c>
      <c r="AA1624" s="1"/>
      <c r="AB1624" s="1"/>
      <c r="AC1624" s="1" t="s">
        <v>93</v>
      </c>
    </row>
    <row r="1625" spans="1:29">
      <c r="A1625" s="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c r="P1625" s="1">
        <f t="shared" si="150"/>
        <v>38490</v>
      </c>
      <c r="Q1625" s="1">
        <v>10</v>
      </c>
      <c r="R1625" s="1">
        <f t="shared" si="151"/>
        <v>3849</v>
      </c>
      <c r="S1625" s="1">
        <f t="shared" si="152"/>
        <v>34641</v>
      </c>
      <c r="T1625" s="1">
        <v>0.57999999999999996</v>
      </c>
      <c r="U1625" s="1">
        <f t="shared" si="153"/>
        <v>20091.78</v>
      </c>
      <c r="V1625" s="1">
        <f t="shared" si="154"/>
        <v>14549.220000000001</v>
      </c>
      <c r="W1625" s="4">
        <f t="shared" si="155"/>
        <v>0.42000000000000004</v>
      </c>
      <c r="X1625" s="1" t="s">
        <v>39</v>
      </c>
      <c r="Y1625" s="1" t="s">
        <v>81</v>
      </c>
      <c r="Z1625" s="1" t="s">
        <v>66</v>
      </c>
      <c r="AA1625" s="1"/>
      <c r="AB1625" s="1"/>
      <c r="AC1625" s="1" t="s">
        <v>42</v>
      </c>
    </row>
    <row r="1626" spans="1:29">
      <c r="A1626" s="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c r="P1626" s="1">
        <f t="shared" si="150"/>
        <v>34480</v>
      </c>
      <c r="Q1626" s="1">
        <v>20</v>
      </c>
      <c r="R1626" s="1">
        <f t="shared" si="151"/>
        <v>6896</v>
      </c>
      <c r="S1626" s="1">
        <f t="shared" si="152"/>
        <v>27584</v>
      </c>
      <c r="T1626" s="1">
        <v>0.57999999999999996</v>
      </c>
      <c r="U1626" s="1">
        <f t="shared" si="153"/>
        <v>15998.72</v>
      </c>
      <c r="V1626" s="1">
        <f t="shared" si="154"/>
        <v>11585.28</v>
      </c>
      <c r="W1626" s="4">
        <f t="shared" si="155"/>
        <v>0.42000000000000004</v>
      </c>
      <c r="X1626" s="1" t="s">
        <v>65</v>
      </c>
      <c r="Y1626" s="1" t="s">
        <v>57</v>
      </c>
      <c r="Z1626" s="1" t="s">
        <v>120</v>
      </c>
      <c r="AA1626" s="1"/>
      <c r="AB1626" s="1"/>
      <c r="AC1626" s="1" t="s">
        <v>42</v>
      </c>
    </row>
    <row r="1627" spans="1:29">
      <c r="A1627" s="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c r="P1627" s="1">
        <f t="shared" si="150"/>
        <v>11280</v>
      </c>
      <c r="Q1627" s="1">
        <v>10</v>
      </c>
      <c r="R1627" s="1">
        <f t="shared" si="151"/>
        <v>1128</v>
      </c>
      <c r="S1627" s="1">
        <f t="shared" si="152"/>
        <v>10152</v>
      </c>
      <c r="T1627" s="1">
        <v>0.45</v>
      </c>
      <c r="U1627" s="1">
        <f t="shared" si="153"/>
        <v>4568.4000000000005</v>
      </c>
      <c r="V1627" s="1">
        <f t="shared" si="154"/>
        <v>5583.5999999999995</v>
      </c>
      <c r="W1627" s="4">
        <f t="shared" si="155"/>
        <v>0.54999999999999993</v>
      </c>
      <c r="X1627" s="1" t="s">
        <v>56</v>
      </c>
      <c r="Y1627" s="1" t="s">
        <v>40</v>
      </c>
      <c r="Z1627" s="1" t="s">
        <v>41</v>
      </c>
      <c r="AA1627" s="2">
        <v>46146</v>
      </c>
      <c r="AB1627" s="1">
        <v>3</v>
      </c>
      <c r="AC1627" s="1" t="s">
        <v>42</v>
      </c>
    </row>
    <row r="1628" spans="1:29">
      <c r="A1628" s="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c r="P1628" s="1">
        <f t="shared" si="150"/>
        <v>32570</v>
      </c>
      <c r="Q1628" s="1">
        <v>0</v>
      </c>
      <c r="R1628" s="1">
        <f t="shared" si="151"/>
        <v>0</v>
      </c>
      <c r="S1628" s="1">
        <f t="shared" si="152"/>
        <v>32570</v>
      </c>
      <c r="T1628" s="1">
        <v>0.57999999999999996</v>
      </c>
      <c r="U1628" s="1">
        <f t="shared" si="153"/>
        <v>18890.599999999999</v>
      </c>
      <c r="V1628" s="1">
        <f t="shared" si="154"/>
        <v>13679.400000000001</v>
      </c>
      <c r="W1628" s="4">
        <f t="shared" si="155"/>
        <v>0.42000000000000004</v>
      </c>
      <c r="X1628" s="1" t="s">
        <v>50</v>
      </c>
      <c r="Y1628" s="1" t="s">
        <v>72</v>
      </c>
      <c r="Z1628" s="1" t="s">
        <v>51</v>
      </c>
      <c r="AA1628" s="2">
        <v>46151</v>
      </c>
      <c r="AB1628" s="1"/>
      <c r="AC1628" s="1" t="s">
        <v>42</v>
      </c>
    </row>
    <row r="1629" spans="1:29">
      <c r="A1629" s="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c r="P1629" s="1">
        <f t="shared" si="150"/>
        <v>10710</v>
      </c>
      <c r="Q1629" s="1">
        <v>0</v>
      </c>
      <c r="R1629" s="1">
        <f t="shared" si="151"/>
        <v>0</v>
      </c>
      <c r="S1629" s="1">
        <f t="shared" si="152"/>
        <v>10710</v>
      </c>
      <c r="T1629" s="1">
        <v>0.47</v>
      </c>
      <c r="U1629" s="1">
        <f t="shared" si="153"/>
        <v>5033.7</v>
      </c>
      <c r="V1629" s="1">
        <f t="shared" si="154"/>
        <v>5676.3</v>
      </c>
      <c r="W1629" s="4">
        <f t="shared" si="155"/>
        <v>0.53</v>
      </c>
      <c r="X1629" s="1" t="s">
        <v>39</v>
      </c>
      <c r="Y1629" s="1" t="s">
        <v>81</v>
      </c>
      <c r="Z1629" s="1" t="s">
        <v>41</v>
      </c>
      <c r="AA1629" s="2">
        <v>46152</v>
      </c>
      <c r="AB1629" s="1">
        <v>5</v>
      </c>
      <c r="AC1629" s="1" t="s">
        <v>42</v>
      </c>
    </row>
    <row r="1630" spans="1:29">
      <c r="A1630" s="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c r="P1630" s="1">
        <f t="shared" si="150"/>
        <v>2800</v>
      </c>
      <c r="Q1630" s="1">
        <v>10</v>
      </c>
      <c r="R1630" s="1">
        <f t="shared" si="151"/>
        <v>280</v>
      </c>
      <c r="S1630" s="1">
        <f t="shared" si="152"/>
        <v>2520</v>
      </c>
      <c r="T1630" s="1">
        <v>0.35</v>
      </c>
      <c r="U1630" s="1">
        <f t="shared" si="153"/>
        <v>882</v>
      </c>
      <c r="V1630" s="1">
        <f t="shared" si="154"/>
        <v>1638</v>
      </c>
      <c r="W1630" s="4">
        <f t="shared" si="155"/>
        <v>0.65</v>
      </c>
      <c r="X1630" s="1" t="s">
        <v>39</v>
      </c>
      <c r="Y1630" s="1" t="s">
        <v>40</v>
      </c>
      <c r="Z1630" s="1" t="s">
        <v>22</v>
      </c>
      <c r="AA1630" s="1"/>
      <c r="AB1630" s="1"/>
      <c r="AC1630" s="1" t="s">
        <v>93</v>
      </c>
    </row>
    <row r="1631" spans="1:29">
      <c r="A1631" s="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c r="P1631" s="1">
        <f t="shared" si="150"/>
        <v>263800</v>
      </c>
      <c r="Q1631" s="1">
        <v>0</v>
      </c>
      <c r="R1631" s="1">
        <f t="shared" si="151"/>
        <v>0</v>
      </c>
      <c r="S1631" s="1">
        <f t="shared" si="152"/>
        <v>263800</v>
      </c>
      <c r="T1631" s="1">
        <v>0.57999999999999996</v>
      </c>
      <c r="U1631" s="1">
        <f t="shared" si="153"/>
        <v>153004</v>
      </c>
      <c r="V1631" s="1">
        <f t="shared" si="154"/>
        <v>110796</v>
      </c>
      <c r="W1631" s="4">
        <f t="shared" si="155"/>
        <v>0.42</v>
      </c>
      <c r="X1631" s="1" t="s">
        <v>104</v>
      </c>
      <c r="Y1631" s="1" t="s">
        <v>57</v>
      </c>
      <c r="Z1631" s="1" t="s">
        <v>51</v>
      </c>
      <c r="AA1631" s="2">
        <v>46146</v>
      </c>
      <c r="AB1631" s="1"/>
      <c r="AC1631" s="1" t="s">
        <v>42</v>
      </c>
    </row>
    <row r="1632" spans="1:29">
      <c r="A1632" s="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c r="P1632" s="1">
        <f t="shared" si="150"/>
        <v>5820</v>
      </c>
      <c r="Q1632" s="1">
        <v>25</v>
      </c>
      <c r="R1632" s="1">
        <f t="shared" si="151"/>
        <v>1455</v>
      </c>
      <c r="S1632" s="1">
        <f t="shared" si="152"/>
        <v>4365</v>
      </c>
      <c r="T1632" s="1">
        <v>0.48</v>
      </c>
      <c r="U1632" s="1">
        <f t="shared" si="153"/>
        <v>2095.1999999999998</v>
      </c>
      <c r="V1632" s="1">
        <f t="shared" si="154"/>
        <v>2269.8000000000002</v>
      </c>
      <c r="W1632" s="4">
        <f t="shared" si="155"/>
        <v>0.52</v>
      </c>
      <c r="X1632" s="1" t="s">
        <v>50</v>
      </c>
      <c r="Y1632" s="1" t="s">
        <v>40</v>
      </c>
      <c r="Z1632" s="1" t="s">
        <v>66</v>
      </c>
      <c r="AA1632" s="1"/>
      <c r="AB1632" s="1"/>
      <c r="AC1632" s="1" t="s">
        <v>42</v>
      </c>
    </row>
    <row r="1633" spans="1:29">
      <c r="A1633" s="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c r="P1633" s="1">
        <f t="shared" si="150"/>
        <v>1140</v>
      </c>
      <c r="Q1633" s="1">
        <v>0</v>
      </c>
      <c r="R1633" s="1">
        <f t="shared" si="151"/>
        <v>0</v>
      </c>
      <c r="S1633" s="1">
        <f t="shared" si="152"/>
        <v>1140</v>
      </c>
      <c r="T1633" s="1">
        <v>0.35</v>
      </c>
      <c r="U1633" s="1">
        <f t="shared" si="153"/>
        <v>399</v>
      </c>
      <c r="V1633" s="1">
        <f t="shared" si="154"/>
        <v>741</v>
      </c>
      <c r="W1633" s="4">
        <f t="shared" si="155"/>
        <v>0.65</v>
      </c>
      <c r="X1633" s="1" t="s">
        <v>56</v>
      </c>
      <c r="Y1633" s="1" t="s">
        <v>40</v>
      </c>
      <c r="Z1633" s="1" t="s">
        <v>41</v>
      </c>
      <c r="AA1633" s="2">
        <v>46146</v>
      </c>
      <c r="AB1633" s="1">
        <v>5</v>
      </c>
      <c r="AC1633" s="1" t="s">
        <v>42</v>
      </c>
    </row>
    <row r="1634" spans="1:29">
      <c r="A1634" s="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c r="P1634" s="1">
        <f t="shared" si="150"/>
        <v>1290</v>
      </c>
      <c r="Q1634" s="1">
        <v>25</v>
      </c>
      <c r="R1634" s="1">
        <f t="shared" si="151"/>
        <v>322.5</v>
      </c>
      <c r="S1634" s="1">
        <f t="shared" si="152"/>
        <v>967.5</v>
      </c>
      <c r="T1634" s="1">
        <v>0.5</v>
      </c>
      <c r="U1634" s="1">
        <f t="shared" si="153"/>
        <v>483.75</v>
      </c>
      <c r="V1634" s="1">
        <f t="shared" si="154"/>
        <v>483.75</v>
      </c>
      <c r="W1634" s="4">
        <f t="shared" si="155"/>
        <v>0.5</v>
      </c>
      <c r="X1634" s="1" t="s">
        <v>104</v>
      </c>
      <c r="Y1634" s="1" t="s">
        <v>81</v>
      </c>
      <c r="Z1634" s="1" t="s">
        <v>41</v>
      </c>
      <c r="AA1634" s="2">
        <v>46150</v>
      </c>
      <c r="AB1634" s="1">
        <v>4</v>
      </c>
      <c r="AC1634" s="1" t="s">
        <v>42</v>
      </c>
    </row>
    <row r="1635" spans="1:29">
      <c r="A1635" s="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c r="P1635" s="1">
        <f t="shared" si="150"/>
        <v>16950</v>
      </c>
      <c r="Q1635" s="1">
        <v>25</v>
      </c>
      <c r="R1635" s="1">
        <f t="shared" si="151"/>
        <v>4237.5</v>
      </c>
      <c r="S1635" s="1">
        <f t="shared" si="152"/>
        <v>12712.5</v>
      </c>
      <c r="T1635" s="1">
        <v>0.45</v>
      </c>
      <c r="U1635" s="1">
        <f t="shared" si="153"/>
        <v>5720.625</v>
      </c>
      <c r="V1635" s="1">
        <f t="shared" si="154"/>
        <v>6991.875</v>
      </c>
      <c r="W1635" s="4">
        <f t="shared" si="155"/>
        <v>0.55000000000000004</v>
      </c>
      <c r="X1635" s="1" t="s">
        <v>147</v>
      </c>
      <c r="Y1635" s="1" t="s">
        <v>40</v>
      </c>
      <c r="Z1635" s="1" t="s">
        <v>41</v>
      </c>
      <c r="AA1635" s="2">
        <v>46152</v>
      </c>
      <c r="AB1635" s="1">
        <v>4</v>
      </c>
      <c r="AC1635" s="1" t="s">
        <v>42</v>
      </c>
    </row>
    <row r="1636" spans="1:29">
      <c r="A1636" s="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c r="P1636" s="1">
        <f t="shared" si="150"/>
        <v>208480</v>
      </c>
      <c r="Q1636" s="1">
        <v>5</v>
      </c>
      <c r="R1636" s="1">
        <f t="shared" si="151"/>
        <v>10424</v>
      </c>
      <c r="S1636" s="1">
        <f t="shared" si="152"/>
        <v>198056</v>
      </c>
      <c r="T1636" s="1">
        <v>0.57999999999999996</v>
      </c>
      <c r="U1636" s="1">
        <f t="shared" si="153"/>
        <v>114872.48</v>
      </c>
      <c r="V1636" s="1">
        <f t="shared" si="154"/>
        <v>83183.520000000004</v>
      </c>
      <c r="W1636" s="4">
        <f t="shared" si="155"/>
        <v>0.42000000000000004</v>
      </c>
      <c r="X1636" s="1" t="s">
        <v>39</v>
      </c>
      <c r="Y1636" s="1" t="s">
        <v>81</v>
      </c>
      <c r="Z1636" s="1" t="s">
        <v>41</v>
      </c>
      <c r="AA1636" s="2">
        <v>46150</v>
      </c>
      <c r="AB1636" s="1">
        <v>5</v>
      </c>
      <c r="AC1636" s="1" t="s">
        <v>42</v>
      </c>
    </row>
    <row r="1637" spans="1:29">
      <c r="A1637" s="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c r="P1637" s="1">
        <f t="shared" si="150"/>
        <v>13980</v>
      </c>
      <c r="Q1637" s="1">
        <v>10</v>
      </c>
      <c r="R1637" s="1">
        <f t="shared" si="151"/>
        <v>1398</v>
      </c>
      <c r="S1637" s="1">
        <f t="shared" si="152"/>
        <v>12582</v>
      </c>
      <c r="T1637" s="1">
        <v>0.52</v>
      </c>
      <c r="U1637" s="1">
        <f t="shared" si="153"/>
        <v>6542.64</v>
      </c>
      <c r="V1637" s="1">
        <f t="shared" si="154"/>
        <v>6039.36</v>
      </c>
      <c r="W1637" s="4">
        <f t="shared" si="155"/>
        <v>0.48</v>
      </c>
      <c r="X1637" s="1" t="s">
        <v>65</v>
      </c>
      <c r="Y1637" s="1" t="s">
        <v>57</v>
      </c>
      <c r="Z1637" s="1" t="s">
        <v>41</v>
      </c>
      <c r="AA1637" s="2">
        <v>46152</v>
      </c>
      <c r="AB1637" s="1">
        <v>5</v>
      </c>
      <c r="AC1637" s="1" t="s">
        <v>42</v>
      </c>
    </row>
    <row r="1638" spans="1:29">
      <c r="A1638" s="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c r="P1638" s="1">
        <f t="shared" si="150"/>
        <v>38500</v>
      </c>
      <c r="Q1638" s="1">
        <v>10</v>
      </c>
      <c r="R1638" s="1">
        <f t="shared" si="151"/>
        <v>3850</v>
      </c>
      <c r="S1638" s="1">
        <f t="shared" si="152"/>
        <v>34650</v>
      </c>
      <c r="T1638" s="1">
        <v>0.48</v>
      </c>
      <c r="U1638" s="1">
        <f t="shared" si="153"/>
        <v>16632</v>
      </c>
      <c r="V1638" s="1">
        <f t="shared" si="154"/>
        <v>18018</v>
      </c>
      <c r="W1638" s="4">
        <f t="shared" si="155"/>
        <v>0.52</v>
      </c>
      <c r="X1638" s="1" t="s">
        <v>104</v>
      </c>
      <c r="Y1638" s="1" t="s">
        <v>57</v>
      </c>
      <c r="Z1638" s="1" t="s">
        <v>66</v>
      </c>
      <c r="AA1638" s="1"/>
      <c r="AB1638" s="1"/>
      <c r="AC1638" s="1" t="s">
        <v>42</v>
      </c>
    </row>
    <row r="1639" spans="1:29">
      <c r="A1639" s="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c r="P1639" s="1">
        <f t="shared" si="150"/>
        <v>6870</v>
      </c>
      <c r="Q1639" s="1">
        <v>0</v>
      </c>
      <c r="R1639" s="1">
        <f t="shared" si="151"/>
        <v>0</v>
      </c>
      <c r="S1639" s="1">
        <f t="shared" si="152"/>
        <v>6870</v>
      </c>
      <c r="T1639" s="1">
        <v>0.52</v>
      </c>
      <c r="U1639" s="1">
        <f t="shared" si="153"/>
        <v>3572.4</v>
      </c>
      <c r="V1639" s="1">
        <f t="shared" si="154"/>
        <v>3297.6</v>
      </c>
      <c r="W1639" s="4">
        <f t="shared" si="155"/>
        <v>0.48</v>
      </c>
      <c r="X1639" s="1" t="s">
        <v>56</v>
      </c>
      <c r="Y1639" s="1" t="s">
        <v>72</v>
      </c>
      <c r="Z1639" s="1" t="s">
        <v>41</v>
      </c>
      <c r="AA1639" s="2">
        <v>46152</v>
      </c>
      <c r="AB1639" s="1">
        <v>5</v>
      </c>
      <c r="AC1639" s="1" t="s">
        <v>42</v>
      </c>
    </row>
    <row r="1640" spans="1:29">
      <c r="A1640" s="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c r="P1640" s="1">
        <f t="shared" si="150"/>
        <v>12330</v>
      </c>
      <c r="Q1640" s="1">
        <v>10</v>
      </c>
      <c r="R1640" s="1">
        <f t="shared" si="151"/>
        <v>1233</v>
      </c>
      <c r="S1640" s="1">
        <f t="shared" si="152"/>
        <v>11097</v>
      </c>
      <c r="T1640" s="1">
        <v>0.47</v>
      </c>
      <c r="U1640" s="1">
        <f t="shared" si="153"/>
        <v>5215.59</v>
      </c>
      <c r="V1640" s="1">
        <f t="shared" si="154"/>
        <v>5881.41</v>
      </c>
      <c r="W1640" s="4">
        <f t="shared" si="155"/>
        <v>0.53</v>
      </c>
      <c r="X1640" s="1" t="s">
        <v>65</v>
      </c>
      <c r="Y1640" s="1" t="s">
        <v>72</v>
      </c>
      <c r="Z1640" s="1" t="s">
        <v>51</v>
      </c>
      <c r="AA1640" s="2">
        <v>46147</v>
      </c>
      <c r="AB1640" s="1"/>
      <c r="AC1640" s="1" t="s">
        <v>42</v>
      </c>
    </row>
    <row r="1641" spans="1:29">
      <c r="A1641" s="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c r="P1641" s="1">
        <f t="shared" si="150"/>
        <v>17190</v>
      </c>
      <c r="Q1641" s="1">
        <v>15</v>
      </c>
      <c r="R1641" s="1">
        <f t="shared" si="151"/>
        <v>2578.5</v>
      </c>
      <c r="S1641" s="1">
        <f t="shared" si="152"/>
        <v>14611.5</v>
      </c>
      <c r="T1641" s="1">
        <v>0.52</v>
      </c>
      <c r="U1641" s="1">
        <f t="shared" si="153"/>
        <v>7597.9800000000005</v>
      </c>
      <c r="V1641" s="1">
        <f t="shared" si="154"/>
        <v>7013.5199999999995</v>
      </c>
      <c r="W1641" s="4">
        <f t="shared" si="155"/>
        <v>0.48</v>
      </c>
      <c r="X1641" s="1" t="s">
        <v>39</v>
      </c>
      <c r="Y1641" s="1" t="s">
        <v>40</v>
      </c>
      <c r="Z1641" s="1" t="s">
        <v>120</v>
      </c>
      <c r="AA1641" s="1"/>
      <c r="AB1641" s="1"/>
      <c r="AC1641" s="1" t="s">
        <v>42</v>
      </c>
    </row>
    <row r="1642" spans="1:29">
      <c r="A1642" s="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c r="P1642" s="1">
        <f t="shared" si="150"/>
        <v>49300</v>
      </c>
      <c r="Q1642" s="1">
        <v>10</v>
      </c>
      <c r="R1642" s="1">
        <f t="shared" si="151"/>
        <v>4930</v>
      </c>
      <c r="S1642" s="1">
        <f t="shared" si="152"/>
        <v>44370</v>
      </c>
      <c r="T1642" s="1">
        <v>0.52</v>
      </c>
      <c r="U1642" s="1">
        <f t="shared" si="153"/>
        <v>23072.400000000001</v>
      </c>
      <c r="V1642" s="1">
        <f t="shared" si="154"/>
        <v>21297.599999999999</v>
      </c>
      <c r="W1642" s="4">
        <f t="shared" si="155"/>
        <v>0.48</v>
      </c>
      <c r="X1642" s="1" t="s">
        <v>39</v>
      </c>
      <c r="Y1642" s="1" t="s">
        <v>81</v>
      </c>
      <c r="Z1642" s="1" t="s">
        <v>22</v>
      </c>
      <c r="AA1642" s="1"/>
      <c r="AB1642" s="1"/>
      <c r="AC1642" s="1" t="s">
        <v>93</v>
      </c>
    </row>
    <row r="1643" spans="1:29">
      <c r="A1643" s="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c r="P1643" s="1">
        <f t="shared" si="150"/>
        <v>25900</v>
      </c>
      <c r="Q1643" s="1">
        <v>20</v>
      </c>
      <c r="R1643" s="1">
        <f t="shared" si="151"/>
        <v>5180</v>
      </c>
      <c r="S1643" s="1">
        <f t="shared" si="152"/>
        <v>20720</v>
      </c>
      <c r="T1643" s="1">
        <v>0.57999999999999996</v>
      </c>
      <c r="U1643" s="1">
        <f t="shared" si="153"/>
        <v>12017.599999999999</v>
      </c>
      <c r="V1643" s="1">
        <f t="shared" si="154"/>
        <v>8702.4000000000015</v>
      </c>
      <c r="W1643" s="4">
        <f t="shared" si="155"/>
        <v>0.4200000000000001</v>
      </c>
      <c r="X1643" s="1" t="s">
        <v>147</v>
      </c>
      <c r="Y1643" s="1" t="s">
        <v>57</v>
      </c>
      <c r="Z1643" s="1" t="s">
        <v>41</v>
      </c>
      <c r="AA1643" s="2">
        <v>46153</v>
      </c>
      <c r="AB1643" s="1">
        <v>4</v>
      </c>
      <c r="AC1643" s="1" t="s">
        <v>42</v>
      </c>
    </row>
    <row r="1644" spans="1:29">
      <c r="A1644" s="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c r="P1644" s="1">
        <f t="shared" si="150"/>
        <v>10100</v>
      </c>
      <c r="Q1644" s="1">
        <v>15</v>
      </c>
      <c r="R1644" s="1">
        <f t="shared" si="151"/>
        <v>1515</v>
      </c>
      <c r="S1644" s="1">
        <f t="shared" si="152"/>
        <v>8585</v>
      </c>
      <c r="T1644" s="1">
        <v>0.52</v>
      </c>
      <c r="U1644" s="1">
        <f t="shared" si="153"/>
        <v>4464.2</v>
      </c>
      <c r="V1644" s="1">
        <f t="shared" si="154"/>
        <v>4120.8</v>
      </c>
      <c r="W1644" s="4">
        <f t="shared" si="155"/>
        <v>0.48000000000000004</v>
      </c>
      <c r="X1644" s="1" t="s">
        <v>147</v>
      </c>
      <c r="Y1644" s="1" t="s">
        <v>72</v>
      </c>
      <c r="Z1644" s="1" t="s">
        <v>66</v>
      </c>
      <c r="AA1644" s="1"/>
      <c r="AB1644" s="1"/>
      <c r="AC1644" s="1" t="s">
        <v>42</v>
      </c>
    </row>
    <row r="1645" spans="1:29">
      <c r="A1645" s="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c r="P1645" s="1">
        <f t="shared" si="150"/>
        <v>9210</v>
      </c>
      <c r="Q1645" s="1">
        <v>30</v>
      </c>
      <c r="R1645" s="1">
        <f t="shared" si="151"/>
        <v>2763</v>
      </c>
      <c r="S1645" s="1">
        <f t="shared" si="152"/>
        <v>6447</v>
      </c>
      <c r="T1645" s="1">
        <v>0.5</v>
      </c>
      <c r="U1645" s="1">
        <f t="shared" si="153"/>
        <v>3223.5</v>
      </c>
      <c r="V1645" s="1">
        <f t="shared" si="154"/>
        <v>3223.5</v>
      </c>
      <c r="W1645" s="4">
        <f t="shared" si="155"/>
        <v>0.5</v>
      </c>
      <c r="X1645" s="1" t="s">
        <v>65</v>
      </c>
      <c r="Y1645" s="1" t="s">
        <v>81</v>
      </c>
      <c r="Z1645" s="1" t="s">
        <v>120</v>
      </c>
      <c r="AA1645" s="1"/>
      <c r="AB1645" s="1"/>
      <c r="AC1645" s="1" t="s">
        <v>42</v>
      </c>
    </row>
    <row r="1646" spans="1:29">
      <c r="A1646" s="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c r="P1646" s="1">
        <f t="shared" si="150"/>
        <v>13850</v>
      </c>
      <c r="Q1646" s="1">
        <v>25</v>
      </c>
      <c r="R1646" s="1">
        <f t="shared" si="151"/>
        <v>3462.5</v>
      </c>
      <c r="S1646" s="1">
        <f t="shared" si="152"/>
        <v>10387.5</v>
      </c>
      <c r="T1646" s="1">
        <v>0.45</v>
      </c>
      <c r="U1646" s="1">
        <f t="shared" si="153"/>
        <v>4674.375</v>
      </c>
      <c r="V1646" s="1">
        <f t="shared" si="154"/>
        <v>5713.125</v>
      </c>
      <c r="W1646" s="4">
        <f t="shared" si="155"/>
        <v>0.55000000000000004</v>
      </c>
      <c r="X1646" s="1" t="s">
        <v>65</v>
      </c>
      <c r="Y1646" s="1" t="s">
        <v>81</v>
      </c>
      <c r="Z1646" s="1" t="s">
        <v>41</v>
      </c>
      <c r="AA1646" s="2">
        <v>46154</v>
      </c>
      <c r="AB1646" s="1">
        <v>4</v>
      </c>
      <c r="AC1646" s="1" t="s">
        <v>42</v>
      </c>
    </row>
    <row r="1647" spans="1:29">
      <c r="A1647" s="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c r="P1647" s="1">
        <f t="shared" si="150"/>
        <v>9360</v>
      </c>
      <c r="Q1647" s="1">
        <v>0</v>
      </c>
      <c r="R1647" s="1">
        <f t="shared" si="151"/>
        <v>0</v>
      </c>
      <c r="S1647" s="1">
        <f t="shared" si="152"/>
        <v>9360</v>
      </c>
      <c r="T1647" s="1">
        <v>0.45</v>
      </c>
      <c r="U1647" s="1">
        <f t="shared" si="153"/>
        <v>4212</v>
      </c>
      <c r="V1647" s="1">
        <f t="shared" si="154"/>
        <v>5148</v>
      </c>
      <c r="W1647" s="4">
        <f t="shared" si="155"/>
        <v>0.55000000000000004</v>
      </c>
      <c r="X1647" s="1" t="s">
        <v>56</v>
      </c>
      <c r="Y1647" s="1" t="s">
        <v>40</v>
      </c>
      <c r="Z1647" s="1" t="s">
        <v>66</v>
      </c>
      <c r="AA1647" s="1"/>
      <c r="AB1647" s="1"/>
      <c r="AC1647" s="1" t="s">
        <v>42</v>
      </c>
    </row>
    <row r="1648" spans="1:29">
      <c r="A1648" s="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c r="P1648" s="1">
        <f t="shared" si="150"/>
        <v>1020</v>
      </c>
      <c r="Q1648" s="1">
        <v>5</v>
      </c>
      <c r="R1648" s="1">
        <f t="shared" si="151"/>
        <v>51</v>
      </c>
      <c r="S1648" s="1">
        <f t="shared" si="152"/>
        <v>969</v>
      </c>
      <c r="T1648" s="1">
        <v>0.47</v>
      </c>
      <c r="U1648" s="1">
        <f t="shared" si="153"/>
        <v>455.42999999999995</v>
      </c>
      <c r="V1648" s="1">
        <f t="shared" si="154"/>
        <v>513.57000000000005</v>
      </c>
      <c r="W1648" s="4">
        <f t="shared" si="155"/>
        <v>0.53</v>
      </c>
      <c r="X1648" s="1" t="s">
        <v>104</v>
      </c>
      <c r="Y1648" s="1" t="s">
        <v>40</v>
      </c>
      <c r="Z1648" s="1" t="s">
        <v>41</v>
      </c>
      <c r="AA1648" s="2">
        <v>46154</v>
      </c>
      <c r="AB1648" s="1">
        <v>5</v>
      </c>
      <c r="AC1648" s="1" t="s">
        <v>42</v>
      </c>
    </row>
    <row r="1649" spans="1:29">
      <c r="A1649" s="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c r="P1649" s="1">
        <f t="shared" si="150"/>
        <v>8830</v>
      </c>
      <c r="Q1649" s="1">
        <v>0</v>
      </c>
      <c r="R1649" s="1">
        <f t="shared" si="151"/>
        <v>0</v>
      </c>
      <c r="S1649" s="1">
        <f t="shared" si="152"/>
        <v>8830</v>
      </c>
      <c r="T1649" s="1">
        <v>0.48</v>
      </c>
      <c r="U1649" s="1">
        <f t="shared" si="153"/>
        <v>4238.3999999999996</v>
      </c>
      <c r="V1649" s="1">
        <f t="shared" si="154"/>
        <v>4591.6000000000004</v>
      </c>
      <c r="W1649" s="4">
        <f t="shared" si="155"/>
        <v>0.52</v>
      </c>
      <c r="X1649" s="1" t="s">
        <v>56</v>
      </c>
      <c r="Y1649" s="1" t="s">
        <v>81</v>
      </c>
      <c r="Z1649" s="1" t="s">
        <v>66</v>
      </c>
      <c r="AA1649" s="1"/>
      <c r="AB1649" s="1"/>
      <c r="AC1649" s="1" t="s">
        <v>42</v>
      </c>
    </row>
    <row r="1650" spans="1:29">
      <c r="A1650" s="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c r="P1650" s="1">
        <f t="shared" si="150"/>
        <v>920</v>
      </c>
      <c r="Q1650" s="1">
        <v>10</v>
      </c>
      <c r="R1650" s="1">
        <f t="shared" si="151"/>
        <v>92</v>
      </c>
      <c r="S1650" s="1">
        <f t="shared" si="152"/>
        <v>828</v>
      </c>
      <c r="T1650" s="1">
        <v>0.35</v>
      </c>
      <c r="U1650" s="1">
        <f t="shared" si="153"/>
        <v>289.79999999999995</v>
      </c>
      <c r="V1650" s="1">
        <f t="shared" si="154"/>
        <v>538.20000000000005</v>
      </c>
      <c r="W1650" s="4">
        <f t="shared" si="155"/>
        <v>0.65</v>
      </c>
      <c r="X1650" s="1" t="s">
        <v>39</v>
      </c>
      <c r="Y1650" s="1" t="s">
        <v>57</v>
      </c>
      <c r="Z1650" s="1" t="s">
        <v>66</v>
      </c>
      <c r="AA1650" s="1"/>
      <c r="AB1650" s="1"/>
      <c r="AC1650" s="1" t="s">
        <v>42</v>
      </c>
    </row>
    <row r="1651" spans="1:29">
      <c r="A1651" s="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c r="P1651" s="1">
        <f t="shared" si="150"/>
        <v>12980</v>
      </c>
      <c r="Q1651" s="1">
        <v>30</v>
      </c>
      <c r="R1651" s="1">
        <f t="shared" si="151"/>
        <v>3894</v>
      </c>
      <c r="S1651" s="1">
        <f t="shared" si="152"/>
        <v>9086</v>
      </c>
      <c r="T1651" s="1">
        <v>0.47</v>
      </c>
      <c r="U1651" s="1">
        <f t="shared" si="153"/>
        <v>4270.42</v>
      </c>
      <c r="V1651" s="1">
        <f t="shared" si="154"/>
        <v>4815.58</v>
      </c>
      <c r="W1651" s="4">
        <f t="shared" si="155"/>
        <v>0.53</v>
      </c>
      <c r="X1651" s="1" t="s">
        <v>65</v>
      </c>
      <c r="Y1651" s="1" t="s">
        <v>40</v>
      </c>
      <c r="Z1651" s="1" t="s">
        <v>41</v>
      </c>
      <c r="AA1651" s="2">
        <v>46155</v>
      </c>
      <c r="AB1651" s="1">
        <v>4</v>
      </c>
      <c r="AC1651" s="1" t="s">
        <v>42</v>
      </c>
    </row>
    <row r="1652" spans="1:29">
      <c r="A1652" s="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c r="P1652" s="1">
        <f t="shared" si="150"/>
        <v>1290</v>
      </c>
      <c r="Q1652" s="1">
        <v>30</v>
      </c>
      <c r="R1652" s="1">
        <f t="shared" si="151"/>
        <v>387</v>
      </c>
      <c r="S1652" s="1">
        <f t="shared" si="152"/>
        <v>903</v>
      </c>
      <c r="T1652" s="1">
        <v>0.45</v>
      </c>
      <c r="U1652" s="1">
        <f t="shared" si="153"/>
        <v>406.35</v>
      </c>
      <c r="V1652" s="1">
        <f t="shared" si="154"/>
        <v>496.65</v>
      </c>
      <c r="W1652" s="4">
        <f t="shared" si="155"/>
        <v>0.54999999999999993</v>
      </c>
      <c r="X1652" s="1" t="s">
        <v>39</v>
      </c>
      <c r="Y1652" s="1" t="s">
        <v>81</v>
      </c>
      <c r="Z1652" s="1" t="s">
        <v>22</v>
      </c>
      <c r="AA1652" s="1"/>
      <c r="AB1652" s="1"/>
      <c r="AC1652" s="1" t="s">
        <v>93</v>
      </c>
    </row>
    <row r="1653" spans="1:29">
      <c r="A1653" s="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c r="P1653" s="1">
        <f t="shared" si="150"/>
        <v>9800</v>
      </c>
      <c r="Q1653" s="1">
        <v>0</v>
      </c>
      <c r="R1653" s="1">
        <f t="shared" si="151"/>
        <v>0</v>
      </c>
      <c r="S1653" s="1">
        <f t="shared" si="152"/>
        <v>9800</v>
      </c>
      <c r="T1653" s="1">
        <v>0.52</v>
      </c>
      <c r="U1653" s="1">
        <f t="shared" si="153"/>
        <v>5096</v>
      </c>
      <c r="V1653" s="1">
        <f t="shared" si="154"/>
        <v>4704</v>
      </c>
      <c r="W1653" s="4">
        <f t="shared" si="155"/>
        <v>0.48</v>
      </c>
      <c r="X1653" s="1" t="s">
        <v>104</v>
      </c>
      <c r="Y1653" s="1" t="s">
        <v>40</v>
      </c>
      <c r="Z1653" s="1" t="s">
        <v>120</v>
      </c>
      <c r="AA1653" s="1"/>
      <c r="AB1653" s="1"/>
      <c r="AC1653" s="1" t="s">
        <v>42</v>
      </c>
    </row>
    <row r="1654" spans="1:29">
      <c r="A1654" s="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c r="P1654" s="1">
        <f t="shared" si="150"/>
        <v>211920</v>
      </c>
      <c r="Q1654" s="1">
        <v>15</v>
      </c>
      <c r="R1654" s="1">
        <f t="shared" si="151"/>
        <v>31788</v>
      </c>
      <c r="S1654" s="1">
        <f t="shared" si="152"/>
        <v>180132</v>
      </c>
      <c r="T1654" s="1">
        <v>0.57999999999999996</v>
      </c>
      <c r="U1654" s="1">
        <f t="shared" si="153"/>
        <v>104476.56</v>
      </c>
      <c r="V1654" s="1">
        <f t="shared" si="154"/>
        <v>75655.44</v>
      </c>
      <c r="W1654" s="4">
        <f t="shared" si="155"/>
        <v>0.42000000000000004</v>
      </c>
      <c r="X1654" s="1" t="s">
        <v>104</v>
      </c>
      <c r="Y1654" s="1" t="s">
        <v>81</v>
      </c>
      <c r="Z1654" s="1" t="s">
        <v>41</v>
      </c>
      <c r="AA1654" s="2">
        <v>46153</v>
      </c>
      <c r="AB1654" s="1">
        <v>4</v>
      </c>
      <c r="AC1654" s="1" t="s">
        <v>42</v>
      </c>
    </row>
    <row r="1655" spans="1:29">
      <c r="A1655" s="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c r="P1655" s="1">
        <f t="shared" si="150"/>
        <v>3440</v>
      </c>
      <c r="Q1655" s="1">
        <v>30</v>
      </c>
      <c r="R1655" s="1">
        <f t="shared" si="151"/>
        <v>1032</v>
      </c>
      <c r="S1655" s="1">
        <f t="shared" si="152"/>
        <v>2408</v>
      </c>
      <c r="T1655" s="1">
        <v>0.35</v>
      </c>
      <c r="U1655" s="1">
        <f t="shared" si="153"/>
        <v>842.8</v>
      </c>
      <c r="V1655" s="1">
        <f t="shared" si="154"/>
        <v>1565.2</v>
      </c>
      <c r="W1655" s="4">
        <f t="shared" si="155"/>
        <v>0.65</v>
      </c>
      <c r="X1655" s="1" t="s">
        <v>65</v>
      </c>
      <c r="Y1655" s="1" t="s">
        <v>72</v>
      </c>
      <c r="Z1655" s="1" t="s">
        <v>41</v>
      </c>
      <c r="AA1655" s="2">
        <v>46152</v>
      </c>
      <c r="AB1655" s="1">
        <v>4</v>
      </c>
      <c r="AC1655" s="1" t="s">
        <v>42</v>
      </c>
    </row>
    <row r="1656" spans="1:29">
      <c r="A1656" s="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c r="P1656" s="1">
        <f t="shared" si="150"/>
        <v>347320</v>
      </c>
      <c r="Q1656" s="1">
        <v>0</v>
      </c>
      <c r="R1656" s="1">
        <f t="shared" si="151"/>
        <v>0</v>
      </c>
      <c r="S1656" s="1">
        <f t="shared" si="152"/>
        <v>347320</v>
      </c>
      <c r="T1656" s="1">
        <v>0.57999999999999996</v>
      </c>
      <c r="U1656" s="1">
        <f t="shared" si="153"/>
        <v>201445.59999999998</v>
      </c>
      <c r="V1656" s="1">
        <f t="shared" si="154"/>
        <v>145874.40000000002</v>
      </c>
      <c r="W1656" s="4">
        <f t="shared" si="155"/>
        <v>0.42000000000000004</v>
      </c>
      <c r="X1656" s="1" t="s">
        <v>56</v>
      </c>
      <c r="Y1656" s="1" t="s">
        <v>72</v>
      </c>
      <c r="Z1656" s="1" t="s">
        <v>51</v>
      </c>
      <c r="AA1656" s="2">
        <v>46152</v>
      </c>
      <c r="AB1656" s="1"/>
      <c r="AC1656" s="1" t="s">
        <v>42</v>
      </c>
    </row>
    <row r="1657" spans="1:29">
      <c r="A1657" s="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c r="P1657" s="1">
        <f t="shared" si="150"/>
        <v>10760</v>
      </c>
      <c r="Q1657" s="1">
        <v>30</v>
      </c>
      <c r="R1657" s="1">
        <f t="shared" si="151"/>
        <v>3228</v>
      </c>
      <c r="S1657" s="1">
        <f t="shared" si="152"/>
        <v>7532</v>
      </c>
      <c r="T1657" s="1">
        <v>0.47</v>
      </c>
      <c r="U1657" s="1">
        <f t="shared" si="153"/>
        <v>3540.04</v>
      </c>
      <c r="V1657" s="1">
        <f t="shared" si="154"/>
        <v>3991.96</v>
      </c>
      <c r="W1657" s="4">
        <f t="shared" si="155"/>
        <v>0.53</v>
      </c>
      <c r="X1657" s="1" t="s">
        <v>104</v>
      </c>
      <c r="Y1657" s="1" t="s">
        <v>72</v>
      </c>
      <c r="Z1657" s="1" t="s">
        <v>41</v>
      </c>
      <c r="AA1657" s="2">
        <v>46154</v>
      </c>
      <c r="AB1657" s="1">
        <v>5</v>
      </c>
      <c r="AC1657" s="1" t="s">
        <v>42</v>
      </c>
    </row>
    <row r="1658" spans="1:29">
      <c r="A1658" s="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c r="P1658" s="1">
        <f t="shared" si="150"/>
        <v>480</v>
      </c>
      <c r="Q1658" s="1">
        <v>30</v>
      </c>
      <c r="R1658" s="1">
        <f t="shared" si="151"/>
        <v>144</v>
      </c>
      <c r="S1658" s="1">
        <f t="shared" si="152"/>
        <v>336</v>
      </c>
      <c r="T1658" s="1">
        <v>0.62</v>
      </c>
      <c r="U1658" s="1">
        <f t="shared" si="153"/>
        <v>208.32</v>
      </c>
      <c r="V1658" s="1">
        <f t="shared" si="154"/>
        <v>127.68</v>
      </c>
      <c r="W1658" s="4">
        <f t="shared" si="155"/>
        <v>0.38</v>
      </c>
      <c r="X1658" s="1" t="s">
        <v>65</v>
      </c>
      <c r="Y1658" s="1" t="s">
        <v>72</v>
      </c>
      <c r="Z1658" s="1" t="s">
        <v>41</v>
      </c>
      <c r="AA1658" s="2">
        <v>46153</v>
      </c>
      <c r="AB1658" s="1">
        <v>4</v>
      </c>
      <c r="AC1658" s="1" t="s">
        <v>42</v>
      </c>
    </row>
    <row r="1659" spans="1:29">
      <c r="A1659" s="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c r="P1659" s="1">
        <f t="shared" si="150"/>
        <v>18160</v>
      </c>
      <c r="Q1659" s="1">
        <v>0</v>
      </c>
      <c r="R1659" s="1">
        <f t="shared" si="151"/>
        <v>0</v>
      </c>
      <c r="S1659" s="1">
        <f t="shared" si="152"/>
        <v>18160</v>
      </c>
      <c r="T1659" s="1">
        <v>0.52</v>
      </c>
      <c r="U1659" s="1">
        <f t="shared" si="153"/>
        <v>9443.2000000000007</v>
      </c>
      <c r="V1659" s="1">
        <f t="shared" si="154"/>
        <v>8716.7999999999993</v>
      </c>
      <c r="W1659" s="4">
        <f t="shared" si="155"/>
        <v>0.48</v>
      </c>
      <c r="X1659" s="1" t="s">
        <v>65</v>
      </c>
      <c r="Y1659" s="1" t="s">
        <v>40</v>
      </c>
      <c r="Z1659" s="1" t="s">
        <v>41</v>
      </c>
      <c r="AA1659" s="2">
        <v>46154</v>
      </c>
      <c r="AB1659" s="1">
        <v>4</v>
      </c>
      <c r="AC1659" s="1" t="s">
        <v>42</v>
      </c>
    </row>
    <row r="1660" spans="1:29">
      <c r="A1660" s="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c r="P1660" s="1">
        <f t="shared" si="150"/>
        <v>3590</v>
      </c>
      <c r="Q1660" s="1">
        <v>30</v>
      </c>
      <c r="R1660" s="1">
        <f t="shared" si="151"/>
        <v>1077</v>
      </c>
      <c r="S1660" s="1">
        <f t="shared" si="152"/>
        <v>2513</v>
      </c>
      <c r="T1660" s="1">
        <v>0.5</v>
      </c>
      <c r="U1660" s="1">
        <f t="shared" si="153"/>
        <v>1256.5</v>
      </c>
      <c r="V1660" s="1">
        <f t="shared" si="154"/>
        <v>1256.5</v>
      </c>
      <c r="W1660" s="4">
        <f t="shared" si="155"/>
        <v>0.5</v>
      </c>
      <c r="X1660" s="1" t="s">
        <v>56</v>
      </c>
      <c r="Y1660" s="1" t="s">
        <v>40</v>
      </c>
      <c r="Z1660" s="1" t="s">
        <v>41</v>
      </c>
      <c r="AA1660" s="2">
        <v>46153</v>
      </c>
      <c r="AB1660" s="1">
        <v>5</v>
      </c>
      <c r="AC1660" s="1" t="s">
        <v>42</v>
      </c>
    </row>
    <row r="1661" spans="1:29">
      <c r="A1661" s="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c r="P1661" s="1">
        <f t="shared" si="150"/>
        <v>380</v>
      </c>
      <c r="Q1661" s="1">
        <v>10</v>
      </c>
      <c r="R1661" s="1">
        <f t="shared" si="151"/>
        <v>38</v>
      </c>
      <c r="S1661" s="1">
        <f t="shared" si="152"/>
        <v>342</v>
      </c>
      <c r="T1661" s="1">
        <v>0.47</v>
      </c>
      <c r="U1661" s="1">
        <f t="shared" si="153"/>
        <v>160.73999999999998</v>
      </c>
      <c r="V1661" s="1">
        <f t="shared" si="154"/>
        <v>181.26000000000002</v>
      </c>
      <c r="W1661" s="4">
        <f t="shared" si="155"/>
        <v>0.53</v>
      </c>
      <c r="X1661" s="1" t="s">
        <v>147</v>
      </c>
      <c r="Y1661" s="1" t="s">
        <v>40</v>
      </c>
      <c r="Z1661" s="1" t="s">
        <v>41</v>
      </c>
      <c r="AA1661" s="2">
        <v>46157</v>
      </c>
      <c r="AB1661" s="1">
        <v>4</v>
      </c>
      <c r="AC1661" s="1" t="s">
        <v>42</v>
      </c>
    </row>
    <row r="1662" spans="1:29">
      <c r="A1662" s="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c r="P1662" s="1">
        <f t="shared" si="150"/>
        <v>1360</v>
      </c>
      <c r="Q1662" s="1">
        <v>10</v>
      </c>
      <c r="R1662" s="1">
        <f t="shared" si="151"/>
        <v>136</v>
      </c>
      <c r="S1662" s="1">
        <f t="shared" si="152"/>
        <v>1224</v>
      </c>
      <c r="T1662" s="1">
        <v>0.62</v>
      </c>
      <c r="U1662" s="1">
        <f t="shared" si="153"/>
        <v>758.88</v>
      </c>
      <c r="V1662" s="1">
        <f t="shared" si="154"/>
        <v>465.12</v>
      </c>
      <c r="W1662" s="4">
        <f t="shared" si="155"/>
        <v>0.38</v>
      </c>
      <c r="X1662" s="1" t="s">
        <v>65</v>
      </c>
      <c r="Y1662" s="1" t="s">
        <v>57</v>
      </c>
      <c r="Z1662" s="1" t="s">
        <v>41</v>
      </c>
      <c r="AA1662" s="2">
        <v>46156</v>
      </c>
      <c r="AB1662" s="1">
        <v>3</v>
      </c>
      <c r="AC1662" s="1" t="s">
        <v>42</v>
      </c>
    </row>
    <row r="1663" spans="1:29">
      <c r="A1663" s="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c r="P1663" s="1">
        <f t="shared" si="150"/>
        <v>17740</v>
      </c>
      <c r="Q1663" s="1">
        <v>0</v>
      </c>
      <c r="R1663" s="1">
        <f t="shared" si="151"/>
        <v>0</v>
      </c>
      <c r="S1663" s="1">
        <f t="shared" si="152"/>
        <v>17740</v>
      </c>
      <c r="T1663" s="1">
        <v>0.52</v>
      </c>
      <c r="U1663" s="1">
        <f t="shared" si="153"/>
        <v>9224.8000000000011</v>
      </c>
      <c r="V1663" s="1">
        <f t="shared" si="154"/>
        <v>8515.1999999999989</v>
      </c>
      <c r="W1663" s="4">
        <f t="shared" si="155"/>
        <v>0.47999999999999993</v>
      </c>
      <c r="X1663" s="1" t="s">
        <v>56</v>
      </c>
      <c r="Y1663" s="1" t="s">
        <v>40</v>
      </c>
      <c r="Z1663" s="1" t="s">
        <v>41</v>
      </c>
      <c r="AA1663" s="2">
        <v>46159</v>
      </c>
      <c r="AB1663" s="1">
        <v>3</v>
      </c>
      <c r="AC1663" s="1" t="s">
        <v>42</v>
      </c>
    </row>
    <row r="1664" spans="1:29">
      <c r="A1664" s="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c r="P1664" s="1">
        <f t="shared" si="150"/>
        <v>13580</v>
      </c>
      <c r="Q1664" s="1">
        <v>0</v>
      </c>
      <c r="R1664" s="1">
        <f t="shared" si="151"/>
        <v>0</v>
      </c>
      <c r="S1664" s="1">
        <f t="shared" si="152"/>
        <v>13580</v>
      </c>
      <c r="T1664" s="1">
        <v>0.57999999999999996</v>
      </c>
      <c r="U1664" s="1">
        <f t="shared" si="153"/>
        <v>7876.4</v>
      </c>
      <c r="V1664" s="1">
        <f t="shared" si="154"/>
        <v>5703.6</v>
      </c>
      <c r="W1664" s="4">
        <f t="shared" si="155"/>
        <v>0.42000000000000004</v>
      </c>
      <c r="X1664" s="1" t="s">
        <v>92</v>
      </c>
      <c r="Y1664" s="1" t="s">
        <v>81</v>
      </c>
      <c r="Z1664" s="1" t="s">
        <v>120</v>
      </c>
      <c r="AA1664" s="1"/>
      <c r="AB1664" s="1"/>
      <c r="AC1664" s="1" t="s">
        <v>42</v>
      </c>
    </row>
    <row r="1665" spans="1:29">
      <c r="A1665" s="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c r="P1665" s="1">
        <f t="shared" si="150"/>
        <v>3240</v>
      </c>
      <c r="Q1665" s="1">
        <v>0</v>
      </c>
      <c r="R1665" s="1">
        <f t="shared" si="151"/>
        <v>0</v>
      </c>
      <c r="S1665" s="1">
        <f t="shared" si="152"/>
        <v>3240</v>
      </c>
      <c r="T1665" s="1">
        <v>0.35</v>
      </c>
      <c r="U1665" s="1">
        <f t="shared" si="153"/>
        <v>1134</v>
      </c>
      <c r="V1665" s="1">
        <f t="shared" si="154"/>
        <v>2106</v>
      </c>
      <c r="W1665" s="4">
        <f t="shared" si="155"/>
        <v>0.65</v>
      </c>
      <c r="X1665" s="1" t="s">
        <v>39</v>
      </c>
      <c r="Y1665" s="1" t="s">
        <v>81</v>
      </c>
      <c r="Z1665" s="1" t="s">
        <v>41</v>
      </c>
      <c r="AA1665" s="2">
        <v>46160</v>
      </c>
      <c r="AB1665" s="1">
        <v>3</v>
      </c>
      <c r="AC1665" s="1" t="s">
        <v>42</v>
      </c>
    </row>
    <row r="1666" spans="1:29">
      <c r="A1666" s="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c r="P1666" s="1">
        <f t="shared" si="150"/>
        <v>740</v>
      </c>
      <c r="Q1666" s="1">
        <v>5</v>
      </c>
      <c r="R1666" s="1">
        <f t="shared" si="151"/>
        <v>37</v>
      </c>
      <c r="S1666" s="1">
        <f t="shared" si="152"/>
        <v>703</v>
      </c>
      <c r="T1666" s="1">
        <v>0.45</v>
      </c>
      <c r="U1666" s="1">
        <f t="shared" si="153"/>
        <v>316.35000000000002</v>
      </c>
      <c r="V1666" s="1">
        <f t="shared" si="154"/>
        <v>386.65</v>
      </c>
      <c r="W1666" s="4">
        <f t="shared" si="155"/>
        <v>0.54999999999999993</v>
      </c>
      <c r="X1666" s="1" t="s">
        <v>92</v>
      </c>
      <c r="Y1666" s="1" t="s">
        <v>72</v>
      </c>
      <c r="Z1666" s="1" t="s">
        <v>51</v>
      </c>
      <c r="AA1666" s="2">
        <v>46155</v>
      </c>
      <c r="AB1666" s="1"/>
      <c r="AC1666" s="1" t="s">
        <v>42</v>
      </c>
    </row>
    <row r="1667" spans="1:29">
      <c r="A1667" s="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c r="P1667" s="1">
        <f t="shared" ref="P1667:P1705" si="156">PRODUCT(N1667,O1667)</f>
        <v>330280</v>
      </c>
      <c r="Q1667" s="1">
        <v>10</v>
      </c>
      <c r="R1667" s="1">
        <f t="shared" ref="R1667:R1705" si="157">P1667*(Q1667/100)</f>
        <v>33028</v>
      </c>
      <c r="S1667" s="1">
        <f t="shared" ref="S1667:S1705" si="158">P1667-R1667</f>
        <v>297252</v>
      </c>
      <c r="T1667" s="1">
        <v>0.57999999999999996</v>
      </c>
      <c r="U1667" s="1">
        <f t="shared" ref="U1667:U1705" si="159">S1667*T1667</f>
        <v>172406.15999999997</v>
      </c>
      <c r="V1667" s="1">
        <f t="shared" ref="V1667:V1705" si="160">S1667-U1667</f>
        <v>124845.84000000003</v>
      </c>
      <c r="W1667" s="4">
        <f t="shared" ref="W1667:W1705" si="161">(V1667/S1667)</f>
        <v>0.4200000000000001</v>
      </c>
      <c r="X1667" s="1" t="s">
        <v>92</v>
      </c>
      <c r="Y1667" s="1" t="s">
        <v>40</v>
      </c>
      <c r="Z1667" s="1" t="s">
        <v>41</v>
      </c>
      <c r="AA1667" s="2">
        <v>46156</v>
      </c>
      <c r="AB1667" s="1">
        <v>3</v>
      </c>
      <c r="AC1667" s="1" t="s">
        <v>42</v>
      </c>
    </row>
    <row r="1668" spans="1:29">
      <c r="A1668" s="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c r="P1668" s="1">
        <f t="shared" si="156"/>
        <v>376400</v>
      </c>
      <c r="Q1668" s="1">
        <v>5</v>
      </c>
      <c r="R1668" s="1">
        <f t="shared" si="157"/>
        <v>18820</v>
      </c>
      <c r="S1668" s="1">
        <f t="shared" si="158"/>
        <v>357580</v>
      </c>
      <c r="T1668" s="1">
        <v>0.57999999999999996</v>
      </c>
      <c r="U1668" s="1">
        <f t="shared" si="159"/>
        <v>207396.4</v>
      </c>
      <c r="V1668" s="1">
        <f t="shared" si="160"/>
        <v>150183.6</v>
      </c>
      <c r="W1668" s="4">
        <f t="shared" si="161"/>
        <v>0.42000000000000004</v>
      </c>
      <c r="X1668" s="1" t="s">
        <v>50</v>
      </c>
      <c r="Y1668" s="1" t="s">
        <v>57</v>
      </c>
      <c r="Z1668" s="1" t="s">
        <v>41</v>
      </c>
      <c r="AA1668" s="2">
        <v>46157</v>
      </c>
      <c r="AB1668" s="1">
        <v>4</v>
      </c>
      <c r="AC1668" s="1" t="s">
        <v>42</v>
      </c>
    </row>
    <row r="1669" spans="1:29">
      <c r="A1669" s="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c r="P1669" s="1">
        <f t="shared" si="156"/>
        <v>9800</v>
      </c>
      <c r="Q1669" s="1">
        <v>0</v>
      </c>
      <c r="R1669" s="1">
        <f t="shared" si="157"/>
        <v>0</v>
      </c>
      <c r="S1669" s="1">
        <f t="shared" si="158"/>
        <v>9800</v>
      </c>
      <c r="T1669" s="1">
        <v>0.5</v>
      </c>
      <c r="U1669" s="1">
        <f t="shared" si="159"/>
        <v>4900</v>
      </c>
      <c r="V1669" s="1">
        <f t="shared" si="160"/>
        <v>4900</v>
      </c>
      <c r="W1669" s="4">
        <f t="shared" si="161"/>
        <v>0.5</v>
      </c>
      <c r="X1669" s="1" t="s">
        <v>56</v>
      </c>
      <c r="Y1669" s="1" t="s">
        <v>81</v>
      </c>
      <c r="Z1669" s="1" t="s">
        <v>41</v>
      </c>
      <c r="AA1669" s="2">
        <v>46157</v>
      </c>
      <c r="AB1669" s="1">
        <v>5</v>
      </c>
      <c r="AC1669" s="1" t="s">
        <v>42</v>
      </c>
    </row>
    <row r="1670" spans="1:29">
      <c r="A1670" s="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c r="P1670" s="1">
        <f t="shared" si="156"/>
        <v>13500</v>
      </c>
      <c r="Q1670" s="1">
        <v>15</v>
      </c>
      <c r="R1670" s="1">
        <f t="shared" si="157"/>
        <v>2025</v>
      </c>
      <c r="S1670" s="1">
        <f t="shared" si="158"/>
        <v>11475</v>
      </c>
      <c r="T1670" s="1">
        <v>0.45</v>
      </c>
      <c r="U1670" s="1">
        <f t="shared" si="159"/>
        <v>5163.75</v>
      </c>
      <c r="V1670" s="1">
        <f t="shared" si="160"/>
        <v>6311.25</v>
      </c>
      <c r="W1670" s="4">
        <f t="shared" si="161"/>
        <v>0.55000000000000004</v>
      </c>
      <c r="X1670" s="1" t="s">
        <v>56</v>
      </c>
      <c r="Y1670" s="1" t="s">
        <v>40</v>
      </c>
      <c r="Z1670" s="1" t="s">
        <v>120</v>
      </c>
      <c r="AA1670" s="1"/>
      <c r="AB1670" s="1"/>
      <c r="AC1670" s="1" t="s">
        <v>42</v>
      </c>
    </row>
    <row r="1671" spans="1:29">
      <c r="A1671" s="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c r="P1671" s="1">
        <f t="shared" si="156"/>
        <v>11500</v>
      </c>
      <c r="Q1671" s="1">
        <v>5</v>
      </c>
      <c r="R1671" s="1">
        <f t="shared" si="157"/>
        <v>575</v>
      </c>
      <c r="S1671" s="1">
        <f t="shared" si="158"/>
        <v>10925</v>
      </c>
      <c r="T1671" s="1">
        <v>0.45</v>
      </c>
      <c r="U1671" s="1">
        <f t="shared" si="159"/>
        <v>4916.25</v>
      </c>
      <c r="V1671" s="1">
        <f t="shared" si="160"/>
        <v>6008.75</v>
      </c>
      <c r="W1671" s="4">
        <f t="shared" si="161"/>
        <v>0.55000000000000004</v>
      </c>
      <c r="X1671" s="1" t="s">
        <v>56</v>
      </c>
      <c r="Y1671" s="1" t="s">
        <v>72</v>
      </c>
      <c r="Z1671" s="1" t="s">
        <v>51</v>
      </c>
      <c r="AA1671" s="2">
        <v>46162</v>
      </c>
      <c r="AB1671" s="1"/>
      <c r="AC1671" s="1" t="s">
        <v>42</v>
      </c>
    </row>
    <row r="1672" spans="1:29">
      <c r="A1672" s="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c r="P1672" s="1">
        <f t="shared" si="156"/>
        <v>20400</v>
      </c>
      <c r="Q1672" s="1">
        <v>0</v>
      </c>
      <c r="R1672" s="1">
        <f t="shared" si="157"/>
        <v>0</v>
      </c>
      <c r="S1672" s="1">
        <f t="shared" si="158"/>
        <v>20400</v>
      </c>
      <c r="T1672" s="1">
        <v>0.47</v>
      </c>
      <c r="U1672" s="1">
        <f t="shared" si="159"/>
        <v>9588</v>
      </c>
      <c r="V1672" s="1">
        <f t="shared" si="160"/>
        <v>10812</v>
      </c>
      <c r="W1672" s="4">
        <f t="shared" si="161"/>
        <v>0.53</v>
      </c>
      <c r="X1672" s="1" t="s">
        <v>65</v>
      </c>
      <c r="Y1672" s="1" t="s">
        <v>72</v>
      </c>
      <c r="Z1672" s="1" t="s">
        <v>41</v>
      </c>
      <c r="AA1672" s="2">
        <v>46160</v>
      </c>
      <c r="AB1672" s="1">
        <v>5</v>
      </c>
      <c r="AC1672" s="1" t="s">
        <v>42</v>
      </c>
    </row>
    <row r="1673" spans="1:29">
      <c r="A1673" s="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c r="P1673" s="1">
        <f t="shared" si="156"/>
        <v>6270</v>
      </c>
      <c r="Q1673" s="1">
        <v>15</v>
      </c>
      <c r="R1673" s="1">
        <f t="shared" si="157"/>
        <v>940.5</v>
      </c>
      <c r="S1673" s="1">
        <f t="shared" si="158"/>
        <v>5329.5</v>
      </c>
      <c r="T1673" s="1">
        <v>0.52</v>
      </c>
      <c r="U1673" s="1">
        <f t="shared" si="159"/>
        <v>2771.34</v>
      </c>
      <c r="V1673" s="1">
        <f t="shared" si="160"/>
        <v>2558.16</v>
      </c>
      <c r="W1673" s="4">
        <f t="shared" si="161"/>
        <v>0.48</v>
      </c>
      <c r="X1673" s="1" t="s">
        <v>39</v>
      </c>
      <c r="Y1673" s="1" t="s">
        <v>57</v>
      </c>
      <c r="Z1673" s="1" t="s">
        <v>66</v>
      </c>
      <c r="AA1673" s="1"/>
      <c r="AB1673" s="1"/>
      <c r="AC1673" s="1" t="s">
        <v>42</v>
      </c>
    </row>
    <row r="1674" spans="1:29">
      <c r="A1674" s="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c r="P1674" s="1">
        <f t="shared" si="156"/>
        <v>7880</v>
      </c>
      <c r="Q1674" s="1">
        <v>25</v>
      </c>
      <c r="R1674" s="1">
        <f t="shared" si="157"/>
        <v>1970</v>
      </c>
      <c r="S1674" s="1">
        <f t="shared" si="158"/>
        <v>5910</v>
      </c>
      <c r="T1674" s="1">
        <v>0.5</v>
      </c>
      <c r="U1674" s="1">
        <f t="shared" si="159"/>
        <v>2955</v>
      </c>
      <c r="V1674" s="1">
        <f t="shared" si="160"/>
        <v>2955</v>
      </c>
      <c r="W1674" s="4">
        <f t="shared" si="161"/>
        <v>0.5</v>
      </c>
      <c r="X1674" s="1" t="s">
        <v>50</v>
      </c>
      <c r="Y1674" s="1" t="s">
        <v>72</v>
      </c>
      <c r="Z1674" s="1" t="s">
        <v>41</v>
      </c>
      <c r="AA1674" s="2">
        <v>46162</v>
      </c>
      <c r="AB1674" s="1">
        <v>5</v>
      </c>
      <c r="AC1674" s="1" t="s">
        <v>42</v>
      </c>
    </row>
    <row r="1675" spans="1:29">
      <c r="A1675" s="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c r="P1675" s="1">
        <f t="shared" si="156"/>
        <v>3990</v>
      </c>
      <c r="Q1675" s="1">
        <v>30</v>
      </c>
      <c r="R1675" s="1">
        <f t="shared" si="157"/>
        <v>1197</v>
      </c>
      <c r="S1675" s="1">
        <f t="shared" si="158"/>
        <v>2793</v>
      </c>
      <c r="T1675" s="1">
        <v>0.52</v>
      </c>
      <c r="U1675" s="1">
        <f t="shared" si="159"/>
        <v>1452.3600000000001</v>
      </c>
      <c r="V1675" s="1">
        <f t="shared" si="160"/>
        <v>1340.6399999999999</v>
      </c>
      <c r="W1675" s="4">
        <f t="shared" si="161"/>
        <v>0.47999999999999993</v>
      </c>
      <c r="X1675" s="1" t="s">
        <v>39</v>
      </c>
      <c r="Y1675" s="1" t="s">
        <v>40</v>
      </c>
      <c r="Z1675" s="1" t="s">
        <v>41</v>
      </c>
      <c r="AA1675" s="2">
        <v>46160</v>
      </c>
      <c r="AB1675" s="1">
        <v>3</v>
      </c>
      <c r="AC1675" s="1" t="s">
        <v>42</v>
      </c>
    </row>
    <row r="1676" spans="1:29">
      <c r="A1676" s="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c r="P1676" s="1">
        <f t="shared" si="156"/>
        <v>8500</v>
      </c>
      <c r="Q1676" s="1">
        <v>0</v>
      </c>
      <c r="R1676" s="1">
        <f t="shared" si="157"/>
        <v>0</v>
      </c>
      <c r="S1676" s="1">
        <f t="shared" si="158"/>
        <v>8500</v>
      </c>
      <c r="T1676" s="1">
        <v>0.5</v>
      </c>
      <c r="U1676" s="1">
        <f t="shared" si="159"/>
        <v>4250</v>
      </c>
      <c r="V1676" s="1">
        <f t="shared" si="160"/>
        <v>4250</v>
      </c>
      <c r="W1676" s="4">
        <f t="shared" si="161"/>
        <v>0.5</v>
      </c>
      <c r="X1676" s="1" t="s">
        <v>50</v>
      </c>
      <c r="Y1676" s="1" t="s">
        <v>81</v>
      </c>
      <c r="Z1676" s="1" t="s">
        <v>41</v>
      </c>
      <c r="AA1676" s="2">
        <v>46164</v>
      </c>
      <c r="AB1676" s="1">
        <v>4</v>
      </c>
      <c r="AC1676" s="1" t="s">
        <v>42</v>
      </c>
    </row>
    <row r="1677" spans="1:29">
      <c r="A1677" s="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c r="P1677" s="1">
        <f t="shared" si="156"/>
        <v>7350</v>
      </c>
      <c r="Q1677" s="1">
        <v>10</v>
      </c>
      <c r="R1677" s="1">
        <f t="shared" si="157"/>
        <v>735</v>
      </c>
      <c r="S1677" s="1">
        <f t="shared" si="158"/>
        <v>6615</v>
      </c>
      <c r="T1677" s="1">
        <v>0.45</v>
      </c>
      <c r="U1677" s="1">
        <f t="shared" si="159"/>
        <v>2976.75</v>
      </c>
      <c r="V1677" s="1">
        <f t="shared" si="160"/>
        <v>3638.25</v>
      </c>
      <c r="W1677" s="4">
        <f t="shared" si="161"/>
        <v>0.55000000000000004</v>
      </c>
      <c r="X1677" s="1" t="s">
        <v>65</v>
      </c>
      <c r="Y1677" s="1" t="s">
        <v>57</v>
      </c>
      <c r="Z1677" s="1" t="s">
        <v>41</v>
      </c>
      <c r="AA1677" s="2">
        <v>46161</v>
      </c>
      <c r="AB1677" s="1">
        <v>4</v>
      </c>
      <c r="AC1677" s="1" t="s">
        <v>42</v>
      </c>
    </row>
    <row r="1678" spans="1:29">
      <c r="A1678" s="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c r="P1678" s="1">
        <f t="shared" si="156"/>
        <v>43500</v>
      </c>
      <c r="Q1678" s="1">
        <v>20</v>
      </c>
      <c r="R1678" s="1">
        <f t="shared" si="157"/>
        <v>8700</v>
      </c>
      <c r="S1678" s="1">
        <f t="shared" si="158"/>
        <v>34800</v>
      </c>
      <c r="T1678" s="1">
        <v>0.48</v>
      </c>
      <c r="U1678" s="1">
        <f t="shared" si="159"/>
        <v>16704</v>
      </c>
      <c r="V1678" s="1">
        <f t="shared" si="160"/>
        <v>18096</v>
      </c>
      <c r="W1678" s="4">
        <f t="shared" si="161"/>
        <v>0.52</v>
      </c>
      <c r="X1678" s="1" t="s">
        <v>104</v>
      </c>
      <c r="Y1678" s="1" t="s">
        <v>40</v>
      </c>
      <c r="Z1678" s="1" t="s">
        <v>120</v>
      </c>
      <c r="AA1678" s="1"/>
      <c r="AB1678" s="1"/>
      <c r="AC1678" s="1" t="s">
        <v>42</v>
      </c>
    </row>
    <row r="1679" spans="1:29">
      <c r="A1679" s="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c r="P1679" s="1">
        <f t="shared" si="156"/>
        <v>22400</v>
      </c>
      <c r="Q1679" s="1">
        <v>0</v>
      </c>
      <c r="R1679" s="1">
        <f t="shared" si="157"/>
        <v>0</v>
      </c>
      <c r="S1679" s="1">
        <f t="shared" si="158"/>
        <v>22400</v>
      </c>
      <c r="T1679" s="1">
        <v>0.45</v>
      </c>
      <c r="U1679" s="1">
        <f t="shared" si="159"/>
        <v>10080</v>
      </c>
      <c r="V1679" s="1">
        <f t="shared" si="160"/>
        <v>12320</v>
      </c>
      <c r="W1679" s="4">
        <f t="shared" si="161"/>
        <v>0.55000000000000004</v>
      </c>
      <c r="X1679" s="1" t="s">
        <v>50</v>
      </c>
      <c r="Y1679" s="1" t="s">
        <v>57</v>
      </c>
      <c r="Z1679" s="1" t="s">
        <v>120</v>
      </c>
      <c r="AA1679" s="1"/>
      <c r="AB1679" s="1"/>
      <c r="AC1679" s="1" t="s">
        <v>42</v>
      </c>
    </row>
    <row r="1680" spans="1:29">
      <c r="A1680" s="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c r="P1680" s="1">
        <f t="shared" si="156"/>
        <v>11260</v>
      </c>
      <c r="Q1680" s="1">
        <v>0</v>
      </c>
      <c r="R1680" s="1">
        <f t="shared" si="157"/>
        <v>0</v>
      </c>
      <c r="S1680" s="1">
        <f t="shared" si="158"/>
        <v>11260</v>
      </c>
      <c r="T1680" s="1">
        <v>0.5</v>
      </c>
      <c r="U1680" s="1">
        <f t="shared" si="159"/>
        <v>5630</v>
      </c>
      <c r="V1680" s="1">
        <f t="shared" si="160"/>
        <v>5630</v>
      </c>
      <c r="W1680" s="4">
        <f t="shared" si="161"/>
        <v>0.5</v>
      </c>
      <c r="X1680" s="1" t="s">
        <v>39</v>
      </c>
      <c r="Y1680" s="1" t="s">
        <v>40</v>
      </c>
      <c r="Z1680" s="1" t="s">
        <v>22</v>
      </c>
      <c r="AA1680" s="1"/>
      <c r="AB1680" s="1"/>
      <c r="AC1680" s="1" t="s">
        <v>93</v>
      </c>
    </row>
    <row r="1681" spans="1:29">
      <c r="A1681" s="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c r="P1681" s="1">
        <f t="shared" si="156"/>
        <v>28550</v>
      </c>
      <c r="Q1681" s="1">
        <v>0</v>
      </c>
      <c r="R1681" s="1">
        <f t="shared" si="157"/>
        <v>0</v>
      </c>
      <c r="S1681" s="1">
        <f t="shared" si="158"/>
        <v>28550</v>
      </c>
      <c r="T1681" s="1">
        <v>0.52</v>
      </c>
      <c r="U1681" s="1">
        <f t="shared" si="159"/>
        <v>14846</v>
      </c>
      <c r="V1681" s="1">
        <f t="shared" si="160"/>
        <v>13704</v>
      </c>
      <c r="W1681" s="4">
        <f t="shared" si="161"/>
        <v>0.48</v>
      </c>
      <c r="X1681" s="1" t="s">
        <v>56</v>
      </c>
      <c r="Y1681" s="1" t="s">
        <v>81</v>
      </c>
      <c r="Z1681" s="1" t="s">
        <v>120</v>
      </c>
      <c r="AA1681" s="1"/>
      <c r="AB1681" s="1"/>
      <c r="AC1681" s="1" t="s">
        <v>42</v>
      </c>
    </row>
    <row r="1682" spans="1:29">
      <c r="A1682" s="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c r="P1682" s="1">
        <f t="shared" si="156"/>
        <v>4700</v>
      </c>
      <c r="Q1682" s="1">
        <v>0</v>
      </c>
      <c r="R1682" s="1">
        <f t="shared" si="157"/>
        <v>0</v>
      </c>
      <c r="S1682" s="1">
        <f t="shared" si="158"/>
        <v>4700</v>
      </c>
      <c r="T1682" s="1">
        <v>0.35</v>
      </c>
      <c r="U1682" s="1">
        <f t="shared" si="159"/>
        <v>1645</v>
      </c>
      <c r="V1682" s="1">
        <f t="shared" si="160"/>
        <v>3055</v>
      </c>
      <c r="W1682" s="4">
        <f t="shared" si="161"/>
        <v>0.65</v>
      </c>
      <c r="X1682" s="1" t="s">
        <v>147</v>
      </c>
      <c r="Y1682" s="1" t="s">
        <v>40</v>
      </c>
      <c r="Z1682" s="1" t="s">
        <v>41</v>
      </c>
      <c r="AA1682" s="2">
        <v>46164</v>
      </c>
      <c r="AB1682" s="1">
        <v>5</v>
      </c>
      <c r="AC1682" s="1" t="s">
        <v>42</v>
      </c>
    </row>
    <row r="1683" spans="1:29">
      <c r="A1683" s="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c r="P1683" s="1">
        <f t="shared" si="156"/>
        <v>1770</v>
      </c>
      <c r="Q1683" s="1">
        <v>0</v>
      </c>
      <c r="R1683" s="1">
        <f t="shared" si="157"/>
        <v>0</v>
      </c>
      <c r="S1683" s="1">
        <f t="shared" si="158"/>
        <v>1770</v>
      </c>
      <c r="T1683" s="1">
        <v>0.35</v>
      </c>
      <c r="U1683" s="1">
        <f t="shared" si="159"/>
        <v>619.5</v>
      </c>
      <c r="V1683" s="1">
        <f t="shared" si="160"/>
        <v>1150.5</v>
      </c>
      <c r="W1683" s="4">
        <f t="shared" si="161"/>
        <v>0.65</v>
      </c>
      <c r="X1683" s="1" t="s">
        <v>50</v>
      </c>
      <c r="Y1683" s="1" t="s">
        <v>57</v>
      </c>
      <c r="Z1683" s="1" t="s">
        <v>41</v>
      </c>
      <c r="AA1683" s="2">
        <v>46165</v>
      </c>
      <c r="AB1683" s="1">
        <v>3</v>
      </c>
      <c r="AC1683" s="1" t="s">
        <v>42</v>
      </c>
    </row>
    <row r="1684" spans="1:29">
      <c r="A1684" s="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c r="P1684" s="1">
        <f t="shared" si="156"/>
        <v>10680</v>
      </c>
      <c r="Q1684" s="1">
        <v>25</v>
      </c>
      <c r="R1684" s="1">
        <f t="shared" si="157"/>
        <v>2670</v>
      </c>
      <c r="S1684" s="1">
        <f t="shared" si="158"/>
        <v>8010</v>
      </c>
      <c r="T1684" s="1">
        <v>0.57999999999999996</v>
      </c>
      <c r="U1684" s="1">
        <f t="shared" si="159"/>
        <v>4645.7999999999993</v>
      </c>
      <c r="V1684" s="1">
        <f t="shared" si="160"/>
        <v>3364.2000000000007</v>
      </c>
      <c r="W1684" s="4">
        <f t="shared" si="161"/>
        <v>0.4200000000000001</v>
      </c>
      <c r="X1684" s="1" t="s">
        <v>65</v>
      </c>
      <c r="Y1684" s="1" t="s">
        <v>40</v>
      </c>
      <c r="Z1684" s="1" t="s">
        <v>120</v>
      </c>
      <c r="AA1684" s="1"/>
      <c r="AB1684" s="1"/>
      <c r="AC1684" s="1" t="s">
        <v>42</v>
      </c>
    </row>
    <row r="1685" spans="1:29">
      <c r="A1685" s="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c r="P1685" s="1">
        <f t="shared" si="156"/>
        <v>10040</v>
      </c>
      <c r="Q1685" s="1">
        <v>25</v>
      </c>
      <c r="R1685" s="1">
        <f t="shared" si="157"/>
        <v>2510</v>
      </c>
      <c r="S1685" s="1">
        <f t="shared" si="158"/>
        <v>7530</v>
      </c>
      <c r="T1685" s="1">
        <v>0.48</v>
      </c>
      <c r="U1685" s="1">
        <f t="shared" si="159"/>
        <v>3614.4</v>
      </c>
      <c r="V1685" s="1">
        <f t="shared" si="160"/>
        <v>3915.6</v>
      </c>
      <c r="W1685" s="4">
        <f t="shared" si="161"/>
        <v>0.52</v>
      </c>
      <c r="X1685" s="1" t="s">
        <v>92</v>
      </c>
      <c r="Y1685" s="1" t="s">
        <v>72</v>
      </c>
      <c r="Z1685" s="1" t="s">
        <v>120</v>
      </c>
      <c r="AA1685" s="1"/>
      <c r="AB1685" s="1"/>
      <c r="AC1685" s="1" t="s">
        <v>42</v>
      </c>
    </row>
    <row r="1686" spans="1:29">
      <c r="A1686" s="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c r="P1686" s="1">
        <f t="shared" si="156"/>
        <v>19860</v>
      </c>
      <c r="Q1686" s="1">
        <v>0</v>
      </c>
      <c r="R1686" s="1">
        <f t="shared" si="157"/>
        <v>0</v>
      </c>
      <c r="S1686" s="1">
        <f t="shared" si="158"/>
        <v>19860</v>
      </c>
      <c r="T1686" s="1">
        <v>0.47</v>
      </c>
      <c r="U1686" s="1">
        <f t="shared" si="159"/>
        <v>9334.1999999999989</v>
      </c>
      <c r="V1686" s="1">
        <f t="shared" si="160"/>
        <v>10525.800000000001</v>
      </c>
      <c r="W1686" s="4">
        <f t="shared" si="161"/>
        <v>0.53</v>
      </c>
      <c r="X1686" s="1" t="s">
        <v>50</v>
      </c>
      <c r="Y1686" s="1" t="s">
        <v>57</v>
      </c>
      <c r="Z1686" s="1" t="s">
        <v>66</v>
      </c>
      <c r="AA1686" s="1"/>
      <c r="AB1686" s="1"/>
      <c r="AC1686" s="1" t="s">
        <v>42</v>
      </c>
    </row>
    <row r="1687" spans="1:29">
      <c r="A1687" s="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c r="P1687" s="1">
        <f t="shared" si="156"/>
        <v>14800</v>
      </c>
      <c r="Q1687" s="1">
        <v>0</v>
      </c>
      <c r="R1687" s="1">
        <f t="shared" si="157"/>
        <v>0</v>
      </c>
      <c r="S1687" s="1">
        <f t="shared" si="158"/>
        <v>14800</v>
      </c>
      <c r="T1687" s="1">
        <v>0.5</v>
      </c>
      <c r="U1687" s="1">
        <f t="shared" si="159"/>
        <v>7400</v>
      </c>
      <c r="V1687" s="1">
        <f t="shared" si="160"/>
        <v>7400</v>
      </c>
      <c r="W1687" s="4">
        <f t="shared" si="161"/>
        <v>0.5</v>
      </c>
      <c r="X1687" s="1" t="s">
        <v>92</v>
      </c>
      <c r="Y1687" s="1" t="s">
        <v>81</v>
      </c>
      <c r="Z1687" s="1" t="s">
        <v>41</v>
      </c>
      <c r="AA1687" s="2">
        <v>46162</v>
      </c>
      <c r="AB1687" s="1">
        <v>3</v>
      </c>
      <c r="AC1687" s="1" t="s">
        <v>42</v>
      </c>
    </row>
    <row r="1688" spans="1:29">
      <c r="A1688" s="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c r="P1688" s="1">
        <f t="shared" si="156"/>
        <v>41120</v>
      </c>
      <c r="Q1688" s="1">
        <v>0</v>
      </c>
      <c r="R1688" s="1">
        <f t="shared" si="157"/>
        <v>0</v>
      </c>
      <c r="S1688" s="1">
        <f t="shared" si="158"/>
        <v>41120</v>
      </c>
      <c r="T1688" s="1">
        <v>0.57999999999999996</v>
      </c>
      <c r="U1688" s="1">
        <f t="shared" si="159"/>
        <v>23849.599999999999</v>
      </c>
      <c r="V1688" s="1">
        <f t="shared" si="160"/>
        <v>17270.400000000001</v>
      </c>
      <c r="W1688" s="4">
        <f t="shared" si="161"/>
        <v>0.42000000000000004</v>
      </c>
      <c r="X1688" s="1" t="s">
        <v>147</v>
      </c>
      <c r="Y1688" s="1" t="s">
        <v>40</v>
      </c>
      <c r="Z1688" s="1" t="s">
        <v>41</v>
      </c>
      <c r="AA1688" s="2">
        <v>46165</v>
      </c>
      <c r="AB1688" s="1">
        <v>5</v>
      </c>
      <c r="AC1688" s="1" t="s">
        <v>42</v>
      </c>
    </row>
    <row r="1689" spans="1:29">
      <c r="A1689" s="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c r="P1689" s="1">
        <f t="shared" si="156"/>
        <v>17300</v>
      </c>
      <c r="Q1689" s="1">
        <v>5</v>
      </c>
      <c r="R1689" s="1">
        <f t="shared" si="157"/>
        <v>865</v>
      </c>
      <c r="S1689" s="1">
        <f t="shared" si="158"/>
        <v>16435</v>
      </c>
      <c r="T1689" s="1">
        <v>0.45</v>
      </c>
      <c r="U1689" s="1">
        <f t="shared" si="159"/>
        <v>7395.75</v>
      </c>
      <c r="V1689" s="1">
        <f t="shared" si="160"/>
        <v>9039.25</v>
      </c>
      <c r="W1689" s="4">
        <f t="shared" si="161"/>
        <v>0.55000000000000004</v>
      </c>
      <c r="X1689" s="1" t="s">
        <v>147</v>
      </c>
      <c r="Y1689" s="1" t="s">
        <v>40</v>
      </c>
      <c r="Z1689" s="1" t="s">
        <v>51</v>
      </c>
      <c r="AA1689" s="2">
        <v>46167</v>
      </c>
      <c r="AB1689" s="1"/>
      <c r="AC1689" s="1" t="s">
        <v>42</v>
      </c>
    </row>
    <row r="1690" spans="1:29">
      <c r="A1690" s="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c r="P1690" s="1">
        <f t="shared" si="156"/>
        <v>13800</v>
      </c>
      <c r="Q1690" s="1">
        <v>15</v>
      </c>
      <c r="R1690" s="1">
        <f t="shared" si="157"/>
        <v>2070</v>
      </c>
      <c r="S1690" s="1">
        <f t="shared" si="158"/>
        <v>11730</v>
      </c>
      <c r="T1690" s="1">
        <v>0.48</v>
      </c>
      <c r="U1690" s="1">
        <f t="shared" si="159"/>
        <v>5630.4</v>
      </c>
      <c r="V1690" s="1">
        <f t="shared" si="160"/>
        <v>6099.6</v>
      </c>
      <c r="W1690" s="4">
        <f t="shared" si="161"/>
        <v>0.52</v>
      </c>
      <c r="X1690" s="1" t="s">
        <v>39</v>
      </c>
      <c r="Y1690" s="1" t="s">
        <v>81</v>
      </c>
      <c r="Z1690" s="1" t="s">
        <v>41</v>
      </c>
      <c r="AA1690" s="2">
        <v>46161</v>
      </c>
      <c r="AB1690" s="1">
        <v>4</v>
      </c>
      <c r="AC1690" s="1" t="s">
        <v>42</v>
      </c>
    </row>
    <row r="1691" spans="1:29">
      <c r="A1691" s="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c r="P1691" s="1">
        <f t="shared" si="156"/>
        <v>85500</v>
      </c>
      <c r="Q1691" s="1">
        <v>0</v>
      </c>
      <c r="R1691" s="1">
        <f t="shared" si="157"/>
        <v>0</v>
      </c>
      <c r="S1691" s="1">
        <f t="shared" si="158"/>
        <v>85500</v>
      </c>
      <c r="T1691" s="1">
        <v>0.57999999999999996</v>
      </c>
      <c r="U1691" s="1">
        <f t="shared" si="159"/>
        <v>49590</v>
      </c>
      <c r="V1691" s="1">
        <f t="shared" si="160"/>
        <v>35910</v>
      </c>
      <c r="W1691" s="4">
        <f t="shared" si="161"/>
        <v>0.42</v>
      </c>
      <c r="X1691" s="1" t="s">
        <v>104</v>
      </c>
      <c r="Y1691" s="1" t="s">
        <v>72</v>
      </c>
      <c r="Z1691" s="1" t="s">
        <v>41</v>
      </c>
      <c r="AA1691" s="2">
        <v>46166</v>
      </c>
      <c r="AB1691" s="1">
        <v>4</v>
      </c>
      <c r="AC1691" s="1" t="s">
        <v>42</v>
      </c>
    </row>
    <row r="1692" spans="1:29">
      <c r="A1692" s="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c r="P1692" s="1">
        <f t="shared" si="156"/>
        <v>1770</v>
      </c>
      <c r="Q1692" s="1">
        <v>15</v>
      </c>
      <c r="R1692" s="1">
        <f t="shared" si="157"/>
        <v>265.5</v>
      </c>
      <c r="S1692" s="1">
        <f t="shared" si="158"/>
        <v>1504.5</v>
      </c>
      <c r="T1692" s="1">
        <v>0.35</v>
      </c>
      <c r="U1692" s="1">
        <f t="shared" si="159"/>
        <v>526.57499999999993</v>
      </c>
      <c r="V1692" s="1">
        <f t="shared" si="160"/>
        <v>977.92500000000007</v>
      </c>
      <c r="W1692" s="4">
        <f t="shared" si="161"/>
        <v>0.65</v>
      </c>
      <c r="X1692" s="1" t="s">
        <v>56</v>
      </c>
      <c r="Y1692" s="1" t="s">
        <v>57</v>
      </c>
      <c r="Z1692" s="1" t="s">
        <v>66</v>
      </c>
      <c r="AA1692" s="1"/>
      <c r="AB1692" s="1"/>
      <c r="AC1692" s="1" t="s">
        <v>42</v>
      </c>
    </row>
    <row r="1693" spans="1:29">
      <c r="A1693" s="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c r="P1693" s="1">
        <f t="shared" si="156"/>
        <v>6500</v>
      </c>
      <c r="Q1693" s="1">
        <v>0</v>
      </c>
      <c r="R1693" s="1">
        <f t="shared" si="157"/>
        <v>0</v>
      </c>
      <c r="S1693" s="1">
        <f t="shared" si="158"/>
        <v>6500</v>
      </c>
      <c r="T1693" s="1">
        <v>0.35</v>
      </c>
      <c r="U1693" s="1">
        <f t="shared" si="159"/>
        <v>2275</v>
      </c>
      <c r="V1693" s="1">
        <f t="shared" si="160"/>
        <v>4225</v>
      </c>
      <c r="W1693" s="4">
        <f t="shared" si="161"/>
        <v>0.65</v>
      </c>
      <c r="X1693" s="1" t="s">
        <v>50</v>
      </c>
      <c r="Y1693" s="1" t="s">
        <v>72</v>
      </c>
      <c r="Z1693" s="1" t="s">
        <v>41</v>
      </c>
      <c r="AA1693" s="2">
        <v>46162</v>
      </c>
      <c r="AB1693" s="1">
        <v>5</v>
      </c>
      <c r="AC1693" s="1" t="s">
        <v>42</v>
      </c>
    </row>
    <row r="1694" spans="1:29">
      <c r="A1694" s="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c r="P1694" s="1">
        <f t="shared" si="156"/>
        <v>580</v>
      </c>
      <c r="Q1694" s="1">
        <v>5</v>
      </c>
      <c r="R1694" s="1">
        <f t="shared" si="157"/>
        <v>29</v>
      </c>
      <c r="S1694" s="1">
        <f t="shared" si="158"/>
        <v>551</v>
      </c>
      <c r="T1694" s="1">
        <v>0.62</v>
      </c>
      <c r="U1694" s="1">
        <f t="shared" si="159"/>
        <v>341.62</v>
      </c>
      <c r="V1694" s="1">
        <f t="shared" si="160"/>
        <v>209.38</v>
      </c>
      <c r="W1694" s="4">
        <f t="shared" si="161"/>
        <v>0.38</v>
      </c>
      <c r="X1694" s="1" t="s">
        <v>50</v>
      </c>
      <c r="Y1694" s="1" t="s">
        <v>72</v>
      </c>
      <c r="Z1694" s="1" t="s">
        <v>41</v>
      </c>
      <c r="AA1694" s="2">
        <v>46163</v>
      </c>
      <c r="AB1694" s="1">
        <v>4</v>
      </c>
      <c r="AC1694" s="1" t="s">
        <v>42</v>
      </c>
    </row>
    <row r="1695" spans="1:29">
      <c r="A1695" s="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c r="P1695" s="1">
        <f t="shared" si="156"/>
        <v>300</v>
      </c>
      <c r="Q1695" s="1">
        <v>20</v>
      </c>
      <c r="R1695" s="1">
        <f t="shared" si="157"/>
        <v>60</v>
      </c>
      <c r="S1695" s="1">
        <f t="shared" si="158"/>
        <v>240</v>
      </c>
      <c r="T1695" s="1">
        <v>0.45</v>
      </c>
      <c r="U1695" s="1">
        <f t="shared" si="159"/>
        <v>108</v>
      </c>
      <c r="V1695" s="1">
        <f t="shared" si="160"/>
        <v>132</v>
      </c>
      <c r="W1695" s="4">
        <f t="shared" si="161"/>
        <v>0.55000000000000004</v>
      </c>
      <c r="X1695" s="1" t="s">
        <v>56</v>
      </c>
      <c r="Y1695" s="1" t="s">
        <v>72</v>
      </c>
      <c r="Z1695" s="1" t="s">
        <v>41</v>
      </c>
      <c r="AA1695" s="2">
        <v>46166</v>
      </c>
      <c r="AB1695" s="1">
        <v>5</v>
      </c>
      <c r="AC1695" s="1" t="s">
        <v>42</v>
      </c>
    </row>
    <row r="1696" spans="1:29">
      <c r="A1696" s="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c r="P1696" s="1">
        <f t="shared" si="156"/>
        <v>22880</v>
      </c>
      <c r="Q1696" s="1">
        <v>10</v>
      </c>
      <c r="R1696" s="1">
        <f t="shared" si="157"/>
        <v>2288</v>
      </c>
      <c r="S1696" s="1">
        <f t="shared" si="158"/>
        <v>20592</v>
      </c>
      <c r="T1696" s="1">
        <v>0.47</v>
      </c>
      <c r="U1696" s="1">
        <f t="shared" si="159"/>
        <v>9678.24</v>
      </c>
      <c r="V1696" s="1">
        <f t="shared" si="160"/>
        <v>10913.76</v>
      </c>
      <c r="W1696" s="4">
        <f t="shared" si="161"/>
        <v>0.53</v>
      </c>
      <c r="X1696" s="1" t="s">
        <v>50</v>
      </c>
      <c r="Y1696" s="1" t="s">
        <v>40</v>
      </c>
      <c r="Z1696" s="1" t="s">
        <v>66</v>
      </c>
      <c r="AA1696" s="1"/>
      <c r="AB1696" s="1"/>
      <c r="AC1696" s="1" t="s">
        <v>42</v>
      </c>
    </row>
    <row r="1697" spans="1:29">
      <c r="A1697" s="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c r="P1697" s="1">
        <f t="shared" si="156"/>
        <v>4210</v>
      </c>
      <c r="Q1697" s="1">
        <v>5</v>
      </c>
      <c r="R1697" s="1">
        <f t="shared" si="157"/>
        <v>210.5</v>
      </c>
      <c r="S1697" s="1">
        <f t="shared" si="158"/>
        <v>3999.5</v>
      </c>
      <c r="T1697" s="1">
        <v>0.47</v>
      </c>
      <c r="U1697" s="1">
        <f t="shared" si="159"/>
        <v>1879.7649999999999</v>
      </c>
      <c r="V1697" s="1">
        <f t="shared" si="160"/>
        <v>2119.7350000000001</v>
      </c>
      <c r="W1697" s="4">
        <f t="shared" si="161"/>
        <v>0.53</v>
      </c>
      <c r="X1697" s="1" t="s">
        <v>39</v>
      </c>
      <c r="Y1697" s="1" t="s">
        <v>81</v>
      </c>
      <c r="Z1697" s="1" t="s">
        <v>120</v>
      </c>
      <c r="AA1697" s="1"/>
      <c r="AB1697" s="1"/>
      <c r="AC1697" s="1" t="s">
        <v>42</v>
      </c>
    </row>
    <row r="1698" spans="1:29">
      <c r="A1698" s="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c r="P1698" s="1">
        <f t="shared" si="156"/>
        <v>16290</v>
      </c>
      <c r="Q1698" s="1">
        <v>5</v>
      </c>
      <c r="R1698" s="1">
        <f t="shared" si="157"/>
        <v>814.5</v>
      </c>
      <c r="S1698" s="1">
        <f t="shared" si="158"/>
        <v>15475.5</v>
      </c>
      <c r="T1698" s="1">
        <v>0.47</v>
      </c>
      <c r="U1698" s="1">
        <f t="shared" si="159"/>
        <v>7273.4849999999997</v>
      </c>
      <c r="V1698" s="1">
        <f t="shared" si="160"/>
        <v>8202.0149999999994</v>
      </c>
      <c r="W1698" s="4">
        <f t="shared" si="161"/>
        <v>0.52999999999999992</v>
      </c>
      <c r="X1698" s="1" t="s">
        <v>147</v>
      </c>
      <c r="Y1698" s="1" t="s">
        <v>72</v>
      </c>
      <c r="Z1698" s="1" t="s">
        <v>120</v>
      </c>
      <c r="AA1698" s="1"/>
      <c r="AB1698" s="1"/>
      <c r="AC1698" s="1" t="s">
        <v>42</v>
      </c>
    </row>
    <row r="1699" spans="1:29">
      <c r="A1699" s="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c r="P1699" s="1">
        <f t="shared" si="156"/>
        <v>2060</v>
      </c>
      <c r="Q1699" s="1">
        <v>0</v>
      </c>
      <c r="R1699" s="1">
        <f t="shared" si="157"/>
        <v>0</v>
      </c>
      <c r="S1699" s="1">
        <f t="shared" si="158"/>
        <v>2060</v>
      </c>
      <c r="T1699" s="1">
        <v>0.57999999999999996</v>
      </c>
      <c r="U1699" s="1">
        <f t="shared" si="159"/>
        <v>1194.8</v>
      </c>
      <c r="V1699" s="1">
        <f t="shared" si="160"/>
        <v>865.2</v>
      </c>
      <c r="W1699" s="4">
        <f t="shared" si="161"/>
        <v>0.42000000000000004</v>
      </c>
      <c r="X1699" s="1" t="s">
        <v>92</v>
      </c>
      <c r="Y1699" s="1" t="s">
        <v>72</v>
      </c>
      <c r="Z1699" s="1" t="s">
        <v>120</v>
      </c>
      <c r="AA1699" s="1"/>
      <c r="AB1699" s="1"/>
      <c r="AC1699" s="1" t="s">
        <v>42</v>
      </c>
    </row>
    <row r="1700" spans="1:29">
      <c r="A1700" s="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c r="P1700" s="1">
        <f t="shared" si="156"/>
        <v>14640</v>
      </c>
      <c r="Q1700" s="1">
        <v>25</v>
      </c>
      <c r="R1700" s="1">
        <f t="shared" si="157"/>
        <v>3660</v>
      </c>
      <c r="S1700" s="1">
        <f t="shared" si="158"/>
        <v>10980</v>
      </c>
      <c r="T1700" s="1">
        <v>0.52</v>
      </c>
      <c r="U1700" s="1">
        <f t="shared" si="159"/>
        <v>5709.6</v>
      </c>
      <c r="V1700" s="1">
        <f t="shared" si="160"/>
        <v>5270.4</v>
      </c>
      <c r="W1700" s="4">
        <f t="shared" si="161"/>
        <v>0.48</v>
      </c>
      <c r="X1700" s="1" t="s">
        <v>104</v>
      </c>
      <c r="Y1700" s="1" t="s">
        <v>40</v>
      </c>
      <c r="Z1700" s="1" t="s">
        <v>41</v>
      </c>
      <c r="AA1700" s="2">
        <v>46169</v>
      </c>
      <c r="AB1700" s="1">
        <v>3</v>
      </c>
      <c r="AC1700" s="1" t="s">
        <v>42</v>
      </c>
    </row>
    <row r="1701" spans="1:29">
      <c r="A1701" s="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c r="P1701" s="1">
        <f t="shared" si="156"/>
        <v>21150</v>
      </c>
      <c r="Q1701" s="1">
        <v>20</v>
      </c>
      <c r="R1701" s="1">
        <f t="shared" si="157"/>
        <v>4230</v>
      </c>
      <c r="S1701" s="1">
        <f t="shared" si="158"/>
        <v>16920</v>
      </c>
      <c r="T1701" s="1">
        <v>0.47</v>
      </c>
      <c r="U1701" s="1">
        <f t="shared" si="159"/>
        <v>7952.4</v>
      </c>
      <c r="V1701" s="1">
        <f t="shared" si="160"/>
        <v>8967.6</v>
      </c>
      <c r="W1701" s="4">
        <f t="shared" si="161"/>
        <v>0.53</v>
      </c>
      <c r="X1701" s="1" t="s">
        <v>65</v>
      </c>
      <c r="Y1701" s="1" t="s">
        <v>40</v>
      </c>
      <c r="Z1701" s="1" t="s">
        <v>51</v>
      </c>
      <c r="AA1701" s="2">
        <v>46169</v>
      </c>
      <c r="AB1701" s="1"/>
      <c r="AC1701" s="1" t="s">
        <v>42</v>
      </c>
    </row>
    <row r="1702" spans="1:29">
      <c r="A1702" s="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c r="P1702" s="1">
        <f t="shared" si="156"/>
        <v>12480</v>
      </c>
      <c r="Q1702" s="1">
        <v>0</v>
      </c>
      <c r="R1702" s="1">
        <f t="shared" si="157"/>
        <v>0</v>
      </c>
      <c r="S1702" s="1">
        <f t="shared" si="158"/>
        <v>12480</v>
      </c>
      <c r="T1702" s="1">
        <v>0.5</v>
      </c>
      <c r="U1702" s="1">
        <f t="shared" si="159"/>
        <v>6240</v>
      </c>
      <c r="V1702" s="1">
        <f t="shared" si="160"/>
        <v>6240</v>
      </c>
      <c r="W1702" s="4">
        <f t="shared" si="161"/>
        <v>0.5</v>
      </c>
      <c r="X1702" s="1" t="s">
        <v>147</v>
      </c>
      <c r="Y1702" s="1" t="s">
        <v>57</v>
      </c>
      <c r="Z1702" s="1" t="s">
        <v>41</v>
      </c>
      <c r="AA1702" s="2">
        <v>46170</v>
      </c>
      <c r="AB1702" s="1">
        <v>4</v>
      </c>
      <c r="AC1702" s="1" t="s">
        <v>42</v>
      </c>
    </row>
    <row r="1703" spans="1:29">
      <c r="A1703" s="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c r="P1703" s="1">
        <f t="shared" si="156"/>
        <v>26180</v>
      </c>
      <c r="Q1703" s="1">
        <v>5</v>
      </c>
      <c r="R1703" s="1">
        <f t="shared" si="157"/>
        <v>1309</v>
      </c>
      <c r="S1703" s="1">
        <f t="shared" si="158"/>
        <v>24871</v>
      </c>
      <c r="T1703" s="1">
        <v>0.57999999999999996</v>
      </c>
      <c r="U1703" s="1">
        <f t="shared" si="159"/>
        <v>14425.179999999998</v>
      </c>
      <c r="V1703" s="1">
        <f t="shared" si="160"/>
        <v>10445.820000000002</v>
      </c>
      <c r="W1703" s="4">
        <f t="shared" si="161"/>
        <v>0.42000000000000004</v>
      </c>
      <c r="X1703" s="1" t="s">
        <v>50</v>
      </c>
      <c r="Y1703" s="1" t="s">
        <v>57</v>
      </c>
      <c r="Z1703" s="1" t="s">
        <v>41</v>
      </c>
      <c r="AA1703" s="2">
        <v>46171</v>
      </c>
      <c r="AB1703" s="1">
        <v>4</v>
      </c>
      <c r="AC1703" s="1" t="s">
        <v>42</v>
      </c>
    </row>
    <row r="1704" spans="1:29">
      <c r="A1704" s="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c r="P1704" s="1">
        <f t="shared" si="156"/>
        <v>2500</v>
      </c>
      <c r="Q1704" s="1">
        <v>10</v>
      </c>
      <c r="R1704" s="1">
        <f t="shared" si="157"/>
        <v>250</v>
      </c>
      <c r="S1704" s="1">
        <f t="shared" si="158"/>
        <v>2250</v>
      </c>
      <c r="T1704" s="1">
        <v>0.48</v>
      </c>
      <c r="U1704" s="1">
        <f t="shared" si="159"/>
        <v>1080</v>
      </c>
      <c r="V1704" s="1">
        <f t="shared" si="160"/>
        <v>1170</v>
      </c>
      <c r="W1704" s="4">
        <f t="shared" si="161"/>
        <v>0.52</v>
      </c>
      <c r="X1704" s="1" t="s">
        <v>39</v>
      </c>
      <c r="Y1704" s="1" t="s">
        <v>40</v>
      </c>
      <c r="Z1704" s="1" t="s">
        <v>51</v>
      </c>
      <c r="AA1704" s="2">
        <v>46167</v>
      </c>
      <c r="AB1704" s="1"/>
      <c r="AC1704" s="1" t="s">
        <v>42</v>
      </c>
    </row>
    <row r="1705" spans="1:29">
      <c r="A1705" s="1" t="s">
        <v>2556</v>
      </c>
      <c r="B1705" s="2">
        <v>46164</v>
      </c>
      <c r="C1705" s="1">
        <v>2026</v>
      </c>
      <c r="D1705" s="1" t="s">
        <v>904</v>
      </c>
      <c r="E1705" s="1" t="s">
        <v>753</v>
      </c>
      <c r="F1705" s="1" t="s">
        <v>74</v>
      </c>
      <c r="G1705" s="1" t="s">
        <v>212</v>
      </c>
      <c r="H1705" s="1" t="s">
        <v>89</v>
      </c>
      <c r="I1705" s="1" t="s">
        <v>163</v>
      </c>
      <c r="J1705" s="1" t="s">
        <v>164</v>
      </c>
      <c r="K1705" s="1" t="s">
        <v>130</v>
      </c>
      <c r="L1705" s="1" t="s">
        <v>85</v>
      </c>
      <c r="M1705" s="1" t="s">
        <v>306</v>
      </c>
      <c r="N1705" s="1">
        <v>3</v>
      </c>
      <c r="O1705" s="1">
        <v>2380</v>
      </c>
      <c r="P1705" s="1">
        <f t="shared" si="156"/>
        <v>7140</v>
      </c>
      <c r="Q1705" s="1">
        <v>20</v>
      </c>
      <c r="R1705" s="1">
        <f t="shared" si="157"/>
        <v>1428</v>
      </c>
      <c r="S1705" s="1">
        <f t="shared" si="158"/>
        <v>5712</v>
      </c>
      <c r="T1705" s="1">
        <v>0.5</v>
      </c>
      <c r="U1705" s="1">
        <f t="shared" si="159"/>
        <v>2856</v>
      </c>
      <c r="V1705" s="1">
        <f t="shared" si="160"/>
        <v>2856</v>
      </c>
      <c r="W1705" s="4">
        <f t="shared" si="161"/>
        <v>0.5</v>
      </c>
      <c r="X1705" s="1" t="s">
        <v>104</v>
      </c>
      <c r="Y1705" s="1" t="s">
        <v>40</v>
      </c>
      <c r="Z1705" s="1" t="s">
        <v>41</v>
      </c>
      <c r="AA1705" s="2">
        <v>46171</v>
      </c>
      <c r="AB1705" s="1">
        <v>5</v>
      </c>
      <c r="AC1705" s="1"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C6BB-4A76-4C0C-A2BF-7618ACF1E5C6}">
  <dimension ref="A1:AF1705"/>
  <sheetViews>
    <sheetView topLeftCell="W1" workbookViewId="0">
      <selection activeCell="P3" sqref="P3"/>
    </sheetView>
  </sheetViews>
  <sheetFormatPr defaultRowHeight="14.4"/>
  <cols>
    <col min="1" max="1" width="14.88671875" bestFit="1" customWidth="1"/>
    <col min="2" max="2" width="10.33203125" bestFit="1" customWidth="1"/>
    <col min="3" max="3" width="5" bestFit="1" customWidth="1"/>
    <col min="4" max="4" width="6.109375" bestFit="1" customWidth="1"/>
    <col min="5" max="5" width="7.33203125" bestFit="1" customWidth="1"/>
    <col min="6" max="6" width="11" bestFit="1" customWidth="1"/>
    <col min="7" max="7" width="11.21875" bestFit="1" customWidth="1"/>
    <col min="8" max="8" width="13.44140625" bestFit="1" customWidth="1"/>
    <col min="9" max="9" width="17.77734375" bestFit="1" customWidth="1"/>
    <col min="10" max="10" width="14.33203125" bestFit="1" customWidth="1"/>
    <col min="11" max="11" width="13.33203125" bestFit="1" customWidth="1"/>
    <col min="12" max="12" width="13.88671875" bestFit="1" customWidth="1"/>
    <col min="13" max="13" width="23.5546875" bestFit="1" customWidth="1"/>
    <col min="14" max="14" width="8.109375" bestFit="1" customWidth="1"/>
    <col min="15" max="15" width="12.77734375" bestFit="1" customWidth="1"/>
    <col min="16" max="16" width="13.21875" bestFit="1" customWidth="1"/>
    <col min="17" max="17" width="10.21875" bestFit="1" customWidth="1"/>
    <col min="18" max="18" width="15.21875" bestFit="1" customWidth="1"/>
    <col min="19" max="19" width="11.33203125" bestFit="1" customWidth="1"/>
    <col min="20" max="20" width="6.6640625" bestFit="1" customWidth="1"/>
    <col min="21" max="22" width="10" bestFit="1" customWidth="1"/>
    <col min="23" max="23" width="13.44140625" bestFit="1" customWidth="1"/>
    <col min="24" max="24" width="15" bestFit="1" customWidth="1"/>
    <col min="25" max="25" width="12.5546875" bestFit="1" customWidth="1"/>
    <col min="26" max="26" width="11.44140625" bestFit="1" customWidth="1"/>
    <col min="27" max="27" width="12" bestFit="1" customWidth="1"/>
    <col min="28" max="28" width="14.77734375" bestFit="1" customWidth="1"/>
    <col min="29" max="29" width="8.5546875" bestFit="1" customWidth="1"/>
    <col min="32" max="32" width="47.88671875" bestFit="1" customWidth="1"/>
  </cols>
  <sheetData>
    <row r="1" spans="1:3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23</v>
      </c>
      <c r="Q1" s="3" t="s">
        <v>15</v>
      </c>
      <c r="R1" s="3" t="s">
        <v>24</v>
      </c>
      <c r="S1" s="3" t="s">
        <v>25</v>
      </c>
      <c r="T1" s="3" t="s">
        <v>16</v>
      </c>
      <c r="U1" s="3" t="s">
        <v>26</v>
      </c>
      <c r="V1" s="3" t="s">
        <v>2557</v>
      </c>
      <c r="W1" s="3" t="s">
        <v>27</v>
      </c>
      <c r="X1" s="3" t="s">
        <v>17</v>
      </c>
      <c r="Y1" s="3" t="s">
        <v>18</v>
      </c>
      <c r="Z1" s="3" t="s">
        <v>19</v>
      </c>
      <c r="AA1" s="3" t="s">
        <v>20</v>
      </c>
      <c r="AB1" s="3" t="s">
        <v>21</v>
      </c>
      <c r="AC1" s="3" t="s">
        <v>22</v>
      </c>
    </row>
    <row r="2" spans="1:32">
      <c r="A2" s="1" t="s">
        <v>28</v>
      </c>
      <c r="B2" s="2">
        <v>45658</v>
      </c>
      <c r="C2" s="1">
        <v>2025</v>
      </c>
      <c r="D2" s="1" t="s">
        <v>29</v>
      </c>
      <c r="E2" s="1" t="s">
        <v>30</v>
      </c>
      <c r="F2" s="1" t="s">
        <v>31</v>
      </c>
      <c r="G2" s="1" t="s">
        <v>32</v>
      </c>
      <c r="H2" s="1" t="s">
        <v>33</v>
      </c>
      <c r="I2" s="1" t="s">
        <v>34</v>
      </c>
      <c r="J2" s="1" t="s">
        <v>35</v>
      </c>
      <c r="K2" s="1" t="s">
        <v>36</v>
      </c>
      <c r="L2" s="1" t="s">
        <v>37</v>
      </c>
      <c r="M2" s="1" t="s">
        <v>38</v>
      </c>
      <c r="N2" s="1">
        <v>2</v>
      </c>
      <c r="O2" s="1">
        <v>5940</v>
      </c>
      <c r="P2" s="1">
        <f>PRODUCT(N2,O2)</f>
        <v>11880</v>
      </c>
      <c r="Q2" s="1">
        <v>10</v>
      </c>
      <c r="R2" s="1">
        <f>P2*(Q2/100)</f>
        <v>1188</v>
      </c>
      <c r="S2" s="1">
        <f>P2-R2</f>
        <v>10692</v>
      </c>
      <c r="T2" s="1">
        <v>0.47</v>
      </c>
      <c r="U2" s="1">
        <f>S2*T2</f>
        <v>5025.24</v>
      </c>
      <c r="V2" s="1">
        <f>S2-U2</f>
        <v>5666.76</v>
      </c>
      <c r="W2" s="4">
        <f>(V2/S2)</f>
        <v>0.53</v>
      </c>
      <c r="X2" s="1" t="s">
        <v>39</v>
      </c>
      <c r="Y2" s="1" t="s">
        <v>40</v>
      </c>
      <c r="Z2" s="1" t="s">
        <v>41</v>
      </c>
      <c r="AA2" s="2">
        <v>45665</v>
      </c>
      <c r="AB2" s="1">
        <v>4</v>
      </c>
      <c r="AC2" s="1" t="s">
        <v>42</v>
      </c>
    </row>
    <row r="3" spans="1:32">
      <c r="A3" s="1" t="s">
        <v>43</v>
      </c>
      <c r="B3" s="2">
        <v>45659</v>
      </c>
      <c r="C3" s="1">
        <v>2025</v>
      </c>
      <c r="D3" s="1" t="s">
        <v>29</v>
      </c>
      <c r="E3" s="1" t="s">
        <v>30</v>
      </c>
      <c r="F3" s="1" t="s">
        <v>44</v>
      </c>
      <c r="G3" s="1" t="s">
        <v>45</v>
      </c>
      <c r="H3" s="1" t="s">
        <v>33</v>
      </c>
      <c r="I3" s="1" t="s">
        <v>46</v>
      </c>
      <c r="J3" s="1" t="s">
        <v>47</v>
      </c>
      <c r="K3" s="1" t="s">
        <v>48</v>
      </c>
      <c r="L3" s="1" t="s">
        <v>37</v>
      </c>
      <c r="M3" s="1" t="s">
        <v>49</v>
      </c>
      <c r="N3" s="1">
        <v>5</v>
      </c>
      <c r="O3" s="1">
        <v>1290</v>
      </c>
      <c r="P3" s="1">
        <f t="shared" ref="P3:P66" si="0">PRODUCT(N3,O3)</f>
        <v>6450</v>
      </c>
      <c r="Q3" s="1">
        <v>25</v>
      </c>
      <c r="R3" s="1">
        <f t="shared" ref="R3:R66" si="1">P3*(Q3/100)</f>
        <v>1612.5</v>
      </c>
      <c r="S3" s="1">
        <f t="shared" ref="S3:S66" si="2">P3-R3</f>
        <v>4837.5</v>
      </c>
      <c r="T3" s="1">
        <v>0.47</v>
      </c>
      <c r="U3" s="1">
        <f t="shared" ref="U3:U66" si="3">S3*T3</f>
        <v>2273.625</v>
      </c>
      <c r="V3" s="1">
        <f t="shared" ref="V3:V66" si="4">S3-U3</f>
        <v>2563.875</v>
      </c>
      <c r="W3" s="4">
        <f t="shared" ref="W3:W66" si="5">(V3/S3)</f>
        <v>0.53</v>
      </c>
      <c r="X3" s="1" t="s">
        <v>50</v>
      </c>
      <c r="Y3" s="1" t="s">
        <v>40</v>
      </c>
      <c r="Z3" s="1" t="s">
        <v>51</v>
      </c>
      <c r="AA3" s="2">
        <v>45662</v>
      </c>
      <c r="AB3" s="1"/>
      <c r="AC3" s="1" t="s">
        <v>42</v>
      </c>
    </row>
    <row r="4" spans="1:32">
      <c r="A4" s="1" t="s">
        <v>52</v>
      </c>
      <c r="B4" s="2">
        <v>45659</v>
      </c>
      <c r="C4" s="1">
        <v>2025</v>
      </c>
      <c r="D4" s="1" t="s">
        <v>29</v>
      </c>
      <c r="E4" s="1" t="s">
        <v>30</v>
      </c>
      <c r="F4" s="1" t="s">
        <v>44</v>
      </c>
      <c r="G4" s="1" t="s">
        <v>53</v>
      </c>
      <c r="H4" s="1" t="s">
        <v>33</v>
      </c>
      <c r="I4" s="1" t="s">
        <v>54</v>
      </c>
      <c r="J4" s="1" t="s">
        <v>55</v>
      </c>
      <c r="K4" s="1" t="s">
        <v>36</v>
      </c>
      <c r="L4" s="1" t="s">
        <v>37</v>
      </c>
      <c r="M4" s="1" t="s">
        <v>38</v>
      </c>
      <c r="N4" s="1">
        <v>3</v>
      </c>
      <c r="O4" s="1">
        <v>5450</v>
      </c>
      <c r="P4" s="1">
        <f t="shared" si="0"/>
        <v>16350</v>
      </c>
      <c r="Q4" s="1">
        <v>10</v>
      </c>
      <c r="R4" s="1">
        <f t="shared" si="1"/>
        <v>1635</v>
      </c>
      <c r="S4" s="1">
        <f t="shared" si="2"/>
        <v>14715</v>
      </c>
      <c r="T4" s="1">
        <v>0.47</v>
      </c>
      <c r="U4" s="1">
        <f t="shared" si="3"/>
        <v>6916.0499999999993</v>
      </c>
      <c r="V4" s="1">
        <f t="shared" si="4"/>
        <v>7798.9500000000007</v>
      </c>
      <c r="W4" s="4">
        <f t="shared" si="5"/>
        <v>0.53</v>
      </c>
      <c r="X4" s="1" t="s">
        <v>56</v>
      </c>
      <c r="Y4" s="1" t="s">
        <v>57</v>
      </c>
      <c r="Z4" s="1" t="s">
        <v>41</v>
      </c>
      <c r="AA4" s="2">
        <v>45660</v>
      </c>
      <c r="AB4" s="1">
        <v>4</v>
      </c>
      <c r="AC4" s="1" t="s">
        <v>42</v>
      </c>
      <c r="AF4" t="s">
        <v>2561</v>
      </c>
    </row>
    <row r="5" spans="1:32">
      <c r="A5" s="1" t="s">
        <v>58</v>
      </c>
      <c r="B5" s="2">
        <v>45659</v>
      </c>
      <c r="C5" s="1">
        <v>2025</v>
      </c>
      <c r="D5" s="1" t="s">
        <v>29</v>
      </c>
      <c r="E5" s="1" t="s">
        <v>30</v>
      </c>
      <c r="F5" s="1" t="s">
        <v>44</v>
      </c>
      <c r="G5" s="1" t="s">
        <v>59</v>
      </c>
      <c r="H5" s="1" t="s">
        <v>33</v>
      </c>
      <c r="I5" s="1" t="s">
        <v>60</v>
      </c>
      <c r="J5" s="1" t="s">
        <v>61</v>
      </c>
      <c r="K5" s="1" t="s">
        <v>62</v>
      </c>
      <c r="L5" s="1" t="s">
        <v>63</v>
      </c>
      <c r="M5" s="1" t="s">
        <v>64</v>
      </c>
      <c r="N5" s="1">
        <v>4</v>
      </c>
      <c r="O5" s="1">
        <v>720</v>
      </c>
      <c r="P5" s="1">
        <f t="shared" si="0"/>
        <v>2880</v>
      </c>
      <c r="Q5" s="1">
        <v>20</v>
      </c>
      <c r="R5" s="1">
        <f t="shared" si="1"/>
        <v>576</v>
      </c>
      <c r="S5" s="1">
        <f t="shared" si="2"/>
        <v>2304</v>
      </c>
      <c r="T5" s="1">
        <v>0.35</v>
      </c>
      <c r="U5" s="1">
        <f t="shared" si="3"/>
        <v>806.4</v>
      </c>
      <c r="V5" s="1">
        <f t="shared" si="4"/>
        <v>1497.6</v>
      </c>
      <c r="W5" s="4">
        <f t="shared" si="5"/>
        <v>0.64999999999999991</v>
      </c>
      <c r="X5" s="1" t="s">
        <v>65</v>
      </c>
      <c r="Y5" s="1" t="s">
        <v>40</v>
      </c>
      <c r="Z5" s="1" t="s">
        <v>66</v>
      </c>
      <c r="AA5" s="1"/>
      <c r="AB5" s="1"/>
      <c r="AC5" s="1" t="s">
        <v>42</v>
      </c>
      <c r="AF5" t="s">
        <v>2562</v>
      </c>
    </row>
    <row r="6" spans="1:32">
      <c r="A6" s="1" t="s">
        <v>67</v>
      </c>
      <c r="B6" s="2">
        <v>45659</v>
      </c>
      <c r="C6" s="1">
        <v>2025</v>
      </c>
      <c r="D6" s="1" t="s">
        <v>29</v>
      </c>
      <c r="E6" s="1" t="s">
        <v>30</v>
      </c>
      <c r="F6" s="1" t="s">
        <v>44</v>
      </c>
      <c r="G6" s="1" t="s">
        <v>68</v>
      </c>
      <c r="H6" s="1" t="s">
        <v>33</v>
      </c>
      <c r="I6" s="1" t="s">
        <v>69</v>
      </c>
      <c r="J6" s="1" t="s">
        <v>70</v>
      </c>
      <c r="K6" s="1" t="s">
        <v>62</v>
      </c>
      <c r="L6" s="1" t="s">
        <v>63</v>
      </c>
      <c r="M6" s="1" t="s">
        <v>71</v>
      </c>
      <c r="N6" s="1">
        <v>1</v>
      </c>
      <c r="O6" s="1">
        <v>320</v>
      </c>
      <c r="P6" s="1">
        <f t="shared" si="0"/>
        <v>320</v>
      </c>
      <c r="Q6" s="1">
        <v>25</v>
      </c>
      <c r="R6" s="1">
        <f t="shared" si="1"/>
        <v>80</v>
      </c>
      <c r="S6" s="1">
        <f t="shared" si="2"/>
        <v>240</v>
      </c>
      <c r="T6" s="1">
        <v>0.35</v>
      </c>
      <c r="U6" s="1">
        <f t="shared" si="3"/>
        <v>84</v>
      </c>
      <c r="V6" s="1">
        <f t="shared" si="4"/>
        <v>156</v>
      </c>
      <c r="W6" s="4">
        <f t="shared" si="5"/>
        <v>0.65</v>
      </c>
      <c r="X6" s="1" t="s">
        <v>39</v>
      </c>
      <c r="Y6" s="1" t="s">
        <v>72</v>
      </c>
      <c r="Z6" s="1" t="s">
        <v>41</v>
      </c>
      <c r="AA6" s="2">
        <v>45660</v>
      </c>
      <c r="AB6" s="1">
        <v>4</v>
      </c>
      <c r="AC6" s="1" t="s">
        <v>42</v>
      </c>
      <c r="AF6" t="s">
        <v>2563</v>
      </c>
    </row>
    <row r="7" spans="1:32">
      <c r="A7" s="1" t="s">
        <v>73</v>
      </c>
      <c r="B7" s="2">
        <v>45660</v>
      </c>
      <c r="C7" s="1">
        <v>2025</v>
      </c>
      <c r="D7" s="1" t="s">
        <v>29</v>
      </c>
      <c r="E7" s="1" t="s">
        <v>30</v>
      </c>
      <c r="F7" s="1" t="s">
        <v>74</v>
      </c>
      <c r="G7" s="1" t="s">
        <v>75</v>
      </c>
      <c r="H7" s="1" t="s">
        <v>33</v>
      </c>
      <c r="I7" s="1" t="s">
        <v>76</v>
      </c>
      <c r="J7" s="1" t="s">
        <v>77</v>
      </c>
      <c r="K7" s="1" t="s">
        <v>78</v>
      </c>
      <c r="L7" s="1" t="s">
        <v>79</v>
      </c>
      <c r="M7" s="1" t="s">
        <v>80</v>
      </c>
      <c r="N7" s="1">
        <v>3</v>
      </c>
      <c r="O7" s="1">
        <v>3490</v>
      </c>
      <c r="P7" s="1">
        <f t="shared" si="0"/>
        <v>10470</v>
      </c>
      <c r="Q7" s="1">
        <v>0</v>
      </c>
      <c r="R7" s="1">
        <f t="shared" si="1"/>
        <v>0</v>
      </c>
      <c r="S7" s="1">
        <f t="shared" si="2"/>
        <v>10470</v>
      </c>
      <c r="T7" s="1">
        <v>0.45</v>
      </c>
      <c r="U7" s="1">
        <f t="shared" si="3"/>
        <v>4711.5</v>
      </c>
      <c r="V7" s="1">
        <f t="shared" si="4"/>
        <v>5758.5</v>
      </c>
      <c r="W7" s="4">
        <f t="shared" si="5"/>
        <v>0.55000000000000004</v>
      </c>
      <c r="X7" s="1" t="s">
        <v>56</v>
      </c>
      <c r="Y7" s="1" t="s">
        <v>81</v>
      </c>
      <c r="Z7" s="1" t="s">
        <v>41</v>
      </c>
      <c r="AA7" s="2">
        <v>45664</v>
      </c>
      <c r="AB7" s="1">
        <v>5</v>
      </c>
      <c r="AC7" s="1" t="s">
        <v>42</v>
      </c>
      <c r="AF7" t="s">
        <v>2564</v>
      </c>
    </row>
    <row r="8" spans="1:32">
      <c r="A8" s="1" t="s">
        <v>82</v>
      </c>
      <c r="B8" s="2">
        <v>45660</v>
      </c>
      <c r="C8" s="1">
        <v>2025</v>
      </c>
      <c r="D8" s="1" t="s">
        <v>29</v>
      </c>
      <c r="E8" s="1" t="s">
        <v>30</v>
      </c>
      <c r="F8" s="1" t="s">
        <v>74</v>
      </c>
      <c r="G8" s="1" t="s">
        <v>83</v>
      </c>
      <c r="H8" s="1" t="s">
        <v>33</v>
      </c>
      <c r="I8" s="1" t="s">
        <v>84</v>
      </c>
      <c r="J8" s="1" t="s">
        <v>47</v>
      </c>
      <c r="K8" s="1" t="s">
        <v>48</v>
      </c>
      <c r="L8" s="1" t="s">
        <v>85</v>
      </c>
      <c r="M8" s="1" t="s">
        <v>86</v>
      </c>
      <c r="N8" s="1">
        <v>3</v>
      </c>
      <c r="O8" s="1">
        <v>1070</v>
      </c>
      <c r="P8" s="1">
        <f t="shared" si="0"/>
        <v>3210</v>
      </c>
      <c r="Q8" s="1">
        <v>10</v>
      </c>
      <c r="R8" s="1">
        <f t="shared" si="1"/>
        <v>321</v>
      </c>
      <c r="S8" s="1">
        <f t="shared" si="2"/>
        <v>2889</v>
      </c>
      <c r="T8" s="1">
        <v>0.5</v>
      </c>
      <c r="U8" s="1">
        <f t="shared" si="3"/>
        <v>1444.5</v>
      </c>
      <c r="V8" s="1">
        <f t="shared" si="4"/>
        <v>1444.5</v>
      </c>
      <c r="W8" s="4">
        <f t="shared" si="5"/>
        <v>0.5</v>
      </c>
      <c r="X8" s="1" t="s">
        <v>39</v>
      </c>
      <c r="Y8" s="1" t="s">
        <v>40</v>
      </c>
      <c r="Z8" s="1" t="s">
        <v>66</v>
      </c>
      <c r="AA8" s="1"/>
      <c r="AB8" s="1"/>
      <c r="AC8" s="1" t="s">
        <v>42</v>
      </c>
      <c r="AF8" t="s">
        <v>2565</v>
      </c>
    </row>
    <row r="9" spans="1:32">
      <c r="A9" s="1" t="s">
        <v>87</v>
      </c>
      <c r="B9" s="2">
        <v>45660</v>
      </c>
      <c r="C9" s="1">
        <v>2025</v>
      </c>
      <c r="D9" s="1" t="s">
        <v>29</v>
      </c>
      <c r="E9" s="1" t="s">
        <v>30</v>
      </c>
      <c r="F9" s="1" t="s">
        <v>74</v>
      </c>
      <c r="G9" s="1" t="s">
        <v>88</v>
      </c>
      <c r="H9" s="1" t="s">
        <v>89</v>
      </c>
      <c r="I9" s="1" t="s">
        <v>90</v>
      </c>
      <c r="J9" s="1" t="s">
        <v>61</v>
      </c>
      <c r="K9" s="1" t="s">
        <v>62</v>
      </c>
      <c r="L9" s="1" t="s">
        <v>37</v>
      </c>
      <c r="M9" s="1" t="s">
        <v>91</v>
      </c>
      <c r="N9" s="1">
        <v>3</v>
      </c>
      <c r="O9" s="1">
        <v>3650</v>
      </c>
      <c r="P9" s="1">
        <f t="shared" si="0"/>
        <v>10950</v>
      </c>
      <c r="Q9" s="1">
        <v>0</v>
      </c>
      <c r="R9" s="1">
        <f t="shared" si="1"/>
        <v>0</v>
      </c>
      <c r="S9" s="1">
        <f t="shared" si="2"/>
        <v>10950</v>
      </c>
      <c r="T9" s="1">
        <v>0.47</v>
      </c>
      <c r="U9" s="1">
        <f t="shared" si="3"/>
        <v>5146.5</v>
      </c>
      <c r="V9" s="1">
        <f t="shared" si="4"/>
        <v>5803.5</v>
      </c>
      <c r="W9" s="4">
        <f t="shared" si="5"/>
        <v>0.53</v>
      </c>
      <c r="X9" s="1" t="s">
        <v>92</v>
      </c>
      <c r="Y9" s="1" t="s">
        <v>40</v>
      </c>
      <c r="Z9" s="1" t="s">
        <v>22</v>
      </c>
      <c r="AA9" s="1"/>
      <c r="AB9" s="1"/>
      <c r="AC9" s="1" t="s">
        <v>93</v>
      </c>
      <c r="AF9" s="5" t="s">
        <v>2558</v>
      </c>
    </row>
    <row r="10" spans="1:32">
      <c r="A10" s="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c r="P10" s="1">
        <f t="shared" si="0"/>
        <v>820</v>
      </c>
      <c r="Q10" s="1">
        <v>25</v>
      </c>
      <c r="R10" s="1">
        <f t="shared" si="1"/>
        <v>205</v>
      </c>
      <c r="S10" s="1">
        <f t="shared" si="2"/>
        <v>615</v>
      </c>
      <c r="T10" s="1">
        <v>0.62</v>
      </c>
      <c r="U10" s="1">
        <f t="shared" si="3"/>
        <v>381.3</v>
      </c>
      <c r="V10" s="1">
        <f t="shared" si="4"/>
        <v>233.7</v>
      </c>
      <c r="W10" s="4">
        <f t="shared" si="5"/>
        <v>0.38</v>
      </c>
      <c r="X10" s="1" t="s">
        <v>50</v>
      </c>
      <c r="Y10" s="1" t="s">
        <v>40</v>
      </c>
      <c r="Z10" s="1" t="s">
        <v>41</v>
      </c>
      <c r="AA10" s="2">
        <v>45665</v>
      </c>
      <c r="AB10" s="1">
        <v>5</v>
      </c>
      <c r="AC10" s="1" t="s">
        <v>42</v>
      </c>
      <c r="AF10" s="5" t="s">
        <v>2559</v>
      </c>
    </row>
    <row r="11" spans="1:32">
      <c r="A11" s="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c r="P11" s="1">
        <f t="shared" si="0"/>
        <v>21520</v>
      </c>
      <c r="Q11" s="1">
        <v>10</v>
      </c>
      <c r="R11" s="1">
        <f t="shared" si="1"/>
        <v>2152</v>
      </c>
      <c r="S11" s="1">
        <f t="shared" si="2"/>
        <v>19368</v>
      </c>
      <c r="T11" s="1">
        <v>0.47</v>
      </c>
      <c r="U11" s="1">
        <f t="shared" si="3"/>
        <v>9102.9599999999991</v>
      </c>
      <c r="V11" s="1">
        <f t="shared" si="4"/>
        <v>10265.040000000001</v>
      </c>
      <c r="W11" s="4">
        <f t="shared" si="5"/>
        <v>0.53</v>
      </c>
      <c r="X11" s="1" t="s">
        <v>104</v>
      </c>
      <c r="Y11" s="1" t="s">
        <v>72</v>
      </c>
      <c r="Z11" s="1" t="s">
        <v>22</v>
      </c>
      <c r="AA11" s="1"/>
      <c r="AB11" s="1"/>
      <c r="AC11" s="1" t="s">
        <v>93</v>
      </c>
      <c r="AF11" s="5" t="s">
        <v>2560</v>
      </c>
    </row>
    <row r="12" spans="1:32">
      <c r="A12" s="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c r="P12" s="1">
        <f t="shared" si="0"/>
        <v>290</v>
      </c>
      <c r="Q12" s="1">
        <v>10</v>
      </c>
      <c r="R12" s="1">
        <f t="shared" si="1"/>
        <v>29</v>
      </c>
      <c r="S12" s="1">
        <f t="shared" si="2"/>
        <v>261</v>
      </c>
      <c r="T12" s="1">
        <v>0.35</v>
      </c>
      <c r="U12" s="1">
        <f t="shared" si="3"/>
        <v>91.35</v>
      </c>
      <c r="V12" s="1">
        <f t="shared" si="4"/>
        <v>169.65</v>
      </c>
      <c r="W12" s="4">
        <f t="shared" si="5"/>
        <v>0.65</v>
      </c>
      <c r="X12" s="1" t="s">
        <v>39</v>
      </c>
      <c r="Y12" s="1" t="s">
        <v>40</v>
      </c>
      <c r="Z12" s="1" t="s">
        <v>66</v>
      </c>
      <c r="AA12" s="1"/>
      <c r="AB12" s="1"/>
      <c r="AC12" s="1" t="s">
        <v>42</v>
      </c>
      <c r="AF12" t="s">
        <v>2566</v>
      </c>
    </row>
    <row r="13" spans="1:32">
      <c r="A13" s="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c r="P13" s="1">
        <f t="shared" si="0"/>
        <v>248250</v>
      </c>
      <c r="Q13" s="1">
        <v>10</v>
      </c>
      <c r="R13" s="1">
        <f t="shared" si="1"/>
        <v>24825</v>
      </c>
      <c r="S13" s="1">
        <f t="shared" si="2"/>
        <v>223425</v>
      </c>
      <c r="T13" s="1">
        <v>0.57999999999999996</v>
      </c>
      <c r="U13" s="1">
        <f t="shared" si="3"/>
        <v>129586.49999999999</v>
      </c>
      <c r="V13" s="1">
        <f t="shared" si="4"/>
        <v>93838.500000000015</v>
      </c>
      <c r="W13" s="4">
        <f t="shared" si="5"/>
        <v>0.42000000000000004</v>
      </c>
      <c r="X13" s="1" t="s">
        <v>65</v>
      </c>
      <c r="Y13" s="1" t="s">
        <v>40</v>
      </c>
      <c r="Z13" s="1" t="s">
        <v>22</v>
      </c>
      <c r="AA13" s="1"/>
      <c r="AB13" s="1"/>
      <c r="AC13" s="1" t="s">
        <v>93</v>
      </c>
      <c r="AF13" t="s">
        <v>2567</v>
      </c>
    </row>
    <row r="14" spans="1:32">
      <c r="A14" s="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c r="P14" s="1">
        <f t="shared" si="0"/>
        <v>960</v>
      </c>
      <c r="Q14" s="1">
        <v>10</v>
      </c>
      <c r="R14" s="1">
        <f t="shared" si="1"/>
        <v>96</v>
      </c>
      <c r="S14" s="1">
        <f t="shared" si="2"/>
        <v>864</v>
      </c>
      <c r="T14" s="1">
        <v>0.62</v>
      </c>
      <c r="U14" s="1">
        <f t="shared" si="3"/>
        <v>535.67999999999995</v>
      </c>
      <c r="V14" s="1">
        <f t="shared" si="4"/>
        <v>328.32000000000005</v>
      </c>
      <c r="W14" s="4">
        <f t="shared" si="5"/>
        <v>0.38000000000000006</v>
      </c>
      <c r="X14" s="1" t="s">
        <v>50</v>
      </c>
      <c r="Y14" s="1" t="s">
        <v>72</v>
      </c>
      <c r="Z14" s="1" t="s">
        <v>120</v>
      </c>
      <c r="AA14" s="1"/>
      <c r="AB14" s="1"/>
      <c r="AC14" s="1" t="s">
        <v>42</v>
      </c>
      <c r="AF14" t="s">
        <v>2568</v>
      </c>
    </row>
    <row r="15" spans="1:32">
      <c r="A15" s="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c r="P15" s="1">
        <f t="shared" si="0"/>
        <v>3580</v>
      </c>
      <c r="Q15" s="1">
        <v>10</v>
      </c>
      <c r="R15" s="1">
        <f t="shared" si="1"/>
        <v>358</v>
      </c>
      <c r="S15" s="1">
        <f t="shared" si="2"/>
        <v>3222</v>
      </c>
      <c r="T15" s="1">
        <v>0.47</v>
      </c>
      <c r="U15" s="1">
        <f t="shared" si="3"/>
        <v>1514.34</v>
      </c>
      <c r="V15" s="1">
        <f t="shared" si="4"/>
        <v>1707.66</v>
      </c>
      <c r="W15" s="4">
        <f t="shared" si="5"/>
        <v>0.53</v>
      </c>
      <c r="X15" s="1" t="s">
        <v>92</v>
      </c>
      <c r="Y15" s="1" t="s">
        <v>81</v>
      </c>
      <c r="Z15" s="1" t="s">
        <v>51</v>
      </c>
      <c r="AA15" s="2">
        <v>45664</v>
      </c>
      <c r="AB15" s="1"/>
      <c r="AC15" s="1" t="s">
        <v>42</v>
      </c>
      <c r="AF15" t="s">
        <v>2569</v>
      </c>
    </row>
    <row r="16" spans="1:32">
      <c r="A16" s="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c r="P16" s="1">
        <f t="shared" si="0"/>
        <v>12950</v>
      </c>
      <c r="Q16" s="1">
        <v>10</v>
      </c>
      <c r="R16" s="1">
        <f t="shared" si="1"/>
        <v>1295</v>
      </c>
      <c r="S16" s="1">
        <f t="shared" si="2"/>
        <v>11655</v>
      </c>
      <c r="T16" s="1">
        <v>0.45</v>
      </c>
      <c r="U16" s="1">
        <f t="shared" si="3"/>
        <v>5244.75</v>
      </c>
      <c r="V16" s="1">
        <f t="shared" si="4"/>
        <v>6410.25</v>
      </c>
      <c r="W16" s="4">
        <f t="shared" si="5"/>
        <v>0.55000000000000004</v>
      </c>
      <c r="X16" s="1" t="s">
        <v>65</v>
      </c>
      <c r="Y16" s="1" t="s">
        <v>72</v>
      </c>
      <c r="Z16" s="1" t="s">
        <v>41</v>
      </c>
      <c r="AA16" s="2">
        <v>45666</v>
      </c>
      <c r="AB16" s="1">
        <v>5</v>
      </c>
      <c r="AC16" s="1" t="s">
        <v>42</v>
      </c>
      <c r="AF16" t="s">
        <v>2570</v>
      </c>
    </row>
    <row r="17" spans="1:29">
      <c r="A17" s="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c r="P17" s="1">
        <f t="shared" si="0"/>
        <v>316450</v>
      </c>
      <c r="Q17" s="1">
        <v>0</v>
      </c>
      <c r="R17" s="1">
        <f t="shared" si="1"/>
        <v>0</v>
      </c>
      <c r="S17" s="1">
        <f t="shared" si="2"/>
        <v>316450</v>
      </c>
      <c r="T17" s="1">
        <v>0.57999999999999996</v>
      </c>
      <c r="U17" s="1">
        <f t="shared" si="3"/>
        <v>183541</v>
      </c>
      <c r="V17" s="1">
        <f t="shared" si="4"/>
        <v>132909</v>
      </c>
      <c r="W17" s="4">
        <f t="shared" si="5"/>
        <v>0.42</v>
      </c>
      <c r="X17" s="1" t="s">
        <v>39</v>
      </c>
      <c r="Y17" s="1" t="s">
        <v>57</v>
      </c>
      <c r="Z17" s="1" t="s">
        <v>51</v>
      </c>
      <c r="AA17" s="2">
        <v>45669</v>
      </c>
      <c r="AB17" s="1"/>
      <c r="AC17" s="1" t="s">
        <v>42</v>
      </c>
    </row>
    <row r="18" spans="1:29">
      <c r="A18" s="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c r="P18" s="1">
        <f t="shared" si="0"/>
        <v>10600</v>
      </c>
      <c r="Q18" s="1">
        <v>15</v>
      </c>
      <c r="R18" s="1">
        <f t="shared" si="1"/>
        <v>1590</v>
      </c>
      <c r="S18" s="1">
        <f t="shared" si="2"/>
        <v>9010</v>
      </c>
      <c r="T18" s="1">
        <v>0.5</v>
      </c>
      <c r="U18" s="1">
        <f t="shared" si="3"/>
        <v>4505</v>
      </c>
      <c r="V18" s="1">
        <f t="shared" si="4"/>
        <v>4505</v>
      </c>
      <c r="W18" s="4">
        <f t="shared" si="5"/>
        <v>0.5</v>
      </c>
      <c r="X18" s="1" t="s">
        <v>50</v>
      </c>
      <c r="Y18" s="1" t="s">
        <v>57</v>
      </c>
      <c r="Z18" s="1" t="s">
        <v>22</v>
      </c>
      <c r="AA18" s="1"/>
      <c r="AB18" s="1"/>
      <c r="AC18" s="1" t="s">
        <v>93</v>
      </c>
    </row>
    <row r="19" spans="1:29">
      <c r="A19" s="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c r="P19" s="1">
        <f t="shared" si="0"/>
        <v>4260</v>
      </c>
      <c r="Q19" s="1">
        <v>20</v>
      </c>
      <c r="R19" s="1">
        <f t="shared" si="1"/>
        <v>852</v>
      </c>
      <c r="S19" s="1">
        <f t="shared" si="2"/>
        <v>3408</v>
      </c>
      <c r="T19" s="1">
        <v>0.5</v>
      </c>
      <c r="U19" s="1">
        <f t="shared" si="3"/>
        <v>1704</v>
      </c>
      <c r="V19" s="1">
        <f t="shared" si="4"/>
        <v>1704</v>
      </c>
      <c r="W19" s="4">
        <f t="shared" si="5"/>
        <v>0.5</v>
      </c>
      <c r="X19" s="1" t="s">
        <v>147</v>
      </c>
      <c r="Y19" s="1" t="s">
        <v>81</v>
      </c>
      <c r="Z19" s="1" t="s">
        <v>22</v>
      </c>
      <c r="AA19" s="1"/>
      <c r="AB19" s="1"/>
      <c r="AC19" s="1" t="s">
        <v>93</v>
      </c>
    </row>
    <row r="20" spans="1:29">
      <c r="A20" s="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c r="P20" s="1">
        <f t="shared" si="0"/>
        <v>53100</v>
      </c>
      <c r="Q20" s="1">
        <v>0</v>
      </c>
      <c r="R20" s="1">
        <f t="shared" si="1"/>
        <v>0</v>
      </c>
      <c r="S20" s="1">
        <f t="shared" si="2"/>
        <v>53100</v>
      </c>
      <c r="T20" s="1">
        <v>0.52</v>
      </c>
      <c r="U20" s="1">
        <f t="shared" si="3"/>
        <v>27612</v>
      </c>
      <c r="V20" s="1">
        <f t="shared" si="4"/>
        <v>25488</v>
      </c>
      <c r="W20" s="4">
        <f t="shared" si="5"/>
        <v>0.48</v>
      </c>
      <c r="X20" s="1" t="s">
        <v>39</v>
      </c>
      <c r="Y20" s="1" t="s">
        <v>57</v>
      </c>
      <c r="Z20" s="1" t="s">
        <v>120</v>
      </c>
      <c r="AA20" s="1"/>
      <c r="AB20" s="1"/>
      <c r="AC20" s="1" t="s">
        <v>42</v>
      </c>
    </row>
    <row r="21" spans="1:29">
      <c r="A21" s="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c r="P21" s="1">
        <f t="shared" si="0"/>
        <v>27900</v>
      </c>
      <c r="Q21" s="1">
        <v>20</v>
      </c>
      <c r="R21" s="1">
        <f t="shared" si="1"/>
        <v>5580</v>
      </c>
      <c r="S21" s="1">
        <f t="shared" si="2"/>
        <v>22320</v>
      </c>
      <c r="T21" s="1">
        <v>0.5</v>
      </c>
      <c r="U21" s="1">
        <f t="shared" si="3"/>
        <v>11160</v>
      </c>
      <c r="V21" s="1">
        <f t="shared" si="4"/>
        <v>11160</v>
      </c>
      <c r="W21" s="4">
        <f t="shared" si="5"/>
        <v>0.5</v>
      </c>
      <c r="X21" s="1" t="s">
        <v>147</v>
      </c>
      <c r="Y21" s="1" t="s">
        <v>72</v>
      </c>
      <c r="Z21" s="1" t="s">
        <v>41</v>
      </c>
      <c r="AA21" s="2">
        <v>45666</v>
      </c>
      <c r="AB21" s="1">
        <v>4</v>
      </c>
      <c r="AC21" s="1" t="s">
        <v>42</v>
      </c>
    </row>
    <row r="22" spans="1:29">
      <c r="A22" s="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c r="P22" s="1">
        <f t="shared" si="0"/>
        <v>2310</v>
      </c>
      <c r="Q22" s="1">
        <v>15</v>
      </c>
      <c r="R22" s="1">
        <f t="shared" si="1"/>
        <v>346.5</v>
      </c>
      <c r="S22" s="1">
        <f t="shared" si="2"/>
        <v>1963.5</v>
      </c>
      <c r="T22" s="1">
        <v>0.35</v>
      </c>
      <c r="U22" s="1">
        <f t="shared" si="3"/>
        <v>687.22499999999991</v>
      </c>
      <c r="V22" s="1">
        <f t="shared" si="4"/>
        <v>1276.2750000000001</v>
      </c>
      <c r="W22" s="4">
        <f t="shared" si="5"/>
        <v>0.65</v>
      </c>
      <c r="X22" s="1" t="s">
        <v>65</v>
      </c>
      <c r="Y22" s="1" t="s">
        <v>40</v>
      </c>
      <c r="Z22" s="1" t="s">
        <v>41</v>
      </c>
      <c r="AA22" s="2">
        <v>45665</v>
      </c>
      <c r="AB22" s="1">
        <v>4</v>
      </c>
      <c r="AC22" s="1" t="s">
        <v>42</v>
      </c>
    </row>
    <row r="23" spans="1:29">
      <c r="A23" s="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c r="P23" s="1">
        <f t="shared" si="0"/>
        <v>750</v>
      </c>
      <c r="Q23" s="1">
        <v>0</v>
      </c>
      <c r="R23" s="1">
        <f t="shared" si="1"/>
        <v>0</v>
      </c>
      <c r="S23" s="1">
        <f t="shared" si="2"/>
        <v>750</v>
      </c>
      <c r="T23" s="1">
        <v>0.35</v>
      </c>
      <c r="U23" s="1">
        <f t="shared" si="3"/>
        <v>262.5</v>
      </c>
      <c r="V23" s="1">
        <f t="shared" si="4"/>
        <v>487.5</v>
      </c>
      <c r="W23" s="4">
        <f t="shared" si="5"/>
        <v>0.65</v>
      </c>
      <c r="X23" s="1" t="s">
        <v>56</v>
      </c>
      <c r="Y23" s="1" t="s">
        <v>40</v>
      </c>
      <c r="Z23" s="1" t="s">
        <v>66</v>
      </c>
      <c r="AA23" s="1"/>
      <c r="AB23" s="1"/>
      <c r="AC23" s="1" t="s">
        <v>42</v>
      </c>
    </row>
    <row r="24" spans="1:29">
      <c r="A24" s="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c r="P24" s="1">
        <f t="shared" si="0"/>
        <v>3000</v>
      </c>
      <c r="Q24" s="1">
        <v>0</v>
      </c>
      <c r="R24" s="1">
        <f t="shared" si="1"/>
        <v>0</v>
      </c>
      <c r="S24" s="1">
        <f t="shared" si="2"/>
        <v>3000</v>
      </c>
      <c r="T24" s="1">
        <v>0.35</v>
      </c>
      <c r="U24" s="1">
        <f t="shared" si="3"/>
        <v>1050</v>
      </c>
      <c r="V24" s="1">
        <f t="shared" si="4"/>
        <v>1950</v>
      </c>
      <c r="W24" s="4">
        <f t="shared" si="5"/>
        <v>0.65</v>
      </c>
      <c r="X24" s="1" t="s">
        <v>104</v>
      </c>
      <c r="Y24" s="1" t="s">
        <v>40</v>
      </c>
      <c r="Z24" s="1" t="s">
        <v>66</v>
      </c>
      <c r="AA24" s="1"/>
      <c r="AB24" s="1"/>
      <c r="AC24" s="1" t="s">
        <v>42</v>
      </c>
    </row>
    <row r="25" spans="1:29">
      <c r="A25" s="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c r="P25" s="1">
        <f t="shared" si="0"/>
        <v>8120</v>
      </c>
      <c r="Q25" s="1">
        <v>0</v>
      </c>
      <c r="R25" s="1">
        <f t="shared" si="1"/>
        <v>0</v>
      </c>
      <c r="S25" s="1">
        <f t="shared" si="2"/>
        <v>8120</v>
      </c>
      <c r="T25" s="1">
        <v>0.47</v>
      </c>
      <c r="U25" s="1">
        <f t="shared" si="3"/>
        <v>3816.3999999999996</v>
      </c>
      <c r="V25" s="1">
        <f t="shared" si="4"/>
        <v>4303.6000000000004</v>
      </c>
      <c r="W25" s="4">
        <f t="shared" si="5"/>
        <v>0.53</v>
      </c>
      <c r="X25" s="1" t="s">
        <v>39</v>
      </c>
      <c r="Y25" s="1" t="s">
        <v>81</v>
      </c>
      <c r="Z25" s="1" t="s">
        <v>41</v>
      </c>
      <c r="AA25" s="2">
        <v>45670</v>
      </c>
      <c r="AB25" s="1">
        <v>5</v>
      </c>
      <c r="AC25" s="1" t="s">
        <v>42</v>
      </c>
    </row>
    <row r="26" spans="1:29">
      <c r="A26" s="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c r="P26" s="1">
        <f t="shared" si="0"/>
        <v>13820</v>
      </c>
      <c r="Q26" s="1">
        <v>20</v>
      </c>
      <c r="R26" s="1">
        <f t="shared" si="1"/>
        <v>2764</v>
      </c>
      <c r="S26" s="1">
        <f t="shared" si="2"/>
        <v>11056</v>
      </c>
      <c r="T26" s="1">
        <v>0.48</v>
      </c>
      <c r="U26" s="1">
        <f t="shared" si="3"/>
        <v>5306.88</v>
      </c>
      <c r="V26" s="1">
        <f t="shared" si="4"/>
        <v>5749.12</v>
      </c>
      <c r="W26" s="4">
        <f t="shared" si="5"/>
        <v>0.52</v>
      </c>
      <c r="X26" s="1" t="s">
        <v>92</v>
      </c>
      <c r="Y26" s="1" t="s">
        <v>40</v>
      </c>
      <c r="Z26" s="1" t="s">
        <v>41</v>
      </c>
      <c r="AA26" s="2">
        <v>45667</v>
      </c>
      <c r="AB26" s="1">
        <v>4</v>
      </c>
      <c r="AC26" s="1" t="s">
        <v>42</v>
      </c>
    </row>
    <row r="27" spans="1:29">
      <c r="A27" s="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c r="P27" s="1">
        <f t="shared" si="0"/>
        <v>1560</v>
      </c>
      <c r="Q27" s="1">
        <v>30</v>
      </c>
      <c r="R27" s="1">
        <f t="shared" si="1"/>
        <v>468</v>
      </c>
      <c r="S27" s="1">
        <f t="shared" si="2"/>
        <v>1092</v>
      </c>
      <c r="T27" s="1">
        <v>0.45</v>
      </c>
      <c r="U27" s="1">
        <f t="shared" si="3"/>
        <v>491.40000000000003</v>
      </c>
      <c r="V27" s="1">
        <f t="shared" si="4"/>
        <v>600.59999999999991</v>
      </c>
      <c r="W27" s="4">
        <f t="shared" si="5"/>
        <v>0.54999999999999993</v>
      </c>
      <c r="X27" s="1" t="s">
        <v>50</v>
      </c>
      <c r="Y27" s="1" t="s">
        <v>40</v>
      </c>
      <c r="Z27" s="1" t="s">
        <v>22</v>
      </c>
      <c r="AA27" s="1"/>
      <c r="AB27" s="1"/>
      <c r="AC27" s="1" t="s">
        <v>93</v>
      </c>
    </row>
    <row r="28" spans="1:29">
      <c r="A28" s="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c r="P28" s="1">
        <f t="shared" si="0"/>
        <v>480</v>
      </c>
      <c r="Q28" s="1">
        <v>10</v>
      </c>
      <c r="R28" s="1">
        <f t="shared" si="1"/>
        <v>48</v>
      </c>
      <c r="S28" s="1">
        <f t="shared" si="2"/>
        <v>432</v>
      </c>
      <c r="T28" s="1">
        <v>0.62</v>
      </c>
      <c r="U28" s="1">
        <f t="shared" si="3"/>
        <v>267.83999999999997</v>
      </c>
      <c r="V28" s="1">
        <f t="shared" si="4"/>
        <v>164.16000000000003</v>
      </c>
      <c r="W28" s="4">
        <f t="shared" si="5"/>
        <v>0.38000000000000006</v>
      </c>
      <c r="X28" s="1" t="s">
        <v>147</v>
      </c>
      <c r="Y28" s="1" t="s">
        <v>81</v>
      </c>
      <c r="Z28" s="1" t="s">
        <v>41</v>
      </c>
      <c r="AA28" s="2">
        <v>45667</v>
      </c>
      <c r="AB28" s="1">
        <v>4</v>
      </c>
      <c r="AC28" s="1" t="s">
        <v>42</v>
      </c>
    </row>
    <row r="29" spans="1:29">
      <c r="A29" s="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c r="P29" s="1">
        <f t="shared" si="0"/>
        <v>9700</v>
      </c>
      <c r="Q29" s="1">
        <v>0</v>
      </c>
      <c r="R29" s="1">
        <f t="shared" si="1"/>
        <v>0</v>
      </c>
      <c r="S29" s="1">
        <f t="shared" si="2"/>
        <v>9700</v>
      </c>
      <c r="T29" s="1">
        <v>0.45</v>
      </c>
      <c r="U29" s="1">
        <f t="shared" si="3"/>
        <v>4365</v>
      </c>
      <c r="V29" s="1">
        <f t="shared" si="4"/>
        <v>5335</v>
      </c>
      <c r="W29" s="4">
        <f t="shared" si="5"/>
        <v>0.55000000000000004</v>
      </c>
      <c r="X29" s="1" t="s">
        <v>92</v>
      </c>
      <c r="Y29" s="1" t="s">
        <v>72</v>
      </c>
      <c r="Z29" s="1" t="s">
        <v>120</v>
      </c>
      <c r="AA29" s="1"/>
      <c r="AB29" s="1"/>
      <c r="AC29" s="1" t="s">
        <v>42</v>
      </c>
    </row>
    <row r="30" spans="1:29">
      <c r="A30" s="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c r="P30" s="1">
        <f t="shared" si="0"/>
        <v>400</v>
      </c>
      <c r="Q30" s="1">
        <v>5</v>
      </c>
      <c r="R30" s="1">
        <f t="shared" si="1"/>
        <v>20</v>
      </c>
      <c r="S30" s="1">
        <f t="shared" si="2"/>
        <v>380</v>
      </c>
      <c r="T30" s="1">
        <v>0.62</v>
      </c>
      <c r="U30" s="1">
        <f t="shared" si="3"/>
        <v>235.6</v>
      </c>
      <c r="V30" s="1">
        <f t="shared" si="4"/>
        <v>144.4</v>
      </c>
      <c r="W30" s="4">
        <f t="shared" si="5"/>
        <v>0.38</v>
      </c>
      <c r="X30" s="1" t="s">
        <v>104</v>
      </c>
      <c r="Y30" s="1" t="s">
        <v>40</v>
      </c>
      <c r="Z30" s="1" t="s">
        <v>66</v>
      </c>
      <c r="AA30" s="1"/>
      <c r="AB30" s="1"/>
      <c r="AC30" s="1" t="s">
        <v>42</v>
      </c>
    </row>
    <row r="31" spans="1:29">
      <c r="A31" s="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c r="P31" s="1">
        <f t="shared" si="0"/>
        <v>293200</v>
      </c>
      <c r="Q31" s="1">
        <v>0</v>
      </c>
      <c r="R31" s="1">
        <f t="shared" si="1"/>
        <v>0</v>
      </c>
      <c r="S31" s="1">
        <f t="shared" si="2"/>
        <v>293200</v>
      </c>
      <c r="T31" s="1">
        <v>0.57999999999999996</v>
      </c>
      <c r="U31" s="1">
        <f t="shared" si="3"/>
        <v>170056</v>
      </c>
      <c r="V31" s="1">
        <f t="shared" si="4"/>
        <v>123144</v>
      </c>
      <c r="W31" s="4">
        <f t="shared" si="5"/>
        <v>0.42</v>
      </c>
      <c r="X31" s="1" t="s">
        <v>65</v>
      </c>
      <c r="Y31" s="1" t="s">
        <v>40</v>
      </c>
      <c r="Z31" s="1" t="s">
        <v>41</v>
      </c>
      <c r="AA31" s="2">
        <v>45671</v>
      </c>
      <c r="AB31" s="1">
        <v>4</v>
      </c>
      <c r="AC31" s="1" t="s">
        <v>42</v>
      </c>
    </row>
    <row r="32" spans="1:29">
      <c r="A32" s="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c r="P32" s="1">
        <f t="shared" si="0"/>
        <v>35440</v>
      </c>
      <c r="Q32" s="1">
        <v>0</v>
      </c>
      <c r="R32" s="1">
        <f t="shared" si="1"/>
        <v>0</v>
      </c>
      <c r="S32" s="1">
        <f t="shared" si="2"/>
        <v>35440</v>
      </c>
      <c r="T32" s="1">
        <v>0.48</v>
      </c>
      <c r="U32" s="1">
        <f t="shared" si="3"/>
        <v>17011.2</v>
      </c>
      <c r="V32" s="1">
        <f t="shared" si="4"/>
        <v>18428.8</v>
      </c>
      <c r="W32" s="4">
        <f t="shared" si="5"/>
        <v>0.52</v>
      </c>
      <c r="X32" s="1" t="s">
        <v>65</v>
      </c>
      <c r="Y32" s="1" t="s">
        <v>81</v>
      </c>
      <c r="Z32" s="1" t="s">
        <v>41</v>
      </c>
      <c r="AA32" s="2">
        <v>45668</v>
      </c>
      <c r="AB32" s="1">
        <v>5</v>
      </c>
      <c r="AC32" s="1" t="s">
        <v>42</v>
      </c>
    </row>
    <row r="33" spans="1:29">
      <c r="A33" s="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c r="P33" s="1">
        <f t="shared" si="0"/>
        <v>1040</v>
      </c>
      <c r="Q33" s="1">
        <v>30</v>
      </c>
      <c r="R33" s="1">
        <f t="shared" si="1"/>
        <v>312</v>
      </c>
      <c r="S33" s="1">
        <f t="shared" si="2"/>
        <v>728</v>
      </c>
      <c r="T33" s="1">
        <v>0.62</v>
      </c>
      <c r="U33" s="1">
        <f t="shared" si="3"/>
        <v>451.36</v>
      </c>
      <c r="V33" s="1">
        <f t="shared" si="4"/>
        <v>276.64</v>
      </c>
      <c r="W33" s="4">
        <f t="shared" si="5"/>
        <v>0.38</v>
      </c>
      <c r="X33" s="1" t="s">
        <v>92</v>
      </c>
      <c r="Y33" s="1" t="s">
        <v>57</v>
      </c>
      <c r="Z33" s="1" t="s">
        <v>41</v>
      </c>
      <c r="AA33" s="2">
        <v>45670</v>
      </c>
      <c r="AB33" s="1">
        <v>5</v>
      </c>
      <c r="AC33" s="1" t="s">
        <v>42</v>
      </c>
    </row>
    <row r="34" spans="1:29">
      <c r="A34" s="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c r="P34" s="1">
        <f t="shared" si="0"/>
        <v>5720</v>
      </c>
      <c r="Q34" s="1">
        <v>15</v>
      </c>
      <c r="R34" s="1">
        <f t="shared" si="1"/>
        <v>858</v>
      </c>
      <c r="S34" s="1">
        <f t="shared" si="2"/>
        <v>4862</v>
      </c>
      <c r="T34" s="1">
        <v>0.48</v>
      </c>
      <c r="U34" s="1">
        <f t="shared" si="3"/>
        <v>2333.7599999999998</v>
      </c>
      <c r="V34" s="1">
        <f t="shared" si="4"/>
        <v>2528.2400000000002</v>
      </c>
      <c r="W34" s="4">
        <f t="shared" si="5"/>
        <v>0.52</v>
      </c>
      <c r="X34" s="1" t="s">
        <v>104</v>
      </c>
      <c r="Y34" s="1" t="s">
        <v>57</v>
      </c>
      <c r="Z34" s="1" t="s">
        <v>66</v>
      </c>
      <c r="AA34" s="1"/>
      <c r="AB34" s="1"/>
      <c r="AC34" s="1" t="s">
        <v>42</v>
      </c>
    </row>
    <row r="35" spans="1:29">
      <c r="A35" s="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c r="P35" s="1">
        <f t="shared" si="0"/>
        <v>14370</v>
      </c>
      <c r="Q35" s="1">
        <v>10</v>
      </c>
      <c r="R35" s="1">
        <f t="shared" si="1"/>
        <v>1437</v>
      </c>
      <c r="S35" s="1">
        <f t="shared" si="2"/>
        <v>12933</v>
      </c>
      <c r="T35" s="1">
        <v>0.48</v>
      </c>
      <c r="U35" s="1">
        <f t="shared" si="3"/>
        <v>6207.84</v>
      </c>
      <c r="V35" s="1">
        <f t="shared" si="4"/>
        <v>6725.16</v>
      </c>
      <c r="W35" s="4">
        <f t="shared" si="5"/>
        <v>0.52</v>
      </c>
      <c r="X35" s="1" t="s">
        <v>92</v>
      </c>
      <c r="Y35" s="1" t="s">
        <v>72</v>
      </c>
      <c r="Z35" s="1" t="s">
        <v>41</v>
      </c>
      <c r="AA35" s="2">
        <v>45670</v>
      </c>
      <c r="AB35" s="1">
        <v>5</v>
      </c>
      <c r="AC35" s="1" t="s">
        <v>42</v>
      </c>
    </row>
    <row r="36" spans="1:29">
      <c r="A36" s="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c r="P36" s="1">
        <f t="shared" si="0"/>
        <v>3520</v>
      </c>
      <c r="Q36" s="1">
        <v>0</v>
      </c>
      <c r="R36" s="1">
        <f t="shared" si="1"/>
        <v>0</v>
      </c>
      <c r="S36" s="1">
        <f t="shared" si="2"/>
        <v>3520</v>
      </c>
      <c r="T36" s="1">
        <v>0.52</v>
      </c>
      <c r="U36" s="1">
        <f t="shared" si="3"/>
        <v>1830.4</v>
      </c>
      <c r="V36" s="1">
        <f t="shared" si="4"/>
        <v>1689.6</v>
      </c>
      <c r="W36" s="4">
        <f t="shared" si="5"/>
        <v>0.48</v>
      </c>
      <c r="X36" s="1" t="s">
        <v>65</v>
      </c>
      <c r="Y36" s="1" t="s">
        <v>81</v>
      </c>
      <c r="Z36" s="1" t="s">
        <v>51</v>
      </c>
      <c r="AA36" s="2">
        <v>45672</v>
      </c>
      <c r="AB36" s="1"/>
      <c r="AC36" s="1" t="s">
        <v>42</v>
      </c>
    </row>
    <row r="37" spans="1:29">
      <c r="A37" s="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c r="P37" s="1">
        <f t="shared" si="0"/>
        <v>4280</v>
      </c>
      <c r="Q37" s="1">
        <v>20</v>
      </c>
      <c r="R37" s="1">
        <f t="shared" si="1"/>
        <v>856</v>
      </c>
      <c r="S37" s="1">
        <f t="shared" si="2"/>
        <v>3424</v>
      </c>
      <c r="T37" s="1">
        <v>0.45</v>
      </c>
      <c r="U37" s="1">
        <f t="shared" si="3"/>
        <v>1540.8</v>
      </c>
      <c r="V37" s="1">
        <f t="shared" si="4"/>
        <v>1883.2</v>
      </c>
      <c r="W37" s="4">
        <f t="shared" si="5"/>
        <v>0.55000000000000004</v>
      </c>
      <c r="X37" s="1" t="s">
        <v>65</v>
      </c>
      <c r="Y37" s="1" t="s">
        <v>72</v>
      </c>
      <c r="Z37" s="1" t="s">
        <v>41</v>
      </c>
      <c r="AA37" s="2">
        <v>45671</v>
      </c>
      <c r="AB37" s="1">
        <v>5</v>
      </c>
      <c r="AC37" s="1" t="s">
        <v>42</v>
      </c>
    </row>
    <row r="38" spans="1:29">
      <c r="A38" s="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c r="P38" s="1">
        <f t="shared" si="0"/>
        <v>261320</v>
      </c>
      <c r="Q38" s="1">
        <v>15</v>
      </c>
      <c r="R38" s="1">
        <f t="shared" si="1"/>
        <v>39198</v>
      </c>
      <c r="S38" s="1">
        <f t="shared" si="2"/>
        <v>222122</v>
      </c>
      <c r="T38" s="1">
        <v>0.57999999999999996</v>
      </c>
      <c r="U38" s="1">
        <f t="shared" si="3"/>
        <v>128830.76</v>
      </c>
      <c r="V38" s="1">
        <f t="shared" si="4"/>
        <v>93291.24</v>
      </c>
      <c r="W38" s="4">
        <f t="shared" si="5"/>
        <v>0.42000000000000004</v>
      </c>
      <c r="X38" s="1" t="s">
        <v>39</v>
      </c>
      <c r="Y38" s="1" t="s">
        <v>57</v>
      </c>
      <c r="Z38" s="1" t="s">
        <v>41</v>
      </c>
      <c r="AA38" s="2">
        <v>45671</v>
      </c>
      <c r="AB38" s="1">
        <v>5</v>
      </c>
      <c r="AC38" s="1" t="s">
        <v>42</v>
      </c>
    </row>
    <row r="39" spans="1:29">
      <c r="A39" s="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c r="P39" s="1">
        <f t="shared" si="0"/>
        <v>19480</v>
      </c>
      <c r="Q39" s="1">
        <v>10</v>
      </c>
      <c r="R39" s="1">
        <f t="shared" si="1"/>
        <v>1948</v>
      </c>
      <c r="S39" s="1">
        <f t="shared" si="2"/>
        <v>17532</v>
      </c>
      <c r="T39" s="1">
        <v>0.45</v>
      </c>
      <c r="U39" s="1">
        <f t="shared" si="3"/>
        <v>7889.4000000000005</v>
      </c>
      <c r="V39" s="1">
        <f t="shared" si="4"/>
        <v>9642.5999999999985</v>
      </c>
      <c r="W39" s="4">
        <f t="shared" si="5"/>
        <v>0.54999999999999993</v>
      </c>
      <c r="X39" s="1" t="s">
        <v>39</v>
      </c>
      <c r="Y39" s="1" t="s">
        <v>57</v>
      </c>
      <c r="Z39" s="1" t="s">
        <v>41</v>
      </c>
      <c r="AA39" s="2">
        <v>45676</v>
      </c>
      <c r="AB39" s="1">
        <v>5</v>
      </c>
      <c r="AC39" s="1" t="s">
        <v>42</v>
      </c>
    </row>
    <row r="40" spans="1:29">
      <c r="A40" s="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c r="P40" s="1">
        <f t="shared" si="0"/>
        <v>4480</v>
      </c>
      <c r="Q40" s="1">
        <v>0</v>
      </c>
      <c r="R40" s="1">
        <f t="shared" si="1"/>
        <v>0</v>
      </c>
      <c r="S40" s="1">
        <f t="shared" si="2"/>
        <v>4480</v>
      </c>
      <c r="T40" s="1">
        <v>0.52</v>
      </c>
      <c r="U40" s="1">
        <f t="shared" si="3"/>
        <v>2329.6</v>
      </c>
      <c r="V40" s="1">
        <f t="shared" si="4"/>
        <v>2150.4</v>
      </c>
      <c r="W40" s="4">
        <f t="shared" si="5"/>
        <v>0.48000000000000004</v>
      </c>
      <c r="X40" s="1" t="s">
        <v>56</v>
      </c>
      <c r="Y40" s="1" t="s">
        <v>57</v>
      </c>
      <c r="Z40" s="1" t="s">
        <v>51</v>
      </c>
      <c r="AA40" s="2">
        <v>45670</v>
      </c>
      <c r="AB40" s="1"/>
      <c r="AC40" s="1" t="s">
        <v>42</v>
      </c>
    </row>
    <row r="41" spans="1:29">
      <c r="A41" s="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c r="P41" s="1">
        <f t="shared" si="0"/>
        <v>6440</v>
      </c>
      <c r="Q41" s="1">
        <v>5</v>
      </c>
      <c r="R41" s="1">
        <f t="shared" si="1"/>
        <v>322</v>
      </c>
      <c r="S41" s="1">
        <f t="shared" si="2"/>
        <v>6118</v>
      </c>
      <c r="T41" s="1">
        <v>0.45</v>
      </c>
      <c r="U41" s="1">
        <f t="shared" si="3"/>
        <v>2753.1</v>
      </c>
      <c r="V41" s="1">
        <f t="shared" si="4"/>
        <v>3364.9</v>
      </c>
      <c r="W41" s="4">
        <f t="shared" si="5"/>
        <v>0.55000000000000004</v>
      </c>
      <c r="X41" s="1" t="s">
        <v>65</v>
      </c>
      <c r="Y41" s="1" t="s">
        <v>81</v>
      </c>
      <c r="Z41" s="1" t="s">
        <v>66</v>
      </c>
      <c r="AA41" s="1"/>
      <c r="AB41" s="1"/>
      <c r="AC41" s="1" t="s">
        <v>42</v>
      </c>
    </row>
    <row r="42" spans="1:29">
      <c r="A42" s="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c r="P42" s="1">
        <f t="shared" si="0"/>
        <v>19920</v>
      </c>
      <c r="Q42" s="1">
        <v>30</v>
      </c>
      <c r="R42" s="1">
        <f t="shared" si="1"/>
        <v>5976</v>
      </c>
      <c r="S42" s="1">
        <f t="shared" si="2"/>
        <v>13944</v>
      </c>
      <c r="T42" s="1">
        <v>0.52</v>
      </c>
      <c r="U42" s="1">
        <f t="shared" si="3"/>
        <v>7250.88</v>
      </c>
      <c r="V42" s="1">
        <f t="shared" si="4"/>
        <v>6693.12</v>
      </c>
      <c r="W42" s="4">
        <f t="shared" si="5"/>
        <v>0.48</v>
      </c>
      <c r="X42" s="1" t="s">
        <v>39</v>
      </c>
      <c r="Y42" s="1" t="s">
        <v>81</v>
      </c>
      <c r="Z42" s="1" t="s">
        <v>51</v>
      </c>
      <c r="AA42" s="2">
        <v>45675</v>
      </c>
      <c r="AB42" s="1"/>
      <c r="AC42" s="1" t="s">
        <v>42</v>
      </c>
    </row>
    <row r="43" spans="1:29">
      <c r="A43" s="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c r="P43" s="1">
        <f t="shared" si="0"/>
        <v>3200</v>
      </c>
      <c r="Q43" s="1">
        <v>0</v>
      </c>
      <c r="R43" s="1">
        <f t="shared" si="1"/>
        <v>0</v>
      </c>
      <c r="S43" s="1">
        <f t="shared" si="2"/>
        <v>3200</v>
      </c>
      <c r="T43" s="1">
        <v>0.35</v>
      </c>
      <c r="U43" s="1">
        <f t="shared" si="3"/>
        <v>1120</v>
      </c>
      <c r="V43" s="1">
        <f t="shared" si="4"/>
        <v>2080</v>
      </c>
      <c r="W43" s="4">
        <f t="shared" si="5"/>
        <v>0.65</v>
      </c>
      <c r="X43" s="1" t="s">
        <v>147</v>
      </c>
      <c r="Y43" s="1" t="s">
        <v>57</v>
      </c>
      <c r="Z43" s="1" t="s">
        <v>41</v>
      </c>
      <c r="AA43" s="2">
        <v>45671</v>
      </c>
      <c r="AB43" s="1">
        <v>4</v>
      </c>
      <c r="AC43" s="1" t="s">
        <v>42</v>
      </c>
    </row>
    <row r="44" spans="1:29">
      <c r="A44" s="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c r="P44" s="1">
        <f t="shared" si="0"/>
        <v>5100</v>
      </c>
      <c r="Q44" s="1">
        <v>10</v>
      </c>
      <c r="R44" s="1">
        <f t="shared" si="1"/>
        <v>510</v>
      </c>
      <c r="S44" s="1">
        <f t="shared" si="2"/>
        <v>4590</v>
      </c>
      <c r="T44" s="1">
        <v>0.47</v>
      </c>
      <c r="U44" s="1">
        <f t="shared" si="3"/>
        <v>2157.2999999999997</v>
      </c>
      <c r="V44" s="1">
        <f t="shared" si="4"/>
        <v>2432.7000000000003</v>
      </c>
      <c r="W44" s="4">
        <f t="shared" si="5"/>
        <v>0.53</v>
      </c>
      <c r="X44" s="1" t="s">
        <v>39</v>
      </c>
      <c r="Y44" s="1" t="s">
        <v>81</v>
      </c>
      <c r="Z44" s="1" t="s">
        <v>41</v>
      </c>
      <c r="AA44" s="2">
        <v>45672</v>
      </c>
      <c r="AB44" s="1">
        <v>5</v>
      </c>
      <c r="AC44" s="1" t="s">
        <v>42</v>
      </c>
    </row>
    <row r="45" spans="1:29">
      <c r="A45" s="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c r="P45" s="1">
        <f t="shared" si="0"/>
        <v>4650</v>
      </c>
      <c r="Q45" s="1">
        <v>10</v>
      </c>
      <c r="R45" s="1">
        <f t="shared" si="1"/>
        <v>465</v>
      </c>
      <c r="S45" s="1">
        <f t="shared" si="2"/>
        <v>4185</v>
      </c>
      <c r="T45" s="1">
        <v>0.48</v>
      </c>
      <c r="U45" s="1">
        <f t="shared" si="3"/>
        <v>2008.8</v>
      </c>
      <c r="V45" s="1">
        <f t="shared" si="4"/>
        <v>2176.1999999999998</v>
      </c>
      <c r="W45" s="4">
        <f t="shared" si="5"/>
        <v>0.51999999999999991</v>
      </c>
      <c r="X45" s="1" t="s">
        <v>50</v>
      </c>
      <c r="Y45" s="1" t="s">
        <v>72</v>
      </c>
      <c r="Z45" s="1" t="s">
        <v>41</v>
      </c>
      <c r="AA45" s="2">
        <v>45677</v>
      </c>
      <c r="AB45" s="1">
        <v>5</v>
      </c>
      <c r="AC45" s="1" t="s">
        <v>42</v>
      </c>
    </row>
    <row r="46" spans="1:29">
      <c r="A46" s="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c r="P46" s="1">
        <f t="shared" si="0"/>
        <v>2200</v>
      </c>
      <c r="Q46" s="1">
        <v>20</v>
      </c>
      <c r="R46" s="1">
        <f t="shared" si="1"/>
        <v>440</v>
      </c>
      <c r="S46" s="1">
        <f t="shared" si="2"/>
        <v>1760</v>
      </c>
      <c r="T46" s="1">
        <v>0.62</v>
      </c>
      <c r="U46" s="1">
        <f t="shared" si="3"/>
        <v>1091.2</v>
      </c>
      <c r="V46" s="1">
        <f t="shared" si="4"/>
        <v>668.8</v>
      </c>
      <c r="W46" s="4">
        <f t="shared" si="5"/>
        <v>0.37999999999999995</v>
      </c>
      <c r="X46" s="1" t="s">
        <v>104</v>
      </c>
      <c r="Y46" s="1" t="s">
        <v>40</v>
      </c>
      <c r="Z46" s="1" t="s">
        <v>51</v>
      </c>
      <c r="AA46" s="2">
        <v>45675</v>
      </c>
      <c r="AB46" s="1"/>
      <c r="AC46" s="1" t="s">
        <v>42</v>
      </c>
    </row>
    <row r="47" spans="1:29">
      <c r="A47" s="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c r="P47" s="1">
        <f t="shared" si="0"/>
        <v>5380</v>
      </c>
      <c r="Q47" s="1">
        <v>20</v>
      </c>
      <c r="R47" s="1">
        <f t="shared" si="1"/>
        <v>1076</v>
      </c>
      <c r="S47" s="1">
        <f t="shared" si="2"/>
        <v>4304</v>
      </c>
      <c r="T47" s="1">
        <v>0.48</v>
      </c>
      <c r="U47" s="1">
        <f t="shared" si="3"/>
        <v>2065.92</v>
      </c>
      <c r="V47" s="1">
        <f t="shared" si="4"/>
        <v>2238.08</v>
      </c>
      <c r="W47" s="4">
        <f t="shared" si="5"/>
        <v>0.52</v>
      </c>
      <c r="X47" s="1" t="s">
        <v>147</v>
      </c>
      <c r="Y47" s="1" t="s">
        <v>72</v>
      </c>
      <c r="Z47" s="1" t="s">
        <v>41</v>
      </c>
      <c r="AA47" s="2">
        <v>45674</v>
      </c>
      <c r="AB47" s="1">
        <v>5</v>
      </c>
      <c r="AC47" s="1" t="s">
        <v>42</v>
      </c>
    </row>
    <row r="48" spans="1:29">
      <c r="A48" s="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c r="P48" s="1">
        <f t="shared" si="0"/>
        <v>52110</v>
      </c>
      <c r="Q48" s="1">
        <v>10</v>
      </c>
      <c r="R48" s="1">
        <f t="shared" si="1"/>
        <v>5211</v>
      </c>
      <c r="S48" s="1">
        <f t="shared" si="2"/>
        <v>46899</v>
      </c>
      <c r="T48" s="1">
        <v>0.57999999999999996</v>
      </c>
      <c r="U48" s="1">
        <f t="shared" si="3"/>
        <v>27201.42</v>
      </c>
      <c r="V48" s="1">
        <f t="shared" si="4"/>
        <v>19697.580000000002</v>
      </c>
      <c r="W48" s="4">
        <f t="shared" si="5"/>
        <v>0.42000000000000004</v>
      </c>
      <c r="X48" s="1" t="s">
        <v>104</v>
      </c>
      <c r="Y48" s="1" t="s">
        <v>72</v>
      </c>
      <c r="Z48" s="1" t="s">
        <v>41</v>
      </c>
      <c r="AA48" s="2">
        <v>45675</v>
      </c>
      <c r="AB48" s="1">
        <v>5</v>
      </c>
      <c r="AC48" s="1" t="s">
        <v>42</v>
      </c>
    </row>
    <row r="49" spans="1:29">
      <c r="A49" s="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c r="P49" s="1">
        <f t="shared" si="0"/>
        <v>45000</v>
      </c>
      <c r="Q49" s="1">
        <v>10</v>
      </c>
      <c r="R49" s="1">
        <f t="shared" si="1"/>
        <v>4500</v>
      </c>
      <c r="S49" s="1">
        <f t="shared" si="2"/>
        <v>40500</v>
      </c>
      <c r="T49" s="1">
        <v>0.52</v>
      </c>
      <c r="U49" s="1">
        <f t="shared" si="3"/>
        <v>21060</v>
      </c>
      <c r="V49" s="1">
        <f t="shared" si="4"/>
        <v>19440</v>
      </c>
      <c r="W49" s="4">
        <f t="shared" si="5"/>
        <v>0.48</v>
      </c>
      <c r="X49" s="1" t="s">
        <v>65</v>
      </c>
      <c r="Y49" s="1" t="s">
        <v>72</v>
      </c>
      <c r="Z49" s="1" t="s">
        <v>51</v>
      </c>
      <c r="AA49" s="2">
        <v>45673</v>
      </c>
      <c r="AB49" s="1"/>
      <c r="AC49" s="1" t="s">
        <v>42</v>
      </c>
    </row>
    <row r="50" spans="1:29">
      <c r="A50" s="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c r="P50" s="1">
        <f t="shared" si="0"/>
        <v>1900</v>
      </c>
      <c r="Q50" s="1">
        <v>5</v>
      </c>
      <c r="R50" s="1">
        <f t="shared" si="1"/>
        <v>95</v>
      </c>
      <c r="S50" s="1">
        <f t="shared" si="2"/>
        <v>1805</v>
      </c>
      <c r="T50" s="1">
        <v>0.62</v>
      </c>
      <c r="U50" s="1">
        <f t="shared" si="3"/>
        <v>1119.0999999999999</v>
      </c>
      <c r="V50" s="1">
        <f t="shared" si="4"/>
        <v>685.90000000000009</v>
      </c>
      <c r="W50" s="4">
        <f t="shared" si="5"/>
        <v>0.38000000000000006</v>
      </c>
      <c r="X50" s="1" t="s">
        <v>56</v>
      </c>
      <c r="Y50" s="1" t="s">
        <v>81</v>
      </c>
      <c r="Z50" s="1" t="s">
        <v>41</v>
      </c>
      <c r="AA50" s="2">
        <v>45675</v>
      </c>
      <c r="AB50" s="1">
        <v>4</v>
      </c>
      <c r="AC50" s="1" t="s">
        <v>42</v>
      </c>
    </row>
    <row r="51" spans="1:29">
      <c r="A51" s="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c r="P51" s="1">
        <f t="shared" si="0"/>
        <v>4290</v>
      </c>
      <c r="Q51" s="1">
        <v>20</v>
      </c>
      <c r="R51" s="1">
        <f t="shared" si="1"/>
        <v>858</v>
      </c>
      <c r="S51" s="1">
        <f t="shared" si="2"/>
        <v>3432</v>
      </c>
      <c r="T51" s="1">
        <v>0.47</v>
      </c>
      <c r="U51" s="1">
        <f t="shared" si="3"/>
        <v>1613.04</v>
      </c>
      <c r="V51" s="1">
        <f t="shared" si="4"/>
        <v>1818.96</v>
      </c>
      <c r="W51" s="4">
        <f t="shared" si="5"/>
        <v>0.53</v>
      </c>
      <c r="X51" s="1" t="s">
        <v>39</v>
      </c>
      <c r="Y51" s="1" t="s">
        <v>57</v>
      </c>
      <c r="Z51" s="1" t="s">
        <v>41</v>
      </c>
      <c r="AA51" s="2">
        <v>45676</v>
      </c>
      <c r="AB51" s="1">
        <v>3</v>
      </c>
      <c r="AC51" s="1" t="s">
        <v>42</v>
      </c>
    </row>
    <row r="52" spans="1:29">
      <c r="A52" s="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c r="P52" s="1">
        <f t="shared" si="0"/>
        <v>720</v>
      </c>
      <c r="Q52" s="1">
        <v>5</v>
      </c>
      <c r="R52" s="1">
        <f t="shared" si="1"/>
        <v>36</v>
      </c>
      <c r="S52" s="1">
        <f t="shared" si="2"/>
        <v>684</v>
      </c>
      <c r="T52" s="1">
        <v>0.35</v>
      </c>
      <c r="U52" s="1">
        <f t="shared" si="3"/>
        <v>239.39999999999998</v>
      </c>
      <c r="V52" s="1">
        <f t="shared" si="4"/>
        <v>444.6</v>
      </c>
      <c r="W52" s="4">
        <f t="shared" si="5"/>
        <v>0.65</v>
      </c>
      <c r="X52" s="1" t="s">
        <v>56</v>
      </c>
      <c r="Y52" s="1" t="s">
        <v>81</v>
      </c>
      <c r="Z52" s="1" t="s">
        <v>41</v>
      </c>
      <c r="AA52" s="2">
        <v>45678</v>
      </c>
      <c r="AB52" s="1">
        <v>4</v>
      </c>
      <c r="AC52" s="1" t="s">
        <v>42</v>
      </c>
    </row>
    <row r="53" spans="1:29">
      <c r="A53" s="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c r="P53" s="1">
        <f t="shared" si="0"/>
        <v>7150</v>
      </c>
      <c r="Q53" s="1">
        <v>20</v>
      </c>
      <c r="R53" s="1">
        <f t="shared" si="1"/>
        <v>1430</v>
      </c>
      <c r="S53" s="1">
        <f t="shared" si="2"/>
        <v>5720</v>
      </c>
      <c r="T53" s="1">
        <v>0.48</v>
      </c>
      <c r="U53" s="1">
        <f t="shared" si="3"/>
        <v>2745.6</v>
      </c>
      <c r="V53" s="1">
        <f t="shared" si="4"/>
        <v>2974.4</v>
      </c>
      <c r="W53" s="4">
        <f t="shared" si="5"/>
        <v>0.52</v>
      </c>
      <c r="X53" s="1" t="s">
        <v>92</v>
      </c>
      <c r="Y53" s="1" t="s">
        <v>57</v>
      </c>
      <c r="Z53" s="1" t="s">
        <v>66</v>
      </c>
      <c r="AA53" s="1"/>
      <c r="AB53" s="1"/>
      <c r="AC53" s="1" t="s">
        <v>42</v>
      </c>
    </row>
    <row r="54" spans="1:29">
      <c r="A54" s="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c r="P54" s="1">
        <f t="shared" si="0"/>
        <v>920</v>
      </c>
      <c r="Q54" s="1">
        <v>5</v>
      </c>
      <c r="R54" s="1">
        <f t="shared" si="1"/>
        <v>46</v>
      </c>
      <c r="S54" s="1">
        <f t="shared" si="2"/>
        <v>874</v>
      </c>
      <c r="T54" s="1">
        <v>0.35</v>
      </c>
      <c r="U54" s="1">
        <f t="shared" si="3"/>
        <v>305.89999999999998</v>
      </c>
      <c r="V54" s="1">
        <f t="shared" si="4"/>
        <v>568.1</v>
      </c>
      <c r="W54" s="4">
        <f t="shared" si="5"/>
        <v>0.65</v>
      </c>
      <c r="X54" s="1" t="s">
        <v>56</v>
      </c>
      <c r="Y54" s="1" t="s">
        <v>81</v>
      </c>
      <c r="Z54" s="1" t="s">
        <v>41</v>
      </c>
      <c r="AA54" s="2">
        <v>45674</v>
      </c>
      <c r="AB54" s="1">
        <v>4</v>
      </c>
      <c r="AC54" s="1" t="s">
        <v>42</v>
      </c>
    </row>
    <row r="55" spans="1:29">
      <c r="A55" s="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c r="P55" s="1">
        <f t="shared" si="0"/>
        <v>11150</v>
      </c>
      <c r="Q55" s="1">
        <v>20</v>
      </c>
      <c r="R55" s="1">
        <f t="shared" si="1"/>
        <v>2230</v>
      </c>
      <c r="S55" s="1">
        <f t="shared" si="2"/>
        <v>8920</v>
      </c>
      <c r="T55" s="1">
        <v>0.5</v>
      </c>
      <c r="U55" s="1">
        <f t="shared" si="3"/>
        <v>4460</v>
      </c>
      <c r="V55" s="1">
        <f t="shared" si="4"/>
        <v>4460</v>
      </c>
      <c r="W55" s="4">
        <f t="shared" si="5"/>
        <v>0.5</v>
      </c>
      <c r="X55" s="1" t="s">
        <v>39</v>
      </c>
      <c r="Y55" s="1" t="s">
        <v>81</v>
      </c>
      <c r="Z55" s="1" t="s">
        <v>41</v>
      </c>
      <c r="AA55" s="2">
        <v>45675</v>
      </c>
      <c r="AB55" s="1">
        <v>5</v>
      </c>
      <c r="AC55" s="1" t="s">
        <v>42</v>
      </c>
    </row>
    <row r="56" spans="1:29">
      <c r="A56" s="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c r="P56" s="1">
        <f t="shared" si="0"/>
        <v>1350</v>
      </c>
      <c r="Q56" s="1">
        <v>25</v>
      </c>
      <c r="R56" s="1">
        <f t="shared" si="1"/>
        <v>337.5</v>
      </c>
      <c r="S56" s="1">
        <f t="shared" si="2"/>
        <v>1012.5</v>
      </c>
      <c r="T56" s="1">
        <v>0.47</v>
      </c>
      <c r="U56" s="1">
        <f t="shared" si="3"/>
        <v>475.875</v>
      </c>
      <c r="V56" s="1">
        <f t="shared" si="4"/>
        <v>536.625</v>
      </c>
      <c r="W56" s="4">
        <f t="shared" si="5"/>
        <v>0.53</v>
      </c>
      <c r="X56" s="1" t="s">
        <v>104</v>
      </c>
      <c r="Y56" s="1" t="s">
        <v>72</v>
      </c>
      <c r="Z56" s="1" t="s">
        <v>41</v>
      </c>
      <c r="AA56" s="2">
        <v>45674</v>
      </c>
      <c r="AB56" s="1">
        <v>4</v>
      </c>
      <c r="AC56" s="1" t="s">
        <v>42</v>
      </c>
    </row>
    <row r="57" spans="1:29">
      <c r="A57" s="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c r="P57" s="1">
        <f t="shared" si="0"/>
        <v>2660</v>
      </c>
      <c r="Q57" s="1">
        <v>15</v>
      </c>
      <c r="R57" s="1">
        <f t="shared" si="1"/>
        <v>399</v>
      </c>
      <c r="S57" s="1">
        <f t="shared" si="2"/>
        <v>2261</v>
      </c>
      <c r="T57" s="1">
        <v>0.52</v>
      </c>
      <c r="U57" s="1">
        <f t="shared" si="3"/>
        <v>1175.72</v>
      </c>
      <c r="V57" s="1">
        <f t="shared" si="4"/>
        <v>1085.28</v>
      </c>
      <c r="W57" s="4">
        <f t="shared" si="5"/>
        <v>0.48</v>
      </c>
      <c r="X57" s="1" t="s">
        <v>50</v>
      </c>
      <c r="Y57" s="1" t="s">
        <v>81</v>
      </c>
      <c r="Z57" s="1" t="s">
        <v>41</v>
      </c>
      <c r="AA57" s="2">
        <v>45673</v>
      </c>
      <c r="AB57" s="1">
        <v>5</v>
      </c>
      <c r="AC57" s="1" t="s">
        <v>42</v>
      </c>
    </row>
    <row r="58" spans="1:29">
      <c r="A58" s="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c r="P58" s="1">
        <f t="shared" si="0"/>
        <v>3220</v>
      </c>
      <c r="Q58" s="1">
        <v>30</v>
      </c>
      <c r="R58" s="1">
        <f t="shared" si="1"/>
        <v>966</v>
      </c>
      <c r="S58" s="1">
        <f t="shared" si="2"/>
        <v>2254</v>
      </c>
      <c r="T58" s="1">
        <v>0.45</v>
      </c>
      <c r="U58" s="1">
        <f t="shared" si="3"/>
        <v>1014.3000000000001</v>
      </c>
      <c r="V58" s="1">
        <f t="shared" si="4"/>
        <v>1239.6999999999998</v>
      </c>
      <c r="W58" s="4">
        <f t="shared" si="5"/>
        <v>0.54999999999999993</v>
      </c>
      <c r="X58" s="1" t="s">
        <v>56</v>
      </c>
      <c r="Y58" s="1" t="s">
        <v>57</v>
      </c>
      <c r="Z58" s="1" t="s">
        <v>22</v>
      </c>
      <c r="AA58" s="1"/>
      <c r="AB58" s="1"/>
      <c r="AC58" s="1" t="s">
        <v>93</v>
      </c>
    </row>
    <row r="59" spans="1:29">
      <c r="A59" s="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c r="P59" s="1">
        <f t="shared" si="0"/>
        <v>310</v>
      </c>
      <c r="Q59" s="1">
        <v>20</v>
      </c>
      <c r="R59" s="1">
        <f t="shared" si="1"/>
        <v>62</v>
      </c>
      <c r="S59" s="1">
        <f t="shared" si="2"/>
        <v>248</v>
      </c>
      <c r="T59" s="1">
        <v>0.35</v>
      </c>
      <c r="U59" s="1">
        <f t="shared" si="3"/>
        <v>86.8</v>
      </c>
      <c r="V59" s="1">
        <f t="shared" si="4"/>
        <v>161.19999999999999</v>
      </c>
      <c r="W59" s="4">
        <f t="shared" si="5"/>
        <v>0.64999999999999991</v>
      </c>
      <c r="X59" s="1" t="s">
        <v>65</v>
      </c>
      <c r="Y59" s="1" t="s">
        <v>40</v>
      </c>
      <c r="Z59" s="1" t="s">
        <v>41</v>
      </c>
      <c r="AA59" s="2">
        <v>45675</v>
      </c>
      <c r="AB59" s="1">
        <v>5</v>
      </c>
      <c r="AC59" s="1" t="s">
        <v>42</v>
      </c>
    </row>
    <row r="60" spans="1:29">
      <c r="A60" s="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c r="P60" s="1">
        <f t="shared" si="0"/>
        <v>3160</v>
      </c>
      <c r="Q60" s="1">
        <v>5</v>
      </c>
      <c r="R60" s="1">
        <f t="shared" si="1"/>
        <v>158</v>
      </c>
      <c r="S60" s="1">
        <f t="shared" si="2"/>
        <v>3002</v>
      </c>
      <c r="T60" s="1">
        <v>0.35</v>
      </c>
      <c r="U60" s="1">
        <f t="shared" si="3"/>
        <v>1050.7</v>
      </c>
      <c r="V60" s="1">
        <f t="shared" si="4"/>
        <v>1951.3</v>
      </c>
      <c r="W60" s="4">
        <f t="shared" si="5"/>
        <v>0.65</v>
      </c>
      <c r="X60" s="1" t="s">
        <v>39</v>
      </c>
      <c r="Y60" s="1" t="s">
        <v>57</v>
      </c>
      <c r="Z60" s="1" t="s">
        <v>51</v>
      </c>
      <c r="AA60" s="2">
        <v>45674</v>
      </c>
      <c r="AB60" s="1"/>
      <c r="AC60" s="1" t="s">
        <v>42</v>
      </c>
    </row>
    <row r="61" spans="1:29">
      <c r="A61" s="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c r="P61" s="1">
        <f t="shared" si="0"/>
        <v>2810</v>
      </c>
      <c r="Q61" s="1">
        <v>5</v>
      </c>
      <c r="R61" s="1">
        <f t="shared" si="1"/>
        <v>140.5</v>
      </c>
      <c r="S61" s="1">
        <f t="shared" si="2"/>
        <v>2669.5</v>
      </c>
      <c r="T61" s="1">
        <v>0.52</v>
      </c>
      <c r="U61" s="1">
        <f t="shared" si="3"/>
        <v>1388.14</v>
      </c>
      <c r="V61" s="1">
        <f t="shared" si="4"/>
        <v>1281.3599999999999</v>
      </c>
      <c r="W61" s="4">
        <f t="shared" si="5"/>
        <v>0.48</v>
      </c>
      <c r="X61" s="1" t="s">
        <v>56</v>
      </c>
      <c r="Y61" s="1" t="s">
        <v>57</v>
      </c>
      <c r="Z61" s="1" t="s">
        <v>41</v>
      </c>
      <c r="AA61" s="2">
        <v>45674</v>
      </c>
      <c r="AB61" s="1">
        <v>5</v>
      </c>
      <c r="AC61" s="1" t="s">
        <v>42</v>
      </c>
    </row>
    <row r="62" spans="1:29">
      <c r="A62" s="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c r="P62" s="1">
        <f t="shared" si="0"/>
        <v>2000</v>
      </c>
      <c r="Q62" s="1">
        <v>0</v>
      </c>
      <c r="R62" s="1">
        <f t="shared" si="1"/>
        <v>0</v>
      </c>
      <c r="S62" s="1">
        <f t="shared" si="2"/>
        <v>2000</v>
      </c>
      <c r="T62" s="1">
        <v>0.45</v>
      </c>
      <c r="U62" s="1">
        <f t="shared" si="3"/>
        <v>900</v>
      </c>
      <c r="V62" s="1">
        <f t="shared" si="4"/>
        <v>1100</v>
      </c>
      <c r="W62" s="4">
        <f t="shared" si="5"/>
        <v>0.55000000000000004</v>
      </c>
      <c r="X62" s="1" t="s">
        <v>56</v>
      </c>
      <c r="Y62" s="1" t="s">
        <v>81</v>
      </c>
      <c r="Z62" s="1" t="s">
        <v>41</v>
      </c>
      <c r="AA62" s="2">
        <v>45676</v>
      </c>
      <c r="AB62" s="1">
        <v>5</v>
      </c>
      <c r="AC62" s="1" t="s">
        <v>42</v>
      </c>
    </row>
    <row r="63" spans="1:29">
      <c r="A63" s="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c r="P63" s="1">
        <f t="shared" si="0"/>
        <v>2080</v>
      </c>
      <c r="Q63" s="1">
        <v>20</v>
      </c>
      <c r="R63" s="1">
        <f t="shared" si="1"/>
        <v>416</v>
      </c>
      <c r="S63" s="1">
        <f t="shared" si="2"/>
        <v>1664</v>
      </c>
      <c r="T63" s="1">
        <v>0.52</v>
      </c>
      <c r="U63" s="1">
        <f t="shared" si="3"/>
        <v>865.28</v>
      </c>
      <c r="V63" s="1">
        <f t="shared" si="4"/>
        <v>798.72</v>
      </c>
      <c r="W63" s="4">
        <f t="shared" si="5"/>
        <v>0.48000000000000004</v>
      </c>
      <c r="X63" s="1" t="s">
        <v>104</v>
      </c>
      <c r="Y63" s="1" t="s">
        <v>57</v>
      </c>
      <c r="Z63" s="1" t="s">
        <v>22</v>
      </c>
      <c r="AA63" s="1"/>
      <c r="AB63" s="1"/>
      <c r="AC63" s="1" t="s">
        <v>93</v>
      </c>
    </row>
    <row r="64" spans="1:29">
      <c r="A64" s="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c r="P64" s="1">
        <f t="shared" si="0"/>
        <v>1640</v>
      </c>
      <c r="Q64" s="1">
        <v>10</v>
      </c>
      <c r="R64" s="1">
        <f t="shared" si="1"/>
        <v>164</v>
      </c>
      <c r="S64" s="1">
        <f t="shared" si="2"/>
        <v>1476</v>
      </c>
      <c r="T64" s="1">
        <v>0.62</v>
      </c>
      <c r="U64" s="1">
        <f t="shared" si="3"/>
        <v>915.12</v>
      </c>
      <c r="V64" s="1">
        <f t="shared" si="4"/>
        <v>560.88</v>
      </c>
      <c r="W64" s="4">
        <f t="shared" si="5"/>
        <v>0.38</v>
      </c>
      <c r="X64" s="1" t="s">
        <v>39</v>
      </c>
      <c r="Y64" s="1" t="s">
        <v>81</v>
      </c>
      <c r="Z64" s="1" t="s">
        <v>41</v>
      </c>
      <c r="AA64" s="2">
        <v>45678</v>
      </c>
      <c r="AB64" s="1">
        <v>5</v>
      </c>
      <c r="AC64" s="1" t="s">
        <v>42</v>
      </c>
    </row>
    <row r="65" spans="1:29">
      <c r="A65" s="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c r="P65" s="1">
        <f t="shared" si="0"/>
        <v>3740</v>
      </c>
      <c r="Q65" s="1">
        <v>25</v>
      </c>
      <c r="R65" s="1">
        <f t="shared" si="1"/>
        <v>935</v>
      </c>
      <c r="S65" s="1">
        <f t="shared" si="2"/>
        <v>2805</v>
      </c>
      <c r="T65" s="1">
        <v>0.45</v>
      </c>
      <c r="U65" s="1">
        <f t="shared" si="3"/>
        <v>1262.25</v>
      </c>
      <c r="V65" s="1">
        <f t="shared" si="4"/>
        <v>1542.75</v>
      </c>
      <c r="W65" s="4">
        <f t="shared" si="5"/>
        <v>0.55000000000000004</v>
      </c>
      <c r="X65" s="1" t="s">
        <v>56</v>
      </c>
      <c r="Y65" s="1" t="s">
        <v>57</v>
      </c>
      <c r="Z65" s="1" t="s">
        <v>120</v>
      </c>
      <c r="AA65" s="1"/>
      <c r="AB65" s="1"/>
      <c r="AC65" s="1" t="s">
        <v>42</v>
      </c>
    </row>
    <row r="66" spans="1:29">
      <c r="A66" s="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c r="P66" s="1">
        <f t="shared" si="0"/>
        <v>4580</v>
      </c>
      <c r="Q66" s="1">
        <v>0</v>
      </c>
      <c r="R66" s="1">
        <f t="shared" si="1"/>
        <v>0</v>
      </c>
      <c r="S66" s="1">
        <f t="shared" si="2"/>
        <v>4580</v>
      </c>
      <c r="T66" s="1">
        <v>0.57999999999999996</v>
      </c>
      <c r="U66" s="1">
        <f t="shared" si="3"/>
        <v>2656.3999999999996</v>
      </c>
      <c r="V66" s="1">
        <f t="shared" si="4"/>
        <v>1923.6000000000004</v>
      </c>
      <c r="W66" s="4">
        <f t="shared" si="5"/>
        <v>0.4200000000000001</v>
      </c>
      <c r="X66" s="1" t="s">
        <v>92</v>
      </c>
      <c r="Y66" s="1" t="s">
        <v>81</v>
      </c>
      <c r="Z66" s="1" t="s">
        <v>41</v>
      </c>
      <c r="AA66" s="2">
        <v>45676</v>
      </c>
      <c r="AB66" s="1">
        <v>4</v>
      </c>
      <c r="AC66" s="1" t="s">
        <v>42</v>
      </c>
    </row>
    <row r="67" spans="1:29">
      <c r="A67" s="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c r="P67" s="1">
        <f t="shared" ref="P67:P130" si="6">PRODUCT(N67,O67)</f>
        <v>4040</v>
      </c>
      <c r="Q67" s="1">
        <v>10</v>
      </c>
      <c r="R67" s="1">
        <f t="shared" ref="R67:R130" si="7">P67*(Q67/100)</f>
        <v>404</v>
      </c>
      <c r="S67" s="1">
        <f t="shared" ref="S67:S130" si="8">P67-R67</f>
        <v>3636</v>
      </c>
      <c r="T67" s="1">
        <v>0.35</v>
      </c>
      <c r="U67" s="1">
        <f t="shared" ref="U67:U130" si="9">S67*T67</f>
        <v>1272.5999999999999</v>
      </c>
      <c r="V67" s="1">
        <f t="shared" ref="V67:V130" si="10">S67-U67</f>
        <v>2363.4</v>
      </c>
      <c r="W67" s="4">
        <f t="shared" ref="W67:W130" si="11">(V67/S67)</f>
        <v>0.65</v>
      </c>
      <c r="X67" s="1" t="s">
        <v>92</v>
      </c>
      <c r="Y67" s="1" t="s">
        <v>81</v>
      </c>
      <c r="Z67" s="1" t="s">
        <v>41</v>
      </c>
      <c r="AA67" s="2">
        <v>45681</v>
      </c>
      <c r="AB67" s="1">
        <v>5</v>
      </c>
      <c r="AC67" s="1" t="s">
        <v>42</v>
      </c>
    </row>
    <row r="68" spans="1:29">
      <c r="A68" s="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c r="P68" s="1">
        <f t="shared" si="6"/>
        <v>3560</v>
      </c>
      <c r="Q68" s="1">
        <v>10</v>
      </c>
      <c r="R68" s="1">
        <f t="shared" si="7"/>
        <v>356</v>
      </c>
      <c r="S68" s="1">
        <f t="shared" si="8"/>
        <v>3204</v>
      </c>
      <c r="T68" s="1">
        <v>0.5</v>
      </c>
      <c r="U68" s="1">
        <f t="shared" si="9"/>
        <v>1602</v>
      </c>
      <c r="V68" s="1">
        <f t="shared" si="10"/>
        <v>1602</v>
      </c>
      <c r="W68" s="4">
        <f t="shared" si="11"/>
        <v>0.5</v>
      </c>
      <c r="X68" s="1" t="s">
        <v>65</v>
      </c>
      <c r="Y68" s="1" t="s">
        <v>81</v>
      </c>
      <c r="Z68" s="1" t="s">
        <v>41</v>
      </c>
      <c r="AA68" s="2">
        <v>45681</v>
      </c>
      <c r="AB68" s="1">
        <v>3</v>
      </c>
      <c r="AC68" s="1" t="s">
        <v>42</v>
      </c>
    </row>
    <row r="69" spans="1:29">
      <c r="A69" s="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c r="P69" s="1">
        <f t="shared" si="6"/>
        <v>1080</v>
      </c>
      <c r="Q69" s="1">
        <v>20</v>
      </c>
      <c r="R69" s="1">
        <f t="shared" si="7"/>
        <v>216</v>
      </c>
      <c r="S69" s="1">
        <f t="shared" si="8"/>
        <v>864</v>
      </c>
      <c r="T69" s="1">
        <v>0.45</v>
      </c>
      <c r="U69" s="1">
        <f t="shared" si="9"/>
        <v>388.8</v>
      </c>
      <c r="V69" s="1">
        <f t="shared" si="10"/>
        <v>475.2</v>
      </c>
      <c r="W69" s="4">
        <f t="shared" si="11"/>
        <v>0.54999999999999993</v>
      </c>
      <c r="X69" s="1" t="s">
        <v>50</v>
      </c>
      <c r="Y69" s="1" t="s">
        <v>81</v>
      </c>
      <c r="Z69" s="1" t="s">
        <v>41</v>
      </c>
      <c r="AA69" s="2">
        <v>45681</v>
      </c>
      <c r="AB69" s="1">
        <v>3</v>
      </c>
      <c r="AC69" s="1" t="s">
        <v>42</v>
      </c>
    </row>
    <row r="70" spans="1:29">
      <c r="A70" s="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c r="P70" s="1">
        <f t="shared" si="6"/>
        <v>57150</v>
      </c>
      <c r="Q70" s="1">
        <v>30</v>
      </c>
      <c r="R70" s="1">
        <f t="shared" si="7"/>
        <v>17145</v>
      </c>
      <c r="S70" s="1">
        <f t="shared" si="8"/>
        <v>40005</v>
      </c>
      <c r="T70" s="1">
        <v>0.52</v>
      </c>
      <c r="U70" s="1">
        <f t="shared" si="9"/>
        <v>20802.600000000002</v>
      </c>
      <c r="V70" s="1">
        <f t="shared" si="10"/>
        <v>19202.399999999998</v>
      </c>
      <c r="W70" s="4">
        <f t="shared" si="11"/>
        <v>0.47999999999999993</v>
      </c>
      <c r="X70" s="1" t="s">
        <v>39</v>
      </c>
      <c r="Y70" s="1" t="s">
        <v>81</v>
      </c>
      <c r="Z70" s="1" t="s">
        <v>41</v>
      </c>
      <c r="AA70" s="2">
        <v>45679</v>
      </c>
      <c r="AB70" s="1">
        <v>3</v>
      </c>
      <c r="AC70" s="1" t="s">
        <v>42</v>
      </c>
    </row>
    <row r="71" spans="1:29">
      <c r="A71" s="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c r="P71" s="1">
        <f t="shared" si="6"/>
        <v>3000</v>
      </c>
      <c r="Q71" s="1">
        <v>30</v>
      </c>
      <c r="R71" s="1">
        <f t="shared" si="7"/>
        <v>900</v>
      </c>
      <c r="S71" s="1">
        <f t="shared" si="8"/>
        <v>2100</v>
      </c>
      <c r="T71" s="1">
        <v>0.62</v>
      </c>
      <c r="U71" s="1">
        <f t="shared" si="9"/>
        <v>1302</v>
      </c>
      <c r="V71" s="1">
        <f t="shared" si="10"/>
        <v>798</v>
      </c>
      <c r="W71" s="4">
        <f t="shared" si="11"/>
        <v>0.38</v>
      </c>
      <c r="X71" s="1" t="s">
        <v>56</v>
      </c>
      <c r="Y71" s="1" t="s">
        <v>81</v>
      </c>
      <c r="Z71" s="1" t="s">
        <v>22</v>
      </c>
      <c r="AA71" s="1"/>
      <c r="AB71" s="1"/>
      <c r="AC71" s="1" t="s">
        <v>93</v>
      </c>
    </row>
    <row r="72" spans="1:29">
      <c r="A72" s="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c r="P72" s="1">
        <f t="shared" si="6"/>
        <v>11020</v>
      </c>
      <c r="Q72" s="1">
        <v>0</v>
      </c>
      <c r="R72" s="1">
        <f t="shared" si="7"/>
        <v>0</v>
      </c>
      <c r="S72" s="1">
        <f t="shared" si="8"/>
        <v>11020</v>
      </c>
      <c r="T72" s="1">
        <v>0.48</v>
      </c>
      <c r="U72" s="1">
        <f t="shared" si="9"/>
        <v>5289.5999999999995</v>
      </c>
      <c r="V72" s="1">
        <f t="shared" si="10"/>
        <v>5730.4000000000005</v>
      </c>
      <c r="W72" s="4">
        <f t="shared" si="11"/>
        <v>0.52</v>
      </c>
      <c r="X72" s="1" t="s">
        <v>56</v>
      </c>
      <c r="Y72" s="1" t="s">
        <v>40</v>
      </c>
      <c r="Z72" s="1" t="s">
        <v>66</v>
      </c>
      <c r="AA72" s="1"/>
      <c r="AB72" s="1"/>
      <c r="AC72" s="1" t="s">
        <v>42</v>
      </c>
    </row>
    <row r="73" spans="1:29">
      <c r="A73" s="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c r="P73" s="1">
        <f t="shared" si="6"/>
        <v>37400</v>
      </c>
      <c r="Q73" s="1">
        <v>0</v>
      </c>
      <c r="R73" s="1">
        <f t="shared" si="7"/>
        <v>0</v>
      </c>
      <c r="S73" s="1">
        <f t="shared" si="8"/>
        <v>37400</v>
      </c>
      <c r="T73" s="1">
        <v>0.48</v>
      </c>
      <c r="U73" s="1">
        <f t="shared" si="9"/>
        <v>17952</v>
      </c>
      <c r="V73" s="1">
        <f t="shared" si="10"/>
        <v>19448</v>
      </c>
      <c r="W73" s="4">
        <f t="shared" si="11"/>
        <v>0.52</v>
      </c>
      <c r="X73" s="1" t="s">
        <v>56</v>
      </c>
      <c r="Y73" s="1" t="s">
        <v>40</v>
      </c>
      <c r="Z73" s="1" t="s">
        <v>120</v>
      </c>
      <c r="AA73" s="1"/>
      <c r="AB73" s="1"/>
      <c r="AC73" s="1" t="s">
        <v>42</v>
      </c>
    </row>
    <row r="74" spans="1:29">
      <c r="A74" s="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c r="P74" s="1">
        <f t="shared" si="6"/>
        <v>23500</v>
      </c>
      <c r="Q74" s="1">
        <v>5</v>
      </c>
      <c r="R74" s="1">
        <f t="shared" si="7"/>
        <v>1175</v>
      </c>
      <c r="S74" s="1">
        <f t="shared" si="8"/>
        <v>22325</v>
      </c>
      <c r="T74" s="1">
        <v>0.47</v>
      </c>
      <c r="U74" s="1">
        <f t="shared" si="9"/>
        <v>10492.75</v>
      </c>
      <c r="V74" s="1">
        <f t="shared" si="10"/>
        <v>11832.25</v>
      </c>
      <c r="W74" s="4">
        <f t="shared" si="11"/>
        <v>0.53</v>
      </c>
      <c r="X74" s="1" t="s">
        <v>104</v>
      </c>
      <c r="Y74" s="1" t="s">
        <v>40</v>
      </c>
      <c r="Z74" s="1" t="s">
        <v>120</v>
      </c>
      <c r="AA74" s="1"/>
      <c r="AB74" s="1"/>
      <c r="AC74" s="1" t="s">
        <v>42</v>
      </c>
    </row>
    <row r="75" spans="1:29">
      <c r="A75" s="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c r="P75" s="1">
        <f t="shared" si="6"/>
        <v>3400</v>
      </c>
      <c r="Q75" s="1">
        <v>5</v>
      </c>
      <c r="R75" s="1">
        <f t="shared" si="7"/>
        <v>170</v>
      </c>
      <c r="S75" s="1">
        <f t="shared" si="8"/>
        <v>3230</v>
      </c>
      <c r="T75" s="1">
        <v>0.35</v>
      </c>
      <c r="U75" s="1">
        <f t="shared" si="9"/>
        <v>1130.5</v>
      </c>
      <c r="V75" s="1">
        <f t="shared" si="10"/>
        <v>2099.5</v>
      </c>
      <c r="W75" s="4">
        <f t="shared" si="11"/>
        <v>0.65</v>
      </c>
      <c r="X75" s="1" t="s">
        <v>39</v>
      </c>
      <c r="Y75" s="1" t="s">
        <v>40</v>
      </c>
      <c r="Z75" s="1" t="s">
        <v>41</v>
      </c>
      <c r="AA75" s="2">
        <v>45682</v>
      </c>
      <c r="AB75" s="1">
        <v>5</v>
      </c>
      <c r="AC75" s="1" t="s">
        <v>42</v>
      </c>
    </row>
    <row r="76" spans="1:29">
      <c r="A76" s="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c r="P76" s="1">
        <f t="shared" si="6"/>
        <v>10280</v>
      </c>
      <c r="Q76" s="1">
        <v>30</v>
      </c>
      <c r="R76" s="1">
        <f t="shared" si="7"/>
        <v>3084</v>
      </c>
      <c r="S76" s="1">
        <f t="shared" si="8"/>
        <v>7196</v>
      </c>
      <c r="T76" s="1">
        <v>0.52</v>
      </c>
      <c r="U76" s="1">
        <f t="shared" si="9"/>
        <v>3741.92</v>
      </c>
      <c r="V76" s="1">
        <f t="shared" si="10"/>
        <v>3454.08</v>
      </c>
      <c r="W76" s="4">
        <f t="shared" si="11"/>
        <v>0.48</v>
      </c>
      <c r="X76" s="1" t="s">
        <v>39</v>
      </c>
      <c r="Y76" s="1" t="s">
        <v>40</v>
      </c>
      <c r="Z76" s="1" t="s">
        <v>41</v>
      </c>
      <c r="AA76" s="2">
        <v>45682</v>
      </c>
      <c r="AB76" s="1">
        <v>5</v>
      </c>
      <c r="AC76" s="1" t="s">
        <v>42</v>
      </c>
    </row>
    <row r="77" spans="1:29">
      <c r="A77" s="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c r="P77" s="1">
        <f t="shared" si="6"/>
        <v>520</v>
      </c>
      <c r="Q77" s="1">
        <v>25</v>
      </c>
      <c r="R77" s="1">
        <f t="shared" si="7"/>
        <v>130</v>
      </c>
      <c r="S77" s="1">
        <f t="shared" si="8"/>
        <v>390</v>
      </c>
      <c r="T77" s="1">
        <v>0.62</v>
      </c>
      <c r="U77" s="1">
        <f t="shared" si="9"/>
        <v>241.8</v>
      </c>
      <c r="V77" s="1">
        <f t="shared" si="10"/>
        <v>148.19999999999999</v>
      </c>
      <c r="W77" s="4">
        <f t="shared" si="11"/>
        <v>0.37999999999999995</v>
      </c>
      <c r="X77" s="1" t="s">
        <v>147</v>
      </c>
      <c r="Y77" s="1" t="s">
        <v>81</v>
      </c>
      <c r="Z77" s="1" t="s">
        <v>120</v>
      </c>
      <c r="AA77" s="1"/>
      <c r="AB77" s="1"/>
      <c r="AC77" s="1" t="s">
        <v>42</v>
      </c>
    </row>
    <row r="78" spans="1:29">
      <c r="A78" s="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c r="P78" s="1">
        <f t="shared" si="6"/>
        <v>2000</v>
      </c>
      <c r="Q78" s="1">
        <v>0</v>
      </c>
      <c r="R78" s="1">
        <f t="shared" si="7"/>
        <v>0</v>
      </c>
      <c r="S78" s="1">
        <f t="shared" si="8"/>
        <v>2000</v>
      </c>
      <c r="T78" s="1">
        <v>0.35</v>
      </c>
      <c r="U78" s="1">
        <f t="shared" si="9"/>
        <v>700</v>
      </c>
      <c r="V78" s="1">
        <f t="shared" si="10"/>
        <v>1300</v>
      </c>
      <c r="W78" s="4">
        <f t="shared" si="11"/>
        <v>0.65</v>
      </c>
      <c r="X78" s="1" t="s">
        <v>104</v>
      </c>
      <c r="Y78" s="1" t="s">
        <v>72</v>
      </c>
      <c r="Z78" s="1" t="s">
        <v>41</v>
      </c>
      <c r="AA78" s="2">
        <v>45686</v>
      </c>
      <c r="AB78" s="1">
        <v>4</v>
      </c>
      <c r="AC78" s="1" t="s">
        <v>42</v>
      </c>
    </row>
    <row r="79" spans="1:29">
      <c r="A79" s="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c r="P79" s="1">
        <f t="shared" si="6"/>
        <v>840</v>
      </c>
      <c r="Q79" s="1">
        <v>10</v>
      </c>
      <c r="R79" s="1">
        <f t="shared" si="7"/>
        <v>84</v>
      </c>
      <c r="S79" s="1">
        <f t="shared" si="8"/>
        <v>756</v>
      </c>
      <c r="T79" s="1">
        <v>0.45</v>
      </c>
      <c r="U79" s="1">
        <f t="shared" si="9"/>
        <v>340.2</v>
      </c>
      <c r="V79" s="1">
        <f t="shared" si="10"/>
        <v>415.8</v>
      </c>
      <c r="W79" s="4">
        <f t="shared" si="11"/>
        <v>0.55000000000000004</v>
      </c>
      <c r="X79" s="1" t="s">
        <v>147</v>
      </c>
      <c r="Y79" s="1" t="s">
        <v>57</v>
      </c>
      <c r="Z79" s="1" t="s">
        <v>120</v>
      </c>
      <c r="AA79" s="1"/>
      <c r="AB79" s="1"/>
      <c r="AC79" s="1" t="s">
        <v>42</v>
      </c>
    </row>
    <row r="80" spans="1:29">
      <c r="A80" s="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c r="P80" s="1">
        <f t="shared" si="6"/>
        <v>2100</v>
      </c>
      <c r="Q80" s="1">
        <v>25</v>
      </c>
      <c r="R80" s="1">
        <f t="shared" si="7"/>
        <v>525</v>
      </c>
      <c r="S80" s="1">
        <f t="shared" si="8"/>
        <v>1575</v>
      </c>
      <c r="T80" s="1">
        <v>0.35</v>
      </c>
      <c r="U80" s="1">
        <f t="shared" si="9"/>
        <v>551.25</v>
      </c>
      <c r="V80" s="1">
        <f t="shared" si="10"/>
        <v>1023.75</v>
      </c>
      <c r="W80" s="4">
        <f t="shared" si="11"/>
        <v>0.65</v>
      </c>
      <c r="X80" s="1" t="s">
        <v>50</v>
      </c>
      <c r="Y80" s="1" t="s">
        <v>72</v>
      </c>
      <c r="Z80" s="1" t="s">
        <v>41</v>
      </c>
      <c r="AA80" s="2">
        <v>45681</v>
      </c>
      <c r="AB80" s="1">
        <v>3</v>
      </c>
      <c r="AC80" s="1" t="s">
        <v>42</v>
      </c>
    </row>
    <row r="81" spans="1:29">
      <c r="A81" s="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c r="P81" s="1">
        <f t="shared" si="6"/>
        <v>149240</v>
      </c>
      <c r="Q81" s="1">
        <v>15</v>
      </c>
      <c r="R81" s="1">
        <f t="shared" si="7"/>
        <v>22386</v>
      </c>
      <c r="S81" s="1">
        <f t="shared" si="8"/>
        <v>126854</v>
      </c>
      <c r="T81" s="1">
        <v>0.57999999999999996</v>
      </c>
      <c r="U81" s="1">
        <f t="shared" si="9"/>
        <v>73575.319999999992</v>
      </c>
      <c r="V81" s="1">
        <f t="shared" si="10"/>
        <v>53278.680000000008</v>
      </c>
      <c r="W81" s="4">
        <f t="shared" si="11"/>
        <v>0.42000000000000004</v>
      </c>
      <c r="X81" s="1" t="s">
        <v>65</v>
      </c>
      <c r="Y81" s="1" t="s">
        <v>57</v>
      </c>
      <c r="Z81" s="1" t="s">
        <v>120</v>
      </c>
      <c r="AA81" s="1"/>
      <c r="AB81" s="1"/>
      <c r="AC81" s="1" t="s">
        <v>42</v>
      </c>
    </row>
    <row r="82" spans="1:29">
      <c r="A82" s="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c r="P82" s="1">
        <f t="shared" si="6"/>
        <v>14600</v>
      </c>
      <c r="Q82" s="1">
        <v>0</v>
      </c>
      <c r="R82" s="1">
        <f t="shared" si="7"/>
        <v>0</v>
      </c>
      <c r="S82" s="1">
        <f t="shared" si="8"/>
        <v>14600</v>
      </c>
      <c r="T82" s="1">
        <v>0.5</v>
      </c>
      <c r="U82" s="1">
        <f t="shared" si="9"/>
        <v>7300</v>
      </c>
      <c r="V82" s="1">
        <f t="shared" si="10"/>
        <v>7300</v>
      </c>
      <c r="W82" s="4">
        <f t="shared" si="11"/>
        <v>0.5</v>
      </c>
      <c r="X82" s="1" t="s">
        <v>50</v>
      </c>
      <c r="Y82" s="1" t="s">
        <v>81</v>
      </c>
      <c r="Z82" s="1" t="s">
        <v>41</v>
      </c>
      <c r="AA82" s="2">
        <v>45682</v>
      </c>
      <c r="AB82" s="1">
        <v>3</v>
      </c>
      <c r="AC82" s="1" t="s">
        <v>42</v>
      </c>
    </row>
    <row r="83" spans="1:29">
      <c r="A83" s="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c r="P83" s="1">
        <f t="shared" si="6"/>
        <v>9650</v>
      </c>
      <c r="Q83" s="1">
        <v>15</v>
      </c>
      <c r="R83" s="1">
        <f t="shared" si="7"/>
        <v>1447.5</v>
      </c>
      <c r="S83" s="1">
        <f t="shared" si="8"/>
        <v>8202.5</v>
      </c>
      <c r="T83" s="1">
        <v>0.5</v>
      </c>
      <c r="U83" s="1">
        <f t="shared" si="9"/>
        <v>4101.25</v>
      </c>
      <c r="V83" s="1">
        <f t="shared" si="10"/>
        <v>4101.25</v>
      </c>
      <c r="W83" s="4">
        <f t="shared" si="11"/>
        <v>0.5</v>
      </c>
      <c r="X83" s="1" t="s">
        <v>104</v>
      </c>
      <c r="Y83" s="1" t="s">
        <v>40</v>
      </c>
      <c r="Z83" s="1" t="s">
        <v>41</v>
      </c>
      <c r="AA83" s="2">
        <v>45686</v>
      </c>
      <c r="AB83" s="1">
        <v>3</v>
      </c>
      <c r="AC83" s="1" t="s">
        <v>42</v>
      </c>
    </row>
    <row r="84" spans="1:29">
      <c r="A84" s="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c r="P84" s="1">
        <f t="shared" si="6"/>
        <v>2780</v>
      </c>
      <c r="Q84" s="1">
        <v>15</v>
      </c>
      <c r="R84" s="1">
        <f t="shared" si="7"/>
        <v>417</v>
      </c>
      <c r="S84" s="1">
        <f t="shared" si="8"/>
        <v>2363</v>
      </c>
      <c r="T84" s="1">
        <v>0.5</v>
      </c>
      <c r="U84" s="1">
        <f t="shared" si="9"/>
        <v>1181.5</v>
      </c>
      <c r="V84" s="1">
        <f t="shared" si="10"/>
        <v>1181.5</v>
      </c>
      <c r="W84" s="4">
        <f t="shared" si="11"/>
        <v>0.5</v>
      </c>
      <c r="X84" s="1" t="s">
        <v>147</v>
      </c>
      <c r="Y84" s="1" t="s">
        <v>40</v>
      </c>
      <c r="Z84" s="1" t="s">
        <v>41</v>
      </c>
      <c r="AA84" s="2">
        <v>45684</v>
      </c>
      <c r="AB84" s="1">
        <v>4</v>
      </c>
      <c r="AC84" s="1" t="s">
        <v>42</v>
      </c>
    </row>
    <row r="85" spans="1:29">
      <c r="A85" s="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c r="P85" s="1">
        <f t="shared" si="6"/>
        <v>1300</v>
      </c>
      <c r="Q85" s="1">
        <v>0</v>
      </c>
      <c r="R85" s="1">
        <f t="shared" si="7"/>
        <v>0</v>
      </c>
      <c r="S85" s="1">
        <f t="shared" si="8"/>
        <v>1300</v>
      </c>
      <c r="T85" s="1">
        <v>0.62</v>
      </c>
      <c r="U85" s="1">
        <f t="shared" si="9"/>
        <v>806</v>
      </c>
      <c r="V85" s="1">
        <f t="shared" si="10"/>
        <v>494</v>
      </c>
      <c r="W85" s="4">
        <f t="shared" si="11"/>
        <v>0.38</v>
      </c>
      <c r="X85" s="1" t="s">
        <v>92</v>
      </c>
      <c r="Y85" s="1" t="s">
        <v>57</v>
      </c>
      <c r="Z85" s="1" t="s">
        <v>22</v>
      </c>
      <c r="AA85" s="1"/>
      <c r="AB85" s="1"/>
      <c r="AC85" s="1" t="s">
        <v>93</v>
      </c>
    </row>
    <row r="86" spans="1:29">
      <c r="A86" s="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c r="P86" s="1">
        <f t="shared" si="6"/>
        <v>263310</v>
      </c>
      <c r="Q86" s="1">
        <v>5</v>
      </c>
      <c r="R86" s="1">
        <f t="shared" si="7"/>
        <v>13165.5</v>
      </c>
      <c r="S86" s="1">
        <f t="shared" si="8"/>
        <v>250144.5</v>
      </c>
      <c r="T86" s="1">
        <v>0.57999999999999996</v>
      </c>
      <c r="U86" s="1">
        <f t="shared" si="9"/>
        <v>145083.81</v>
      </c>
      <c r="V86" s="1">
        <f t="shared" si="10"/>
        <v>105060.69</v>
      </c>
      <c r="W86" s="4">
        <f t="shared" si="11"/>
        <v>0.42</v>
      </c>
      <c r="X86" s="1" t="s">
        <v>104</v>
      </c>
      <c r="Y86" s="1" t="s">
        <v>40</v>
      </c>
      <c r="Z86" s="1" t="s">
        <v>120</v>
      </c>
      <c r="AA86" s="1"/>
      <c r="AB86" s="1"/>
      <c r="AC86" s="1" t="s">
        <v>42</v>
      </c>
    </row>
    <row r="87" spans="1:29">
      <c r="A87" s="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c r="P87" s="1">
        <f t="shared" si="6"/>
        <v>2480</v>
      </c>
      <c r="Q87" s="1">
        <v>10</v>
      </c>
      <c r="R87" s="1">
        <f t="shared" si="7"/>
        <v>248</v>
      </c>
      <c r="S87" s="1">
        <f t="shared" si="8"/>
        <v>2232</v>
      </c>
      <c r="T87" s="1">
        <v>0.48</v>
      </c>
      <c r="U87" s="1">
        <f t="shared" si="9"/>
        <v>1071.3599999999999</v>
      </c>
      <c r="V87" s="1">
        <f t="shared" si="10"/>
        <v>1160.6400000000001</v>
      </c>
      <c r="W87" s="4">
        <f t="shared" si="11"/>
        <v>0.52</v>
      </c>
      <c r="X87" s="1" t="s">
        <v>50</v>
      </c>
      <c r="Y87" s="1" t="s">
        <v>57</v>
      </c>
      <c r="Z87" s="1" t="s">
        <v>41</v>
      </c>
      <c r="AA87" s="2">
        <v>45684</v>
      </c>
      <c r="AB87" s="1">
        <v>3</v>
      </c>
      <c r="AC87" s="1" t="s">
        <v>42</v>
      </c>
    </row>
    <row r="88" spans="1:29">
      <c r="A88" s="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c r="P88" s="1">
        <f t="shared" si="6"/>
        <v>11680</v>
      </c>
      <c r="Q88" s="1">
        <v>0</v>
      </c>
      <c r="R88" s="1">
        <f t="shared" si="7"/>
        <v>0</v>
      </c>
      <c r="S88" s="1">
        <f t="shared" si="8"/>
        <v>11680</v>
      </c>
      <c r="T88" s="1">
        <v>0.47</v>
      </c>
      <c r="U88" s="1">
        <f t="shared" si="9"/>
        <v>5489.5999999999995</v>
      </c>
      <c r="V88" s="1">
        <f t="shared" si="10"/>
        <v>6190.4000000000005</v>
      </c>
      <c r="W88" s="4">
        <f t="shared" si="11"/>
        <v>0.53</v>
      </c>
      <c r="X88" s="1" t="s">
        <v>147</v>
      </c>
      <c r="Y88" s="1" t="s">
        <v>81</v>
      </c>
      <c r="Z88" s="1" t="s">
        <v>41</v>
      </c>
      <c r="AA88" s="2">
        <v>45688</v>
      </c>
      <c r="AB88" s="1">
        <v>4</v>
      </c>
      <c r="AC88" s="1" t="s">
        <v>42</v>
      </c>
    </row>
    <row r="89" spans="1:29">
      <c r="A89" s="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c r="P89" s="1">
        <f t="shared" si="6"/>
        <v>4440</v>
      </c>
      <c r="Q89" s="1">
        <v>0</v>
      </c>
      <c r="R89" s="1">
        <f t="shared" si="7"/>
        <v>0</v>
      </c>
      <c r="S89" s="1">
        <f t="shared" si="8"/>
        <v>4440</v>
      </c>
      <c r="T89" s="1">
        <v>0.35</v>
      </c>
      <c r="U89" s="1">
        <f t="shared" si="9"/>
        <v>1554</v>
      </c>
      <c r="V89" s="1">
        <f t="shared" si="10"/>
        <v>2886</v>
      </c>
      <c r="W89" s="4">
        <f t="shared" si="11"/>
        <v>0.65</v>
      </c>
      <c r="X89" s="1" t="s">
        <v>104</v>
      </c>
      <c r="Y89" s="1" t="s">
        <v>72</v>
      </c>
      <c r="Z89" s="1" t="s">
        <v>66</v>
      </c>
      <c r="AA89" s="1"/>
      <c r="AB89" s="1"/>
      <c r="AC89" s="1" t="s">
        <v>42</v>
      </c>
    </row>
    <row r="90" spans="1:29">
      <c r="A90" s="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c r="P90" s="1">
        <f t="shared" si="6"/>
        <v>7180</v>
      </c>
      <c r="Q90" s="1">
        <v>30</v>
      </c>
      <c r="R90" s="1">
        <f t="shared" si="7"/>
        <v>2154</v>
      </c>
      <c r="S90" s="1">
        <f t="shared" si="8"/>
        <v>5026</v>
      </c>
      <c r="T90" s="1">
        <v>0.5</v>
      </c>
      <c r="U90" s="1">
        <f t="shared" si="9"/>
        <v>2513</v>
      </c>
      <c r="V90" s="1">
        <f t="shared" si="10"/>
        <v>2513</v>
      </c>
      <c r="W90" s="4">
        <f t="shared" si="11"/>
        <v>0.5</v>
      </c>
      <c r="X90" s="1" t="s">
        <v>65</v>
      </c>
      <c r="Y90" s="1" t="s">
        <v>40</v>
      </c>
      <c r="Z90" s="1" t="s">
        <v>41</v>
      </c>
      <c r="AA90" s="2">
        <v>45688</v>
      </c>
      <c r="AB90" s="1">
        <v>3</v>
      </c>
      <c r="AC90" s="1" t="s">
        <v>42</v>
      </c>
    </row>
    <row r="91" spans="1:29">
      <c r="A91" s="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c r="P91" s="1">
        <f t="shared" si="6"/>
        <v>4050</v>
      </c>
      <c r="Q91" s="1">
        <v>0</v>
      </c>
      <c r="R91" s="1">
        <f t="shared" si="7"/>
        <v>0</v>
      </c>
      <c r="S91" s="1">
        <f t="shared" si="8"/>
        <v>4050</v>
      </c>
      <c r="T91" s="1">
        <v>0.35</v>
      </c>
      <c r="U91" s="1">
        <f t="shared" si="9"/>
        <v>1417.5</v>
      </c>
      <c r="V91" s="1">
        <f t="shared" si="10"/>
        <v>2632.5</v>
      </c>
      <c r="W91" s="4">
        <f t="shared" si="11"/>
        <v>0.65</v>
      </c>
      <c r="X91" s="1" t="s">
        <v>104</v>
      </c>
      <c r="Y91" s="1" t="s">
        <v>57</v>
      </c>
      <c r="Z91" s="1" t="s">
        <v>22</v>
      </c>
      <c r="AA91" s="1"/>
      <c r="AB91" s="1"/>
      <c r="AC91" s="1" t="s">
        <v>93</v>
      </c>
    </row>
    <row r="92" spans="1:29">
      <c r="A92" s="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c r="P92" s="1">
        <f t="shared" si="6"/>
        <v>7020</v>
      </c>
      <c r="Q92" s="1">
        <v>5</v>
      </c>
      <c r="R92" s="1">
        <f t="shared" si="7"/>
        <v>351</v>
      </c>
      <c r="S92" s="1">
        <f t="shared" si="8"/>
        <v>6669</v>
      </c>
      <c r="T92" s="1">
        <v>0.47</v>
      </c>
      <c r="U92" s="1">
        <f t="shared" si="9"/>
        <v>3134.43</v>
      </c>
      <c r="V92" s="1">
        <f t="shared" si="10"/>
        <v>3534.57</v>
      </c>
      <c r="W92" s="4">
        <f t="shared" si="11"/>
        <v>0.53</v>
      </c>
      <c r="X92" s="1" t="s">
        <v>147</v>
      </c>
      <c r="Y92" s="1" t="s">
        <v>81</v>
      </c>
      <c r="Z92" s="1" t="s">
        <v>41</v>
      </c>
      <c r="AA92" s="2">
        <v>45683</v>
      </c>
      <c r="AB92" s="1">
        <v>3</v>
      </c>
      <c r="AC92" s="1" t="s">
        <v>42</v>
      </c>
    </row>
    <row r="93" spans="1:29">
      <c r="A93" s="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c r="P93" s="1">
        <f t="shared" si="6"/>
        <v>11760</v>
      </c>
      <c r="Q93" s="1">
        <v>10</v>
      </c>
      <c r="R93" s="1">
        <f t="shared" si="7"/>
        <v>1176</v>
      </c>
      <c r="S93" s="1">
        <f t="shared" si="8"/>
        <v>10584</v>
      </c>
      <c r="T93" s="1">
        <v>0.47</v>
      </c>
      <c r="U93" s="1">
        <f t="shared" si="9"/>
        <v>4974.4799999999996</v>
      </c>
      <c r="V93" s="1">
        <f t="shared" si="10"/>
        <v>5609.52</v>
      </c>
      <c r="W93" s="4">
        <f t="shared" si="11"/>
        <v>0.53</v>
      </c>
      <c r="X93" s="1" t="s">
        <v>92</v>
      </c>
      <c r="Y93" s="1" t="s">
        <v>57</v>
      </c>
      <c r="Z93" s="1" t="s">
        <v>41</v>
      </c>
      <c r="AA93" s="2">
        <v>45684</v>
      </c>
      <c r="AB93" s="1">
        <v>3</v>
      </c>
      <c r="AC93" s="1" t="s">
        <v>42</v>
      </c>
    </row>
    <row r="94" spans="1:29">
      <c r="A94" s="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c r="P94" s="1">
        <f t="shared" si="6"/>
        <v>4200</v>
      </c>
      <c r="Q94" s="1">
        <v>20</v>
      </c>
      <c r="R94" s="1">
        <f t="shared" si="7"/>
        <v>840</v>
      </c>
      <c r="S94" s="1">
        <f t="shared" si="8"/>
        <v>3360</v>
      </c>
      <c r="T94" s="1">
        <v>0.48</v>
      </c>
      <c r="U94" s="1">
        <f t="shared" si="9"/>
        <v>1612.8</v>
      </c>
      <c r="V94" s="1">
        <f t="shared" si="10"/>
        <v>1747.2</v>
      </c>
      <c r="W94" s="4">
        <f t="shared" si="11"/>
        <v>0.52</v>
      </c>
      <c r="X94" s="1" t="s">
        <v>50</v>
      </c>
      <c r="Y94" s="1" t="s">
        <v>40</v>
      </c>
      <c r="Z94" s="1" t="s">
        <v>41</v>
      </c>
      <c r="AA94" s="2">
        <v>45684</v>
      </c>
      <c r="AB94" s="1">
        <v>5</v>
      </c>
      <c r="AC94" s="1" t="s">
        <v>42</v>
      </c>
    </row>
    <row r="95" spans="1:29">
      <c r="A95" s="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c r="P95" s="1">
        <f t="shared" si="6"/>
        <v>480</v>
      </c>
      <c r="Q95" s="1">
        <v>10</v>
      </c>
      <c r="R95" s="1">
        <f t="shared" si="7"/>
        <v>48</v>
      </c>
      <c r="S95" s="1">
        <f t="shared" si="8"/>
        <v>432</v>
      </c>
      <c r="T95" s="1">
        <v>0.62</v>
      </c>
      <c r="U95" s="1">
        <f t="shared" si="9"/>
        <v>267.83999999999997</v>
      </c>
      <c r="V95" s="1">
        <f t="shared" si="10"/>
        <v>164.16000000000003</v>
      </c>
      <c r="W95" s="4">
        <f t="shared" si="11"/>
        <v>0.38000000000000006</v>
      </c>
      <c r="X95" s="1" t="s">
        <v>92</v>
      </c>
      <c r="Y95" s="1" t="s">
        <v>72</v>
      </c>
      <c r="Z95" s="1" t="s">
        <v>41</v>
      </c>
      <c r="AA95" s="2">
        <v>45686</v>
      </c>
      <c r="AB95" s="1">
        <v>4</v>
      </c>
      <c r="AC95" s="1" t="s">
        <v>42</v>
      </c>
    </row>
    <row r="96" spans="1:29">
      <c r="A96" s="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c r="P96" s="1">
        <f t="shared" si="6"/>
        <v>780</v>
      </c>
      <c r="Q96" s="1">
        <v>5</v>
      </c>
      <c r="R96" s="1">
        <f t="shared" si="7"/>
        <v>39</v>
      </c>
      <c r="S96" s="1">
        <f t="shared" si="8"/>
        <v>741</v>
      </c>
      <c r="T96" s="1">
        <v>0.45</v>
      </c>
      <c r="U96" s="1">
        <f t="shared" si="9"/>
        <v>333.45</v>
      </c>
      <c r="V96" s="1">
        <f t="shared" si="10"/>
        <v>407.55</v>
      </c>
      <c r="W96" s="4">
        <f t="shared" si="11"/>
        <v>0.55000000000000004</v>
      </c>
      <c r="X96" s="1" t="s">
        <v>92</v>
      </c>
      <c r="Y96" s="1" t="s">
        <v>81</v>
      </c>
      <c r="Z96" s="1" t="s">
        <v>22</v>
      </c>
      <c r="AA96" s="1"/>
      <c r="AB96" s="1"/>
      <c r="AC96" s="1" t="s">
        <v>93</v>
      </c>
    </row>
    <row r="97" spans="1:29">
      <c r="A97" s="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c r="P97" s="1">
        <f t="shared" si="6"/>
        <v>15400</v>
      </c>
      <c r="Q97" s="1">
        <v>0</v>
      </c>
      <c r="R97" s="1">
        <f t="shared" si="7"/>
        <v>0</v>
      </c>
      <c r="S97" s="1">
        <f t="shared" si="8"/>
        <v>15400</v>
      </c>
      <c r="T97" s="1">
        <v>0.5</v>
      </c>
      <c r="U97" s="1">
        <f t="shared" si="9"/>
        <v>7700</v>
      </c>
      <c r="V97" s="1">
        <f t="shared" si="10"/>
        <v>7700</v>
      </c>
      <c r="W97" s="4">
        <f t="shared" si="11"/>
        <v>0.5</v>
      </c>
      <c r="X97" s="1" t="s">
        <v>50</v>
      </c>
      <c r="Y97" s="1" t="s">
        <v>72</v>
      </c>
      <c r="Z97" s="1" t="s">
        <v>41</v>
      </c>
      <c r="AA97" s="2">
        <v>45690</v>
      </c>
      <c r="AB97" s="1">
        <v>3</v>
      </c>
      <c r="AC97" s="1" t="s">
        <v>42</v>
      </c>
    </row>
    <row r="98" spans="1:29">
      <c r="A98" s="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c r="P98" s="1">
        <f t="shared" si="6"/>
        <v>29100</v>
      </c>
      <c r="Q98" s="1">
        <v>30</v>
      </c>
      <c r="R98" s="1">
        <f t="shared" si="7"/>
        <v>8730</v>
      </c>
      <c r="S98" s="1">
        <f t="shared" si="8"/>
        <v>20370</v>
      </c>
      <c r="T98" s="1">
        <v>0.5</v>
      </c>
      <c r="U98" s="1">
        <f t="shared" si="9"/>
        <v>10185</v>
      </c>
      <c r="V98" s="1">
        <f t="shared" si="10"/>
        <v>10185</v>
      </c>
      <c r="W98" s="4">
        <f t="shared" si="11"/>
        <v>0.5</v>
      </c>
      <c r="X98" s="1" t="s">
        <v>56</v>
      </c>
      <c r="Y98" s="1" t="s">
        <v>57</v>
      </c>
      <c r="Z98" s="1" t="s">
        <v>41</v>
      </c>
      <c r="AA98" s="2">
        <v>45691</v>
      </c>
      <c r="AB98" s="1">
        <v>3</v>
      </c>
      <c r="AC98" s="1" t="s">
        <v>42</v>
      </c>
    </row>
    <row r="99" spans="1:29">
      <c r="A99" s="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c r="P99" s="1">
        <f t="shared" si="6"/>
        <v>28120</v>
      </c>
      <c r="Q99" s="1">
        <v>10</v>
      </c>
      <c r="R99" s="1">
        <f t="shared" si="7"/>
        <v>2812</v>
      </c>
      <c r="S99" s="1">
        <f t="shared" si="8"/>
        <v>25308</v>
      </c>
      <c r="T99" s="1">
        <v>0.52</v>
      </c>
      <c r="U99" s="1">
        <f t="shared" si="9"/>
        <v>13160.16</v>
      </c>
      <c r="V99" s="1">
        <f t="shared" si="10"/>
        <v>12147.84</v>
      </c>
      <c r="W99" s="4">
        <f t="shared" si="11"/>
        <v>0.48</v>
      </c>
      <c r="X99" s="1" t="s">
        <v>50</v>
      </c>
      <c r="Y99" s="1" t="s">
        <v>57</v>
      </c>
      <c r="Z99" s="1" t="s">
        <v>22</v>
      </c>
      <c r="AA99" s="1"/>
      <c r="AB99" s="1"/>
      <c r="AC99" s="1" t="s">
        <v>93</v>
      </c>
    </row>
    <row r="100" spans="1:29">
      <c r="A100" s="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c r="P100" s="1">
        <f t="shared" si="6"/>
        <v>4160</v>
      </c>
      <c r="Q100" s="1">
        <v>15</v>
      </c>
      <c r="R100" s="1">
        <f t="shared" si="7"/>
        <v>624</v>
      </c>
      <c r="S100" s="1">
        <f t="shared" si="8"/>
        <v>3536</v>
      </c>
      <c r="T100" s="1">
        <v>0.45</v>
      </c>
      <c r="U100" s="1">
        <f t="shared" si="9"/>
        <v>1591.2</v>
      </c>
      <c r="V100" s="1">
        <f t="shared" si="10"/>
        <v>1944.8</v>
      </c>
      <c r="W100" s="4">
        <f t="shared" si="11"/>
        <v>0.54999999999999993</v>
      </c>
      <c r="X100" s="1" t="s">
        <v>50</v>
      </c>
      <c r="Y100" s="1" t="s">
        <v>40</v>
      </c>
      <c r="Z100" s="1" t="s">
        <v>22</v>
      </c>
      <c r="AA100" s="1"/>
      <c r="AB100" s="1"/>
      <c r="AC100" s="1" t="s">
        <v>93</v>
      </c>
    </row>
    <row r="101" spans="1:29">
      <c r="A101" s="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c r="P101" s="1">
        <f t="shared" si="6"/>
        <v>1040</v>
      </c>
      <c r="Q101" s="1">
        <v>20</v>
      </c>
      <c r="R101" s="1">
        <f t="shared" si="7"/>
        <v>208</v>
      </c>
      <c r="S101" s="1">
        <f t="shared" si="8"/>
        <v>832</v>
      </c>
      <c r="T101" s="1">
        <v>0.45</v>
      </c>
      <c r="U101" s="1">
        <f t="shared" si="9"/>
        <v>374.40000000000003</v>
      </c>
      <c r="V101" s="1">
        <f t="shared" si="10"/>
        <v>457.59999999999997</v>
      </c>
      <c r="W101" s="4">
        <f t="shared" si="11"/>
        <v>0.54999999999999993</v>
      </c>
      <c r="X101" s="1" t="s">
        <v>39</v>
      </c>
      <c r="Y101" s="1" t="s">
        <v>72</v>
      </c>
      <c r="Z101" s="1" t="s">
        <v>41</v>
      </c>
      <c r="AA101" s="2">
        <v>45687</v>
      </c>
      <c r="AB101" s="1">
        <v>5</v>
      </c>
      <c r="AC101" s="1" t="s">
        <v>42</v>
      </c>
    </row>
    <row r="102" spans="1:29">
      <c r="A102" s="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c r="P102" s="1">
        <f t="shared" si="6"/>
        <v>6090</v>
      </c>
      <c r="Q102" s="1">
        <v>10</v>
      </c>
      <c r="R102" s="1">
        <f t="shared" si="7"/>
        <v>609</v>
      </c>
      <c r="S102" s="1">
        <f t="shared" si="8"/>
        <v>5481</v>
      </c>
      <c r="T102" s="1">
        <v>0.45</v>
      </c>
      <c r="U102" s="1">
        <f t="shared" si="9"/>
        <v>2466.4500000000003</v>
      </c>
      <c r="V102" s="1">
        <f t="shared" si="10"/>
        <v>3014.5499999999997</v>
      </c>
      <c r="W102" s="4">
        <f t="shared" si="11"/>
        <v>0.54999999999999993</v>
      </c>
      <c r="X102" s="1" t="s">
        <v>50</v>
      </c>
      <c r="Y102" s="1" t="s">
        <v>40</v>
      </c>
      <c r="Z102" s="1" t="s">
        <v>120</v>
      </c>
      <c r="AA102" s="1"/>
      <c r="AB102" s="1"/>
      <c r="AC102" s="1" t="s">
        <v>42</v>
      </c>
    </row>
    <row r="103" spans="1:29">
      <c r="A103" s="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c r="P103" s="1">
        <f t="shared" si="6"/>
        <v>30650</v>
      </c>
      <c r="Q103" s="1">
        <v>0</v>
      </c>
      <c r="R103" s="1">
        <f t="shared" si="7"/>
        <v>0</v>
      </c>
      <c r="S103" s="1">
        <f t="shared" si="8"/>
        <v>30650</v>
      </c>
      <c r="T103" s="1">
        <v>0.48</v>
      </c>
      <c r="U103" s="1">
        <f t="shared" si="9"/>
        <v>14712</v>
      </c>
      <c r="V103" s="1">
        <f t="shared" si="10"/>
        <v>15938</v>
      </c>
      <c r="W103" s="4">
        <f t="shared" si="11"/>
        <v>0.52</v>
      </c>
      <c r="X103" s="1" t="s">
        <v>65</v>
      </c>
      <c r="Y103" s="1" t="s">
        <v>72</v>
      </c>
      <c r="Z103" s="1" t="s">
        <v>120</v>
      </c>
      <c r="AA103" s="1"/>
      <c r="AB103" s="1"/>
      <c r="AC103" s="1" t="s">
        <v>42</v>
      </c>
    </row>
    <row r="104" spans="1:29">
      <c r="A104" s="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c r="P104" s="1">
        <f t="shared" si="6"/>
        <v>2340</v>
      </c>
      <c r="Q104" s="1">
        <v>25</v>
      </c>
      <c r="R104" s="1">
        <f t="shared" si="7"/>
        <v>585</v>
      </c>
      <c r="S104" s="1">
        <f t="shared" si="8"/>
        <v>1755</v>
      </c>
      <c r="T104" s="1">
        <v>0.5</v>
      </c>
      <c r="U104" s="1">
        <f t="shared" si="9"/>
        <v>877.5</v>
      </c>
      <c r="V104" s="1">
        <f t="shared" si="10"/>
        <v>877.5</v>
      </c>
      <c r="W104" s="4">
        <f t="shared" si="11"/>
        <v>0.5</v>
      </c>
      <c r="X104" s="1" t="s">
        <v>56</v>
      </c>
      <c r="Y104" s="1" t="s">
        <v>72</v>
      </c>
      <c r="Z104" s="1" t="s">
        <v>41</v>
      </c>
      <c r="AA104" s="2">
        <v>45691</v>
      </c>
      <c r="AB104" s="1">
        <v>4</v>
      </c>
      <c r="AC104" s="1" t="s">
        <v>42</v>
      </c>
    </row>
    <row r="105" spans="1:29">
      <c r="A105" s="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c r="P105" s="1">
        <f t="shared" si="6"/>
        <v>69680</v>
      </c>
      <c r="Q105" s="1">
        <v>0</v>
      </c>
      <c r="R105" s="1">
        <f t="shared" si="7"/>
        <v>0</v>
      </c>
      <c r="S105" s="1">
        <f t="shared" si="8"/>
        <v>69680</v>
      </c>
      <c r="T105" s="1">
        <v>0.57999999999999996</v>
      </c>
      <c r="U105" s="1">
        <f t="shared" si="9"/>
        <v>40414.399999999994</v>
      </c>
      <c r="V105" s="1">
        <f t="shared" si="10"/>
        <v>29265.600000000006</v>
      </c>
      <c r="W105" s="4">
        <f t="shared" si="11"/>
        <v>0.4200000000000001</v>
      </c>
      <c r="X105" s="1" t="s">
        <v>39</v>
      </c>
      <c r="Y105" s="1" t="s">
        <v>72</v>
      </c>
      <c r="Z105" s="1" t="s">
        <v>41</v>
      </c>
      <c r="AA105" s="2">
        <v>45690</v>
      </c>
      <c r="AB105" s="1">
        <v>4</v>
      </c>
      <c r="AC105" s="1" t="s">
        <v>42</v>
      </c>
    </row>
    <row r="106" spans="1:29">
      <c r="A106" s="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c r="P106" s="1">
        <f t="shared" si="6"/>
        <v>3840</v>
      </c>
      <c r="Q106" s="1">
        <v>0</v>
      </c>
      <c r="R106" s="1">
        <f t="shared" si="7"/>
        <v>0</v>
      </c>
      <c r="S106" s="1">
        <f t="shared" si="8"/>
        <v>3840</v>
      </c>
      <c r="T106" s="1">
        <v>0.35</v>
      </c>
      <c r="U106" s="1">
        <f t="shared" si="9"/>
        <v>1344</v>
      </c>
      <c r="V106" s="1">
        <f t="shared" si="10"/>
        <v>2496</v>
      </c>
      <c r="W106" s="4">
        <f t="shared" si="11"/>
        <v>0.65</v>
      </c>
      <c r="X106" s="1" t="s">
        <v>65</v>
      </c>
      <c r="Y106" s="1" t="s">
        <v>81</v>
      </c>
      <c r="Z106" s="1" t="s">
        <v>41</v>
      </c>
      <c r="AA106" s="2">
        <v>45690</v>
      </c>
      <c r="AB106" s="1">
        <v>5</v>
      </c>
      <c r="AC106" s="1" t="s">
        <v>42</v>
      </c>
    </row>
    <row r="107" spans="1:29">
      <c r="A107" s="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c r="P107" s="1">
        <f t="shared" si="6"/>
        <v>20000</v>
      </c>
      <c r="Q107" s="1">
        <v>10</v>
      </c>
      <c r="R107" s="1">
        <f t="shared" si="7"/>
        <v>2000</v>
      </c>
      <c r="S107" s="1">
        <f t="shared" si="8"/>
        <v>18000</v>
      </c>
      <c r="T107" s="1">
        <v>0.52</v>
      </c>
      <c r="U107" s="1">
        <f t="shared" si="9"/>
        <v>9360</v>
      </c>
      <c r="V107" s="1">
        <f t="shared" si="10"/>
        <v>8640</v>
      </c>
      <c r="W107" s="4">
        <f t="shared" si="11"/>
        <v>0.48</v>
      </c>
      <c r="X107" s="1" t="s">
        <v>56</v>
      </c>
      <c r="Y107" s="1" t="s">
        <v>57</v>
      </c>
      <c r="Z107" s="1" t="s">
        <v>66</v>
      </c>
      <c r="AA107" s="1"/>
      <c r="AB107" s="1"/>
      <c r="AC107" s="1" t="s">
        <v>42</v>
      </c>
    </row>
    <row r="108" spans="1:29">
      <c r="A108" s="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c r="P108" s="1">
        <f t="shared" si="6"/>
        <v>17250</v>
      </c>
      <c r="Q108" s="1">
        <v>15</v>
      </c>
      <c r="R108" s="1">
        <f t="shared" si="7"/>
        <v>2587.5</v>
      </c>
      <c r="S108" s="1">
        <f t="shared" si="8"/>
        <v>14662.5</v>
      </c>
      <c r="T108" s="1">
        <v>0.52</v>
      </c>
      <c r="U108" s="1">
        <f t="shared" si="9"/>
        <v>7624.5</v>
      </c>
      <c r="V108" s="1">
        <f t="shared" si="10"/>
        <v>7038</v>
      </c>
      <c r="W108" s="4">
        <f t="shared" si="11"/>
        <v>0.48</v>
      </c>
      <c r="X108" s="1" t="s">
        <v>39</v>
      </c>
      <c r="Y108" s="1" t="s">
        <v>57</v>
      </c>
      <c r="Z108" s="1" t="s">
        <v>41</v>
      </c>
      <c r="AA108" s="2">
        <v>45692</v>
      </c>
      <c r="AB108" s="1">
        <v>4</v>
      </c>
      <c r="AC108" s="1" t="s">
        <v>42</v>
      </c>
    </row>
    <row r="109" spans="1:29">
      <c r="A109" s="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c r="P109" s="1">
        <f t="shared" si="6"/>
        <v>12720</v>
      </c>
      <c r="Q109" s="1">
        <v>5</v>
      </c>
      <c r="R109" s="1">
        <f t="shared" si="7"/>
        <v>636</v>
      </c>
      <c r="S109" s="1">
        <f t="shared" si="8"/>
        <v>12084</v>
      </c>
      <c r="T109" s="1">
        <v>0.48</v>
      </c>
      <c r="U109" s="1">
        <f t="shared" si="9"/>
        <v>5800.32</v>
      </c>
      <c r="V109" s="1">
        <f t="shared" si="10"/>
        <v>6283.68</v>
      </c>
      <c r="W109" s="4">
        <f t="shared" si="11"/>
        <v>0.52</v>
      </c>
      <c r="X109" s="1" t="s">
        <v>50</v>
      </c>
      <c r="Y109" s="1" t="s">
        <v>81</v>
      </c>
      <c r="Z109" s="1" t="s">
        <v>41</v>
      </c>
      <c r="AA109" s="2">
        <v>45687</v>
      </c>
      <c r="AB109" s="1">
        <v>5</v>
      </c>
      <c r="AC109" s="1" t="s">
        <v>42</v>
      </c>
    </row>
    <row r="110" spans="1:29">
      <c r="A110" s="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c r="P110" s="1">
        <f t="shared" si="6"/>
        <v>810</v>
      </c>
      <c r="Q110" s="1">
        <v>15</v>
      </c>
      <c r="R110" s="1">
        <f t="shared" si="7"/>
        <v>121.5</v>
      </c>
      <c r="S110" s="1">
        <f t="shared" si="8"/>
        <v>688.5</v>
      </c>
      <c r="T110" s="1">
        <v>0.35</v>
      </c>
      <c r="U110" s="1">
        <f t="shared" si="9"/>
        <v>240.97499999999999</v>
      </c>
      <c r="V110" s="1">
        <f t="shared" si="10"/>
        <v>447.52499999999998</v>
      </c>
      <c r="W110" s="4">
        <f t="shared" si="11"/>
        <v>0.65</v>
      </c>
      <c r="X110" s="1" t="s">
        <v>50</v>
      </c>
      <c r="Y110" s="1" t="s">
        <v>81</v>
      </c>
      <c r="Z110" s="1" t="s">
        <v>51</v>
      </c>
      <c r="AA110" s="2">
        <v>45692</v>
      </c>
      <c r="AB110" s="1"/>
      <c r="AC110" s="1" t="s">
        <v>42</v>
      </c>
    </row>
    <row r="111" spans="1:29">
      <c r="A111" s="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c r="P111" s="1">
        <f t="shared" si="6"/>
        <v>8410</v>
      </c>
      <c r="Q111" s="1">
        <v>20</v>
      </c>
      <c r="R111" s="1">
        <f t="shared" si="7"/>
        <v>1682</v>
      </c>
      <c r="S111" s="1">
        <f t="shared" si="8"/>
        <v>6728</v>
      </c>
      <c r="T111" s="1">
        <v>0.48</v>
      </c>
      <c r="U111" s="1">
        <f t="shared" si="9"/>
        <v>3229.44</v>
      </c>
      <c r="V111" s="1">
        <f t="shared" si="10"/>
        <v>3498.56</v>
      </c>
      <c r="W111" s="4">
        <f t="shared" si="11"/>
        <v>0.52</v>
      </c>
      <c r="X111" s="1" t="s">
        <v>104</v>
      </c>
      <c r="Y111" s="1" t="s">
        <v>40</v>
      </c>
      <c r="Z111" s="1" t="s">
        <v>51</v>
      </c>
      <c r="AA111" s="2">
        <v>45691</v>
      </c>
      <c r="AB111" s="1"/>
      <c r="AC111" s="1" t="s">
        <v>42</v>
      </c>
    </row>
    <row r="112" spans="1:29">
      <c r="A112" s="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c r="P112" s="1">
        <f t="shared" si="6"/>
        <v>7950</v>
      </c>
      <c r="Q112" s="1">
        <v>10</v>
      </c>
      <c r="R112" s="1">
        <f t="shared" si="7"/>
        <v>795</v>
      </c>
      <c r="S112" s="1">
        <f t="shared" si="8"/>
        <v>7155</v>
      </c>
      <c r="T112" s="1">
        <v>0.5</v>
      </c>
      <c r="U112" s="1">
        <f t="shared" si="9"/>
        <v>3577.5</v>
      </c>
      <c r="V112" s="1">
        <f t="shared" si="10"/>
        <v>3577.5</v>
      </c>
      <c r="W112" s="4">
        <f t="shared" si="11"/>
        <v>0.5</v>
      </c>
      <c r="X112" s="1" t="s">
        <v>147</v>
      </c>
      <c r="Y112" s="1" t="s">
        <v>57</v>
      </c>
      <c r="Z112" s="1" t="s">
        <v>41</v>
      </c>
      <c r="AA112" s="2">
        <v>45692</v>
      </c>
      <c r="AB112" s="1">
        <v>5</v>
      </c>
      <c r="AC112" s="1" t="s">
        <v>42</v>
      </c>
    </row>
    <row r="113" spans="1:29">
      <c r="A113" s="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c r="P113" s="1">
        <f t="shared" si="6"/>
        <v>1660</v>
      </c>
      <c r="Q113" s="1">
        <v>15</v>
      </c>
      <c r="R113" s="1">
        <f t="shared" si="7"/>
        <v>249</v>
      </c>
      <c r="S113" s="1">
        <f t="shared" si="8"/>
        <v>1411</v>
      </c>
      <c r="T113" s="1">
        <v>0.35</v>
      </c>
      <c r="U113" s="1">
        <f t="shared" si="9"/>
        <v>493.84999999999997</v>
      </c>
      <c r="V113" s="1">
        <f t="shared" si="10"/>
        <v>917.15000000000009</v>
      </c>
      <c r="W113" s="4">
        <f t="shared" si="11"/>
        <v>0.65</v>
      </c>
      <c r="X113" s="1" t="s">
        <v>50</v>
      </c>
      <c r="Y113" s="1" t="s">
        <v>40</v>
      </c>
      <c r="Z113" s="1" t="s">
        <v>66</v>
      </c>
      <c r="AA113" s="1"/>
      <c r="AB113" s="1"/>
      <c r="AC113" s="1" t="s">
        <v>42</v>
      </c>
    </row>
    <row r="114" spans="1:29">
      <c r="A114" s="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c r="P114" s="1">
        <f t="shared" si="6"/>
        <v>2790</v>
      </c>
      <c r="Q114" s="1">
        <v>10</v>
      </c>
      <c r="R114" s="1">
        <f t="shared" si="7"/>
        <v>279</v>
      </c>
      <c r="S114" s="1">
        <f t="shared" si="8"/>
        <v>2511</v>
      </c>
      <c r="T114" s="1">
        <v>0.47</v>
      </c>
      <c r="U114" s="1">
        <f t="shared" si="9"/>
        <v>1180.1699999999998</v>
      </c>
      <c r="V114" s="1">
        <f t="shared" si="10"/>
        <v>1330.8300000000002</v>
      </c>
      <c r="W114" s="4">
        <f t="shared" si="11"/>
        <v>0.53</v>
      </c>
      <c r="X114" s="1" t="s">
        <v>104</v>
      </c>
      <c r="Y114" s="1" t="s">
        <v>72</v>
      </c>
      <c r="Z114" s="1" t="s">
        <v>51</v>
      </c>
      <c r="AA114" s="2">
        <v>45692</v>
      </c>
      <c r="AB114" s="1"/>
      <c r="AC114" s="1" t="s">
        <v>42</v>
      </c>
    </row>
    <row r="115" spans="1:29">
      <c r="A115" s="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c r="P115" s="1">
        <f t="shared" si="6"/>
        <v>16200</v>
      </c>
      <c r="Q115" s="1">
        <v>30</v>
      </c>
      <c r="R115" s="1">
        <f t="shared" si="7"/>
        <v>4860</v>
      </c>
      <c r="S115" s="1">
        <f t="shared" si="8"/>
        <v>11340</v>
      </c>
      <c r="T115" s="1">
        <v>0.48</v>
      </c>
      <c r="U115" s="1">
        <f t="shared" si="9"/>
        <v>5443.2</v>
      </c>
      <c r="V115" s="1">
        <f t="shared" si="10"/>
        <v>5896.8</v>
      </c>
      <c r="W115" s="4">
        <f t="shared" si="11"/>
        <v>0.52</v>
      </c>
      <c r="X115" s="1" t="s">
        <v>92</v>
      </c>
      <c r="Y115" s="1" t="s">
        <v>57</v>
      </c>
      <c r="Z115" s="1" t="s">
        <v>120</v>
      </c>
      <c r="AA115" s="1"/>
      <c r="AB115" s="1"/>
      <c r="AC115" s="1" t="s">
        <v>42</v>
      </c>
    </row>
    <row r="116" spans="1:29">
      <c r="A116" s="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c r="P116" s="1">
        <f t="shared" si="6"/>
        <v>3340</v>
      </c>
      <c r="Q116" s="1">
        <v>30</v>
      </c>
      <c r="R116" s="1">
        <f t="shared" si="7"/>
        <v>1002</v>
      </c>
      <c r="S116" s="1">
        <f t="shared" si="8"/>
        <v>2338</v>
      </c>
      <c r="T116" s="1">
        <v>0.5</v>
      </c>
      <c r="U116" s="1">
        <f t="shared" si="9"/>
        <v>1169</v>
      </c>
      <c r="V116" s="1">
        <f t="shared" si="10"/>
        <v>1169</v>
      </c>
      <c r="W116" s="4">
        <f t="shared" si="11"/>
        <v>0.5</v>
      </c>
      <c r="X116" s="1" t="s">
        <v>147</v>
      </c>
      <c r="Y116" s="1" t="s">
        <v>40</v>
      </c>
      <c r="Z116" s="1" t="s">
        <v>41</v>
      </c>
      <c r="AA116" s="2">
        <v>45696</v>
      </c>
      <c r="AB116" s="1">
        <v>5</v>
      </c>
      <c r="AC116" s="1" t="s">
        <v>42</v>
      </c>
    </row>
    <row r="117" spans="1:29">
      <c r="A117" s="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c r="P117" s="1">
        <f t="shared" si="6"/>
        <v>15600</v>
      </c>
      <c r="Q117" s="1">
        <v>25</v>
      </c>
      <c r="R117" s="1">
        <f t="shared" si="7"/>
        <v>3900</v>
      </c>
      <c r="S117" s="1">
        <f t="shared" si="8"/>
        <v>11700</v>
      </c>
      <c r="T117" s="1">
        <v>0.45</v>
      </c>
      <c r="U117" s="1">
        <f t="shared" si="9"/>
        <v>5265</v>
      </c>
      <c r="V117" s="1">
        <f t="shared" si="10"/>
        <v>6435</v>
      </c>
      <c r="W117" s="4">
        <f t="shared" si="11"/>
        <v>0.55000000000000004</v>
      </c>
      <c r="X117" s="1" t="s">
        <v>92</v>
      </c>
      <c r="Y117" s="1" t="s">
        <v>81</v>
      </c>
      <c r="Z117" s="1" t="s">
        <v>66</v>
      </c>
      <c r="AA117" s="1"/>
      <c r="AB117" s="1"/>
      <c r="AC117" s="1" t="s">
        <v>42</v>
      </c>
    </row>
    <row r="118" spans="1:29">
      <c r="A118" s="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c r="P118" s="1">
        <f t="shared" si="6"/>
        <v>880</v>
      </c>
      <c r="Q118" s="1">
        <v>30</v>
      </c>
      <c r="R118" s="1">
        <f t="shared" si="7"/>
        <v>264</v>
      </c>
      <c r="S118" s="1">
        <f t="shared" si="8"/>
        <v>616</v>
      </c>
      <c r="T118" s="1">
        <v>0.35</v>
      </c>
      <c r="U118" s="1">
        <f t="shared" si="9"/>
        <v>215.6</v>
      </c>
      <c r="V118" s="1">
        <f t="shared" si="10"/>
        <v>400.4</v>
      </c>
      <c r="W118" s="4">
        <f t="shared" si="11"/>
        <v>0.64999999999999991</v>
      </c>
      <c r="X118" s="1" t="s">
        <v>92</v>
      </c>
      <c r="Y118" s="1" t="s">
        <v>40</v>
      </c>
      <c r="Z118" s="1" t="s">
        <v>41</v>
      </c>
      <c r="AA118" s="2">
        <v>45691</v>
      </c>
      <c r="AB118" s="1">
        <v>5</v>
      </c>
      <c r="AC118" s="1" t="s">
        <v>42</v>
      </c>
    </row>
    <row r="119" spans="1:29">
      <c r="A119" s="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c r="P119" s="1">
        <f t="shared" si="6"/>
        <v>20350</v>
      </c>
      <c r="Q119" s="1">
        <v>15</v>
      </c>
      <c r="R119" s="1">
        <f t="shared" si="7"/>
        <v>3052.5</v>
      </c>
      <c r="S119" s="1">
        <f t="shared" si="8"/>
        <v>17297.5</v>
      </c>
      <c r="T119" s="1">
        <v>0.5</v>
      </c>
      <c r="U119" s="1">
        <f t="shared" si="9"/>
        <v>8648.75</v>
      </c>
      <c r="V119" s="1">
        <f t="shared" si="10"/>
        <v>8648.75</v>
      </c>
      <c r="W119" s="4">
        <f t="shared" si="11"/>
        <v>0.5</v>
      </c>
      <c r="X119" s="1" t="s">
        <v>147</v>
      </c>
      <c r="Y119" s="1" t="s">
        <v>72</v>
      </c>
      <c r="Z119" s="1" t="s">
        <v>51</v>
      </c>
      <c r="AA119" s="2">
        <v>45695</v>
      </c>
      <c r="AB119" s="1"/>
      <c r="AC119" s="1" t="s">
        <v>42</v>
      </c>
    </row>
    <row r="120" spans="1:29">
      <c r="A120" s="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c r="P120" s="1">
        <f t="shared" si="6"/>
        <v>2050</v>
      </c>
      <c r="Q120" s="1">
        <v>0</v>
      </c>
      <c r="R120" s="1">
        <f t="shared" si="7"/>
        <v>0</v>
      </c>
      <c r="S120" s="1">
        <f t="shared" si="8"/>
        <v>2050</v>
      </c>
      <c r="T120" s="1">
        <v>0.45</v>
      </c>
      <c r="U120" s="1">
        <f t="shared" si="9"/>
        <v>922.5</v>
      </c>
      <c r="V120" s="1">
        <f t="shared" si="10"/>
        <v>1127.5</v>
      </c>
      <c r="W120" s="4">
        <f t="shared" si="11"/>
        <v>0.55000000000000004</v>
      </c>
      <c r="X120" s="1" t="s">
        <v>92</v>
      </c>
      <c r="Y120" s="1" t="s">
        <v>81</v>
      </c>
      <c r="Z120" s="1" t="s">
        <v>41</v>
      </c>
      <c r="AA120" s="2">
        <v>45692</v>
      </c>
      <c r="AB120" s="1">
        <v>5</v>
      </c>
      <c r="AC120" s="1" t="s">
        <v>42</v>
      </c>
    </row>
    <row r="121" spans="1:29">
      <c r="A121" s="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c r="P121" s="1">
        <f t="shared" si="6"/>
        <v>6280</v>
      </c>
      <c r="Q121" s="1">
        <v>15</v>
      </c>
      <c r="R121" s="1">
        <f t="shared" si="7"/>
        <v>942</v>
      </c>
      <c r="S121" s="1">
        <f t="shared" si="8"/>
        <v>5338</v>
      </c>
      <c r="T121" s="1">
        <v>0.52</v>
      </c>
      <c r="U121" s="1">
        <f t="shared" si="9"/>
        <v>2775.76</v>
      </c>
      <c r="V121" s="1">
        <f t="shared" si="10"/>
        <v>2562.2399999999998</v>
      </c>
      <c r="W121" s="4">
        <f t="shared" si="11"/>
        <v>0.48</v>
      </c>
      <c r="X121" s="1" t="s">
        <v>147</v>
      </c>
      <c r="Y121" s="1" t="s">
        <v>72</v>
      </c>
      <c r="Z121" s="1" t="s">
        <v>41</v>
      </c>
      <c r="AA121" s="2">
        <v>45691</v>
      </c>
      <c r="AB121" s="1">
        <v>5</v>
      </c>
      <c r="AC121" s="1" t="s">
        <v>42</v>
      </c>
    </row>
    <row r="122" spans="1:29">
      <c r="A122" s="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c r="P122" s="1">
        <f t="shared" si="6"/>
        <v>15400</v>
      </c>
      <c r="Q122" s="1">
        <v>0</v>
      </c>
      <c r="R122" s="1">
        <f t="shared" si="7"/>
        <v>0</v>
      </c>
      <c r="S122" s="1">
        <f t="shared" si="8"/>
        <v>15400</v>
      </c>
      <c r="T122" s="1">
        <v>0.47</v>
      </c>
      <c r="U122" s="1">
        <f t="shared" si="9"/>
        <v>7238</v>
      </c>
      <c r="V122" s="1">
        <f t="shared" si="10"/>
        <v>8162</v>
      </c>
      <c r="W122" s="4">
        <f t="shared" si="11"/>
        <v>0.53</v>
      </c>
      <c r="X122" s="1" t="s">
        <v>50</v>
      </c>
      <c r="Y122" s="1" t="s">
        <v>72</v>
      </c>
      <c r="Z122" s="1" t="s">
        <v>41</v>
      </c>
      <c r="AA122" s="2">
        <v>45691</v>
      </c>
      <c r="AB122" s="1">
        <v>5</v>
      </c>
      <c r="AC122" s="1" t="s">
        <v>42</v>
      </c>
    </row>
    <row r="123" spans="1:29">
      <c r="A123" s="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c r="P123" s="1">
        <f t="shared" si="6"/>
        <v>1840</v>
      </c>
      <c r="Q123" s="1">
        <v>20</v>
      </c>
      <c r="R123" s="1">
        <f t="shared" si="7"/>
        <v>368</v>
      </c>
      <c r="S123" s="1">
        <f t="shared" si="8"/>
        <v>1472</v>
      </c>
      <c r="T123" s="1">
        <v>0.62</v>
      </c>
      <c r="U123" s="1">
        <f t="shared" si="9"/>
        <v>912.64</v>
      </c>
      <c r="V123" s="1">
        <f t="shared" si="10"/>
        <v>559.36</v>
      </c>
      <c r="W123" s="4">
        <f t="shared" si="11"/>
        <v>0.38</v>
      </c>
      <c r="X123" s="1" t="s">
        <v>65</v>
      </c>
      <c r="Y123" s="1" t="s">
        <v>57</v>
      </c>
      <c r="Z123" s="1" t="s">
        <v>41</v>
      </c>
      <c r="AA123" s="2">
        <v>45694</v>
      </c>
      <c r="AB123" s="1">
        <v>5</v>
      </c>
      <c r="AC123" s="1" t="s">
        <v>42</v>
      </c>
    </row>
    <row r="124" spans="1:29">
      <c r="A124" s="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c r="P124" s="1">
        <f t="shared" si="6"/>
        <v>1090</v>
      </c>
      <c r="Q124" s="1">
        <v>30</v>
      </c>
      <c r="R124" s="1">
        <f t="shared" si="7"/>
        <v>327</v>
      </c>
      <c r="S124" s="1">
        <f t="shared" si="8"/>
        <v>763</v>
      </c>
      <c r="T124" s="1">
        <v>0.5</v>
      </c>
      <c r="U124" s="1">
        <f t="shared" si="9"/>
        <v>381.5</v>
      </c>
      <c r="V124" s="1">
        <f t="shared" si="10"/>
        <v>381.5</v>
      </c>
      <c r="W124" s="4">
        <f t="shared" si="11"/>
        <v>0.5</v>
      </c>
      <c r="X124" s="1" t="s">
        <v>56</v>
      </c>
      <c r="Y124" s="1" t="s">
        <v>40</v>
      </c>
      <c r="Z124" s="1" t="s">
        <v>41</v>
      </c>
      <c r="AA124" s="2">
        <v>45696</v>
      </c>
      <c r="AB124" s="1">
        <v>4</v>
      </c>
      <c r="AC124" s="1" t="s">
        <v>42</v>
      </c>
    </row>
    <row r="125" spans="1:29">
      <c r="A125" s="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c r="P125" s="1">
        <f t="shared" si="6"/>
        <v>9510</v>
      </c>
      <c r="Q125" s="1">
        <v>10</v>
      </c>
      <c r="R125" s="1">
        <f t="shared" si="7"/>
        <v>951</v>
      </c>
      <c r="S125" s="1">
        <f t="shared" si="8"/>
        <v>8559</v>
      </c>
      <c r="T125" s="1">
        <v>0.45</v>
      </c>
      <c r="U125" s="1">
        <f t="shared" si="9"/>
        <v>3851.55</v>
      </c>
      <c r="V125" s="1">
        <f t="shared" si="10"/>
        <v>4707.45</v>
      </c>
      <c r="W125" s="4">
        <f t="shared" si="11"/>
        <v>0.54999999999999993</v>
      </c>
      <c r="X125" s="1" t="s">
        <v>104</v>
      </c>
      <c r="Y125" s="1" t="s">
        <v>81</v>
      </c>
      <c r="Z125" s="1" t="s">
        <v>41</v>
      </c>
      <c r="AA125" s="2">
        <v>45698</v>
      </c>
      <c r="AB125" s="1">
        <v>4</v>
      </c>
      <c r="AC125" s="1" t="s">
        <v>42</v>
      </c>
    </row>
    <row r="126" spans="1:29">
      <c r="A126" s="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c r="P126" s="1">
        <f t="shared" si="6"/>
        <v>74720</v>
      </c>
      <c r="Q126" s="1">
        <v>0</v>
      </c>
      <c r="R126" s="1">
        <f t="shared" si="7"/>
        <v>0</v>
      </c>
      <c r="S126" s="1">
        <f t="shared" si="8"/>
        <v>74720</v>
      </c>
      <c r="T126" s="1">
        <v>0.57999999999999996</v>
      </c>
      <c r="U126" s="1">
        <f t="shared" si="9"/>
        <v>43337.599999999999</v>
      </c>
      <c r="V126" s="1">
        <f t="shared" si="10"/>
        <v>31382.400000000001</v>
      </c>
      <c r="W126" s="4">
        <f t="shared" si="11"/>
        <v>0.42000000000000004</v>
      </c>
      <c r="X126" s="1" t="s">
        <v>39</v>
      </c>
      <c r="Y126" s="1" t="s">
        <v>57</v>
      </c>
      <c r="Z126" s="1" t="s">
        <v>41</v>
      </c>
      <c r="AA126" s="2">
        <v>45696</v>
      </c>
      <c r="AB126" s="1">
        <v>5</v>
      </c>
      <c r="AC126" s="1" t="s">
        <v>42</v>
      </c>
    </row>
    <row r="127" spans="1:29">
      <c r="A127" s="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c r="P127" s="1">
        <f t="shared" si="6"/>
        <v>9840</v>
      </c>
      <c r="Q127" s="1">
        <v>0</v>
      </c>
      <c r="R127" s="1">
        <f t="shared" si="7"/>
        <v>0</v>
      </c>
      <c r="S127" s="1">
        <f t="shared" si="8"/>
        <v>9840</v>
      </c>
      <c r="T127" s="1">
        <v>0.5</v>
      </c>
      <c r="U127" s="1">
        <f t="shared" si="9"/>
        <v>4920</v>
      </c>
      <c r="V127" s="1">
        <f t="shared" si="10"/>
        <v>4920</v>
      </c>
      <c r="W127" s="4">
        <f t="shared" si="11"/>
        <v>0.5</v>
      </c>
      <c r="X127" s="1" t="s">
        <v>104</v>
      </c>
      <c r="Y127" s="1" t="s">
        <v>72</v>
      </c>
      <c r="Z127" s="1" t="s">
        <v>41</v>
      </c>
      <c r="AA127" s="2">
        <v>45694</v>
      </c>
      <c r="AB127" s="1">
        <v>5</v>
      </c>
      <c r="AC127" s="1" t="s">
        <v>42</v>
      </c>
    </row>
    <row r="128" spans="1:29">
      <c r="A128" s="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c r="P128" s="1">
        <f t="shared" si="6"/>
        <v>51200</v>
      </c>
      <c r="Q128" s="1">
        <v>0</v>
      </c>
      <c r="R128" s="1">
        <f t="shared" si="7"/>
        <v>0</v>
      </c>
      <c r="S128" s="1">
        <f t="shared" si="8"/>
        <v>51200</v>
      </c>
      <c r="T128" s="1">
        <v>0.57999999999999996</v>
      </c>
      <c r="U128" s="1">
        <f t="shared" si="9"/>
        <v>29695.999999999996</v>
      </c>
      <c r="V128" s="1">
        <f t="shared" si="10"/>
        <v>21504.000000000004</v>
      </c>
      <c r="W128" s="4">
        <f t="shared" si="11"/>
        <v>0.4200000000000001</v>
      </c>
      <c r="X128" s="1" t="s">
        <v>147</v>
      </c>
      <c r="Y128" s="1" t="s">
        <v>40</v>
      </c>
      <c r="Z128" s="1" t="s">
        <v>66</v>
      </c>
      <c r="AA128" s="1"/>
      <c r="AB128" s="1"/>
      <c r="AC128" s="1" t="s">
        <v>42</v>
      </c>
    </row>
    <row r="129" spans="1:29">
      <c r="A129" s="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c r="P129" s="1">
        <f t="shared" si="6"/>
        <v>78290</v>
      </c>
      <c r="Q129" s="1">
        <v>5</v>
      </c>
      <c r="R129" s="1">
        <f t="shared" si="7"/>
        <v>3914.5</v>
      </c>
      <c r="S129" s="1">
        <f t="shared" si="8"/>
        <v>74375.5</v>
      </c>
      <c r="T129" s="1">
        <v>0.57999999999999996</v>
      </c>
      <c r="U129" s="1">
        <f t="shared" si="9"/>
        <v>43137.789999999994</v>
      </c>
      <c r="V129" s="1">
        <f t="shared" si="10"/>
        <v>31237.710000000006</v>
      </c>
      <c r="W129" s="4">
        <f t="shared" si="11"/>
        <v>0.4200000000000001</v>
      </c>
      <c r="X129" s="1" t="s">
        <v>39</v>
      </c>
      <c r="Y129" s="1" t="s">
        <v>40</v>
      </c>
      <c r="Z129" s="1" t="s">
        <v>41</v>
      </c>
      <c r="AA129" s="2">
        <v>45697</v>
      </c>
      <c r="AB129" s="1">
        <v>5</v>
      </c>
      <c r="AC129" s="1" t="s">
        <v>42</v>
      </c>
    </row>
    <row r="130" spans="1:29">
      <c r="A130" s="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c r="P130" s="1">
        <f t="shared" si="6"/>
        <v>2220</v>
      </c>
      <c r="Q130" s="1">
        <v>20</v>
      </c>
      <c r="R130" s="1">
        <f t="shared" si="7"/>
        <v>444</v>
      </c>
      <c r="S130" s="1">
        <f t="shared" si="8"/>
        <v>1776</v>
      </c>
      <c r="T130" s="1">
        <v>0.35</v>
      </c>
      <c r="U130" s="1">
        <f t="shared" si="9"/>
        <v>621.59999999999991</v>
      </c>
      <c r="V130" s="1">
        <f t="shared" si="10"/>
        <v>1154.4000000000001</v>
      </c>
      <c r="W130" s="4">
        <f t="shared" si="11"/>
        <v>0.65</v>
      </c>
      <c r="X130" s="1" t="s">
        <v>65</v>
      </c>
      <c r="Y130" s="1" t="s">
        <v>57</v>
      </c>
      <c r="Z130" s="1" t="s">
        <v>120</v>
      </c>
      <c r="AA130" s="1"/>
      <c r="AB130" s="1"/>
      <c r="AC130" s="1" t="s">
        <v>42</v>
      </c>
    </row>
    <row r="131" spans="1:29">
      <c r="A131" s="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c r="P131" s="1">
        <f t="shared" ref="P131:P194" si="12">PRODUCT(N131,O131)</f>
        <v>7270</v>
      </c>
      <c r="Q131" s="1">
        <v>25</v>
      </c>
      <c r="R131" s="1">
        <f t="shared" ref="R131:R194" si="13">P131*(Q131/100)</f>
        <v>1817.5</v>
      </c>
      <c r="S131" s="1">
        <f t="shared" ref="S131:S194" si="14">P131-R131</f>
        <v>5452.5</v>
      </c>
      <c r="T131" s="1">
        <v>0.52</v>
      </c>
      <c r="U131" s="1">
        <f t="shared" ref="U131:U194" si="15">S131*T131</f>
        <v>2835.3</v>
      </c>
      <c r="V131" s="1">
        <f t="shared" ref="V131:V194" si="16">S131-U131</f>
        <v>2617.1999999999998</v>
      </c>
      <c r="W131" s="4">
        <f t="shared" ref="W131:W194" si="17">(V131/S131)</f>
        <v>0.48</v>
      </c>
      <c r="X131" s="1" t="s">
        <v>56</v>
      </c>
      <c r="Y131" s="1" t="s">
        <v>40</v>
      </c>
      <c r="Z131" s="1" t="s">
        <v>41</v>
      </c>
      <c r="AA131" s="2">
        <v>45694</v>
      </c>
      <c r="AB131" s="1">
        <v>4</v>
      </c>
      <c r="AC131" s="1" t="s">
        <v>42</v>
      </c>
    </row>
    <row r="132" spans="1:29">
      <c r="A132" s="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c r="P132" s="1">
        <f t="shared" si="12"/>
        <v>7800</v>
      </c>
      <c r="Q132" s="1">
        <v>30</v>
      </c>
      <c r="R132" s="1">
        <f t="shared" si="13"/>
        <v>2340</v>
      </c>
      <c r="S132" s="1">
        <f t="shared" si="14"/>
        <v>5460</v>
      </c>
      <c r="T132" s="1">
        <v>0.47</v>
      </c>
      <c r="U132" s="1">
        <f t="shared" si="15"/>
        <v>2566.1999999999998</v>
      </c>
      <c r="V132" s="1">
        <f t="shared" si="16"/>
        <v>2893.8</v>
      </c>
      <c r="W132" s="4">
        <f t="shared" si="17"/>
        <v>0.53</v>
      </c>
      <c r="X132" s="1" t="s">
        <v>56</v>
      </c>
      <c r="Y132" s="1" t="s">
        <v>40</v>
      </c>
      <c r="Z132" s="1" t="s">
        <v>22</v>
      </c>
      <c r="AA132" s="1"/>
      <c r="AB132" s="1"/>
      <c r="AC132" s="1" t="s">
        <v>93</v>
      </c>
    </row>
    <row r="133" spans="1:29">
      <c r="A133" s="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c r="P133" s="1">
        <f t="shared" si="12"/>
        <v>2940</v>
      </c>
      <c r="Q133" s="1">
        <v>20</v>
      </c>
      <c r="R133" s="1">
        <f t="shared" si="13"/>
        <v>588</v>
      </c>
      <c r="S133" s="1">
        <f t="shared" si="14"/>
        <v>2352</v>
      </c>
      <c r="T133" s="1">
        <v>0.35</v>
      </c>
      <c r="U133" s="1">
        <f t="shared" si="15"/>
        <v>823.19999999999993</v>
      </c>
      <c r="V133" s="1">
        <f t="shared" si="16"/>
        <v>1528.8000000000002</v>
      </c>
      <c r="W133" s="4">
        <f t="shared" si="17"/>
        <v>0.65</v>
      </c>
      <c r="X133" s="1" t="s">
        <v>92</v>
      </c>
      <c r="Y133" s="1" t="s">
        <v>57</v>
      </c>
      <c r="Z133" s="1" t="s">
        <v>41</v>
      </c>
      <c r="AA133" s="2">
        <v>45694</v>
      </c>
      <c r="AB133" s="1">
        <v>4</v>
      </c>
      <c r="AC133" s="1" t="s">
        <v>42</v>
      </c>
    </row>
    <row r="134" spans="1:29">
      <c r="A134" s="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c r="P134" s="1">
        <f t="shared" si="12"/>
        <v>5840</v>
      </c>
      <c r="Q134" s="1">
        <v>0</v>
      </c>
      <c r="R134" s="1">
        <f t="shared" si="13"/>
        <v>0</v>
      </c>
      <c r="S134" s="1">
        <f t="shared" si="14"/>
        <v>5840</v>
      </c>
      <c r="T134" s="1">
        <v>0.48</v>
      </c>
      <c r="U134" s="1">
        <f t="shared" si="15"/>
        <v>2803.2</v>
      </c>
      <c r="V134" s="1">
        <f t="shared" si="16"/>
        <v>3036.8</v>
      </c>
      <c r="W134" s="4">
        <f t="shared" si="17"/>
        <v>0.52</v>
      </c>
      <c r="X134" s="1" t="s">
        <v>56</v>
      </c>
      <c r="Y134" s="1" t="s">
        <v>81</v>
      </c>
      <c r="Z134" s="1" t="s">
        <v>41</v>
      </c>
      <c r="AA134" s="2">
        <v>45695</v>
      </c>
      <c r="AB134" s="1">
        <v>4</v>
      </c>
      <c r="AC134" s="1" t="s">
        <v>42</v>
      </c>
    </row>
    <row r="135" spans="1:29">
      <c r="A135" s="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c r="P135" s="1">
        <f t="shared" si="12"/>
        <v>26550</v>
      </c>
      <c r="Q135" s="1">
        <v>0</v>
      </c>
      <c r="R135" s="1">
        <f t="shared" si="13"/>
        <v>0</v>
      </c>
      <c r="S135" s="1">
        <f t="shared" si="14"/>
        <v>26550</v>
      </c>
      <c r="T135" s="1">
        <v>0.48</v>
      </c>
      <c r="U135" s="1">
        <f t="shared" si="15"/>
        <v>12744</v>
      </c>
      <c r="V135" s="1">
        <f t="shared" si="16"/>
        <v>13806</v>
      </c>
      <c r="W135" s="4">
        <f t="shared" si="17"/>
        <v>0.52</v>
      </c>
      <c r="X135" s="1" t="s">
        <v>39</v>
      </c>
      <c r="Y135" s="1" t="s">
        <v>81</v>
      </c>
      <c r="Z135" s="1" t="s">
        <v>41</v>
      </c>
      <c r="AA135" s="2">
        <v>45698</v>
      </c>
      <c r="AB135" s="1">
        <v>5</v>
      </c>
      <c r="AC135" s="1" t="s">
        <v>42</v>
      </c>
    </row>
    <row r="136" spans="1:29">
      <c r="A136" s="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c r="P136" s="1">
        <f t="shared" si="12"/>
        <v>9340</v>
      </c>
      <c r="Q136" s="1">
        <v>10</v>
      </c>
      <c r="R136" s="1">
        <f t="shared" si="13"/>
        <v>934</v>
      </c>
      <c r="S136" s="1">
        <f t="shared" si="14"/>
        <v>8406</v>
      </c>
      <c r="T136" s="1">
        <v>0.45</v>
      </c>
      <c r="U136" s="1">
        <f t="shared" si="15"/>
        <v>3782.7000000000003</v>
      </c>
      <c r="V136" s="1">
        <f t="shared" si="16"/>
        <v>4623.2999999999993</v>
      </c>
      <c r="W136" s="4">
        <f t="shared" si="17"/>
        <v>0.54999999999999993</v>
      </c>
      <c r="X136" s="1" t="s">
        <v>104</v>
      </c>
      <c r="Y136" s="1" t="s">
        <v>40</v>
      </c>
      <c r="Z136" s="1" t="s">
        <v>41</v>
      </c>
      <c r="AA136" s="2">
        <v>45700</v>
      </c>
      <c r="AB136" s="1">
        <v>5</v>
      </c>
      <c r="AC136" s="1" t="s">
        <v>42</v>
      </c>
    </row>
    <row r="137" spans="1:29">
      <c r="A137" s="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c r="P137" s="1">
        <f t="shared" si="12"/>
        <v>8080</v>
      </c>
      <c r="Q137" s="1">
        <v>0</v>
      </c>
      <c r="R137" s="1">
        <f t="shared" si="13"/>
        <v>0</v>
      </c>
      <c r="S137" s="1">
        <f t="shared" si="14"/>
        <v>8080</v>
      </c>
      <c r="T137" s="1">
        <v>0.45</v>
      </c>
      <c r="U137" s="1">
        <f t="shared" si="15"/>
        <v>3636</v>
      </c>
      <c r="V137" s="1">
        <f t="shared" si="16"/>
        <v>4444</v>
      </c>
      <c r="W137" s="4">
        <f t="shared" si="17"/>
        <v>0.55000000000000004</v>
      </c>
      <c r="X137" s="1" t="s">
        <v>92</v>
      </c>
      <c r="Y137" s="1" t="s">
        <v>40</v>
      </c>
      <c r="Z137" s="1" t="s">
        <v>41</v>
      </c>
      <c r="AA137" s="2">
        <v>45695</v>
      </c>
      <c r="AB137" s="1">
        <v>3</v>
      </c>
      <c r="AC137" s="1" t="s">
        <v>42</v>
      </c>
    </row>
    <row r="138" spans="1:29">
      <c r="A138" s="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c r="P138" s="1">
        <f t="shared" si="12"/>
        <v>1470</v>
      </c>
      <c r="Q138" s="1">
        <v>10</v>
      </c>
      <c r="R138" s="1">
        <f t="shared" si="13"/>
        <v>147</v>
      </c>
      <c r="S138" s="1">
        <f t="shared" si="14"/>
        <v>1323</v>
      </c>
      <c r="T138" s="1">
        <v>0.47</v>
      </c>
      <c r="U138" s="1">
        <f t="shared" si="15"/>
        <v>621.80999999999995</v>
      </c>
      <c r="V138" s="1">
        <f t="shared" si="16"/>
        <v>701.19</v>
      </c>
      <c r="W138" s="4">
        <f t="shared" si="17"/>
        <v>0.53</v>
      </c>
      <c r="X138" s="1" t="s">
        <v>147</v>
      </c>
      <c r="Y138" s="1" t="s">
        <v>40</v>
      </c>
      <c r="Z138" s="1" t="s">
        <v>51</v>
      </c>
      <c r="AA138" s="2">
        <v>45697</v>
      </c>
      <c r="AB138" s="1"/>
      <c r="AC138" s="1" t="s">
        <v>42</v>
      </c>
    </row>
    <row r="139" spans="1:29">
      <c r="A139" s="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c r="P139" s="1">
        <f t="shared" si="12"/>
        <v>1120</v>
      </c>
      <c r="Q139" s="1">
        <v>15</v>
      </c>
      <c r="R139" s="1">
        <f t="shared" si="13"/>
        <v>168</v>
      </c>
      <c r="S139" s="1">
        <f t="shared" si="14"/>
        <v>952</v>
      </c>
      <c r="T139" s="1">
        <v>0.35</v>
      </c>
      <c r="U139" s="1">
        <f t="shared" si="15"/>
        <v>333.2</v>
      </c>
      <c r="V139" s="1">
        <f t="shared" si="16"/>
        <v>618.79999999999995</v>
      </c>
      <c r="W139" s="4">
        <f t="shared" si="17"/>
        <v>0.64999999999999991</v>
      </c>
      <c r="X139" s="1" t="s">
        <v>147</v>
      </c>
      <c r="Y139" s="1" t="s">
        <v>81</v>
      </c>
      <c r="Z139" s="1" t="s">
        <v>51</v>
      </c>
      <c r="AA139" s="2">
        <v>45700</v>
      </c>
      <c r="AB139" s="1"/>
      <c r="AC139" s="1" t="s">
        <v>42</v>
      </c>
    </row>
    <row r="140" spans="1:29">
      <c r="A140" s="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c r="P140" s="1">
        <f t="shared" si="12"/>
        <v>2880</v>
      </c>
      <c r="Q140" s="1">
        <v>20</v>
      </c>
      <c r="R140" s="1">
        <f t="shared" si="13"/>
        <v>576</v>
      </c>
      <c r="S140" s="1">
        <f t="shared" si="14"/>
        <v>2304</v>
      </c>
      <c r="T140" s="1">
        <v>0.47</v>
      </c>
      <c r="U140" s="1">
        <f t="shared" si="15"/>
        <v>1082.8799999999999</v>
      </c>
      <c r="V140" s="1">
        <f t="shared" si="16"/>
        <v>1221.1200000000001</v>
      </c>
      <c r="W140" s="4">
        <f t="shared" si="17"/>
        <v>0.53</v>
      </c>
      <c r="X140" s="1" t="s">
        <v>92</v>
      </c>
      <c r="Y140" s="1" t="s">
        <v>40</v>
      </c>
      <c r="Z140" s="1" t="s">
        <v>41</v>
      </c>
      <c r="AA140" s="2">
        <v>45700</v>
      </c>
      <c r="AB140" s="1">
        <v>4</v>
      </c>
      <c r="AC140" s="1" t="s">
        <v>42</v>
      </c>
    </row>
    <row r="141" spans="1:29">
      <c r="A141" s="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c r="P141" s="1">
        <f t="shared" si="12"/>
        <v>2840</v>
      </c>
      <c r="Q141" s="1">
        <v>0</v>
      </c>
      <c r="R141" s="1">
        <f t="shared" si="13"/>
        <v>0</v>
      </c>
      <c r="S141" s="1">
        <f t="shared" si="14"/>
        <v>2840</v>
      </c>
      <c r="T141" s="1">
        <v>0.35</v>
      </c>
      <c r="U141" s="1">
        <f t="shared" si="15"/>
        <v>993.99999999999989</v>
      </c>
      <c r="V141" s="1">
        <f t="shared" si="16"/>
        <v>1846</v>
      </c>
      <c r="W141" s="4">
        <f t="shared" si="17"/>
        <v>0.65</v>
      </c>
      <c r="X141" s="1" t="s">
        <v>56</v>
      </c>
      <c r="Y141" s="1" t="s">
        <v>81</v>
      </c>
      <c r="Z141" s="1" t="s">
        <v>22</v>
      </c>
      <c r="AA141" s="1"/>
      <c r="AB141" s="1"/>
      <c r="AC141" s="1" t="s">
        <v>93</v>
      </c>
    </row>
    <row r="142" spans="1:29">
      <c r="A142" s="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c r="P142" s="1">
        <f t="shared" si="12"/>
        <v>600</v>
      </c>
      <c r="Q142" s="1">
        <v>15</v>
      </c>
      <c r="R142" s="1">
        <f t="shared" si="13"/>
        <v>90</v>
      </c>
      <c r="S142" s="1">
        <f t="shared" si="14"/>
        <v>510</v>
      </c>
      <c r="T142" s="1">
        <v>0.62</v>
      </c>
      <c r="U142" s="1">
        <f t="shared" si="15"/>
        <v>316.2</v>
      </c>
      <c r="V142" s="1">
        <f t="shared" si="16"/>
        <v>193.8</v>
      </c>
      <c r="W142" s="4">
        <f t="shared" si="17"/>
        <v>0.38</v>
      </c>
      <c r="X142" s="1" t="s">
        <v>56</v>
      </c>
      <c r="Y142" s="1" t="s">
        <v>72</v>
      </c>
      <c r="Z142" s="1" t="s">
        <v>41</v>
      </c>
      <c r="AA142" s="2">
        <v>45697</v>
      </c>
      <c r="AB142" s="1">
        <v>5</v>
      </c>
      <c r="AC142" s="1" t="s">
        <v>42</v>
      </c>
    </row>
    <row r="143" spans="1:29">
      <c r="A143" s="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c r="P143" s="1">
        <f t="shared" si="12"/>
        <v>1240</v>
      </c>
      <c r="Q143" s="1">
        <v>15</v>
      </c>
      <c r="R143" s="1">
        <f t="shared" si="13"/>
        <v>186</v>
      </c>
      <c r="S143" s="1">
        <f t="shared" si="14"/>
        <v>1054</v>
      </c>
      <c r="T143" s="1">
        <v>0.62</v>
      </c>
      <c r="U143" s="1">
        <f t="shared" si="15"/>
        <v>653.48</v>
      </c>
      <c r="V143" s="1">
        <f t="shared" si="16"/>
        <v>400.52</v>
      </c>
      <c r="W143" s="4">
        <f t="shared" si="17"/>
        <v>0.38</v>
      </c>
      <c r="X143" s="1" t="s">
        <v>147</v>
      </c>
      <c r="Y143" s="1" t="s">
        <v>57</v>
      </c>
      <c r="Z143" s="1" t="s">
        <v>51</v>
      </c>
      <c r="AA143" s="2">
        <v>45701</v>
      </c>
      <c r="AB143" s="1"/>
      <c r="AC143" s="1" t="s">
        <v>42</v>
      </c>
    </row>
    <row r="144" spans="1:29">
      <c r="A144" s="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c r="P144" s="1">
        <f t="shared" si="12"/>
        <v>10040</v>
      </c>
      <c r="Q144" s="1">
        <v>0</v>
      </c>
      <c r="R144" s="1">
        <f t="shared" si="13"/>
        <v>0</v>
      </c>
      <c r="S144" s="1">
        <f t="shared" si="14"/>
        <v>10040</v>
      </c>
      <c r="T144" s="1">
        <v>0.48</v>
      </c>
      <c r="U144" s="1">
        <f t="shared" si="15"/>
        <v>4819.2</v>
      </c>
      <c r="V144" s="1">
        <f t="shared" si="16"/>
        <v>5220.8</v>
      </c>
      <c r="W144" s="4">
        <f t="shared" si="17"/>
        <v>0.52</v>
      </c>
      <c r="X144" s="1" t="s">
        <v>56</v>
      </c>
      <c r="Y144" s="1" t="s">
        <v>81</v>
      </c>
      <c r="Z144" s="1" t="s">
        <v>22</v>
      </c>
      <c r="AA144" s="1"/>
      <c r="AB144" s="1"/>
      <c r="AC144" s="1" t="s">
        <v>93</v>
      </c>
    </row>
    <row r="145" spans="1:29">
      <c r="A145" s="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c r="P145" s="1">
        <f t="shared" si="12"/>
        <v>39200</v>
      </c>
      <c r="Q145" s="1">
        <v>20</v>
      </c>
      <c r="R145" s="1">
        <f t="shared" si="13"/>
        <v>7840</v>
      </c>
      <c r="S145" s="1">
        <f t="shared" si="14"/>
        <v>31360</v>
      </c>
      <c r="T145" s="1">
        <v>0.52</v>
      </c>
      <c r="U145" s="1">
        <f t="shared" si="15"/>
        <v>16307.2</v>
      </c>
      <c r="V145" s="1">
        <f t="shared" si="16"/>
        <v>15052.8</v>
      </c>
      <c r="W145" s="4">
        <f t="shared" si="17"/>
        <v>0.48</v>
      </c>
      <c r="X145" s="1" t="s">
        <v>56</v>
      </c>
      <c r="Y145" s="1" t="s">
        <v>72</v>
      </c>
      <c r="Z145" s="1" t="s">
        <v>41</v>
      </c>
      <c r="AA145" s="2">
        <v>45700</v>
      </c>
      <c r="AB145" s="1">
        <v>4</v>
      </c>
      <c r="AC145" s="1" t="s">
        <v>42</v>
      </c>
    </row>
    <row r="146" spans="1:29">
      <c r="A146" s="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c r="P146" s="1">
        <f t="shared" si="12"/>
        <v>1470</v>
      </c>
      <c r="Q146" s="1">
        <v>10</v>
      </c>
      <c r="R146" s="1">
        <f t="shared" si="13"/>
        <v>147</v>
      </c>
      <c r="S146" s="1">
        <f t="shared" si="14"/>
        <v>1323</v>
      </c>
      <c r="T146" s="1">
        <v>0.62</v>
      </c>
      <c r="U146" s="1">
        <f t="shared" si="15"/>
        <v>820.26</v>
      </c>
      <c r="V146" s="1">
        <f t="shared" si="16"/>
        <v>502.74</v>
      </c>
      <c r="W146" s="4">
        <f t="shared" si="17"/>
        <v>0.38</v>
      </c>
      <c r="X146" s="1" t="s">
        <v>104</v>
      </c>
      <c r="Y146" s="1" t="s">
        <v>81</v>
      </c>
      <c r="Z146" s="1" t="s">
        <v>41</v>
      </c>
      <c r="AA146" s="2">
        <v>45699</v>
      </c>
      <c r="AB146" s="1">
        <v>4</v>
      </c>
      <c r="AC146" s="1" t="s">
        <v>42</v>
      </c>
    </row>
    <row r="147" spans="1:29">
      <c r="A147" s="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c r="P147" s="1">
        <f t="shared" si="12"/>
        <v>4760</v>
      </c>
      <c r="Q147" s="1">
        <v>0</v>
      </c>
      <c r="R147" s="1">
        <f t="shared" si="13"/>
        <v>0</v>
      </c>
      <c r="S147" s="1">
        <f t="shared" si="14"/>
        <v>4760</v>
      </c>
      <c r="T147" s="1">
        <v>0.48</v>
      </c>
      <c r="U147" s="1">
        <f t="shared" si="15"/>
        <v>2284.7999999999997</v>
      </c>
      <c r="V147" s="1">
        <f t="shared" si="16"/>
        <v>2475.2000000000003</v>
      </c>
      <c r="W147" s="4">
        <f t="shared" si="17"/>
        <v>0.52</v>
      </c>
      <c r="X147" s="1" t="s">
        <v>104</v>
      </c>
      <c r="Y147" s="1" t="s">
        <v>72</v>
      </c>
      <c r="Z147" s="1" t="s">
        <v>41</v>
      </c>
      <c r="AA147" s="2">
        <v>45700</v>
      </c>
      <c r="AB147" s="1">
        <v>5</v>
      </c>
      <c r="AC147" s="1" t="s">
        <v>42</v>
      </c>
    </row>
    <row r="148" spans="1:29">
      <c r="A148" s="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c r="P148" s="1">
        <f t="shared" si="12"/>
        <v>3200</v>
      </c>
      <c r="Q148" s="1">
        <v>5</v>
      </c>
      <c r="R148" s="1">
        <f t="shared" si="13"/>
        <v>160</v>
      </c>
      <c r="S148" s="1">
        <f t="shared" si="14"/>
        <v>3040</v>
      </c>
      <c r="T148" s="1">
        <v>0.52</v>
      </c>
      <c r="U148" s="1">
        <f t="shared" si="15"/>
        <v>1580.8</v>
      </c>
      <c r="V148" s="1">
        <f t="shared" si="16"/>
        <v>1459.2</v>
      </c>
      <c r="W148" s="4">
        <f t="shared" si="17"/>
        <v>0.48000000000000004</v>
      </c>
      <c r="X148" s="1" t="s">
        <v>104</v>
      </c>
      <c r="Y148" s="1" t="s">
        <v>57</v>
      </c>
      <c r="Z148" s="1" t="s">
        <v>66</v>
      </c>
      <c r="AA148" s="1"/>
      <c r="AB148" s="1"/>
      <c r="AC148" s="1" t="s">
        <v>42</v>
      </c>
    </row>
    <row r="149" spans="1:29">
      <c r="A149" s="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c r="P149" s="1">
        <f t="shared" si="12"/>
        <v>620</v>
      </c>
      <c r="Q149" s="1">
        <v>5</v>
      </c>
      <c r="R149" s="1">
        <f t="shared" si="13"/>
        <v>31</v>
      </c>
      <c r="S149" s="1">
        <f t="shared" si="14"/>
        <v>589</v>
      </c>
      <c r="T149" s="1">
        <v>0.62</v>
      </c>
      <c r="U149" s="1">
        <f t="shared" si="15"/>
        <v>365.18</v>
      </c>
      <c r="V149" s="1">
        <f t="shared" si="16"/>
        <v>223.82</v>
      </c>
      <c r="W149" s="4">
        <f t="shared" si="17"/>
        <v>0.38</v>
      </c>
      <c r="X149" s="1" t="s">
        <v>92</v>
      </c>
      <c r="Y149" s="1" t="s">
        <v>72</v>
      </c>
      <c r="Z149" s="1" t="s">
        <v>41</v>
      </c>
      <c r="AA149" s="2">
        <v>45700</v>
      </c>
      <c r="AB149" s="1">
        <v>5</v>
      </c>
      <c r="AC149" s="1" t="s">
        <v>42</v>
      </c>
    </row>
    <row r="150" spans="1:29">
      <c r="A150" s="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c r="P150" s="1">
        <f t="shared" si="12"/>
        <v>24940</v>
      </c>
      <c r="Q150" s="1">
        <v>10</v>
      </c>
      <c r="R150" s="1">
        <f t="shared" si="13"/>
        <v>2494</v>
      </c>
      <c r="S150" s="1">
        <f t="shared" si="14"/>
        <v>22446</v>
      </c>
      <c r="T150" s="1">
        <v>0.52</v>
      </c>
      <c r="U150" s="1">
        <f t="shared" si="15"/>
        <v>11671.92</v>
      </c>
      <c r="V150" s="1">
        <f t="shared" si="16"/>
        <v>10774.08</v>
      </c>
      <c r="W150" s="4">
        <f t="shared" si="17"/>
        <v>0.48</v>
      </c>
      <c r="X150" s="1" t="s">
        <v>56</v>
      </c>
      <c r="Y150" s="1" t="s">
        <v>72</v>
      </c>
      <c r="Z150" s="1" t="s">
        <v>41</v>
      </c>
      <c r="AA150" s="2">
        <v>45700</v>
      </c>
      <c r="AB150" s="1">
        <v>3</v>
      </c>
      <c r="AC150" s="1" t="s">
        <v>42</v>
      </c>
    </row>
    <row r="151" spans="1:29">
      <c r="A151" s="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c r="P151" s="1">
        <f t="shared" si="12"/>
        <v>1020</v>
      </c>
      <c r="Q151" s="1">
        <v>30</v>
      </c>
      <c r="R151" s="1">
        <f t="shared" si="13"/>
        <v>306</v>
      </c>
      <c r="S151" s="1">
        <f t="shared" si="14"/>
        <v>714</v>
      </c>
      <c r="T151" s="1">
        <v>0.45</v>
      </c>
      <c r="U151" s="1">
        <f t="shared" si="15"/>
        <v>321.3</v>
      </c>
      <c r="V151" s="1">
        <f t="shared" si="16"/>
        <v>392.7</v>
      </c>
      <c r="W151" s="4">
        <f t="shared" si="17"/>
        <v>0.54999999999999993</v>
      </c>
      <c r="X151" s="1" t="s">
        <v>104</v>
      </c>
      <c r="Y151" s="1" t="s">
        <v>40</v>
      </c>
      <c r="Z151" s="1" t="s">
        <v>41</v>
      </c>
      <c r="AA151" s="2">
        <v>45701</v>
      </c>
      <c r="AB151" s="1">
        <v>3</v>
      </c>
      <c r="AC151" s="1" t="s">
        <v>42</v>
      </c>
    </row>
    <row r="152" spans="1:29">
      <c r="A152" s="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c r="P152" s="1">
        <f t="shared" si="12"/>
        <v>1100</v>
      </c>
      <c r="Q152" s="1">
        <v>0</v>
      </c>
      <c r="R152" s="1">
        <f t="shared" si="13"/>
        <v>0</v>
      </c>
      <c r="S152" s="1">
        <f t="shared" si="14"/>
        <v>1100</v>
      </c>
      <c r="T152" s="1">
        <v>0.52</v>
      </c>
      <c r="U152" s="1">
        <f t="shared" si="15"/>
        <v>572</v>
      </c>
      <c r="V152" s="1">
        <f t="shared" si="16"/>
        <v>528</v>
      </c>
      <c r="W152" s="4">
        <f t="shared" si="17"/>
        <v>0.48</v>
      </c>
      <c r="X152" s="1" t="s">
        <v>92</v>
      </c>
      <c r="Y152" s="1" t="s">
        <v>72</v>
      </c>
      <c r="Z152" s="1" t="s">
        <v>41</v>
      </c>
      <c r="AA152" s="2">
        <v>45699</v>
      </c>
      <c r="AB152" s="1">
        <v>3</v>
      </c>
      <c r="AC152" s="1" t="s">
        <v>42</v>
      </c>
    </row>
    <row r="153" spans="1:29">
      <c r="A153" s="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c r="P153" s="1">
        <f t="shared" si="12"/>
        <v>22650</v>
      </c>
      <c r="Q153" s="1">
        <v>10</v>
      </c>
      <c r="R153" s="1">
        <f t="shared" si="13"/>
        <v>2265</v>
      </c>
      <c r="S153" s="1">
        <f t="shared" si="14"/>
        <v>20385</v>
      </c>
      <c r="T153" s="1">
        <v>0.47</v>
      </c>
      <c r="U153" s="1">
        <f t="shared" si="15"/>
        <v>9580.9499999999989</v>
      </c>
      <c r="V153" s="1">
        <f t="shared" si="16"/>
        <v>10804.050000000001</v>
      </c>
      <c r="W153" s="4">
        <f t="shared" si="17"/>
        <v>0.53</v>
      </c>
      <c r="X153" s="1" t="s">
        <v>147</v>
      </c>
      <c r="Y153" s="1" t="s">
        <v>57</v>
      </c>
      <c r="Z153" s="1" t="s">
        <v>41</v>
      </c>
      <c r="AA153" s="2">
        <v>45704</v>
      </c>
      <c r="AB153" s="1">
        <v>4</v>
      </c>
      <c r="AC153" s="1" t="s">
        <v>42</v>
      </c>
    </row>
    <row r="154" spans="1:29">
      <c r="A154" s="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c r="P154" s="1">
        <f t="shared" si="12"/>
        <v>3050</v>
      </c>
      <c r="Q154" s="1">
        <v>20</v>
      </c>
      <c r="R154" s="1">
        <f t="shared" si="13"/>
        <v>610</v>
      </c>
      <c r="S154" s="1">
        <f t="shared" si="14"/>
        <v>2440</v>
      </c>
      <c r="T154" s="1">
        <v>0.62</v>
      </c>
      <c r="U154" s="1">
        <f t="shared" si="15"/>
        <v>1512.8</v>
      </c>
      <c r="V154" s="1">
        <f t="shared" si="16"/>
        <v>927.2</v>
      </c>
      <c r="W154" s="4">
        <f t="shared" si="17"/>
        <v>0.38</v>
      </c>
      <c r="X154" s="1" t="s">
        <v>92</v>
      </c>
      <c r="Y154" s="1" t="s">
        <v>72</v>
      </c>
      <c r="Z154" s="1" t="s">
        <v>51</v>
      </c>
      <c r="AA154" s="2">
        <v>45700</v>
      </c>
      <c r="AB154" s="1"/>
      <c r="AC154" s="1" t="s">
        <v>42</v>
      </c>
    </row>
    <row r="155" spans="1:29">
      <c r="A155" s="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c r="P155" s="1">
        <f t="shared" si="12"/>
        <v>13680</v>
      </c>
      <c r="Q155" s="1">
        <v>20</v>
      </c>
      <c r="R155" s="1">
        <f t="shared" si="13"/>
        <v>2736</v>
      </c>
      <c r="S155" s="1">
        <f t="shared" si="14"/>
        <v>10944</v>
      </c>
      <c r="T155" s="1">
        <v>0.45</v>
      </c>
      <c r="U155" s="1">
        <f t="shared" si="15"/>
        <v>4924.8</v>
      </c>
      <c r="V155" s="1">
        <f t="shared" si="16"/>
        <v>6019.2</v>
      </c>
      <c r="W155" s="4">
        <f t="shared" si="17"/>
        <v>0.54999999999999993</v>
      </c>
      <c r="X155" s="1" t="s">
        <v>56</v>
      </c>
      <c r="Y155" s="1" t="s">
        <v>57</v>
      </c>
      <c r="Z155" s="1" t="s">
        <v>41</v>
      </c>
      <c r="AA155" s="2">
        <v>45701</v>
      </c>
      <c r="AB155" s="1">
        <v>5</v>
      </c>
      <c r="AC155" s="1" t="s">
        <v>42</v>
      </c>
    </row>
    <row r="156" spans="1:29">
      <c r="A156" s="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c r="P156" s="1">
        <f t="shared" si="12"/>
        <v>8480</v>
      </c>
      <c r="Q156" s="1">
        <v>10</v>
      </c>
      <c r="R156" s="1">
        <f t="shared" si="13"/>
        <v>848</v>
      </c>
      <c r="S156" s="1">
        <f t="shared" si="14"/>
        <v>7632</v>
      </c>
      <c r="T156" s="1">
        <v>0.48</v>
      </c>
      <c r="U156" s="1">
        <f t="shared" si="15"/>
        <v>3663.3599999999997</v>
      </c>
      <c r="V156" s="1">
        <f t="shared" si="16"/>
        <v>3968.6400000000003</v>
      </c>
      <c r="W156" s="4">
        <f t="shared" si="17"/>
        <v>0.52</v>
      </c>
      <c r="X156" s="1" t="s">
        <v>92</v>
      </c>
      <c r="Y156" s="1" t="s">
        <v>72</v>
      </c>
      <c r="Z156" s="1" t="s">
        <v>41</v>
      </c>
      <c r="AA156" s="2">
        <v>45703</v>
      </c>
      <c r="AB156" s="1">
        <v>5</v>
      </c>
      <c r="AC156" s="1" t="s">
        <v>42</v>
      </c>
    </row>
    <row r="157" spans="1:29">
      <c r="A157" s="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c r="P157" s="1">
        <f t="shared" si="12"/>
        <v>6080</v>
      </c>
      <c r="Q157" s="1">
        <v>0</v>
      </c>
      <c r="R157" s="1">
        <f t="shared" si="13"/>
        <v>0</v>
      </c>
      <c r="S157" s="1">
        <f t="shared" si="14"/>
        <v>6080</v>
      </c>
      <c r="T157" s="1">
        <v>0.48</v>
      </c>
      <c r="U157" s="1">
        <f t="shared" si="15"/>
        <v>2918.4</v>
      </c>
      <c r="V157" s="1">
        <f t="shared" si="16"/>
        <v>3161.6</v>
      </c>
      <c r="W157" s="4">
        <f t="shared" si="17"/>
        <v>0.52</v>
      </c>
      <c r="X157" s="1" t="s">
        <v>65</v>
      </c>
      <c r="Y157" s="1" t="s">
        <v>40</v>
      </c>
      <c r="Z157" s="1" t="s">
        <v>41</v>
      </c>
      <c r="AA157" s="2">
        <v>45703</v>
      </c>
      <c r="AB157" s="1">
        <v>3</v>
      </c>
      <c r="AC157" s="1" t="s">
        <v>42</v>
      </c>
    </row>
    <row r="158" spans="1:29">
      <c r="A158" s="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c r="P158" s="1">
        <f t="shared" si="12"/>
        <v>11600</v>
      </c>
      <c r="Q158" s="1">
        <v>10</v>
      </c>
      <c r="R158" s="1">
        <f t="shared" si="13"/>
        <v>1160</v>
      </c>
      <c r="S158" s="1">
        <f t="shared" si="14"/>
        <v>10440</v>
      </c>
      <c r="T158" s="1">
        <v>0.48</v>
      </c>
      <c r="U158" s="1">
        <f t="shared" si="15"/>
        <v>5011.2</v>
      </c>
      <c r="V158" s="1">
        <f t="shared" si="16"/>
        <v>5428.8</v>
      </c>
      <c r="W158" s="4">
        <f t="shared" si="17"/>
        <v>0.52</v>
      </c>
      <c r="X158" s="1" t="s">
        <v>65</v>
      </c>
      <c r="Y158" s="1" t="s">
        <v>81</v>
      </c>
      <c r="Z158" s="1" t="s">
        <v>41</v>
      </c>
      <c r="AA158" s="2">
        <v>45702</v>
      </c>
      <c r="AB158" s="1">
        <v>3</v>
      </c>
      <c r="AC158" s="1" t="s">
        <v>42</v>
      </c>
    </row>
    <row r="159" spans="1:29">
      <c r="A159" s="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c r="P159" s="1">
        <f t="shared" si="12"/>
        <v>4400</v>
      </c>
      <c r="Q159" s="1">
        <v>0</v>
      </c>
      <c r="R159" s="1">
        <f t="shared" si="13"/>
        <v>0</v>
      </c>
      <c r="S159" s="1">
        <f t="shared" si="14"/>
        <v>4400</v>
      </c>
      <c r="T159" s="1">
        <v>0.52</v>
      </c>
      <c r="U159" s="1">
        <f t="shared" si="15"/>
        <v>2288</v>
      </c>
      <c r="V159" s="1">
        <f t="shared" si="16"/>
        <v>2112</v>
      </c>
      <c r="W159" s="4">
        <f t="shared" si="17"/>
        <v>0.48</v>
      </c>
      <c r="X159" s="1" t="s">
        <v>39</v>
      </c>
      <c r="Y159" s="1" t="s">
        <v>57</v>
      </c>
      <c r="Z159" s="1" t="s">
        <v>41</v>
      </c>
      <c r="AA159" s="2">
        <v>45704</v>
      </c>
      <c r="AB159" s="1">
        <v>3</v>
      </c>
      <c r="AC159" s="1" t="s">
        <v>42</v>
      </c>
    </row>
    <row r="160" spans="1:29">
      <c r="A160" s="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c r="P160" s="1">
        <f t="shared" si="12"/>
        <v>8840</v>
      </c>
      <c r="Q160" s="1">
        <v>25</v>
      </c>
      <c r="R160" s="1">
        <f t="shared" si="13"/>
        <v>2210</v>
      </c>
      <c r="S160" s="1">
        <f t="shared" si="14"/>
        <v>6630</v>
      </c>
      <c r="T160" s="1">
        <v>0.48</v>
      </c>
      <c r="U160" s="1">
        <f t="shared" si="15"/>
        <v>3182.4</v>
      </c>
      <c r="V160" s="1">
        <f t="shared" si="16"/>
        <v>3447.6</v>
      </c>
      <c r="W160" s="4">
        <f t="shared" si="17"/>
        <v>0.52</v>
      </c>
      <c r="X160" s="1" t="s">
        <v>92</v>
      </c>
      <c r="Y160" s="1" t="s">
        <v>81</v>
      </c>
      <c r="Z160" s="1" t="s">
        <v>51</v>
      </c>
      <c r="AA160" s="2">
        <v>45701</v>
      </c>
      <c r="AB160" s="1"/>
      <c r="AC160" s="1" t="s">
        <v>42</v>
      </c>
    </row>
    <row r="161" spans="1:29">
      <c r="A161" s="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c r="P161" s="1">
        <f t="shared" si="12"/>
        <v>2430</v>
      </c>
      <c r="Q161" s="1">
        <v>25</v>
      </c>
      <c r="R161" s="1">
        <f t="shared" si="13"/>
        <v>607.5</v>
      </c>
      <c r="S161" s="1">
        <f t="shared" si="14"/>
        <v>1822.5</v>
      </c>
      <c r="T161" s="1">
        <v>0.35</v>
      </c>
      <c r="U161" s="1">
        <f t="shared" si="15"/>
        <v>637.875</v>
      </c>
      <c r="V161" s="1">
        <f t="shared" si="16"/>
        <v>1184.625</v>
      </c>
      <c r="W161" s="4">
        <f t="shared" si="17"/>
        <v>0.65</v>
      </c>
      <c r="X161" s="1" t="s">
        <v>56</v>
      </c>
      <c r="Y161" s="1" t="s">
        <v>40</v>
      </c>
      <c r="Z161" s="1" t="s">
        <v>41</v>
      </c>
      <c r="AA161" s="2">
        <v>45705</v>
      </c>
      <c r="AB161" s="1">
        <v>3</v>
      </c>
      <c r="AC161" s="1" t="s">
        <v>42</v>
      </c>
    </row>
    <row r="162" spans="1:29">
      <c r="A162" s="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c r="P162" s="1">
        <f t="shared" si="12"/>
        <v>86180</v>
      </c>
      <c r="Q162" s="1">
        <v>10</v>
      </c>
      <c r="R162" s="1">
        <f t="shared" si="13"/>
        <v>8618</v>
      </c>
      <c r="S162" s="1">
        <f t="shared" si="14"/>
        <v>77562</v>
      </c>
      <c r="T162" s="1">
        <v>0.57999999999999996</v>
      </c>
      <c r="U162" s="1">
        <f t="shared" si="15"/>
        <v>44985.96</v>
      </c>
      <c r="V162" s="1">
        <f t="shared" si="16"/>
        <v>32576.04</v>
      </c>
      <c r="W162" s="4">
        <f t="shared" si="17"/>
        <v>0.42</v>
      </c>
      <c r="X162" s="1" t="s">
        <v>65</v>
      </c>
      <c r="Y162" s="1" t="s">
        <v>72</v>
      </c>
      <c r="Z162" s="1" t="s">
        <v>41</v>
      </c>
      <c r="AA162" s="2">
        <v>45708</v>
      </c>
      <c r="AB162" s="1">
        <v>4</v>
      </c>
      <c r="AC162" s="1" t="s">
        <v>42</v>
      </c>
    </row>
    <row r="163" spans="1:29">
      <c r="A163" s="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c r="P163" s="1">
        <f t="shared" si="12"/>
        <v>12510</v>
      </c>
      <c r="Q163" s="1">
        <v>10</v>
      </c>
      <c r="R163" s="1">
        <f t="shared" si="13"/>
        <v>1251</v>
      </c>
      <c r="S163" s="1">
        <f t="shared" si="14"/>
        <v>11259</v>
      </c>
      <c r="T163" s="1">
        <v>0.52</v>
      </c>
      <c r="U163" s="1">
        <f t="shared" si="15"/>
        <v>5854.68</v>
      </c>
      <c r="V163" s="1">
        <f t="shared" si="16"/>
        <v>5404.32</v>
      </c>
      <c r="W163" s="4">
        <f t="shared" si="17"/>
        <v>0.48</v>
      </c>
      <c r="X163" s="1" t="s">
        <v>50</v>
      </c>
      <c r="Y163" s="1" t="s">
        <v>40</v>
      </c>
      <c r="Z163" s="1" t="s">
        <v>41</v>
      </c>
      <c r="AA163" s="2">
        <v>45702</v>
      </c>
      <c r="AB163" s="1">
        <v>5</v>
      </c>
      <c r="AC163" s="1" t="s">
        <v>42</v>
      </c>
    </row>
    <row r="164" spans="1:29">
      <c r="A164" s="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c r="P164" s="1">
        <f t="shared" si="12"/>
        <v>5160</v>
      </c>
      <c r="Q164" s="1">
        <v>20</v>
      </c>
      <c r="R164" s="1">
        <f t="shared" si="13"/>
        <v>1032</v>
      </c>
      <c r="S164" s="1">
        <f t="shared" si="14"/>
        <v>4128</v>
      </c>
      <c r="T164" s="1">
        <v>0.48</v>
      </c>
      <c r="U164" s="1">
        <f t="shared" si="15"/>
        <v>1981.4399999999998</v>
      </c>
      <c r="V164" s="1">
        <f t="shared" si="16"/>
        <v>2146.5600000000004</v>
      </c>
      <c r="W164" s="4">
        <f t="shared" si="17"/>
        <v>0.52000000000000013</v>
      </c>
      <c r="X164" s="1" t="s">
        <v>147</v>
      </c>
      <c r="Y164" s="1" t="s">
        <v>57</v>
      </c>
      <c r="Z164" s="1" t="s">
        <v>41</v>
      </c>
      <c r="AA164" s="2">
        <v>45703</v>
      </c>
      <c r="AB164" s="1">
        <v>3</v>
      </c>
      <c r="AC164" s="1" t="s">
        <v>42</v>
      </c>
    </row>
    <row r="165" spans="1:29">
      <c r="A165" s="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c r="P165" s="1">
        <f t="shared" si="12"/>
        <v>5680</v>
      </c>
      <c r="Q165" s="1">
        <v>5</v>
      </c>
      <c r="R165" s="1">
        <f t="shared" si="13"/>
        <v>284</v>
      </c>
      <c r="S165" s="1">
        <f t="shared" si="14"/>
        <v>5396</v>
      </c>
      <c r="T165" s="1">
        <v>0.5</v>
      </c>
      <c r="U165" s="1">
        <f t="shared" si="15"/>
        <v>2698</v>
      </c>
      <c r="V165" s="1">
        <f t="shared" si="16"/>
        <v>2698</v>
      </c>
      <c r="W165" s="4">
        <f t="shared" si="17"/>
        <v>0.5</v>
      </c>
      <c r="X165" s="1" t="s">
        <v>56</v>
      </c>
      <c r="Y165" s="1" t="s">
        <v>81</v>
      </c>
      <c r="Z165" s="1" t="s">
        <v>66</v>
      </c>
      <c r="AA165" s="1"/>
      <c r="AB165" s="1"/>
      <c r="AC165" s="1" t="s">
        <v>42</v>
      </c>
    </row>
    <row r="166" spans="1:29">
      <c r="A166" s="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c r="P166" s="1">
        <f t="shared" si="12"/>
        <v>440</v>
      </c>
      <c r="Q166" s="1">
        <v>30</v>
      </c>
      <c r="R166" s="1">
        <f t="shared" si="13"/>
        <v>132</v>
      </c>
      <c r="S166" s="1">
        <f t="shared" si="14"/>
        <v>308</v>
      </c>
      <c r="T166" s="1">
        <v>0.35</v>
      </c>
      <c r="U166" s="1">
        <f t="shared" si="15"/>
        <v>107.8</v>
      </c>
      <c r="V166" s="1">
        <f t="shared" si="16"/>
        <v>200.2</v>
      </c>
      <c r="W166" s="4">
        <f t="shared" si="17"/>
        <v>0.64999999999999991</v>
      </c>
      <c r="X166" s="1" t="s">
        <v>39</v>
      </c>
      <c r="Y166" s="1" t="s">
        <v>81</v>
      </c>
      <c r="Z166" s="1" t="s">
        <v>41</v>
      </c>
      <c r="AA166" s="2">
        <v>45704</v>
      </c>
      <c r="AB166" s="1">
        <v>5</v>
      </c>
      <c r="AC166" s="1" t="s">
        <v>42</v>
      </c>
    </row>
    <row r="167" spans="1:29">
      <c r="A167" s="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c r="P167" s="1">
        <f t="shared" si="12"/>
        <v>14880</v>
      </c>
      <c r="Q167" s="1">
        <v>25</v>
      </c>
      <c r="R167" s="1">
        <f t="shared" si="13"/>
        <v>3720</v>
      </c>
      <c r="S167" s="1">
        <f t="shared" si="14"/>
        <v>11160</v>
      </c>
      <c r="T167" s="1">
        <v>0.52</v>
      </c>
      <c r="U167" s="1">
        <f t="shared" si="15"/>
        <v>5803.2</v>
      </c>
      <c r="V167" s="1">
        <f t="shared" si="16"/>
        <v>5356.8</v>
      </c>
      <c r="W167" s="4">
        <f t="shared" si="17"/>
        <v>0.48000000000000004</v>
      </c>
      <c r="X167" s="1" t="s">
        <v>104</v>
      </c>
      <c r="Y167" s="1" t="s">
        <v>72</v>
      </c>
      <c r="Z167" s="1" t="s">
        <v>51</v>
      </c>
      <c r="AA167" s="2">
        <v>45707</v>
      </c>
      <c r="AB167" s="1"/>
      <c r="AC167" s="1" t="s">
        <v>42</v>
      </c>
    </row>
    <row r="168" spans="1:29">
      <c r="A168" s="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c r="P168" s="1">
        <f t="shared" si="12"/>
        <v>12780</v>
      </c>
      <c r="Q168" s="1">
        <v>15</v>
      </c>
      <c r="R168" s="1">
        <f t="shared" si="13"/>
        <v>1917</v>
      </c>
      <c r="S168" s="1">
        <f t="shared" si="14"/>
        <v>10863</v>
      </c>
      <c r="T168" s="1">
        <v>0.48</v>
      </c>
      <c r="U168" s="1">
        <f t="shared" si="15"/>
        <v>5214.24</v>
      </c>
      <c r="V168" s="1">
        <f t="shared" si="16"/>
        <v>5648.76</v>
      </c>
      <c r="W168" s="4">
        <f t="shared" si="17"/>
        <v>0.52</v>
      </c>
      <c r="X168" s="1" t="s">
        <v>104</v>
      </c>
      <c r="Y168" s="1" t="s">
        <v>40</v>
      </c>
      <c r="Z168" s="1" t="s">
        <v>51</v>
      </c>
      <c r="AA168" s="2">
        <v>45706</v>
      </c>
      <c r="AB168" s="1"/>
      <c r="AC168" s="1" t="s">
        <v>42</v>
      </c>
    </row>
    <row r="169" spans="1:29">
      <c r="A169" s="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c r="P169" s="1">
        <f t="shared" si="12"/>
        <v>420</v>
      </c>
      <c r="Q169" s="1">
        <v>20</v>
      </c>
      <c r="R169" s="1">
        <f t="shared" si="13"/>
        <v>84</v>
      </c>
      <c r="S169" s="1">
        <f t="shared" si="14"/>
        <v>336</v>
      </c>
      <c r="T169" s="1">
        <v>0.62</v>
      </c>
      <c r="U169" s="1">
        <f t="shared" si="15"/>
        <v>208.32</v>
      </c>
      <c r="V169" s="1">
        <f t="shared" si="16"/>
        <v>127.68</v>
      </c>
      <c r="W169" s="4">
        <f t="shared" si="17"/>
        <v>0.38</v>
      </c>
      <c r="X169" s="1" t="s">
        <v>147</v>
      </c>
      <c r="Y169" s="1" t="s">
        <v>81</v>
      </c>
      <c r="Z169" s="1" t="s">
        <v>41</v>
      </c>
      <c r="AA169" s="2">
        <v>45704</v>
      </c>
      <c r="AB169" s="1">
        <v>5</v>
      </c>
      <c r="AC169" s="1" t="s">
        <v>42</v>
      </c>
    </row>
    <row r="170" spans="1:29">
      <c r="A170" s="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c r="P170" s="1">
        <f t="shared" si="12"/>
        <v>8840</v>
      </c>
      <c r="Q170" s="1">
        <v>10</v>
      </c>
      <c r="R170" s="1">
        <f t="shared" si="13"/>
        <v>884</v>
      </c>
      <c r="S170" s="1">
        <f t="shared" si="14"/>
        <v>7956</v>
      </c>
      <c r="T170" s="1">
        <v>0.47</v>
      </c>
      <c r="U170" s="1">
        <f t="shared" si="15"/>
        <v>3739.3199999999997</v>
      </c>
      <c r="V170" s="1">
        <f t="shared" si="16"/>
        <v>4216.68</v>
      </c>
      <c r="W170" s="4">
        <f t="shared" si="17"/>
        <v>0.53</v>
      </c>
      <c r="X170" s="1" t="s">
        <v>39</v>
      </c>
      <c r="Y170" s="1" t="s">
        <v>72</v>
      </c>
      <c r="Z170" s="1" t="s">
        <v>66</v>
      </c>
      <c r="AA170" s="1"/>
      <c r="AB170" s="1"/>
      <c r="AC170" s="1" t="s">
        <v>42</v>
      </c>
    </row>
    <row r="171" spans="1:29">
      <c r="A171" s="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c r="P171" s="1">
        <f t="shared" si="12"/>
        <v>7200</v>
      </c>
      <c r="Q171" s="1">
        <v>10</v>
      </c>
      <c r="R171" s="1">
        <f t="shared" si="13"/>
        <v>720</v>
      </c>
      <c r="S171" s="1">
        <f t="shared" si="14"/>
        <v>6480</v>
      </c>
      <c r="T171" s="1">
        <v>0.47</v>
      </c>
      <c r="U171" s="1">
        <f t="shared" si="15"/>
        <v>3045.6</v>
      </c>
      <c r="V171" s="1">
        <f t="shared" si="16"/>
        <v>3434.4</v>
      </c>
      <c r="W171" s="4">
        <f t="shared" si="17"/>
        <v>0.53</v>
      </c>
      <c r="X171" s="1" t="s">
        <v>56</v>
      </c>
      <c r="Y171" s="1" t="s">
        <v>40</v>
      </c>
      <c r="Z171" s="1" t="s">
        <v>120</v>
      </c>
      <c r="AA171" s="1"/>
      <c r="AB171" s="1"/>
      <c r="AC171" s="1" t="s">
        <v>42</v>
      </c>
    </row>
    <row r="172" spans="1:29">
      <c r="A172" s="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c r="P172" s="1">
        <f t="shared" si="12"/>
        <v>5850</v>
      </c>
      <c r="Q172" s="1">
        <v>10</v>
      </c>
      <c r="R172" s="1">
        <f t="shared" si="13"/>
        <v>585</v>
      </c>
      <c r="S172" s="1">
        <f t="shared" si="14"/>
        <v>5265</v>
      </c>
      <c r="T172" s="1">
        <v>0.45</v>
      </c>
      <c r="U172" s="1">
        <f t="shared" si="15"/>
        <v>2369.25</v>
      </c>
      <c r="V172" s="1">
        <f t="shared" si="16"/>
        <v>2895.75</v>
      </c>
      <c r="W172" s="4">
        <f t="shared" si="17"/>
        <v>0.55000000000000004</v>
      </c>
      <c r="X172" s="1" t="s">
        <v>56</v>
      </c>
      <c r="Y172" s="1" t="s">
        <v>72</v>
      </c>
      <c r="Z172" s="1" t="s">
        <v>51</v>
      </c>
      <c r="AA172" s="2">
        <v>45708</v>
      </c>
      <c r="AB172" s="1"/>
      <c r="AC172" s="1" t="s">
        <v>42</v>
      </c>
    </row>
    <row r="173" spans="1:29">
      <c r="A173" s="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c r="P173" s="1">
        <f t="shared" si="12"/>
        <v>20200</v>
      </c>
      <c r="Q173" s="1">
        <v>20</v>
      </c>
      <c r="R173" s="1">
        <f t="shared" si="13"/>
        <v>4040</v>
      </c>
      <c r="S173" s="1">
        <f t="shared" si="14"/>
        <v>16160</v>
      </c>
      <c r="T173" s="1">
        <v>0.45</v>
      </c>
      <c r="U173" s="1">
        <f t="shared" si="15"/>
        <v>7272</v>
      </c>
      <c r="V173" s="1">
        <f t="shared" si="16"/>
        <v>8888</v>
      </c>
      <c r="W173" s="4">
        <f t="shared" si="17"/>
        <v>0.55000000000000004</v>
      </c>
      <c r="X173" s="1" t="s">
        <v>50</v>
      </c>
      <c r="Y173" s="1" t="s">
        <v>81</v>
      </c>
      <c r="Z173" s="1" t="s">
        <v>41</v>
      </c>
      <c r="AA173" s="2">
        <v>45706</v>
      </c>
      <c r="AB173" s="1">
        <v>4</v>
      </c>
      <c r="AC173" s="1" t="s">
        <v>42</v>
      </c>
    </row>
    <row r="174" spans="1:29">
      <c r="A174" s="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c r="P174" s="1">
        <f t="shared" si="12"/>
        <v>19410</v>
      </c>
      <c r="Q174" s="1">
        <v>0</v>
      </c>
      <c r="R174" s="1">
        <f t="shared" si="13"/>
        <v>0</v>
      </c>
      <c r="S174" s="1">
        <f t="shared" si="14"/>
        <v>19410</v>
      </c>
      <c r="T174" s="1">
        <v>0.47</v>
      </c>
      <c r="U174" s="1">
        <f t="shared" si="15"/>
        <v>9122.6999999999989</v>
      </c>
      <c r="V174" s="1">
        <f t="shared" si="16"/>
        <v>10287.300000000001</v>
      </c>
      <c r="W174" s="4">
        <f t="shared" si="17"/>
        <v>0.53</v>
      </c>
      <c r="X174" s="1" t="s">
        <v>147</v>
      </c>
      <c r="Y174" s="1" t="s">
        <v>72</v>
      </c>
      <c r="Z174" s="1" t="s">
        <v>41</v>
      </c>
      <c r="AA174" s="2">
        <v>45708</v>
      </c>
      <c r="AB174" s="1">
        <v>5</v>
      </c>
      <c r="AC174" s="1" t="s">
        <v>42</v>
      </c>
    </row>
    <row r="175" spans="1:29">
      <c r="A175" s="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c r="P175" s="1">
        <f t="shared" si="12"/>
        <v>275700</v>
      </c>
      <c r="Q175" s="1">
        <v>30</v>
      </c>
      <c r="R175" s="1">
        <f t="shared" si="13"/>
        <v>82710</v>
      </c>
      <c r="S175" s="1">
        <f t="shared" si="14"/>
        <v>192990</v>
      </c>
      <c r="T175" s="1">
        <v>0.57999999999999996</v>
      </c>
      <c r="U175" s="1">
        <f t="shared" si="15"/>
        <v>111934.2</v>
      </c>
      <c r="V175" s="1">
        <f t="shared" si="16"/>
        <v>81055.8</v>
      </c>
      <c r="W175" s="4">
        <f t="shared" si="17"/>
        <v>0.42000000000000004</v>
      </c>
      <c r="X175" s="1" t="s">
        <v>92</v>
      </c>
      <c r="Y175" s="1" t="s">
        <v>57</v>
      </c>
      <c r="Z175" s="1" t="s">
        <v>41</v>
      </c>
      <c r="AA175" s="2">
        <v>45712</v>
      </c>
      <c r="AB175" s="1">
        <v>3</v>
      </c>
      <c r="AC175" s="1" t="s">
        <v>42</v>
      </c>
    </row>
    <row r="176" spans="1:29">
      <c r="A176" s="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c r="P176" s="1">
        <f t="shared" si="12"/>
        <v>250</v>
      </c>
      <c r="Q176" s="1">
        <v>0</v>
      </c>
      <c r="R176" s="1">
        <f t="shared" si="13"/>
        <v>0</v>
      </c>
      <c r="S176" s="1">
        <f t="shared" si="14"/>
        <v>250</v>
      </c>
      <c r="T176" s="1">
        <v>0.62</v>
      </c>
      <c r="U176" s="1">
        <f t="shared" si="15"/>
        <v>155</v>
      </c>
      <c r="V176" s="1">
        <f t="shared" si="16"/>
        <v>95</v>
      </c>
      <c r="W176" s="4">
        <f t="shared" si="17"/>
        <v>0.38</v>
      </c>
      <c r="X176" s="1" t="s">
        <v>104</v>
      </c>
      <c r="Y176" s="1" t="s">
        <v>57</v>
      </c>
      <c r="Z176" s="1" t="s">
        <v>41</v>
      </c>
      <c r="AA176" s="2">
        <v>45710</v>
      </c>
      <c r="AB176" s="1">
        <v>5</v>
      </c>
      <c r="AC176" s="1" t="s">
        <v>42</v>
      </c>
    </row>
    <row r="177" spans="1:29">
      <c r="A177" s="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c r="P177" s="1">
        <f t="shared" si="12"/>
        <v>1840</v>
      </c>
      <c r="Q177" s="1">
        <v>0</v>
      </c>
      <c r="R177" s="1">
        <f t="shared" si="13"/>
        <v>0</v>
      </c>
      <c r="S177" s="1">
        <f t="shared" si="14"/>
        <v>1840</v>
      </c>
      <c r="T177" s="1">
        <v>0.62</v>
      </c>
      <c r="U177" s="1">
        <f t="shared" si="15"/>
        <v>1140.8</v>
      </c>
      <c r="V177" s="1">
        <f t="shared" si="16"/>
        <v>699.2</v>
      </c>
      <c r="W177" s="4">
        <f t="shared" si="17"/>
        <v>0.38</v>
      </c>
      <c r="X177" s="1" t="s">
        <v>56</v>
      </c>
      <c r="Y177" s="1" t="s">
        <v>57</v>
      </c>
      <c r="Z177" s="1" t="s">
        <v>41</v>
      </c>
      <c r="AA177" s="2">
        <v>45707</v>
      </c>
      <c r="AB177" s="1">
        <v>4</v>
      </c>
      <c r="AC177" s="1" t="s">
        <v>42</v>
      </c>
    </row>
    <row r="178" spans="1:29">
      <c r="A178" s="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c r="P178" s="1">
        <f t="shared" si="12"/>
        <v>207850</v>
      </c>
      <c r="Q178" s="1">
        <v>0</v>
      </c>
      <c r="R178" s="1">
        <f t="shared" si="13"/>
        <v>0</v>
      </c>
      <c r="S178" s="1">
        <f t="shared" si="14"/>
        <v>207850</v>
      </c>
      <c r="T178" s="1">
        <v>0.57999999999999996</v>
      </c>
      <c r="U178" s="1">
        <f t="shared" si="15"/>
        <v>120552.99999999999</v>
      </c>
      <c r="V178" s="1">
        <f t="shared" si="16"/>
        <v>87297.000000000015</v>
      </c>
      <c r="W178" s="4">
        <f t="shared" si="17"/>
        <v>0.4200000000000001</v>
      </c>
      <c r="X178" s="1" t="s">
        <v>39</v>
      </c>
      <c r="Y178" s="1" t="s">
        <v>72</v>
      </c>
      <c r="Z178" s="1" t="s">
        <v>22</v>
      </c>
      <c r="AA178" s="1"/>
      <c r="AB178" s="1"/>
      <c r="AC178" s="1" t="s">
        <v>93</v>
      </c>
    </row>
    <row r="179" spans="1:29">
      <c r="A179" s="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c r="P179" s="1">
        <f t="shared" si="12"/>
        <v>420</v>
      </c>
      <c r="Q179" s="1">
        <v>30</v>
      </c>
      <c r="R179" s="1">
        <f t="shared" si="13"/>
        <v>126</v>
      </c>
      <c r="S179" s="1">
        <f t="shared" si="14"/>
        <v>294</v>
      </c>
      <c r="T179" s="1">
        <v>0.62</v>
      </c>
      <c r="U179" s="1">
        <f t="shared" si="15"/>
        <v>182.28</v>
      </c>
      <c r="V179" s="1">
        <f t="shared" si="16"/>
        <v>111.72</v>
      </c>
      <c r="W179" s="4">
        <f t="shared" si="17"/>
        <v>0.38</v>
      </c>
      <c r="X179" s="1" t="s">
        <v>50</v>
      </c>
      <c r="Y179" s="1" t="s">
        <v>57</v>
      </c>
      <c r="Z179" s="1" t="s">
        <v>41</v>
      </c>
      <c r="AA179" s="2">
        <v>45713</v>
      </c>
      <c r="AB179" s="1">
        <v>5</v>
      </c>
      <c r="AC179" s="1" t="s">
        <v>42</v>
      </c>
    </row>
    <row r="180" spans="1:29">
      <c r="A180" s="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c r="P180" s="1">
        <f t="shared" si="12"/>
        <v>10840</v>
      </c>
      <c r="Q180" s="1">
        <v>5</v>
      </c>
      <c r="R180" s="1">
        <f t="shared" si="13"/>
        <v>542</v>
      </c>
      <c r="S180" s="1">
        <f t="shared" si="14"/>
        <v>10298</v>
      </c>
      <c r="T180" s="1">
        <v>0.47</v>
      </c>
      <c r="U180" s="1">
        <f t="shared" si="15"/>
        <v>4840.0599999999995</v>
      </c>
      <c r="V180" s="1">
        <f t="shared" si="16"/>
        <v>5457.9400000000005</v>
      </c>
      <c r="W180" s="4">
        <f t="shared" si="17"/>
        <v>0.53</v>
      </c>
      <c r="X180" s="1" t="s">
        <v>92</v>
      </c>
      <c r="Y180" s="1" t="s">
        <v>40</v>
      </c>
      <c r="Z180" s="1" t="s">
        <v>51</v>
      </c>
      <c r="AA180" s="2">
        <v>45708</v>
      </c>
      <c r="AB180" s="1"/>
      <c r="AC180" s="1" t="s">
        <v>42</v>
      </c>
    </row>
    <row r="181" spans="1:29">
      <c r="A181" s="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c r="P181" s="1">
        <f t="shared" si="12"/>
        <v>25740</v>
      </c>
      <c r="Q181" s="1">
        <v>10</v>
      </c>
      <c r="R181" s="1">
        <f t="shared" si="13"/>
        <v>2574</v>
      </c>
      <c r="S181" s="1">
        <f t="shared" si="14"/>
        <v>23166</v>
      </c>
      <c r="T181" s="1">
        <v>0.48</v>
      </c>
      <c r="U181" s="1">
        <f t="shared" si="15"/>
        <v>11119.68</v>
      </c>
      <c r="V181" s="1">
        <f t="shared" si="16"/>
        <v>12046.32</v>
      </c>
      <c r="W181" s="4">
        <f t="shared" si="17"/>
        <v>0.52</v>
      </c>
      <c r="X181" s="1" t="s">
        <v>39</v>
      </c>
      <c r="Y181" s="1" t="s">
        <v>40</v>
      </c>
      <c r="Z181" s="1" t="s">
        <v>41</v>
      </c>
      <c r="AA181" s="2">
        <v>45714</v>
      </c>
      <c r="AB181" s="1">
        <v>4</v>
      </c>
      <c r="AC181" s="1" t="s">
        <v>42</v>
      </c>
    </row>
    <row r="182" spans="1:29">
      <c r="A182" s="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c r="P182" s="1">
        <f t="shared" si="12"/>
        <v>1560</v>
      </c>
      <c r="Q182" s="1">
        <v>10</v>
      </c>
      <c r="R182" s="1">
        <f t="shared" si="13"/>
        <v>156</v>
      </c>
      <c r="S182" s="1">
        <f t="shared" si="14"/>
        <v>1404</v>
      </c>
      <c r="T182" s="1">
        <v>0.45</v>
      </c>
      <c r="U182" s="1">
        <f t="shared" si="15"/>
        <v>631.80000000000007</v>
      </c>
      <c r="V182" s="1">
        <f t="shared" si="16"/>
        <v>772.19999999999993</v>
      </c>
      <c r="W182" s="4">
        <f t="shared" si="17"/>
        <v>0.54999999999999993</v>
      </c>
      <c r="X182" s="1" t="s">
        <v>56</v>
      </c>
      <c r="Y182" s="1" t="s">
        <v>57</v>
      </c>
      <c r="Z182" s="1" t="s">
        <v>41</v>
      </c>
      <c r="AA182" s="2">
        <v>45712</v>
      </c>
      <c r="AB182" s="1">
        <v>5</v>
      </c>
      <c r="AC182" s="1" t="s">
        <v>42</v>
      </c>
    </row>
    <row r="183" spans="1:29">
      <c r="A183" s="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c r="P183" s="1">
        <f t="shared" si="12"/>
        <v>31400</v>
      </c>
      <c r="Q183" s="1">
        <v>0</v>
      </c>
      <c r="R183" s="1">
        <f t="shared" si="13"/>
        <v>0</v>
      </c>
      <c r="S183" s="1">
        <f t="shared" si="14"/>
        <v>31400</v>
      </c>
      <c r="T183" s="1">
        <v>0.52</v>
      </c>
      <c r="U183" s="1">
        <f t="shared" si="15"/>
        <v>16328</v>
      </c>
      <c r="V183" s="1">
        <f t="shared" si="16"/>
        <v>15072</v>
      </c>
      <c r="W183" s="4">
        <f t="shared" si="17"/>
        <v>0.48</v>
      </c>
      <c r="X183" s="1" t="s">
        <v>65</v>
      </c>
      <c r="Y183" s="1" t="s">
        <v>72</v>
      </c>
      <c r="Z183" s="1" t="s">
        <v>66</v>
      </c>
      <c r="AA183" s="1"/>
      <c r="AB183" s="1"/>
      <c r="AC183" s="1" t="s">
        <v>42</v>
      </c>
    </row>
    <row r="184" spans="1:29">
      <c r="A184" s="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c r="P184" s="1">
        <f t="shared" si="12"/>
        <v>24720</v>
      </c>
      <c r="Q184" s="1">
        <v>0</v>
      </c>
      <c r="R184" s="1">
        <f t="shared" si="13"/>
        <v>0</v>
      </c>
      <c r="S184" s="1">
        <f t="shared" si="14"/>
        <v>24720</v>
      </c>
      <c r="T184" s="1">
        <v>0.47</v>
      </c>
      <c r="U184" s="1">
        <f t="shared" si="15"/>
        <v>11618.4</v>
      </c>
      <c r="V184" s="1">
        <f t="shared" si="16"/>
        <v>13101.6</v>
      </c>
      <c r="W184" s="4">
        <f t="shared" si="17"/>
        <v>0.53</v>
      </c>
      <c r="X184" s="1" t="s">
        <v>147</v>
      </c>
      <c r="Y184" s="1" t="s">
        <v>72</v>
      </c>
      <c r="Z184" s="1" t="s">
        <v>41</v>
      </c>
      <c r="AA184" s="2">
        <v>45710</v>
      </c>
      <c r="AB184" s="1">
        <v>4</v>
      </c>
      <c r="AC184" s="1" t="s">
        <v>42</v>
      </c>
    </row>
    <row r="185" spans="1:29">
      <c r="A185" s="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c r="P185" s="1">
        <f t="shared" si="12"/>
        <v>13300</v>
      </c>
      <c r="Q185" s="1">
        <v>30</v>
      </c>
      <c r="R185" s="1">
        <f t="shared" si="13"/>
        <v>3990</v>
      </c>
      <c r="S185" s="1">
        <f t="shared" si="14"/>
        <v>9310</v>
      </c>
      <c r="T185" s="1">
        <v>0.52</v>
      </c>
      <c r="U185" s="1">
        <f t="shared" si="15"/>
        <v>4841.2</v>
      </c>
      <c r="V185" s="1">
        <f t="shared" si="16"/>
        <v>4468.8</v>
      </c>
      <c r="W185" s="4">
        <f t="shared" si="17"/>
        <v>0.48000000000000004</v>
      </c>
      <c r="X185" s="1" t="s">
        <v>104</v>
      </c>
      <c r="Y185" s="1" t="s">
        <v>72</v>
      </c>
      <c r="Z185" s="1" t="s">
        <v>41</v>
      </c>
      <c r="AA185" s="2">
        <v>45713</v>
      </c>
      <c r="AB185" s="1">
        <v>5</v>
      </c>
      <c r="AC185" s="1" t="s">
        <v>42</v>
      </c>
    </row>
    <row r="186" spans="1:29">
      <c r="A186" s="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c r="P186" s="1">
        <f t="shared" si="12"/>
        <v>328100</v>
      </c>
      <c r="Q186" s="1">
        <v>30</v>
      </c>
      <c r="R186" s="1">
        <f t="shared" si="13"/>
        <v>98430</v>
      </c>
      <c r="S186" s="1">
        <f t="shared" si="14"/>
        <v>229670</v>
      </c>
      <c r="T186" s="1">
        <v>0.57999999999999996</v>
      </c>
      <c r="U186" s="1">
        <f t="shared" si="15"/>
        <v>133208.59999999998</v>
      </c>
      <c r="V186" s="1">
        <f t="shared" si="16"/>
        <v>96461.400000000023</v>
      </c>
      <c r="W186" s="4">
        <f t="shared" si="17"/>
        <v>0.4200000000000001</v>
      </c>
      <c r="X186" s="1" t="s">
        <v>56</v>
      </c>
      <c r="Y186" s="1" t="s">
        <v>57</v>
      </c>
      <c r="Z186" s="1" t="s">
        <v>41</v>
      </c>
      <c r="AA186" s="2">
        <v>45715</v>
      </c>
      <c r="AB186" s="1">
        <v>5</v>
      </c>
      <c r="AC186" s="1" t="s">
        <v>42</v>
      </c>
    </row>
    <row r="187" spans="1:29">
      <c r="A187" s="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c r="P187" s="1">
        <f t="shared" si="12"/>
        <v>14280</v>
      </c>
      <c r="Q187" s="1">
        <v>20</v>
      </c>
      <c r="R187" s="1">
        <f t="shared" si="13"/>
        <v>2856</v>
      </c>
      <c r="S187" s="1">
        <f t="shared" si="14"/>
        <v>11424</v>
      </c>
      <c r="T187" s="1">
        <v>0.52</v>
      </c>
      <c r="U187" s="1">
        <f t="shared" si="15"/>
        <v>5940.4800000000005</v>
      </c>
      <c r="V187" s="1">
        <f t="shared" si="16"/>
        <v>5483.5199999999995</v>
      </c>
      <c r="W187" s="4">
        <f t="shared" si="17"/>
        <v>0.48</v>
      </c>
      <c r="X187" s="1" t="s">
        <v>65</v>
      </c>
      <c r="Y187" s="1" t="s">
        <v>72</v>
      </c>
      <c r="Z187" s="1" t="s">
        <v>66</v>
      </c>
      <c r="AA187" s="1"/>
      <c r="AB187" s="1"/>
      <c r="AC187" s="1" t="s">
        <v>42</v>
      </c>
    </row>
    <row r="188" spans="1:29">
      <c r="A188" s="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c r="P188" s="1">
        <f t="shared" si="12"/>
        <v>5300</v>
      </c>
      <c r="Q188" s="1">
        <v>15</v>
      </c>
      <c r="R188" s="1">
        <f t="shared" si="13"/>
        <v>795</v>
      </c>
      <c r="S188" s="1">
        <f t="shared" si="14"/>
        <v>4505</v>
      </c>
      <c r="T188" s="1">
        <v>0.45</v>
      </c>
      <c r="U188" s="1">
        <f t="shared" si="15"/>
        <v>2027.25</v>
      </c>
      <c r="V188" s="1">
        <f t="shared" si="16"/>
        <v>2477.75</v>
      </c>
      <c r="W188" s="4">
        <f t="shared" si="17"/>
        <v>0.55000000000000004</v>
      </c>
      <c r="X188" s="1" t="s">
        <v>39</v>
      </c>
      <c r="Y188" s="1" t="s">
        <v>81</v>
      </c>
      <c r="Z188" s="1" t="s">
        <v>41</v>
      </c>
      <c r="AA188" s="2">
        <v>45716</v>
      </c>
      <c r="AB188" s="1">
        <v>4</v>
      </c>
      <c r="AC188" s="1" t="s">
        <v>42</v>
      </c>
    </row>
    <row r="189" spans="1:29">
      <c r="A189" s="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c r="P189" s="1">
        <f t="shared" si="12"/>
        <v>17960</v>
      </c>
      <c r="Q189" s="1">
        <v>0</v>
      </c>
      <c r="R189" s="1">
        <f t="shared" si="13"/>
        <v>0</v>
      </c>
      <c r="S189" s="1">
        <f t="shared" si="14"/>
        <v>17960</v>
      </c>
      <c r="T189" s="1">
        <v>0.5</v>
      </c>
      <c r="U189" s="1">
        <f t="shared" si="15"/>
        <v>8980</v>
      </c>
      <c r="V189" s="1">
        <f t="shared" si="16"/>
        <v>8980</v>
      </c>
      <c r="W189" s="4">
        <f t="shared" si="17"/>
        <v>0.5</v>
      </c>
      <c r="X189" s="1" t="s">
        <v>56</v>
      </c>
      <c r="Y189" s="1" t="s">
        <v>72</v>
      </c>
      <c r="Z189" s="1" t="s">
        <v>41</v>
      </c>
      <c r="AA189" s="2">
        <v>45712</v>
      </c>
      <c r="AB189" s="1">
        <v>3</v>
      </c>
      <c r="AC189" s="1" t="s">
        <v>42</v>
      </c>
    </row>
    <row r="190" spans="1:29">
      <c r="A190" s="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c r="P190" s="1">
        <f t="shared" si="12"/>
        <v>5800</v>
      </c>
      <c r="Q190" s="1">
        <v>30</v>
      </c>
      <c r="R190" s="1">
        <f t="shared" si="13"/>
        <v>1740</v>
      </c>
      <c r="S190" s="1">
        <f t="shared" si="14"/>
        <v>4060</v>
      </c>
      <c r="T190" s="1">
        <v>0.5</v>
      </c>
      <c r="U190" s="1">
        <f t="shared" si="15"/>
        <v>2030</v>
      </c>
      <c r="V190" s="1">
        <f t="shared" si="16"/>
        <v>2030</v>
      </c>
      <c r="W190" s="4">
        <f t="shared" si="17"/>
        <v>0.5</v>
      </c>
      <c r="X190" s="1" t="s">
        <v>50</v>
      </c>
      <c r="Y190" s="1" t="s">
        <v>72</v>
      </c>
      <c r="Z190" s="1" t="s">
        <v>120</v>
      </c>
      <c r="AA190" s="1"/>
      <c r="AB190" s="1"/>
      <c r="AC190" s="1" t="s">
        <v>42</v>
      </c>
    </row>
    <row r="191" spans="1:29">
      <c r="A191" s="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c r="P191" s="1">
        <f t="shared" si="12"/>
        <v>7230</v>
      </c>
      <c r="Q191" s="1">
        <v>5</v>
      </c>
      <c r="R191" s="1">
        <f t="shared" si="13"/>
        <v>361.5</v>
      </c>
      <c r="S191" s="1">
        <f t="shared" si="14"/>
        <v>6868.5</v>
      </c>
      <c r="T191" s="1">
        <v>0.52</v>
      </c>
      <c r="U191" s="1">
        <f t="shared" si="15"/>
        <v>3571.6200000000003</v>
      </c>
      <c r="V191" s="1">
        <f t="shared" si="16"/>
        <v>3296.8799999999997</v>
      </c>
      <c r="W191" s="4">
        <f t="shared" si="17"/>
        <v>0.47999999999999993</v>
      </c>
      <c r="X191" s="1" t="s">
        <v>147</v>
      </c>
      <c r="Y191" s="1" t="s">
        <v>81</v>
      </c>
      <c r="Z191" s="1" t="s">
        <v>22</v>
      </c>
      <c r="AA191" s="1"/>
      <c r="AB191" s="1"/>
      <c r="AC191" s="1" t="s">
        <v>93</v>
      </c>
    </row>
    <row r="192" spans="1:29">
      <c r="A192" s="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c r="P192" s="1">
        <f t="shared" si="12"/>
        <v>9940</v>
      </c>
      <c r="Q192" s="1">
        <v>10</v>
      </c>
      <c r="R192" s="1">
        <f t="shared" si="13"/>
        <v>994</v>
      </c>
      <c r="S192" s="1">
        <f t="shared" si="14"/>
        <v>8946</v>
      </c>
      <c r="T192" s="1">
        <v>0.45</v>
      </c>
      <c r="U192" s="1">
        <f t="shared" si="15"/>
        <v>4025.7000000000003</v>
      </c>
      <c r="V192" s="1">
        <f t="shared" si="16"/>
        <v>4920.2999999999993</v>
      </c>
      <c r="W192" s="4">
        <f t="shared" si="17"/>
        <v>0.54999999999999993</v>
      </c>
      <c r="X192" s="1" t="s">
        <v>39</v>
      </c>
      <c r="Y192" s="1" t="s">
        <v>57</v>
      </c>
      <c r="Z192" s="1" t="s">
        <v>22</v>
      </c>
      <c r="AA192" s="1"/>
      <c r="AB192" s="1"/>
      <c r="AC192" s="1" t="s">
        <v>93</v>
      </c>
    </row>
    <row r="193" spans="1:29">
      <c r="A193" s="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c r="P193" s="1">
        <f t="shared" si="12"/>
        <v>18840</v>
      </c>
      <c r="Q193" s="1">
        <v>10</v>
      </c>
      <c r="R193" s="1">
        <f t="shared" si="13"/>
        <v>1884</v>
      </c>
      <c r="S193" s="1">
        <f t="shared" si="14"/>
        <v>16956</v>
      </c>
      <c r="T193" s="1">
        <v>0.47</v>
      </c>
      <c r="U193" s="1">
        <f t="shared" si="15"/>
        <v>7969.32</v>
      </c>
      <c r="V193" s="1">
        <f t="shared" si="16"/>
        <v>8986.68</v>
      </c>
      <c r="W193" s="4">
        <f t="shared" si="17"/>
        <v>0.53</v>
      </c>
      <c r="X193" s="1" t="s">
        <v>92</v>
      </c>
      <c r="Y193" s="1" t="s">
        <v>57</v>
      </c>
      <c r="Z193" s="1" t="s">
        <v>41</v>
      </c>
      <c r="AA193" s="2">
        <v>45719</v>
      </c>
      <c r="AB193" s="1">
        <v>4</v>
      </c>
      <c r="AC193" s="1" t="s">
        <v>42</v>
      </c>
    </row>
    <row r="194" spans="1:29">
      <c r="A194" s="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c r="P194" s="1">
        <f t="shared" si="12"/>
        <v>44850</v>
      </c>
      <c r="Q194" s="1">
        <v>30</v>
      </c>
      <c r="R194" s="1">
        <f t="shared" si="13"/>
        <v>13455</v>
      </c>
      <c r="S194" s="1">
        <f t="shared" si="14"/>
        <v>31395</v>
      </c>
      <c r="T194" s="1">
        <v>0.48</v>
      </c>
      <c r="U194" s="1">
        <f t="shared" si="15"/>
        <v>15069.599999999999</v>
      </c>
      <c r="V194" s="1">
        <f t="shared" si="16"/>
        <v>16325.400000000001</v>
      </c>
      <c r="W194" s="4">
        <f t="shared" si="17"/>
        <v>0.52</v>
      </c>
      <c r="X194" s="1" t="s">
        <v>147</v>
      </c>
      <c r="Y194" s="1" t="s">
        <v>81</v>
      </c>
      <c r="Z194" s="1" t="s">
        <v>51</v>
      </c>
      <c r="AA194" s="2">
        <v>45714</v>
      </c>
      <c r="AB194" s="1"/>
      <c r="AC194" s="1" t="s">
        <v>42</v>
      </c>
    </row>
    <row r="195" spans="1:29">
      <c r="A195" s="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c r="P195" s="1">
        <f t="shared" ref="P195:P258" si="18">PRODUCT(N195,O195)</f>
        <v>620</v>
      </c>
      <c r="Q195" s="1">
        <v>0</v>
      </c>
      <c r="R195" s="1">
        <f t="shared" ref="R195:R258" si="19">P195*(Q195/100)</f>
        <v>0</v>
      </c>
      <c r="S195" s="1">
        <f t="shared" ref="S195:S258" si="20">P195-R195</f>
        <v>620</v>
      </c>
      <c r="T195" s="1">
        <v>0.35</v>
      </c>
      <c r="U195" s="1">
        <f t="shared" ref="U195:U258" si="21">S195*T195</f>
        <v>217</v>
      </c>
      <c r="V195" s="1">
        <f t="shared" ref="V195:V258" si="22">S195-U195</f>
        <v>403</v>
      </c>
      <c r="W195" s="4">
        <f t="shared" ref="W195:W258" si="23">(V195/S195)</f>
        <v>0.65</v>
      </c>
      <c r="X195" s="1" t="s">
        <v>56</v>
      </c>
      <c r="Y195" s="1" t="s">
        <v>40</v>
      </c>
      <c r="Z195" s="1" t="s">
        <v>41</v>
      </c>
      <c r="AA195" s="2">
        <v>45713</v>
      </c>
      <c r="AB195" s="1">
        <v>3</v>
      </c>
      <c r="AC195" s="1" t="s">
        <v>42</v>
      </c>
    </row>
    <row r="196" spans="1:29">
      <c r="A196" s="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c r="P196" s="1">
        <f t="shared" si="18"/>
        <v>15120</v>
      </c>
      <c r="Q196" s="1">
        <v>30</v>
      </c>
      <c r="R196" s="1">
        <f t="shared" si="19"/>
        <v>4536</v>
      </c>
      <c r="S196" s="1">
        <f t="shared" si="20"/>
        <v>10584</v>
      </c>
      <c r="T196" s="1">
        <v>0.52</v>
      </c>
      <c r="U196" s="1">
        <f t="shared" si="21"/>
        <v>5503.68</v>
      </c>
      <c r="V196" s="1">
        <f t="shared" si="22"/>
        <v>5080.32</v>
      </c>
      <c r="W196" s="4">
        <f t="shared" si="23"/>
        <v>0.48</v>
      </c>
      <c r="X196" s="1" t="s">
        <v>39</v>
      </c>
      <c r="Y196" s="1" t="s">
        <v>81</v>
      </c>
      <c r="Z196" s="1" t="s">
        <v>41</v>
      </c>
      <c r="AA196" s="2">
        <v>45717</v>
      </c>
      <c r="AB196" s="1">
        <v>4</v>
      </c>
      <c r="AC196" s="1" t="s">
        <v>42</v>
      </c>
    </row>
    <row r="197" spans="1:29">
      <c r="A197" s="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c r="P197" s="1">
        <f t="shared" si="18"/>
        <v>4660</v>
      </c>
      <c r="Q197" s="1">
        <v>20</v>
      </c>
      <c r="R197" s="1">
        <f t="shared" si="19"/>
        <v>932</v>
      </c>
      <c r="S197" s="1">
        <f t="shared" si="20"/>
        <v>3728</v>
      </c>
      <c r="T197" s="1">
        <v>0.52</v>
      </c>
      <c r="U197" s="1">
        <f t="shared" si="21"/>
        <v>1938.5600000000002</v>
      </c>
      <c r="V197" s="1">
        <f t="shared" si="22"/>
        <v>1789.4399999999998</v>
      </c>
      <c r="W197" s="4">
        <f t="shared" si="23"/>
        <v>0.47999999999999993</v>
      </c>
      <c r="X197" s="1" t="s">
        <v>65</v>
      </c>
      <c r="Y197" s="1" t="s">
        <v>81</v>
      </c>
      <c r="Z197" s="1" t="s">
        <v>41</v>
      </c>
      <c r="AA197" s="2">
        <v>45720</v>
      </c>
      <c r="AB197" s="1">
        <v>4</v>
      </c>
      <c r="AC197" s="1" t="s">
        <v>42</v>
      </c>
    </row>
    <row r="198" spans="1:29">
      <c r="A198" s="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c r="P198" s="1">
        <f t="shared" si="18"/>
        <v>19920</v>
      </c>
      <c r="Q198" s="1">
        <v>30</v>
      </c>
      <c r="R198" s="1">
        <f t="shared" si="19"/>
        <v>5976</v>
      </c>
      <c r="S198" s="1">
        <f t="shared" si="20"/>
        <v>13944</v>
      </c>
      <c r="T198" s="1">
        <v>0.47</v>
      </c>
      <c r="U198" s="1">
        <f t="shared" si="21"/>
        <v>6553.6799999999994</v>
      </c>
      <c r="V198" s="1">
        <f t="shared" si="22"/>
        <v>7390.3200000000006</v>
      </c>
      <c r="W198" s="4">
        <f t="shared" si="23"/>
        <v>0.53</v>
      </c>
      <c r="X198" s="1" t="s">
        <v>65</v>
      </c>
      <c r="Y198" s="1" t="s">
        <v>81</v>
      </c>
      <c r="Z198" s="1" t="s">
        <v>120</v>
      </c>
      <c r="AA198" s="1"/>
      <c r="AB198" s="1"/>
      <c r="AC198" s="1" t="s">
        <v>42</v>
      </c>
    </row>
    <row r="199" spans="1:29">
      <c r="A199" s="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c r="P199" s="1">
        <f t="shared" si="18"/>
        <v>5120</v>
      </c>
      <c r="Q199" s="1">
        <v>30</v>
      </c>
      <c r="R199" s="1">
        <f t="shared" si="19"/>
        <v>1536</v>
      </c>
      <c r="S199" s="1">
        <f t="shared" si="20"/>
        <v>3584</v>
      </c>
      <c r="T199" s="1">
        <v>0.5</v>
      </c>
      <c r="U199" s="1">
        <f t="shared" si="21"/>
        <v>1792</v>
      </c>
      <c r="V199" s="1">
        <f t="shared" si="22"/>
        <v>1792</v>
      </c>
      <c r="W199" s="4">
        <f t="shared" si="23"/>
        <v>0.5</v>
      </c>
      <c r="X199" s="1" t="s">
        <v>104</v>
      </c>
      <c r="Y199" s="1" t="s">
        <v>57</v>
      </c>
      <c r="Z199" s="1" t="s">
        <v>22</v>
      </c>
      <c r="AA199" s="1"/>
      <c r="AB199" s="1"/>
      <c r="AC199" s="1" t="s">
        <v>93</v>
      </c>
    </row>
    <row r="200" spans="1:29">
      <c r="A200" s="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c r="P200" s="1">
        <f t="shared" si="18"/>
        <v>7080</v>
      </c>
      <c r="Q200" s="1">
        <v>30</v>
      </c>
      <c r="R200" s="1">
        <f t="shared" si="19"/>
        <v>2124</v>
      </c>
      <c r="S200" s="1">
        <f t="shared" si="20"/>
        <v>4956</v>
      </c>
      <c r="T200" s="1">
        <v>0.5</v>
      </c>
      <c r="U200" s="1">
        <f t="shared" si="21"/>
        <v>2478</v>
      </c>
      <c r="V200" s="1">
        <f t="shared" si="22"/>
        <v>2478</v>
      </c>
      <c r="W200" s="4">
        <f t="shared" si="23"/>
        <v>0.5</v>
      </c>
      <c r="X200" s="1" t="s">
        <v>50</v>
      </c>
      <c r="Y200" s="1" t="s">
        <v>40</v>
      </c>
      <c r="Z200" s="1" t="s">
        <v>41</v>
      </c>
      <c r="AA200" s="2">
        <v>45719</v>
      </c>
      <c r="AB200" s="1">
        <v>5</v>
      </c>
      <c r="AC200" s="1" t="s">
        <v>42</v>
      </c>
    </row>
    <row r="201" spans="1:29">
      <c r="A201" s="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c r="P201" s="1">
        <f t="shared" si="18"/>
        <v>340</v>
      </c>
      <c r="Q201" s="1">
        <v>0</v>
      </c>
      <c r="R201" s="1">
        <f t="shared" si="19"/>
        <v>0</v>
      </c>
      <c r="S201" s="1">
        <f t="shared" si="20"/>
        <v>340</v>
      </c>
      <c r="T201" s="1">
        <v>0.35</v>
      </c>
      <c r="U201" s="1">
        <f t="shared" si="21"/>
        <v>118.99999999999999</v>
      </c>
      <c r="V201" s="1">
        <f t="shared" si="22"/>
        <v>221</v>
      </c>
      <c r="W201" s="4">
        <f t="shared" si="23"/>
        <v>0.65</v>
      </c>
      <c r="X201" s="1" t="s">
        <v>56</v>
      </c>
      <c r="Y201" s="1" t="s">
        <v>81</v>
      </c>
      <c r="Z201" s="1" t="s">
        <v>41</v>
      </c>
      <c r="AA201" s="2">
        <v>45721</v>
      </c>
      <c r="AB201" s="1">
        <v>3</v>
      </c>
      <c r="AC201" s="1" t="s">
        <v>42</v>
      </c>
    </row>
    <row r="202" spans="1:29">
      <c r="A202" s="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c r="P202" s="1">
        <f t="shared" si="18"/>
        <v>11020</v>
      </c>
      <c r="Q202" s="1">
        <v>30</v>
      </c>
      <c r="R202" s="1">
        <f t="shared" si="19"/>
        <v>3306</v>
      </c>
      <c r="S202" s="1">
        <f t="shared" si="20"/>
        <v>7714</v>
      </c>
      <c r="T202" s="1">
        <v>0.52</v>
      </c>
      <c r="U202" s="1">
        <f t="shared" si="21"/>
        <v>4011.28</v>
      </c>
      <c r="V202" s="1">
        <f t="shared" si="22"/>
        <v>3702.72</v>
      </c>
      <c r="W202" s="4">
        <f t="shared" si="23"/>
        <v>0.48</v>
      </c>
      <c r="X202" s="1" t="s">
        <v>39</v>
      </c>
      <c r="Y202" s="1" t="s">
        <v>72</v>
      </c>
      <c r="Z202" s="1" t="s">
        <v>41</v>
      </c>
      <c r="AA202" s="2">
        <v>45719</v>
      </c>
      <c r="AB202" s="1">
        <v>4</v>
      </c>
      <c r="AC202" s="1" t="s">
        <v>42</v>
      </c>
    </row>
    <row r="203" spans="1:29">
      <c r="A203" s="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c r="P203" s="1">
        <f t="shared" si="18"/>
        <v>15040</v>
      </c>
      <c r="Q203" s="1">
        <v>20</v>
      </c>
      <c r="R203" s="1">
        <f t="shared" si="19"/>
        <v>3008</v>
      </c>
      <c r="S203" s="1">
        <f t="shared" si="20"/>
        <v>12032</v>
      </c>
      <c r="T203" s="1">
        <v>0.52</v>
      </c>
      <c r="U203" s="1">
        <f t="shared" si="21"/>
        <v>6256.64</v>
      </c>
      <c r="V203" s="1">
        <f t="shared" si="22"/>
        <v>5775.36</v>
      </c>
      <c r="W203" s="4">
        <f t="shared" si="23"/>
        <v>0.48</v>
      </c>
      <c r="X203" s="1" t="s">
        <v>92</v>
      </c>
      <c r="Y203" s="1" t="s">
        <v>57</v>
      </c>
      <c r="Z203" s="1" t="s">
        <v>41</v>
      </c>
      <c r="AA203" s="2">
        <v>45715</v>
      </c>
      <c r="AB203" s="1">
        <v>5</v>
      </c>
      <c r="AC203" s="1" t="s">
        <v>42</v>
      </c>
    </row>
    <row r="204" spans="1:29">
      <c r="A204" s="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c r="P204" s="1">
        <f t="shared" si="18"/>
        <v>164800</v>
      </c>
      <c r="Q204" s="1">
        <v>10</v>
      </c>
      <c r="R204" s="1">
        <f t="shared" si="19"/>
        <v>16480</v>
      </c>
      <c r="S204" s="1">
        <f t="shared" si="20"/>
        <v>148320</v>
      </c>
      <c r="T204" s="1">
        <v>0.57999999999999996</v>
      </c>
      <c r="U204" s="1">
        <f t="shared" si="21"/>
        <v>86025.599999999991</v>
      </c>
      <c r="V204" s="1">
        <f t="shared" si="22"/>
        <v>62294.400000000009</v>
      </c>
      <c r="W204" s="4">
        <f t="shared" si="23"/>
        <v>0.42000000000000004</v>
      </c>
      <c r="X204" s="1" t="s">
        <v>104</v>
      </c>
      <c r="Y204" s="1" t="s">
        <v>72</v>
      </c>
      <c r="Z204" s="1" t="s">
        <v>41</v>
      </c>
      <c r="AA204" s="2">
        <v>45718</v>
      </c>
      <c r="AB204" s="1">
        <v>3</v>
      </c>
      <c r="AC204" s="1" t="s">
        <v>42</v>
      </c>
    </row>
    <row r="205" spans="1:29">
      <c r="A205" s="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c r="P205" s="1">
        <f t="shared" si="18"/>
        <v>1850</v>
      </c>
      <c r="Q205" s="1">
        <v>20</v>
      </c>
      <c r="R205" s="1">
        <f t="shared" si="19"/>
        <v>370</v>
      </c>
      <c r="S205" s="1">
        <f t="shared" si="20"/>
        <v>1480</v>
      </c>
      <c r="T205" s="1">
        <v>0.45</v>
      </c>
      <c r="U205" s="1">
        <f t="shared" si="21"/>
        <v>666</v>
      </c>
      <c r="V205" s="1">
        <f t="shared" si="22"/>
        <v>814</v>
      </c>
      <c r="W205" s="4">
        <f t="shared" si="23"/>
        <v>0.55000000000000004</v>
      </c>
      <c r="X205" s="1" t="s">
        <v>39</v>
      </c>
      <c r="Y205" s="1" t="s">
        <v>72</v>
      </c>
      <c r="Z205" s="1" t="s">
        <v>66</v>
      </c>
      <c r="AA205" s="1"/>
      <c r="AB205" s="1"/>
      <c r="AC205" s="1" t="s">
        <v>42</v>
      </c>
    </row>
    <row r="206" spans="1:29">
      <c r="A206" s="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c r="P206" s="1">
        <f t="shared" si="18"/>
        <v>3810</v>
      </c>
      <c r="Q206" s="1">
        <v>20</v>
      </c>
      <c r="R206" s="1">
        <f t="shared" si="19"/>
        <v>762</v>
      </c>
      <c r="S206" s="1">
        <f t="shared" si="20"/>
        <v>3048</v>
      </c>
      <c r="T206" s="1">
        <v>0.35</v>
      </c>
      <c r="U206" s="1">
        <f t="shared" si="21"/>
        <v>1066.8</v>
      </c>
      <c r="V206" s="1">
        <f t="shared" si="22"/>
        <v>1981.2</v>
      </c>
      <c r="W206" s="4">
        <f t="shared" si="23"/>
        <v>0.65</v>
      </c>
      <c r="X206" s="1" t="s">
        <v>92</v>
      </c>
      <c r="Y206" s="1" t="s">
        <v>40</v>
      </c>
      <c r="Z206" s="1" t="s">
        <v>41</v>
      </c>
      <c r="AA206" s="2">
        <v>45717</v>
      </c>
      <c r="AB206" s="1">
        <v>3</v>
      </c>
      <c r="AC206" s="1" t="s">
        <v>42</v>
      </c>
    </row>
    <row r="207" spans="1:29">
      <c r="A207" s="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c r="P207" s="1">
        <f t="shared" si="18"/>
        <v>22500</v>
      </c>
      <c r="Q207" s="1">
        <v>10</v>
      </c>
      <c r="R207" s="1">
        <f t="shared" si="19"/>
        <v>2250</v>
      </c>
      <c r="S207" s="1">
        <f t="shared" si="20"/>
        <v>20250</v>
      </c>
      <c r="T207" s="1">
        <v>0.48</v>
      </c>
      <c r="U207" s="1">
        <f t="shared" si="21"/>
        <v>9720</v>
      </c>
      <c r="V207" s="1">
        <f t="shared" si="22"/>
        <v>10530</v>
      </c>
      <c r="W207" s="4">
        <f t="shared" si="23"/>
        <v>0.52</v>
      </c>
      <c r="X207" s="1" t="s">
        <v>65</v>
      </c>
      <c r="Y207" s="1" t="s">
        <v>40</v>
      </c>
      <c r="Z207" s="1" t="s">
        <v>41</v>
      </c>
      <c r="AA207" s="2">
        <v>45719</v>
      </c>
      <c r="AB207" s="1">
        <v>5</v>
      </c>
      <c r="AC207" s="1" t="s">
        <v>42</v>
      </c>
    </row>
    <row r="208" spans="1:29">
      <c r="A208" s="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c r="P208" s="1">
        <f t="shared" si="18"/>
        <v>4560</v>
      </c>
      <c r="Q208" s="1">
        <v>20</v>
      </c>
      <c r="R208" s="1">
        <f t="shared" si="19"/>
        <v>912</v>
      </c>
      <c r="S208" s="1">
        <f t="shared" si="20"/>
        <v>3648</v>
      </c>
      <c r="T208" s="1">
        <v>0.47</v>
      </c>
      <c r="U208" s="1">
        <f t="shared" si="21"/>
        <v>1714.56</v>
      </c>
      <c r="V208" s="1">
        <f t="shared" si="22"/>
        <v>1933.44</v>
      </c>
      <c r="W208" s="4">
        <f t="shared" si="23"/>
        <v>0.53</v>
      </c>
      <c r="X208" s="1" t="s">
        <v>50</v>
      </c>
      <c r="Y208" s="1" t="s">
        <v>81</v>
      </c>
      <c r="Z208" s="1" t="s">
        <v>41</v>
      </c>
      <c r="AA208" s="2">
        <v>45722</v>
      </c>
      <c r="AB208" s="1">
        <v>5</v>
      </c>
      <c r="AC208" s="1" t="s">
        <v>42</v>
      </c>
    </row>
    <row r="209" spans="1:29">
      <c r="A209" s="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c r="P209" s="1">
        <f t="shared" si="18"/>
        <v>2550</v>
      </c>
      <c r="Q209" s="1">
        <v>0</v>
      </c>
      <c r="R209" s="1">
        <f t="shared" si="19"/>
        <v>0</v>
      </c>
      <c r="S209" s="1">
        <f t="shared" si="20"/>
        <v>2550</v>
      </c>
      <c r="T209" s="1">
        <v>0.35</v>
      </c>
      <c r="U209" s="1">
        <f t="shared" si="21"/>
        <v>892.5</v>
      </c>
      <c r="V209" s="1">
        <f t="shared" si="22"/>
        <v>1657.5</v>
      </c>
      <c r="W209" s="4">
        <f t="shared" si="23"/>
        <v>0.65</v>
      </c>
      <c r="X209" s="1" t="s">
        <v>39</v>
      </c>
      <c r="Y209" s="1" t="s">
        <v>57</v>
      </c>
      <c r="Z209" s="1" t="s">
        <v>66</v>
      </c>
      <c r="AA209" s="1"/>
      <c r="AB209" s="1"/>
      <c r="AC209" s="1" t="s">
        <v>42</v>
      </c>
    </row>
    <row r="210" spans="1:29">
      <c r="A210" s="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c r="P210" s="1">
        <f t="shared" si="18"/>
        <v>720</v>
      </c>
      <c r="Q210" s="1">
        <v>10</v>
      </c>
      <c r="R210" s="1">
        <f t="shared" si="19"/>
        <v>72</v>
      </c>
      <c r="S210" s="1">
        <f t="shared" si="20"/>
        <v>648</v>
      </c>
      <c r="T210" s="1">
        <v>0.62</v>
      </c>
      <c r="U210" s="1">
        <f t="shared" si="21"/>
        <v>401.76</v>
      </c>
      <c r="V210" s="1">
        <f t="shared" si="22"/>
        <v>246.24</v>
      </c>
      <c r="W210" s="4">
        <f t="shared" si="23"/>
        <v>0.38</v>
      </c>
      <c r="X210" s="1" t="s">
        <v>50</v>
      </c>
      <c r="Y210" s="1" t="s">
        <v>57</v>
      </c>
      <c r="Z210" s="1" t="s">
        <v>41</v>
      </c>
      <c r="AA210" s="2">
        <v>45718</v>
      </c>
      <c r="AB210" s="1">
        <v>3</v>
      </c>
      <c r="AC210" s="1" t="s">
        <v>42</v>
      </c>
    </row>
    <row r="211" spans="1:29">
      <c r="A211" s="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c r="P211" s="1">
        <f t="shared" si="18"/>
        <v>2260</v>
      </c>
      <c r="Q211" s="1">
        <v>25</v>
      </c>
      <c r="R211" s="1">
        <f t="shared" si="19"/>
        <v>565</v>
      </c>
      <c r="S211" s="1">
        <f t="shared" si="20"/>
        <v>1695</v>
      </c>
      <c r="T211" s="1">
        <v>0.5</v>
      </c>
      <c r="U211" s="1">
        <f t="shared" si="21"/>
        <v>847.5</v>
      </c>
      <c r="V211" s="1">
        <f t="shared" si="22"/>
        <v>847.5</v>
      </c>
      <c r="W211" s="4">
        <f t="shared" si="23"/>
        <v>0.5</v>
      </c>
      <c r="X211" s="1" t="s">
        <v>147</v>
      </c>
      <c r="Y211" s="1" t="s">
        <v>81</v>
      </c>
      <c r="Z211" s="1" t="s">
        <v>41</v>
      </c>
      <c r="AA211" s="2">
        <v>45718</v>
      </c>
      <c r="AB211" s="1">
        <v>4</v>
      </c>
      <c r="AC211" s="1" t="s">
        <v>42</v>
      </c>
    </row>
    <row r="212" spans="1:29">
      <c r="A212" s="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c r="P212" s="1">
        <f t="shared" si="18"/>
        <v>2750</v>
      </c>
      <c r="Q212" s="1">
        <v>0</v>
      </c>
      <c r="R212" s="1">
        <f t="shared" si="19"/>
        <v>0</v>
      </c>
      <c r="S212" s="1">
        <f t="shared" si="20"/>
        <v>2750</v>
      </c>
      <c r="T212" s="1">
        <v>0.45</v>
      </c>
      <c r="U212" s="1">
        <f t="shared" si="21"/>
        <v>1237.5</v>
      </c>
      <c r="V212" s="1">
        <f t="shared" si="22"/>
        <v>1512.5</v>
      </c>
      <c r="W212" s="4">
        <f t="shared" si="23"/>
        <v>0.55000000000000004</v>
      </c>
      <c r="X212" s="1" t="s">
        <v>65</v>
      </c>
      <c r="Y212" s="1" t="s">
        <v>57</v>
      </c>
      <c r="Z212" s="1" t="s">
        <v>41</v>
      </c>
      <c r="AA212" s="2">
        <v>45722</v>
      </c>
      <c r="AB212" s="1">
        <v>5</v>
      </c>
      <c r="AC212" s="1" t="s">
        <v>42</v>
      </c>
    </row>
    <row r="213" spans="1:29">
      <c r="A213" s="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c r="P213" s="1">
        <f t="shared" si="18"/>
        <v>1160</v>
      </c>
      <c r="Q213" s="1">
        <v>0</v>
      </c>
      <c r="R213" s="1">
        <f t="shared" si="19"/>
        <v>0</v>
      </c>
      <c r="S213" s="1">
        <f t="shared" si="20"/>
        <v>1160</v>
      </c>
      <c r="T213" s="1">
        <v>0.62</v>
      </c>
      <c r="U213" s="1">
        <f t="shared" si="21"/>
        <v>719.2</v>
      </c>
      <c r="V213" s="1">
        <f t="shared" si="22"/>
        <v>440.79999999999995</v>
      </c>
      <c r="W213" s="4">
        <f t="shared" si="23"/>
        <v>0.37999999999999995</v>
      </c>
      <c r="X213" s="1" t="s">
        <v>39</v>
      </c>
      <c r="Y213" s="1" t="s">
        <v>81</v>
      </c>
      <c r="Z213" s="1" t="s">
        <v>41</v>
      </c>
      <c r="AA213" s="2">
        <v>45723</v>
      </c>
      <c r="AB213" s="1">
        <v>3</v>
      </c>
      <c r="AC213" s="1" t="s">
        <v>42</v>
      </c>
    </row>
    <row r="214" spans="1:29">
      <c r="A214" s="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c r="P214" s="1">
        <f t="shared" si="18"/>
        <v>11700</v>
      </c>
      <c r="Q214" s="1">
        <v>20</v>
      </c>
      <c r="R214" s="1">
        <f t="shared" si="19"/>
        <v>2340</v>
      </c>
      <c r="S214" s="1">
        <f t="shared" si="20"/>
        <v>9360</v>
      </c>
      <c r="T214" s="1">
        <v>0.45</v>
      </c>
      <c r="U214" s="1">
        <f t="shared" si="21"/>
        <v>4212</v>
      </c>
      <c r="V214" s="1">
        <f t="shared" si="22"/>
        <v>5148</v>
      </c>
      <c r="W214" s="4">
        <f t="shared" si="23"/>
        <v>0.55000000000000004</v>
      </c>
      <c r="X214" s="1" t="s">
        <v>39</v>
      </c>
      <c r="Y214" s="1" t="s">
        <v>57</v>
      </c>
      <c r="Z214" s="1" t="s">
        <v>41</v>
      </c>
      <c r="AA214" s="2">
        <v>45726</v>
      </c>
      <c r="AB214" s="1">
        <v>3</v>
      </c>
      <c r="AC214" s="1" t="s">
        <v>42</v>
      </c>
    </row>
    <row r="215" spans="1:29">
      <c r="A215" s="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c r="P215" s="1">
        <f t="shared" si="18"/>
        <v>540</v>
      </c>
      <c r="Q215" s="1">
        <v>5</v>
      </c>
      <c r="R215" s="1">
        <f t="shared" si="19"/>
        <v>27</v>
      </c>
      <c r="S215" s="1">
        <f t="shared" si="20"/>
        <v>513</v>
      </c>
      <c r="T215" s="1">
        <v>0.62</v>
      </c>
      <c r="U215" s="1">
        <f t="shared" si="21"/>
        <v>318.06</v>
      </c>
      <c r="V215" s="1">
        <f t="shared" si="22"/>
        <v>194.94</v>
      </c>
      <c r="W215" s="4">
        <f t="shared" si="23"/>
        <v>0.38</v>
      </c>
      <c r="X215" s="1" t="s">
        <v>39</v>
      </c>
      <c r="Y215" s="1" t="s">
        <v>72</v>
      </c>
      <c r="Z215" s="1" t="s">
        <v>41</v>
      </c>
      <c r="AA215" s="2">
        <v>45720</v>
      </c>
      <c r="AB215" s="1">
        <v>5</v>
      </c>
      <c r="AC215" s="1" t="s">
        <v>42</v>
      </c>
    </row>
    <row r="216" spans="1:29">
      <c r="A216" s="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c r="P216" s="1">
        <f t="shared" si="18"/>
        <v>9450</v>
      </c>
      <c r="Q216" s="1">
        <v>20</v>
      </c>
      <c r="R216" s="1">
        <f t="shared" si="19"/>
        <v>1890</v>
      </c>
      <c r="S216" s="1">
        <f t="shared" si="20"/>
        <v>7560</v>
      </c>
      <c r="T216" s="1">
        <v>0.5</v>
      </c>
      <c r="U216" s="1">
        <f t="shared" si="21"/>
        <v>3780</v>
      </c>
      <c r="V216" s="1">
        <f t="shared" si="22"/>
        <v>3780</v>
      </c>
      <c r="W216" s="4">
        <f t="shared" si="23"/>
        <v>0.5</v>
      </c>
      <c r="X216" s="1" t="s">
        <v>65</v>
      </c>
      <c r="Y216" s="1" t="s">
        <v>81</v>
      </c>
      <c r="Z216" s="1" t="s">
        <v>120</v>
      </c>
      <c r="AA216" s="1"/>
      <c r="AB216" s="1"/>
      <c r="AC216" s="1" t="s">
        <v>42</v>
      </c>
    </row>
    <row r="217" spans="1:29">
      <c r="A217" s="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c r="P217" s="1">
        <f t="shared" si="18"/>
        <v>23880</v>
      </c>
      <c r="Q217" s="1">
        <v>0</v>
      </c>
      <c r="R217" s="1">
        <f t="shared" si="19"/>
        <v>0</v>
      </c>
      <c r="S217" s="1">
        <f t="shared" si="20"/>
        <v>23880</v>
      </c>
      <c r="T217" s="1">
        <v>0.57999999999999996</v>
      </c>
      <c r="U217" s="1">
        <f t="shared" si="21"/>
        <v>13850.4</v>
      </c>
      <c r="V217" s="1">
        <f t="shared" si="22"/>
        <v>10029.6</v>
      </c>
      <c r="W217" s="4">
        <f t="shared" si="23"/>
        <v>0.42000000000000004</v>
      </c>
      <c r="X217" s="1" t="s">
        <v>147</v>
      </c>
      <c r="Y217" s="1" t="s">
        <v>40</v>
      </c>
      <c r="Z217" s="1" t="s">
        <v>41</v>
      </c>
      <c r="AA217" s="2">
        <v>45725</v>
      </c>
      <c r="AB217" s="1">
        <v>4</v>
      </c>
      <c r="AC217" s="1" t="s">
        <v>42</v>
      </c>
    </row>
    <row r="218" spans="1:29">
      <c r="A218" s="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c r="P218" s="1">
        <f t="shared" si="18"/>
        <v>152760</v>
      </c>
      <c r="Q218" s="1">
        <v>0</v>
      </c>
      <c r="R218" s="1">
        <f t="shared" si="19"/>
        <v>0</v>
      </c>
      <c r="S218" s="1">
        <f t="shared" si="20"/>
        <v>152760</v>
      </c>
      <c r="T218" s="1">
        <v>0.57999999999999996</v>
      </c>
      <c r="U218" s="1">
        <f t="shared" si="21"/>
        <v>88600.799999999988</v>
      </c>
      <c r="V218" s="1">
        <f t="shared" si="22"/>
        <v>64159.200000000012</v>
      </c>
      <c r="W218" s="4">
        <f t="shared" si="23"/>
        <v>0.4200000000000001</v>
      </c>
      <c r="X218" s="1" t="s">
        <v>92</v>
      </c>
      <c r="Y218" s="1" t="s">
        <v>81</v>
      </c>
      <c r="Z218" s="1" t="s">
        <v>41</v>
      </c>
      <c r="AA218" s="2">
        <v>45725</v>
      </c>
      <c r="AB218" s="1">
        <v>4</v>
      </c>
      <c r="AC218" s="1" t="s">
        <v>42</v>
      </c>
    </row>
    <row r="219" spans="1:29">
      <c r="A219" s="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c r="P219" s="1">
        <f t="shared" si="18"/>
        <v>35880</v>
      </c>
      <c r="Q219" s="1">
        <v>5</v>
      </c>
      <c r="R219" s="1">
        <f t="shared" si="19"/>
        <v>1794</v>
      </c>
      <c r="S219" s="1">
        <f t="shared" si="20"/>
        <v>34086</v>
      </c>
      <c r="T219" s="1">
        <v>0.57999999999999996</v>
      </c>
      <c r="U219" s="1">
        <f t="shared" si="21"/>
        <v>19769.879999999997</v>
      </c>
      <c r="V219" s="1">
        <f t="shared" si="22"/>
        <v>14316.120000000003</v>
      </c>
      <c r="W219" s="4">
        <f t="shared" si="23"/>
        <v>0.4200000000000001</v>
      </c>
      <c r="X219" s="1" t="s">
        <v>92</v>
      </c>
      <c r="Y219" s="1" t="s">
        <v>81</v>
      </c>
      <c r="Z219" s="1" t="s">
        <v>51</v>
      </c>
      <c r="AA219" s="2">
        <v>45724</v>
      </c>
      <c r="AB219" s="1"/>
      <c r="AC219" s="1" t="s">
        <v>42</v>
      </c>
    </row>
    <row r="220" spans="1:29">
      <c r="A220" s="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c r="P220" s="1">
        <f t="shared" si="18"/>
        <v>780</v>
      </c>
      <c r="Q220" s="1">
        <v>5</v>
      </c>
      <c r="R220" s="1">
        <f t="shared" si="19"/>
        <v>39</v>
      </c>
      <c r="S220" s="1">
        <f t="shared" si="20"/>
        <v>741</v>
      </c>
      <c r="T220" s="1">
        <v>0.62</v>
      </c>
      <c r="U220" s="1">
        <f t="shared" si="21"/>
        <v>459.42</v>
      </c>
      <c r="V220" s="1">
        <f t="shared" si="22"/>
        <v>281.58</v>
      </c>
      <c r="W220" s="4">
        <f t="shared" si="23"/>
        <v>0.38</v>
      </c>
      <c r="X220" s="1" t="s">
        <v>147</v>
      </c>
      <c r="Y220" s="1" t="s">
        <v>40</v>
      </c>
      <c r="Z220" s="1" t="s">
        <v>22</v>
      </c>
      <c r="AA220" s="1"/>
      <c r="AB220" s="1"/>
      <c r="AC220" s="1" t="s">
        <v>93</v>
      </c>
    </row>
    <row r="221" spans="1:29">
      <c r="A221" s="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c r="P221" s="1">
        <f t="shared" si="18"/>
        <v>53100</v>
      </c>
      <c r="Q221" s="1">
        <v>10</v>
      </c>
      <c r="R221" s="1">
        <f t="shared" si="19"/>
        <v>5310</v>
      </c>
      <c r="S221" s="1">
        <f t="shared" si="20"/>
        <v>47790</v>
      </c>
      <c r="T221" s="1">
        <v>0.57999999999999996</v>
      </c>
      <c r="U221" s="1">
        <f t="shared" si="21"/>
        <v>27718.199999999997</v>
      </c>
      <c r="V221" s="1">
        <f t="shared" si="22"/>
        <v>20071.800000000003</v>
      </c>
      <c r="W221" s="4">
        <f t="shared" si="23"/>
        <v>0.42000000000000004</v>
      </c>
      <c r="X221" s="1" t="s">
        <v>147</v>
      </c>
      <c r="Y221" s="1" t="s">
        <v>72</v>
      </c>
      <c r="Z221" s="1" t="s">
        <v>41</v>
      </c>
      <c r="AA221" s="2">
        <v>45723</v>
      </c>
      <c r="AB221" s="1">
        <v>5</v>
      </c>
      <c r="AC221" s="1" t="s">
        <v>42</v>
      </c>
    </row>
    <row r="222" spans="1:29">
      <c r="A222" s="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c r="P222" s="1">
        <f t="shared" si="18"/>
        <v>5620</v>
      </c>
      <c r="Q222" s="1">
        <v>10</v>
      </c>
      <c r="R222" s="1">
        <f t="shared" si="19"/>
        <v>562</v>
      </c>
      <c r="S222" s="1">
        <f t="shared" si="20"/>
        <v>5058</v>
      </c>
      <c r="T222" s="1">
        <v>0.5</v>
      </c>
      <c r="U222" s="1">
        <f t="shared" si="21"/>
        <v>2529</v>
      </c>
      <c r="V222" s="1">
        <f t="shared" si="22"/>
        <v>2529</v>
      </c>
      <c r="W222" s="4">
        <f t="shared" si="23"/>
        <v>0.5</v>
      </c>
      <c r="X222" s="1" t="s">
        <v>92</v>
      </c>
      <c r="Y222" s="1" t="s">
        <v>57</v>
      </c>
      <c r="Z222" s="1" t="s">
        <v>51</v>
      </c>
      <c r="AA222" s="2">
        <v>45725</v>
      </c>
      <c r="AB222" s="1"/>
      <c r="AC222" s="1" t="s">
        <v>42</v>
      </c>
    </row>
    <row r="223" spans="1:29">
      <c r="A223" s="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c r="P223" s="1">
        <f t="shared" si="18"/>
        <v>2050</v>
      </c>
      <c r="Q223" s="1">
        <v>20</v>
      </c>
      <c r="R223" s="1">
        <f t="shared" si="19"/>
        <v>410</v>
      </c>
      <c r="S223" s="1">
        <f t="shared" si="20"/>
        <v>1640</v>
      </c>
      <c r="T223" s="1">
        <v>0.62</v>
      </c>
      <c r="U223" s="1">
        <f t="shared" si="21"/>
        <v>1016.8</v>
      </c>
      <c r="V223" s="1">
        <f t="shared" si="22"/>
        <v>623.20000000000005</v>
      </c>
      <c r="W223" s="4">
        <f t="shared" si="23"/>
        <v>0.38</v>
      </c>
      <c r="X223" s="1" t="s">
        <v>147</v>
      </c>
      <c r="Y223" s="1" t="s">
        <v>57</v>
      </c>
      <c r="Z223" s="1" t="s">
        <v>41</v>
      </c>
      <c r="AA223" s="2">
        <v>45727</v>
      </c>
      <c r="AB223" s="1">
        <v>3</v>
      </c>
      <c r="AC223" s="1" t="s">
        <v>42</v>
      </c>
    </row>
    <row r="224" spans="1:29">
      <c r="A224" s="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c r="P224" s="1">
        <f t="shared" si="18"/>
        <v>3400</v>
      </c>
      <c r="Q224" s="1">
        <v>10</v>
      </c>
      <c r="R224" s="1">
        <f t="shared" si="19"/>
        <v>340</v>
      </c>
      <c r="S224" s="1">
        <f t="shared" si="20"/>
        <v>3060</v>
      </c>
      <c r="T224" s="1">
        <v>0.35</v>
      </c>
      <c r="U224" s="1">
        <f t="shared" si="21"/>
        <v>1071</v>
      </c>
      <c r="V224" s="1">
        <f t="shared" si="22"/>
        <v>1989</v>
      </c>
      <c r="W224" s="4">
        <f t="shared" si="23"/>
        <v>0.65</v>
      </c>
      <c r="X224" s="1" t="s">
        <v>39</v>
      </c>
      <c r="Y224" s="1" t="s">
        <v>81</v>
      </c>
      <c r="Z224" s="1" t="s">
        <v>41</v>
      </c>
      <c r="AA224" s="2">
        <v>45726</v>
      </c>
      <c r="AB224" s="1">
        <v>4</v>
      </c>
      <c r="AC224" s="1" t="s">
        <v>42</v>
      </c>
    </row>
    <row r="225" spans="1:29">
      <c r="A225" s="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c r="P225" s="1">
        <f t="shared" si="18"/>
        <v>4680</v>
      </c>
      <c r="Q225" s="1">
        <v>10</v>
      </c>
      <c r="R225" s="1">
        <f t="shared" si="19"/>
        <v>468</v>
      </c>
      <c r="S225" s="1">
        <f t="shared" si="20"/>
        <v>4212</v>
      </c>
      <c r="T225" s="1">
        <v>0.52</v>
      </c>
      <c r="U225" s="1">
        <f t="shared" si="21"/>
        <v>2190.2400000000002</v>
      </c>
      <c r="V225" s="1">
        <f t="shared" si="22"/>
        <v>2021.7599999999998</v>
      </c>
      <c r="W225" s="4">
        <f t="shared" si="23"/>
        <v>0.47999999999999993</v>
      </c>
      <c r="X225" s="1" t="s">
        <v>50</v>
      </c>
      <c r="Y225" s="1" t="s">
        <v>57</v>
      </c>
      <c r="Z225" s="1" t="s">
        <v>22</v>
      </c>
      <c r="AA225" s="1"/>
      <c r="AB225" s="1"/>
      <c r="AC225" s="1" t="s">
        <v>93</v>
      </c>
    </row>
    <row r="226" spans="1:29">
      <c r="A226" s="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c r="P226" s="1">
        <f t="shared" si="18"/>
        <v>14880</v>
      </c>
      <c r="Q226" s="1">
        <v>30</v>
      </c>
      <c r="R226" s="1">
        <f t="shared" si="19"/>
        <v>4464</v>
      </c>
      <c r="S226" s="1">
        <f t="shared" si="20"/>
        <v>10416</v>
      </c>
      <c r="T226" s="1">
        <v>0.45</v>
      </c>
      <c r="U226" s="1">
        <f t="shared" si="21"/>
        <v>4687.2</v>
      </c>
      <c r="V226" s="1">
        <f t="shared" si="22"/>
        <v>5728.8</v>
      </c>
      <c r="W226" s="4">
        <f t="shared" si="23"/>
        <v>0.55000000000000004</v>
      </c>
      <c r="X226" s="1" t="s">
        <v>39</v>
      </c>
      <c r="Y226" s="1" t="s">
        <v>81</v>
      </c>
      <c r="Z226" s="1" t="s">
        <v>120</v>
      </c>
      <c r="AA226" s="1"/>
      <c r="AB226" s="1"/>
      <c r="AC226" s="1" t="s">
        <v>42</v>
      </c>
    </row>
    <row r="227" spans="1:29">
      <c r="A227" s="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c r="P227" s="1">
        <f t="shared" si="18"/>
        <v>58360</v>
      </c>
      <c r="Q227" s="1">
        <v>30</v>
      </c>
      <c r="R227" s="1">
        <f t="shared" si="19"/>
        <v>17508</v>
      </c>
      <c r="S227" s="1">
        <f t="shared" si="20"/>
        <v>40852</v>
      </c>
      <c r="T227" s="1">
        <v>0.57999999999999996</v>
      </c>
      <c r="U227" s="1">
        <f t="shared" si="21"/>
        <v>23694.16</v>
      </c>
      <c r="V227" s="1">
        <f t="shared" si="22"/>
        <v>17157.84</v>
      </c>
      <c r="W227" s="4">
        <f t="shared" si="23"/>
        <v>0.42</v>
      </c>
      <c r="X227" s="1" t="s">
        <v>92</v>
      </c>
      <c r="Y227" s="1" t="s">
        <v>72</v>
      </c>
      <c r="Z227" s="1" t="s">
        <v>22</v>
      </c>
      <c r="AA227" s="1"/>
      <c r="AB227" s="1"/>
      <c r="AC227" s="1" t="s">
        <v>93</v>
      </c>
    </row>
    <row r="228" spans="1:29">
      <c r="A228" s="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c r="P228" s="1">
        <f t="shared" si="18"/>
        <v>9960</v>
      </c>
      <c r="Q228" s="1">
        <v>30</v>
      </c>
      <c r="R228" s="1">
        <f t="shared" si="19"/>
        <v>2988</v>
      </c>
      <c r="S228" s="1">
        <f t="shared" si="20"/>
        <v>6972</v>
      </c>
      <c r="T228" s="1">
        <v>0.48</v>
      </c>
      <c r="U228" s="1">
        <f t="shared" si="21"/>
        <v>3346.56</v>
      </c>
      <c r="V228" s="1">
        <f t="shared" si="22"/>
        <v>3625.44</v>
      </c>
      <c r="W228" s="4">
        <f t="shared" si="23"/>
        <v>0.52</v>
      </c>
      <c r="X228" s="1" t="s">
        <v>92</v>
      </c>
      <c r="Y228" s="1" t="s">
        <v>81</v>
      </c>
      <c r="Z228" s="1" t="s">
        <v>41</v>
      </c>
      <c r="AA228" s="2">
        <v>45732</v>
      </c>
      <c r="AB228" s="1">
        <v>3</v>
      </c>
      <c r="AC228" s="1" t="s">
        <v>42</v>
      </c>
    </row>
    <row r="229" spans="1:29">
      <c r="A229" s="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c r="P229" s="1">
        <f t="shared" si="18"/>
        <v>36960</v>
      </c>
      <c r="Q229" s="1">
        <v>5</v>
      </c>
      <c r="R229" s="1">
        <f t="shared" si="19"/>
        <v>1848</v>
      </c>
      <c r="S229" s="1">
        <f t="shared" si="20"/>
        <v>35112</v>
      </c>
      <c r="T229" s="1">
        <v>0.57999999999999996</v>
      </c>
      <c r="U229" s="1">
        <f t="shared" si="21"/>
        <v>20364.96</v>
      </c>
      <c r="V229" s="1">
        <f t="shared" si="22"/>
        <v>14747.04</v>
      </c>
      <c r="W229" s="4">
        <f t="shared" si="23"/>
        <v>0.42000000000000004</v>
      </c>
      <c r="X229" s="1" t="s">
        <v>104</v>
      </c>
      <c r="Y229" s="1" t="s">
        <v>40</v>
      </c>
      <c r="Z229" s="1" t="s">
        <v>66</v>
      </c>
      <c r="AA229" s="1"/>
      <c r="AB229" s="1"/>
      <c r="AC229" s="1" t="s">
        <v>42</v>
      </c>
    </row>
    <row r="230" spans="1:29">
      <c r="A230" s="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c r="P230" s="1">
        <f t="shared" si="18"/>
        <v>920</v>
      </c>
      <c r="Q230" s="1">
        <v>25</v>
      </c>
      <c r="R230" s="1">
        <f t="shared" si="19"/>
        <v>230</v>
      </c>
      <c r="S230" s="1">
        <f t="shared" si="20"/>
        <v>690</v>
      </c>
      <c r="T230" s="1">
        <v>0.5</v>
      </c>
      <c r="U230" s="1">
        <f t="shared" si="21"/>
        <v>345</v>
      </c>
      <c r="V230" s="1">
        <f t="shared" si="22"/>
        <v>345</v>
      </c>
      <c r="W230" s="4">
        <f t="shared" si="23"/>
        <v>0.5</v>
      </c>
      <c r="X230" s="1" t="s">
        <v>39</v>
      </c>
      <c r="Y230" s="1" t="s">
        <v>81</v>
      </c>
      <c r="Z230" s="1" t="s">
        <v>120</v>
      </c>
      <c r="AA230" s="1"/>
      <c r="AB230" s="1"/>
      <c r="AC230" s="1" t="s">
        <v>42</v>
      </c>
    </row>
    <row r="231" spans="1:29">
      <c r="A231" s="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c r="P231" s="1">
        <f t="shared" si="18"/>
        <v>3200</v>
      </c>
      <c r="Q231" s="1">
        <v>10</v>
      </c>
      <c r="R231" s="1">
        <f t="shared" si="19"/>
        <v>320</v>
      </c>
      <c r="S231" s="1">
        <f t="shared" si="20"/>
        <v>2880</v>
      </c>
      <c r="T231" s="1">
        <v>0.45</v>
      </c>
      <c r="U231" s="1">
        <f t="shared" si="21"/>
        <v>1296</v>
      </c>
      <c r="V231" s="1">
        <f t="shared" si="22"/>
        <v>1584</v>
      </c>
      <c r="W231" s="4">
        <f t="shared" si="23"/>
        <v>0.55000000000000004</v>
      </c>
      <c r="X231" s="1" t="s">
        <v>39</v>
      </c>
      <c r="Y231" s="1" t="s">
        <v>72</v>
      </c>
      <c r="Z231" s="1" t="s">
        <v>120</v>
      </c>
      <c r="AA231" s="1"/>
      <c r="AB231" s="1"/>
      <c r="AC231" s="1" t="s">
        <v>42</v>
      </c>
    </row>
    <row r="232" spans="1:29">
      <c r="A232" s="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c r="P232" s="1">
        <f t="shared" si="18"/>
        <v>15960</v>
      </c>
      <c r="Q232" s="1">
        <v>10</v>
      </c>
      <c r="R232" s="1">
        <f t="shared" si="19"/>
        <v>1596</v>
      </c>
      <c r="S232" s="1">
        <f t="shared" si="20"/>
        <v>14364</v>
      </c>
      <c r="T232" s="1">
        <v>0.45</v>
      </c>
      <c r="U232" s="1">
        <f t="shared" si="21"/>
        <v>6463.8</v>
      </c>
      <c r="V232" s="1">
        <f t="shared" si="22"/>
        <v>7900.2</v>
      </c>
      <c r="W232" s="4">
        <f t="shared" si="23"/>
        <v>0.54999999999999993</v>
      </c>
      <c r="X232" s="1" t="s">
        <v>56</v>
      </c>
      <c r="Y232" s="1" t="s">
        <v>81</v>
      </c>
      <c r="Z232" s="1" t="s">
        <v>41</v>
      </c>
      <c r="AA232" s="2">
        <v>45730</v>
      </c>
      <c r="AB232" s="1">
        <v>3</v>
      </c>
      <c r="AC232" s="1" t="s">
        <v>42</v>
      </c>
    </row>
    <row r="233" spans="1:29">
      <c r="A233" s="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c r="P233" s="1">
        <f t="shared" si="18"/>
        <v>85980</v>
      </c>
      <c r="Q233" s="1">
        <v>0</v>
      </c>
      <c r="R233" s="1">
        <f t="shared" si="19"/>
        <v>0</v>
      </c>
      <c r="S233" s="1">
        <f t="shared" si="20"/>
        <v>85980</v>
      </c>
      <c r="T233" s="1">
        <v>0.57999999999999996</v>
      </c>
      <c r="U233" s="1">
        <f t="shared" si="21"/>
        <v>49868.399999999994</v>
      </c>
      <c r="V233" s="1">
        <f t="shared" si="22"/>
        <v>36111.600000000006</v>
      </c>
      <c r="W233" s="4">
        <f t="shared" si="23"/>
        <v>0.42000000000000004</v>
      </c>
      <c r="X233" s="1" t="s">
        <v>50</v>
      </c>
      <c r="Y233" s="1" t="s">
        <v>72</v>
      </c>
      <c r="Z233" s="1" t="s">
        <v>22</v>
      </c>
      <c r="AA233" s="1"/>
      <c r="AB233" s="1"/>
      <c r="AC233" s="1" t="s">
        <v>93</v>
      </c>
    </row>
    <row r="234" spans="1:29">
      <c r="A234" s="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c r="P234" s="1">
        <f t="shared" si="18"/>
        <v>3340</v>
      </c>
      <c r="Q234" s="1">
        <v>25</v>
      </c>
      <c r="R234" s="1">
        <f t="shared" si="19"/>
        <v>835</v>
      </c>
      <c r="S234" s="1">
        <f t="shared" si="20"/>
        <v>2505</v>
      </c>
      <c r="T234" s="1">
        <v>0.47</v>
      </c>
      <c r="U234" s="1">
        <f t="shared" si="21"/>
        <v>1177.3499999999999</v>
      </c>
      <c r="V234" s="1">
        <f t="shared" si="22"/>
        <v>1327.65</v>
      </c>
      <c r="W234" s="4">
        <f t="shared" si="23"/>
        <v>0.53</v>
      </c>
      <c r="X234" s="1" t="s">
        <v>65</v>
      </c>
      <c r="Y234" s="1" t="s">
        <v>81</v>
      </c>
      <c r="Z234" s="1" t="s">
        <v>41</v>
      </c>
      <c r="AA234" s="2">
        <v>45727</v>
      </c>
      <c r="AB234" s="1">
        <v>4</v>
      </c>
      <c r="AC234" s="1" t="s">
        <v>42</v>
      </c>
    </row>
    <row r="235" spans="1:29">
      <c r="A235" s="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c r="P235" s="1">
        <f t="shared" si="18"/>
        <v>35520</v>
      </c>
      <c r="Q235" s="1">
        <v>15</v>
      </c>
      <c r="R235" s="1">
        <f t="shared" si="19"/>
        <v>5328</v>
      </c>
      <c r="S235" s="1">
        <f t="shared" si="20"/>
        <v>30192</v>
      </c>
      <c r="T235" s="1">
        <v>0.48</v>
      </c>
      <c r="U235" s="1">
        <f t="shared" si="21"/>
        <v>14492.16</v>
      </c>
      <c r="V235" s="1">
        <f t="shared" si="22"/>
        <v>15699.84</v>
      </c>
      <c r="W235" s="4">
        <f t="shared" si="23"/>
        <v>0.52</v>
      </c>
      <c r="X235" s="1" t="s">
        <v>147</v>
      </c>
      <c r="Y235" s="1" t="s">
        <v>72</v>
      </c>
      <c r="Z235" s="1" t="s">
        <v>22</v>
      </c>
      <c r="AA235" s="1"/>
      <c r="AB235" s="1"/>
      <c r="AC235" s="1" t="s">
        <v>93</v>
      </c>
    </row>
    <row r="236" spans="1:29">
      <c r="A236" s="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c r="P236" s="1">
        <f t="shared" si="18"/>
        <v>4630</v>
      </c>
      <c r="Q236" s="1">
        <v>10</v>
      </c>
      <c r="R236" s="1">
        <f t="shared" si="19"/>
        <v>463</v>
      </c>
      <c r="S236" s="1">
        <f t="shared" si="20"/>
        <v>4167</v>
      </c>
      <c r="T236" s="1">
        <v>0.52</v>
      </c>
      <c r="U236" s="1">
        <f t="shared" si="21"/>
        <v>2166.84</v>
      </c>
      <c r="V236" s="1">
        <f t="shared" si="22"/>
        <v>2000.1599999999999</v>
      </c>
      <c r="W236" s="4">
        <f t="shared" si="23"/>
        <v>0.48</v>
      </c>
      <c r="X236" s="1" t="s">
        <v>50</v>
      </c>
      <c r="Y236" s="1" t="s">
        <v>57</v>
      </c>
      <c r="Z236" s="1" t="s">
        <v>41</v>
      </c>
      <c r="AA236" s="2">
        <v>45731</v>
      </c>
      <c r="AB236" s="1">
        <v>4</v>
      </c>
      <c r="AC236" s="1" t="s">
        <v>42</v>
      </c>
    </row>
    <row r="237" spans="1:29">
      <c r="A237" s="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c r="P237" s="1">
        <f t="shared" si="18"/>
        <v>30150</v>
      </c>
      <c r="Q237" s="1">
        <v>10</v>
      </c>
      <c r="R237" s="1">
        <f t="shared" si="19"/>
        <v>3015</v>
      </c>
      <c r="S237" s="1">
        <f t="shared" si="20"/>
        <v>27135</v>
      </c>
      <c r="T237" s="1">
        <v>0.47</v>
      </c>
      <c r="U237" s="1">
        <f t="shared" si="21"/>
        <v>12753.449999999999</v>
      </c>
      <c r="V237" s="1">
        <f t="shared" si="22"/>
        <v>14381.550000000001</v>
      </c>
      <c r="W237" s="4">
        <f t="shared" si="23"/>
        <v>0.53</v>
      </c>
      <c r="X237" s="1" t="s">
        <v>92</v>
      </c>
      <c r="Y237" s="1" t="s">
        <v>40</v>
      </c>
      <c r="Z237" s="1" t="s">
        <v>66</v>
      </c>
      <c r="AA237" s="1"/>
      <c r="AB237" s="1"/>
      <c r="AC237" s="1" t="s">
        <v>42</v>
      </c>
    </row>
    <row r="238" spans="1:29">
      <c r="A238" s="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c r="P238" s="1">
        <f t="shared" si="18"/>
        <v>5260</v>
      </c>
      <c r="Q238" s="1">
        <v>0</v>
      </c>
      <c r="R238" s="1">
        <f t="shared" si="19"/>
        <v>0</v>
      </c>
      <c r="S238" s="1">
        <f t="shared" si="20"/>
        <v>5260</v>
      </c>
      <c r="T238" s="1">
        <v>0.45</v>
      </c>
      <c r="U238" s="1">
        <f t="shared" si="21"/>
        <v>2367</v>
      </c>
      <c r="V238" s="1">
        <f t="shared" si="22"/>
        <v>2893</v>
      </c>
      <c r="W238" s="4">
        <f t="shared" si="23"/>
        <v>0.55000000000000004</v>
      </c>
      <c r="X238" s="1" t="s">
        <v>56</v>
      </c>
      <c r="Y238" s="1" t="s">
        <v>81</v>
      </c>
      <c r="Z238" s="1" t="s">
        <v>120</v>
      </c>
      <c r="AA238" s="1"/>
      <c r="AB238" s="1"/>
      <c r="AC238" s="1" t="s">
        <v>42</v>
      </c>
    </row>
    <row r="239" spans="1:29">
      <c r="A239" s="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c r="P239" s="1">
        <f t="shared" si="18"/>
        <v>21600</v>
      </c>
      <c r="Q239" s="1">
        <v>5</v>
      </c>
      <c r="R239" s="1">
        <f t="shared" si="19"/>
        <v>1080</v>
      </c>
      <c r="S239" s="1">
        <f t="shared" si="20"/>
        <v>20520</v>
      </c>
      <c r="T239" s="1">
        <v>0.57999999999999996</v>
      </c>
      <c r="U239" s="1">
        <f t="shared" si="21"/>
        <v>11901.599999999999</v>
      </c>
      <c r="V239" s="1">
        <f t="shared" si="22"/>
        <v>8618.4000000000015</v>
      </c>
      <c r="W239" s="4">
        <f t="shared" si="23"/>
        <v>0.4200000000000001</v>
      </c>
      <c r="X239" s="1" t="s">
        <v>147</v>
      </c>
      <c r="Y239" s="1" t="s">
        <v>81</v>
      </c>
      <c r="Z239" s="1" t="s">
        <v>22</v>
      </c>
      <c r="AA239" s="1"/>
      <c r="AB239" s="1"/>
      <c r="AC239" s="1" t="s">
        <v>93</v>
      </c>
    </row>
    <row r="240" spans="1:29">
      <c r="A240" s="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c r="P240" s="1">
        <f t="shared" si="18"/>
        <v>1890</v>
      </c>
      <c r="Q240" s="1">
        <v>30</v>
      </c>
      <c r="R240" s="1">
        <f t="shared" si="19"/>
        <v>567</v>
      </c>
      <c r="S240" s="1">
        <f t="shared" si="20"/>
        <v>1323</v>
      </c>
      <c r="T240" s="1">
        <v>0.62</v>
      </c>
      <c r="U240" s="1">
        <f t="shared" si="21"/>
        <v>820.26</v>
      </c>
      <c r="V240" s="1">
        <f t="shared" si="22"/>
        <v>502.74</v>
      </c>
      <c r="W240" s="4">
        <f t="shared" si="23"/>
        <v>0.38</v>
      </c>
      <c r="X240" s="1" t="s">
        <v>65</v>
      </c>
      <c r="Y240" s="1" t="s">
        <v>57</v>
      </c>
      <c r="Z240" s="1" t="s">
        <v>66</v>
      </c>
      <c r="AA240" s="1"/>
      <c r="AB240" s="1"/>
      <c r="AC240" s="1" t="s">
        <v>42</v>
      </c>
    </row>
    <row r="241" spans="1:29">
      <c r="A241" s="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c r="P241" s="1">
        <f t="shared" si="18"/>
        <v>2180</v>
      </c>
      <c r="Q241" s="1">
        <v>0</v>
      </c>
      <c r="R241" s="1">
        <f t="shared" si="19"/>
        <v>0</v>
      </c>
      <c r="S241" s="1">
        <f t="shared" si="20"/>
        <v>2180</v>
      </c>
      <c r="T241" s="1">
        <v>0.35</v>
      </c>
      <c r="U241" s="1">
        <f t="shared" si="21"/>
        <v>763</v>
      </c>
      <c r="V241" s="1">
        <f t="shared" si="22"/>
        <v>1417</v>
      </c>
      <c r="W241" s="4">
        <f t="shared" si="23"/>
        <v>0.65</v>
      </c>
      <c r="X241" s="1" t="s">
        <v>92</v>
      </c>
      <c r="Y241" s="1" t="s">
        <v>81</v>
      </c>
      <c r="Z241" s="1" t="s">
        <v>41</v>
      </c>
      <c r="AA241" s="2">
        <v>45731</v>
      </c>
      <c r="AB241" s="1">
        <v>5</v>
      </c>
      <c r="AC241" s="1" t="s">
        <v>42</v>
      </c>
    </row>
    <row r="242" spans="1:29">
      <c r="A242" s="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c r="P242" s="1">
        <f t="shared" si="18"/>
        <v>6000</v>
      </c>
      <c r="Q242" s="1">
        <v>5</v>
      </c>
      <c r="R242" s="1">
        <f t="shared" si="19"/>
        <v>300</v>
      </c>
      <c r="S242" s="1">
        <f t="shared" si="20"/>
        <v>5700</v>
      </c>
      <c r="T242" s="1">
        <v>0.48</v>
      </c>
      <c r="U242" s="1">
        <f t="shared" si="21"/>
        <v>2736</v>
      </c>
      <c r="V242" s="1">
        <f t="shared" si="22"/>
        <v>2964</v>
      </c>
      <c r="W242" s="4">
        <f t="shared" si="23"/>
        <v>0.52</v>
      </c>
      <c r="X242" s="1" t="s">
        <v>39</v>
      </c>
      <c r="Y242" s="1" t="s">
        <v>81</v>
      </c>
      <c r="Z242" s="1" t="s">
        <v>22</v>
      </c>
      <c r="AA242" s="1"/>
      <c r="AB242" s="1"/>
      <c r="AC242" s="1" t="s">
        <v>93</v>
      </c>
    </row>
    <row r="243" spans="1:29">
      <c r="A243" s="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c r="P243" s="1">
        <f t="shared" si="18"/>
        <v>1110</v>
      </c>
      <c r="Q243" s="1">
        <v>0</v>
      </c>
      <c r="R243" s="1">
        <f t="shared" si="19"/>
        <v>0</v>
      </c>
      <c r="S243" s="1">
        <f t="shared" si="20"/>
        <v>1110</v>
      </c>
      <c r="T243" s="1">
        <v>0.47</v>
      </c>
      <c r="U243" s="1">
        <f t="shared" si="21"/>
        <v>521.69999999999993</v>
      </c>
      <c r="V243" s="1">
        <f t="shared" si="22"/>
        <v>588.30000000000007</v>
      </c>
      <c r="W243" s="4">
        <f t="shared" si="23"/>
        <v>0.53</v>
      </c>
      <c r="X243" s="1" t="s">
        <v>104</v>
      </c>
      <c r="Y243" s="1" t="s">
        <v>40</v>
      </c>
      <c r="Z243" s="1" t="s">
        <v>120</v>
      </c>
      <c r="AA243" s="1"/>
      <c r="AB243" s="1"/>
      <c r="AC243" s="1" t="s">
        <v>42</v>
      </c>
    </row>
    <row r="244" spans="1:29">
      <c r="A244" s="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c r="P244" s="1">
        <f t="shared" si="18"/>
        <v>3400</v>
      </c>
      <c r="Q244" s="1">
        <v>5</v>
      </c>
      <c r="R244" s="1">
        <f t="shared" si="19"/>
        <v>170</v>
      </c>
      <c r="S244" s="1">
        <f t="shared" si="20"/>
        <v>3230</v>
      </c>
      <c r="T244" s="1">
        <v>0.47</v>
      </c>
      <c r="U244" s="1">
        <f t="shared" si="21"/>
        <v>1518.1</v>
      </c>
      <c r="V244" s="1">
        <f t="shared" si="22"/>
        <v>1711.9</v>
      </c>
      <c r="W244" s="4">
        <f t="shared" si="23"/>
        <v>0.53</v>
      </c>
      <c r="X244" s="1" t="s">
        <v>56</v>
      </c>
      <c r="Y244" s="1" t="s">
        <v>81</v>
      </c>
      <c r="Z244" s="1" t="s">
        <v>66</v>
      </c>
      <c r="AA244" s="1"/>
      <c r="AB244" s="1"/>
      <c r="AC244" s="1" t="s">
        <v>42</v>
      </c>
    </row>
    <row r="245" spans="1:29">
      <c r="A245" s="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c r="P245" s="1">
        <f t="shared" si="18"/>
        <v>4530</v>
      </c>
      <c r="Q245" s="1">
        <v>25</v>
      </c>
      <c r="R245" s="1">
        <f t="shared" si="19"/>
        <v>1132.5</v>
      </c>
      <c r="S245" s="1">
        <f t="shared" si="20"/>
        <v>3397.5</v>
      </c>
      <c r="T245" s="1">
        <v>0.5</v>
      </c>
      <c r="U245" s="1">
        <f t="shared" si="21"/>
        <v>1698.75</v>
      </c>
      <c r="V245" s="1">
        <f t="shared" si="22"/>
        <v>1698.75</v>
      </c>
      <c r="W245" s="4">
        <f t="shared" si="23"/>
        <v>0.5</v>
      </c>
      <c r="X245" s="1" t="s">
        <v>50</v>
      </c>
      <c r="Y245" s="1" t="s">
        <v>81</v>
      </c>
      <c r="Z245" s="1" t="s">
        <v>41</v>
      </c>
      <c r="AA245" s="2">
        <v>45732</v>
      </c>
      <c r="AB245" s="1">
        <v>5</v>
      </c>
      <c r="AC245" s="1" t="s">
        <v>42</v>
      </c>
    </row>
    <row r="246" spans="1:29">
      <c r="A246" s="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c r="P246" s="1">
        <f t="shared" si="18"/>
        <v>18000</v>
      </c>
      <c r="Q246" s="1">
        <v>25</v>
      </c>
      <c r="R246" s="1">
        <f t="shared" si="19"/>
        <v>4500</v>
      </c>
      <c r="S246" s="1">
        <f t="shared" si="20"/>
        <v>13500</v>
      </c>
      <c r="T246" s="1">
        <v>0.47</v>
      </c>
      <c r="U246" s="1">
        <f t="shared" si="21"/>
        <v>6345</v>
      </c>
      <c r="V246" s="1">
        <f t="shared" si="22"/>
        <v>7155</v>
      </c>
      <c r="W246" s="4">
        <f t="shared" si="23"/>
        <v>0.53</v>
      </c>
      <c r="X246" s="1" t="s">
        <v>65</v>
      </c>
      <c r="Y246" s="1" t="s">
        <v>81</v>
      </c>
      <c r="Z246" s="1" t="s">
        <v>41</v>
      </c>
      <c r="AA246" s="2">
        <v>45734</v>
      </c>
      <c r="AB246" s="1">
        <v>4</v>
      </c>
      <c r="AC246" s="1" t="s">
        <v>42</v>
      </c>
    </row>
    <row r="247" spans="1:29">
      <c r="A247" s="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c r="P247" s="1">
        <f t="shared" si="18"/>
        <v>8400</v>
      </c>
      <c r="Q247" s="1">
        <v>5</v>
      </c>
      <c r="R247" s="1">
        <f t="shared" si="19"/>
        <v>420</v>
      </c>
      <c r="S247" s="1">
        <f t="shared" si="20"/>
        <v>7980</v>
      </c>
      <c r="T247" s="1">
        <v>0.47</v>
      </c>
      <c r="U247" s="1">
        <f t="shared" si="21"/>
        <v>3750.6</v>
      </c>
      <c r="V247" s="1">
        <f t="shared" si="22"/>
        <v>4229.3999999999996</v>
      </c>
      <c r="W247" s="4">
        <f t="shared" si="23"/>
        <v>0.52999999999999992</v>
      </c>
      <c r="X247" s="1" t="s">
        <v>39</v>
      </c>
      <c r="Y247" s="1" t="s">
        <v>81</v>
      </c>
      <c r="Z247" s="1" t="s">
        <v>41</v>
      </c>
      <c r="AA247" s="2">
        <v>45737</v>
      </c>
      <c r="AB247" s="1">
        <v>5</v>
      </c>
      <c r="AC247" s="1" t="s">
        <v>42</v>
      </c>
    </row>
    <row r="248" spans="1:29">
      <c r="A248" s="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c r="P248" s="1">
        <f t="shared" si="18"/>
        <v>1000</v>
      </c>
      <c r="Q248" s="1">
        <v>10</v>
      </c>
      <c r="R248" s="1">
        <f t="shared" si="19"/>
        <v>100</v>
      </c>
      <c r="S248" s="1">
        <f t="shared" si="20"/>
        <v>900</v>
      </c>
      <c r="T248" s="1">
        <v>0.47</v>
      </c>
      <c r="U248" s="1">
        <f t="shared" si="21"/>
        <v>423</v>
      </c>
      <c r="V248" s="1">
        <f t="shared" si="22"/>
        <v>477</v>
      </c>
      <c r="W248" s="4">
        <f t="shared" si="23"/>
        <v>0.53</v>
      </c>
      <c r="X248" s="1" t="s">
        <v>92</v>
      </c>
      <c r="Y248" s="1" t="s">
        <v>57</v>
      </c>
      <c r="Z248" s="1" t="s">
        <v>120</v>
      </c>
      <c r="AA248" s="1"/>
      <c r="AB248" s="1"/>
      <c r="AC248" s="1" t="s">
        <v>42</v>
      </c>
    </row>
    <row r="249" spans="1:29">
      <c r="A249" s="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c r="P249" s="1">
        <f t="shared" si="18"/>
        <v>4520</v>
      </c>
      <c r="Q249" s="1">
        <v>25</v>
      </c>
      <c r="R249" s="1">
        <f t="shared" si="19"/>
        <v>1130</v>
      </c>
      <c r="S249" s="1">
        <f t="shared" si="20"/>
        <v>3390</v>
      </c>
      <c r="T249" s="1">
        <v>0.35</v>
      </c>
      <c r="U249" s="1">
        <f t="shared" si="21"/>
        <v>1186.5</v>
      </c>
      <c r="V249" s="1">
        <f t="shared" si="22"/>
        <v>2203.5</v>
      </c>
      <c r="W249" s="4">
        <f t="shared" si="23"/>
        <v>0.65</v>
      </c>
      <c r="X249" s="1" t="s">
        <v>147</v>
      </c>
      <c r="Y249" s="1" t="s">
        <v>81</v>
      </c>
      <c r="Z249" s="1" t="s">
        <v>41</v>
      </c>
      <c r="AA249" s="2">
        <v>45736</v>
      </c>
      <c r="AB249" s="1">
        <v>3</v>
      </c>
      <c r="AC249" s="1" t="s">
        <v>42</v>
      </c>
    </row>
    <row r="250" spans="1:29">
      <c r="A250" s="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c r="P250" s="1">
        <f t="shared" si="18"/>
        <v>1940</v>
      </c>
      <c r="Q250" s="1">
        <v>15</v>
      </c>
      <c r="R250" s="1">
        <f t="shared" si="19"/>
        <v>291</v>
      </c>
      <c r="S250" s="1">
        <f t="shared" si="20"/>
        <v>1649</v>
      </c>
      <c r="T250" s="1">
        <v>0.35</v>
      </c>
      <c r="U250" s="1">
        <f t="shared" si="21"/>
        <v>577.15</v>
      </c>
      <c r="V250" s="1">
        <f t="shared" si="22"/>
        <v>1071.8499999999999</v>
      </c>
      <c r="W250" s="4">
        <f t="shared" si="23"/>
        <v>0.64999999999999991</v>
      </c>
      <c r="X250" s="1" t="s">
        <v>104</v>
      </c>
      <c r="Y250" s="1" t="s">
        <v>72</v>
      </c>
      <c r="Z250" s="1" t="s">
        <v>41</v>
      </c>
      <c r="AA250" s="2">
        <v>45733</v>
      </c>
      <c r="AB250" s="1">
        <v>5</v>
      </c>
      <c r="AC250" s="1" t="s">
        <v>42</v>
      </c>
    </row>
    <row r="251" spans="1:29">
      <c r="A251" s="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c r="P251" s="1">
        <f t="shared" si="18"/>
        <v>3270</v>
      </c>
      <c r="Q251" s="1">
        <v>15</v>
      </c>
      <c r="R251" s="1">
        <f t="shared" si="19"/>
        <v>490.5</v>
      </c>
      <c r="S251" s="1">
        <f t="shared" si="20"/>
        <v>2779.5</v>
      </c>
      <c r="T251" s="1">
        <v>0.35</v>
      </c>
      <c r="U251" s="1">
        <f t="shared" si="21"/>
        <v>972.82499999999993</v>
      </c>
      <c r="V251" s="1">
        <f t="shared" si="22"/>
        <v>1806.6750000000002</v>
      </c>
      <c r="W251" s="4">
        <f t="shared" si="23"/>
        <v>0.65</v>
      </c>
      <c r="X251" s="1" t="s">
        <v>104</v>
      </c>
      <c r="Y251" s="1" t="s">
        <v>40</v>
      </c>
      <c r="Z251" s="1" t="s">
        <v>41</v>
      </c>
      <c r="AA251" s="2">
        <v>45736</v>
      </c>
      <c r="AB251" s="1">
        <v>3</v>
      </c>
      <c r="AC251" s="1" t="s">
        <v>42</v>
      </c>
    </row>
    <row r="252" spans="1:29">
      <c r="A252" s="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c r="P252" s="1">
        <f t="shared" si="18"/>
        <v>13680</v>
      </c>
      <c r="Q252" s="1">
        <v>0</v>
      </c>
      <c r="R252" s="1">
        <f t="shared" si="19"/>
        <v>0</v>
      </c>
      <c r="S252" s="1">
        <f t="shared" si="20"/>
        <v>13680</v>
      </c>
      <c r="T252" s="1">
        <v>0.45</v>
      </c>
      <c r="U252" s="1">
        <f t="shared" si="21"/>
        <v>6156</v>
      </c>
      <c r="V252" s="1">
        <f t="shared" si="22"/>
        <v>7524</v>
      </c>
      <c r="W252" s="4">
        <f t="shared" si="23"/>
        <v>0.55000000000000004</v>
      </c>
      <c r="X252" s="1" t="s">
        <v>147</v>
      </c>
      <c r="Y252" s="1" t="s">
        <v>72</v>
      </c>
      <c r="Z252" s="1" t="s">
        <v>41</v>
      </c>
      <c r="AA252" s="2">
        <v>45738</v>
      </c>
      <c r="AB252" s="1">
        <v>5</v>
      </c>
      <c r="AC252" s="1" t="s">
        <v>42</v>
      </c>
    </row>
    <row r="253" spans="1:29">
      <c r="A253" s="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c r="P253" s="1">
        <f t="shared" si="18"/>
        <v>12400</v>
      </c>
      <c r="Q253" s="1">
        <v>0</v>
      </c>
      <c r="R253" s="1">
        <f t="shared" si="19"/>
        <v>0</v>
      </c>
      <c r="S253" s="1">
        <f t="shared" si="20"/>
        <v>12400</v>
      </c>
      <c r="T253" s="1">
        <v>0.45</v>
      </c>
      <c r="U253" s="1">
        <f t="shared" si="21"/>
        <v>5580</v>
      </c>
      <c r="V253" s="1">
        <f t="shared" si="22"/>
        <v>6820</v>
      </c>
      <c r="W253" s="4">
        <f t="shared" si="23"/>
        <v>0.55000000000000004</v>
      </c>
      <c r="X253" s="1" t="s">
        <v>39</v>
      </c>
      <c r="Y253" s="1" t="s">
        <v>40</v>
      </c>
      <c r="Z253" s="1" t="s">
        <v>120</v>
      </c>
      <c r="AA253" s="1"/>
      <c r="AB253" s="1"/>
      <c r="AC253" s="1" t="s">
        <v>42</v>
      </c>
    </row>
    <row r="254" spans="1:29">
      <c r="A254" s="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c r="P254" s="1">
        <f t="shared" si="18"/>
        <v>3440</v>
      </c>
      <c r="Q254" s="1">
        <v>15</v>
      </c>
      <c r="R254" s="1">
        <f t="shared" si="19"/>
        <v>516</v>
      </c>
      <c r="S254" s="1">
        <f t="shared" si="20"/>
        <v>2924</v>
      </c>
      <c r="T254" s="1">
        <v>0.35</v>
      </c>
      <c r="U254" s="1">
        <f t="shared" si="21"/>
        <v>1023.4</v>
      </c>
      <c r="V254" s="1">
        <f t="shared" si="22"/>
        <v>1900.6</v>
      </c>
      <c r="W254" s="4">
        <f t="shared" si="23"/>
        <v>0.65</v>
      </c>
      <c r="X254" s="1" t="s">
        <v>50</v>
      </c>
      <c r="Y254" s="1" t="s">
        <v>40</v>
      </c>
      <c r="Z254" s="1" t="s">
        <v>66</v>
      </c>
      <c r="AA254" s="1"/>
      <c r="AB254" s="1"/>
      <c r="AC254" s="1" t="s">
        <v>42</v>
      </c>
    </row>
    <row r="255" spans="1:29">
      <c r="A255" s="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c r="P255" s="1">
        <f t="shared" si="18"/>
        <v>51840</v>
      </c>
      <c r="Q255" s="1">
        <v>0</v>
      </c>
      <c r="R255" s="1">
        <f t="shared" si="19"/>
        <v>0</v>
      </c>
      <c r="S255" s="1">
        <f t="shared" si="20"/>
        <v>51840</v>
      </c>
      <c r="T255" s="1">
        <v>0.57999999999999996</v>
      </c>
      <c r="U255" s="1">
        <f t="shared" si="21"/>
        <v>30067.199999999997</v>
      </c>
      <c r="V255" s="1">
        <f t="shared" si="22"/>
        <v>21772.800000000003</v>
      </c>
      <c r="W255" s="4">
        <f t="shared" si="23"/>
        <v>0.42000000000000004</v>
      </c>
      <c r="X255" s="1" t="s">
        <v>65</v>
      </c>
      <c r="Y255" s="1" t="s">
        <v>81</v>
      </c>
      <c r="Z255" s="1" t="s">
        <v>41</v>
      </c>
      <c r="AA255" s="2">
        <v>45737</v>
      </c>
      <c r="AB255" s="1">
        <v>5</v>
      </c>
      <c r="AC255" s="1" t="s">
        <v>42</v>
      </c>
    </row>
    <row r="256" spans="1:29">
      <c r="A256" s="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c r="P256" s="1">
        <f t="shared" si="18"/>
        <v>4910</v>
      </c>
      <c r="Q256" s="1">
        <v>5</v>
      </c>
      <c r="R256" s="1">
        <f t="shared" si="19"/>
        <v>245.5</v>
      </c>
      <c r="S256" s="1">
        <f t="shared" si="20"/>
        <v>4664.5</v>
      </c>
      <c r="T256" s="1">
        <v>0.47</v>
      </c>
      <c r="U256" s="1">
        <f t="shared" si="21"/>
        <v>2192.3150000000001</v>
      </c>
      <c r="V256" s="1">
        <f t="shared" si="22"/>
        <v>2472.1849999999999</v>
      </c>
      <c r="W256" s="4">
        <f t="shared" si="23"/>
        <v>0.53</v>
      </c>
      <c r="X256" s="1" t="s">
        <v>56</v>
      </c>
      <c r="Y256" s="1" t="s">
        <v>40</v>
      </c>
      <c r="Z256" s="1" t="s">
        <v>120</v>
      </c>
      <c r="AA256" s="1"/>
      <c r="AB256" s="1"/>
      <c r="AC256" s="1" t="s">
        <v>42</v>
      </c>
    </row>
    <row r="257" spans="1:29">
      <c r="A257" s="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c r="P257" s="1">
        <f t="shared" si="18"/>
        <v>5300</v>
      </c>
      <c r="Q257" s="1">
        <v>20</v>
      </c>
      <c r="R257" s="1">
        <f t="shared" si="19"/>
        <v>1060</v>
      </c>
      <c r="S257" s="1">
        <f t="shared" si="20"/>
        <v>4240</v>
      </c>
      <c r="T257" s="1">
        <v>0.48</v>
      </c>
      <c r="U257" s="1">
        <f t="shared" si="21"/>
        <v>2035.1999999999998</v>
      </c>
      <c r="V257" s="1">
        <f t="shared" si="22"/>
        <v>2204.8000000000002</v>
      </c>
      <c r="W257" s="4">
        <f t="shared" si="23"/>
        <v>0.52</v>
      </c>
      <c r="X257" s="1" t="s">
        <v>65</v>
      </c>
      <c r="Y257" s="1" t="s">
        <v>40</v>
      </c>
      <c r="Z257" s="1" t="s">
        <v>22</v>
      </c>
      <c r="AA257" s="1"/>
      <c r="AB257" s="1"/>
      <c r="AC257" s="1" t="s">
        <v>93</v>
      </c>
    </row>
    <row r="258" spans="1:29">
      <c r="A258" s="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c r="P258" s="1">
        <f t="shared" si="18"/>
        <v>4910</v>
      </c>
      <c r="Q258" s="1">
        <v>25</v>
      </c>
      <c r="R258" s="1">
        <f t="shared" si="19"/>
        <v>1227.5</v>
      </c>
      <c r="S258" s="1">
        <f t="shared" si="20"/>
        <v>3682.5</v>
      </c>
      <c r="T258" s="1">
        <v>0.45</v>
      </c>
      <c r="U258" s="1">
        <f t="shared" si="21"/>
        <v>1657.125</v>
      </c>
      <c r="V258" s="1">
        <f t="shared" si="22"/>
        <v>2025.375</v>
      </c>
      <c r="W258" s="4">
        <f t="shared" si="23"/>
        <v>0.55000000000000004</v>
      </c>
      <c r="X258" s="1" t="s">
        <v>147</v>
      </c>
      <c r="Y258" s="1" t="s">
        <v>72</v>
      </c>
      <c r="Z258" s="1" t="s">
        <v>22</v>
      </c>
      <c r="AA258" s="1"/>
      <c r="AB258" s="1"/>
      <c r="AC258" s="1" t="s">
        <v>93</v>
      </c>
    </row>
    <row r="259" spans="1:29">
      <c r="A259" s="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c r="P259" s="1">
        <f t="shared" ref="P259:P322" si="24">PRODUCT(N259,O259)</f>
        <v>8450</v>
      </c>
      <c r="Q259" s="1">
        <v>10</v>
      </c>
      <c r="R259" s="1">
        <f t="shared" ref="R259:R322" si="25">P259*(Q259/100)</f>
        <v>845</v>
      </c>
      <c r="S259" s="1">
        <f t="shared" ref="S259:S322" si="26">P259-R259</f>
        <v>7605</v>
      </c>
      <c r="T259" s="1">
        <v>0.45</v>
      </c>
      <c r="U259" s="1">
        <f t="shared" ref="U259:U322" si="27">S259*T259</f>
        <v>3422.25</v>
      </c>
      <c r="V259" s="1">
        <f t="shared" ref="V259:V322" si="28">S259-U259</f>
        <v>4182.75</v>
      </c>
      <c r="W259" s="4">
        <f t="shared" ref="W259:W322" si="29">(V259/S259)</f>
        <v>0.55000000000000004</v>
      </c>
      <c r="X259" s="1" t="s">
        <v>65</v>
      </c>
      <c r="Y259" s="1" t="s">
        <v>72</v>
      </c>
      <c r="Z259" s="1" t="s">
        <v>22</v>
      </c>
      <c r="AA259" s="1"/>
      <c r="AB259" s="1"/>
      <c r="AC259" s="1" t="s">
        <v>93</v>
      </c>
    </row>
    <row r="260" spans="1:29">
      <c r="A260" s="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c r="P260" s="1">
        <f t="shared" si="24"/>
        <v>5400</v>
      </c>
      <c r="Q260" s="1">
        <v>0</v>
      </c>
      <c r="R260" s="1">
        <f t="shared" si="25"/>
        <v>0</v>
      </c>
      <c r="S260" s="1">
        <f t="shared" si="26"/>
        <v>5400</v>
      </c>
      <c r="T260" s="1">
        <v>0.5</v>
      </c>
      <c r="U260" s="1">
        <f t="shared" si="27"/>
        <v>2700</v>
      </c>
      <c r="V260" s="1">
        <f t="shared" si="28"/>
        <v>2700</v>
      </c>
      <c r="W260" s="4">
        <f t="shared" si="29"/>
        <v>0.5</v>
      </c>
      <c r="X260" s="1" t="s">
        <v>92</v>
      </c>
      <c r="Y260" s="1" t="s">
        <v>72</v>
      </c>
      <c r="Z260" s="1" t="s">
        <v>66</v>
      </c>
      <c r="AA260" s="1"/>
      <c r="AB260" s="1"/>
      <c r="AC260" s="1" t="s">
        <v>42</v>
      </c>
    </row>
    <row r="261" spans="1:29">
      <c r="A261" s="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c r="P261" s="1">
        <f t="shared" si="24"/>
        <v>560</v>
      </c>
      <c r="Q261" s="1">
        <v>0</v>
      </c>
      <c r="R261" s="1">
        <f t="shared" si="25"/>
        <v>0</v>
      </c>
      <c r="S261" s="1">
        <f t="shared" si="26"/>
        <v>560</v>
      </c>
      <c r="T261" s="1">
        <v>0.62</v>
      </c>
      <c r="U261" s="1">
        <f t="shared" si="27"/>
        <v>347.2</v>
      </c>
      <c r="V261" s="1">
        <f t="shared" si="28"/>
        <v>212.8</v>
      </c>
      <c r="W261" s="4">
        <f t="shared" si="29"/>
        <v>0.38</v>
      </c>
      <c r="X261" s="1" t="s">
        <v>56</v>
      </c>
      <c r="Y261" s="1" t="s">
        <v>72</v>
      </c>
      <c r="Z261" s="1" t="s">
        <v>66</v>
      </c>
      <c r="AA261" s="1"/>
      <c r="AB261" s="1"/>
      <c r="AC261" s="1" t="s">
        <v>42</v>
      </c>
    </row>
    <row r="262" spans="1:29">
      <c r="A262" s="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c r="P262" s="1">
        <f t="shared" si="24"/>
        <v>8220</v>
      </c>
      <c r="Q262" s="1">
        <v>10</v>
      </c>
      <c r="R262" s="1">
        <f t="shared" si="25"/>
        <v>822</v>
      </c>
      <c r="S262" s="1">
        <f t="shared" si="26"/>
        <v>7398</v>
      </c>
      <c r="T262" s="1">
        <v>0.45</v>
      </c>
      <c r="U262" s="1">
        <f t="shared" si="27"/>
        <v>3329.1</v>
      </c>
      <c r="V262" s="1">
        <f t="shared" si="28"/>
        <v>4068.9</v>
      </c>
      <c r="W262" s="4">
        <f t="shared" si="29"/>
        <v>0.55000000000000004</v>
      </c>
      <c r="X262" s="1" t="s">
        <v>50</v>
      </c>
      <c r="Y262" s="1" t="s">
        <v>57</v>
      </c>
      <c r="Z262" s="1" t="s">
        <v>41</v>
      </c>
      <c r="AA262" s="2">
        <v>45740</v>
      </c>
      <c r="AB262" s="1">
        <v>5</v>
      </c>
      <c r="AC262" s="1" t="s">
        <v>42</v>
      </c>
    </row>
    <row r="263" spans="1:29">
      <c r="A263" s="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c r="P263" s="1">
        <f t="shared" si="24"/>
        <v>1650</v>
      </c>
      <c r="Q263" s="1">
        <v>10</v>
      </c>
      <c r="R263" s="1">
        <f t="shared" si="25"/>
        <v>165</v>
      </c>
      <c r="S263" s="1">
        <f t="shared" si="26"/>
        <v>1485</v>
      </c>
      <c r="T263" s="1">
        <v>0.47</v>
      </c>
      <c r="U263" s="1">
        <f t="shared" si="27"/>
        <v>697.94999999999993</v>
      </c>
      <c r="V263" s="1">
        <f t="shared" si="28"/>
        <v>787.05000000000007</v>
      </c>
      <c r="W263" s="4">
        <f t="shared" si="29"/>
        <v>0.53</v>
      </c>
      <c r="X263" s="1" t="s">
        <v>147</v>
      </c>
      <c r="Y263" s="1" t="s">
        <v>72</v>
      </c>
      <c r="Z263" s="1" t="s">
        <v>41</v>
      </c>
      <c r="AA263" s="2">
        <v>45739</v>
      </c>
      <c r="AB263" s="1">
        <v>4</v>
      </c>
      <c r="AC263" s="1" t="s">
        <v>42</v>
      </c>
    </row>
    <row r="264" spans="1:29">
      <c r="A264" s="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c r="P264" s="1">
        <f t="shared" si="24"/>
        <v>7720</v>
      </c>
      <c r="Q264" s="1">
        <v>0</v>
      </c>
      <c r="R264" s="1">
        <f t="shared" si="25"/>
        <v>0</v>
      </c>
      <c r="S264" s="1">
        <f t="shared" si="26"/>
        <v>7720</v>
      </c>
      <c r="T264" s="1">
        <v>0.47</v>
      </c>
      <c r="U264" s="1">
        <f t="shared" si="27"/>
        <v>3628.3999999999996</v>
      </c>
      <c r="V264" s="1">
        <f t="shared" si="28"/>
        <v>4091.6000000000004</v>
      </c>
      <c r="W264" s="4">
        <f t="shared" si="29"/>
        <v>0.53</v>
      </c>
      <c r="X264" s="1" t="s">
        <v>147</v>
      </c>
      <c r="Y264" s="1" t="s">
        <v>57</v>
      </c>
      <c r="Z264" s="1" t="s">
        <v>41</v>
      </c>
      <c r="AA264" s="2">
        <v>45742</v>
      </c>
      <c r="AB264" s="1">
        <v>5</v>
      </c>
      <c r="AC264" s="1" t="s">
        <v>42</v>
      </c>
    </row>
    <row r="265" spans="1:29">
      <c r="A265" s="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c r="P265" s="1">
        <f t="shared" si="24"/>
        <v>5000</v>
      </c>
      <c r="Q265" s="1">
        <v>5</v>
      </c>
      <c r="R265" s="1">
        <f t="shared" si="25"/>
        <v>250</v>
      </c>
      <c r="S265" s="1">
        <f t="shared" si="26"/>
        <v>4750</v>
      </c>
      <c r="T265" s="1">
        <v>0.5</v>
      </c>
      <c r="U265" s="1">
        <f t="shared" si="27"/>
        <v>2375</v>
      </c>
      <c r="V265" s="1">
        <f t="shared" si="28"/>
        <v>2375</v>
      </c>
      <c r="W265" s="4">
        <f t="shared" si="29"/>
        <v>0.5</v>
      </c>
      <c r="X265" s="1" t="s">
        <v>39</v>
      </c>
      <c r="Y265" s="1" t="s">
        <v>81</v>
      </c>
      <c r="Z265" s="1" t="s">
        <v>66</v>
      </c>
      <c r="AA265" s="1"/>
      <c r="AB265" s="1"/>
      <c r="AC265" s="1" t="s">
        <v>42</v>
      </c>
    </row>
    <row r="266" spans="1:29">
      <c r="A266" s="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c r="P266" s="1">
        <f t="shared" si="24"/>
        <v>4000</v>
      </c>
      <c r="Q266" s="1">
        <v>10</v>
      </c>
      <c r="R266" s="1">
        <f t="shared" si="25"/>
        <v>400</v>
      </c>
      <c r="S266" s="1">
        <f t="shared" si="26"/>
        <v>3600</v>
      </c>
      <c r="T266" s="1">
        <v>0.62</v>
      </c>
      <c r="U266" s="1">
        <f t="shared" si="27"/>
        <v>2232</v>
      </c>
      <c r="V266" s="1">
        <f t="shared" si="28"/>
        <v>1368</v>
      </c>
      <c r="W266" s="4">
        <f t="shared" si="29"/>
        <v>0.38</v>
      </c>
      <c r="X266" s="1" t="s">
        <v>50</v>
      </c>
      <c r="Y266" s="1" t="s">
        <v>57</v>
      </c>
      <c r="Z266" s="1" t="s">
        <v>41</v>
      </c>
      <c r="AA266" s="2">
        <v>45739</v>
      </c>
      <c r="AB266" s="1">
        <v>5</v>
      </c>
      <c r="AC266" s="1" t="s">
        <v>42</v>
      </c>
    </row>
    <row r="267" spans="1:29">
      <c r="A267" s="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c r="P267" s="1">
        <f t="shared" si="24"/>
        <v>1820</v>
      </c>
      <c r="Q267" s="1">
        <v>0</v>
      </c>
      <c r="R267" s="1">
        <f t="shared" si="25"/>
        <v>0</v>
      </c>
      <c r="S267" s="1">
        <f t="shared" si="26"/>
        <v>1820</v>
      </c>
      <c r="T267" s="1">
        <v>0.35</v>
      </c>
      <c r="U267" s="1">
        <f t="shared" si="27"/>
        <v>637</v>
      </c>
      <c r="V267" s="1">
        <f t="shared" si="28"/>
        <v>1183</v>
      </c>
      <c r="W267" s="4">
        <f t="shared" si="29"/>
        <v>0.65</v>
      </c>
      <c r="X267" s="1" t="s">
        <v>39</v>
      </c>
      <c r="Y267" s="1" t="s">
        <v>81</v>
      </c>
      <c r="Z267" s="1" t="s">
        <v>120</v>
      </c>
      <c r="AA267" s="1"/>
      <c r="AB267" s="1"/>
      <c r="AC267" s="1" t="s">
        <v>42</v>
      </c>
    </row>
    <row r="268" spans="1:29">
      <c r="A268" s="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c r="P268" s="1">
        <f t="shared" si="24"/>
        <v>1980</v>
      </c>
      <c r="Q268" s="1">
        <v>0</v>
      </c>
      <c r="R268" s="1">
        <f t="shared" si="25"/>
        <v>0</v>
      </c>
      <c r="S268" s="1">
        <f t="shared" si="26"/>
        <v>1980</v>
      </c>
      <c r="T268" s="1">
        <v>0.35</v>
      </c>
      <c r="U268" s="1">
        <f t="shared" si="27"/>
        <v>693</v>
      </c>
      <c r="V268" s="1">
        <f t="shared" si="28"/>
        <v>1287</v>
      </c>
      <c r="W268" s="4">
        <f t="shared" si="29"/>
        <v>0.65</v>
      </c>
      <c r="X268" s="1" t="s">
        <v>92</v>
      </c>
      <c r="Y268" s="1" t="s">
        <v>40</v>
      </c>
      <c r="Z268" s="1" t="s">
        <v>120</v>
      </c>
      <c r="AA268" s="1"/>
      <c r="AB268" s="1"/>
      <c r="AC268" s="1" t="s">
        <v>42</v>
      </c>
    </row>
    <row r="269" spans="1:29">
      <c r="A269" s="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c r="P269" s="1">
        <f t="shared" si="24"/>
        <v>19540</v>
      </c>
      <c r="Q269" s="1">
        <v>20</v>
      </c>
      <c r="R269" s="1">
        <f t="shared" si="25"/>
        <v>3908</v>
      </c>
      <c r="S269" s="1">
        <f t="shared" si="26"/>
        <v>15632</v>
      </c>
      <c r="T269" s="1">
        <v>0.52</v>
      </c>
      <c r="U269" s="1">
        <f t="shared" si="27"/>
        <v>8128.64</v>
      </c>
      <c r="V269" s="1">
        <f t="shared" si="28"/>
        <v>7503.36</v>
      </c>
      <c r="W269" s="4">
        <f t="shared" si="29"/>
        <v>0.48</v>
      </c>
      <c r="X269" s="1" t="s">
        <v>56</v>
      </c>
      <c r="Y269" s="1" t="s">
        <v>72</v>
      </c>
      <c r="Z269" s="1" t="s">
        <v>51</v>
      </c>
      <c r="AA269" s="2">
        <v>45740</v>
      </c>
      <c r="AB269" s="1"/>
      <c r="AC269" s="1" t="s">
        <v>42</v>
      </c>
    </row>
    <row r="270" spans="1:29">
      <c r="A270" s="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c r="P270" s="1">
        <f t="shared" si="24"/>
        <v>12140</v>
      </c>
      <c r="Q270" s="1">
        <v>0</v>
      </c>
      <c r="R270" s="1">
        <f t="shared" si="25"/>
        <v>0</v>
      </c>
      <c r="S270" s="1">
        <f t="shared" si="26"/>
        <v>12140</v>
      </c>
      <c r="T270" s="1">
        <v>0.48</v>
      </c>
      <c r="U270" s="1">
        <f t="shared" si="27"/>
        <v>5827.2</v>
      </c>
      <c r="V270" s="1">
        <f t="shared" si="28"/>
        <v>6312.8</v>
      </c>
      <c r="W270" s="4">
        <f t="shared" si="29"/>
        <v>0.52</v>
      </c>
      <c r="X270" s="1" t="s">
        <v>147</v>
      </c>
      <c r="Y270" s="1" t="s">
        <v>57</v>
      </c>
      <c r="Z270" s="1" t="s">
        <v>41</v>
      </c>
      <c r="AA270" s="2">
        <v>45745</v>
      </c>
      <c r="AB270" s="1">
        <v>3</v>
      </c>
      <c r="AC270" s="1" t="s">
        <v>42</v>
      </c>
    </row>
    <row r="271" spans="1:29">
      <c r="A271" s="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c r="P271" s="1">
        <f t="shared" si="24"/>
        <v>166550</v>
      </c>
      <c r="Q271" s="1">
        <v>20</v>
      </c>
      <c r="R271" s="1">
        <f t="shared" si="25"/>
        <v>33310</v>
      </c>
      <c r="S271" s="1">
        <f t="shared" si="26"/>
        <v>133240</v>
      </c>
      <c r="T271" s="1">
        <v>0.57999999999999996</v>
      </c>
      <c r="U271" s="1">
        <f t="shared" si="27"/>
        <v>77279.199999999997</v>
      </c>
      <c r="V271" s="1">
        <f t="shared" si="28"/>
        <v>55960.800000000003</v>
      </c>
      <c r="W271" s="4">
        <f t="shared" si="29"/>
        <v>0.42000000000000004</v>
      </c>
      <c r="X271" s="1" t="s">
        <v>147</v>
      </c>
      <c r="Y271" s="1" t="s">
        <v>81</v>
      </c>
      <c r="Z271" s="1" t="s">
        <v>66</v>
      </c>
      <c r="AA271" s="1"/>
      <c r="AB271" s="1"/>
      <c r="AC271" s="1" t="s">
        <v>42</v>
      </c>
    </row>
    <row r="272" spans="1:29">
      <c r="A272" s="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c r="P272" s="1">
        <f t="shared" si="24"/>
        <v>2270</v>
      </c>
      <c r="Q272" s="1">
        <v>0</v>
      </c>
      <c r="R272" s="1">
        <f t="shared" si="25"/>
        <v>0</v>
      </c>
      <c r="S272" s="1">
        <f t="shared" si="26"/>
        <v>2270</v>
      </c>
      <c r="T272" s="1">
        <v>0.5</v>
      </c>
      <c r="U272" s="1">
        <f t="shared" si="27"/>
        <v>1135</v>
      </c>
      <c r="V272" s="1">
        <f t="shared" si="28"/>
        <v>1135</v>
      </c>
      <c r="W272" s="4">
        <f t="shared" si="29"/>
        <v>0.5</v>
      </c>
      <c r="X272" s="1" t="s">
        <v>39</v>
      </c>
      <c r="Y272" s="1" t="s">
        <v>72</v>
      </c>
      <c r="Z272" s="1" t="s">
        <v>120</v>
      </c>
      <c r="AA272" s="1"/>
      <c r="AB272" s="1"/>
      <c r="AC272" s="1" t="s">
        <v>42</v>
      </c>
    </row>
    <row r="273" spans="1:29">
      <c r="A273" s="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c r="P273" s="1">
        <f t="shared" si="24"/>
        <v>4680</v>
      </c>
      <c r="Q273" s="1">
        <v>0</v>
      </c>
      <c r="R273" s="1">
        <f t="shared" si="25"/>
        <v>0</v>
      </c>
      <c r="S273" s="1">
        <f t="shared" si="26"/>
        <v>4680</v>
      </c>
      <c r="T273" s="1">
        <v>0.47</v>
      </c>
      <c r="U273" s="1">
        <f t="shared" si="27"/>
        <v>2199.6</v>
      </c>
      <c r="V273" s="1">
        <f t="shared" si="28"/>
        <v>2480.4</v>
      </c>
      <c r="W273" s="4">
        <f t="shared" si="29"/>
        <v>0.53</v>
      </c>
      <c r="X273" s="1" t="s">
        <v>50</v>
      </c>
      <c r="Y273" s="1" t="s">
        <v>81</v>
      </c>
      <c r="Z273" s="1" t="s">
        <v>51</v>
      </c>
      <c r="AA273" s="2">
        <v>45747</v>
      </c>
      <c r="AB273" s="1"/>
      <c r="AC273" s="1" t="s">
        <v>42</v>
      </c>
    </row>
    <row r="274" spans="1:29">
      <c r="A274" s="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c r="P274" s="1">
        <f t="shared" si="24"/>
        <v>3890</v>
      </c>
      <c r="Q274" s="1">
        <v>30</v>
      </c>
      <c r="R274" s="1">
        <f t="shared" si="25"/>
        <v>1167</v>
      </c>
      <c r="S274" s="1">
        <f t="shared" si="26"/>
        <v>2723</v>
      </c>
      <c r="T274" s="1">
        <v>0.52</v>
      </c>
      <c r="U274" s="1">
        <f t="shared" si="27"/>
        <v>1415.96</v>
      </c>
      <c r="V274" s="1">
        <f t="shared" si="28"/>
        <v>1307.04</v>
      </c>
      <c r="W274" s="4">
        <f t="shared" si="29"/>
        <v>0.48</v>
      </c>
      <c r="X274" s="1" t="s">
        <v>104</v>
      </c>
      <c r="Y274" s="1" t="s">
        <v>57</v>
      </c>
      <c r="Z274" s="1" t="s">
        <v>51</v>
      </c>
      <c r="AA274" s="2">
        <v>45747</v>
      </c>
      <c r="AB274" s="1"/>
      <c r="AC274" s="1" t="s">
        <v>42</v>
      </c>
    </row>
    <row r="275" spans="1:29">
      <c r="A275" s="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c r="P275" s="1">
        <f t="shared" si="24"/>
        <v>4340</v>
      </c>
      <c r="Q275" s="1">
        <v>0</v>
      </c>
      <c r="R275" s="1">
        <f t="shared" si="25"/>
        <v>0</v>
      </c>
      <c r="S275" s="1">
        <f t="shared" si="26"/>
        <v>4340</v>
      </c>
      <c r="T275" s="1">
        <v>0.47</v>
      </c>
      <c r="U275" s="1">
        <f t="shared" si="27"/>
        <v>2039.8</v>
      </c>
      <c r="V275" s="1">
        <f t="shared" si="28"/>
        <v>2300.1999999999998</v>
      </c>
      <c r="W275" s="4">
        <f t="shared" si="29"/>
        <v>0.52999999999999992</v>
      </c>
      <c r="X275" s="1" t="s">
        <v>65</v>
      </c>
      <c r="Y275" s="1" t="s">
        <v>57</v>
      </c>
      <c r="Z275" s="1" t="s">
        <v>41</v>
      </c>
      <c r="AA275" s="2">
        <v>45748</v>
      </c>
      <c r="AB275" s="1">
        <v>3</v>
      </c>
      <c r="AC275" s="1" t="s">
        <v>42</v>
      </c>
    </row>
    <row r="276" spans="1:29">
      <c r="A276" s="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c r="P276" s="1">
        <f t="shared" si="24"/>
        <v>10400</v>
      </c>
      <c r="Q276" s="1">
        <v>0</v>
      </c>
      <c r="R276" s="1">
        <f t="shared" si="25"/>
        <v>0</v>
      </c>
      <c r="S276" s="1">
        <f t="shared" si="26"/>
        <v>10400</v>
      </c>
      <c r="T276" s="1">
        <v>0.48</v>
      </c>
      <c r="U276" s="1">
        <f t="shared" si="27"/>
        <v>4992</v>
      </c>
      <c r="V276" s="1">
        <f t="shared" si="28"/>
        <v>5408</v>
      </c>
      <c r="W276" s="4">
        <f t="shared" si="29"/>
        <v>0.52</v>
      </c>
      <c r="X276" s="1" t="s">
        <v>65</v>
      </c>
      <c r="Y276" s="1" t="s">
        <v>81</v>
      </c>
      <c r="Z276" s="1" t="s">
        <v>41</v>
      </c>
      <c r="AA276" s="2">
        <v>45744</v>
      </c>
      <c r="AB276" s="1">
        <v>5</v>
      </c>
      <c r="AC276" s="1" t="s">
        <v>42</v>
      </c>
    </row>
    <row r="277" spans="1:29">
      <c r="A277" s="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c r="P277" s="1">
        <f t="shared" si="24"/>
        <v>4440</v>
      </c>
      <c r="Q277" s="1">
        <v>20</v>
      </c>
      <c r="R277" s="1">
        <f t="shared" si="25"/>
        <v>888</v>
      </c>
      <c r="S277" s="1">
        <f t="shared" si="26"/>
        <v>3552</v>
      </c>
      <c r="T277" s="1">
        <v>0.5</v>
      </c>
      <c r="U277" s="1">
        <f t="shared" si="27"/>
        <v>1776</v>
      </c>
      <c r="V277" s="1">
        <f t="shared" si="28"/>
        <v>1776</v>
      </c>
      <c r="W277" s="4">
        <f t="shared" si="29"/>
        <v>0.5</v>
      </c>
      <c r="X277" s="1" t="s">
        <v>147</v>
      </c>
      <c r="Y277" s="1" t="s">
        <v>40</v>
      </c>
      <c r="Z277" s="1" t="s">
        <v>41</v>
      </c>
      <c r="AA277" s="2">
        <v>45743</v>
      </c>
      <c r="AB277" s="1">
        <v>5</v>
      </c>
      <c r="AC277" s="1" t="s">
        <v>42</v>
      </c>
    </row>
    <row r="278" spans="1:29">
      <c r="A278" s="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c r="P278" s="1">
        <f t="shared" si="24"/>
        <v>22110</v>
      </c>
      <c r="Q278" s="1">
        <v>5</v>
      </c>
      <c r="R278" s="1">
        <f t="shared" si="25"/>
        <v>1105.5</v>
      </c>
      <c r="S278" s="1">
        <f t="shared" si="26"/>
        <v>21004.5</v>
      </c>
      <c r="T278" s="1">
        <v>0.48</v>
      </c>
      <c r="U278" s="1">
        <f t="shared" si="27"/>
        <v>10082.16</v>
      </c>
      <c r="V278" s="1">
        <f t="shared" si="28"/>
        <v>10922.34</v>
      </c>
      <c r="W278" s="4">
        <f t="shared" si="29"/>
        <v>0.52</v>
      </c>
      <c r="X278" s="1" t="s">
        <v>92</v>
      </c>
      <c r="Y278" s="1" t="s">
        <v>72</v>
      </c>
      <c r="Z278" s="1" t="s">
        <v>41</v>
      </c>
      <c r="AA278" s="2">
        <v>45746</v>
      </c>
      <c r="AB278" s="1">
        <v>3</v>
      </c>
      <c r="AC278" s="1" t="s">
        <v>42</v>
      </c>
    </row>
    <row r="279" spans="1:29">
      <c r="A279" s="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c r="P279" s="1">
        <f t="shared" si="24"/>
        <v>2400</v>
      </c>
      <c r="Q279" s="1">
        <v>0</v>
      </c>
      <c r="R279" s="1">
        <f t="shared" si="25"/>
        <v>0</v>
      </c>
      <c r="S279" s="1">
        <f t="shared" si="26"/>
        <v>2400</v>
      </c>
      <c r="T279" s="1">
        <v>0.45</v>
      </c>
      <c r="U279" s="1">
        <f t="shared" si="27"/>
        <v>1080</v>
      </c>
      <c r="V279" s="1">
        <f t="shared" si="28"/>
        <v>1320</v>
      </c>
      <c r="W279" s="4">
        <f t="shared" si="29"/>
        <v>0.55000000000000004</v>
      </c>
      <c r="X279" s="1" t="s">
        <v>147</v>
      </c>
      <c r="Y279" s="1" t="s">
        <v>40</v>
      </c>
      <c r="Z279" s="1" t="s">
        <v>51</v>
      </c>
      <c r="AA279" s="2">
        <v>45750</v>
      </c>
      <c r="AB279" s="1"/>
      <c r="AC279" s="1" t="s">
        <v>42</v>
      </c>
    </row>
    <row r="280" spans="1:29">
      <c r="A280" s="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c r="P280" s="1">
        <f t="shared" si="24"/>
        <v>1520</v>
      </c>
      <c r="Q280" s="1">
        <v>15</v>
      </c>
      <c r="R280" s="1">
        <f t="shared" si="25"/>
        <v>228</v>
      </c>
      <c r="S280" s="1">
        <f t="shared" si="26"/>
        <v>1292</v>
      </c>
      <c r="T280" s="1">
        <v>0.45</v>
      </c>
      <c r="U280" s="1">
        <f t="shared" si="27"/>
        <v>581.4</v>
      </c>
      <c r="V280" s="1">
        <f t="shared" si="28"/>
        <v>710.6</v>
      </c>
      <c r="W280" s="4">
        <f t="shared" si="29"/>
        <v>0.55000000000000004</v>
      </c>
      <c r="X280" s="1" t="s">
        <v>56</v>
      </c>
      <c r="Y280" s="1" t="s">
        <v>81</v>
      </c>
      <c r="Z280" s="1" t="s">
        <v>120</v>
      </c>
      <c r="AA280" s="1"/>
      <c r="AB280" s="1"/>
      <c r="AC280" s="1" t="s">
        <v>42</v>
      </c>
    </row>
    <row r="281" spans="1:29">
      <c r="A281" s="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c r="P281" s="1">
        <f t="shared" si="24"/>
        <v>5100</v>
      </c>
      <c r="Q281" s="1">
        <v>10</v>
      </c>
      <c r="R281" s="1">
        <f t="shared" si="25"/>
        <v>510</v>
      </c>
      <c r="S281" s="1">
        <f t="shared" si="26"/>
        <v>4590</v>
      </c>
      <c r="T281" s="1">
        <v>0.52</v>
      </c>
      <c r="U281" s="1">
        <f t="shared" si="27"/>
        <v>2386.8000000000002</v>
      </c>
      <c r="V281" s="1">
        <f t="shared" si="28"/>
        <v>2203.1999999999998</v>
      </c>
      <c r="W281" s="4">
        <f t="shared" si="29"/>
        <v>0.48</v>
      </c>
      <c r="X281" s="1" t="s">
        <v>147</v>
      </c>
      <c r="Y281" s="1" t="s">
        <v>81</v>
      </c>
      <c r="Z281" s="1" t="s">
        <v>41</v>
      </c>
      <c r="AA281" s="2">
        <v>45745</v>
      </c>
      <c r="AB281" s="1">
        <v>4</v>
      </c>
      <c r="AC281" s="1" t="s">
        <v>42</v>
      </c>
    </row>
    <row r="282" spans="1:29">
      <c r="A282" s="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c r="P282" s="1">
        <f t="shared" si="24"/>
        <v>15920</v>
      </c>
      <c r="Q282" s="1">
        <v>0</v>
      </c>
      <c r="R282" s="1">
        <f t="shared" si="25"/>
        <v>0</v>
      </c>
      <c r="S282" s="1">
        <f t="shared" si="26"/>
        <v>15920</v>
      </c>
      <c r="T282" s="1">
        <v>0.52</v>
      </c>
      <c r="U282" s="1">
        <f t="shared" si="27"/>
        <v>8278.4</v>
      </c>
      <c r="V282" s="1">
        <f t="shared" si="28"/>
        <v>7641.6</v>
      </c>
      <c r="W282" s="4">
        <f t="shared" si="29"/>
        <v>0.48000000000000004</v>
      </c>
      <c r="X282" s="1" t="s">
        <v>147</v>
      </c>
      <c r="Y282" s="1" t="s">
        <v>40</v>
      </c>
      <c r="Z282" s="1" t="s">
        <v>22</v>
      </c>
      <c r="AA282" s="1"/>
      <c r="AB282" s="1"/>
      <c r="AC282" s="1" t="s">
        <v>93</v>
      </c>
    </row>
    <row r="283" spans="1:29">
      <c r="A283" s="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c r="P283" s="1">
        <f t="shared" si="24"/>
        <v>1230</v>
      </c>
      <c r="Q283" s="1">
        <v>0</v>
      </c>
      <c r="R283" s="1">
        <f t="shared" si="25"/>
        <v>0</v>
      </c>
      <c r="S283" s="1">
        <f t="shared" si="26"/>
        <v>1230</v>
      </c>
      <c r="T283" s="1">
        <v>0.52</v>
      </c>
      <c r="U283" s="1">
        <f t="shared" si="27"/>
        <v>639.6</v>
      </c>
      <c r="V283" s="1">
        <f t="shared" si="28"/>
        <v>590.4</v>
      </c>
      <c r="W283" s="4">
        <f t="shared" si="29"/>
        <v>0.48</v>
      </c>
      <c r="X283" s="1" t="s">
        <v>39</v>
      </c>
      <c r="Y283" s="1" t="s">
        <v>81</v>
      </c>
      <c r="Z283" s="1" t="s">
        <v>41</v>
      </c>
      <c r="AA283" s="2">
        <v>45745</v>
      </c>
      <c r="AB283" s="1">
        <v>4</v>
      </c>
      <c r="AC283" s="1" t="s">
        <v>42</v>
      </c>
    </row>
    <row r="284" spans="1:29">
      <c r="A284" s="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c r="P284" s="1">
        <f t="shared" si="24"/>
        <v>3440</v>
      </c>
      <c r="Q284" s="1">
        <v>25</v>
      </c>
      <c r="R284" s="1">
        <f t="shared" si="25"/>
        <v>860</v>
      </c>
      <c r="S284" s="1">
        <f t="shared" si="26"/>
        <v>2580</v>
      </c>
      <c r="T284" s="1">
        <v>0.62</v>
      </c>
      <c r="U284" s="1">
        <f t="shared" si="27"/>
        <v>1599.6</v>
      </c>
      <c r="V284" s="1">
        <f t="shared" si="28"/>
        <v>980.40000000000009</v>
      </c>
      <c r="W284" s="4">
        <f t="shared" si="29"/>
        <v>0.38000000000000006</v>
      </c>
      <c r="X284" s="1" t="s">
        <v>39</v>
      </c>
      <c r="Y284" s="1" t="s">
        <v>81</v>
      </c>
      <c r="Z284" s="1" t="s">
        <v>66</v>
      </c>
      <c r="AA284" s="1"/>
      <c r="AB284" s="1"/>
      <c r="AC284" s="1" t="s">
        <v>42</v>
      </c>
    </row>
    <row r="285" spans="1:29">
      <c r="A285" s="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c r="P285" s="1">
        <f t="shared" si="24"/>
        <v>43740</v>
      </c>
      <c r="Q285" s="1">
        <v>20</v>
      </c>
      <c r="R285" s="1">
        <f t="shared" si="25"/>
        <v>8748</v>
      </c>
      <c r="S285" s="1">
        <f t="shared" si="26"/>
        <v>34992</v>
      </c>
      <c r="T285" s="1">
        <v>0.57999999999999996</v>
      </c>
      <c r="U285" s="1">
        <f t="shared" si="27"/>
        <v>20295.359999999997</v>
      </c>
      <c r="V285" s="1">
        <f t="shared" si="28"/>
        <v>14696.640000000003</v>
      </c>
      <c r="W285" s="4">
        <f t="shared" si="29"/>
        <v>0.4200000000000001</v>
      </c>
      <c r="X285" s="1" t="s">
        <v>65</v>
      </c>
      <c r="Y285" s="1" t="s">
        <v>72</v>
      </c>
      <c r="Z285" s="1" t="s">
        <v>120</v>
      </c>
      <c r="AA285" s="1"/>
      <c r="AB285" s="1"/>
      <c r="AC285" s="1" t="s">
        <v>42</v>
      </c>
    </row>
    <row r="286" spans="1:29">
      <c r="A286" s="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c r="P286" s="1">
        <f t="shared" si="24"/>
        <v>247170</v>
      </c>
      <c r="Q286" s="1">
        <v>5</v>
      </c>
      <c r="R286" s="1">
        <f t="shared" si="25"/>
        <v>12358.5</v>
      </c>
      <c r="S286" s="1">
        <f t="shared" si="26"/>
        <v>234811.5</v>
      </c>
      <c r="T286" s="1">
        <v>0.57999999999999996</v>
      </c>
      <c r="U286" s="1">
        <f t="shared" si="27"/>
        <v>136190.66999999998</v>
      </c>
      <c r="V286" s="1">
        <f t="shared" si="28"/>
        <v>98620.830000000016</v>
      </c>
      <c r="W286" s="4">
        <f t="shared" si="29"/>
        <v>0.4200000000000001</v>
      </c>
      <c r="X286" s="1" t="s">
        <v>104</v>
      </c>
      <c r="Y286" s="1" t="s">
        <v>81</v>
      </c>
      <c r="Z286" s="1" t="s">
        <v>51</v>
      </c>
      <c r="AA286" s="2">
        <v>45751</v>
      </c>
      <c r="AB286" s="1"/>
      <c r="AC286" s="1" t="s">
        <v>42</v>
      </c>
    </row>
    <row r="287" spans="1:29">
      <c r="A287" s="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c r="P287" s="1">
        <f t="shared" si="24"/>
        <v>136500</v>
      </c>
      <c r="Q287" s="1">
        <v>10</v>
      </c>
      <c r="R287" s="1">
        <f t="shared" si="25"/>
        <v>13650</v>
      </c>
      <c r="S287" s="1">
        <f t="shared" si="26"/>
        <v>122850</v>
      </c>
      <c r="T287" s="1">
        <v>0.57999999999999996</v>
      </c>
      <c r="U287" s="1">
        <f t="shared" si="27"/>
        <v>71253</v>
      </c>
      <c r="V287" s="1">
        <f t="shared" si="28"/>
        <v>51597</v>
      </c>
      <c r="W287" s="4">
        <f t="shared" si="29"/>
        <v>0.42</v>
      </c>
      <c r="X287" s="1" t="s">
        <v>39</v>
      </c>
      <c r="Y287" s="1" t="s">
        <v>72</v>
      </c>
      <c r="Z287" s="1" t="s">
        <v>41</v>
      </c>
      <c r="AA287" s="2">
        <v>45749</v>
      </c>
      <c r="AB287" s="1">
        <v>3</v>
      </c>
      <c r="AC287" s="1" t="s">
        <v>42</v>
      </c>
    </row>
    <row r="288" spans="1:29">
      <c r="A288" s="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c r="P288" s="1">
        <f t="shared" si="24"/>
        <v>9120</v>
      </c>
      <c r="Q288" s="1">
        <v>15</v>
      </c>
      <c r="R288" s="1">
        <f t="shared" si="25"/>
        <v>1368</v>
      </c>
      <c r="S288" s="1">
        <f t="shared" si="26"/>
        <v>7752</v>
      </c>
      <c r="T288" s="1">
        <v>0.45</v>
      </c>
      <c r="U288" s="1">
        <f t="shared" si="27"/>
        <v>3488.4</v>
      </c>
      <c r="V288" s="1">
        <f t="shared" si="28"/>
        <v>4263.6000000000004</v>
      </c>
      <c r="W288" s="4">
        <f t="shared" si="29"/>
        <v>0.55000000000000004</v>
      </c>
      <c r="X288" s="1" t="s">
        <v>56</v>
      </c>
      <c r="Y288" s="1" t="s">
        <v>81</v>
      </c>
      <c r="Z288" s="1" t="s">
        <v>41</v>
      </c>
      <c r="AA288" s="2">
        <v>45746</v>
      </c>
      <c r="AB288" s="1">
        <v>4</v>
      </c>
      <c r="AC288" s="1" t="s">
        <v>42</v>
      </c>
    </row>
    <row r="289" spans="1:29">
      <c r="A289" s="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c r="P289" s="1">
        <f t="shared" si="24"/>
        <v>1200</v>
      </c>
      <c r="Q289" s="1">
        <v>30</v>
      </c>
      <c r="R289" s="1">
        <f t="shared" si="25"/>
        <v>360</v>
      </c>
      <c r="S289" s="1">
        <f t="shared" si="26"/>
        <v>840</v>
      </c>
      <c r="T289" s="1">
        <v>0.35</v>
      </c>
      <c r="U289" s="1">
        <f t="shared" si="27"/>
        <v>294</v>
      </c>
      <c r="V289" s="1">
        <f t="shared" si="28"/>
        <v>546</v>
      </c>
      <c r="W289" s="4">
        <f t="shared" si="29"/>
        <v>0.65</v>
      </c>
      <c r="X289" s="1" t="s">
        <v>104</v>
      </c>
      <c r="Y289" s="1" t="s">
        <v>81</v>
      </c>
      <c r="Z289" s="1" t="s">
        <v>22</v>
      </c>
      <c r="AA289" s="1"/>
      <c r="AB289" s="1"/>
      <c r="AC289" s="1" t="s">
        <v>93</v>
      </c>
    </row>
    <row r="290" spans="1:29">
      <c r="A290" s="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c r="P290" s="1">
        <f t="shared" si="24"/>
        <v>20800</v>
      </c>
      <c r="Q290" s="1">
        <v>0</v>
      </c>
      <c r="R290" s="1">
        <f t="shared" si="25"/>
        <v>0</v>
      </c>
      <c r="S290" s="1">
        <f t="shared" si="26"/>
        <v>20800</v>
      </c>
      <c r="T290" s="1">
        <v>0.48</v>
      </c>
      <c r="U290" s="1">
        <f t="shared" si="27"/>
        <v>9984</v>
      </c>
      <c r="V290" s="1">
        <f t="shared" si="28"/>
        <v>10816</v>
      </c>
      <c r="W290" s="4">
        <f t="shared" si="29"/>
        <v>0.52</v>
      </c>
      <c r="X290" s="1" t="s">
        <v>50</v>
      </c>
      <c r="Y290" s="1" t="s">
        <v>72</v>
      </c>
      <c r="Z290" s="1" t="s">
        <v>41</v>
      </c>
      <c r="AA290" s="2">
        <v>45748</v>
      </c>
      <c r="AB290" s="1">
        <v>4</v>
      </c>
      <c r="AC290" s="1" t="s">
        <v>42</v>
      </c>
    </row>
    <row r="291" spans="1:29">
      <c r="A291" s="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c r="P291" s="1">
        <f t="shared" si="24"/>
        <v>6560</v>
      </c>
      <c r="Q291" s="1">
        <v>10</v>
      </c>
      <c r="R291" s="1">
        <f t="shared" si="25"/>
        <v>656</v>
      </c>
      <c r="S291" s="1">
        <f t="shared" si="26"/>
        <v>5904</v>
      </c>
      <c r="T291" s="1">
        <v>0.45</v>
      </c>
      <c r="U291" s="1">
        <f t="shared" si="27"/>
        <v>2656.8</v>
      </c>
      <c r="V291" s="1">
        <f t="shared" si="28"/>
        <v>3247.2</v>
      </c>
      <c r="W291" s="4">
        <f t="shared" si="29"/>
        <v>0.54999999999999993</v>
      </c>
      <c r="X291" s="1" t="s">
        <v>50</v>
      </c>
      <c r="Y291" s="1" t="s">
        <v>81</v>
      </c>
      <c r="Z291" s="1" t="s">
        <v>41</v>
      </c>
      <c r="AA291" s="2">
        <v>45749</v>
      </c>
      <c r="AB291" s="1">
        <v>4</v>
      </c>
      <c r="AC291" s="1" t="s">
        <v>42</v>
      </c>
    </row>
    <row r="292" spans="1:29">
      <c r="A292" s="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c r="P292" s="1">
        <f t="shared" si="24"/>
        <v>5390</v>
      </c>
      <c r="Q292" s="1">
        <v>10</v>
      </c>
      <c r="R292" s="1">
        <f t="shared" si="25"/>
        <v>539</v>
      </c>
      <c r="S292" s="1">
        <f t="shared" si="26"/>
        <v>4851</v>
      </c>
      <c r="T292" s="1">
        <v>0.5</v>
      </c>
      <c r="U292" s="1">
        <f t="shared" si="27"/>
        <v>2425.5</v>
      </c>
      <c r="V292" s="1">
        <f t="shared" si="28"/>
        <v>2425.5</v>
      </c>
      <c r="W292" s="4">
        <f t="shared" si="29"/>
        <v>0.5</v>
      </c>
      <c r="X292" s="1" t="s">
        <v>147</v>
      </c>
      <c r="Y292" s="1" t="s">
        <v>81</v>
      </c>
      <c r="Z292" s="1" t="s">
        <v>120</v>
      </c>
      <c r="AA292" s="1"/>
      <c r="AB292" s="1"/>
      <c r="AC292" s="1" t="s">
        <v>42</v>
      </c>
    </row>
    <row r="293" spans="1:29">
      <c r="A293" s="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c r="P293" s="1">
        <f t="shared" si="24"/>
        <v>9850</v>
      </c>
      <c r="Q293" s="1">
        <v>5</v>
      </c>
      <c r="R293" s="1">
        <f t="shared" si="25"/>
        <v>492.5</v>
      </c>
      <c r="S293" s="1">
        <f t="shared" si="26"/>
        <v>9357.5</v>
      </c>
      <c r="T293" s="1">
        <v>0.5</v>
      </c>
      <c r="U293" s="1">
        <f t="shared" si="27"/>
        <v>4678.75</v>
      </c>
      <c r="V293" s="1">
        <f t="shared" si="28"/>
        <v>4678.75</v>
      </c>
      <c r="W293" s="4">
        <f t="shared" si="29"/>
        <v>0.5</v>
      </c>
      <c r="X293" s="1" t="s">
        <v>56</v>
      </c>
      <c r="Y293" s="1" t="s">
        <v>57</v>
      </c>
      <c r="Z293" s="1" t="s">
        <v>22</v>
      </c>
      <c r="AA293" s="1"/>
      <c r="AB293" s="1"/>
      <c r="AC293" s="1" t="s">
        <v>93</v>
      </c>
    </row>
    <row r="294" spans="1:29">
      <c r="A294" s="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c r="P294" s="1">
        <f t="shared" si="24"/>
        <v>1980</v>
      </c>
      <c r="Q294" s="1">
        <v>10</v>
      </c>
      <c r="R294" s="1">
        <f t="shared" si="25"/>
        <v>198</v>
      </c>
      <c r="S294" s="1">
        <f t="shared" si="26"/>
        <v>1782</v>
      </c>
      <c r="T294" s="1">
        <v>0.62</v>
      </c>
      <c r="U294" s="1">
        <f t="shared" si="27"/>
        <v>1104.8399999999999</v>
      </c>
      <c r="V294" s="1">
        <f t="shared" si="28"/>
        <v>677.16000000000008</v>
      </c>
      <c r="W294" s="4">
        <f t="shared" si="29"/>
        <v>0.38000000000000006</v>
      </c>
      <c r="X294" s="1" t="s">
        <v>50</v>
      </c>
      <c r="Y294" s="1" t="s">
        <v>81</v>
      </c>
      <c r="Z294" s="1" t="s">
        <v>41</v>
      </c>
      <c r="AA294" s="2">
        <v>45755</v>
      </c>
      <c r="AB294" s="1">
        <v>4</v>
      </c>
      <c r="AC294" s="1" t="s">
        <v>42</v>
      </c>
    </row>
    <row r="295" spans="1:29">
      <c r="A295" s="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c r="P295" s="1">
        <f t="shared" si="24"/>
        <v>18720</v>
      </c>
      <c r="Q295" s="1">
        <v>0</v>
      </c>
      <c r="R295" s="1">
        <f t="shared" si="25"/>
        <v>0</v>
      </c>
      <c r="S295" s="1">
        <f t="shared" si="26"/>
        <v>18720</v>
      </c>
      <c r="T295" s="1">
        <v>0.5</v>
      </c>
      <c r="U295" s="1">
        <f t="shared" si="27"/>
        <v>9360</v>
      </c>
      <c r="V295" s="1">
        <f t="shared" si="28"/>
        <v>9360</v>
      </c>
      <c r="W295" s="4">
        <f t="shared" si="29"/>
        <v>0.5</v>
      </c>
      <c r="X295" s="1" t="s">
        <v>50</v>
      </c>
      <c r="Y295" s="1" t="s">
        <v>40</v>
      </c>
      <c r="Z295" s="1" t="s">
        <v>41</v>
      </c>
      <c r="AA295" s="2">
        <v>45754</v>
      </c>
      <c r="AB295" s="1">
        <v>3</v>
      </c>
      <c r="AC295" s="1" t="s">
        <v>42</v>
      </c>
    </row>
    <row r="296" spans="1:29">
      <c r="A296" s="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c r="P296" s="1">
        <f t="shared" si="24"/>
        <v>21680</v>
      </c>
      <c r="Q296" s="1">
        <v>0</v>
      </c>
      <c r="R296" s="1">
        <f t="shared" si="25"/>
        <v>0</v>
      </c>
      <c r="S296" s="1">
        <f t="shared" si="26"/>
        <v>21680</v>
      </c>
      <c r="T296" s="1">
        <v>0.52</v>
      </c>
      <c r="U296" s="1">
        <f t="shared" si="27"/>
        <v>11273.6</v>
      </c>
      <c r="V296" s="1">
        <f t="shared" si="28"/>
        <v>10406.4</v>
      </c>
      <c r="W296" s="4">
        <f t="shared" si="29"/>
        <v>0.48</v>
      </c>
      <c r="X296" s="1" t="s">
        <v>50</v>
      </c>
      <c r="Y296" s="1" t="s">
        <v>40</v>
      </c>
      <c r="Z296" s="1" t="s">
        <v>41</v>
      </c>
      <c r="AA296" s="2">
        <v>45755</v>
      </c>
      <c r="AB296" s="1">
        <v>4</v>
      </c>
      <c r="AC296" s="1" t="s">
        <v>42</v>
      </c>
    </row>
    <row r="297" spans="1:29">
      <c r="A297" s="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c r="P297" s="1">
        <f t="shared" si="24"/>
        <v>3180</v>
      </c>
      <c r="Q297" s="1">
        <v>25</v>
      </c>
      <c r="R297" s="1">
        <f t="shared" si="25"/>
        <v>795</v>
      </c>
      <c r="S297" s="1">
        <f t="shared" si="26"/>
        <v>2385</v>
      </c>
      <c r="T297" s="1">
        <v>0.5</v>
      </c>
      <c r="U297" s="1">
        <f t="shared" si="27"/>
        <v>1192.5</v>
      </c>
      <c r="V297" s="1">
        <f t="shared" si="28"/>
        <v>1192.5</v>
      </c>
      <c r="W297" s="4">
        <f t="shared" si="29"/>
        <v>0.5</v>
      </c>
      <c r="X297" s="1" t="s">
        <v>39</v>
      </c>
      <c r="Y297" s="1" t="s">
        <v>81</v>
      </c>
      <c r="Z297" s="1" t="s">
        <v>41</v>
      </c>
      <c r="AA297" s="2">
        <v>45753</v>
      </c>
      <c r="AB297" s="1">
        <v>5</v>
      </c>
      <c r="AC297" s="1" t="s">
        <v>42</v>
      </c>
    </row>
    <row r="298" spans="1:29">
      <c r="A298" s="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c r="P298" s="1">
        <f t="shared" si="24"/>
        <v>9500</v>
      </c>
      <c r="Q298" s="1">
        <v>0</v>
      </c>
      <c r="R298" s="1">
        <f t="shared" si="25"/>
        <v>0</v>
      </c>
      <c r="S298" s="1">
        <f t="shared" si="26"/>
        <v>9500</v>
      </c>
      <c r="T298" s="1">
        <v>0.45</v>
      </c>
      <c r="U298" s="1">
        <f t="shared" si="27"/>
        <v>4275</v>
      </c>
      <c r="V298" s="1">
        <f t="shared" si="28"/>
        <v>5225</v>
      </c>
      <c r="W298" s="4">
        <f t="shared" si="29"/>
        <v>0.55000000000000004</v>
      </c>
      <c r="X298" s="1" t="s">
        <v>39</v>
      </c>
      <c r="Y298" s="1" t="s">
        <v>40</v>
      </c>
      <c r="Z298" s="1" t="s">
        <v>120</v>
      </c>
      <c r="AA298" s="1"/>
      <c r="AB298" s="1"/>
      <c r="AC298" s="1" t="s">
        <v>42</v>
      </c>
    </row>
    <row r="299" spans="1:29">
      <c r="A299" s="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c r="P299" s="1">
        <f t="shared" si="24"/>
        <v>10440</v>
      </c>
      <c r="Q299" s="1">
        <v>0</v>
      </c>
      <c r="R299" s="1">
        <f t="shared" si="25"/>
        <v>0</v>
      </c>
      <c r="S299" s="1">
        <f t="shared" si="26"/>
        <v>10440</v>
      </c>
      <c r="T299" s="1">
        <v>0.48</v>
      </c>
      <c r="U299" s="1">
        <f t="shared" si="27"/>
        <v>5011.2</v>
      </c>
      <c r="V299" s="1">
        <f t="shared" si="28"/>
        <v>5428.8</v>
      </c>
      <c r="W299" s="4">
        <f t="shared" si="29"/>
        <v>0.52</v>
      </c>
      <c r="X299" s="1" t="s">
        <v>147</v>
      </c>
      <c r="Y299" s="1" t="s">
        <v>81</v>
      </c>
      <c r="Z299" s="1" t="s">
        <v>41</v>
      </c>
      <c r="AA299" s="2">
        <v>45756</v>
      </c>
      <c r="AB299" s="1">
        <v>4</v>
      </c>
      <c r="AC299" s="1" t="s">
        <v>42</v>
      </c>
    </row>
    <row r="300" spans="1:29">
      <c r="A300" s="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c r="P300" s="1">
        <f t="shared" si="24"/>
        <v>201320</v>
      </c>
      <c r="Q300" s="1">
        <v>10</v>
      </c>
      <c r="R300" s="1">
        <f t="shared" si="25"/>
        <v>20132</v>
      </c>
      <c r="S300" s="1">
        <f t="shared" si="26"/>
        <v>181188</v>
      </c>
      <c r="T300" s="1">
        <v>0.57999999999999996</v>
      </c>
      <c r="U300" s="1">
        <f t="shared" si="27"/>
        <v>105089.04</v>
      </c>
      <c r="V300" s="1">
        <f t="shared" si="28"/>
        <v>76098.960000000006</v>
      </c>
      <c r="W300" s="4">
        <f t="shared" si="29"/>
        <v>0.42000000000000004</v>
      </c>
      <c r="X300" s="1" t="s">
        <v>65</v>
      </c>
      <c r="Y300" s="1" t="s">
        <v>72</v>
      </c>
      <c r="Z300" s="1" t="s">
        <v>66</v>
      </c>
      <c r="AA300" s="1"/>
      <c r="AB300" s="1"/>
      <c r="AC300" s="1" t="s">
        <v>42</v>
      </c>
    </row>
    <row r="301" spans="1:29">
      <c r="A301" s="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c r="P301" s="1">
        <f t="shared" si="24"/>
        <v>5310</v>
      </c>
      <c r="Q301" s="1">
        <v>0</v>
      </c>
      <c r="R301" s="1">
        <f t="shared" si="25"/>
        <v>0</v>
      </c>
      <c r="S301" s="1">
        <f t="shared" si="26"/>
        <v>5310</v>
      </c>
      <c r="T301" s="1">
        <v>0.47</v>
      </c>
      <c r="U301" s="1">
        <f t="shared" si="27"/>
        <v>2495.6999999999998</v>
      </c>
      <c r="V301" s="1">
        <f t="shared" si="28"/>
        <v>2814.3</v>
      </c>
      <c r="W301" s="4">
        <f t="shared" si="29"/>
        <v>0.53</v>
      </c>
      <c r="X301" s="1" t="s">
        <v>147</v>
      </c>
      <c r="Y301" s="1" t="s">
        <v>81</v>
      </c>
      <c r="Z301" s="1" t="s">
        <v>22</v>
      </c>
      <c r="AA301" s="1"/>
      <c r="AB301" s="1"/>
      <c r="AC301" s="1" t="s">
        <v>93</v>
      </c>
    </row>
    <row r="302" spans="1:29">
      <c r="A302" s="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c r="P302" s="1">
        <f t="shared" si="24"/>
        <v>13860</v>
      </c>
      <c r="Q302" s="1">
        <v>15</v>
      </c>
      <c r="R302" s="1">
        <f t="shared" si="25"/>
        <v>2079</v>
      </c>
      <c r="S302" s="1">
        <f t="shared" si="26"/>
        <v>11781</v>
      </c>
      <c r="T302" s="1">
        <v>0.47</v>
      </c>
      <c r="U302" s="1">
        <f t="shared" si="27"/>
        <v>5537.07</v>
      </c>
      <c r="V302" s="1">
        <f t="shared" si="28"/>
        <v>6243.93</v>
      </c>
      <c r="W302" s="4">
        <f t="shared" si="29"/>
        <v>0.53</v>
      </c>
      <c r="X302" s="1" t="s">
        <v>39</v>
      </c>
      <c r="Y302" s="1" t="s">
        <v>57</v>
      </c>
      <c r="Z302" s="1" t="s">
        <v>41</v>
      </c>
      <c r="AA302" s="2">
        <v>45751</v>
      </c>
      <c r="AB302" s="1">
        <v>3</v>
      </c>
      <c r="AC302" s="1" t="s">
        <v>42</v>
      </c>
    </row>
    <row r="303" spans="1:29">
      <c r="A303" s="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c r="P303" s="1">
        <f t="shared" si="24"/>
        <v>23600</v>
      </c>
      <c r="Q303" s="1">
        <v>15</v>
      </c>
      <c r="R303" s="1">
        <f t="shared" si="25"/>
        <v>3540</v>
      </c>
      <c r="S303" s="1">
        <f t="shared" si="26"/>
        <v>20060</v>
      </c>
      <c r="T303" s="1">
        <v>0.45</v>
      </c>
      <c r="U303" s="1">
        <f t="shared" si="27"/>
        <v>9027</v>
      </c>
      <c r="V303" s="1">
        <f t="shared" si="28"/>
        <v>11033</v>
      </c>
      <c r="W303" s="4">
        <f t="shared" si="29"/>
        <v>0.55000000000000004</v>
      </c>
      <c r="X303" s="1" t="s">
        <v>65</v>
      </c>
      <c r="Y303" s="1" t="s">
        <v>57</v>
      </c>
      <c r="Z303" s="1" t="s">
        <v>22</v>
      </c>
      <c r="AA303" s="1"/>
      <c r="AB303" s="1"/>
      <c r="AC303" s="1" t="s">
        <v>93</v>
      </c>
    </row>
    <row r="304" spans="1:29">
      <c r="A304" s="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c r="P304" s="1">
        <f t="shared" si="24"/>
        <v>8800</v>
      </c>
      <c r="Q304" s="1">
        <v>30</v>
      </c>
      <c r="R304" s="1">
        <f t="shared" si="25"/>
        <v>2640</v>
      </c>
      <c r="S304" s="1">
        <f t="shared" si="26"/>
        <v>6160</v>
      </c>
      <c r="T304" s="1">
        <v>0.5</v>
      </c>
      <c r="U304" s="1">
        <f t="shared" si="27"/>
        <v>3080</v>
      </c>
      <c r="V304" s="1">
        <f t="shared" si="28"/>
        <v>3080</v>
      </c>
      <c r="W304" s="4">
        <f t="shared" si="29"/>
        <v>0.5</v>
      </c>
      <c r="X304" s="1" t="s">
        <v>104</v>
      </c>
      <c r="Y304" s="1" t="s">
        <v>72</v>
      </c>
      <c r="Z304" s="1" t="s">
        <v>41</v>
      </c>
      <c r="AA304" s="2">
        <v>45751</v>
      </c>
      <c r="AB304" s="1">
        <v>5</v>
      </c>
      <c r="AC304" s="1" t="s">
        <v>42</v>
      </c>
    </row>
    <row r="305" spans="1:29">
      <c r="A305" s="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c r="P305" s="1">
        <f t="shared" si="24"/>
        <v>9680</v>
      </c>
      <c r="Q305" s="1">
        <v>0</v>
      </c>
      <c r="R305" s="1">
        <f t="shared" si="25"/>
        <v>0</v>
      </c>
      <c r="S305" s="1">
        <f t="shared" si="26"/>
        <v>9680</v>
      </c>
      <c r="T305" s="1">
        <v>0.5</v>
      </c>
      <c r="U305" s="1">
        <f t="shared" si="27"/>
        <v>4840</v>
      </c>
      <c r="V305" s="1">
        <f t="shared" si="28"/>
        <v>4840</v>
      </c>
      <c r="W305" s="4">
        <f t="shared" si="29"/>
        <v>0.5</v>
      </c>
      <c r="X305" s="1" t="s">
        <v>56</v>
      </c>
      <c r="Y305" s="1" t="s">
        <v>81</v>
      </c>
      <c r="Z305" s="1" t="s">
        <v>41</v>
      </c>
      <c r="AA305" s="2">
        <v>45756</v>
      </c>
      <c r="AB305" s="1">
        <v>4</v>
      </c>
      <c r="AC305" s="1" t="s">
        <v>42</v>
      </c>
    </row>
    <row r="306" spans="1:29">
      <c r="A306" s="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c r="P306" s="1">
        <f t="shared" si="24"/>
        <v>6450</v>
      </c>
      <c r="Q306" s="1">
        <v>0</v>
      </c>
      <c r="R306" s="1">
        <f t="shared" si="25"/>
        <v>0</v>
      </c>
      <c r="S306" s="1">
        <f t="shared" si="26"/>
        <v>6450</v>
      </c>
      <c r="T306" s="1">
        <v>0.35</v>
      </c>
      <c r="U306" s="1">
        <f t="shared" si="27"/>
        <v>2257.5</v>
      </c>
      <c r="V306" s="1">
        <f t="shared" si="28"/>
        <v>4192.5</v>
      </c>
      <c r="W306" s="4">
        <f t="shared" si="29"/>
        <v>0.65</v>
      </c>
      <c r="X306" s="1" t="s">
        <v>39</v>
      </c>
      <c r="Y306" s="1" t="s">
        <v>40</v>
      </c>
      <c r="Z306" s="1" t="s">
        <v>41</v>
      </c>
      <c r="AA306" s="2">
        <v>45755</v>
      </c>
      <c r="AB306" s="1">
        <v>5</v>
      </c>
      <c r="AC306" s="1" t="s">
        <v>42</v>
      </c>
    </row>
    <row r="307" spans="1:29">
      <c r="A307" s="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c r="P307" s="1">
        <f t="shared" si="24"/>
        <v>4700</v>
      </c>
      <c r="Q307" s="1">
        <v>20</v>
      </c>
      <c r="R307" s="1">
        <f t="shared" si="25"/>
        <v>940</v>
      </c>
      <c r="S307" s="1">
        <f t="shared" si="26"/>
        <v>3760</v>
      </c>
      <c r="T307" s="1">
        <v>0.62</v>
      </c>
      <c r="U307" s="1">
        <f t="shared" si="27"/>
        <v>2331.1999999999998</v>
      </c>
      <c r="V307" s="1">
        <f t="shared" si="28"/>
        <v>1428.8000000000002</v>
      </c>
      <c r="W307" s="4">
        <f t="shared" si="29"/>
        <v>0.38000000000000006</v>
      </c>
      <c r="X307" s="1" t="s">
        <v>147</v>
      </c>
      <c r="Y307" s="1" t="s">
        <v>81</v>
      </c>
      <c r="Z307" s="1" t="s">
        <v>41</v>
      </c>
      <c r="AA307" s="2">
        <v>45752</v>
      </c>
      <c r="AB307" s="1">
        <v>4</v>
      </c>
      <c r="AC307" s="1" t="s">
        <v>42</v>
      </c>
    </row>
    <row r="308" spans="1:29">
      <c r="A308" s="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c r="P308" s="1">
        <f t="shared" si="24"/>
        <v>6020</v>
      </c>
      <c r="Q308" s="1">
        <v>5</v>
      </c>
      <c r="R308" s="1">
        <f t="shared" si="25"/>
        <v>301</v>
      </c>
      <c r="S308" s="1">
        <f t="shared" si="26"/>
        <v>5719</v>
      </c>
      <c r="T308" s="1">
        <v>0.52</v>
      </c>
      <c r="U308" s="1">
        <f t="shared" si="27"/>
        <v>2973.88</v>
      </c>
      <c r="V308" s="1">
        <f t="shared" si="28"/>
        <v>2745.12</v>
      </c>
      <c r="W308" s="4">
        <f t="shared" si="29"/>
        <v>0.48</v>
      </c>
      <c r="X308" s="1" t="s">
        <v>65</v>
      </c>
      <c r="Y308" s="1" t="s">
        <v>57</v>
      </c>
      <c r="Z308" s="1" t="s">
        <v>41</v>
      </c>
      <c r="AA308" s="2">
        <v>45752</v>
      </c>
      <c r="AB308" s="1">
        <v>5</v>
      </c>
      <c r="AC308" s="1" t="s">
        <v>42</v>
      </c>
    </row>
    <row r="309" spans="1:29">
      <c r="A309" s="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c r="P309" s="1">
        <f t="shared" si="24"/>
        <v>1260</v>
      </c>
      <c r="Q309" s="1">
        <v>5</v>
      </c>
      <c r="R309" s="1">
        <f t="shared" si="25"/>
        <v>63</v>
      </c>
      <c r="S309" s="1">
        <f t="shared" si="26"/>
        <v>1197</v>
      </c>
      <c r="T309" s="1">
        <v>0.35</v>
      </c>
      <c r="U309" s="1">
        <f t="shared" si="27"/>
        <v>418.95</v>
      </c>
      <c r="V309" s="1">
        <f t="shared" si="28"/>
        <v>778.05</v>
      </c>
      <c r="W309" s="4">
        <f t="shared" si="29"/>
        <v>0.64999999999999991</v>
      </c>
      <c r="X309" s="1" t="s">
        <v>92</v>
      </c>
      <c r="Y309" s="1" t="s">
        <v>57</v>
      </c>
      <c r="Z309" s="1" t="s">
        <v>41</v>
      </c>
      <c r="AA309" s="2">
        <v>45757</v>
      </c>
      <c r="AB309" s="1">
        <v>4</v>
      </c>
      <c r="AC309" s="1" t="s">
        <v>42</v>
      </c>
    </row>
    <row r="310" spans="1:29">
      <c r="A310" s="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c r="P310" s="1">
        <f t="shared" si="24"/>
        <v>3680</v>
      </c>
      <c r="Q310" s="1">
        <v>25</v>
      </c>
      <c r="R310" s="1">
        <f t="shared" si="25"/>
        <v>920</v>
      </c>
      <c r="S310" s="1">
        <f t="shared" si="26"/>
        <v>2760</v>
      </c>
      <c r="T310" s="1">
        <v>0.62</v>
      </c>
      <c r="U310" s="1">
        <f t="shared" si="27"/>
        <v>1711.2</v>
      </c>
      <c r="V310" s="1">
        <f t="shared" si="28"/>
        <v>1048.8</v>
      </c>
      <c r="W310" s="4">
        <f t="shared" si="29"/>
        <v>0.38</v>
      </c>
      <c r="X310" s="1" t="s">
        <v>65</v>
      </c>
      <c r="Y310" s="1" t="s">
        <v>57</v>
      </c>
      <c r="Z310" s="1" t="s">
        <v>41</v>
      </c>
      <c r="AA310" s="2">
        <v>45754</v>
      </c>
      <c r="AB310" s="1">
        <v>5</v>
      </c>
      <c r="AC310" s="1" t="s">
        <v>42</v>
      </c>
    </row>
    <row r="311" spans="1:29">
      <c r="A311" s="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c r="P311" s="1">
        <f t="shared" si="24"/>
        <v>9200</v>
      </c>
      <c r="Q311" s="1">
        <v>10</v>
      </c>
      <c r="R311" s="1">
        <f t="shared" si="25"/>
        <v>920</v>
      </c>
      <c r="S311" s="1">
        <f t="shared" si="26"/>
        <v>8280</v>
      </c>
      <c r="T311" s="1">
        <v>0.45</v>
      </c>
      <c r="U311" s="1">
        <f t="shared" si="27"/>
        <v>3726</v>
      </c>
      <c r="V311" s="1">
        <f t="shared" si="28"/>
        <v>4554</v>
      </c>
      <c r="W311" s="4">
        <f t="shared" si="29"/>
        <v>0.55000000000000004</v>
      </c>
      <c r="X311" s="1" t="s">
        <v>104</v>
      </c>
      <c r="Y311" s="1" t="s">
        <v>40</v>
      </c>
      <c r="Z311" s="1" t="s">
        <v>66</v>
      </c>
      <c r="AA311" s="1"/>
      <c r="AB311" s="1"/>
      <c r="AC311" s="1" t="s">
        <v>42</v>
      </c>
    </row>
    <row r="312" spans="1:29">
      <c r="A312" s="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c r="P312" s="1">
        <f t="shared" si="24"/>
        <v>1240</v>
      </c>
      <c r="Q312" s="1">
        <v>10</v>
      </c>
      <c r="R312" s="1">
        <f t="shared" si="25"/>
        <v>124</v>
      </c>
      <c r="S312" s="1">
        <f t="shared" si="26"/>
        <v>1116</v>
      </c>
      <c r="T312" s="1">
        <v>0.62</v>
      </c>
      <c r="U312" s="1">
        <f t="shared" si="27"/>
        <v>691.92</v>
      </c>
      <c r="V312" s="1">
        <f t="shared" si="28"/>
        <v>424.08000000000004</v>
      </c>
      <c r="W312" s="4">
        <f t="shared" si="29"/>
        <v>0.38000000000000006</v>
      </c>
      <c r="X312" s="1" t="s">
        <v>147</v>
      </c>
      <c r="Y312" s="1" t="s">
        <v>40</v>
      </c>
      <c r="Z312" s="1" t="s">
        <v>51</v>
      </c>
      <c r="AA312" s="2">
        <v>45759</v>
      </c>
      <c r="AB312" s="1"/>
      <c r="AC312" s="1" t="s">
        <v>42</v>
      </c>
    </row>
    <row r="313" spans="1:29">
      <c r="A313" s="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c r="P313" s="1">
        <f t="shared" si="24"/>
        <v>9840</v>
      </c>
      <c r="Q313" s="1">
        <v>10</v>
      </c>
      <c r="R313" s="1">
        <f t="shared" si="25"/>
        <v>984</v>
      </c>
      <c r="S313" s="1">
        <f t="shared" si="26"/>
        <v>8856</v>
      </c>
      <c r="T313" s="1">
        <v>0.5</v>
      </c>
      <c r="U313" s="1">
        <f t="shared" si="27"/>
        <v>4428</v>
      </c>
      <c r="V313" s="1">
        <f t="shared" si="28"/>
        <v>4428</v>
      </c>
      <c r="W313" s="4">
        <f t="shared" si="29"/>
        <v>0.5</v>
      </c>
      <c r="X313" s="1" t="s">
        <v>50</v>
      </c>
      <c r="Y313" s="1" t="s">
        <v>57</v>
      </c>
      <c r="Z313" s="1" t="s">
        <v>41</v>
      </c>
      <c r="AA313" s="2">
        <v>45753</v>
      </c>
      <c r="AB313" s="1">
        <v>3</v>
      </c>
      <c r="AC313" s="1" t="s">
        <v>42</v>
      </c>
    </row>
    <row r="314" spans="1:29">
      <c r="A314" s="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c r="P314" s="1">
        <f t="shared" si="24"/>
        <v>8240</v>
      </c>
      <c r="Q314" s="1">
        <v>10</v>
      </c>
      <c r="R314" s="1">
        <f t="shared" si="25"/>
        <v>824</v>
      </c>
      <c r="S314" s="1">
        <f t="shared" si="26"/>
        <v>7416</v>
      </c>
      <c r="T314" s="1">
        <v>0.45</v>
      </c>
      <c r="U314" s="1">
        <f t="shared" si="27"/>
        <v>3337.2000000000003</v>
      </c>
      <c r="V314" s="1">
        <f t="shared" si="28"/>
        <v>4078.7999999999997</v>
      </c>
      <c r="W314" s="4">
        <f t="shared" si="29"/>
        <v>0.54999999999999993</v>
      </c>
      <c r="X314" s="1" t="s">
        <v>50</v>
      </c>
      <c r="Y314" s="1" t="s">
        <v>40</v>
      </c>
      <c r="Z314" s="1" t="s">
        <v>51</v>
      </c>
      <c r="AA314" s="2">
        <v>45754</v>
      </c>
      <c r="AB314" s="1"/>
      <c r="AC314" s="1" t="s">
        <v>42</v>
      </c>
    </row>
    <row r="315" spans="1:29">
      <c r="A315" s="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c r="P315" s="1">
        <f t="shared" si="24"/>
        <v>4410</v>
      </c>
      <c r="Q315" s="1">
        <v>10</v>
      </c>
      <c r="R315" s="1">
        <f t="shared" si="25"/>
        <v>441</v>
      </c>
      <c r="S315" s="1">
        <f t="shared" si="26"/>
        <v>3969</v>
      </c>
      <c r="T315" s="1">
        <v>0.47</v>
      </c>
      <c r="U315" s="1">
        <f t="shared" si="27"/>
        <v>1865.4299999999998</v>
      </c>
      <c r="V315" s="1">
        <f t="shared" si="28"/>
        <v>2103.5700000000002</v>
      </c>
      <c r="W315" s="4">
        <f t="shared" si="29"/>
        <v>0.53</v>
      </c>
      <c r="X315" s="1" t="s">
        <v>147</v>
      </c>
      <c r="Y315" s="1" t="s">
        <v>40</v>
      </c>
      <c r="Z315" s="1" t="s">
        <v>120</v>
      </c>
      <c r="AA315" s="1"/>
      <c r="AB315" s="1"/>
      <c r="AC315" s="1" t="s">
        <v>42</v>
      </c>
    </row>
    <row r="316" spans="1:29">
      <c r="A316" s="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c r="P316" s="1">
        <f t="shared" si="24"/>
        <v>4940</v>
      </c>
      <c r="Q316" s="1">
        <v>15</v>
      </c>
      <c r="R316" s="1">
        <f t="shared" si="25"/>
        <v>741</v>
      </c>
      <c r="S316" s="1">
        <f t="shared" si="26"/>
        <v>4199</v>
      </c>
      <c r="T316" s="1">
        <v>0.52</v>
      </c>
      <c r="U316" s="1">
        <f t="shared" si="27"/>
        <v>2183.48</v>
      </c>
      <c r="V316" s="1">
        <f t="shared" si="28"/>
        <v>2015.52</v>
      </c>
      <c r="W316" s="4">
        <f t="shared" si="29"/>
        <v>0.48</v>
      </c>
      <c r="X316" s="1" t="s">
        <v>56</v>
      </c>
      <c r="Y316" s="1" t="s">
        <v>72</v>
      </c>
      <c r="Z316" s="1" t="s">
        <v>41</v>
      </c>
      <c r="AA316" s="2">
        <v>45757</v>
      </c>
      <c r="AB316" s="1">
        <v>4</v>
      </c>
      <c r="AC316" s="1" t="s">
        <v>42</v>
      </c>
    </row>
    <row r="317" spans="1:29">
      <c r="A317" s="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c r="P317" s="1">
        <f t="shared" si="24"/>
        <v>2280</v>
      </c>
      <c r="Q317" s="1">
        <v>0</v>
      </c>
      <c r="R317" s="1">
        <f t="shared" si="25"/>
        <v>0</v>
      </c>
      <c r="S317" s="1">
        <f t="shared" si="26"/>
        <v>2280</v>
      </c>
      <c r="T317" s="1">
        <v>0.62</v>
      </c>
      <c r="U317" s="1">
        <f t="shared" si="27"/>
        <v>1413.6</v>
      </c>
      <c r="V317" s="1">
        <f t="shared" si="28"/>
        <v>866.40000000000009</v>
      </c>
      <c r="W317" s="4">
        <f t="shared" si="29"/>
        <v>0.38000000000000006</v>
      </c>
      <c r="X317" s="1" t="s">
        <v>92</v>
      </c>
      <c r="Y317" s="1" t="s">
        <v>72</v>
      </c>
      <c r="Z317" s="1" t="s">
        <v>41</v>
      </c>
      <c r="AA317" s="2">
        <v>45756</v>
      </c>
      <c r="AB317" s="1">
        <v>4</v>
      </c>
      <c r="AC317" s="1" t="s">
        <v>42</v>
      </c>
    </row>
    <row r="318" spans="1:29">
      <c r="A318" s="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c r="P318" s="1">
        <f t="shared" si="24"/>
        <v>60760</v>
      </c>
      <c r="Q318" s="1">
        <v>30</v>
      </c>
      <c r="R318" s="1">
        <f t="shared" si="25"/>
        <v>18228</v>
      </c>
      <c r="S318" s="1">
        <f t="shared" si="26"/>
        <v>42532</v>
      </c>
      <c r="T318" s="1">
        <v>0.57999999999999996</v>
      </c>
      <c r="U318" s="1">
        <f t="shared" si="27"/>
        <v>24668.559999999998</v>
      </c>
      <c r="V318" s="1">
        <f t="shared" si="28"/>
        <v>17863.440000000002</v>
      </c>
      <c r="W318" s="4">
        <f t="shared" si="29"/>
        <v>0.42000000000000004</v>
      </c>
      <c r="X318" s="1" t="s">
        <v>39</v>
      </c>
      <c r="Y318" s="1" t="s">
        <v>72</v>
      </c>
      <c r="Z318" s="1" t="s">
        <v>66</v>
      </c>
      <c r="AA318" s="1"/>
      <c r="AB318" s="1"/>
      <c r="AC318" s="1" t="s">
        <v>42</v>
      </c>
    </row>
    <row r="319" spans="1:29">
      <c r="A319" s="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c r="P319" s="1">
        <f t="shared" si="24"/>
        <v>8240</v>
      </c>
      <c r="Q319" s="1">
        <v>30</v>
      </c>
      <c r="R319" s="1">
        <f t="shared" si="25"/>
        <v>2472</v>
      </c>
      <c r="S319" s="1">
        <f t="shared" si="26"/>
        <v>5768</v>
      </c>
      <c r="T319" s="1">
        <v>0.47</v>
      </c>
      <c r="U319" s="1">
        <f t="shared" si="27"/>
        <v>2710.96</v>
      </c>
      <c r="V319" s="1">
        <f t="shared" si="28"/>
        <v>3057.04</v>
      </c>
      <c r="W319" s="4">
        <f t="shared" si="29"/>
        <v>0.53</v>
      </c>
      <c r="X319" s="1" t="s">
        <v>39</v>
      </c>
      <c r="Y319" s="1" t="s">
        <v>40</v>
      </c>
      <c r="Z319" s="1" t="s">
        <v>41</v>
      </c>
      <c r="AA319" s="2">
        <v>45759</v>
      </c>
      <c r="AB319" s="1">
        <v>5</v>
      </c>
      <c r="AC319" s="1" t="s">
        <v>42</v>
      </c>
    </row>
    <row r="320" spans="1:29">
      <c r="A320" s="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c r="P320" s="1">
        <f t="shared" si="24"/>
        <v>3230</v>
      </c>
      <c r="Q320" s="1">
        <v>20</v>
      </c>
      <c r="R320" s="1">
        <f t="shared" si="25"/>
        <v>646</v>
      </c>
      <c r="S320" s="1">
        <f t="shared" si="26"/>
        <v>2584</v>
      </c>
      <c r="T320" s="1">
        <v>0.47</v>
      </c>
      <c r="U320" s="1">
        <f t="shared" si="27"/>
        <v>1214.48</v>
      </c>
      <c r="V320" s="1">
        <f t="shared" si="28"/>
        <v>1369.52</v>
      </c>
      <c r="W320" s="4">
        <f t="shared" si="29"/>
        <v>0.53</v>
      </c>
      <c r="X320" s="1" t="s">
        <v>50</v>
      </c>
      <c r="Y320" s="1" t="s">
        <v>40</v>
      </c>
      <c r="Z320" s="1" t="s">
        <v>41</v>
      </c>
      <c r="AA320" s="2">
        <v>45761</v>
      </c>
      <c r="AB320" s="1">
        <v>3</v>
      </c>
      <c r="AC320" s="1" t="s">
        <v>42</v>
      </c>
    </row>
    <row r="321" spans="1:29">
      <c r="A321" s="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c r="P321" s="1">
        <f t="shared" si="24"/>
        <v>1300</v>
      </c>
      <c r="Q321" s="1">
        <v>10</v>
      </c>
      <c r="R321" s="1">
        <f t="shared" si="25"/>
        <v>130</v>
      </c>
      <c r="S321" s="1">
        <f t="shared" si="26"/>
        <v>1170</v>
      </c>
      <c r="T321" s="1">
        <v>0.62</v>
      </c>
      <c r="U321" s="1">
        <f t="shared" si="27"/>
        <v>725.4</v>
      </c>
      <c r="V321" s="1">
        <f t="shared" si="28"/>
        <v>444.6</v>
      </c>
      <c r="W321" s="4">
        <f t="shared" si="29"/>
        <v>0.38</v>
      </c>
      <c r="X321" s="1" t="s">
        <v>50</v>
      </c>
      <c r="Y321" s="1" t="s">
        <v>40</v>
      </c>
      <c r="Z321" s="1" t="s">
        <v>51</v>
      </c>
      <c r="AA321" s="2">
        <v>45759</v>
      </c>
      <c r="AB321" s="1"/>
      <c r="AC321" s="1" t="s">
        <v>42</v>
      </c>
    </row>
    <row r="322" spans="1:29">
      <c r="A322" s="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c r="P322" s="1">
        <f t="shared" si="24"/>
        <v>580</v>
      </c>
      <c r="Q322" s="1">
        <v>5</v>
      </c>
      <c r="R322" s="1">
        <f t="shared" si="25"/>
        <v>29</v>
      </c>
      <c r="S322" s="1">
        <f t="shared" si="26"/>
        <v>551</v>
      </c>
      <c r="T322" s="1">
        <v>0.35</v>
      </c>
      <c r="U322" s="1">
        <f t="shared" si="27"/>
        <v>192.85</v>
      </c>
      <c r="V322" s="1">
        <f t="shared" si="28"/>
        <v>358.15</v>
      </c>
      <c r="W322" s="4">
        <f t="shared" si="29"/>
        <v>0.64999999999999991</v>
      </c>
      <c r="X322" s="1" t="s">
        <v>50</v>
      </c>
      <c r="Y322" s="1" t="s">
        <v>57</v>
      </c>
      <c r="Z322" s="1" t="s">
        <v>22</v>
      </c>
      <c r="AA322" s="1"/>
      <c r="AB322" s="1"/>
      <c r="AC322" s="1" t="s">
        <v>93</v>
      </c>
    </row>
    <row r="323" spans="1:29">
      <c r="A323" s="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c r="P323" s="1">
        <f t="shared" ref="P323:P386" si="30">PRODUCT(N323,O323)</f>
        <v>13620</v>
      </c>
      <c r="Q323" s="1">
        <v>15</v>
      </c>
      <c r="R323" s="1">
        <f t="shared" ref="R323:R386" si="31">P323*(Q323/100)</f>
        <v>2043</v>
      </c>
      <c r="S323" s="1">
        <f t="shared" ref="S323:S386" si="32">P323-R323</f>
        <v>11577</v>
      </c>
      <c r="T323" s="1">
        <v>0.52</v>
      </c>
      <c r="U323" s="1">
        <f t="shared" ref="U323:U386" si="33">S323*T323</f>
        <v>6020.04</v>
      </c>
      <c r="V323" s="1">
        <f t="shared" ref="V323:V386" si="34">S323-U323</f>
        <v>5556.96</v>
      </c>
      <c r="W323" s="4">
        <f t="shared" ref="W323:W386" si="35">(V323/S323)</f>
        <v>0.48</v>
      </c>
      <c r="X323" s="1" t="s">
        <v>56</v>
      </c>
      <c r="Y323" s="1" t="s">
        <v>40</v>
      </c>
      <c r="Z323" s="1" t="s">
        <v>41</v>
      </c>
      <c r="AA323" s="2">
        <v>45756</v>
      </c>
      <c r="AB323" s="1">
        <v>4</v>
      </c>
      <c r="AC323" s="1" t="s">
        <v>42</v>
      </c>
    </row>
    <row r="324" spans="1:29">
      <c r="A324" s="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c r="P324" s="1">
        <f t="shared" si="30"/>
        <v>166800</v>
      </c>
      <c r="Q324" s="1">
        <v>20</v>
      </c>
      <c r="R324" s="1">
        <f t="shared" si="31"/>
        <v>33360</v>
      </c>
      <c r="S324" s="1">
        <f t="shared" si="32"/>
        <v>133440</v>
      </c>
      <c r="T324" s="1">
        <v>0.57999999999999996</v>
      </c>
      <c r="U324" s="1">
        <f t="shared" si="33"/>
        <v>77395.199999999997</v>
      </c>
      <c r="V324" s="1">
        <f t="shared" si="34"/>
        <v>56044.800000000003</v>
      </c>
      <c r="W324" s="4">
        <f t="shared" si="35"/>
        <v>0.42000000000000004</v>
      </c>
      <c r="X324" s="1" t="s">
        <v>147</v>
      </c>
      <c r="Y324" s="1" t="s">
        <v>72</v>
      </c>
      <c r="Z324" s="1" t="s">
        <v>66</v>
      </c>
      <c r="AA324" s="1"/>
      <c r="AB324" s="1"/>
      <c r="AC324" s="1" t="s">
        <v>42</v>
      </c>
    </row>
    <row r="325" spans="1:29">
      <c r="A325" s="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c r="P325" s="1">
        <f t="shared" si="30"/>
        <v>449150</v>
      </c>
      <c r="Q325" s="1">
        <v>30</v>
      </c>
      <c r="R325" s="1">
        <f t="shared" si="31"/>
        <v>134745</v>
      </c>
      <c r="S325" s="1">
        <f t="shared" si="32"/>
        <v>314405</v>
      </c>
      <c r="T325" s="1">
        <v>0.57999999999999996</v>
      </c>
      <c r="U325" s="1">
        <f t="shared" si="33"/>
        <v>182354.9</v>
      </c>
      <c r="V325" s="1">
        <f t="shared" si="34"/>
        <v>132050.1</v>
      </c>
      <c r="W325" s="4">
        <f t="shared" si="35"/>
        <v>0.42000000000000004</v>
      </c>
      <c r="X325" s="1" t="s">
        <v>39</v>
      </c>
      <c r="Y325" s="1" t="s">
        <v>72</v>
      </c>
      <c r="Z325" s="1" t="s">
        <v>41</v>
      </c>
      <c r="AA325" s="2">
        <v>45762</v>
      </c>
      <c r="AB325" s="1">
        <v>5</v>
      </c>
      <c r="AC325" s="1" t="s">
        <v>42</v>
      </c>
    </row>
    <row r="326" spans="1:29">
      <c r="A326" s="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c r="P326" s="1">
        <f t="shared" si="30"/>
        <v>1920</v>
      </c>
      <c r="Q326" s="1">
        <v>25</v>
      </c>
      <c r="R326" s="1">
        <f t="shared" si="31"/>
        <v>480</v>
      </c>
      <c r="S326" s="1">
        <f t="shared" si="32"/>
        <v>1440</v>
      </c>
      <c r="T326" s="1">
        <v>0.35</v>
      </c>
      <c r="U326" s="1">
        <f t="shared" si="33"/>
        <v>503.99999999999994</v>
      </c>
      <c r="V326" s="1">
        <f t="shared" si="34"/>
        <v>936</v>
      </c>
      <c r="W326" s="4">
        <f t="shared" si="35"/>
        <v>0.65</v>
      </c>
      <c r="X326" s="1" t="s">
        <v>39</v>
      </c>
      <c r="Y326" s="1" t="s">
        <v>40</v>
      </c>
      <c r="Z326" s="1" t="s">
        <v>41</v>
      </c>
      <c r="AA326" s="2">
        <v>45760</v>
      </c>
      <c r="AB326" s="1">
        <v>5</v>
      </c>
      <c r="AC326" s="1" t="s">
        <v>42</v>
      </c>
    </row>
    <row r="327" spans="1:29">
      <c r="A327" s="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c r="P327" s="1">
        <f t="shared" si="30"/>
        <v>16550</v>
      </c>
      <c r="Q327" s="1">
        <v>5</v>
      </c>
      <c r="R327" s="1">
        <f t="shared" si="31"/>
        <v>827.5</v>
      </c>
      <c r="S327" s="1">
        <f t="shared" si="32"/>
        <v>15722.5</v>
      </c>
      <c r="T327" s="1">
        <v>0.45</v>
      </c>
      <c r="U327" s="1">
        <f t="shared" si="33"/>
        <v>7075.125</v>
      </c>
      <c r="V327" s="1">
        <f t="shared" si="34"/>
        <v>8647.375</v>
      </c>
      <c r="W327" s="4">
        <f t="shared" si="35"/>
        <v>0.55000000000000004</v>
      </c>
      <c r="X327" s="1" t="s">
        <v>65</v>
      </c>
      <c r="Y327" s="1" t="s">
        <v>40</v>
      </c>
      <c r="Z327" s="1" t="s">
        <v>22</v>
      </c>
      <c r="AA327" s="1"/>
      <c r="AB327" s="1"/>
      <c r="AC327" s="1" t="s">
        <v>93</v>
      </c>
    </row>
    <row r="328" spans="1:29">
      <c r="A328" s="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c r="P328" s="1">
        <f t="shared" si="30"/>
        <v>8250</v>
      </c>
      <c r="Q328" s="1">
        <v>0</v>
      </c>
      <c r="R328" s="1">
        <f t="shared" si="31"/>
        <v>0</v>
      </c>
      <c r="S328" s="1">
        <f t="shared" si="32"/>
        <v>8250</v>
      </c>
      <c r="T328" s="1">
        <v>0.52</v>
      </c>
      <c r="U328" s="1">
        <f t="shared" si="33"/>
        <v>4290</v>
      </c>
      <c r="V328" s="1">
        <f t="shared" si="34"/>
        <v>3960</v>
      </c>
      <c r="W328" s="4">
        <f t="shared" si="35"/>
        <v>0.48</v>
      </c>
      <c r="X328" s="1" t="s">
        <v>147</v>
      </c>
      <c r="Y328" s="1" t="s">
        <v>57</v>
      </c>
      <c r="Z328" s="1" t="s">
        <v>120</v>
      </c>
      <c r="AA328" s="1"/>
      <c r="AB328" s="1"/>
      <c r="AC328" s="1" t="s">
        <v>42</v>
      </c>
    </row>
    <row r="329" spans="1:29">
      <c r="A329" s="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c r="P329" s="1">
        <f t="shared" si="30"/>
        <v>3900</v>
      </c>
      <c r="Q329" s="1">
        <v>10</v>
      </c>
      <c r="R329" s="1">
        <f t="shared" si="31"/>
        <v>390</v>
      </c>
      <c r="S329" s="1">
        <f t="shared" si="32"/>
        <v>3510</v>
      </c>
      <c r="T329" s="1">
        <v>0.48</v>
      </c>
      <c r="U329" s="1">
        <f t="shared" si="33"/>
        <v>1684.8</v>
      </c>
      <c r="V329" s="1">
        <f t="shared" si="34"/>
        <v>1825.2</v>
      </c>
      <c r="W329" s="4">
        <f t="shared" si="35"/>
        <v>0.52</v>
      </c>
      <c r="X329" s="1" t="s">
        <v>50</v>
      </c>
      <c r="Y329" s="1" t="s">
        <v>72</v>
      </c>
      <c r="Z329" s="1" t="s">
        <v>41</v>
      </c>
      <c r="AA329" s="2">
        <v>45764</v>
      </c>
      <c r="AB329" s="1">
        <v>5</v>
      </c>
      <c r="AC329" s="1" t="s">
        <v>42</v>
      </c>
    </row>
    <row r="330" spans="1:29">
      <c r="A330" s="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c r="P330" s="1">
        <f t="shared" si="30"/>
        <v>16900</v>
      </c>
      <c r="Q330" s="1">
        <v>20</v>
      </c>
      <c r="R330" s="1">
        <f t="shared" si="31"/>
        <v>3380</v>
      </c>
      <c r="S330" s="1">
        <f t="shared" si="32"/>
        <v>13520</v>
      </c>
      <c r="T330" s="1">
        <v>0.47</v>
      </c>
      <c r="U330" s="1">
        <f t="shared" si="33"/>
        <v>6354.4</v>
      </c>
      <c r="V330" s="1">
        <f t="shared" si="34"/>
        <v>7165.6</v>
      </c>
      <c r="W330" s="4">
        <f t="shared" si="35"/>
        <v>0.53</v>
      </c>
      <c r="X330" s="1" t="s">
        <v>92</v>
      </c>
      <c r="Y330" s="1" t="s">
        <v>57</v>
      </c>
      <c r="Z330" s="1" t="s">
        <v>41</v>
      </c>
      <c r="AA330" s="2">
        <v>45765</v>
      </c>
      <c r="AB330" s="1">
        <v>3</v>
      </c>
      <c r="AC330" s="1" t="s">
        <v>42</v>
      </c>
    </row>
    <row r="331" spans="1:29">
      <c r="A331" s="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c r="P331" s="1">
        <f t="shared" si="30"/>
        <v>570</v>
      </c>
      <c r="Q331" s="1">
        <v>0</v>
      </c>
      <c r="R331" s="1">
        <f t="shared" si="31"/>
        <v>0</v>
      </c>
      <c r="S331" s="1">
        <f t="shared" si="32"/>
        <v>570</v>
      </c>
      <c r="T331" s="1">
        <v>0.62</v>
      </c>
      <c r="U331" s="1">
        <f t="shared" si="33"/>
        <v>353.4</v>
      </c>
      <c r="V331" s="1">
        <f t="shared" si="34"/>
        <v>216.60000000000002</v>
      </c>
      <c r="W331" s="4">
        <f t="shared" si="35"/>
        <v>0.38000000000000006</v>
      </c>
      <c r="X331" s="1" t="s">
        <v>56</v>
      </c>
      <c r="Y331" s="1" t="s">
        <v>72</v>
      </c>
      <c r="Z331" s="1" t="s">
        <v>41</v>
      </c>
      <c r="AA331" s="2">
        <v>45763</v>
      </c>
      <c r="AB331" s="1">
        <v>3</v>
      </c>
      <c r="AC331" s="1" t="s">
        <v>42</v>
      </c>
    </row>
    <row r="332" spans="1:29">
      <c r="A332" s="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c r="P332" s="1">
        <f t="shared" si="30"/>
        <v>6270</v>
      </c>
      <c r="Q332" s="1">
        <v>0</v>
      </c>
      <c r="R332" s="1">
        <f t="shared" si="31"/>
        <v>0</v>
      </c>
      <c r="S332" s="1">
        <f t="shared" si="32"/>
        <v>6270</v>
      </c>
      <c r="T332" s="1">
        <v>0.5</v>
      </c>
      <c r="U332" s="1">
        <f t="shared" si="33"/>
        <v>3135</v>
      </c>
      <c r="V332" s="1">
        <f t="shared" si="34"/>
        <v>3135</v>
      </c>
      <c r="W332" s="4">
        <f t="shared" si="35"/>
        <v>0.5</v>
      </c>
      <c r="X332" s="1" t="s">
        <v>65</v>
      </c>
      <c r="Y332" s="1" t="s">
        <v>57</v>
      </c>
      <c r="Z332" s="1" t="s">
        <v>51</v>
      </c>
      <c r="AA332" s="2">
        <v>45766</v>
      </c>
      <c r="AB332" s="1"/>
      <c r="AC332" s="1" t="s">
        <v>42</v>
      </c>
    </row>
    <row r="333" spans="1:29">
      <c r="A333" s="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c r="P333" s="1">
        <f t="shared" si="30"/>
        <v>120720</v>
      </c>
      <c r="Q333" s="1">
        <v>0</v>
      </c>
      <c r="R333" s="1">
        <f t="shared" si="31"/>
        <v>0</v>
      </c>
      <c r="S333" s="1">
        <f t="shared" si="32"/>
        <v>120720</v>
      </c>
      <c r="T333" s="1">
        <v>0.57999999999999996</v>
      </c>
      <c r="U333" s="1">
        <f t="shared" si="33"/>
        <v>70017.599999999991</v>
      </c>
      <c r="V333" s="1">
        <f t="shared" si="34"/>
        <v>50702.400000000009</v>
      </c>
      <c r="W333" s="4">
        <f t="shared" si="35"/>
        <v>0.4200000000000001</v>
      </c>
      <c r="X333" s="1" t="s">
        <v>50</v>
      </c>
      <c r="Y333" s="1" t="s">
        <v>40</v>
      </c>
      <c r="Z333" s="1" t="s">
        <v>51</v>
      </c>
      <c r="AA333" s="2">
        <v>45760</v>
      </c>
      <c r="AB333" s="1"/>
      <c r="AC333" s="1" t="s">
        <v>42</v>
      </c>
    </row>
    <row r="334" spans="1:29">
      <c r="A334" s="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c r="P334" s="1">
        <f t="shared" si="30"/>
        <v>6390</v>
      </c>
      <c r="Q334" s="1">
        <v>0</v>
      </c>
      <c r="R334" s="1">
        <f t="shared" si="31"/>
        <v>0</v>
      </c>
      <c r="S334" s="1">
        <f t="shared" si="32"/>
        <v>6390</v>
      </c>
      <c r="T334" s="1">
        <v>0.45</v>
      </c>
      <c r="U334" s="1">
        <f t="shared" si="33"/>
        <v>2875.5</v>
      </c>
      <c r="V334" s="1">
        <f t="shared" si="34"/>
        <v>3514.5</v>
      </c>
      <c r="W334" s="4">
        <f t="shared" si="35"/>
        <v>0.55000000000000004</v>
      </c>
      <c r="X334" s="1" t="s">
        <v>56</v>
      </c>
      <c r="Y334" s="1" t="s">
        <v>72</v>
      </c>
      <c r="Z334" s="1" t="s">
        <v>41</v>
      </c>
      <c r="AA334" s="2">
        <v>45766</v>
      </c>
      <c r="AB334" s="1">
        <v>5</v>
      </c>
      <c r="AC334" s="1" t="s">
        <v>42</v>
      </c>
    </row>
    <row r="335" spans="1:29">
      <c r="A335" s="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c r="P335" s="1">
        <f t="shared" si="30"/>
        <v>27050</v>
      </c>
      <c r="Q335" s="1">
        <v>5</v>
      </c>
      <c r="R335" s="1">
        <f t="shared" si="31"/>
        <v>1352.5</v>
      </c>
      <c r="S335" s="1">
        <f t="shared" si="32"/>
        <v>25697.5</v>
      </c>
      <c r="T335" s="1">
        <v>0.48</v>
      </c>
      <c r="U335" s="1">
        <f t="shared" si="33"/>
        <v>12334.8</v>
      </c>
      <c r="V335" s="1">
        <f t="shared" si="34"/>
        <v>13362.7</v>
      </c>
      <c r="W335" s="4">
        <f t="shared" si="35"/>
        <v>0.52</v>
      </c>
      <c r="X335" s="1" t="s">
        <v>147</v>
      </c>
      <c r="Y335" s="1" t="s">
        <v>40</v>
      </c>
      <c r="Z335" s="1" t="s">
        <v>120</v>
      </c>
      <c r="AA335" s="1"/>
      <c r="AB335" s="1"/>
      <c r="AC335" s="1" t="s">
        <v>42</v>
      </c>
    </row>
    <row r="336" spans="1:29">
      <c r="A336" s="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c r="P336" s="1">
        <f t="shared" si="30"/>
        <v>19440</v>
      </c>
      <c r="Q336" s="1">
        <v>0</v>
      </c>
      <c r="R336" s="1">
        <f t="shared" si="31"/>
        <v>0</v>
      </c>
      <c r="S336" s="1">
        <f t="shared" si="32"/>
        <v>19440</v>
      </c>
      <c r="T336" s="1">
        <v>0.45</v>
      </c>
      <c r="U336" s="1">
        <f t="shared" si="33"/>
        <v>8748</v>
      </c>
      <c r="V336" s="1">
        <f t="shared" si="34"/>
        <v>10692</v>
      </c>
      <c r="W336" s="4">
        <f t="shared" si="35"/>
        <v>0.55000000000000004</v>
      </c>
      <c r="X336" s="1" t="s">
        <v>50</v>
      </c>
      <c r="Y336" s="1" t="s">
        <v>57</v>
      </c>
      <c r="Z336" s="1" t="s">
        <v>51</v>
      </c>
      <c r="AA336" s="2">
        <v>45767</v>
      </c>
      <c r="AB336" s="1"/>
      <c r="AC336" s="1" t="s">
        <v>42</v>
      </c>
    </row>
    <row r="337" spans="1:29">
      <c r="A337" s="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c r="P337" s="1">
        <f t="shared" si="30"/>
        <v>8560</v>
      </c>
      <c r="Q337" s="1">
        <v>15</v>
      </c>
      <c r="R337" s="1">
        <f t="shared" si="31"/>
        <v>1284</v>
      </c>
      <c r="S337" s="1">
        <f t="shared" si="32"/>
        <v>7276</v>
      </c>
      <c r="T337" s="1">
        <v>0.52</v>
      </c>
      <c r="U337" s="1">
        <f t="shared" si="33"/>
        <v>3783.52</v>
      </c>
      <c r="V337" s="1">
        <f t="shared" si="34"/>
        <v>3492.48</v>
      </c>
      <c r="W337" s="4">
        <f t="shared" si="35"/>
        <v>0.48</v>
      </c>
      <c r="X337" s="1" t="s">
        <v>104</v>
      </c>
      <c r="Y337" s="1" t="s">
        <v>57</v>
      </c>
      <c r="Z337" s="1" t="s">
        <v>22</v>
      </c>
      <c r="AA337" s="1"/>
      <c r="AB337" s="1"/>
      <c r="AC337" s="1" t="s">
        <v>93</v>
      </c>
    </row>
    <row r="338" spans="1:29">
      <c r="A338" s="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c r="P338" s="1">
        <f t="shared" si="30"/>
        <v>3900</v>
      </c>
      <c r="Q338" s="1">
        <v>20</v>
      </c>
      <c r="R338" s="1">
        <f t="shared" si="31"/>
        <v>780</v>
      </c>
      <c r="S338" s="1">
        <f t="shared" si="32"/>
        <v>3120</v>
      </c>
      <c r="T338" s="1">
        <v>0.45</v>
      </c>
      <c r="U338" s="1">
        <f t="shared" si="33"/>
        <v>1404</v>
      </c>
      <c r="V338" s="1">
        <f t="shared" si="34"/>
        <v>1716</v>
      </c>
      <c r="W338" s="4">
        <f t="shared" si="35"/>
        <v>0.55000000000000004</v>
      </c>
      <c r="X338" s="1" t="s">
        <v>104</v>
      </c>
      <c r="Y338" s="1" t="s">
        <v>57</v>
      </c>
      <c r="Z338" s="1" t="s">
        <v>41</v>
      </c>
      <c r="AA338" s="2">
        <v>45763</v>
      </c>
      <c r="AB338" s="1">
        <v>3</v>
      </c>
      <c r="AC338" s="1" t="s">
        <v>42</v>
      </c>
    </row>
    <row r="339" spans="1:29">
      <c r="A339" s="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c r="P339" s="1">
        <f t="shared" si="30"/>
        <v>14160</v>
      </c>
      <c r="Q339" s="1">
        <v>0</v>
      </c>
      <c r="R339" s="1">
        <f t="shared" si="31"/>
        <v>0</v>
      </c>
      <c r="S339" s="1">
        <f t="shared" si="32"/>
        <v>14160</v>
      </c>
      <c r="T339" s="1">
        <v>0.52</v>
      </c>
      <c r="U339" s="1">
        <f t="shared" si="33"/>
        <v>7363.2</v>
      </c>
      <c r="V339" s="1">
        <f t="shared" si="34"/>
        <v>6796.8</v>
      </c>
      <c r="W339" s="4">
        <f t="shared" si="35"/>
        <v>0.48000000000000004</v>
      </c>
      <c r="X339" s="1" t="s">
        <v>65</v>
      </c>
      <c r="Y339" s="1" t="s">
        <v>40</v>
      </c>
      <c r="Z339" s="1" t="s">
        <v>41</v>
      </c>
      <c r="AA339" s="2">
        <v>45765</v>
      </c>
      <c r="AB339" s="1">
        <v>5</v>
      </c>
      <c r="AC339" s="1" t="s">
        <v>42</v>
      </c>
    </row>
    <row r="340" spans="1:29">
      <c r="A340" s="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c r="P340" s="1">
        <f t="shared" si="30"/>
        <v>5540</v>
      </c>
      <c r="Q340" s="1">
        <v>10</v>
      </c>
      <c r="R340" s="1">
        <f t="shared" si="31"/>
        <v>554</v>
      </c>
      <c r="S340" s="1">
        <f t="shared" si="32"/>
        <v>4986</v>
      </c>
      <c r="T340" s="1">
        <v>0.52</v>
      </c>
      <c r="U340" s="1">
        <f t="shared" si="33"/>
        <v>2592.7200000000003</v>
      </c>
      <c r="V340" s="1">
        <f t="shared" si="34"/>
        <v>2393.2799999999997</v>
      </c>
      <c r="W340" s="4">
        <f t="shared" si="35"/>
        <v>0.47999999999999993</v>
      </c>
      <c r="X340" s="1" t="s">
        <v>92</v>
      </c>
      <c r="Y340" s="1" t="s">
        <v>72</v>
      </c>
      <c r="Z340" s="1" t="s">
        <v>51</v>
      </c>
      <c r="AA340" s="2">
        <v>45766</v>
      </c>
      <c r="AB340" s="1"/>
      <c r="AC340" s="1" t="s">
        <v>42</v>
      </c>
    </row>
    <row r="341" spans="1:29">
      <c r="A341" s="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c r="P341" s="1">
        <f t="shared" si="30"/>
        <v>1960</v>
      </c>
      <c r="Q341" s="1">
        <v>0</v>
      </c>
      <c r="R341" s="1">
        <f t="shared" si="31"/>
        <v>0</v>
      </c>
      <c r="S341" s="1">
        <f t="shared" si="32"/>
        <v>1960</v>
      </c>
      <c r="T341" s="1">
        <v>0.5</v>
      </c>
      <c r="U341" s="1">
        <f t="shared" si="33"/>
        <v>980</v>
      </c>
      <c r="V341" s="1">
        <f t="shared" si="34"/>
        <v>980</v>
      </c>
      <c r="W341" s="4">
        <f t="shared" si="35"/>
        <v>0.5</v>
      </c>
      <c r="X341" s="1" t="s">
        <v>39</v>
      </c>
      <c r="Y341" s="1" t="s">
        <v>57</v>
      </c>
      <c r="Z341" s="1" t="s">
        <v>41</v>
      </c>
      <c r="AA341" s="2">
        <v>45764</v>
      </c>
      <c r="AB341" s="1">
        <v>5</v>
      </c>
      <c r="AC341" s="1" t="s">
        <v>42</v>
      </c>
    </row>
    <row r="342" spans="1:29">
      <c r="A342" s="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c r="P342" s="1">
        <f t="shared" si="30"/>
        <v>5300</v>
      </c>
      <c r="Q342" s="1">
        <v>10</v>
      </c>
      <c r="R342" s="1">
        <f t="shared" si="31"/>
        <v>530</v>
      </c>
      <c r="S342" s="1">
        <f t="shared" si="32"/>
        <v>4770</v>
      </c>
      <c r="T342" s="1">
        <v>0.47</v>
      </c>
      <c r="U342" s="1">
        <f t="shared" si="33"/>
        <v>2241.9</v>
      </c>
      <c r="V342" s="1">
        <f t="shared" si="34"/>
        <v>2528.1</v>
      </c>
      <c r="W342" s="4">
        <f t="shared" si="35"/>
        <v>0.53</v>
      </c>
      <c r="X342" s="1" t="s">
        <v>39</v>
      </c>
      <c r="Y342" s="1" t="s">
        <v>57</v>
      </c>
      <c r="Z342" s="1" t="s">
        <v>41</v>
      </c>
      <c r="AA342" s="2">
        <v>45766</v>
      </c>
      <c r="AB342" s="1">
        <v>4</v>
      </c>
      <c r="AC342" s="1" t="s">
        <v>42</v>
      </c>
    </row>
    <row r="343" spans="1:29">
      <c r="A343" s="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c r="P343" s="1">
        <f t="shared" si="30"/>
        <v>18720</v>
      </c>
      <c r="Q343" s="1">
        <v>5</v>
      </c>
      <c r="R343" s="1">
        <f t="shared" si="31"/>
        <v>936</v>
      </c>
      <c r="S343" s="1">
        <f t="shared" si="32"/>
        <v>17784</v>
      </c>
      <c r="T343" s="1">
        <v>0.47</v>
      </c>
      <c r="U343" s="1">
        <f t="shared" si="33"/>
        <v>8358.48</v>
      </c>
      <c r="V343" s="1">
        <f t="shared" si="34"/>
        <v>9425.52</v>
      </c>
      <c r="W343" s="4">
        <f t="shared" si="35"/>
        <v>0.53</v>
      </c>
      <c r="X343" s="1" t="s">
        <v>39</v>
      </c>
      <c r="Y343" s="1" t="s">
        <v>40</v>
      </c>
      <c r="Z343" s="1" t="s">
        <v>22</v>
      </c>
      <c r="AA343" s="1"/>
      <c r="AB343" s="1"/>
      <c r="AC343" s="1" t="s">
        <v>93</v>
      </c>
    </row>
    <row r="344" spans="1:29">
      <c r="A344" s="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c r="P344" s="1">
        <f t="shared" si="30"/>
        <v>1250</v>
      </c>
      <c r="Q344" s="1">
        <v>20</v>
      </c>
      <c r="R344" s="1">
        <f t="shared" si="31"/>
        <v>250</v>
      </c>
      <c r="S344" s="1">
        <f t="shared" si="32"/>
        <v>1000</v>
      </c>
      <c r="T344" s="1">
        <v>0.35</v>
      </c>
      <c r="U344" s="1">
        <f t="shared" si="33"/>
        <v>350</v>
      </c>
      <c r="V344" s="1">
        <f t="shared" si="34"/>
        <v>650</v>
      </c>
      <c r="W344" s="4">
        <f t="shared" si="35"/>
        <v>0.65</v>
      </c>
      <c r="X344" s="1" t="s">
        <v>39</v>
      </c>
      <c r="Y344" s="1" t="s">
        <v>81</v>
      </c>
      <c r="Z344" s="1" t="s">
        <v>120</v>
      </c>
      <c r="AA344" s="1"/>
      <c r="AB344" s="1"/>
      <c r="AC344" s="1" t="s">
        <v>42</v>
      </c>
    </row>
    <row r="345" spans="1:29">
      <c r="A345" s="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c r="P345" s="1">
        <f t="shared" si="30"/>
        <v>5040</v>
      </c>
      <c r="Q345" s="1">
        <v>15</v>
      </c>
      <c r="R345" s="1">
        <f t="shared" si="31"/>
        <v>756</v>
      </c>
      <c r="S345" s="1">
        <f t="shared" si="32"/>
        <v>4284</v>
      </c>
      <c r="T345" s="1">
        <v>0.57999999999999996</v>
      </c>
      <c r="U345" s="1">
        <f t="shared" si="33"/>
        <v>2484.7199999999998</v>
      </c>
      <c r="V345" s="1">
        <f t="shared" si="34"/>
        <v>1799.2800000000002</v>
      </c>
      <c r="W345" s="4">
        <f t="shared" si="35"/>
        <v>0.42000000000000004</v>
      </c>
      <c r="X345" s="1" t="s">
        <v>92</v>
      </c>
      <c r="Y345" s="1" t="s">
        <v>81</v>
      </c>
      <c r="Z345" s="1" t="s">
        <v>66</v>
      </c>
      <c r="AA345" s="1"/>
      <c r="AB345" s="1"/>
      <c r="AC345" s="1" t="s">
        <v>42</v>
      </c>
    </row>
    <row r="346" spans="1:29">
      <c r="A346" s="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c r="P346" s="1">
        <f t="shared" si="30"/>
        <v>4720</v>
      </c>
      <c r="Q346" s="1">
        <v>0</v>
      </c>
      <c r="R346" s="1">
        <f t="shared" si="31"/>
        <v>0</v>
      </c>
      <c r="S346" s="1">
        <f t="shared" si="32"/>
        <v>4720</v>
      </c>
      <c r="T346" s="1">
        <v>0.52</v>
      </c>
      <c r="U346" s="1">
        <f t="shared" si="33"/>
        <v>2454.4</v>
      </c>
      <c r="V346" s="1">
        <f t="shared" si="34"/>
        <v>2265.6</v>
      </c>
      <c r="W346" s="4">
        <f t="shared" si="35"/>
        <v>0.48</v>
      </c>
      <c r="X346" s="1" t="s">
        <v>92</v>
      </c>
      <c r="Y346" s="1" t="s">
        <v>57</v>
      </c>
      <c r="Z346" s="1" t="s">
        <v>41</v>
      </c>
      <c r="AA346" s="2">
        <v>45764</v>
      </c>
      <c r="AB346" s="1">
        <v>4</v>
      </c>
      <c r="AC346" s="1" t="s">
        <v>42</v>
      </c>
    </row>
    <row r="347" spans="1:29">
      <c r="A347" s="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c r="P347" s="1">
        <f t="shared" si="30"/>
        <v>6300</v>
      </c>
      <c r="Q347" s="1">
        <v>10</v>
      </c>
      <c r="R347" s="1">
        <f t="shared" si="31"/>
        <v>630</v>
      </c>
      <c r="S347" s="1">
        <f t="shared" si="32"/>
        <v>5670</v>
      </c>
      <c r="T347" s="1">
        <v>0.52</v>
      </c>
      <c r="U347" s="1">
        <f t="shared" si="33"/>
        <v>2948.4</v>
      </c>
      <c r="V347" s="1">
        <f t="shared" si="34"/>
        <v>2721.6</v>
      </c>
      <c r="W347" s="4">
        <f t="shared" si="35"/>
        <v>0.48</v>
      </c>
      <c r="X347" s="1" t="s">
        <v>50</v>
      </c>
      <c r="Y347" s="1" t="s">
        <v>81</v>
      </c>
      <c r="Z347" s="1" t="s">
        <v>66</v>
      </c>
      <c r="AA347" s="1"/>
      <c r="AB347" s="1"/>
      <c r="AC347" s="1" t="s">
        <v>42</v>
      </c>
    </row>
    <row r="348" spans="1:29">
      <c r="A348" s="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c r="P348" s="1">
        <f t="shared" si="30"/>
        <v>630</v>
      </c>
      <c r="Q348" s="1">
        <v>5</v>
      </c>
      <c r="R348" s="1">
        <f t="shared" si="31"/>
        <v>31.5</v>
      </c>
      <c r="S348" s="1">
        <f t="shared" si="32"/>
        <v>598.5</v>
      </c>
      <c r="T348" s="1">
        <v>0.35</v>
      </c>
      <c r="U348" s="1">
        <f t="shared" si="33"/>
        <v>209.47499999999999</v>
      </c>
      <c r="V348" s="1">
        <f t="shared" si="34"/>
        <v>389.02499999999998</v>
      </c>
      <c r="W348" s="4">
        <f t="shared" si="35"/>
        <v>0.64999999999999991</v>
      </c>
      <c r="X348" s="1" t="s">
        <v>56</v>
      </c>
      <c r="Y348" s="1" t="s">
        <v>72</v>
      </c>
      <c r="Z348" s="1" t="s">
        <v>41</v>
      </c>
      <c r="AA348" s="2">
        <v>45767</v>
      </c>
      <c r="AB348" s="1">
        <v>5</v>
      </c>
      <c r="AC348" s="1" t="s">
        <v>42</v>
      </c>
    </row>
    <row r="349" spans="1:29">
      <c r="A349" s="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c r="P349" s="1">
        <f t="shared" si="30"/>
        <v>18740</v>
      </c>
      <c r="Q349" s="1">
        <v>0</v>
      </c>
      <c r="R349" s="1">
        <f t="shared" si="31"/>
        <v>0</v>
      </c>
      <c r="S349" s="1">
        <f t="shared" si="32"/>
        <v>18740</v>
      </c>
      <c r="T349" s="1">
        <v>0.52</v>
      </c>
      <c r="U349" s="1">
        <f t="shared" si="33"/>
        <v>9744.8000000000011</v>
      </c>
      <c r="V349" s="1">
        <f t="shared" si="34"/>
        <v>8995.1999999999989</v>
      </c>
      <c r="W349" s="4">
        <f t="shared" si="35"/>
        <v>0.47999999999999993</v>
      </c>
      <c r="X349" s="1" t="s">
        <v>147</v>
      </c>
      <c r="Y349" s="1" t="s">
        <v>57</v>
      </c>
      <c r="Z349" s="1" t="s">
        <v>41</v>
      </c>
      <c r="AA349" s="2">
        <v>45769</v>
      </c>
      <c r="AB349" s="1">
        <v>4</v>
      </c>
      <c r="AC349" s="1" t="s">
        <v>42</v>
      </c>
    </row>
    <row r="350" spans="1:29">
      <c r="A350" s="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c r="P350" s="1">
        <f t="shared" si="30"/>
        <v>14610</v>
      </c>
      <c r="Q350" s="1">
        <v>15</v>
      </c>
      <c r="R350" s="1">
        <f t="shared" si="31"/>
        <v>2191.5</v>
      </c>
      <c r="S350" s="1">
        <f t="shared" si="32"/>
        <v>12418.5</v>
      </c>
      <c r="T350" s="1">
        <v>0.45</v>
      </c>
      <c r="U350" s="1">
        <f t="shared" si="33"/>
        <v>5588.3249999999998</v>
      </c>
      <c r="V350" s="1">
        <f t="shared" si="34"/>
        <v>6830.1750000000002</v>
      </c>
      <c r="W350" s="4">
        <f t="shared" si="35"/>
        <v>0.55000000000000004</v>
      </c>
      <c r="X350" s="1" t="s">
        <v>65</v>
      </c>
      <c r="Y350" s="1" t="s">
        <v>81</v>
      </c>
      <c r="Z350" s="1" t="s">
        <v>51</v>
      </c>
      <c r="AA350" s="2">
        <v>45764</v>
      </c>
      <c r="AB350" s="1"/>
      <c r="AC350" s="1" t="s">
        <v>42</v>
      </c>
    </row>
    <row r="351" spans="1:29">
      <c r="A351" s="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c r="P351" s="1">
        <f t="shared" si="30"/>
        <v>11520</v>
      </c>
      <c r="Q351" s="1">
        <v>10</v>
      </c>
      <c r="R351" s="1">
        <f t="shared" si="31"/>
        <v>1152</v>
      </c>
      <c r="S351" s="1">
        <f t="shared" si="32"/>
        <v>10368</v>
      </c>
      <c r="T351" s="1">
        <v>0.47</v>
      </c>
      <c r="U351" s="1">
        <f t="shared" si="33"/>
        <v>4872.96</v>
      </c>
      <c r="V351" s="1">
        <f t="shared" si="34"/>
        <v>5495.04</v>
      </c>
      <c r="W351" s="4">
        <f t="shared" si="35"/>
        <v>0.53</v>
      </c>
      <c r="X351" s="1" t="s">
        <v>65</v>
      </c>
      <c r="Y351" s="1" t="s">
        <v>57</v>
      </c>
      <c r="Z351" s="1" t="s">
        <v>41</v>
      </c>
      <c r="AA351" s="2">
        <v>45769</v>
      </c>
      <c r="AB351" s="1">
        <v>5</v>
      </c>
      <c r="AC351" s="1" t="s">
        <v>42</v>
      </c>
    </row>
    <row r="352" spans="1:29">
      <c r="A352" s="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c r="P352" s="1">
        <f t="shared" si="30"/>
        <v>4550</v>
      </c>
      <c r="Q352" s="1">
        <v>10</v>
      </c>
      <c r="R352" s="1">
        <f t="shared" si="31"/>
        <v>455</v>
      </c>
      <c r="S352" s="1">
        <f t="shared" si="32"/>
        <v>4095</v>
      </c>
      <c r="T352" s="1">
        <v>0.62</v>
      </c>
      <c r="U352" s="1">
        <f t="shared" si="33"/>
        <v>2538.9</v>
      </c>
      <c r="V352" s="1">
        <f t="shared" si="34"/>
        <v>1556.1</v>
      </c>
      <c r="W352" s="4">
        <f t="shared" si="35"/>
        <v>0.38</v>
      </c>
      <c r="X352" s="1" t="s">
        <v>147</v>
      </c>
      <c r="Y352" s="1" t="s">
        <v>72</v>
      </c>
      <c r="Z352" s="1" t="s">
        <v>51</v>
      </c>
      <c r="AA352" s="2">
        <v>45764</v>
      </c>
      <c r="AB352" s="1"/>
      <c r="AC352" s="1" t="s">
        <v>42</v>
      </c>
    </row>
    <row r="353" spans="1:29">
      <c r="A353" s="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c r="P353" s="1">
        <f t="shared" si="30"/>
        <v>3680</v>
      </c>
      <c r="Q353" s="1">
        <v>20</v>
      </c>
      <c r="R353" s="1">
        <f t="shared" si="31"/>
        <v>736</v>
      </c>
      <c r="S353" s="1">
        <f t="shared" si="32"/>
        <v>2944</v>
      </c>
      <c r="T353" s="1">
        <v>0.47</v>
      </c>
      <c r="U353" s="1">
        <f t="shared" si="33"/>
        <v>1383.6799999999998</v>
      </c>
      <c r="V353" s="1">
        <f t="shared" si="34"/>
        <v>1560.3200000000002</v>
      </c>
      <c r="W353" s="4">
        <f t="shared" si="35"/>
        <v>0.53</v>
      </c>
      <c r="X353" s="1" t="s">
        <v>104</v>
      </c>
      <c r="Y353" s="1" t="s">
        <v>72</v>
      </c>
      <c r="Z353" s="1" t="s">
        <v>22</v>
      </c>
      <c r="AA353" s="1"/>
      <c r="AB353" s="1"/>
      <c r="AC353" s="1" t="s">
        <v>93</v>
      </c>
    </row>
    <row r="354" spans="1:29">
      <c r="A354" s="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c r="P354" s="1">
        <f t="shared" si="30"/>
        <v>1480</v>
      </c>
      <c r="Q354" s="1">
        <v>10</v>
      </c>
      <c r="R354" s="1">
        <f t="shared" si="31"/>
        <v>148</v>
      </c>
      <c r="S354" s="1">
        <f t="shared" si="32"/>
        <v>1332</v>
      </c>
      <c r="T354" s="1">
        <v>0.45</v>
      </c>
      <c r="U354" s="1">
        <f t="shared" si="33"/>
        <v>599.4</v>
      </c>
      <c r="V354" s="1">
        <f t="shared" si="34"/>
        <v>732.6</v>
      </c>
      <c r="W354" s="4">
        <f t="shared" si="35"/>
        <v>0.55000000000000004</v>
      </c>
      <c r="X354" s="1" t="s">
        <v>50</v>
      </c>
      <c r="Y354" s="1" t="s">
        <v>57</v>
      </c>
      <c r="Z354" s="1" t="s">
        <v>41</v>
      </c>
      <c r="AA354" s="2">
        <v>45767</v>
      </c>
      <c r="AB354" s="1">
        <v>5</v>
      </c>
      <c r="AC354" s="1" t="s">
        <v>42</v>
      </c>
    </row>
    <row r="355" spans="1:29">
      <c r="A355" s="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c r="P355" s="1">
        <f t="shared" si="30"/>
        <v>2080</v>
      </c>
      <c r="Q355" s="1">
        <v>0</v>
      </c>
      <c r="R355" s="1">
        <f t="shared" si="31"/>
        <v>0</v>
      </c>
      <c r="S355" s="1">
        <f t="shared" si="32"/>
        <v>2080</v>
      </c>
      <c r="T355" s="1">
        <v>0.35</v>
      </c>
      <c r="U355" s="1">
        <f t="shared" si="33"/>
        <v>728</v>
      </c>
      <c r="V355" s="1">
        <f t="shared" si="34"/>
        <v>1352</v>
      </c>
      <c r="W355" s="4">
        <f t="shared" si="35"/>
        <v>0.65</v>
      </c>
      <c r="X355" s="1" t="s">
        <v>92</v>
      </c>
      <c r="Y355" s="1" t="s">
        <v>57</v>
      </c>
      <c r="Z355" s="1" t="s">
        <v>22</v>
      </c>
      <c r="AA355" s="1"/>
      <c r="AB355" s="1"/>
      <c r="AC355" s="1" t="s">
        <v>93</v>
      </c>
    </row>
    <row r="356" spans="1:29">
      <c r="A356" s="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c r="P356" s="1">
        <f t="shared" si="30"/>
        <v>7550</v>
      </c>
      <c r="Q356" s="1">
        <v>5</v>
      </c>
      <c r="R356" s="1">
        <f t="shared" si="31"/>
        <v>377.5</v>
      </c>
      <c r="S356" s="1">
        <f t="shared" si="32"/>
        <v>7172.5</v>
      </c>
      <c r="T356" s="1">
        <v>0.48</v>
      </c>
      <c r="U356" s="1">
        <f t="shared" si="33"/>
        <v>3442.7999999999997</v>
      </c>
      <c r="V356" s="1">
        <f t="shared" si="34"/>
        <v>3729.7000000000003</v>
      </c>
      <c r="W356" s="4">
        <f t="shared" si="35"/>
        <v>0.52</v>
      </c>
      <c r="X356" s="1" t="s">
        <v>92</v>
      </c>
      <c r="Y356" s="1" t="s">
        <v>72</v>
      </c>
      <c r="Z356" s="1" t="s">
        <v>66</v>
      </c>
      <c r="AA356" s="1"/>
      <c r="AB356" s="1"/>
      <c r="AC356" s="1" t="s">
        <v>42</v>
      </c>
    </row>
    <row r="357" spans="1:29">
      <c r="A357" s="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c r="P357" s="1">
        <f t="shared" si="30"/>
        <v>144060</v>
      </c>
      <c r="Q357" s="1">
        <v>10</v>
      </c>
      <c r="R357" s="1">
        <f t="shared" si="31"/>
        <v>14406</v>
      </c>
      <c r="S357" s="1">
        <f t="shared" si="32"/>
        <v>129654</v>
      </c>
      <c r="T357" s="1">
        <v>0.57999999999999996</v>
      </c>
      <c r="U357" s="1">
        <f t="shared" si="33"/>
        <v>75199.319999999992</v>
      </c>
      <c r="V357" s="1">
        <f t="shared" si="34"/>
        <v>54454.680000000008</v>
      </c>
      <c r="W357" s="4">
        <f t="shared" si="35"/>
        <v>0.42000000000000004</v>
      </c>
      <c r="X357" s="1" t="s">
        <v>92</v>
      </c>
      <c r="Y357" s="1" t="s">
        <v>81</v>
      </c>
      <c r="Z357" s="1" t="s">
        <v>41</v>
      </c>
      <c r="AA357" s="2">
        <v>45767</v>
      </c>
      <c r="AB357" s="1">
        <v>3</v>
      </c>
      <c r="AC357" s="1" t="s">
        <v>42</v>
      </c>
    </row>
    <row r="358" spans="1:29">
      <c r="A358" s="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c r="P358" s="1">
        <f t="shared" si="30"/>
        <v>6080</v>
      </c>
      <c r="Q358" s="1">
        <v>0</v>
      </c>
      <c r="R358" s="1">
        <f t="shared" si="31"/>
        <v>0</v>
      </c>
      <c r="S358" s="1">
        <f t="shared" si="32"/>
        <v>6080</v>
      </c>
      <c r="T358" s="1">
        <v>0.48</v>
      </c>
      <c r="U358" s="1">
        <f t="shared" si="33"/>
        <v>2918.4</v>
      </c>
      <c r="V358" s="1">
        <f t="shared" si="34"/>
        <v>3161.6</v>
      </c>
      <c r="W358" s="4">
        <f t="shared" si="35"/>
        <v>0.52</v>
      </c>
      <c r="X358" s="1" t="s">
        <v>56</v>
      </c>
      <c r="Y358" s="1" t="s">
        <v>81</v>
      </c>
      <c r="Z358" s="1" t="s">
        <v>41</v>
      </c>
      <c r="AA358" s="2">
        <v>45766</v>
      </c>
      <c r="AB358" s="1">
        <v>3</v>
      </c>
      <c r="AC358" s="1" t="s">
        <v>42</v>
      </c>
    </row>
    <row r="359" spans="1:29">
      <c r="A359" s="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c r="P359" s="1">
        <f t="shared" si="30"/>
        <v>169290</v>
      </c>
      <c r="Q359" s="1">
        <v>10</v>
      </c>
      <c r="R359" s="1">
        <f t="shared" si="31"/>
        <v>16929</v>
      </c>
      <c r="S359" s="1">
        <f t="shared" si="32"/>
        <v>152361</v>
      </c>
      <c r="T359" s="1">
        <v>0.57999999999999996</v>
      </c>
      <c r="U359" s="1">
        <f t="shared" si="33"/>
        <v>88369.37999999999</v>
      </c>
      <c r="V359" s="1">
        <f t="shared" si="34"/>
        <v>63991.62000000001</v>
      </c>
      <c r="W359" s="4">
        <f t="shared" si="35"/>
        <v>0.42000000000000004</v>
      </c>
      <c r="X359" s="1" t="s">
        <v>39</v>
      </c>
      <c r="Y359" s="1" t="s">
        <v>40</v>
      </c>
      <c r="Z359" s="1" t="s">
        <v>41</v>
      </c>
      <c r="AA359" s="2">
        <v>45767</v>
      </c>
      <c r="AB359" s="1">
        <v>4</v>
      </c>
      <c r="AC359" s="1" t="s">
        <v>42</v>
      </c>
    </row>
    <row r="360" spans="1:29">
      <c r="A360" s="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c r="P360" s="1">
        <f t="shared" si="30"/>
        <v>6840</v>
      </c>
      <c r="Q360" s="1">
        <v>5</v>
      </c>
      <c r="R360" s="1">
        <f t="shared" si="31"/>
        <v>342</v>
      </c>
      <c r="S360" s="1">
        <f t="shared" si="32"/>
        <v>6498</v>
      </c>
      <c r="T360" s="1">
        <v>0.48</v>
      </c>
      <c r="U360" s="1">
        <f t="shared" si="33"/>
        <v>3119.04</v>
      </c>
      <c r="V360" s="1">
        <f t="shared" si="34"/>
        <v>3378.96</v>
      </c>
      <c r="W360" s="4">
        <f t="shared" si="35"/>
        <v>0.52</v>
      </c>
      <c r="X360" s="1" t="s">
        <v>39</v>
      </c>
      <c r="Y360" s="1" t="s">
        <v>40</v>
      </c>
      <c r="Z360" s="1" t="s">
        <v>22</v>
      </c>
      <c r="AA360" s="1"/>
      <c r="AB360" s="1"/>
      <c r="AC360" s="1" t="s">
        <v>93</v>
      </c>
    </row>
    <row r="361" spans="1:29">
      <c r="A361" s="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c r="P361" s="1">
        <f t="shared" si="30"/>
        <v>1720</v>
      </c>
      <c r="Q361" s="1">
        <v>0</v>
      </c>
      <c r="R361" s="1">
        <f t="shared" si="31"/>
        <v>0</v>
      </c>
      <c r="S361" s="1">
        <f t="shared" si="32"/>
        <v>1720</v>
      </c>
      <c r="T361" s="1">
        <v>0.35</v>
      </c>
      <c r="U361" s="1">
        <f t="shared" si="33"/>
        <v>602</v>
      </c>
      <c r="V361" s="1">
        <f t="shared" si="34"/>
        <v>1118</v>
      </c>
      <c r="W361" s="4">
        <f t="shared" si="35"/>
        <v>0.65</v>
      </c>
      <c r="X361" s="1" t="s">
        <v>50</v>
      </c>
      <c r="Y361" s="1" t="s">
        <v>40</v>
      </c>
      <c r="Z361" s="1" t="s">
        <v>120</v>
      </c>
      <c r="AA361" s="1"/>
      <c r="AB361" s="1"/>
      <c r="AC361" s="1" t="s">
        <v>42</v>
      </c>
    </row>
    <row r="362" spans="1:29">
      <c r="A362" s="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c r="P362" s="1">
        <f t="shared" si="30"/>
        <v>4950</v>
      </c>
      <c r="Q362" s="1">
        <v>25</v>
      </c>
      <c r="R362" s="1">
        <f t="shared" si="31"/>
        <v>1237.5</v>
      </c>
      <c r="S362" s="1">
        <f t="shared" si="32"/>
        <v>3712.5</v>
      </c>
      <c r="T362" s="1">
        <v>0.35</v>
      </c>
      <c r="U362" s="1">
        <f t="shared" si="33"/>
        <v>1299.375</v>
      </c>
      <c r="V362" s="1">
        <f t="shared" si="34"/>
        <v>2413.125</v>
      </c>
      <c r="W362" s="4">
        <f t="shared" si="35"/>
        <v>0.65</v>
      </c>
      <c r="X362" s="1" t="s">
        <v>92</v>
      </c>
      <c r="Y362" s="1" t="s">
        <v>57</v>
      </c>
      <c r="Z362" s="1" t="s">
        <v>41</v>
      </c>
      <c r="AA362" s="2">
        <v>45769</v>
      </c>
      <c r="AB362" s="1">
        <v>4</v>
      </c>
      <c r="AC362" s="1" t="s">
        <v>42</v>
      </c>
    </row>
    <row r="363" spans="1:29">
      <c r="A363" s="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c r="P363" s="1">
        <f t="shared" si="30"/>
        <v>265800</v>
      </c>
      <c r="Q363" s="1">
        <v>10</v>
      </c>
      <c r="R363" s="1">
        <f t="shared" si="31"/>
        <v>26580</v>
      </c>
      <c r="S363" s="1">
        <f t="shared" si="32"/>
        <v>239220</v>
      </c>
      <c r="T363" s="1">
        <v>0.57999999999999996</v>
      </c>
      <c r="U363" s="1">
        <f t="shared" si="33"/>
        <v>138747.59999999998</v>
      </c>
      <c r="V363" s="1">
        <f t="shared" si="34"/>
        <v>100472.40000000002</v>
      </c>
      <c r="W363" s="4">
        <f t="shared" si="35"/>
        <v>0.4200000000000001</v>
      </c>
      <c r="X363" s="1" t="s">
        <v>92</v>
      </c>
      <c r="Y363" s="1" t="s">
        <v>72</v>
      </c>
      <c r="Z363" s="1" t="s">
        <v>66</v>
      </c>
      <c r="AA363" s="1"/>
      <c r="AB363" s="1"/>
      <c r="AC363" s="1" t="s">
        <v>42</v>
      </c>
    </row>
    <row r="364" spans="1:29">
      <c r="A364" s="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c r="P364" s="1">
        <f t="shared" si="30"/>
        <v>19050</v>
      </c>
      <c r="Q364" s="1">
        <v>25</v>
      </c>
      <c r="R364" s="1">
        <f t="shared" si="31"/>
        <v>4762.5</v>
      </c>
      <c r="S364" s="1">
        <f t="shared" si="32"/>
        <v>14287.5</v>
      </c>
      <c r="T364" s="1">
        <v>0.47</v>
      </c>
      <c r="U364" s="1">
        <f t="shared" si="33"/>
        <v>6715.125</v>
      </c>
      <c r="V364" s="1">
        <f t="shared" si="34"/>
        <v>7572.375</v>
      </c>
      <c r="W364" s="4">
        <f t="shared" si="35"/>
        <v>0.53</v>
      </c>
      <c r="X364" s="1" t="s">
        <v>50</v>
      </c>
      <c r="Y364" s="1" t="s">
        <v>57</v>
      </c>
      <c r="Z364" s="1" t="s">
        <v>51</v>
      </c>
      <c r="AA364" s="2">
        <v>45771</v>
      </c>
      <c r="AB364" s="1"/>
      <c r="AC364" s="1" t="s">
        <v>42</v>
      </c>
    </row>
    <row r="365" spans="1:29">
      <c r="A365" s="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c r="P365" s="1">
        <f t="shared" si="30"/>
        <v>800</v>
      </c>
      <c r="Q365" s="1">
        <v>30</v>
      </c>
      <c r="R365" s="1">
        <f t="shared" si="31"/>
        <v>240</v>
      </c>
      <c r="S365" s="1">
        <f t="shared" si="32"/>
        <v>560</v>
      </c>
      <c r="T365" s="1">
        <v>0.62</v>
      </c>
      <c r="U365" s="1">
        <f t="shared" si="33"/>
        <v>347.2</v>
      </c>
      <c r="V365" s="1">
        <f t="shared" si="34"/>
        <v>212.8</v>
      </c>
      <c r="W365" s="4">
        <f t="shared" si="35"/>
        <v>0.38</v>
      </c>
      <c r="X365" s="1" t="s">
        <v>50</v>
      </c>
      <c r="Y365" s="1" t="s">
        <v>72</v>
      </c>
      <c r="Z365" s="1" t="s">
        <v>22</v>
      </c>
      <c r="AA365" s="1"/>
      <c r="AB365" s="1"/>
      <c r="AC365" s="1" t="s">
        <v>93</v>
      </c>
    </row>
    <row r="366" spans="1:29">
      <c r="A366" s="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c r="P366" s="1">
        <f t="shared" si="30"/>
        <v>13050</v>
      </c>
      <c r="Q366" s="1">
        <v>10</v>
      </c>
      <c r="R366" s="1">
        <f t="shared" si="31"/>
        <v>1305</v>
      </c>
      <c r="S366" s="1">
        <f t="shared" si="32"/>
        <v>11745</v>
      </c>
      <c r="T366" s="1">
        <v>0.47</v>
      </c>
      <c r="U366" s="1">
        <f t="shared" si="33"/>
        <v>5520.15</v>
      </c>
      <c r="V366" s="1">
        <f t="shared" si="34"/>
        <v>6224.85</v>
      </c>
      <c r="W366" s="4">
        <f t="shared" si="35"/>
        <v>0.53</v>
      </c>
      <c r="X366" s="1" t="s">
        <v>65</v>
      </c>
      <c r="Y366" s="1" t="s">
        <v>72</v>
      </c>
      <c r="Z366" s="1" t="s">
        <v>41</v>
      </c>
      <c r="AA366" s="2">
        <v>45772</v>
      </c>
      <c r="AB366" s="1">
        <v>4</v>
      </c>
      <c r="AC366" s="1" t="s">
        <v>42</v>
      </c>
    </row>
    <row r="367" spans="1:29">
      <c r="A367" s="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c r="P367" s="1">
        <f t="shared" si="30"/>
        <v>18950</v>
      </c>
      <c r="Q367" s="1">
        <v>10</v>
      </c>
      <c r="R367" s="1">
        <f t="shared" si="31"/>
        <v>1895</v>
      </c>
      <c r="S367" s="1">
        <f t="shared" si="32"/>
        <v>17055</v>
      </c>
      <c r="T367" s="1">
        <v>0.48</v>
      </c>
      <c r="U367" s="1">
        <f t="shared" si="33"/>
        <v>8186.4</v>
      </c>
      <c r="V367" s="1">
        <f t="shared" si="34"/>
        <v>8868.6</v>
      </c>
      <c r="W367" s="4">
        <f t="shared" si="35"/>
        <v>0.52</v>
      </c>
      <c r="X367" s="1" t="s">
        <v>65</v>
      </c>
      <c r="Y367" s="1" t="s">
        <v>72</v>
      </c>
      <c r="Z367" s="1" t="s">
        <v>22</v>
      </c>
      <c r="AA367" s="1"/>
      <c r="AB367" s="1"/>
      <c r="AC367" s="1" t="s">
        <v>93</v>
      </c>
    </row>
    <row r="368" spans="1:29">
      <c r="A368" s="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c r="P368" s="1">
        <f t="shared" si="30"/>
        <v>5790</v>
      </c>
      <c r="Q368" s="1">
        <v>0</v>
      </c>
      <c r="R368" s="1">
        <f t="shared" si="31"/>
        <v>0</v>
      </c>
      <c r="S368" s="1">
        <f t="shared" si="32"/>
        <v>5790</v>
      </c>
      <c r="T368" s="1">
        <v>0.5</v>
      </c>
      <c r="U368" s="1">
        <f t="shared" si="33"/>
        <v>2895</v>
      </c>
      <c r="V368" s="1">
        <f t="shared" si="34"/>
        <v>2895</v>
      </c>
      <c r="W368" s="4">
        <f t="shared" si="35"/>
        <v>0.5</v>
      </c>
      <c r="X368" s="1" t="s">
        <v>50</v>
      </c>
      <c r="Y368" s="1" t="s">
        <v>72</v>
      </c>
      <c r="Z368" s="1" t="s">
        <v>66</v>
      </c>
      <c r="AA368" s="1"/>
      <c r="AB368" s="1"/>
      <c r="AC368" s="1" t="s">
        <v>42</v>
      </c>
    </row>
    <row r="369" spans="1:29">
      <c r="A369" s="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c r="P369" s="1">
        <f t="shared" si="30"/>
        <v>9350</v>
      </c>
      <c r="Q369" s="1">
        <v>15</v>
      </c>
      <c r="R369" s="1">
        <f t="shared" si="31"/>
        <v>1402.5</v>
      </c>
      <c r="S369" s="1">
        <f t="shared" si="32"/>
        <v>7947.5</v>
      </c>
      <c r="T369" s="1">
        <v>0.45</v>
      </c>
      <c r="U369" s="1">
        <f t="shared" si="33"/>
        <v>3576.375</v>
      </c>
      <c r="V369" s="1">
        <f t="shared" si="34"/>
        <v>4371.125</v>
      </c>
      <c r="W369" s="4">
        <f t="shared" si="35"/>
        <v>0.55000000000000004</v>
      </c>
      <c r="X369" s="1" t="s">
        <v>50</v>
      </c>
      <c r="Y369" s="1" t="s">
        <v>72</v>
      </c>
      <c r="Z369" s="1" t="s">
        <v>41</v>
      </c>
      <c r="AA369" s="2">
        <v>45774</v>
      </c>
      <c r="AB369" s="1">
        <v>4</v>
      </c>
      <c r="AC369" s="1" t="s">
        <v>42</v>
      </c>
    </row>
    <row r="370" spans="1:29">
      <c r="A370" s="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c r="P370" s="1">
        <f t="shared" si="30"/>
        <v>3160</v>
      </c>
      <c r="Q370" s="1">
        <v>0</v>
      </c>
      <c r="R370" s="1">
        <f t="shared" si="31"/>
        <v>0</v>
      </c>
      <c r="S370" s="1">
        <f t="shared" si="32"/>
        <v>3160</v>
      </c>
      <c r="T370" s="1">
        <v>0.62</v>
      </c>
      <c r="U370" s="1">
        <f t="shared" si="33"/>
        <v>1959.2</v>
      </c>
      <c r="V370" s="1">
        <f t="shared" si="34"/>
        <v>1200.8</v>
      </c>
      <c r="W370" s="4">
        <f t="shared" si="35"/>
        <v>0.38</v>
      </c>
      <c r="X370" s="1" t="s">
        <v>92</v>
      </c>
      <c r="Y370" s="1" t="s">
        <v>40</v>
      </c>
      <c r="Z370" s="1" t="s">
        <v>41</v>
      </c>
      <c r="AA370" s="2">
        <v>45776</v>
      </c>
      <c r="AB370" s="1">
        <v>5</v>
      </c>
      <c r="AC370" s="1" t="s">
        <v>42</v>
      </c>
    </row>
    <row r="371" spans="1:29">
      <c r="A371" s="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c r="P371" s="1">
        <f t="shared" si="30"/>
        <v>3360</v>
      </c>
      <c r="Q371" s="1">
        <v>20</v>
      </c>
      <c r="R371" s="1">
        <f t="shared" si="31"/>
        <v>672</v>
      </c>
      <c r="S371" s="1">
        <f t="shared" si="32"/>
        <v>2688</v>
      </c>
      <c r="T371" s="1">
        <v>0.48</v>
      </c>
      <c r="U371" s="1">
        <f t="shared" si="33"/>
        <v>1290.24</v>
      </c>
      <c r="V371" s="1">
        <f t="shared" si="34"/>
        <v>1397.76</v>
      </c>
      <c r="W371" s="4">
        <f t="shared" si="35"/>
        <v>0.52</v>
      </c>
      <c r="X371" s="1" t="s">
        <v>50</v>
      </c>
      <c r="Y371" s="1" t="s">
        <v>40</v>
      </c>
      <c r="Z371" s="1" t="s">
        <v>22</v>
      </c>
      <c r="AA371" s="1"/>
      <c r="AB371" s="1"/>
      <c r="AC371" s="1" t="s">
        <v>93</v>
      </c>
    </row>
    <row r="372" spans="1:29">
      <c r="A372" s="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c r="P372" s="1">
        <f t="shared" si="30"/>
        <v>6680</v>
      </c>
      <c r="Q372" s="1">
        <v>0</v>
      </c>
      <c r="R372" s="1">
        <f t="shared" si="31"/>
        <v>0</v>
      </c>
      <c r="S372" s="1">
        <f t="shared" si="32"/>
        <v>6680</v>
      </c>
      <c r="T372" s="1">
        <v>0.48</v>
      </c>
      <c r="U372" s="1">
        <f t="shared" si="33"/>
        <v>3206.4</v>
      </c>
      <c r="V372" s="1">
        <f t="shared" si="34"/>
        <v>3473.6</v>
      </c>
      <c r="W372" s="4">
        <f t="shared" si="35"/>
        <v>0.52</v>
      </c>
      <c r="X372" s="1" t="s">
        <v>39</v>
      </c>
      <c r="Y372" s="1" t="s">
        <v>40</v>
      </c>
      <c r="Z372" s="1" t="s">
        <v>41</v>
      </c>
      <c r="AA372" s="2">
        <v>45772</v>
      </c>
      <c r="AB372" s="1">
        <v>5</v>
      </c>
      <c r="AC372" s="1" t="s">
        <v>42</v>
      </c>
    </row>
    <row r="373" spans="1:29">
      <c r="A373" s="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c r="P373" s="1">
        <f t="shared" si="30"/>
        <v>32370</v>
      </c>
      <c r="Q373" s="1">
        <v>0</v>
      </c>
      <c r="R373" s="1">
        <f t="shared" si="31"/>
        <v>0</v>
      </c>
      <c r="S373" s="1">
        <f t="shared" si="32"/>
        <v>32370</v>
      </c>
      <c r="T373" s="1">
        <v>0.52</v>
      </c>
      <c r="U373" s="1">
        <f t="shared" si="33"/>
        <v>16832.400000000001</v>
      </c>
      <c r="V373" s="1">
        <f t="shared" si="34"/>
        <v>15537.599999999999</v>
      </c>
      <c r="W373" s="4">
        <f t="shared" si="35"/>
        <v>0.48</v>
      </c>
      <c r="X373" s="1" t="s">
        <v>65</v>
      </c>
      <c r="Y373" s="1" t="s">
        <v>57</v>
      </c>
      <c r="Z373" s="1" t="s">
        <v>22</v>
      </c>
      <c r="AA373" s="1"/>
      <c r="AB373" s="1"/>
      <c r="AC373" s="1" t="s">
        <v>93</v>
      </c>
    </row>
    <row r="374" spans="1:29">
      <c r="A374" s="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c r="P374" s="1">
        <f t="shared" si="30"/>
        <v>38550</v>
      </c>
      <c r="Q374" s="1">
        <v>5</v>
      </c>
      <c r="R374" s="1">
        <f t="shared" si="31"/>
        <v>1927.5</v>
      </c>
      <c r="S374" s="1">
        <f t="shared" si="32"/>
        <v>36622.5</v>
      </c>
      <c r="T374" s="1">
        <v>0.48</v>
      </c>
      <c r="U374" s="1">
        <f t="shared" si="33"/>
        <v>17578.8</v>
      </c>
      <c r="V374" s="1">
        <f t="shared" si="34"/>
        <v>19043.7</v>
      </c>
      <c r="W374" s="4">
        <f t="shared" si="35"/>
        <v>0.52</v>
      </c>
      <c r="X374" s="1" t="s">
        <v>50</v>
      </c>
      <c r="Y374" s="1" t="s">
        <v>81</v>
      </c>
      <c r="Z374" s="1" t="s">
        <v>41</v>
      </c>
      <c r="AA374" s="2">
        <v>45778</v>
      </c>
      <c r="AB374" s="1">
        <v>3</v>
      </c>
      <c r="AC374" s="1" t="s">
        <v>42</v>
      </c>
    </row>
    <row r="375" spans="1:29">
      <c r="A375" s="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c r="P375" s="1">
        <f t="shared" si="30"/>
        <v>1560</v>
      </c>
      <c r="Q375" s="1">
        <v>10</v>
      </c>
      <c r="R375" s="1">
        <f t="shared" si="31"/>
        <v>156</v>
      </c>
      <c r="S375" s="1">
        <f t="shared" si="32"/>
        <v>1404</v>
      </c>
      <c r="T375" s="1">
        <v>0.35</v>
      </c>
      <c r="U375" s="1">
        <f t="shared" si="33"/>
        <v>491.4</v>
      </c>
      <c r="V375" s="1">
        <f t="shared" si="34"/>
        <v>912.6</v>
      </c>
      <c r="W375" s="4">
        <f t="shared" si="35"/>
        <v>0.65</v>
      </c>
      <c r="X375" s="1" t="s">
        <v>104</v>
      </c>
      <c r="Y375" s="1" t="s">
        <v>57</v>
      </c>
      <c r="Z375" s="1" t="s">
        <v>41</v>
      </c>
      <c r="AA375" s="2">
        <v>45775</v>
      </c>
      <c r="AB375" s="1">
        <v>4</v>
      </c>
      <c r="AC375" s="1" t="s">
        <v>42</v>
      </c>
    </row>
    <row r="376" spans="1:29">
      <c r="A376" s="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c r="P376" s="1">
        <f t="shared" si="30"/>
        <v>4860</v>
      </c>
      <c r="Q376" s="1">
        <v>10</v>
      </c>
      <c r="R376" s="1">
        <f t="shared" si="31"/>
        <v>486</v>
      </c>
      <c r="S376" s="1">
        <f t="shared" si="32"/>
        <v>4374</v>
      </c>
      <c r="T376" s="1">
        <v>0.52</v>
      </c>
      <c r="U376" s="1">
        <f t="shared" si="33"/>
        <v>2274.48</v>
      </c>
      <c r="V376" s="1">
        <f t="shared" si="34"/>
        <v>2099.52</v>
      </c>
      <c r="W376" s="4">
        <f t="shared" si="35"/>
        <v>0.48</v>
      </c>
      <c r="X376" s="1" t="s">
        <v>56</v>
      </c>
      <c r="Y376" s="1" t="s">
        <v>81</v>
      </c>
      <c r="Z376" s="1" t="s">
        <v>41</v>
      </c>
      <c r="AA376" s="2">
        <v>45780</v>
      </c>
      <c r="AB376" s="1">
        <v>5</v>
      </c>
      <c r="AC376" s="1" t="s">
        <v>42</v>
      </c>
    </row>
    <row r="377" spans="1:29">
      <c r="A377" s="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c r="P377" s="1">
        <f t="shared" si="30"/>
        <v>5550</v>
      </c>
      <c r="Q377" s="1">
        <v>0</v>
      </c>
      <c r="R377" s="1">
        <f t="shared" si="31"/>
        <v>0</v>
      </c>
      <c r="S377" s="1">
        <f t="shared" si="32"/>
        <v>5550</v>
      </c>
      <c r="T377" s="1">
        <v>0.57999999999999996</v>
      </c>
      <c r="U377" s="1">
        <f t="shared" si="33"/>
        <v>3219</v>
      </c>
      <c r="V377" s="1">
        <f t="shared" si="34"/>
        <v>2331</v>
      </c>
      <c r="W377" s="4">
        <f t="shared" si="35"/>
        <v>0.42</v>
      </c>
      <c r="X377" s="1" t="s">
        <v>147</v>
      </c>
      <c r="Y377" s="1" t="s">
        <v>40</v>
      </c>
      <c r="Z377" s="1" t="s">
        <v>66</v>
      </c>
      <c r="AA377" s="1"/>
      <c r="AB377" s="1"/>
      <c r="AC377" s="1" t="s">
        <v>42</v>
      </c>
    </row>
    <row r="378" spans="1:29">
      <c r="A378" s="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c r="P378" s="1">
        <f t="shared" si="30"/>
        <v>7740</v>
      </c>
      <c r="Q378" s="1">
        <v>30</v>
      </c>
      <c r="R378" s="1">
        <f t="shared" si="31"/>
        <v>2322</v>
      </c>
      <c r="S378" s="1">
        <f t="shared" si="32"/>
        <v>5418</v>
      </c>
      <c r="T378" s="1">
        <v>0.45</v>
      </c>
      <c r="U378" s="1">
        <f t="shared" si="33"/>
        <v>2438.1</v>
      </c>
      <c r="V378" s="1">
        <f t="shared" si="34"/>
        <v>2979.9</v>
      </c>
      <c r="W378" s="4">
        <f t="shared" si="35"/>
        <v>0.55000000000000004</v>
      </c>
      <c r="X378" s="1" t="s">
        <v>104</v>
      </c>
      <c r="Y378" s="1" t="s">
        <v>72</v>
      </c>
      <c r="Z378" s="1" t="s">
        <v>120</v>
      </c>
      <c r="AA378" s="1"/>
      <c r="AB378" s="1"/>
      <c r="AC378" s="1" t="s">
        <v>42</v>
      </c>
    </row>
    <row r="379" spans="1:29">
      <c r="A379" s="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c r="P379" s="1">
        <f t="shared" si="30"/>
        <v>700</v>
      </c>
      <c r="Q379" s="1">
        <v>10</v>
      </c>
      <c r="R379" s="1">
        <f t="shared" si="31"/>
        <v>70</v>
      </c>
      <c r="S379" s="1">
        <f t="shared" si="32"/>
        <v>630</v>
      </c>
      <c r="T379" s="1">
        <v>0.62</v>
      </c>
      <c r="U379" s="1">
        <f t="shared" si="33"/>
        <v>390.6</v>
      </c>
      <c r="V379" s="1">
        <f t="shared" si="34"/>
        <v>239.39999999999998</v>
      </c>
      <c r="W379" s="4">
        <f t="shared" si="35"/>
        <v>0.37999999999999995</v>
      </c>
      <c r="X379" s="1" t="s">
        <v>104</v>
      </c>
      <c r="Y379" s="1" t="s">
        <v>81</v>
      </c>
      <c r="Z379" s="1" t="s">
        <v>66</v>
      </c>
      <c r="AA379" s="1"/>
      <c r="AB379" s="1"/>
      <c r="AC379" s="1" t="s">
        <v>42</v>
      </c>
    </row>
    <row r="380" spans="1:29">
      <c r="A380" s="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c r="P380" s="1">
        <f t="shared" si="30"/>
        <v>36200</v>
      </c>
      <c r="Q380" s="1">
        <v>15</v>
      </c>
      <c r="R380" s="1">
        <f t="shared" si="31"/>
        <v>5430</v>
      </c>
      <c r="S380" s="1">
        <f t="shared" si="32"/>
        <v>30770</v>
      </c>
      <c r="T380" s="1">
        <v>0.52</v>
      </c>
      <c r="U380" s="1">
        <f t="shared" si="33"/>
        <v>16000.400000000001</v>
      </c>
      <c r="V380" s="1">
        <f t="shared" si="34"/>
        <v>14769.599999999999</v>
      </c>
      <c r="W380" s="4">
        <f t="shared" si="35"/>
        <v>0.47999999999999993</v>
      </c>
      <c r="X380" s="1" t="s">
        <v>65</v>
      </c>
      <c r="Y380" s="1" t="s">
        <v>57</v>
      </c>
      <c r="Z380" s="1" t="s">
        <v>66</v>
      </c>
      <c r="AA380" s="1"/>
      <c r="AB380" s="1"/>
      <c r="AC380" s="1" t="s">
        <v>42</v>
      </c>
    </row>
    <row r="381" spans="1:29">
      <c r="A381" s="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c r="P381" s="1">
        <f t="shared" si="30"/>
        <v>25170</v>
      </c>
      <c r="Q381" s="1">
        <v>0</v>
      </c>
      <c r="R381" s="1">
        <f t="shared" si="31"/>
        <v>0</v>
      </c>
      <c r="S381" s="1">
        <f t="shared" si="32"/>
        <v>25170</v>
      </c>
      <c r="T381" s="1">
        <v>0.48</v>
      </c>
      <c r="U381" s="1">
        <f t="shared" si="33"/>
        <v>12081.6</v>
      </c>
      <c r="V381" s="1">
        <f t="shared" si="34"/>
        <v>13088.4</v>
      </c>
      <c r="W381" s="4">
        <f t="shared" si="35"/>
        <v>0.52</v>
      </c>
      <c r="X381" s="1" t="s">
        <v>65</v>
      </c>
      <c r="Y381" s="1" t="s">
        <v>81</v>
      </c>
      <c r="Z381" s="1" t="s">
        <v>41</v>
      </c>
      <c r="AA381" s="2">
        <v>45781</v>
      </c>
      <c r="AB381" s="1">
        <v>4</v>
      </c>
      <c r="AC381" s="1" t="s">
        <v>42</v>
      </c>
    </row>
    <row r="382" spans="1:29">
      <c r="A382" s="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c r="P382" s="1">
        <f t="shared" si="30"/>
        <v>8940</v>
      </c>
      <c r="Q382" s="1">
        <v>0</v>
      </c>
      <c r="R382" s="1">
        <f t="shared" si="31"/>
        <v>0</v>
      </c>
      <c r="S382" s="1">
        <f t="shared" si="32"/>
        <v>8940</v>
      </c>
      <c r="T382" s="1">
        <v>0.48</v>
      </c>
      <c r="U382" s="1">
        <f t="shared" si="33"/>
        <v>4291.2</v>
      </c>
      <c r="V382" s="1">
        <f t="shared" si="34"/>
        <v>4648.8</v>
      </c>
      <c r="W382" s="4">
        <f t="shared" si="35"/>
        <v>0.52</v>
      </c>
      <c r="X382" s="1" t="s">
        <v>104</v>
      </c>
      <c r="Y382" s="1" t="s">
        <v>81</v>
      </c>
      <c r="Z382" s="1" t="s">
        <v>51</v>
      </c>
      <c r="AA382" s="2">
        <v>45782</v>
      </c>
      <c r="AB382" s="1"/>
      <c r="AC382" s="1" t="s">
        <v>42</v>
      </c>
    </row>
    <row r="383" spans="1:29">
      <c r="A383" s="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c r="P383" s="1">
        <f t="shared" si="30"/>
        <v>358040</v>
      </c>
      <c r="Q383" s="1">
        <v>0</v>
      </c>
      <c r="R383" s="1">
        <f t="shared" si="31"/>
        <v>0</v>
      </c>
      <c r="S383" s="1">
        <f t="shared" si="32"/>
        <v>358040</v>
      </c>
      <c r="T383" s="1">
        <v>0.57999999999999996</v>
      </c>
      <c r="U383" s="1">
        <f t="shared" si="33"/>
        <v>207663.19999999998</v>
      </c>
      <c r="V383" s="1">
        <f t="shared" si="34"/>
        <v>150376.80000000002</v>
      </c>
      <c r="W383" s="4">
        <f t="shared" si="35"/>
        <v>0.42000000000000004</v>
      </c>
      <c r="X383" s="1" t="s">
        <v>56</v>
      </c>
      <c r="Y383" s="1" t="s">
        <v>40</v>
      </c>
      <c r="Z383" s="1" t="s">
        <v>41</v>
      </c>
      <c r="AA383" s="2">
        <v>45776</v>
      </c>
      <c r="AB383" s="1">
        <v>4</v>
      </c>
      <c r="AC383" s="1" t="s">
        <v>42</v>
      </c>
    </row>
    <row r="384" spans="1:29">
      <c r="A384" s="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c r="P384" s="1">
        <f t="shared" si="30"/>
        <v>30800</v>
      </c>
      <c r="Q384" s="1">
        <v>20</v>
      </c>
      <c r="R384" s="1">
        <f t="shared" si="31"/>
        <v>6160</v>
      </c>
      <c r="S384" s="1">
        <f t="shared" si="32"/>
        <v>24640</v>
      </c>
      <c r="T384" s="1">
        <v>0.48</v>
      </c>
      <c r="U384" s="1">
        <f t="shared" si="33"/>
        <v>11827.199999999999</v>
      </c>
      <c r="V384" s="1">
        <f t="shared" si="34"/>
        <v>12812.800000000001</v>
      </c>
      <c r="W384" s="4">
        <f t="shared" si="35"/>
        <v>0.52</v>
      </c>
      <c r="X384" s="1" t="s">
        <v>147</v>
      </c>
      <c r="Y384" s="1" t="s">
        <v>40</v>
      </c>
      <c r="Z384" s="1" t="s">
        <v>41</v>
      </c>
      <c r="AA384" s="2">
        <v>45779</v>
      </c>
      <c r="AB384" s="1">
        <v>5</v>
      </c>
      <c r="AC384" s="1" t="s">
        <v>42</v>
      </c>
    </row>
    <row r="385" spans="1:29">
      <c r="A385" s="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c r="P385" s="1">
        <f t="shared" si="30"/>
        <v>860</v>
      </c>
      <c r="Q385" s="1">
        <v>5</v>
      </c>
      <c r="R385" s="1">
        <f t="shared" si="31"/>
        <v>43</v>
      </c>
      <c r="S385" s="1">
        <f t="shared" si="32"/>
        <v>817</v>
      </c>
      <c r="T385" s="1">
        <v>0.62</v>
      </c>
      <c r="U385" s="1">
        <f t="shared" si="33"/>
        <v>506.54</v>
      </c>
      <c r="V385" s="1">
        <f t="shared" si="34"/>
        <v>310.45999999999998</v>
      </c>
      <c r="W385" s="4">
        <f t="shared" si="35"/>
        <v>0.37999999999999995</v>
      </c>
      <c r="X385" s="1" t="s">
        <v>50</v>
      </c>
      <c r="Y385" s="1" t="s">
        <v>72</v>
      </c>
      <c r="Z385" s="1" t="s">
        <v>22</v>
      </c>
      <c r="AA385" s="1"/>
      <c r="AB385" s="1"/>
      <c r="AC385" s="1" t="s">
        <v>93</v>
      </c>
    </row>
    <row r="386" spans="1:29">
      <c r="A386" s="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c r="P386" s="1">
        <f t="shared" si="30"/>
        <v>140500</v>
      </c>
      <c r="Q386" s="1">
        <v>10</v>
      </c>
      <c r="R386" s="1">
        <f t="shared" si="31"/>
        <v>14050</v>
      </c>
      <c r="S386" s="1">
        <f t="shared" si="32"/>
        <v>126450</v>
      </c>
      <c r="T386" s="1">
        <v>0.57999999999999996</v>
      </c>
      <c r="U386" s="1">
        <f t="shared" si="33"/>
        <v>73341</v>
      </c>
      <c r="V386" s="1">
        <f t="shared" si="34"/>
        <v>53109</v>
      </c>
      <c r="W386" s="4">
        <f t="shared" si="35"/>
        <v>0.42</v>
      </c>
      <c r="X386" s="1" t="s">
        <v>147</v>
      </c>
      <c r="Y386" s="1" t="s">
        <v>72</v>
      </c>
      <c r="Z386" s="1" t="s">
        <v>120</v>
      </c>
      <c r="AA386" s="1"/>
      <c r="AB386" s="1"/>
      <c r="AC386" s="1" t="s">
        <v>42</v>
      </c>
    </row>
    <row r="387" spans="1:29">
      <c r="A387" s="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c r="P387" s="1">
        <f t="shared" ref="P387:P450" si="36">PRODUCT(N387,O387)</f>
        <v>5250</v>
      </c>
      <c r="Q387" s="1">
        <v>15</v>
      </c>
      <c r="R387" s="1">
        <f t="shared" ref="R387:R450" si="37">P387*(Q387/100)</f>
        <v>787.5</v>
      </c>
      <c r="S387" s="1">
        <f t="shared" ref="S387:S450" si="38">P387-R387</f>
        <v>4462.5</v>
      </c>
      <c r="T387" s="1">
        <v>0.5</v>
      </c>
      <c r="U387" s="1">
        <f t="shared" ref="U387:U450" si="39">S387*T387</f>
        <v>2231.25</v>
      </c>
      <c r="V387" s="1">
        <f t="shared" ref="V387:V450" si="40">S387-U387</f>
        <v>2231.25</v>
      </c>
      <c r="W387" s="4">
        <f t="shared" ref="W387:W450" si="41">(V387/S387)</f>
        <v>0.5</v>
      </c>
      <c r="X387" s="1" t="s">
        <v>50</v>
      </c>
      <c r="Y387" s="1" t="s">
        <v>40</v>
      </c>
      <c r="Z387" s="1" t="s">
        <v>41</v>
      </c>
      <c r="AA387" s="2">
        <v>45783</v>
      </c>
      <c r="AB387" s="1">
        <v>3</v>
      </c>
      <c r="AC387" s="1" t="s">
        <v>42</v>
      </c>
    </row>
    <row r="388" spans="1:29">
      <c r="A388" s="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c r="P388" s="1">
        <f t="shared" si="36"/>
        <v>205280</v>
      </c>
      <c r="Q388" s="1">
        <v>15</v>
      </c>
      <c r="R388" s="1">
        <f t="shared" si="37"/>
        <v>30792</v>
      </c>
      <c r="S388" s="1">
        <f t="shared" si="38"/>
        <v>174488</v>
      </c>
      <c r="T388" s="1">
        <v>0.57999999999999996</v>
      </c>
      <c r="U388" s="1">
        <f t="shared" si="39"/>
        <v>101203.04</v>
      </c>
      <c r="V388" s="1">
        <f t="shared" si="40"/>
        <v>73284.960000000006</v>
      </c>
      <c r="W388" s="4">
        <f t="shared" si="41"/>
        <v>0.42000000000000004</v>
      </c>
      <c r="X388" s="1" t="s">
        <v>147</v>
      </c>
      <c r="Y388" s="1" t="s">
        <v>40</v>
      </c>
      <c r="Z388" s="1" t="s">
        <v>41</v>
      </c>
      <c r="AA388" s="2">
        <v>45780</v>
      </c>
      <c r="AB388" s="1">
        <v>3</v>
      </c>
      <c r="AC388" s="1" t="s">
        <v>42</v>
      </c>
    </row>
    <row r="389" spans="1:29">
      <c r="A389" s="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c r="P389" s="1">
        <f t="shared" si="36"/>
        <v>3480</v>
      </c>
      <c r="Q389" s="1">
        <v>0</v>
      </c>
      <c r="R389" s="1">
        <f t="shared" si="37"/>
        <v>0</v>
      </c>
      <c r="S389" s="1">
        <f t="shared" si="38"/>
        <v>3480</v>
      </c>
      <c r="T389" s="1">
        <v>0.5</v>
      </c>
      <c r="U389" s="1">
        <f t="shared" si="39"/>
        <v>1740</v>
      </c>
      <c r="V389" s="1">
        <f t="shared" si="40"/>
        <v>1740</v>
      </c>
      <c r="W389" s="4">
        <f t="shared" si="41"/>
        <v>0.5</v>
      </c>
      <c r="X389" s="1" t="s">
        <v>39</v>
      </c>
      <c r="Y389" s="1" t="s">
        <v>57</v>
      </c>
      <c r="Z389" s="1" t="s">
        <v>51</v>
      </c>
      <c r="AA389" s="2">
        <v>45782</v>
      </c>
      <c r="AB389" s="1"/>
      <c r="AC389" s="1" t="s">
        <v>42</v>
      </c>
    </row>
    <row r="390" spans="1:29">
      <c r="A390" s="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c r="P390" s="1">
        <f t="shared" si="36"/>
        <v>560</v>
      </c>
      <c r="Q390" s="1">
        <v>25</v>
      </c>
      <c r="R390" s="1">
        <f t="shared" si="37"/>
        <v>140</v>
      </c>
      <c r="S390" s="1">
        <f t="shared" si="38"/>
        <v>420</v>
      </c>
      <c r="T390" s="1">
        <v>0.35</v>
      </c>
      <c r="U390" s="1">
        <f t="shared" si="39"/>
        <v>147</v>
      </c>
      <c r="V390" s="1">
        <f t="shared" si="40"/>
        <v>273</v>
      </c>
      <c r="W390" s="4">
        <f t="shared" si="41"/>
        <v>0.65</v>
      </c>
      <c r="X390" s="1" t="s">
        <v>65</v>
      </c>
      <c r="Y390" s="1" t="s">
        <v>40</v>
      </c>
      <c r="Z390" s="1" t="s">
        <v>22</v>
      </c>
      <c r="AA390" s="1"/>
      <c r="AB390" s="1"/>
      <c r="AC390" s="1" t="s">
        <v>93</v>
      </c>
    </row>
    <row r="391" spans="1:29">
      <c r="A391" s="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c r="P391" s="1">
        <f t="shared" si="36"/>
        <v>760</v>
      </c>
      <c r="Q391" s="1">
        <v>30</v>
      </c>
      <c r="R391" s="1">
        <f t="shared" si="37"/>
        <v>228</v>
      </c>
      <c r="S391" s="1">
        <f t="shared" si="38"/>
        <v>532</v>
      </c>
      <c r="T391" s="1">
        <v>0.62</v>
      </c>
      <c r="U391" s="1">
        <f t="shared" si="39"/>
        <v>329.84</v>
      </c>
      <c r="V391" s="1">
        <f t="shared" si="40"/>
        <v>202.16000000000003</v>
      </c>
      <c r="W391" s="4">
        <f t="shared" si="41"/>
        <v>0.38000000000000006</v>
      </c>
      <c r="X391" s="1" t="s">
        <v>65</v>
      </c>
      <c r="Y391" s="1" t="s">
        <v>72</v>
      </c>
      <c r="Z391" s="1" t="s">
        <v>120</v>
      </c>
      <c r="AA391" s="1"/>
      <c r="AB391" s="1"/>
      <c r="AC391" s="1" t="s">
        <v>42</v>
      </c>
    </row>
    <row r="392" spans="1:29">
      <c r="A392" s="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c r="P392" s="1">
        <f t="shared" si="36"/>
        <v>720</v>
      </c>
      <c r="Q392" s="1">
        <v>10</v>
      </c>
      <c r="R392" s="1">
        <f t="shared" si="37"/>
        <v>72</v>
      </c>
      <c r="S392" s="1">
        <f t="shared" si="38"/>
        <v>648</v>
      </c>
      <c r="T392" s="1">
        <v>0.62</v>
      </c>
      <c r="U392" s="1">
        <f t="shared" si="39"/>
        <v>401.76</v>
      </c>
      <c r="V392" s="1">
        <f t="shared" si="40"/>
        <v>246.24</v>
      </c>
      <c r="W392" s="4">
        <f t="shared" si="41"/>
        <v>0.38</v>
      </c>
      <c r="X392" s="1" t="s">
        <v>50</v>
      </c>
      <c r="Y392" s="1" t="s">
        <v>40</v>
      </c>
      <c r="Z392" s="1" t="s">
        <v>41</v>
      </c>
      <c r="AA392" s="2">
        <v>45784</v>
      </c>
      <c r="AB392" s="1">
        <v>5</v>
      </c>
      <c r="AC392" s="1" t="s">
        <v>42</v>
      </c>
    </row>
    <row r="393" spans="1:29">
      <c r="A393" s="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c r="P393" s="1">
        <f t="shared" si="36"/>
        <v>6840</v>
      </c>
      <c r="Q393" s="1">
        <v>5</v>
      </c>
      <c r="R393" s="1">
        <f t="shared" si="37"/>
        <v>342</v>
      </c>
      <c r="S393" s="1">
        <f t="shared" si="38"/>
        <v>6498</v>
      </c>
      <c r="T393" s="1">
        <v>0.47</v>
      </c>
      <c r="U393" s="1">
        <f t="shared" si="39"/>
        <v>3054.06</v>
      </c>
      <c r="V393" s="1">
        <f t="shared" si="40"/>
        <v>3443.94</v>
      </c>
      <c r="W393" s="4">
        <f t="shared" si="41"/>
        <v>0.53</v>
      </c>
      <c r="X393" s="1" t="s">
        <v>56</v>
      </c>
      <c r="Y393" s="1" t="s">
        <v>72</v>
      </c>
      <c r="Z393" s="1" t="s">
        <v>41</v>
      </c>
      <c r="AA393" s="2">
        <v>45782</v>
      </c>
      <c r="AB393" s="1">
        <v>4</v>
      </c>
      <c r="AC393" s="1" t="s">
        <v>42</v>
      </c>
    </row>
    <row r="394" spans="1:29">
      <c r="A394" s="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c r="P394" s="1">
        <f t="shared" si="36"/>
        <v>2150</v>
      </c>
      <c r="Q394" s="1">
        <v>20</v>
      </c>
      <c r="R394" s="1">
        <f t="shared" si="37"/>
        <v>430</v>
      </c>
      <c r="S394" s="1">
        <f t="shared" si="38"/>
        <v>1720</v>
      </c>
      <c r="T394" s="1">
        <v>0.35</v>
      </c>
      <c r="U394" s="1">
        <f t="shared" si="39"/>
        <v>602</v>
      </c>
      <c r="V394" s="1">
        <f t="shared" si="40"/>
        <v>1118</v>
      </c>
      <c r="W394" s="4">
        <f t="shared" si="41"/>
        <v>0.65</v>
      </c>
      <c r="X394" s="1" t="s">
        <v>65</v>
      </c>
      <c r="Y394" s="1" t="s">
        <v>57</v>
      </c>
      <c r="Z394" s="1" t="s">
        <v>41</v>
      </c>
      <c r="AA394" s="2">
        <v>45783</v>
      </c>
      <c r="AB394" s="1">
        <v>4</v>
      </c>
      <c r="AC394" s="1" t="s">
        <v>42</v>
      </c>
    </row>
    <row r="395" spans="1:29">
      <c r="A395" s="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c r="P395" s="1">
        <f t="shared" si="36"/>
        <v>5400</v>
      </c>
      <c r="Q395" s="1">
        <v>0</v>
      </c>
      <c r="R395" s="1">
        <f t="shared" si="37"/>
        <v>0</v>
      </c>
      <c r="S395" s="1">
        <f t="shared" si="38"/>
        <v>5400</v>
      </c>
      <c r="T395" s="1">
        <v>0.5</v>
      </c>
      <c r="U395" s="1">
        <f t="shared" si="39"/>
        <v>2700</v>
      </c>
      <c r="V395" s="1">
        <f t="shared" si="40"/>
        <v>2700</v>
      </c>
      <c r="W395" s="4">
        <f t="shared" si="41"/>
        <v>0.5</v>
      </c>
      <c r="X395" s="1" t="s">
        <v>147</v>
      </c>
      <c r="Y395" s="1" t="s">
        <v>72</v>
      </c>
      <c r="Z395" s="1" t="s">
        <v>66</v>
      </c>
      <c r="AA395" s="1"/>
      <c r="AB395" s="1"/>
      <c r="AC395" s="1" t="s">
        <v>42</v>
      </c>
    </row>
    <row r="396" spans="1:29">
      <c r="A396" s="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c r="P396" s="1">
        <f t="shared" si="36"/>
        <v>11830</v>
      </c>
      <c r="Q396" s="1">
        <v>30</v>
      </c>
      <c r="R396" s="1">
        <f t="shared" si="37"/>
        <v>3549</v>
      </c>
      <c r="S396" s="1">
        <f t="shared" si="38"/>
        <v>8281</v>
      </c>
      <c r="T396" s="1">
        <v>0.52</v>
      </c>
      <c r="U396" s="1">
        <f t="shared" si="39"/>
        <v>4306.12</v>
      </c>
      <c r="V396" s="1">
        <f t="shared" si="40"/>
        <v>3974.88</v>
      </c>
      <c r="W396" s="4">
        <f t="shared" si="41"/>
        <v>0.48000000000000004</v>
      </c>
      <c r="X396" s="1" t="s">
        <v>65</v>
      </c>
      <c r="Y396" s="1" t="s">
        <v>81</v>
      </c>
      <c r="Z396" s="1" t="s">
        <v>41</v>
      </c>
      <c r="AA396" s="2">
        <v>45786</v>
      </c>
      <c r="AB396" s="1">
        <v>5</v>
      </c>
      <c r="AC396" s="1" t="s">
        <v>42</v>
      </c>
    </row>
    <row r="397" spans="1:29">
      <c r="A397" s="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c r="P397" s="1">
        <f t="shared" si="36"/>
        <v>3820</v>
      </c>
      <c r="Q397" s="1">
        <v>0</v>
      </c>
      <c r="R397" s="1">
        <f t="shared" si="37"/>
        <v>0</v>
      </c>
      <c r="S397" s="1">
        <f t="shared" si="38"/>
        <v>3820</v>
      </c>
      <c r="T397" s="1">
        <v>0.47</v>
      </c>
      <c r="U397" s="1">
        <f t="shared" si="39"/>
        <v>1795.3999999999999</v>
      </c>
      <c r="V397" s="1">
        <f t="shared" si="40"/>
        <v>2024.6000000000001</v>
      </c>
      <c r="W397" s="4">
        <f t="shared" si="41"/>
        <v>0.53</v>
      </c>
      <c r="X397" s="1" t="s">
        <v>39</v>
      </c>
      <c r="Y397" s="1" t="s">
        <v>40</v>
      </c>
      <c r="Z397" s="1" t="s">
        <v>41</v>
      </c>
      <c r="AA397" s="2">
        <v>45785</v>
      </c>
      <c r="AB397" s="1">
        <v>5</v>
      </c>
      <c r="AC397" s="1" t="s">
        <v>42</v>
      </c>
    </row>
    <row r="398" spans="1:29">
      <c r="A398" s="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c r="P398" s="1">
        <f t="shared" si="36"/>
        <v>11250</v>
      </c>
      <c r="Q398" s="1">
        <v>0</v>
      </c>
      <c r="R398" s="1">
        <f t="shared" si="37"/>
        <v>0</v>
      </c>
      <c r="S398" s="1">
        <f t="shared" si="38"/>
        <v>11250</v>
      </c>
      <c r="T398" s="1">
        <v>0.48</v>
      </c>
      <c r="U398" s="1">
        <f t="shared" si="39"/>
        <v>5400</v>
      </c>
      <c r="V398" s="1">
        <f t="shared" si="40"/>
        <v>5850</v>
      </c>
      <c r="W398" s="4">
        <f t="shared" si="41"/>
        <v>0.52</v>
      </c>
      <c r="X398" s="1" t="s">
        <v>65</v>
      </c>
      <c r="Y398" s="1" t="s">
        <v>81</v>
      </c>
      <c r="Z398" s="1" t="s">
        <v>22</v>
      </c>
      <c r="AA398" s="1"/>
      <c r="AB398" s="1"/>
      <c r="AC398" s="1" t="s">
        <v>93</v>
      </c>
    </row>
    <row r="399" spans="1:29">
      <c r="A399" s="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c r="P399" s="1">
        <f t="shared" si="36"/>
        <v>21400</v>
      </c>
      <c r="Q399" s="1">
        <v>0</v>
      </c>
      <c r="R399" s="1">
        <f t="shared" si="37"/>
        <v>0</v>
      </c>
      <c r="S399" s="1">
        <f t="shared" si="38"/>
        <v>21400</v>
      </c>
      <c r="T399" s="1">
        <v>0.47</v>
      </c>
      <c r="U399" s="1">
        <f t="shared" si="39"/>
        <v>10058</v>
      </c>
      <c r="V399" s="1">
        <f t="shared" si="40"/>
        <v>11342</v>
      </c>
      <c r="W399" s="4">
        <f t="shared" si="41"/>
        <v>0.53</v>
      </c>
      <c r="X399" s="1" t="s">
        <v>56</v>
      </c>
      <c r="Y399" s="1" t="s">
        <v>72</v>
      </c>
      <c r="Z399" s="1" t="s">
        <v>120</v>
      </c>
      <c r="AA399" s="1"/>
      <c r="AB399" s="1"/>
      <c r="AC399" s="1" t="s">
        <v>42</v>
      </c>
    </row>
    <row r="400" spans="1:29">
      <c r="A400" s="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c r="P400" s="1">
        <f t="shared" si="36"/>
        <v>3000</v>
      </c>
      <c r="Q400" s="1">
        <v>20</v>
      </c>
      <c r="R400" s="1">
        <f t="shared" si="37"/>
        <v>600</v>
      </c>
      <c r="S400" s="1">
        <f t="shared" si="38"/>
        <v>2400</v>
      </c>
      <c r="T400" s="1">
        <v>0.5</v>
      </c>
      <c r="U400" s="1">
        <f t="shared" si="39"/>
        <v>1200</v>
      </c>
      <c r="V400" s="1">
        <f t="shared" si="40"/>
        <v>1200</v>
      </c>
      <c r="W400" s="4">
        <f t="shared" si="41"/>
        <v>0.5</v>
      </c>
      <c r="X400" s="1" t="s">
        <v>65</v>
      </c>
      <c r="Y400" s="1" t="s">
        <v>57</v>
      </c>
      <c r="Z400" s="1" t="s">
        <v>51</v>
      </c>
      <c r="AA400" s="2">
        <v>45783</v>
      </c>
      <c r="AB400" s="1"/>
      <c r="AC400" s="1" t="s">
        <v>42</v>
      </c>
    </row>
    <row r="401" spans="1:29">
      <c r="A401" s="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c r="P401" s="1">
        <f t="shared" si="36"/>
        <v>380850</v>
      </c>
      <c r="Q401" s="1">
        <v>0</v>
      </c>
      <c r="R401" s="1">
        <f t="shared" si="37"/>
        <v>0</v>
      </c>
      <c r="S401" s="1">
        <f t="shared" si="38"/>
        <v>380850</v>
      </c>
      <c r="T401" s="1">
        <v>0.57999999999999996</v>
      </c>
      <c r="U401" s="1">
        <f t="shared" si="39"/>
        <v>220892.99999999997</v>
      </c>
      <c r="V401" s="1">
        <f t="shared" si="40"/>
        <v>159957.00000000003</v>
      </c>
      <c r="W401" s="4">
        <f t="shared" si="41"/>
        <v>0.4200000000000001</v>
      </c>
      <c r="X401" s="1" t="s">
        <v>65</v>
      </c>
      <c r="Y401" s="1" t="s">
        <v>57</v>
      </c>
      <c r="Z401" s="1" t="s">
        <v>41</v>
      </c>
      <c r="AA401" s="2">
        <v>45788</v>
      </c>
      <c r="AB401" s="1">
        <v>3</v>
      </c>
      <c r="AC401" s="1" t="s">
        <v>42</v>
      </c>
    </row>
    <row r="402" spans="1:29">
      <c r="A402" s="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c r="P402" s="1">
        <f t="shared" si="36"/>
        <v>2060</v>
      </c>
      <c r="Q402" s="1">
        <v>15</v>
      </c>
      <c r="R402" s="1">
        <f t="shared" si="37"/>
        <v>309</v>
      </c>
      <c r="S402" s="1">
        <f t="shared" si="38"/>
        <v>1751</v>
      </c>
      <c r="T402" s="1">
        <v>0.48</v>
      </c>
      <c r="U402" s="1">
        <f t="shared" si="39"/>
        <v>840.48</v>
      </c>
      <c r="V402" s="1">
        <f t="shared" si="40"/>
        <v>910.52</v>
      </c>
      <c r="W402" s="4">
        <f t="shared" si="41"/>
        <v>0.52</v>
      </c>
      <c r="X402" s="1" t="s">
        <v>147</v>
      </c>
      <c r="Y402" s="1" t="s">
        <v>40</v>
      </c>
      <c r="Z402" s="1" t="s">
        <v>41</v>
      </c>
      <c r="AA402" s="2">
        <v>45784</v>
      </c>
      <c r="AB402" s="1">
        <v>5</v>
      </c>
      <c r="AC402" s="1" t="s">
        <v>42</v>
      </c>
    </row>
    <row r="403" spans="1:29">
      <c r="A403" s="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c r="P403" s="1">
        <f t="shared" si="36"/>
        <v>28550</v>
      </c>
      <c r="Q403" s="1">
        <v>0</v>
      </c>
      <c r="R403" s="1">
        <f t="shared" si="37"/>
        <v>0</v>
      </c>
      <c r="S403" s="1">
        <f t="shared" si="38"/>
        <v>28550</v>
      </c>
      <c r="T403" s="1">
        <v>0.48</v>
      </c>
      <c r="U403" s="1">
        <f t="shared" si="39"/>
        <v>13704</v>
      </c>
      <c r="V403" s="1">
        <f t="shared" si="40"/>
        <v>14846</v>
      </c>
      <c r="W403" s="4">
        <f t="shared" si="41"/>
        <v>0.52</v>
      </c>
      <c r="X403" s="1" t="s">
        <v>39</v>
      </c>
      <c r="Y403" s="1" t="s">
        <v>40</v>
      </c>
      <c r="Z403" s="1" t="s">
        <v>41</v>
      </c>
      <c r="AA403" s="2">
        <v>45790</v>
      </c>
      <c r="AB403" s="1">
        <v>4</v>
      </c>
      <c r="AC403" s="1" t="s">
        <v>42</v>
      </c>
    </row>
    <row r="404" spans="1:29">
      <c r="A404" s="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c r="P404" s="1">
        <f t="shared" si="36"/>
        <v>28400</v>
      </c>
      <c r="Q404" s="1">
        <v>30</v>
      </c>
      <c r="R404" s="1">
        <f t="shared" si="37"/>
        <v>8520</v>
      </c>
      <c r="S404" s="1">
        <f t="shared" si="38"/>
        <v>19880</v>
      </c>
      <c r="T404" s="1">
        <v>0.52</v>
      </c>
      <c r="U404" s="1">
        <f t="shared" si="39"/>
        <v>10337.6</v>
      </c>
      <c r="V404" s="1">
        <f t="shared" si="40"/>
        <v>9542.4</v>
      </c>
      <c r="W404" s="4">
        <f t="shared" si="41"/>
        <v>0.48</v>
      </c>
      <c r="X404" s="1" t="s">
        <v>50</v>
      </c>
      <c r="Y404" s="1" t="s">
        <v>81</v>
      </c>
      <c r="Z404" s="1" t="s">
        <v>66</v>
      </c>
      <c r="AA404" s="1"/>
      <c r="AB404" s="1"/>
      <c r="AC404" s="1" t="s">
        <v>42</v>
      </c>
    </row>
    <row r="405" spans="1:29">
      <c r="A405" s="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c r="P405" s="1">
        <f t="shared" si="36"/>
        <v>17240</v>
      </c>
      <c r="Q405" s="1">
        <v>0</v>
      </c>
      <c r="R405" s="1">
        <f t="shared" si="37"/>
        <v>0</v>
      </c>
      <c r="S405" s="1">
        <f t="shared" si="38"/>
        <v>17240</v>
      </c>
      <c r="T405" s="1">
        <v>0.5</v>
      </c>
      <c r="U405" s="1">
        <f t="shared" si="39"/>
        <v>8620</v>
      </c>
      <c r="V405" s="1">
        <f t="shared" si="40"/>
        <v>8620</v>
      </c>
      <c r="W405" s="4">
        <f t="shared" si="41"/>
        <v>0.5</v>
      </c>
      <c r="X405" s="1" t="s">
        <v>104</v>
      </c>
      <c r="Y405" s="1" t="s">
        <v>40</v>
      </c>
      <c r="Z405" s="1" t="s">
        <v>41</v>
      </c>
      <c r="AA405" s="2">
        <v>45787</v>
      </c>
      <c r="AB405" s="1">
        <v>5</v>
      </c>
      <c r="AC405" s="1" t="s">
        <v>42</v>
      </c>
    </row>
    <row r="406" spans="1:29">
      <c r="A406" s="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c r="P406" s="1">
        <f t="shared" si="36"/>
        <v>9880</v>
      </c>
      <c r="Q406" s="1">
        <v>30</v>
      </c>
      <c r="R406" s="1">
        <f t="shared" si="37"/>
        <v>2964</v>
      </c>
      <c r="S406" s="1">
        <f t="shared" si="38"/>
        <v>6916</v>
      </c>
      <c r="T406" s="1">
        <v>0.45</v>
      </c>
      <c r="U406" s="1">
        <f t="shared" si="39"/>
        <v>3112.2000000000003</v>
      </c>
      <c r="V406" s="1">
        <f t="shared" si="40"/>
        <v>3803.7999999999997</v>
      </c>
      <c r="W406" s="4">
        <f t="shared" si="41"/>
        <v>0.54999999999999993</v>
      </c>
      <c r="X406" s="1" t="s">
        <v>147</v>
      </c>
      <c r="Y406" s="1" t="s">
        <v>81</v>
      </c>
      <c r="Z406" s="1" t="s">
        <v>41</v>
      </c>
      <c r="AA406" s="2">
        <v>45789</v>
      </c>
      <c r="AB406" s="1">
        <v>3</v>
      </c>
      <c r="AC406" s="1" t="s">
        <v>42</v>
      </c>
    </row>
    <row r="407" spans="1:29">
      <c r="A407" s="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c r="P407" s="1">
        <f t="shared" si="36"/>
        <v>2070</v>
      </c>
      <c r="Q407" s="1">
        <v>0</v>
      </c>
      <c r="R407" s="1">
        <f t="shared" si="37"/>
        <v>0</v>
      </c>
      <c r="S407" s="1">
        <f t="shared" si="38"/>
        <v>2070</v>
      </c>
      <c r="T407" s="1">
        <v>0.35</v>
      </c>
      <c r="U407" s="1">
        <f t="shared" si="39"/>
        <v>724.5</v>
      </c>
      <c r="V407" s="1">
        <f t="shared" si="40"/>
        <v>1345.5</v>
      </c>
      <c r="W407" s="4">
        <f t="shared" si="41"/>
        <v>0.65</v>
      </c>
      <c r="X407" s="1" t="s">
        <v>92</v>
      </c>
      <c r="Y407" s="1" t="s">
        <v>57</v>
      </c>
      <c r="Z407" s="1" t="s">
        <v>51</v>
      </c>
      <c r="AA407" s="2">
        <v>45789</v>
      </c>
      <c r="AB407" s="1"/>
      <c r="AC407" s="1" t="s">
        <v>42</v>
      </c>
    </row>
    <row r="408" spans="1:29">
      <c r="A408" s="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c r="P408" s="1">
        <f t="shared" si="36"/>
        <v>1690</v>
      </c>
      <c r="Q408" s="1">
        <v>0</v>
      </c>
      <c r="R408" s="1">
        <f t="shared" si="37"/>
        <v>0</v>
      </c>
      <c r="S408" s="1">
        <f t="shared" si="38"/>
        <v>1690</v>
      </c>
      <c r="T408" s="1">
        <v>0.45</v>
      </c>
      <c r="U408" s="1">
        <f t="shared" si="39"/>
        <v>760.5</v>
      </c>
      <c r="V408" s="1">
        <f t="shared" si="40"/>
        <v>929.5</v>
      </c>
      <c r="W408" s="4">
        <f t="shared" si="41"/>
        <v>0.55000000000000004</v>
      </c>
      <c r="X408" s="1" t="s">
        <v>56</v>
      </c>
      <c r="Y408" s="1" t="s">
        <v>40</v>
      </c>
      <c r="Z408" s="1" t="s">
        <v>41</v>
      </c>
      <c r="AA408" s="2">
        <v>45790</v>
      </c>
      <c r="AB408" s="1">
        <v>5</v>
      </c>
      <c r="AC408" s="1" t="s">
        <v>42</v>
      </c>
    </row>
    <row r="409" spans="1:29">
      <c r="A409" s="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c r="P409" s="1">
        <f t="shared" si="36"/>
        <v>9120</v>
      </c>
      <c r="Q409" s="1">
        <v>30</v>
      </c>
      <c r="R409" s="1">
        <f t="shared" si="37"/>
        <v>2736</v>
      </c>
      <c r="S409" s="1">
        <f t="shared" si="38"/>
        <v>6384</v>
      </c>
      <c r="T409" s="1">
        <v>0.47</v>
      </c>
      <c r="U409" s="1">
        <f t="shared" si="39"/>
        <v>3000.48</v>
      </c>
      <c r="V409" s="1">
        <f t="shared" si="40"/>
        <v>3383.52</v>
      </c>
      <c r="W409" s="4">
        <f t="shared" si="41"/>
        <v>0.53</v>
      </c>
      <c r="X409" s="1" t="s">
        <v>104</v>
      </c>
      <c r="Y409" s="1" t="s">
        <v>81</v>
      </c>
      <c r="Z409" s="1" t="s">
        <v>41</v>
      </c>
      <c r="AA409" s="2">
        <v>45786</v>
      </c>
      <c r="AB409" s="1">
        <v>4</v>
      </c>
      <c r="AC409" s="1" t="s">
        <v>42</v>
      </c>
    </row>
    <row r="410" spans="1:29">
      <c r="A410" s="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c r="P410" s="1">
        <f t="shared" si="36"/>
        <v>133800</v>
      </c>
      <c r="Q410" s="1">
        <v>10</v>
      </c>
      <c r="R410" s="1">
        <f t="shared" si="37"/>
        <v>13380</v>
      </c>
      <c r="S410" s="1">
        <f t="shared" si="38"/>
        <v>120420</v>
      </c>
      <c r="T410" s="1">
        <v>0.57999999999999996</v>
      </c>
      <c r="U410" s="1">
        <f t="shared" si="39"/>
        <v>69843.599999999991</v>
      </c>
      <c r="V410" s="1">
        <f t="shared" si="40"/>
        <v>50576.400000000009</v>
      </c>
      <c r="W410" s="4">
        <f t="shared" si="41"/>
        <v>0.4200000000000001</v>
      </c>
      <c r="X410" s="1" t="s">
        <v>65</v>
      </c>
      <c r="Y410" s="1" t="s">
        <v>81</v>
      </c>
      <c r="Z410" s="1" t="s">
        <v>22</v>
      </c>
      <c r="AA410" s="1"/>
      <c r="AB410" s="1"/>
      <c r="AC410" s="1" t="s">
        <v>93</v>
      </c>
    </row>
    <row r="411" spans="1:29">
      <c r="A411" s="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c r="P411" s="1">
        <f t="shared" si="36"/>
        <v>10710</v>
      </c>
      <c r="Q411" s="1">
        <v>0</v>
      </c>
      <c r="R411" s="1">
        <f t="shared" si="37"/>
        <v>0</v>
      </c>
      <c r="S411" s="1">
        <f t="shared" si="38"/>
        <v>10710</v>
      </c>
      <c r="T411" s="1">
        <v>0.5</v>
      </c>
      <c r="U411" s="1">
        <f t="shared" si="39"/>
        <v>5355</v>
      </c>
      <c r="V411" s="1">
        <f t="shared" si="40"/>
        <v>5355</v>
      </c>
      <c r="W411" s="4">
        <f t="shared" si="41"/>
        <v>0.5</v>
      </c>
      <c r="X411" s="1" t="s">
        <v>56</v>
      </c>
      <c r="Y411" s="1" t="s">
        <v>72</v>
      </c>
      <c r="Z411" s="1" t="s">
        <v>66</v>
      </c>
      <c r="AA411" s="1"/>
      <c r="AB411" s="1"/>
      <c r="AC411" s="1" t="s">
        <v>42</v>
      </c>
    </row>
    <row r="412" spans="1:29">
      <c r="A412" s="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c r="P412" s="1">
        <f t="shared" si="36"/>
        <v>4920</v>
      </c>
      <c r="Q412" s="1">
        <v>15</v>
      </c>
      <c r="R412" s="1">
        <f t="shared" si="37"/>
        <v>738</v>
      </c>
      <c r="S412" s="1">
        <f t="shared" si="38"/>
        <v>4182</v>
      </c>
      <c r="T412" s="1">
        <v>0.5</v>
      </c>
      <c r="U412" s="1">
        <f t="shared" si="39"/>
        <v>2091</v>
      </c>
      <c r="V412" s="1">
        <f t="shared" si="40"/>
        <v>2091</v>
      </c>
      <c r="W412" s="4">
        <f t="shared" si="41"/>
        <v>0.5</v>
      </c>
      <c r="X412" s="1" t="s">
        <v>50</v>
      </c>
      <c r="Y412" s="1" t="s">
        <v>57</v>
      </c>
      <c r="Z412" s="1" t="s">
        <v>41</v>
      </c>
      <c r="AA412" s="2">
        <v>45789</v>
      </c>
      <c r="AB412" s="1">
        <v>3</v>
      </c>
      <c r="AC412" s="1" t="s">
        <v>42</v>
      </c>
    </row>
    <row r="413" spans="1:29">
      <c r="A413" s="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c r="P413" s="1">
        <f t="shared" si="36"/>
        <v>41840</v>
      </c>
      <c r="Q413" s="1">
        <v>0</v>
      </c>
      <c r="R413" s="1">
        <f t="shared" si="37"/>
        <v>0</v>
      </c>
      <c r="S413" s="1">
        <f t="shared" si="38"/>
        <v>41840</v>
      </c>
      <c r="T413" s="1">
        <v>0.57999999999999996</v>
      </c>
      <c r="U413" s="1">
        <f t="shared" si="39"/>
        <v>24267.199999999997</v>
      </c>
      <c r="V413" s="1">
        <f t="shared" si="40"/>
        <v>17572.800000000003</v>
      </c>
      <c r="W413" s="4">
        <f t="shared" si="41"/>
        <v>0.4200000000000001</v>
      </c>
      <c r="X413" s="1" t="s">
        <v>65</v>
      </c>
      <c r="Y413" s="1" t="s">
        <v>81</v>
      </c>
      <c r="Z413" s="1" t="s">
        <v>41</v>
      </c>
      <c r="AA413" s="2">
        <v>45788</v>
      </c>
      <c r="AB413" s="1">
        <v>3</v>
      </c>
      <c r="AC413" s="1" t="s">
        <v>42</v>
      </c>
    </row>
    <row r="414" spans="1:29">
      <c r="A414" s="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c r="P414" s="1">
        <f t="shared" si="36"/>
        <v>23520</v>
      </c>
      <c r="Q414" s="1">
        <v>0</v>
      </c>
      <c r="R414" s="1">
        <f t="shared" si="37"/>
        <v>0</v>
      </c>
      <c r="S414" s="1">
        <f t="shared" si="38"/>
        <v>23520</v>
      </c>
      <c r="T414" s="1">
        <v>0.48</v>
      </c>
      <c r="U414" s="1">
        <f t="shared" si="39"/>
        <v>11289.6</v>
      </c>
      <c r="V414" s="1">
        <f t="shared" si="40"/>
        <v>12230.4</v>
      </c>
      <c r="W414" s="4">
        <f t="shared" si="41"/>
        <v>0.52</v>
      </c>
      <c r="X414" s="1" t="s">
        <v>65</v>
      </c>
      <c r="Y414" s="1" t="s">
        <v>81</v>
      </c>
      <c r="Z414" s="1" t="s">
        <v>41</v>
      </c>
      <c r="AA414" s="2">
        <v>45791</v>
      </c>
      <c r="AB414" s="1">
        <v>4</v>
      </c>
      <c r="AC414" s="1" t="s">
        <v>42</v>
      </c>
    </row>
    <row r="415" spans="1:29">
      <c r="A415" s="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c r="P415" s="1">
        <f t="shared" si="36"/>
        <v>540</v>
      </c>
      <c r="Q415" s="1">
        <v>15</v>
      </c>
      <c r="R415" s="1">
        <f t="shared" si="37"/>
        <v>81</v>
      </c>
      <c r="S415" s="1">
        <f t="shared" si="38"/>
        <v>459</v>
      </c>
      <c r="T415" s="1">
        <v>0.35</v>
      </c>
      <c r="U415" s="1">
        <f t="shared" si="39"/>
        <v>160.64999999999998</v>
      </c>
      <c r="V415" s="1">
        <f t="shared" si="40"/>
        <v>298.35000000000002</v>
      </c>
      <c r="W415" s="4">
        <f t="shared" si="41"/>
        <v>0.65</v>
      </c>
      <c r="X415" s="1" t="s">
        <v>147</v>
      </c>
      <c r="Y415" s="1" t="s">
        <v>81</v>
      </c>
      <c r="Z415" s="1" t="s">
        <v>41</v>
      </c>
      <c r="AA415" s="2">
        <v>45792</v>
      </c>
      <c r="AB415" s="1">
        <v>4</v>
      </c>
      <c r="AC415" s="1" t="s">
        <v>42</v>
      </c>
    </row>
    <row r="416" spans="1:29">
      <c r="A416" s="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c r="P416" s="1">
        <f t="shared" si="36"/>
        <v>13350</v>
      </c>
      <c r="Q416" s="1">
        <v>25</v>
      </c>
      <c r="R416" s="1">
        <f t="shared" si="37"/>
        <v>3337.5</v>
      </c>
      <c r="S416" s="1">
        <f t="shared" si="38"/>
        <v>10012.5</v>
      </c>
      <c r="T416" s="1">
        <v>0.5</v>
      </c>
      <c r="U416" s="1">
        <f t="shared" si="39"/>
        <v>5006.25</v>
      </c>
      <c r="V416" s="1">
        <f t="shared" si="40"/>
        <v>5006.25</v>
      </c>
      <c r="W416" s="4">
        <f t="shared" si="41"/>
        <v>0.5</v>
      </c>
      <c r="X416" s="1" t="s">
        <v>56</v>
      </c>
      <c r="Y416" s="1" t="s">
        <v>57</v>
      </c>
      <c r="Z416" s="1" t="s">
        <v>41</v>
      </c>
      <c r="AA416" s="2">
        <v>45789</v>
      </c>
      <c r="AB416" s="1">
        <v>5</v>
      </c>
      <c r="AC416" s="1" t="s">
        <v>42</v>
      </c>
    </row>
    <row r="417" spans="1:29">
      <c r="A417" s="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c r="P417" s="1">
        <f t="shared" si="36"/>
        <v>900</v>
      </c>
      <c r="Q417" s="1">
        <v>0</v>
      </c>
      <c r="R417" s="1">
        <f t="shared" si="37"/>
        <v>0</v>
      </c>
      <c r="S417" s="1">
        <f t="shared" si="38"/>
        <v>900</v>
      </c>
      <c r="T417" s="1">
        <v>0.62</v>
      </c>
      <c r="U417" s="1">
        <f t="shared" si="39"/>
        <v>558</v>
      </c>
      <c r="V417" s="1">
        <f t="shared" si="40"/>
        <v>342</v>
      </c>
      <c r="W417" s="4">
        <f t="shared" si="41"/>
        <v>0.38</v>
      </c>
      <c r="X417" s="1" t="s">
        <v>50</v>
      </c>
      <c r="Y417" s="1" t="s">
        <v>72</v>
      </c>
      <c r="Z417" s="1" t="s">
        <v>41</v>
      </c>
      <c r="AA417" s="2">
        <v>45788</v>
      </c>
      <c r="AB417" s="1">
        <v>4</v>
      </c>
      <c r="AC417" s="1" t="s">
        <v>42</v>
      </c>
    </row>
    <row r="418" spans="1:29">
      <c r="A418" s="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c r="P418" s="1">
        <f t="shared" si="36"/>
        <v>52830</v>
      </c>
      <c r="Q418" s="1">
        <v>20</v>
      </c>
      <c r="R418" s="1">
        <f t="shared" si="37"/>
        <v>10566</v>
      </c>
      <c r="S418" s="1">
        <f t="shared" si="38"/>
        <v>42264</v>
      </c>
      <c r="T418" s="1">
        <v>0.57999999999999996</v>
      </c>
      <c r="U418" s="1">
        <f t="shared" si="39"/>
        <v>24513.119999999999</v>
      </c>
      <c r="V418" s="1">
        <f t="shared" si="40"/>
        <v>17750.88</v>
      </c>
      <c r="W418" s="4">
        <f t="shared" si="41"/>
        <v>0.42000000000000004</v>
      </c>
      <c r="X418" s="1" t="s">
        <v>39</v>
      </c>
      <c r="Y418" s="1" t="s">
        <v>81</v>
      </c>
      <c r="Z418" s="1" t="s">
        <v>41</v>
      </c>
      <c r="AA418" s="2">
        <v>45793</v>
      </c>
      <c r="AB418" s="1">
        <v>4</v>
      </c>
      <c r="AC418" s="1" t="s">
        <v>42</v>
      </c>
    </row>
    <row r="419" spans="1:29">
      <c r="A419" s="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c r="P419" s="1">
        <f t="shared" si="36"/>
        <v>5040</v>
      </c>
      <c r="Q419" s="1">
        <v>0</v>
      </c>
      <c r="R419" s="1">
        <f t="shared" si="37"/>
        <v>0</v>
      </c>
      <c r="S419" s="1">
        <f t="shared" si="38"/>
        <v>5040</v>
      </c>
      <c r="T419" s="1">
        <v>0.35</v>
      </c>
      <c r="U419" s="1">
        <f t="shared" si="39"/>
        <v>1764</v>
      </c>
      <c r="V419" s="1">
        <f t="shared" si="40"/>
        <v>3276</v>
      </c>
      <c r="W419" s="4">
        <f t="shared" si="41"/>
        <v>0.65</v>
      </c>
      <c r="X419" s="1" t="s">
        <v>104</v>
      </c>
      <c r="Y419" s="1" t="s">
        <v>57</v>
      </c>
      <c r="Z419" s="1" t="s">
        <v>22</v>
      </c>
      <c r="AA419" s="1"/>
      <c r="AB419" s="1"/>
      <c r="AC419" s="1" t="s">
        <v>93</v>
      </c>
    </row>
    <row r="420" spans="1:29">
      <c r="A420" s="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c r="P420" s="1">
        <f t="shared" si="36"/>
        <v>13260</v>
      </c>
      <c r="Q420" s="1">
        <v>30</v>
      </c>
      <c r="R420" s="1">
        <f t="shared" si="37"/>
        <v>3978</v>
      </c>
      <c r="S420" s="1">
        <f t="shared" si="38"/>
        <v>9282</v>
      </c>
      <c r="T420" s="1">
        <v>0.47</v>
      </c>
      <c r="U420" s="1">
        <f t="shared" si="39"/>
        <v>4362.54</v>
      </c>
      <c r="V420" s="1">
        <f t="shared" si="40"/>
        <v>4919.46</v>
      </c>
      <c r="W420" s="4">
        <f t="shared" si="41"/>
        <v>0.53</v>
      </c>
      <c r="X420" s="1" t="s">
        <v>50</v>
      </c>
      <c r="Y420" s="1" t="s">
        <v>57</v>
      </c>
      <c r="Z420" s="1" t="s">
        <v>41</v>
      </c>
      <c r="AA420" s="2">
        <v>45793</v>
      </c>
      <c r="AB420" s="1">
        <v>5</v>
      </c>
      <c r="AC420" s="1" t="s">
        <v>42</v>
      </c>
    </row>
    <row r="421" spans="1:29">
      <c r="A421" s="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c r="P421" s="1">
        <f t="shared" si="36"/>
        <v>230</v>
      </c>
      <c r="Q421" s="1">
        <v>20</v>
      </c>
      <c r="R421" s="1">
        <f t="shared" si="37"/>
        <v>46</v>
      </c>
      <c r="S421" s="1">
        <f t="shared" si="38"/>
        <v>184</v>
      </c>
      <c r="T421" s="1">
        <v>0.35</v>
      </c>
      <c r="U421" s="1">
        <f t="shared" si="39"/>
        <v>64.399999999999991</v>
      </c>
      <c r="V421" s="1">
        <f t="shared" si="40"/>
        <v>119.60000000000001</v>
      </c>
      <c r="W421" s="4">
        <f t="shared" si="41"/>
        <v>0.65</v>
      </c>
      <c r="X421" s="1" t="s">
        <v>92</v>
      </c>
      <c r="Y421" s="1" t="s">
        <v>72</v>
      </c>
      <c r="Z421" s="1" t="s">
        <v>41</v>
      </c>
      <c r="AA421" s="2">
        <v>45795</v>
      </c>
      <c r="AB421" s="1">
        <v>4</v>
      </c>
      <c r="AC421" s="1" t="s">
        <v>42</v>
      </c>
    </row>
    <row r="422" spans="1:29">
      <c r="A422" s="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c r="P422" s="1">
        <f t="shared" si="36"/>
        <v>3240</v>
      </c>
      <c r="Q422" s="1">
        <v>0</v>
      </c>
      <c r="R422" s="1">
        <f t="shared" si="37"/>
        <v>0</v>
      </c>
      <c r="S422" s="1">
        <f t="shared" si="38"/>
        <v>3240</v>
      </c>
      <c r="T422" s="1">
        <v>0.48</v>
      </c>
      <c r="U422" s="1">
        <f t="shared" si="39"/>
        <v>1555.2</v>
      </c>
      <c r="V422" s="1">
        <f t="shared" si="40"/>
        <v>1684.8</v>
      </c>
      <c r="W422" s="4">
        <f t="shared" si="41"/>
        <v>0.52</v>
      </c>
      <c r="X422" s="1" t="s">
        <v>147</v>
      </c>
      <c r="Y422" s="1" t="s">
        <v>81</v>
      </c>
      <c r="Z422" s="1" t="s">
        <v>41</v>
      </c>
      <c r="AA422" s="2">
        <v>45794</v>
      </c>
      <c r="AB422" s="1">
        <v>5</v>
      </c>
      <c r="AC422" s="1" t="s">
        <v>42</v>
      </c>
    </row>
    <row r="423" spans="1:29">
      <c r="A423" s="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c r="P423" s="1">
        <f t="shared" si="36"/>
        <v>28550</v>
      </c>
      <c r="Q423" s="1">
        <v>0</v>
      </c>
      <c r="R423" s="1">
        <f t="shared" si="37"/>
        <v>0</v>
      </c>
      <c r="S423" s="1">
        <f t="shared" si="38"/>
        <v>28550</v>
      </c>
      <c r="T423" s="1">
        <v>0.47</v>
      </c>
      <c r="U423" s="1">
        <f t="shared" si="39"/>
        <v>13418.5</v>
      </c>
      <c r="V423" s="1">
        <f t="shared" si="40"/>
        <v>15131.5</v>
      </c>
      <c r="W423" s="4">
        <f t="shared" si="41"/>
        <v>0.53</v>
      </c>
      <c r="X423" s="1" t="s">
        <v>65</v>
      </c>
      <c r="Y423" s="1" t="s">
        <v>40</v>
      </c>
      <c r="Z423" s="1" t="s">
        <v>22</v>
      </c>
      <c r="AA423" s="1"/>
      <c r="AB423" s="1"/>
      <c r="AC423" s="1" t="s">
        <v>93</v>
      </c>
    </row>
    <row r="424" spans="1:29">
      <c r="A424" s="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c r="P424" s="1">
        <f t="shared" si="36"/>
        <v>66480</v>
      </c>
      <c r="Q424" s="1">
        <v>15</v>
      </c>
      <c r="R424" s="1">
        <f t="shared" si="37"/>
        <v>9972</v>
      </c>
      <c r="S424" s="1">
        <f t="shared" si="38"/>
        <v>56508</v>
      </c>
      <c r="T424" s="1">
        <v>0.57999999999999996</v>
      </c>
      <c r="U424" s="1">
        <f t="shared" si="39"/>
        <v>32774.639999999999</v>
      </c>
      <c r="V424" s="1">
        <f t="shared" si="40"/>
        <v>23733.360000000001</v>
      </c>
      <c r="W424" s="4">
        <f t="shared" si="41"/>
        <v>0.42</v>
      </c>
      <c r="X424" s="1" t="s">
        <v>92</v>
      </c>
      <c r="Y424" s="1" t="s">
        <v>72</v>
      </c>
      <c r="Z424" s="1" t="s">
        <v>120</v>
      </c>
      <c r="AA424" s="1"/>
      <c r="AB424" s="1"/>
      <c r="AC424" s="1" t="s">
        <v>42</v>
      </c>
    </row>
    <row r="425" spans="1:29">
      <c r="A425" s="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c r="P425" s="1">
        <f t="shared" si="36"/>
        <v>18800</v>
      </c>
      <c r="Q425" s="1">
        <v>0</v>
      </c>
      <c r="R425" s="1">
        <f t="shared" si="37"/>
        <v>0</v>
      </c>
      <c r="S425" s="1">
        <f t="shared" si="38"/>
        <v>18800</v>
      </c>
      <c r="T425" s="1">
        <v>0.45</v>
      </c>
      <c r="U425" s="1">
        <f t="shared" si="39"/>
        <v>8460</v>
      </c>
      <c r="V425" s="1">
        <f t="shared" si="40"/>
        <v>10340</v>
      </c>
      <c r="W425" s="4">
        <f t="shared" si="41"/>
        <v>0.55000000000000004</v>
      </c>
      <c r="X425" s="1" t="s">
        <v>65</v>
      </c>
      <c r="Y425" s="1" t="s">
        <v>40</v>
      </c>
      <c r="Z425" s="1" t="s">
        <v>51</v>
      </c>
      <c r="AA425" s="2">
        <v>45795</v>
      </c>
      <c r="AB425" s="1"/>
      <c r="AC425" s="1" t="s">
        <v>42</v>
      </c>
    </row>
    <row r="426" spans="1:29">
      <c r="A426" s="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c r="P426" s="1">
        <f t="shared" si="36"/>
        <v>1880</v>
      </c>
      <c r="Q426" s="1">
        <v>30</v>
      </c>
      <c r="R426" s="1">
        <f t="shared" si="37"/>
        <v>564</v>
      </c>
      <c r="S426" s="1">
        <f t="shared" si="38"/>
        <v>1316</v>
      </c>
      <c r="T426" s="1">
        <v>0.45</v>
      </c>
      <c r="U426" s="1">
        <f t="shared" si="39"/>
        <v>592.20000000000005</v>
      </c>
      <c r="V426" s="1">
        <f t="shared" si="40"/>
        <v>723.8</v>
      </c>
      <c r="W426" s="4">
        <f t="shared" si="41"/>
        <v>0.54999999999999993</v>
      </c>
      <c r="X426" s="1" t="s">
        <v>104</v>
      </c>
      <c r="Y426" s="1" t="s">
        <v>57</v>
      </c>
      <c r="Z426" s="1" t="s">
        <v>41</v>
      </c>
      <c r="AA426" s="2">
        <v>45791</v>
      </c>
      <c r="AB426" s="1">
        <v>4</v>
      </c>
      <c r="AC426" s="1" t="s">
        <v>42</v>
      </c>
    </row>
    <row r="427" spans="1:29">
      <c r="A427" s="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c r="P427" s="1">
        <f t="shared" si="36"/>
        <v>1140</v>
      </c>
      <c r="Q427" s="1">
        <v>10</v>
      </c>
      <c r="R427" s="1">
        <f t="shared" si="37"/>
        <v>114</v>
      </c>
      <c r="S427" s="1">
        <f t="shared" si="38"/>
        <v>1026</v>
      </c>
      <c r="T427" s="1">
        <v>0.62</v>
      </c>
      <c r="U427" s="1">
        <f t="shared" si="39"/>
        <v>636.12</v>
      </c>
      <c r="V427" s="1">
        <f t="shared" si="40"/>
        <v>389.88</v>
      </c>
      <c r="W427" s="4">
        <f t="shared" si="41"/>
        <v>0.38</v>
      </c>
      <c r="X427" s="1" t="s">
        <v>56</v>
      </c>
      <c r="Y427" s="1" t="s">
        <v>81</v>
      </c>
      <c r="Z427" s="1" t="s">
        <v>41</v>
      </c>
      <c r="AA427" s="2">
        <v>45791</v>
      </c>
      <c r="AB427" s="1">
        <v>5</v>
      </c>
      <c r="AC427" s="1" t="s">
        <v>42</v>
      </c>
    </row>
    <row r="428" spans="1:29">
      <c r="A428" s="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c r="P428" s="1">
        <f t="shared" si="36"/>
        <v>435750</v>
      </c>
      <c r="Q428" s="1">
        <v>0</v>
      </c>
      <c r="R428" s="1">
        <f t="shared" si="37"/>
        <v>0</v>
      </c>
      <c r="S428" s="1">
        <f t="shared" si="38"/>
        <v>435750</v>
      </c>
      <c r="T428" s="1">
        <v>0.57999999999999996</v>
      </c>
      <c r="U428" s="1">
        <f t="shared" si="39"/>
        <v>252734.99999999997</v>
      </c>
      <c r="V428" s="1">
        <f t="shared" si="40"/>
        <v>183015.00000000003</v>
      </c>
      <c r="W428" s="4">
        <f t="shared" si="41"/>
        <v>0.42000000000000004</v>
      </c>
      <c r="X428" s="1" t="s">
        <v>50</v>
      </c>
      <c r="Y428" s="1" t="s">
        <v>40</v>
      </c>
      <c r="Z428" s="1" t="s">
        <v>120</v>
      </c>
      <c r="AA428" s="1"/>
      <c r="AB428" s="1"/>
      <c r="AC428" s="1" t="s">
        <v>42</v>
      </c>
    </row>
    <row r="429" spans="1:29">
      <c r="A429" s="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c r="P429" s="1">
        <f t="shared" si="36"/>
        <v>3910</v>
      </c>
      <c r="Q429" s="1">
        <v>20</v>
      </c>
      <c r="R429" s="1">
        <f t="shared" si="37"/>
        <v>782</v>
      </c>
      <c r="S429" s="1">
        <f t="shared" si="38"/>
        <v>3128</v>
      </c>
      <c r="T429" s="1">
        <v>0.5</v>
      </c>
      <c r="U429" s="1">
        <f t="shared" si="39"/>
        <v>1564</v>
      </c>
      <c r="V429" s="1">
        <f t="shared" si="40"/>
        <v>1564</v>
      </c>
      <c r="W429" s="4">
        <f t="shared" si="41"/>
        <v>0.5</v>
      </c>
      <c r="X429" s="1" t="s">
        <v>56</v>
      </c>
      <c r="Y429" s="1" t="s">
        <v>72</v>
      </c>
      <c r="Z429" s="1" t="s">
        <v>41</v>
      </c>
      <c r="AA429" s="2">
        <v>45795</v>
      </c>
      <c r="AB429" s="1">
        <v>5</v>
      </c>
      <c r="AC429" s="1" t="s">
        <v>42</v>
      </c>
    </row>
    <row r="430" spans="1:29">
      <c r="A430" s="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c r="P430" s="1">
        <f t="shared" si="36"/>
        <v>136620</v>
      </c>
      <c r="Q430" s="1">
        <v>0</v>
      </c>
      <c r="R430" s="1">
        <f t="shared" si="37"/>
        <v>0</v>
      </c>
      <c r="S430" s="1">
        <f t="shared" si="38"/>
        <v>136620</v>
      </c>
      <c r="T430" s="1">
        <v>0.57999999999999996</v>
      </c>
      <c r="U430" s="1">
        <f t="shared" si="39"/>
        <v>79239.599999999991</v>
      </c>
      <c r="V430" s="1">
        <f t="shared" si="40"/>
        <v>57380.400000000009</v>
      </c>
      <c r="W430" s="4">
        <f t="shared" si="41"/>
        <v>0.42000000000000004</v>
      </c>
      <c r="X430" s="1" t="s">
        <v>39</v>
      </c>
      <c r="Y430" s="1" t="s">
        <v>40</v>
      </c>
      <c r="Z430" s="1" t="s">
        <v>41</v>
      </c>
      <c r="AA430" s="2">
        <v>45794</v>
      </c>
      <c r="AB430" s="1">
        <v>4</v>
      </c>
      <c r="AC430" s="1" t="s">
        <v>42</v>
      </c>
    </row>
    <row r="431" spans="1:29">
      <c r="A431" s="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c r="P431" s="1">
        <f t="shared" si="36"/>
        <v>17720</v>
      </c>
      <c r="Q431" s="1">
        <v>20</v>
      </c>
      <c r="R431" s="1">
        <f t="shared" si="37"/>
        <v>3544</v>
      </c>
      <c r="S431" s="1">
        <f t="shared" si="38"/>
        <v>14176</v>
      </c>
      <c r="T431" s="1">
        <v>0.45</v>
      </c>
      <c r="U431" s="1">
        <f t="shared" si="39"/>
        <v>6379.2</v>
      </c>
      <c r="V431" s="1">
        <f t="shared" si="40"/>
        <v>7796.8</v>
      </c>
      <c r="W431" s="4">
        <f t="shared" si="41"/>
        <v>0.55000000000000004</v>
      </c>
      <c r="X431" s="1" t="s">
        <v>65</v>
      </c>
      <c r="Y431" s="1" t="s">
        <v>40</v>
      </c>
      <c r="Z431" s="1" t="s">
        <v>41</v>
      </c>
      <c r="AA431" s="2">
        <v>45793</v>
      </c>
      <c r="AB431" s="1">
        <v>4</v>
      </c>
      <c r="AC431" s="1" t="s">
        <v>42</v>
      </c>
    </row>
    <row r="432" spans="1:29">
      <c r="A432" s="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c r="P432" s="1">
        <f t="shared" si="36"/>
        <v>8790</v>
      </c>
      <c r="Q432" s="1">
        <v>25</v>
      </c>
      <c r="R432" s="1">
        <f t="shared" si="37"/>
        <v>2197.5</v>
      </c>
      <c r="S432" s="1">
        <f t="shared" si="38"/>
        <v>6592.5</v>
      </c>
      <c r="T432" s="1">
        <v>0.52</v>
      </c>
      <c r="U432" s="1">
        <f t="shared" si="39"/>
        <v>3428.1</v>
      </c>
      <c r="V432" s="1">
        <f t="shared" si="40"/>
        <v>3164.4</v>
      </c>
      <c r="W432" s="4">
        <f t="shared" si="41"/>
        <v>0.48000000000000004</v>
      </c>
      <c r="X432" s="1" t="s">
        <v>104</v>
      </c>
      <c r="Y432" s="1" t="s">
        <v>81</v>
      </c>
      <c r="Z432" s="1" t="s">
        <v>41</v>
      </c>
      <c r="AA432" s="2">
        <v>45796</v>
      </c>
      <c r="AB432" s="1">
        <v>4</v>
      </c>
      <c r="AC432" s="1" t="s">
        <v>42</v>
      </c>
    </row>
    <row r="433" spans="1:29">
      <c r="A433" s="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c r="P433" s="1">
        <f t="shared" si="36"/>
        <v>17800</v>
      </c>
      <c r="Q433" s="1">
        <v>0</v>
      </c>
      <c r="R433" s="1">
        <f t="shared" si="37"/>
        <v>0</v>
      </c>
      <c r="S433" s="1">
        <f t="shared" si="38"/>
        <v>17800</v>
      </c>
      <c r="T433" s="1">
        <v>0.48</v>
      </c>
      <c r="U433" s="1">
        <f t="shared" si="39"/>
        <v>8544</v>
      </c>
      <c r="V433" s="1">
        <f t="shared" si="40"/>
        <v>9256</v>
      </c>
      <c r="W433" s="4">
        <f t="shared" si="41"/>
        <v>0.52</v>
      </c>
      <c r="X433" s="1" t="s">
        <v>56</v>
      </c>
      <c r="Y433" s="1" t="s">
        <v>57</v>
      </c>
      <c r="Z433" s="1" t="s">
        <v>51</v>
      </c>
      <c r="AA433" s="2">
        <v>45792</v>
      </c>
      <c r="AB433" s="1"/>
      <c r="AC433" s="1" t="s">
        <v>42</v>
      </c>
    </row>
    <row r="434" spans="1:29">
      <c r="A434" s="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c r="P434" s="1">
        <f t="shared" si="36"/>
        <v>13600</v>
      </c>
      <c r="Q434" s="1">
        <v>15</v>
      </c>
      <c r="R434" s="1">
        <f t="shared" si="37"/>
        <v>2040</v>
      </c>
      <c r="S434" s="1">
        <f t="shared" si="38"/>
        <v>11560</v>
      </c>
      <c r="T434" s="1">
        <v>0.45</v>
      </c>
      <c r="U434" s="1">
        <f t="shared" si="39"/>
        <v>5202</v>
      </c>
      <c r="V434" s="1">
        <f t="shared" si="40"/>
        <v>6358</v>
      </c>
      <c r="W434" s="4">
        <f t="shared" si="41"/>
        <v>0.55000000000000004</v>
      </c>
      <c r="X434" s="1" t="s">
        <v>104</v>
      </c>
      <c r="Y434" s="1" t="s">
        <v>81</v>
      </c>
      <c r="Z434" s="1" t="s">
        <v>120</v>
      </c>
      <c r="AA434" s="1"/>
      <c r="AB434" s="1"/>
      <c r="AC434" s="1" t="s">
        <v>42</v>
      </c>
    </row>
    <row r="435" spans="1:29">
      <c r="A435" s="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c r="P435" s="1">
        <f t="shared" si="36"/>
        <v>19120</v>
      </c>
      <c r="Q435" s="1">
        <v>20</v>
      </c>
      <c r="R435" s="1">
        <f t="shared" si="37"/>
        <v>3824</v>
      </c>
      <c r="S435" s="1">
        <f t="shared" si="38"/>
        <v>15296</v>
      </c>
      <c r="T435" s="1">
        <v>0.5</v>
      </c>
      <c r="U435" s="1">
        <f t="shared" si="39"/>
        <v>7648</v>
      </c>
      <c r="V435" s="1">
        <f t="shared" si="40"/>
        <v>7648</v>
      </c>
      <c r="W435" s="4">
        <f t="shared" si="41"/>
        <v>0.5</v>
      </c>
      <c r="X435" s="1" t="s">
        <v>147</v>
      </c>
      <c r="Y435" s="1" t="s">
        <v>57</v>
      </c>
      <c r="Z435" s="1" t="s">
        <v>41</v>
      </c>
      <c r="AA435" s="2">
        <v>45796</v>
      </c>
      <c r="AB435" s="1">
        <v>4</v>
      </c>
      <c r="AC435" s="1" t="s">
        <v>42</v>
      </c>
    </row>
    <row r="436" spans="1:29">
      <c r="A436" s="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c r="P436" s="1">
        <f t="shared" si="36"/>
        <v>4920</v>
      </c>
      <c r="Q436" s="1">
        <v>0</v>
      </c>
      <c r="R436" s="1">
        <f t="shared" si="37"/>
        <v>0</v>
      </c>
      <c r="S436" s="1">
        <f t="shared" si="38"/>
        <v>4920</v>
      </c>
      <c r="T436" s="1">
        <v>0.35</v>
      </c>
      <c r="U436" s="1">
        <f t="shared" si="39"/>
        <v>1722</v>
      </c>
      <c r="V436" s="1">
        <f t="shared" si="40"/>
        <v>3198</v>
      </c>
      <c r="W436" s="4">
        <f t="shared" si="41"/>
        <v>0.65</v>
      </c>
      <c r="X436" s="1" t="s">
        <v>147</v>
      </c>
      <c r="Y436" s="1" t="s">
        <v>72</v>
      </c>
      <c r="Z436" s="1" t="s">
        <v>41</v>
      </c>
      <c r="AA436" s="2">
        <v>45796</v>
      </c>
      <c r="AB436" s="1">
        <v>4</v>
      </c>
      <c r="AC436" s="1" t="s">
        <v>42</v>
      </c>
    </row>
    <row r="437" spans="1:29">
      <c r="A437" s="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c r="P437" s="1">
        <f t="shared" si="36"/>
        <v>7620</v>
      </c>
      <c r="Q437" s="1">
        <v>10</v>
      </c>
      <c r="R437" s="1">
        <f t="shared" si="37"/>
        <v>762</v>
      </c>
      <c r="S437" s="1">
        <f t="shared" si="38"/>
        <v>6858</v>
      </c>
      <c r="T437" s="1">
        <v>0.52</v>
      </c>
      <c r="U437" s="1">
        <f t="shared" si="39"/>
        <v>3566.1600000000003</v>
      </c>
      <c r="V437" s="1">
        <f t="shared" si="40"/>
        <v>3291.8399999999997</v>
      </c>
      <c r="W437" s="4">
        <f t="shared" si="41"/>
        <v>0.48</v>
      </c>
      <c r="X437" s="1" t="s">
        <v>147</v>
      </c>
      <c r="Y437" s="1" t="s">
        <v>40</v>
      </c>
      <c r="Z437" s="1" t="s">
        <v>22</v>
      </c>
      <c r="AA437" s="1"/>
      <c r="AB437" s="1"/>
      <c r="AC437" s="1" t="s">
        <v>93</v>
      </c>
    </row>
    <row r="438" spans="1:29">
      <c r="A438" s="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c r="P438" s="1">
        <f t="shared" si="36"/>
        <v>5130</v>
      </c>
      <c r="Q438" s="1">
        <v>10</v>
      </c>
      <c r="R438" s="1">
        <f t="shared" si="37"/>
        <v>513</v>
      </c>
      <c r="S438" s="1">
        <f t="shared" si="38"/>
        <v>4617</v>
      </c>
      <c r="T438" s="1">
        <v>0.48</v>
      </c>
      <c r="U438" s="1">
        <f t="shared" si="39"/>
        <v>2216.16</v>
      </c>
      <c r="V438" s="1">
        <f t="shared" si="40"/>
        <v>2400.84</v>
      </c>
      <c r="W438" s="4">
        <f t="shared" si="41"/>
        <v>0.52</v>
      </c>
      <c r="X438" s="1" t="s">
        <v>39</v>
      </c>
      <c r="Y438" s="1" t="s">
        <v>72</v>
      </c>
      <c r="Z438" s="1" t="s">
        <v>41</v>
      </c>
      <c r="AA438" s="2">
        <v>45799</v>
      </c>
      <c r="AB438" s="1">
        <v>3</v>
      </c>
      <c r="AC438" s="1" t="s">
        <v>42</v>
      </c>
    </row>
    <row r="439" spans="1:29">
      <c r="A439" s="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c r="P439" s="1">
        <f t="shared" si="36"/>
        <v>1110</v>
      </c>
      <c r="Q439" s="1">
        <v>15</v>
      </c>
      <c r="R439" s="1">
        <f t="shared" si="37"/>
        <v>166.5</v>
      </c>
      <c r="S439" s="1">
        <f t="shared" si="38"/>
        <v>943.5</v>
      </c>
      <c r="T439" s="1">
        <v>0.35</v>
      </c>
      <c r="U439" s="1">
        <f t="shared" si="39"/>
        <v>330.22499999999997</v>
      </c>
      <c r="V439" s="1">
        <f t="shared" si="40"/>
        <v>613.27500000000009</v>
      </c>
      <c r="W439" s="4">
        <f t="shared" si="41"/>
        <v>0.65000000000000013</v>
      </c>
      <c r="X439" s="1" t="s">
        <v>65</v>
      </c>
      <c r="Y439" s="1" t="s">
        <v>72</v>
      </c>
      <c r="Z439" s="1" t="s">
        <v>41</v>
      </c>
      <c r="AA439" s="2">
        <v>45795</v>
      </c>
      <c r="AB439" s="1">
        <v>5</v>
      </c>
      <c r="AC439" s="1" t="s">
        <v>42</v>
      </c>
    </row>
    <row r="440" spans="1:29">
      <c r="A440" s="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c r="P440" s="1">
        <f t="shared" si="36"/>
        <v>19000</v>
      </c>
      <c r="Q440" s="1">
        <v>0</v>
      </c>
      <c r="R440" s="1">
        <f t="shared" si="37"/>
        <v>0</v>
      </c>
      <c r="S440" s="1">
        <f t="shared" si="38"/>
        <v>19000</v>
      </c>
      <c r="T440" s="1">
        <v>0.47</v>
      </c>
      <c r="U440" s="1">
        <f t="shared" si="39"/>
        <v>8930</v>
      </c>
      <c r="V440" s="1">
        <f t="shared" si="40"/>
        <v>10070</v>
      </c>
      <c r="W440" s="4">
        <f t="shared" si="41"/>
        <v>0.53</v>
      </c>
      <c r="X440" s="1" t="s">
        <v>92</v>
      </c>
      <c r="Y440" s="1" t="s">
        <v>72</v>
      </c>
      <c r="Z440" s="1" t="s">
        <v>41</v>
      </c>
      <c r="AA440" s="2">
        <v>45801</v>
      </c>
      <c r="AB440" s="1">
        <v>4</v>
      </c>
      <c r="AC440" s="1" t="s">
        <v>42</v>
      </c>
    </row>
    <row r="441" spans="1:29">
      <c r="A441" s="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c r="P441" s="1">
        <f t="shared" si="36"/>
        <v>6760</v>
      </c>
      <c r="Q441" s="1">
        <v>5</v>
      </c>
      <c r="R441" s="1">
        <f t="shared" si="37"/>
        <v>338</v>
      </c>
      <c r="S441" s="1">
        <f t="shared" si="38"/>
        <v>6422</v>
      </c>
      <c r="T441" s="1">
        <v>0.45</v>
      </c>
      <c r="U441" s="1">
        <f t="shared" si="39"/>
        <v>2889.9</v>
      </c>
      <c r="V441" s="1">
        <f t="shared" si="40"/>
        <v>3532.1</v>
      </c>
      <c r="W441" s="4">
        <f t="shared" si="41"/>
        <v>0.54999999999999993</v>
      </c>
      <c r="X441" s="1" t="s">
        <v>104</v>
      </c>
      <c r="Y441" s="1" t="s">
        <v>40</v>
      </c>
      <c r="Z441" s="1" t="s">
        <v>41</v>
      </c>
      <c r="AA441" s="2">
        <v>45797</v>
      </c>
      <c r="AB441" s="1">
        <v>4</v>
      </c>
      <c r="AC441" s="1" t="s">
        <v>42</v>
      </c>
    </row>
    <row r="442" spans="1:29">
      <c r="A442" s="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c r="P442" s="1">
        <f t="shared" si="36"/>
        <v>94960</v>
      </c>
      <c r="Q442" s="1">
        <v>0</v>
      </c>
      <c r="R442" s="1">
        <f t="shared" si="37"/>
        <v>0</v>
      </c>
      <c r="S442" s="1">
        <f t="shared" si="38"/>
        <v>94960</v>
      </c>
      <c r="T442" s="1">
        <v>0.57999999999999996</v>
      </c>
      <c r="U442" s="1">
        <f t="shared" si="39"/>
        <v>55076.799999999996</v>
      </c>
      <c r="V442" s="1">
        <f t="shared" si="40"/>
        <v>39883.200000000004</v>
      </c>
      <c r="W442" s="4">
        <f t="shared" si="41"/>
        <v>0.42000000000000004</v>
      </c>
      <c r="X442" s="1" t="s">
        <v>92</v>
      </c>
      <c r="Y442" s="1" t="s">
        <v>72</v>
      </c>
      <c r="Z442" s="1" t="s">
        <v>41</v>
      </c>
      <c r="AA442" s="2">
        <v>45801</v>
      </c>
      <c r="AB442" s="1">
        <v>3</v>
      </c>
      <c r="AC442" s="1" t="s">
        <v>42</v>
      </c>
    </row>
    <row r="443" spans="1:29">
      <c r="A443" s="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c r="P443" s="1">
        <f t="shared" si="36"/>
        <v>840</v>
      </c>
      <c r="Q443" s="1">
        <v>0</v>
      </c>
      <c r="R443" s="1">
        <f t="shared" si="37"/>
        <v>0</v>
      </c>
      <c r="S443" s="1">
        <f t="shared" si="38"/>
        <v>840</v>
      </c>
      <c r="T443" s="1">
        <v>0.62</v>
      </c>
      <c r="U443" s="1">
        <f t="shared" si="39"/>
        <v>520.79999999999995</v>
      </c>
      <c r="V443" s="1">
        <f t="shared" si="40"/>
        <v>319.20000000000005</v>
      </c>
      <c r="W443" s="4">
        <f t="shared" si="41"/>
        <v>0.38000000000000006</v>
      </c>
      <c r="X443" s="1" t="s">
        <v>39</v>
      </c>
      <c r="Y443" s="1" t="s">
        <v>57</v>
      </c>
      <c r="Z443" s="1" t="s">
        <v>22</v>
      </c>
      <c r="AA443" s="1"/>
      <c r="AB443" s="1"/>
      <c r="AC443" s="1" t="s">
        <v>93</v>
      </c>
    </row>
    <row r="444" spans="1:29">
      <c r="A444" s="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c r="P444" s="1">
        <f t="shared" si="36"/>
        <v>450</v>
      </c>
      <c r="Q444" s="1">
        <v>10</v>
      </c>
      <c r="R444" s="1">
        <f t="shared" si="37"/>
        <v>45</v>
      </c>
      <c r="S444" s="1">
        <f t="shared" si="38"/>
        <v>405</v>
      </c>
      <c r="T444" s="1">
        <v>0.62</v>
      </c>
      <c r="U444" s="1">
        <f t="shared" si="39"/>
        <v>251.1</v>
      </c>
      <c r="V444" s="1">
        <f t="shared" si="40"/>
        <v>153.9</v>
      </c>
      <c r="W444" s="4">
        <f t="shared" si="41"/>
        <v>0.38</v>
      </c>
      <c r="X444" s="1" t="s">
        <v>147</v>
      </c>
      <c r="Y444" s="1" t="s">
        <v>57</v>
      </c>
      <c r="Z444" s="1" t="s">
        <v>22</v>
      </c>
      <c r="AA444" s="1"/>
      <c r="AB444" s="1"/>
      <c r="AC444" s="1" t="s">
        <v>93</v>
      </c>
    </row>
    <row r="445" spans="1:29">
      <c r="A445" s="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c r="P445" s="1">
        <f t="shared" si="36"/>
        <v>43050</v>
      </c>
      <c r="Q445" s="1">
        <v>20</v>
      </c>
      <c r="R445" s="1">
        <f t="shared" si="37"/>
        <v>8610</v>
      </c>
      <c r="S445" s="1">
        <f t="shared" si="38"/>
        <v>34440</v>
      </c>
      <c r="T445" s="1">
        <v>0.48</v>
      </c>
      <c r="U445" s="1">
        <f t="shared" si="39"/>
        <v>16531.2</v>
      </c>
      <c r="V445" s="1">
        <f t="shared" si="40"/>
        <v>17908.8</v>
      </c>
      <c r="W445" s="4">
        <f t="shared" si="41"/>
        <v>0.52</v>
      </c>
      <c r="X445" s="1" t="s">
        <v>56</v>
      </c>
      <c r="Y445" s="1" t="s">
        <v>40</v>
      </c>
      <c r="Z445" s="1" t="s">
        <v>51</v>
      </c>
      <c r="AA445" s="2">
        <v>45801</v>
      </c>
      <c r="AB445" s="1"/>
      <c r="AC445" s="1" t="s">
        <v>42</v>
      </c>
    </row>
    <row r="446" spans="1:29">
      <c r="A446" s="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c r="P446" s="1">
        <f t="shared" si="36"/>
        <v>3340</v>
      </c>
      <c r="Q446" s="1">
        <v>15</v>
      </c>
      <c r="R446" s="1">
        <f t="shared" si="37"/>
        <v>501</v>
      </c>
      <c r="S446" s="1">
        <f t="shared" si="38"/>
        <v>2839</v>
      </c>
      <c r="T446" s="1">
        <v>0.48</v>
      </c>
      <c r="U446" s="1">
        <f t="shared" si="39"/>
        <v>1362.72</v>
      </c>
      <c r="V446" s="1">
        <f t="shared" si="40"/>
        <v>1476.28</v>
      </c>
      <c r="W446" s="4">
        <f t="shared" si="41"/>
        <v>0.52</v>
      </c>
      <c r="X446" s="1" t="s">
        <v>65</v>
      </c>
      <c r="Y446" s="1" t="s">
        <v>40</v>
      </c>
      <c r="Z446" s="1" t="s">
        <v>41</v>
      </c>
      <c r="AA446" s="2">
        <v>45801</v>
      </c>
      <c r="AB446" s="1">
        <v>4</v>
      </c>
      <c r="AC446" s="1" t="s">
        <v>42</v>
      </c>
    </row>
    <row r="447" spans="1:29">
      <c r="A447" s="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c r="P447" s="1">
        <f t="shared" si="36"/>
        <v>430</v>
      </c>
      <c r="Q447" s="1">
        <v>0</v>
      </c>
      <c r="R447" s="1">
        <f t="shared" si="37"/>
        <v>0</v>
      </c>
      <c r="S447" s="1">
        <f t="shared" si="38"/>
        <v>430</v>
      </c>
      <c r="T447" s="1">
        <v>0.62</v>
      </c>
      <c r="U447" s="1">
        <f t="shared" si="39"/>
        <v>266.60000000000002</v>
      </c>
      <c r="V447" s="1">
        <f t="shared" si="40"/>
        <v>163.39999999999998</v>
      </c>
      <c r="W447" s="4">
        <f t="shared" si="41"/>
        <v>0.37999999999999995</v>
      </c>
      <c r="X447" s="1" t="s">
        <v>56</v>
      </c>
      <c r="Y447" s="1" t="s">
        <v>81</v>
      </c>
      <c r="Z447" s="1" t="s">
        <v>41</v>
      </c>
      <c r="AA447" s="2">
        <v>45802</v>
      </c>
      <c r="AB447" s="1">
        <v>3</v>
      </c>
      <c r="AC447" s="1" t="s">
        <v>42</v>
      </c>
    </row>
    <row r="448" spans="1:29">
      <c r="A448" s="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c r="P448" s="1">
        <f t="shared" si="36"/>
        <v>6360</v>
      </c>
      <c r="Q448" s="1">
        <v>30</v>
      </c>
      <c r="R448" s="1">
        <f t="shared" si="37"/>
        <v>1908</v>
      </c>
      <c r="S448" s="1">
        <f t="shared" si="38"/>
        <v>4452</v>
      </c>
      <c r="T448" s="1">
        <v>0.5</v>
      </c>
      <c r="U448" s="1">
        <f t="shared" si="39"/>
        <v>2226</v>
      </c>
      <c r="V448" s="1">
        <f t="shared" si="40"/>
        <v>2226</v>
      </c>
      <c r="W448" s="4">
        <f t="shared" si="41"/>
        <v>0.5</v>
      </c>
      <c r="X448" s="1" t="s">
        <v>104</v>
      </c>
      <c r="Y448" s="1" t="s">
        <v>81</v>
      </c>
      <c r="Z448" s="1" t="s">
        <v>66</v>
      </c>
      <c r="AA448" s="1"/>
      <c r="AB448" s="1"/>
      <c r="AC448" s="1" t="s">
        <v>42</v>
      </c>
    </row>
    <row r="449" spans="1:29">
      <c r="A449" s="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c r="P449" s="1">
        <f t="shared" si="36"/>
        <v>1880</v>
      </c>
      <c r="Q449" s="1">
        <v>15</v>
      </c>
      <c r="R449" s="1">
        <f t="shared" si="37"/>
        <v>282</v>
      </c>
      <c r="S449" s="1">
        <f t="shared" si="38"/>
        <v>1598</v>
      </c>
      <c r="T449" s="1">
        <v>0.62</v>
      </c>
      <c r="U449" s="1">
        <f t="shared" si="39"/>
        <v>990.76</v>
      </c>
      <c r="V449" s="1">
        <f t="shared" si="40"/>
        <v>607.24</v>
      </c>
      <c r="W449" s="4">
        <f t="shared" si="41"/>
        <v>0.38</v>
      </c>
      <c r="X449" s="1" t="s">
        <v>147</v>
      </c>
      <c r="Y449" s="1" t="s">
        <v>72</v>
      </c>
      <c r="Z449" s="1" t="s">
        <v>41</v>
      </c>
      <c r="AA449" s="2">
        <v>45801</v>
      </c>
      <c r="AB449" s="1">
        <v>5</v>
      </c>
      <c r="AC449" s="1" t="s">
        <v>42</v>
      </c>
    </row>
    <row r="450" spans="1:29">
      <c r="A450" s="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c r="P450" s="1">
        <f t="shared" si="36"/>
        <v>2400</v>
      </c>
      <c r="Q450" s="1">
        <v>15</v>
      </c>
      <c r="R450" s="1">
        <f t="shared" si="37"/>
        <v>360</v>
      </c>
      <c r="S450" s="1">
        <f t="shared" si="38"/>
        <v>2040</v>
      </c>
      <c r="T450" s="1">
        <v>0.45</v>
      </c>
      <c r="U450" s="1">
        <f t="shared" si="39"/>
        <v>918</v>
      </c>
      <c r="V450" s="1">
        <f t="shared" si="40"/>
        <v>1122</v>
      </c>
      <c r="W450" s="4">
        <f t="shared" si="41"/>
        <v>0.55000000000000004</v>
      </c>
      <c r="X450" s="1" t="s">
        <v>147</v>
      </c>
      <c r="Y450" s="1" t="s">
        <v>57</v>
      </c>
      <c r="Z450" s="1" t="s">
        <v>41</v>
      </c>
      <c r="AA450" s="2">
        <v>45800</v>
      </c>
      <c r="AB450" s="1">
        <v>4</v>
      </c>
      <c r="AC450" s="1" t="s">
        <v>42</v>
      </c>
    </row>
    <row r="451" spans="1:29">
      <c r="A451" s="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c r="P451" s="1">
        <f t="shared" ref="P451:P514" si="42">PRODUCT(N451,O451)</f>
        <v>157100</v>
      </c>
      <c r="Q451" s="1">
        <v>15</v>
      </c>
      <c r="R451" s="1">
        <f t="shared" ref="R451:R514" si="43">P451*(Q451/100)</f>
        <v>23565</v>
      </c>
      <c r="S451" s="1">
        <f t="shared" ref="S451:S514" si="44">P451-R451</f>
        <v>133535</v>
      </c>
      <c r="T451" s="1">
        <v>0.57999999999999996</v>
      </c>
      <c r="U451" s="1">
        <f t="shared" ref="U451:U514" si="45">S451*T451</f>
        <v>77450.299999999988</v>
      </c>
      <c r="V451" s="1">
        <f t="shared" ref="V451:V514" si="46">S451-U451</f>
        <v>56084.700000000012</v>
      </c>
      <c r="W451" s="4">
        <f t="shared" ref="W451:W514" si="47">(V451/S451)</f>
        <v>0.4200000000000001</v>
      </c>
      <c r="X451" s="1" t="s">
        <v>147</v>
      </c>
      <c r="Y451" s="1" t="s">
        <v>81</v>
      </c>
      <c r="Z451" s="1" t="s">
        <v>66</v>
      </c>
      <c r="AA451" s="1"/>
      <c r="AB451" s="1"/>
      <c r="AC451" s="1" t="s">
        <v>42</v>
      </c>
    </row>
    <row r="452" spans="1:29">
      <c r="A452" s="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c r="P452" s="1">
        <f t="shared" si="42"/>
        <v>6050</v>
      </c>
      <c r="Q452" s="1">
        <v>0</v>
      </c>
      <c r="R452" s="1">
        <f t="shared" si="43"/>
        <v>0</v>
      </c>
      <c r="S452" s="1">
        <f t="shared" si="44"/>
        <v>6050</v>
      </c>
      <c r="T452" s="1">
        <v>0.5</v>
      </c>
      <c r="U452" s="1">
        <f t="shared" si="45"/>
        <v>3025</v>
      </c>
      <c r="V452" s="1">
        <f t="shared" si="46"/>
        <v>3025</v>
      </c>
      <c r="W452" s="4">
        <f t="shared" si="47"/>
        <v>0.5</v>
      </c>
      <c r="X452" s="1" t="s">
        <v>104</v>
      </c>
      <c r="Y452" s="1" t="s">
        <v>57</v>
      </c>
      <c r="Z452" s="1" t="s">
        <v>41</v>
      </c>
      <c r="AA452" s="2">
        <v>45804</v>
      </c>
      <c r="AB452" s="1">
        <v>5</v>
      </c>
      <c r="AC452" s="1" t="s">
        <v>42</v>
      </c>
    </row>
    <row r="453" spans="1:29">
      <c r="A453" s="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c r="P453" s="1">
        <f t="shared" si="42"/>
        <v>7880</v>
      </c>
      <c r="Q453" s="1">
        <v>25</v>
      </c>
      <c r="R453" s="1">
        <f t="shared" si="43"/>
        <v>1970</v>
      </c>
      <c r="S453" s="1">
        <f t="shared" si="44"/>
        <v>5910</v>
      </c>
      <c r="T453" s="1">
        <v>0.48</v>
      </c>
      <c r="U453" s="1">
        <f t="shared" si="45"/>
        <v>2836.7999999999997</v>
      </c>
      <c r="V453" s="1">
        <f t="shared" si="46"/>
        <v>3073.2000000000003</v>
      </c>
      <c r="W453" s="4">
        <f t="shared" si="47"/>
        <v>0.52</v>
      </c>
      <c r="X453" s="1" t="s">
        <v>65</v>
      </c>
      <c r="Y453" s="1" t="s">
        <v>81</v>
      </c>
      <c r="Z453" s="1" t="s">
        <v>51</v>
      </c>
      <c r="AA453" s="2">
        <v>45802</v>
      </c>
      <c r="AB453" s="1"/>
      <c r="AC453" s="1" t="s">
        <v>42</v>
      </c>
    </row>
    <row r="454" spans="1:29">
      <c r="A454" s="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c r="P454" s="1">
        <f t="shared" si="42"/>
        <v>1800</v>
      </c>
      <c r="Q454" s="1">
        <v>15</v>
      </c>
      <c r="R454" s="1">
        <f t="shared" si="43"/>
        <v>270</v>
      </c>
      <c r="S454" s="1">
        <f t="shared" si="44"/>
        <v>1530</v>
      </c>
      <c r="T454" s="1">
        <v>0.62</v>
      </c>
      <c r="U454" s="1">
        <f t="shared" si="45"/>
        <v>948.6</v>
      </c>
      <c r="V454" s="1">
        <f t="shared" si="46"/>
        <v>581.4</v>
      </c>
      <c r="W454" s="4">
        <f t="shared" si="47"/>
        <v>0.38</v>
      </c>
      <c r="X454" s="1" t="s">
        <v>56</v>
      </c>
      <c r="Y454" s="1" t="s">
        <v>57</v>
      </c>
      <c r="Z454" s="1" t="s">
        <v>41</v>
      </c>
      <c r="AA454" s="2">
        <v>45805</v>
      </c>
      <c r="AB454" s="1">
        <v>5</v>
      </c>
      <c r="AC454" s="1" t="s">
        <v>42</v>
      </c>
    </row>
    <row r="455" spans="1:29">
      <c r="A455" s="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c r="P455" s="1">
        <f t="shared" si="42"/>
        <v>11250</v>
      </c>
      <c r="Q455" s="1">
        <v>0</v>
      </c>
      <c r="R455" s="1">
        <f t="shared" si="43"/>
        <v>0</v>
      </c>
      <c r="S455" s="1">
        <f t="shared" si="44"/>
        <v>11250</v>
      </c>
      <c r="T455" s="1">
        <v>0.45</v>
      </c>
      <c r="U455" s="1">
        <f t="shared" si="45"/>
        <v>5062.5</v>
      </c>
      <c r="V455" s="1">
        <f t="shared" si="46"/>
        <v>6187.5</v>
      </c>
      <c r="W455" s="4">
        <f t="shared" si="47"/>
        <v>0.55000000000000004</v>
      </c>
      <c r="X455" s="1" t="s">
        <v>92</v>
      </c>
      <c r="Y455" s="1" t="s">
        <v>40</v>
      </c>
      <c r="Z455" s="1" t="s">
        <v>41</v>
      </c>
      <c r="AA455" s="2">
        <v>45801</v>
      </c>
      <c r="AB455" s="1">
        <v>5</v>
      </c>
      <c r="AC455" s="1" t="s">
        <v>42</v>
      </c>
    </row>
    <row r="456" spans="1:29">
      <c r="A456" s="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c r="P456" s="1">
        <f t="shared" si="42"/>
        <v>15270</v>
      </c>
      <c r="Q456" s="1">
        <v>10</v>
      </c>
      <c r="R456" s="1">
        <f t="shared" si="43"/>
        <v>1527</v>
      </c>
      <c r="S456" s="1">
        <f t="shared" si="44"/>
        <v>13743</v>
      </c>
      <c r="T456" s="1">
        <v>0.5</v>
      </c>
      <c r="U456" s="1">
        <f t="shared" si="45"/>
        <v>6871.5</v>
      </c>
      <c r="V456" s="1">
        <f t="shared" si="46"/>
        <v>6871.5</v>
      </c>
      <c r="W456" s="4">
        <f t="shared" si="47"/>
        <v>0.5</v>
      </c>
      <c r="X456" s="1" t="s">
        <v>104</v>
      </c>
      <c r="Y456" s="1" t="s">
        <v>57</v>
      </c>
      <c r="Z456" s="1" t="s">
        <v>120</v>
      </c>
      <c r="AA456" s="1"/>
      <c r="AB456" s="1"/>
      <c r="AC456" s="1" t="s">
        <v>42</v>
      </c>
    </row>
    <row r="457" spans="1:29">
      <c r="A457" s="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c r="P457" s="1">
        <f t="shared" si="42"/>
        <v>17520</v>
      </c>
      <c r="Q457" s="1">
        <v>30</v>
      </c>
      <c r="R457" s="1">
        <f t="shared" si="43"/>
        <v>5256</v>
      </c>
      <c r="S457" s="1">
        <f t="shared" si="44"/>
        <v>12264</v>
      </c>
      <c r="T457" s="1">
        <v>0.48</v>
      </c>
      <c r="U457" s="1">
        <f t="shared" si="45"/>
        <v>5886.7199999999993</v>
      </c>
      <c r="V457" s="1">
        <f t="shared" si="46"/>
        <v>6377.2800000000007</v>
      </c>
      <c r="W457" s="4">
        <f t="shared" si="47"/>
        <v>0.52</v>
      </c>
      <c r="X457" s="1" t="s">
        <v>39</v>
      </c>
      <c r="Y457" s="1" t="s">
        <v>57</v>
      </c>
      <c r="Z457" s="1" t="s">
        <v>22</v>
      </c>
      <c r="AA457" s="1"/>
      <c r="AB457" s="1"/>
      <c r="AC457" s="1" t="s">
        <v>93</v>
      </c>
    </row>
    <row r="458" spans="1:29">
      <c r="A458" s="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c r="P458" s="1">
        <f t="shared" si="42"/>
        <v>26800</v>
      </c>
      <c r="Q458" s="1">
        <v>15</v>
      </c>
      <c r="R458" s="1">
        <f t="shared" si="43"/>
        <v>4020</v>
      </c>
      <c r="S458" s="1">
        <f t="shared" si="44"/>
        <v>22780</v>
      </c>
      <c r="T458" s="1">
        <v>0.47</v>
      </c>
      <c r="U458" s="1">
        <f t="shared" si="45"/>
        <v>10706.599999999999</v>
      </c>
      <c r="V458" s="1">
        <f t="shared" si="46"/>
        <v>12073.400000000001</v>
      </c>
      <c r="W458" s="4">
        <f t="shared" si="47"/>
        <v>0.53</v>
      </c>
      <c r="X458" s="1" t="s">
        <v>50</v>
      </c>
      <c r="Y458" s="1" t="s">
        <v>57</v>
      </c>
      <c r="Z458" s="1" t="s">
        <v>41</v>
      </c>
      <c r="AA458" s="2">
        <v>45803</v>
      </c>
      <c r="AB458" s="1">
        <v>5</v>
      </c>
      <c r="AC458" s="1" t="s">
        <v>42</v>
      </c>
    </row>
    <row r="459" spans="1:29">
      <c r="A459" s="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c r="P459" s="1">
        <f t="shared" si="42"/>
        <v>106500</v>
      </c>
      <c r="Q459" s="1">
        <v>10</v>
      </c>
      <c r="R459" s="1">
        <f t="shared" si="43"/>
        <v>10650</v>
      </c>
      <c r="S459" s="1">
        <f t="shared" si="44"/>
        <v>95850</v>
      </c>
      <c r="T459" s="1">
        <v>0.57999999999999996</v>
      </c>
      <c r="U459" s="1">
        <f t="shared" si="45"/>
        <v>55592.999999999993</v>
      </c>
      <c r="V459" s="1">
        <f t="shared" si="46"/>
        <v>40257.000000000007</v>
      </c>
      <c r="W459" s="4">
        <f t="shared" si="47"/>
        <v>0.4200000000000001</v>
      </c>
      <c r="X459" s="1" t="s">
        <v>56</v>
      </c>
      <c r="Y459" s="1" t="s">
        <v>81</v>
      </c>
      <c r="Z459" s="1" t="s">
        <v>41</v>
      </c>
      <c r="AA459" s="2">
        <v>45800</v>
      </c>
      <c r="AB459" s="1">
        <v>5</v>
      </c>
      <c r="AC459" s="1" t="s">
        <v>42</v>
      </c>
    </row>
    <row r="460" spans="1:29">
      <c r="A460" s="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c r="P460" s="1">
        <f t="shared" si="42"/>
        <v>11100</v>
      </c>
      <c r="Q460" s="1">
        <v>5</v>
      </c>
      <c r="R460" s="1">
        <f t="shared" si="43"/>
        <v>555</v>
      </c>
      <c r="S460" s="1">
        <f t="shared" si="44"/>
        <v>10545</v>
      </c>
      <c r="T460" s="1">
        <v>0.47</v>
      </c>
      <c r="U460" s="1">
        <f t="shared" si="45"/>
        <v>4956.1499999999996</v>
      </c>
      <c r="V460" s="1">
        <f t="shared" si="46"/>
        <v>5588.85</v>
      </c>
      <c r="W460" s="4">
        <f t="shared" si="47"/>
        <v>0.53</v>
      </c>
      <c r="X460" s="1" t="s">
        <v>147</v>
      </c>
      <c r="Y460" s="1" t="s">
        <v>40</v>
      </c>
      <c r="Z460" s="1" t="s">
        <v>51</v>
      </c>
      <c r="AA460" s="2">
        <v>45802</v>
      </c>
      <c r="AB460" s="1"/>
      <c r="AC460" s="1" t="s">
        <v>42</v>
      </c>
    </row>
    <row r="461" spans="1:29">
      <c r="A461" s="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c r="P461" s="1">
        <f t="shared" si="42"/>
        <v>7410</v>
      </c>
      <c r="Q461" s="1">
        <v>25</v>
      </c>
      <c r="R461" s="1">
        <f t="shared" si="43"/>
        <v>1852.5</v>
      </c>
      <c r="S461" s="1">
        <f t="shared" si="44"/>
        <v>5557.5</v>
      </c>
      <c r="T461" s="1">
        <v>0.52</v>
      </c>
      <c r="U461" s="1">
        <f t="shared" si="45"/>
        <v>2889.9</v>
      </c>
      <c r="V461" s="1">
        <f t="shared" si="46"/>
        <v>2667.6</v>
      </c>
      <c r="W461" s="4">
        <f t="shared" si="47"/>
        <v>0.48</v>
      </c>
      <c r="X461" s="1" t="s">
        <v>50</v>
      </c>
      <c r="Y461" s="1" t="s">
        <v>57</v>
      </c>
      <c r="Z461" s="1" t="s">
        <v>41</v>
      </c>
      <c r="AA461" s="2">
        <v>45803</v>
      </c>
      <c r="AB461" s="1">
        <v>5</v>
      </c>
      <c r="AC461" s="1" t="s">
        <v>42</v>
      </c>
    </row>
    <row r="462" spans="1:29">
      <c r="A462" s="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c r="P462" s="1">
        <f t="shared" si="42"/>
        <v>520</v>
      </c>
      <c r="Q462" s="1">
        <v>30</v>
      </c>
      <c r="R462" s="1">
        <f t="shared" si="43"/>
        <v>156</v>
      </c>
      <c r="S462" s="1">
        <f t="shared" si="44"/>
        <v>364</v>
      </c>
      <c r="T462" s="1">
        <v>0.62</v>
      </c>
      <c r="U462" s="1">
        <f t="shared" si="45"/>
        <v>225.68</v>
      </c>
      <c r="V462" s="1">
        <f t="shared" si="46"/>
        <v>138.32</v>
      </c>
      <c r="W462" s="4">
        <f t="shared" si="47"/>
        <v>0.38</v>
      </c>
      <c r="X462" s="1" t="s">
        <v>56</v>
      </c>
      <c r="Y462" s="1" t="s">
        <v>72</v>
      </c>
      <c r="Z462" s="1" t="s">
        <v>66</v>
      </c>
      <c r="AA462" s="1"/>
      <c r="AB462" s="1"/>
      <c r="AC462" s="1" t="s">
        <v>42</v>
      </c>
    </row>
    <row r="463" spans="1:29">
      <c r="A463" s="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c r="P463" s="1">
        <f t="shared" si="42"/>
        <v>2400</v>
      </c>
      <c r="Q463" s="1">
        <v>5</v>
      </c>
      <c r="R463" s="1">
        <f t="shared" si="43"/>
        <v>120</v>
      </c>
      <c r="S463" s="1">
        <f t="shared" si="44"/>
        <v>2280</v>
      </c>
      <c r="T463" s="1">
        <v>0.35</v>
      </c>
      <c r="U463" s="1">
        <f t="shared" si="45"/>
        <v>798</v>
      </c>
      <c r="V463" s="1">
        <f t="shared" si="46"/>
        <v>1482</v>
      </c>
      <c r="W463" s="4">
        <f t="shared" si="47"/>
        <v>0.65</v>
      </c>
      <c r="X463" s="1" t="s">
        <v>39</v>
      </c>
      <c r="Y463" s="1" t="s">
        <v>40</v>
      </c>
      <c r="Z463" s="1" t="s">
        <v>41</v>
      </c>
      <c r="AA463" s="2">
        <v>45807</v>
      </c>
      <c r="AB463" s="1">
        <v>4</v>
      </c>
      <c r="AC463" s="1" t="s">
        <v>42</v>
      </c>
    </row>
    <row r="464" spans="1:29">
      <c r="A464" s="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c r="P464" s="1">
        <f t="shared" si="42"/>
        <v>2740</v>
      </c>
      <c r="Q464" s="1">
        <v>0</v>
      </c>
      <c r="R464" s="1">
        <f t="shared" si="43"/>
        <v>0</v>
      </c>
      <c r="S464" s="1">
        <f t="shared" si="44"/>
        <v>2740</v>
      </c>
      <c r="T464" s="1">
        <v>0.47</v>
      </c>
      <c r="U464" s="1">
        <f t="shared" si="45"/>
        <v>1287.8</v>
      </c>
      <c r="V464" s="1">
        <f t="shared" si="46"/>
        <v>1452.2</v>
      </c>
      <c r="W464" s="4">
        <f t="shared" si="47"/>
        <v>0.53</v>
      </c>
      <c r="X464" s="1" t="s">
        <v>147</v>
      </c>
      <c r="Y464" s="1" t="s">
        <v>57</v>
      </c>
      <c r="Z464" s="1" t="s">
        <v>41</v>
      </c>
      <c r="AA464" s="2">
        <v>45803</v>
      </c>
      <c r="AB464" s="1">
        <v>4</v>
      </c>
      <c r="AC464" s="1" t="s">
        <v>42</v>
      </c>
    </row>
    <row r="465" spans="1:29">
      <c r="A465" s="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c r="P465" s="1">
        <f t="shared" si="42"/>
        <v>3890</v>
      </c>
      <c r="Q465" s="1">
        <v>5</v>
      </c>
      <c r="R465" s="1">
        <f t="shared" si="43"/>
        <v>194.5</v>
      </c>
      <c r="S465" s="1">
        <f t="shared" si="44"/>
        <v>3695.5</v>
      </c>
      <c r="T465" s="1">
        <v>0.5</v>
      </c>
      <c r="U465" s="1">
        <f t="shared" si="45"/>
        <v>1847.75</v>
      </c>
      <c r="V465" s="1">
        <f t="shared" si="46"/>
        <v>1847.75</v>
      </c>
      <c r="W465" s="4">
        <f t="shared" si="47"/>
        <v>0.5</v>
      </c>
      <c r="X465" s="1" t="s">
        <v>147</v>
      </c>
      <c r="Y465" s="1" t="s">
        <v>57</v>
      </c>
      <c r="Z465" s="1" t="s">
        <v>41</v>
      </c>
      <c r="AA465" s="2">
        <v>45804</v>
      </c>
      <c r="AB465" s="1">
        <v>3</v>
      </c>
      <c r="AC465" s="1" t="s">
        <v>42</v>
      </c>
    </row>
    <row r="466" spans="1:29">
      <c r="A466" s="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c r="P466" s="1">
        <f t="shared" si="42"/>
        <v>1060</v>
      </c>
      <c r="Q466" s="1">
        <v>20</v>
      </c>
      <c r="R466" s="1">
        <f t="shared" si="43"/>
        <v>212</v>
      </c>
      <c r="S466" s="1">
        <f t="shared" si="44"/>
        <v>848</v>
      </c>
      <c r="T466" s="1">
        <v>0.5</v>
      </c>
      <c r="U466" s="1">
        <f t="shared" si="45"/>
        <v>424</v>
      </c>
      <c r="V466" s="1">
        <f t="shared" si="46"/>
        <v>424</v>
      </c>
      <c r="W466" s="4">
        <f t="shared" si="47"/>
        <v>0.5</v>
      </c>
      <c r="X466" s="1" t="s">
        <v>56</v>
      </c>
      <c r="Y466" s="1" t="s">
        <v>72</v>
      </c>
      <c r="Z466" s="1" t="s">
        <v>51</v>
      </c>
      <c r="AA466" s="2">
        <v>45809</v>
      </c>
      <c r="AB466" s="1"/>
      <c r="AC466" s="1" t="s">
        <v>42</v>
      </c>
    </row>
    <row r="467" spans="1:29">
      <c r="A467" s="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c r="P467" s="1">
        <f t="shared" si="42"/>
        <v>1510</v>
      </c>
      <c r="Q467" s="1">
        <v>20</v>
      </c>
      <c r="R467" s="1">
        <f t="shared" si="43"/>
        <v>302</v>
      </c>
      <c r="S467" s="1">
        <f t="shared" si="44"/>
        <v>1208</v>
      </c>
      <c r="T467" s="1">
        <v>0.52</v>
      </c>
      <c r="U467" s="1">
        <f t="shared" si="45"/>
        <v>628.16</v>
      </c>
      <c r="V467" s="1">
        <f t="shared" si="46"/>
        <v>579.84</v>
      </c>
      <c r="W467" s="4">
        <f t="shared" si="47"/>
        <v>0.48000000000000004</v>
      </c>
      <c r="X467" s="1" t="s">
        <v>39</v>
      </c>
      <c r="Y467" s="1" t="s">
        <v>72</v>
      </c>
      <c r="Z467" s="1" t="s">
        <v>51</v>
      </c>
      <c r="AA467" s="2">
        <v>45808</v>
      </c>
      <c r="AB467" s="1"/>
      <c r="AC467" s="1" t="s">
        <v>42</v>
      </c>
    </row>
    <row r="468" spans="1:29">
      <c r="A468" s="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c r="P468" s="1">
        <f t="shared" si="42"/>
        <v>15020</v>
      </c>
      <c r="Q468" s="1">
        <v>30</v>
      </c>
      <c r="R468" s="1">
        <f t="shared" si="43"/>
        <v>4506</v>
      </c>
      <c r="S468" s="1">
        <f t="shared" si="44"/>
        <v>10514</v>
      </c>
      <c r="T468" s="1">
        <v>0.57999999999999996</v>
      </c>
      <c r="U468" s="1">
        <f t="shared" si="45"/>
        <v>6098.12</v>
      </c>
      <c r="V468" s="1">
        <f t="shared" si="46"/>
        <v>4415.88</v>
      </c>
      <c r="W468" s="4">
        <f t="shared" si="47"/>
        <v>0.42</v>
      </c>
      <c r="X468" s="1" t="s">
        <v>50</v>
      </c>
      <c r="Y468" s="1" t="s">
        <v>57</v>
      </c>
      <c r="Z468" s="1" t="s">
        <v>41</v>
      </c>
      <c r="AA468" s="2">
        <v>45810</v>
      </c>
      <c r="AB468" s="1">
        <v>4</v>
      </c>
      <c r="AC468" s="1" t="s">
        <v>42</v>
      </c>
    </row>
    <row r="469" spans="1:29">
      <c r="A469" s="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c r="P469" s="1">
        <f t="shared" si="42"/>
        <v>14160</v>
      </c>
      <c r="Q469" s="1">
        <v>30</v>
      </c>
      <c r="R469" s="1">
        <f t="shared" si="43"/>
        <v>4248</v>
      </c>
      <c r="S469" s="1">
        <f t="shared" si="44"/>
        <v>9912</v>
      </c>
      <c r="T469" s="1">
        <v>0.48</v>
      </c>
      <c r="U469" s="1">
        <f t="shared" si="45"/>
        <v>4757.76</v>
      </c>
      <c r="V469" s="1">
        <f t="shared" si="46"/>
        <v>5154.24</v>
      </c>
      <c r="W469" s="4">
        <f t="shared" si="47"/>
        <v>0.52</v>
      </c>
      <c r="X469" s="1" t="s">
        <v>39</v>
      </c>
      <c r="Y469" s="1" t="s">
        <v>81</v>
      </c>
      <c r="Z469" s="1" t="s">
        <v>22</v>
      </c>
      <c r="AA469" s="1"/>
      <c r="AB469" s="1"/>
      <c r="AC469" s="1" t="s">
        <v>93</v>
      </c>
    </row>
    <row r="470" spans="1:29">
      <c r="A470" s="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c r="P470" s="1">
        <f t="shared" si="42"/>
        <v>21560</v>
      </c>
      <c r="Q470" s="1">
        <v>15</v>
      </c>
      <c r="R470" s="1">
        <f t="shared" si="43"/>
        <v>3234</v>
      </c>
      <c r="S470" s="1">
        <f t="shared" si="44"/>
        <v>18326</v>
      </c>
      <c r="T470" s="1">
        <v>0.52</v>
      </c>
      <c r="U470" s="1">
        <f t="shared" si="45"/>
        <v>9529.52</v>
      </c>
      <c r="V470" s="1">
        <f t="shared" si="46"/>
        <v>8796.48</v>
      </c>
      <c r="W470" s="4">
        <f t="shared" si="47"/>
        <v>0.48</v>
      </c>
      <c r="X470" s="1" t="s">
        <v>104</v>
      </c>
      <c r="Y470" s="1" t="s">
        <v>81</v>
      </c>
      <c r="Z470" s="1" t="s">
        <v>41</v>
      </c>
      <c r="AA470" s="2">
        <v>45809</v>
      </c>
      <c r="AB470" s="1">
        <v>4</v>
      </c>
      <c r="AC470" s="1" t="s">
        <v>42</v>
      </c>
    </row>
    <row r="471" spans="1:29">
      <c r="A471" s="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c r="P471" s="1">
        <f t="shared" si="42"/>
        <v>4690</v>
      </c>
      <c r="Q471" s="1">
        <v>0</v>
      </c>
      <c r="R471" s="1">
        <f t="shared" si="43"/>
        <v>0</v>
      </c>
      <c r="S471" s="1">
        <f t="shared" si="44"/>
        <v>4690</v>
      </c>
      <c r="T471" s="1">
        <v>0.52</v>
      </c>
      <c r="U471" s="1">
        <f t="shared" si="45"/>
        <v>2438.8000000000002</v>
      </c>
      <c r="V471" s="1">
        <f t="shared" si="46"/>
        <v>2251.1999999999998</v>
      </c>
      <c r="W471" s="4">
        <f t="shared" si="47"/>
        <v>0.48</v>
      </c>
      <c r="X471" s="1" t="s">
        <v>39</v>
      </c>
      <c r="Y471" s="1" t="s">
        <v>40</v>
      </c>
      <c r="Z471" s="1" t="s">
        <v>41</v>
      </c>
      <c r="AA471" s="2">
        <v>45808</v>
      </c>
      <c r="AB471" s="1">
        <v>4</v>
      </c>
      <c r="AC471" s="1" t="s">
        <v>42</v>
      </c>
    </row>
    <row r="472" spans="1:29">
      <c r="A472" s="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c r="P472" s="1">
        <f t="shared" si="42"/>
        <v>2650</v>
      </c>
      <c r="Q472" s="1">
        <v>0</v>
      </c>
      <c r="R472" s="1">
        <f t="shared" si="43"/>
        <v>0</v>
      </c>
      <c r="S472" s="1">
        <f t="shared" si="44"/>
        <v>2650</v>
      </c>
      <c r="T472" s="1">
        <v>0.62</v>
      </c>
      <c r="U472" s="1">
        <f t="shared" si="45"/>
        <v>1643</v>
      </c>
      <c r="V472" s="1">
        <f t="shared" si="46"/>
        <v>1007</v>
      </c>
      <c r="W472" s="4">
        <f t="shared" si="47"/>
        <v>0.38</v>
      </c>
      <c r="X472" s="1" t="s">
        <v>147</v>
      </c>
      <c r="Y472" s="1" t="s">
        <v>81</v>
      </c>
      <c r="Z472" s="1" t="s">
        <v>22</v>
      </c>
      <c r="AA472" s="1"/>
      <c r="AB472" s="1"/>
      <c r="AC472" s="1" t="s">
        <v>93</v>
      </c>
    </row>
    <row r="473" spans="1:29">
      <c r="A473" s="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c r="P473" s="1">
        <f t="shared" si="42"/>
        <v>1980</v>
      </c>
      <c r="Q473" s="1">
        <v>15</v>
      </c>
      <c r="R473" s="1">
        <f t="shared" si="43"/>
        <v>297</v>
      </c>
      <c r="S473" s="1">
        <f t="shared" si="44"/>
        <v>1683</v>
      </c>
      <c r="T473" s="1">
        <v>0.62</v>
      </c>
      <c r="U473" s="1">
        <f t="shared" si="45"/>
        <v>1043.46</v>
      </c>
      <c r="V473" s="1">
        <f t="shared" si="46"/>
        <v>639.54</v>
      </c>
      <c r="W473" s="4">
        <f t="shared" si="47"/>
        <v>0.38</v>
      </c>
      <c r="X473" s="1" t="s">
        <v>92</v>
      </c>
      <c r="Y473" s="1" t="s">
        <v>72</v>
      </c>
      <c r="Z473" s="1" t="s">
        <v>41</v>
      </c>
      <c r="AA473" s="2">
        <v>45805</v>
      </c>
      <c r="AB473" s="1">
        <v>5</v>
      </c>
      <c r="AC473" s="1" t="s">
        <v>42</v>
      </c>
    </row>
    <row r="474" spans="1:29">
      <c r="A474" s="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c r="P474" s="1">
        <f t="shared" si="42"/>
        <v>22600</v>
      </c>
      <c r="Q474" s="1">
        <v>30</v>
      </c>
      <c r="R474" s="1">
        <f t="shared" si="43"/>
        <v>6780</v>
      </c>
      <c r="S474" s="1">
        <f t="shared" si="44"/>
        <v>15820</v>
      </c>
      <c r="T474" s="1">
        <v>0.52</v>
      </c>
      <c r="U474" s="1">
        <f t="shared" si="45"/>
        <v>8226.4</v>
      </c>
      <c r="V474" s="1">
        <f t="shared" si="46"/>
        <v>7593.6</v>
      </c>
      <c r="W474" s="4">
        <f t="shared" si="47"/>
        <v>0.48000000000000004</v>
      </c>
      <c r="X474" s="1" t="s">
        <v>39</v>
      </c>
      <c r="Y474" s="1" t="s">
        <v>72</v>
      </c>
      <c r="Z474" s="1" t="s">
        <v>41</v>
      </c>
      <c r="AA474" s="2">
        <v>45812</v>
      </c>
      <c r="AB474" s="1">
        <v>5</v>
      </c>
      <c r="AC474" s="1" t="s">
        <v>42</v>
      </c>
    </row>
    <row r="475" spans="1:29">
      <c r="A475" s="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c r="P475" s="1">
        <f t="shared" si="42"/>
        <v>920</v>
      </c>
      <c r="Q475" s="1">
        <v>5</v>
      </c>
      <c r="R475" s="1">
        <f t="shared" si="43"/>
        <v>46</v>
      </c>
      <c r="S475" s="1">
        <f t="shared" si="44"/>
        <v>874</v>
      </c>
      <c r="T475" s="1">
        <v>0.62</v>
      </c>
      <c r="U475" s="1">
        <f t="shared" si="45"/>
        <v>541.88</v>
      </c>
      <c r="V475" s="1">
        <f t="shared" si="46"/>
        <v>332.12</v>
      </c>
      <c r="W475" s="4">
        <f t="shared" si="47"/>
        <v>0.38</v>
      </c>
      <c r="X475" s="1" t="s">
        <v>50</v>
      </c>
      <c r="Y475" s="1" t="s">
        <v>57</v>
      </c>
      <c r="Z475" s="1" t="s">
        <v>41</v>
      </c>
      <c r="AA475" s="2">
        <v>45812</v>
      </c>
      <c r="AB475" s="1">
        <v>4</v>
      </c>
      <c r="AC475" s="1" t="s">
        <v>42</v>
      </c>
    </row>
    <row r="476" spans="1:29">
      <c r="A476" s="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c r="P476" s="1">
        <f t="shared" si="42"/>
        <v>159150</v>
      </c>
      <c r="Q476" s="1">
        <v>10</v>
      </c>
      <c r="R476" s="1">
        <f t="shared" si="43"/>
        <v>15915</v>
      </c>
      <c r="S476" s="1">
        <f t="shared" si="44"/>
        <v>143235</v>
      </c>
      <c r="T476" s="1">
        <v>0.57999999999999996</v>
      </c>
      <c r="U476" s="1">
        <f t="shared" si="45"/>
        <v>83076.299999999988</v>
      </c>
      <c r="V476" s="1">
        <f t="shared" si="46"/>
        <v>60158.700000000012</v>
      </c>
      <c r="W476" s="4">
        <f t="shared" si="47"/>
        <v>0.4200000000000001</v>
      </c>
      <c r="X476" s="1" t="s">
        <v>56</v>
      </c>
      <c r="Y476" s="1" t="s">
        <v>81</v>
      </c>
      <c r="Z476" s="1" t="s">
        <v>51</v>
      </c>
      <c r="AA476" s="2">
        <v>45811</v>
      </c>
      <c r="AB476" s="1"/>
      <c r="AC476" s="1" t="s">
        <v>42</v>
      </c>
    </row>
    <row r="477" spans="1:29">
      <c r="A477" s="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c r="P477" s="1">
        <f t="shared" si="42"/>
        <v>20480</v>
      </c>
      <c r="Q477" s="1">
        <v>10</v>
      </c>
      <c r="R477" s="1">
        <f t="shared" si="43"/>
        <v>2048</v>
      </c>
      <c r="S477" s="1">
        <f t="shared" si="44"/>
        <v>18432</v>
      </c>
      <c r="T477" s="1">
        <v>0.5</v>
      </c>
      <c r="U477" s="1">
        <f t="shared" si="45"/>
        <v>9216</v>
      </c>
      <c r="V477" s="1">
        <f t="shared" si="46"/>
        <v>9216</v>
      </c>
      <c r="W477" s="4">
        <f t="shared" si="47"/>
        <v>0.5</v>
      </c>
      <c r="X477" s="1" t="s">
        <v>50</v>
      </c>
      <c r="Y477" s="1" t="s">
        <v>81</v>
      </c>
      <c r="Z477" s="1" t="s">
        <v>41</v>
      </c>
      <c r="AA477" s="2">
        <v>45810</v>
      </c>
      <c r="AB477" s="1">
        <v>5</v>
      </c>
      <c r="AC477" s="1" t="s">
        <v>42</v>
      </c>
    </row>
    <row r="478" spans="1:29">
      <c r="A478" s="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c r="P478" s="1">
        <f t="shared" si="42"/>
        <v>23720</v>
      </c>
      <c r="Q478" s="1">
        <v>5</v>
      </c>
      <c r="R478" s="1">
        <f t="shared" si="43"/>
        <v>1186</v>
      </c>
      <c r="S478" s="1">
        <f t="shared" si="44"/>
        <v>22534</v>
      </c>
      <c r="T478" s="1">
        <v>0.52</v>
      </c>
      <c r="U478" s="1">
        <f t="shared" si="45"/>
        <v>11717.68</v>
      </c>
      <c r="V478" s="1">
        <f t="shared" si="46"/>
        <v>10816.32</v>
      </c>
      <c r="W478" s="4">
        <f t="shared" si="47"/>
        <v>0.48</v>
      </c>
      <c r="X478" s="1" t="s">
        <v>50</v>
      </c>
      <c r="Y478" s="1" t="s">
        <v>57</v>
      </c>
      <c r="Z478" s="1" t="s">
        <v>66</v>
      </c>
      <c r="AA478" s="1"/>
      <c r="AB478" s="1"/>
      <c r="AC478" s="1" t="s">
        <v>42</v>
      </c>
    </row>
    <row r="479" spans="1:29">
      <c r="A479" s="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c r="P479" s="1">
        <f t="shared" si="42"/>
        <v>98190</v>
      </c>
      <c r="Q479" s="1">
        <v>25</v>
      </c>
      <c r="R479" s="1">
        <f t="shared" si="43"/>
        <v>24547.5</v>
      </c>
      <c r="S479" s="1">
        <f t="shared" si="44"/>
        <v>73642.5</v>
      </c>
      <c r="T479" s="1">
        <v>0.57999999999999996</v>
      </c>
      <c r="U479" s="1">
        <f t="shared" si="45"/>
        <v>42712.649999999994</v>
      </c>
      <c r="V479" s="1">
        <f t="shared" si="46"/>
        <v>30929.850000000006</v>
      </c>
      <c r="W479" s="4">
        <f t="shared" si="47"/>
        <v>0.4200000000000001</v>
      </c>
      <c r="X479" s="1" t="s">
        <v>92</v>
      </c>
      <c r="Y479" s="1" t="s">
        <v>57</v>
      </c>
      <c r="Z479" s="1" t="s">
        <v>41</v>
      </c>
      <c r="AA479" s="2">
        <v>45813</v>
      </c>
      <c r="AB479" s="1">
        <v>5</v>
      </c>
      <c r="AC479" s="1" t="s">
        <v>42</v>
      </c>
    </row>
    <row r="480" spans="1:29">
      <c r="A480" s="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c r="P480" s="1">
        <f t="shared" si="42"/>
        <v>10560</v>
      </c>
      <c r="Q480" s="1">
        <v>10</v>
      </c>
      <c r="R480" s="1">
        <f t="shared" si="43"/>
        <v>1056</v>
      </c>
      <c r="S480" s="1">
        <f t="shared" si="44"/>
        <v>9504</v>
      </c>
      <c r="T480" s="1">
        <v>0.5</v>
      </c>
      <c r="U480" s="1">
        <f t="shared" si="45"/>
        <v>4752</v>
      </c>
      <c r="V480" s="1">
        <f t="shared" si="46"/>
        <v>4752</v>
      </c>
      <c r="W480" s="4">
        <f t="shared" si="47"/>
        <v>0.5</v>
      </c>
      <c r="X480" s="1" t="s">
        <v>104</v>
      </c>
      <c r="Y480" s="1" t="s">
        <v>57</v>
      </c>
      <c r="Z480" s="1" t="s">
        <v>22</v>
      </c>
      <c r="AA480" s="1"/>
      <c r="AB480" s="1"/>
      <c r="AC480" s="1" t="s">
        <v>93</v>
      </c>
    </row>
    <row r="481" spans="1:29">
      <c r="A481" s="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c r="P481" s="1">
        <f t="shared" si="42"/>
        <v>660</v>
      </c>
      <c r="Q481" s="1">
        <v>10</v>
      </c>
      <c r="R481" s="1">
        <f t="shared" si="43"/>
        <v>66</v>
      </c>
      <c r="S481" s="1">
        <f t="shared" si="44"/>
        <v>594</v>
      </c>
      <c r="T481" s="1">
        <v>0.62</v>
      </c>
      <c r="U481" s="1">
        <f t="shared" si="45"/>
        <v>368.28</v>
      </c>
      <c r="V481" s="1">
        <f t="shared" si="46"/>
        <v>225.72000000000003</v>
      </c>
      <c r="W481" s="4">
        <f t="shared" si="47"/>
        <v>0.38000000000000006</v>
      </c>
      <c r="X481" s="1" t="s">
        <v>147</v>
      </c>
      <c r="Y481" s="1" t="s">
        <v>57</v>
      </c>
      <c r="Z481" s="1" t="s">
        <v>66</v>
      </c>
      <c r="AA481" s="1"/>
      <c r="AB481" s="1"/>
      <c r="AC481" s="1" t="s">
        <v>42</v>
      </c>
    </row>
    <row r="482" spans="1:29">
      <c r="A482" s="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c r="P482" s="1">
        <f t="shared" si="42"/>
        <v>1920</v>
      </c>
      <c r="Q482" s="1">
        <v>25</v>
      </c>
      <c r="R482" s="1">
        <f t="shared" si="43"/>
        <v>480</v>
      </c>
      <c r="S482" s="1">
        <f t="shared" si="44"/>
        <v>1440</v>
      </c>
      <c r="T482" s="1">
        <v>0.48</v>
      </c>
      <c r="U482" s="1">
        <f t="shared" si="45"/>
        <v>691.19999999999993</v>
      </c>
      <c r="V482" s="1">
        <f t="shared" si="46"/>
        <v>748.80000000000007</v>
      </c>
      <c r="W482" s="4">
        <f t="shared" si="47"/>
        <v>0.52</v>
      </c>
      <c r="X482" s="1" t="s">
        <v>65</v>
      </c>
      <c r="Y482" s="1" t="s">
        <v>40</v>
      </c>
      <c r="Z482" s="1" t="s">
        <v>51</v>
      </c>
      <c r="AA482" s="2">
        <v>45811</v>
      </c>
      <c r="AB482" s="1"/>
      <c r="AC482" s="1" t="s">
        <v>42</v>
      </c>
    </row>
    <row r="483" spans="1:29">
      <c r="A483" s="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c r="P483" s="1">
        <f t="shared" si="42"/>
        <v>22200</v>
      </c>
      <c r="Q483" s="1">
        <v>0</v>
      </c>
      <c r="R483" s="1">
        <f t="shared" si="43"/>
        <v>0</v>
      </c>
      <c r="S483" s="1">
        <f t="shared" si="44"/>
        <v>22200</v>
      </c>
      <c r="T483" s="1">
        <v>0.45</v>
      </c>
      <c r="U483" s="1">
        <f t="shared" si="45"/>
        <v>9990</v>
      </c>
      <c r="V483" s="1">
        <f t="shared" si="46"/>
        <v>12210</v>
      </c>
      <c r="W483" s="4">
        <f t="shared" si="47"/>
        <v>0.55000000000000004</v>
      </c>
      <c r="X483" s="1" t="s">
        <v>147</v>
      </c>
      <c r="Y483" s="1" t="s">
        <v>40</v>
      </c>
      <c r="Z483" s="1" t="s">
        <v>41</v>
      </c>
      <c r="AA483" s="2">
        <v>45809</v>
      </c>
      <c r="AB483" s="1">
        <v>3</v>
      </c>
      <c r="AC483" s="1" t="s">
        <v>42</v>
      </c>
    </row>
    <row r="484" spans="1:29">
      <c r="A484" s="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c r="P484" s="1">
        <f t="shared" si="42"/>
        <v>15440</v>
      </c>
      <c r="Q484" s="1">
        <v>0</v>
      </c>
      <c r="R484" s="1">
        <f t="shared" si="43"/>
        <v>0</v>
      </c>
      <c r="S484" s="1">
        <f t="shared" si="44"/>
        <v>15440</v>
      </c>
      <c r="T484" s="1">
        <v>0.47</v>
      </c>
      <c r="U484" s="1">
        <f t="shared" si="45"/>
        <v>7256.7999999999993</v>
      </c>
      <c r="V484" s="1">
        <f t="shared" si="46"/>
        <v>8183.2000000000007</v>
      </c>
      <c r="W484" s="4">
        <f t="shared" si="47"/>
        <v>0.53</v>
      </c>
      <c r="X484" s="1" t="s">
        <v>39</v>
      </c>
      <c r="Y484" s="1" t="s">
        <v>72</v>
      </c>
      <c r="Z484" s="1" t="s">
        <v>22</v>
      </c>
      <c r="AA484" s="1"/>
      <c r="AB484" s="1"/>
      <c r="AC484" s="1" t="s">
        <v>93</v>
      </c>
    </row>
    <row r="485" spans="1:29">
      <c r="A485" s="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c r="P485" s="1">
        <f t="shared" si="42"/>
        <v>5520</v>
      </c>
      <c r="Q485" s="1">
        <v>10</v>
      </c>
      <c r="R485" s="1">
        <f t="shared" si="43"/>
        <v>552</v>
      </c>
      <c r="S485" s="1">
        <f t="shared" si="44"/>
        <v>4968</v>
      </c>
      <c r="T485" s="1">
        <v>0.47</v>
      </c>
      <c r="U485" s="1">
        <f t="shared" si="45"/>
        <v>2334.96</v>
      </c>
      <c r="V485" s="1">
        <f t="shared" si="46"/>
        <v>2633.04</v>
      </c>
      <c r="W485" s="4">
        <f t="shared" si="47"/>
        <v>0.53</v>
      </c>
      <c r="X485" s="1" t="s">
        <v>147</v>
      </c>
      <c r="Y485" s="1" t="s">
        <v>81</v>
      </c>
      <c r="Z485" s="1" t="s">
        <v>120</v>
      </c>
      <c r="AA485" s="1"/>
      <c r="AB485" s="1"/>
      <c r="AC485" s="1" t="s">
        <v>42</v>
      </c>
    </row>
    <row r="486" spans="1:29">
      <c r="A486" s="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c r="P486" s="1">
        <f t="shared" si="42"/>
        <v>4750</v>
      </c>
      <c r="Q486" s="1">
        <v>15</v>
      </c>
      <c r="R486" s="1">
        <f t="shared" si="43"/>
        <v>712.5</v>
      </c>
      <c r="S486" s="1">
        <f t="shared" si="44"/>
        <v>4037.5</v>
      </c>
      <c r="T486" s="1">
        <v>0.62</v>
      </c>
      <c r="U486" s="1">
        <f t="shared" si="45"/>
        <v>2503.25</v>
      </c>
      <c r="V486" s="1">
        <f t="shared" si="46"/>
        <v>1534.25</v>
      </c>
      <c r="W486" s="4">
        <f t="shared" si="47"/>
        <v>0.38</v>
      </c>
      <c r="X486" s="1" t="s">
        <v>39</v>
      </c>
      <c r="Y486" s="1" t="s">
        <v>57</v>
      </c>
      <c r="Z486" s="1" t="s">
        <v>41</v>
      </c>
      <c r="AA486" s="2">
        <v>45810</v>
      </c>
      <c r="AB486" s="1">
        <v>4</v>
      </c>
      <c r="AC486" s="1" t="s">
        <v>42</v>
      </c>
    </row>
    <row r="487" spans="1:29">
      <c r="A487" s="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c r="P487" s="1">
        <f t="shared" si="42"/>
        <v>440</v>
      </c>
      <c r="Q487" s="1">
        <v>0</v>
      </c>
      <c r="R487" s="1">
        <f t="shared" si="43"/>
        <v>0</v>
      </c>
      <c r="S487" s="1">
        <f t="shared" si="44"/>
        <v>440</v>
      </c>
      <c r="T487" s="1">
        <v>0.45</v>
      </c>
      <c r="U487" s="1">
        <f t="shared" si="45"/>
        <v>198</v>
      </c>
      <c r="V487" s="1">
        <f t="shared" si="46"/>
        <v>242</v>
      </c>
      <c r="W487" s="4">
        <f t="shared" si="47"/>
        <v>0.55000000000000004</v>
      </c>
      <c r="X487" s="1" t="s">
        <v>92</v>
      </c>
      <c r="Y487" s="1" t="s">
        <v>57</v>
      </c>
      <c r="Z487" s="1" t="s">
        <v>51</v>
      </c>
      <c r="AA487" s="2">
        <v>45812</v>
      </c>
      <c r="AB487" s="1"/>
      <c r="AC487" s="1" t="s">
        <v>42</v>
      </c>
    </row>
    <row r="488" spans="1:29">
      <c r="A488" s="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c r="P488" s="1">
        <f t="shared" si="42"/>
        <v>24600</v>
      </c>
      <c r="Q488" s="1">
        <v>0</v>
      </c>
      <c r="R488" s="1">
        <f t="shared" si="43"/>
        <v>0</v>
      </c>
      <c r="S488" s="1">
        <f t="shared" si="44"/>
        <v>24600</v>
      </c>
      <c r="T488" s="1">
        <v>0.57999999999999996</v>
      </c>
      <c r="U488" s="1">
        <f t="shared" si="45"/>
        <v>14267.999999999998</v>
      </c>
      <c r="V488" s="1">
        <f t="shared" si="46"/>
        <v>10332.000000000002</v>
      </c>
      <c r="W488" s="4">
        <f t="shared" si="47"/>
        <v>0.4200000000000001</v>
      </c>
      <c r="X488" s="1" t="s">
        <v>56</v>
      </c>
      <c r="Y488" s="1" t="s">
        <v>40</v>
      </c>
      <c r="Z488" s="1" t="s">
        <v>41</v>
      </c>
      <c r="AA488" s="2">
        <v>45815</v>
      </c>
      <c r="AB488" s="1">
        <v>5</v>
      </c>
      <c r="AC488" s="1" t="s">
        <v>42</v>
      </c>
    </row>
    <row r="489" spans="1:29">
      <c r="A489" s="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c r="P489" s="1">
        <f t="shared" si="42"/>
        <v>860</v>
      </c>
      <c r="Q489" s="1">
        <v>20</v>
      </c>
      <c r="R489" s="1">
        <f t="shared" si="43"/>
        <v>172</v>
      </c>
      <c r="S489" s="1">
        <f t="shared" si="44"/>
        <v>688</v>
      </c>
      <c r="T489" s="1">
        <v>0.35</v>
      </c>
      <c r="U489" s="1">
        <f t="shared" si="45"/>
        <v>240.79999999999998</v>
      </c>
      <c r="V489" s="1">
        <f t="shared" si="46"/>
        <v>447.20000000000005</v>
      </c>
      <c r="W489" s="4">
        <f t="shared" si="47"/>
        <v>0.65</v>
      </c>
      <c r="X489" s="1" t="s">
        <v>92</v>
      </c>
      <c r="Y489" s="1" t="s">
        <v>57</v>
      </c>
      <c r="Z489" s="1" t="s">
        <v>120</v>
      </c>
      <c r="AA489" s="1"/>
      <c r="AB489" s="1"/>
      <c r="AC489" s="1" t="s">
        <v>42</v>
      </c>
    </row>
    <row r="490" spans="1:29">
      <c r="A490" s="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c r="P490" s="1">
        <f t="shared" si="42"/>
        <v>46250</v>
      </c>
      <c r="Q490" s="1">
        <v>30</v>
      </c>
      <c r="R490" s="1">
        <f t="shared" si="43"/>
        <v>13875</v>
      </c>
      <c r="S490" s="1">
        <f t="shared" si="44"/>
        <v>32375</v>
      </c>
      <c r="T490" s="1">
        <v>0.52</v>
      </c>
      <c r="U490" s="1">
        <f t="shared" si="45"/>
        <v>16835</v>
      </c>
      <c r="V490" s="1">
        <f t="shared" si="46"/>
        <v>15540</v>
      </c>
      <c r="W490" s="4">
        <f t="shared" si="47"/>
        <v>0.48</v>
      </c>
      <c r="X490" s="1" t="s">
        <v>56</v>
      </c>
      <c r="Y490" s="1" t="s">
        <v>72</v>
      </c>
      <c r="Z490" s="1" t="s">
        <v>120</v>
      </c>
      <c r="AA490" s="1"/>
      <c r="AB490" s="1"/>
      <c r="AC490" s="1" t="s">
        <v>42</v>
      </c>
    </row>
    <row r="491" spans="1:29">
      <c r="A491" s="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c r="P491" s="1">
        <f t="shared" si="42"/>
        <v>2500</v>
      </c>
      <c r="Q491" s="1">
        <v>10</v>
      </c>
      <c r="R491" s="1">
        <f t="shared" si="43"/>
        <v>250</v>
      </c>
      <c r="S491" s="1">
        <f t="shared" si="44"/>
        <v>2250</v>
      </c>
      <c r="T491" s="1">
        <v>0.47</v>
      </c>
      <c r="U491" s="1">
        <f t="shared" si="45"/>
        <v>1057.5</v>
      </c>
      <c r="V491" s="1">
        <f t="shared" si="46"/>
        <v>1192.5</v>
      </c>
      <c r="W491" s="4">
        <f t="shared" si="47"/>
        <v>0.53</v>
      </c>
      <c r="X491" s="1" t="s">
        <v>92</v>
      </c>
      <c r="Y491" s="1" t="s">
        <v>57</v>
      </c>
      <c r="Z491" s="1" t="s">
        <v>41</v>
      </c>
      <c r="AA491" s="2">
        <v>45812</v>
      </c>
      <c r="AB491" s="1">
        <v>5</v>
      </c>
      <c r="AC491" s="1" t="s">
        <v>42</v>
      </c>
    </row>
    <row r="492" spans="1:29">
      <c r="A492" s="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c r="P492" s="1">
        <f t="shared" si="42"/>
        <v>263440</v>
      </c>
      <c r="Q492" s="1">
        <v>0</v>
      </c>
      <c r="R492" s="1">
        <f t="shared" si="43"/>
        <v>0</v>
      </c>
      <c r="S492" s="1">
        <f t="shared" si="44"/>
        <v>263440</v>
      </c>
      <c r="T492" s="1">
        <v>0.57999999999999996</v>
      </c>
      <c r="U492" s="1">
        <f t="shared" si="45"/>
        <v>152795.19999999998</v>
      </c>
      <c r="V492" s="1">
        <f t="shared" si="46"/>
        <v>110644.80000000002</v>
      </c>
      <c r="W492" s="4">
        <f t="shared" si="47"/>
        <v>0.42000000000000004</v>
      </c>
      <c r="X492" s="1" t="s">
        <v>65</v>
      </c>
      <c r="Y492" s="1" t="s">
        <v>81</v>
      </c>
      <c r="Z492" s="1" t="s">
        <v>41</v>
      </c>
      <c r="AA492" s="2">
        <v>45813</v>
      </c>
      <c r="AB492" s="1">
        <v>3</v>
      </c>
      <c r="AC492" s="1" t="s">
        <v>42</v>
      </c>
    </row>
    <row r="493" spans="1:29">
      <c r="A493" s="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c r="P493" s="1">
        <f t="shared" si="42"/>
        <v>34080</v>
      </c>
      <c r="Q493" s="1">
        <v>15</v>
      </c>
      <c r="R493" s="1">
        <f t="shared" si="43"/>
        <v>5112</v>
      </c>
      <c r="S493" s="1">
        <f t="shared" si="44"/>
        <v>28968</v>
      </c>
      <c r="T493" s="1">
        <v>0.48</v>
      </c>
      <c r="U493" s="1">
        <f t="shared" si="45"/>
        <v>13904.64</v>
      </c>
      <c r="V493" s="1">
        <f t="shared" si="46"/>
        <v>15063.36</v>
      </c>
      <c r="W493" s="4">
        <f t="shared" si="47"/>
        <v>0.52</v>
      </c>
      <c r="X493" s="1" t="s">
        <v>65</v>
      </c>
      <c r="Y493" s="1" t="s">
        <v>57</v>
      </c>
      <c r="Z493" s="1" t="s">
        <v>66</v>
      </c>
      <c r="AA493" s="1"/>
      <c r="AB493" s="1"/>
      <c r="AC493" s="1" t="s">
        <v>42</v>
      </c>
    </row>
    <row r="494" spans="1:29">
      <c r="A494" s="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c r="P494" s="1">
        <f t="shared" si="42"/>
        <v>132750</v>
      </c>
      <c r="Q494" s="1">
        <v>25</v>
      </c>
      <c r="R494" s="1">
        <f t="shared" si="43"/>
        <v>33187.5</v>
      </c>
      <c r="S494" s="1">
        <f t="shared" si="44"/>
        <v>99562.5</v>
      </c>
      <c r="T494" s="1">
        <v>0.57999999999999996</v>
      </c>
      <c r="U494" s="1">
        <f t="shared" si="45"/>
        <v>57746.249999999993</v>
      </c>
      <c r="V494" s="1">
        <f t="shared" si="46"/>
        <v>41816.250000000007</v>
      </c>
      <c r="W494" s="4">
        <f t="shared" si="47"/>
        <v>0.4200000000000001</v>
      </c>
      <c r="X494" s="1" t="s">
        <v>147</v>
      </c>
      <c r="Y494" s="1" t="s">
        <v>81</v>
      </c>
      <c r="Z494" s="1" t="s">
        <v>41</v>
      </c>
      <c r="AA494" s="2">
        <v>45811</v>
      </c>
      <c r="AB494" s="1">
        <v>5</v>
      </c>
      <c r="AC494" s="1" t="s">
        <v>42</v>
      </c>
    </row>
    <row r="495" spans="1:29">
      <c r="A495" s="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c r="P495" s="1">
        <f t="shared" si="42"/>
        <v>990</v>
      </c>
      <c r="Q495" s="1">
        <v>10</v>
      </c>
      <c r="R495" s="1">
        <f t="shared" si="43"/>
        <v>99</v>
      </c>
      <c r="S495" s="1">
        <f t="shared" si="44"/>
        <v>891</v>
      </c>
      <c r="T495" s="1">
        <v>0.35</v>
      </c>
      <c r="U495" s="1">
        <f t="shared" si="45"/>
        <v>311.84999999999997</v>
      </c>
      <c r="V495" s="1">
        <f t="shared" si="46"/>
        <v>579.15000000000009</v>
      </c>
      <c r="W495" s="4">
        <f t="shared" si="47"/>
        <v>0.65000000000000013</v>
      </c>
      <c r="X495" s="1" t="s">
        <v>104</v>
      </c>
      <c r="Y495" s="1" t="s">
        <v>40</v>
      </c>
      <c r="Z495" s="1" t="s">
        <v>51</v>
      </c>
      <c r="AA495" s="2">
        <v>45817</v>
      </c>
      <c r="AB495" s="1"/>
      <c r="AC495" s="1" t="s">
        <v>42</v>
      </c>
    </row>
    <row r="496" spans="1:29">
      <c r="A496" s="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c r="P496" s="1">
        <f t="shared" si="42"/>
        <v>23650</v>
      </c>
      <c r="Q496" s="1">
        <v>0</v>
      </c>
      <c r="R496" s="1">
        <f t="shared" si="43"/>
        <v>0</v>
      </c>
      <c r="S496" s="1">
        <f t="shared" si="44"/>
        <v>23650</v>
      </c>
      <c r="T496" s="1">
        <v>0.45</v>
      </c>
      <c r="U496" s="1">
        <f t="shared" si="45"/>
        <v>10642.5</v>
      </c>
      <c r="V496" s="1">
        <f t="shared" si="46"/>
        <v>13007.5</v>
      </c>
      <c r="W496" s="4">
        <f t="shared" si="47"/>
        <v>0.55000000000000004</v>
      </c>
      <c r="X496" s="1" t="s">
        <v>65</v>
      </c>
      <c r="Y496" s="1" t="s">
        <v>72</v>
      </c>
      <c r="Z496" s="1" t="s">
        <v>41</v>
      </c>
      <c r="AA496" s="2">
        <v>45811</v>
      </c>
      <c r="AB496" s="1">
        <v>3</v>
      </c>
      <c r="AC496" s="1" t="s">
        <v>42</v>
      </c>
    </row>
    <row r="497" spans="1:29">
      <c r="A497" s="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c r="P497" s="1">
        <f t="shared" si="42"/>
        <v>15720</v>
      </c>
      <c r="Q497" s="1">
        <v>30</v>
      </c>
      <c r="R497" s="1">
        <f t="shared" si="43"/>
        <v>4716</v>
      </c>
      <c r="S497" s="1">
        <f t="shared" si="44"/>
        <v>11004</v>
      </c>
      <c r="T497" s="1">
        <v>0.45</v>
      </c>
      <c r="U497" s="1">
        <f t="shared" si="45"/>
        <v>4951.8</v>
      </c>
      <c r="V497" s="1">
        <f t="shared" si="46"/>
        <v>6052.2</v>
      </c>
      <c r="W497" s="4">
        <f t="shared" si="47"/>
        <v>0.54999999999999993</v>
      </c>
      <c r="X497" s="1" t="s">
        <v>56</v>
      </c>
      <c r="Y497" s="1" t="s">
        <v>57</v>
      </c>
      <c r="Z497" s="1" t="s">
        <v>41</v>
      </c>
      <c r="AA497" s="2">
        <v>45813</v>
      </c>
      <c r="AB497" s="1">
        <v>4</v>
      </c>
      <c r="AC497" s="1" t="s">
        <v>42</v>
      </c>
    </row>
    <row r="498" spans="1:29">
      <c r="A498" s="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c r="P498" s="1">
        <f t="shared" si="42"/>
        <v>5830</v>
      </c>
      <c r="Q498" s="1">
        <v>25</v>
      </c>
      <c r="R498" s="1">
        <f t="shared" si="43"/>
        <v>1457.5</v>
      </c>
      <c r="S498" s="1">
        <f t="shared" si="44"/>
        <v>4372.5</v>
      </c>
      <c r="T498" s="1">
        <v>0.52</v>
      </c>
      <c r="U498" s="1">
        <f t="shared" si="45"/>
        <v>2273.7000000000003</v>
      </c>
      <c r="V498" s="1">
        <f t="shared" si="46"/>
        <v>2098.7999999999997</v>
      </c>
      <c r="W498" s="4">
        <f t="shared" si="47"/>
        <v>0.47999999999999993</v>
      </c>
      <c r="X498" s="1" t="s">
        <v>147</v>
      </c>
      <c r="Y498" s="1" t="s">
        <v>72</v>
      </c>
      <c r="Z498" s="1" t="s">
        <v>41</v>
      </c>
      <c r="AA498" s="2">
        <v>45814</v>
      </c>
      <c r="AB498" s="1">
        <v>3</v>
      </c>
      <c r="AC498" s="1" t="s">
        <v>42</v>
      </c>
    </row>
    <row r="499" spans="1:29">
      <c r="A499" s="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c r="P499" s="1">
        <f t="shared" si="42"/>
        <v>4440</v>
      </c>
      <c r="Q499" s="1">
        <v>0</v>
      </c>
      <c r="R499" s="1">
        <f t="shared" si="43"/>
        <v>0</v>
      </c>
      <c r="S499" s="1">
        <f t="shared" si="44"/>
        <v>4440</v>
      </c>
      <c r="T499" s="1">
        <v>0.5</v>
      </c>
      <c r="U499" s="1">
        <f t="shared" si="45"/>
        <v>2220</v>
      </c>
      <c r="V499" s="1">
        <f t="shared" si="46"/>
        <v>2220</v>
      </c>
      <c r="W499" s="4">
        <f t="shared" si="47"/>
        <v>0.5</v>
      </c>
      <c r="X499" s="1" t="s">
        <v>39</v>
      </c>
      <c r="Y499" s="1" t="s">
        <v>40</v>
      </c>
      <c r="Z499" s="1" t="s">
        <v>41</v>
      </c>
      <c r="AA499" s="2">
        <v>45816</v>
      </c>
      <c r="AB499" s="1">
        <v>5</v>
      </c>
      <c r="AC499" s="1" t="s">
        <v>42</v>
      </c>
    </row>
    <row r="500" spans="1:29">
      <c r="A500" s="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c r="P500" s="1">
        <f t="shared" si="42"/>
        <v>21950</v>
      </c>
      <c r="Q500" s="1">
        <v>0</v>
      </c>
      <c r="R500" s="1">
        <f t="shared" si="43"/>
        <v>0</v>
      </c>
      <c r="S500" s="1">
        <f t="shared" si="44"/>
        <v>21950</v>
      </c>
      <c r="T500" s="1">
        <v>0.45</v>
      </c>
      <c r="U500" s="1">
        <f t="shared" si="45"/>
        <v>9877.5</v>
      </c>
      <c r="V500" s="1">
        <f t="shared" si="46"/>
        <v>12072.5</v>
      </c>
      <c r="W500" s="4">
        <f t="shared" si="47"/>
        <v>0.55000000000000004</v>
      </c>
      <c r="X500" s="1" t="s">
        <v>147</v>
      </c>
      <c r="Y500" s="1" t="s">
        <v>72</v>
      </c>
      <c r="Z500" s="1" t="s">
        <v>41</v>
      </c>
      <c r="AA500" s="2">
        <v>45813</v>
      </c>
      <c r="AB500" s="1">
        <v>5</v>
      </c>
      <c r="AC500" s="1" t="s">
        <v>42</v>
      </c>
    </row>
    <row r="501" spans="1:29">
      <c r="A501" s="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c r="P501" s="1">
        <f t="shared" si="42"/>
        <v>16080</v>
      </c>
      <c r="Q501" s="1">
        <v>10</v>
      </c>
      <c r="R501" s="1">
        <f t="shared" si="43"/>
        <v>1608</v>
      </c>
      <c r="S501" s="1">
        <f t="shared" si="44"/>
        <v>14472</v>
      </c>
      <c r="T501" s="1">
        <v>0.57999999999999996</v>
      </c>
      <c r="U501" s="1">
        <f t="shared" si="45"/>
        <v>8393.76</v>
      </c>
      <c r="V501" s="1">
        <f t="shared" si="46"/>
        <v>6078.24</v>
      </c>
      <c r="W501" s="4">
        <f t="shared" si="47"/>
        <v>0.42</v>
      </c>
      <c r="X501" s="1" t="s">
        <v>50</v>
      </c>
      <c r="Y501" s="1" t="s">
        <v>57</v>
      </c>
      <c r="Z501" s="1" t="s">
        <v>41</v>
      </c>
      <c r="AA501" s="2">
        <v>45817</v>
      </c>
      <c r="AB501" s="1">
        <v>4</v>
      </c>
      <c r="AC501" s="1" t="s">
        <v>42</v>
      </c>
    </row>
    <row r="502" spans="1:29">
      <c r="A502" s="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c r="P502" s="1">
        <f t="shared" si="42"/>
        <v>196950</v>
      </c>
      <c r="Q502" s="1">
        <v>5</v>
      </c>
      <c r="R502" s="1">
        <f t="shared" si="43"/>
        <v>9847.5</v>
      </c>
      <c r="S502" s="1">
        <f t="shared" si="44"/>
        <v>187102.5</v>
      </c>
      <c r="T502" s="1">
        <v>0.57999999999999996</v>
      </c>
      <c r="U502" s="1">
        <f t="shared" si="45"/>
        <v>108519.45</v>
      </c>
      <c r="V502" s="1">
        <f t="shared" si="46"/>
        <v>78583.05</v>
      </c>
      <c r="W502" s="4">
        <f t="shared" si="47"/>
        <v>0.42000000000000004</v>
      </c>
      <c r="X502" s="1" t="s">
        <v>56</v>
      </c>
      <c r="Y502" s="1" t="s">
        <v>72</v>
      </c>
      <c r="Z502" s="1" t="s">
        <v>41</v>
      </c>
      <c r="AA502" s="2">
        <v>45816</v>
      </c>
      <c r="AB502" s="1">
        <v>5</v>
      </c>
      <c r="AC502" s="1" t="s">
        <v>42</v>
      </c>
    </row>
    <row r="503" spans="1:29">
      <c r="A503" s="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c r="P503" s="1">
        <f t="shared" si="42"/>
        <v>16380</v>
      </c>
      <c r="Q503" s="1">
        <v>20</v>
      </c>
      <c r="R503" s="1">
        <f t="shared" si="43"/>
        <v>3276</v>
      </c>
      <c r="S503" s="1">
        <f t="shared" si="44"/>
        <v>13104</v>
      </c>
      <c r="T503" s="1">
        <v>0.47</v>
      </c>
      <c r="U503" s="1">
        <f t="shared" si="45"/>
        <v>6158.8799999999992</v>
      </c>
      <c r="V503" s="1">
        <f t="shared" si="46"/>
        <v>6945.1200000000008</v>
      </c>
      <c r="W503" s="4">
        <f t="shared" si="47"/>
        <v>0.53</v>
      </c>
      <c r="X503" s="1" t="s">
        <v>50</v>
      </c>
      <c r="Y503" s="1" t="s">
        <v>57</v>
      </c>
      <c r="Z503" s="1" t="s">
        <v>41</v>
      </c>
      <c r="AA503" s="2">
        <v>45817</v>
      </c>
      <c r="AB503" s="1">
        <v>5</v>
      </c>
      <c r="AC503" s="1" t="s">
        <v>42</v>
      </c>
    </row>
    <row r="504" spans="1:29">
      <c r="A504" s="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c r="P504" s="1">
        <f t="shared" si="42"/>
        <v>35130</v>
      </c>
      <c r="Q504" s="1">
        <v>5</v>
      </c>
      <c r="R504" s="1">
        <f t="shared" si="43"/>
        <v>1756.5</v>
      </c>
      <c r="S504" s="1">
        <f t="shared" si="44"/>
        <v>33373.5</v>
      </c>
      <c r="T504" s="1">
        <v>0.52</v>
      </c>
      <c r="U504" s="1">
        <f t="shared" si="45"/>
        <v>17354.22</v>
      </c>
      <c r="V504" s="1">
        <f t="shared" si="46"/>
        <v>16019.279999999999</v>
      </c>
      <c r="W504" s="4">
        <f t="shared" si="47"/>
        <v>0.48</v>
      </c>
      <c r="X504" s="1" t="s">
        <v>147</v>
      </c>
      <c r="Y504" s="1" t="s">
        <v>40</v>
      </c>
      <c r="Z504" s="1" t="s">
        <v>66</v>
      </c>
      <c r="AA504" s="1"/>
      <c r="AB504" s="1"/>
      <c r="AC504" s="1" t="s">
        <v>42</v>
      </c>
    </row>
    <row r="505" spans="1:29">
      <c r="A505" s="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c r="P505" s="1">
        <f t="shared" si="42"/>
        <v>8450</v>
      </c>
      <c r="Q505" s="1">
        <v>10</v>
      </c>
      <c r="R505" s="1">
        <f t="shared" si="43"/>
        <v>845</v>
      </c>
      <c r="S505" s="1">
        <f t="shared" si="44"/>
        <v>7605</v>
      </c>
      <c r="T505" s="1">
        <v>0.45</v>
      </c>
      <c r="U505" s="1">
        <f t="shared" si="45"/>
        <v>3422.25</v>
      </c>
      <c r="V505" s="1">
        <f t="shared" si="46"/>
        <v>4182.75</v>
      </c>
      <c r="W505" s="4">
        <f t="shared" si="47"/>
        <v>0.55000000000000004</v>
      </c>
      <c r="X505" s="1" t="s">
        <v>56</v>
      </c>
      <c r="Y505" s="1" t="s">
        <v>57</v>
      </c>
      <c r="Z505" s="1" t="s">
        <v>41</v>
      </c>
      <c r="AA505" s="2">
        <v>45815</v>
      </c>
      <c r="AB505" s="1">
        <v>5</v>
      </c>
      <c r="AC505" s="1" t="s">
        <v>42</v>
      </c>
    </row>
    <row r="506" spans="1:29">
      <c r="A506" s="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c r="P506" s="1">
        <f t="shared" si="42"/>
        <v>3620</v>
      </c>
      <c r="Q506" s="1">
        <v>25</v>
      </c>
      <c r="R506" s="1">
        <f t="shared" si="43"/>
        <v>905</v>
      </c>
      <c r="S506" s="1">
        <f t="shared" si="44"/>
        <v>2715</v>
      </c>
      <c r="T506" s="1">
        <v>0.47</v>
      </c>
      <c r="U506" s="1">
        <f t="shared" si="45"/>
        <v>1276.05</v>
      </c>
      <c r="V506" s="1">
        <f t="shared" si="46"/>
        <v>1438.95</v>
      </c>
      <c r="W506" s="4">
        <f t="shared" si="47"/>
        <v>0.53</v>
      </c>
      <c r="X506" s="1" t="s">
        <v>92</v>
      </c>
      <c r="Y506" s="1" t="s">
        <v>81</v>
      </c>
      <c r="Z506" s="1" t="s">
        <v>41</v>
      </c>
      <c r="AA506" s="2">
        <v>45818</v>
      </c>
      <c r="AB506" s="1">
        <v>5</v>
      </c>
      <c r="AC506" s="1" t="s">
        <v>42</v>
      </c>
    </row>
    <row r="507" spans="1:29">
      <c r="A507" s="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c r="P507" s="1">
        <f t="shared" si="42"/>
        <v>57330</v>
      </c>
      <c r="Q507" s="1">
        <v>20</v>
      </c>
      <c r="R507" s="1">
        <f t="shared" si="43"/>
        <v>11466</v>
      </c>
      <c r="S507" s="1">
        <f t="shared" si="44"/>
        <v>45864</v>
      </c>
      <c r="T507" s="1">
        <v>0.57999999999999996</v>
      </c>
      <c r="U507" s="1">
        <f t="shared" si="45"/>
        <v>26601.119999999999</v>
      </c>
      <c r="V507" s="1">
        <f t="shared" si="46"/>
        <v>19262.88</v>
      </c>
      <c r="W507" s="4">
        <f t="shared" si="47"/>
        <v>0.42000000000000004</v>
      </c>
      <c r="X507" s="1" t="s">
        <v>39</v>
      </c>
      <c r="Y507" s="1" t="s">
        <v>40</v>
      </c>
      <c r="Z507" s="1" t="s">
        <v>41</v>
      </c>
      <c r="AA507" s="2">
        <v>45816</v>
      </c>
      <c r="AB507" s="1">
        <v>5</v>
      </c>
      <c r="AC507" s="1" t="s">
        <v>42</v>
      </c>
    </row>
    <row r="508" spans="1:29">
      <c r="A508" s="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c r="P508" s="1">
        <f t="shared" si="42"/>
        <v>11120</v>
      </c>
      <c r="Q508" s="1">
        <v>5</v>
      </c>
      <c r="R508" s="1">
        <f t="shared" si="43"/>
        <v>556</v>
      </c>
      <c r="S508" s="1">
        <f t="shared" si="44"/>
        <v>10564</v>
      </c>
      <c r="T508" s="1">
        <v>0.45</v>
      </c>
      <c r="U508" s="1">
        <f t="shared" si="45"/>
        <v>4753.8</v>
      </c>
      <c r="V508" s="1">
        <f t="shared" si="46"/>
        <v>5810.2</v>
      </c>
      <c r="W508" s="4">
        <f t="shared" si="47"/>
        <v>0.54999999999999993</v>
      </c>
      <c r="X508" s="1" t="s">
        <v>92</v>
      </c>
      <c r="Y508" s="1" t="s">
        <v>57</v>
      </c>
      <c r="Z508" s="1" t="s">
        <v>41</v>
      </c>
      <c r="AA508" s="2">
        <v>45813</v>
      </c>
      <c r="AB508" s="1">
        <v>5</v>
      </c>
      <c r="AC508" s="1" t="s">
        <v>42</v>
      </c>
    </row>
    <row r="509" spans="1:29">
      <c r="A509" s="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c r="P509" s="1">
        <f t="shared" si="42"/>
        <v>6900</v>
      </c>
      <c r="Q509" s="1">
        <v>0</v>
      </c>
      <c r="R509" s="1">
        <f t="shared" si="43"/>
        <v>0</v>
      </c>
      <c r="S509" s="1">
        <f t="shared" si="44"/>
        <v>6900</v>
      </c>
      <c r="T509" s="1">
        <v>0.47</v>
      </c>
      <c r="U509" s="1">
        <f t="shared" si="45"/>
        <v>3243</v>
      </c>
      <c r="V509" s="1">
        <f t="shared" si="46"/>
        <v>3657</v>
      </c>
      <c r="W509" s="4">
        <f t="shared" si="47"/>
        <v>0.53</v>
      </c>
      <c r="X509" s="1" t="s">
        <v>65</v>
      </c>
      <c r="Y509" s="1" t="s">
        <v>72</v>
      </c>
      <c r="Z509" s="1" t="s">
        <v>41</v>
      </c>
      <c r="AA509" s="2">
        <v>45815</v>
      </c>
      <c r="AB509" s="1">
        <v>4</v>
      </c>
      <c r="AC509" s="1" t="s">
        <v>42</v>
      </c>
    </row>
    <row r="510" spans="1:29">
      <c r="A510" s="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c r="P510" s="1">
        <f t="shared" si="42"/>
        <v>2320</v>
      </c>
      <c r="Q510" s="1">
        <v>0</v>
      </c>
      <c r="R510" s="1">
        <f t="shared" si="43"/>
        <v>0</v>
      </c>
      <c r="S510" s="1">
        <f t="shared" si="44"/>
        <v>2320</v>
      </c>
      <c r="T510" s="1">
        <v>0.62</v>
      </c>
      <c r="U510" s="1">
        <f t="shared" si="45"/>
        <v>1438.4</v>
      </c>
      <c r="V510" s="1">
        <f t="shared" si="46"/>
        <v>881.59999999999991</v>
      </c>
      <c r="W510" s="4">
        <f t="shared" si="47"/>
        <v>0.37999999999999995</v>
      </c>
      <c r="X510" s="1" t="s">
        <v>50</v>
      </c>
      <c r="Y510" s="1" t="s">
        <v>72</v>
      </c>
      <c r="Z510" s="1" t="s">
        <v>41</v>
      </c>
      <c r="AA510" s="2">
        <v>45814</v>
      </c>
      <c r="AB510" s="1">
        <v>4</v>
      </c>
      <c r="AC510" s="1" t="s">
        <v>42</v>
      </c>
    </row>
    <row r="511" spans="1:29">
      <c r="A511" s="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c r="P511" s="1">
        <f t="shared" si="42"/>
        <v>12520</v>
      </c>
      <c r="Q511" s="1">
        <v>0</v>
      </c>
      <c r="R511" s="1">
        <f t="shared" si="43"/>
        <v>0</v>
      </c>
      <c r="S511" s="1">
        <f t="shared" si="44"/>
        <v>12520</v>
      </c>
      <c r="T511" s="1">
        <v>0.5</v>
      </c>
      <c r="U511" s="1">
        <f t="shared" si="45"/>
        <v>6260</v>
      </c>
      <c r="V511" s="1">
        <f t="shared" si="46"/>
        <v>6260</v>
      </c>
      <c r="W511" s="4">
        <f t="shared" si="47"/>
        <v>0.5</v>
      </c>
      <c r="X511" s="1" t="s">
        <v>92</v>
      </c>
      <c r="Y511" s="1" t="s">
        <v>40</v>
      </c>
      <c r="Z511" s="1" t="s">
        <v>66</v>
      </c>
      <c r="AA511" s="1"/>
      <c r="AB511" s="1"/>
      <c r="AC511" s="1" t="s">
        <v>42</v>
      </c>
    </row>
    <row r="512" spans="1:29">
      <c r="A512" s="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c r="P512" s="1">
        <f t="shared" si="42"/>
        <v>13650</v>
      </c>
      <c r="Q512" s="1">
        <v>20</v>
      </c>
      <c r="R512" s="1">
        <f t="shared" si="43"/>
        <v>2730</v>
      </c>
      <c r="S512" s="1">
        <f t="shared" si="44"/>
        <v>10920</v>
      </c>
      <c r="T512" s="1">
        <v>0.5</v>
      </c>
      <c r="U512" s="1">
        <f t="shared" si="45"/>
        <v>5460</v>
      </c>
      <c r="V512" s="1">
        <f t="shared" si="46"/>
        <v>5460</v>
      </c>
      <c r="W512" s="4">
        <f t="shared" si="47"/>
        <v>0.5</v>
      </c>
      <c r="X512" s="1" t="s">
        <v>56</v>
      </c>
      <c r="Y512" s="1" t="s">
        <v>72</v>
      </c>
      <c r="Z512" s="1" t="s">
        <v>66</v>
      </c>
      <c r="AA512" s="1"/>
      <c r="AB512" s="1"/>
      <c r="AC512" s="1" t="s">
        <v>42</v>
      </c>
    </row>
    <row r="513" spans="1:29">
      <c r="A513" s="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c r="P513" s="1">
        <f t="shared" si="42"/>
        <v>1960</v>
      </c>
      <c r="Q513" s="1">
        <v>10</v>
      </c>
      <c r="R513" s="1">
        <f t="shared" si="43"/>
        <v>196</v>
      </c>
      <c r="S513" s="1">
        <f t="shared" si="44"/>
        <v>1764</v>
      </c>
      <c r="T513" s="1">
        <v>0.5</v>
      </c>
      <c r="U513" s="1">
        <f t="shared" si="45"/>
        <v>882</v>
      </c>
      <c r="V513" s="1">
        <f t="shared" si="46"/>
        <v>882</v>
      </c>
      <c r="W513" s="4">
        <f t="shared" si="47"/>
        <v>0.5</v>
      </c>
      <c r="X513" s="1" t="s">
        <v>147</v>
      </c>
      <c r="Y513" s="1" t="s">
        <v>40</v>
      </c>
      <c r="Z513" s="1" t="s">
        <v>22</v>
      </c>
      <c r="AA513" s="1"/>
      <c r="AB513" s="1"/>
      <c r="AC513" s="1" t="s">
        <v>93</v>
      </c>
    </row>
    <row r="514" spans="1:29">
      <c r="A514" s="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c r="P514" s="1">
        <f t="shared" si="42"/>
        <v>3620</v>
      </c>
      <c r="Q514" s="1">
        <v>5</v>
      </c>
      <c r="R514" s="1">
        <f t="shared" si="43"/>
        <v>181</v>
      </c>
      <c r="S514" s="1">
        <f t="shared" si="44"/>
        <v>3439</v>
      </c>
      <c r="T514" s="1">
        <v>0.5</v>
      </c>
      <c r="U514" s="1">
        <f t="shared" si="45"/>
        <v>1719.5</v>
      </c>
      <c r="V514" s="1">
        <f t="shared" si="46"/>
        <v>1719.5</v>
      </c>
      <c r="W514" s="4">
        <f t="shared" si="47"/>
        <v>0.5</v>
      </c>
      <c r="X514" s="1" t="s">
        <v>39</v>
      </c>
      <c r="Y514" s="1" t="s">
        <v>57</v>
      </c>
      <c r="Z514" s="1" t="s">
        <v>120</v>
      </c>
      <c r="AA514" s="1"/>
      <c r="AB514" s="1"/>
      <c r="AC514" s="1" t="s">
        <v>42</v>
      </c>
    </row>
    <row r="515" spans="1:29">
      <c r="A515" s="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c r="P515" s="1">
        <f t="shared" ref="P515:P578" si="48">PRODUCT(N515,O515)</f>
        <v>16600</v>
      </c>
      <c r="Q515" s="1">
        <v>15</v>
      </c>
      <c r="R515" s="1">
        <f t="shared" ref="R515:R578" si="49">P515*(Q515/100)</f>
        <v>2490</v>
      </c>
      <c r="S515" s="1">
        <f t="shared" ref="S515:S578" si="50">P515-R515</f>
        <v>14110</v>
      </c>
      <c r="T515" s="1">
        <v>0.47</v>
      </c>
      <c r="U515" s="1">
        <f t="shared" ref="U515:U578" si="51">S515*T515</f>
        <v>6631.7</v>
      </c>
      <c r="V515" s="1">
        <f t="shared" ref="V515:V578" si="52">S515-U515</f>
        <v>7478.3</v>
      </c>
      <c r="W515" s="4">
        <f t="shared" ref="W515:W578" si="53">(V515/S515)</f>
        <v>0.53</v>
      </c>
      <c r="X515" s="1" t="s">
        <v>50</v>
      </c>
      <c r="Y515" s="1" t="s">
        <v>72</v>
      </c>
      <c r="Z515" s="1" t="s">
        <v>41</v>
      </c>
      <c r="AA515" s="2">
        <v>45818</v>
      </c>
      <c r="AB515" s="1">
        <v>4</v>
      </c>
      <c r="AC515" s="1" t="s">
        <v>42</v>
      </c>
    </row>
    <row r="516" spans="1:29">
      <c r="A516" s="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c r="P516" s="1">
        <f t="shared" si="48"/>
        <v>9930</v>
      </c>
      <c r="Q516" s="1">
        <v>5</v>
      </c>
      <c r="R516" s="1">
        <f t="shared" si="49"/>
        <v>496.5</v>
      </c>
      <c r="S516" s="1">
        <f t="shared" si="50"/>
        <v>9433.5</v>
      </c>
      <c r="T516" s="1">
        <v>0.52</v>
      </c>
      <c r="U516" s="1">
        <f t="shared" si="51"/>
        <v>4905.42</v>
      </c>
      <c r="V516" s="1">
        <f t="shared" si="52"/>
        <v>4528.08</v>
      </c>
      <c r="W516" s="4">
        <f t="shared" si="53"/>
        <v>0.48</v>
      </c>
      <c r="X516" s="1" t="s">
        <v>104</v>
      </c>
      <c r="Y516" s="1" t="s">
        <v>40</v>
      </c>
      <c r="Z516" s="1" t="s">
        <v>22</v>
      </c>
      <c r="AA516" s="1"/>
      <c r="AB516" s="1"/>
      <c r="AC516" s="1" t="s">
        <v>93</v>
      </c>
    </row>
    <row r="517" spans="1:29">
      <c r="A517" s="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c r="P517" s="1">
        <f t="shared" si="48"/>
        <v>16000</v>
      </c>
      <c r="Q517" s="1">
        <v>0</v>
      </c>
      <c r="R517" s="1">
        <f t="shared" si="49"/>
        <v>0</v>
      </c>
      <c r="S517" s="1">
        <f t="shared" si="50"/>
        <v>16000</v>
      </c>
      <c r="T517" s="1">
        <v>0.5</v>
      </c>
      <c r="U517" s="1">
        <f t="shared" si="51"/>
        <v>8000</v>
      </c>
      <c r="V517" s="1">
        <f t="shared" si="52"/>
        <v>8000</v>
      </c>
      <c r="W517" s="4">
        <f t="shared" si="53"/>
        <v>0.5</v>
      </c>
      <c r="X517" s="1" t="s">
        <v>65</v>
      </c>
      <c r="Y517" s="1" t="s">
        <v>40</v>
      </c>
      <c r="Z517" s="1" t="s">
        <v>41</v>
      </c>
      <c r="AA517" s="2">
        <v>45818</v>
      </c>
      <c r="AB517" s="1">
        <v>4</v>
      </c>
      <c r="AC517" s="1" t="s">
        <v>42</v>
      </c>
    </row>
    <row r="518" spans="1:29">
      <c r="A518" s="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c r="P518" s="1">
        <f t="shared" si="48"/>
        <v>7440</v>
      </c>
      <c r="Q518" s="1">
        <v>30</v>
      </c>
      <c r="R518" s="1">
        <f t="shared" si="49"/>
        <v>2232</v>
      </c>
      <c r="S518" s="1">
        <f t="shared" si="50"/>
        <v>5208</v>
      </c>
      <c r="T518" s="1">
        <v>0.5</v>
      </c>
      <c r="U518" s="1">
        <f t="shared" si="51"/>
        <v>2604</v>
      </c>
      <c r="V518" s="1">
        <f t="shared" si="52"/>
        <v>2604</v>
      </c>
      <c r="W518" s="4">
        <f t="shared" si="53"/>
        <v>0.5</v>
      </c>
      <c r="X518" s="1" t="s">
        <v>147</v>
      </c>
      <c r="Y518" s="1" t="s">
        <v>72</v>
      </c>
      <c r="Z518" s="1" t="s">
        <v>22</v>
      </c>
      <c r="AA518" s="1"/>
      <c r="AB518" s="1"/>
      <c r="AC518" s="1" t="s">
        <v>93</v>
      </c>
    </row>
    <row r="519" spans="1:29">
      <c r="A519" s="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c r="P519" s="1">
        <f t="shared" si="48"/>
        <v>4200</v>
      </c>
      <c r="Q519" s="1">
        <v>0</v>
      </c>
      <c r="R519" s="1">
        <f t="shared" si="49"/>
        <v>0</v>
      </c>
      <c r="S519" s="1">
        <f t="shared" si="50"/>
        <v>4200</v>
      </c>
      <c r="T519" s="1">
        <v>0.62</v>
      </c>
      <c r="U519" s="1">
        <f t="shared" si="51"/>
        <v>2604</v>
      </c>
      <c r="V519" s="1">
        <f t="shared" si="52"/>
        <v>1596</v>
      </c>
      <c r="W519" s="4">
        <f t="shared" si="53"/>
        <v>0.38</v>
      </c>
      <c r="X519" s="1" t="s">
        <v>56</v>
      </c>
      <c r="Y519" s="1" t="s">
        <v>57</v>
      </c>
      <c r="Z519" s="1" t="s">
        <v>41</v>
      </c>
      <c r="AA519" s="2">
        <v>45814</v>
      </c>
      <c r="AB519" s="1">
        <v>5</v>
      </c>
      <c r="AC519" s="1" t="s">
        <v>42</v>
      </c>
    </row>
    <row r="520" spans="1:29">
      <c r="A520" s="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c r="P520" s="1">
        <f t="shared" si="48"/>
        <v>17960</v>
      </c>
      <c r="Q520" s="1">
        <v>5</v>
      </c>
      <c r="R520" s="1">
        <f t="shared" si="49"/>
        <v>898</v>
      </c>
      <c r="S520" s="1">
        <f t="shared" si="50"/>
        <v>17062</v>
      </c>
      <c r="T520" s="1">
        <v>0.52</v>
      </c>
      <c r="U520" s="1">
        <f t="shared" si="51"/>
        <v>8872.24</v>
      </c>
      <c r="V520" s="1">
        <f t="shared" si="52"/>
        <v>8189.76</v>
      </c>
      <c r="W520" s="4">
        <f t="shared" si="53"/>
        <v>0.48000000000000004</v>
      </c>
      <c r="X520" s="1" t="s">
        <v>147</v>
      </c>
      <c r="Y520" s="1" t="s">
        <v>72</v>
      </c>
      <c r="Z520" s="1" t="s">
        <v>41</v>
      </c>
      <c r="AA520" s="2">
        <v>45819</v>
      </c>
      <c r="AB520" s="1">
        <v>5</v>
      </c>
      <c r="AC520" s="1" t="s">
        <v>42</v>
      </c>
    </row>
    <row r="521" spans="1:29">
      <c r="A521" s="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c r="P521" s="1">
        <f t="shared" si="48"/>
        <v>5920</v>
      </c>
      <c r="Q521" s="1">
        <v>0</v>
      </c>
      <c r="R521" s="1">
        <f t="shared" si="49"/>
        <v>0</v>
      </c>
      <c r="S521" s="1">
        <f t="shared" si="50"/>
        <v>5920</v>
      </c>
      <c r="T521" s="1">
        <v>0.48</v>
      </c>
      <c r="U521" s="1">
        <f t="shared" si="51"/>
        <v>2841.6</v>
      </c>
      <c r="V521" s="1">
        <f t="shared" si="52"/>
        <v>3078.4</v>
      </c>
      <c r="W521" s="4">
        <f t="shared" si="53"/>
        <v>0.52</v>
      </c>
      <c r="X521" s="1" t="s">
        <v>104</v>
      </c>
      <c r="Y521" s="1" t="s">
        <v>57</v>
      </c>
      <c r="Z521" s="1" t="s">
        <v>51</v>
      </c>
      <c r="AA521" s="2">
        <v>45819</v>
      </c>
      <c r="AB521" s="1"/>
      <c r="AC521" s="1" t="s">
        <v>42</v>
      </c>
    </row>
    <row r="522" spans="1:29">
      <c r="A522" s="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c r="P522" s="1">
        <f t="shared" si="48"/>
        <v>25700</v>
      </c>
      <c r="Q522" s="1">
        <v>5</v>
      </c>
      <c r="R522" s="1">
        <f t="shared" si="49"/>
        <v>1285</v>
      </c>
      <c r="S522" s="1">
        <f t="shared" si="50"/>
        <v>24415</v>
      </c>
      <c r="T522" s="1">
        <v>0.48</v>
      </c>
      <c r="U522" s="1">
        <f t="shared" si="51"/>
        <v>11719.199999999999</v>
      </c>
      <c r="V522" s="1">
        <f t="shared" si="52"/>
        <v>12695.800000000001</v>
      </c>
      <c r="W522" s="4">
        <f t="shared" si="53"/>
        <v>0.52</v>
      </c>
      <c r="X522" s="1" t="s">
        <v>39</v>
      </c>
      <c r="Y522" s="1" t="s">
        <v>72</v>
      </c>
      <c r="Z522" s="1" t="s">
        <v>41</v>
      </c>
      <c r="AA522" s="2">
        <v>45818</v>
      </c>
      <c r="AB522" s="1">
        <v>4</v>
      </c>
      <c r="AC522" s="1" t="s">
        <v>42</v>
      </c>
    </row>
    <row r="523" spans="1:29">
      <c r="A523" s="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c r="P523" s="1">
        <f t="shared" si="48"/>
        <v>3090</v>
      </c>
      <c r="Q523" s="1">
        <v>0</v>
      </c>
      <c r="R523" s="1">
        <f t="shared" si="49"/>
        <v>0</v>
      </c>
      <c r="S523" s="1">
        <f t="shared" si="50"/>
        <v>3090</v>
      </c>
      <c r="T523" s="1">
        <v>0.35</v>
      </c>
      <c r="U523" s="1">
        <f t="shared" si="51"/>
        <v>1081.5</v>
      </c>
      <c r="V523" s="1">
        <f t="shared" si="52"/>
        <v>2008.5</v>
      </c>
      <c r="W523" s="4">
        <f t="shared" si="53"/>
        <v>0.65</v>
      </c>
      <c r="X523" s="1" t="s">
        <v>39</v>
      </c>
      <c r="Y523" s="1" t="s">
        <v>57</v>
      </c>
      <c r="Z523" s="1" t="s">
        <v>41</v>
      </c>
      <c r="AA523" s="2">
        <v>45815</v>
      </c>
      <c r="AB523" s="1">
        <v>4</v>
      </c>
      <c r="AC523" s="1" t="s">
        <v>42</v>
      </c>
    </row>
    <row r="524" spans="1:29">
      <c r="A524" s="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c r="P524" s="1">
        <f t="shared" si="48"/>
        <v>890</v>
      </c>
      <c r="Q524" s="1">
        <v>25</v>
      </c>
      <c r="R524" s="1">
        <f t="shared" si="49"/>
        <v>222.5</v>
      </c>
      <c r="S524" s="1">
        <f t="shared" si="50"/>
        <v>667.5</v>
      </c>
      <c r="T524" s="1">
        <v>0.62</v>
      </c>
      <c r="U524" s="1">
        <f t="shared" si="51"/>
        <v>413.85</v>
      </c>
      <c r="V524" s="1">
        <f t="shared" si="52"/>
        <v>253.64999999999998</v>
      </c>
      <c r="W524" s="4">
        <f t="shared" si="53"/>
        <v>0.37999999999999995</v>
      </c>
      <c r="X524" s="1" t="s">
        <v>104</v>
      </c>
      <c r="Y524" s="1" t="s">
        <v>57</v>
      </c>
      <c r="Z524" s="1" t="s">
        <v>41</v>
      </c>
      <c r="AA524" s="2">
        <v>45816</v>
      </c>
      <c r="AB524" s="1">
        <v>3</v>
      </c>
      <c r="AC524" s="1" t="s">
        <v>42</v>
      </c>
    </row>
    <row r="525" spans="1:29">
      <c r="A525" s="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c r="P525" s="1">
        <f t="shared" si="48"/>
        <v>2920</v>
      </c>
      <c r="Q525" s="1">
        <v>0</v>
      </c>
      <c r="R525" s="1">
        <f t="shared" si="49"/>
        <v>0</v>
      </c>
      <c r="S525" s="1">
        <f t="shared" si="50"/>
        <v>2920</v>
      </c>
      <c r="T525" s="1">
        <v>0.45</v>
      </c>
      <c r="U525" s="1">
        <f t="shared" si="51"/>
        <v>1314</v>
      </c>
      <c r="V525" s="1">
        <f t="shared" si="52"/>
        <v>1606</v>
      </c>
      <c r="W525" s="4">
        <f t="shared" si="53"/>
        <v>0.55000000000000004</v>
      </c>
      <c r="X525" s="1" t="s">
        <v>50</v>
      </c>
      <c r="Y525" s="1" t="s">
        <v>40</v>
      </c>
      <c r="Z525" s="1" t="s">
        <v>66</v>
      </c>
      <c r="AA525" s="1"/>
      <c r="AB525" s="1"/>
      <c r="AC525" s="1" t="s">
        <v>42</v>
      </c>
    </row>
    <row r="526" spans="1:29">
      <c r="A526" s="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c r="P526" s="1">
        <f t="shared" si="48"/>
        <v>5690</v>
      </c>
      <c r="Q526" s="1">
        <v>15</v>
      </c>
      <c r="R526" s="1">
        <f t="shared" si="49"/>
        <v>853.5</v>
      </c>
      <c r="S526" s="1">
        <f t="shared" si="50"/>
        <v>4836.5</v>
      </c>
      <c r="T526" s="1">
        <v>0.48</v>
      </c>
      <c r="U526" s="1">
        <f t="shared" si="51"/>
        <v>2321.52</v>
      </c>
      <c r="V526" s="1">
        <f t="shared" si="52"/>
        <v>2514.98</v>
      </c>
      <c r="W526" s="4">
        <f t="shared" si="53"/>
        <v>0.52</v>
      </c>
      <c r="X526" s="1" t="s">
        <v>56</v>
      </c>
      <c r="Y526" s="1" t="s">
        <v>40</v>
      </c>
      <c r="Z526" s="1" t="s">
        <v>41</v>
      </c>
      <c r="AA526" s="2">
        <v>45817</v>
      </c>
      <c r="AB526" s="1">
        <v>4</v>
      </c>
      <c r="AC526" s="1" t="s">
        <v>42</v>
      </c>
    </row>
    <row r="527" spans="1:29">
      <c r="A527" s="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c r="P527" s="1">
        <f t="shared" si="48"/>
        <v>32640</v>
      </c>
      <c r="Q527" s="1">
        <v>20</v>
      </c>
      <c r="R527" s="1">
        <f t="shared" si="49"/>
        <v>6528</v>
      </c>
      <c r="S527" s="1">
        <f t="shared" si="50"/>
        <v>26112</v>
      </c>
      <c r="T527" s="1">
        <v>0.52</v>
      </c>
      <c r="U527" s="1">
        <f t="shared" si="51"/>
        <v>13578.24</v>
      </c>
      <c r="V527" s="1">
        <f t="shared" si="52"/>
        <v>12533.76</v>
      </c>
      <c r="W527" s="4">
        <f t="shared" si="53"/>
        <v>0.48</v>
      </c>
      <c r="X527" s="1" t="s">
        <v>50</v>
      </c>
      <c r="Y527" s="1" t="s">
        <v>40</v>
      </c>
      <c r="Z527" s="1" t="s">
        <v>22</v>
      </c>
      <c r="AA527" s="1"/>
      <c r="AB527" s="1"/>
      <c r="AC527" s="1" t="s">
        <v>93</v>
      </c>
    </row>
    <row r="528" spans="1:29">
      <c r="A528" s="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c r="P528" s="1">
        <f t="shared" si="48"/>
        <v>21000</v>
      </c>
      <c r="Q528" s="1">
        <v>0</v>
      </c>
      <c r="R528" s="1">
        <f t="shared" si="49"/>
        <v>0</v>
      </c>
      <c r="S528" s="1">
        <f t="shared" si="50"/>
        <v>21000</v>
      </c>
      <c r="T528" s="1">
        <v>0.48</v>
      </c>
      <c r="U528" s="1">
        <f t="shared" si="51"/>
        <v>10080</v>
      </c>
      <c r="V528" s="1">
        <f t="shared" si="52"/>
        <v>10920</v>
      </c>
      <c r="W528" s="4">
        <f t="shared" si="53"/>
        <v>0.52</v>
      </c>
      <c r="X528" s="1" t="s">
        <v>39</v>
      </c>
      <c r="Y528" s="1" t="s">
        <v>81</v>
      </c>
      <c r="Z528" s="1" t="s">
        <v>41</v>
      </c>
      <c r="AA528" s="2">
        <v>45821</v>
      </c>
      <c r="AB528" s="1">
        <v>4</v>
      </c>
      <c r="AC528" s="1" t="s">
        <v>42</v>
      </c>
    </row>
    <row r="529" spans="1:29">
      <c r="A529" s="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c r="P529" s="1">
        <f t="shared" si="48"/>
        <v>9160</v>
      </c>
      <c r="Q529" s="1">
        <v>20</v>
      </c>
      <c r="R529" s="1">
        <f t="shared" si="49"/>
        <v>1832</v>
      </c>
      <c r="S529" s="1">
        <f t="shared" si="50"/>
        <v>7328</v>
      </c>
      <c r="T529" s="1">
        <v>0.45</v>
      </c>
      <c r="U529" s="1">
        <f t="shared" si="51"/>
        <v>3297.6</v>
      </c>
      <c r="V529" s="1">
        <f t="shared" si="52"/>
        <v>4030.4</v>
      </c>
      <c r="W529" s="4">
        <f t="shared" si="53"/>
        <v>0.55000000000000004</v>
      </c>
      <c r="X529" s="1" t="s">
        <v>39</v>
      </c>
      <c r="Y529" s="1" t="s">
        <v>72</v>
      </c>
      <c r="Z529" s="1" t="s">
        <v>120</v>
      </c>
      <c r="AA529" s="1"/>
      <c r="AB529" s="1"/>
      <c r="AC529" s="1" t="s">
        <v>42</v>
      </c>
    </row>
    <row r="530" spans="1:29">
      <c r="A530" s="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c r="P530" s="1">
        <f t="shared" si="48"/>
        <v>2920</v>
      </c>
      <c r="Q530" s="1">
        <v>0</v>
      </c>
      <c r="R530" s="1">
        <f t="shared" si="49"/>
        <v>0</v>
      </c>
      <c r="S530" s="1">
        <f t="shared" si="50"/>
        <v>2920</v>
      </c>
      <c r="T530" s="1">
        <v>0.62</v>
      </c>
      <c r="U530" s="1">
        <f t="shared" si="51"/>
        <v>1810.4</v>
      </c>
      <c r="V530" s="1">
        <f t="shared" si="52"/>
        <v>1109.5999999999999</v>
      </c>
      <c r="W530" s="4">
        <f t="shared" si="53"/>
        <v>0.37999999999999995</v>
      </c>
      <c r="X530" s="1" t="s">
        <v>65</v>
      </c>
      <c r="Y530" s="1" t="s">
        <v>81</v>
      </c>
      <c r="Z530" s="1" t="s">
        <v>41</v>
      </c>
      <c r="AA530" s="2">
        <v>45822</v>
      </c>
      <c r="AB530" s="1">
        <v>4</v>
      </c>
      <c r="AC530" s="1" t="s">
        <v>42</v>
      </c>
    </row>
    <row r="531" spans="1:29">
      <c r="A531" s="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c r="P531" s="1">
        <f t="shared" si="48"/>
        <v>4080</v>
      </c>
      <c r="Q531" s="1">
        <v>15</v>
      </c>
      <c r="R531" s="1">
        <f t="shared" si="49"/>
        <v>612</v>
      </c>
      <c r="S531" s="1">
        <f t="shared" si="50"/>
        <v>3468</v>
      </c>
      <c r="T531" s="1">
        <v>0.5</v>
      </c>
      <c r="U531" s="1">
        <f t="shared" si="51"/>
        <v>1734</v>
      </c>
      <c r="V531" s="1">
        <f t="shared" si="52"/>
        <v>1734</v>
      </c>
      <c r="W531" s="4">
        <f t="shared" si="53"/>
        <v>0.5</v>
      </c>
      <c r="X531" s="1" t="s">
        <v>56</v>
      </c>
      <c r="Y531" s="1" t="s">
        <v>40</v>
      </c>
      <c r="Z531" s="1" t="s">
        <v>41</v>
      </c>
      <c r="AA531" s="2">
        <v>45822</v>
      </c>
      <c r="AB531" s="1">
        <v>5</v>
      </c>
      <c r="AC531" s="1" t="s">
        <v>42</v>
      </c>
    </row>
    <row r="532" spans="1:29">
      <c r="A532" s="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c r="P532" s="1">
        <f t="shared" si="48"/>
        <v>16920</v>
      </c>
      <c r="Q532" s="1">
        <v>10</v>
      </c>
      <c r="R532" s="1">
        <f t="shared" si="49"/>
        <v>1692</v>
      </c>
      <c r="S532" s="1">
        <f t="shared" si="50"/>
        <v>15228</v>
      </c>
      <c r="T532" s="1">
        <v>0.47</v>
      </c>
      <c r="U532" s="1">
        <f t="shared" si="51"/>
        <v>7157.16</v>
      </c>
      <c r="V532" s="1">
        <f t="shared" si="52"/>
        <v>8070.84</v>
      </c>
      <c r="W532" s="4">
        <f t="shared" si="53"/>
        <v>0.53</v>
      </c>
      <c r="X532" s="1" t="s">
        <v>92</v>
      </c>
      <c r="Y532" s="1" t="s">
        <v>57</v>
      </c>
      <c r="Z532" s="1" t="s">
        <v>66</v>
      </c>
      <c r="AA532" s="1"/>
      <c r="AB532" s="1"/>
      <c r="AC532" s="1" t="s">
        <v>42</v>
      </c>
    </row>
    <row r="533" spans="1:29">
      <c r="A533" s="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c r="P533" s="1">
        <f t="shared" si="48"/>
        <v>2320</v>
      </c>
      <c r="Q533" s="1">
        <v>20</v>
      </c>
      <c r="R533" s="1">
        <f t="shared" si="49"/>
        <v>464</v>
      </c>
      <c r="S533" s="1">
        <f t="shared" si="50"/>
        <v>1856</v>
      </c>
      <c r="T533" s="1">
        <v>0.35</v>
      </c>
      <c r="U533" s="1">
        <f t="shared" si="51"/>
        <v>649.59999999999991</v>
      </c>
      <c r="V533" s="1">
        <f t="shared" si="52"/>
        <v>1206.4000000000001</v>
      </c>
      <c r="W533" s="4">
        <f t="shared" si="53"/>
        <v>0.65</v>
      </c>
      <c r="X533" s="1" t="s">
        <v>65</v>
      </c>
      <c r="Y533" s="1" t="s">
        <v>72</v>
      </c>
      <c r="Z533" s="1" t="s">
        <v>41</v>
      </c>
      <c r="AA533" s="2">
        <v>45824</v>
      </c>
      <c r="AB533" s="1">
        <v>3</v>
      </c>
      <c r="AC533" s="1" t="s">
        <v>42</v>
      </c>
    </row>
    <row r="534" spans="1:29">
      <c r="A534" s="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c r="P534" s="1">
        <f t="shared" si="48"/>
        <v>1080</v>
      </c>
      <c r="Q534" s="1">
        <v>0</v>
      </c>
      <c r="R534" s="1">
        <f t="shared" si="49"/>
        <v>0</v>
      </c>
      <c r="S534" s="1">
        <f t="shared" si="50"/>
        <v>1080</v>
      </c>
      <c r="T534" s="1">
        <v>0.47</v>
      </c>
      <c r="U534" s="1">
        <f t="shared" si="51"/>
        <v>507.59999999999997</v>
      </c>
      <c r="V534" s="1">
        <f t="shared" si="52"/>
        <v>572.40000000000009</v>
      </c>
      <c r="W534" s="4">
        <f t="shared" si="53"/>
        <v>0.53000000000000014</v>
      </c>
      <c r="X534" s="1" t="s">
        <v>104</v>
      </c>
      <c r="Y534" s="1" t="s">
        <v>40</v>
      </c>
      <c r="Z534" s="1" t="s">
        <v>41</v>
      </c>
      <c r="AA534" s="2">
        <v>45824</v>
      </c>
      <c r="AB534" s="1">
        <v>4</v>
      </c>
      <c r="AC534" s="1" t="s">
        <v>42</v>
      </c>
    </row>
    <row r="535" spans="1:29">
      <c r="A535" s="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c r="P535" s="1">
        <f t="shared" si="48"/>
        <v>14700</v>
      </c>
      <c r="Q535" s="1">
        <v>0</v>
      </c>
      <c r="R535" s="1">
        <f t="shared" si="49"/>
        <v>0</v>
      </c>
      <c r="S535" s="1">
        <f t="shared" si="50"/>
        <v>14700</v>
      </c>
      <c r="T535" s="1">
        <v>0.45</v>
      </c>
      <c r="U535" s="1">
        <f t="shared" si="51"/>
        <v>6615</v>
      </c>
      <c r="V535" s="1">
        <f t="shared" si="52"/>
        <v>8085</v>
      </c>
      <c r="W535" s="4">
        <f t="shared" si="53"/>
        <v>0.55000000000000004</v>
      </c>
      <c r="X535" s="1" t="s">
        <v>56</v>
      </c>
      <c r="Y535" s="1" t="s">
        <v>57</v>
      </c>
      <c r="Z535" s="1" t="s">
        <v>41</v>
      </c>
      <c r="AA535" s="2">
        <v>45822</v>
      </c>
      <c r="AB535" s="1">
        <v>4</v>
      </c>
      <c r="AC535" s="1" t="s">
        <v>42</v>
      </c>
    </row>
    <row r="536" spans="1:29">
      <c r="A536" s="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c r="P536" s="1">
        <f t="shared" si="48"/>
        <v>1280</v>
      </c>
      <c r="Q536" s="1">
        <v>0</v>
      </c>
      <c r="R536" s="1">
        <f t="shared" si="49"/>
        <v>0</v>
      </c>
      <c r="S536" s="1">
        <f t="shared" si="50"/>
        <v>1280</v>
      </c>
      <c r="T536" s="1">
        <v>0.35</v>
      </c>
      <c r="U536" s="1">
        <f t="shared" si="51"/>
        <v>448</v>
      </c>
      <c r="V536" s="1">
        <f t="shared" si="52"/>
        <v>832</v>
      </c>
      <c r="W536" s="4">
        <f t="shared" si="53"/>
        <v>0.65</v>
      </c>
      <c r="X536" s="1" t="s">
        <v>39</v>
      </c>
      <c r="Y536" s="1" t="s">
        <v>81</v>
      </c>
      <c r="Z536" s="1" t="s">
        <v>41</v>
      </c>
      <c r="AA536" s="2">
        <v>45823</v>
      </c>
      <c r="AB536" s="1">
        <v>5</v>
      </c>
      <c r="AC536" s="1" t="s">
        <v>42</v>
      </c>
    </row>
    <row r="537" spans="1:29">
      <c r="A537" s="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c r="P537" s="1">
        <f t="shared" si="48"/>
        <v>1540</v>
      </c>
      <c r="Q537" s="1">
        <v>30</v>
      </c>
      <c r="R537" s="1">
        <f t="shared" si="49"/>
        <v>462</v>
      </c>
      <c r="S537" s="1">
        <f t="shared" si="50"/>
        <v>1078</v>
      </c>
      <c r="T537" s="1">
        <v>0.35</v>
      </c>
      <c r="U537" s="1">
        <f t="shared" si="51"/>
        <v>377.29999999999995</v>
      </c>
      <c r="V537" s="1">
        <f t="shared" si="52"/>
        <v>700.7</v>
      </c>
      <c r="W537" s="4">
        <f t="shared" si="53"/>
        <v>0.65</v>
      </c>
      <c r="X537" s="1" t="s">
        <v>50</v>
      </c>
      <c r="Y537" s="1" t="s">
        <v>57</v>
      </c>
      <c r="Z537" s="1" t="s">
        <v>41</v>
      </c>
      <c r="AA537" s="2">
        <v>45821</v>
      </c>
      <c r="AB537" s="1">
        <v>5</v>
      </c>
      <c r="AC537" s="1" t="s">
        <v>42</v>
      </c>
    </row>
    <row r="538" spans="1:29">
      <c r="A538" s="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c r="P538" s="1">
        <f t="shared" si="48"/>
        <v>2660</v>
      </c>
      <c r="Q538" s="1">
        <v>25</v>
      </c>
      <c r="R538" s="1">
        <f t="shared" si="49"/>
        <v>665</v>
      </c>
      <c r="S538" s="1">
        <f t="shared" si="50"/>
        <v>1995</v>
      </c>
      <c r="T538" s="1">
        <v>0.48</v>
      </c>
      <c r="U538" s="1">
        <f t="shared" si="51"/>
        <v>957.59999999999991</v>
      </c>
      <c r="V538" s="1">
        <f t="shared" si="52"/>
        <v>1037.4000000000001</v>
      </c>
      <c r="W538" s="4">
        <f t="shared" si="53"/>
        <v>0.52</v>
      </c>
      <c r="X538" s="1" t="s">
        <v>65</v>
      </c>
      <c r="Y538" s="1" t="s">
        <v>81</v>
      </c>
      <c r="Z538" s="1" t="s">
        <v>41</v>
      </c>
      <c r="AA538" s="2">
        <v>45821</v>
      </c>
      <c r="AB538" s="1">
        <v>5</v>
      </c>
      <c r="AC538" s="1" t="s">
        <v>42</v>
      </c>
    </row>
    <row r="539" spans="1:29">
      <c r="A539" s="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c r="P539" s="1">
        <f t="shared" si="48"/>
        <v>2680</v>
      </c>
      <c r="Q539" s="1">
        <v>0</v>
      </c>
      <c r="R539" s="1">
        <f t="shared" si="49"/>
        <v>0</v>
      </c>
      <c r="S539" s="1">
        <f t="shared" si="50"/>
        <v>2680</v>
      </c>
      <c r="T539" s="1">
        <v>0.62</v>
      </c>
      <c r="U539" s="1">
        <f t="shared" si="51"/>
        <v>1661.6</v>
      </c>
      <c r="V539" s="1">
        <f t="shared" si="52"/>
        <v>1018.4000000000001</v>
      </c>
      <c r="W539" s="4">
        <f t="shared" si="53"/>
        <v>0.38000000000000006</v>
      </c>
      <c r="X539" s="1" t="s">
        <v>56</v>
      </c>
      <c r="Y539" s="1" t="s">
        <v>57</v>
      </c>
      <c r="Z539" s="1" t="s">
        <v>41</v>
      </c>
      <c r="AA539" s="2">
        <v>45821</v>
      </c>
      <c r="AB539" s="1">
        <v>3</v>
      </c>
      <c r="AC539" s="1" t="s">
        <v>42</v>
      </c>
    </row>
    <row r="540" spans="1:29">
      <c r="A540" s="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c r="P540" s="1">
        <f t="shared" si="48"/>
        <v>79530</v>
      </c>
      <c r="Q540" s="1">
        <v>0</v>
      </c>
      <c r="R540" s="1">
        <f t="shared" si="49"/>
        <v>0</v>
      </c>
      <c r="S540" s="1">
        <f t="shared" si="50"/>
        <v>79530</v>
      </c>
      <c r="T540" s="1">
        <v>0.57999999999999996</v>
      </c>
      <c r="U540" s="1">
        <f t="shared" si="51"/>
        <v>46127.399999999994</v>
      </c>
      <c r="V540" s="1">
        <f t="shared" si="52"/>
        <v>33402.600000000006</v>
      </c>
      <c r="W540" s="4">
        <f t="shared" si="53"/>
        <v>0.4200000000000001</v>
      </c>
      <c r="X540" s="1" t="s">
        <v>50</v>
      </c>
      <c r="Y540" s="1" t="s">
        <v>72</v>
      </c>
      <c r="Z540" s="1" t="s">
        <v>41</v>
      </c>
      <c r="AA540" s="2">
        <v>45825</v>
      </c>
      <c r="AB540" s="1">
        <v>4</v>
      </c>
      <c r="AC540" s="1" t="s">
        <v>42</v>
      </c>
    </row>
    <row r="541" spans="1:29">
      <c r="A541" s="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c r="P541" s="1">
        <f t="shared" si="48"/>
        <v>17240</v>
      </c>
      <c r="Q541" s="1">
        <v>10</v>
      </c>
      <c r="R541" s="1">
        <f t="shared" si="49"/>
        <v>1724</v>
      </c>
      <c r="S541" s="1">
        <f t="shared" si="50"/>
        <v>15516</v>
      </c>
      <c r="T541" s="1">
        <v>0.47</v>
      </c>
      <c r="U541" s="1">
        <f t="shared" si="51"/>
        <v>7292.5199999999995</v>
      </c>
      <c r="V541" s="1">
        <f t="shared" si="52"/>
        <v>8223.48</v>
      </c>
      <c r="W541" s="4">
        <f t="shared" si="53"/>
        <v>0.53</v>
      </c>
      <c r="X541" s="1" t="s">
        <v>39</v>
      </c>
      <c r="Y541" s="1" t="s">
        <v>72</v>
      </c>
      <c r="Z541" s="1" t="s">
        <v>66</v>
      </c>
      <c r="AA541" s="1"/>
      <c r="AB541" s="1"/>
      <c r="AC541" s="1" t="s">
        <v>42</v>
      </c>
    </row>
    <row r="542" spans="1:29">
      <c r="A542" s="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c r="P542" s="1">
        <f t="shared" si="48"/>
        <v>193280</v>
      </c>
      <c r="Q542" s="1">
        <v>0</v>
      </c>
      <c r="R542" s="1">
        <f t="shared" si="49"/>
        <v>0</v>
      </c>
      <c r="S542" s="1">
        <f t="shared" si="50"/>
        <v>193280</v>
      </c>
      <c r="T542" s="1">
        <v>0.57999999999999996</v>
      </c>
      <c r="U542" s="1">
        <f t="shared" si="51"/>
        <v>112102.39999999999</v>
      </c>
      <c r="V542" s="1">
        <f t="shared" si="52"/>
        <v>81177.600000000006</v>
      </c>
      <c r="W542" s="4">
        <f t="shared" si="53"/>
        <v>0.42000000000000004</v>
      </c>
      <c r="X542" s="1" t="s">
        <v>104</v>
      </c>
      <c r="Y542" s="1" t="s">
        <v>72</v>
      </c>
      <c r="Z542" s="1" t="s">
        <v>120</v>
      </c>
      <c r="AA542" s="1"/>
      <c r="AB542" s="1"/>
      <c r="AC542" s="1" t="s">
        <v>42</v>
      </c>
    </row>
    <row r="543" spans="1:29">
      <c r="A543" s="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c r="P543" s="1">
        <f t="shared" si="48"/>
        <v>2430</v>
      </c>
      <c r="Q543" s="1">
        <v>10</v>
      </c>
      <c r="R543" s="1">
        <f t="shared" si="49"/>
        <v>243</v>
      </c>
      <c r="S543" s="1">
        <f t="shared" si="50"/>
        <v>2187</v>
      </c>
      <c r="T543" s="1">
        <v>0.47</v>
      </c>
      <c r="U543" s="1">
        <f t="shared" si="51"/>
        <v>1027.8899999999999</v>
      </c>
      <c r="V543" s="1">
        <f t="shared" si="52"/>
        <v>1159.1100000000001</v>
      </c>
      <c r="W543" s="4">
        <f t="shared" si="53"/>
        <v>0.53</v>
      </c>
      <c r="X543" s="1" t="s">
        <v>92</v>
      </c>
      <c r="Y543" s="1" t="s">
        <v>40</v>
      </c>
      <c r="Z543" s="1" t="s">
        <v>41</v>
      </c>
      <c r="AA543" s="2">
        <v>45822</v>
      </c>
      <c r="AB543" s="1">
        <v>5</v>
      </c>
      <c r="AC543" s="1" t="s">
        <v>42</v>
      </c>
    </row>
    <row r="544" spans="1:29">
      <c r="A544" s="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c r="P544" s="1">
        <f t="shared" si="48"/>
        <v>1810</v>
      </c>
      <c r="Q544" s="1">
        <v>20</v>
      </c>
      <c r="R544" s="1">
        <f t="shared" si="49"/>
        <v>362</v>
      </c>
      <c r="S544" s="1">
        <f t="shared" si="50"/>
        <v>1448</v>
      </c>
      <c r="T544" s="1">
        <v>0.45</v>
      </c>
      <c r="U544" s="1">
        <f t="shared" si="51"/>
        <v>651.6</v>
      </c>
      <c r="V544" s="1">
        <f t="shared" si="52"/>
        <v>796.4</v>
      </c>
      <c r="W544" s="4">
        <f t="shared" si="53"/>
        <v>0.54999999999999993</v>
      </c>
      <c r="X544" s="1" t="s">
        <v>39</v>
      </c>
      <c r="Y544" s="1" t="s">
        <v>40</v>
      </c>
      <c r="Z544" s="1" t="s">
        <v>22</v>
      </c>
      <c r="AA544" s="1"/>
      <c r="AB544" s="1"/>
      <c r="AC544" s="1" t="s">
        <v>93</v>
      </c>
    </row>
    <row r="545" spans="1:29">
      <c r="A545" s="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c r="P545" s="1">
        <f t="shared" si="48"/>
        <v>4740</v>
      </c>
      <c r="Q545" s="1">
        <v>10</v>
      </c>
      <c r="R545" s="1">
        <f t="shared" si="49"/>
        <v>474</v>
      </c>
      <c r="S545" s="1">
        <f t="shared" si="50"/>
        <v>4266</v>
      </c>
      <c r="T545" s="1">
        <v>0.57999999999999996</v>
      </c>
      <c r="U545" s="1">
        <f t="shared" si="51"/>
        <v>2474.2799999999997</v>
      </c>
      <c r="V545" s="1">
        <f t="shared" si="52"/>
        <v>1791.7200000000003</v>
      </c>
      <c r="W545" s="4">
        <f t="shared" si="53"/>
        <v>0.42000000000000004</v>
      </c>
      <c r="X545" s="1" t="s">
        <v>39</v>
      </c>
      <c r="Y545" s="1" t="s">
        <v>57</v>
      </c>
      <c r="Z545" s="1" t="s">
        <v>22</v>
      </c>
      <c r="AA545" s="1"/>
      <c r="AB545" s="1"/>
      <c r="AC545" s="1" t="s">
        <v>93</v>
      </c>
    </row>
    <row r="546" spans="1:29">
      <c r="A546" s="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c r="P546" s="1">
        <f t="shared" si="48"/>
        <v>4160</v>
      </c>
      <c r="Q546" s="1">
        <v>10</v>
      </c>
      <c r="R546" s="1">
        <f t="shared" si="49"/>
        <v>416</v>
      </c>
      <c r="S546" s="1">
        <f t="shared" si="50"/>
        <v>3744</v>
      </c>
      <c r="T546" s="1">
        <v>0.5</v>
      </c>
      <c r="U546" s="1">
        <f t="shared" si="51"/>
        <v>1872</v>
      </c>
      <c r="V546" s="1">
        <f t="shared" si="52"/>
        <v>1872</v>
      </c>
      <c r="W546" s="4">
        <f t="shared" si="53"/>
        <v>0.5</v>
      </c>
      <c r="X546" s="1" t="s">
        <v>50</v>
      </c>
      <c r="Y546" s="1" t="s">
        <v>57</v>
      </c>
      <c r="Z546" s="1" t="s">
        <v>22</v>
      </c>
      <c r="AA546" s="1"/>
      <c r="AB546" s="1"/>
      <c r="AC546" s="1" t="s">
        <v>93</v>
      </c>
    </row>
    <row r="547" spans="1:29">
      <c r="A547" s="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c r="P547" s="1">
        <f t="shared" si="48"/>
        <v>88200</v>
      </c>
      <c r="Q547" s="1">
        <v>20</v>
      </c>
      <c r="R547" s="1">
        <f t="shared" si="49"/>
        <v>17640</v>
      </c>
      <c r="S547" s="1">
        <f t="shared" si="50"/>
        <v>70560</v>
      </c>
      <c r="T547" s="1">
        <v>0.57999999999999996</v>
      </c>
      <c r="U547" s="1">
        <f t="shared" si="51"/>
        <v>40924.799999999996</v>
      </c>
      <c r="V547" s="1">
        <f t="shared" si="52"/>
        <v>29635.200000000004</v>
      </c>
      <c r="W547" s="4">
        <f t="shared" si="53"/>
        <v>0.42000000000000004</v>
      </c>
      <c r="X547" s="1" t="s">
        <v>65</v>
      </c>
      <c r="Y547" s="1" t="s">
        <v>81</v>
      </c>
      <c r="Z547" s="1" t="s">
        <v>51</v>
      </c>
      <c r="AA547" s="2">
        <v>45823</v>
      </c>
      <c r="AB547" s="1"/>
      <c r="AC547" s="1" t="s">
        <v>42</v>
      </c>
    </row>
    <row r="548" spans="1:29">
      <c r="A548" s="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c r="P548" s="1">
        <f t="shared" si="48"/>
        <v>5760</v>
      </c>
      <c r="Q548" s="1">
        <v>20</v>
      </c>
      <c r="R548" s="1">
        <f t="shared" si="49"/>
        <v>1152</v>
      </c>
      <c r="S548" s="1">
        <f t="shared" si="50"/>
        <v>4608</v>
      </c>
      <c r="T548" s="1">
        <v>0.45</v>
      </c>
      <c r="U548" s="1">
        <f t="shared" si="51"/>
        <v>2073.6</v>
      </c>
      <c r="V548" s="1">
        <f t="shared" si="52"/>
        <v>2534.4</v>
      </c>
      <c r="W548" s="4">
        <f t="shared" si="53"/>
        <v>0.55000000000000004</v>
      </c>
      <c r="X548" s="1" t="s">
        <v>50</v>
      </c>
      <c r="Y548" s="1" t="s">
        <v>72</v>
      </c>
      <c r="Z548" s="1" t="s">
        <v>41</v>
      </c>
      <c r="AA548" s="2">
        <v>45826</v>
      </c>
      <c r="AB548" s="1">
        <v>4</v>
      </c>
      <c r="AC548" s="1" t="s">
        <v>42</v>
      </c>
    </row>
    <row r="549" spans="1:29">
      <c r="A549" s="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c r="P549" s="1">
        <f t="shared" si="48"/>
        <v>540</v>
      </c>
      <c r="Q549" s="1">
        <v>0</v>
      </c>
      <c r="R549" s="1">
        <f t="shared" si="49"/>
        <v>0</v>
      </c>
      <c r="S549" s="1">
        <f t="shared" si="50"/>
        <v>540</v>
      </c>
      <c r="T549" s="1">
        <v>0.62</v>
      </c>
      <c r="U549" s="1">
        <f t="shared" si="51"/>
        <v>334.8</v>
      </c>
      <c r="V549" s="1">
        <f t="shared" si="52"/>
        <v>205.2</v>
      </c>
      <c r="W549" s="4">
        <f t="shared" si="53"/>
        <v>0.38</v>
      </c>
      <c r="X549" s="1" t="s">
        <v>50</v>
      </c>
      <c r="Y549" s="1" t="s">
        <v>40</v>
      </c>
      <c r="Z549" s="1" t="s">
        <v>120</v>
      </c>
      <c r="AA549" s="1"/>
      <c r="AB549" s="1"/>
      <c r="AC549" s="1" t="s">
        <v>42</v>
      </c>
    </row>
    <row r="550" spans="1:29">
      <c r="A550" s="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c r="P550" s="1">
        <f t="shared" si="48"/>
        <v>17520</v>
      </c>
      <c r="Q550" s="1">
        <v>0</v>
      </c>
      <c r="R550" s="1">
        <f t="shared" si="49"/>
        <v>0</v>
      </c>
      <c r="S550" s="1">
        <f t="shared" si="50"/>
        <v>17520</v>
      </c>
      <c r="T550" s="1">
        <v>0.48</v>
      </c>
      <c r="U550" s="1">
        <f t="shared" si="51"/>
        <v>8409.6</v>
      </c>
      <c r="V550" s="1">
        <f t="shared" si="52"/>
        <v>9110.4</v>
      </c>
      <c r="W550" s="4">
        <f t="shared" si="53"/>
        <v>0.52</v>
      </c>
      <c r="X550" s="1" t="s">
        <v>65</v>
      </c>
      <c r="Y550" s="1" t="s">
        <v>81</v>
      </c>
      <c r="Z550" s="1" t="s">
        <v>51</v>
      </c>
      <c r="AA550" s="2">
        <v>45823</v>
      </c>
      <c r="AB550" s="1"/>
      <c r="AC550" s="1" t="s">
        <v>42</v>
      </c>
    </row>
    <row r="551" spans="1:29">
      <c r="A551" s="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c r="P551" s="1">
        <f t="shared" si="48"/>
        <v>880</v>
      </c>
      <c r="Q551" s="1">
        <v>0</v>
      </c>
      <c r="R551" s="1">
        <f t="shared" si="49"/>
        <v>0</v>
      </c>
      <c r="S551" s="1">
        <f t="shared" si="50"/>
        <v>880</v>
      </c>
      <c r="T551" s="1">
        <v>0.35</v>
      </c>
      <c r="U551" s="1">
        <f t="shared" si="51"/>
        <v>308</v>
      </c>
      <c r="V551" s="1">
        <f t="shared" si="52"/>
        <v>572</v>
      </c>
      <c r="W551" s="4">
        <f t="shared" si="53"/>
        <v>0.65</v>
      </c>
      <c r="X551" s="1" t="s">
        <v>92</v>
      </c>
      <c r="Y551" s="1" t="s">
        <v>40</v>
      </c>
      <c r="Z551" s="1" t="s">
        <v>51</v>
      </c>
      <c r="AA551" s="2">
        <v>45825</v>
      </c>
      <c r="AB551" s="1"/>
      <c r="AC551" s="1" t="s">
        <v>42</v>
      </c>
    </row>
    <row r="552" spans="1:29">
      <c r="A552" s="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c r="P552" s="1">
        <f t="shared" si="48"/>
        <v>19950</v>
      </c>
      <c r="Q552" s="1">
        <v>15</v>
      </c>
      <c r="R552" s="1">
        <f t="shared" si="49"/>
        <v>2992.5</v>
      </c>
      <c r="S552" s="1">
        <f t="shared" si="50"/>
        <v>16957.5</v>
      </c>
      <c r="T552" s="1">
        <v>0.48</v>
      </c>
      <c r="U552" s="1">
        <f t="shared" si="51"/>
        <v>8139.5999999999995</v>
      </c>
      <c r="V552" s="1">
        <f t="shared" si="52"/>
        <v>8817.9000000000015</v>
      </c>
      <c r="W552" s="4">
        <f t="shared" si="53"/>
        <v>0.52000000000000013</v>
      </c>
      <c r="X552" s="1" t="s">
        <v>39</v>
      </c>
      <c r="Y552" s="1" t="s">
        <v>57</v>
      </c>
      <c r="Z552" s="1" t="s">
        <v>120</v>
      </c>
      <c r="AA552" s="1"/>
      <c r="AB552" s="1"/>
      <c r="AC552" s="1" t="s">
        <v>42</v>
      </c>
    </row>
    <row r="553" spans="1:29">
      <c r="A553" s="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c r="P553" s="1">
        <f t="shared" si="48"/>
        <v>163400</v>
      </c>
      <c r="Q553" s="1">
        <v>0</v>
      </c>
      <c r="R553" s="1">
        <f t="shared" si="49"/>
        <v>0</v>
      </c>
      <c r="S553" s="1">
        <f t="shared" si="50"/>
        <v>163400</v>
      </c>
      <c r="T553" s="1">
        <v>0.57999999999999996</v>
      </c>
      <c r="U553" s="1">
        <f t="shared" si="51"/>
        <v>94772</v>
      </c>
      <c r="V553" s="1">
        <f t="shared" si="52"/>
        <v>68628</v>
      </c>
      <c r="W553" s="4">
        <f t="shared" si="53"/>
        <v>0.42</v>
      </c>
      <c r="X553" s="1" t="s">
        <v>104</v>
      </c>
      <c r="Y553" s="1" t="s">
        <v>57</v>
      </c>
      <c r="Z553" s="1" t="s">
        <v>41</v>
      </c>
      <c r="AA553" s="2">
        <v>45827</v>
      </c>
      <c r="AB553" s="1">
        <v>5</v>
      </c>
      <c r="AC553" s="1" t="s">
        <v>42</v>
      </c>
    </row>
    <row r="554" spans="1:29">
      <c r="A554" s="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c r="P554" s="1">
        <f t="shared" si="48"/>
        <v>5720</v>
      </c>
      <c r="Q554" s="1">
        <v>0</v>
      </c>
      <c r="R554" s="1">
        <f t="shared" si="49"/>
        <v>0</v>
      </c>
      <c r="S554" s="1">
        <f t="shared" si="50"/>
        <v>5720</v>
      </c>
      <c r="T554" s="1">
        <v>0.45</v>
      </c>
      <c r="U554" s="1">
        <f t="shared" si="51"/>
        <v>2574</v>
      </c>
      <c r="V554" s="1">
        <f t="shared" si="52"/>
        <v>3146</v>
      </c>
      <c r="W554" s="4">
        <f t="shared" si="53"/>
        <v>0.55000000000000004</v>
      </c>
      <c r="X554" s="1" t="s">
        <v>92</v>
      </c>
      <c r="Y554" s="1" t="s">
        <v>40</v>
      </c>
      <c r="Z554" s="1" t="s">
        <v>22</v>
      </c>
      <c r="AA554" s="1"/>
      <c r="AB554" s="1"/>
      <c r="AC554" s="1" t="s">
        <v>93</v>
      </c>
    </row>
    <row r="555" spans="1:29">
      <c r="A555" s="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c r="P555" s="1">
        <f t="shared" si="48"/>
        <v>185950</v>
      </c>
      <c r="Q555" s="1">
        <v>0</v>
      </c>
      <c r="R555" s="1">
        <f t="shared" si="49"/>
        <v>0</v>
      </c>
      <c r="S555" s="1">
        <f t="shared" si="50"/>
        <v>185950</v>
      </c>
      <c r="T555" s="1">
        <v>0.57999999999999996</v>
      </c>
      <c r="U555" s="1">
        <f t="shared" si="51"/>
        <v>107850.99999999999</v>
      </c>
      <c r="V555" s="1">
        <f t="shared" si="52"/>
        <v>78099.000000000015</v>
      </c>
      <c r="W555" s="4">
        <f t="shared" si="53"/>
        <v>0.4200000000000001</v>
      </c>
      <c r="X555" s="1" t="s">
        <v>92</v>
      </c>
      <c r="Y555" s="1" t="s">
        <v>57</v>
      </c>
      <c r="Z555" s="1" t="s">
        <v>120</v>
      </c>
      <c r="AA555" s="1"/>
      <c r="AB555" s="1"/>
      <c r="AC555" s="1" t="s">
        <v>42</v>
      </c>
    </row>
    <row r="556" spans="1:29">
      <c r="A556" s="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c r="P556" s="1">
        <f t="shared" si="48"/>
        <v>7560</v>
      </c>
      <c r="Q556" s="1">
        <v>0</v>
      </c>
      <c r="R556" s="1">
        <f t="shared" si="49"/>
        <v>0</v>
      </c>
      <c r="S556" s="1">
        <f t="shared" si="50"/>
        <v>7560</v>
      </c>
      <c r="T556" s="1">
        <v>0.48</v>
      </c>
      <c r="U556" s="1">
        <f t="shared" si="51"/>
        <v>3628.7999999999997</v>
      </c>
      <c r="V556" s="1">
        <f t="shared" si="52"/>
        <v>3931.2000000000003</v>
      </c>
      <c r="W556" s="4">
        <f t="shared" si="53"/>
        <v>0.52</v>
      </c>
      <c r="X556" s="1" t="s">
        <v>104</v>
      </c>
      <c r="Y556" s="1" t="s">
        <v>81</v>
      </c>
      <c r="Z556" s="1" t="s">
        <v>22</v>
      </c>
      <c r="AA556" s="1"/>
      <c r="AB556" s="1"/>
      <c r="AC556" s="1" t="s">
        <v>93</v>
      </c>
    </row>
    <row r="557" spans="1:29">
      <c r="A557" s="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c r="P557" s="1">
        <f t="shared" si="48"/>
        <v>5180</v>
      </c>
      <c r="Q557" s="1">
        <v>10</v>
      </c>
      <c r="R557" s="1">
        <f t="shared" si="49"/>
        <v>518</v>
      </c>
      <c r="S557" s="1">
        <f t="shared" si="50"/>
        <v>4662</v>
      </c>
      <c r="T557" s="1">
        <v>0.5</v>
      </c>
      <c r="U557" s="1">
        <f t="shared" si="51"/>
        <v>2331</v>
      </c>
      <c r="V557" s="1">
        <f t="shared" si="52"/>
        <v>2331</v>
      </c>
      <c r="W557" s="4">
        <f t="shared" si="53"/>
        <v>0.5</v>
      </c>
      <c r="X557" s="1" t="s">
        <v>56</v>
      </c>
      <c r="Y557" s="1" t="s">
        <v>57</v>
      </c>
      <c r="Z557" s="1" t="s">
        <v>41</v>
      </c>
      <c r="AA557" s="2">
        <v>45829</v>
      </c>
      <c r="AB557" s="1">
        <v>5</v>
      </c>
      <c r="AC557" s="1" t="s">
        <v>42</v>
      </c>
    </row>
    <row r="558" spans="1:29">
      <c r="A558" s="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c r="P558" s="1">
        <f t="shared" si="48"/>
        <v>1780</v>
      </c>
      <c r="Q558" s="1">
        <v>5</v>
      </c>
      <c r="R558" s="1">
        <f t="shared" si="49"/>
        <v>89</v>
      </c>
      <c r="S558" s="1">
        <f t="shared" si="50"/>
        <v>1691</v>
      </c>
      <c r="T558" s="1">
        <v>0.62</v>
      </c>
      <c r="U558" s="1">
        <f t="shared" si="51"/>
        <v>1048.42</v>
      </c>
      <c r="V558" s="1">
        <f t="shared" si="52"/>
        <v>642.57999999999993</v>
      </c>
      <c r="W558" s="4">
        <f t="shared" si="53"/>
        <v>0.37999999999999995</v>
      </c>
      <c r="X558" s="1" t="s">
        <v>92</v>
      </c>
      <c r="Y558" s="1" t="s">
        <v>40</v>
      </c>
      <c r="Z558" s="1" t="s">
        <v>66</v>
      </c>
      <c r="AA558" s="1"/>
      <c r="AB558" s="1"/>
      <c r="AC558" s="1" t="s">
        <v>42</v>
      </c>
    </row>
    <row r="559" spans="1:29">
      <c r="A559" s="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c r="P559" s="1">
        <f t="shared" si="48"/>
        <v>15200</v>
      </c>
      <c r="Q559" s="1">
        <v>30</v>
      </c>
      <c r="R559" s="1">
        <f t="shared" si="49"/>
        <v>4560</v>
      </c>
      <c r="S559" s="1">
        <f t="shared" si="50"/>
        <v>10640</v>
      </c>
      <c r="T559" s="1">
        <v>0.52</v>
      </c>
      <c r="U559" s="1">
        <f t="shared" si="51"/>
        <v>5532.8</v>
      </c>
      <c r="V559" s="1">
        <f t="shared" si="52"/>
        <v>5107.2</v>
      </c>
      <c r="W559" s="4">
        <f t="shared" si="53"/>
        <v>0.48</v>
      </c>
      <c r="X559" s="1" t="s">
        <v>56</v>
      </c>
      <c r="Y559" s="1" t="s">
        <v>81</v>
      </c>
      <c r="Z559" s="1" t="s">
        <v>41</v>
      </c>
      <c r="AA559" s="2">
        <v>45830</v>
      </c>
      <c r="AB559" s="1">
        <v>5</v>
      </c>
      <c r="AC559" s="1" t="s">
        <v>42</v>
      </c>
    </row>
    <row r="560" spans="1:29">
      <c r="A560" s="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c r="P560" s="1">
        <f t="shared" si="48"/>
        <v>5720</v>
      </c>
      <c r="Q560" s="1">
        <v>20</v>
      </c>
      <c r="R560" s="1">
        <f t="shared" si="49"/>
        <v>1144</v>
      </c>
      <c r="S560" s="1">
        <f t="shared" si="50"/>
        <v>4576</v>
      </c>
      <c r="T560" s="1">
        <v>0.48</v>
      </c>
      <c r="U560" s="1">
        <f t="shared" si="51"/>
        <v>2196.48</v>
      </c>
      <c r="V560" s="1">
        <f t="shared" si="52"/>
        <v>2379.52</v>
      </c>
      <c r="W560" s="4">
        <f t="shared" si="53"/>
        <v>0.52</v>
      </c>
      <c r="X560" s="1" t="s">
        <v>39</v>
      </c>
      <c r="Y560" s="1" t="s">
        <v>57</v>
      </c>
      <c r="Z560" s="1" t="s">
        <v>66</v>
      </c>
      <c r="AA560" s="1"/>
      <c r="AB560" s="1"/>
      <c r="AC560" s="1" t="s">
        <v>42</v>
      </c>
    </row>
    <row r="561" spans="1:29">
      <c r="A561" s="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c r="P561" s="1">
        <f t="shared" si="48"/>
        <v>1580</v>
      </c>
      <c r="Q561" s="1">
        <v>0</v>
      </c>
      <c r="R561" s="1">
        <f t="shared" si="49"/>
        <v>0</v>
      </c>
      <c r="S561" s="1">
        <f t="shared" si="50"/>
        <v>1580</v>
      </c>
      <c r="T561" s="1">
        <v>0.47</v>
      </c>
      <c r="U561" s="1">
        <f t="shared" si="51"/>
        <v>742.59999999999991</v>
      </c>
      <c r="V561" s="1">
        <f t="shared" si="52"/>
        <v>837.40000000000009</v>
      </c>
      <c r="W561" s="4">
        <f t="shared" si="53"/>
        <v>0.53</v>
      </c>
      <c r="X561" s="1" t="s">
        <v>147</v>
      </c>
      <c r="Y561" s="1" t="s">
        <v>72</v>
      </c>
      <c r="Z561" s="1" t="s">
        <v>66</v>
      </c>
      <c r="AA561" s="1"/>
      <c r="AB561" s="1"/>
      <c r="AC561" s="1" t="s">
        <v>42</v>
      </c>
    </row>
    <row r="562" spans="1:29">
      <c r="A562" s="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c r="P562" s="1">
        <f t="shared" si="48"/>
        <v>5430</v>
      </c>
      <c r="Q562" s="1">
        <v>0</v>
      </c>
      <c r="R562" s="1">
        <f t="shared" si="49"/>
        <v>0</v>
      </c>
      <c r="S562" s="1">
        <f t="shared" si="50"/>
        <v>5430</v>
      </c>
      <c r="T562" s="1">
        <v>0.5</v>
      </c>
      <c r="U562" s="1">
        <f t="shared" si="51"/>
        <v>2715</v>
      </c>
      <c r="V562" s="1">
        <f t="shared" si="52"/>
        <v>2715</v>
      </c>
      <c r="W562" s="4">
        <f t="shared" si="53"/>
        <v>0.5</v>
      </c>
      <c r="X562" s="1" t="s">
        <v>147</v>
      </c>
      <c r="Y562" s="1" t="s">
        <v>81</v>
      </c>
      <c r="Z562" s="1" t="s">
        <v>22</v>
      </c>
      <c r="AA562" s="1"/>
      <c r="AB562" s="1"/>
      <c r="AC562" s="1" t="s">
        <v>93</v>
      </c>
    </row>
    <row r="563" spans="1:29">
      <c r="A563" s="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c r="P563" s="1">
        <f t="shared" si="48"/>
        <v>4500</v>
      </c>
      <c r="Q563" s="1">
        <v>20</v>
      </c>
      <c r="R563" s="1">
        <f t="shared" si="49"/>
        <v>900</v>
      </c>
      <c r="S563" s="1">
        <f t="shared" si="50"/>
        <v>3600</v>
      </c>
      <c r="T563" s="1">
        <v>0.35</v>
      </c>
      <c r="U563" s="1">
        <f t="shared" si="51"/>
        <v>1260</v>
      </c>
      <c r="V563" s="1">
        <f t="shared" si="52"/>
        <v>2340</v>
      </c>
      <c r="W563" s="4">
        <f t="shared" si="53"/>
        <v>0.65</v>
      </c>
      <c r="X563" s="1" t="s">
        <v>39</v>
      </c>
      <c r="Y563" s="1" t="s">
        <v>40</v>
      </c>
      <c r="Z563" s="1" t="s">
        <v>41</v>
      </c>
      <c r="AA563" s="2">
        <v>45832</v>
      </c>
      <c r="AB563" s="1">
        <v>5</v>
      </c>
      <c r="AC563" s="1" t="s">
        <v>42</v>
      </c>
    </row>
    <row r="564" spans="1:29">
      <c r="A564" s="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c r="P564" s="1">
        <f t="shared" si="48"/>
        <v>2730</v>
      </c>
      <c r="Q564" s="1">
        <v>0</v>
      </c>
      <c r="R564" s="1">
        <f t="shared" si="49"/>
        <v>0</v>
      </c>
      <c r="S564" s="1">
        <f t="shared" si="50"/>
        <v>2730</v>
      </c>
      <c r="T564" s="1">
        <v>0.35</v>
      </c>
      <c r="U564" s="1">
        <f t="shared" si="51"/>
        <v>955.49999999999989</v>
      </c>
      <c r="V564" s="1">
        <f t="shared" si="52"/>
        <v>1774.5</v>
      </c>
      <c r="W564" s="4">
        <f t="shared" si="53"/>
        <v>0.65</v>
      </c>
      <c r="X564" s="1" t="s">
        <v>147</v>
      </c>
      <c r="Y564" s="1" t="s">
        <v>81</v>
      </c>
      <c r="Z564" s="1" t="s">
        <v>41</v>
      </c>
      <c r="AA564" s="2">
        <v>45834</v>
      </c>
      <c r="AB564" s="1">
        <v>5</v>
      </c>
      <c r="AC564" s="1" t="s">
        <v>42</v>
      </c>
    </row>
    <row r="565" spans="1:29">
      <c r="A565" s="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c r="P565" s="1">
        <f t="shared" si="48"/>
        <v>22650</v>
      </c>
      <c r="Q565" s="1">
        <v>10</v>
      </c>
      <c r="R565" s="1">
        <f t="shared" si="49"/>
        <v>2265</v>
      </c>
      <c r="S565" s="1">
        <f t="shared" si="50"/>
        <v>20385</v>
      </c>
      <c r="T565" s="1">
        <v>0.45</v>
      </c>
      <c r="U565" s="1">
        <f t="shared" si="51"/>
        <v>9173.25</v>
      </c>
      <c r="V565" s="1">
        <f t="shared" si="52"/>
        <v>11211.75</v>
      </c>
      <c r="W565" s="4">
        <f t="shared" si="53"/>
        <v>0.55000000000000004</v>
      </c>
      <c r="X565" s="1" t="s">
        <v>56</v>
      </c>
      <c r="Y565" s="1" t="s">
        <v>72</v>
      </c>
      <c r="Z565" s="1" t="s">
        <v>41</v>
      </c>
      <c r="AA565" s="2">
        <v>45833</v>
      </c>
      <c r="AB565" s="1">
        <v>4</v>
      </c>
      <c r="AC565" s="1" t="s">
        <v>42</v>
      </c>
    </row>
    <row r="566" spans="1:29">
      <c r="A566" s="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c r="P566" s="1">
        <f t="shared" si="48"/>
        <v>23120</v>
      </c>
      <c r="Q566" s="1">
        <v>5</v>
      </c>
      <c r="R566" s="1">
        <f t="shared" si="49"/>
        <v>1156</v>
      </c>
      <c r="S566" s="1">
        <f t="shared" si="50"/>
        <v>21964</v>
      </c>
      <c r="T566" s="1">
        <v>0.5</v>
      </c>
      <c r="U566" s="1">
        <f t="shared" si="51"/>
        <v>10982</v>
      </c>
      <c r="V566" s="1">
        <f t="shared" si="52"/>
        <v>10982</v>
      </c>
      <c r="W566" s="4">
        <f t="shared" si="53"/>
        <v>0.5</v>
      </c>
      <c r="X566" s="1" t="s">
        <v>56</v>
      </c>
      <c r="Y566" s="1" t="s">
        <v>81</v>
      </c>
      <c r="Z566" s="1" t="s">
        <v>41</v>
      </c>
      <c r="AA566" s="2">
        <v>45828</v>
      </c>
      <c r="AB566" s="1">
        <v>4</v>
      </c>
      <c r="AC566" s="1" t="s">
        <v>42</v>
      </c>
    </row>
    <row r="567" spans="1:29">
      <c r="A567" s="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c r="P567" s="1">
        <f t="shared" si="48"/>
        <v>10960</v>
      </c>
      <c r="Q567" s="1">
        <v>15</v>
      </c>
      <c r="R567" s="1">
        <f t="shared" si="49"/>
        <v>1644</v>
      </c>
      <c r="S567" s="1">
        <f t="shared" si="50"/>
        <v>9316</v>
      </c>
      <c r="T567" s="1">
        <v>0.57999999999999996</v>
      </c>
      <c r="U567" s="1">
        <f t="shared" si="51"/>
        <v>5403.28</v>
      </c>
      <c r="V567" s="1">
        <f t="shared" si="52"/>
        <v>3912.7200000000003</v>
      </c>
      <c r="W567" s="4">
        <f t="shared" si="53"/>
        <v>0.42000000000000004</v>
      </c>
      <c r="X567" s="1" t="s">
        <v>92</v>
      </c>
      <c r="Y567" s="1" t="s">
        <v>57</v>
      </c>
      <c r="Z567" s="1" t="s">
        <v>41</v>
      </c>
      <c r="AA567" s="2">
        <v>45832</v>
      </c>
      <c r="AB567" s="1">
        <v>5</v>
      </c>
      <c r="AC567" s="1" t="s">
        <v>42</v>
      </c>
    </row>
    <row r="568" spans="1:29">
      <c r="A568" s="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c r="P568" s="1">
        <f t="shared" si="48"/>
        <v>35680</v>
      </c>
      <c r="Q568" s="1">
        <v>0</v>
      </c>
      <c r="R568" s="1">
        <f t="shared" si="49"/>
        <v>0</v>
      </c>
      <c r="S568" s="1">
        <f t="shared" si="50"/>
        <v>35680</v>
      </c>
      <c r="T568" s="1">
        <v>0.48</v>
      </c>
      <c r="U568" s="1">
        <f t="shared" si="51"/>
        <v>17126.399999999998</v>
      </c>
      <c r="V568" s="1">
        <f t="shared" si="52"/>
        <v>18553.600000000002</v>
      </c>
      <c r="W568" s="4">
        <f t="shared" si="53"/>
        <v>0.52</v>
      </c>
      <c r="X568" s="1" t="s">
        <v>50</v>
      </c>
      <c r="Y568" s="1" t="s">
        <v>40</v>
      </c>
      <c r="Z568" s="1" t="s">
        <v>66</v>
      </c>
      <c r="AA568" s="1"/>
      <c r="AB568" s="1"/>
      <c r="AC568" s="1" t="s">
        <v>42</v>
      </c>
    </row>
    <row r="569" spans="1:29">
      <c r="A569" s="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c r="P569" s="1">
        <f t="shared" si="48"/>
        <v>790</v>
      </c>
      <c r="Q569" s="1">
        <v>0</v>
      </c>
      <c r="R569" s="1">
        <f t="shared" si="49"/>
        <v>0</v>
      </c>
      <c r="S569" s="1">
        <f t="shared" si="50"/>
        <v>790</v>
      </c>
      <c r="T569" s="1">
        <v>0.48</v>
      </c>
      <c r="U569" s="1">
        <f t="shared" si="51"/>
        <v>379.2</v>
      </c>
      <c r="V569" s="1">
        <f t="shared" si="52"/>
        <v>410.8</v>
      </c>
      <c r="W569" s="4">
        <f t="shared" si="53"/>
        <v>0.52</v>
      </c>
      <c r="X569" s="1" t="s">
        <v>39</v>
      </c>
      <c r="Y569" s="1" t="s">
        <v>72</v>
      </c>
      <c r="Z569" s="1" t="s">
        <v>66</v>
      </c>
      <c r="AA569" s="1"/>
      <c r="AB569" s="1"/>
      <c r="AC569" s="1" t="s">
        <v>42</v>
      </c>
    </row>
    <row r="570" spans="1:29">
      <c r="A570" s="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c r="P570" s="1">
        <f t="shared" si="48"/>
        <v>5680</v>
      </c>
      <c r="Q570" s="1">
        <v>25</v>
      </c>
      <c r="R570" s="1">
        <f t="shared" si="49"/>
        <v>1420</v>
      </c>
      <c r="S570" s="1">
        <f t="shared" si="50"/>
        <v>4260</v>
      </c>
      <c r="T570" s="1">
        <v>0.5</v>
      </c>
      <c r="U570" s="1">
        <f t="shared" si="51"/>
        <v>2130</v>
      </c>
      <c r="V570" s="1">
        <f t="shared" si="52"/>
        <v>2130</v>
      </c>
      <c r="W570" s="4">
        <f t="shared" si="53"/>
        <v>0.5</v>
      </c>
      <c r="X570" s="1" t="s">
        <v>56</v>
      </c>
      <c r="Y570" s="1" t="s">
        <v>81</v>
      </c>
      <c r="Z570" s="1" t="s">
        <v>41</v>
      </c>
      <c r="AA570" s="2">
        <v>45829</v>
      </c>
      <c r="AB570" s="1">
        <v>5</v>
      </c>
      <c r="AC570" s="1" t="s">
        <v>42</v>
      </c>
    </row>
    <row r="571" spans="1:29">
      <c r="A571" s="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c r="P571" s="1">
        <f t="shared" si="48"/>
        <v>1420</v>
      </c>
      <c r="Q571" s="1">
        <v>0</v>
      </c>
      <c r="R571" s="1">
        <f t="shared" si="49"/>
        <v>0</v>
      </c>
      <c r="S571" s="1">
        <f t="shared" si="50"/>
        <v>1420</v>
      </c>
      <c r="T571" s="1">
        <v>0.5</v>
      </c>
      <c r="U571" s="1">
        <f t="shared" si="51"/>
        <v>710</v>
      </c>
      <c r="V571" s="1">
        <f t="shared" si="52"/>
        <v>710</v>
      </c>
      <c r="W571" s="4">
        <f t="shared" si="53"/>
        <v>0.5</v>
      </c>
      <c r="X571" s="1" t="s">
        <v>39</v>
      </c>
      <c r="Y571" s="1" t="s">
        <v>72</v>
      </c>
      <c r="Z571" s="1" t="s">
        <v>41</v>
      </c>
      <c r="AA571" s="2">
        <v>45829</v>
      </c>
      <c r="AB571" s="1">
        <v>5</v>
      </c>
      <c r="AC571" s="1" t="s">
        <v>42</v>
      </c>
    </row>
    <row r="572" spans="1:29">
      <c r="A572" s="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c r="P572" s="1">
        <f t="shared" si="48"/>
        <v>1110</v>
      </c>
      <c r="Q572" s="1">
        <v>30</v>
      </c>
      <c r="R572" s="1">
        <f t="shared" si="49"/>
        <v>333</v>
      </c>
      <c r="S572" s="1">
        <f t="shared" si="50"/>
        <v>777</v>
      </c>
      <c r="T572" s="1">
        <v>0.62</v>
      </c>
      <c r="U572" s="1">
        <f t="shared" si="51"/>
        <v>481.74</v>
      </c>
      <c r="V572" s="1">
        <f t="shared" si="52"/>
        <v>295.26</v>
      </c>
      <c r="W572" s="4">
        <f t="shared" si="53"/>
        <v>0.38</v>
      </c>
      <c r="X572" s="1" t="s">
        <v>39</v>
      </c>
      <c r="Y572" s="1" t="s">
        <v>57</v>
      </c>
      <c r="Z572" s="1" t="s">
        <v>41</v>
      </c>
      <c r="AA572" s="2">
        <v>45834</v>
      </c>
      <c r="AB572" s="1">
        <v>5</v>
      </c>
      <c r="AC572" s="1" t="s">
        <v>42</v>
      </c>
    </row>
    <row r="573" spans="1:29">
      <c r="A573" s="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c r="P573" s="1">
        <f t="shared" si="48"/>
        <v>14720</v>
      </c>
      <c r="Q573" s="1">
        <v>10</v>
      </c>
      <c r="R573" s="1">
        <f t="shared" si="49"/>
        <v>1472</v>
      </c>
      <c r="S573" s="1">
        <f t="shared" si="50"/>
        <v>13248</v>
      </c>
      <c r="T573" s="1">
        <v>0.45</v>
      </c>
      <c r="U573" s="1">
        <f t="shared" si="51"/>
        <v>5961.6</v>
      </c>
      <c r="V573" s="1">
        <f t="shared" si="52"/>
        <v>7286.4</v>
      </c>
      <c r="W573" s="4">
        <f t="shared" si="53"/>
        <v>0.54999999999999993</v>
      </c>
      <c r="X573" s="1" t="s">
        <v>65</v>
      </c>
      <c r="Y573" s="1" t="s">
        <v>57</v>
      </c>
      <c r="Z573" s="1" t="s">
        <v>41</v>
      </c>
      <c r="AA573" s="2">
        <v>45832</v>
      </c>
      <c r="AB573" s="1">
        <v>4</v>
      </c>
      <c r="AC573" s="1" t="s">
        <v>42</v>
      </c>
    </row>
    <row r="574" spans="1:29">
      <c r="A574" s="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c r="P574" s="1">
        <f t="shared" si="48"/>
        <v>2840</v>
      </c>
      <c r="Q574" s="1">
        <v>15</v>
      </c>
      <c r="R574" s="1">
        <f t="shared" si="49"/>
        <v>426</v>
      </c>
      <c r="S574" s="1">
        <f t="shared" si="50"/>
        <v>2414</v>
      </c>
      <c r="T574" s="1">
        <v>0.5</v>
      </c>
      <c r="U574" s="1">
        <f t="shared" si="51"/>
        <v>1207</v>
      </c>
      <c r="V574" s="1">
        <f t="shared" si="52"/>
        <v>1207</v>
      </c>
      <c r="W574" s="4">
        <f t="shared" si="53"/>
        <v>0.5</v>
      </c>
      <c r="X574" s="1" t="s">
        <v>50</v>
      </c>
      <c r="Y574" s="1" t="s">
        <v>40</v>
      </c>
      <c r="Z574" s="1" t="s">
        <v>22</v>
      </c>
      <c r="AA574" s="1"/>
      <c r="AB574" s="1"/>
      <c r="AC574" s="1" t="s">
        <v>93</v>
      </c>
    </row>
    <row r="575" spans="1:29">
      <c r="A575" s="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c r="P575" s="1">
        <f t="shared" si="48"/>
        <v>10720</v>
      </c>
      <c r="Q575" s="1">
        <v>0</v>
      </c>
      <c r="R575" s="1">
        <f t="shared" si="49"/>
        <v>0</v>
      </c>
      <c r="S575" s="1">
        <f t="shared" si="50"/>
        <v>10720</v>
      </c>
      <c r="T575" s="1">
        <v>0.47</v>
      </c>
      <c r="U575" s="1">
        <f t="shared" si="51"/>
        <v>5038.3999999999996</v>
      </c>
      <c r="V575" s="1">
        <f t="shared" si="52"/>
        <v>5681.6</v>
      </c>
      <c r="W575" s="4">
        <f t="shared" si="53"/>
        <v>0.53</v>
      </c>
      <c r="X575" s="1" t="s">
        <v>56</v>
      </c>
      <c r="Y575" s="1" t="s">
        <v>72</v>
      </c>
      <c r="Z575" s="1" t="s">
        <v>66</v>
      </c>
      <c r="AA575" s="1"/>
      <c r="AB575" s="1"/>
      <c r="AC575" s="1" t="s">
        <v>42</v>
      </c>
    </row>
    <row r="576" spans="1:29">
      <c r="A576" s="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c r="P576" s="1">
        <f t="shared" si="48"/>
        <v>5160</v>
      </c>
      <c r="Q576" s="1">
        <v>25</v>
      </c>
      <c r="R576" s="1">
        <f t="shared" si="49"/>
        <v>1290</v>
      </c>
      <c r="S576" s="1">
        <f t="shared" si="50"/>
        <v>3870</v>
      </c>
      <c r="T576" s="1">
        <v>0.35</v>
      </c>
      <c r="U576" s="1">
        <f t="shared" si="51"/>
        <v>1354.5</v>
      </c>
      <c r="V576" s="1">
        <f t="shared" si="52"/>
        <v>2515.5</v>
      </c>
      <c r="W576" s="4">
        <f t="shared" si="53"/>
        <v>0.65</v>
      </c>
      <c r="X576" s="1" t="s">
        <v>92</v>
      </c>
      <c r="Y576" s="1" t="s">
        <v>81</v>
      </c>
      <c r="Z576" s="1" t="s">
        <v>41</v>
      </c>
      <c r="AA576" s="2">
        <v>45834</v>
      </c>
      <c r="AB576" s="1">
        <v>4</v>
      </c>
      <c r="AC576" s="1" t="s">
        <v>42</v>
      </c>
    </row>
    <row r="577" spans="1:29">
      <c r="A577" s="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c r="P577" s="1">
        <f t="shared" si="48"/>
        <v>3150</v>
      </c>
      <c r="Q577" s="1">
        <v>0</v>
      </c>
      <c r="R577" s="1">
        <f t="shared" si="49"/>
        <v>0</v>
      </c>
      <c r="S577" s="1">
        <f t="shared" si="50"/>
        <v>3150</v>
      </c>
      <c r="T577" s="1">
        <v>0.47</v>
      </c>
      <c r="U577" s="1">
        <f t="shared" si="51"/>
        <v>1480.5</v>
      </c>
      <c r="V577" s="1">
        <f t="shared" si="52"/>
        <v>1669.5</v>
      </c>
      <c r="W577" s="4">
        <f t="shared" si="53"/>
        <v>0.53</v>
      </c>
      <c r="X577" s="1" t="s">
        <v>50</v>
      </c>
      <c r="Y577" s="1" t="s">
        <v>81</v>
      </c>
      <c r="Z577" s="1" t="s">
        <v>41</v>
      </c>
      <c r="AA577" s="2">
        <v>45832</v>
      </c>
      <c r="AB577" s="1">
        <v>5</v>
      </c>
      <c r="AC577" s="1" t="s">
        <v>42</v>
      </c>
    </row>
    <row r="578" spans="1:29">
      <c r="A578" s="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c r="P578" s="1">
        <f t="shared" si="48"/>
        <v>19140</v>
      </c>
      <c r="Q578" s="1">
        <v>5</v>
      </c>
      <c r="R578" s="1">
        <f t="shared" si="49"/>
        <v>957</v>
      </c>
      <c r="S578" s="1">
        <f t="shared" si="50"/>
        <v>18183</v>
      </c>
      <c r="T578" s="1">
        <v>0.52</v>
      </c>
      <c r="U578" s="1">
        <f t="shared" si="51"/>
        <v>9455.16</v>
      </c>
      <c r="V578" s="1">
        <f t="shared" si="52"/>
        <v>8727.84</v>
      </c>
      <c r="W578" s="4">
        <f t="shared" si="53"/>
        <v>0.48</v>
      </c>
      <c r="X578" s="1" t="s">
        <v>65</v>
      </c>
      <c r="Y578" s="1" t="s">
        <v>40</v>
      </c>
      <c r="Z578" s="1" t="s">
        <v>51</v>
      </c>
      <c r="AA578" s="2">
        <v>45836</v>
      </c>
      <c r="AB578" s="1"/>
      <c r="AC578" s="1" t="s">
        <v>42</v>
      </c>
    </row>
    <row r="579" spans="1:29">
      <c r="A579" s="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c r="P579" s="1">
        <f t="shared" ref="P579:P642" si="54">PRODUCT(N579,O579)</f>
        <v>16140</v>
      </c>
      <c r="Q579" s="1">
        <v>10</v>
      </c>
      <c r="R579" s="1">
        <f t="shared" ref="R579:R642" si="55">P579*(Q579/100)</f>
        <v>1614</v>
      </c>
      <c r="S579" s="1">
        <f t="shared" ref="S579:S642" si="56">P579-R579</f>
        <v>14526</v>
      </c>
      <c r="T579" s="1">
        <v>0.48</v>
      </c>
      <c r="U579" s="1">
        <f t="shared" ref="U579:U642" si="57">S579*T579</f>
        <v>6972.48</v>
      </c>
      <c r="V579" s="1">
        <f t="shared" ref="V579:V642" si="58">S579-U579</f>
        <v>7553.52</v>
      </c>
      <c r="W579" s="4">
        <f t="shared" ref="W579:W642" si="59">(V579/S579)</f>
        <v>0.52</v>
      </c>
      <c r="X579" s="1" t="s">
        <v>56</v>
      </c>
      <c r="Y579" s="1" t="s">
        <v>72</v>
      </c>
      <c r="Z579" s="1" t="s">
        <v>51</v>
      </c>
      <c r="AA579" s="2">
        <v>45837</v>
      </c>
      <c r="AB579" s="1"/>
      <c r="AC579" s="1" t="s">
        <v>42</v>
      </c>
    </row>
    <row r="580" spans="1:29">
      <c r="A580" s="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c r="P580" s="1">
        <f t="shared" si="54"/>
        <v>900</v>
      </c>
      <c r="Q580" s="1">
        <v>20</v>
      </c>
      <c r="R580" s="1">
        <f t="shared" si="55"/>
        <v>180</v>
      </c>
      <c r="S580" s="1">
        <f t="shared" si="56"/>
        <v>720</v>
      </c>
      <c r="T580" s="1">
        <v>0.35</v>
      </c>
      <c r="U580" s="1">
        <f t="shared" si="57"/>
        <v>251.99999999999997</v>
      </c>
      <c r="V580" s="1">
        <f t="shared" si="58"/>
        <v>468</v>
      </c>
      <c r="W580" s="4">
        <f t="shared" si="59"/>
        <v>0.65</v>
      </c>
      <c r="X580" s="1" t="s">
        <v>65</v>
      </c>
      <c r="Y580" s="1" t="s">
        <v>81</v>
      </c>
      <c r="Z580" s="1" t="s">
        <v>120</v>
      </c>
      <c r="AA580" s="1"/>
      <c r="AB580" s="1"/>
      <c r="AC580" s="1" t="s">
        <v>42</v>
      </c>
    </row>
    <row r="581" spans="1:29">
      <c r="A581" s="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c r="P581" s="1">
        <f t="shared" si="54"/>
        <v>2320</v>
      </c>
      <c r="Q581" s="1">
        <v>15</v>
      </c>
      <c r="R581" s="1">
        <f t="shared" si="55"/>
        <v>348</v>
      </c>
      <c r="S581" s="1">
        <f t="shared" si="56"/>
        <v>1972</v>
      </c>
      <c r="T581" s="1">
        <v>0.35</v>
      </c>
      <c r="U581" s="1">
        <f t="shared" si="57"/>
        <v>690.19999999999993</v>
      </c>
      <c r="V581" s="1">
        <f t="shared" si="58"/>
        <v>1281.8000000000002</v>
      </c>
      <c r="W581" s="4">
        <f t="shared" si="59"/>
        <v>0.65000000000000013</v>
      </c>
      <c r="X581" s="1" t="s">
        <v>92</v>
      </c>
      <c r="Y581" s="1" t="s">
        <v>81</v>
      </c>
      <c r="Z581" s="1" t="s">
        <v>41</v>
      </c>
      <c r="AA581" s="2">
        <v>45836</v>
      </c>
      <c r="AB581" s="1">
        <v>5</v>
      </c>
      <c r="AC581" s="1" t="s">
        <v>42</v>
      </c>
    </row>
    <row r="582" spans="1:29">
      <c r="A582" s="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c r="P582" s="1">
        <f t="shared" si="54"/>
        <v>62300</v>
      </c>
      <c r="Q582" s="1">
        <v>20</v>
      </c>
      <c r="R582" s="1">
        <f t="shared" si="55"/>
        <v>12460</v>
      </c>
      <c r="S582" s="1">
        <f t="shared" si="56"/>
        <v>49840</v>
      </c>
      <c r="T582" s="1">
        <v>0.52</v>
      </c>
      <c r="U582" s="1">
        <f t="shared" si="57"/>
        <v>25916.799999999999</v>
      </c>
      <c r="V582" s="1">
        <f t="shared" si="58"/>
        <v>23923.200000000001</v>
      </c>
      <c r="W582" s="4">
        <f t="shared" si="59"/>
        <v>0.48000000000000004</v>
      </c>
      <c r="X582" s="1" t="s">
        <v>65</v>
      </c>
      <c r="Y582" s="1" t="s">
        <v>72</v>
      </c>
      <c r="Z582" s="1" t="s">
        <v>41</v>
      </c>
      <c r="AA582" s="2">
        <v>45839</v>
      </c>
      <c r="AB582" s="1">
        <v>4</v>
      </c>
      <c r="AC582" s="1" t="s">
        <v>42</v>
      </c>
    </row>
    <row r="583" spans="1:29">
      <c r="A583" s="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c r="P583" s="1">
        <f t="shared" si="54"/>
        <v>13260</v>
      </c>
      <c r="Q583" s="1">
        <v>20</v>
      </c>
      <c r="R583" s="1">
        <f t="shared" si="55"/>
        <v>2652</v>
      </c>
      <c r="S583" s="1">
        <f t="shared" si="56"/>
        <v>10608</v>
      </c>
      <c r="T583" s="1">
        <v>0.5</v>
      </c>
      <c r="U583" s="1">
        <f t="shared" si="57"/>
        <v>5304</v>
      </c>
      <c r="V583" s="1">
        <f t="shared" si="58"/>
        <v>5304</v>
      </c>
      <c r="W583" s="4">
        <f t="shared" si="59"/>
        <v>0.5</v>
      </c>
      <c r="X583" s="1" t="s">
        <v>147</v>
      </c>
      <c r="Y583" s="1" t="s">
        <v>81</v>
      </c>
      <c r="Z583" s="1" t="s">
        <v>41</v>
      </c>
      <c r="AA583" s="2">
        <v>45839</v>
      </c>
      <c r="AB583" s="1">
        <v>4</v>
      </c>
      <c r="AC583" s="1" t="s">
        <v>42</v>
      </c>
    </row>
    <row r="584" spans="1:29">
      <c r="A584" s="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c r="P584" s="1">
        <f t="shared" si="54"/>
        <v>2540</v>
      </c>
      <c r="Q584" s="1">
        <v>10</v>
      </c>
      <c r="R584" s="1">
        <f t="shared" si="55"/>
        <v>254</v>
      </c>
      <c r="S584" s="1">
        <f t="shared" si="56"/>
        <v>2286</v>
      </c>
      <c r="T584" s="1">
        <v>0.48</v>
      </c>
      <c r="U584" s="1">
        <f t="shared" si="57"/>
        <v>1097.28</v>
      </c>
      <c r="V584" s="1">
        <f t="shared" si="58"/>
        <v>1188.72</v>
      </c>
      <c r="W584" s="4">
        <f t="shared" si="59"/>
        <v>0.52</v>
      </c>
      <c r="X584" s="1" t="s">
        <v>50</v>
      </c>
      <c r="Y584" s="1" t="s">
        <v>57</v>
      </c>
      <c r="Z584" s="1" t="s">
        <v>66</v>
      </c>
      <c r="AA584" s="1"/>
      <c r="AB584" s="1"/>
      <c r="AC584" s="1" t="s">
        <v>42</v>
      </c>
    </row>
    <row r="585" spans="1:29">
      <c r="A585" s="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c r="P585" s="1">
        <f t="shared" si="54"/>
        <v>26960</v>
      </c>
      <c r="Q585" s="1">
        <v>10</v>
      </c>
      <c r="R585" s="1">
        <f t="shared" si="55"/>
        <v>2696</v>
      </c>
      <c r="S585" s="1">
        <f t="shared" si="56"/>
        <v>24264</v>
      </c>
      <c r="T585" s="1">
        <v>0.47</v>
      </c>
      <c r="U585" s="1">
        <f t="shared" si="57"/>
        <v>11404.08</v>
      </c>
      <c r="V585" s="1">
        <f t="shared" si="58"/>
        <v>12859.92</v>
      </c>
      <c r="W585" s="4">
        <f t="shared" si="59"/>
        <v>0.53</v>
      </c>
      <c r="X585" s="1" t="s">
        <v>50</v>
      </c>
      <c r="Y585" s="1" t="s">
        <v>81</v>
      </c>
      <c r="Z585" s="1" t="s">
        <v>22</v>
      </c>
      <c r="AA585" s="1"/>
      <c r="AB585" s="1"/>
      <c r="AC585" s="1" t="s">
        <v>93</v>
      </c>
    </row>
    <row r="586" spans="1:29">
      <c r="A586" s="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c r="P586" s="1">
        <f t="shared" si="54"/>
        <v>7960</v>
      </c>
      <c r="Q586" s="1">
        <v>0</v>
      </c>
      <c r="R586" s="1">
        <f t="shared" si="55"/>
        <v>0</v>
      </c>
      <c r="S586" s="1">
        <f t="shared" si="56"/>
        <v>7960</v>
      </c>
      <c r="T586" s="1">
        <v>0.48</v>
      </c>
      <c r="U586" s="1">
        <f t="shared" si="57"/>
        <v>3820.7999999999997</v>
      </c>
      <c r="V586" s="1">
        <f t="shared" si="58"/>
        <v>4139.2000000000007</v>
      </c>
      <c r="W586" s="4">
        <f t="shared" si="59"/>
        <v>0.52000000000000013</v>
      </c>
      <c r="X586" s="1" t="s">
        <v>50</v>
      </c>
      <c r="Y586" s="1" t="s">
        <v>57</v>
      </c>
      <c r="Z586" s="1" t="s">
        <v>41</v>
      </c>
      <c r="AA586" s="2">
        <v>45838</v>
      </c>
      <c r="AB586" s="1">
        <v>3</v>
      </c>
      <c r="AC586" s="1" t="s">
        <v>42</v>
      </c>
    </row>
    <row r="587" spans="1:29">
      <c r="A587" s="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c r="P587" s="1">
        <f t="shared" si="54"/>
        <v>40720</v>
      </c>
      <c r="Q587" s="1">
        <v>30</v>
      </c>
      <c r="R587" s="1">
        <f t="shared" si="55"/>
        <v>12216</v>
      </c>
      <c r="S587" s="1">
        <f t="shared" si="56"/>
        <v>28504</v>
      </c>
      <c r="T587" s="1">
        <v>0.52</v>
      </c>
      <c r="U587" s="1">
        <f t="shared" si="57"/>
        <v>14822.08</v>
      </c>
      <c r="V587" s="1">
        <f t="shared" si="58"/>
        <v>13681.92</v>
      </c>
      <c r="W587" s="4">
        <f t="shared" si="59"/>
        <v>0.48</v>
      </c>
      <c r="X587" s="1" t="s">
        <v>65</v>
      </c>
      <c r="Y587" s="1" t="s">
        <v>81</v>
      </c>
      <c r="Z587" s="1" t="s">
        <v>41</v>
      </c>
      <c r="AA587" s="2">
        <v>45837</v>
      </c>
      <c r="AB587" s="1">
        <v>4</v>
      </c>
      <c r="AC587" s="1" t="s">
        <v>42</v>
      </c>
    </row>
    <row r="588" spans="1:29">
      <c r="A588" s="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c r="P588" s="1">
        <f t="shared" si="54"/>
        <v>10540</v>
      </c>
      <c r="Q588" s="1">
        <v>20</v>
      </c>
      <c r="R588" s="1">
        <f t="shared" si="55"/>
        <v>2108</v>
      </c>
      <c r="S588" s="1">
        <f t="shared" si="56"/>
        <v>8432</v>
      </c>
      <c r="T588" s="1">
        <v>0.5</v>
      </c>
      <c r="U588" s="1">
        <f t="shared" si="57"/>
        <v>4216</v>
      </c>
      <c r="V588" s="1">
        <f t="shared" si="58"/>
        <v>4216</v>
      </c>
      <c r="W588" s="4">
        <f t="shared" si="59"/>
        <v>0.5</v>
      </c>
      <c r="X588" s="1" t="s">
        <v>65</v>
      </c>
      <c r="Y588" s="1" t="s">
        <v>81</v>
      </c>
      <c r="Z588" s="1" t="s">
        <v>120</v>
      </c>
      <c r="AA588" s="1"/>
      <c r="AB588" s="1"/>
      <c r="AC588" s="1" t="s">
        <v>42</v>
      </c>
    </row>
    <row r="589" spans="1:29">
      <c r="A589" s="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c r="P589" s="1">
        <f t="shared" si="54"/>
        <v>2760</v>
      </c>
      <c r="Q589" s="1">
        <v>25</v>
      </c>
      <c r="R589" s="1">
        <f t="shared" si="55"/>
        <v>690</v>
      </c>
      <c r="S589" s="1">
        <f t="shared" si="56"/>
        <v>2070</v>
      </c>
      <c r="T589" s="1">
        <v>0.47</v>
      </c>
      <c r="U589" s="1">
        <f t="shared" si="57"/>
        <v>972.9</v>
      </c>
      <c r="V589" s="1">
        <f t="shared" si="58"/>
        <v>1097.0999999999999</v>
      </c>
      <c r="W589" s="4">
        <f t="shared" si="59"/>
        <v>0.52999999999999992</v>
      </c>
      <c r="X589" s="1" t="s">
        <v>50</v>
      </c>
      <c r="Y589" s="1" t="s">
        <v>57</v>
      </c>
      <c r="Z589" s="1" t="s">
        <v>51</v>
      </c>
      <c r="AA589" s="2">
        <v>45842</v>
      </c>
      <c r="AB589" s="1"/>
      <c r="AC589" s="1" t="s">
        <v>42</v>
      </c>
    </row>
    <row r="590" spans="1:29">
      <c r="A590" s="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c r="P590" s="1">
        <f t="shared" si="54"/>
        <v>880</v>
      </c>
      <c r="Q590" s="1">
        <v>5</v>
      </c>
      <c r="R590" s="1">
        <f t="shared" si="55"/>
        <v>44</v>
      </c>
      <c r="S590" s="1">
        <f t="shared" si="56"/>
        <v>836</v>
      </c>
      <c r="T590" s="1">
        <v>0.35</v>
      </c>
      <c r="U590" s="1">
        <f t="shared" si="57"/>
        <v>292.59999999999997</v>
      </c>
      <c r="V590" s="1">
        <f t="shared" si="58"/>
        <v>543.40000000000009</v>
      </c>
      <c r="W590" s="4">
        <f t="shared" si="59"/>
        <v>0.65000000000000013</v>
      </c>
      <c r="X590" s="1" t="s">
        <v>50</v>
      </c>
      <c r="Y590" s="1" t="s">
        <v>72</v>
      </c>
      <c r="Z590" s="1" t="s">
        <v>51</v>
      </c>
      <c r="AA590" s="2">
        <v>45843</v>
      </c>
      <c r="AB590" s="1"/>
      <c r="AC590" s="1" t="s">
        <v>42</v>
      </c>
    </row>
    <row r="591" spans="1:29">
      <c r="A591" s="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c r="P591" s="1">
        <f t="shared" si="54"/>
        <v>17440</v>
      </c>
      <c r="Q591" s="1">
        <v>25</v>
      </c>
      <c r="R591" s="1">
        <f t="shared" si="55"/>
        <v>4360</v>
      </c>
      <c r="S591" s="1">
        <f t="shared" si="56"/>
        <v>13080</v>
      </c>
      <c r="T591" s="1">
        <v>0.5</v>
      </c>
      <c r="U591" s="1">
        <f t="shared" si="57"/>
        <v>6540</v>
      </c>
      <c r="V591" s="1">
        <f t="shared" si="58"/>
        <v>6540</v>
      </c>
      <c r="W591" s="4">
        <f t="shared" si="59"/>
        <v>0.5</v>
      </c>
      <c r="X591" s="1" t="s">
        <v>56</v>
      </c>
      <c r="Y591" s="1" t="s">
        <v>40</v>
      </c>
      <c r="Z591" s="1" t="s">
        <v>120</v>
      </c>
      <c r="AA591" s="1"/>
      <c r="AB591" s="1"/>
      <c r="AC591" s="1" t="s">
        <v>42</v>
      </c>
    </row>
    <row r="592" spans="1:29">
      <c r="A592" s="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c r="P592" s="1">
        <f t="shared" si="54"/>
        <v>15200</v>
      </c>
      <c r="Q592" s="1">
        <v>15</v>
      </c>
      <c r="R592" s="1">
        <f t="shared" si="55"/>
        <v>2280</v>
      </c>
      <c r="S592" s="1">
        <f t="shared" si="56"/>
        <v>12920</v>
      </c>
      <c r="T592" s="1">
        <v>0.5</v>
      </c>
      <c r="U592" s="1">
        <f t="shared" si="57"/>
        <v>6460</v>
      </c>
      <c r="V592" s="1">
        <f t="shared" si="58"/>
        <v>6460</v>
      </c>
      <c r="W592" s="4">
        <f t="shared" si="59"/>
        <v>0.5</v>
      </c>
      <c r="X592" s="1" t="s">
        <v>50</v>
      </c>
      <c r="Y592" s="1" t="s">
        <v>57</v>
      </c>
      <c r="Z592" s="1" t="s">
        <v>41</v>
      </c>
      <c r="AA592" s="2">
        <v>45839</v>
      </c>
      <c r="AB592" s="1">
        <v>5</v>
      </c>
      <c r="AC592" s="1" t="s">
        <v>42</v>
      </c>
    </row>
    <row r="593" spans="1:29">
      <c r="A593" s="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c r="P593" s="1">
        <f t="shared" si="54"/>
        <v>12320</v>
      </c>
      <c r="Q593" s="1">
        <v>30</v>
      </c>
      <c r="R593" s="1">
        <f t="shared" si="55"/>
        <v>3696</v>
      </c>
      <c r="S593" s="1">
        <f t="shared" si="56"/>
        <v>8624</v>
      </c>
      <c r="T593" s="1">
        <v>0.48</v>
      </c>
      <c r="U593" s="1">
        <f t="shared" si="57"/>
        <v>4139.5199999999995</v>
      </c>
      <c r="V593" s="1">
        <f t="shared" si="58"/>
        <v>4484.4800000000005</v>
      </c>
      <c r="W593" s="4">
        <f t="shared" si="59"/>
        <v>0.52</v>
      </c>
      <c r="X593" s="1" t="s">
        <v>92</v>
      </c>
      <c r="Y593" s="1" t="s">
        <v>57</v>
      </c>
      <c r="Z593" s="1" t="s">
        <v>22</v>
      </c>
      <c r="AA593" s="1"/>
      <c r="AB593" s="1"/>
      <c r="AC593" s="1" t="s">
        <v>93</v>
      </c>
    </row>
    <row r="594" spans="1:29">
      <c r="A594" s="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c r="P594" s="1">
        <f t="shared" si="54"/>
        <v>11700</v>
      </c>
      <c r="Q594" s="1">
        <v>10</v>
      </c>
      <c r="R594" s="1">
        <f t="shared" si="55"/>
        <v>1170</v>
      </c>
      <c r="S594" s="1">
        <f t="shared" si="56"/>
        <v>10530</v>
      </c>
      <c r="T594" s="1">
        <v>0.48</v>
      </c>
      <c r="U594" s="1">
        <f t="shared" si="57"/>
        <v>5054.3999999999996</v>
      </c>
      <c r="V594" s="1">
        <f t="shared" si="58"/>
        <v>5475.6</v>
      </c>
      <c r="W594" s="4">
        <f t="shared" si="59"/>
        <v>0.52</v>
      </c>
      <c r="X594" s="1" t="s">
        <v>65</v>
      </c>
      <c r="Y594" s="1" t="s">
        <v>40</v>
      </c>
      <c r="Z594" s="1" t="s">
        <v>41</v>
      </c>
      <c r="AA594" s="2">
        <v>45840</v>
      </c>
      <c r="AB594" s="1">
        <v>4</v>
      </c>
      <c r="AC594" s="1" t="s">
        <v>42</v>
      </c>
    </row>
    <row r="595" spans="1:29">
      <c r="A595" s="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c r="P595" s="1">
        <f t="shared" si="54"/>
        <v>4890</v>
      </c>
      <c r="Q595" s="1">
        <v>5</v>
      </c>
      <c r="R595" s="1">
        <f t="shared" si="55"/>
        <v>244.5</v>
      </c>
      <c r="S595" s="1">
        <f t="shared" si="56"/>
        <v>4645.5</v>
      </c>
      <c r="T595" s="1">
        <v>0.5</v>
      </c>
      <c r="U595" s="1">
        <f t="shared" si="57"/>
        <v>2322.75</v>
      </c>
      <c r="V595" s="1">
        <f t="shared" si="58"/>
        <v>2322.75</v>
      </c>
      <c r="W595" s="4">
        <f t="shared" si="59"/>
        <v>0.5</v>
      </c>
      <c r="X595" s="1" t="s">
        <v>50</v>
      </c>
      <c r="Y595" s="1" t="s">
        <v>72</v>
      </c>
      <c r="Z595" s="1" t="s">
        <v>22</v>
      </c>
      <c r="AA595" s="1"/>
      <c r="AB595" s="1"/>
      <c r="AC595" s="1" t="s">
        <v>93</v>
      </c>
    </row>
    <row r="596" spans="1:29">
      <c r="A596" s="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c r="P596" s="1">
        <f t="shared" si="54"/>
        <v>1120</v>
      </c>
      <c r="Q596" s="1">
        <v>25</v>
      </c>
      <c r="R596" s="1">
        <f t="shared" si="55"/>
        <v>280</v>
      </c>
      <c r="S596" s="1">
        <f t="shared" si="56"/>
        <v>840</v>
      </c>
      <c r="T596" s="1">
        <v>0.35</v>
      </c>
      <c r="U596" s="1">
        <f t="shared" si="57"/>
        <v>294</v>
      </c>
      <c r="V596" s="1">
        <f t="shared" si="58"/>
        <v>546</v>
      </c>
      <c r="W596" s="4">
        <f t="shared" si="59"/>
        <v>0.65</v>
      </c>
      <c r="X596" s="1" t="s">
        <v>65</v>
      </c>
      <c r="Y596" s="1" t="s">
        <v>81</v>
      </c>
      <c r="Z596" s="1" t="s">
        <v>41</v>
      </c>
      <c r="AA596" s="2">
        <v>45838</v>
      </c>
      <c r="AB596" s="1">
        <v>3</v>
      </c>
      <c r="AC596" s="1" t="s">
        <v>42</v>
      </c>
    </row>
    <row r="597" spans="1:29">
      <c r="A597" s="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c r="P597" s="1">
        <f t="shared" si="54"/>
        <v>252280</v>
      </c>
      <c r="Q597" s="1">
        <v>25</v>
      </c>
      <c r="R597" s="1">
        <f t="shared" si="55"/>
        <v>63070</v>
      </c>
      <c r="S597" s="1">
        <f t="shared" si="56"/>
        <v>189210</v>
      </c>
      <c r="T597" s="1">
        <v>0.57999999999999996</v>
      </c>
      <c r="U597" s="1">
        <f t="shared" si="57"/>
        <v>109741.79999999999</v>
      </c>
      <c r="V597" s="1">
        <f t="shared" si="58"/>
        <v>79468.200000000012</v>
      </c>
      <c r="W597" s="4">
        <f t="shared" si="59"/>
        <v>0.42000000000000004</v>
      </c>
      <c r="X597" s="1" t="s">
        <v>50</v>
      </c>
      <c r="Y597" s="1" t="s">
        <v>72</v>
      </c>
      <c r="Z597" s="1" t="s">
        <v>41</v>
      </c>
      <c r="AA597" s="2">
        <v>45841</v>
      </c>
      <c r="AB597" s="1">
        <v>5</v>
      </c>
      <c r="AC597" s="1" t="s">
        <v>42</v>
      </c>
    </row>
    <row r="598" spans="1:29">
      <c r="A598" s="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c r="P598" s="1">
        <f t="shared" si="54"/>
        <v>1170</v>
      </c>
      <c r="Q598" s="1">
        <v>15</v>
      </c>
      <c r="R598" s="1">
        <f t="shared" si="55"/>
        <v>175.5</v>
      </c>
      <c r="S598" s="1">
        <f t="shared" si="56"/>
        <v>994.5</v>
      </c>
      <c r="T598" s="1">
        <v>0.35</v>
      </c>
      <c r="U598" s="1">
        <f t="shared" si="57"/>
        <v>348.07499999999999</v>
      </c>
      <c r="V598" s="1">
        <f t="shared" si="58"/>
        <v>646.42499999999995</v>
      </c>
      <c r="W598" s="4">
        <f t="shared" si="59"/>
        <v>0.64999999999999991</v>
      </c>
      <c r="X598" s="1" t="s">
        <v>56</v>
      </c>
      <c r="Y598" s="1" t="s">
        <v>72</v>
      </c>
      <c r="Z598" s="1" t="s">
        <v>41</v>
      </c>
      <c r="AA598" s="2">
        <v>45839</v>
      </c>
      <c r="AB598" s="1">
        <v>5</v>
      </c>
      <c r="AC598" s="1" t="s">
        <v>42</v>
      </c>
    </row>
    <row r="599" spans="1:29">
      <c r="A599" s="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c r="P599" s="1">
        <f t="shared" si="54"/>
        <v>20750</v>
      </c>
      <c r="Q599" s="1">
        <v>0</v>
      </c>
      <c r="R599" s="1">
        <f t="shared" si="55"/>
        <v>0</v>
      </c>
      <c r="S599" s="1">
        <f t="shared" si="56"/>
        <v>20750</v>
      </c>
      <c r="T599" s="1">
        <v>0.45</v>
      </c>
      <c r="U599" s="1">
        <f t="shared" si="57"/>
        <v>9337.5</v>
      </c>
      <c r="V599" s="1">
        <f t="shared" si="58"/>
        <v>11412.5</v>
      </c>
      <c r="W599" s="4">
        <f t="shared" si="59"/>
        <v>0.55000000000000004</v>
      </c>
      <c r="X599" s="1" t="s">
        <v>56</v>
      </c>
      <c r="Y599" s="1" t="s">
        <v>72</v>
      </c>
      <c r="Z599" s="1" t="s">
        <v>66</v>
      </c>
      <c r="AA599" s="1"/>
      <c r="AB599" s="1"/>
      <c r="AC599" s="1" t="s">
        <v>42</v>
      </c>
    </row>
    <row r="600" spans="1:29">
      <c r="A600" s="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c r="P600" s="1">
        <f t="shared" si="54"/>
        <v>3970</v>
      </c>
      <c r="Q600" s="1">
        <v>0</v>
      </c>
      <c r="R600" s="1">
        <f t="shared" si="55"/>
        <v>0</v>
      </c>
      <c r="S600" s="1">
        <f t="shared" si="56"/>
        <v>3970</v>
      </c>
      <c r="T600" s="1">
        <v>0.48</v>
      </c>
      <c r="U600" s="1">
        <f t="shared" si="57"/>
        <v>1905.6</v>
      </c>
      <c r="V600" s="1">
        <f t="shared" si="58"/>
        <v>2064.4</v>
      </c>
      <c r="W600" s="4">
        <f t="shared" si="59"/>
        <v>0.52</v>
      </c>
      <c r="X600" s="1" t="s">
        <v>39</v>
      </c>
      <c r="Y600" s="1" t="s">
        <v>57</v>
      </c>
      <c r="Z600" s="1" t="s">
        <v>22</v>
      </c>
      <c r="AA600" s="1"/>
      <c r="AB600" s="1"/>
      <c r="AC600" s="1" t="s">
        <v>93</v>
      </c>
    </row>
    <row r="601" spans="1:29">
      <c r="A601" s="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c r="P601" s="1">
        <f t="shared" si="54"/>
        <v>11060</v>
      </c>
      <c r="Q601" s="1">
        <v>0</v>
      </c>
      <c r="R601" s="1">
        <f t="shared" si="55"/>
        <v>0</v>
      </c>
      <c r="S601" s="1">
        <f t="shared" si="56"/>
        <v>11060</v>
      </c>
      <c r="T601" s="1">
        <v>0.5</v>
      </c>
      <c r="U601" s="1">
        <f t="shared" si="57"/>
        <v>5530</v>
      </c>
      <c r="V601" s="1">
        <f t="shared" si="58"/>
        <v>5530</v>
      </c>
      <c r="W601" s="4">
        <f t="shared" si="59"/>
        <v>0.5</v>
      </c>
      <c r="X601" s="1" t="s">
        <v>50</v>
      </c>
      <c r="Y601" s="1" t="s">
        <v>40</v>
      </c>
      <c r="Z601" s="1" t="s">
        <v>66</v>
      </c>
      <c r="AA601" s="1"/>
      <c r="AB601" s="1"/>
      <c r="AC601" s="1" t="s">
        <v>42</v>
      </c>
    </row>
    <row r="602" spans="1:29">
      <c r="A602" s="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c r="P602" s="1">
        <f t="shared" si="54"/>
        <v>11820</v>
      </c>
      <c r="Q602" s="1">
        <v>0</v>
      </c>
      <c r="R602" s="1">
        <f t="shared" si="55"/>
        <v>0</v>
      </c>
      <c r="S602" s="1">
        <f t="shared" si="56"/>
        <v>11820</v>
      </c>
      <c r="T602" s="1">
        <v>0.47</v>
      </c>
      <c r="U602" s="1">
        <f t="shared" si="57"/>
        <v>5555.4</v>
      </c>
      <c r="V602" s="1">
        <f t="shared" si="58"/>
        <v>6264.6</v>
      </c>
      <c r="W602" s="4">
        <f t="shared" si="59"/>
        <v>0.53</v>
      </c>
      <c r="X602" s="1" t="s">
        <v>104</v>
      </c>
      <c r="Y602" s="1" t="s">
        <v>57</v>
      </c>
      <c r="Z602" s="1" t="s">
        <v>22</v>
      </c>
      <c r="AA602" s="1"/>
      <c r="AB602" s="1"/>
      <c r="AC602" s="1" t="s">
        <v>93</v>
      </c>
    </row>
    <row r="603" spans="1:29">
      <c r="A603" s="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c r="P603" s="1">
        <f t="shared" si="54"/>
        <v>6480</v>
      </c>
      <c r="Q603" s="1">
        <v>0</v>
      </c>
      <c r="R603" s="1">
        <f t="shared" si="55"/>
        <v>0</v>
      </c>
      <c r="S603" s="1">
        <f t="shared" si="56"/>
        <v>6480</v>
      </c>
      <c r="T603" s="1">
        <v>0.47</v>
      </c>
      <c r="U603" s="1">
        <f t="shared" si="57"/>
        <v>3045.6</v>
      </c>
      <c r="V603" s="1">
        <f t="shared" si="58"/>
        <v>3434.4</v>
      </c>
      <c r="W603" s="4">
        <f t="shared" si="59"/>
        <v>0.53</v>
      </c>
      <c r="X603" s="1" t="s">
        <v>56</v>
      </c>
      <c r="Y603" s="1" t="s">
        <v>72</v>
      </c>
      <c r="Z603" s="1" t="s">
        <v>41</v>
      </c>
      <c r="AA603" s="2">
        <v>45842</v>
      </c>
      <c r="AB603" s="1">
        <v>3</v>
      </c>
      <c r="AC603" s="1" t="s">
        <v>42</v>
      </c>
    </row>
    <row r="604" spans="1:29">
      <c r="A604" s="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c r="P604" s="1">
        <f t="shared" si="54"/>
        <v>18520</v>
      </c>
      <c r="Q604" s="1">
        <v>0</v>
      </c>
      <c r="R604" s="1">
        <f t="shared" si="55"/>
        <v>0</v>
      </c>
      <c r="S604" s="1">
        <f t="shared" si="56"/>
        <v>18520</v>
      </c>
      <c r="T604" s="1">
        <v>0.52</v>
      </c>
      <c r="U604" s="1">
        <f t="shared" si="57"/>
        <v>9630.4</v>
      </c>
      <c r="V604" s="1">
        <f t="shared" si="58"/>
        <v>8889.6</v>
      </c>
      <c r="W604" s="4">
        <f t="shared" si="59"/>
        <v>0.48000000000000004</v>
      </c>
      <c r="X604" s="1" t="s">
        <v>56</v>
      </c>
      <c r="Y604" s="1" t="s">
        <v>57</v>
      </c>
      <c r="Z604" s="1" t="s">
        <v>41</v>
      </c>
      <c r="AA604" s="2">
        <v>45842</v>
      </c>
      <c r="AB604" s="1">
        <v>5</v>
      </c>
      <c r="AC604" s="1" t="s">
        <v>42</v>
      </c>
    </row>
    <row r="605" spans="1:29">
      <c r="A605" s="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c r="P605" s="1">
        <f t="shared" si="54"/>
        <v>14910</v>
      </c>
      <c r="Q605" s="1">
        <v>15</v>
      </c>
      <c r="R605" s="1">
        <f t="shared" si="55"/>
        <v>2236.5</v>
      </c>
      <c r="S605" s="1">
        <f t="shared" si="56"/>
        <v>12673.5</v>
      </c>
      <c r="T605" s="1">
        <v>0.52</v>
      </c>
      <c r="U605" s="1">
        <f t="shared" si="57"/>
        <v>6590.22</v>
      </c>
      <c r="V605" s="1">
        <f t="shared" si="58"/>
        <v>6083.28</v>
      </c>
      <c r="W605" s="4">
        <f t="shared" si="59"/>
        <v>0.48</v>
      </c>
      <c r="X605" s="1" t="s">
        <v>104</v>
      </c>
      <c r="Y605" s="1" t="s">
        <v>40</v>
      </c>
      <c r="Z605" s="1" t="s">
        <v>51</v>
      </c>
      <c r="AA605" s="2">
        <v>45841</v>
      </c>
      <c r="AB605" s="1"/>
      <c r="AC605" s="1" t="s">
        <v>42</v>
      </c>
    </row>
    <row r="606" spans="1:29">
      <c r="A606" s="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c r="P606" s="1">
        <f t="shared" si="54"/>
        <v>1750</v>
      </c>
      <c r="Q606" s="1">
        <v>15</v>
      </c>
      <c r="R606" s="1">
        <f t="shared" si="55"/>
        <v>262.5</v>
      </c>
      <c r="S606" s="1">
        <f t="shared" si="56"/>
        <v>1487.5</v>
      </c>
      <c r="T606" s="1">
        <v>0.62</v>
      </c>
      <c r="U606" s="1">
        <f t="shared" si="57"/>
        <v>922.25</v>
      </c>
      <c r="V606" s="1">
        <f t="shared" si="58"/>
        <v>565.25</v>
      </c>
      <c r="W606" s="4">
        <f t="shared" si="59"/>
        <v>0.38</v>
      </c>
      <c r="X606" s="1" t="s">
        <v>50</v>
      </c>
      <c r="Y606" s="1" t="s">
        <v>81</v>
      </c>
      <c r="Z606" s="1" t="s">
        <v>51</v>
      </c>
      <c r="AA606" s="2">
        <v>45842</v>
      </c>
      <c r="AB606" s="1"/>
      <c r="AC606" s="1" t="s">
        <v>42</v>
      </c>
    </row>
    <row r="607" spans="1:29">
      <c r="A607" s="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c r="P607" s="1">
        <f t="shared" si="54"/>
        <v>680</v>
      </c>
      <c r="Q607" s="1">
        <v>25</v>
      </c>
      <c r="R607" s="1">
        <f t="shared" si="55"/>
        <v>170</v>
      </c>
      <c r="S607" s="1">
        <f t="shared" si="56"/>
        <v>510</v>
      </c>
      <c r="T607" s="1">
        <v>0.62</v>
      </c>
      <c r="U607" s="1">
        <f t="shared" si="57"/>
        <v>316.2</v>
      </c>
      <c r="V607" s="1">
        <f t="shared" si="58"/>
        <v>193.8</v>
      </c>
      <c r="W607" s="4">
        <f t="shared" si="59"/>
        <v>0.38</v>
      </c>
      <c r="X607" s="1" t="s">
        <v>104</v>
      </c>
      <c r="Y607" s="1" t="s">
        <v>81</v>
      </c>
      <c r="Z607" s="1" t="s">
        <v>41</v>
      </c>
      <c r="AA607" s="2">
        <v>45846</v>
      </c>
      <c r="AB607" s="1">
        <v>4</v>
      </c>
      <c r="AC607" s="1" t="s">
        <v>42</v>
      </c>
    </row>
    <row r="608" spans="1:29">
      <c r="A608" s="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c r="P608" s="1">
        <f t="shared" si="54"/>
        <v>2240</v>
      </c>
      <c r="Q608" s="1">
        <v>5</v>
      </c>
      <c r="R608" s="1">
        <f t="shared" si="55"/>
        <v>112</v>
      </c>
      <c r="S608" s="1">
        <f t="shared" si="56"/>
        <v>2128</v>
      </c>
      <c r="T608" s="1">
        <v>0.35</v>
      </c>
      <c r="U608" s="1">
        <f t="shared" si="57"/>
        <v>744.8</v>
      </c>
      <c r="V608" s="1">
        <f t="shared" si="58"/>
        <v>1383.2</v>
      </c>
      <c r="W608" s="4">
        <f t="shared" si="59"/>
        <v>0.65</v>
      </c>
      <c r="X608" s="1" t="s">
        <v>104</v>
      </c>
      <c r="Y608" s="1" t="s">
        <v>81</v>
      </c>
      <c r="Z608" s="1" t="s">
        <v>66</v>
      </c>
      <c r="AA608" s="1"/>
      <c r="AB608" s="1"/>
      <c r="AC608" s="1" t="s">
        <v>42</v>
      </c>
    </row>
    <row r="609" spans="1:29">
      <c r="A609" s="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c r="P609" s="1">
        <f t="shared" si="54"/>
        <v>1920</v>
      </c>
      <c r="Q609" s="1">
        <v>20</v>
      </c>
      <c r="R609" s="1">
        <f t="shared" si="55"/>
        <v>384</v>
      </c>
      <c r="S609" s="1">
        <f t="shared" si="56"/>
        <v>1536</v>
      </c>
      <c r="T609" s="1">
        <v>0.62</v>
      </c>
      <c r="U609" s="1">
        <f t="shared" si="57"/>
        <v>952.31999999999994</v>
      </c>
      <c r="V609" s="1">
        <f t="shared" si="58"/>
        <v>583.68000000000006</v>
      </c>
      <c r="W609" s="4">
        <f t="shared" si="59"/>
        <v>0.38000000000000006</v>
      </c>
      <c r="X609" s="1" t="s">
        <v>50</v>
      </c>
      <c r="Y609" s="1" t="s">
        <v>81</v>
      </c>
      <c r="Z609" s="1" t="s">
        <v>41</v>
      </c>
      <c r="AA609" s="2">
        <v>45844</v>
      </c>
      <c r="AB609" s="1">
        <v>3</v>
      </c>
      <c r="AC609" s="1" t="s">
        <v>42</v>
      </c>
    </row>
    <row r="610" spans="1:29">
      <c r="A610" s="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c r="P610" s="1">
        <f t="shared" si="54"/>
        <v>36900</v>
      </c>
      <c r="Q610" s="1">
        <v>10</v>
      </c>
      <c r="R610" s="1">
        <f t="shared" si="55"/>
        <v>3690</v>
      </c>
      <c r="S610" s="1">
        <f t="shared" si="56"/>
        <v>33210</v>
      </c>
      <c r="T610" s="1">
        <v>0.48</v>
      </c>
      <c r="U610" s="1">
        <f t="shared" si="57"/>
        <v>15940.8</v>
      </c>
      <c r="V610" s="1">
        <f t="shared" si="58"/>
        <v>17269.2</v>
      </c>
      <c r="W610" s="4">
        <f t="shared" si="59"/>
        <v>0.52</v>
      </c>
      <c r="X610" s="1" t="s">
        <v>39</v>
      </c>
      <c r="Y610" s="1" t="s">
        <v>81</v>
      </c>
      <c r="Z610" s="1" t="s">
        <v>41</v>
      </c>
      <c r="AA610" s="2">
        <v>45841</v>
      </c>
      <c r="AB610" s="1">
        <v>4</v>
      </c>
      <c r="AC610" s="1" t="s">
        <v>42</v>
      </c>
    </row>
    <row r="611" spans="1:29">
      <c r="A611" s="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c r="P611" s="1">
        <f t="shared" si="54"/>
        <v>12360</v>
      </c>
      <c r="Q611" s="1">
        <v>10</v>
      </c>
      <c r="R611" s="1">
        <f t="shared" si="55"/>
        <v>1236</v>
      </c>
      <c r="S611" s="1">
        <f t="shared" si="56"/>
        <v>11124</v>
      </c>
      <c r="T611" s="1">
        <v>0.48</v>
      </c>
      <c r="U611" s="1">
        <f t="shared" si="57"/>
        <v>5339.5199999999995</v>
      </c>
      <c r="V611" s="1">
        <f t="shared" si="58"/>
        <v>5784.4800000000005</v>
      </c>
      <c r="W611" s="4">
        <f t="shared" si="59"/>
        <v>0.52</v>
      </c>
      <c r="X611" s="1" t="s">
        <v>39</v>
      </c>
      <c r="Y611" s="1" t="s">
        <v>81</v>
      </c>
      <c r="Z611" s="1" t="s">
        <v>41</v>
      </c>
      <c r="AA611" s="2">
        <v>45848</v>
      </c>
      <c r="AB611" s="1">
        <v>5</v>
      </c>
      <c r="AC611" s="1" t="s">
        <v>42</v>
      </c>
    </row>
    <row r="612" spans="1:29">
      <c r="A612" s="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c r="P612" s="1">
        <f t="shared" si="54"/>
        <v>22600</v>
      </c>
      <c r="Q612" s="1">
        <v>15</v>
      </c>
      <c r="R612" s="1">
        <f t="shared" si="55"/>
        <v>3390</v>
      </c>
      <c r="S612" s="1">
        <f t="shared" si="56"/>
        <v>19210</v>
      </c>
      <c r="T612" s="1">
        <v>0.5</v>
      </c>
      <c r="U612" s="1">
        <f t="shared" si="57"/>
        <v>9605</v>
      </c>
      <c r="V612" s="1">
        <f t="shared" si="58"/>
        <v>9605</v>
      </c>
      <c r="W612" s="4">
        <f t="shared" si="59"/>
        <v>0.5</v>
      </c>
      <c r="X612" s="1" t="s">
        <v>50</v>
      </c>
      <c r="Y612" s="1" t="s">
        <v>40</v>
      </c>
      <c r="Z612" s="1" t="s">
        <v>41</v>
      </c>
      <c r="AA612" s="2">
        <v>45848</v>
      </c>
      <c r="AB612" s="1">
        <v>4</v>
      </c>
      <c r="AC612" s="1" t="s">
        <v>42</v>
      </c>
    </row>
    <row r="613" spans="1:29">
      <c r="A613" s="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c r="P613" s="1">
        <f t="shared" si="54"/>
        <v>37440</v>
      </c>
      <c r="Q613" s="1">
        <v>30</v>
      </c>
      <c r="R613" s="1">
        <f t="shared" si="55"/>
        <v>11232</v>
      </c>
      <c r="S613" s="1">
        <f t="shared" si="56"/>
        <v>26208</v>
      </c>
      <c r="T613" s="1">
        <v>0.57999999999999996</v>
      </c>
      <c r="U613" s="1">
        <f t="shared" si="57"/>
        <v>15200.64</v>
      </c>
      <c r="V613" s="1">
        <f t="shared" si="58"/>
        <v>11007.36</v>
      </c>
      <c r="W613" s="4">
        <f t="shared" si="59"/>
        <v>0.42000000000000004</v>
      </c>
      <c r="X613" s="1" t="s">
        <v>56</v>
      </c>
      <c r="Y613" s="1" t="s">
        <v>81</v>
      </c>
      <c r="Z613" s="1" t="s">
        <v>22</v>
      </c>
      <c r="AA613" s="1"/>
      <c r="AB613" s="1"/>
      <c r="AC613" s="1" t="s">
        <v>93</v>
      </c>
    </row>
    <row r="614" spans="1:29">
      <c r="A614" s="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c r="P614" s="1">
        <f t="shared" si="54"/>
        <v>24560</v>
      </c>
      <c r="Q614" s="1">
        <v>5</v>
      </c>
      <c r="R614" s="1">
        <f t="shared" si="55"/>
        <v>1228</v>
      </c>
      <c r="S614" s="1">
        <f t="shared" si="56"/>
        <v>23332</v>
      </c>
      <c r="T614" s="1">
        <v>0.47</v>
      </c>
      <c r="U614" s="1">
        <f t="shared" si="57"/>
        <v>10966.039999999999</v>
      </c>
      <c r="V614" s="1">
        <f t="shared" si="58"/>
        <v>12365.960000000001</v>
      </c>
      <c r="W614" s="4">
        <f t="shared" si="59"/>
        <v>0.53</v>
      </c>
      <c r="X614" s="1" t="s">
        <v>56</v>
      </c>
      <c r="Y614" s="1" t="s">
        <v>72</v>
      </c>
      <c r="Z614" s="1" t="s">
        <v>41</v>
      </c>
      <c r="AA614" s="2">
        <v>45847</v>
      </c>
      <c r="AB614" s="1">
        <v>3</v>
      </c>
      <c r="AC614" s="1" t="s">
        <v>42</v>
      </c>
    </row>
    <row r="615" spans="1:29">
      <c r="A615" s="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c r="P615" s="1">
        <f t="shared" si="54"/>
        <v>15690</v>
      </c>
      <c r="Q615" s="1">
        <v>0</v>
      </c>
      <c r="R615" s="1">
        <f t="shared" si="55"/>
        <v>0</v>
      </c>
      <c r="S615" s="1">
        <f t="shared" si="56"/>
        <v>15690</v>
      </c>
      <c r="T615" s="1">
        <v>0.47</v>
      </c>
      <c r="U615" s="1">
        <f t="shared" si="57"/>
        <v>7374.2999999999993</v>
      </c>
      <c r="V615" s="1">
        <f t="shared" si="58"/>
        <v>8315.7000000000007</v>
      </c>
      <c r="W615" s="4">
        <f t="shared" si="59"/>
        <v>0.53</v>
      </c>
      <c r="X615" s="1" t="s">
        <v>50</v>
      </c>
      <c r="Y615" s="1" t="s">
        <v>72</v>
      </c>
      <c r="Z615" s="1" t="s">
        <v>51</v>
      </c>
      <c r="AA615" s="2">
        <v>45845</v>
      </c>
      <c r="AB615" s="1"/>
      <c r="AC615" s="1" t="s">
        <v>42</v>
      </c>
    </row>
    <row r="616" spans="1:29">
      <c r="A616" s="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c r="P616" s="1">
        <f t="shared" si="54"/>
        <v>5520</v>
      </c>
      <c r="Q616" s="1">
        <v>15</v>
      </c>
      <c r="R616" s="1">
        <f t="shared" si="55"/>
        <v>828</v>
      </c>
      <c r="S616" s="1">
        <f t="shared" si="56"/>
        <v>4692</v>
      </c>
      <c r="T616" s="1">
        <v>0.5</v>
      </c>
      <c r="U616" s="1">
        <f t="shared" si="57"/>
        <v>2346</v>
      </c>
      <c r="V616" s="1">
        <f t="shared" si="58"/>
        <v>2346</v>
      </c>
      <c r="W616" s="4">
        <f t="shared" si="59"/>
        <v>0.5</v>
      </c>
      <c r="X616" s="1" t="s">
        <v>39</v>
      </c>
      <c r="Y616" s="1" t="s">
        <v>81</v>
      </c>
      <c r="Z616" s="1" t="s">
        <v>41</v>
      </c>
      <c r="AA616" s="2">
        <v>45843</v>
      </c>
      <c r="AB616" s="1">
        <v>4</v>
      </c>
      <c r="AC616" s="1" t="s">
        <v>42</v>
      </c>
    </row>
    <row r="617" spans="1:29">
      <c r="A617" s="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c r="P617" s="1">
        <f t="shared" si="54"/>
        <v>1230</v>
      </c>
      <c r="Q617" s="1">
        <v>10</v>
      </c>
      <c r="R617" s="1">
        <f t="shared" si="55"/>
        <v>123</v>
      </c>
      <c r="S617" s="1">
        <f t="shared" si="56"/>
        <v>1107</v>
      </c>
      <c r="T617" s="1">
        <v>0.35</v>
      </c>
      <c r="U617" s="1">
        <f t="shared" si="57"/>
        <v>387.45</v>
      </c>
      <c r="V617" s="1">
        <f t="shared" si="58"/>
        <v>719.55</v>
      </c>
      <c r="W617" s="4">
        <f t="shared" si="59"/>
        <v>0.64999999999999991</v>
      </c>
      <c r="X617" s="1" t="s">
        <v>65</v>
      </c>
      <c r="Y617" s="1" t="s">
        <v>57</v>
      </c>
      <c r="Z617" s="1" t="s">
        <v>22</v>
      </c>
      <c r="AA617" s="1"/>
      <c r="AB617" s="1"/>
      <c r="AC617" s="1" t="s">
        <v>93</v>
      </c>
    </row>
    <row r="618" spans="1:29">
      <c r="A618" s="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c r="P618" s="1">
        <f t="shared" si="54"/>
        <v>10920</v>
      </c>
      <c r="Q618" s="1">
        <v>0</v>
      </c>
      <c r="R618" s="1">
        <f t="shared" si="55"/>
        <v>0</v>
      </c>
      <c r="S618" s="1">
        <f t="shared" si="56"/>
        <v>10920</v>
      </c>
      <c r="T618" s="1">
        <v>0.52</v>
      </c>
      <c r="U618" s="1">
        <f t="shared" si="57"/>
        <v>5678.4000000000005</v>
      </c>
      <c r="V618" s="1">
        <f t="shared" si="58"/>
        <v>5241.5999999999995</v>
      </c>
      <c r="W618" s="4">
        <f t="shared" si="59"/>
        <v>0.47999999999999993</v>
      </c>
      <c r="X618" s="1" t="s">
        <v>147</v>
      </c>
      <c r="Y618" s="1" t="s">
        <v>57</v>
      </c>
      <c r="Z618" s="1" t="s">
        <v>41</v>
      </c>
      <c r="AA618" s="2">
        <v>45845</v>
      </c>
      <c r="AB618" s="1">
        <v>4</v>
      </c>
      <c r="AC618" s="1" t="s">
        <v>42</v>
      </c>
    </row>
    <row r="619" spans="1:29">
      <c r="A619" s="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c r="P619" s="1">
        <f t="shared" si="54"/>
        <v>2490</v>
      </c>
      <c r="Q619" s="1">
        <v>15</v>
      </c>
      <c r="R619" s="1">
        <f t="shared" si="55"/>
        <v>373.5</v>
      </c>
      <c r="S619" s="1">
        <f t="shared" si="56"/>
        <v>2116.5</v>
      </c>
      <c r="T619" s="1">
        <v>0.35</v>
      </c>
      <c r="U619" s="1">
        <f t="shared" si="57"/>
        <v>740.77499999999998</v>
      </c>
      <c r="V619" s="1">
        <f t="shared" si="58"/>
        <v>1375.7249999999999</v>
      </c>
      <c r="W619" s="4">
        <f t="shared" si="59"/>
        <v>0.64999999999999991</v>
      </c>
      <c r="X619" s="1" t="s">
        <v>104</v>
      </c>
      <c r="Y619" s="1" t="s">
        <v>57</v>
      </c>
      <c r="Z619" s="1" t="s">
        <v>41</v>
      </c>
      <c r="AA619" s="2">
        <v>45845</v>
      </c>
      <c r="AB619" s="1">
        <v>4</v>
      </c>
      <c r="AC619" s="1" t="s">
        <v>42</v>
      </c>
    </row>
    <row r="620" spans="1:29">
      <c r="A620" s="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c r="P620" s="1">
        <f t="shared" si="54"/>
        <v>314040</v>
      </c>
      <c r="Q620" s="1">
        <v>0</v>
      </c>
      <c r="R620" s="1">
        <f t="shared" si="55"/>
        <v>0</v>
      </c>
      <c r="S620" s="1">
        <f t="shared" si="56"/>
        <v>314040</v>
      </c>
      <c r="T620" s="1">
        <v>0.57999999999999996</v>
      </c>
      <c r="U620" s="1">
        <f t="shared" si="57"/>
        <v>182143.19999999998</v>
      </c>
      <c r="V620" s="1">
        <f t="shared" si="58"/>
        <v>131896.80000000002</v>
      </c>
      <c r="W620" s="4">
        <f t="shared" si="59"/>
        <v>0.42000000000000004</v>
      </c>
      <c r="X620" s="1" t="s">
        <v>92</v>
      </c>
      <c r="Y620" s="1" t="s">
        <v>81</v>
      </c>
      <c r="Z620" s="1" t="s">
        <v>51</v>
      </c>
      <c r="AA620" s="2">
        <v>45848</v>
      </c>
      <c r="AB620" s="1"/>
      <c r="AC620" s="1" t="s">
        <v>42</v>
      </c>
    </row>
    <row r="621" spans="1:29">
      <c r="A621" s="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c r="P621" s="1">
        <f t="shared" si="54"/>
        <v>3950</v>
      </c>
      <c r="Q621" s="1">
        <v>10</v>
      </c>
      <c r="R621" s="1">
        <f t="shared" si="55"/>
        <v>395</v>
      </c>
      <c r="S621" s="1">
        <f t="shared" si="56"/>
        <v>3555</v>
      </c>
      <c r="T621" s="1">
        <v>0.45</v>
      </c>
      <c r="U621" s="1">
        <f t="shared" si="57"/>
        <v>1599.75</v>
      </c>
      <c r="V621" s="1">
        <f t="shared" si="58"/>
        <v>1955.25</v>
      </c>
      <c r="W621" s="4">
        <f t="shared" si="59"/>
        <v>0.55000000000000004</v>
      </c>
      <c r="X621" s="1" t="s">
        <v>65</v>
      </c>
      <c r="Y621" s="1" t="s">
        <v>40</v>
      </c>
      <c r="Z621" s="1" t="s">
        <v>22</v>
      </c>
      <c r="AA621" s="1"/>
      <c r="AB621" s="1"/>
      <c r="AC621" s="1" t="s">
        <v>93</v>
      </c>
    </row>
    <row r="622" spans="1:29">
      <c r="A622" s="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c r="P622" s="1">
        <f t="shared" si="54"/>
        <v>33100</v>
      </c>
      <c r="Q622" s="1">
        <v>10</v>
      </c>
      <c r="R622" s="1">
        <f t="shared" si="55"/>
        <v>3310</v>
      </c>
      <c r="S622" s="1">
        <f t="shared" si="56"/>
        <v>29790</v>
      </c>
      <c r="T622" s="1">
        <v>0.47</v>
      </c>
      <c r="U622" s="1">
        <f t="shared" si="57"/>
        <v>14001.3</v>
      </c>
      <c r="V622" s="1">
        <f t="shared" si="58"/>
        <v>15788.7</v>
      </c>
      <c r="W622" s="4">
        <f t="shared" si="59"/>
        <v>0.53</v>
      </c>
      <c r="X622" s="1" t="s">
        <v>147</v>
      </c>
      <c r="Y622" s="1" t="s">
        <v>40</v>
      </c>
      <c r="Z622" s="1" t="s">
        <v>41</v>
      </c>
      <c r="AA622" s="2">
        <v>45849</v>
      </c>
      <c r="AB622" s="1">
        <v>3</v>
      </c>
      <c r="AC622" s="1" t="s">
        <v>42</v>
      </c>
    </row>
    <row r="623" spans="1:29">
      <c r="A623" s="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c r="P623" s="1">
        <f t="shared" si="54"/>
        <v>4450</v>
      </c>
      <c r="Q623" s="1">
        <v>15</v>
      </c>
      <c r="R623" s="1">
        <f t="shared" si="55"/>
        <v>667.5</v>
      </c>
      <c r="S623" s="1">
        <f t="shared" si="56"/>
        <v>3782.5</v>
      </c>
      <c r="T623" s="1">
        <v>0.62</v>
      </c>
      <c r="U623" s="1">
        <f t="shared" si="57"/>
        <v>2345.15</v>
      </c>
      <c r="V623" s="1">
        <f t="shared" si="58"/>
        <v>1437.35</v>
      </c>
      <c r="W623" s="4">
        <f t="shared" si="59"/>
        <v>0.37999999999999995</v>
      </c>
      <c r="X623" s="1" t="s">
        <v>92</v>
      </c>
      <c r="Y623" s="1" t="s">
        <v>57</v>
      </c>
      <c r="Z623" s="1" t="s">
        <v>41</v>
      </c>
      <c r="AA623" s="2">
        <v>45846</v>
      </c>
      <c r="AB623" s="1">
        <v>5</v>
      </c>
      <c r="AC623" s="1" t="s">
        <v>42</v>
      </c>
    </row>
    <row r="624" spans="1:29">
      <c r="A624" s="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c r="P624" s="1">
        <f t="shared" si="54"/>
        <v>8490</v>
      </c>
      <c r="Q624" s="1">
        <v>30</v>
      </c>
      <c r="R624" s="1">
        <f t="shared" si="55"/>
        <v>2547</v>
      </c>
      <c r="S624" s="1">
        <f t="shared" si="56"/>
        <v>5943</v>
      </c>
      <c r="T624" s="1">
        <v>0.45</v>
      </c>
      <c r="U624" s="1">
        <f t="shared" si="57"/>
        <v>2674.35</v>
      </c>
      <c r="V624" s="1">
        <f t="shared" si="58"/>
        <v>3268.65</v>
      </c>
      <c r="W624" s="4">
        <f t="shared" si="59"/>
        <v>0.55000000000000004</v>
      </c>
      <c r="X624" s="1" t="s">
        <v>56</v>
      </c>
      <c r="Y624" s="1" t="s">
        <v>40</v>
      </c>
      <c r="Z624" s="1" t="s">
        <v>41</v>
      </c>
      <c r="AA624" s="2">
        <v>45852</v>
      </c>
      <c r="AB624" s="1">
        <v>4</v>
      </c>
      <c r="AC624" s="1" t="s">
        <v>42</v>
      </c>
    </row>
    <row r="625" spans="1:29">
      <c r="A625" s="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c r="P625" s="1">
        <f t="shared" si="54"/>
        <v>500</v>
      </c>
      <c r="Q625" s="1">
        <v>0</v>
      </c>
      <c r="R625" s="1">
        <f t="shared" si="55"/>
        <v>0</v>
      </c>
      <c r="S625" s="1">
        <f t="shared" si="56"/>
        <v>500</v>
      </c>
      <c r="T625" s="1">
        <v>0.62</v>
      </c>
      <c r="U625" s="1">
        <f t="shared" si="57"/>
        <v>310</v>
      </c>
      <c r="V625" s="1">
        <f t="shared" si="58"/>
        <v>190</v>
      </c>
      <c r="W625" s="4">
        <f t="shared" si="59"/>
        <v>0.38</v>
      </c>
      <c r="X625" s="1" t="s">
        <v>65</v>
      </c>
      <c r="Y625" s="1" t="s">
        <v>72</v>
      </c>
      <c r="Z625" s="1" t="s">
        <v>41</v>
      </c>
      <c r="AA625" s="2">
        <v>45849</v>
      </c>
      <c r="AB625" s="1">
        <v>5</v>
      </c>
      <c r="AC625" s="1" t="s">
        <v>42</v>
      </c>
    </row>
    <row r="626" spans="1:29">
      <c r="A626" s="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c r="P626" s="1">
        <f t="shared" si="54"/>
        <v>3200</v>
      </c>
      <c r="Q626" s="1">
        <v>25</v>
      </c>
      <c r="R626" s="1">
        <f t="shared" si="55"/>
        <v>800</v>
      </c>
      <c r="S626" s="1">
        <f t="shared" si="56"/>
        <v>2400</v>
      </c>
      <c r="T626" s="1">
        <v>0.62</v>
      </c>
      <c r="U626" s="1">
        <f t="shared" si="57"/>
        <v>1488</v>
      </c>
      <c r="V626" s="1">
        <f t="shared" si="58"/>
        <v>912</v>
      </c>
      <c r="W626" s="4">
        <f t="shared" si="59"/>
        <v>0.38</v>
      </c>
      <c r="X626" s="1" t="s">
        <v>50</v>
      </c>
      <c r="Y626" s="1" t="s">
        <v>57</v>
      </c>
      <c r="Z626" s="1" t="s">
        <v>120</v>
      </c>
      <c r="AA626" s="1"/>
      <c r="AB626" s="1"/>
      <c r="AC626" s="1" t="s">
        <v>42</v>
      </c>
    </row>
    <row r="627" spans="1:29">
      <c r="A627" s="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c r="P627" s="1">
        <f t="shared" si="54"/>
        <v>8120</v>
      </c>
      <c r="Q627" s="1">
        <v>0</v>
      </c>
      <c r="R627" s="1">
        <f t="shared" si="55"/>
        <v>0</v>
      </c>
      <c r="S627" s="1">
        <f t="shared" si="56"/>
        <v>8120</v>
      </c>
      <c r="T627" s="1">
        <v>0.52</v>
      </c>
      <c r="U627" s="1">
        <f t="shared" si="57"/>
        <v>4222.4000000000005</v>
      </c>
      <c r="V627" s="1">
        <f t="shared" si="58"/>
        <v>3897.5999999999995</v>
      </c>
      <c r="W627" s="4">
        <f t="shared" si="59"/>
        <v>0.47999999999999993</v>
      </c>
      <c r="X627" s="1" t="s">
        <v>56</v>
      </c>
      <c r="Y627" s="1" t="s">
        <v>57</v>
      </c>
      <c r="Z627" s="1" t="s">
        <v>22</v>
      </c>
      <c r="AA627" s="1"/>
      <c r="AB627" s="1"/>
      <c r="AC627" s="1" t="s">
        <v>93</v>
      </c>
    </row>
    <row r="628" spans="1:29">
      <c r="A628" s="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c r="P628" s="1">
        <f t="shared" si="54"/>
        <v>80600</v>
      </c>
      <c r="Q628" s="1">
        <v>0</v>
      </c>
      <c r="R628" s="1">
        <f t="shared" si="55"/>
        <v>0</v>
      </c>
      <c r="S628" s="1">
        <f t="shared" si="56"/>
        <v>80600</v>
      </c>
      <c r="T628" s="1">
        <v>0.57999999999999996</v>
      </c>
      <c r="U628" s="1">
        <f t="shared" si="57"/>
        <v>46748</v>
      </c>
      <c r="V628" s="1">
        <f t="shared" si="58"/>
        <v>33852</v>
      </c>
      <c r="W628" s="4">
        <f t="shared" si="59"/>
        <v>0.42</v>
      </c>
      <c r="X628" s="1" t="s">
        <v>147</v>
      </c>
      <c r="Y628" s="1" t="s">
        <v>57</v>
      </c>
      <c r="Z628" s="1" t="s">
        <v>22</v>
      </c>
      <c r="AA628" s="1"/>
      <c r="AB628" s="1"/>
      <c r="AC628" s="1" t="s">
        <v>93</v>
      </c>
    </row>
    <row r="629" spans="1:29">
      <c r="A629" s="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c r="P629" s="1">
        <f t="shared" si="54"/>
        <v>77760</v>
      </c>
      <c r="Q629" s="1">
        <v>20</v>
      </c>
      <c r="R629" s="1">
        <f t="shared" si="55"/>
        <v>15552</v>
      </c>
      <c r="S629" s="1">
        <f t="shared" si="56"/>
        <v>62208</v>
      </c>
      <c r="T629" s="1">
        <v>0.57999999999999996</v>
      </c>
      <c r="U629" s="1">
        <f t="shared" si="57"/>
        <v>36080.639999999999</v>
      </c>
      <c r="V629" s="1">
        <f t="shared" si="58"/>
        <v>26127.360000000001</v>
      </c>
      <c r="W629" s="4">
        <f t="shared" si="59"/>
        <v>0.42</v>
      </c>
      <c r="X629" s="1" t="s">
        <v>147</v>
      </c>
      <c r="Y629" s="1" t="s">
        <v>81</v>
      </c>
      <c r="Z629" s="1" t="s">
        <v>22</v>
      </c>
      <c r="AA629" s="1"/>
      <c r="AB629" s="1"/>
      <c r="AC629" s="1" t="s">
        <v>93</v>
      </c>
    </row>
    <row r="630" spans="1:29">
      <c r="A630" s="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c r="P630" s="1">
        <f t="shared" si="54"/>
        <v>8010</v>
      </c>
      <c r="Q630" s="1">
        <v>25</v>
      </c>
      <c r="R630" s="1">
        <f t="shared" si="55"/>
        <v>2002.5</v>
      </c>
      <c r="S630" s="1">
        <f t="shared" si="56"/>
        <v>6007.5</v>
      </c>
      <c r="T630" s="1">
        <v>0.45</v>
      </c>
      <c r="U630" s="1">
        <f t="shared" si="57"/>
        <v>2703.375</v>
      </c>
      <c r="V630" s="1">
        <f t="shared" si="58"/>
        <v>3304.125</v>
      </c>
      <c r="W630" s="4">
        <f t="shared" si="59"/>
        <v>0.55000000000000004</v>
      </c>
      <c r="X630" s="1" t="s">
        <v>50</v>
      </c>
      <c r="Y630" s="1" t="s">
        <v>72</v>
      </c>
      <c r="Z630" s="1" t="s">
        <v>41</v>
      </c>
      <c r="AA630" s="2">
        <v>45853</v>
      </c>
      <c r="AB630" s="1">
        <v>5</v>
      </c>
      <c r="AC630" s="1" t="s">
        <v>42</v>
      </c>
    </row>
    <row r="631" spans="1:29">
      <c r="A631" s="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c r="P631" s="1">
        <f t="shared" si="54"/>
        <v>10200</v>
      </c>
      <c r="Q631" s="1">
        <v>10</v>
      </c>
      <c r="R631" s="1">
        <f t="shared" si="55"/>
        <v>1020</v>
      </c>
      <c r="S631" s="1">
        <f t="shared" si="56"/>
        <v>9180</v>
      </c>
      <c r="T631" s="1">
        <v>0.57999999999999996</v>
      </c>
      <c r="U631" s="1">
        <f t="shared" si="57"/>
        <v>5324.4</v>
      </c>
      <c r="V631" s="1">
        <f t="shared" si="58"/>
        <v>3855.6000000000004</v>
      </c>
      <c r="W631" s="4">
        <f t="shared" si="59"/>
        <v>0.42000000000000004</v>
      </c>
      <c r="X631" s="1" t="s">
        <v>92</v>
      </c>
      <c r="Y631" s="1" t="s">
        <v>40</v>
      </c>
      <c r="Z631" s="1" t="s">
        <v>41</v>
      </c>
      <c r="AA631" s="2">
        <v>45852</v>
      </c>
      <c r="AB631" s="1">
        <v>3</v>
      </c>
      <c r="AC631" s="1" t="s">
        <v>42</v>
      </c>
    </row>
    <row r="632" spans="1:29">
      <c r="A632" s="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c r="P632" s="1">
        <f t="shared" si="54"/>
        <v>4520</v>
      </c>
      <c r="Q632" s="1">
        <v>15</v>
      </c>
      <c r="R632" s="1">
        <f t="shared" si="55"/>
        <v>678</v>
      </c>
      <c r="S632" s="1">
        <f t="shared" si="56"/>
        <v>3842</v>
      </c>
      <c r="T632" s="1">
        <v>0.45</v>
      </c>
      <c r="U632" s="1">
        <f t="shared" si="57"/>
        <v>1728.9</v>
      </c>
      <c r="V632" s="1">
        <f t="shared" si="58"/>
        <v>2113.1</v>
      </c>
      <c r="W632" s="4">
        <f t="shared" si="59"/>
        <v>0.54999999999999993</v>
      </c>
      <c r="X632" s="1" t="s">
        <v>104</v>
      </c>
      <c r="Y632" s="1" t="s">
        <v>72</v>
      </c>
      <c r="Z632" s="1" t="s">
        <v>22</v>
      </c>
      <c r="AA632" s="1"/>
      <c r="AB632" s="1"/>
      <c r="AC632" s="1" t="s">
        <v>93</v>
      </c>
    </row>
    <row r="633" spans="1:29">
      <c r="A633" s="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c r="P633" s="1">
        <f t="shared" si="54"/>
        <v>1300</v>
      </c>
      <c r="Q633" s="1">
        <v>10</v>
      </c>
      <c r="R633" s="1">
        <f t="shared" si="55"/>
        <v>130</v>
      </c>
      <c r="S633" s="1">
        <f t="shared" si="56"/>
        <v>1170</v>
      </c>
      <c r="T633" s="1">
        <v>0.62</v>
      </c>
      <c r="U633" s="1">
        <f t="shared" si="57"/>
        <v>725.4</v>
      </c>
      <c r="V633" s="1">
        <f t="shared" si="58"/>
        <v>444.6</v>
      </c>
      <c r="W633" s="4">
        <f t="shared" si="59"/>
        <v>0.38</v>
      </c>
      <c r="X633" s="1" t="s">
        <v>147</v>
      </c>
      <c r="Y633" s="1" t="s">
        <v>57</v>
      </c>
      <c r="Z633" s="1" t="s">
        <v>41</v>
      </c>
      <c r="AA633" s="2">
        <v>45849</v>
      </c>
      <c r="AB633" s="1">
        <v>5</v>
      </c>
      <c r="AC633" s="1" t="s">
        <v>42</v>
      </c>
    </row>
    <row r="634" spans="1:29">
      <c r="A634" s="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c r="P634" s="1">
        <f t="shared" si="54"/>
        <v>9860</v>
      </c>
      <c r="Q634" s="1">
        <v>5</v>
      </c>
      <c r="R634" s="1">
        <f t="shared" si="55"/>
        <v>493</v>
      </c>
      <c r="S634" s="1">
        <f t="shared" si="56"/>
        <v>9367</v>
      </c>
      <c r="T634" s="1">
        <v>0.47</v>
      </c>
      <c r="U634" s="1">
        <f t="shared" si="57"/>
        <v>4402.49</v>
      </c>
      <c r="V634" s="1">
        <f t="shared" si="58"/>
        <v>4964.51</v>
      </c>
      <c r="W634" s="4">
        <f t="shared" si="59"/>
        <v>0.53</v>
      </c>
      <c r="X634" s="1" t="s">
        <v>50</v>
      </c>
      <c r="Y634" s="1" t="s">
        <v>81</v>
      </c>
      <c r="Z634" s="1" t="s">
        <v>41</v>
      </c>
      <c r="AA634" s="2">
        <v>45855</v>
      </c>
      <c r="AB634" s="1">
        <v>3</v>
      </c>
      <c r="AC634" s="1" t="s">
        <v>42</v>
      </c>
    </row>
    <row r="635" spans="1:29">
      <c r="A635" s="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c r="P635" s="1">
        <f t="shared" si="54"/>
        <v>24580</v>
      </c>
      <c r="Q635" s="1">
        <v>10</v>
      </c>
      <c r="R635" s="1">
        <f t="shared" si="55"/>
        <v>2458</v>
      </c>
      <c r="S635" s="1">
        <f t="shared" si="56"/>
        <v>22122</v>
      </c>
      <c r="T635" s="1">
        <v>0.52</v>
      </c>
      <c r="U635" s="1">
        <f t="shared" si="57"/>
        <v>11503.44</v>
      </c>
      <c r="V635" s="1">
        <f t="shared" si="58"/>
        <v>10618.56</v>
      </c>
      <c r="W635" s="4">
        <f t="shared" si="59"/>
        <v>0.48</v>
      </c>
      <c r="X635" s="1" t="s">
        <v>56</v>
      </c>
      <c r="Y635" s="1" t="s">
        <v>81</v>
      </c>
      <c r="Z635" s="1" t="s">
        <v>41</v>
      </c>
      <c r="AA635" s="2">
        <v>45851</v>
      </c>
      <c r="AB635" s="1">
        <v>5</v>
      </c>
      <c r="AC635" s="1" t="s">
        <v>42</v>
      </c>
    </row>
    <row r="636" spans="1:29">
      <c r="A636" s="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c r="P636" s="1">
        <f t="shared" si="54"/>
        <v>111700</v>
      </c>
      <c r="Q636" s="1">
        <v>0</v>
      </c>
      <c r="R636" s="1">
        <f t="shared" si="55"/>
        <v>0</v>
      </c>
      <c r="S636" s="1">
        <f t="shared" si="56"/>
        <v>111700</v>
      </c>
      <c r="T636" s="1">
        <v>0.57999999999999996</v>
      </c>
      <c r="U636" s="1">
        <f t="shared" si="57"/>
        <v>64785.999999999993</v>
      </c>
      <c r="V636" s="1">
        <f t="shared" si="58"/>
        <v>46914.000000000007</v>
      </c>
      <c r="W636" s="4">
        <f t="shared" si="59"/>
        <v>0.42000000000000004</v>
      </c>
      <c r="X636" s="1" t="s">
        <v>50</v>
      </c>
      <c r="Y636" s="1" t="s">
        <v>57</v>
      </c>
      <c r="Z636" s="1" t="s">
        <v>41</v>
      </c>
      <c r="AA636" s="2">
        <v>45852</v>
      </c>
      <c r="AB636" s="1">
        <v>5</v>
      </c>
      <c r="AC636" s="1" t="s">
        <v>42</v>
      </c>
    </row>
    <row r="637" spans="1:29">
      <c r="A637" s="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c r="P637" s="1">
        <f t="shared" si="54"/>
        <v>4280</v>
      </c>
      <c r="Q637" s="1">
        <v>5</v>
      </c>
      <c r="R637" s="1">
        <f t="shared" si="55"/>
        <v>214</v>
      </c>
      <c r="S637" s="1">
        <f t="shared" si="56"/>
        <v>4066</v>
      </c>
      <c r="T637" s="1">
        <v>0.35</v>
      </c>
      <c r="U637" s="1">
        <f t="shared" si="57"/>
        <v>1423.1</v>
      </c>
      <c r="V637" s="1">
        <f t="shared" si="58"/>
        <v>2642.9</v>
      </c>
      <c r="W637" s="4">
        <f t="shared" si="59"/>
        <v>0.65</v>
      </c>
      <c r="X637" s="1" t="s">
        <v>104</v>
      </c>
      <c r="Y637" s="1" t="s">
        <v>72</v>
      </c>
      <c r="Z637" s="1" t="s">
        <v>41</v>
      </c>
      <c r="AA637" s="2">
        <v>45856</v>
      </c>
      <c r="AB637" s="1">
        <v>4</v>
      </c>
      <c r="AC637" s="1" t="s">
        <v>42</v>
      </c>
    </row>
    <row r="638" spans="1:29">
      <c r="A638" s="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c r="P638" s="1">
        <f t="shared" si="54"/>
        <v>7800</v>
      </c>
      <c r="Q638" s="1">
        <v>0</v>
      </c>
      <c r="R638" s="1">
        <f t="shared" si="55"/>
        <v>0</v>
      </c>
      <c r="S638" s="1">
        <f t="shared" si="56"/>
        <v>7800</v>
      </c>
      <c r="T638" s="1">
        <v>0.52</v>
      </c>
      <c r="U638" s="1">
        <f t="shared" si="57"/>
        <v>4056</v>
      </c>
      <c r="V638" s="1">
        <f t="shared" si="58"/>
        <v>3744</v>
      </c>
      <c r="W638" s="4">
        <f t="shared" si="59"/>
        <v>0.48</v>
      </c>
      <c r="X638" s="1" t="s">
        <v>92</v>
      </c>
      <c r="Y638" s="1" t="s">
        <v>40</v>
      </c>
      <c r="Z638" s="1" t="s">
        <v>22</v>
      </c>
      <c r="AA638" s="1"/>
      <c r="AB638" s="1"/>
      <c r="AC638" s="1" t="s">
        <v>93</v>
      </c>
    </row>
    <row r="639" spans="1:29">
      <c r="A639" s="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c r="P639" s="1">
        <f t="shared" si="54"/>
        <v>7040</v>
      </c>
      <c r="Q639" s="1">
        <v>20</v>
      </c>
      <c r="R639" s="1">
        <f t="shared" si="55"/>
        <v>1408</v>
      </c>
      <c r="S639" s="1">
        <f t="shared" si="56"/>
        <v>5632</v>
      </c>
      <c r="T639" s="1">
        <v>0.5</v>
      </c>
      <c r="U639" s="1">
        <f t="shared" si="57"/>
        <v>2816</v>
      </c>
      <c r="V639" s="1">
        <f t="shared" si="58"/>
        <v>2816</v>
      </c>
      <c r="W639" s="4">
        <f t="shared" si="59"/>
        <v>0.5</v>
      </c>
      <c r="X639" s="1" t="s">
        <v>104</v>
      </c>
      <c r="Y639" s="1" t="s">
        <v>72</v>
      </c>
      <c r="Z639" s="1" t="s">
        <v>41</v>
      </c>
      <c r="AA639" s="2">
        <v>45854</v>
      </c>
      <c r="AB639" s="1">
        <v>5</v>
      </c>
      <c r="AC639" s="1" t="s">
        <v>42</v>
      </c>
    </row>
    <row r="640" spans="1:29">
      <c r="A640" s="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c r="P640" s="1">
        <f t="shared" si="54"/>
        <v>16520</v>
      </c>
      <c r="Q640" s="1">
        <v>5</v>
      </c>
      <c r="R640" s="1">
        <f t="shared" si="55"/>
        <v>826</v>
      </c>
      <c r="S640" s="1">
        <f t="shared" si="56"/>
        <v>15694</v>
      </c>
      <c r="T640" s="1">
        <v>0.52</v>
      </c>
      <c r="U640" s="1">
        <f t="shared" si="57"/>
        <v>8160.88</v>
      </c>
      <c r="V640" s="1">
        <f t="shared" si="58"/>
        <v>7533.12</v>
      </c>
      <c r="W640" s="4">
        <f t="shared" si="59"/>
        <v>0.48</v>
      </c>
      <c r="X640" s="1" t="s">
        <v>92</v>
      </c>
      <c r="Y640" s="1" t="s">
        <v>72</v>
      </c>
      <c r="Z640" s="1" t="s">
        <v>41</v>
      </c>
      <c r="AA640" s="2">
        <v>45857</v>
      </c>
      <c r="AB640" s="1">
        <v>4</v>
      </c>
      <c r="AC640" s="1" t="s">
        <v>42</v>
      </c>
    </row>
    <row r="641" spans="1:29">
      <c r="A641" s="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c r="P641" s="1">
        <f t="shared" si="54"/>
        <v>21900</v>
      </c>
      <c r="Q641" s="1">
        <v>0</v>
      </c>
      <c r="R641" s="1">
        <f t="shared" si="55"/>
        <v>0</v>
      </c>
      <c r="S641" s="1">
        <f t="shared" si="56"/>
        <v>21900</v>
      </c>
      <c r="T641" s="1">
        <v>0.48</v>
      </c>
      <c r="U641" s="1">
        <f t="shared" si="57"/>
        <v>10512</v>
      </c>
      <c r="V641" s="1">
        <f t="shared" si="58"/>
        <v>11388</v>
      </c>
      <c r="W641" s="4">
        <f t="shared" si="59"/>
        <v>0.52</v>
      </c>
      <c r="X641" s="1" t="s">
        <v>104</v>
      </c>
      <c r="Y641" s="1" t="s">
        <v>72</v>
      </c>
      <c r="Z641" s="1" t="s">
        <v>41</v>
      </c>
      <c r="AA641" s="2">
        <v>45854</v>
      </c>
      <c r="AB641" s="1">
        <v>4</v>
      </c>
      <c r="AC641" s="1" t="s">
        <v>42</v>
      </c>
    </row>
    <row r="642" spans="1:29">
      <c r="A642" s="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c r="P642" s="1">
        <f t="shared" si="54"/>
        <v>2560</v>
      </c>
      <c r="Q642" s="1">
        <v>0</v>
      </c>
      <c r="R642" s="1">
        <f t="shared" si="55"/>
        <v>0</v>
      </c>
      <c r="S642" s="1">
        <f t="shared" si="56"/>
        <v>2560</v>
      </c>
      <c r="T642" s="1">
        <v>0.35</v>
      </c>
      <c r="U642" s="1">
        <f t="shared" si="57"/>
        <v>896</v>
      </c>
      <c r="V642" s="1">
        <f t="shared" si="58"/>
        <v>1664</v>
      </c>
      <c r="W642" s="4">
        <f t="shared" si="59"/>
        <v>0.65</v>
      </c>
      <c r="X642" s="1" t="s">
        <v>104</v>
      </c>
      <c r="Y642" s="1" t="s">
        <v>40</v>
      </c>
      <c r="Z642" s="1" t="s">
        <v>66</v>
      </c>
      <c r="AA642" s="1"/>
      <c r="AB642" s="1"/>
      <c r="AC642" s="1" t="s">
        <v>42</v>
      </c>
    </row>
    <row r="643" spans="1:29">
      <c r="A643" s="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c r="P643" s="1">
        <f t="shared" ref="P643:P706" si="60">PRODUCT(N643,O643)</f>
        <v>10350</v>
      </c>
      <c r="Q643" s="1">
        <v>25</v>
      </c>
      <c r="R643" s="1">
        <f t="shared" ref="R643:R706" si="61">P643*(Q643/100)</f>
        <v>2587.5</v>
      </c>
      <c r="S643" s="1">
        <f t="shared" ref="S643:S706" si="62">P643-R643</f>
        <v>7762.5</v>
      </c>
      <c r="T643" s="1">
        <v>0.48</v>
      </c>
      <c r="U643" s="1">
        <f t="shared" ref="U643:U706" si="63">S643*T643</f>
        <v>3726</v>
      </c>
      <c r="V643" s="1">
        <f t="shared" ref="V643:V706" si="64">S643-U643</f>
        <v>4036.5</v>
      </c>
      <c r="W643" s="4">
        <f t="shared" ref="W643:W706" si="65">(V643/S643)</f>
        <v>0.52</v>
      </c>
      <c r="X643" s="1" t="s">
        <v>50</v>
      </c>
      <c r="Y643" s="1" t="s">
        <v>40</v>
      </c>
      <c r="Z643" s="1" t="s">
        <v>120</v>
      </c>
      <c r="AA643" s="1"/>
      <c r="AB643" s="1"/>
      <c r="AC643" s="1" t="s">
        <v>42</v>
      </c>
    </row>
    <row r="644" spans="1:29">
      <c r="A644" s="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c r="P644" s="1">
        <f t="shared" si="60"/>
        <v>49500</v>
      </c>
      <c r="Q644" s="1">
        <v>5</v>
      </c>
      <c r="R644" s="1">
        <f t="shared" si="61"/>
        <v>2475</v>
      </c>
      <c r="S644" s="1">
        <f t="shared" si="62"/>
        <v>47025</v>
      </c>
      <c r="T644" s="1">
        <v>0.52</v>
      </c>
      <c r="U644" s="1">
        <f t="shared" si="63"/>
        <v>24453</v>
      </c>
      <c r="V644" s="1">
        <f t="shared" si="64"/>
        <v>22572</v>
      </c>
      <c r="W644" s="4">
        <f t="shared" si="65"/>
        <v>0.48</v>
      </c>
      <c r="X644" s="1" t="s">
        <v>147</v>
      </c>
      <c r="Y644" s="1" t="s">
        <v>40</v>
      </c>
      <c r="Z644" s="1" t="s">
        <v>41</v>
      </c>
      <c r="AA644" s="2">
        <v>45854</v>
      </c>
      <c r="AB644" s="1">
        <v>5</v>
      </c>
      <c r="AC644" s="1" t="s">
        <v>42</v>
      </c>
    </row>
    <row r="645" spans="1:29">
      <c r="A645" s="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c r="P645" s="1">
        <f t="shared" si="60"/>
        <v>9630</v>
      </c>
      <c r="Q645" s="1">
        <v>25</v>
      </c>
      <c r="R645" s="1">
        <f t="shared" si="61"/>
        <v>2407.5</v>
      </c>
      <c r="S645" s="1">
        <f t="shared" si="62"/>
        <v>7222.5</v>
      </c>
      <c r="T645" s="1">
        <v>0.47</v>
      </c>
      <c r="U645" s="1">
        <f t="shared" si="63"/>
        <v>3394.5749999999998</v>
      </c>
      <c r="V645" s="1">
        <f t="shared" si="64"/>
        <v>3827.9250000000002</v>
      </c>
      <c r="W645" s="4">
        <f t="shared" si="65"/>
        <v>0.53</v>
      </c>
      <c r="X645" s="1" t="s">
        <v>39</v>
      </c>
      <c r="Y645" s="1" t="s">
        <v>57</v>
      </c>
      <c r="Z645" s="1" t="s">
        <v>51</v>
      </c>
      <c r="AA645" s="2">
        <v>45856</v>
      </c>
      <c r="AB645" s="1"/>
      <c r="AC645" s="1" t="s">
        <v>42</v>
      </c>
    </row>
    <row r="646" spans="1:29">
      <c r="A646" s="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c r="P646" s="1">
        <f t="shared" si="60"/>
        <v>138200</v>
      </c>
      <c r="Q646" s="1">
        <v>15</v>
      </c>
      <c r="R646" s="1">
        <f t="shared" si="61"/>
        <v>20730</v>
      </c>
      <c r="S646" s="1">
        <f t="shared" si="62"/>
        <v>117470</v>
      </c>
      <c r="T646" s="1">
        <v>0.57999999999999996</v>
      </c>
      <c r="U646" s="1">
        <f t="shared" si="63"/>
        <v>68132.599999999991</v>
      </c>
      <c r="V646" s="1">
        <f t="shared" si="64"/>
        <v>49337.400000000009</v>
      </c>
      <c r="W646" s="4">
        <f t="shared" si="65"/>
        <v>0.4200000000000001</v>
      </c>
      <c r="X646" s="1" t="s">
        <v>56</v>
      </c>
      <c r="Y646" s="1" t="s">
        <v>72</v>
      </c>
      <c r="Z646" s="1" t="s">
        <v>41</v>
      </c>
      <c r="AA646" s="2">
        <v>45855</v>
      </c>
      <c r="AB646" s="1">
        <v>4</v>
      </c>
      <c r="AC646" s="1" t="s">
        <v>42</v>
      </c>
    </row>
    <row r="647" spans="1:29">
      <c r="A647" s="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c r="P647" s="1">
        <f t="shared" si="60"/>
        <v>33440</v>
      </c>
      <c r="Q647" s="1">
        <v>10</v>
      </c>
      <c r="R647" s="1">
        <f t="shared" si="61"/>
        <v>3344</v>
      </c>
      <c r="S647" s="1">
        <f t="shared" si="62"/>
        <v>30096</v>
      </c>
      <c r="T647" s="1">
        <v>0.57999999999999996</v>
      </c>
      <c r="U647" s="1">
        <f t="shared" si="63"/>
        <v>17455.68</v>
      </c>
      <c r="V647" s="1">
        <f t="shared" si="64"/>
        <v>12640.32</v>
      </c>
      <c r="W647" s="4">
        <f t="shared" si="65"/>
        <v>0.42</v>
      </c>
      <c r="X647" s="1" t="s">
        <v>50</v>
      </c>
      <c r="Y647" s="1" t="s">
        <v>72</v>
      </c>
      <c r="Z647" s="1" t="s">
        <v>41</v>
      </c>
      <c r="AA647" s="2">
        <v>45857</v>
      </c>
      <c r="AB647" s="1">
        <v>3</v>
      </c>
      <c r="AC647" s="1" t="s">
        <v>42</v>
      </c>
    </row>
    <row r="648" spans="1:29">
      <c r="A648" s="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c r="P648" s="1">
        <f t="shared" si="60"/>
        <v>150</v>
      </c>
      <c r="Q648" s="1">
        <v>30</v>
      </c>
      <c r="R648" s="1">
        <f t="shared" si="61"/>
        <v>45</v>
      </c>
      <c r="S648" s="1">
        <f t="shared" si="62"/>
        <v>105</v>
      </c>
      <c r="T648" s="1">
        <v>0.62</v>
      </c>
      <c r="U648" s="1">
        <f t="shared" si="63"/>
        <v>65.099999999999994</v>
      </c>
      <c r="V648" s="1">
        <f t="shared" si="64"/>
        <v>39.900000000000006</v>
      </c>
      <c r="W648" s="4">
        <f t="shared" si="65"/>
        <v>0.38000000000000006</v>
      </c>
      <c r="X648" s="1" t="s">
        <v>104</v>
      </c>
      <c r="Y648" s="1" t="s">
        <v>40</v>
      </c>
      <c r="Z648" s="1" t="s">
        <v>41</v>
      </c>
      <c r="AA648" s="2">
        <v>45859</v>
      </c>
      <c r="AB648" s="1">
        <v>4</v>
      </c>
      <c r="AC648" s="1" t="s">
        <v>42</v>
      </c>
    </row>
    <row r="649" spans="1:29">
      <c r="A649" s="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c r="P649" s="1">
        <f t="shared" si="60"/>
        <v>4060</v>
      </c>
      <c r="Q649" s="1">
        <v>20</v>
      </c>
      <c r="R649" s="1">
        <f t="shared" si="61"/>
        <v>812</v>
      </c>
      <c r="S649" s="1">
        <f t="shared" si="62"/>
        <v>3248</v>
      </c>
      <c r="T649" s="1">
        <v>0.47</v>
      </c>
      <c r="U649" s="1">
        <f t="shared" si="63"/>
        <v>1526.56</v>
      </c>
      <c r="V649" s="1">
        <f t="shared" si="64"/>
        <v>1721.44</v>
      </c>
      <c r="W649" s="4">
        <f t="shared" si="65"/>
        <v>0.53</v>
      </c>
      <c r="X649" s="1" t="s">
        <v>92</v>
      </c>
      <c r="Y649" s="1" t="s">
        <v>40</v>
      </c>
      <c r="Z649" s="1" t="s">
        <v>41</v>
      </c>
      <c r="AA649" s="2">
        <v>45855</v>
      </c>
      <c r="AB649" s="1">
        <v>5</v>
      </c>
      <c r="AC649" s="1" t="s">
        <v>42</v>
      </c>
    </row>
    <row r="650" spans="1:29">
      <c r="A650" s="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c r="P650" s="1">
        <f t="shared" si="60"/>
        <v>1640</v>
      </c>
      <c r="Q650" s="1">
        <v>0</v>
      </c>
      <c r="R650" s="1">
        <f t="shared" si="61"/>
        <v>0</v>
      </c>
      <c r="S650" s="1">
        <f t="shared" si="62"/>
        <v>1640</v>
      </c>
      <c r="T650" s="1">
        <v>0.48</v>
      </c>
      <c r="U650" s="1">
        <f t="shared" si="63"/>
        <v>787.19999999999993</v>
      </c>
      <c r="V650" s="1">
        <f t="shared" si="64"/>
        <v>852.80000000000007</v>
      </c>
      <c r="W650" s="4">
        <f t="shared" si="65"/>
        <v>0.52</v>
      </c>
      <c r="X650" s="1" t="s">
        <v>50</v>
      </c>
      <c r="Y650" s="1" t="s">
        <v>72</v>
      </c>
      <c r="Z650" s="1" t="s">
        <v>41</v>
      </c>
      <c r="AA650" s="2">
        <v>45856</v>
      </c>
      <c r="AB650" s="1">
        <v>4</v>
      </c>
      <c r="AC650" s="1" t="s">
        <v>42</v>
      </c>
    </row>
    <row r="651" spans="1:29">
      <c r="A651" s="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c r="P651" s="1">
        <f t="shared" si="60"/>
        <v>157770</v>
      </c>
      <c r="Q651" s="1">
        <v>25</v>
      </c>
      <c r="R651" s="1">
        <f t="shared" si="61"/>
        <v>39442.5</v>
      </c>
      <c r="S651" s="1">
        <f t="shared" si="62"/>
        <v>118327.5</v>
      </c>
      <c r="T651" s="1">
        <v>0.57999999999999996</v>
      </c>
      <c r="U651" s="1">
        <f t="shared" si="63"/>
        <v>68629.95</v>
      </c>
      <c r="V651" s="1">
        <f t="shared" si="64"/>
        <v>49697.55</v>
      </c>
      <c r="W651" s="4">
        <f t="shared" si="65"/>
        <v>0.42000000000000004</v>
      </c>
      <c r="X651" s="1" t="s">
        <v>65</v>
      </c>
      <c r="Y651" s="1" t="s">
        <v>81</v>
      </c>
      <c r="Z651" s="1" t="s">
        <v>41</v>
      </c>
      <c r="AA651" s="2">
        <v>45857</v>
      </c>
      <c r="AB651" s="1">
        <v>4</v>
      </c>
      <c r="AC651" s="1" t="s">
        <v>42</v>
      </c>
    </row>
    <row r="652" spans="1:29">
      <c r="A652" s="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c r="P652" s="1">
        <f t="shared" si="60"/>
        <v>34640</v>
      </c>
      <c r="Q652" s="1">
        <v>30</v>
      </c>
      <c r="R652" s="1">
        <f t="shared" si="61"/>
        <v>10392</v>
      </c>
      <c r="S652" s="1">
        <f t="shared" si="62"/>
        <v>24248</v>
      </c>
      <c r="T652" s="1">
        <v>0.57999999999999996</v>
      </c>
      <c r="U652" s="1">
        <f t="shared" si="63"/>
        <v>14063.839999999998</v>
      </c>
      <c r="V652" s="1">
        <f t="shared" si="64"/>
        <v>10184.160000000002</v>
      </c>
      <c r="W652" s="4">
        <f t="shared" si="65"/>
        <v>0.4200000000000001</v>
      </c>
      <c r="X652" s="1" t="s">
        <v>92</v>
      </c>
      <c r="Y652" s="1" t="s">
        <v>81</v>
      </c>
      <c r="Z652" s="1" t="s">
        <v>41</v>
      </c>
      <c r="AA652" s="2">
        <v>45860</v>
      </c>
      <c r="AB652" s="1">
        <v>4</v>
      </c>
      <c r="AC652" s="1" t="s">
        <v>42</v>
      </c>
    </row>
    <row r="653" spans="1:29">
      <c r="A653" s="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c r="P653" s="1">
        <f t="shared" si="60"/>
        <v>4860</v>
      </c>
      <c r="Q653" s="1">
        <v>0</v>
      </c>
      <c r="R653" s="1">
        <f t="shared" si="61"/>
        <v>0</v>
      </c>
      <c r="S653" s="1">
        <f t="shared" si="62"/>
        <v>4860</v>
      </c>
      <c r="T653" s="1">
        <v>0.45</v>
      </c>
      <c r="U653" s="1">
        <f t="shared" si="63"/>
        <v>2187</v>
      </c>
      <c r="V653" s="1">
        <f t="shared" si="64"/>
        <v>2673</v>
      </c>
      <c r="W653" s="4">
        <f t="shared" si="65"/>
        <v>0.55000000000000004</v>
      </c>
      <c r="X653" s="1" t="s">
        <v>65</v>
      </c>
      <c r="Y653" s="1" t="s">
        <v>57</v>
      </c>
      <c r="Z653" s="1" t="s">
        <v>41</v>
      </c>
      <c r="AA653" s="2">
        <v>45855</v>
      </c>
      <c r="AB653" s="1">
        <v>4</v>
      </c>
      <c r="AC653" s="1" t="s">
        <v>42</v>
      </c>
    </row>
    <row r="654" spans="1:29">
      <c r="A654" s="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c r="P654" s="1">
        <f t="shared" si="60"/>
        <v>2720</v>
      </c>
      <c r="Q654" s="1">
        <v>0</v>
      </c>
      <c r="R654" s="1">
        <f t="shared" si="61"/>
        <v>0</v>
      </c>
      <c r="S654" s="1">
        <f t="shared" si="62"/>
        <v>2720</v>
      </c>
      <c r="T654" s="1">
        <v>0.47</v>
      </c>
      <c r="U654" s="1">
        <f t="shared" si="63"/>
        <v>1278.3999999999999</v>
      </c>
      <c r="V654" s="1">
        <f t="shared" si="64"/>
        <v>1441.6000000000001</v>
      </c>
      <c r="W654" s="4">
        <f t="shared" si="65"/>
        <v>0.53</v>
      </c>
      <c r="X654" s="1" t="s">
        <v>147</v>
      </c>
      <c r="Y654" s="1" t="s">
        <v>57</v>
      </c>
      <c r="Z654" s="1" t="s">
        <v>41</v>
      </c>
      <c r="AA654" s="2">
        <v>45858</v>
      </c>
      <c r="AB654" s="1">
        <v>3</v>
      </c>
      <c r="AC654" s="1" t="s">
        <v>42</v>
      </c>
    </row>
    <row r="655" spans="1:29">
      <c r="A655" s="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c r="P655" s="1">
        <f t="shared" si="60"/>
        <v>22800</v>
      </c>
      <c r="Q655" s="1">
        <v>5</v>
      </c>
      <c r="R655" s="1">
        <f t="shared" si="61"/>
        <v>1140</v>
      </c>
      <c r="S655" s="1">
        <f t="shared" si="62"/>
        <v>21660</v>
      </c>
      <c r="T655" s="1">
        <v>0.57999999999999996</v>
      </c>
      <c r="U655" s="1">
        <f t="shared" si="63"/>
        <v>12562.8</v>
      </c>
      <c r="V655" s="1">
        <f t="shared" si="64"/>
        <v>9097.2000000000007</v>
      </c>
      <c r="W655" s="4">
        <f t="shared" si="65"/>
        <v>0.42000000000000004</v>
      </c>
      <c r="X655" s="1" t="s">
        <v>65</v>
      </c>
      <c r="Y655" s="1" t="s">
        <v>57</v>
      </c>
      <c r="Z655" s="1" t="s">
        <v>22</v>
      </c>
      <c r="AA655" s="1"/>
      <c r="AB655" s="1"/>
      <c r="AC655" s="1" t="s">
        <v>93</v>
      </c>
    </row>
    <row r="656" spans="1:29">
      <c r="A656" s="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c r="P656" s="1">
        <f t="shared" si="60"/>
        <v>6880</v>
      </c>
      <c r="Q656" s="1">
        <v>30</v>
      </c>
      <c r="R656" s="1">
        <f t="shared" si="61"/>
        <v>2064</v>
      </c>
      <c r="S656" s="1">
        <f t="shared" si="62"/>
        <v>4816</v>
      </c>
      <c r="T656" s="1">
        <v>0.45</v>
      </c>
      <c r="U656" s="1">
        <f t="shared" si="63"/>
        <v>2167.2000000000003</v>
      </c>
      <c r="V656" s="1">
        <f t="shared" si="64"/>
        <v>2648.7999999999997</v>
      </c>
      <c r="W656" s="4">
        <f t="shared" si="65"/>
        <v>0.54999999999999993</v>
      </c>
      <c r="X656" s="1" t="s">
        <v>92</v>
      </c>
      <c r="Y656" s="1" t="s">
        <v>57</v>
      </c>
      <c r="Z656" s="1" t="s">
        <v>41</v>
      </c>
      <c r="AA656" s="2">
        <v>45859</v>
      </c>
      <c r="AB656" s="1">
        <v>5</v>
      </c>
      <c r="AC656" s="1" t="s">
        <v>42</v>
      </c>
    </row>
    <row r="657" spans="1:29">
      <c r="A657" s="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c r="P657" s="1">
        <f t="shared" si="60"/>
        <v>660</v>
      </c>
      <c r="Q657" s="1">
        <v>15</v>
      </c>
      <c r="R657" s="1">
        <f t="shared" si="61"/>
        <v>99</v>
      </c>
      <c r="S657" s="1">
        <f t="shared" si="62"/>
        <v>561</v>
      </c>
      <c r="T657" s="1">
        <v>0.62</v>
      </c>
      <c r="U657" s="1">
        <f t="shared" si="63"/>
        <v>347.82</v>
      </c>
      <c r="V657" s="1">
        <f t="shared" si="64"/>
        <v>213.18</v>
      </c>
      <c r="W657" s="4">
        <f t="shared" si="65"/>
        <v>0.38</v>
      </c>
      <c r="X657" s="1" t="s">
        <v>65</v>
      </c>
      <c r="Y657" s="1" t="s">
        <v>81</v>
      </c>
      <c r="Z657" s="1" t="s">
        <v>41</v>
      </c>
      <c r="AA657" s="2">
        <v>45860</v>
      </c>
      <c r="AB657" s="1">
        <v>5</v>
      </c>
      <c r="AC657" s="1" t="s">
        <v>42</v>
      </c>
    </row>
    <row r="658" spans="1:29">
      <c r="A658" s="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c r="P658" s="1">
        <f t="shared" si="60"/>
        <v>8910</v>
      </c>
      <c r="Q658" s="1">
        <v>10</v>
      </c>
      <c r="R658" s="1">
        <f t="shared" si="61"/>
        <v>891</v>
      </c>
      <c r="S658" s="1">
        <f t="shared" si="62"/>
        <v>8019</v>
      </c>
      <c r="T658" s="1">
        <v>0.52</v>
      </c>
      <c r="U658" s="1">
        <f t="shared" si="63"/>
        <v>4169.88</v>
      </c>
      <c r="V658" s="1">
        <f t="shared" si="64"/>
        <v>3849.12</v>
      </c>
      <c r="W658" s="4">
        <f t="shared" si="65"/>
        <v>0.48</v>
      </c>
      <c r="X658" s="1" t="s">
        <v>50</v>
      </c>
      <c r="Y658" s="1" t="s">
        <v>72</v>
      </c>
      <c r="Z658" s="1" t="s">
        <v>120</v>
      </c>
      <c r="AA658" s="1"/>
      <c r="AB658" s="1"/>
      <c r="AC658" s="1" t="s">
        <v>42</v>
      </c>
    </row>
    <row r="659" spans="1:29">
      <c r="A659" s="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c r="P659" s="1">
        <f t="shared" si="60"/>
        <v>4200</v>
      </c>
      <c r="Q659" s="1">
        <v>30</v>
      </c>
      <c r="R659" s="1">
        <f t="shared" si="61"/>
        <v>1260</v>
      </c>
      <c r="S659" s="1">
        <f t="shared" si="62"/>
        <v>2940</v>
      </c>
      <c r="T659" s="1">
        <v>0.47</v>
      </c>
      <c r="U659" s="1">
        <f t="shared" si="63"/>
        <v>1381.8</v>
      </c>
      <c r="V659" s="1">
        <f t="shared" si="64"/>
        <v>1558.2</v>
      </c>
      <c r="W659" s="4">
        <f t="shared" si="65"/>
        <v>0.53</v>
      </c>
      <c r="X659" s="1" t="s">
        <v>147</v>
      </c>
      <c r="Y659" s="1" t="s">
        <v>40</v>
      </c>
      <c r="Z659" s="1" t="s">
        <v>41</v>
      </c>
      <c r="AA659" s="2">
        <v>45857</v>
      </c>
      <c r="AB659" s="1">
        <v>5</v>
      </c>
      <c r="AC659" s="1" t="s">
        <v>42</v>
      </c>
    </row>
    <row r="660" spans="1:29">
      <c r="A660" s="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c r="P660" s="1">
        <f t="shared" si="60"/>
        <v>33720</v>
      </c>
      <c r="Q660" s="1">
        <v>5</v>
      </c>
      <c r="R660" s="1">
        <f t="shared" si="61"/>
        <v>1686</v>
      </c>
      <c r="S660" s="1">
        <f t="shared" si="62"/>
        <v>32034</v>
      </c>
      <c r="T660" s="1">
        <v>0.52</v>
      </c>
      <c r="U660" s="1">
        <f t="shared" si="63"/>
        <v>16657.68</v>
      </c>
      <c r="V660" s="1">
        <f t="shared" si="64"/>
        <v>15376.32</v>
      </c>
      <c r="W660" s="4">
        <f t="shared" si="65"/>
        <v>0.48</v>
      </c>
      <c r="X660" s="1" t="s">
        <v>50</v>
      </c>
      <c r="Y660" s="1" t="s">
        <v>81</v>
      </c>
      <c r="Z660" s="1" t="s">
        <v>120</v>
      </c>
      <c r="AA660" s="1"/>
      <c r="AB660" s="1"/>
      <c r="AC660" s="1" t="s">
        <v>42</v>
      </c>
    </row>
    <row r="661" spans="1:29">
      <c r="A661" s="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c r="P661" s="1">
        <f t="shared" si="60"/>
        <v>1530</v>
      </c>
      <c r="Q661" s="1">
        <v>30</v>
      </c>
      <c r="R661" s="1">
        <f t="shared" si="61"/>
        <v>459</v>
      </c>
      <c r="S661" s="1">
        <f t="shared" si="62"/>
        <v>1071</v>
      </c>
      <c r="T661" s="1">
        <v>0.5</v>
      </c>
      <c r="U661" s="1">
        <f t="shared" si="63"/>
        <v>535.5</v>
      </c>
      <c r="V661" s="1">
        <f t="shared" si="64"/>
        <v>535.5</v>
      </c>
      <c r="W661" s="4">
        <f t="shared" si="65"/>
        <v>0.5</v>
      </c>
      <c r="X661" s="1" t="s">
        <v>39</v>
      </c>
      <c r="Y661" s="1" t="s">
        <v>72</v>
      </c>
      <c r="Z661" s="1" t="s">
        <v>41</v>
      </c>
      <c r="AA661" s="2">
        <v>45857</v>
      </c>
      <c r="AB661" s="1">
        <v>4</v>
      </c>
      <c r="AC661" s="1" t="s">
        <v>42</v>
      </c>
    </row>
    <row r="662" spans="1:29">
      <c r="A662" s="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c r="P662" s="1">
        <f t="shared" si="60"/>
        <v>10160</v>
      </c>
      <c r="Q662" s="1">
        <v>10</v>
      </c>
      <c r="R662" s="1">
        <f t="shared" si="61"/>
        <v>1016</v>
      </c>
      <c r="S662" s="1">
        <f t="shared" si="62"/>
        <v>9144</v>
      </c>
      <c r="T662" s="1">
        <v>0.52</v>
      </c>
      <c r="U662" s="1">
        <f t="shared" si="63"/>
        <v>4754.88</v>
      </c>
      <c r="V662" s="1">
        <f t="shared" si="64"/>
        <v>4389.12</v>
      </c>
      <c r="W662" s="4">
        <f t="shared" si="65"/>
        <v>0.48</v>
      </c>
      <c r="X662" s="1" t="s">
        <v>56</v>
      </c>
      <c r="Y662" s="1" t="s">
        <v>81</v>
      </c>
      <c r="Z662" s="1" t="s">
        <v>41</v>
      </c>
      <c r="AA662" s="2">
        <v>45860</v>
      </c>
      <c r="AB662" s="1">
        <v>3</v>
      </c>
      <c r="AC662" s="1" t="s">
        <v>42</v>
      </c>
    </row>
    <row r="663" spans="1:29">
      <c r="A663" s="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c r="P663" s="1">
        <f t="shared" si="60"/>
        <v>1070</v>
      </c>
      <c r="Q663" s="1">
        <v>0</v>
      </c>
      <c r="R663" s="1">
        <f t="shared" si="61"/>
        <v>0</v>
      </c>
      <c r="S663" s="1">
        <f t="shared" si="62"/>
        <v>1070</v>
      </c>
      <c r="T663" s="1">
        <v>0.45</v>
      </c>
      <c r="U663" s="1">
        <f t="shared" si="63"/>
        <v>481.5</v>
      </c>
      <c r="V663" s="1">
        <f t="shared" si="64"/>
        <v>588.5</v>
      </c>
      <c r="W663" s="4">
        <f t="shared" si="65"/>
        <v>0.55000000000000004</v>
      </c>
      <c r="X663" s="1" t="s">
        <v>92</v>
      </c>
      <c r="Y663" s="1" t="s">
        <v>40</v>
      </c>
      <c r="Z663" s="1" t="s">
        <v>41</v>
      </c>
      <c r="AA663" s="2">
        <v>45861</v>
      </c>
      <c r="AB663" s="1">
        <v>5</v>
      </c>
      <c r="AC663" s="1" t="s">
        <v>42</v>
      </c>
    </row>
    <row r="664" spans="1:29">
      <c r="A664" s="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c r="P664" s="1">
        <f t="shared" si="60"/>
        <v>58300</v>
      </c>
      <c r="Q664" s="1">
        <v>10</v>
      </c>
      <c r="R664" s="1">
        <f t="shared" si="61"/>
        <v>5830</v>
      </c>
      <c r="S664" s="1">
        <f t="shared" si="62"/>
        <v>52470</v>
      </c>
      <c r="T664" s="1">
        <v>0.57999999999999996</v>
      </c>
      <c r="U664" s="1">
        <f t="shared" si="63"/>
        <v>30432.6</v>
      </c>
      <c r="V664" s="1">
        <f t="shared" si="64"/>
        <v>22037.4</v>
      </c>
      <c r="W664" s="4">
        <f t="shared" si="65"/>
        <v>0.42000000000000004</v>
      </c>
      <c r="X664" s="1" t="s">
        <v>92</v>
      </c>
      <c r="Y664" s="1" t="s">
        <v>57</v>
      </c>
      <c r="Z664" s="1" t="s">
        <v>41</v>
      </c>
      <c r="AA664" s="2">
        <v>45862</v>
      </c>
      <c r="AB664" s="1">
        <v>3</v>
      </c>
      <c r="AC664" s="1" t="s">
        <v>42</v>
      </c>
    </row>
    <row r="665" spans="1:29">
      <c r="A665" s="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c r="P665" s="1">
        <f t="shared" si="60"/>
        <v>28080</v>
      </c>
      <c r="Q665" s="1">
        <v>5</v>
      </c>
      <c r="R665" s="1">
        <f t="shared" si="61"/>
        <v>1404</v>
      </c>
      <c r="S665" s="1">
        <f t="shared" si="62"/>
        <v>26676</v>
      </c>
      <c r="T665" s="1">
        <v>0.52</v>
      </c>
      <c r="U665" s="1">
        <f t="shared" si="63"/>
        <v>13871.52</v>
      </c>
      <c r="V665" s="1">
        <f t="shared" si="64"/>
        <v>12804.48</v>
      </c>
      <c r="W665" s="4">
        <f t="shared" si="65"/>
        <v>0.48</v>
      </c>
      <c r="X665" s="1" t="s">
        <v>65</v>
      </c>
      <c r="Y665" s="1" t="s">
        <v>40</v>
      </c>
      <c r="Z665" s="1" t="s">
        <v>41</v>
      </c>
      <c r="AA665" s="2">
        <v>45862</v>
      </c>
      <c r="AB665" s="1">
        <v>4</v>
      </c>
      <c r="AC665" s="1" t="s">
        <v>42</v>
      </c>
    </row>
    <row r="666" spans="1:29">
      <c r="A666" s="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c r="P666" s="1">
        <f t="shared" si="60"/>
        <v>4880</v>
      </c>
      <c r="Q666" s="1">
        <v>25</v>
      </c>
      <c r="R666" s="1">
        <f t="shared" si="61"/>
        <v>1220</v>
      </c>
      <c r="S666" s="1">
        <f t="shared" si="62"/>
        <v>3660</v>
      </c>
      <c r="T666" s="1">
        <v>0.35</v>
      </c>
      <c r="U666" s="1">
        <f t="shared" si="63"/>
        <v>1281</v>
      </c>
      <c r="V666" s="1">
        <f t="shared" si="64"/>
        <v>2379</v>
      </c>
      <c r="W666" s="4">
        <f t="shared" si="65"/>
        <v>0.65</v>
      </c>
      <c r="X666" s="1" t="s">
        <v>39</v>
      </c>
      <c r="Y666" s="1" t="s">
        <v>81</v>
      </c>
      <c r="Z666" s="1" t="s">
        <v>66</v>
      </c>
      <c r="AA666" s="1"/>
      <c r="AB666" s="1"/>
      <c r="AC666" s="1" t="s">
        <v>42</v>
      </c>
    </row>
    <row r="667" spans="1:29">
      <c r="A667" s="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c r="P667" s="1">
        <f t="shared" si="60"/>
        <v>4050</v>
      </c>
      <c r="Q667" s="1">
        <v>0</v>
      </c>
      <c r="R667" s="1">
        <f t="shared" si="61"/>
        <v>0</v>
      </c>
      <c r="S667" s="1">
        <f t="shared" si="62"/>
        <v>4050</v>
      </c>
      <c r="T667" s="1">
        <v>0.62</v>
      </c>
      <c r="U667" s="1">
        <f t="shared" si="63"/>
        <v>2511</v>
      </c>
      <c r="V667" s="1">
        <f t="shared" si="64"/>
        <v>1539</v>
      </c>
      <c r="W667" s="4">
        <f t="shared" si="65"/>
        <v>0.38</v>
      </c>
      <c r="X667" s="1" t="s">
        <v>147</v>
      </c>
      <c r="Y667" s="1" t="s">
        <v>81</v>
      </c>
      <c r="Z667" s="1" t="s">
        <v>51</v>
      </c>
      <c r="AA667" s="2">
        <v>45859</v>
      </c>
      <c r="AB667" s="1"/>
      <c r="AC667" s="1" t="s">
        <v>42</v>
      </c>
    </row>
    <row r="668" spans="1:29">
      <c r="A668" s="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c r="P668" s="1">
        <f t="shared" si="60"/>
        <v>6060</v>
      </c>
      <c r="Q668" s="1">
        <v>0</v>
      </c>
      <c r="R668" s="1">
        <f t="shared" si="61"/>
        <v>0</v>
      </c>
      <c r="S668" s="1">
        <f t="shared" si="62"/>
        <v>6060</v>
      </c>
      <c r="T668" s="1">
        <v>0.45</v>
      </c>
      <c r="U668" s="1">
        <f t="shared" si="63"/>
        <v>2727</v>
      </c>
      <c r="V668" s="1">
        <f t="shared" si="64"/>
        <v>3333</v>
      </c>
      <c r="W668" s="4">
        <f t="shared" si="65"/>
        <v>0.55000000000000004</v>
      </c>
      <c r="X668" s="1" t="s">
        <v>92</v>
      </c>
      <c r="Y668" s="1" t="s">
        <v>81</v>
      </c>
      <c r="Z668" s="1" t="s">
        <v>41</v>
      </c>
      <c r="AA668" s="2">
        <v>45861</v>
      </c>
      <c r="AB668" s="1">
        <v>3</v>
      </c>
      <c r="AC668" s="1" t="s">
        <v>42</v>
      </c>
    </row>
    <row r="669" spans="1:29">
      <c r="A669" s="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c r="P669" s="1">
        <f t="shared" si="60"/>
        <v>560</v>
      </c>
      <c r="Q669" s="1">
        <v>10</v>
      </c>
      <c r="R669" s="1">
        <f t="shared" si="61"/>
        <v>56</v>
      </c>
      <c r="S669" s="1">
        <f t="shared" si="62"/>
        <v>504</v>
      </c>
      <c r="T669" s="1">
        <v>0.52</v>
      </c>
      <c r="U669" s="1">
        <f t="shared" si="63"/>
        <v>262.08</v>
      </c>
      <c r="V669" s="1">
        <f t="shared" si="64"/>
        <v>241.92000000000002</v>
      </c>
      <c r="W669" s="4">
        <f t="shared" si="65"/>
        <v>0.48000000000000004</v>
      </c>
      <c r="X669" s="1" t="s">
        <v>50</v>
      </c>
      <c r="Y669" s="1" t="s">
        <v>72</v>
      </c>
      <c r="Z669" s="1" t="s">
        <v>22</v>
      </c>
      <c r="AA669" s="1"/>
      <c r="AB669" s="1"/>
      <c r="AC669" s="1" t="s">
        <v>93</v>
      </c>
    </row>
    <row r="670" spans="1:29">
      <c r="A670" s="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c r="P670" s="1">
        <f t="shared" si="60"/>
        <v>61320</v>
      </c>
      <c r="Q670" s="1">
        <v>20</v>
      </c>
      <c r="R670" s="1">
        <f t="shared" si="61"/>
        <v>12264</v>
      </c>
      <c r="S670" s="1">
        <f t="shared" si="62"/>
        <v>49056</v>
      </c>
      <c r="T670" s="1">
        <v>0.57999999999999996</v>
      </c>
      <c r="U670" s="1">
        <f t="shared" si="63"/>
        <v>28452.48</v>
      </c>
      <c r="V670" s="1">
        <f t="shared" si="64"/>
        <v>20603.52</v>
      </c>
      <c r="W670" s="4">
        <f t="shared" si="65"/>
        <v>0.42</v>
      </c>
      <c r="X670" s="1" t="s">
        <v>50</v>
      </c>
      <c r="Y670" s="1" t="s">
        <v>81</v>
      </c>
      <c r="Z670" s="1" t="s">
        <v>41</v>
      </c>
      <c r="AA670" s="2">
        <v>45861</v>
      </c>
      <c r="AB670" s="1">
        <v>5</v>
      </c>
      <c r="AC670" s="1" t="s">
        <v>42</v>
      </c>
    </row>
    <row r="671" spans="1:29">
      <c r="A671" s="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c r="P671" s="1">
        <f t="shared" si="60"/>
        <v>2140</v>
      </c>
      <c r="Q671" s="1">
        <v>0</v>
      </c>
      <c r="R671" s="1">
        <f t="shared" si="61"/>
        <v>0</v>
      </c>
      <c r="S671" s="1">
        <f t="shared" si="62"/>
        <v>2140</v>
      </c>
      <c r="T671" s="1">
        <v>0.47</v>
      </c>
      <c r="U671" s="1">
        <f t="shared" si="63"/>
        <v>1005.8</v>
      </c>
      <c r="V671" s="1">
        <f t="shared" si="64"/>
        <v>1134.2</v>
      </c>
      <c r="W671" s="4">
        <f t="shared" si="65"/>
        <v>0.53</v>
      </c>
      <c r="X671" s="1" t="s">
        <v>50</v>
      </c>
      <c r="Y671" s="1" t="s">
        <v>57</v>
      </c>
      <c r="Z671" s="1" t="s">
        <v>66</v>
      </c>
      <c r="AA671" s="1"/>
      <c r="AB671" s="1"/>
      <c r="AC671" s="1" t="s">
        <v>42</v>
      </c>
    </row>
    <row r="672" spans="1:29">
      <c r="A672" s="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c r="P672" s="1">
        <f t="shared" si="60"/>
        <v>3120</v>
      </c>
      <c r="Q672" s="1">
        <v>0</v>
      </c>
      <c r="R672" s="1">
        <f t="shared" si="61"/>
        <v>0</v>
      </c>
      <c r="S672" s="1">
        <f t="shared" si="62"/>
        <v>3120</v>
      </c>
      <c r="T672" s="1">
        <v>0.35</v>
      </c>
      <c r="U672" s="1">
        <f t="shared" si="63"/>
        <v>1092</v>
      </c>
      <c r="V672" s="1">
        <f t="shared" si="64"/>
        <v>2028</v>
      </c>
      <c r="W672" s="4">
        <f t="shared" si="65"/>
        <v>0.65</v>
      </c>
      <c r="X672" s="1" t="s">
        <v>65</v>
      </c>
      <c r="Y672" s="1" t="s">
        <v>72</v>
      </c>
      <c r="Z672" s="1" t="s">
        <v>22</v>
      </c>
      <c r="AA672" s="1"/>
      <c r="AB672" s="1"/>
      <c r="AC672" s="1" t="s">
        <v>93</v>
      </c>
    </row>
    <row r="673" spans="1:29">
      <c r="A673" s="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c r="P673" s="1">
        <f t="shared" si="60"/>
        <v>16860</v>
      </c>
      <c r="Q673" s="1">
        <v>10</v>
      </c>
      <c r="R673" s="1">
        <f t="shared" si="61"/>
        <v>1686</v>
      </c>
      <c r="S673" s="1">
        <f t="shared" si="62"/>
        <v>15174</v>
      </c>
      <c r="T673" s="1">
        <v>0.5</v>
      </c>
      <c r="U673" s="1">
        <f t="shared" si="63"/>
        <v>7587</v>
      </c>
      <c r="V673" s="1">
        <f t="shared" si="64"/>
        <v>7587</v>
      </c>
      <c r="W673" s="4">
        <f t="shared" si="65"/>
        <v>0.5</v>
      </c>
      <c r="X673" s="1" t="s">
        <v>65</v>
      </c>
      <c r="Y673" s="1" t="s">
        <v>40</v>
      </c>
      <c r="Z673" s="1" t="s">
        <v>66</v>
      </c>
      <c r="AA673" s="1"/>
      <c r="AB673" s="1"/>
      <c r="AC673" s="1" t="s">
        <v>42</v>
      </c>
    </row>
    <row r="674" spans="1:29">
      <c r="A674" s="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c r="P674" s="1">
        <f t="shared" si="60"/>
        <v>8850</v>
      </c>
      <c r="Q674" s="1">
        <v>0</v>
      </c>
      <c r="R674" s="1">
        <f t="shared" si="61"/>
        <v>0</v>
      </c>
      <c r="S674" s="1">
        <f t="shared" si="62"/>
        <v>8850</v>
      </c>
      <c r="T674" s="1">
        <v>0.45</v>
      </c>
      <c r="U674" s="1">
        <f t="shared" si="63"/>
        <v>3982.5</v>
      </c>
      <c r="V674" s="1">
        <f t="shared" si="64"/>
        <v>4867.5</v>
      </c>
      <c r="W674" s="4">
        <f t="shared" si="65"/>
        <v>0.55000000000000004</v>
      </c>
      <c r="X674" s="1" t="s">
        <v>56</v>
      </c>
      <c r="Y674" s="1" t="s">
        <v>57</v>
      </c>
      <c r="Z674" s="1" t="s">
        <v>51</v>
      </c>
      <c r="AA674" s="2">
        <v>45863</v>
      </c>
      <c r="AB674" s="1"/>
      <c r="AC674" s="1" t="s">
        <v>42</v>
      </c>
    </row>
    <row r="675" spans="1:29">
      <c r="A675" s="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c r="P675" s="1">
        <f t="shared" si="60"/>
        <v>79290</v>
      </c>
      <c r="Q675" s="1">
        <v>10</v>
      </c>
      <c r="R675" s="1">
        <f t="shared" si="61"/>
        <v>7929</v>
      </c>
      <c r="S675" s="1">
        <f t="shared" si="62"/>
        <v>71361</v>
      </c>
      <c r="T675" s="1">
        <v>0.57999999999999996</v>
      </c>
      <c r="U675" s="1">
        <f t="shared" si="63"/>
        <v>41389.379999999997</v>
      </c>
      <c r="V675" s="1">
        <f t="shared" si="64"/>
        <v>29971.620000000003</v>
      </c>
      <c r="W675" s="4">
        <f t="shared" si="65"/>
        <v>0.42000000000000004</v>
      </c>
      <c r="X675" s="1" t="s">
        <v>147</v>
      </c>
      <c r="Y675" s="1" t="s">
        <v>81</v>
      </c>
      <c r="Z675" s="1" t="s">
        <v>22</v>
      </c>
      <c r="AA675" s="1"/>
      <c r="AB675" s="1"/>
      <c r="AC675" s="1" t="s">
        <v>93</v>
      </c>
    </row>
    <row r="676" spans="1:29">
      <c r="A676" s="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c r="P676" s="1">
        <f t="shared" si="60"/>
        <v>17520</v>
      </c>
      <c r="Q676" s="1">
        <v>0</v>
      </c>
      <c r="R676" s="1">
        <f t="shared" si="61"/>
        <v>0</v>
      </c>
      <c r="S676" s="1">
        <f t="shared" si="62"/>
        <v>17520</v>
      </c>
      <c r="T676" s="1">
        <v>0.48</v>
      </c>
      <c r="U676" s="1">
        <f t="shared" si="63"/>
        <v>8409.6</v>
      </c>
      <c r="V676" s="1">
        <f t="shared" si="64"/>
        <v>9110.4</v>
      </c>
      <c r="W676" s="4">
        <f t="shared" si="65"/>
        <v>0.52</v>
      </c>
      <c r="X676" s="1" t="s">
        <v>39</v>
      </c>
      <c r="Y676" s="1" t="s">
        <v>72</v>
      </c>
      <c r="Z676" s="1" t="s">
        <v>66</v>
      </c>
      <c r="AA676" s="1"/>
      <c r="AB676" s="1"/>
      <c r="AC676" s="1" t="s">
        <v>42</v>
      </c>
    </row>
    <row r="677" spans="1:29">
      <c r="A677" s="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c r="P677" s="1">
        <f t="shared" si="60"/>
        <v>18400</v>
      </c>
      <c r="Q677" s="1">
        <v>10</v>
      </c>
      <c r="R677" s="1">
        <f t="shared" si="61"/>
        <v>1840</v>
      </c>
      <c r="S677" s="1">
        <f t="shared" si="62"/>
        <v>16560</v>
      </c>
      <c r="T677" s="1">
        <v>0.5</v>
      </c>
      <c r="U677" s="1">
        <f t="shared" si="63"/>
        <v>8280</v>
      </c>
      <c r="V677" s="1">
        <f t="shared" si="64"/>
        <v>8280</v>
      </c>
      <c r="W677" s="4">
        <f t="shared" si="65"/>
        <v>0.5</v>
      </c>
      <c r="X677" s="1" t="s">
        <v>92</v>
      </c>
      <c r="Y677" s="1" t="s">
        <v>40</v>
      </c>
      <c r="Z677" s="1" t="s">
        <v>41</v>
      </c>
      <c r="AA677" s="2">
        <v>45864</v>
      </c>
      <c r="AB677" s="1">
        <v>4</v>
      </c>
      <c r="AC677" s="1" t="s">
        <v>42</v>
      </c>
    </row>
    <row r="678" spans="1:29">
      <c r="A678" s="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c r="P678" s="1">
        <f t="shared" si="60"/>
        <v>2150</v>
      </c>
      <c r="Q678" s="1">
        <v>25</v>
      </c>
      <c r="R678" s="1">
        <f t="shared" si="61"/>
        <v>537.5</v>
      </c>
      <c r="S678" s="1">
        <f t="shared" si="62"/>
        <v>1612.5</v>
      </c>
      <c r="T678" s="1">
        <v>0.35</v>
      </c>
      <c r="U678" s="1">
        <f t="shared" si="63"/>
        <v>564.375</v>
      </c>
      <c r="V678" s="1">
        <f t="shared" si="64"/>
        <v>1048.125</v>
      </c>
      <c r="W678" s="4">
        <f t="shared" si="65"/>
        <v>0.65</v>
      </c>
      <c r="X678" s="1" t="s">
        <v>65</v>
      </c>
      <c r="Y678" s="1" t="s">
        <v>81</v>
      </c>
      <c r="Z678" s="1" t="s">
        <v>41</v>
      </c>
      <c r="AA678" s="2">
        <v>45865</v>
      </c>
      <c r="AB678" s="1">
        <v>3</v>
      </c>
      <c r="AC678" s="1" t="s">
        <v>42</v>
      </c>
    </row>
    <row r="679" spans="1:29">
      <c r="A679" s="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c r="P679" s="1">
        <f t="shared" si="60"/>
        <v>1740</v>
      </c>
      <c r="Q679" s="1">
        <v>20</v>
      </c>
      <c r="R679" s="1">
        <f t="shared" si="61"/>
        <v>348</v>
      </c>
      <c r="S679" s="1">
        <f t="shared" si="62"/>
        <v>1392</v>
      </c>
      <c r="T679" s="1">
        <v>0.48</v>
      </c>
      <c r="U679" s="1">
        <f t="shared" si="63"/>
        <v>668.16</v>
      </c>
      <c r="V679" s="1">
        <f t="shared" si="64"/>
        <v>723.84</v>
      </c>
      <c r="W679" s="4">
        <f t="shared" si="65"/>
        <v>0.52</v>
      </c>
      <c r="X679" s="1" t="s">
        <v>147</v>
      </c>
      <c r="Y679" s="1" t="s">
        <v>72</v>
      </c>
      <c r="Z679" s="1" t="s">
        <v>41</v>
      </c>
      <c r="AA679" s="2">
        <v>45864</v>
      </c>
      <c r="AB679" s="1">
        <v>5</v>
      </c>
      <c r="AC679" s="1" t="s">
        <v>42</v>
      </c>
    </row>
    <row r="680" spans="1:29">
      <c r="A680" s="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c r="P680" s="1">
        <f t="shared" si="60"/>
        <v>26640</v>
      </c>
      <c r="Q680" s="1">
        <v>30</v>
      </c>
      <c r="R680" s="1">
        <f t="shared" si="61"/>
        <v>7992</v>
      </c>
      <c r="S680" s="1">
        <f t="shared" si="62"/>
        <v>18648</v>
      </c>
      <c r="T680" s="1">
        <v>0.48</v>
      </c>
      <c r="U680" s="1">
        <f t="shared" si="63"/>
        <v>8951.0399999999991</v>
      </c>
      <c r="V680" s="1">
        <f t="shared" si="64"/>
        <v>9696.9600000000009</v>
      </c>
      <c r="W680" s="4">
        <f t="shared" si="65"/>
        <v>0.52</v>
      </c>
      <c r="X680" s="1" t="s">
        <v>104</v>
      </c>
      <c r="Y680" s="1" t="s">
        <v>57</v>
      </c>
      <c r="Z680" s="1" t="s">
        <v>41</v>
      </c>
      <c r="AA680" s="2">
        <v>45867</v>
      </c>
      <c r="AB680" s="1">
        <v>4</v>
      </c>
      <c r="AC680" s="1" t="s">
        <v>42</v>
      </c>
    </row>
    <row r="681" spans="1:29">
      <c r="A681" s="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c r="P681" s="1">
        <f t="shared" si="60"/>
        <v>1440</v>
      </c>
      <c r="Q681" s="1">
        <v>0</v>
      </c>
      <c r="R681" s="1">
        <f t="shared" si="61"/>
        <v>0</v>
      </c>
      <c r="S681" s="1">
        <f t="shared" si="62"/>
        <v>1440</v>
      </c>
      <c r="T681" s="1">
        <v>0.62</v>
      </c>
      <c r="U681" s="1">
        <f t="shared" si="63"/>
        <v>892.8</v>
      </c>
      <c r="V681" s="1">
        <f t="shared" si="64"/>
        <v>547.20000000000005</v>
      </c>
      <c r="W681" s="4">
        <f t="shared" si="65"/>
        <v>0.38</v>
      </c>
      <c r="X681" s="1" t="s">
        <v>56</v>
      </c>
      <c r="Y681" s="1" t="s">
        <v>81</v>
      </c>
      <c r="Z681" s="1" t="s">
        <v>66</v>
      </c>
      <c r="AA681" s="1"/>
      <c r="AB681" s="1"/>
      <c r="AC681" s="1" t="s">
        <v>42</v>
      </c>
    </row>
    <row r="682" spans="1:29">
      <c r="A682" s="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c r="P682" s="1">
        <f t="shared" si="60"/>
        <v>18400</v>
      </c>
      <c r="Q682" s="1">
        <v>15</v>
      </c>
      <c r="R682" s="1">
        <f t="shared" si="61"/>
        <v>2760</v>
      </c>
      <c r="S682" s="1">
        <f t="shared" si="62"/>
        <v>15640</v>
      </c>
      <c r="T682" s="1">
        <v>0.45</v>
      </c>
      <c r="U682" s="1">
        <f t="shared" si="63"/>
        <v>7038</v>
      </c>
      <c r="V682" s="1">
        <f t="shared" si="64"/>
        <v>8602</v>
      </c>
      <c r="W682" s="4">
        <f t="shared" si="65"/>
        <v>0.55000000000000004</v>
      </c>
      <c r="X682" s="1" t="s">
        <v>39</v>
      </c>
      <c r="Y682" s="1" t="s">
        <v>40</v>
      </c>
      <c r="Z682" s="1" t="s">
        <v>66</v>
      </c>
      <c r="AA682" s="1"/>
      <c r="AB682" s="1"/>
      <c r="AC682" s="1" t="s">
        <v>42</v>
      </c>
    </row>
    <row r="683" spans="1:29">
      <c r="A683" s="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c r="P683" s="1">
        <f t="shared" si="60"/>
        <v>1240</v>
      </c>
      <c r="Q683" s="1">
        <v>10</v>
      </c>
      <c r="R683" s="1">
        <f t="shared" si="61"/>
        <v>124</v>
      </c>
      <c r="S683" s="1">
        <f t="shared" si="62"/>
        <v>1116</v>
      </c>
      <c r="T683" s="1">
        <v>0.35</v>
      </c>
      <c r="U683" s="1">
        <f t="shared" si="63"/>
        <v>390.59999999999997</v>
      </c>
      <c r="V683" s="1">
        <f t="shared" si="64"/>
        <v>725.40000000000009</v>
      </c>
      <c r="W683" s="4">
        <f t="shared" si="65"/>
        <v>0.65000000000000013</v>
      </c>
      <c r="X683" s="1" t="s">
        <v>65</v>
      </c>
      <c r="Y683" s="1" t="s">
        <v>81</v>
      </c>
      <c r="Z683" s="1" t="s">
        <v>66</v>
      </c>
      <c r="AA683" s="1"/>
      <c r="AB683" s="1"/>
      <c r="AC683" s="1" t="s">
        <v>42</v>
      </c>
    </row>
    <row r="684" spans="1:29">
      <c r="A684" s="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c r="P684" s="1">
        <f t="shared" si="60"/>
        <v>7520</v>
      </c>
      <c r="Q684" s="1">
        <v>0</v>
      </c>
      <c r="R684" s="1">
        <f t="shared" si="61"/>
        <v>0</v>
      </c>
      <c r="S684" s="1">
        <f t="shared" si="62"/>
        <v>7520</v>
      </c>
      <c r="T684" s="1">
        <v>0.45</v>
      </c>
      <c r="U684" s="1">
        <f t="shared" si="63"/>
        <v>3384</v>
      </c>
      <c r="V684" s="1">
        <f t="shared" si="64"/>
        <v>4136</v>
      </c>
      <c r="W684" s="4">
        <f t="shared" si="65"/>
        <v>0.55000000000000004</v>
      </c>
      <c r="X684" s="1" t="s">
        <v>39</v>
      </c>
      <c r="Y684" s="1" t="s">
        <v>72</v>
      </c>
      <c r="Z684" s="1" t="s">
        <v>41</v>
      </c>
      <c r="AA684" s="2">
        <v>45864</v>
      </c>
      <c r="AB684" s="1">
        <v>3</v>
      </c>
      <c r="AC684" s="1" t="s">
        <v>42</v>
      </c>
    </row>
    <row r="685" spans="1:29">
      <c r="A685" s="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c r="P685" s="1">
        <f t="shared" si="60"/>
        <v>104840</v>
      </c>
      <c r="Q685" s="1">
        <v>25</v>
      </c>
      <c r="R685" s="1">
        <f t="shared" si="61"/>
        <v>26210</v>
      </c>
      <c r="S685" s="1">
        <f t="shared" si="62"/>
        <v>78630</v>
      </c>
      <c r="T685" s="1">
        <v>0.57999999999999996</v>
      </c>
      <c r="U685" s="1">
        <f t="shared" si="63"/>
        <v>45605.399999999994</v>
      </c>
      <c r="V685" s="1">
        <f t="shared" si="64"/>
        <v>33024.600000000006</v>
      </c>
      <c r="W685" s="4">
        <f t="shared" si="65"/>
        <v>0.4200000000000001</v>
      </c>
      <c r="X685" s="1" t="s">
        <v>147</v>
      </c>
      <c r="Y685" s="1" t="s">
        <v>40</v>
      </c>
      <c r="Z685" s="1" t="s">
        <v>41</v>
      </c>
      <c r="AA685" s="2">
        <v>45870</v>
      </c>
      <c r="AB685" s="1">
        <v>5</v>
      </c>
      <c r="AC685" s="1" t="s">
        <v>42</v>
      </c>
    </row>
    <row r="686" spans="1:29">
      <c r="A686" s="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c r="P686" s="1">
        <f t="shared" si="60"/>
        <v>9120</v>
      </c>
      <c r="Q686" s="1">
        <v>0</v>
      </c>
      <c r="R686" s="1">
        <f t="shared" si="61"/>
        <v>0</v>
      </c>
      <c r="S686" s="1">
        <f t="shared" si="62"/>
        <v>9120</v>
      </c>
      <c r="T686" s="1">
        <v>0.45</v>
      </c>
      <c r="U686" s="1">
        <f t="shared" si="63"/>
        <v>4104</v>
      </c>
      <c r="V686" s="1">
        <f t="shared" si="64"/>
        <v>5016</v>
      </c>
      <c r="W686" s="4">
        <f t="shared" si="65"/>
        <v>0.55000000000000004</v>
      </c>
      <c r="X686" s="1" t="s">
        <v>50</v>
      </c>
      <c r="Y686" s="1" t="s">
        <v>72</v>
      </c>
      <c r="Z686" s="1" t="s">
        <v>22</v>
      </c>
      <c r="AA686" s="1"/>
      <c r="AB686" s="1"/>
      <c r="AC686" s="1" t="s">
        <v>93</v>
      </c>
    </row>
    <row r="687" spans="1:29">
      <c r="A687" s="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c r="P687" s="1">
        <f t="shared" si="60"/>
        <v>3440</v>
      </c>
      <c r="Q687" s="1">
        <v>0</v>
      </c>
      <c r="R687" s="1">
        <f t="shared" si="61"/>
        <v>0</v>
      </c>
      <c r="S687" s="1">
        <f t="shared" si="62"/>
        <v>3440</v>
      </c>
      <c r="T687" s="1">
        <v>0.47</v>
      </c>
      <c r="U687" s="1">
        <f t="shared" si="63"/>
        <v>1616.8</v>
      </c>
      <c r="V687" s="1">
        <f t="shared" si="64"/>
        <v>1823.2</v>
      </c>
      <c r="W687" s="4">
        <f t="shared" si="65"/>
        <v>0.53</v>
      </c>
      <c r="X687" s="1" t="s">
        <v>56</v>
      </c>
      <c r="Y687" s="1" t="s">
        <v>40</v>
      </c>
      <c r="Z687" s="1" t="s">
        <v>66</v>
      </c>
      <c r="AA687" s="1"/>
      <c r="AB687" s="1"/>
      <c r="AC687" s="1" t="s">
        <v>42</v>
      </c>
    </row>
    <row r="688" spans="1:29">
      <c r="A688" s="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c r="P688" s="1">
        <f t="shared" si="60"/>
        <v>19920</v>
      </c>
      <c r="Q688" s="1">
        <v>25</v>
      </c>
      <c r="R688" s="1">
        <f t="shared" si="61"/>
        <v>4980</v>
      </c>
      <c r="S688" s="1">
        <f t="shared" si="62"/>
        <v>14940</v>
      </c>
      <c r="T688" s="1">
        <v>0.48</v>
      </c>
      <c r="U688" s="1">
        <f t="shared" si="63"/>
        <v>7171.2</v>
      </c>
      <c r="V688" s="1">
        <f t="shared" si="64"/>
        <v>7768.8</v>
      </c>
      <c r="W688" s="4">
        <f t="shared" si="65"/>
        <v>0.52</v>
      </c>
      <c r="X688" s="1" t="s">
        <v>92</v>
      </c>
      <c r="Y688" s="1" t="s">
        <v>81</v>
      </c>
      <c r="Z688" s="1" t="s">
        <v>41</v>
      </c>
      <c r="AA688" s="2">
        <v>45867</v>
      </c>
      <c r="AB688" s="1">
        <v>4</v>
      </c>
      <c r="AC688" s="1" t="s">
        <v>42</v>
      </c>
    </row>
    <row r="689" spans="1:29">
      <c r="A689" s="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c r="P689" s="1">
        <f t="shared" si="60"/>
        <v>2550</v>
      </c>
      <c r="Q689" s="1">
        <v>0</v>
      </c>
      <c r="R689" s="1">
        <f t="shared" si="61"/>
        <v>0</v>
      </c>
      <c r="S689" s="1">
        <f t="shared" si="62"/>
        <v>2550</v>
      </c>
      <c r="T689" s="1">
        <v>0.62</v>
      </c>
      <c r="U689" s="1">
        <f t="shared" si="63"/>
        <v>1581</v>
      </c>
      <c r="V689" s="1">
        <f t="shared" si="64"/>
        <v>969</v>
      </c>
      <c r="W689" s="4">
        <f t="shared" si="65"/>
        <v>0.38</v>
      </c>
      <c r="X689" s="1" t="s">
        <v>147</v>
      </c>
      <c r="Y689" s="1" t="s">
        <v>57</v>
      </c>
      <c r="Z689" s="1" t="s">
        <v>41</v>
      </c>
      <c r="AA689" s="2">
        <v>45867</v>
      </c>
      <c r="AB689" s="1">
        <v>3</v>
      </c>
      <c r="AC689" s="1" t="s">
        <v>42</v>
      </c>
    </row>
    <row r="690" spans="1:29">
      <c r="A690" s="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c r="P690" s="1">
        <f t="shared" si="60"/>
        <v>31100</v>
      </c>
      <c r="Q690" s="1">
        <v>30</v>
      </c>
      <c r="R690" s="1">
        <f t="shared" si="61"/>
        <v>9330</v>
      </c>
      <c r="S690" s="1">
        <f t="shared" si="62"/>
        <v>21770</v>
      </c>
      <c r="T690" s="1">
        <v>0.48</v>
      </c>
      <c r="U690" s="1">
        <f t="shared" si="63"/>
        <v>10449.6</v>
      </c>
      <c r="V690" s="1">
        <f t="shared" si="64"/>
        <v>11320.4</v>
      </c>
      <c r="W690" s="4">
        <f t="shared" si="65"/>
        <v>0.52</v>
      </c>
      <c r="X690" s="1" t="s">
        <v>56</v>
      </c>
      <c r="Y690" s="1" t="s">
        <v>81</v>
      </c>
      <c r="Z690" s="1" t="s">
        <v>51</v>
      </c>
      <c r="AA690" s="2">
        <v>45865</v>
      </c>
      <c r="AB690" s="1"/>
      <c r="AC690" s="1" t="s">
        <v>42</v>
      </c>
    </row>
    <row r="691" spans="1:29">
      <c r="A691" s="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c r="P691" s="1">
        <f t="shared" si="60"/>
        <v>850</v>
      </c>
      <c r="Q691" s="1">
        <v>0</v>
      </c>
      <c r="R691" s="1">
        <f t="shared" si="61"/>
        <v>0</v>
      </c>
      <c r="S691" s="1">
        <f t="shared" si="62"/>
        <v>850</v>
      </c>
      <c r="T691" s="1">
        <v>0.48</v>
      </c>
      <c r="U691" s="1">
        <f t="shared" si="63"/>
        <v>408</v>
      </c>
      <c r="V691" s="1">
        <f t="shared" si="64"/>
        <v>442</v>
      </c>
      <c r="W691" s="4">
        <f t="shared" si="65"/>
        <v>0.52</v>
      </c>
      <c r="X691" s="1" t="s">
        <v>104</v>
      </c>
      <c r="Y691" s="1" t="s">
        <v>40</v>
      </c>
      <c r="Z691" s="1" t="s">
        <v>66</v>
      </c>
      <c r="AA691" s="1"/>
      <c r="AB691" s="1"/>
      <c r="AC691" s="1" t="s">
        <v>42</v>
      </c>
    </row>
    <row r="692" spans="1:29">
      <c r="A692" s="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c r="P692" s="1">
        <f t="shared" si="60"/>
        <v>4480</v>
      </c>
      <c r="Q692" s="1">
        <v>25</v>
      </c>
      <c r="R692" s="1">
        <f t="shared" si="61"/>
        <v>1120</v>
      </c>
      <c r="S692" s="1">
        <f t="shared" si="62"/>
        <v>3360</v>
      </c>
      <c r="T692" s="1">
        <v>0.35</v>
      </c>
      <c r="U692" s="1">
        <f t="shared" si="63"/>
        <v>1176</v>
      </c>
      <c r="V692" s="1">
        <f t="shared" si="64"/>
        <v>2184</v>
      </c>
      <c r="W692" s="4">
        <f t="shared" si="65"/>
        <v>0.65</v>
      </c>
      <c r="X692" s="1" t="s">
        <v>56</v>
      </c>
      <c r="Y692" s="1" t="s">
        <v>81</v>
      </c>
      <c r="Z692" s="1" t="s">
        <v>41</v>
      </c>
      <c r="AA692" s="2">
        <v>45871</v>
      </c>
      <c r="AB692" s="1">
        <v>4</v>
      </c>
      <c r="AC692" s="1" t="s">
        <v>42</v>
      </c>
    </row>
    <row r="693" spans="1:29">
      <c r="A693" s="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c r="P693" s="1">
        <f t="shared" si="60"/>
        <v>108000</v>
      </c>
      <c r="Q693" s="1">
        <v>20</v>
      </c>
      <c r="R693" s="1">
        <f t="shared" si="61"/>
        <v>21600</v>
      </c>
      <c r="S693" s="1">
        <f t="shared" si="62"/>
        <v>86400</v>
      </c>
      <c r="T693" s="1">
        <v>0.57999999999999996</v>
      </c>
      <c r="U693" s="1">
        <f t="shared" si="63"/>
        <v>50112</v>
      </c>
      <c r="V693" s="1">
        <f t="shared" si="64"/>
        <v>36288</v>
      </c>
      <c r="W693" s="4">
        <f t="shared" si="65"/>
        <v>0.42</v>
      </c>
      <c r="X693" s="1" t="s">
        <v>50</v>
      </c>
      <c r="Y693" s="1" t="s">
        <v>40</v>
      </c>
      <c r="Z693" s="1" t="s">
        <v>120</v>
      </c>
      <c r="AA693" s="1"/>
      <c r="AB693" s="1"/>
      <c r="AC693" s="1" t="s">
        <v>42</v>
      </c>
    </row>
    <row r="694" spans="1:29">
      <c r="A694" s="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c r="P694" s="1">
        <f t="shared" si="60"/>
        <v>4200</v>
      </c>
      <c r="Q694" s="1">
        <v>30</v>
      </c>
      <c r="R694" s="1">
        <f t="shared" si="61"/>
        <v>1260</v>
      </c>
      <c r="S694" s="1">
        <f t="shared" si="62"/>
        <v>2940</v>
      </c>
      <c r="T694" s="1">
        <v>0.35</v>
      </c>
      <c r="U694" s="1">
        <f t="shared" si="63"/>
        <v>1029</v>
      </c>
      <c r="V694" s="1">
        <f t="shared" si="64"/>
        <v>1911</v>
      </c>
      <c r="W694" s="4">
        <f t="shared" si="65"/>
        <v>0.65</v>
      </c>
      <c r="X694" s="1" t="s">
        <v>147</v>
      </c>
      <c r="Y694" s="1" t="s">
        <v>40</v>
      </c>
      <c r="Z694" s="1" t="s">
        <v>41</v>
      </c>
      <c r="AA694" s="2">
        <v>45869</v>
      </c>
      <c r="AB694" s="1">
        <v>4</v>
      </c>
      <c r="AC694" s="1" t="s">
        <v>42</v>
      </c>
    </row>
    <row r="695" spans="1:29">
      <c r="A695" s="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c r="P695" s="1">
        <f t="shared" si="60"/>
        <v>940</v>
      </c>
      <c r="Q695" s="1">
        <v>15</v>
      </c>
      <c r="R695" s="1">
        <f t="shared" si="61"/>
        <v>141</v>
      </c>
      <c r="S695" s="1">
        <f t="shared" si="62"/>
        <v>799</v>
      </c>
      <c r="T695" s="1">
        <v>0.5</v>
      </c>
      <c r="U695" s="1">
        <f t="shared" si="63"/>
        <v>399.5</v>
      </c>
      <c r="V695" s="1">
        <f t="shared" si="64"/>
        <v>399.5</v>
      </c>
      <c r="W695" s="4">
        <f t="shared" si="65"/>
        <v>0.5</v>
      </c>
      <c r="X695" s="1" t="s">
        <v>56</v>
      </c>
      <c r="Y695" s="1" t="s">
        <v>81</v>
      </c>
      <c r="Z695" s="1" t="s">
        <v>41</v>
      </c>
      <c r="AA695" s="2">
        <v>45869</v>
      </c>
      <c r="AB695" s="1">
        <v>5</v>
      </c>
      <c r="AC695" s="1" t="s">
        <v>42</v>
      </c>
    </row>
    <row r="696" spans="1:29">
      <c r="A696" s="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c r="P696" s="1">
        <f t="shared" si="60"/>
        <v>8400</v>
      </c>
      <c r="Q696" s="1">
        <v>15</v>
      </c>
      <c r="R696" s="1">
        <f t="shared" si="61"/>
        <v>1260</v>
      </c>
      <c r="S696" s="1">
        <f t="shared" si="62"/>
        <v>7140</v>
      </c>
      <c r="T696" s="1">
        <v>0.45</v>
      </c>
      <c r="U696" s="1">
        <f t="shared" si="63"/>
        <v>3213</v>
      </c>
      <c r="V696" s="1">
        <f t="shared" si="64"/>
        <v>3927</v>
      </c>
      <c r="W696" s="4">
        <f t="shared" si="65"/>
        <v>0.55000000000000004</v>
      </c>
      <c r="X696" s="1" t="s">
        <v>56</v>
      </c>
      <c r="Y696" s="1" t="s">
        <v>40</v>
      </c>
      <c r="Z696" s="1" t="s">
        <v>41</v>
      </c>
      <c r="AA696" s="2">
        <v>45869</v>
      </c>
      <c r="AB696" s="1">
        <v>5</v>
      </c>
      <c r="AC696" s="1" t="s">
        <v>42</v>
      </c>
    </row>
    <row r="697" spans="1:29">
      <c r="A697" s="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c r="P697" s="1">
        <f t="shared" si="60"/>
        <v>257200</v>
      </c>
      <c r="Q697" s="1">
        <v>0</v>
      </c>
      <c r="R697" s="1">
        <f t="shared" si="61"/>
        <v>0</v>
      </c>
      <c r="S697" s="1">
        <f t="shared" si="62"/>
        <v>257200</v>
      </c>
      <c r="T697" s="1">
        <v>0.57999999999999996</v>
      </c>
      <c r="U697" s="1">
        <f t="shared" si="63"/>
        <v>149176</v>
      </c>
      <c r="V697" s="1">
        <f t="shared" si="64"/>
        <v>108024</v>
      </c>
      <c r="W697" s="4">
        <f t="shared" si="65"/>
        <v>0.42</v>
      </c>
      <c r="X697" s="1" t="s">
        <v>104</v>
      </c>
      <c r="Y697" s="1" t="s">
        <v>40</v>
      </c>
      <c r="Z697" s="1" t="s">
        <v>41</v>
      </c>
      <c r="AA697" s="2">
        <v>45874</v>
      </c>
      <c r="AB697" s="1">
        <v>5</v>
      </c>
      <c r="AC697" s="1" t="s">
        <v>42</v>
      </c>
    </row>
    <row r="698" spans="1:29">
      <c r="A698" s="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c r="P698" s="1">
        <f t="shared" si="60"/>
        <v>8120</v>
      </c>
      <c r="Q698" s="1">
        <v>5</v>
      </c>
      <c r="R698" s="1">
        <f t="shared" si="61"/>
        <v>406</v>
      </c>
      <c r="S698" s="1">
        <f t="shared" si="62"/>
        <v>7714</v>
      </c>
      <c r="T698" s="1">
        <v>0.5</v>
      </c>
      <c r="U698" s="1">
        <f t="shared" si="63"/>
        <v>3857</v>
      </c>
      <c r="V698" s="1">
        <f t="shared" si="64"/>
        <v>3857</v>
      </c>
      <c r="W698" s="4">
        <f t="shared" si="65"/>
        <v>0.5</v>
      </c>
      <c r="X698" s="1" t="s">
        <v>56</v>
      </c>
      <c r="Y698" s="1" t="s">
        <v>57</v>
      </c>
      <c r="Z698" s="1" t="s">
        <v>41</v>
      </c>
      <c r="AA698" s="2">
        <v>45870</v>
      </c>
      <c r="AB698" s="1">
        <v>5</v>
      </c>
      <c r="AC698" s="1" t="s">
        <v>42</v>
      </c>
    </row>
    <row r="699" spans="1:29">
      <c r="A699" s="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c r="P699" s="1">
        <f t="shared" si="60"/>
        <v>10560</v>
      </c>
      <c r="Q699" s="1">
        <v>30</v>
      </c>
      <c r="R699" s="1">
        <f t="shared" si="61"/>
        <v>3168</v>
      </c>
      <c r="S699" s="1">
        <f t="shared" si="62"/>
        <v>7392</v>
      </c>
      <c r="T699" s="1">
        <v>0.47</v>
      </c>
      <c r="U699" s="1">
        <f t="shared" si="63"/>
        <v>3474.24</v>
      </c>
      <c r="V699" s="1">
        <f t="shared" si="64"/>
        <v>3917.76</v>
      </c>
      <c r="W699" s="4">
        <f t="shared" si="65"/>
        <v>0.53</v>
      </c>
      <c r="X699" s="1" t="s">
        <v>56</v>
      </c>
      <c r="Y699" s="1" t="s">
        <v>72</v>
      </c>
      <c r="Z699" s="1" t="s">
        <v>66</v>
      </c>
      <c r="AA699" s="1"/>
      <c r="AB699" s="1"/>
      <c r="AC699" s="1" t="s">
        <v>42</v>
      </c>
    </row>
    <row r="700" spans="1:29">
      <c r="A700" s="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c r="P700" s="1">
        <f t="shared" si="60"/>
        <v>10140</v>
      </c>
      <c r="Q700" s="1">
        <v>0</v>
      </c>
      <c r="R700" s="1">
        <f t="shared" si="61"/>
        <v>0</v>
      </c>
      <c r="S700" s="1">
        <f t="shared" si="62"/>
        <v>10140</v>
      </c>
      <c r="T700" s="1">
        <v>0.48</v>
      </c>
      <c r="U700" s="1">
        <f t="shared" si="63"/>
        <v>4867.2</v>
      </c>
      <c r="V700" s="1">
        <f t="shared" si="64"/>
        <v>5272.8</v>
      </c>
      <c r="W700" s="4">
        <f t="shared" si="65"/>
        <v>0.52</v>
      </c>
      <c r="X700" s="1" t="s">
        <v>104</v>
      </c>
      <c r="Y700" s="1" t="s">
        <v>81</v>
      </c>
      <c r="Z700" s="1" t="s">
        <v>41</v>
      </c>
      <c r="AA700" s="2">
        <v>45872</v>
      </c>
      <c r="AB700" s="1">
        <v>5</v>
      </c>
      <c r="AC700" s="1" t="s">
        <v>42</v>
      </c>
    </row>
    <row r="701" spans="1:29">
      <c r="A701" s="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c r="P701" s="1">
        <f t="shared" si="60"/>
        <v>40080</v>
      </c>
      <c r="Q701" s="1">
        <v>30</v>
      </c>
      <c r="R701" s="1">
        <f t="shared" si="61"/>
        <v>12024</v>
      </c>
      <c r="S701" s="1">
        <f t="shared" si="62"/>
        <v>28056</v>
      </c>
      <c r="T701" s="1">
        <v>0.52</v>
      </c>
      <c r="U701" s="1">
        <f t="shared" si="63"/>
        <v>14589.12</v>
      </c>
      <c r="V701" s="1">
        <f t="shared" si="64"/>
        <v>13466.88</v>
      </c>
      <c r="W701" s="4">
        <f t="shared" si="65"/>
        <v>0.48</v>
      </c>
      <c r="X701" s="1" t="s">
        <v>50</v>
      </c>
      <c r="Y701" s="1" t="s">
        <v>40</v>
      </c>
      <c r="Z701" s="1" t="s">
        <v>120</v>
      </c>
      <c r="AA701" s="1"/>
      <c r="AB701" s="1"/>
      <c r="AC701" s="1" t="s">
        <v>42</v>
      </c>
    </row>
    <row r="702" spans="1:29">
      <c r="A702" s="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c r="P702" s="1">
        <f t="shared" si="60"/>
        <v>27100</v>
      </c>
      <c r="Q702" s="1">
        <v>20</v>
      </c>
      <c r="R702" s="1">
        <f t="shared" si="61"/>
        <v>5420</v>
      </c>
      <c r="S702" s="1">
        <f t="shared" si="62"/>
        <v>21680</v>
      </c>
      <c r="T702" s="1">
        <v>0.47</v>
      </c>
      <c r="U702" s="1">
        <f t="shared" si="63"/>
        <v>10189.599999999999</v>
      </c>
      <c r="V702" s="1">
        <f t="shared" si="64"/>
        <v>11490.400000000001</v>
      </c>
      <c r="W702" s="4">
        <f t="shared" si="65"/>
        <v>0.53</v>
      </c>
      <c r="X702" s="1" t="s">
        <v>56</v>
      </c>
      <c r="Y702" s="1" t="s">
        <v>81</v>
      </c>
      <c r="Z702" s="1" t="s">
        <v>66</v>
      </c>
      <c r="AA702" s="1"/>
      <c r="AB702" s="1"/>
      <c r="AC702" s="1" t="s">
        <v>42</v>
      </c>
    </row>
    <row r="703" spans="1:29">
      <c r="A703" s="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c r="P703" s="1">
        <f t="shared" si="60"/>
        <v>20070</v>
      </c>
      <c r="Q703" s="1">
        <v>10</v>
      </c>
      <c r="R703" s="1">
        <f t="shared" si="61"/>
        <v>2007</v>
      </c>
      <c r="S703" s="1">
        <f t="shared" si="62"/>
        <v>18063</v>
      </c>
      <c r="T703" s="1">
        <v>0.57999999999999996</v>
      </c>
      <c r="U703" s="1">
        <f t="shared" si="63"/>
        <v>10476.539999999999</v>
      </c>
      <c r="V703" s="1">
        <f t="shared" si="64"/>
        <v>7586.4600000000009</v>
      </c>
      <c r="W703" s="4">
        <f t="shared" si="65"/>
        <v>0.42000000000000004</v>
      </c>
      <c r="X703" s="1" t="s">
        <v>104</v>
      </c>
      <c r="Y703" s="1" t="s">
        <v>72</v>
      </c>
      <c r="Z703" s="1" t="s">
        <v>51</v>
      </c>
      <c r="AA703" s="2">
        <v>45871</v>
      </c>
      <c r="AB703" s="1"/>
      <c r="AC703" s="1" t="s">
        <v>42</v>
      </c>
    </row>
    <row r="704" spans="1:29">
      <c r="A704" s="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c r="P704" s="1">
        <f t="shared" si="60"/>
        <v>3240</v>
      </c>
      <c r="Q704" s="1">
        <v>30</v>
      </c>
      <c r="R704" s="1">
        <f t="shared" si="61"/>
        <v>972</v>
      </c>
      <c r="S704" s="1">
        <f t="shared" si="62"/>
        <v>2268</v>
      </c>
      <c r="T704" s="1">
        <v>0.35</v>
      </c>
      <c r="U704" s="1">
        <f t="shared" si="63"/>
        <v>793.8</v>
      </c>
      <c r="V704" s="1">
        <f t="shared" si="64"/>
        <v>1474.2</v>
      </c>
      <c r="W704" s="4">
        <f t="shared" si="65"/>
        <v>0.65</v>
      </c>
      <c r="X704" s="1" t="s">
        <v>65</v>
      </c>
      <c r="Y704" s="1" t="s">
        <v>57</v>
      </c>
      <c r="Z704" s="1" t="s">
        <v>41</v>
      </c>
      <c r="AA704" s="2">
        <v>45877</v>
      </c>
      <c r="AB704" s="1">
        <v>4</v>
      </c>
      <c r="AC704" s="1" t="s">
        <v>42</v>
      </c>
    </row>
    <row r="705" spans="1:29">
      <c r="A705" s="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c r="P705" s="1">
        <f t="shared" si="60"/>
        <v>12400</v>
      </c>
      <c r="Q705" s="1">
        <v>10</v>
      </c>
      <c r="R705" s="1">
        <f t="shared" si="61"/>
        <v>1240</v>
      </c>
      <c r="S705" s="1">
        <f t="shared" si="62"/>
        <v>11160</v>
      </c>
      <c r="T705" s="1">
        <v>0.48</v>
      </c>
      <c r="U705" s="1">
        <f t="shared" si="63"/>
        <v>5356.8</v>
      </c>
      <c r="V705" s="1">
        <f t="shared" si="64"/>
        <v>5803.2</v>
      </c>
      <c r="W705" s="4">
        <f t="shared" si="65"/>
        <v>0.52</v>
      </c>
      <c r="X705" s="1" t="s">
        <v>65</v>
      </c>
      <c r="Y705" s="1" t="s">
        <v>57</v>
      </c>
      <c r="Z705" s="1" t="s">
        <v>51</v>
      </c>
      <c r="AA705" s="2">
        <v>45875</v>
      </c>
      <c r="AB705" s="1"/>
      <c r="AC705" s="1" t="s">
        <v>42</v>
      </c>
    </row>
    <row r="706" spans="1:29">
      <c r="A706" s="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c r="P706" s="1">
        <f t="shared" si="60"/>
        <v>34530</v>
      </c>
      <c r="Q706" s="1">
        <v>30</v>
      </c>
      <c r="R706" s="1">
        <f t="shared" si="61"/>
        <v>10359</v>
      </c>
      <c r="S706" s="1">
        <f t="shared" si="62"/>
        <v>24171</v>
      </c>
      <c r="T706" s="1">
        <v>0.52</v>
      </c>
      <c r="U706" s="1">
        <f t="shared" si="63"/>
        <v>12568.92</v>
      </c>
      <c r="V706" s="1">
        <f t="shared" si="64"/>
        <v>11602.08</v>
      </c>
      <c r="W706" s="4">
        <f t="shared" si="65"/>
        <v>0.48</v>
      </c>
      <c r="X706" s="1" t="s">
        <v>56</v>
      </c>
      <c r="Y706" s="1" t="s">
        <v>72</v>
      </c>
      <c r="Z706" s="1" t="s">
        <v>66</v>
      </c>
      <c r="AA706" s="1"/>
      <c r="AB706" s="1"/>
      <c r="AC706" s="1" t="s">
        <v>42</v>
      </c>
    </row>
    <row r="707" spans="1:29">
      <c r="A707" s="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c r="P707" s="1">
        <f t="shared" ref="P707:P770" si="66">PRODUCT(N707,O707)</f>
        <v>620</v>
      </c>
      <c r="Q707" s="1">
        <v>10</v>
      </c>
      <c r="R707" s="1">
        <f t="shared" ref="R707:R770" si="67">P707*(Q707/100)</f>
        <v>62</v>
      </c>
      <c r="S707" s="1">
        <f t="shared" ref="S707:S770" si="68">P707-R707</f>
        <v>558</v>
      </c>
      <c r="T707" s="1">
        <v>0.62</v>
      </c>
      <c r="U707" s="1">
        <f t="shared" ref="U707:U770" si="69">S707*T707</f>
        <v>345.96</v>
      </c>
      <c r="V707" s="1">
        <f t="shared" ref="V707:V770" si="70">S707-U707</f>
        <v>212.04000000000002</v>
      </c>
      <c r="W707" s="4">
        <f t="shared" ref="W707:W770" si="71">(V707/S707)</f>
        <v>0.38000000000000006</v>
      </c>
      <c r="X707" s="1" t="s">
        <v>147</v>
      </c>
      <c r="Y707" s="1" t="s">
        <v>72</v>
      </c>
      <c r="Z707" s="1" t="s">
        <v>66</v>
      </c>
      <c r="AA707" s="1"/>
      <c r="AB707" s="1"/>
      <c r="AC707" s="1" t="s">
        <v>42</v>
      </c>
    </row>
    <row r="708" spans="1:29">
      <c r="A708" s="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c r="P708" s="1">
        <f t="shared" si="66"/>
        <v>23540</v>
      </c>
      <c r="Q708" s="1">
        <v>0</v>
      </c>
      <c r="R708" s="1">
        <f t="shared" si="67"/>
        <v>0</v>
      </c>
      <c r="S708" s="1">
        <f t="shared" si="68"/>
        <v>23540</v>
      </c>
      <c r="T708" s="1">
        <v>0.52</v>
      </c>
      <c r="U708" s="1">
        <f t="shared" si="69"/>
        <v>12240.800000000001</v>
      </c>
      <c r="V708" s="1">
        <f t="shared" si="70"/>
        <v>11299.199999999999</v>
      </c>
      <c r="W708" s="4">
        <f t="shared" si="71"/>
        <v>0.47999999999999993</v>
      </c>
      <c r="X708" s="1" t="s">
        <v>147</v>
      </c>
      <c r="Y708" s="1" t="s">
        <v>81</v>
      </c>
      <c r="Z708" s="1" t="s">
        <v>41</v>
      </c>
      <c r="AA708" s="2">
        <v>45878</v>
      </c>
      <c r="AB708" s="1">
        <v>4</v>
      </c>
      <c r="AC708" s="1" t="s">
        <v>42</v>
      </c>
    </row>
    <row r="709" spans="1:29">
      <c r="A709" s="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c r="P709" s="1">
        <f t="shared" si="66"/>
        <v>440</v>
      </c>
      <c r="Q709" s="1">
        <v>0</v>
      </c>
      <c r="R709" s="1">
        <f t="shared" si="67"/>
        <v>0</v>
      </c>
      <c r="S709" s="1">
        <f t="shared" si="68"/>
        <v>440</v>
      </c>
      <c r="T709" s="1">
        <v>0.62</v>
      </c>
      <c r="U709" s="1">
        <f t="shared" si="69"/>
        <v>272.8</v>
      </c>
      <c r="V709" s="1">
        <f t="shared" si="70"/>
        <v>167.2</v>
      </c>
      <c r="W709" s="4">
        <f t="shared" si="71"/>
        <v>0.37999999999999995</v>
      </c>
      <c r="X709" s="1" t="s">
        <v>104</v>
      </c>
      <c r="Y709" s="1" t="s">
        <v>40</v>
      </c>
      <c r="Z709" s="1" t="s">
        <v>22</v>
      </c>
      <c r="AA709" s="1"/>
      <c r="AB709" s="1"/>
      <c r="AC709" s="1" t="s">
        <v>93</v>
      </c>
    </row>
    <row r="710" spans="1:29">
      <c r="A710" s="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c r="P710" s="1">
        <f t="shared" si="66"/>
        <v>10590</v>
      </c>
      <c r="Q710" s="1">
        <v>15</v>
      </c>
      <c r="R710" s="1">
        <f t="shared" si="67"/>
        <v>1588.5</v>
      </c>
      <c r="S710" s="1">
        <f t="shared" si="68"/>
        <v>9001.5</v>
      </c>
      <c r="T710" s="1">
        <v>0.45</v>
      </c>
      <c r="U710" s="1">
        <f t="shared" si="69"/>
        <v>4050.6750000000002</v>
      </c>
      <c r="V710" s="1">
        <f t="shared" si="70"/>
        <v>4950.8249999999998</v>
      </c>
      <c r="W710" s="4">
        <f t="shared" si="71"/>
        <v>0.54999999999999993</v>
      </c>
      <c r="X710" s="1" t="s">
        <v>104</v>
      </c>
      <c r="Y710" s="1" t="s">
        <v>57</v>
      </c>
      <c r="Z710" s="1" t="s">
        <v>41</v>
      </c>
      <c r="AA710" s="2">
        <v>45872</v>
      </c>
      <c r="AB710" s="1">
        <v>3</v>
      </c>
      <c r="AC710" s="1" t="s">
        <v>42</v>
      </c>
    </row>
    <row r="711" spans="1:29">
      <c r="A711" s="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c r="P711" s="1">
        <f t="shared" si="66"/>
        <v>720</v>
      </c>
      <c r="Q711" s="1">
        <v>0</v>
      </c>
      <c r="R711" s="1">
        <f t="shared" si="67"/>
        <v>0</v>
      </c>
      <c r="S711" s="1">
        <f t="shared" si="68"/>
        <v>720</v>
      </c>
      <c r="T711" s="1">
        <v>0.62</v>
      </c>
      <c r="U711" s="1">
        <f t="shared" si="69"/>
        <v>446.4</v>
      </c>
      <c r="V711" s="1">
        <f t="shared" si="70"/>
        <v>273.60000000000002</v>
      </c>
      <c r="W711" s="4">
        <f t="shared" si="71"/>
        <v>0.38</v>
      </c>
      <c r="X711" s="1" t="s">
        <v>50</v>
      </c>
      <c r="Y711" s="1" t="s">
        <v>40</v>
      </c>
      <c r="Z711" s="1" t="s">
        <v>41</v>
      </c>
      <c r="AA711" s="2">
        <v>45874</v>
      </c>
      <c r="AB711" s="1">
        <v>5</v>
      </c>
      <c r="AC711" s="1" t="s">
        <v>42</v>
      </c>
    </row>
    <row r="712" spans="1:29">
      <c r="A712" s="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c r="P712" s="1">
        <f t="shared" si="66"/>
        <v>21360</v>
      </c>
      <c r="Q712" s="1">
        <v>10</v>
      </c>
      <c r="R712" s="1">
        <f t="shared" si="67"/>
        <v>2136</v>
      </c>
      <c r="S712" s="1">
        <f t="shared" si="68"/>
        <v>19224</v>
      </c>
      <c r="T712" s="1">
        <v>0.48</v>
      </c>
      <c r="U712" s="1">
        <f t="shared" si="69"/>
        <v>9227.52</v>
      </c>
      <c r="V712" s="1">
        <f t="shared" si="70"/>
        <v>9996.48</v>
      </c>
      <c r="W712" s="4">
        <f t="shared" si="71"/>
        <v>0.52</v>
      </c>
      <c r="X712" s="1" t="s">
        <v>92</v>
      </c>
      <c r="Y712" s="1" t="s">
        <v>57</v>
      </c>
      <c r="Z712" s="1" t="s">
        <v>22</v>
      </c>
      <c r="AA712" s="1"/>
      <c r="AB712" s="1"/>
      <c r="AC712" s="1" t="s">
        <v>93</v>
      </c>
    </row>
    <row r="713" spans="1:29">
      <c r="A713" s="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c r="P713" s="1">
        <f t="shared" si="66"/>
        <v>18000</v>
      </c>
      <c r="Q713" s="1">
        <v>0</v>
      </c>
      <c r="R713" s="1">
        <f t="shared" si="67"/>
        <v>0</v>
      </c>
      <c r="S713" s="1">
        <f t="shared" si="68"/>
        <v>18000</v>
      </c>
      <c r="T713" s="1">
        <v>0.52</v>
      </c>
      <c r="U713" s="1">
        <f t="shared" si="69"/>
        <v>9360</v>
      </c>
      <c r="V713" s="1">
        <f t="shared" si="70"/>
        <v>8640</v>
      </c>
      <c r="W713" s="4">
        <f t="shared" si="71"/>
        <v>0.48</v>
      </c>
      <c r="X713" s="1" t="s">
        <v>92</v>
      </c>
      <c r="Y713" s="1" t="s">
        <v>57</v>
      </c>
      <c r="Z713" s="1" t="s">
        <v>51</v>
      </c>
      <c r="AA713" s="2">
        <v>45873</v>
      </c>
      <c r="AB713" s="1"/>
      <c r="AC713" s="1" t="s">
        <v>42</v>
      </c>
    </row>
    <row r="714" spans="1:29">
      <c r="A714" s="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c r="P714" s="1">
        <f t="shared" si="66"/>
        <v>23740</v>
      </c>
      <c r="Q714" s="1">
        <v>20</v>
      </c>
      <c r="R714" s="1">
        <f t="shared" si="67"/>
        <v>4748</v>
      </c>
      <c r="S714" s="1">
        <f t="shared" si="68"/>
        <v>18992</v>
      </c>
      <c r="T714" s="1">
        <v>0.52</v>
      </c>
      <c r="U714" s="1">
        <f t="shared" si="69"/>
        <v>9875.84</v>
      </c>
      <c r="V714" s="1">
        <f t="shared" si="70"/>
        <v>9116.16</v>
      </c>
      <c r="W714" s="4">
        <f t="shared" si="71"/>
        <v>0.48</v>
      </c>
      <c r="X714" s="1" t="s">
        <v>65</v>
      </c>
      <c r="Y714" s="1" t="s">
        <v>57</v>
      </c>
      <c r="Z714" s="1" t="s">
        <v>51</v>
      </c>
      <c r="AA714" s="2">
        <v>45875</v>
      </c>
      <c r="AB714" s="1"/>
      <c r="AC714" s="1" t="s">
        <v>42</v>
      </c>
    </row>
    <row r="715" spans="1:29">
      <c r="A715" s="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c r="P715" s="1">
        <f t="shared" si="66"/>
        <v>420</v>
      </c>
      <c r="Q715" s="1">
        <v>0</v>
      </c>
      <c r="R715" s="1">
        <f t="shared" si="67"/>
        <v>0</v>
      </c>
      <c r="S715" s="1">
        <f t="shared" si="68"/>
        <v>420</v>
      </c>
      <c r="T715" s="1">
        <v>0.45</v>
      </c>
      <c r="U715" s="1">
        <f t="shared" si="69"/>
        <v>189</v>
      </c>
      <c r="V715" s="1">
        <f t="shared" si="70"/>
        <v>231</v>
      </c>
      <c r="W715" s="4">
        <f t="shared" si="71"/>
        <v>0.55000000000000004</v>
      </c>
      <c r="X715" s="1" t="s">
        <v>92</v>
      </c>
      <c r="Y715" s="1" t="s">
        <v>57</v>
      </c>
      <c r="Z715" s="1" t="s">
        <v>22</v>
      </c>
      <c r="AA715" s="1"/>
      <c r="AB715" s="1"/>
      <c r="AC715" s="1" t="s">
        <v>93</v>
      </c>
    </row>
    <row r="716" spans="1:29">
      <c r="A716" s="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c r="P716" s="1">
        <f t="shared" si="66"/>
        <v>1100</v>
      </c>
      <c r="Q716" s="1">
        <v>5</v>
      </c>
      <c r="R716" s="1">
        <f t="shared" si="67"/>
        <v>55</v>
      </c>
      <c r="S716" s="1">
        <f t="shared" si="68"/>
        <v>1045</v>
      </c>
      <c r="T716" s="1">
        <v>0.62</v>
      </c>
      <c r="U716" s="1">
        <f t="shared" si="69"/>
        <v>647.9</v>
      </c>
      <c r="V716" s="1">
        <f t="shared" si="70"/>
        <v>397.1</v>
      </c>
      <c r="W716" s="4">
        <f t="shared" si="71"/>
        <v>0.38</v>
      </c>
      <c r="X716" s="1" t="s">
        <v>39</v>
      </c>
      <c r="Y716" s="1" t="s">
        <v>57</v>
      </c>
      <c r="Z716" s="1" t="s">
        <v>41</v>
      </c>
      <c r="AA716" s="2">
        <v>45880</v>
      </c>
      <c r="AB716" s="1">
        <v>3</v>
      </c>
      <c r="AC716" s="1" t="s">
        <v>42</v>
      </c>
    </row>
    <row r="717" spans="1:29">
      <c r="A717" s="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c r="P717" s="1">
        <f t="shared" si="66"/>
        <v>3020</v>
      </c>
      <c r="Q717" s="1">
        <v>20</v>
      </c>
      <c r="R717" s="1">
        <f t="shared" si="67"/>
        <v>604</v>
      </c>
      <c r="S717" s="1">
        <f t="shared" si="68"/>
        <v>2416</v>
      </c>
      <c r="T717" s="1">
        <v>0.45</v>
      </c>
      <c r="U717" s="1">
        <f t="shared" si="69"/>
        <v>1087.2</v>
      </c>
      <c r="V717" s="1">
        <f t="shared" si="70"/>
        <v>1328.8</v>
      </c>
      <c r="W717" s="4">
        <f t="shared" si="71"/>
        <v>0.54999999999999993</v>
      </c>
      <c r="X717" s="1" t="s">
        <v>147</v>
      </c>
      <c r="Y717" s="1" t="s">
        <v>72</v>
      </c>
      <c r="Z717" s="1" t="s">
        <v>41</v>
      </c>
      <c r="AA717" s="2">
        <v>45874</v>
      </c>
      <c r="AB717" s="1">
        <v>5</v>
      </c>
      <c r="AC717" s="1" t="s">
        <v>42</v>
      </c>
    </row>
    <row r="718" spans="1:29">
      <c r="A718" s="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c r="P718" s="1">
        <f t="shared" si="66"/>
        <v>2260</v>
      </c>
      <c r="Q718" s="1">
        <v>30</v>
      </c>
      <c r="R718" s="1">
        <f t="shared" si="67"/>
        <v>678</v>
      </c>
      <c r="S718" s="1">
        <f t="shared" si="68"/>
        <v>1582</v>
      </c>
      <c r="T718" s="1">
        <v>0.35</v>
      </c>
      <c r="U718" s="1">
        <f t="shared" si="69"/>
        <v>553.69999999999993</v>
      </c>
      <c r="V718" s="1">
        <f t="shared" si="70"/>
        <v>1028.3000000000002</v>
      </c>
      <c r="W718" s="4">
        <f t="shared" si="71"/>
        <v>0.65000000000000013</v>
      </c>
      <c r="X718" s="1" t="s">
        <v>147</v>
      </c>
      <c r="Y718" s="1" t="s">
        <v>57</v>
      </c>
      <c r="Z718" s="1" t="s">
        <v>51</v>
      </c>
      <c r="AA718" s="2">
        <v>45878</v>
      </c>
      <c r="AB718" s="1"/>
      <c r="AC718" s="1" t="s">
        <v>42</v>
      </c>
    </row>
    <row r="719" spans="1:29">
      <c r="A719" s="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c r="P719" s="1">
        <f t="shared" si="66"/>
        <v>1810</v>
      </c>
      <c r="Q719" s="1">
        <v>0</v>
      </c>
      <c r="R719" s="1">
        <f t="shared" si="67"/>
        <v>0</v>
      </c>
      <c r="S719" s="1">
        <f t="shared" si="68"/>
        <v>1810</v>
      </c>
      <c r="T719" s="1">
        <v>0.45</v>
      </c>
      <c r="U719" s="1">
        <f t="shared" si="69"/>
        <v>814.5</v>
      </c>
      <c r="V719" s="1">
        <f t="shared" si="70"/>
        <v>995.5</v>
      </c>
      <c r="W719" s="4">
        <f t="shared" si="71"/>
        <v>0.55000000000000004</v>
      </c>
      <c r="X719" s="1" t="s">
        <v>50</v>
      </c>
      <c r="Y719" s="1" t="s">
        <v>57</v>
      </c>
      <c r="Z719" s="1" t="s">
        <v>41</v>
      </c>
      <c r="AA719" s="2">
        <v>45875</v>
      </c>
      <c r="AB719" s="1">
        <v>3</v>
      </c>
      <c r="AC719" s="1" t="s">
        <v>42</v>
      </c>
    </row>
    <row r="720" spans="1:29">
      <c r="A720" s="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c r="P720" s="1">
        <f t="shared" si="66"/>
        <v>54550</v>
      </c>
      <c r="Q720" s="1">
        <v>0</v>
      </c>
      <c r="R720" s="1">
        <f t="shared" si="67"/>
        <v>0</v>
      </c>
      <c r="S720" s="1">
        <f t="shared" si="68"/>
        <v>54550</v>
      </c>
      <c r="T720" s="1">
        <v>0.52</v>
      </c>
      <c r="U720" s="1">
        <f t="shared" si="69"/>
        <v>28366</v>
      </c>
      <c r="V720" s="1">
        <f t="shared" si="70"/>
        <v>26184</v>
      </c>
      <c r="W720" s="4">
        <f t="shared" si="71"/>
        <v>0.48</v>
      </c>
      <c r="X720" s="1" t="s">
        <v>56</v>
      </c>
      <c r="Y720" s="1" t="s">
        <v>72</v>
      </c>
      <c r="Z720" s="1" t="s">
        <v>66</v>
      </c>
      <c r="AA720" s="1"/>
      <c r="AB720" s="1"/>
      <c r="AC720" s="1" t="s">
        <v>42</v>
      </c>
    </row>
    <row r="721" spans="1:29">
      <c r="A721" s="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c r="P721" s="1">
        <f t="shared" si="66"/>
        <v>3480</v>
      </c>
      <c r="Q721" s="1">
        <v>15</v>
      </c>
      <c r="R721" s="1">
        <f t="shared" si="67"/>
        <v>522</v>
      </c>
      <c r="S721" s="1">
        <f t="shared" si="68"/>
        <v>2958</v>
      </c>
      <c r="T721" s="1">
        <v>0.62</v>
      </c>
      <c r="U721" s="1">
        <f t="shared" si="69"/>
        <v>1833.96</v>
      </c>
      <c r="V721" s="1">
        <f t="shared" si="70"/>
        <v>1124.04</v>
      </c>
      <c r="W721" s="4">
        <f t="shared" si="71"/>
        <v>0.38</v>
      </c>
      <c r="X721" s="1" t="s">
        <v>104</v>
      </c>
      <c r="Y721" s="1" t="s">
        <v>57</v>
      </c>
      <c r="Z721" s="1" t="s">
        <v>41</v>
      </c>
      <c r="AA721" s="2">
        <v>45879</v>
      </c>
      <c r="AB721" s="1">
        <v>4</v>
      </c>
      <c r="AC721" s="1" t="s">
        <v>42</v>
      </c>
    </row>
    <row r="722" spans="1:29">
      <c r="A722" s="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c r="P722" s="1">
        <f t="shared" si="66"/>
        <v>7320</v>
      </c>
      <c r="Q722" s="1">
        <v>30</v>
      </c>
      <c r="R722" s="1">
        <f t="shared" si="67"/>
        <v>2196</v>
      </c>
      <c r="S722" s="1">
        <f t="shared" si="68"/>
        <v>5124</v>
      </c>
      <c r="T722" s="1">
        <v>0.47</v>
      </c>
      <c r="U722" s="1">
        <f t="shared" si="69"/>
        <v>2408.2799999999997</v>
      </c>
      <c r="V722" s="1">
        <f t="shared" si="70"/>
        <v>2715.7200000000003</v>
      </c>
      <c r="W722" s="4">
        <f t="shared" si="71"/>
        <v>0.53</v>
      </c>
      <c r="X722" s="1" t="s">
        <v>50</v>
      </c>
      <c r="Y722" s="1" t="s">
        <v>40</v>
      </c>
      <c r="Z722" s="1" t="s">
        <v>41</v>
      </c>
      <c r="AA722" s="2">
        <v>45876</v>
      </c>
      <c r="AB722" s="1">
        <v>5</v>
      </c>
      <c r="AC722" s="1" t="s">
        <v>42</v>
      </c>
    </row>
    <row r="723" spans="1:29">
      <c r="A723" s="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c r="P723" s="1">
        <f t="shared" si="66"/>
        <v>5400</v>
      </c>
      <c r="Q723" s="1">
        <v>0</v>
      </c>
      <c r="R723" s="1">
        <f t="shared" si="67"/>
        <v>0</v>
      </c>
      <c r="S723" s="1">
        <f t="shared" si="68"/>
        <v>5400</v>
      </c>
      <c r="T723" s="1">
        <v>0.47</v>
      </c>
      <c r="U723" s="1">
        <f t="shared" si="69"/>
        <v>2538</v>
      </c>
      <c r="V723" s="1">
        <f t="shared" si="70"/>
        <v>2862</v>
      </c>
      <c r="W723" s="4">
        <f t="shared" si="71"/>
        <v>0.53</v>
      </c>
      <c r="X723" s="1" t="s">
        <v>39</v>
      </c>
      <c r="Y723" s="1" t="s">
        <v>57</v>
      </c>
      <c r="Z723" s="1" t="s">
        <v>120</v>
      </c>
      <c r="AA723" s="1"/>
      <c r="AB723" s="1"/>
      <c r="AC723" s="1" t="s">
        <v>42</v>
      </c>
    </row>
    <row r="724" spans="1:29">
      <c r="A724" s="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c r="P724" s="1">
        <f t="shared" si="66"/>
        <v>2490</v>
      </c>
      <c r="Q724" s="1">
        <v>20</v>
      </c>
      <c r="R724" s="1">
        <f t="shared" si="67"/>
        <v>498</v>
      </c>
      <c r="S724" s="1">
        <f t="shared" si="68"/>
        <v>1992</v>
      </c>
      <c r="T724" s="1">
        <v>0.5</v>
      </c>
      <c r="U724" s="1">
        <f t="shared" si="69"/>
        <v>996</v>
      </c>
      <c r="V724" s="1">
        <f t="shared" si="70"/>
        <v>996</v>
      </c>
      <c r="W724" s="4">
        <f t="shared" si="71"/>
        <v>0.5</v>
      </c>
      <c r="X724" s="1" t="s">
        <v>104</v>
      </c>
      <c r="Y724" s="1" t="s">
        <v>72</v>
      </c>
      <c r="Z724" s="1" t="s">
        <v>51</v>
      </c>
      <c r="AA724" s="2">
        <v>45877</v>
      </c>
      <c r="AB724" s="1"/>
      <c r="AC724" s="1" t="s">
        <v>42</v>
      </c>
    </row>
    <row r="725" spans="1:29">
      <c r="A725" s="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c r="P725" s="1">
        <f t="shared" si="66"/>
        <v>960</v>
      </c>
      <c r="Q725" s="1">
        <v>15</v>
      </c>
      <c r="R725" s="1">
        <f t="shared" si="67"/>
        <v>144</v>
      </c>
      <c r="S725" s="1">
        <f t="shared" si="68"/>
        <v>816</v>
      </c>
      <c r="T725" s="1">
        <v>0.35</v>
      </c>
      <c r="U725" s="1">
        <f t="shared" si="69"/>
        <v>285.59999999999997</v>
      </c>
      <c r="V725" s="1">
        <f t="shared" si="70"/>
        <v>530.40000000000009</v>
      </c>
      <c r="W725" s="4">
        <f t="shared" si="71"/>
        <v>0.65000000000000013</v>
      </c>
      <c r="X725" s="1" t="s">
        <v>39</v>
      </c>
      <c r="Y725" s="1" t="s">
        <v>81</v>
      </c>
      <c r="Z725" s="1" t="s">
        <v>41</v>
      </c>
      <c r="AA725" s="2">
        <v>45877</v>
      </c>
      <c r="AB725" s="1">
        <v>3</v>
      </c>
      <c r="AC725" s="1" t="s">
        <v>42</v>
      </c>
    </row>
    <row r="726" spans="1:29">
      <c r="A726" s="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c r="P726" s="1">
        <f t="shared" si="66"/>
        <v>23370</v>
      </c>
      <c r="Q726" s="1">
        <v>10</v>
      </c>
      <c r="R726" s="1">
        <f t="shared" si="67"/>
        <v>2337</v>
      </c>
      <c r="S726" s="1">
        <f t="shared" si="68"/>
        <v>21033</v>
      </c>
      <c r="T726" s="1">
        <v>0.52</v>
      </c>
      <c r="U726" s="1">
        <f t="shared" si="69"/>
        <v>10937.16</v>
      </c>
      <c r="V726" s="1">
        <f t="shared" si="70"/>
        <v>10095.84</v>
      </c>
      <c r="W726" s="4">
        <f t="shared" si="71"/>
        <v>0.48</v>
      </c>
      <c r="X726" s="1" t="s">
        <v>50</v>
      </c>
      <c r="Y726" s="1" t="s">
        <v>81</v>
      </c>
      <c r="Z726" s="1" t="s">
        <v>41</v>
      </c>
      <c r="AA726" s="2">
        <v>45880</v>
      </c>
      <c r="AB726" s="1">
        <v>4</v>
      </c>
      <c r="AC726" s="1" t="s">
        <v>42</v>
      </c>
    </row>
    <row r="727" spans="1:29">
      <c r="A727" s="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c r="P727" s="1">
        <f t="shared" si="66"/>
        <v>9310</v>
      </c>
      <c r="Q727" s="1">
        <v>10</v>
      </c>
      <c r="R727" s="1">
        <f t="shared" si="67"/>
        <v>931</v>
      </c>
      <c r="S727" s="1">
        <f t="shared" si="68"/>
        <v>8379</v>
      </c>
      <c r="T727" s="1">
        <v>0.57999999999999996</v>
      </c>
      <c r="U727" s="1">
        <f t="shared" si="69"/>
        <v>4859.82</v>
      </c>
      <c r="V727" s="1">
        <f t="shared" si="70"/>
        <v>3519.1800000000003</v>
      </c>
      <c r="W727" s="4">
        <f t="shared" si="71"/>
        <v>0.42000000000000004</v>
      </c>
      <c r="X727" s="1" t="s">
        <v>65</v>
      </c>
      <c r="Y727" s="1" t="s">
        <v>57</v>
      </c>
      <c r="Z727" s="1" t="s">
        <v>41</v>
      </c>
      <c r="AA727" s="2">
        <v>45877</v>
      </c>
      <c r="AB727" s="1">
        <v>3</v>
      </c>
      <c r="AC727" s="1" t="s">
        <v>42</v>
      </c>
    </row>
    <row r="728" spans="1:29">
      <c r="A728" s="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c r="P728" s="1">
        <f t="shared" si="66"/>
        <v>540</v>
      </c>
      <c r="Q728" s="1">
        <v>5</v>
      </c>
      <c r="R728" s="1">
        <f t="shared" si="67"/>
        <v>27</v>
      </c>
      <c r="S728" s="1">
        <f t="shared" si="68"/>
        <v>513</v>
      </c>
      <c r="T728" s="1">
        <v>0.62</v>
      </c>
      <c r="U728" s="1">
        <f t="shared" si="69"/>
        <v>318.06</v>
      </c>
      <c r="V728" s="1">
        <f t="shared" si="70"/>
        <v>194.94</v>
      </c>
      <c r="W728" s="4">
        <f t="shared" si="71"/>
        <v>0.38</v>
      </c>
      <c r="X728" s="1" t="s">
        <v>56</v>
      </c>
      <c r="Y728" s="1" t="s">
        <v>57</v>
      </c>
      <c r="Z728" s="1" t="s">
        <v>120</v>
      </c>
      <c r="AA728" s="1"/>
      <c r="AB728" s="1"/>
      <c r="AC728" s="1" t="s">
        <v>42</v>
      </c>
    </row>
    <row r="729" spans="1:29">
      <c r="A729" s="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c r="P729" s="1">
        <f t="shared" si="66"/>
        <v>2600</v>
      </c>
      <c r="Q729" s="1">
        <v>25</v>
      </c>
      <c r="R729" s="1">
        <f t="shared" si="67"/>
        <v>650</v>
      </c>
      <c r="S729" s="1">
        <f t="shared" si="68"/>
        <v>1950</v>
      </c>
      <c r="T729" s="1">
        <v>0.35</v>
      </c>
      <c r="U729" s="1">
        <f t="shared" si="69"/>
        <v>682.5</v>
      </c>
      <c r="V729" s="1">
        <f t="shared" si="70"/>
        <v>1267.5</v>
      </c>
      <c r="W729" s="4">
        <f t="shared" si="71"/>
        <v>0.65</v>
      </c>
      <c r="X729" s="1" t="s">
        <v>147</v>
      </c>
      <c r="Y729" s="1" t="s">
        <v>40</v>
      </c>
      <c r="Z729" s="1" t="s">
        <v>41</v>
      </c>
      <c r="AA729" s="2">
        <v>45879</v>
      </c>
      <c r="AB729" s="1">
        <v>5</v>
      </c>
      <c r="AC729" s="1" t="s">
        <v>42</v>
      </c>
    </row>
    <row r="730" spans="1:29">
      <c r="A730" s="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c r="P730" s="1">
        <f t="shared" si="66"/>
        <v>3120</v>
      </c>
      <c r="Q730" s="1">
        <v>0</v>
      </c>
      <c r="R730" s="1">
        <f t="shared" si="67"/>
        <v>0</v>
      </c>
      <c r="S730" s="1">
        <f t="shared" si="68"/>
        <v>3120</v>
      </c>
      <c r="T730" s="1">
        <v>0.5</v>
      </c>
      <c r="U730" s="1">
        <f t="shared" si="69"/>
        <v>1560</v>
      </c>
      <c r="V730" s="1">
        <f t="shared" si="70"/>
        <v>1560</v>
      </c>
      <c r="W730" s="4">
        <f t="shared" si="71"/>
        <v>0.5</v>
      </c>
      <c r="X730" s="1" t="s">
        <v>104</v>
      </c>
      <c r="Y730" s="1" t="s">
        <v>40</v>
      </c>
      <c r="Z730" s="1" t="s">
        <v>41</v>
      </c>
      <c r="AA730" s="2">
        <v>45883</v>
      </c>
      <c r="AB730" s="1">
        <v>5</v>
      </c>
      <c r="AC730" s="1" t="s">
        <v>42</v>
      </c>
    </row>
    <row r="731" spans="1:29">
      <c r="A731" s="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c r="P731" s="1">
        <f t="shared" si="66"/>
        <v>5150</v>
      </c>
      <c r="Q731" s="1">
        <v>10</v>
      </c>
      <c r="R731" s="1">
        <f t="shared" si="67"/>
        <v>515</v>
      </c>
      <c r="S731" s="1">
        <f t="shared" si="68"/>
        <v>4635</v>
      </c>
      <c r="T731" s="1">
        <v>0.35</v>
      </c>
      <c r="U731" s="1">
        <f t="shared" si="69"/>
        <v>1622.25</v>
      </c>
      <c r="V731" s="1">
        <f t="shared" si="70"/>
        <v>3012.75</v>
      </c>
      <c r="W731" s="4">
        <f t="shared" si="71"/>
        <v>0.65</v>
      </c>
      <c r="X731" s="1" t="s">
        <v>104</v>
      </c>
      <c r="Y731" s="1" t="s">
        <v>57</v>
      </c>
      <c r="Z731" s="1" t="s">
        <v>22</v>
      </c>
      <c r="AA731" s="1"/>
      <c r="AB731" s="1"/>
      <c r="AC731" s="1" t="s">
        <v>93</v>
      </c>
    </row>
    <row r="732" spans="1:29">
      <c r="A732" s="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c r="P732" s="1">
        <f t="shared" si="66"/>
        <v>1500</v>
      </c>
      <c r="Q732" s="1">
        <v>30</v>
      </c>
      <c r="R732" s="1">
        <f t="shared" si="67"/>
        <v>450</v>
      </c>
      <c r="S732" s="1">
        <f t="shared" si="68"/>
        <v>1050</v>
      </c>
      <c r="T732" s="1">
        <v>0.35</v>
      </c>
      <c r="U732" s="1">
        <f t="shared" si="69"/>
        <v>367.5</v>
      </c>
      <c r="V732" s="1">
        <f t="shared" si="70"/>
        <v>682.5</v>
      </c>
      <c r="W732" s="4">
        <f t="shared" si="71"/>
        <v>0.65</v>
      </c>
      <c r="X732" s="1" t="s">
        <v>104</v>
      </c>
      <c r="Y732" s="1" t="s">
        <v>72</v>
      </c>
      <c r="Z732" s="1" t="s">
        <v>41</v>
      </c>
      <c r="AA732" s="2">
        <v>45883</v>
      </c>
      <c r="AB732" s="1">
        <v>4</v>
      </c>
      <c r="AC732" s="1" t="s">
        <v>42</v>
      </c>
    </row>
    <row r="733" spans="1:29">
      <c r="A733" s="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c r="P733" s="1">
        <f t="shared" si="66"/>
        <v>15220</v>
      </c>
      <c r="Q733" s="1">
        <v>0</v>
      </c>
      <c r="R733" s="1">
        <f t="shared" si="67"/>
        <v>0</v>
      </c>
      <c r="S733" s="1">
        <f t="shared" si="68"/>
        <v>15220</v>
      </c>
      <c r="T733" s="1">
        <v>0.52</v>
      </c>
      <c r="U733" s="1">
        <f t="shared" si="69"/>
        <v>7914.4000000000005</v>
      </c>
      <c r="V733" s="1">
        <f t="shared" si="70"/>
        <v>7305.5999999999995</v>
      </c>
      <c r="W733" s="4">
        <f t="shared" si="71"/>
        <v>0.48</v>
      </c>
      <c r="X733" s="1" t="s">
        <v>56</v>
      </c>
      <c r="Y733" s="1" t="s">
        <v>72</v>
      </c>
      <c r="Z733" s="1" t="s">
        <v>41</v>
      </c>
      <c r="AA733" s="2">
        <v>45881</v>
      </c>
      <c r="AB733" s="1">
        <v>4</v>
      </c>
      <c r="AC733" s="1" t="s">
        <v>42</v>
      </c>
    </row>
    <row r="734" spans="1:29">
      <c r="A734" s="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c r="P734" s="1">
        <f t="shared" si="66"/>
        <v>22900</v>
      </c>
      <c r="Q734" s="1">
        <v>0</v>
      </c>
      <c r="R734" s="1">
        <f t="shared" si="67"/>
        <v>0</v>
      </c>
      <c r="S734" s="1">
        <f t="shared" si="68"/>
        <v>22900</v>
      </c>
      <c r="T734" s="1">
        <v>0.48</v>
      </c>
      <c r="U734" s="1">
        <f t="shared" si="69"/>
        <v>10992</v>
      </c>
      <c r="V734" s="1">
        <f t="shared" si="70"/>
        <v>11908</v>
      </c>
      <c r="W734" s="4">
        <f t="shared" si="71"/>
        <v>0.52</v>
      </c>
      <c r="X734" s="1" t="s">
        <v>65</v>
      </c>
      <c r="Y734" s="1" t="s">
        <v>40</v>
      </c>
      <c r="Z734" s="1" t="s">
        <v>51</v>
      </c>
      <c r="AA734" s="2">
        <v>45880</v>
      </c>
      <c r="AB734" s="1"/>
      <c r="AC734" s="1" t="s">
        <v>42</v>
      </c>
    </row>
    <row r="735" spans="1:29">
      <c r="A735" s="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c r="P735" s="1">
        <f t="shared" si="66"/>
        <v>1460</v>
      </c>
      <c r="Q735" s="1">
        <v>20</v>
      </c>
      <c r="R735" s="1">
        <f t="shared" si="67"/>
        <v>292</v>
      </c>
      <c r="S735" s="1">
        <f t="shared" si="68"/>
        <v>1168</v>
      </c>
      <c r="T735" s="1">
        <v>0.5</v>
      </c>
      <c r="U735" s="1">
        <f t="shared" si="69"/>
        <v>584</v>
      </c>
      <c r="V735" s="1">
        <f t="shared" si="70"/>
        <v>584</v>
      </c>
      <c r="W735" s="4">
        <f t="shared" si="71"/>
        <v>0.5</v>
      </c>
      <c r="X735" s="1" t="s">
        <v>92</v>
      </c>
      <c r="Y735" s="1" t="s">
        <v>81</v>
      </c>
      <c r="Z735" s="1" t="s">
        <v>41</v>
      </c>
      <c r="AA735" s="2">
        <v>45884</v>
      </c>
      <c r="AB735" s="1">
        <v>4</v>
      </c>
      <c r="AC735" s="1" t="s">
        <v>42</v>
      </c>
    </row>
    <row r="736" spans="1:29">
      <c r="A736" s="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c r="P736" s="1">
        <f t="shared" si="66"/>
        <v>450</v>
      </c>
      <c r="Q736" s="1">
        <v>15</v>
      </c>
      <c r="R736" s="1">
        <f t="shared" si="67"/>
        <v>67.5</v>
      </c>
      <c r="S736" s="1">
        <f t="shared" si="68"/>
        <v>382.5</v>
      </c>
      <c r="T736" s="1">
        <v>0.62</v>
      </c>
      <c r="U736" s="1">
        <f t="shared" si="69"/>
        <v>237.15</v>
      </c>
      <c r="V736" s="1">
        <f t="shared" si="70"/>
        <v>145.35</v>
      </c>
      <c r="W736" s="4">
        <f t="shared" si="71"/>
        <v>0.38</v>
      </c>
      <c r="X736" s="1" t="s">
        <v>92</v>
      </c>
      <c r="Y736" s="1" t="s">
        <v>40</v>
      </c>
      <c r="Z736" s="1" t="s">
        <v>41</v>
      </c>
      <c r="AA736" s="2">
        <v>45880</v>
      </c>
      <c r="AB736" s="1">
        <v>3</v>
      </c>
      <c r="AC736" s="1" t="s">
        <v>42</v>
      </c>
    </row>
    <row r="737" spans="1:29">
      <c r="A737" s="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c r="P737" s="1">
        <f t="shared" si="66"/>
        <v>3020</v>
      </c>
      <c r="Q737" s="1">
        <v>10</v>
      </c>
      <c r="R737" s="1">
        <f t="shared" si="67"/>
        <v>302</v>
      </c>
      <c r="S737" s="1">
        <f t="shared" si="68"/>
        <v>2718</v>
      </c>
      <c r="T737" s="1">
        <v>0.5</v>
      </c>
      <c r="U737" s="1">
        <f t="shared" si="69"/>
        <v>1359</v>
      </c>
      <c r="V737" s="1">
        <f t="shared" si="70"/>
        <v>1359</v>
      </c>
      <c r="W737" s="4">
        <f t="shared" si="71"/>
        <v>0.5</v>
      </c>
      <c r="X737" s="1" t="s">
        <v>65</v>
      </c>
      <c r="Y737" s="1" t="s">
        <v>72</v>
      </c>
      <c r="Z737" s="1" t="s">
        <v>41</v>
      </c>
      <c r="AA737" s="2">
        <v>45883</v>
      </c>
      <c r="AB737" s="1">
        <v>3</v>
      </c>
      <c r="AC737" s="1" t="s">
        <v>42</v>
      </c>
    </row>
    <row r="738" spans="1:29">
      <c r="A738" s="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c r="P738" s="1">
        <f t="shared" si="66"/>
        <v>2130</v>
      </c>
      <c r="Q738" s="1">
        <v>10</v>
      </c>
      <c r="R738" s="1">
        <f t="shared" si="67"/>
        <v>213</v>
      </c>
      <c r="S738" s="1">
        <f t="shared" si="68"/>
        <v>1917</v>
      </c>
      <c r="T738" s="1">
        <v>0.62</v>
      </c>
      <c r="U738" s="1">
        <f t="shared" si="69"/>
        <v>1188.54</v>
      </c>
      <c r="V738" s="1">
        <f t="shared" si="70"/>
        <v>728.46</v>
      </c>
      <c r="W738" s="4">
        <f t="shared" si="71"/>
        <v>0.38</v>
      </c>
      <c r="X738" s="1" t="s">
        <v>147</v>
      </c>
      <c r="Y738" s="1" t="s">
        <v>57</v>
      </c>
      <c r="Z738" s="1" t="s">
        <v>41</v>
      </c>
      <c r="AA738" s="2">
        <v>45884</v>
      </c>
      <c r="AB738" s="1">
        <v>5</v>
      </c>
      <c r="AC738" s="1" t="s">
        <v>42</v>
      </c>
    </row>
    <row r="739" spans="1:29">
      <c r="A739" s="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c r="P739" s="1">
        <f t="shared" si="66"/>
        <v>1700</v>
      </c>
      <c r="Q739" s="1">
        <v>0</v>
      </c>
      <c r="R739" s="1">
        <f t="shared" si="67"/>
        <v>0</v>
      </c>
      <c r="S739" s="1">
        <f t="shared" si="68"/>
        <v>1700</v>
      </c>
      <c r="T739" s="1">
        <v>0.52</v>
      </c>
      <c r="U739" s="1">
        <f t="shared" si="69"/>
        <v>884</v>
      </c>
      <c r="V739" s="1">
        <f t="shared" si="70"/>
        <v>816</v>
      </c>
      <c r="W739" s="4">
        <f t="shared" si="71"/>
        <v>0.48</v>
      </c>
      <c r="X739" s="1" t="s">
        <v>147</v>
      </c>
      <c r="Y739" s="1" t="s">
        <v>72</v>
      </c>
      <c r="Z739" s="1" t="s">
        <v>41</v>
      </c>
      <c r="AA739" s="2">
        <v>45881</v>
      </c>
      <c r="AB739" s="1">
        <v>4</v>
      </c>
      <c r="AC739" s="1" t="s">
        <v>42</v>
      </c>
    </row>
    <row r="740" spans="1:29">
      <c r="A740" s="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c r="P740" s="1">
        <f t="shared" si="66"/>
        <v>48450</v>
      </c>
      <c r="Q740" s="1">
        <v>0</v>
      </c>
      <c r="R740" s="1">
        <f t="shared" si="67"/>
        <v>0</v>
      </c>
      <c r="S740" s="1">
        <f t="shared" si="68"/>
        <v>48450</v>
      </c>
      <c r="T740" s="1">
        <v>0.57999999999999996</v>
      </c>
      <c r="U740" s="1">
        <f t="shared" si="69"/>
        <v>28100.999999999996</v>
      </c>
      <c r="V740" s="1">
        <f t="shared" si="70"/>
        <v>20349.000000000004</v>
      </c>
      <c r="W740" s="4">
        <f t="shared" si="71"/>
        <v>0.4200000000000001</v>
      </c>
      <c r="X740" s="1" t="s">
        <v>104</v>
      </c>
      <c r="Y740" s="1" t="s">
        <v>40</v>
      </c>
      <c r="Z740" s="1" t="s">
        <v>41</v>
      </c>
      <c r="AA740" s="2">
        <v>45886</v>
      </c>
      <c r="AB740" s="1">
        <v>3</v>
      </c>
      <c r="AC740" s="1" t="s">
        <v>42</v>
      </c>
    </row>
    <row r="741" spans="1:29">
      <c r="A741" s="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c r="P741" s="1">
        <f t="shared" si="66"/>
        <v>52760</v>
      </c>
      <c r="Q741" s="1">
        <v>0</v>
      </c>
      <c r="R741" s="1">
        <f t="shared" si="67"/>
        <v>0</v>
      </c>
      <c r="S741" s="1">
        <f t="shared" si="68"/>
        <v>52760</v>
      </c>
      <c r="T741" s="1">
        <v>0.57999999999999996</v>
      </c>
      <c r="U741" s="1">
        <f t="shared" si="69"/>
        <v>30600.799999999999</v>
      </c>
      <c r="V741" s="1">
        <f t="shared" si="70"/>
        <v>22159.200000000001</v>
      </c>
      <c r="W741" s="4">
        <f t="shared" si="71"/>
        <v>0.42000000000000004</v>
      </c>
      <c r="X741" s="1" t="s">
        <v>147</v>
      </c>
      <c r="Y741" s="1" t="s">
        <v>72</v>
      </c>
      <c r="Z741" s="1" t="s">
        <v>41</v>
      </c>
      <c r="AA741" s="2">
        <v>45886</v>
      </c>
      <c r="AB741" s="1">
        <v>5</v>
      </c>
      <c r="AC741" s="1" t="s">
        <v>42</v>
      </c>
    </row>
    <row r="742" spans="1:29">
      <c r="A742" s="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c r="P742" s="1">
        <f t="shared" si="66"/>
        <v>11720</v>
      </c>
      <c r="Q742" s="1">
        <v>30</v>
      </c>
      <c r="R742" s="1">
        <f t="shared" si="67"/>
        <v>3516</v>
      </c>
      <c r="S742" s="1">
        <f t="shared" si="68"/>
        <v>8204</v>
      </c>
      <c r="T742" s="1">
        <v>0.57999999999999996</v>
      </c>
      <c r="U742" s="1">
        <f t="shared" si="69"/>
        <v>4758.32</v>
      </c>
      <c r="V742" s="1">
        <f t="shared" si="70"/>
        <v>3445.6800000000003</v>
      </c>
      <c r="W742" s="4">
        <f t="shared" si="71"/>
        <v>0.42000000000000004</v>
      </c>
      <c r="X742" s="1" t="s">
        <v>147</v>
      </c>
      <c r="Y742" s="1" t="s">
        <v>72</v>
      </c>
      <c r="Z742" s="1" t="s">
        <v>41</v>
      </c>
      <c r="AA742" s="2">
        <v>45886</v>
      </c>
      <c r="AB742" s="1">
        <v>4</v>
      </c>
      <c r="AC742" s="1" t="s">
        <v>42</v>
      </c>
    </row>
    <row r="743" spans="1:29">
      <c r="A743" s="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c r="P743" s="1">
        <f t="shared" si="66"/>
        <v>2200</v>
      </c>
      <c r="Q743" s="1">
        <v>10</v>
      </c>
      <c r="R743" s="1">
        <f t="shared" si="67"/>
        <v>220</v>
      </c>
      <c r="S743" s="1">
        <f t="shared" si="68"/>
        <v>1980</v>
      </c>
      <c r="T743" s="1">
        <v>0.62</v>
      </c>
      <c r="U743" s="1">
        <f t="shared" si="69"/>
        <v>1227.5999999999999</v>
      </c>
      <c r="V743" s="1">
        <f t="shared" si="70"/>
        <v>752.40000000000009</v>
      </c>
      <c r="W743" s="4">
        <f t="shared" si="71"/>
        <v>0.38000000000000006</v>
      </c>
      <c r="X743" s="1" t="s">
        <v>50</v>
      </c>
      <c r="Y743" s="1" t="s">
        <v>72</v>
      </c>
      <c r="Z743" s="1" t="s">
        <v>22</v>
      </c>
      <c r="AA743" s="1"/>
      <c r="AB743" s="1"/>
      <c r="AC743" s="1" t="s">
        <v>93</v>
      </c>
    </row>
    <row r="744" spans="1:29">
      <c r="A744" s="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c r="P744" s="1">
        <f t="shared" si="66"/>
        <v>4920</v>
      </c>
      <c r="Q744" s="1">
        <v>5</v>
      </c>
      <c r="R744" s="1">
        <f t="shared" si="67"/>
        <v>246</v>
      </c>
      <c r="S744" s="1">
        <f t="shared" si="68"/>
        <v>4674</v>
      </c>
      <c r="T744" s="1">
        <v>0.35</v>
      </c>
      <c r="U744" s="1">
        <f t="shared" si="69"/>
        <v>1635.8999999999999</v>
      </c>
      <c r="V744" s="1">
        <f t="shared" si="70"/>
        <v>3038.1000000000004</v>
      </c>
      <c r="W744" s="4">
        <f t="shared" si="71"/>
        <v>0.65000000000000013</v>
      </c>
      <c r="X744" s="1" t="s">
        <v>104</v>
      </c>
      <c r="Y744" s="1" t="s">
        <v>40</v>
      </c>
      <c r="Z744" s="1" t="s">
        <v>66</v>
      </c>
      <c r="AA744" s="1"/>
      <c r="AB744" s="1"/>
      <c r="AC744" s="1" t="s">
        <v>42</v>
      </c>
    </row>
    <row r="745" spans="1:29">
      <c r="A745" s="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c r="P745" s="1">
        <f t="shared" si="66"/>
        <v>4760</v>
      </c>
      <c r="Q745" s="1">
        <v>25</v>
      </c>
      <c r="R745" s="1">
        <f t="shared" si="67"/>
        <v>1190</v>
      </c>
      <c r="S745" s="1">
        <f t="shared" si="68"/>
        <v>3570</v>
      </c>
      <c r="T745" s="1">
        <v>0.35</v>
      </c>
      <c r="U745" s="1">
        <f t="shared" si="69"/>
        <v>1249.5</v>
      </c>
      <c r="V745" s="1">
        <f t="shared" si="70"/>
        <v>2320.5</v>
      </c>
      <c r="W745" s="4">
        <f t="shared" si="71"/>
        <v>0.65</v>
      </c>
      <c r="X745" s="1" t="s">
        <v>65</v>
      </c>
      <c r="Y745" s="1" t="s">
        <v>40</v>
      </c>
      <c r="Z745" s="1" t="s">
        <v>41</v>
      </c>
      <c r="AA745" s="2">
        <v>45886</v>
      </c>
      <c r="AB745" s="1">
        <v>4</v>
      </c>
      <c r="AC745" s="1" t="s">
        <v>42</v>
      </c>
    </row>
    <row r="746" spans="1:29">
      <c r="A746" s="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c r="P746" s="1">
        <f t="shared" si="66"/>
        <v>11280</v>
      </c>
      <c r="Q746" s="1">
        <v>0</v>
      </c>
      <c r="R746" s="1">
        <f t="shared" si="67"/>
        <v>0</v>
      </c>
      <c r="S746" s="1">
        <f t="shared" si="68"/>
        <v>11280</v>
      </c>
      <c r="T746" s="1">
        <v>0.47</v>
      </c>
      <c r="U746" s="1">
        <f t="shared" si="69"/>
        <v>5301.5999999999995</v>
      </c>
      <c r="V746" s="1">
        <f t="shared" si="70"/>
        <v>5978.4000000000005</v>
      </c>
      <c r="W746" s="4">
        <f t="shared" si="71"/>
        <v>0.53</v>
      </c>
      <c r="X746" s="1" t="s">
        <v>104</v>
      </c>
      <c r="Y746" s="1" t="s">
        <v>40</v>
      </c>
      <c r="Z746" s="1" t="s">
        <v>41</v>
      </c>
      <c r="AA746" s="2">
        <v>45882</v>
      </c>
      <c r="AB746" s="1">
        <v>5</v>
      </c>
      <c r="AC746" s="1" t="s">
        <v>42</v>
      </c>
    </row>
    <row r="747" spans="1:29">
      <c r="A747" s="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c r="P747" s="1">
        <f t="shared" si="66"/>
        <v>4160</v>
      </c>
      <c r="Q747" s="1">
        <v>0</v>
      </c>
      <c r="R747" s="1">
        <f t="shared" si="67"/>
        <v>0</v>
      </c>
      <c r="S747" s="1">
        <f t="shared" si="68"/>
        <v>4160</v>
      </c>
      <c r="T747" s="1">
        <v>0.48</v>
      </c>
      <c r="U747" s="1">
        <f t="shared" si="69"/>
        <v>1996.8</v>
      </c>
      <c r="V747" s="1">
        <f t="shared" si="70"/>
        <v>2163.1999999999998</v>
      </c>
      <c r="W747" s="4">
        <f t="shared" si="71"/>
        <v>0.51999999999999991</v>
      </c>
      <c r="X747" s="1" t="s">
        <v>104</v>
      </c>
      <c r="Y747" s="1" t="s">
        <v>57</v>
      </c>
      <c r="Z747" s="1" t="s">
        <v>66</v>
      </c>
      <c r="AA747" s="1"/>
      <c r="AB747" s="1"/>
      <c r="AC747" s="1" t="s">
        <v>42</v>
      </c>
    </row>
    <row r="748" spans="1:29">
      <c r="A748" s="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c r="P748" s="1">
        <f t="shared" si="66"/>
        <v>14760</v>
      </c>
      <c r="Q748" s="1">
        <v>15</v>
      </c>
      <c r="R748" s="1">
        <f t="shared" si="67"/>
        <v>2214</v>
      </c>
      <c r="S748" s="1">
        <f t="shared" si="68"/>
        <v>12546</v>
      </c>
      <c r="T748" s="1">
        <v>0.47</v>
      </c>
      <c r="U748" s="1">
        <f t="shared" si="69"/>
        <v>5896.62</v>
      </c>
      <c r="V748" s="1">
        <f t="shared" si="70"/>
        <v>6649.38</v>
      </c>
      <c r="W748" s="4">
        <f t="shared" si="71"/>
        <v>0.53</v>
      </c>
      <c r="X748" s="1" t="s">
        <v>147</v>
      </c>
      <c r="Y748" s="1" t="s">
        <v>81</v>
      </c>
      <c r="Z748" s="1" t="s">
        <v>51</v>
      </c>
      <c r="AA748" s="2">
        <v>45887</v>
      </c>
      <c r="AB748" s="1"/>
      <c r="AC748" s="1" t="s">
        <v>42</v>
      </c>
    </row>
    <row r="749" spans="1:29">
      <c r="A749" s="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c r="P749" s="1">
        <f t="shared" si="66"/>
        <v>26720</v>
      </c>
      <c r="Q749" s="1">
        <v>15</v>
      </c>
      <c r="R749" s="1">
        <f t="shared" si="67"/>
        <v>4008</v>
      </c>
      <c r="S749" s="1">
        <f t="shared" si="68"/>
        <v>22712</v>
      </c>
      <c r="T749" s="1">
        <v>0.47</v>
      </c>
      <c r="U749" s="1">
        <f t="shared" si="69"/>
        <v>10674.64</v>
      </c>
      <c r="V749" s="1">
        <f t="shared" si="70"/>
        <v>12037.36</v>
      </c>
      <c r="W749" s="4">
        <f t="shared" si="71"/>
        <v>0.53</v>
      </c>
      <c r="X749" s="1" t="s">
        <v>39</v>
      </c>
      <c r="Y749" s="1" t="s">
        <v>57</v>
      </c>
      <c r="Z749" s="1" t="s">
        <v>41</v>
      </c>
      <c r="AA749" s="2">
        <v>45884</v>
      </c>
      <c r="AB749" s="1">
        <v>4</v>
      </c>
      <c r="AC749" s="1" t="s">
        <v>42</v>
      </c>
    </row>
    <row r="750" spans="1:29">
      <c r="A750" s="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c r="P750" s="1">
        <f t="shared" si="66"/>
        <v>3660</v>
      </c>
      <c r="Q750" s="1">
        <v>10</v>
      </c>
      <c r="R750" s="1">
        <f t="shared" si="67"/>
        <v>366</v>
      </c>
      <c r="S750" s="1">
        <f t="shared" si="68"/>
        <v>3294</v>
      </c>
      <c r="T750" s="1">
        <v>0.52</v>
      </c>
      <c r="U750" s="1">
        <f t="shared" si="69"/>
        <v>1712.88</v>
      </c>
      <c r="V750" s="1">
        <f t="shared" si="70"/>
        <v>1581.12</v>
      </c>
      <c r="W750" s="4">
        <f t="shared" si="71"/>
        <v>0.48</v>
      </c>
      <c r="X750" s="1" t="s">
        <v>65</v>
      </c>
      <c r="Y750" s="1" t="s">
        <v>72</v>
      </c>
      <c r="Z750" s="1" t="s">
        <v>41</v>
      </c>
      <c r="AA750" s="2">
        <v>45885</v>
      </c>
      <c r="AB750" s="1">
        <v>4</v>
      </c>
      <c r="AC750" s="1" t="s">
        <v>42</v>
      </c>
    </row>
    <row r="751" spans="1:29">
      <c r="A751" s="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c r="P751" s="1">
        <f t="shared" si="66"/>
        <v>1600</v>
      </c>
      <c r="Q751" s="1">
        <v>0</v>
      </c>
      <c r="R751" s="1">
        <f t="shared" si="67"/>
        <v>0</v>
      </c>
      <c r="S751" s="1">
        <f t="shared" si="68"/>
        <v>1600</v>
      </c>
      <c r="T751" s="1">
        <v>0.62</v>
      </c>
      <c r="U751" s="1">
        <f t="shared" si="69"/>
        <v>992</v>
      </c>
      <c r="V751" s="1">
        <f t="shared" si="70"/>
        <v>608</v>
      </c>
      <c r="W751" s="4">
        <f t="shared" si="71"/>
        <v>0.38</v>
      </c>
      <c r="X751" s="1" t="s">
        <v>50</v>
      </c>
      <c r="Y751" s="1" t="s">
        <v>72</v>
      </c>
      <c r="Z751" s="1" t="s">
        <v>51</v>
      </c>
      <c r="AA751" s="2">
        <v>45886</v>
      </c>
      <c r="AB751" s="1"/>
      <c r="AC751" s="1" t="s">
        <v>42</v>
      </c>
    </row>
    <row r="752" spans="1:29">
      <c r="A752" s="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c r="P752" s="1">
        <f t="shared" si="66"/>
        <v>7920</v>
      </c>
      <c r="Q752" s="1">
        <v>30</v>
      </c>
      <c r="R752" s="1">
        <f t="shared" si="67"/>
        <v>2376</v>
      </c>
      <c r="S752" s="1">
        <f t="shared" si="68"/>
        <v>5544</v>
      </c>
      <c r="T752" s="1">
        <v>0.47</v>
      </c>
      <c r="U752" s="1">
        <f t="shared" si="69"/>
        <v>2605.6799999999998</v>
      </c>
      <c r="V752" s="1">
        <f t="shared" si="70"/>
        <v>2938.32</v>
      </c>
      <c r="W752" s="4">
        <f t="shared" si="71"/>
        <v>0.53</v>
      </c>
      <c r="X752" s="1" t="s">
        <v>65</v>
      </c>
      <c r="Y752" s="1" t="s">
        <v>81</v>
      </c>
      <c r="Z752" s="1" t="s">
        <v>41</v>
      </c>
      <c r="AA752" s="2">
        <v>45883</v>
      </c>
      <c r="AB752" s="1">
        <v>4</v>
      </c>
      <c r="AC752" s="1" t="s">
        <v>42</v>
      </c>
    </row>
    <row r="753" spans="1:29">
      <c r="A753" s="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c r="P753" s="1">
        <f t="shared" si="66"/>
        <v>3620</v>
      </c>
      <c r="Q753" s="1">
        <v>25</v>
      </c>
      <c r="R753" s="1">
        <f t="shared" si="67"/>
        <v>905</v>
      </c>
      <c r="S753" s="1">
        <f t="shared" si="68"/>
        <v>2715</v>
      </c>
      <c r="T753" s="1">
        <v>0.5</v>
      </c>
      <c r="U753" s="1">
        <f t="shared" si="69"/>
        <v>1357.5</v>
      </c>
      <c r="V753" s="1">
        <f t="shared" si="70"/>
        <v>1357.5</v>
      </c>
      <c r="W753" s="4">
        <f t="shared" si="71"/>
        <v>0.5</v>
      </c>
      <c r="X753" s="1" t="s">
        <v>104</v>
      </c>
      <c r="Y753" s="1" t="s">
        <v>57</v>
      </c>
      <c r="Z753" s="1" t="s">
        <v>41</v>
      </c>
      <c r="AA753" s="2">
        <v>45889</v>
      </c>
      <c r="AB753" s="1">
        <v>5</v>
      </c>
      <c r="AC753" s="1" t="s">
        <v>42</v>
      </c>
    </row>
    <row r="754" spans="1:29">
      <c r="A754" s="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c r="P754" s="1">
        <f t="shared" si="66"/>
        <v>1880</v>
      </c>
      <c r="Q754" s="1">
        <v>0</v>
      </c>
      <c r="R754" s="1">
        <f t="shared" si="67"/>
        <v>0</v>
      </c>
      <c r="S754" s="1">
        <f t="shared" si="68"/>
        <v>1880</v>
      </c>
      <c r="T754" s="1">
        <v>0.62</v>
      </c>
      <c r="U754" s="1">
        <f t="shared" si="69"/>
        <v>1165.5999999999999</v>
      </c>
      <c r="V754" s="1">
        <f t="shared" si="70"/>
        <v>714.40000000000009</v>
      </c>
      <c r="W754" s="4">
        <f t="shared" si="71"/>
        <v>0.38000000000000006</v>
      </c>
      <c r="X754" s="1" t="s">
        <v>56</v>
      </c>
      <c r="Y754" s="1" t="s">
        <v>72</v>
      </c>
      <c r="Z754" s="1" t="s">
        <v>66</v>
      </c>
      <c r="AA754" s="1"/>
      <c r="AB754" s="1"/>
      <c r="AC754" s="1" t="s">
        <v>42</v>
      </c>
    </row>
    <row r="755" spans="1:29">
      <c r="A755" s="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c r="P755" s="1">
        <f t="shared" si="66"/>
        <v>10930</v>
      </c>
      <c r="Q755" s="1">
        <v>10</v>
      </c>
      <c r="R755" s="1">
        <f t="shared" si="67"/>
        <v>1093</v>
      </c>
      <c r="S755" s="1">
        <f t="shared" si="68"/>
        <v>9837</v>
      </c>
      <c r="T755" s="1">
        <v>0.52</v>
      </c>
      <c r="U755" s="1">
        <f t="shared" si="69"/>
        <v>5115.24</v>
      </c>
      <c r="V755" s="1">
        <f t="shared" si="70"/>
        <v>4721.76</v>
      </c>
      <c r="W755" s="4">
        <f t="shared" si="71"/>
        <v>0.48000000000000004</v>
      </c>
      <c r="X755" s="1" t="s">
        <v>147</v>
      </c>
      <c r="Y755" s="1" t="s">
        <v>40</v>
      </c>
      <c r="Z755" s="1" t="s">
        <v>22</v>
      </c>
      <c r="AA755" s="1"/>
      <c r="AB755" s="1"/>
      <c r="AC755" s="1" t="s">
        <v>93</v>
      </c>
    </row>
    <row r="756" spans="1:29">
      <c r="A756" s="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c r="P756" s="1">
        <f t="shared" si="66"/>
        <v>1950</v>
      </c>
      <c r="Q756" s="1">
        <v>0</v>
      </c>
      <c r="R756" s="1">
        <f t="shared" si="67"/>
        <v>0</v>
      </c>
      <c r="S756" s="1">
        <f t="shared" si="68"/>
        <v>1950</v>
      </c>
      <c r="T756" s="1">
        <v>0.62</v>
      </c>
      <c r="U756" s="1">
        <f t="shared" si="69"/>
        <v>1209</v>
      </c>
      <c r="V756" s="1">
        <f t="shared" si="70"/>
        <v>741</v>
      </c>
      <c r="W756" s="4">
        <f t="shared" si="71"/>
        <v>0.38</v>
      </c>
      <c r="X756" s="1" t="s">
        <v>104</v>
      </c>
      <c r="Y756" s="1" t="s">
        <v>57</v>
      </c>
      <c r="Z756" s="1" t="s">
        <v>120</v>
      </c>
      <c r="AA756" s="1"/>
      <c r="AB756" s="1"/>
      <c r="AC756" s="1" t="s">
        <v>42</v>
      </c>
    </row>
    <row r="757" spans="1:29">
      <c r="A757" s="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c r="P757" s="1">
        <f t="shared" si="66"/>
        <v>42700</v>
      </c>
      <c r="Q757" s="1">
        <v>10</v>
      </c>
      <c r="R757" s="1">
        <f t="shared" si="67"/>
        <v>4270</v>
      </c>
      <c r="S757" s="1">
        <f t="shared" si="68"/>
        <v>38430</v>
      </c>
      <c r="T757" s="1">
        <v>0.48</v>
      </c>
      <c r="U757" s="1">
        <f t="shared" si="69"/>
        <v>18446.399999999998</v>
      </c>
      <c r="V757" s="1">
        <f t="shared" si="70"/>
        <v>19983.600000000002</v>
      </c>
      <c r="W757" s="4">
        <f t="shared" si="71"/>
        <v>0.52</v>
      </c>
      <c r="X757" s="1" t="s">
        <v>39</v>
      </c>
      <c r="Y757" s="1" t="s">
        <v>40</v>
      </c>
      <c r="Z757" s="1" t="s">
        <v>41</v>
      </c>
      <c r="AA757" s="2">
        <v>45889</v>
      </c>
      <c r="AB757" s="1">
        <v>4</v>
      </c>
      <c r="AC757" s="1" t="s">
        <v>42</v>
      </c>
    </row>
    <row r="758" spans="1:29">
      <c r="A758" s="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c r="P758" s="1">
        <f t="shared" si="66"/>
        <v>8520</v>
      </c>
      <c r="Q758" s="1">
        <v>10</v>
      </c>
      <c r="R758" s="1">
        <f t="shared" si="67"/>
        <v>852</v>
      </c>
      <c r="S758" s="1">
        <f t="shared" si="68"/>
        <v>7668</v>
      </c>
      <c r="T758" s="1">
        <v>0.47</v>
      </c>
      <c r="U758" s="1">
        <f t="shared" si="69"/>
        <v>3603.9599999999996</v>
      </c>
      <c r="V758" s="1">
        <f t="shared" si="70"/>
        <v>4064.0400000000004</v>
      </c>
      <c r="W758" s="4">
        <f t="shared" si="71"/>
        <v>0.53</v>
      </c>
      <c r="X758" s="1" t="s">
        <v>50</v>
      </c>
      <c r="Y758" s="1" t="s">
        <v>72</v>
      </c>
      <c r="Z758" s="1" t="s">
        <v>22</v>
      </c>
      <c r="AA758" s="1"/>
      <c r="AB758" s="1"/>
      <c r="AC758" s="1" t="s">
        <v>93</v>
      </c>
    </row>
    <row r="759" spans="1:29">
      <c r="A759" s="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c r="P759" s="1">
        <f t="shared" si="66"/>
        <v>260</v>
      </c>
      <c r="Q759" s="1">
        <v>25</v>
      </c>
      <c r="R759" s="1">
        <f t="shared" si="67"/>
        <v>65</v>
      </c>
      <c r="S759" s="1">
        <f t="shared" si="68"/>
        <v>195</v>
      </c>
      <c r="T759" s="1">
        <v>0.62</v>
      </c>
      <c r="U759" s="1">
        <f t="shared" si="69"/>
        <v>120.9</v>
      </c>
      <c r="V759" s="1">
        <f t="shared" si="70"/>
        <v>74.099999999999994</v>
      </c>
      <c r="W759" s="4">
        <f t="shared" si="71"/>
        <v>0.37999999999999995</v>
      </c>
      <c r="X759" s="1" t="s">
        <v>147</v>
      </c>
      <c r="Y759" s="1" t="s">
        <v>72</v>
      </c>
      <c r="Z759" s="1" t="s">
        <v>41</v>
      </c>
      <c r="AA759" s="2">
        <v>45890</v>
      </c>
      <c r="AB759" s="1">
        <v>4</v>
      </c>
      <c r="AC759" s="1" t="s">
        <v>42</v>
      </c>
    </row>
    <row r="760" spans="1:29">
      <c r="A760" s="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c r="P760" s="1">
        <f t="shared" si="66"/>
        <v>61300</v>
      </c>
      <c r="Q760" s="1">
        <v>0</v>
      </c>
      <c r="R760" s="1">
        <f t="shared" si="67"/>
        <v>0</v>
      </c>
      <c r="S760" s="1">
        <f t="shared" si="68"/>
        <v>61300</v>
      </c>
      <c r="T760" s="1">
        <v>0.52</v>
      </c>
      <c r="U760" s="1">
        <f t="shared" si="69"/>
        <v>31876</v>
      </c>
      <c r="V760" s="1">
        <f t="shared" si="70"/>
        <v>29424</v>
      </c>
      <c r="W760" s="4">
        <f t="shared" si="71"/>
        <v>0.48</v>
      </c>
      <c r="X760" s="1" t="s">
        <v>147</v>
      </c>
      <c r="Y760" s="1" t="s">
        <v>57</v>
      </c>
      <c r="Z760" s="1" t="s">
        <v>41</v>
      </c>
      <c r="AA760" s="2">
        <v>45887</v>
      </c>
      <c r="AB760" s="1">
        <v>5</v>
      </c>
      <c r="AC760" s="1" t="s">
        <v>42</v>
      </c>
    </row>
    <row r="761" spans="1:29">
      <c r="A761" s="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c r="P761" s="1">
        <f t="shared" si="66"/>
        <v>600</v>
      </c>
      <c r="Q761" s="1">
        <v>0</v>
      </c>
      <c r="R761" s="1">
        <f t="shared" si="67"/>
        <v>0</v>
      </c>
      <c r="S761" s="1">
        <f t="shared" si="68"/>
        <v>600</v>
      </c>
      <c r="T761" s="1">
        <v>0.52</v>
      </c>
      <c r="U761" s="1">
        <f t="shared" si="69"/>
        <v>312</v>
      </c>
      <c r="V761" s="1">
        <f t="shared" si="70"/>
        <v>288</v>
      </c>
      <c r="W761" s="4">
        <f t="shared" si="71"/>
        <v>0.48</v>
      </c>
      <c r="X761" s="1" t="s">
        <v>65</v>
      </c>
      <c r="Y761" s="1" t="s">
        <v>57</v>
      </c>
      <c r="Z761" s="1" t="s">
        <v>41</v>
      </c>
      <c r="AA761" s="2">
        <v>45887</v>
      </c>
      <c r="AB761" s="1">
        <v>4</v>
      </c>
      <c r="AC761" s="1" t="s">
        <v>42</v>
      </c>
    </row>
    <row r="762" spans="1:29">
      <c r="A762" s="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c r="P762" s="1">
        <f t="shared" si="66"/>
        <v>1630</v>
      </c>
      <c r="Q762" s="1">
        <v>20</v>
      </c>
      <c r="R762" s="1">
        <f t="shared" si="67"/>
        <v>326</v>
      </c>
      <c r="S762" s="1">
        <f t="shared" si="68"/>
        <v>1304</v>
      </c>
      <c r="T762" s="1">
        <v>0.5</v>
      </c>
      <c r="U762" s="1">
        <f t="shared" si="69"/>
        <v>652</v>
      </c>
      <c r="V762" s="1">
        <f t="shared" si="70"/>
        <v>652</v>
      </c>
      <c r="W762" s="4">
        <f t="shared" si="71"/>
        <v>0.5</v>
      </c>
      <c r="X762" s="1" t="s">
        <v>92</v>
      </c>
      <c r="Y762" s="1" t="s">
        <v>72</v>
      </c>
      <c r="Z762" s="1" t="s">
        <v>41</v>
      </c>
      <c r="AA762" s="2">
        <v>45890</v>
      </c>
      <c r="AB762" s="1">
        <v>5</v>
      </c>
      <c r="AC762" s="1" t="s">
        <v>42</v>
      </c>
    </row>
    <row r="763" spans="1:29">
      <c r="A763" s="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c r="P763" s="1">
        <f t="shared" si="66"/>
        <v>5350</v>
      </c>
      <c r="Q763" s="1">
        <v>0</v>
      </c>
      <c r="R763" s="1">
        <f t="shared" si="67"/>
        <v>0</v>
      </c>
      <c r="S763" s="1">
        <f t="shared" si="68"/>
        <v>5350</v>
      </c>
      <c r="T763" s="1">
        <v>0.35</v>
      </c>
      <c r="U763" s="1">
        <f t="shared" si="69"/>
        <v>1872.4999999999998</v>
      </c>
      <c r="V763" s="1">
        <f t="shared" si="70"/>
        <v>3477.5</v>
      </c>
      <c r="W763" s="4">
        <f t="shared" si="71"/>
        <v>0.65</v>
      </c>
      <c r="X763" s="1" t="s">
        <v>56</v>
      </c>
      <c r="Y763" s="1" t="s">
        <v>57</v>
      </c>
      <c r="Z763" s="1" t="s">
        <v>120</v>
      </c>
      <c r="AA763" s="1"/>
      <c r="AB763" s="1"/>
      <c r="AC763" s="1" t="s">
        <v>42</v>
      </c>
    </row>
    <row r="764" spans="1:29">
      <c r="A764" s="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c r="P764" s="1">
        <f t="shared" si="66"/>
        <v>118940</v>
      </c>
      <c r="Q764" s="1">
        <v>15</v>
      </c>
      <c r="R764" s="1">
        <f t="shared" si="67"/>
        <v>17841</v>
      </c>
      <c r="S764" s="1">
        <f t="shared" si="68"/>
        <v>101099</v>
      </c>
      <c r="T764" s="1">
        <v>0.57999999999999996</v>
      </c>
      <c r="U764" s="1">
        <f t="shared" si="69"/>
        <v>58637.42</v>
      </c>
      <c r="V764" s="1">
        <f t="shared" si="70"/>
        <v>42461.58</v>
      </c>
      <c r="W764" s="4">
        <f t="shared" si="71"/>
        <v>0.42000000000000004</v>
      </c>
      <c r="X764" s="1" t="s">
        <v>50</v>
      </c>
      <c r="Y764" s="1" t="s">
        <v>72</v>
      </c>
      <c r="Z764" s="1" t="s">
        <v>41</v>
      </c>
      <c r="AA764" s="2">
        <v>45892</v>
      </c>
      <c r="AB764" s="1">
        <v>4</v>
      </c>
      <c r="AC764" s="1" t="s">
        <v>42</v>
      </c>
    </row>
    <row r="765" spans="1:29">
      <c r="A765" s="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c r="P765" s="1">
        <f t="shared" si="66"/>
        <v>13850</v>
      </c>
      <c r="Q765" s="1">
        <v>30</v>
      </c>
      <c r="R765" s="1">
        <f t="shared" si="67"/>
        <v>4155</v>
      </c>
      <c r="S765" s="1">
        <f t="shared" si="68"/>
        <v>9695</v>
      </c>
      <c r="T765" s="1">
        <v>0.5</v>
      </c>
      <c r="U765" s="1">
        <f t="shared" si="69"/>
        <v>4847.5</v>
      </c>
      <c r="V765" s="1">
        <f t="shared" si="70"/>
        <v>4847.5</v>
      </c>
      <c r="W765" s="4">
        <f t="shared" si="71"/>
        <v>0.5</v>
      </c>
      <c r="X765" s="1" t="s">
        <v>50</v>
      </c>
      <c r="Y765" s="1" t="s">
        <v>57</v>
      </c>
      <c r="Z765" s="1" t="s">
        <v>41</v>
      </c>
      <c r="AA765" s="2">
        <v>45889</v>
      </c>
      <c r="AB765" s="1">
        <v>5</v>
      </c>
      <c r="AC765" s="1" t="s">
        <v>42</v>
      </c>
    </row>
    <row r="766" spans="1:29">
      <c r="A766" s="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c r="P766" s="1">
        <f t="shared" si="66"/>
        <v>2440</v>
      </c>
      <c r="Q766" s="1">
        <v>0</v>
      </c>
      <c r="R766" s="1">
        <f t="shared" si="67"/>
        <v>0</v>
      </c>
      <c r="S766" s="1">
        <f t="shared" si="68"/>
        <v>2440</v>
      </c>
      <c r="T766" s="1">
        <v>0.35</v>
      </c>
      <c r="U766" s="1">
        <f t="shared" si="69"/>
        <v>854</v>
      </c>
      <c r="V766" s="1">
        <f t="shared" si="70"/>
        <v>1586</v>
      </c>
      <c r="W766" s="4">
        <f t="shared" si="71"/>
        <v>0.65</v>
      </c>
      <c r="X766" s="1" t="s">
        <v>56</v>
      </c>
      <c r="Y766" s="1" t="s">
        <v>57</v>
      </c>
      <c r="Z766" s="1" t="s">
        <v>51</v>
      </c>
      <c r="AA766" s="2">
        <v>45891</v>
      </c>
      <c r="AB766" s="1"/>
      <c r="AC766" s="1" t="s">
        <v>42</v>
      </c>
    </row>
    <row r="767" spans="1:29">
      <c r="A767" s="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c r="P767" s="1">
        <f t="shared" si="66"/>
        <v>3500</v>
      </c>
      <c r="Q767" s="1">
        <v>10</v>
      </c>
      <c r="R767" s="1">
        <f t="shared" si="67"/>
        <v>350</v>
      </c>
      <c r="S767" s="1">
        <f t="shared" si="68"/>
        <v>3150</v>
      </c>
      <c r="T767" s="1">
        <v>0.35</v>
      </c>
      <c r="U767" s="1">
        <f t="shared" si="69"/>
        <v>1102.5</v>
      </c>
      <c r="V767" s="1">
        <f t="shared" si="70"/>
        <v>2047.5</v>
      </c>
      <c r="W767" s="4">
        <f t="shared" si="71"/>
        <v>0.65</v>
      </c>
      <c r="X767" s="1" t="s">
        <v>147</v>
      </c>
      <c r="Y767" s="1" t="s">
        <v>72</v>
      </c>
      <c r="Z767" s="1" t="s">
        <v>22</v>
      </c>
      <c r="AA767" s="1"/>
      <c r="AB767" s="1"/>
      <c r="AC767" s="1" t="s">
        <v>93</v>
      </c>
    </row>
    <row r="768" spans="1:29">
      <c r="A768" s="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c r="P768" s="1">
        <f t="shared" si="66"/>
        <v>4440</v>
      </c>
      <c r="Q768" s="1">
        <v>10</v>
      </c>
      <c r="R768" s="1">
        <f t="shared" si="67"/>
        <v>444</v>
      </c>
      <c r="S768" s="1">
        <f t="shared" si="68"/>
        <v>3996</v>
      </c>
      <c r="T768" s="1">
        <v>0.45</v>
      </c>
      <c r="U768" s="1">
        <f t="shared" si="69"/>
        <v>1798.2</v>
      </c>
      <c r="V768" s="1">
        <f t="shared" si="70"/>
        <v>2197.8000000000002</v>
      </c>
      <c r="W768" s="4">
        <f t="shared" si="71"/>
        <v>0.55000000000000004</v>
      </c>
      <c r="X768" s="1" t="s">
        <v>50</v>
      </c>
      <c r="Y768" s="1" t="s">
        <v>72</v>
      </c>
      <c r="Z768" s="1" t="s">
        <v>41</v>
      </c>
      <c r="AA768" s="2">
        <v>45893</v>
      </c>
      <c r="AB768" s="1">
        <v>5</v>
      </c>
      <c r="AC768" s="1" t="s">
        <v>42</v>
      </c>
    </row>
    <row r="769" spans="1:29">
      <c r="A769" s="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c r="P769" s="1">
        <f t="shared" si="66"/>
        <v>540</v>
      </c>
      <c r="Q769" s="1">
        <v>15</v>
      </c>
      <c r="R769" s="1">
        <f t="shared" si="67"/>
        <v>81</v>
      </c>
      <c r="S769" s="1">
        <f t="shared" si="68"/>
        <v>459</v>
      </c>
      <c r="T769" s="1">
        <v>0.62</v>
      </c>
      <c r="U769" s="1">
        <f t="shared" si="69"/>
        <v>284.58</v>
      </c>
      <c r="V769" s="1">
        <f t="shared" si="70"/>
        <v>174.42000000000002</v>
      </c>
      <c r="W769" s="4">
        <f t="shared" si="71"/>
        <v>0.38000000000000006</v>
      </c>
      <c r="X769" s="1" t="s">
        <v>65</v>
      </c>
      <c r="Y769" s="1" t="s">
        <v>40</v>
      </c>
      <c r="Z769" s="1" t="s">
        <v>41</v>
      </c>
      <c r="AA769" s="2">
        <v>45894</v>
      </c>
      <c r="AB769" s="1">
        <v>4</v>
      </c>
      <c r="AC769" s="1" t="s">
        <v>42</v>
      </c>
    </row>
    <row r="770" spans="1:29">
      <c r="A770" s="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c r="P770" s="1">
        <f t="shared" si="66"/>
        <v>9920</v>
      </c>
      <c r="Q770" s="1">
        <v>25</v>
      </c>
      <c r="R770" s="1">
        <f t="shared" si="67"/>
        <v>2480</v>
      </c>
      <c r="S770" s="1">
        <f t="shared" si="68"/>
        <v>7440</v>
      </c>
      <c r="T770" s="1">
        <v>0.47</v>
      </c>
      <c r="U770" s="1">
        <f t="shared" si="69"/>
        <v>3496.7999999999997</v>
      </c>
      <c r="V770" s="1">
        <f t="shared" si="70"/>
        <v>3943.2000000000003</v>
      </c>
      <c r="W770" s="4">
        <f t="shared" si="71"/>
        <v>0.53</v>
      </c>
      <c r="X770" s="1" t="s">
        <v>50</v>
      </c>
      <c r="Y770" s="1" t="s">
        <v>57</v>
      </c>
      <c r="Z770" s="1" t="s">
        <v>41</v>
      </c>
      <c r="AA770" s="2">
        <v>45894</v>
      </c>
      <c r="AB770" s="1">
        <v>5</v>
      </c>
      <c r="AC770" s="1" t="s">
        <v>42</v>
      </c>
    </row>
    <row r="771" spans="1:29">
      <c r="A771" s="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c r="P771" s="1">
        <f t="shared" ref="P771:P834" si="72">PRODUCT(N771,O771)</f>
        <v>445250</v>
      </c>
      <c r="Q771" s="1">
        <v>10</v>
      </c>
      <c r="R771" s="1">
        <f t="shared" ref="R771:R834" si="73">P771*(Q771/100)</f>
        <v>44525</v>
      </c>
      <c r="S771" s="1">
        <f t="shared" ref="S771:S834" si="74">P771-R771</f>
        <v>400725</v>
      </c>
      <c r="T771" s="1">
        <v>0.57999999999999996</v>
      </c>
      <c r="U771" s="1">
        <f t="shared" ref="U771:U834" si="75">S771*T771</f>
        <v>232420.49999999997</v>
      </c>
      <c r="V771" s="1">
        <f t="shared" ref="V771:V834" si="76">S771-U771</f>
        <v>168304.50000000003</v>
      </c>
      <c r="W771" s="4">
        <f t="shared" ref="W771:W834" si="77">(V771/S771)</f>
        <v>0.4200000000000001</v>
      </c>
      <c r="X771" s="1" t="s">
        <v>104</v>
      </c>
      <c r="Y771" s="1" t="s">
        <v>81</v>
      </c>
      <c r="Z771" s="1" t="s">
        <v>51</v>
      </c>
      <c r="AA771" s="2">
        <v>45888</v>
      </c>
      <c r="AB771" s="1"/>
      <c r="AC771" s="1" t="s">
        <v>42</v>
      </c>
    </row>
    <row r="772" spans="1:29">
      <c r="A772" s="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c r="P772" s="1">
        <f t="shared" si="72"/>
        <v>12340</v>
      </c>
      <c r="Q772" s="1">
        <v>10</v>
      </c>
      <c r="R772" s="1">
        <f t="shared" si="73"/>
        <v>1234</v>
      </c>
      <c r="S772" s="1">
        <f t="shared" si="74"/>
        <v>11106</v>
      </c>
      <c r="T772" s="1">
        <v>0.52</v>
      </c>
      <c r="U772" s="1">
        <f t="shared" si="75"/>
        <v>5775.12</v>
      </c>
      <c r="V772" s="1">
        <f t="shared" si="76"/>
        <v>5330.88</v>
      </c>
      <c r="W772" s="4">
        <f t="shared" si="77"/>
        <v>0.48</v>
      </c>
      <c r="X772" s="1" t="s">
        <v>104</v>
      </c>
      <c r="Y772" s="1" t="s">
        <v>57</v>
      </c>
      <c r="Z772" s="1" t="s">
        <v>51</v>
      </c>
      <c r="AA772" s="2">
        <v>45893</v>
      </c>
      <c r="AB772" s="1"/>
      <c r="AC772" s="1" t="s">
        <v>42</v>
      </c>
    </row>
    <row r="773" spans="1:29">
      <c r="A773" s="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c r="P773" s="1">
        <f t="shared" si="72"/>
        <v>9500</v>
      </c>
      <c r="Q773" s="1">
        <v>0</v>
      </c>
      <c r="R773" s="1">
        <f t="shared" si="73"/>
        <v>0</v>
      </c>
      <c r="S773" s="1">
        <f t="shared" si="74"/>
        <v>9500</v>
      </c>
      <c r="T773" s="1">
        <v>0.47</v>
      </c>
      <c r="U773" s="1">
        <f t="shared" si="75"/>
        <v>4465</v>
      </c>
      <c r="V773" s="1">
        <f t="shared" si="76"/>
        <v>5035</v>
      </c>
      <c r="W773" s="4">
        <f t="shared" si="77"/>
        <v>0.53</v>
      </c>
      <c r="X773" s="1" t="s">
        <v>104</v>
      </c>
      <c r="Y773" s="1" t="s">
        <v>72</v>
      </c>
      <c r="Z773" s="1" t="s">
        <v>41</v>
      </c>
      <c r="AA773" s="2">
        <v>45892</v>
      </c>
      <c r="AB773" s="1">
        <v>5</v>
      </c>
      <c r="AC773" s="1" t="s">
        <v>42</v>
      </c>
    </row>
    <row r="774" spans="1:29">
      <c r="A774" s="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c r="P774" s="1">
        <f t="shared" si="72"/>
        <v>5380</v>
      </c>
      <c r="Q774" s="1">
        <v>5</v>
      </c>
      <c r="R774" s="1">
        <f t="shared" si="73"/>
        <v>269</v>
      </c>
      <c r="S774" s="1">
        <f t="shared" si="74"/>
        <v>5111</v>
      </c>
      <c r="T774" s="1">
        <v>0.5</v>
      </c>
      <c r="U774" s="1">
        <f t="shared" si="75"/>
        <v>2555.5</v>
      </c>
      <c r="V774" s="1">
        <f t="shared" si="76"/>
        <v>2555.5</v>
      </c>
      <c r="W774" s="4">
        <f t="shared" si="77"/>
        <v>0.5</v>
      </c>
      <c r="X774" s="1" t="s">
        <v>39</v>
      </c>
      <c r="Y774" s="1" t="s">
        <v>57</v>
      </c>
      <c r="Z774" s="1" t="s">
        <v>66</v>
      </c>
      <c r="AA774" s="1"/>
      <c r="AB774" s="1"/>
      <c r="AC774" s="1" t="s">
        <v>42</v>
      </c>
    </row>
    <row r="775" spans="1:29">
      <c r="A775" s="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c r="P775" s="1">
        <f t="shared" si="72"/>
        <v>30650</v>
      </c>
      <c r="Q775" s="1">
        <v>0</v>
      </c>
      <c r="R775" s="1">
        <f t="shared" si="73"/>
        <v>0</v>
      </c>
      <c r="S775" s="1">
        <f t="shared" si="74"/>
        <v>30650</v>
      </c>
      <c r="T775" s="1">
        <v>0.52</v>
      </c>
      <c r="U775" s="1">
        <f t="shared" si="75"/>
        <v>15938</v>
      </c>
      <c r="V775" s="1">
        <f t="shared" si="76"/>
        <v>14712</v>
      </c>
      <c r="W775" s="4">
        <f t="shared" si="77"/>
        <v>0.48</v>
      </c>
      <c r="X775" s="1" t="s">
        <v>50</v>
      </c>
      <c r="Y775" s="1" t="s">
        <v>57</v>
      </c>
      <c r="Z775" s="1" t="s">
        <v>51</v>
      </c>
      <c r="AA775" s="2">
        <v>45893</v>
      </c>
      <c r="AB775" s="1"/>
      <c r="AC775" s="1" t="s">
        <v>42</v>
      </c>
    </row>
    <row r="776" spans="1:29">
      <c r="A776" s="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c r="P776" s="1">
        <f t="shared" si="72"/>
        <v>1760</v>
      </c>
      <c r="Q776" s="1">
        <v>5</v>
      </c>
      <c r="R776" s="1">
        <f t="shared" si="73"/>
        <v>88</v>
      </c>
      <c r="S776" s="1">
        <f t="shared" si="74"/>
        <v>1672</v>
      </c>
      <c r="T776" s="1">
        <v>0.62</v>
      </c>
      <c r="U776" s="1">
        <f t="shared" si="75"/>
        <v>1036.6400000000001</v>
      </c>
      <c r="V776" s="1">
        <f t="shared" si="76"/>
        <v>635.3599999999999</v>
      </c>
      <c r="W776" s="4">
        <f t="shared" si="77"/>
        <v>0.37999999999999995</v>
      </c>
      <c r="X776" s="1" t="s">
        <v>147</v>
      </c>
      <c r="Y776" s="1" t="s">
        <v>57</v>
      </c>
      <c r="Z776" s="1" t="s">
        <v>41</v>
      </c>
      <c r="AA776" s="2">
        <v>45894</v>
      </c>
      <c r="AB776" s="1">
        <v>4</v>
      </c>
      <c r="AC776" s="1" t="s">
        <v>42</v>
      </c>
    </row>
    <row r="777" spans="1:29">
      <c r="A777" s="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c r="P777" s="1">
        <f t="shared" si="72"/>
        <v>800</v>
      </c>
      <c r="Q777" s="1">
        <v>10</v>
      </c>
      <c r="R777" s="1">
        <f t="shared" si="73"/>
        <v>80</v>
      </c>
      <c r="S777" s="1">
        <f t="shared" si="74"/>
        <v>720</v>
      </c>
      <c r="T777" s="1">
        <v>0.35</v>
      </c>
      <c r="U777" s="1">
        <f t="shared" si="75"/>
        <v>251.99999999999997</v>
      </c>
      <c r="V777" s="1">
        <f t="shared" si="76"/>
        <v>468</v>
      </c>
      <c r="W777" s="4">
        <f t="shared" si="77"/>
        <v>0.65</v>
      </c>
      <c r="X777" s="1" t="s">
        <v>104</v>
      </c>
      <c r="Y777" s="1" t="s">
        <v>57</v>
      </c>
      <c r="Z777" s="1" t="s">
        <v>41</v>
      </c>
      <c r="AA777" s="2">
        <v>45890</v>
      </c>
      <c r="AB777" s="1">
        <v>3</v>
      </c>
      <c r="AC777" s="1" t="s">
        <v>42</v>
      </c>
    </row>
    <row r="778" spans="1:29">
      <c r="A778" s="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c r="P778" s="1">
        <f t="shared" si="72"/>
        <v>900</v>
      </c>
      <c r="Q778" s="1">
        <v>0</v>
      </c>
      <c r="R778" s="1">
        <f t="shared" si="73"/>
        <v>0</v>
      </c>
      <c r="S778" s="1">
        <f t="shared" si="74"/>
        <v>900</v>
      </c>
      <c r="T778" s="1">
        <v>0.62</v>
      </c>
      <c r="U778" s="1">
        <f t="shared" si="75"/>
        <v>558</v>
      </c>
      <c r="V778" s="1">
        <f t="shared" si="76"/>
        <v>342</v>
      </c>
      <c r="W778" s="4">
        <f t="shared" si="77"/>
        <v>0.38</v>
      </c>
      <c r="X778" s="1" t="s">
        <v>56</v>
      </c>
      <c r="Y778" s="1" t="s">
        <v>57</v>
      </c>
      <c r="Z778" s="1" t="s">
        <v>120</v>
      </c>
      <c r="AA778" s="1"/>
      <c r="AB778" s="1"/>
      <c r="AC778" s="1" t="s">
        <v>42</v>
      </c>
    </row>
    <row r="779" spans="1:29">
      <c r="A779" s="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c r="P779" s="1">
        <f t="shared" si="72"/>
        <v>720</v>
      </c>
      <c r="Q779" s="1">
        <v>30</v>
      </c>
      <c r="R779" s="1">
        <f t="shared" si="73"/>
        <v>216</v>
      </c>
      <c r="S779" s="1">
        <f t="shared" si="74"/>
        <v>504</v>
      </c>
      <c r="T779" s="1">
        <v>0.62</v>
      </c>
      <c r="U779" s="1">
        <f t="shared" si="75"/>
        <v>312.48</v>
      </c>
      <c r="V779" s="1">
        <f t="shared" si="76"/>
        <v>191.51999999999998</v>
      </c>
      <c r="W779" s="4">
        <f t="shared" si="77"/>
        <v>0.37999999999999995</v>
      </c>
      <c r="X779" s="1" t="s">
        <v>104</v>
      </c>
      <c r="Y779" s="1" t="s">
        <v>57</v>
      </c>
      <c r="Z779" s="1" t="s">
        <v>51</v>
      </c>
      <c r="AA779" s="2">
        <v>45896</v>
      </c>
      <c r="AB779" s="1"/>
      <c r="AC779" s="1" t="s">
        <v>42</v>
      </c>
    </row>
    <row r="780" spans="1:29">
      <c r="A780" s="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c r="P780" s="1">
        <f t="shared" si="72"/>
        <v>3680</v>
      </c>
      <c r="Q780" s="1">
        <v>10</v>
      </c>
      <c r="R780" s="1">
        <f t="shared" si="73"/>
        <v>368</v>
      </c>
      <c r="S780" s="1">
        <f t="shared" si="74"/>
        <v>3312</v>
      </c>
      <c r="T780" s="1">
        <v>0.48</v>
      </c>
      <c r="U780" s="1">
        <f t="shared" si="75"/>
        <v>1589.76</v>
      </c>
      <c r="V780" s="1">
        <f t="shared" si="76"/>
        <v>1722.24</v>
      </c>
      <c r="W780" s="4">
        <f t="shared" si="77"/>
        <v>0.52</v>
      </c>
      <c r="X780" s="1" t="s">
        <v>56</v>
      </c>
      <c r="Y780" s="1" t="s">
        <v>40</v>
      </c>
      <c r="Z780" s="1" t="s">
        <v>120</v>
      </c>
      <c r="AA780" s="1"/>
      <c r="AB780" s="1"/>
      <c r="AC780" s="1" t="s">
        <v>42</v>
      </c>
    </row>
    <row r="781" spans="1:29">
      <c r="A781" s="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c r="P781" s="1">
        <f t="shared" si="72"/>
        <v>11280</v>
      </c>
      <c r="Q781" s="1">
        <v>10</v>
      </c>
      <c r="R781" s="1">
        <f t="shared" si="73"/>
        <v>1128</v>
      </c>
      <c r="S781" s="1">
        <f t="shared" si="74"/>
        <v>10152</v>
      </c>
      <c r="T781" s="1">
        <v>0.52</v>
      </c>
      <c r="U781" s="1">
        <f t="shared" si="75"/>
        <v>5279.04</v>
      </c>
      <c r="V781" s="1">
        <f t="shared" si="76"/>
        <v>4872.96</v>
      </c>
      <c r="W781" s="4">
        <f t="shared" si="77"/>
        <v>0.48</v>
      </c>
      <c r="X781" s="1" t="s">
        <v>104</v>
      </c>
      <c r="Y781" s="1" t="s">
        <v>57</v>
      </c>
      <c r="Z781" s="1" t="s">
        <v>41</v>
      </c>
      <c r="AA781" s="2">
        <v>45891</v>
      </c>
      <c r="AB781" s="1">
        <v>5</v>
      </c>
      <c r="AC781" s="1" t="s">
        <v>42</v>
      </c>
    </row>
    <row r="782" spans="1:29">
      <c r="A782" s="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c r="P782" s="1">
        <f t="shared" si="72"/>
        <v>4850</v>
      </c>
      <c r="Q782" s="1">
        <v>20</v>
      </c>
      <c r="R782" s="1">
        <f t="shared" si="73"/>
        <v>970</v>
      </c>
      <c r="S782" s="1">
        <f t="shared" si="74"/>
        <v>3880</v>
      </c>
      <c r="T782" s="1">
        <v>0.62</v>
      </c>
      <c r="U782" s="1">
        <f t="shared" si="75"/>
        <v>2405.6</v>
      </c>
      <c r="V782" s="1">
        <f t="shared" si="76"/>
        <v>1474.4</v>
      </c>
      <c r="W782" s="4">
        <f t="shared" si="77"/>
        <v>0.38</v>
      </c>
      <c r="X782" s="1" t="s">
        <v>104</v>
      </c>
      <c r="Y782" s="1" t="s">
        <v>57</v>
      </c>
      <c r="Z782" s="1" t="s">
        <v>41</v>
      </c>
      <c r="AA782" s="2">
        <v>45892</v>
      </c>
      <c r="AB782" s="1">
        <v>3</v>
      </c>
      <c r="AC782" s="1" t="s">
        <v>42</v>
      </c>
    </row>
    <row r="783" spans="1:29">
      <c r="A783" s="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c r="P783" s="1">
        <f t="shared" si="72"/>
        <v>29200</v>
      </c>
      <c r="Q783" s="1">
        <v>30</v>
      </c>
      <c r="R783" s="1">
        <f t="shared" si="73"/>
        <v>8760</v>
      </c>
      <c r="S783" s="1">
        <f t="shared" si="74"/>
        <v>20440</v>
      </c>
      <c r="T783" s="1">
        <v>0.52</v>
      </c>
      <c r="U783" s="1">
        <f t="shared" si="75"/>
        <v>10628.800000000001</v>
      </c>
      <c r="V783" s="1">
        <f t="shared" si="76"/>
        <v>9811.1999999999989</v>
      </c>
      <c r="W783" s="4">
        <f t="shared" si="77"/>
        <v>0.47999999999999993</v>
      </c>
      <c r="X783" s="1" t="s">
        <v>50</v>
      </c>
      <c r="Y783" s="1" t="s">
        <v>40</v>
      </c>
      <c r="Z783" s="1" t="s">
        <v>41</v>
      </c>
      <c r="AA783" s="2">
        <v>45895</v>
      </c>
      <c r="AB783" s="1">
        <v>5</v>
      </c>
      <c r="AC783" s="1" t="s">
        <v>42</v>
      </c>
    </row>
    <row r="784" spans="1:29">
      <c r="A784" s="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c r="P784" s="1">
        <f t="shared" si="72"/>
        <v>6240</v>
      </c>
      <c r="Q784" s="1">
        <v>10</v>
      </c>
      <c r="R784" s="1">
        <f t="shared" si="73"/>
        <v>624</v>
      </c>
      <c r="S784" s="1">
        <f t="shared" si="74"/>
        <v>5616</v>
      </c>
      <c r="T784" s="1">
        <v>0.48</v>
      </c>
      <c r="U784" s="1">
        <f t="shared" si="75"/>
        <v>2695.68</v>
      </c>
      <c r="V784" s="1">
        <f t="shared" si="76"/>
        <v>2920.32</v>
      </c>
      <c r="W784" s="4">
        <f t="shared" si="77"/>
        <v>0.52</v>
      </c>
      <c r="X784" s="1" t="s">
        <v>39</v>
      </c>
      <c r="Y784" s="1" t="s">
        <v>81</v>
      </c>
      <c r="Z784" s="1" t="s">
        <v>41</v>
      </c>
      <c r="AA784" s="2">
        <v>45896</v>
      </c>
      <c r="AB784" s="1">
        <v>3</v>
      </c>
      <c r="AC784" s="1" t="s">
        <v>42</v>
      </c>
    </row>
    <row r="785" spans="1:29">
      <c r="A785" s="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c r="P785" s="1">
        <f t="shared" si="72"/>
        <v>1740</v>
      </c>
      <c r="Q785" s="1">
        <v>0</v>
      </c>
      <c r="R785" s="1">
        <f t="shared" si="73"/>
        <v>0</v>
      </c>
      <c r="S785" s="1">
        <f t="shared" si="74"/>
        <v>1740</v>
      </c>
      <c r="T785" s="1">
        <v>0.35</v>
      </c>
      <c r="U785" s="1">
        <f t="shared" si="75"/>
        <v>609</v>
      </c>
      <c r="V785" s="1">
        <f t="shared" si="76"/>
        <v>1131</v>
      </c>
      <c r="W785" s="4">
        <f t="shared" si="77"/>
        <v>0.65</v>
      </c>
      <c r="X785" s="1" t="s">
        <v>104</v>
      </c>
      <c r="Y785" s="1" t="s">
        <v>57</v>
      </c>
      <c r="Z785" s="1" t="s">
        <v>41</v>
      </c>
      <c r="AA785" s="2">
        <v>45896</v>
      </c>
      <c r="AB785" s="1">
        <v>4</v>
      </c>
      <c r="AC785" s="1" t="s">
        <v>42</v>
      </c>
    </row>
    <row r="786" spans="1:29">
      <c r="A786" s="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c r="P786" s="1">
        <f t="shared" si="72"/>
        <v>2550</v>
      </c>
      <c r="Q786" s="1">
        <v>0</v>
      </c>
      <c r="R786" s="1">
        <f t="shared" si="73"/>
        <v>0</v>
      </c>
      <c r="S786" s="1">
        <f t="shared" si="74"/>
        <v>2550</v>
      </c>
      <c r="T786" s="1">
        <v>0.47</v>
      </c>
      <c r="U786" s="1">
        <f t="shared" si="75"/>
        <v>1198.5</v>
      </c>
      <c r="V786" s="1">
        <f t="shared" si="76"/>
        <v>1351.5</v>
      </c>
      <c r="W786" s="4">
        <f t="shared" si="77"/>
        <v>0.53</v>
      </c>
      <c r="X786" s="1" t="s">
        <v>104</v>
      </c>
      <c r="Y786" s="1" t="s">
        <v>57</v>
      </c>
      <c r="Z786" s="1" t="s">
        <v>66</v>
      </c>
      <c r="AA786" s="1"/>
      <c r="AB786" s="1"/>
      <c r="AC786" s="1" t="s">
        <v>42</v>
      </c>
    </row>
    <row r="787" spans="1:29">
      <c r="A787" s="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c r="P787" s="1">
        <f t="shared" si="72"/>
        <v>2300</v>
      </c>
      <c r="Q787" s="1">
        <v>10</v>
      </c>
      <c r="R787" s="1">
        <f t="shared" si="73"/>
        <v>230</v>
      </c>
      <c r="S787" s="1">
        <f t="shared" si="74"/>
        <v>2070</v>
      </c>
      <c r="T787" s="1">
        <v>0.5</v>
      </c>
      <c r="U787" s="1">
        <f t="shared" si="75"/>
        <v>1035</v>
      </c>
      <c r="V787" s="1">
        <f t="shared" si="76"/>
        <v>1035</v>
      </c>
      <c r="W787" s="4">
        <f t="shared" si="77"/>
        <v>0.5</v>
      </c>
      <c r="X787" s="1" t="s">
        <v>104</v>
      </c>
      <c r="Y787" s="1" t="s">
        <v>81</v>
      </c>
      <c r="Z787" s="1" t="s">
        <v>41</v>
      </c>
      <c r="AA787" s="2">
        <v>45892</v>
      </c>
      <c r="AB787" s="1">
        <v>3</v>
      </c>
      <c r="AC787" s="1" t="s">
        <v>42</v>
      </c>
    </row>
    <row r="788" spans="1:29">
      <c r="A788" s="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c r="P788" s="1">
        <f t="shared" si="72"/>
        <v>1950</v>
      </c>
      <c r="Q788" s="1">
        <v>0</v>
      </c>
      <c r="R788" s="1">
        <f t="shared" si="73"/>
        <v>0</v>
      </c>
      <c r="S788" s="1">
        <f t="shared" si="74"/>
        <v>1950</v>
      </c>
      <c r="T788" s="1">
        <v>0.35</v>
      </c>
      <c r="U788" s="1">
        <f t="shared" si="75"/>
        <v>682.5</v>
      </c>
      <c r="V788" s="1">
        <f t="shared" si="76"/>
        <v>1267.5</v>
      </c>
      <c r="W788" s="4">
        <f t="shared" si="77"/>
        <v>0.65</v>
      </c>
      <c r="X788" s="1" t="s">
        <v>39</v>
      </c>
      <c r="Y788" s="1" t="s">
        <v>81</v>
      </c>
      <c r="Z788" s="1" t="s">
        <v>120</v>
      </c>
      <c r="AA788" s="1"/>
      <c r="AB788" s="1"/>
      <c r="AC788" s="1" t="s">
        <v>42</v>
      </c>
    </row>
    <row r="789" spans="1:29">
      <c r="A789" s="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c r="P789" s="1">
        <f t="shared" si="72"/>
        <v>2610</v>
      </c>
      <c r="Q789" s="1">
        <v>10</v>
      </c>
      <c r="R789" s="1">
        <f t="shared" si="73"/>
        <v>261</v>
      </c>
      <c r="S789" s="1">
        <f t="shared" si="74"/>
        <v>2349</v>
      </c>
      <c r="T789" s="1">
        <v>0.62</v>
      </c>
      <c r="U789" s="1">
        <f t="shared" si="75"/>
        <v>1456.3799999999999</v>
      </c>
      <c r="V789" s="1">
        <f t="shared" si="76"/>
        <v>892.62000000000012</v>
      </c>
      <c r="W789" s="4">
        <f t="shared" si="77"/>
        <v>0.38000000000000006</v>
      </c>
      <c r="X789" s="1" t="s">
        <v>104</v>
      </c>
      <c r="Y789" s="1" t="s">
        <v>72</v>
      </c>
      <c r="Z789" s="1" t="s">
        <v>41</v>
      </c>
      <c r="AA789" s="2">
        <v>45898</v>
      </c>
      <c r="AB789" s="1">
        <v>5</v>
      </c>
      <c r="AC789" s="1" t="s">
        <v>42</v>
      </c>
    </row>
    <row r="790" spans="1:29">
      <c r="A790" s="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c r="P790" s="1">
        <f t="shared" si="72"/>
        <v>1250</v>
      </c>
      <c r="Q790" s="1">
        <v>10</v>
      </c>
      <c r="R790" s="1">
        <f t="shared" si="73"/>
        <v>125</v>
      </c>
      <c r="S790" s="1">
        <f t="shared" si="74"/>
        <v>1125</v>
      </c>
      <c r="T790" s="1">
        <v>0.47</v>
      </c>
      <c r="U790" s="1">
        <f t="shared" si="75"/>
        <v>528.75</v>
      </c>
      <c r="V790" s="1">
        <f t="shared" si="76"/>
        <v>596.25</v>
      </c>
      <c r="W790" s="4">
        <f t="shared" si="77"/>
        <v>0.53</v>
      </c>
      <c r="X790" s="1" t="s">
        <v>104</v>
      </c>
      <c r="Y790" s="1" t="s">
        <v>72</v>
      </c>
      <c r="Z790" s="1" t="s">
        <v>41</v>
      </c>
      <c r="AA790" s="2">
        <v>45899</v>
      </c>
      <c r="AB790" s="1">
        <v>3</v>
      </c>
      <c r="AC790" s="1" t="s">
        <v>42</v>
      </c>
    </row>
    <row r="791" spans="1:29">
      <c r="A791" s="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c r="P791" s="1">
        <f t="shared" si="72"/>
        <v>38970</v>
      </c>
      <c r="Q791" s="1">
        <v>15</v>
      </c>
      <c r="R791" s="1">
        <f t="shared" si="73"/>
        <v>5845.5</v>
      </c>
      <c r="S791" s="1">
        <f t="shared" si="74"/>
        <v>33124.5</v>
      </c>
      <c r="T791" s="1">
        <v>0.52</v>
      </c>
      <c r="U791" s="1">
        <f t="shared" si="75"/>
        <v>17224.740000000002</v>
      </c>
      <c r="V791" s="1">
        <f t="shared" si="76"/>
        <v>15899.759999999998</v>
      </c>
      <c r="W791" s="4">
        <f t="shared" si="77"/>
        <v>0.47999999999999993</v>
      </c>
      <c r="X791" s="1" t="s">
        <v>147</v>
      </c>
      <c r="Y791" s="1" t="s">
        <v>72</v>
      </c>
      <c r="Z791" s="1" t="s">
        <v>41</v>
      </c>
      <c r="AA791" s="2">
        <v>45900</v>
      </c>
      <c r="AB791" s="1">
        <v>5</v>
      </c>
      <c r="AC791" s="1" t="s">
        <v>42</v>
      </c>
    </row>
    <row r="792" spans="1:29">
      <c r="A792" s="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c r="P792" s="1">
        <f t="shared" si="72"/>
        <v>2000</v>
      </c>
      <c r="Q792" s="1">
        <v>10</v>
      </c>
      <c r="R792" s="1">
        <f t="shared" si="73"/>
        <v>200</v>
      </c>
      <c r="S792" s="1">
        <f t="shared" si="74"/>
        <v>1800</v>
      </c>
      <c r="T792" s="1">
        <v>0.62</v>
      </c>
      <c r="U792" s="1">
        <f t="shared" si="75"/>
        <v>1116</v>
      </c>
      <c r="V792" s="1">
        <f t="shared" si="76"/>
        <v>684</v>
      </c>
      <c r="W792" s="4">
        <f t="shared" si="77"/>
        <v>0.38</v>
      </c>
      <c r="X792" s="1" t="s">
        <v>50</v>
      </c>
      <c r="Y792" s="1" t="s">
        <v>72</v>
      </c>
      <c r="Z792" s="1" t="s">
        <v>51</v>
      </c>
      <c r="AA792" s="2">
        <v>45896</v>
      </c>
      <c r="AB792" s="1"/>
      <c r="AC792" s="1" t="s">
        <v>42</v>
      </c>
    </row>
    <row r="793" spans="1:29">
      <c r="A793" s="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c r="P793" s="1">
        <f t="shared" si="72"/>
        <v>5070</v>
      </c>
      <c r="Q793" s="1">
        <v>0</v>
      </c>
      <c r="R793" s="1">
        <f t="shared" si="73"/>
        <v>0</v>
      </c>
      <c r="S793" s="1">
        <f t="shared" si="74"/>
        <v>5070</v>
      </c>
      <c r="T793" s="1">
        <v>0.5</v>
      </c>
      <c r="U793" s="1">
        <f t="shared" si="75"/>
        <v>2535</v>
      </c>
      <c r="V793" s="1">
        <f t="shared" si="76"/>
        <v>2535</v>
      </c>
      <c r="W793" s="4">
        <f t="shared" si="77"/>
        <v>0.5</v>
      </c>
      <c r="X793" s="1" t="s">
        <v>104</v>
      </c>
      <c r="Y793" s="1" t="s">
        <v>40</v>
      </c>
      <c r="Z793" s="1" t="s">
        <v>41</v>
      </c>
      <c r="AA793" s="2">
        <v>45895</v>
      </c>
      <c r="AB793" s="1">
        <v>4</v>
      </c>
      <c r="AC793" s="1" t="s">
        <v>42</v>
      </c>
    </row>
    <row r="794" spans="1:29">
      <c r="A794" s="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c r="P794" s="1">
        <f t="shared" si="72"/>
        <v>126600</v>
      </c>
      <c r="Q794" s="1">
        <v>0</v>
      </c>
      <c r="R794" s="1">
        <f t="shared" si="73"/>
        <v>0</v>
      </c>
      <c r="S794" s="1">
        <f t="shared" si="74"/>
        <v>126600</v>
      </c>
      <c r="T794" s="1">
        <v>0.57999999999999996</v>
      </c>
      <c r="U794" s="1">
        <f t="shared" si="75"/>
        <v>73428</v>
      </c>
      <c r="V794" s="1">
        <f t="shared" si="76"/>
        <v>53172</v>
      </c>
      <c r="W794" s="4">
        <f t="shared" si="77"/>
        <v>0.42</v>
      </c>
      <c r="X794" s="1" t="s">
        <v>104</v>
      </c>
      <c r="Y794" s="1" t="s">
        <v>40</v>
      </c>
      <c r="Z794" s="1" t="s">
        <v>41</v>
      </c>
      <c r="AA794" s="2">
        <v>45898</v>
      </c>
      <c r="AB794" s="1">
        <v>5</v>
      </c>
      <c r="AC794" s="1" t="s">
        <v>42</v>
      </c>
    </row>
    <row r="795" spans="1:29">
      <c r="A795" s="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c r="P795" s="1">
        <f t="shared" si="72"/>
        <v>26600</v>
      </c>
      <c r="Q795" s="1">
        <v>0</v>
      </c>
      <c r="R795" s="1">
        <f t="shared" si="73"/>
        <v>0</v>
      </c>
      <c r="S795" s="1">
        <f t="shared" si="74"/>
        <v>26600</v>
      </c>
      <c r="T795" s="1">
        <v>0.52</v>
      </c>
      <c r="U795" s="1">
        <f t="shared" si="75"/>
        <v>13832</v>
      </c>
      <c r="V795" s="1">
        <f t="shared" si="76"/>
        <v>12768</v>
      </c>
      <c r="W795" s="4">
        <f t="shared" si="77"/>
        <v>0.48</v>
      </c>
      <c r="X795" s="1" t="s">
        <v>56</v>
      </c>
      <c r="Y795" s="1" t="s">
        <v>72</v>
      </c>
      <c r="Z795" s="1" t="s">
        <v>66</v>
      </c>
      <c r="AA795" s="1"/>
      <c r="AB795" s="1"/>
      <c r="AC795" s="1" t="s">
        <v>42</v>
      </c>
    </row>
    <row r="796" spans="1:29">
      <c r="A796" s="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c r="P796" s="1">
        <f t="shared" si="72"/>
        <v>670</v>
      </c>
      <c r="Q796" s="1">
        <v>0</v>
      </c>
      <c r="R796" s="1">
        <f t="shared" si="73"/>
        <v>0</v>
      </c>
      <c r="S796" s="1">
        <f t="shared" si="74"/>
        <v>670</v>
      </c>
      <c r="T796" s="1">
        <v>0.62</v>
      </c>
      <c r="U796" s="1">
        <f t="shared" si="75"/>
        <v>415.4</v>
      </c>
      <c r="V796" s="1">
        <f t="shared" si="76"/>
        <v>254.60000000000002</v>
      </c>
      <c r="W796" s="4">
        <f t="shared" si="77"/>
        <v>0.38000000000000006</v>
      </c>
      <c r="X796" s="1" t="s">
        <v>50</v>
      </c>
      <c r="Y796" s="1" t="s">
        <v>81</v>
      </c>
      <c r="Z796" s="1" t="s">
        <v>120</v>
      </c>
      <c r="AA796" s="1"/>
      <c r="AB796" s="1"/>
      <c r="AC796" s="1" t="s">
        <v>42</v>
      </c>
    </row>
    <row r="797" spans="1:29">
      <c r="A797" s="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c r="P797" s="1">
        <f t="shared" si="72"/>
        <v>1510</v>
      </c>
      <c r="Q797" s="1">
        <v>10</v>
      </c>
      <c r="R797" s="1">
        <f t="shared" si="73"/>
        <v>151</v>
      </c>
      <c r="S797" s="1">
        <f t="shared" si="74"/>
        <v>1359</v>
      </c>
      <c r="T797" s="1">
        <v>0.47</v>
      </c>
      <c r="U797" s="1">
        <f t="shared" si="75"/>
        <v>638.73</v>
      </c>
      <c r="V797" s="1">
        <f t="shared" si="76"/>
        <v>720.27</v>
      </c>
      <c r="W797" s="4">
        <f t="shared" si="77"/>
        <v>0.53</v>
      </c>
      <c r="X797" s="1" t="s">
        <v>39</v>
      </c>
      <c r="Y797" s="1" t="s">
        <v>72</v>
      </c>
      <c r="Z797" s="1" t="s">
        <v>22</v>
      </c>
      <c r="AA797" s="1"/>
      <c r="AB797" s="1"/>
      <c r="AC797" s="1" t="s">
        <v>93</v>
      </c>
    </row>
    <row r="798" spans="1:29">
      <c r="A798" s="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c r="P798" s="1">
        <f t="shared" si="72"/>
        <v>15850</v>
      </c>
      <c r="Q798" s="1">
        <v>10</v>
      </c>
      <c r="R798" s="1">
        <f t="shared" si="73"/>
        <v>1585</v>
      </c>
      <c r="S798" s="1">
        <f t="shared" si="74"/>
        <v>14265</v>
      </c>
      <c r="T798" s="1">
        <v>0.45</v>
      </c>
      <c r="U798" s="1">
        <f t="shared" si="75"/>
        <v>6419.25</v>
      </c>
      <c r="V798" s="1">
        <f t="shared" si="76"/>
        <v>7845.75</v>
      </c>
      <c r="W798" s="4">
        <f t="shared" si="77"/>
        <v>0.55000000000000004</v>
      </c>
      <c r="X798" s="1" t="s">
        <v>56</v>
      </c>
      <c r="Y798" s="1" t="s">
        <v>72</v>
      </c>
      <c r="Z798" s="1" t="s">
        <v>22</v>
      </c>
      <c r="AA798" s="1"/>
      <c r="AB798" s="1"/>
      <c r="AC798" s="1" t="s">
        <v>93</v>
      </c>
    </row>
    <row r="799" spans="1:29">
      <c r="A799" s="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c r="P799" s="1">
        <f t="shared" si="72"/>
        <v>3720</v>
      </c>
      <c r="Q799" s="1">
        <v>15</v>
      </c>
      <c r="R799" s="1">
        <f t="shared" si="73"/>
        <v>558</v>
      </c>
      <c r="S799" s="1">
        <f t="shared" si="74"/>
        <v>3162</v>
      </c>
      <c r="T799" s="1">
        <v>0.62</v>
      </c>
      <c r="U799" s="1">
        <f t="shared" si="75"/>
        <v>1960.44</v>
      </c>
      <c r="V799" s="1">
        <f t="shared" si="76"/>
        <v>1201.56</v>
      </c>
      <c r="W799" s="4">
        <f t="shared" si="77"/>
        <v>0.38</v>
      </c>
      <c r="X799" s="1" t="s">
        <v>50</v>
      </c>
      <c r="Y799" s="1" t="s">
        <v>40</v>
      </c>
      <c r="Z799" s="1" t="s">
        <v>66</v>
      </c>
      <c r="AA799" s="1"/>
      <c r="AB799" s="1"/>
      <c r="AC799" s="1" t="s">
        <v>42</v>
      </c>
    </row>
    <row r="800" spans="1:29">
      <c r="A800" s="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c r="P800" s="1">
        <f t="shared" si="72"/>
        <v>7020</v>
      </c>
      <c r="Q800" s="1">
        <v>25</v>
      </c>
      <c r="R800" s="1">
        <f t="shared" si="73"/>
        <v>1755</v>
      </c>
      <c r="S800" s="1">
        <f t="shared" si="74"/>
        <v>5265</v>
      </c>
      <c r="T800" s="1">
        <v>0.45</v>
      </c>
      <c r="U800" s="1">
        <f t="shared" si="75"/>
        <v>2369.25</v>
      </c>
      <c r="V800" s="1">
        <f t="shared" si="76"/>
        <v>2895.75</v>
      </c>
      <c r="W800" s="4">
        <f t="shared" si="77"/>
        <v>0.55000000000000004</v>
      </c>
      <c r="X800" s="1" t="s">
        <v>147</v>
      </c>
      <c r="Y800" s="1" t="s">
        <v>81</v>
      </c>
      <c r="Z800" s="1" t="s">
        <v>22</v>
      </c>
      <c r="AA800" s="1"/>
      <c r="AB800" s="1"/>
      <c r="AC800" s="1" t="s">
        <v>93</v>
      </c>
    </row>
    <row r="801" spans="1:29">
      <c r="A801" s="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c r="P801" s="1">
        <f t="shared" si="72"/>
        <v>12500</v>
      </c>
      <c r="Q801" s="1">
        <v>0</v>
      </c>
      <c r="R801" s="1">
        <f t="shared" si="73"/>
        <v>0</v>
      </c>
      <c r="S801" s="1">
        <f t="shared" si="74"/>
        <v>12500</v>
      </c>
      <c r="T801" s="1">
        <v>0.5</v>
      </c>
      <c r="U801" s="1">
        <f t="shared" si="75"/>
        <v>6250</v>
      </c>
      <c r="V801" s="1">
        <f t="shared" si="76"/>
        <v>6250</v>
      </c>
      <c r="W801" s="4">
        <f t="shared" si="77"/>
        <v>0.5</v>
      </c>
      <c r="X801" s="1" t="s">
        <v>39</v>
      </c>
      <c r="Y801" s="1" t="s">
        <v>40</v>
      </c>
      <c r="Z801" s="1" t="s">
        <v>41</v>
      </c>
      <c r="AA801" s="2">
        <v>45903</v>
      </c>
      <c r="AB801" s="1">
        <v>3</v>
      </c>
      <c r="AC801" s="1" t="s">
        <v>42</v>
      </c>
    </row>
    <row r="802" spans="1:29">
      <c r="A802" s="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c r="P802" s="1">
        <f t="shared" si="72"/>
        <v>21640</v>
      </c>
      <c r="Q802" s="1">
        <v>30</v>
      </c>
      <c r="R802" s="1">
        <f t="shared" si="73"/>
        <v>6492</v>
      </c>
      <c r="S802" s="1">
        <f t="shared" si="74"/>
        <v>15148</v>
      </c>
      <c r="T802" s="1">
        <v>0.5</v>
      </c>
      <c r="U802" s="1">
        <f t="shared" si="75"/>
        <v>7574</v>
      </c>
      <c r="V802" s="1">
        <f t="shared" si="76"/>
        <v>7574</v>
      </c>
      <c r="W802" s="4">
        <f t="shared" si="77"/>
        <v>0.5</v>
      </c>
      <c r="X802" s="1" t="s">
        <v>65</v>
      </c>
      <c r="Y802" s="1" t="s">
        <v>40</v>
      </c>
      <c r="Z802" s="1" t="s">
        <v>41</v>
      </c>
      <c r="AA802" s="2">
        <v>45897</v>
      </c>
      <c r="AB802" s="1">
        <v>5</v>
      </c>
      <c r="AC802" s="1" t="s">
        <v>42</v>
      </c>
    </row>
    <row r="803" spans="1:29">
      <c r="A803" s="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c r="P803" s="1">
        <f t="shared" si="72"/>
        <v>26250</v>
      </c>
      <c r="Q803" s="1">
        <v>25</v>
      </c>
      <c r="R803" s="1">
        <f t="shared" si="73"/>
        <v>6562.5</v>
      </c>
      <c r="S803" s="1">
        <f t="shared" si="74"/>
        <v>19687.5</v>
      </c>
      <c r="T803" s="1">
        <v>0.52</v>
      </c>
      <c r="U803" s="1">
        <f t="shared" si="75"/>
        <v>10237.5</v>
      </c>
      <c r="V803" s="1">
        <f t="shared" si="76"/>
        <v>9450</v>
      </c>
      <c r="W803" s="4">
        <f t="shared" si="77"/>
        <v>0.48</v>
      </c>
      <c r="X803" s="1" t="s">
        <v>104</v>
      </c>
      <c r="Y803" s="1" t="s">
        <v>81</v>
      </c>
      <c r="Z803" s="1" t="s">
        <v>41</v>
      </c>
      <c r="AA803" s="2">
        <v>45899</v>
      </c>
      <c r="AB803" s="1">
        <v>5</v>
      </c>
      <c r="AC803" s="1" t="s">
        <v>42</v>
      </c>
    </row>
    <row r="804" spans="1:29">
      <c r="A804" s="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c r="P804" s="1">
        <f t="shared" si="72"/>
        <v>43000</v>
      </c>
      <c r="Q804" s="1">
        <v>25</v>
      </c>
      <c r="R804" s="1">
        <f t="shared" si="73"/>
        <v>10750</v>
      </c>
      <c r="S804" s="1">
        <f t="shared" si="74"/>
        <v>32250</v>
      </c>
      <c r="T804" s="1">
        <v>0.52</v>
      </c>
      <c r="U804" s="1">
        <f t="shared" si="75"/>
        <v>16770</v>
      </c>
      <c r="V804" s="1">
        <f t="shared" si="76"/>
        <v>15480</v>
      </c>
      <c r="W804" s="4">
        <f t="shared" si="77"/>
        <v>0.48</v>
      </c>
      <c r="X804" s="1" t="s">
        <v>92</v>
      </c>
      <c r="Y804" s="1" t="s">
        <v>40</v>
      </c>
      <c r="Z804" s="1" t="s">
        <v>41</v>
      </c>
      <c r="AA804" s="2">
        <v>45901</v>
      </c>
      <c r="AB804" s="1">
        <v>5</v>
      </c>
      <c r="AC804" s="1" t="s">
        <v>42</v>
      </c>
    </row>
    <row r="805" spans="1:29">
      <c r="A805" s="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c r="P805" s="1">
        <f t="shared" si="72"/>
        <v>296560</v>
      </c>
      <c r="Q805" s="1">
        <v>10</v>
      </c>
      <c r="R805" s="1">
        <f t="shared" si="73"/>
        <v>29656</v>
      </c>
      <c r="S805" s="1">
        <f t="shared" si="74"/>
        <v>266904</v>
      </c>
      <c r="T805" s="1">
        <v>0.57999999999999996</v>
      </c>
      <c r="U805" s="1">
        <f t="shared" si="75"/>
        <v>154804.31999999998</v>
      </c>
      <c r="V805" s="1">
        <f t="shared" si="76"/>
        <v>112099.68000000002</v>
      </c>
      <c r="W805" s="4">
        <f t="shared" si="77"/>
        <v>0.4200000000000001</v>
      </c>
      <c r="X805" s="1" t="s">
        <v>65</v>
      </c>
      <c r="Y805" s="1" t="s">
        <v>81</v>
      </c>
      <c r="Z805" s="1" t="s">
        <v>41</v>
      </c>
      <c r="AA805" s="2">
        <v>45904</v>
      </c>
      <c r="AB805" s="1">
        <v>4</v>
      </c>
      <c r="AC805" s="1" t="s">
        <v>42</v>
      </c>
    </row>
    <row r="806" spans="1:29">
      <c r="A806" s="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c r="P806" s="1">
        <f t="shared" si="72"/>
        <v>16080</v>
      </c>
      <c r="Q806" s="1">
        <v>15</v>
      </c>
      <c r="R806" s="1">
        <f t="shared" si="73"/>
        <v>2412</v>
      </c>
      <c r="S806" s="1">
        <f t="shared" si="74"/>
        <v>13668</v>
      </c>
      <c r="T806" s="1">
        <v>0.45</v>
      </c>
      <c r="U806" s="1">
        <f t="shared" si="75"/>
        <v>6150.6</v>
      </c>
      <c r="V806" s="1">
        <f t="shared" si="76"/>
        <v>7517.4</v>
      </c>
      <c r="W806" s="4">
        <f t="shared" si="77"/>
        <v>0.54999999999999993</v>
      </c>
      <c r="X806" s="1" t="s">
        <v>39</v>
      </c>
      <c r="Y806" s="1" t="s">
        <v>81</v>
      </c>
      <c r="Z806" s="1" t="s">
        <v>22</v>
      </c>
      <c r="AA806" s="1"/>
      <c r="AB806" s="1"/>
      <c r="AC806" s="1" t="s">
        <v>93</v>
      </c>
    </row>
    <row r="807" spans="1:29">
      <c r="A807" s="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c r="P807" s="1">
        <f t="shared" si="72"/>
        <v>35820</v>
      </c>
      <c r="Q807" s="1">
        <v>20</v>
      </c>
      <c r="R807" s="1">
        <f t="shared" si="73"/>
        <v>7164</v>
      </c>
      <c r="S807" s="1">
        <f t="shared" si="74"/>
        <v>28656</v>
      </c>
      <c r="T807" s="1">
        <v>0.52</v>
      </c>
      <c r="U807" s="1">
        <f t="shared" si="75"/>
        <v>14901.12</v>
      </c>
      <c r="V807" s="1">
        <f t="shared" si="76"/>
        <v>13754.88</v>
      </c>
      <c r="W807" s="4">
        <f t="shared" si="77"/>
        <v>0.48</v>
      </c>
      <c r="X807" s="1" t="s">
        <v>50</v>
      </c>
      <c r="Y807" s="1" t="s">
        <v>40</v>
      </c>
      <c r="Z807" s="1" t="s">
        <v>120</v>
      </c>
      <c r="AA807" s="1"/>
      <c r="AB807" s="1"/>
      <c r="AC807" s="1" t="s">
        <v>42</v>
      </c>
    </row>
    <row r="808" spans="1:29">
      <c r="A808" s="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c r="P808" s="1">
        <f t="shared" si="72"/>
        <v>1100</v>
      </c>
      <c r="Q808" s="1">
        <v>10</v>
      </c>
      <c r="R808" s="1">
        <f t="shared" si="73"/>
        <v>110</v>
      </c>
      <c r="S808" s="1">
        <f t="shared" si="74"/>
        <v>990</v>
      </c>
      <c r="T808" s="1">
        <v>0.5</v>
      </c>
      <c r="U808" s="1">
        <f t="shared" si="75"/>
        <v>495</v>
      </c>
      <c r="V808" s="1">
        <f t="shared" si="76"/>
        <v>495</v>
      </c>
      <c r="W808" s="4">
        <f t="shared" si="77"/>
        <v>0.5</v>
      </c>
      <c r="X808" s="1" t="s">
        <v>65</v>
      </c>
      <c r="Y808" s="1" t="s">
        <v>81</v>
      </c>
      <c r="Z808" s="1" t="s">
        <v>41</v>
      </c>
      <c r="AA808" s="2">
        <v>45901</v>
      </c>
      <c r="AB808" s="1">
        <v>4</v>
      </c>
      <c r="AC808" s="1" t="s">
        <v>42</v>
      </c>
    </row>
    <row r="809" spans="1:29">
      <c r="A809" s="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c r="P809" s="1">
        <f t="shared" si="72"/>
        <v>12630</v>
      </c>
      <c r="Q809" s="1">
        <v>25</v>
      </c>
      <c r="R809" s="1">
        <f t="shared" si="73"/>
        <v>3157.5</v>
      </c>
      <c r="S809" s="1">
        <f t="shared" si="74"/>
        <v>9472.5</v>
      </c>
      <c r="T809" s="1">
        <v>0.45</v>
      </c>
      <c r="U809" s="1">
        <f t="shared" si="75"/>
        <v>4262.625</v>
      </c>
      <c r="V809" s="1">
        <f t="shared" si="76"/>
        <v>5209.875</v>
      </c>
      <c r="W809" s="4">
        <f t="shared" si="77"/>
        <v>0.55000000000000004</v>
      </c>
      <c r="X809" s="1" t="s">
        <v>65</v>
      </c>
      <c r="Y809" s="1" t="s">
        <v>81</v>
      </c>
      <c r="Z809" s="1" t="s">
        <v>66</v>
      </c>
      <c r="AA809" s="1"/>
      <c r="AB809" s="1"/>
      <c r="AC809" s="1" t="s">
        <v>42</v>
      </c>
    </row>
    <row r="810" spans="1:29">
      <c r="A810" s="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c r="P810" s="1">
        <f t="shared" si="72"/>
        <v>1220</v>
      </c>
      <c r="Q810" s="1">
        <v>30</v>
      </c>
      <c r="R810" s="1">
        <f t="shared" si="73"/>
        <v>366</v>
      </c>
      <c r="S810" s="1">
        <f t="shared" si="74"/>
        <v>854</v>
      </c>
      <c r="T810" s="1">
        <v>0.35</v>
      </c>
      <c r="U810" s="1">
        <f t="shared" si="75"/>
        <v>298.89999999999998</v>
      </c>
      <c r="V810" s="1">
        <f t="shared" si="76"/>
        <v>555.1</v>
      </c>
      <c r="W810" s="4">
        <f t="shared" si="77"/>
        <v>0.65</v>
      </c>
      <c r="X810" s="1" t="s">
        <v>39</v>
      </c>
      <c r="Y810" s="1" t="s">
        <v>57</v>
      </c>
      <c r="Z810" s="1" t="s">
        <v>41</v>
      </c>
      <c r="AA810" s="2">
        <v>45900</v>
      </c>
      <c r="AB810" s="1">
        <v>5</v>
      </c>
      <c r="AC810" s="1" t="s">
        <v>42</v>
      </c>
    </row>
    <row r="811" spans="1:29">
      <c r="A811" s="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c r="P811" s="1">
        <f t="shared" si="72"/>
        <v>141950</v>
      </c>
      <c r="Q811" s="1">
        <v>5</v>
      </c>
      <c r="R811" s="1">
        <f t="shared" si="73"/>
        <v>7097.5</v>
      </c>
      <c r="S811" s="1">
        <f t="shared" si="74"/>
        <v>134852.5</v>
      </c>
      <c r="T811" s="1">
        <v>0.57999999999999996</v>
      </c>
      <c r="U811" s="1">
        <f t="shared" si="75"/>
        <v>78214.45</v>
      </c>
      <c r="V811" s="1">
        <f t="shared" si="76"/>
        <v>56638.05</v>
      </c>
      <c r="W811" s="4">
        <f t="shared" si="77"/>
        <v>0.42000000000000004</v>
      </c>
      <c r="X811" s="1" t="s">
        <v>65</v>
      </c>
      <c r="Y811" s="1" t="s">
        <v>72</v>
      </c>
      <c r="Z811" s="1" t="s">
        <v>41</v>
      </c>
      <c r="AA811" s="2">
        <v>45904</v>
      </c>
      <c r="AB811" s="1">
        <v>4</v>
      </c>
      <c r="AC811" s="1" t="s">
        <v>42</v>
      </c>
    </row>
    <row r="812" spans="1:29">
      <c r="A812" s="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c r="P812" s="1">
        <f t="shared" si="72"/>
        <v>12040</v>
      </c>
      <c r="Q812" s="1">
        <v>0</v>
      </c>
      <c r="R812" s="1">
        <f t="shared" si="73"/>
        <v>0</v>
      </c>
      <c r="S812" s="1">
        <f t="shared" si="74"/>
        <v>12040</v>
      </c>
      <c r="T812" s="1">
        <v>0.52</v>
      </c>
      <c r="U812" s="1">
        <f t="shared" si="75"/>
        <v>6260.8</v>
      </c>
      <c r="V812" s="1">
        <f t="shared" si="76"/>
        <v>5779.2</v>
      </c>
      <c r="W812" s="4">
        <f t="shared" si="77"/>
        <v>0.48</v>
      </c>
      <c r="X812" s="1" t="s">
        <v>147</v>
      </c>
      <c r="Y812" s="1" t="s">
        <v>57</v>
      </c>
      <c r="Z812" s="1" t="s">
        <v>22</v>
      </c>
      <c r="AA812" s="1"/>
      <c r="AB812" s="1"/>
      <c r="AC812" s="1" t="s">
        <v>93</v>
      </c>
    </row>
    <row r="813" spans="1:29">
      <c r="A813" s="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c r="P813" s="1">
        <f t="shared" si="72"/>
        <v>8200</v>
      </c>
      <c r="Q813" s="1">
        <v>15</v>
      </c>
      <c r="R813" s="1">
        <f t="shared" si="73"/>
        <v>1230</v>
      </c>
      <c r="S813" s="1">
        <f t="shared" si="74"/>
        <v>6970</v>
      </c>
      <c r="T813" s="1">
        <v>0.52</v>
      </c>
      <c r="U813" s="1">
        <f t="shared" si="75"/>
        <v>3624.4</v>
      </c>
      <c r="V813" s="1">
        <f t="shared" si="76"/>
        <v>3345.6</v>
      </c>
      <c r="W813" s="4">
        <f t="shared" si="77"/>
        <v>0.48</v>
      </c>
      <c r="X813" s="1" t="s">
        <v>104</v>
      </c>
      <c r="Y813" s="1" t="s">
        <v>57</v>
      </c>
      <c r="Z813" s="1" t="s">
        <v>66</v>
      </c>
      <c r="AA813" s="1"/>
      <c r="AB813" s="1"/>
      <c r="AC813" s="1" t="s">
        <v>42</v>
      </c>
    </row>
    <row r="814" spans="1:29">
      <c r="A814" s="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c r="P814" s="1">
        <f t="shared" si="72"/>
        <v>11520</v>
      </c>
      <c r="Q814" s="1">
        <v>30</v>
      </c>
      <c r="R814" s="1">
        <f t="shared" si="73"/>
        <v>3456</v>
      </c>
      <c r="S814" s="1">
        <f t="shared" si="74"/>
        <v>8064</v>
      </c>
      <c r="T814" s="1">
        <v>0.5</v>
      </c>
      <c r="U814" s="1">
        <f t="shared" si="75"/>
        <v>4032</v>
      </c>
      <c r="V814" s="1">
        <f t="shared" si="76"/>
        <v>4032</v>
      </c>
      <c r="W814" s="4">
        <f t="shared" si="77"/>
        <v>0.5</v>
      </c>
      <c r="X814" s="1" t="s">
        <v>104</v>
      </c>
      <c r="Y814" s="1" t="s">
        <v>81</v>
      </c>
      <c r="Z814" s="1" t="s">
        <v>22</v>
      </c>
      <c r="AA814" s="1"/>
      <c r="AB814" s="1"/>
      <c r="AC814" s="1" t="s">
        <v>93</v>
      </c>
    </row>
    <row r="815" spans="1:29">
      <c r="A815" s="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c r="P815" s="1">
        <f t="shared" si="72"/>
        <v>17900</v>
      </c>
      <c r="Q815" s="1">
        <v>0</v>
      </c>
      <c r="R815" s="1">
        <f t="shared" si="73"/>
        <v>0</v>
      </c>
      <c r="S815" s="1">
        <f t="shared" si="74"/>
        <v>17900</v>
      </c>
      <c r="T815" s="1">
        <v>0.5</v>
      </c>
      <c r="U815" s="1">
        <f t="shared" si="75"/>
        <v>8950</v>
      </c>
      <c r="V815" s="1">
        <f t="shared" si="76"/>
        <v>8950</v>
      </c>
      <c r="W815" s="4">
        <f t="shared" si="77"/>
        <v>0.5</v>
      </c>
      <c r="X815" s="1" t="s">
        <v>147</v>
      </c>
      <c r="Y815" s="1" t="s">
        <v>57</v>
      </c>
      <c r="Z815" s="1" t="s">
        <v>41</v>
      </c>
      <c r="AA815" s="2">
        <v>45902</v>
      </c>
      <c r="AB815" s="1">
        <v>4</v>
      </c>
      <c r="AC815" s="1" t="s">
        <v>42</v>
      </c>
    </row>
    <row r="816" spans="1:29">
      <c r="A816" s="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c r="P816" s="1">
        <f t="shared" si="72"/>
        <v>33550</v>
      </c>
      <c r="Q816" s="1">
        <v>10</v>
      </c>
      <c r="R816" s="1">
        <f t="shared" si="73"/>
        <v>3355</v>
      </c>
      <c r="S816" s="1">
        <f t="shared" si="74"/>
        <v>30195</v>
      </c>
      <c r="T816" s="1">
        <v>0.48</v>
      </c>
      <c r="U816" s="1">
        <f t="shared" si="75"/>
        <v>14493.6</v>
      </c>
      <c r="V816" s="1">
        <f t="shared" si="76"/>
        <v>15701.4</v>
      </c>
      <c r="W816" s="4">
        <f t="shared" si="77"/>
        <v>0.52</v>
      </c>
      <c r="X816" s="1" t="s">
        <v>50</v>
      </c>
      <c r="Y816" s="1" t="s">
        <v>72</v>
      </c>
      <c r="Z816" s="1" t="s">
        <v>22</v>
      </c>
      <c r="AA816" s="1"/>
      <c r="AB816" s="1"/>
      <c r="AC816" s="1" t="s">
        <v>93</v>
      </c>
    </row>
    <row r="817" spans="1:29">
      <c r="A817" s="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c r="P817" s="1">
        <f t="shared" si="72"/>
        <v>3140</v>
      </c>
      <c r="Q817" s="1">
        <v>10</v>
      </c>
      <c r="R817" s="1">
        <f t="shared" si="73"/>
        <v>314</v>
      </c>
      <c r="S817" s="1">
        <f t="shared" si="74"/>
        <v>2826</v>
      </c>
      <c r="T817" s="1">
        <v>0.47</v>
      </c>
      <c r="U817" s="1">
        <f t="shared" si="75"/>
        <v>1328.22</v>
      </c>
      <c r="V817" s="1">
        <f t="shared" si="76"/>
        <v>1497.78</v>
      </c>
      <c r="W817" s="4">
        <f t="shared" si="77"/>
        <v>0.53</v>
      </c>
      <c r="X817" s="1" t="s">
        <v>92</v>
      </c>
      <c r="Y817" s="1" t="s">
        <v>40</v>
      </c>
      <c r="Z817" s="1" t="s">
        <v>66</v>
      </c>
      <c r="AA817" s="1"/>
      <c r="AB817" s="1"/>
      <c r="AC817" s="1" t="s">
        <v>42</v>
      </c>
    </row>
    <row r="818" spans="1:29">
      <c r="A818" s="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c r="P818" s="1">
        <f t="shared" si="72"/>
        <v>35080</v>
      </c>
      <c r="Q818" s="1">
        <v>20</v>
      </c>
      <c r="R818" s="1">
        <f t="shared" si="73"/>
        <v>7016</v>
      </c>
      <c r="S818" s="1">
        <f t="shared" si="74"/>
        <v>28064</v>
      </c>
      <c r="T818" s="1">
        <v>0.52</v>
      </c>
      <c r="U818" s="1">
        <f t="shared" si="75"/>
        <v>14593.28</v>
      </c>
      <c r="V818" s="1">
        <f t="shared" si="76"/>
        <v>13470.72</v>
      </c>
      <c r="W818" s="4">
        <f t="shared" si="77"/>
        <v>0.48</v>
      </c>
      <c r="X818" s="1" t="s">
        <v>56</v>
      </c>
      <c r="Y818" s="1" t="s">
        <v>40</v>
      </c>
      <c r="Z818" s="1" t="s">
        <v>22</v>
      </c>
      <c r="AA818" s="1"/>
      <c r="AB818" s="1"/>
      <c r="AC818" s="1" t="s">
        <v>93</v>
      </c>
    </row>
    <row r="819" spans="1:29">
      <c r="A819" s="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c r="P819" s="1">
        <f t="shared" si="72"/>
        <v>7710</v>
      </c>
      <c r="Q819" s="1">
        <v>0</v>
      </c>
      <c r="R819" s="1">
        <f t="shared" si="73"/>
        <v>0</v>
      </c>
      <c r="S819" s="1">
        <f t="shared" si="74"/>
        <v>7710</v>
      </c>
      <c r="T819" s="1">
        <v>0.45</v>
      </c>
      <c r="U819" s="1">
        <f t="shared" si="75"/>
        <v>3469.5</v>
      </c>
      <c r="V819" s="1">
        <f t="shared" si="76"/>
        <v>4240.5</v>
      </c>
      <c r="W819" s="4">
        <f t="shared" si="77"/>
        <v>0.55000000000000004</v>
      </c>
      <c r="X819" s="1" t="s">
        <v>56</v>
      </c>
      <c r="Y819" s="1" t="s">
        <v>57</v>
      </c>
      <c r="Z819" s="1" t="s">
        <v>66</v>
      </c>
      <c r="AA819" s="1"/>
      <c r="AB819" s="1"/>
      <c r="AC819" s="1" t="s">
        <v>42</v>
      </c>
    </row>
    <row r="820" spans="1:29">
      <c r="A820" s="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c r="P820" s="1">
        <f t="shared" si="72"/>
        <v>2860</v>
      </c>
      <c r="Q820" s="1">
        <v>0</v>
      </c>
      <c r="R820" s="1">
        <f t="shared" si="73"/>
        <v>0</v>
      </c>
      <c r="S820" s="1">
        <f t="shared" si="74"/>
        <v>2860</v>
      </c>
      <c r="T820" s="1">
        <v>0.47</v>
      </c>
      <c r="U820" s="1">
        <f t="shared" si="75"/>
        <v>1344.1999999999998</v>
      </c>
      <c r="V820" s="1">
        <f t="shared" si="76"/>
        <v>1515.8000000000002</v>
      </c>
      <c r="W820" s="4">
        <f t="shared" si="77"/>
        <v>0.53</v>
      </c>
      <c r="X820" s="1" t="s">
        <v>92</v>
      </c>
      <c r="Y820" s="1" t="s">
        <v>81</v>
      </c>
      <c r="Z820" s="1" t="s">
        <v>41</v>
      </c>
      <c r="AA820" s="2">
        <v>45902</v>
      </c>
      <c r="AB820" s="1">
        <v>5</v>
      </c>
      <c r="AC820" s="1" t="s">
        <v>42</v>
      </c>
    </row>
    <row r="821" spans="1:29">
      <c r="A821" s="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c r="P821" s="1">
        <f t="shared" si="72"/>
        <v>17580</v>
      </c>
      <c r="Q821" s="1">
        <v>0</v>
      </c>
      <c r="R821" s="1">
        <f t="shared" si="73"/>
        <v>0</v>
      </c>
      <c r="S821" s="1">
        <f t="shared" si="74"/>
        <v>17580</v>
      </c>
      <c r="T821" s="1">
        <v>0.48</v>
      </c>
      <c r="U821" s="1">
        <f t="shared" si="75"/>
        <v>8438.4</v>
      </c>
      <c r="V821" s="1">
        <f t="shared" si="76"/>
        <v>9141.6</v>
      </c>
      <c r="W821" s="4">
        <f t="shared" si="77"/>
        <v>0.52</v>
      </c>
      <c r="X821" s="1" t="s">
        <v>65</v>
      </c>
      <c r="Y821" s="1" t="s">
        <v>81</v>
      </c>
      <c r="Z821" s="1" t="s">
        <v>41</v>
      </c>
      <c r="AA821" s="2">
        <v>45908</v>
      </c>
      <c r="AB821" s="1">
        <v>4</v>
      </c>
      <c r="AC821" s="1" t="s">
        <v>42</v>
      </c>
    </row>
    <row r="822" spans="1:29">
      <c r="A822" s="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c r="P822" s="1">
        <f t="shared" si="72"/>
        <v>110</v>
      </c>
      <c r="Q822" s="1">
        <v>10</v>
      </c>
      <c r="R822" s="1">
        <f t="shared" si="73"/>
        <v>11</v>
      </c>
      <c r="S822" s="1">
        <f t="shared" si="74"/>
        <v>99</v>
      </c>
      <c r="T822" s="1">
        <v>0.62</v>
      </c>
      <c r="U822" s="1">
        <f t="shared" si="75"/>
        <v>61.38</v>
      </c>
      <c r="V822" s="1">
        <f t="shared" si="76"/>
        <v>37.619999999999997</v>
      </c>
      <c r="W822" s="4">
        <f t="shared" si="77"/>
        <v>0.37999999999999995</v>
      </c>
      <c r="X822" s="1" t="s">
        <v>39</v>
      </c>
      <c r="Y822" s="1" t="s">
        <v>57</v>
      </c>
      <c r="Z822" s="1" t="s">
        <v>41</v>
      </c>
      <c r="AA822" s="2">
        <v>45908</v>
      </c>
      <c r="AB822" s="1">
        <v>3</v>
      </c>
      <c r="AC822" s="1" t="s">
        <v>42</v>
      </c>
    </row>
    <row r="823" spans="1:29">
      <c r="A823" s="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c r="P823" s="1">
        <f t="shared" si="72"/>
        <v>360</v>
      </c>
      <c r="Q823" s="1">
        <v>10</v>
      </c>
      <c r="R823" s="1">
        <f t="shared" si="73"/>
        <v>36</v>
      </c>
      <c r="S823" s="1">
        <f t="shared" si="74"/>
        <v>324</v>
      </c>
      <c r="T823" s="1">
        <v>0.35</v>
      </c>
      <c r="U823" s="1">
        <f t="shared" si="75"/>
        <v>113.39999999999999</v>
      </c>
      <c r="V823" s="1">
        <f t="shared" si="76"/>
        <v>210.60000000000002</v>
      </c>
      <c r="W823" s="4">
        <f t="shared" si="77"/>
        <v>0.65</v>
      </c>
      <c r="X823" s="1" t="s">
        <v>56</v>
      </c>
      <c r="Y823" s="1" t="s">
        <v>72</v>
      </c>
      <c r="Z823" s="1" t="s">
        <v>66</v>
      </c>
      <c r="AA823" s="1"/>
      <c r="AB823" s="1"/>
      <c r="AC823" s="1" t="s">
        <v>42</v>
      </c>
    </row>
    <row r="824" spans="1:29">
      <c r="A824" s="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c r="P824" s="1">
        <f t="shared" si="72"/>
        <v>670</v>
      </c>
      <c r="Q824" s="1">
        <v>15</v>
      </c>
      <c r="R824" s="1">
        <f t="shared" si="73"/>
        <v>100.5</v>
      </c>
      <c r="S824" s="1">
        <f t="shared" si="74"/>
        <v>569.5</v>
      </c>
      <c r="T824" s="1">
        <v>0.35</v>
      </c>
      <c r="U824" s="1">
        <f t="shared" si="75"/>
        <v>199.32499999999999</v>
      </c>
      <c r="V824" s="1">
        <f t="shared" si="76"/>
        <v>370.17500000000001</v>
      </c>
      <c r="W824" s="4">
        <f t="shared" si="77"/>
        <v>0.65</v>
      </c>
      <c r="X824" s="1" t="s">
        <v>56</v>
      </c>
      <c r="Y824" s="1" t="s">
        <v>72</v>
      </c>
      <c r="Z824" s="1" t="s">
        <v>41</v>
      </c>
      <c r="AA824" s="2">
        <v>45904</v>
      </c>
      <c r="AB824" s="1">
        <v>3</v>
      </c>
      <c r="AC824" s="1" t="s">
        <v>42</v>
      </c>
    </row>
    <row r="825" spans="1:29">
      <c r="A825" s="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c r="P825" s="1">
        <f t="shared" si="72"/>
        <v>2790</v>
      </c>
      <c r="Q825" s="1">
        <v>5</v>
      </c>
      <c r="R825" s="1">
        <f t="shared" si="73"/>
        <v>139.5</v>
      </c>
      <c r="S825" s="1">
        <f t="shared" si="74"/>
        <v>2650.5</v>
      </c>
      <c r="T825" s="1">
        <v>0.48</v>
      </c>
      <c r="U825" s="1">
        <f t="shared" si="75"/>
        <v>1272.24</v>
      </c>
      <c r="V825" s="1">
        <f t="shared" si="76"/>
        <v>1378.26</v>
      </c>
      <c r="W825" s="4">
        <f t="shared" si="77"/>
        <v>0.52</v>
      </c>
      <c r="X825" s="1" t="s">
        <v>147</v>
      </c>
      <c r="Y825" s="1" t="s">
        <v>57</v>
      </c>
      <c r="Z825" s="1" t="s">
        <v>22</v>
      </c>
      <c r="AA825" s="1"/>
      <c r="AB825" s="1"/>
      <c r="AC825" s="1" t="s">
        <v>93</v>
      </c>
    </row>
    <row r="826" spans="1:29">
      <c r="A826" s="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c r="P826" s="1">
        <f t="shared" si="72"/>
        <v>7100</v>
      </c>
      <c r="Q826" s="1">
        <v>30</v>
      </c>
      <c r="R826" s="1">
        <f t="shared" si="73"/>
        <v>2130</v>
      </c>
      <c r="S826" s="1">
        <f t="shared" si="74"/>
        <v>4970</v>
      </c>
      <c r="T826" s="1">
        <v>0.45</v>
      </c>
      <c r="U826" s="1">
        <f t="shared" si="75"/>
        <v>2236.5</v>
      </c>
      <c r="V826" s="1">
        <f t="shared" si="76"/>
        <v>2733.5</v>
      </c>
      <c r="W826" s="4">
        <f t="shared" si="77"/>
        <v>0.55000000000000004</v>
      </c>
      <c r="X826" s="1" t="s">
        <v>65</v>
      </c>
      <c r="Y826" s="1" t="s">
        <v>72</v>
      </c>
      <c r="Z826" s="1" t="s">
        <v>41</v>
      </c>
      <c r="AA826" s="2">
        <v>45905</v>
      </c>
      <c r="AB826" s="1">
        <v>4</v>
      </c>
      <c r="AC826" s="1" t="s">
        <v>42</v>
      </c>
    </row>
    <row r="827" spans="1:29">
      <c r="A827" s="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c r="P827" s="1">
        <f t="shared" si="72"/>
        <v>23520</v>
      </c>
      <c r="Q827" s="1">
        <v>10</v>
      </c>
      <c r="R827" s="1">
        <f t="shared" si="73"/>
        <v>2352</v>
      </c>
      <c r="S827" s="1">
        <f t="shared" si="74"/>
        <v>21168</v>
      </c>
      <c r="T827" s="1">
        <v>0.48</v>
      </c>
      <c r="U827" s="1">
        <f t="shared" si="75"/>
        <v>10160.64</v>
      </c>
      <c r="V827" s="1">
        <f t="shared" si="76"/>
        <v>11007.36</v>
      </c>
      <c r="W827" s="4">
        <f t="shared" si="77"/>
        <v>0.52</v>
      </c>
      <c r="X827" s="1" t="s">
        <v>104</v>
      </c>
      <c r="Y827" s="1" t="s">
        <v>57</v>
      </c>
      <c r="Z827" s="1" t="s">
        <v>120</v>
      </c>
      <c r="AA827" s="1"/>
      <c r="AB827" s="1"/>
      <c r="AC827" s="1" t="s">
        <v>42</v>
      </c>
    </row>
    <row r="828" spans="1:29">
      <c r="A828" s="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c r="P828" s="1">
        <f t="shared" si="72"/>
        <v>111000</v>
      </c>
      <c r="Q828" s="1">
        <v>25</v>
      </c>
      <c r="R828" s="1">
        <f t="shared" si="73"/>
        <v>27750</v>
      </c>
      <c r="S828" s="1">
        <f t="shared" si="74"/>
        <v>83250</v>
      </c>
      <c r="T828" s="1">
        <v>0.57999999999999996</v>
      </c>
      <c r="U828" s="1">
        <f t="shared" si="75"/>
        <v>48285</v>
      </c>
      <c r="V828" s="1">
        <f t="shared" si="76"/>
        <v>34965</v>
      </c>
      <c r="W828" s="4">
        <f t="shared" si="77"/>
        <v>0.42</v>
      </c>
      <c r="X828" s="1" t="s">
        <v>104</v>
      </c>
      <c r="Y828" s="1" t="s">
        <v>40</v>
      </c>
      <c r="Z828" s="1" t="s">
        <v>41</v>
      </c>
      <c r="AA828" s="2">
        <v>45910</v>
      </c>
      <c r="AB828" s="1">
        <v>3</v>
      </c>
      <c r="AC828" s="1" t="s">
        <v>42</v>
      </c>
    </row>
    <row r="829" spans="1:29">
      <c r="A829" s="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c r="P829" s="1">
        <f t="shared" si="72"/>
        <v>2040</v>
      </c>
      <c r="Q829" s="1">
        <v>30</v>
      </c>
      <c r="R829" s="1">
        <f t="shared" si="73"/>
        <v>612</v>
      </c>
      <c r="S829" s="1">
        <f t="shared" si="74"/>
        <v>1428</v>
      </c>
      <c r="T829" s="1">
        <v>0.5</v>
      </c>
      <c r="U829" s="1">
        <f t="shared" si="75"/>
        <v>714</v>
      </c>
      <c r="V829" s="1">
        <f t="shared" si="76"/>
        <v>714</v>
      </c>
      <c r="W829" s="4">
        <f t="shared" si="77"/>
        <v>0.5</v>
      </c>
      <c r="X829" s="1" t="s">
        <v>56</v>
      </c>
      <c r="Y829" s="1" t="s">
        <v>40</v>
      </c>
      <c r="Z829" s="1" t="s">
        <v>120</v>
      </c>
      <c r="AA829" s="1"/>
      <c r="AB829" s="1"/>
      <c r="AC829" s="1" t="s">
        <v>42</v>
      </c>
    </row>
    <row r="830" spans="1:29">
      <c r="A830" s="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c r="P830" s="1">
        <f t="shared" si="72"/>
        <v>2190</v>
      </c>
      <c r="Q830" s="1">
        <v>30</v>
      </c>
      <c r="R830" s="1">
        <f t="shared" si="73"/>
        <v>657</v>
      </c>
      <c r="S830" s="1">
        <f t="shared" si="74"/>
        <v>1533</v>
      </c>
      <c r="T830" s="1">
        <v>0.62</v>
      </c>
      <c r="U830" s="1">
        <f t="shared" si="75"/>
        <v>950.46</v>
      </c>
      <c r="V830" s="1">
        <f t="shared" si="76"/>
        <v>582.54</v>
      </c>
      <c r="W830" s="4">
        <f t="shared" si="77"/>
        <v>0.37999999999999995</v>
      </c>
      <c r="X830" s="1" t="s">
        <v>92</v>
      </c>
      <c r="Y830" s="1" t="s">
        <v>40</v>
      </c>
      <c r="Z830" s="1" t="s">
        <v>41</v>
      </c>
      <c r="AA830" s="2">
        <v>45911</v>
      </c>
      <c r="AB830" s="1">
        <v>5</v>
      </c>
      <c r="AC830" s="1" t="s">
        <v>42</v>
      </c>
    </row>
    <row r="831" spans="1:29">
      <c r="A831" s="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c r="P831" s="1">
        <f t="shared" si="72"/>
        <v>5600</v>
      </c>
      <c r="Q831" s="1">
        <v>15</v>
      </c>
      <c r="R831" s="1">
        <f t="shared" si="73"/>
        <v>840</v>
      </c>
      <c r="S831" s="1">
        <f t="shared" si="74"/>
        <v>4760</v>
      </c>
      <c r="T831" s="1">
        <v>0.48</v>
      </c>
      <c r="U831" s="1">
        <f t="shared" si="75"/>
        <v>2284.7999999999997</v>
      </c>
      <c r="V831" s="1">
        <f t="shared" si="76"/>
        <v>2475.2000000000003</v>
      </c>
      <c r="W831" s="4">
        <f t="shared" si="77"/>
        <v>0.52</v>
      </c>
      <c r="X831" s="1" t="s">
        <v>65</v>
      </c>
      <c r="Y831" s="1" t="s">
        <v>40</v>
      </c>
      <c r="Z831" s="1" t="s">
        <v>22</v>
      </c>
      <c r="AA831" s="1"/>
      <c r="AB831" s="1"/>
      <c r="AC831" s="1" t="s">
        <v>93</v>
      </c>
    </row>
    <row r="832" spans="1:29">
      <c r="A832" s="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c r="P832" s="1">
        <f t="shared" si="72"/>
        <v>360</v>
      </c>
      <c r="Q832" s="1">
        <v>0</v>
      </c>
      <c r="R832" s="1">
        <f t="shared" si="73"/>
        <v>0</v>
      </c>
      <c r="S832" s="1">
        <f t="shared" si="74"/>
        <v>360</v>
      </c>
      <c r="T832" s="1">
        <v>0.62</v>
      </c>
      <c r="U832" s="1">
        <f t="shared" si="75"/>
        <v>223.2</v>
      </c>
      <c r="V832" s="1">
        <f t="shared" si="76"/>
        <v>136.80000000000001</v>
      </c>
      <c r="W832" s="4">
        <f t="shared" si="77"/>
        <v>0.38</v>
      </c>
      <c r="X832" s="1" t="s">
        <v>65</v>
      </c>
      <c r="Y832" s="1" t="s">
        <v>81</v>
      </c>
      <c r="Z832" s="1" t="s">
        <v>41</v>
      </c>
      <c r="AA832" s="2">
        <v>45911</v>
      </c>
      <c r="AB832" s="1">
        <v>4</v>
      </c>
      <c r="AC832" s="1" t="s">
        <v>42</v>
      </c>
    </row>
    <row r="833" spans="1:29">
      <c r="A833" s="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c r="P833" s="1">
        <f t="shared" si="72"/>
        <v>290150</v>
      </c>
      <c r="Q833" s="1">
        <v>0</v>
      </c>
      <c r="R833" s="1">
        <f t="shared" si="73"/>
        <v>0</v>
      </c>
      <c r="S833" s="1">
        <f t="shared" si="74"/>
        <v>290150</v>
      </c>
      <c r="T833" s="1">
        <v>0.57999999999999996</v>
      </c>
      <c r="U833" s="1">
        <f t="shared" si="75"/>
        <v>168287</v>
      </c>
      <c r="V833" s="1">
        <f t="shared" si="76"/>
        <v>121863</v>
      </c>
      <c r="W833" s="4">
        <f t="shared" si="77"/>
        <v>0.42</v>
      </c>
      <c r="X833" s="1" t="s">
        <v>56</v>
      </c>
      <c r="Y833" s="1" t="s">
        <v>40</v>
      </c>
      <c r="Z833" s="1" t="s">
        <v>41</v>
      </c>
      <c r="AA833" s="2">
        <v>45913</v>
      </c>
      <c r="AB833" s="1">
        <v>4</v>
      </c>
      <c r="AC833" s="1" t="s">
        <v>42</v>
      </c>
    </row>
    <row r="834" spans="1:29">
      <c r="A834" s="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c r="P834" s="1">
        <f t="shared" si="72"/>
        <v>10460</v>
      </c>
      <c r="Q834" s="1">
        <v>0</v>
      </c>
      <c r="R834" s="1">
        <f t="shared" si="73"/>
        <v>0</v>
      </c>
      <c r="S834" s="1">
        <f t="shared" si="74"/>
        <v>10460</v>
      </c>
      <c r="T834" s="1">
        <v>0.5</v>
      </c>
      <c r="U834" s="1">
        <f t="shared" si="75"/>
        <v>5230</v>
      </c>
      <c r="V834" s="1">
        <f t="shared" si="76"/>
        <v>5230</v>
      </c>
      <c r="W834" s="4">
        <f t="shared" si="77"/>
        <v>0.5</v>
      </c>
      <c r="X834" s="1" t="s">
        <v>104</v>
      </c>
      <c r="Y834" s="1" t="s">
        <v>81</v>
      </c>
      <c r="Z834" s="1" t="s">
        <v>41</v>
      </c>
      <c r="AA834" s="2">
        <v>45912</v>
      </c>
      <c r="AB834" s="1">
        <v>4</v>
      </c>
      <c r="AC834" s="1" t="s">
        <v>42</v>
      </c>
    </row>
    <row r="835" spans="1:29">
      <c r="A835" s="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c r="P835" s="1">
        <f t="shared" ref="P835:P898" si="78">PRODUCT(N835,O835)</f>
        <v>9760</v>
      </c>
      <c r="Q835" s="1">
        <v>5</v>
      </c>
      <c r="R835" s="1">
        <f t="shared" ref="R835:R898" si="79">P835*(Q835/100)</f>
        <v>488</v>
      </c>
      <c r="S835" s="1">
        <f t="shared" ref="S835:S898" si="80">P835-R835</f>
        <v>9272</v>
      </c>
      <c r="T835" s="1">
        <v>0.52</v>
      </c>
      <c r="U835" s="1">
        <f t="shared" ref="U835:U898" si="81">S835*T835</f>
        <v>4821.4400000000005</v>
      </c>
      <c r="V835" s="1">
        <f t="shared" ref="V835:V898" si="82">S835-U835</f>
        <v>4450.5599999999995</v>
      </c>
      <c r="W835" s="4">
        <f t="shared" ref="W835:W898" si="83">(V835/S835)</f>
        <v>0.47999999999999993</v>
      </c>
      <c r="X835" s="1" t="s">
        <v>56</v>
      </c>
      <c r="Y835" s="1" t="s">
        <v>40</v>
      </c>
      <c r="Z835" s="1" t="s">
        <v>41</v>
      </c>
      <c r="AA835" s="2">
        <v>45909</v>
      </c>
      <c r="AB835" s="1">
        <v>4</v>
      </c>
      <c r="AC835" s="1" t="s">
        <v>42</v>
      </c>
    </row>
    <row r="836" spans="1:29">
      <c r="A836" s="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c r="P836" s="1">
        <f t="shared" si="78"/>
        <v>25380</v>
      </c>
      <c r="Q836" s="1">
        <v>0</v>
      </c>
      <c r="R836" s="1">
        <f t="shared" si="79"/>
        <v>0</v>
      </c>
      <c r="S836" s="1">
        <f t="shared" si="80"/>
        <v>25380</v>
      </c>
      <c r="T836" s="1">
        <v>0.48</v>
      </c>
      <c r="U836" s="1">
        <f t="shared" si="81"/>
        <v>12182.4</v>
      </c>
      <c r="V836" s="1">
        <f t="shared" si="82"/>
        <v>13197.6</v>
      </c>
      <c r="W836" s="4">
        <f t="shared" si="83"/>
        <v>0.52</v>
      </c>
      <c r="X836" s="1" t="s">
        <v>50</v>
      </c>
      <c r="Y836" s="1" t="s">
        <v>72</v>
      </c>
      <c r="Z836" s="1" t="s">
        <v>41</v>
      </c>
      <c r="AA836" s="2">
        <v>45912</v>
      </c>
      <c r="AB836" s="1">
        <v>5</v>
      </c>
      <c r="AC836" s="1" t="s">
        <v>42</v>
      </c>
    </row>
    <row r="837" spans="1:29">
      <c r="A837" s="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c r="P837" s="1">
        <f t="shared" si="78"/>
        <v>2390</v>
      </c>
      <c r="Q837" s="1">
        <v>0</v>
      </c>
      <c r="R837" s="1">
        <f t="shared" si="79"/>
        <v>0</v>
      </c>
      <c r="S837" s="1">
        <f t="shared" si="80"/>
        <v>2390</v>
      </c>
      <c r="T837" s="1">
        <v>0.48</v>
      </c>
      <c r="U837" s="1">
        <f t="shared" si="81"/>
        <v>1147.2</v>
      </c>
      <c r="V837" s="1">
        <f t="shared" si="82"/>
        <v>1242.8</v>
      </c>
      <c r="W837" s="4">
        <f t="shared" si="83"/>
        <v>0.52</v>
      </c>
      <c r="X837" s="1" t="s">
        <v>65</v>
      </c>
      <c r="Y837" s="1" t="s">
        <v>57</v>
      </c>
      <c r="Z837" s="1" t="s">
        <v>41</v>
      </c>
      <c r="AA837" s="2">
        <v>45915</v>
      </c>
      <c r="AB837" s="1">
        <v>4</v>
      </c>
      <c r="AC837" s="1" t="s">
        <v>42</v>
      </c>
    </row>
    <row r="838" spans="1:29">
      <c r="A838" s="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c r="P838" s="1">
        <f t="shared" si="78"/>
        <v>9540</v>
      </c>
      <c r="Q838" s="1">
        <v>25</v>
      </c>
      <c r="R838" s="1">
        <f t="shared" si="79"/>
        <v>2385</v>
      </c>
      <c r="S838" s="1">
        <f t="shared" si="80"/>
        <v>7155</v>
      </c>
      <c r="T838" s="1">
        <v>0.45</v>
      </c>
      <c r="U838" s="1">
        <f t="shared" si="81"/>
        <v>3219.75</v>
      </c>
      <c r="V838" s="1">
        <f t="shared" si="82"/>
        <v>3935.25</v>
      </c>
      <c r="W838" s="4">
        <f t="shared" si="83"/>
        <v>0.55000000000000004</v>
      </c>
      <c r="X838" s="1" t="s">
        <v>92</v>
      </c>
      <c r="Y838" s="1" t="s">
        <v>57</v>
      </c>
      <c r="Z838" s="1" t="s">
        <v>22</v>
      </c>
      <c r="AA838" s="1"/>
      <c r="AB838" s="1"/>
      <c r="AC838" s="1" t="s">
        <v>93</v>
      </c>
    </row>
    <row r="839" spans="1:29">
      <c r="A839" s="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c r="P839" s="1">
        <f t="shared" si="78"/>
        <v>161520</v>
      </c>
      <c r="Q839" s="1">
        <v>5</v>
      </c>
      <c r="R839" s="1">
        <f t="shared" si="79"/>
        <v>8076</v>
      </c>
      <c r="S839" s="1">
        <f t="shared" si="80"/>
        <v>153444</v>
      </c>
      <c r="T839" s="1">
        <v>0.57999999999999996</v>
      </c>
      <c r="U839" s="1">
        <f t="shared" si="81"/>
        <v>88997.51999999999</v>
      </c>
      <c r="V839" s="1">
        <f t="shared" si="82"/>
        <v>64446.48000000001</v>
      </c>
      <c r="W839" s="4">
        <f t="shared" si="83"/>
        <v>0.4200000000000001</v>
      </c>
      <c r="X839" s="1" t="s">
        <v>104</v>
      </c>
      <c r="Y839" s="1" t="s">
        <v>81</v>
      </c>
      <c r="Z839" s="1" t="s">
        <v>51</v>
      </c>
      <c r="AA839" s="2">
        <v>45911</v>
      </c>
      <c r="AB839" s="1"/>
      <c r="AC839" s="1" t="s">
        <v>42</v>
      </c>
    </row>
    <row r="840" spans="1:29">
      <c r="A840" s="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c r="P840" s="1">
        <f t="shared" si="78"/>
        <v>3920</v>
      </c>
      <c r="Q840" s="1">
        <v>0</v>
      </c>
      <c r="R840" s="1">
        <f t="shared" si="79"/>
        <v>0</v>
      </c>
      <c r="S840" s="1">
        <f t="shared" si="80"/>
        <v>3920</v>
      </c>
      <c r="T840" s="1">
        <v>0.5</v>
      </c>
      <c r="U840" s="1">
        <f t="shared" si="81"/>
        <v>1960</v>
      </c>
      <c r="V840" s="1">
        <f t="shared" si="82"/>
        <v>1960</v>
      </c>
      <c r="W840" s="4">
        <f t="shared" si="83"/>
        <v>0.5</v>
      </c>
      <c r="X840" s="1" t="s">
        <v>65</v>
      </c>
      <c r="Y840" s="1" t="s">
        <v>81</v>
      </c>
      <c r="Z840" s="1" t="s">
        <v>51</v>
      </c>
      <c r="AA840" s="2">
        <v>45915</v>
      </c>
      <c r="AB840" s="1"/>
      <c r="AC840" s="1" t="s">
        <v>42</v>
      </c>
    </row>
    <row r="841" spans="1:29">
      <c r="A841" s="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c r="P841" s="1">
        <f t="shared" si="78"/>
        <v>2100</v>
      </c>
      <c r="Q841" s="1">
        <v>0</v>
      </c>
      <c r="R841" s="1">
        <f t="shared" si="79"/>
        <v>0</v>
      </c>
      <c r="S841" s="1">
        <f t="shared" si="80"/>
        <v>2100</v>
      </c>
      <c r="T841" s="1">
        <v>0.62</v>
      </c>
      <c r="U841" s="1">
        <f t="shared" si="81"/>
        <v>1302</v>
      </c>
      <c r="V841" s="1">
        <f t="shared" si="82"/>
        <v>798</v>
      </c>
      <c r="W841" s="4">
        <f t="shared" si="83"/>
        <v>0.38</v>
      </c>
      <c r="X841" s="1" t="s">
        <v>92</v>
      </c>
      <c r="Y841" s="1" t="s">
        <v>57</v>
      </c>
      <c r="Z841" s="1" t="s">
        <v>120</v>
      </c>
      <c r="AA841" s="1"/>
      <c r="AB841" s="1"/>
      <c r="AC841" s="1" t="s">
        <v>42</v>
      </c>
    </row>
    <row r="842" spans="1:29">
      <c r="A842" s="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c r="P842" s="1">
        <f t="shared" si="78"/>
        <v>20360</v>
      </c>
      <c r="Q842" s="1">
        <v>5</v>
      </c>
      <c r="R842" s="1">
        <f t="shared" si="79"/>
        <v>1018</v>
      </c>
      <c r="S842" s="1">
        <f t="shared" si="80"/>
        <v>19342</v>
      </c>
      <c r="T842" s="1">
        <v>0.52</v>
      </c>
      <c r="U842" s="1">
        <f t="shared" si="81"/>
        <v>10057.84</v>
      </c>
      <c r="V842" s="1">
        <f t="shared" si="82"/>
        <v>9284.16</v>
      </c>
      <c r="W842" s="4">
        <f t="shared" si="83"/>
        <v>0.48</v>
      </c>
      <c r="X842" s="1" t="s">
        <v>147</v>
      </c>
      <c r="Y842" s="1" t="s">
        <v>81</v>
      </c>
      <c r="Z842" s="1" t="s">
        <v>41</v>
      </c>
      <c r="AA842" s="2">
        <v>45910</v>
      </c>
      <c r="AB842" s="1">
        <v>5</v>
      </c>
      <c r="AC842" s="1" t="s">
        <v>42</v>
      </c>
    </row>
    <row r="843" spans="1:29">
      <c r="A843" s="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c r="P843" s="1">
        <f t="shared" si="78"/>
        <v>540</v>
      </c>
      <c r="Q843" s="1">
        <v>5</v>
      </c>
      <c r="R843" s="1">
        <f t="shared" si="79"/>
        <v>27</v>
      </c>
      <c r="S843" s="1">
        <f t="shared" si="80"/>
        <v>513</v>
      </c>
      <c r="T843" s="1">
        <v>0.62</v>
      </c>
      <c r="U843" s="1">
        <f t="shared" si="81"/>
        <v>318.06</v>
      </c>
      <c r="V843" s="1">
        <f t="shared" si="82"/>
        <v>194.94</v>
      </c>
      <c r="W843" s="4">
        <f t="shared" si="83"/>
        <v>0.38</v>
      </c>
      <c r="X843" s="1" t="s">
        <v>104</v>
      </c>
      <c r="Y843" s="1" t="s">
        <v>72</v>
      </c>
      <c r="Z843" s="1" t="s">
        <v>41</v>
      </c>
      <c r="AA843" s="2">
        <v>45913</v>
      </c>
      <c r="AB843" s="1">
        <v>3</v>
      </c>
      <c r="AC843" s="1" t="s">
        <v>42</v>
      </c>
    </row>
    <row r="844" spans="1:29">
      <c r="A844" s="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c r="P844" s="1">
        <f t="shared" si="78"/>
        <v>10590</v>
      </c>
      <c r="Q844" s="1">
        <v>15</v>
      </c>
      <c r="R844" s="1">
        <f t="shared" si="79"/>
        <v>1588.5</v>
      </c>
      <c r="S844" s="1">
        <f t="shared" si="80"/>
        <v>9001.5</v>
      </c>
      <c r="T844" s="1">
        <v>0.47</v>
      </c>
      <c r="U844" s="1">
        <f t="shared" si="81"/>
        <v>4230.7049999999999</v>
      </c>
      <c r="V844" s="1">
        <f t="shared" si="82"/>
        <v>4770.7950000000001</v>
      </c>
      <c r="W844" s="4">
        <f t="shared" si="83"/>
        <v>0.53</v>
      </c>
      <c r="X844" s="1" t="s">
        <v>104</v>
      </c>
      <c r="Y844" s="1" t="s">
        <v>81</v>
      </c>
      <c r="Z844" s="1" t="s">
        <v>22</v>
      </c>
      <c r="AA844" s="1"/>
      <c r="AB844" s="1"/>
      <c r="AC844" s="1" t="s">
        <v>93</v>
      </c>
    </row>
    <row r="845" spans="1:29">
      <c r="A845" s="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c r="P845" s="1">
        <f t="shared" si="78"/>
        <v>4180</v>
      </c>
      <c r="Q845" s="1">
        <v>10</v>
      </c>
      <c r="R845" s="1">
        <f t="shared" si="79"/>
        <v>418</v>
      </c>
      <c r="S845" s="1">
        <f t="shared" si="80"/>
        <v>3762</v>
      </c>
      <c r="T845" s="1">
        <v>0.52</v>
      </c>
      <c r="U845" s="1">
        <f t="shared" si="81"/>
        <v>1956.24</v>
      </c>
      <c r="V845" s="1">
        <f t="shared" si="82"/>
        <v>1805.76</v>
      </c>
      <c r="W845" s="4">
        <f t="shared" si="83"/>
        <v>0.48</v>
      </c>
      <c r="X845" s="1" t="s">
        <v>65</v>
      </c>
      <c r="Y845" s="1" t="s">
        <v>40</v>
      </c>
      <c r="Z845" s="1" t="s">
        <v>51</v>
      </c>
      <c r="AA845" s="2">
        <v>45910</v>
      </c>
      <c r="AB845" s="1"/>
      <c r="AC845" s="1" t="s">
        <v>42</v>
      </c>
    </row>
    <row r="846" spans="1:29">
      <c r="A846" s="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c r="P846" s="1">
        <f t="shared" si="78"/>
        <v>160480</v>
      </c>
      <c r="Q846" s="1">
        <v>20</v>
      </c>
      <c r="R846" s="1">
        <f t="shared" si="79"/>
        <v>32096</v>
      </c>
      <c r="S846" s="1">
        <f t="shared" si="80"/>
        <v>128384</v>
      </c>
      <c r="T846" s="1">
        <v>0.57999999999999996</v>
      </c>
      <c r="U846" s="1">
        <f t="shared" si="81"/>
        <v>74462.720000000001</v>
      </c>
      <c r="V846" s="1">
        <f t="shared" si="82"/>
        <v>53921.279999999999</v>
      </c>
      <c r="W846" s="4">
        <f t="shared" si="83"/>
        <v>0.42</v>
      </c>
      <c r="X846" s="1" t="s">
        <v>65</v>
      </c>
      <c r="Y846" s="1" t="s">
        <v>81</v>
      </c>
      <c r="Z846" s="1" t="s">
        <v>41</v>
      </c>
      <c r="AA846" s="2">
        <v>45917</v>
      </c>
      <c r="AB846" s="1">
        <v>5</v>
      </c>
      <c r="AC846" s="1" t="s">
        <v>42</v>
      </c>
    </row>
    <row r="847" spans="1:29">
      <c r="A847" s="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c r="P847" s="1">
        <f t="shared" si="78"/>
        <v>5880</v>
      </c>
      <c r="Q847" s="1">
        <v>20</v>
      </c>
      <c r="R847" s="1">
        <f t="shared" si="79"/>
        <v>1176</v>
      </c>
      <c r="S847" s="1">
        <f t="shared" si="80"/>
        <v>4704</v>
      </c>
      <c r="T847" s="1">
        <v>0.47</v>
      </c>
      <c r="U847" s="1">
        <f t="shared" si="81"/>
        <v>2210.8799999999997</v>
      </c>
      <c r="V847" s="1">
        <f t="shared" si="82"/>
        <v>2493.1200000000003</v>
      </c>
      <c r="W847" s="4">
        <f t="shared" si="83"/>
        <v>0.53</v>
      </c>
      <c r="X847" s="1" t="s">
        <v>50</v>
      </c>
      <c r="Y847" s="1" t="s">
        <v>81</v>
      </c>
      <c r="Z847" s="1" t="s">
        <v>22</v>
      </c>
      <c r="AA847" s="1"/>
      <c r="AB847" s="1"/>
      <c r="AC847" s="1" t="s">
        <v>93</v>
      </c>
    </row>
    <row r="848" spans="1:29">
      <c r="A848" s="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c r="P848" s="1">
        <f t="shared" si="78"/>
        <v>17520</v>
      </c>
      <c r="Q848" s="1">
        <v>10</v>
      </c>
      <c r="R848" s="1">
        <f t="shared" si="79"/>
        <v>1752</v>
      </c>
      <c r="S848" s="1">
        <f t="shared" si="80"/>
        <v>15768</v>
      </c>
      <c r="T848" s="1">
        <v>0.47</v>
      </c>
      <c r="U848" s="1">
        <f t="shared" si="81"/>
        <v>7410.9599999999991</v>
      </c>
      <c r="V848" s="1">
        <f t="shared" si="82"/>
        <v>8357.0400000000009</v>
      </c>
      <c r="W848" s="4">
        <f t="shared" si="83"/>
        <v>0.53</v>
      </c>
      <c r="X848" s="1" t="s">
        <v>39</v>
      </c>
      <c r="Y848" s="1" t="s">
        <v>81</v>
      </c>
      <c r="Z848" s="1" t="s">
        <v>51</v>
      </c>
      <c r="AA848" s="2">
        <v>45912</v>
      </c>
      <c r="AB848" s="1"/>
      <c r="AC848" s="1" t="s">
        <v>42</v>
      </c>
    </row>
    <row r="849" spans="1:29">
      <c r="A849" s="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c r="P849" s="1">
        <f t="shared" si="78"/>
        <v>850</v>
      </c>
      <c r="Q849" s="1">
        <v>15</v>
      </c>
      <c r="R849" s="1">
        <f t="shared" si="79"/>
        <v>127.5</v>
      </c>
      <c r="S849" s="1">
        <f t="shared" si="80"/>
        <v>722.5</v>
      </c>
      <c r="T849" s="1">
        <v>0.48</v>
      </c>
      <c r="U849" s="1">
        <f t="shared" si="81"/>
        <v>346.8</v>
      </c>
      <c r="V849" s="1">
        <f t="shared" si="82"/>
        <v>375.7</v>
      </c>
      <c r="W849" s="4">
        <f t="shared" si="83"/>
        <v>0.52</v>
      </c>
      <c r="X849" s="1" t="s">
        <v>104</v>
      </c>
      <c r="Y849" s="1" t="s">
        <v>81</v>
      </c>
      <c r="Z849" s="1" t="s">
        <v>41</v>
      </c>
      <c r="AA849" s="2">
        <v>45917</v>
      </c>
      <c r="AB849" s="1">
        <v>3</v>
      </c>
      <c r="AC849" s="1" t="s">
        <v>42</v>
      </c>
    </row>
    <row r="850" spans="1:29">
      <c r="A850" s="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c r="P850" s="1">
        <f t="shared" si="78"/>
        <v>1300</v>
      </c>
      <c r="Q850" s="1">
        <v>30</v>
      </c>
      <c r="R850" s="1">
        <f t="shared" si="79"/>
        <v>390</v>
      </c>
      <c r="S850" s="1">
        <f t="shared" si="80"/>
        <v>910</v>
      </c>
      <c r="T850" s="1">
        <v>0.62</v>
      </c>
      <c r="U850" s="1">
        <f t="shared" si="81"/>
        <v>564.20000000000005</v>
      </c>
      <c r="V850" s="1">
        <f t="shared" si="82"/>
        <v>345.79999999999995</v>
      </c>
      <c r="W850" s="4">
        <f t="shared" si="83"/>
        <v>0.37999999999999995</v>
      </c>
      <c r="X850" s="1" t="s">
        <v>65</v>
      </c>
      <c r="Y850" s="1" t="s">
        <v>72</v>
      </c>
      <c r="Z850" s="1" t="s">
        <v>120</v>
      </c>
      <c r="AA850" s="1"/>
      <c r="AB850" s="1"/>
      <c r="AC850" s="1" t="s">
        <v>42</v>
      </c>
    </row>
    <row r="851" spans="1:29">
      <c r="A851" s="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c r="P851" s="1">
        <f t="shared" si="78"/>
        <v>25770</v>
      </c>
      <c r="Q851" s="1">
        <v>25</v>
      </c>
      <c r="R851" s="1">
        <f t="shared" si="79"/>
        <v>6442.5</v>
      </c>
      <c r="S851" s="1">
        <f t="shared" si="80"/>
        <v>19327.5</v>
      </c>
      <c r="T851" s="1">
        <v>0.48</v>
      </c>
      <c r="U851" s="1">
        <f t="shared" si="81"/>
        <v>9277.1999999999989</v>
      </c>
      <c r="V851" s="1">
        <f t="shared" si="82"/>
        <v>10050.300000000001</v>
      </c>
      <c r="W851" s="4">
        <f t="shared" si="83"/>
        <v>0.52</v>
      </c>
      <c r="X851" s="1" t="s">
        <v>56</v>
      </c>
      <c r="Y851" s="1" t="s">
        <v>40</v>
      </c>
      <c r="Z851" s="1" t="s">
        <v>66</v>
      </c>
      <c r="AA851" s="1"/>
      <c r="AB851" s="1"/>
      <c r="AC851" s="1" t="s">
        <v>42</v>
      </c>
    </row>
    <row r="852" spans="1:29">
      <c r="A852" s="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c r="P852" s="1">
        <f t="shared" si="78"/>
        <v>12700</v>
      </c>
      <c r="Q852" s="1">
        <v>0</v>
      </c>
      <c r="R852" s="1">
        <f t="shared" si="79"/>
        <v>0</v>
      </c>
      <c r="S852" s="1">
        <f t="shared" si="80"/>
        <v>12700</v>
      </c>
      <c r="T852" s="1">
        <v>0.52</v>
      </c>
      <c r="U852" s="1">
        <f t="shared" si="81"/>
        <v>6604</v>
      </c>
      <c r="V852" s="1">
        <f t="shared" si="82"/>
        <v>6096</v>
      </c>
      <c r="W852" s="4">
        <f t="shared" si="83"/>
        <v>0.48</v>
      </c>
      <c r="X852" s="1" t="s">
        <v>104</v>
      </c>
      <c r="Y852" s="1" t="s">
        <v>81</v>
      </c>
      <c r="Z852" s="1" t="s">
        <v>120</v>
      </c>
      <c r="AA852" s="1"/>
      <c r="AB852" s="1"/>
      <c r="AC852" s="1" t="s">
        <v>42</v>
      </c>
    </row>
    <row r="853" spans="1:29">
      <c r="A853" s="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c r="P853" s="1">
        <f t="shared" si="78"/>
        <v>1920</v>
      </c>
      <c r="Q853" s="1">
        <v>25</v>
      </c>
      <c r="R853" s="1">
        <f t="shared" si="79"/>
        <v>480</v>
      </c>
      <c r="S853" s="1">
        <f t="shared" si="80"/>
        <v>1440</v>
      </c>
      <c r="T853" s="1">
        <v>0.5</v>
      </c>
      <c r="U853" s="1">
        <f t="shared" si="81"/>
        <v>720</v>
      </c>
      <c r="V853" s="1">
        <f t="shared" si="82"/>
        <v>720</v>
      </c>
      <c r="W853" s="4">
        <f t="shared" si="83"/>
        <v>0.5</v>
      </c>
      <c r="X853" s="1" t="s">
        <v>39</v>
      </c>
      <c r="Y853" s="1" t="s">
        <v>72</v>
      </c>
      <c r="Z853" s="1" t="s">
        <v>41</v>
      </c>
      <c r="AA853" s="2">
        <v>45913</v>
      </c>
      <c r="AB853" s="1">
        <v>5</v>
      </c>
      <c r="AC853" s="1" t="s">
        <v>42</v>
      </c>
    </row>
    <row r="854" spans="1:29">
      <c r="A854" s="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c r="P854" s="1">
        <f t="shared" si="78"/>
        <v>76300</v>
      </c>
      <c r="Q854" s="1">
        <v>0</v>
      </c>
      <c r="R854" s="1">
        <f t="shared" si="79"/>
        <v>0</v>
      </c>
      <c r="S854" s="1">
        <f t="shared" si="80"/>
        <v>76300</v>
      </c>
      <c r="T854" s="1">
        <v>0.57999999999999996</v>
      </c>
      <c r="U854" s="1">
        <f t="shared" si="81"/>
        <v>44254</v>
      </c>
      <c r="V854" s="1">
        <f t="shared" si="82"/>
        <v>32046</v>
      </c>
      <c r="W854" s="4">
        <f t="shared" si="83"/>
        <v>0.42</v>
      </c>
      <c r="X854" s="1" t="s">
        <v>56</v>
      </c>
      <c r="Y854" s="1" t="s">
        <v>40</v>
      </c>
      <c r="Z854" s="1" t="s">
        <v>41</v>
      </c>
      <c r="AA854" s="2">
        <v>45918</v>
      </c>
      <c r="AB854" s="1">
        <v>5</v>
      </c>
      <c r="AC854" s="1" t="s">
        <v>42</v>
      </c>
    </row>
    <row r="855" spans="1:29">
      <c r="A855" s="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c r="P855" s="1">
        <f t="shared" si="78"/>
        <v>15480</v>
      </c>
      <c r="Q855" s="1">
        <v>15</v>
      </c>
      <c r="R855" s="1">
        <f t="shared" si="79"/>
        <v>2322</v>
      </c>
      <c r="S855" s="1">
        <f t="shared" si="80"/>
        <v>13158</v>
      </c>
      <c r="T855" s="1">
        <v>0.5</v>
      </c>
      <c r="U855" s="1">
        <f t="shared" si="81"/>
        <v>6579</v>
      </c>
      <c r="V855" s="1">
        <f t="shared" si="82"/>
        <v>6579</v>
      </c>
      <c r="W855" s="4">
        <f t="shared" si="83"/>
        <v>0.5</v>
      </c>
      <c r="X855" s="1" t="s">
        <v>50</v>
      </c>
      <c r="Y855" s="1" t="s">
        <v>72</v>
      </c>
      <c r="Z855" s="1" t="s">
        <v>51</v>
      </c>
      <c r="AA855" s="2">
        <v>45917</v>
      </c>
      <c r="AB855" s="1"/>
      <c r="AC855" s="1" t="s">
        <v>42</v>
      </c>
    </row>
    <row r="856" spans="1:29">
      <c r="A856" s="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c r="P856" s="1">
        <f t="shared" si="78"/>
        <v>1290</v>
      </c>
      <c r="Q856" s="1">
        <v>25</v>
      </c>
      <c r="R856" s="1">
        <f t="shared" si="79"/>
        <v>322.5</v>
      </c>
      <c r="S856" s="1">
        <f t="shared" si="80"/>
        <v>967.5</v>
      </c>
      <c r="T856" s="1">
        <v>0.62</v>
      </c>
      <c r="U856" s="1">
        <f t="shared" si="81"/>
        <v>599.85</v>
      </c>
      <c r="V856" s="1">
        <f t="shared" si="82"/>
        <v>367.65</v>
      </c>
      <c r="W856" s="4">
        <f t="shared" si="83"/>
        <v>0.37999999999999995</v>
      </c>
      <c r="X856" s="1" t="s">
        <v>50</v>
      </c>
      <c r="Y856" s="1" t="s">
        <v>72</v>
      </c>
      <c r="Z856" s="1" t="s">
        <v>22</v>
      </c>
      <c r="AA856" s="1"/>
      <c r="AB856" s="1"/>
      <c r="AC856" s="1" t="s">
        <v>93</v>
      </c>
    </row>
    <row r="857" spans="1:29">
      <c r="A857" s="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c r="P857" s="1">
        <f t="shared" si="78"/>
        <v>16200</v>
      </c>
      <c r="Q857" s="1">
        <v>30</v>
      </c>
      <c r="R857" s="1">
        <f t="shared" si="79"/>
        <v>4860</v>
      </c>
      <c r="S857" s="1">
        <f t="shared" si="80"/>
        <v>11340</v>
      </c>
      <c r="T857" s="1">
        <v>0.47</v>
      </c>
      <c r="U857" s="1">
        <f t="shared" si="81"/>
        <v>5329.7999999999993</v>
      </c>
      <c r="V857" s="1">
        <f t="shared" si="82"/>
        <v>6010.2000000000007</v>
      </c>
      <c r="W857" s="4">
        <f t="shared" si="83"/>
        <v>0.53</v>
      </c>
      <c r="X857" s="1" t="s">
        <v>65</v>
      </c>
      <c r="Y857" s="1" t="s">
        <v>40</v>
      </c>
      <c r="Z857" s="1" t="s">
        <v>41</v>
      </c>
      <c r="AA857" s="2">
        <v>45917</v>
      </c>
      <c r="AB857" s="1">
        <v>5</v>
      </c>
      <c r="AC857" s="1" t="s">
        <v>42</v>
      </c>
    </row>
    <row r="858" spans="1:29">
      <c r="A858" s="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c r="P858" s="1">
        <f t="shared" si="78"/>
        <v>35000</v>
      </c>
      <c r="Q858" s="1">
        <v>0</v>
      </c>
      <c r="R858" s="1">
        <f t="shared" si="79"/>
        <v>0</v>
      </c>
      <c r="S858" s="1">
        <f t="shared" si="80"/>
        <v>35000</v>
      </c>
      <c r="T858" s="1">
        <v>0.48</v>
      </c>
      <c r="U858" s="1">
        <f t="shared" si="81"/>
        <v>16800</v>
      </c>
      <c r="V858" s="1">
        <f t="shared" si="82"/>
        <v>18200</v>
      </c>
      <c r="W858" s="4">
        <f t="shared" si="83"/>
        <v>0.52</v>
      </c>
      <c r="X858" s="1" t="s">
        <v>104</v>
      </c>
      <c r="Y858" s="1" t="s">
        <v>40</v>
      </c>
      <c r="Z858" s="1" t="s">
        <v>41</v>
      </c>
      <c r="AA858" s="2">
        <v>45920</v>
      </c>
      <c r="AB858" s="1">
        <v>4</v>
      </c>
      <c r="AC858" s="1" t="s">
        <v>42</v>
      </c>
    </row>
    <row r="859" spans="1:29">
      <c r="A859" s="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c r="P859" s="1">
        <f t="shared" si="78"/>
        <v>271000</v>
      </c>
      <c r="Q859" s="1">
        <v>10</v>
      </c>
      <c r="R859" s="1">
        <f t="shared" si="79"/>
        <v>27100</v>
      </c>
      <c r="S859" s="1">
        <f t="shared" si="80"/>
        <v>243900</v>
      </c>
      <c r="T859" s="1">
        <v>0.57999999999999996</v>
      </c>
      <c r="U859" s="1">
        <f t="shared" si="81"/>
        <v>141462</v>
      </c>
      <c r="V859" s="1">
        <f t="shared" si="82"/>
        <v>102438</v>
      </c>
      <c r="W859" s="4">
        <f t="shared" si="83"/>
        <v>0.42</v>
      </c>
      <c r="X859" s="1" t="s">
        <v>92</v>
      </c>
      <c r="Y859" s="1" t="s">
        <v>72</v>
      </c>
      <c r="Z859" s="1" t="s">
        <v>120</v>
      </c>
      <c r="AA859" s="1"/>
      <c r="AB859" s="1"/>
      <c r="AC859" s="1" t="s">
        <v>42</v>
      </c>
    </row>
    <row r="860" spans="1:29">
      <c r="A860" s="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c r="P860" s="1">
        <f t="shared" si="78"/>
        <v>1180</v>
      </c>
      <c r="Q860" s="1">
        <v>25</v>
      </c>
      <c r="R860" s="1">
        <f t="shared" si="79"/>
        <v>295</v>
      </c>
      <c r="S860" s="1">
        <f t="shared" si="80"/>
        <v>885</v>
      </c>
      <c r="T860" s="1">
        <v>0.47</v>
      </c>
      <c r="U860" s="1">
        <f t="shared" si="81"/>
        <v>415.95</v>
      </c>
      <c r="V860" s="1">
        <f t="shared" si="82"/>
        <v>469.05</v>
      </c>
      <c r="W860" s="4">
        <f t="shared" si="83"/>
        <v>0.53</v>
      </c>
      <c r="X860" s="1" t="s">
        <v>65</v>
      </c>
      <c r="Y860" s="1" t="s">
        <v>40</v>
      </c>
      <c r="Z860" s="1" t="s">
        <v>41</v>
      </c>
      <c r="AA860" s="2">
        <v>45917</v>
      </c>
      <c r="AB860" s="1">
        <v>4</v>
      </c>
      <c r="AC860" s="1" t="s">
        <v>42</v>
      </c>
    </row>
    <row r="861" spans="1:29">
      <c r="A861" s="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c r="P861" s="1">
        <f t="shared" si="78"/>
        <v>15400</v>
      </c>
      <c r="Q861" s="1">
        <v>20</v>
      </c>
      <c r="R861" s="1">
        <f t="shared" si="79"/>
        <v>3080</v>
      </c>
      <c r="S861" s="1">
        <f t="shared" si="80"/>
        <v>12320</v>
      </c>
      <c r="T861" s="1">
        <v>0.45</v>
      </c>
      <c r="U861" s="1">
        <f t="shared" si="81"/>
        <v>5544</v>
      </c>
      <c r="V861" s="1">
        <f t="shared" si="82"/>
        <v>6776</v>
      </c>
      <c r="W861" s="4">
        <f t="shared" si="83"/>
        <v>0.55000000000000004</v>
      </c>
      <c r="X861" s="1" t="s">
        <v>50</v>
      </c>
      <c r="Y861" s="1" t="s">
        <v>40</v>
      </c>
      <c r="Z861" s="1" t="s">
        <v>120</v>
      </c>
      <c r="AA861" s="1"/>
      <c r="AB861" s="1"/>
      <c r="AC861" s="1" t="s">
        <v>42</v>
      </c>
    </row>
    <row r="862" spans="1:29">
      <c r="A862" s="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c r="P862" s="1">
        <f t="shared" si="78"/>
        <v>161550</v>
      </c>
      <c r="Q862" s="1">
        <v>0</v>
      </c>
      <c r="R862" s="1">
        <f t="shared" si="79"/>
        <v>0</v>
      </c>
      <c r="S862" s="1">
        <f t="shared" si="80"/>
        <v>161550</v>
      </c>
      <c r="T862" s="1">
        <v>0.57999999999999996</v>
      </c>
      <c r="U862" s="1">
        <f t="shared" si="81"/>
        <v>93699</v>
      </c>
      <c r="V862" s="1">
        <f t="shared" si="82"/>
        <v>67851</v>
      </c>
      <c r="W862" s="4">
        <f t="shared" si="83"/>
        <v>0.42</v>
      </c>
      <c r="X862" s="1" t="s">
        <v>56</v>
      </c>
      <c r="Y862" s="1" t="s">
        <v>72</v>
      </c>
      <c r="Z862" s="1" t="s">
        <v>66</v>
      </c>
      <c r="AA862" s="1"/>
      <c r="AB862" s="1"/>
      <c r="AC862" s="1" t="s">
        <v>42</v>
      </c>
    </row>
    <row r="863" spans="1:29">
      <c r="A863" s="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c r="P863" s="1">
        <f t="shared" si="78"/>
        <v>6520</v>
      </c>
      <c r="Q863" s="1">
        <v>0</v>
      </c>
      <c r="R863" s="1">
        <f t="shared" si="79"/>
        <v>0</v>
      </c>
      <c r="S863" s="1">
        <f t="shared" si="80"/>
        <v>6520</v>
      </c>
      <c r="T863" s="1">
        <v>0.45</v>
      </c>
      <c r="U863" s="1">
        <f t="shared" si="81"/>
        <v>2934</v>
      </c>
      <c r="V863" s="1">
        <f t="shared" si="82"/>
        <v>3586</v>
      </c>
      <c r="W863" s="4">
        <f t="shared" si="83"/>
        <v>0.55000000000000004</v>
      </c>
      <c r="X863" s="1" t="s">
        <v>147</v>
      </c>
      <c r="Y863" s="1" t="s">
        <v>40</v>
      </c>
      <c r="Z863" s="1" t="s">
        <v>66</v>
      </c>
      <c r="AA863" s="1"/>
      <c r="AB863" s="1"/>
      <c r="AC863" s="1" t="s">
        <v>42</v>
      </c>
    </row>
    <row r="864" spans="1:29">
      <c r="A864" s="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c r="P864" s="1">
        <f t="shared" si="78"/>
        <v>1160</v>
      </c>
      <c r="Q864" s="1">
        <v>10</v>
      </c>
      <c r="R864" s="1">
        <f t="shared" si="79"/>
        <v>116</v>
      </c>
      <c r="S864" s="1">
        <f t="shared" si="80"/>
        <v>1044</v>
      </c>
      <c r="T864" s="1">
        <v>0.35</v>
      </c>
      <c r="U864" s="1">
        <f t="shared" si="81"/>
        <v>365.4</v>
      </c>
      <c r="V864" s="1">
        <f t="shared" si="82"/>
        <v>678.6</v>
      </c>
      <c r="W864" s="4">
        <f t="shared" si="83"/>
        <v>0.65</v>
      </c>
      <c r="X864" s="1" t="s">
        <v>39</v>
      </c>
      <c r="Y864" s="1" t="s">
        <v>72</v>
      </c>
      <c r="Z864" s="1" t="s">
        <v>22</v>
      </c>
      <c r="AA864" s="1"/>
      <c r="AB864" s="1"/>
      <c r="AC864" s="1" t="s">
        <v>93</v>
      </c>
    </row>
    <row r="865" spans="1:29">
      <c r="A865" s="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c r="P865" s="1">
        <f t="shared" si="78"/>
        <v>5950</v>
      </c>
      <c r="Q865" s="1">
        <v>25</v>
      </c>
      <c r="R865" s="1">
        <f t="shared" si="79"/>
        <v>1487.5</v>
      </c>
      <c r="S865" s="1">
        <f t="shared" si="80"/>
        <v>4462.5</v>
      </c>
      <c r="T865" s="1">
        <v>0.35</v>
      </c>
      <c r="U865" s="1">
        <f t="shared" si="81"/>
        <v>1561.875</v>
      </c>
      <c r="V865" s="1">
        <f t="shared" si="82"/>
        <v>2900.625</v>
      </c>
      <c r="W865" s="4">
        <f t="shared" si="83"/>
        <v>0.65</v>
      </c>
      <c r="X865" s="1" t="s">
        <v>65</v>
      </c>
      <c r="Y865" s="1" t="s">
        <v>72</v>
      </c>
      <c r="Z865" s="1" t="s">
        <v>41</v>
      </c>
      <c r="AA865" s="2">
        <v>45920</v>
      </c>
      <c r="AB865" s="1">
        <v>4</v>
      </c>
      <c r="AC865" s="1" t="s">
        <v>42</v>
      </c>
    </row>
    <row r="866" spans="1:29">
      <c r="A866" s="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c r="P866" s="1">
        <f t="shared" si="78"/>
        <v>1260</v>
      </c>
      <c r="Q866" s="1">
        <v>25</v>
      </c>
      <c r="R866" s="1">
        <f t="shared" si="79"/>
        <v>315</v>
      </c>
      <c r="S866" s="1">
        <f t="shared" si="80"/>
        <v>945</v>
      </c>
      <c r="T866" s="1">
        <v>0.35</v>
      </c>
      <c r="U866" s="1">
        <f t="shared" si="81"/>
        <v>330.75</v>
      </c>
      <c r="V866" s="1">
        <f t="shared" si="82"/>
        <v>614.25</v>
      </c>
      <c r="W866" s="4">
        <f t="shared" si="83"/>
        <v>0.65</v>
      </c>
      <c r="X866" s="1" t="s">
        <v>65</v>
      </c>
      <c r="Y866" s="1" t="s">
        <v>72</v>
      </c>
      <c r="Z866" s="1" t="s">
        <v>41</v>
      </c>
      <c r="AA866" s="2">
        <v>45925</v>
      </c>
      <c r="AB866" s="1">
        <v>4</v>
      </c>
      <c r="AC866" s="1" t="s">
        <v>42</v>
      </c>
    </row>
    <row r="867" spans="1:29">
      <c r="A867" s="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c r="P867" s="1">
        <f t="shared" si="78"/>
        <v>13680</v>
      </c>
      <c r="Q867" s="1">
        <v>15</v>
      </c>
      <c r="R867" s="1">
        <f t="shared" si="79"/>
        <v>2052</v>
      </c>
      <c r="S867" s="1">
        <f t="shared" si="80"/>
        <v>11628</v>
      </c>
      <c r="T867" s="1">
        <v>0.5</v>
      </c>
      <c r="U867" s="1">
        <f t="shared" si="81"/>
        <v>5814</v>
      </c>
      <c r="V867" s="1">
        <f t="shared" si="82"/>
        <v>5814</v>
      </c>
      <c r="W867" s="4">
        <f t="shared" si="83"/>
        <v>0.5</v>
      </c>
      <c r="X867" s="1" t="s">
        <v>39</v>
      </c>
      <c r="Y867" s="1" t="s">
        <v>81</v>
      </c>
      <c r="Z867" s="1" t="s">
        <v>51</v>
      </c>
      <c r="AA867" s="2">
        <v>45924</v>
      </c>
      <c r="AB867" s="1"/>
      <c r="AC867" s="1" t="s">
        <v>42</v>
      </c>
    </row>
    <row r="868" spans="1:29">
      <c r="A868" s="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c r="P868" s="1">
        <f t="shared" si="78"/>
        <v>3120</v>
      </c>
      <c r="Q868" s="1">
        <v>10</v>
      </c>
      <c r="R868" s="1">
        <f t="shared" si="79"/>
        <v>312</v>
      </c>
      <c r="S868" s="1">
        <f t="shared" si="80"/>
        <v>2808</v>
      </c>
      <c r="T868" s="1">
        <v>0.62</v>
      </c>
      <c r="U868" s="1">
        <f t="shared" si="81"/>
        <v>1740.96</v>
      </c>
      <c r="V868" s="1">
        <f t="shared" si="82"/>
        <v>1067.04</v>
      </c>
      <c r="W868" s="4">
        <f t="shared" si="83"/>
        <v>0.38</v>
      </c>
      <c r="X868" s="1" t="s">
        <v>56</v>
      </c>
      <c r="Y868" s="1" t="s">
        <v>72</v>
      </c>
      <c r="Z868" s="1" t="s">
        <v>41</v>
      </c>
      <c r="AA868" s="2">
        <v>45924</v>
      </c>
      <c r="AB868" s="1">
        <v>3</v>
      </c>
      <c r="AC868" s="1" t="s">
        <v>42</v>
      </c>
    </row>
    <row r="869" spans="1:29">
      <c r="A869" s="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c r="P869" s="1">
        <f t="shared" si="78"/>
        <v>2480</v>
      </c>
      <c r="Q869" s="1">
        <v>15</v>
      </c>
      <c r="R869" s="1">
        <f t="shared" si="79"/>
        <v>372</v>
      </c>
      <c r="S869" s="1">
        <f t="shared" si="80"/>
        <v>2108</v>
      </c>
      <c r="T869" s="1">
        <v>0.47</v>
      </c>
      <c r="U869" s="1">
        <f t="shared" si="81"/>
        <v>990.76</v>
      </c>
      <c r="V869" s="1">
        <f t="shared" si="82"/>
        <v>1117.24</v>
      </c>
      <c r="W869" s="4">
        <f t="shared" si="83"/>
        <v>0.53</v>
      </c>
      <c r="X869" s="1" t="s">
        <v>65</v>
      </c>
      <c r="Y869" s="1" t="s">
        <v>81</v>
      </c>
      <c r="Z869" s="1" t="s">
        <v>22</v>
      </c>
      <c r="AA869" s="1"/>
      <c r="AB869" s="1"/>
      <c r="AC869" s="1" t="s">
        <v>93</v>
      </c>
    </row>
    <row r="870" spans="1:29">
      <c r="A870" s="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c r="P870" s="1">
        <f t="shared" si="78"/>
        <v>6650</v>
      </c>
      <c r="Q870" s="1">
        <v>10</v>
      </c>
      <c r="R870" s="1">
        <f t="shared" si="79"/>
        <v>665</v>
      </c>
      <c r="S870" s="1">
        <f t="shared" si="80"/>
        <v>5985</v>
      </c>
      <c r="T870" s="1">
        <v>0.48</v>
      </c>
      <c r="U870" s="1">
        <f t="shared" si="81"/>
        <v>2872.7999999999997</v>
      </c>
      <c r="V870" s="1">
        <f t="shared" si="82"/>
        <v>3112.2000000000003</v>
      </c>
      <c r="W870" s="4">
        <f t="shared" si="83"/>
        <v>0.52</v>
      </c>
      <c r="X870" s="1" t="s">
        <v>92</v>
      </c>
      <c r="Y870" s="1" t="s">
        <v>72</v>
      </c>
      <c r="Z870" s="1" t="s">
        <v>41</v>
      </c>
      <c r="AA870" s="2">
        <v>45926</v>
      </c>
      <c r="AB870" s="1">
        <v>4</v>
      </c>
      <c r="AC870" s="1" t="s">
        <v>42</v>
      </c>
    </row>
    <row r="871" spans="1:29">
      <c r="A871" s="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c r="P871" s="1">
        <f t="shared" si="78"/>
        <v>15880</v>
      </c>
      <c r="Q871" s="1">
        <v>20</v>
      </c>
      <c r="R871" s="1">
        <f t="shared" si="79"/>
        <v>3176</v>
      </c>
      <c r="S871" s="1">
        <f t="shared" si="80"/>
        <v>12704</v>
      </c>
      <c r="T871" s="1">
        <v>0.45</v>
      </c>
      <c r="U871" s="1">
        <f t="shared" si="81"/>
        <v>5716.8</v>
      </c>
      <c r="V871" s="1">
        <f t="shared" si="82"/>
        <v>6987.2</v>
      </c>
      <c r="W871" s="4">
        <f t="shared" si="83"/>
        <v>0.54999999999999993</v>
      </c>
      <c r="X871" s="1" t="s">
        <v>50</v>
      </c>
      <c r="Y871" s="1" t="s">
        <v>57</v>
      </c>
      <c r="Z871" s="1" t="s">
        <v>41</v>
      </c>
      <c r="AA871" s="2">
        <v>45925</v>
      </c>
      <c r="AB871" s="1">
        <v>3</v>
      </c>
      <c r="AC871" s="1" t="s">
        <v>42</v>
      </c>
    </row>
    <row r="872" spans="1:29">
      <c r="A872" s="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c r="P872" s="1">
        <f t="shared" si="78"/>
        <v>16680</v>
      </c>
      <c r="Q872" s="1">
        <v>10</v>
      </c>
      <c r="R872" s="1">
        <f t="shared" si="79"/>
        <v>1668</v>
      </c>
      <c r="S872" s="1">
        <f t="shared" si="80"/>
        <v>15012</v>
      </c>
      <c r="T872" s="1">
        <v>0.48</v>
      </c>
      <c r="U872" s="1">
        <f t="shared" si="81"/>
        <v>7205.7599999999993</v>
      </c>
      <c r="V872" s="1">
        <f t="shared" si="82"/>
        <v>7806.2400000000007</v>
      </c>
      <c r="W872" s="4">
        <f t="shared" si="83"/>
        <v>0.52</v>
      </c>
      <c r="X872" s="1" t="s">
        <v>147</v>
      </c>
      <c r="Y872" s="1" t="s">
        <v>57</v>
      </c>
      <c r="Z872" s="1" t="s">
        <v>41</v>
      </c>
      <c r="AA872" s="2">
        <v>45921</v>
      </c>
      <c r="AB872" s="1">
        <v>4</v>
      </c>
      <c r="AC872" s="1" t="s">
        <v>42</v>
      </c>
    </row>
    <row r="873" spans="1:29">
      <c r="A873" s="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c r="P873" s="1">
        <f t="shared" si="78"/>
        <v>67130</v>
      </c>
      <c r="Q873" s="1">
        <v>15</v>
      </c>
      <c r="R873" s="1">
        <f t="shared" si="79"/>
        <v>10069.5</v>
      </c>
      <c r="S873" s="1">
        <f t="shared" si="80"/>
        <v>57060.5</v>
      </c>
      <c r="T873" s="1">
        <v>0.57999999999999996</v>
      </c>
      <c r="U873" s="1">
        <f t="shared" si="81"/>
        <v>33095.089999999997</v>
      </c>
      <c r="V873" s="1">
        <f t="shared" si="82"/>
        <v>23965.410000000003</v>
      </c>
      <c r="W873" s="4">
        <f t="shared" si="83"/>
        <v>0.42000000000000004</v>
      </c>
      <c r="X873" s="1" t="s">
        <v>147</v>
      </c>
      <c r="Y873" s="1" t="s">
        <v>57</v>
      </c>
      <c r="Z873" s="1" t="s">
        <v>41</v>
      </c>
      <c r="AA873" s="2">
        <v>45922</v>
      </c>
      <c r="AB873" s="1">
        <v>3</v>
      </c>
      <c r="AC873" s="1" t="s">
        <v>42</v>
      </c>
    </row>
    <row r="874" spans="1:29">
      <c r="A874" s="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c r="P874" s="1">
        <f t="shared" si="78"/>
        <v>16080</v>
      </c>
      <c r="Q874" s="1">
        <v>10</v>
      </c>
      <c r="R874" s="1">
        <f t="shared" si="79"/>
        <v>1608</v>
      </c>
      <c r="S874" s="1">
        <f t="shared" si="80"/>
        <v>14472</v>
      </c>
      <c r="T874" s="1">
        <v>0.5</v>
      </c>
      <c r="U874" s="1">
        <f t="shared" si="81"/>
        <v>7236</v>
      </c>
      <c r="V874" s="1">
        <f t="shared" si="82"/>
        <v>7236</v>
      </c>
      <c r="W874" s="4">
        <f t="shared" si="83"/>
        <v>0.5</v>
      </c>
      <c r="X874" s="1" t="s">
        <v>50</v>
      </c>
      <c r="Y874" s="1" t="s">
        <v>72</v>
      </c>
      <c r="Z874" s="1" t="s">
        <v>41</v>
      </c>
      <c r="AA874" s="2">
        <v>45928</v>
      </c>
      <c r="AB874" s="1">
        <v>3</v>
      </c>
      <c r="AC874" s="1" t="s">
        <v>42</v>
      </c>
    </row>
    <row r="875" spans="1:29">
      <c r="A875" s="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c r="P875" s="1">
        <f t="shared" si="78"/>
        <v>7350</v>
      </c>
      <c r="Q875" s="1">
        <v>0</v>
      </c>
      <c r="R875" s="1">
        <f t="shared" si="79"/>
        <v>0</v>
      </c>
      <c r="S875" s="1">
        <f t="shared" si="80"/>
        <v>7350</v>
      </c>
      <c r="T875" s="1">
        <v>0.48</v>
      </c>
      <c r="U875" s="1">
        <f t="shared" si="81"/>
        <v>3528</v>
      </c>
      <c r="V875" s="1">
        <f t="shared" si="82"/>
        <v>3822</v>
      </c>
      <c r="W875" s="4">
        <f t="shared" si="83"/>
        <v>0.52</v>
      </c>
      <c r="X875" s="1" t="s">
        <v>39</v>
      </c>
      <c r="Y875" s="1" t="s">
        <v>57</v>
      </c>
      <c r="Z875" s="1" t="s">
        <v>22</v>
      </c>
      <c r="AA875" s="1"/>
      <c r="AB875" s="1"/>
      <c r="AC875" s="1" t="s">
        <v>93</v>
      </c>
    </row>
    <row r="876" spans="1:29">
      <c r="A876" s="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c r="P876" s="1">
        <f t="shared" si="78"/>
        <v>33650</v>
      </c>
      <c r="Q876" s="1">
        <v>20</v>
      </c>
      <c r="R876" s="1">
        <f t="shared" si="79"/>
        <v>6730</v>
      </c>
      <c r="S876" s="1">
        <f t="shared" si="80"/>
        <v>26920</v>
      </c>
      <c r="T876" s="1">
        <v>0.48</v>
      </c>
      <c r="U876" s="1">
        <f t="shared" si="81"/>
        <v>12921.6</v>
      </c>
      <c r="V876" s="1">
        <f t="shared" si="82"/>
        <v>13998.4</v>
      </c>
      <c r="W876" s="4">
        <f t="shared" si="83"/>
        <v>0.52</v>
      </c>
      <c r="X876" s="1" t="s">
        <v>104</v>
      </c>
      <c r="Y876" s="1" t="s">
        <v>57</v>
      </c>
      <c r="Z876" s="1" t="s">
        <v>41</v>
      </c>
      <c r="AA876" s="2">
        <v>45928</v>
      </c>
      <c r="AB876" s="1">
        <v>5</v>
      </c>
      <c r="AC876" s="1" t="s">
        <v>42</v>
      </c>
    </row>
    <row r="877" spans="1:29">
      <c r="A877" s="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c r="P877" s="1">
        <f t="shared" si="78"/>
        <v>9360</v>
      </c>
      <c r="Q877" s="1">
        <v>25</v>
      </c>
      <c r="R877" s="1">
        <f t="shared" si="79"/>
        <v>2340</v>
      </c>
      <c r="S877" s="1">
        <f t="shared" si="80"/>
        <v>7020</v>
      </c>
      <c r="T877" s="1">
        <v>0.52</v>
      </c>
      <c r="U877" s="1">
        <f t="shared" si="81"/>
        <v>3650.4</v>
      </c>
      <c r="V877" s="1">
        <f t="shared" si="82"/>
        <v>3369.6</v>
      </c>
      <c r="W877" s="4">
        <f t="shared" si="83"/>
        <v>0.48</v>
      </c>
      <c r="X877" s="1" t="s">
        <v>147</v>
      </c>
      <c r="Y877" s="1" t="s">
        <v>57</v>
      </c>
      <c r="Z877" s="1" t="s">
        <v>120</v>
      </c>
      <c r="AA877" s="1"/>
      <c r="AB877" s="1"/>
      <c r="AC877" s="1" t="s">
        <v>42</v>
      </c>
    </row>
    <row r="878" spans="1:29">
      <c r="A878" s="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c r="P878" s="1">
        <f t="shared" si="78"/>
        <v>30430</v>
      </c>
      <c r="Q878" s="1">
        <v>10</v>
      </c>
      <c r="R878" s="1">
        <f t="shared" si="79"/>
        <v>3043</v>
      </c>
      <c r="S878" s="1">
        <f t="shared" si="80"/>
        <v>27387</v>
      </c>
      <c r="T878" s="1">
        <v>0.57999999999999996</v>
      </c>
      <c r="U878" s="1">
        <f t="shared" si="81"/>
        <v>15884.46</v>
      </c>
      <c r="V878" s="1">
        <f t="shared" si="82"/>
        <v>11502.54</v>
      </c>
      <c r="W878" s="4">
        <f t="shared" si="83"/>
        <v>0.42000000000000004</v>
      </c>
      <c r="X878" s="1" t="s">
        <v>65</v>
      </c>
      <c r="Y878" s="1" t="s">
        <v>72</v>
      </c>
      <c r="Z878" s="1" t="s">
        <v>120</v>
      </c>
      <c r="AA878" s="1"/>
      <c r="AB878" s="1"/>
      <c r="AC878" s="1" t="s">
        <v>42</v>
      </c>
    </row>
    <row r="879" spans="1:29">
      <c r="A879" s="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c r="P879" s="1">
        <f t="shared" si="78"/>
        <v>1830</v>
      </c>
      <c r="Q879" s="1">
        <v>5</v>
      </c>
      <c r="R879" s="1">
        <f t="shared" si="79"/>
        <v>91.5</v>
      </c>
      <c r="S879" s="1">
        <f t="shared" si="80"/>
        <v>1738.5</v>
      </c>
      <c r="T879" s="1">
        <v>0.52</v>
      </c>
      <c r="U879" s="1">
        <f t="shared" si="81"/>
        <v>904.02</v>
      </c>
      <c r="V879" s="1">
        <f t="shared" si="82"/>
        <v>834.48</v>
      </c>
      <c r="W879" s="4">
        <f t="shared" si="83"/>
        <v>0.48000000000000004</v>
      </c>
      <c r="X879" s="1" t="s">
        <v>39</v>
      </c>
      <c r="Y879" s="1" t="s">
        <v>40</v>
      </c>
      <c r="Z879" s="1" t="s">
        <v>41</v>
      </c>
      <c r="AA879" s="2">
        <v>45930</v>
      </c>
      <c r="AB879" s="1">
        <v>5</v>
      </c>
      <c r="AC879" s="1" t="s">
        <v>42</v>
      </c>
    </row>
    <row r="880" spans="1:29">
      <c r="A880" s="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c r="P880" s="1">
        <f t="shared" si="78"/>
        <v>13280</v>
      </c>
      <c r="Q880" s="1">
        <v>10</v>
      </c>
      <c r="R880" s="1">
        <f t="shared" si="79"/>
        <v>1328</v>
      </c>
      <c r="S880" s="1">
        <f t="shared" si="80"/>
        <v>11952</v>
      </c>
      <c r="T880" s="1">
        <v>0.48</v>
      </c>
      <c r="U880" s="1">
        <f t="shared" si="81"/>
        <v>5736.96</v>
      </c>
      <c r="V880" s="1">
        <f t="shared" si="82"/>
        <v>6215.04</v>
      </c>
      <c r="W880" s="4">
        <f t="shared" si="83"/>
        <v>0.52</v>
      </c>
      <c r="X880" s="1" t="s">
        <v>65</v>
      </c>
      <c r="Y880" s="1" t="s">
        <v>40</v>
      </c>
      <c r="Z880" s="1" t="s">
        <v>41</v>
      </c>
      <c r="AA880" s="2">
        <v>45928</v>
      </c>
      <c r="AB880" s="1">
        <v>5</v>
      </c>
      <c r="AC880" s="1" t="s">
        <v>42</v>
      </c>
    </row>
    <row r="881" spans="1:29">
      <c r="A881" s="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c r="P881" s="1">
        <f t="shared" si="78"/>
        <v>7700</v>
      </c>
      <c r="Q881" s="1">
        <v>25</v>
      </c>
      <c r="R881" s="1">
        <f t="shared" si="79"/>
        <v>1925</v>
      </c>
      <c r="S881" s="1">
        <f t="shared" si="80"/>
        <v>5775</v>
      </c>
      <c r="T881" s="1">
        <v>0.48</v>
      </c>
      <c r="U881" s="1">
        <f t="shared" si="81"/>
        <v>2772</v>
      </c>
      <c r="V881" s="1">
        <f t="shared" si="82"/>
        <v>3003</v>
      </c>
      <c r="W881" s="4">
        <f t="shared" si="83"/>
        <v>0.52</v>
      </c>
      <c r="X881" s="1" t="s">
        <v>92</v>
      </c>
      <c r="Y881" s="1" t="s">
        <v>57</v>
      </c>
      <c r="Z881" s="1" t="s">
        <v>120</v>
      </c>
      <c r="AA881" s="1"/>
      <c r="AB881" s="1"/>
      <c r="AC881" s="1" t="s">
        <v>42</v>
      </c>
    </row>
    <row r="882" spans="1:29">
      <c r="A882" s="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c r="P882" s="1">
        <f t="shared" si="78"/>
        <v>8180</v>
      </c>
      <c r="Q882" s="1">
        <v>10</v>
      </c>
      <c r="R882" s="1">
        <f t="shared" si="79"/>
        <v>818</v>
      </c>
      <c r="S882" s="1">
        <f t="shared" si="80"/>
        <v>7362</v>
      </c>
      <c r="T882" s="1">
        <v>0.5</v>
      </c>
      <c r="U882" s="1">
        <f t="shared" si="81"/>
        <v>3681</v>
      </c>
      <c r="V882" s="1">
        <f t="shared" si="82"/>
        <v>3681</v>
      </c>
      <c r="W882" s="4">
        <f t="shared" si="83"/>
        <v>0.5</v>
      </c>
      <c r="X882" s="1" t="s">
        <v>39</v>
      </c>
      <c r="Y882" s="1" t="s">
        <v>40</v>
      </c>
      <c r="Z882" s="1" t="s">
        <v>41</v>
      </c>
      <c r="AA882" s="2">
        <v>45925</v>
      </c>
      <c r="AB882" s="1">
        <v>5</v>
      </c>
      <c r="AC882" s="1" t="s">
        <v>42</v>
      </c>
    </row>
    <row r="883" spans="1:29">
      <c r="A883" s="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c r="P883" s="1">
        <f t="shared" si="78"/>
        <v>1600</v>
      </c>
      <c r="Q883" s="1">
        <v>10</v>
      </c>
      <c r="R883" s="1">
        <f t="shared" si="79"/>
        <v>160</v>
      </c>
      <c r="S883" s="1">
        <f t="shared" si="80"/>
        <v>1440</v>
      </c>
      <c r="T883" s="1">
        <v>0.62</v>
      </c>
      <c r="U883" s="1">
        <f t="shared" si="81"/>
        <v>892.8</v>
      </c>
      <c r="V883" s="1">
        <f t="shared" si="82"/>
        <v>547.20000000000005</v>
      </c>
      <c r="W883" s="4">
        <f t="shared" si="83"/>
        <v>0.38</v>
      </c>
      <c r="X883" s="1" t="s">
        <v>104</v>
      </c>
      <c r="Y883" s="1" t="s">
        <v>57</v>
      </c>
      <c r="Z883" s="1" t="s">
        <v>66</v>
      </c>
      <c r="AA883" s="1"/>
      <c r="AB883" s="1"/>
      <c r="AC883" s="1" t="s">
        <v>42</v>
      </c>
    </row>
    <row r="884" spans="1:29">
      <c r="A884" s="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c r="P884" s="1">
        <f t="shared" si="78"/>
        <v>590</v>
      </c>
      <c r="Q884" s="1">
        <v>20</v>
      </c>
      <c r="R884" s="1">
        <f t="shared" si="79"/>
        <v>118</v>
      </c>
      <c r="S884" s="1">
        <f t="shared" si="80"/>
        <v>472</v>
      </c>
      <c r="T884" s="1">
        <v>0.62</v>
      </c>
      <c r="U884" s="1">
        <f t="shared" si="81"/>
        <v>292.64</v>
      </c>
      <c r="V884" s="1">
        <f t="shared" si="82"/>
        <v>179.36</v>
      </c>
      <c r="W884" s="4">
        <f t="shared" si="83"/>
        <v>0.38</v>
      </c>
      <c r="X884" s="1" t="s">
        <v>104</v>
      </c>
      <c r="Y884" s="1" t="s">
        <v>81</v>
      </c>
      <c r="Z884" s="1" t="s">
        <v>22</v>
      </c>
      <c r="AA884" s="1"/>
      <c r="AB884" s="1"/>
      <c r="AC884" s="1" t="s">
        <v>93</v>
      </c>
    </row>
    <row r="885" spans="1:29">
      <c r="A885" s="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c r="P885" s="1">
        <f t="shared" si="78"/>
        <v>20910</v>
      </c>
      <c r="Q885" s="1">
        <v>10</v>
      </c>
      <c r="R885" s="1">
        <f t="shared" si="79"/>
        <v>2091</v>
      </c>
      <c r="S885" s="1">
        <f t="shared" si="80"/>
        <v>18819</v>
      </c>
      <c r="T885" s="1">
        <v>0.48</v>
      </c>
      <c r="U885" s="1">
        <f t="shared" si="81"/>
        <v>9033.119999999999</v>
      </c>
      <c r="V885" s="1">
        <f t="shared" si="82"/>
        <v>9785.880000000001</v>
      </c>
      <c r="W885" s="4">
        <f t="shared" si="83"/>
        <v>0.52</v>
      </c>
      <c r="X885" s="1" t="s">
        <v>50</v>
      </c>
      <c r="Y885" s="1" t="s">
        <v>81</v>
      </c>
      <c r="Z885" s="1" t="s">
        <v>41</v>
      </c>
      <c r="AA885" s="2">
        <v>45930</v>
      </c>
      <c r="AB885" s="1">
        <v>3</v>
      </c>
      <c r="AC885" s="1" t="s">
        <v>42</v>
      </c>
    </row>
    <row r="886" spans="1:29">
      <c r="A886" s="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c r="P886" s="1">
        <f t="shared" si="78"/>
        <v>1860</v>
      </c>
      <c r="Q886" s="1">
        <v>30</v>
      </c>
      <c r="R886" s="1">
        <f t="shared" si="79"/>
        <v>558</v>
      </c>
      <c r="S886" s="1">
        <f t="shared" si="80"/>
        <v>1302</v>
      </c>
      <c r="T886" s="1">
        <v>0.62</v>
      </c>
      <c r="U886" s="1">
        <f t="shared" si="81"/>
        <v>807.24</v>
      </c>
      <c r="V886" s="1">
        <f t="shared" si="82"/>
        <v>494.76</v>
      </c>
      <c r="W886" s="4">
        <f t="shared" si="83"/>
        <v>0.38</v>
      </c>
      <c r="X886" s="1" t="s">
        <v>56</v>
      </c>
      <c r="Y886" s="1" t="s">
        <v>81</v>
      </c>
      <c r="Z886" s="1" t="s">
        <v>41</v>
      </c>
      <c r="AA886" s="2">
        <v>45930</v>
      </c>
      <c r="AB886" s="1">
        <v>4</v>
      </c>
      <c r="AC886" s="1" t="s">
        <v>42</v>
      </c>
    </row>
    <row r="887" spans="1:29">
      <c r="A887" s="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c r="P887" s="1">
        <f t="shared" si="78"/>
        <v>2400</v>
      </c>
      <c r="Q887" s="1">
        <v>0</v>
      </c>
      <c r="R887" s="1">
        <f t="shared" si="79"/>
        <v>0</v>
      </c>
      <c r="S887" s="1">
        <f t="shared" si="80"/>
        <v>2400</v>
      </c>
      <c r="T887" s="1">
        <v>0.35</v>
      </c>
      <c r="U887" s="1">
        <f t="shared" si="81"/>
        <v>840</v>
      </c>
      <c r="V887" s="1">
        <f t="shared" si="82"/>
        <v>1560</v>
      </c>
      <c r="W887" s="4">
        <f t="shared" si="83"/>
        <v>0.65</v>
      </c>
      <c r="X887" s="1" t="s">
        <v>56</v>
      </c>
      <c r="Y887" s="1" t="s">
        <v>72</v>
      </c>
      <c r="Z887" s="1" t="s">
        <v>41</v>
      </c>
      <c r="AA887" s="2">
        <v>45928</v>
      </c>
      <c r="AB887" s="1">
        <v>5</v>
      </c>
      <c r="AC887" s="1" t="s">
        <v>42</v>
      </c>
    </row>
    <row r="888" spans="1:29">
      <c r="A888" s="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c r="P888" s="1">
        <f t="shared" si="78"/>
        <v>16360</v>
      </c>
      <c r="Q888" s="1">
        <v>5</v>
      </c>
      <c r="R888" s="1">
        <f t="shared" si="79"/>
        <v>818</v>
      </c>
      <c r="S888" s="1">
        <f t="shared" si="80"/>
        <v>15542</v>
      </c>
      <c r="T888" s="1">
        <v>0.48</v>
      </c>
      <c r="U888" s="1">
        <f t="shared" si="81"/>
        <v>7460.16</v>
      </c>
      <c r="V888" s="1">
        <f t="shared" si="82"/>
        <v>8081.84</v>
      </c>
      <c r="W888" s="4">
        <f t="shared" si="83"/>
        <v>0.52</v>
      </c>
      <c r="X888" s="1" t="s">
        <v>92</v>
      </c>
      <c r="Y888" s="1" t="s">
        <v>72</v>
      </c>
      <c r="Z888" s="1" t="s">
        <v>41</v>
      </c>
      <c r="AA888" s="2">
        <v>45931</v>
      </c>
      <c r="AB888" s="1">
        <v>4</v>
      </c>
      <c r="AC888" s="1" t="s">
        <v>42</v>
      </c>
    </row>
    <row r="889" spans="1:29">
      <c r="A889" s="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c r="P889" s="1">
        <f t="shared" si="78"/>
        <v>19740</v>
      </c>
      <c r="Q889" s="1">
        <v>10</v>
      </c>
      <c r="R889" s="1">
        <f t="shared" si="79"/>
        <v>1974</v>
      </c>
      <c r="S889" s="1">
        <f t="shared" si="80"/>
        <v>17766</v>
      </c>
      <c r="T889" s="1">
        <v>0.52</v>
      </c>
      <c r="U889" s="1">
        <f t="shared" si="81"/>
        <v>9238.32</v>
      </c>
      <c r="V889" s="1">
        <f t="shared" si="82"/>
        <v>8527.68</v>
      </c>
      <c r="W889" s="4">
        <f t="shared" si="83"/>
        <v>0.48000000000000004</v>
      </c>
      <c r="X889" s="1" t="s">
        <v>39</v>
      </c>
      <c r="Y889" s="1" t="s">
        <v>57</v>
      </c>
      <c r="Z889" s="1" t="s">
        <v>41</v>
      </c>
      <c r="AA889" s="2">
        <v>45928</v>
      </c>
      <c r="AB889" s="1">
        <v>5</v>
      </c>
      <c r="AC889" s="1" t="s">
        <v>42</v>
      </c>
    </row>
    <row r="890" spans="1:29">
      <c r="A890" s="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c r="P890" s="1">
        <f t="shared" si="78"/>
        <v>400150</v>
      </c>
      <c r="Q890" s="1">
        <v>10</v>
      </c>
      <c r="R890" s="1">
        <f t="shared" si="79"/>
        <v>40015</v>
      </c>
      <c r="S890" s="1">
        <f t="shared" si="80"/>
        <v>360135</v>
      </c>
      <c r="T890" s="1">
        <v>0.57999999999999996</v>
      </c>
      <c r="U890" s="1">
        <f t="shared" si="81"/>
        <v>208878.3</v>
      </c>
      <c r="V890" s="1">
        <f t="shared" si="82"/>
        <v>151256.70000000001</v>
      </c>
      <c r="W890" s="4">
        <f t="shared" si="83"/>
        <v>0.42000000000000004</v>
      </c>
      <c r="X890" s="1" t="s">
        <v>147</v>
      </c>
      <c r="Y890" s="1" t="s">
        <v>40</v>
      </c>
      <c r="Z890" s="1" t="s">
        <v>22</v>
      </c>
      <c r="AA890" s="1"/>
      <c r="AB890" s="1"/>
      <c r="AC890" s="1" t="s">
        <v>93</v>
      </c>
    </row>
    <row r="891" spans="1:29">
      <c r="A891" s="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c r="P891" s="1">
        <f t="shared" si="78"/>
        <v>9400</v>
      </c>
      <c r="Q891" s="1">
        <v>0</v>
      </c>
      <c r="R891" s="1">
        <f t="shared" si="79"/>
        <v>0</v>
      </c>
      <c r="S891" s="1">
        <f t="shared" si="80"/>
        <v>9400</v>
      </c>
      <c r="T891" s="1">
        <v>0.5</v>
      </c>
      <c r="U891" s="1">
        <f t="shared" si="81"/>
        <v>4700</v>
      </c>
      <c r="V891" s="1">
        <f t="shared" si="82"/>
        <v>4700</v>
      </c>
      <c r="W891" s="4">
        <f t="shared" si="83"/>
        <v>0.5</v>
      </c>
      <c r="X891" s="1" t="s">
        <v>39</v>
      </c>
      <c r="Y891" s="1" t="s">
        <v>57</v>
      </c>
      <c r="Z891" s="1" t="s">
        <v>66</v>
      </c>
      <c r="AA891" s="1"/>
      <c r="AB891" s="1"/>
      <c r="AC891" s="1" t="s">
        <v>42</v>
      </c>
    </row>
    <row r="892" spans="1:29">
      <c r="A892" s="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c r="P892" s="1">
        <f t="shared" si="78"/>
        <v>26040</v>
      </c>
      <c r="Q892" s="1">
        <v>15</v>
      </c>
      <c r="R892" s="1">
        <f t="shared" si="79"/>
        <v>3906</v>
      </c>
      <c r="S892" s="1">
        <f t="shared" si="80"/>
        <v>22134</v>
      </c>
      <c r="T892" s="1">
        <v>0.48</v>
      </c>
      <c r="U892" s="1">
        <f t="shared" si="81"/>
        <v>10624.32</v>
      </c>
      <c r="V892" s="1">
        <f t="shared" si="82"/>
        <v>11509.68</v>
      </c>
      <c r="W892" s="4">
        <f t="shared" si="83"/>
        <v>0.52</v>
      </c>
      <c r="X892" s="1" t="s">
        <v>92</v>
      </c>
      <c r="Y892" s="1" t="s">
        <v>57</v>
      </c>
      <c r="Z892" s="1" t="s">
        <v>41</v>
      </c>
      <c r="AA892" s="2">
        <v>45931</v>
      </c>
      <c r="AB892" s="1">
        <v>5</v>
      </c>
      <c r="AC892" s="1" t="s">
        <v>42</v>
      </c>
    </row>
    <row r="893" spans="1:29">
      <c r="A893" s="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c r="P893" s="1">
        <f t="shared" si="78"/>
        <v>16200</v>
      </c>
      <c r="Q893" s="1">
        <v>0</v>
      </c>
      <c r="R893" s="1">
        <f t="shared" si="79"/>
        <v>0</v>
      </c>
      <c r="S893" s="1">
        <f t="shared" si="80"/>
        <v>16200</v>
      </c>
      <c r="T893" s="1">
        <v>0.45</v>
      </c>
      <c r="U893" s="1">
        <f t="shared" si="81"/>
        <v>7290</v>
      </c>
      <c r="V893" s="1">
        <f t="shared" si="82"/>
        <v>8910</v>
      </c>
      <c r="W893" s="4">
        <f t="shared" si="83"/>
        <v>0.55000000000000004</v>
      </c>
      <c r="X893" s="1" t="s">
        <v>92</v>
      </c>
      <c r="Y893" s="1" t="s">
        <v>40</v>
      </c>
      <c r="Z893" s="1" t="s">
        <v>41</v>
      </c>
      <c r="AA893" s="2">
        <v>45928</v>
      </c>
      <c r="AB893" s="1">
        <v>4</v>
      </c>
      <c r="AC893" s="1" t="s">
        <v>42</v>
      </c>
    </row>
    <row r="894" spans="1:29">
      <c r="A894" s="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c r="P894" s="1">
        <f t="shared" si="78"/>
        <v>4000</v>
      </c>
      <c r="Q894" s="1">
        <v>5</v>
      </c>
      <c r="R894" s="1">
        <f t="shared" si="79"/>
        <v>200</v>
      </c>
      <c r="S894" s="1">
        <f t="shared" si="80"/>
        <v>3800</v>
      </c>
      <c r="T894" s="1">
        <v>0.5</v>
      </c>
      <c r="U894" s="1">
        <f t="shared" si="81"/>
        <v>1900</v>
      </c>
      <c r="V894" s="1">
        <f t="shared" si="82"/>
        <v>1900</v>
      </c>
      <c r="W894" s="4">
        <f t="shared" si="83"/>
        <v>0.5</v>
      </c>
      <c r="X894" s="1" t="s">
        <v>147</v>
      </c>
      <c r="Y894" s="1" t="s">
        <v>81</v>
      </c>
      <c r="Z894" s="1" t="s">
        <v>22</v>
      </c>
      <c r="AA894" s="1"/>
      <c r="AB894" s="1"/>
      <c r="AC894" s="1" t="s">
        <v>93</v>
      </c>
    </row>
    <row r="895" spans="1:29">
      <c r="A895" s="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c r="P895" s="1">
        <f t="shared" si="78"/>
        <v>39050</v>
      </c>
      <c r="Q895" s="1">
        <v>10</v>
      </c>
      <c r="R895" s="1">
        <f t="shared" si="79"/>
        <v>3905</v>
      </c>
      <c r="S895" s="1">
        <f t="shared" si="80"/>
        <v>35145</v>
      </c>
      <c r="T895" s="1">
        <v>0.48</v>
      </c>
      <c r="U895" s="1">
        <f t="shared" si="81"/>
        <v>16869.599999999999</v>
      </c>
      <c r="V895" s="1">
        <f t="shared" si="82"/>
        <v>18275.400000000001</v>
      </c>
      <c r="W895" s="4">
        <f t="shared" si="83"/>
        <v>0.52</v>
      </c>
      <c r="X895" s="1" t="s">
        <v>39</v>
      </c>
      <c r="Y895" s="1" t="s">
        <v>57</v>
      </c>
      <c r="Z895" s="1" t="s">
        <v>22</v>
      </c>
      <c r="AA895" s="1"/>
      <c r="AB895" s="1"/>
      <c r="AC895" s="1" t="s">
        <v>93</v>
      </c>
    </row>
    <row r="896" spans="1:29">
      <c r="A896" s="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c r="P896" s="1">
        <f t="shared" si="78"/>
        <v>88580</v>
      </c>
      <c r="Q896" s="1">
        <v>0</v>
      </c>
      <c r="R896" s="1">
        <f t="shared" si="79"/>
        <v>0</v>
      </c>
      <c r="S896" s="1">
        <f t="shared" si="80"/>
        <v>88580</v>
      </c>
      <c r="T896" s="1">
        <v>0.57999999999999996</v>
      </c>
      <c r="U896" s="1">
        <f t="shared" si="81"/>
        <v>51376.399999999994</v>
      </c>
      <c r="V896" s="1">
        <f t="shared" si="82"/>
        <v>37203.600000000006</v>
      </c>
      <c r="W896" s="4">
        <f t="shared" si="83"/>
        <v>0.42000000000000004</v>
      </c>
      <c r="X896" s="1" t="s">
        <v>56</v>
      </c>
      <c r="Y896" s="1" t="s">
        <v>57</v>
      </c>
      <c r="Z896" s="1" t="s">
        <v>120</v>
      </c>
      <c r="AA896" s="1"/>
      <c r="AB896" s="1"/>
      <c r="AC896" s="1" t="s">
        <v>42</v>
      </c>
    </row>
    <row r="897" spans="1:29">
      <c r="A897" s="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c r="P897" s="1">
        <f t="shared" si="78"/>
        <v>1440</v>
      </c>
      <c r="Q897" s="1">
        <v>20</v>
      </c>
      <c r="R897" s="1">
        <f t="shared" si="79"/>
        <v>288</v>
      </c>
      <c r="S897" s="1">
        <f t="shared" si="80"/>
        <v>1152</v>
      </c>
      <c r="T897" s="1">
        <v>0.35</v>
      </c>
      <c r="U897" s="1">
        <f t="shared" si="81"/>
        <v>403.2</v>
      </c>
      <c r="V897" s="1">
        <f t="shared" si="82"/>
        <v>748.8</v>
      </c>
      <c r="W897" s="4">
        <f t="shared" si="83"/>
        <v>0.64999999999999991</v>
      </c>
      <c r="X897" s="1" t="s">
        <v>104</v>
      </c>
      <c r="Y897" s="1" t="s">
        <v>81</v>
      </c>
      <c r="Z897" s="1" t="s">
        <v>66</v>
      </c>
      <c r="AA897" s="1"/>
      <c r="AB897" s="1"/>
      <c r="AC897" s="1" t="s">
        <v>42</v>
      </c>
    </row>
    <row r="898" spans="1:29">
      <c r="A898" s="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c r="P898" s="1">
        <f t="shared" si="78"/>
        <v>10620</v>
      </c>
      <c r="Q898" s="1">
        <v>15</v>
      </c>
      <c r="R898" s="1">
        <f t="shared" si="79"/>
        <v>1593</v>
      </c>
      <c r="S898" s="1">
        <f t="shared" si="80"/>
        <v>9027</v>
      </c>
      <c r="T898" s="1">
        <v>0.47</v>
      </c>
      <c r="U898" s="1">
        <f t="shared" si="81"/>
        <v>4242.6899999999996</v>
      </c>
      <c r="V898" s="1">
        <f t="shared" si="82"/>
        <v>4784.3100000000004</v>
      </c>
      <c r="W898" s="4">
        <f t="shared" si="83"/>
        <v>0.53</v>
      </c>
      <c r="X898" s="1" t="s">
        <v>147</v>
      </c>
      <c r="Y898" s="1" t="s">
        <v>81</v>
      </c>
      <c r="Z898" s="1" t="s">
        <v>66</v>
      </c>
      <c r="AA898" s="1"/>
      <c r="AB898" s="1"/>
      <c r="AC898" s="1" t="s">
        <v>42</v>
      </c>
    </row>
    <row r="899" spans="1:29">
      <c r="A899" s="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c r="P899" s="1">
        <f t="shared" ref="P899:P962" si="84">PRODUCT(N899,O899)</f>
        <v>238590</v>
      </c>
      <c r="Q899" s="1">
        <v>0</v>
      </c>
      <c r="R899" s="1">
        <f t="shared" ref="R899:R962" si="85">P899*(Q899/100)</f>
        <v>0</v>
      </c>
      <c r="S899" s="1">
        <f t="shared" ref="S899:S962" si="86">P899-R899</f>
        <v>238590</v>
      </c>
      <c r="T899" s="1">
        <v>0.57999999999999996</v>
      </c>
      <c r="U899" s="1">
        <f t="shared" ref="U899:U962" si="87">S899*T899</f>
        <v>138382.19999999998</v>
      </c>
      <c r="V899" s="1">
        <f t="shared" ref="V899:V962" si="88">S899-U899</f>
        <v>100207.80000000002</v>
      </c>
      <c r="W899" s="4">
        <f t="shared" ref="W899:W962" si="89">(V899/S899)</f>
        <v>0.4200000000000001</v>
      </c>
      <c r="X899" s="1" t="s">
        <v>92</v>
      </c>
      <c r="Y899" s="1" t="s">
        <v>57</v>
      </c>
      <c r="Z899" s="1" t="s">
        <v>41</v>
      </c>
      <c r="AA899" s="2">
        <v>45927</v>
      </c>
      <c r="AB899" s="1">
        <v>3</v>
      </c>
      <c r="AC899" s="1" t="s">
        <v>42</v>
      </c>
    </row>
    <row r="900" spans="1:29">
      <c r="A900" s="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c r="P900" s="1">
        <f t="shared" si="84"/>
        <v>11980</v>
      </c>
      <c r="Q900" s="1">
        <v>25</v>
      </c>
      <c r="R900" s="1">
        <f t="shared" si="85"/>
        <v>2995</v>
      </c>
      <c r="S900" s="1">
        <f t="shared" si="86"/>
        <v>8985</v>
      </c>
      <c r="T900" s="1">
        <v>0.47</v>
      </c>
      <c r="U900" s="1">
        <f t="shared" si="87"/>
        <v>4222.95</v>
      </c>
      <c r="V900" s="1">
        <f t="shared" si="88"/>
        <v>4762.05</v>
      </c>
      <c r="W900" s="4">
        <f t="shared" si="89"/>
        <v>0.53</v>
      </c>
      <c r="X900" s="1" t="s">
        <v>147</v>
      </c>
      <c r="Y900" s="1" t="s">
        <v>57</v>
      </c>
      <c r="Z900" s="1" t="s">
        <v>41</v>
      </c>
      <c r="AA900" s="2">
        <v>45933</v>
      </c>
      <c r="AB900" s="1">
        <v>4</v>
      </c>
      <c r="AC900" s="1" t="s">
        <v>42</v>
      </c>
    </row>
    <row r="901" spans="1:29">
      <c r="A901" s="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c r="P901" s="1">
        <f t="shared" si="84"/>
        <v>3680</v>
      </c>
      <c r="Q901" s="1">
        <v>10</v>
      </c>
      <c r="R901" s="1">
        <f t="shared" si="85"/>
        <v>368</v>
      </c>
      <c r="S901" s="1">
        <f t="shared" si="86"/>
        <v>3312</v>
      </c>
      <c r="T901" s="1">
        <v>0.5</v>
      </c>
      <c r="U901" s="1">
        <f t="shared" si="87"/>
        <v>1656</v>
      </c>
      <c r="V901" s="1">
        <f t="shared" si="88"/>
        <v>1656</v>
      </c>
      <c r="W901" s="4">
        <f t="shared" si="89"/>
        <v>0.5</v>
      </c>
      <c r="X901" s="1" t="s">
        <v>56</v>
      </c>
      <c r="Y901" s="1" t="s">
        <v>72</v>
      </c>
      <c r="Z901" s="1" t="s">
        <v>41</v>
      </c>
      <c r="AA901" s="2">
        <v>45929</v>
      </c>
      <c r="AB901" s="1">
        <v>4</v>
      </c>
      <c r="AC901" s="1" t="s">
        <v>42</v>
      </c>
    </row>
    <row r="902" spans="1:29">
      <c r="A902" s="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c r="P902" s="1">
        <f t="shared" si="84"/>
        <v>8600</v>
      </c>
      <c r="Q902" s="1">
        <v>0</v>
      </c>
      <c r="R902" s="1">
        <f t="shared" si="85"/>
        <v>0</v>
      </c>
      <c r="S902" s="1">
        <f t="shared" si="86"/>
        <v>8600</v>
      </c>
      <c r="T902" s="1">
        <v>0.48</v>
      </c>
      <c r="U902" s="1">
        <f t="shared" si="87"/>
        <v>4128</v>
      </c>
      <c r="V902" s="1">
        <f t="shared" si="88"/>
        <v>4472</v>
      </c>
      <c r="W902" s="4">
        <f t="shared" si="89"/>
        <v>0.52</v>
      </c>
      <c r="X902" s="1" t="s">
        <v>65</v>
      </c>
      <c r="Y902" s="1" t="s">
        <v>72</v>
      </c>
      <c r="Z902" s="1" t="s">
        <v>120</v>
      </c>
      <c r="AA902" s="1"/>
      <c r="AB902" s="1"/>
      <c r="AC902" s="1" t="s">
        <v>42</v>
      </c>
    </row>
    <row r="903" spans="1:29">
      <c r="A903" s="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c r="P903" s="1">
        <f t="shared" si="84"/>
        <v>23280</v>
      </c>
      <c r="Q903" s="1">
        <v>0</v>
      </c>
      <c r="R903" s="1">
        <f t="shared" si="85"/>
        <v>0</v>
      </c>
      <c r="S903" s="1">
        <f t="shared" si="86"/>
        <v>23280</v>
      </c>
      <c r="T903" s="1">
        <v>0.47</v>
      </c>
      <c r="U903" s="1">
        <f t="shared" si="87"/>
        <v>10941.599999999999</v>
      </c>
      <c r="V903" s="1">
        <f t="shared" si="88"/>
        <v>12338.400000000001</v>
      </c>
      <c r="W903" s="4">
        <f t="shared" si="89"/>
        <v>0.53</v>
      </c>
      <c r="X903" s="1" t="s">
        <v>56</v>
      </c>
      <c r="Y903" s="1" t="s">
        <v>40</v>
      </c>
      <c r="Z903" s="1" t="s">
        <v>41</v>
      </c>
      <c r="AA903" s="2">
        <v>45933</v>
      </c>
      <c r="AB903" s="1">
        <v>4</v>
      </c>
      <c r="AC903" s="1" t="s">
        <v>42</v>
      </c>
    </row>
    <row r="904" spans="1:29">
      <c r="A904" s="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c r="P904" s="1">
        <f t="shared" si="84"/>
        <v>23650</v>
      </c>
      <c r="Q904" s="1">
        <v>0</v>
      </c>
      <c r="R904" s="1">
        <f t="shared" si="85"/>
        <v>0</v>
      </c>
      <c r="S904" s="1">
        <f t="shared" si="86"/>
        <v>23650</v>
      </c>
      <c r="T904" s="1">
        <v>0.5</v>
      </c>
      <c r="U904" s="1">
        <f t="shared" si="87"/>
        <v>11825</v>
      </c>
      <c r="V904" s="1">
        <f t="shared" si="88"/>
        <v>11825</v>
      </c>
      <c r="W904" s="4">
        <f t="shared" si="89"/>
        <v>0.5</v>
      </c>
      <c r="X904" s="1" t="s">
        <v>50</v>
      </c>
      <c r="Y904" s="1" t="s">
        <v>72</v>
      </c>
      <c r="Z904" s="1" t="s">
        <v>41</v>
      </c>
      <c r="AA904" s="2">
        <v>45930</v>
      </c>
      <c r="AB904" s="1">
        <v>5</v>
      </c>
      <c r="AC904" s="1" t="s">
        <v>42</v>
      </c>
    </row>
    <row r="905" spans="1:29">
      <c r="A905" s="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c r="P905" s="1">
        <f t="shared" si="84"/>
        <v>229650</v>
      </c>
      <c r="Q905" s="1">
        <v>25</v>
      </c>
      <c r="R905" s="1">
        <f t="shared" si="85"/>
        <v>57412.5</v>
      </c>
      <c r="S905" s="1">
        <f t="shared" si="86"/>
        <v>172237.5</v>
      </c>
      <c r="T905" s="1">
        <v>0.57999999999999996</v>
      </c>
      <c r="U905" s="1">
        <f t="shared" si="87"/>
        <v>99897.75</v>
      </c>
      <c r="V905" s="1">
        <f t="shared" si="88"/>
        <v>72339.75</v>
      </c>
      <c r="W905" s="4">
        <f t="shared" si="89"/>
        <v>0.42</v>
      </c>
      <c r="X905" s="1" t="s">
        <v>147</v>
      </c>
      <c r="Y905" s="1" t="s">
        <v>81</v>
      </c>
      <c r="Z905" s="1" t="s">
        <v>41</v>
      </c>
      <c r="AA905" s="2">
        <v>45931</v>
      </c>
      <c r="AB905" s="1">
        <v>5</v>
      </c>
      <c r="AC905" s="1" t="s">
        <v>42</v>
      </c>
    </row>
    <row r="906" spans="1:29">
      <c r="A906" s="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c r="P906" s="1">
        <f t="shared" si="84"/>
        <v>4200</v>
      </c>
      <c r="Q906" s="1">
        <v>0</v>
      </c>
      <c r="R906" s="1">
        <f t="shared" si="85"/>
        <v>0</v>
      </c>
      <c r="S906" s="1">
        <f t="shared" si="86"/>
        <v>4200</v>
      </c>
      <c r="T906" s="1">
        <v>0.45</v>
      </c>
      <c r="U906" s="1">
        <f t="shared" si="87"/>
        <v>1890</v>
      </c>
      <c r="V906" s="1">
        <f t="shared" si="88"/>
        <v>2310</v>
      </c>
      <c r="W906" s="4">
        <f t="shared" si="89"/>
        <v>0.55000000000000004</v>
      </c>
      <c r="X906" s="1" t="s">
        <v>104</v>
      </c>
      <c r="Y906" s="1" t="s">
        <v>81</v>
      </c>
      <c r="Z906" s="1" t="s">
        <v>41</v>
      </c>
      <c r="AA906" s="2">
        <v>45935</v>
      </c>
      <c r="AB906" s="1">
        <v>4</v>
      </c>
      <c r="AC906" s="1" t="s">
        <v>42</v>
      </c>
    </row>
    <row r="907" spans="1:29">
      <c r="A907" s="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c r="P907" s="1">
        <f t="shared" si="84"/>
        <v>1200</v>
      </c>
      <c r="Q907" s="1">
        <v>0</v>
      </c>
      <c r="R907" s="1">
        <f t="shared" si="85"/>
        <v>0</v>
      </c>
      <c r="S907" s="1">
        <f t="shared" si="86"/>
        <v>1200</v>
      </c>
      <c r="T907" s="1">
        <v>0.35</v>
      </c>
      <c r="U907" s="1">
        <f t="shared" si="87"/>
        <v>420</v>
      </c>
      <c r="V907" s="1">
        <f t="shared" si="88"/>
        <v>780</v>
      </c>
      <c r="W907" s="4">
        <f t="shared" si="89"/>
        <v>0.65</v>
      </c>
      <c r="X907" s="1" t="s">
        <v>92</v>
      </c>
      <c r="Y907" s="1" t="s">
        <v>40</v>
      </c>
      <c r="Z907" s="1" t="s">
        <v>41</v>
      </c>
      <c r="AA907" s="2">
        <v>45934</v>
      </c>
      <c r="AB907" s="1">
        <v>5</v>
      </c>
      <c r="AC907" s="1" t="s">
        <v>42</v>
      </c>
    </row>
    <row r="908" spans="1:29">
      <c r="A908" s="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c r="P908" s="1">
        <f t="shared" si="84"/>
        <v>183900</v>
      </c>
      <c r="Q908" s="1">
        <v>15</v>
      </c>
      <c r="R908" s="1">
        <f t="shared" si="85"/>
        <v>27585</v>
      </c>
      <c r="S908" s="1">
        <f t="shared" si="86"/>
        <v>156315</v>
      </c>
      <c r="T908" s="1">
        <v>0.57999999999999996</v>
      </c>
      <c r="U908" s="1">
        <f t="shared" si="87"/>
        <v>90662.7</v>
      </c>
      <c r="V908" s="1">
        <f t="shared" si="88"/>
        <v>65652.3</v>
      </c>
      <c r="W908" s="4">
        <f t="shared" si="89"/>
        <v>0.42000000000000004</v>
      </c>
      <c r="X908" s="1" t="s">
        <v>147</v>
      </c>
      <c r="Y908" s="1" t="s">
        <v>57</v>
      </c>
      <c r="Z908" s="1" t="s">
        <v>41</v>
      </c>
      <c r="AA908" s="2">
        <v>45935</v>
      </c>
      <c r="AB908" s="1">
        <v>5</v>
      </c>
      <c r="AC908" s="1" t="s">
        <v>42</v>
      </c>
    </row>
    <row r="909" spans="1:29">
      <c r="A909" s="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c r="P909" s="1">
        <f t="shared" si="84"/>
        <v>9320</v>
      </c>
      <c r="Q909" s="1">
        <v>10</v>
      </c>
      <c r="R909" s="1">
        <f t="shared" si="85"/>
        <v>932</v>
      </c>
      <c r="S909" s="1">
        <f t="shared" si="86"/>
        <v>8388</v>
      </c>
      <c r="T909" s="1">
        <v>0.47</v>
      </c>
      <c r="U909" s="1">
        <f t="shared" si="87"/>
        <v>3942.3599999999997</v>
      </c>
      <c r="V909" s="1">
        <f t="shared" si="88"/>
        <v>4445.6400000000003</v>
      </c>
      <c r="W909" s="4">
        <f t="shared" si="89"/>
        <v>0.53</v>
      </c>
      <c r="X909" s="1" t="s">
        <v>50</v>
      </c>
      <c r="Y909" s="1" t="s">
        <v>81</v>
      </c>
      <c r="Z909" s="1" t="s">
        <v>41</v>
      </c>
      <c r="AA909" s="2">
        <v>45933</v>
      </c>
      <c r="AB909" s="1">
        <v>4</v>
      </c>
      <c r="AC909" s="1" t="s">
        <v>42</v>
      </c>
    </row>
    <row r="910" spans="1:29">
      <c r="A910" s="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c r="P910" s="1">
        <f t="shared" si="84"/>
        <v>9700</v>
      </c>
      <c r="Q910" s="1">
        <v>20</v>
      </c>
      <c r="R910" s="1">
        <f t="shared" si="85"/>
        <v>1940</v>
      </c>
      <c r="S910" s="1">
        <f t="shared" si="86"/>
        <v>7760</v>
      </c>
      <c r="T910" s="1">
        <v>0.52</v>
      </c>
      <c r="U910" s="1">
        <f t="shared" si="87"/>
        <v>4035.2000000000003</v>
      </c>
      <c r="V910" s="1">
        <f t="shared" si="88"/>
        <v>3724.7999999999997</v>
      </c>
      <c r="W910" s="4">
        <f t="shared" si="89"/>
        <v>0.48</v>
      </c>
      <c r="X910" s="1" t="s">
        <v>92</v>
      </c>
      <c r="Y910" s="1" t="s">
        <v>72</v>
      </c>
      <c r="Z910" s="1" t="s">
        <v>41</v>
      </c>
      <c r="AA910" s="2">
        <v>45937</v>
      </c>
      <c r="AB910" s="1">
        <v>3</v>
      </c>
      <c r="AC910" s="1" t="s">
        <v>42</v>
      </c>
    </row>
    <row r="911" spans="1:29">
      <c r="A911" s="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c r="P911" s="1">
        <f t="shared" si="84"/>
        <v>11880</v>
      </c>
      <c r="Q911" s="1">
        <v>5</v>
      </c>
      <c r="R911" s="1">
        <f t="shared" si="85"/>
        <v>594</v>
      </c>
      <c r="S911" s="1">
        <f t="shared" si="86"/>
        <v>11286</v>
      </c>
      <c r="T911" s="1">
        <v>0.45</v>
      </c>
      <c r="U911" s="1">
        <f t="shared" si="87"/>
        <v>5078.7</v>
      </c>
      <c r="V911" s="1">
        <f t="shared" si="88"/>
        <v>6207.3</v>
      </c>
      <c r="W911" s="4">
        <f t="shared" si="89"/>
        <v>0.55000000000000004</v>
      </c>
      <c r="X911" s="1" t="s">
        <v>147</v>
      </c>
      <c r="Y911" s="1" t="s">
        <v>57</v>
      </c>
      <c r="Z911" s="1" t="s">
        <v>41</v>
      </c>
      <c r="AA911" s="2">
        <v>45936</v>
      </c>
      <c r="AB911" s="1">
        <v>3</v>
      </c>
      <c r="AC911" s="1" t="s">
        <v>42</v>
      </c>
    </row>
    <row r="912" spans="1:29">
      <c r="A912" s="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c r="P912" s="1">
        <f t="shared" si="84"/>
        <v>600</v>
      </c>
      <c r="Q912" s="1">
        <v>25</v>
      </c>
      <c r="R912" s="1">
        <f t="shared" si="85"/>
        <v>150</v>
      </c>
      <c r="S912" s="1">
        <f t="shared" si="86"/>
        <v>450</v>
      </c>
      <c r="T912" s="1">
        <v>0.45</v>
      </c>
      <c r="U912" s="1">
        <f t="shared" si="87"/>
        <v>202.5</v>
      </c>
      <c r="V912" s="1">
        <f t="shared" si="88"/>
        <v>247.5</v>
      </c>
      <c r="W912" s="4">
        <f t="shared" si="89"/>
        <v>0.55000000000000004</v>
      </c>
      <c r="X912" s="1" t="s">
        <v>147</v>
      </c>
      <c r="Y912" s="1" t="s">
        <v>40</v>
      </c>
      <c r="Z912" s="1" t="s">
        <v>41</v>
      </c>
      <c r="AA912" s="2">
        <v>45934</v>
      </c>
      <c r="AB912" s="1">
        <v>5</v>
      </c>
      <c r="AC912" s="1" t="s">
        <v>42</v>
      </c>
    </row>
    <row r="913" spans="1:29">
      <c r="A913" s="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c r="P913" s="1">
        <f t="shared" si="84"/>
        <v>26370</v>
      </c>
      <c r="Q913" s="1">
        <v>15</v>
      </c>
      <c r="R913" s="1">
        <f t="shared" si="85"/>
        <v>3955.5</v>
      </c>
      <c r="S913" s="1">
        <f t="shared" si="86"/>
        <v>22414.5</v>
      </c>
      <c r="T913" s="1">
        <v>0.48</v>
      </c>
      <c r="U913" s="1">
        <f t="shared" si="87"/>
        <v>10758.96</v>
      </c>
      <c r="V913" s="1">
        <f t="shared" si="88"/>
        <v>11655.54</v>
      </c>
      <c r="W913" s="4">
        <f t="shared" si="89"/>
        <v>0.52</v>
      </c>
      <c r="X913" s="1" t="s">
        <v>65</v>
      </c>
      <c r="Y913" s="1" t="s">
        <v>72</v>
      </c>
      <c r="Z913" s="1" t="s">
        <v>41</v>
      </c>
      <c r="AA913" s="2">
        <v>45936</v>
      </c>
      <c r="AB913" s="1">
        <v>3</v>
      </c>
      <c r="AC913" s="1" t="s">
        <v>42</v>
      </c>
    </row>
    <row r="914" spans="1:29">
      <c r="A914" s="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c r="P914" s="1">
        <f t="shared" si="84"/>
        <v>1900</v>
      </c>
      <c r="Q914" s="1">
        <v>0</v>
      </c>
      <c r="R914" s="1">
        <f t="shared" si="85"/>
        <v>0</v>
      </c>
      <c r="S914" s="1">
        <f t="shared" si="86"/>
        <v>1900</v>
      </c>
      <c r="T914" s="1">
        <v>0.35</v>
      </c>
      <c r="U914" s="1">
        <f t="shared" si="87"/>
        <v>665</v>
      </c>
      <c r="V914" s="1">
        <f t="shared" si="88"/>
        <v>1235</v>
      </c>
      <c r="W914" s="4">
        <f t="shared" si="89"/>
        <v>0.65</v>
      </c>
      <c r="X914" s="1" t="s">
        <v>56</v>
      </c>
      <c r="Y914" s="1" t="s">
        <v>57</v>
      </c>
      <c r="Z914" s="1" t="s">
        <v>66</v>
      </c>
      <c r="AA914" s="1"/>
      <c r="AB914" s="1"/>
      <c r="AC914" s="1" t="s">
        <v>42</v>
      </c>
    </row>
    <row r="915" spans="1:29">
      <c r="A915" s="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c r="P915" s="1">
        <f t="shared" si="84"/>
        <v>2220</v>
      </c>
      <c r="Q915" s="1">
        <v>15</v>
      </c>
      <c r="R915" s="1">
        <f t="shared" si="85"/>
        <v>333</v>
      </c>
      <c r="S915" s="1">
        <f t="shared" si="86"/>
        <v>1887</v>
      </c>
      <c r="T915" s="1">
        <v>0.45</v>
      </c>
      <c r="U915" s="1">
        <f t="shared" si="87"/>
        <v>849.15</v>
      </c>
      <c r="V915" s="1">
        <f t="shared" si="88"/>
        <v>1037.8499999999999</v>
      </c>
      <c r="W915" s="4">
        <f t="shared" si="89"/>
        <v>0.54999999999999993</v>
      </c>
      <c r="X915" s="1" t="s">
        <v>39</v>
      </c>
      <c r="Y915" s="1" t="s">
        <v>72</v>
      </c>
      <c r="Z915" s="1" t="s">
        <v>41</v>
      </c>
      <c r="AA915" s="2">
        <v>45933</v>
      </c>
      <c r="AB915" s="1">
        <v>4</v>
      </c>
      <c r="AC915" s="1" t="s">
        <v>42</v>
      </c>
    </row>
    <row r="916" spans="1:29">
      <c r="A916" s="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c r="P916" s="1">
        <f t="shared" si="84"/>
        <v>31550</v>
      </c>
      <c r="Q916" s="1">
        <v>15</v>
      </c>
      <c r="R916" s="1">
        <f t="shared" si="85"/>
        <v>4732.5</v>
      </c>
      <c r="S916" s="1">
        <f t="shared" si="86"/>
        <v>26817.5</v>
      </c>
      <c r="T916" s="1">
        <v>0.52</v>
      </c>
      <c r="U916" s="1">
        <f t="shared" si="87"/>
        <v>13945.1</v>
      </c>
      <c r="V916" s="1">
        <f t="shared" si="88"/>
        <v>12872.4</v>
      </c>
      <c r="W916" s="4">
        <f t="shared" si="89"/>
        <v>0.48</v>
      </c>
      <c r="X916" s="1" t="s">
        <v>39</v>
      </c>
      <c r="Y916" s="1" t="s">
        <v>57</v>
      </c>
      <c r="Z916" s="1" t="s">
        <v>41</v>
      </c>
      <c r="AA916" s="2">
        <v>45937</v>
      </c>
      <c r="AB916" s="1">
        <v>4</v>
      </c>
      <c r="AC916" s="1" t="s">
        <v>42</v>
      </c>
    </row>
    <row r="917" spans="1:29">
      <c r="A917" s="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c r="P917" s="1">
        <f t="shared" si="84"/>
        <v>4140</v>
      </c>
      <c r="Q917" s="1">
        <v>0</v>
      </c>
      <c r="R917" s="1">
        <f t="shared" si="85"/>
        <v>0</v>
      </c>
      <c r="S917" s="1">
        <f t="shared" si="86"/>
        <v>4140</v>
      </c>
      <c r="T917" s="1">
        <v>0.45</v>
      </c>
      <c r="U917" s="1">
        <f t="shared" si="87"/>
        <v>1863</v>
      </c>
      <c r="V917" s="1">
        <f t="shared" si="88"/>
        <v>2277</v>
      </c>
      <c r="W917" s="4">
        <f t="shared" si="89"/>
        <v>0.55000000000000004</v>
      </c>
      <c r="X917" s="1" t="s">
        <v>104</v>
      </c>
      <c r="Y917" s="1" t="s">
        <v>57</v>
      </c>
      <c r="Z917" s="1" t="s">
        <v>120</v>
      </c>
      <c r="AA917" s="1"/>
      <c r="AB917" s="1"/>
      <c r="AC917" s="1" t="s">
        <v>42</v>
      </c>
    </row>
    <row r="918" spans="1:29">
      <c r="A918" s="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c r="P918" s="1">
        <f t="shared" si="84"/>
        <v>1890</v>
      </c>
      <c r="Q918" s="1">
        <v>5</v>
      </c>
      <c r="R918" s="1">
        <f t="shared" si="85"/>
        <v>94.5</v>
      </c>
      <c r="S918" s="1">
        <f t="shared" si="86"/>
        <v>1795.5</v>
      </c>
      <c r="T918" s="1">
        <v>0.35</v>
      </c>
      <c r="U918" s="1">
        <f t="shared" si="87"/>
        <v>628.42499999999995</v>
      </c>
      <c r="V918" s="1">
        <f t="shared" si="88"/>
        <v>1167.075</v>
      </c>
      <c r="W918" s="4">
        <f t="shared" si="89"/>
        <v>0.65</v>
      </c>
      <c r="X918" s="1" t="s">
        <v>50</v>
      </c>
      <c r="Y918" s="1" t="s">
        <v>57</v>
      </c>
      <c r="Z918" s="1" t="s">
        <v>120</v>
      </c>
      <c r="AA918" s="1"/>
      <c r="AB918" s="1"/>
      <c r="AC918" s="1" t="s">
        <v>42</v>
      </c>
    </row>
    <row r="919" spans="1:29">
      <c r="A919" s="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c r="P919" s="1">
        <f t="shared" si="84"/>
        <v>4000</v>
      </c>
      <c r="Q919" s="1">
        <v>0</v>
      </c>
      <c r="R919" s="1">
        <f t="shared" si="85"/>
        <v>0</v>
      </c>
      <c r="S919" s="1">
        <f t="shared" si="86"/>
        <v>4000</v>
      </c>
      <c r="T919" s="1">
        <v>0.47</v>
      </c>
      <c r="U919" s="1">
        <f t="shared" si="87"/>
        <v>1880</v>
      </c>
      <c r="V919" s="1">
        <f t="shared" si="88"/>
        <v>2120</v>
      </c>
      <c r="W919" s="4">
        <f t="shared" si="89"/>
        <v>0.53</v>
      </c>
      <c r="X919" s="1" t="s">
        <v>92</v>
      </c>
      <c r="Y919" s="1" t="s">
        <v>40</v>
      </c>
      <c r="Z919" s="1" t="s">
        <v>22</v>
      </c>
      <c r="AA919" s="1"/>
      <c r="AB919" s="1"/>
      <c r="AC919" s="1" t="s">
        <v>93</v>
      </c>
    </row>
    <row r="920" spans="1:29">
      <c r="A920" s="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c r="P920" s="1">
        <f t="shared" si="84"/>
        <v>59350</v>
      </c>
      <c r="Q920" s="1">
        <v>10</v>
      </c>
      <c r="R920" s="1">
        <f t="shared" si="85"/>
        <v>5935</v>
      </c>
      <c r="S920" s="1">
        <f t="shared" si="86"/>
        <v>53415</v>
      </c>
      <c r="T920" s="1">
        <v>0.57999999999999996</v>
      </c>
      <c r="U920" s="1">
        <f t="shared" si="87"/>
        <v>30980.699999999997</v>
      </c>
      <c r="V920" s="1">
        <f t="shared" si="88"/>
        <v>22434.300000000003</v>
      </c>
      <c r="W920" s="4">
        <f t="shared" si="89"/>
        <v>0.42000000000000004</v>
      </c>
      <c r="X920" s="1" t="s">
        <v>92</v>
      </c>
      <c r="Y920" s="1" t="s">
        <v>40</v>
      </c>
      <c r="Z920" s="1" t="s">
        <v>120</v>
      </c>
      <c r="AA920" s="1"/>
      <c r="AB920" s="1"/>
      <c r="AC920" s="1" t="s">
        <v>42</v>
      </c>
    </row>
    <row r="921" spans="1:29">
      <c r="A921" s="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c r="P921" s="1">
        <f t="shared" si="84"/>
        <v>1300</v>
      </c>
      <c r="Q921" s="1">
        <v>15</v>
      </c>
      <c r="R921" s="1">
        <f t="shared" si="85"/>
        <v>195</v>
      </c>
      <c r="S921" s="1">
        <f t="shared" si="86"/>
        <v>1105</v>
      </c>
      <c r="T921" s="1">
        <v>0.62</v>
      </c>
      <c r="U921" s="1">
        <f t="shared" si="87"/>
        <v>685.1</v>
      </c>
      <c r="V921" s="1">
        <f t="shared" si="88"/>
        <v>419.9</v>
      </c>
      <c r="W921" s="4">
        <f t="shared" si="89"/>
        <v>0.38</v>
      </c>
      <c r="X921" s="1" t="s">
        <v>65</v>
      </c>
      <c r="Y921" s="1" t="s">
        <v>57</v>
      </c>
      <c r="Z921" s="1" t="s">
        <v>41</v>
      </c>
      <c r="AA921" s="2">
        <v>45938</v>
      </c>
      <c r="AB921" s="1">
        <v>5</v>
      </c>
      <c r="AC921" s="1" t="s">
        <v>42</v>
      </c>
    </row>
    <row r="922" spans="1:29">
      <c r="A922" s="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c r="P922" s="1">
        <f t="shared" si="84"/>
        <v>2530</v>
      </c>
      <c r="Q922" s="1">
        <v>20</v>
      </c>
      <c r="R922" s="1">
        <f t="shared" si="85"/>
        <v>506</v>
      </c>
      <c r="S922" s="1">
        <f t="shared" si="86"/>
        <v>2024</v>
      </c>
      <c r="T922" s="1">
        <v>0.45</v>
      </c>
      <c r="U922" s="1">
        <f t="shared" si="87"/>
        <v>910.80000000000007</v>
      </c>
      <c r="V922" s="1">
        <f t="shared" si="88"/>
        <v>1113.1999999999998</v>
      </c>
      <c r="W922" s="4">
        <f t="shared" si="89"/>
        <v>0.54999999999999993</v>
      </c>
      <c r="X922" s="1" t="s">
        <v>104</v>
      </c>
      <c r="Y922" s="1" t="s">
        <v>72</v>
      </c>
      <c r="Z922" s="1" t="s">
        <v>41</v>
      </c>
      <c r="AA922" s="2">
        <v>45939</v>
      </c>
      <c r="AB922" s="1">
        <v>3</v>
      </c>
      <c r="AC922" s="1" t="s">
        <v>42</v>
      </c>
    </row>
    <row r="923" spans="1:29">
      <c r="A923" s="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c r="P923" s="1">
        <f t="shared" si="84"/>
        <v>11400</v>
      </c>
      <c r="Q923" s="1">
        <v>0</v>
      </c>
      <c r="R923" s="1">
        <f t="shared" si="85"/>
        <v>0</v>
      </c>
      <c r="S923" s="1">
        <f t="shared" si="86"/>
        <v>11400</v>
      </c>
      <c r="T923" s="1">
        <v>0.45</v>
      </c>
      <c r="U923" s="1">
        <f t="shared" si="87"/>
        <v>5130</v>
      </c>
      <c r="V923" s="1">
        <f t="shared" si="88"/>
        <v>6270</v>
      </c>
      <c r="W923" s="4">
        <f t="shared" si="89"/>
        <v>0.55000000000000004</v>
      </c>
      <c r="X923" s="1" t="s">
        <v>92</v>
      </c>
      <c r="Y923" s="1" t="s">
        <v>72</v>
      </c>
      <c r="Z923" s="1" t="s">
        <v>41</v>
      </c>
      <c r="AA923" s="2">
        <v>45934</v>
      </c>
      <c r="AB923" s="1">
        <v>5</v>
      </c>
      <c r="AC923" s="1" t="s">
        <v>42</v>
      </c>
    </row>
    <row r="924" spans="1:29">
      <c r="A924" s="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c r="P924" s="1">
        <f t="shared" si="84"/>
        <v>6350</v>
      </c>
      <c r="Q924" s="1">
        <v>0</v>
      </c>
      <c r="R924" s="1">
        <f t="shared" si="85"/>
        <v>0</v>
      </c>
      <c r="S924" s="1">
        <f t="shared" si="86"/>
        <v>6350</v>
      </c>
      <c r="T924" s="1">
        <v>0.35</v>
      </c>
      <c r="U924" s="1">
        <f t="shared" si="87"/>
        <v>2222.5</v>
      </c>
      <c r="V924" s="1">
        <f t="shared" si="88"/>
        <v>4127.5</v>
      </c>
      <c r="W924" s="4">
        <f t="shared" si="89"/>
        <v>0.65</v>
      </c>
      <c r="X924" s="1" t="s">
        <v>65</v>
      </c>
      <c r="Y924" s="1" t="s">
        <v>57</v>
      </c>
      <c r="Z924" s="1" t="s">
        <v>41</v>
      </c>
      <c r="AA924" s="2">
        <v>45936</v>
      </c>
      <c r="AB924" s="1">
        <v>5</v>
      </c>
      <c r="AC924" s="1" t="s">
        <v>42</v>
      </c>
    </row>
    <row r="925" spans="1:29">
      <c r="A925" s="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c r="P925" s="1">
        <f t="shared" si="84"/>
        <v>13590</v>
      </c>
      <c r="Q925" s="1">
        <v>25</v>
      </c>
      <c r="R925" s="1">
        <f t="shared" si="85"/>
        <v>3397.5</v>
      </c>
      <c r="S925" s="1">
        <f t="shared" si="86"/>
        <v>10192.5</v>
      </c>
      <c r="T925" s="1">
        <v>0.5</v>
      </c>
      <c r="U925" s="1">
        <f t="shared" si="87"/>
        <v>5096.25</v>
      </c>
      <c r="V925" s="1">
        <f t="shared" si="88"/>
        <v>5096.25</v>
      </c>
      <c r="W925" s="4">
        <f t="shared" si="89"/>
        <v>0.5</v>
      </c>
      <c r="X925" s="1" t="s">
        <v>147</v>
      </c>
      <c r="Y925" s="1" t="s">
        <v>72</v>
      </c>
      <c r="Z925" s="1" t="s">
        <v>66</v>
      </c>
      <c r="AA925" s="1"/>
      <c r="AB925" s="1"/>
      <c r="AC925" s="1" t="s">
        <v>42</v>
      </c>
    </row>
    <row r="926" spans="1:29">
      <c r="A926" s="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c r="P926" s="1">
        <f t="shared" si="84"/>
        <v>230</v>
      </c>
      <c r="Q926" s="1">
        <v>20</v>
      </c>
      <c r="R926" s="1">
        <f t="shared" si="85"/>
        <v>46</v>
      </c>
      <c r="S926" s="1">
        <f t="shared" si="86"/>
        <v>184</v>
      </c>
      <c r="T926" s="1">
        <v>0.62</v>
      </c>
      <c r="U926" s="1">
        <f t="shared" si="87"/>
        <v>114.08</v>
      </c>
      <c r="V926" s="1">
        <f t="shared" si="88"/>
        <v>69.92</v>
      </c>
      <c r="W926" s="4">
        <f t="shared" si="89"/>
        <v>0.38</v>
      </c>
      <c r="X926" s="1" t="s">
        <v>39</v>
      </c>
      <c r="Y926" s="1" t="s">
        <v>81</v>
      </c>
      <c r="Z926" s="1" t="s">
        <v>41</v>
      </c>
      <c r="AA926" s="2">
        <v>45935</v>
      </c>
      <c r="AB926" s="1">
        <v>5</v>
      </c>
      <c r="AC926" s="1" t="s">
        <v>42</v>
      </c>
    </row>
    <row r="927" spans="1:29">
      <c r="A927" s="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c r="P927" s="1">
        <f t="shared" si="84"/>
        <v>62870</v>
      </c>
      <c r="Q927" s="1">
        <v>10</v>
      </c>
      <c r="R927" s="1">
        <f t="shared" si="85"/>
        <v>6287</v>
      </c>
      <c r="S927" s="1">
        <f t="shared" si="86"/>
        <v>56583</v>
      </c>
      <c r="T927" s="1">
        <v>0.57999999999999996</v>
      </c>
      <c r="U927" s="1">
        <f t="shared" si="87"/>
        <v>32818.14</v>
      </c>
      <c r="V927" s="1">
        <f t="shared" si="88"/>
        <v>23764.86</v>
      </c>
      <c r="W927" s="4">
        <f t="shared" si="89"/>
        <v>0.42</v>
      </c>
      <c r="X927" s="1" t="s">
        <v>56</v>
      </c>
      <c r="Y927" s="1" t="s">
        <v>57</v>
      </c>
      <c r="Z927" s="1" t="s">
        <v>120</v>
      </c>
      <c r="AA927" s="1"/>
      <c r="AB927" s="1"/>
      <c r="AC927" s="1" t="s">
        <v>42</v>
      </c>
    </row>
    <row r="928" spans="1:29">
      <c r="A928" s="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c r="P928" s="1">
        <f t="shared" si="84"/>
        <v>2940</v>
      </c>
      <c r="Q928" s="1">
        <v>15</v>
      </c>
      <c r="R928" s="1">
        <f t="shared" si="85"/>
        <v>441</v>
      </c>
      <c r="S928" s="1">
        <f t="shared" si="86"/>
        <v>2499</v>
      </c>
      <c r="T928" s="1">
        <v>0.45</v>
      </c>
      <c r="U928" s="1">
        <f t="shared" si="87"/>
        <v>1124.55</v>
      </c>
      <c r="V928" s="1">
        <f t="shared" si="88"/>
        <v>1374.45</v>
      </c>
      <c r="W928" s="4">
        <f t="shared" si="89"/>
        <v>0.55000000000000004</v>
      </c>
      <c r="X928" s="1" t="s">
        <v>65</v>
      </c>
      <c r="Y928" s="1" t="s">
        <v>57</v>
      </c>
      <c r="Z928" s="1" t="s">
        <v>41</v>
      </c>
      <c r="AA928" s="2">
        <v>45936</v>
      </c>
      <c r="AB928" s="1">
        <v>4</v>
      </c>
      <c r="AC928" s="1" t="s">
        <v>42</v>
      </c>
    </row>
    <row r="929" spans="1:29">
      <c r="A929" s="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c r="P929" s="1">
        <f t="shared" si="84"/>
        <v>3720</v>
      </c>
      <c r="Q929" s="1">
        <v>20</v>
      </c>
      <c r="R929" s="1">
        <f t="shared" si="85"/>
        <v>744</v>
      </c>
      <c r="S929" s="1">
        <f t="shared" si="86"/>
        <v>2976</v>
      </c>
      <c r="T929" s="1">
        <v>0.45</v>
      </c>
      <c r="U929" s="1">
        <f t="shared" si="87"/>
        <v>1339.2</v>
      </c>
      <c r="V929" s="1">
        <f t="shared" si="88"/>
        <v>1636.8</v>
      </c>
      <c r="W929" s="4">
        <f t="shared" si="89"/>
        <v>0.54999999999999993</v>
      </c>
      <c r="X929" s="1" t="s">
        <v>92</v>
      </c>
      <c r="Y929" s="1" t="s">
        <v>57</v>
      </c>
      <c r="Z929" s="1" t="s">
        <v>22</v>
      </c>
      <c r="AA929" s="1"/>
      <c r="AB929" s="1"/>
      <c r="AC929" s="1" t="s">
        <v>93</v>
      </c>
    </row>
    <row r="930" spans="1:29">
      <c r="A930" s="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c r="P930" s="1">
        <f t="shared" si="84"/>
        <v>3150</v>
      </c>
      <c r="Q930" s="1">
        <v>0</v>
      </c>
      <c r="R930" s="1">
        <f t="shared" si="85"/>
        <v>0</v>
      </c>
      <c r="S930" s="1">
        <f t="shared" si="86"/>
        <v>3150</v>
      </c>
      <c r="T930" s="1">
        <v>0.35</v>
      </c>
      <c r="U930" s="1">
        <f t="shared" si="87"/>
        <v>1102.5</v>
      </c>
      <c r="V930" s="1">
        <f t="shared" si="88"/>
        <v>2047.5</v>
      </c>
      <c r="W930" s="4">
        <f t="shared" si="89"/>
        <v>0.65</v>
      </c>
      <c r="X930" s="1" t="s">
        <v>50</v>
      </c>
      <c r="Y930" s="1" t="s">
        <v>81</v>
      </c>
      <c r="Z930" s="1" t="s">
        <v>41</v>
      </c>
      <c r="AA930" s="2">
        <v>45937</v>
      </c>
      <c r="AB930" s="1">
        <v>4</v>
      </c>
      <c r="AC930" s="1" t="s">
        <v>42</v>
      </c>
    </row>
    <row r="931" spans="1:29">
      <c r="A931" s="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c r="P931" s="1">
        <f t="shared" si="84"/>
        <v>10980</v>
      </c>
      <c r="Q931" s="1">
        <v>10</v>
      </c>
      <c r="R931" s="1">
        <f t="shared" si="85"/>
        <v>1098</v>
      </c>
      <c r="S931" s="1">
        <f t="shared" si="86"/>
        <v>9882</v>
      </c>
      <c r="T931" s="1">
        <v>0.45</v>
      </c>
      <c r="U931" s="1">
        <f t="shared" si="87"/>
        <v>4446.9000000000005</v>
      </c>
      <c r="V931" s="1">
        <f t="shared" si="88"/>
        <v>5435.0999999999995</v>
      </c>
      <c r="W931" s="4">
        <f t="shared" si="89"/>
        <v>0.54999999999999993</v>
      </c>
      <c r="X931" s="1" t="s">
        <v>104</v>
      </c>
      <c r="Y931" s="1" t="s">
        <v>81</v>
      </c>
      <c r="Z931" s="1" t="s">
        <v>41</v>
      </c>
      <c r="AA931" s="2">
        <v>45937</v>
      </c>
      <c r="AB931" s="1">
        <v>4</v>
      </c>
      <c r="AC931" s="1" t="s">
        <v>42</v>
      </c>
    </row>
    <row r="932" spans="1:29">
      <c r="A932" s="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c r="P932" s="1">
        <f t="shared" si="84"/>
        <v>33870</v>
      </c>
      <c r="Q932" s="1">
        <v>25</v>
      </c>
      <c r="R932" s="1">
        <f t="shared" si="85"/>
        <v>8467.5</v>
      </c>
      <c r="S932" s="1">
        <f t="shared" si="86"/>
        <v>25402.5</v>
      </c>
      <c r="T932" s="1">
        <v>0.52</v>
      </c>
      <c r="U932" s="1">
        <f t="shared" si="87"/>
        <v>13209.300000000001</v>
      </c>
      <c r="V932" s="1">
        <f t="shared" si="88"/>
        <v>12193.199999999999</v>
      </c>
      <c r="W932" s="4">
        <f t="shared" si="89"/>
        <v>0.48</v>
      </c>
      <c r="X932" s="1" t="s">
        <v>56</v>
      </c>
      <c r="Y932" s="1" t="s">
        <v>40</v>
      </c>
      <c r="Z932" s="1" t="s">
        <v>66</v>
      </c>
      <c r="AA932" s="1"/>
      <c r="AB932" s="1"/>
      <c r="AC932" s="1" t="s">
        <v>42</v>
      </c>
    </row>
    <row r="933" spans="1:29">
      <c r="A933" s="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c r="P933" s="1">
        <f t="shared" si="84"/>
        <v>440</v>
      </c>
      <c r="Q933" s="1">
        <v>0</v>
      </c>
      <c r="R933" s="1">
        <f t="shared" si="85"/>
        <v>0</v>
      </c>
      <c r="S933" s="1">
        <f t="shared" si="86"/>
        <v>440</v>
      </c>
      <c r="T933" s="1">
        <v>0.35</v>
      </c>
      <c r="U933" s="1">
        <f t="shared" si="87"/>
        <v>154</v>
      </c>
      <c r="V933" s="1">
        <f t="shared" si="88"/>
        <v>286</v>
      </c>
      <c r="W933" s="4">
        <f t="shared" si="89"/>
        <v>0.65</v>
      </c>
      <c r="X933" s="1" t="s">
        <v>39</v>
      </c>
      <c r="Y933" s="1" t="s">
        <v>72</v>
      </c>
      <c r="Z933" s="1" t="s">
        <v>41</v>
      </c>
      <c r="AA933" s="2">
        <v>45937</v>
      </c>
      <c r="AB933" s="1">
        <v>4</v>
      </c>
      <c r="AC933" s="1" t="s">
        <v>42</v>
      </c>
    </row>
    <row r="934" spans="1:29">
      <c r="A934" s="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c r="P934" s="1">
        <f t="shared" si="84"/>
        <v>1320</v>
      </c>
      <c r="Q934" s="1">
        <v>5</v>
      </c>
      <c r="R934" s="1">
        <f t="shared" si="85"/>
        <v>66</v>
      </c>
      <c r="S934" s="1">
        <f t="shared" si="86"/>
        <v>1254</v>
      </c>
      <c r="T934" s="1">
        <v>0.45</v>
      </c>
      <c r="U934" s="1">
        <f t="shared" si="87"/>
        <v>564.30000000000007</v>
      </c>
      <c r="V934" s="1">
        <f t="shared" si="88"/>
        <v>689.69999999999993</v>
      </c>
      <c r="W934" s="4">
        <f t="shared" si="89"/>
        <v>0.54999999999999993</v>
      </c>
      <c r="X934" s="1" t="s">
        <v>50</v>
      </c>
      <c r="Y934" s="1" t="s">
        <v>81</v>
      </c>
      <c r="Z934" s="1" t="s">
        <v>22</v>
      </c>
      <c r="AA934" s="1"/>
      <c r="AB934" s="1"/>
      <c r="AC934" s="1" t="s">
        <v>93</v>
      </c>
    </row>
    <row r="935" spans="1:29">
      <c r="A935" s="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c r="P935" s="1">
        <f t="shared" si="84"/>
        <v>940</v>
      </c>
      <c r="Q935" s="1">
        <v>0</v>
      </c>
      <c r="R935" s="1">
        <f t="shared" si="85"/>
        <v>0</v>
      </c>
      <c r="S935" s="1">
        <f t="shared" si="86"/>
        <v>940</v>
      </c>
      <c r="T935" s="1">
        <v>0.35</v>
      </c>
      <c r="U935" s="1">
        <f t="shared" si="87"/>
        <v>329</v>
      </c>
      <c r="V935" s="1">
        <f t="shared" si="88"/>
        <v>611</v>
      </c>
      <c r="W935" s="4">
        <f t="shared" si="89"/>
        <v>0.65</v>
      </c>
      <c r="X935" s="1" t="s">
        <v>92</v>
      </c>
      <c r="Y935" s="1" t="s">
        <v>81</v>
      </c>
      <c r="Z935" s="1" t="s">
        <v>41</v>
      </c>
      <c r="AA935" s="2">
        <v>45938</v>
      </c>
      <c r="AB935" s="1">
        <v>4</v>
      </c>
      <c r="AC935" s="1" t="s">
        <v>42</v>
      </c>
    </row>
    <row r="936" spans="1:29">
      <c r="A936" s="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c r="P936" s="1">
        <f t="shared" si="84"/>
        <v>41310</v>
      </c>
      <c r="Q936" s="1">
        <v>20</v>
      </c>
      <c r="R936" s="1">
        <f t="shared" si="85"/>
        <v>8262</v>
      </c>
      <c r="S936" s="1">
        <f t="shared" si="86"/>
        <v>33048</v>
      </c>
      <c r="T936" s="1">
        <v>0.57999999999999996</v>
      </c>
      <c r="U936" s="1">
        <f t="shared" si="87"/>
        <v>19167.84</v>
      </c>
      <c r="V936" s="1">
        <f t="shared" si="88"/>
        <v>13880.16</v>
      </c>
      <c r="W936" s="4">
        <f t="shared" si="89"/>
        <v>0.42</v>
      </c>
      <c r="X936" s="1" t="s">
        <v>92</v>
      </c>
      <c r="Y936" s="1" t="s">
        <v>81</v>
      </c>
      <c r="Z936" s="1" t="s">
        <v>41</v>
      </c>
      <c r="AA936" s="2">
        <v>45938</v>
      </c>
      <c r="AB936" s="1">
        <v>3</v>
      </c>
      <c r="AC936" s="1" t="s">
        <v>42</v>
      </c>
    </row>
    <row r="937" spans="1:29">
      <c r="A937" s="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c r="P937" s="1">
        <f t="shared" si="84"/>
        <v>12720</v>
      </c>
      <c r="Q937" s="1">
        <v>0</v>
      </c>
      <c r="R937" s="1">
        <f t="shared" si="85"/>
        <v>0</v>
      </c>
      <c r="S937" s="1">
        <f t="shared" si="86"/>
        <v>12720</v>
      </c>
      <c r="T937" s="1">
        <v>0.48</v>
      </c>
      <c r="U937" s="1">
        <f t="shared" si="87"/>
        <v>6105.5999999999995</v>
      </c>
      <c r="V937" s="1">
        <f t="shared" si="88"/>
        <v>6614.4000000000005</v>
      </c>
      <c r="W937" s="4">
        <f t="shared" si="89"/>
        <v>0.52</v>
      </c>
      <c r="X937" s="1" t="s">
        <v>104</v>
      </c>
      <c r="Y937" s="1" t="s">
        <v>57</v>
      </c>
      <c r="Z937" s="1" t="s">
        <v>41</v>
      </c>
      <c r="AA937" s="2">
        <v>45943</v>
      </c>
      <c r="AB937" s="1">
        <v>5</v>
      </c>
      <c r="AC937" s="1" t="s">
        <v>42</v>
      </c>
    </row>
    <row r="938" spans="1:29">
      <c r="A938" s="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c r="P938" s="1">
        <f t="shared" si="84"/>
        <v>7640</v>
      </c>
      <c r="Q938" s="1">
        <v>10</v>
      </c>
      <c r="R938" s="1">
        <f t="shared" si="85"/>
        <v>764</v>
      </c>
      <c r="S938" s="1">
        <f t="shared" si="86"/>
        <v>6876</v>
      </c>
      <c r="T938" s="1">
        <v>0.48</v>
      </c>
      <c r="U938" s="1">
        <f t="shared" si="87"/>
        <v>3300.48</v>
      </c>
      <c r="V938" s="1">
        <f t="shared" si="88"/>
        <v>3575.52</v>
      </c>
      <c r="W938" s="4">
        <f t="shared" si="89"/>
        <v>0.52</v>
      </c>
      <c r="X938" s="1" t="s">
        <v>39</v>
      </c>
      <c r="Y938" s="1" t="s">
        <v>57</v>
      </c>
      <c r="Z938" s="1" t="s">
        <v>41</v>
      </c>
      <c r="AA938" s="2">
        <v>45941</v>
      </c>
      <c r="AB938" s="1">
        <v>3</v>
      </c>
      <c r="AC938" s="1" t="s">
        <v>42</v>
      </c>
    </row>
    <row r="939" spans="1:29">
      <c r="A939" s="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c r="P939" s="1">
        <f t="shared" si="84"/>
        <v>307600</v>
      </c>
      <c r="Q939" s="1">
        <v>0</v>
      </c>
      <c r="R939" s="1">
        <f t="shared" si="85"/>
        <v>0</v>
      </c>
      <c r="S939" s="1">
        <f t="shared" si="86"/>
        <v>307600</v>
      </c>
      <c r="T939" s="1">
        <v>0.57999999999999996</v>
      </c>
      <c r="U939" s="1">
        <f t="shared" si="87"/>
        <v>178408</v>
      </c>
      <c r="V939" s="1">
        <f t="shared" si="88"/>
        <v>129192</v>
      </c>
      <c r="W939" s="4">
        <f t="shared" si="89"/>
        <v>0.42</v>
      </c>
      <c r="X939" s="1" t="s">
        <v>147</v>
      </c>
      <c r="Y939" s="1" t="s">
        <v>40</v>
      </c>
      <c r="Z939" s="1" t="s">
        <v>41</v>
      </c>
      <c r="AA939" s="2">
        <v>45940</v>
      </c>
      <c r="AB939" s="1">
        <v>3</v>
      </c>
      <c r="AC939" s="1" t="s">
        <v>42</v>
      </c>
    </row>
    <row r="940" spans="1:29">
      <c r="A940" s="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c r="P940" s="1">
        <f t="shared" si="84"/>
        <v>1140</v>
      </c>
      <c r="Q940" s="1">
        <v>20</v>
      </c>
      <c r="R940" s="1">
        <f t="shared" si="85"/>
        <v>228</v>
      </c>
      <c r="S940" s="1">
        <f t="shared" si="86"/>
        <v>912</v>
      </c>
      <c r="T940" s="1">
        <v>0.45</v>
      </c>
      <c r="U940" s="1">
        <f t="shared" si="87"/>
        <v>410.40000000000003</v>
      </c>
      <c r="V940" s="1">
        <f t="shared" si="88"/>
        <v>501.59999999999997</v>
      </c>
      <c r="W940" s="4">
        <f t="shared" si="89"/>
        <v>0.54999999999999993</v>
      </c>
      <c r="X940" s="1" t="s">
        <v>39</v>
      </c>
      <c r="Y940" s="1" t="s">
        <v>40</v>
      </c>
      <c r="Z940" s="1" t="s">
        <v>41</v>
      </c>
      <c r="AA940" s="2">
        <v>45945</v>
      </c>
      <c r="AB940" s="1">
        <v>5</v>
      </c>
      <c r="AC940" s="1" t="s">
        <v>42</v>
      </c>
    </row>
    <row r="941" spans="1:29">
      <c r="A941" s="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c r="P941" s="1">
        <f t="shared" si="84"/>
        <v>2240</v>
      </c>
      <c r="Q941" s="1">
        <v>20</v>
      </c>
      <c r="R941" s="1">
        <f t="shared" si="85"/>
        <v>448</v>
      </c>
      <c r="S941" s="1">
        <f t="shared" si="86"/>
        <v>1792</v>
      </c>
      <c r="T941" s="1">
        <v>0.45</v>
      </c>
      <c r="U941" s="1">
        <f t="shared" si="87"/>
        <v>806.4</v>
      </c>
      <c r="V941" s="1">
        <f t="shared" si="88"/>
        <v>985.6</v>
      </c>
      <c r="W941" s="4">
        <f t="shared" si="89"/>
        <v>0.55000000000000004</v>
      </c>
      <c r="X941" s="1" t="s">
        <v>104</v>
      </c>
      <c r="Y941" s="1" t="s">
        <v>72</v>
      </c>
      <c r="Z941" s="1" t="s">
        <v>41</v>
      </c>
      <c r="AA941" s="2">
        <v>45943</v>
      </c>
      <c r="AB941" s="1">
        <v>5</v>
      </c>
      <c r="AC941" s="1" t="s">
        <v>42</v>
      </c>
    </row>
    <row r="942" spans="1:29">
      <c r="A942" s="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c r="P942" s="1">
        <f t="shared" si="84"/>
        <v>15280</v>
      </c>
      <c r="Q942" s="1">
        <v>30</v>
      </c>
      <c r="R942" s="1">
        <f t="shared" si="85"/>
        <v>4584</v>
      </c>
      <c r="S942" s="1">
        <f t="shared" si="86"/>
        <v>10696</v>
      </c>
      <c r="T942" s="1">
        <v>0.48</v>
      </c>
      <c r="U942" s="1">
        <f t="shared" si="87"/>
        <v>5134.08</v>
      </c>
      <c r="V942" s="1">
        <f t="shared" si="88"/>
        <v>5561.92</v>
      </c>
      <c r="W942" s="4">
        <f t="shared" si="89"/>
        <v>0.52</v>
      </c>
      <c r="X942" s="1" t="s">
        <v>56</v>
      </c>
      <c r="Y942" s="1" t="s">
        <v>40</v>
      </c>
      <c r="Z942" s="1" t="s">
        <v>120</v>
      </c>
      <c r="AA942" s="1"/>
      <c r="AB942" s="1"/>
      <c r="AC942" s="1" t="s">
        <v>42</v>
      </c>
    </row>
    <row r="943" spans="1:29">
      <c r="A943" s="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c r="P943" s="1">
        <f t="shared" si="84"/>
        <v>1220</v>
      </c>
      <c r="Q943" s="1">
        <v>10</v>
      </c>
      <c r="R943" s="1">
        <f t="shared" si="85"/>
        <v>122</v>
      </c>
      <c r="S943" s="1">
        <f t="shared" si="86"/>
        <v>1098</v>
      </c>
      <c r="T943" s="1">
        <v>0.48</v>
      </c>
      <c r="U943" s="1">
        <f t="shared" si="87"/>
        <v>527.04</v>
      </c>
      <c r="V943" s="1">
        <f t="shared" si="88"/>
        <v>570.96</v>
      </c>
      <c r="W943" s="4">
        <f t="shared" si="89"/>
        <v>0.52</v>
      </c>
      <c r="X943" s="1" t="s">
        <v>147</v>
      </c>
      <c r="Y943" s="1" t="s">
        <v>72</v>
      </c>
      <c r="Z943" s="1" t="s">
        <v>66</v>
      </c>
      <c r="AA943" s="1"/>
      <c r="AB943" s="1"/>
      <c r="AC943" s="1" t="s">
        <v>42</v>
      </c>
    </row>
    <row r="944" spans="1:29">
      <c r="A944" s="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c r="P944" s="1">
        <f t="shared" si="84"/>
        <v>13980</v>
      </c>
      <c r="Q944" s="1">
        <v>0</v>
      </c>
      <c r="R944" s="1">
        <f t="shared" si="85"/>
        <v>0</v>
      </c>
      <c r="S944" s="1">
        <f t="shared" si="86"/>
        <v>13980</v>
      </c>
      <c r="T944" s="1">
        <v>0.47</v>
      </c>
      <c r="U944" s="1">
        <f t="shared" si="87"/>
        <v>6570.5999999999995</v>
      </c>
      <c r="V944" s="1">
        <f t="shared" si="88"/>
        <v>7409.4000000000005</v>
      </c>
      <c r="W944" s="4">
        <f t="shared" si="89"/>
        <v>0.53</v>
      </c>
      <c r="X944" s="1" t="s">
        <v>147</v>
      </c>
      <c r="Y944" s="1" t="s">
        <v>72</v>
      </c>
      <c r="Z944" s="1" t="s">
        <v>22</v>
      </c>
      <c r="AA944" s="1"/>
      <c r="AB944" s="1"/>
      <c r="AC944" s="1" t="s">
        <v>93</v>
      </c>
    </row>
    <row r="945" spans="1:29">
      <c r="A945" s="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c r="P945" s="1">
        <f t="shared" si="84"/>
        <v>4080</v>
      </c>
      <c r="Q945" s="1">
        <v>30</v>
      </c>
      <c r="R945" s="1">
        <f t="shared" si="85"/>
        <v>1224</v>
      </c>
      <c r="S945" s="1">
        <f t="shared" si="86"/>
        <v>2856</v>
      </c>
      <c r="T945" s="1">
        <v>0.45</v>
      </c>
      <c r="U945" s="1">
        <f t="shared" si="87"/>
        <v>1285.2</v>
      </c>
      <c r="V945" s="1">
        <f t="shared" si="88"/>
        <v>1570.8</v>
      </c>
      <c r="W945" s="4">
        <f t="shared" si="89"/>
        <v>0.54999999999999993</v>
      </c>
      <c r="X945" s="1" t="s">
        <v>104</v>
      </c>
      <c r="Y945" s="1" t="s">
        <v>40</v>
      </c>
      <c r="Z945" s="1" t="s">
        <v>41</v>
      </c>
      <c r="AA945" s="2">
        <v>45941</v>
      </c>
      <c r="AB945" s="1">
        <v>3</v>
      </c>
      <c r="AC945" s="1" t="s">
        <v>42</v>
      </c>
    </row>
    <row r="946" spans="1:29">
      <c r="A946" s="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c r="P946" s="1">
        <f t="shared" si="84"/>
        <v>9420</v>
      </c>
      <c r="Q946" s="1">
        <v>20</v>
      </c>
      <c r="R946" s="1">
        <f t="shared" si="85"/>
        <v>1884</v>
      </c>
      <c r="S946" s="1">
        <f t="shared" si="86"/>
        <v>7536</v>
      </c>
      <c r="T946" s="1">
        <v>0.5</v>
      </c>
      <c r="U946" s="1">
        <f t="shared" si="87"/>
        <v>3768</v>
      </c>
      <c r="V946" s="1">
        <f t="shared" si="88"/>
        <v>3768</v>
      </c>
      <c r="W946" s="4">
        <f t="shared" si="89"/>
        <v>0.5</v>
      </c>
      <c r="X946" s="1" t="s">
        <v>147</v>
      </c>
      <c r="Y946" s="1" t="s">
        <v>72</v>
      </c>
      <c r="Z946" s="1" t="s">
        <v>41</v>
      </c>
      <c r="AA946" s="2">
        <v>45943</v>
      </c>
      <c r="AB946" s="1">
        <v>3</v>
      </c>
      <c r="AC946" s="1" t="s">
        <v>42</v>
      </c>
    </row>
    <row r="947" spans="1:29">
      <c r="A947" s="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c r="P947" s="1">
        <f t="shared" si="84"/>
        <v>7670</v>
      </c>
      <c r="Q947" s="1">
        <v>30</v>
      </c>
      <c r="R947" s="1">
        <f t="shared" si="85"/>
        <v>2301</v>
      </c>
      <c r="S947" s="1">
        <f t="shared" si="86"/>
        <v>5369</v>
      </c>
      <c r="T947" s="1">
        <v>0.52</v>
      </c>
      <c r="U947" s="1">
        <f t="shared" si="87"/>
        <v>2791.88</v>
      </c>
      <c r="V947" s="1">
        <f t="shared" si="88"/>
        <v>2577.12</v>
      </c>
      <c r="W947" s="4">
        <f t="shared" si="89"/>
        <v>0.48</v>
      </c>
      <c r="X947" s="1" t="s">
        <v>56</v>
      </c>
      <c r="Y947" s="1" t="s">
        <v>40</v>
      </c>
      <c r="Z947" s="1" t="s">
        <v>51</v>
      </c>
      <c r="AA947" s="2">
        <v>45942</v>
      </c>
      <c r="AB947" s="1"/>
      <c r="AC947" s="1" t="s">
        <v>42</v>
      </c>
    </row>
    <row r="948" spans="1:29">
      <c r="A948" s="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c r="P948" s="1">
        <f t="shared" si="84"/>
        <v>17070</v>
      </c>
      <c r="Q948" s="1">
        <v>0</v>
      </c>
      <c r="R948" s="1">
        <f t="shared" si="85"/>
        <v>0</v>
      </c>
      <c r="S948" s="1">
        <f t="shared" si="86"/>
        <v>17070</v>
      </c>
      <c r="T948" s="1">
        <v>0.5</v>
      </c>
      <c r="U948" s="1">
        <f t="shared" si="87"/>
        <v>8535</v>
      </c>
      <c r="V948" s="1">
        <f t="shared" si="88"/>
        <v>8535</v>
      </c>
      <c r="W948" s="4">
        <f t="shared" si="89"/>
        <v>0.5</v>
      </c>
      <c r="X948" s="1" t="s">
        <v>92</v>
      </c>
      <c r="Y948" s="1" t="s">
        <v>81</v>
      </c>
      <c r="Z948" s="1" t="s">
        <v>120</v>
      </c>
      <c r="AA948" s="1"/>
      <c r="AB948" s="1"/>
      <c r="AC948" s="1" t="s">
        <v>42</v>
      </c>
    </row>
    <row r="949" spans="1:29">
      <c r="A949" s="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c r="P949" s="1">
        <f t="shared" si="84"/>
        <v>9920</v>
      </c>
      <c r="Q949" s="1">
        <v>0</v>
      </c>
      <c r="R949" s="1">
        <f t="shared" si="85"/>
        <v>0</v>
      </c>
      <c r="S949" s="1">
        <f t="shared" si="86"/>
        <v>9920</v>
      </c>
      <c r="T949" s="1">
        <v>0.52</v>
      </c>
      <c r="U949" s="1">
        <f t="shared" si="87"/>
        <v>5158.4000000000005</v>
      </c>
      <c r="V949" s="1">
        <f t="shared" si="88"/>
        <v>4761.5999999999995</v>
      </c>
      <c r="W949" s="4">
        <f t="shared" si="89"/>
        <v>0.47999999999999993</v>
      </c>
      <c r="X949" s="1" t="s">
        <v>56</v>
      </c>
      <c r="Y949" s="1" t="s">
        <v>72</v>
      </c>
      <c r="Z949" s="1" t="s">
        <v>41</v>
      </c>
      <c r="AA949" s="2">
        <v>45943</v>
      </c>
      <c r="AB949" s="1">
        <v>4</v>
      </c>
      <c r="AC949" s="1" t="s">
        <v>42</v>
      </c>
    </row>
    <row r="950" spans="1:29">
      <c r="A950" s="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c r="P950" s="1">
        <f t="shared" si="84"/>
        <v>12800</v>
      </c>
      <c r="Q950" s="1">
        <v>10</v>
      </c>
      <c r="R950" s="1">
        <f t="shared" si="85"/>
        <v>1280</v>
      </c>
      <c r="S950" s="1">
        <f t="shared" si="86"/>
        <v>11520</v>
      </c>
      <c r="T950" s="1">
        <v>0.45</v>
      </c>
      <c r="U950" s="1">
        <f t="shared" si="87"/>
        <v>5184</v>
      </c>
      <c r="V950" s="1">
        <f t="shared" si="88"/>
        <v>6336</v>
      </c>
      <c r="W950" s="4">
        <f t="shared" si="89"/>
        <v>0.55000000000000004</v>
      </c>
      <c r="X950" s="1" t="s">
        <v>104</v>
      </c>
      <c r="Y950" s="1" t="s">
        <v>81</v>
      </c>
      <c r="Z950" s="1" t="s">
        <v>41</v>
      </c>
      <c r="AA950" s="2">
        <v>45941</v>
      </c>
      <c r="AB950" s="1">
        <v>3</v>
      </c>
      <c r="AC950" s="1" t="s">
        <v>42</v>
      </c>
    </row>
    <row r="951" spans="1:29">
      <c r="A951" s="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c r="P951" s="1">
        <f t="shared" si="84"/>
        <v>4200</v>
      </c>
      <c r="Q951" s="1">
        <v>20</v>
      </c>
      <c r="R951" s="1">
        <f t="shared" si="85"/>
        <v>840</v>
      </c>
      <c r="S951" s="1">
        <f t="shared" si="86"/>
        <v>3360</v>
      </c>
      <c r="T951" s="1">
        <v>0.35</v>
      </c>
      <c r="U951" s="1">
        <f t="shared" si="87"/>
        <v>1176</v>
      </c>
      <c r="V951" s="1">
        <f t="shared" si="88"/>
        <v>2184</v>
      </c>
      <c r="W951" s="4">
        <f t="shared" si="89"/>
        <v>0.65</v>
      </c>
      <c r="X951" s="1" t="s">
        <v>56</v>
      </c>
      <c r="Y951" s="1" t="s">
        <v>81</v>
      </c>
      <c r="Z951" s="1" t="s">
        <v>22</v>
      </c>
      <c r="AA951" s="1"/>
      <c r="AB951" s="1"/>
      <c r="AC951" s="1" t="s">
        <v>93</v>
      </c>
    </row>
    <row r="952" spans="1:29">
      <c r="A952" s="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c r="P952" s="1">
        <f t="shared" si="84"/>
        <v>750</v>
      </c>
      <c r="Q952" s="1">
        <v>0</v>
      </c>
      <c r="R952" s="1">
        <f t="shared" si="85"/>
        <v>0</v>
      </c>
      <c r="S952" s="1">
        <f t="shared" si="86"/>
        <v>750</v>
      </c>
      <c r="T952" s="1">
        <v>0.62</v>
      </c>
      <c r="U952" s="1">
        <f t="shared" si="87"/>
        <v>465</v>
      </c>
      <c r="V952" s="1">
        <f t="shared" si="88"/>
        <v>285</v>
      </c>
      <c r="W952" s="4">
        <f t="shared" si="89"/>
        <v>0.38</v>
      </c>
      <c r="X952" s="1" t="s">
        <v>50</v>
      </c>
      <c r="Y952" s="1" t="s">
        <v>40</v>
      </c>
      <c r="Z952" s="1" t="s">
        <v>41</v>
      </c>
      <c r="AA952" s="2">
        <v>45944</v>
      </c>
      <c r="AB952" s="1">
        <v>5</v>
      </c>
      <c r="AC952" s="1" t="s">
        <v>42</v>
      </c>
    </row>
    <row r="953" spans="1:29">
      <c r="A953" s="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c r="P953" s="1">
        <f t="shared" si="84"/>
        <v>2000</v>
      </c>
      <c r="Q953" s="1">
        <v>0</v>
      </c>
      <c r="R953" s="1">
        <f t="shared" si="85"/>
        <v>0</v>
      </c>
      <c r="S953" s="1">
        <f t="shared" si="86"/>
        <v>2000</v>
      </c>
      <c r="T953" s="1">
        <v>0.62</v>
      </c>
      <c r="U953" s="1">
        <f t="shared" si="87"/>
        <v>1240</v>
      </c>
      <c r="V953" s="1">
        <f t="shared" si="88"/>
        <v>760</v>
      </c>
      <c r="W953" s="4">
        <f t="shared" si="89"/>
        <v>0.38</v>
      </c>
      <c r="X953" s="1" t="s">
        <v>50</v>
      </c>
      <c r="Y953" s="1" t="s">
        <v>72</v>
      </c>
      <c r="Z953" s="1" t="s">
        <v>120</v>
      </c>
      <c r="AA953" s="1"/>
      <c r="AB953" s="1"/>
      <c r="AC953" s="1" t="s">
        <v>42</v>
      </c>
    </row>
    <row r="954" spans="1:29">
      <c r="A954" s="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c r="P954" s="1">
        <f t="shared" si="84"/>
        <v>3440</v>
      </c>
      <c r="Q954" s="1">
        <v>0</v>
      </c>
      <c r="R954" s="1">
        <f t="shared" si="85"/>
        <v>0</v>
      </c>
      <c r="S954" s="1">
        <f t="shared" si="86"/>
        <v>3440</v>
      </c>
      <c r="T954" s="1">
        <v>0.35</v>
      </c>
      <c r="U954" s="1">
        <f t="shared" si="87"/>
        <v>1204</v>
      </c>
      <c r="V954" s="1">
        <f t="shared" si="88"/>
        <v>2236</v>
      </c>
      <c r="W954" s="4">
        <f t="shared" si="89"/>
        <v>0.65</v>
      </c>
      <c r="X954" s="1" t="s">
        <v>92</v>
      </c>
      <c r="Y954" s="1" t="s">
        <v>81</v>
      </c>
      <c r="Z954" s="1" t="s">
        <v>41</v>
      </c>
      <c r="AA954" s="2">
        <v>45945</v>
      </c>
      <c r="AB954" s="1">
        <v>5</v>
      </c>
      <c r="AC954" s="1" t="s">
        <v>42</v>
      </c>
    </row>
    <row r="955" spans="1:29">
      <c r="A955" s="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c r="P955" s="1">
        <f t="shared" si="84"/>
        <v>21300</v>
      </c>
      <c r="Q955" s="1">
        <v>0</v>
      </c>
      <c r="R955" s="1">
        <f t="shared" si="85"/>
        <v>0</v>
      </c>
      <c r="S955" s="1">
        <f t="shared" si="86"/>
        <v>21300</v>
      </c>
      <c r="T955" s="1">
        <v>0.47</v>
      </c>
      <c r="U955" s="1">
        <f t="shared" si="87"/>
        <v>10011</v>
      </c>
      <c r="V955" s="1">
        <f t="shared" si="88"/>
        <v>11289</v>
      </c>
      <c r="W955" s="4">
        <f t="shared" si="89"/>
        <v>0.53</v>
      </c>
      <c r="X955" s="1" t="s">
        <v>39</v>
      </c>
      <c r="Y955" s="1" t="s">
        <v>72</v>
      </c>
      <c r="Z955" s="1" t="s">
        <v>41</v>
      </c>
      <c r="AA955" s="2">
        <v>45947</v>
      </c>
      <c r="AB955" s="1">
        <v>4</v>
      </c>
      <c r="AC955" s="1" t="s">
        <v>42</v>
      </c>
    </row>
    <row r="956" spans="1:29">
      <c r="A956" s="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c r="P956" s="1">
        <f t="shared" si="84"/>
        <v>30560</v>
      </c>
      <c r="Q956" s="1">
        <v>10</v>
      </c>
      <c r="R956" s="1">
        <f t="shared" si="85"/>
        <v>3056</v>
      </c>
      <c r="S956" s="1">
        <f t="shared" si="86"/>
        <v>27504</v>
      </c>
      <c r="T956" s="1">
        <v>0.52</v>
      </c>
      <c r="U956" s="1">
        <f t="shared" si="87"/>
        <v>14302.08</v>
      </c>
      <c r="V956" s="1">
        <f t="shared" si="88"/>
        <v>13201.92</v>
      </c>
      <c r="W956" s="4">
        <f t="shared" si="89"/>
        <v>0.48</v>
      </c>
      <c r="X956" s="1" t="s">
        <v>50</v>
      </c>
      <c r="Y956" s="1" t="s">
        <v>40</v>
      </c>
      <c r="Z956" s="1" t="s">
        <v>120</v>
      </c>
      <c r="AA956" s="1"/>
      <c r="AB956" s="1"/>
      <c r="AC956" s="1" t="s">
        <v>42</v>
      </c>
    </row>
    <row r="957" spans="1:29">
      <c r="A957" s="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c r="P957" s="1">
        <f t="shared" si="84"/>
        <v>31840</v>
      </c>
      <c r="Q957" s="1">
        <v>10</v>
      </c>
      <c r="R957" s="1">
        <f t="shared" si="85"/>
        <v>3184</v>
      </c>
      <c r="S957" s="1">
        <f t="shared" si="86"/>
        <v>28656</v>
      </c>
      <c r="T957" s="1">
        <v>0.48</v>
      </c>
      <c r="U957" s="1">
        <f t="shared" si="87"/>
        <v>13754.88</v>
      </c>
      <c r="V957" s="1">
        <f t="shared" si="88"/>
        <v>14901.12</v>
      </c>
      <c r="W957" s="4">
        <f t="shared" si="89"/>
        <v>0.52</v>
      </c>
      <c r="X957" s="1" t="s">
        <v>147</v>
      </c>
      <c r="Y957" s="1" t="s">
        <v>81</v>
      </c>
      <c r="Z957" s="1" t="s">
        <v>41</v>
      </c>
      <c r="AA957" s="2">
        <v>45945</v>
      </c>
      <c r="AB957" s="1">
        <v>4</v>
      </c>
      <c r="AC957" s="1" t="s">
        <v>42</v>
      </c>
    </row>
    <row r="958" spans="1:29">
      <c r="A958" s="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c r="P958" s="1">
        <f t="shared" si="84"/>
        <v>98600</v>
      </c>
      <c r="Q958" s="1">
        <v>0</v>
      </c>
      <c r="R958" s="1">
        <f t="shared" si="85"/>
        <v>0</v>
      </c>
      <c r="S958" s="1">
        <f t="shared" si="86"/>
        <v>98600</v>
      </c>
      <c r="T958" s="1">
        <v>0.57999999999999996</v>
      </c>
      <c r="U958" s="1">
        <f t="shared" si="87"/>
        <v>57187.999999999993</v>
      </c>
      <c r="V958" s="1">
        <f t="shared" si="88"/>
        <v>41412.000000000007</v>
      </c>
      <c r="W958" s="4">
        <f t="shared" si="89"/>
        <v>0.4200000000000001</v>
      </c>
      <c r="X958" s="1" t="s">
        <v>104</v>
      </c>
      <c r="Y958" s="1" t="s">
        <v>40</v>
      </c>
      <c r="Z958" s="1" t="s">
        <v>22</v>
      </c>
      <c r="AA958" s="1"/>
      <c r="AB958" s="1"/>
      <c r="AC958" s="1" t="s">
        <v>93</v>
      </c>
    </row>
    <row r="959" spans="1:29">
      <c r="A959" s="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c r="P959" s="1">
        <f t="shared" si="84"/>
        <v>3720</v>
      </c>
      <c r="Q959" s="1">
        <v>20</v>
      </c>
      <c r="R959" s="1">
        <f t="shared" si="85"/>
        <v>744</v>
      </c>
      <c r="S959" s="1">
        <f t="shared" si="86"/>
        <v>2976</v>
      </c>
      <c r="T959" s="1">
        <v>0.5</v>
      </c>
      <c r="U959" s="1">
        <f t="shared" si="87"/>
        <v>1488</v>
      </c>
      <c r="V959" s="1">
        <f t="shared" si="88"/>
        <v>1488</v>
      </c>
      <c r="W959" s="4">
        <f t="shared" si="89"/>
        <v>0.5</v>
      </c>
      <c r="X959" s="1" t="s">
        <v>50</v>
      </c>
      <c r="Y959" s="1" t="s">
        <v>72</v>
      </c>
      <c r="Z959" s="1" t="s">
        <v>22</v>
      </c>
      <c r="AA959" s="1"/>
      <c r="AB959" s="1"/>
      <c r="AC959" s="1" t="s">
        <v>93</v>
      </c>
    </row>
    <row r="960" spans="1:29">
      <c r="A960" s="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c r="P960" s="1">
        <f t="shared" si="84"/>
        <v>1700</v>
      </c>
      <c r="Q960" s="1">
        <v>0</v>
      </c>
      <c r="R960" s="1">
        <f t="shared" si="85"/>
        <v>0</v>
      </c>
      <c r="S960" s="1">
        <f t="shared" si="86"/>
        <v>1700</v>
      </c>
      <c r="T960" s="1">
        <v>0.35</v>
      </c>
      <c r="U960" s="1">
        <f t="shared" si="87"/>
        <v>595</v>
      </c>
      <c r="V960" s="1">
        <f t="shared" si="88"/>
        <v>1105</v>
      </c>
      <c r="W960" s="4">
        <f t="shared" si="89"/>
        <v>0.65</v>
      </c>
      <c r="X960" s="1" t="s">
        <v>147</v>
      </c>
      <c r="Y960" s="1" t="s">
        <v>40</v>
      </c>
      <c r="Z960" s="1" t="s">
        <v>51</v>
      </c>
      <c r="AA960" s="2">
        <v>45947</v>
      </c>
      <c r="AB960" s="1"/>
      <c r="AC960" s="1" t="s">
        <v>42</v>
      </c>
    </row>
    <row r="961" spans="1:29">
      <c r="A961" s="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c r="P961" s="1">
        <f t="shared" si="84"/>
        <v>6570</v>
      </c>
      <c r="Q961" s="1">
        <v>5</v>
      </c>
      <c r="R961" s="1">
        <f t="shared" si="85"/>
        <v>328.5</v>
      </c>
      <c r="S961" s="1">
        <f t="shared" si="86"/>
        <v>6241.5</v>
      </c>
      <c r="T961" s="1">
        <v>0.47</v>
      </c>
      <c r="U961" s="1">
        <f t="shared" si="87"/>
        <v>2933.5049999999997</v>
      </c>
      <c r="V961" s="1">
        <f t="shared" si="88"/>
        <v>3307.9950000000003</v>
      </c>
      <c r="W961" s="4">
        <f t="shared" si="89"/>
        <v>0.53</v>
      </c>
      <c r="X961" s="1" t="s">
        <v>104</v>
      </c>
      <c r="Y961" s="1" t="s">
        <v>40</v>
      </c>
      <c r="Z961" s="1" t="s">
        <v>41</v>
      </c>
      <c r="AA961" s="2">
        <v>45947</v>
      </c>
      <c r="AB961" s="1">
        <v>5</v>
      </c>
      <c r="AC961" s="1" t="s">
        <v>42</v>
      </c>
    </row>
    <row r="962" spans="1:29">
      <c r="A962" s="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c r="P962" s="1">
        <f t="shared" si="84"/>
        <v>4920</v>
      </c>
      <c r="Q962" s="1">
        <v>10</v>
      </c>
      <c r="R962" s="1">
        <f t="shared" si="85"/>
        <v>492</v>
      </c>
      <c r="S962" s="1">
        <f t="shared" si="86"/>
        <v>4428</v>
      </c>
      <c r="T962" s="1">
        <v>0.48</v>
      </c>
      <c r="U962" s="1">
        <f t="shared" si="87"/>
        <v>2125.44</v>
      </c>
      <c r="V962" s="1">
        <f t="shared" si="88"/>
        <v>2302.56</v>
      </c>
      <c r="W962" s="4">
        <f t="shared" si="89"/>
        <v>0.52</v>
      </c>
      <c r="X962" s="1" t="s">
        <v>50</v>
      </c>
      <c r="Y962" s="1" t="s">
        <v>57</v>
      </c>
      <c r="Z962" s="1" t="s">
        <v>120</v>
      </c>
      <c r="AA962" s="1"/>
      <c r="AB962" s="1"/>
      <c r="AC962" s="1" t="s">
        <v>42</v>
      </c>
    </row>
    <row r="963" spans="1:29">
      <c r="A963" s="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c r="P963" s="1">
        <f t="shared" ref="P963:P1026" si="90">PRODUCT(N963,O963)</f>
        <v>1450</v>
      </c>
      <c r="Q963" s="1">
        <v>10</v>
      </c>
      <c r="R963" s="1">
        <f t="shared" ref="R963:R1026" si="91">P963*(Q963/100)</f>
        <v>145</v>
      </c>
      <c r="S963" s="1">
        <f t="shared" ref="S963:S1026" si="92">P963-R963</f>
        <v>1305</v>
      </c>
      <c r="T963" s="1">
        <v>0.5</v>
      </c>
      <c r="U963" s="1">
        <f t="shared" ref="U963:U1026" si="93">S963*T963</f>
        <v>652.5</v>
      </c>
      <c r="V963" s="1">
        <f t="shared" ref="V963:V1026" si="94">S963-U963</f>
        <v>652.5</v>
      </c>
      <c r="W963" s="4">
        <f t="shared" ref="W963:W1026" si="95">(V963/S963)</f>
        <v>0.5</v>
      </c>
      <c r="X963" s="1" t="s">
        <v>147</v>
      </c>
      <c r="Y963" s="1" t="s">
        <v>57</v>
      </c>
      <c r="Z963" s="1" t="s">
        <v>51</v>
      </c>
      <c r="AA963" s="2">
        <v>45950</v>
      </c>
      <c r="AB963" s="1"/>
      <c r="AC963" s="1" t="s">
        <v>42</v>
      </c>
    </row>
    <row r="964" spans="1:29">
      <c r="A964" s="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c r="P964" s="1">
        <f t="shared" si="90"/>
        <v>2340</v>
      </c>
      <c r="Q964" s="1">
        <v>30</v>
      </c>
      <c r="R964" s="1">
        <f t="shared" si="91"/>
        <v>702</v>
      </c>
      <c r="S964" s="1">
        <f t="shared" si="92"/>
        <v>1638</v>
      </c>
      <c r="T964" s="1">
        <v>0.47</v>
      </c>
      <c r="U964" s="1">
        <f t="shared" si="93"/>
        <v>769.8599999999999</v>
      </c>
      <c r="V964" s="1">
        <f t="shared" si="94"/>
        <v>868.1400000000001</v>
      </c>
      <c r="W964" s="4">
        <f t="shared" si="95"/>
        <v>0.53</v>
      </c>
      <c r="X964" s="1" t="s">
        <v>147</v>
      </c>
      <c r="Y964" s="1" t="s">
        <v>72</v>
      </c>
      <c r="Z964" s="1" t="s">
        <v>66</v>
      </c>
      <c r="AA964" s="1"/>
      <c r="AB964" s="1"/>
      <c r="AC964" s="1" t="s">
        <v>42</v>
      </c>
    </row>
    <row r="965" spans="1:29">
      <c r="A965" s="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c r="P965" s="1">
        <f t="shared" si="90"/>
        <v>1840</v>
      </c>
      <c r="Q965" s="1">
        <v>0</v>
      </c>
      <c r="R965" s="1">
        <f t="shared" si="91"/>
        <v>0</v>
      </c>
      <c r="S965" s="1">
        <f t="shared" si="92"/>
        <v>1840</v>
      </c>
      <c r="T965" s="1">
        <v>0.5</v>
      </c>
      <c r="U965" s="1">
        <f t="shared" si="93"/>
        <v>920</v>
      </c>
      <c r="V965" s="1">
        <f t="shared" si="94"/>
        <v>920</v>
      </c>
      <c r="W965" s="4">
        <f t="shared" si="95"/>
        <v>0.5</v>
      </c>
      <c r="X965" s="1" t="s">
        <v>50</v>
      </c>
      <c r="Y965" s="1" t="s">
        <v>57</v>
      </c>
      <c r="Z965" s="1" t="s">
        <v>51</v>
      </c>
      <c r="AA965" s="2">
        <v>45951</v>
      </c>
      <c r="AB965" s="1"/>
      <c r="AC965" s="1" t="s">
        <v>42</v>
      </c>
    </row>
    <row r="966" spans="1:29">
      <c r="A966" s="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c r="P966" s="1">
        <f t="shared" si="90"/>
        <v>130</v>
      </c>
      <c r="Q966" s="1">
        <v>0</v>
      </c>
      <c r="R966" s="1">
        <f t="shared" si="91"/>
        <v>0</v>
      </c>
      <c r="S966" s="1">
        <f t="shared" si="92"/>
        <v>130</v>
      </c>
      <c r="T966" s="1">
        <v>0.62</v>
      </c>
      <c r="U966" s="1">
        <f t="shared" si="93"/>
        <v>80.599999999999994</v>
      </c>
      <c r="V966" s="1">
        <f t="shared" si="94"/>
        <v>49.400000000000006</v>
      </c>
      <c r="W966" s="4">
        <f t="shared" si="95"/>
        <v>0.38000000000000006</v>
      </c>
      <c r="X966" s="1" t="s">
        <v>39</v>
      </c>
      <c r="Y966" s="1" t="s">
        <v>40</v>
      </c>
      <c r="Z966" s="1" t="s">
        <v>41</v>
      </c>
      <c r="AA966" s="2">
        <v>45947</v>
      </c>
      <c r="AB966" s="1">
        <v>5</v>
      </c>
      <c r="AC966" s="1" t="s">
        <v>42</v>
      </c>
    </row>
    <row r="967" spans="1:29">
      <c r="A967" s="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c r="P967" s="1">
        <f t="shared" si="90"/>
        <v>3300</v>
      </c>
      <c r="Q967" s="1">
        <v>20</v>
      </c>
      <c r="R967" s="1">
        <f t="shared" si="91"/>
        <v>660</v>
      </c>
      <c r="S967" s="1">
        <f t="shared" si="92"/>
        <v>2640</v>
      </c>
      <c r="T967" s="1">
        <v>0.47</v>
      </c>
      <c r="U967" s="1">
        <f t="shared" si="93"/>
        <v>1240.8</v>
      </c>
      <c r="V967" s="1">
        <f t="shared" si="94"/>
        <v>1399.2</v>
      </c>
      <c r="W967" s="4">
        <f t="shared" si="95"/>
        <v>0.53</v>
      </c>
      <c r="X967" s="1" t="s">
        <v>104</v>
      </c>
      <c r="Y967" s="1" t="s">
        <v>72</v>
      </c>
      <c r="Z967" s="1" t="s">
        <v>66</v>
      </c>
      <c r="AA967" s="1"/>
      <c r="AB967" s="1"/>
      <c r="AC967" s="1" t="s">
        <v>42</v>
      </c>
    </row>
    <row r="968" spans="1:29">
      <c r="A968" s="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c r="P968" s="1">
        <f t="shared" si="90"/>
        <v>49600</v>
      </c>
      <c r="Q968" s="1">
        <v>30</v>
      </c>
      <c r="R968" s="1">
        <f t="shared" si="91"/>
        <v>14880</v>
      </c>
      <c r="S968" s="1">
        <f t="shared" si="92"/>
        <v>34720</v>
      </c>
      <c r="T968" s="1">
        <v>0.52</v>
      </c>
      <c r="U968" s="1">
        <f t="shared" si="93"/>
        <v>18054.400000000001</v>
      </c>
      <c r="V968" s="1">
        <f t="shared" si="94"/>
        <v>16665.599999999999</v>
      </c>
      <c r="W968" s="4">
        <f t="shared" si="95"/>
        <v>0.48</v>
      </c>
      <c r="X968" s="1" t="s">
        <v>50</v>
      </c>
      <c r="Y968" s="1" t="s">
        <v>81</v>
      </c>
      <c r="Z968" s="1" t="s">
        <v>22</v>
      </c>
      <c r="AA968" s="1"/>
      <c r="AB968" s="1"/>
      <c r="AC968" s="1" t="s">
        <v>93</v>
      </c>
    </row>
    <row r="969" spans="1:29">
      <c r="A969" s="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c r="P969" s="1">
        <f t="shared" si="90"/>
        <v>266040</v>
      </c>
      <c r="Q969" s="1">
        <v>20</v>
      </c>
      <c r="R969" s="1">
        <f t="shared" si="91"/>
        <v>53208</v>
      </c>
      <c r="S969" s="1">
        <f t="shared" si="92"/>
        <v>212832</v>
      </c>
      <c r="T969" s="1">
        <v>0.57999999999999996</v>
      </c>
      <c r="U969" s="1">
        <f t="shared" si="93"/>
        <v>123442.56</v>
      </c>
      <c r="V969" s="1">
        <f t="shared" si="94"/>
        <v>89389.440000000002</v>
      </c>
      <c r="W969" s="4">
        <f t="shared" si="95"/>
        <v>0.42</v>
      </c>
      <c r="X969" s="1" t="s">
        <v>39</v>
      </c>
      <c r="Y969" s="1" t="s">
        <v>40</v>
      </c>
      <c r="Z969" s="1" t="s">
        <v>41</v>
      </c>
      <c r="AA969" s="2">
        <v>45951</v>
      </c>
      <c r="AB969" s="1">
        <v>4</v>
      </c>
      <c r="AC969" s="1" t="s">
        <v>42</v>
      </c>
    </row>
    <row r="970" spans="1:29">
      <c r="A970" s="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c r="P970" s="1">
        <f t="shared" si="90"/>
        <v>12180</v>
      </c>
      <c r="Q970" s="1">
        <v>25</v>
      </c>
      <c r="R970" s="1">
        <f t="shared" si="91"/>
        <v>3045</v>
      </c>
      <c r="S970" s="1">
        <f t="shared" si="92"/>
        <v>9135</v>
      </c>
      <c r="T970" s="1">
        <v>0.48</v>
      </c>
      <c r="U970" s="1">
        <f t="shared" si="93"/>
        <v>4384.8</v>
      </c>
      <c r="V970" s="1">
        <f t="shared" si="94"/>
        <v>4750.2</v>
      </c>
      <c r="W970" s="4">
        <f t="shared" si="95"/>
        <v>0.52</v>
      </c>
      <c r="X970" s="1" t="s">
        <v>50</v>
      </c>
      <c r="Y970" s="1" t="s">
        <v>57</v>
      </c>
      <c r="Z970" s="1" t="s">
        <v>41</v>
      </c>
      <c r="AA970" s="2">
        <v>45951</v>
      </c>
      <c r="AB970" s="1">
        <v>5</v>
      </c>
      <c r="AC970" s="1" t="s">
        <v>42</v>
      </c>
    </row>
    <row r="971" spans="1:29">
      <c r="A971" s="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c r="P971" s="1">
        <f t="shared" si="90"/>
        <v>12000</v>
      </c>
      <c r="Q971" s="1">
        <v>30</v>
      </c>
      <c r="R971" s="1">
        <f t="shared" si="91"/>
        <v>3600</v>
      </c>
      <c r="S971" s="1">
        <f t="shared" si="92"/>
        <v>8400</v>
      </c>
      <c r="T971" s="1">
        <v>0.45</v>
      </c>
      <c r="U971" s="1">
        <f t="shared" si="93"/>
        <v>3780</v>
      </c>
      <c r="V971" s="1">
        <f t="shared" si="94"/>
        <v>4620</v>
      </c>
      <c r="W971" s="4">
        <f t="shared" si="95"/>
        <v>0.55000000000000004</v>
      </c>
      <c r="X971" s="1" t="s">
        <v>39</v>
      </c>
      <c r="Y971" s="1" t="s">
        <v>81</v>
      </c>
      <c r="Z971" s="1" t="s">
        <v>41</v>
      </c>
      <c r="AA971" s="2">
        <v>45950</v>
      </c>
      <c r="AB971" s="1">
        <v>5</v>
      </c>
      <c r="AC971" s="1" t="s">
        <v>42</v>
      </c>
    </row>
    <row r="972" spans="1:29">
      <c r="A972" s="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c r="P972" s="1">
        <f t="shared" si="90"/>
        <v>12630</v>
      </c>
      <c r="Q972" s="1">
        <v>30</v>
      </c>
      <c r="R972" s="1">
        <f t="shared" si="91"/>
        <v>3789</v>
      </c>
      <c r="S972" s="1">
        <f t="shared" si="92"/>
        <v>8841</v>
      </c>
      <c r="T972" s="1">
        <v>0.48</v>
      </c>
      <c r="U972" s="1">
        <f t="shared" si="93"/>
        <v>4243.68</v>
      </c>
      <c r="V972" s="1">
        <f t="shared" si="94"/>
        <v>4597.32</v>
      </c>
      <c r="W972" s="4">
        <f t="shared" si="95"/>
        <v>0.52</v>
      </c>
      <c r="X972" s="1" t="s">
        <v>56</v>
      </c>
      <c r="Y972" s="1" t="s">
        <v>57</v>
      </c>
      <c r="Z972" s="1" t="s">
        <v>51</v>
      </c>
      <c r="AA972" s="2">
        <v>45951</v>
      </c>
      <c r="AB972" s="1"/>
      <c r="AC972" s="1" t="s">
        <v>42</v>
      </c>
    </row>
    <row r="973" spans="1:29">
      <c r="A973" s="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c r="P973" s="1">
        <f t="shared" si="90"/>
        <v>73000</v>
      </c>
      <c r="Q973" s="1">
        <v>0</v>
      </c>
      <c r="R973" s="1">
        <f t="shared" si="91"/>
        <v>0</v>
      </c>
      <c r="S973" s="1">
        <f t="shared" si="92"/>
        <v>73000</v>
      </c>
      <c r="T973" s="1">
        <v>0.57999999999999996</v>
      </c>
      <c r="U973" s="1">
        <f t="shared" si="93"/>
        <v>42340</v>
      </c>
      <c r="V973" s="1">
        <f t="shared" si="94"/>
        <v>30660</v>
      </c>
      <c r="W973" s="4">
        <f t="shared" si="95"/>
        <v>0.42</v>
      </c>
      <c r="X973" s="1" t="s">
        <v>56</v>
      </c>
      <c r="Y973" s="1" t="s">
        <v>40</v>
      </c>
      <c r="Z973" s="1" t="s">
        <v>41</v>
      </c>
      <c r="AA973" s="2">
        <v>45948</v>
      </c>
      <c r="AB973" s="1">
        <v>4</v>
      </c>
      <c r="AC973" s="1" t="s">
        <v>42</v>
      </c>
    </row>
    <row r="974" spans="1:29">
      <c r="A974" s="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c r="P974" s="1">
        <f t="shared" si="90"/>
        <v>6720</v>
      </c>
      <c r="Q974" s="1">
        <v>0</v>
      </c>
      <c r="R974" s="1">
        <f t="shared" si="91"/>
        <v>0</v>
      </c>
      <c r="S974" s="1">
        <f t="shared" si="92"/>
        <v>6720</v>
      </c>
      <c r="T974" s="1">
        <v>0.45</v>
      </c>
      <c r="U974" s="1">
        <f t="shared" si="93"/>
        <v>3024</v>
      </c>
      <c r="V974" s="1">
        <f t="shared" si="94"/>
        <v>3696</v>
      </c>
      <c r="W974" s="4">
        <f t="shared" si="95"/>
        <v>0.55000000000000004</v>
      </c>
      <c r="X974" s="1" t="s">
        <v>92</v>
      </c>
      <c r="Y974" s="1" t="s">
        <v>57</v>
      </c>
      <c r="Z974" s="1" t="s">
        <v>51</v>
      </c>
      <c r="AA974" s="2">
        <v>45950</v>
      </c>
      <c r="AB974" s="1"/>
      <c r="AC974" s="1" t="s">
        <v>42</v>
      </c>
    </row>
    <row r="975" spans="1:29">
      <c r="A975" s="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c r="P975" s="1">
        <f t="shared" si="90"/>
        <v>3350</v>
      </c>
      <c r="Q975" s="1">
        <v>30</v>
      </c>
      <c r="R975" s="1">
        <f t="shared" si="91"/>
        <v>1005</v>
      </c>
      <c r="S975" s="1">
        <f t="shared" si="92"/>
        <v>2345</v>
      </c>
      <c r="T975" s="1">
        <v>0.48</v>
      </c>
      <c r="U975" s="1">
        <f t="shared" si="93"/>
        <v>1125.5999999999999</v>
      </c>
      <c r="V975" s="1">
        <f t="shared" si="94"/>
        <v>1219.4000000000001</v>
      </c>
      <c r="W975" s="4">
        <f t="shared" si="95"/>
        <v>0.52</v>
      </c>
      <c r="X975" s="1" t="s">
        <v>56</v>
      </c>
      <c r="Y975" s="1" t="s">
        <v>72</v>
      </c>
      <c r="Z975" s="1" t="s">
        <v>41</v>
      </c>
      <c r="AA975" s="2">
        <v>45950</v>
      </c>
      <c r="AB975" s="1">
        <v>3</v>
      </c>
      <c r="AC975" s="1" t="s">
        <v>42</v>
      </c>
    </row>
    <row r="976" spans="1:29">
      <c r="A976" s="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c r="P976" s="1">
        <f t="shared" si="90"/>
        <v>26000</v>
      </c>
      <c r="Q976" s="1">
        <v>10</v>
      </c>
      <c r="R976" s="1">
        <f t="shared" si="91"/>
        <v>2600</v>
      </c>
      <c r="S976" s="1">
        <f t="shared" si="92"/>
        <v>23400</v>
      </c>
      <c r="T976" s="1">
        <v>0.47</v>
      </c>
      <c r="U976" s="1">
        <f t="shared" si="93"/>
        <v>10998</v>
      </c>
      <c r="V976" s="1">
        <f t="shared" si="94"/>
        <v>12402</v>
      </c>
      <c r="W976" s="4">
        <f t="shared" si="95"/>
        <v>0.53</v>
      </c>
      <c r="X976" s="1" t="s">
        <v>39</v>
      </c>
      <c r="Y976" s="1" t="s">
        <v>81</v>
      </c>
      <c r="Z976" s="1" t="s">
        <v>41</v>
      </c>
      <c r="AA976" s="2">
        <v>45950</v>
      </c>
      <c r="AB976" s="1">
        <v>5</v>
      </c>
      <c r="AC976" s="1" t="s">
        <v>42</v>
      </c>
    </row>
    <row r="977" spans="1:29">
      <c r="A977" s="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c r="P977" s="1">
        <f t="shared" si="90"/>
        <v>1740</v>
      </c>
      <c r="Q977" s="1">
        <v>0</v>
      </c>
      <c r="R977" s="1">
        <f t="shared" si="91"/>
        <v>0</v>
      </c>
      <c r="S977" s="1">
        <f t="shared" si="92"/>
        <v>1740</v>
      </c>
      <c r="T977" s="1">
        <v>0.47</v>
      </c>
      <c r="U977" s="1">
        <f t="shared" si="93"/>
        <v>817.8</v>
      </c>
      <c r="V977" s="1">
        <f t="shared" si="94"/>
        <v>922.2</v>
      </c>
      <c r="W977" s="4">
        <f t="shared" si="95"/>
        <v>0.53</v>
      </c>
      <c r="X977" s="1" t="s">
        <v>39</v>
      </c>
      <c r="Y977" s="1" t="s">
        <v>57</v>
      </c>
      <c r="Z977" s="1" t="s">
        <v>51</v>
      </c>
      <c r="AA977" s="2">
        <v>45953</v>
      </c>
      <c r="AB977" s="1"/>
      <c r="AC977" s="1" t="s">
        <v>42</v>
      </c>
    </row>
    <row r="978" spans="1:29">
      <c r="A978" s="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c r="P978" s="1">
        <f t="shared" si="90"/>
        <v>9840</v>
      </c>
      <c r="Q978" s="1">
        <v>5</v>
      </c>
      <c r="R978" s="1">
        <f t="shared" si="91"/>
        <v>492</v>
      </c>
      <c r="S978" s="1">
        <f t="shared" si="92"/>
        <v>9348</v>
      </c>
      <c r="T978" s="1">
        <v>0.45</v>
      </c>
      <c r="U978" s="1">
        <f t="shared" si="93"/>
        <v>4206.6000000000004</v>
      </c>
      <c r="V978" s="1">
        <f t="shared" si="94"/>
        <v>5141.3999999999996</v>
      </c>
      <c r="W978" s="4">
        <f t="shared" si="95"/>
        <v>0.54999999999999993</v>
      </c>
      <c r="X978" s="1" t="s">
        <v>65</v>
      </c>
      <c r="Y978" s="1" t="s">
        <v>72</v>
      </c>
      <c r="Z978" s="1" t="s">
        <v>120</v>
      </c>
      <c r="AA978" s="1"/>
      <c r="AB978" s="1"/>
      <c r="AC978" s="1" t="s">
        <v>42</v>
      </c>
    </row>
    <row r="979" spans="1:29">
      <c r="A979" s="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c r="P979" s="1">
        <f t="shared" si="90"/>
        <v>64410</v>
      </c>
      <c r="Q979" s="1">
        <v>0</v>
      </c>
      <c r="R979" s="1">
        <f t="shared" si="91"/>
        <v>0</v>
      </c>
      <c r="S979" s="1">
        <f t="shared" si="92"/>
        <v>64410</v>
      </c>
      <c r="T979" s="1">
        <v>0.57999999999999996</v>
      </c>
      <c r="U979" s="1">
        <f t="shared" si="93"/>
        <v>37357.799999999996</v>
      </c>
      <c r="V979" s="1">
        <f t="shared" si="94"/>
        <v>27052.200000000004</v>
      </c>
      <c r="W979" s="4">
        <f t="shared" si="95"/>
        <v>0.4200000000000001</v>
      </c>
      <c r="X979" s="1" t="s">
        <v>104</v>
      </c>
      <c r="Y979" s="1" t="s">
        <v>81</v>
      </c>
      <c r="Z979" s="1" t="s">
        <v>51</v>
      </c>
      <c r="AA979" s="2">
        <v>45948</v>
      </c>
      <c r="AB979" s="1"/>
      <c r="AC979" s="1" t="s">
        <v>42</v>
      </c>
    </row>
    <row r="980" spans="1:29">
      <c r="A980" s="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c r="P980" s="1">
        <f t="shared" si="90"/>
        <v>15800</v>
      </c>
      <c r="Q980" s="1">
        <v>25</v>
      </c>
      <c r="R980" s="1">
        <f t="shared" si="91"/>
        <v>3950</v>
      </c>
      <c r="S980" s="1">
        <f t="shared" si="92"/>
        <v>11850</v>
      </c>
      <c r="T980" s="1">
        <v>0.47</v>
      </c>
      <c r="U980" s="1">
        <f t="shared" si="93"/>
        <v>5569.5</v>
      </c>
      <c r="V980" s="1">
        <f t="shared" si="94"/>
        <v>6280.5</v>
      </c>
      <c r="W980" s="4">
        <f t="shared" si="95"/>
        <v>0.53</v>
      </c>
      <c r="X980" s="1" t="s">
        <v>147</v>
      </c>
      <c r="Y980" s="1" t="s">
        <v>72</v>
      </c>
      <c r="Z980" s="1" t="s">
        <v>51</v>
      </c>
      <c r="AA980" s="2">
        <v>45951</v>
      </c>
      <c r="AB980" s="1"/>
      <c r="AC980" s="1" t="s">
        <v>42</v>
      </c>
    </row>
    <row r="981" spans="1:29">
      <c r="A981" s="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c r="P981" s="1">
        <f t="shared" si="90"/>
        <v>18600</v>
      </c>
      <c r="Q981" s="1">
        <v>20</v>
      </c>
      <c r="R981" s="1">
        <f t="shared" si="91"/>
        <v>3720</v>
      </c>
      <c r="S981" s="1">
        <f t="shared" si="92"/>
        <v>14880</v>
      </c>
      <c r="T981" s="1">
        <v>0.52</v>
      </c>
      <c r="U981" s="1">
        <f t="shared" si="93"/>
        <v>7737.6</v>
      </c>
      <c r="V981" s="1">
        <f t="shared" si="94"/>
        <v>7142.4</v>
      </c>
      <c r="W981" s="4">
        <f t="shared" si="95"/>
        <v>0.48</v>
      </c>
      <c r="X981" s="1" t="s">
        <v>39</v>
      </c>
      <c r="Y981" s="1" t="s">
        <v>57</v>
      </c>
      <c r="Z981" s="1" t="s">
        <v>41</v>
      </c>
      <c r="AA981" s="2">
        <v>45955</v>
      </c>
      <c r="AB981" s="1">
        <v>4</v>
      </c>
      <c r="AC981" s="1" t="s">
        <v>42</v>
      </c>
    </row>
    <row r="982" spans="1:29">
      <c r="A982" s="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c r="P982" s="1">
        <f t="shared" si="90"/>
        <v>47760</v>
      </c>
      <c r="Q982" s="1">
        <v>0</v>
      </c>
      <c r="R982" s="1">
        <f t="shared" si="91"/>
        <v>0</v>
      </c>
      <c r="S982" s="1">
        <f t="shared" si="92"/>
        <v>47760</v>
      </c>
      <c r="T982" s="1">
        <v>0.52</v>
      </c>
      <c r="U982" s="1">
        <f t="shared" si="93"/>
        <v>24835.200000000001</v>
      </c>
      <c r="V982" s="1">
        <f t="shared" si="94"/>
        <v>22924.799999999999</v>
      </c>
      <c r="W982" s="4">
        <f t="shared" si="95"/>
        <v>0.48</v>
      </c>
      <c r="X982" s="1" t="s">
        <v>104</v>
      </c>
      <c r="Y982" s="1" t="s">
        <v>72</v>
      </c>
      <c r="Z982" s="1" t="s">
        <v>22</v>
      </c>
      <c r="AA982" s="1"/>
      <c r="AB982" s="1"/>
      <c r="AC982" s="1" t="s">
        <v>93</v>
      </c>
    </row>
    <row r="983" spans="1:29">
      <c r="A983" s="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c r="P983" s="1">
        <f t="shared" si="90"/>
        <v>2880</v>
      </c>
      <c r="Q983" s="1">
        <v>0</v>
      </c>
      <c r="R983" s="1">
        <f t="shared" si="91"/>
        <v>0</v>
      </c>
      <c r="S983" s="1">
        <f t="shared" si="92"/>
        <v>2880</v>
      </c>
      <c r="T983" s="1">
        <v>0.45</v>
      </c>
      <c r="U983" s="1">
        <f t="shared" si="93"/>
        <v>1296</v>
      </c>
      <c r="V983" s="1">
        <f t="shared" si="94"/>
        <v>1584</v>
      </c>
      <c r="W983" s="4">
        <f t="shared" si="95"/>
        <v>0.55000000000000004</v>
      </c>
      <c r="X983" s="1" t="s">
        <v>65</v>
      </c>
      <c r="Y983" s="1" t="s">
        <v>72</v>
      </c>
      <c r="Z983" s="1" t="s">
        <v>41</v>
      </c>
      <c r="AA983" s="2">
        <v>45953</v>
      </c>
      <c r="AB983" s="1">
        <v>4</v>
      </c>
      <c r="AC983" s="1" t="s">
        <v>42</v>
      </c>
    </row>
    <row r="984" spans="1:29">
      <c r="A984" s="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c r="P984" s="1">
        <f t="shared" si="90"/>
        <v>32490</v>
      </c>
      <c r="Q984" s="1">
        <v>0</v>
      </c>
      <c r="R984" s="1">
        <f t="shared" si="91"/>
        <v>0</v>
      </c>
      <c r="S984" s="1">
        <f t="shared" si="92"/>
        <v>32490</v>
      </c>
      <c r="T984" s="1">
        <v>0.52</v>
      </c>
      <c r="U984" s="1">
        <f t="shared" si="93"/>
        <v>16894.8</v>
      </c>
      <c r="V984" s="1">
        <f t="shared" si="94"/>
        <v>15595.2</v>
      </c>
      <c r="W984" s="4">
        <f t="shared" si="95"/>
        <v>0.48000000000000004</v>
      </c>
      <c r="X984" s="1" t="s">
        <v>50</v>
      </c>
      <c r="Y984" s="1" t="s">
        <v>72</v>
      </c>
      <c r="Z984" s="1" t="s">
        <v>41</v>
      </c>
      <c r="AA984" s="2">
        <v>45952</v>
      </c>
      <c r="AB984" s="1">
        <v>3</v>
      </c>
      <c r="AC984" s="1" t="s">
        <v>42</v>
      </c>
    </row>
    <row r="985" spans="1:29">
      <c r="A985" s="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c r="P985" s="1">
        <f t="shared" si="90"/>
        <v>1110</v>
      </c>
      <c r="Q985" s="1">
        <v>30</v>
      </c>
      <c r="R985" s="1">
        <f t="shared" si="91"/>
        <v>333</v>
      </c>
      <c r="S985" s="1">
        <f t="shared" si="92"/>
        <v>777</v>
      </c>
      <c r="T985" s="1">
        <v>0.47</v>
      </c>
      <c r="U985" s="1">
        <f t="shared" si="93"/>
        <v>365.19</v>
      </c>
      <c r="V985" s="1">
        <f t="shared" si="94"/>
        <v>411.81</v>
      </c>
      <c r="W985" s="4">
        <f t="shared" si="95"/>
        <v>0.53</v>
      </c>
      <c r="X985" s="1" t="s">
        <v>56</v>
      </c>
      <c r="Y985" s="1" t="s">
        <v>72</v>
      </c>
      <c r="Z985" s="1" t="s">
        <v>120</v>
      </c>
      <c r="AA985" s="1"/>
      <c r="AB985" s="1"/>
      <c r="AC985" s="1" t="s">
        <v>42</v>
      </c>
    </row>
    <row r="986" spans="1:29">
      <c r="A986" s="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c r="P986" s="1">
        <f t="shared" si="90"/>
        <v>63850</v>
      </c>
      <c r="Q986" s="1">
        <v>15</v>
      </c>
      <c r="R986" s="1">
        <f t="shared" si="91"/>
        <v>9577.5</v>
      </c>
      <c r="S986" s="1">
        <f t="shared" si="92"/>
        <v>54272.5</v>
      </c>
      <c r="T986" s="1">
        <v>0.52</v>
      </c>
      <c r="U986" s="1">
        <f t="shared" si="93"/>
        <v>28221.7</v>
      </c>
      <c r="V986" s="1">
        <f t="shared" si="94"/>
        <v>26050.799999999999</v>
      </c>
      <c r="W986" s="4">
        <f t="shared" si="95"/>
        <v>0.48</v>
      </c>
      <c r="X986" s="1" t="s">
        <v>50</v>
      </c>
      <c r="Y986" s="1" t="s">
        <v>72</v>
      </c>
      <c r="Z986" s="1" t="s">
        <v>41</v>
      </c>
      <c r="AA986" s="2">
        <v>45956</v>
      </c>
      <c r="AB986" s="1">
        <v>5</v>
      </c>
      <c r="AC986" s="1" t="s">
        <v>42</v>
      </c>
    </row>
    <row r="987" spans="1:29">
      <c r="A987" s="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c r="P987" s="1">
        <f t="shared" si="90"/>
        <v>11030</v>
      </c>
      <c r="Q987" s="1">
        <v>25</v>
      </c>
      <c r="R987" s="1">
        <f t="shared" si="91"/>
        <v>2757.5</v>
      </c>
      <c r="S987" s="1">
        <f t="shared" si="92"/>
        <v>8272.5</v>
      </c>
      <c r="T987" s="1">
        <v>0.57999999999999996</v>
      </c>
      <c r="U987" s="1">
        <f t="shared" si="93"/>
        <v>4798.0499999999993</v>
      </c>
      <c r="V987" s="1">
        <f t="shared" si="94"/>
        <v>3474.4500000000007</v>
      </c>
      <c r="W987" s="4">
        <f t="shared" si="95"/>
        <v>0.4200000000000001</v>
      </c>
      <c r="X987" s="1" t="s">
        <v>147</v>
      </c>
      <c r="Y987" s="1" t="s">
        <v>81</v>
      </c>
      <c r="Z987" s="1" t="s">
        <v>41</v>
      </c>
      <c r="AA987" s="2">
        <v>45954</v>
      </c>
      <c r="AB987" s="1">
        <v>5</v>
      </c>
      <c r="AC987" s="1" t="s">
        <v>42</v>
      </c>
    </row>
    <row r="988" spans="1:29">
      <c r="A988" s="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c r="P988" s="1">
        <f t="shared" si="90"/>
        <v>380</v>
      </c>
      <c r="Q988" s="1">
        <v>0</v>
      </c>
      <c r="R988" s="1">
        <f t="shared" si="91"/>
        <v>0</v>
      </c>
      <c r="S988" s="1">
        <f t="shared" si="92"/>
        <v>380</v>
      </c>
      <c r="T988" s="1">
        <v>0.62</v>
      </c>
      <c r="U988" s="1">
        <f t="shared" si="93"/>
        <v>235.6</v>
      </c>
      <c r="V988" s="1">
        <f t="shared" si="94"/>
        <v>144.4</v>
      </c>
      <c r="W988" s="4">
        <f t="shared" si="95"/>
        <v>0.38</v>
      </c>
      <c r="X988" s="1" t="s">
        <v>56</v>
      </c>
      <c r="Y988" s="1" t="s">
        <v>81</v>
      </c>
      <c r="Z988" s="1" t="s">
        <v>66</v>
      </c>
      <c r="AA988" s="1"/>
      <c r="AB988" s="1"/>
      <c r="AC988" s="1" t="s">
        <v>42</v>
      </c>
    </row>
    <row r="989" spans="1:29">
      <c r="A989" s="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c r="P989" s="1">
        <f t="shared" si="90"/>
        <v>580</v>
      </c>
      <c r="Q989" s="1">
        <v>0</v>
      </c>
      <c r="R989" s="1">
        <f t="shared" si="91"/>
        <v>0</v>
      </c>
      <c r="S989" s="1">
        <f t="shared" si="92"/>
        <v>580</v>
      </c>
      <c r="T989" s="1">
        <v>0.35</v>
      </c>
      <c r="U989" s="1">
        <f t="shared" si="93"/>
        <v>203</v>
      </c>
      <c r="V989" s="1">
        <f t="shared" si="94"/>
        <v>377</v>
      </c>
      <c r="W989" s="4">
        <f t="shared" si="95"/>
        <v>0.65</v>
      </c>
      <c r="X989" s="1" t="s">
        <v>50</v>
      </c>
      <c r="Y989" s="1" t="s">
        <v>81</v>
      </c>
      <c r="Z989" s="1" t="s">
        <v>41</v>
      </c>
      <c r="AA989" s="2">
        <v>45955</v>
      </c>
      <c r="AB989" s="1">
        <v>4</v>
      </c>
      <c r="AC989" s="1" t="s">
        <v>42</v>
      </c>
    </row>
    <row r="990" spans="1:29">
      <c r="A990" s="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c r="P990" s="1">
        <f t="shared" si="90"/>
        <v>600</v>
      </c>
      <c r="Q990" s="1">
        <v>5</v>
      </c>
      <c r="R990" s="1">
        <f t="shared" si="91"/>
        <v>30</v>
      </c>
      <c r="S990" s="1">
        <f t="shared" si="92"/>
        <v>570</v>
      </c>
      <c r="T990" s="1">
        <v>0.62</v>
      </c>
      <c r="U990" s="1">
        <f t="shared" si="93"/>
        <v>353.4</v>
      </c>
      <c r="V990" s="1">
        <f t="shared" si="94"/>
        <v>216.60000000000002</v>
      </c>
      <c r="W990" s="4">
        <f t="shared" si="95"/>
        <v>0.38000000000000006</v>
      </c>
      <c r="X990" s="1" t="s">
        <v>56</v>
      </c>
      <c r="Y990" s="1" t="s">
        <v>72</v>
      </c>
      <c r="Z990" s="1" t="s">
        <v>41</v>
      </c>
      <c r="AA990" s="2">
        <v>45950</v>
      </c>
      <c r="AB990" s="1">
        <v>3</v>
      </c>
      <c r="AC990" s="1" t="s">
        <v>42</v>
      </c>
    </row>
    <row r="991" spans="1:29">
      <c r="A991" s="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c r="P991" s="1">
        <f t="shared" si="90"/>
        <v>3320</v>
      </c>
      <c r="Q991" s="1">
        <v>20</v>
      </c>
      <c r="R991" s="1">
        <f t="shared" si="91"/>
        <v>664</v>
      </c>
      <c r="S991" s="1">
        <f t="shared" si="92"/>
        <v>2656</v>
      </c>
      <c r="T991" s="1">
        <v>0.45</v>
      </c>
      <c r="U991" s="1">
        <f t="shared" si="93"/>
        <v>1195.2</v>
      </c>
      <c r="V991" s="1">
        <f t="shared" si="94"/>
        <v>1460.8</v>
      </c>
      <c r="W991" s="4">
        <f t="shared" si="95"/>
        <v>0.54999999999999993</v>
      </c>
      <c r="X991" s="1" t="s">
        <v>50</v>
      </c>
      <c r="Y991" s="1" t="s">
        <v>72</v>
      </c>
      <c r="Z991" s="1" t="s">
        <v>120</v>
      </c>
      <c r="AA991" s="1"/>
      <c r="AB991" s="1"/>
      <c r="AC991" s="1" t="s">
        <v>42</v>
      </c>
    </row>
    <row r="992" spans="1:29">
      <c r="A992" s="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c r="P992" s="1">
        <f t="shared" si="90"/>
        <v>5860</v>
      </c>
      <c r="Q992" s="1">
        <v>0</v>
      </c>
      <c r="R992" s="1">
        <f t="shared" si="91"/>
        <v>0</v>
      </c>
      <c r="S992" s="1">
        <f t="shared" si="92"/>
        <v>5860</v>
      </c>
      <c r="T992" s="1">
        <v>0.5</v>
      </c>
      <c r="U992" s="1">
        <f t="shared" si="93"/>
        <v>2930</v>
      </c>
      <c r="V992" s="1">
        <f t="shared" si="94"/>
        <v>2930</v>
      </c>
      <c r="W992" s="4">
        <f t="shared" si="95"/>
        <v>0.5</v>
      </c>
      <c r="X992" s="1" t="s">
        <v>39</v>
      </c>
      <c r="Y992" s="1" t="s">
        <v>40</v>
      </c>
      <c r="Z992" s="1" t="s">
        <v>120</v>
      </c>
      <c r="AA992" s="1"/>
      <c r="AB992" s="1"/>
      <c r="AC992" s="1" t="s">
        <v>42</v>
      </c>
    </row>
    <row r="993" spans="1:29">
      <c r="A993" s="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c r="P993" s="1">
        <f t="shared" si="90"/>
        <v>9270</v>
      </c>
      <c r="Q993" s="1">
        <v>10</v>
      </c>
      <c r="R993" s="1">
        <f t="shared" si="91"/>
        <v>927</v>
      </c>
      <c r="S993" s="1">
        <f t="shared" si="92"/>
        <v>8343</v>
      </c>
      <c r="T993" s="1">
        <v>0.45</v>
      </c>
      <c r="U993" s="1">
        <f t="shared" si="93"/>
        <v>3754.35</v>
      </c>
      <c r="V993" s="1">
        <f t="shared" si="94"/>
        <v>4588.6499999999996</v>
      </c>
      <c r="W993" s="4">
        <f t="shared" si="95"/>
        <v>0.54999999999999993</v>
      </c>
      <c r="X993" s="1" t="s">
        <v>50</v>
      </c>
      <c r="Y993" s="1" t="s">
        <v>40</v>
      </c>
      <c r="Z993" s="1" t="s">
        <v>41</v>
      </c>
      <c r="AA993" s="2">
        <v>45952</v>
      </c>
      <c r="AB993" s="1">
        <v>4</v>
      </c>
      <c r="AC993" s="1" t="s">
        <v>42</v>
      </c>
    </row>
    <row r="994" spans="1:29">
      <c r="A994" s="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c r="P994" s="1">
        <f t="shared" si="90"/>
        <v>196200</v>
      </c>
      <c r="Q994" s="1">
        <v>0</v>
      </c>
      <c r="R994" s="1">
        <f t="shared" si="91"/>
        <v>0</v>
      </c>
      <c r="S994" s="1">
        <f t="shared" si="92"/>
        <v>196200</v>
      </c>
      <c r="T994" s="1">
        <v>0.57999999999999996</v>
      </c>
      <c r="U994" s="1">
        <f t="shared" si="93"/>
        <v>113795.99999999999</v>
      </c>
      <c r="V994" s="1">
        <f t="shared" si="94"/>
        <v>82404.000000000015</v>
      </c>
      <c r="W994" s="4">
        <f t="shared" si="95"/>
        <v>0.4200000000000001</v>
      </c>
      <c r="X994" s="1" t="s">
        <v>56</v>
      </c>
      <c r="Y994" s="1" t="s">
        <v>81</v>
      </c>
      <c r="Z994" s="1" t="s">
        <v>41</v>
      </c>
      <c r="AA994" s="2">
        <v>45955</v>
      </c>
      <c r="AB994" s="1">
        <v>3</v>
      </c>
      <c r="AC994" s="1" t="s">
        <v>42</v>
      </c>
    </row>
    <row r="995" spans="1:29">
      <c r="A995" s="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c r="P995" s="1">
        <f t="shared" si="90"/>
        <v>3880</v>
      </c>
      <c r="Q995" s="1">
        <v>30</v>
      </c>
      <c r="R995" s="1">
        <f t="shared" si="91"/>
        <v>1164</v>
      </c>
      <c r="S995" s="1">
        <f t="shared" si="92"/>
        <v>2716</v>
      </c>
      <c r="T995" s="1">
        <v>0.52</v>
      </c>
      <c r="U995" s="1">
        <f t="shared" si="93"/>
        <v>1412.32</v>
      </c>
      <c r="V995" s="1">
        <f t="shared" si="94"/>
        <v>1303.68</v>
      </c>
      <c r="W995" s="4">
        <f t="shared" si="95"/>
        <v>0.48000000000000004</v>
      </c>
      <c r="X995" s="1" t="s">
        <v>65</v>
      </c>
      <c r="Y995" s="1" t="s">
        <v>81</v>
      </c>
      <c r="Z995" s="1" t="s">
        <v>51</v>
      </c>
      <c r="AA995" s="2">
        <v>45953</v>
      </c>
      <c r="AB995" s="1"/>
      <c r="AC995" s="1" t="s">
        <v>42</v>
      </c>
    </row>
    <row r="996" spans="1:29">
      <c r="A996" s="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c r="P996" s="1">
        <f t="shared" si="90"/>
        <v>8160</v>
      </c>
      <c r="Q996" s="1">
        <v>5</v>
      </c>
      <c r="R996" s="1">
        <f t="shared" si="91"/>
        <v>408</v>
      </c>
      <c r="S996" s="1">
        <f t="shared" si="92"/>
        <v>7752</v>
      </c>
      <c r="T996" s="1">
        <v>0.48</v>
      </c>
      <c r="U996" s="1">
        <f t="shared" si="93"/>
        <v>3720.96</v>
      </c>
      <c r="V996" s="1">
        <f t="shared" si="94"/>
        <v>4031.04</v>
      </c>
      <c r="W996" s="4">
        <f t="shared" si="95"/>
        <v>0.52</v>
      </c>
      <c r="X996" s="1" t="s">
        <v>65</v>
      </c>
      <c r="Y996" s="1" t="s">
        <v>40</v>
      </c>
      <c r="Z996" s="1" t="s">
        <v>51</v>
      </c>
      <c r="AA996" s="2">
        <v>45956</v>
      </c>
      <c r="AB996" s="1"/>
      <c r="AC996" s="1" t="s">
        <v>42</v>
      </c>
    </row>
    <row r="997" spans="1:29">
      <c r="A997" s="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c r="P997" s="1">
        <f t="shared" si="90"/>
        <v>13680</v>
      </c>
      <c r="Q997" s="1">
        <v>0</v>
      </c>
      <c r="R997" s="1">
        <f t="shared" si="91"/>
        <v>0</v>
      </c>
      <c r="S997" s="1">
        <f t="shared" si="92"/>
        <v>13680</v>
      </c>
      <c r="T997" s="1">
        <v>0.47</v>
      </c>
      <c r="U997" s="1">
        <f t="shared" si="93"/>
        <v>6429.5999999999995</v>
      </c>
      <c r="V997" s="1">
        <f t="shared" si="94"/>
        <v>7250.4000000000005</v>
      </c>
      <c r="W997" s="4">
        <f t="shared" si="95"/>
        <v>0.53</v>
      </c>
      <c r="X997" s="1" t="s">
        <v>39</v>
      </c>
      <c r="Y997" s="1" t="s">
        <v>40</v>
      </c>
      <c r="Z997" s="1" t="s">
        <v>51</v>
      </c>
      <c r="AA997" s="2">
        <v>45953</v>
      </c>
      <c r="AB997" s="1"/>
      <c r="AC997" s="1" t="s">
        <v>42</v>
      </c>
    </row>
    <row r="998" spans="1:29">
      <c r="A998" s="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c r="P998" s="1">
        <f t="shared" si="90"/>
        <v>29120</v>
      </c>
      <c r="Q998" s="1">
        <v>20</v>
      </c>
      <c r="R998" s="1">
        <f t="shared" si="91"/>
        <v>5824</v>
      </c>
      <c r="S998" s="1">
        <f t="shared" si="92"/>
        <v>23296</v>
      </c>
      <c r="T998" s="1">
        <v>0.48</v>
      </c>
      <c r="U998" s="1">
        <f t="shared" si="93"/>
        <v>11182.08</v>
      </c>
      <c r="V998" s="1">
        <f t="shared" si="94"/>
        <v>12113.92</v>
      </c>
      <c r="W998" s="4">
        <f t="shared" si="95"/>
        <v>0.52</v>
      </c>
      <c r="X998" s="1" t="s">
        <v>147</v>
      </c>
      <c r="Y998" s="1" t="s">
        <v>40</v>
      </c>
      <c r="Z998" s="1" t="s">
        <v>120</v>
      </c>
      <c r="AA998" s="1"/>
      <c r="AB998" s="1"/>
      <c r="AC998" s="1" t="s">
        <v>42</v>
      </c>
    </row>
    <row r="999" spans="1:29">
      <c r="A999" s="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c r="P999" s="1">
        <f t="shared" si="90"/>
        <v>1120</v>
      </c>
      <c r="Q999" s="1">
        <v>0</v>
      </c>
      <c r="R999" s="1">
        <f t="shared" si="91"/>
        <v>0</v>
      </c>
      <c r="S999" s="1">
        <f t="shared" si="92"/>
        <v>1120</v>
      </c>
      <c r="T999" s="1">
        <v>0.62</v>
      </c>
      <c r="U999" s="1">
        <f t="shared" si="93"/>
        <v>694.4</v>
      </c>
      <c r="V999" s="1">
        <f t="shared" si="94"/>
        <v>425.6</v>
      </c>
      <c r="W999" s="4">
        <f t="shared" si="95"/>
        <v>0.38</v>
      </c>
      <c r="X999" s="1" t="s">
        <v>104</v>
      </c>
      <c r="Y999" s="1" t="s">
        <v>72</v>
      </c>
      <c r="Z999" s="1" t="s">
        <v>41</v>
      </c>
      <c r="AA999" s="2">
        <v>45953</v>
      </c>
      <c r="AB999" s="1">
        <v>5</v>
      </c>
      <c r="AC999" s="1" t="s">
        <v>42</v>
      </c>
    </row>
    <row r="1000" spans="1:29">
      <c r="A1000" s="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c r="P1000" s="1">
        <f t="shared" si="90"/>
        <v>18960</v>
      </c>
      <c r="Q1000" s="1">
        <v>25</v>
      </c>
      <c r="R1000" s="1">
        <f t="shared" si="91"/>
        <v>4740</v>
      </c>
      <c r="S1000" s="1">
        <f t="shared" si="92"/>
        <v>14220</v>
      </c>
      <c r="T1000" s="1">
        <v>0.52</v>
      </c>
      <c r="U1000" s="1">
        <f t="shared" si="93"/>
        <v>7394.4000000000005</v>
      </c>
      <c r="V1000" s="1">
        <f t="shared" si="94"/>
        <v>6825.5999999999995</v>
      </c>
      <c r="W1000" s="4">
        <f t="shared" si="95"/>
        <v>0.48</v>
      </c>
      <c r="X1000" s="1" t="s">
        <v>92</v>
      </c>
      <c r="Y1000" s="1" t="s">
        <v>72</v>
      </c>
      <c r="Z1000" s="1" t="s">
        <v>22</v>
      </c>
      <c r="AA1000" s="1"/>
      <c r="AB1000" s="1"/>
      <c r="AC1000" s="1" t="s">
        <v>93</v>
      </c>
    </row>
    <row r="1001" spans="1:29">
      <c r="A1001" s="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c r="P1001" s="1">
        <f t="shared" si="90"/>
        <v>16700</v>
      </c>
      <c r="Q1001" s="1">
        <v>0</v>
      </c>
      <c r="R1001" s="1">
        <f t="shared" si="91"/>
        <v>0</v>
      </c>
      <c r="S1001" s="1">
        <f t="shared" si="92"/>
        <v>16700</v>
      </c>
      <c r="T1001" s="1">
        <v>0.57999999999999996</v>
      </c>
      <c r="U1001" s="1">
        <f t="shared" si="93"/>
        <v>9686</v>
      </c>
      <c r="V1001" s="1">
        <f t="shared" si="94"/>
        <v>7014</v>
      </c>
      <c r="W1001" s="4">
        <f t="shared" si="95"/>
        <v>0.42</v>
      </c>
      <c r="X1001" s="1" t="s">
        <v>104</v>
      </c>
      <c r="Y1001" s="1" t="s">
        <v>57</v>
      </c>
      <c r="Z1001" s="1" t="s">
        <v>22</v>
      </c>
      <c r="AA1001" s="1"/>
      <c r="AB1001" s="1"/>
      <c r="AC1001" s="1" t="s">
        <v>93</v>
      </c>
    </row>
    <row r="1002" spans="1:29">
      <c r="A1002" s="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c r="P1002" s="1">
        <f t="shared" si="90"/>
        <v>5490</v>
      </c>
      <c r="Q1002" s="1">
        <v>5</v>
      </c>
      <c r="R1002" s="1">
        <f t="shared" si="91"/>
        <v>274.5</v>
      </c>
      <c r="S1002" s="1">
        <f t="shared" si="92"/>
        <v>5215.5</v>
      </c>
      <c r="T1002" s="1">
        <v>0.45</v>
      </c>
      <c r="U1002" s="1">
        <f t="shared" si="93"/>
        <v>2346.9749999999999</v>
      </c>
      <c r="V1002" s="1">
        <f t="shared" si="94"/>
        <v>2868.5250000000001</v>
      </c>
      <c r="W1002" s="4">
        <f t="shared" si="95"/>
        <v>0.55000000000000004</v>
      </c>
      <c r="X1002" s="1" t="s">
        <v>39</v>
      </c>
      <c r="Y1002" s="1" t="s">
        <v>57</v>
      </c>
      <c r="Z1002" s="1" t="s">
        <v>41</v>
      </c>
      <c r="AA1002" s="2">
        <v>45957</v>
      </c>
      <c r="AB1002" s="1">
        <v>4</v>
      </c>
      <c r="AC1002" s="1" t="s">
        <v>42</v>
      </c>
    </row>
    <row r="1003" spans="1:29">
      <c r="A1003" s="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c r="P1003" s="1">
        <f t="shared" si="90"/>
        <v>4100</v>
      </c>
      <c r="Q1003" s="1">
        <v>0</v>
      </c>
      <c r="R1003" s="1">
        <f t="shared" si="91"/>
        <v>0</v>
      </c>
      <c r="S1003" s="1">
        <f t="shared" si="92"/>
        <v>4100</v>
      </c>
      <c r="T1003" s="1">
        <v>0.47</v>
      </c>
      <c r="U1003" s="1">
        <f t="shared" si="93"/>
        <v>1927</v>
      </c>
      <c r="V1003" s="1">
        <f t="shared" si="94"/>
        <v>2173</v>
      </c>
      <c r="W1003" s="4">
        <f t="shared" si="95"/>
        <v>0.53</v>
      </c>
      <c r="X1003" s="1" t="s">
        <v>147</v>
      </c>
      <c r="Y1003" s="1" t="s">
        <v>57</v>
      </c>
      <c r="Z1003" s="1" t="s">
        <v>41</v>
      </c>
      <c r="AA1003" s="2">
        <v>45958</v>
      </c>
      <c r="AB1003" s="1">
        <v>5</v>
      </c>
      <c r="AC1003" s="1" t="s">
        <v>42</v>
      </c>
    </row>
    <row r="1004" spans="1:29">
      <c r="A1004" s="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c r="P1004" s="1">
        <f t="shared" si="90"/>
        <v>3040</v>
      </c>
      <c r="Q1004" s="1">
        <v>0</v>
      </c>
      <c r="R1004" s="1">
        <f t="shared" si="91"/>
        <v>0</v>
      </c>
      <c r="S1004" s="1">
        <f t="shared" si="92"/>
        <v>3040</v>
      </c>
      <c r="T1004" s="1">
        <v>0.48</v>
      </c>
      <c r="U1004" s="1">
        <f t="shared" si="93"/>
        <v>1459.2</v>
      </c>
      <c r="V1004" s="1">
        <f t="shared" si="94"/>
        <v>1580.8</v>
      </c>
      <c r="W1004" s="4">
        <f t="shared" si="95"/>
        <v>0.52</v>
      </c>
      <c r="X1004" s="1" t="s">
        <v>147</v>
      </c>
      <c r="Y1004" s="1" t="s">
        <v>81</v>
      </c>
      <c r="Z1004" s="1" t="s">
        <v>41</v>
      </c>
      <c r="AA1004" s="2">
        <v>45961</v>
      </c>
      <c r="AB1004" s="1">
        <v>5</v>
      </c>
      <c r="AC1004" s="1" t="s">
        <v>42</v>
      </c>
    </row>
    <row r="1005" spans="1:29">
      <c r="A1005" s="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c r="P1005" s="1">
        <f t="shared" si="90"/>
        <v>4700</v>
      </c>
      <c r="Q1005" s="1">
        <v>10</v>
      </c>
      <c r="R1005" s="1">
        <f t="shared" si="91"/>
        <v>470</v>
      </c>
      <c r="S1005" s="1">
        <f t="shared" si="92"/>
        <v>4230</v>
      </c>
      <c r="T1005" s="1">
        <v>0.35</v>
      </c>
      <c r="U1005" s="1">
        <f t="shared" si="93"/>
        <v>1480.5</v>
      </c>
      <c r="V1005" s="1">
        <f t="shared" si="94"/>
        <v>2749.5</v>
      </c>
      <c r="W1005" s="4">
        <f t="shared" si="95"/>
        <v>0.65</v>
      </c>
      <c r="X1005" s="1" t="s">
        <v>56</v>
      </c>
      <c r="Y1005" s="1" t="s">
        <v>40</v>
      </c>
      <c r="Z1005" s="1" t="s">
        <v>41</v>
      </c>
      <c r="AA1005" s="2">
        <v>45960</v>
      </c>
      <c r="AB1005" s="1">
        <v>4</v>
      </c>
      <c r="AC1005" s="1" t="s">
        <v>42</v>
      </c>
    </row>
    <row r="1006" spans="1:29">
      <c r="A1006" s="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c r="P1006" s="1">
        <f t="shared" si="90"/>
        <v>21200</v>
      </c>
      <c r="Q1006" s="1">
        <v>20</v>
      </c>
      <c r="R1006" s="1">
        <f t="shared" si="91"/>
        <v>4240</v>
      </c>
      <c r="S1006" s="1">
        <f t="shared" si="92"/>
        <v>16960</v>
      </c>
      <c r="T1006" s="1">
        <v>0.48</v>
      </c>
      <c r="U1006" s="1">
        <f t="shared" si="93"/>
        <v>8140.7999999999993</v>
      </c>
      <c r="V1006" s="1">
        <f t="shared" si="94"/>
        <v>8819.2000000000007</v>
      </c>
      <c r="W1006" s="4">
        <f t="shared" si="95"/>
        <v>0.52</v>
      </c>
      <c r="X1006" s="1" t="s">
        <v>104</v>
      </c>
      <c r="Y1006" s="1" t="s">
        <v>57</v>
      </c>
      <c r="Z1006" s="1" t="s">
        <v>51</v>
      </c>
      <c r="AA1006" s="2">
        <v>45961</v>
      </c>
      <c r="AB1006" s="1"/>
      <c r="AC1006" s="1" t="s">
        <v>42</v>
      </c>
    </row>
    <row r="1007" spans="1:29">
      <c r="A1007" s="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c r="P1007" s="1">
        <f t="shared" si="90"/>
        <v>182920</v>
      </c>
      <c r="Q1007" s="1">
        <v>0</v>
      </c>
      <c r="R1007" s="1">
        <f t="shared" si="91"/>
        <v>0</v>
      </c>
      <c r="S1007" s="1">
        <f t="shared" si="92"/>
        <v>182920</v>
      </c>
      <c r="T1007" s="1">
        <v>0.57999999999999996</v>
      </c>
      <c r="U1007" s="1">
        <f t="shared" si="93"/>
        <v>106093.59999999999</v>
      </c>
      <c r="V1007" s="1">
        <f t="shared" si="94"/>
        <v>76826.400000000009</v>
      </c>
      <c r="W1007" s="4">
        <f t="shared" si="95"/>
        <v>0.42000000000000004</v>
      </c>
      <c r="X1007" s="1" t="s">
        <v>104</v>
      </c>
      <c r="Y1007" s="1" t="s">
        <v>40</v>
      </c>
      <c r="Z1007" s="1" t="s">
        <v>120</v>
      </c>
      <c r="AA1007" s="1"/>
      <c r="AB1007" s="1"/>
      <c r="AC1007" s="1" t="s">
        <v>42</v>
      </c>
    </row>
    <row r="1008" spans="1:29">
      <c r="A1008" s="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c r="P1008" s="1">
        <f t="shared" si="90"/>
        <v>690</v>
      </c>
      <c r="Q1008" s="1">
        <v>0</v>
      </c>
      <c r="R1008" s="1">
        <f t="shared" si="91"/>
        <v>0</v>
      </c>
      <c r="S1008" s="1">
        <f t="shared" si="92"/>
        <v>690</v>
      </c>
      <c r="T1008" s="1">
        <v>0.62</v>
      </c>
      <c r="U1008" s="1">
        <f t="shared" si="93"/>
        <v>427.8</v>
      </c>
      <c r="V1008" s="1">
        <f t="shared" si="94"/>
        <v>262.2</v>
      </c>
      <c r="W1008" s="4">
        <f t="shared" si="95"/>
        <v>0.38</v>
      </c>
      <c r="X1008" s="1" t="s">
        <v>50</v>
      </c>
      <c r="Y1008" s="1" t="s">
        <v>72</v>
      </c>
      <c r="Z1008" s="1" t="s">
        <v>120</v>
      </c>
      <c r="AA1008" s="1"/>
      <c r="AB1008" s="1"/>
      <c r="AC1008" s="1" t="s">
        <v>42</v>
      </c>
    </row>
    <row r="1009" spans="1:29">
      <c r="A1009" s="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c r="P1009" s="1">
        <f t="shared" si="90"/>
        <v>650</v>
      </c>
      <c r="Q1009" s="1">
        <v>20</v>
      </c>
      <c r="R1009" s="1">
        <f t="shared" si="91"/>
        <v>130</v>
      </c>
      <c r="S1009" s="1">
        <f t="shared" si="92"/>
        <v>520</v>
      </c>
      <c r="T1009" s="1">
        <v>0.35</v>
      </c>
      <c r="U1009" s="1">
        <f t="shared" si="93"/>
        <v>182</v>
      </c>
      <c r="V1009" s="1">
        <f t="shared" si="94"/>
        <v>338</v>
      </c>
      <c r="W1009" s="4">
        <f t="shared" si="95"/>
        <v>0.65</v>
      </c>
      <c r="X1009" s="1" t="s">
        <v>92</v>
      </c>
      <c r="Y1009" s="1" t="s">
        <v>72</v>
      </c>
      <c r="Z1009" s="1" t="s">
        <v>51</v>
      </c>
      <c r="AA1009" s="2">
        <v>45959</v>
      </c>
      <c r="AB1009" s="1"/>
      <c r="AC1009" s="1" t="s">
        <v>42</v>
      </c>
    </row>
    <row r="1010" spans="1:29">
      <c r="A1010" s="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c r="P1010" s="1">
        <f t="shared" si="90"/>
        <v>1650</v>
      </c>
      <c r="Q1010" s="1">
        <v>15</v>
      </c>
      <c r="R1010" s="1">
        <f t="shared" si="91"/>
        <v>247.5</v>
      </c>
      <c r="S1010" s="1">
        <f t="shared" si="92"/>
        <v>1402.5</v>
      </c>
      <c r="T1010" s="1">
        <v>0.35</v>
      </c>
      <c r="U1010" s="1">
        <f t="shared" si="93"/>
        <v>490.87499999999994</v>
      </c>
      <c r="V1010" s="1">
        <f t="shared" si="94"/>
        <v>911.625</v>
      </c>
      <c r="W1010" s="4">
        <f t="shared" si="95"/>
        <v>0.65</v>
      </c>
      <c r="X1010" s="1" t="s">
        <v>56</v>
      </c>
      <c r="Y1010" s="1" t="s">
        <v>57</v>
      </c>
      <c r="Z1010" s="1" t="s">
        <v>41</v>
      </c>
      <c r="AA1010" s="2">
        <v>45964</v>
      </c>
      <c r="AB1010" s="1">
        <v>4</v>
      </c>
      <c r="AC1010" s="1" t="s">
        <v>42</v>
      </c>
    </row>
    <row r="1011" spans="1:29">
      <c r="A1011" s="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c r="P1011" s="1">
        <f t="shared" si="90"/>
        <v>780</v>
      </c>
      <c r="Q1011" s="1">
        <v>0</v>
      </c>
      <c r="R1011" s="1">
        <f t="shared" si="91"/>
        <v>0</v>
      </c>
      <c r="S1011" s="1">
        <f t="shared" si="92"/>
        <v>780</v>
      </c>
      <c r="T1011" s="1">
        <v>0.52</v>
      </c>
      <c r="U1011" s="1">
        <f t="shared" si="93"/>
        <v>405.6</v>
      </c>
      <c r="V1011" s="1">
        <f t="shared" si="94"/>
        <v>374.4</v>
      </c>
      <c r="W1011" s="4">
        <f t="shared" si="95"/>
        <v>0.48</v>
      </c>
      <c r="X1011" s="1" t="s">
        <v>147</v>
      </c>
      <c r="Y1011" s="1" t="s">
        <v>40</v>
      </c>
      <c r="Z1011" s="1" t="s">
        <v>51</v>
      </c>
      <c r="AA1011" s="2">
        <v>45963</v>
      </c>
      <c r="AB1011" s="1"/>
      <c r="AC1011" s="1" t="s">
        <v>42</v>
      </c>
    </row>
    <row r="1012" spans="1:29">
      <c r="A1012" s="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c r="P1012" s="1">
        <f t="shared" si="90"/>
        <v>6860</v>
      </c>
      <c r="Q1012" s="1">
        <v>0</v>
      </c>
      <c r="R1012" s="1">
        <f t="shared" si="91"/>
        <v>0</v>
      </c>
      <c r="S1012" s="1">
        <f t="shared" si="92"/>
        <v>6860</v>
      </c>
      <c r="T1012" s="1">
        <v>0.45</v>
      </c>
      <c r="U1012" s="1">
        <f t="shared" si="93"/>
        <v>3087</v>
      </c>
      <c r="V1012" s="1">
        <f t="shared" si="94"/>
        <v>3773</v>
      </c>
      <c r="W1012" s="4">
        <f t="shared" si="95"/>
        <v>0.55000000000000004</v>
      </c>
      <c r="X1012" s="1" t="s">
        <v>50</v>
      </c>
      <c r="Y1012" s="1" t="s">
        <v>72</v>
      </c>
      <c r="Z1012" s="1" t="s">
        <v>41</v>
      </c>
      <c r="AA1012" s="2">
        <v>45959</v>
      </c>
      <c r="AB1012" s="1">
        <v>3</v>
      </c>
      <c r="AC1012" s="1" t="s">
        <v>42</v>
      </c>
    </row>
    <row r="1013" spans="1:29">
      <c r="A1013" s="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c r="P1013" s="1">
        <f t="shared" si="90"/>
        <v>1050</v>
      </c>
      <c r="Q1013" s="1">
        <v>25</v>
      </c>
      <c r="R1013" s="1">
        <f t="shared" si="91"/>
        <v>262.5</v>
      </c>
      <c r="S1013" s="1">
        <f t="shared" si="92"/>
        <v>787.5</v>
      </c>
      <c r="T1013" s="1">
        <v>0.35</v>
      </c>
      <c r="U1013" s="1">
        <f t="shared" si="93"/>
        <v>275.625</v>
      </c>
      <c r="V1013" s="1">
        <f t="shared" si="94"/>
        <v>511.875</v>
      </c>
      <c r="W1013" s="4">
        <f t="shared" si="95"/>
        <v>0.65</v>
      </c>
      <c r="X1013" s="1" t="s">
        <v>56</v>
      </c>
      <c r="Y1013" s="1" t="s">
        <v>72</v>
      </c>
      <c r="Z1013" s="1" t="s">
        <v>41</v>
      </c>
      <c r="AA1013" s="2">
        <v>45965</v>
      </c>
      <c r="AB1013" s="1">
        <v>3</v>
      </c>
      <c r="AC1013" s="1" t="s">
        <v>42</v>
      </c>
    </row>
    <row r="1014" spans="1:29">
      <c r="A1014" s="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c r="P1014" s="1">
        <f t="shared" si="90"/>
        <v>1220</v>
      </c>
      <c r="Q1014" s="1">
        <v>15</v>
      </c>
      <c r="R1014" s="1">
        <f t="shared" si="91"/>
        <v>183</v>
      </c>
      <c r="S1014" s="1">
        <f t="shared" si="92"/>
        <v>1037</v>
      </c>
      <c r="T1014" s="1">
        <v>0.62</v>
      </c>
      <c r="U1014" s="1">
        <f t="shared" si="93"/>
        <v>642.93999999999994</v>
      </c>
      <c r="V1014" s="1">
        <f t="shared" si="94"/>
        <v>394.06000000000006</v>
      </c>
      <c r="W1014" s="4">
        <f t="shared" si="95"/>
        <v>0.38000000000000006</v>
      </c>
      <c r="X1014" s="1" t="s">
        <v>50</v>
      </c>
      <c r="Y1014" s="1" t="s">
        <v>72</v>
      </c>
      <c r="Z1014" s="1" t="s">
        <v>22</v>
      </c>
      <c r="AA1014" s="1"/>
      <c r="AB1014" s="1"/>
      <c r="AC1014" s="1" t="s">
        <v>93</v>
      </c>
    </row>
    <row r="1015" spans="1:29">
      <c r="A1015" s="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c r="P1015" s="1">
        <f t="shared" si="90"/>
        <v>5790</v>
      </c>
      <c r="Q1015" s="1">
        <v>5</v>
      </c>
      <c r="R1015" s="1">
        <f t="shared" si="91"/>
        <v>289.5</v>
      </c>
      <c r="S1015" s="1">
        <f t="shared" si="92"/>
        <v>5500.5</v>
      </c>
      <c r="T1015" s="1">
        <v>0.5</v>
      </c>
      <c r="U1015" s="1">
        <f t="shared" si="93"/>
        <v>2750.25</v>
      </c>
      <c r="V1015" s="1">
        <f t="shared" si="94"/>
        <v>2750.25</v>
      </c>
      <c r="W1015" s="4">
        <f t="shared" si="95"/>
        <v>0.5</v>
      </c>
      <c r="X1015" s="1" t="s">
        <v>104</v>
      </c>
      <c r="Y1015" s="1" t="s">
        <v>72</v>
      </c>
      <c r="Z1015" s="1" t="s">
        <v>120</v>
      </c>
      <c r="AA1015" s="1"/>
      <c r="AB1015" s="1"/>
      <c r="AC1015" s="1" t="s">
        <v>42</v>
      </c>
    </row>
    <row r="1016" spans="1:29">
      <c r="A1016" s="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c r="P1016" s="1">
        <f t="shared" si="90"/>
        <v>11460</v>
      </c>
      <c r="Q1016" s="1">
        <v>0</v>
      </c>
      <c r="R1016" s="1">
        <f t="shared" si="91"/>
        <v>0</v>
      </c>
      <c r="S1016" s="1">
        <f t="shared" si="92"/>
        <v>11460</v>
      </c>
      <c r="T1016" s="1">
        <v>0.47</v>
      </c>
      <c r="U1016" s="1">
        <f t="shared" si="93"/>
        <v>5386.2</v>
      </c>
      <c r="V1016" s="1">
        <f t="shared" si="94"/>
        <v>6073.8</v>
      </c>
      <c r="W1016" s="4">
        <f t="shared" si="95"/>
        <v>0.53</v>
      </c>
      <c r="X1016" s="1" t="s">
        <v>56</v>
      </c>
      <c r="Y1016" s="1" t="s">
        <v>40</v>
      </c>
      <c r="Z1016" s="1" t="s">
        <v>41</v>
      </c>
      <c r="AA1016" s="2">
        <v>45962</v>
      </c>
      <c r="AB1016" s="1">
        <v>3</v>
      </c>
      <c r="AC1016" s="1" t="s">
        <v>42</v>
      </c>
    </row>
    <row r="1017" spans="1:29">
      <c r="A1017" s="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c r="P1017" s="1">
        <f t="shared" si="90"/>
        <v>24480</v>
      </c>
      <c r="Q1017" s="1">
        <v>25</v>
      </c>
      <c r="R1017" s="1">
        <f t="shared" si="91"/>
        <v>6120</v>
      </c>
      <c r="S1017" s="1">
        <f t="shared" si="92"/>
        <v>18360</v>
      </c>
      <c r="T1017" s="1">
        <v>0.47</v>
      </c>
      <c r="U1017" s="1">
        <f t="shared" si="93"/>
        <v>8629.1999999999989</v>
      </c>
      <c r="V1017" s="1">
        <f t="shared" si="94"/>
        <v>9730.8000000000011</v>
      </c>
      <c r="W1017" s="4">
        <f t="shared" si="95"/>
        <v>0.53</v>
      </c>
      <c r="X1017" s="1" t="s">
        <v>56</v>
      </c>
      <c r="Y1017" s="1" t="s">
        <v>40</v>
      </c>
      <c r="Z1017" s="1" t="s">
        <v>41</v>
      </c>
      <c r="AA1017" s="2">
        <v>45961</v>
      </c>
      <c r="AB1017" s="1">
        <v>3</v>
      </c>
      <c r="AC1017" s="1" t="s">
        <v>42</v>
      </c>
    </row>
    <row r="1018" spans="1:29">
      <c r="A1018" s="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c r="P1018" s="1">
        <f t="shared" si="90"/>
        <v>27550</v>
      </c>
      <c r="Q1018" s="1">
        <v>25</v>
      </c>
      <c r="R1018" s="1">
        <f t="shared" si="91"/>
        <v>6887.5</v>
      </c>
      <c r="S1018" s="1">
        <f t="shared" si="92"/>
        <v>20662.5</v>
      </c>
      <c r="T1018" s="1">
        <v>0.48</v>
      </c>
      <c r="U1018" s="1">
        <f t="shared" si="93"/>
        <v>9918</v>
      </c>
      <c r="V1018" s="1">
        <f t="shared" si="94"/>
        <v>10744.5</v>
      </c>
      <c r="W1018" s="4">
        <f t="shared" si="95"/>
        <v>0.52</v>
      </c>
      <c r="X1018" s="1" t="s">
        <v>56</v>
      </c>
      <c r="Y1018" s="1" t="s">
        <v>40</v>
      </c>
      <c r="Z1018" s="1" t="s">
        <v>41</v>
      </c>
      <c r="AA1018" s="2">
        <v>45964</v>
      </c>
      <c r="AB1018" s="1">
        <v>4</v>
      </c>
      <c r="AC1018" s="1" t="s">
        <v>42</v>
      </c>
    </row>
    <row r="1019" spans="1:29">
      <c r="A1019" s="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c r="P1019" s="1">
        <f t="shared" si="90"/>
        <v>9510</v>
      </c>
      <c r="Q1019" s="1">
        <v>20</v>
      </c>
      <c r="R1019" s="1">
        <f t="shared" si="91"/>
        <v>1902</v>
      </c>
      <c r="S1019" s="1">
        <f t="shared" si="92"/>
        <v>7608</v>
      </c>
      <c r="T1019" s="1">
        <v>0.52</v>
      </c>
      <c r="U1019" s="1">
        <f t="shared" si="93"/>
        <v>3956.1600000000003</v>
      </c>
      <c r="V1019" s="1">
        <f t="shared" si="94"/>
        <v>3651.8399999999997</v>
      </c>
      <c r="W1019" s="4">
        <f t="shared" si="95"/>
        <v>0.48</v>
      </c>
      <c r="X1019" s="1" t="s">
        <v>92</v>
      </c>
      <c r="Y1019" s="1" t="s">
        <v>81</v>
      </c>
      <c r="Z1019" s="1" t="s">
        <v>41</v>
      </c>
      <c r="AA1019" s="2">
        <v>45965</v>
      </c>
      <c r="AB1019" s="1">
        <v>4</v>
      </c>
      <c r="AC1019" s="1" t="s">
        <v>42</v>
      </c>
    </row>
    <row r="1020" spans="1:29">
      <c r="A1020" s="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c r="P1020" s="1">
        <f t="shared" si="90"/>
        <v>11160</v>
      </c>
      <c r="Q1020" s="1">
        <v>25</v>
      </c>
      <c r="R1020" s="1">
        <f t="shared" si="91"/>
        <v>2790</v>
      </c>
      <c r="S1020" s="1">
        <f t="shared" si="92"/>
        <v>8370</v>
      </c>
      <c r="T1020" s="1">
        <v>0.5</v>
      </c>
      <c r="U1020" s="1">
        <f t="shared" si="93"/>
        <v>4185</v>
      </c>
      <c r="V1020" s="1">
        <f t="shared" si="94"/>
        <v>4185</v>
      </c>
      <c r="W1020" s="4">
        <f t="shared" si="95"/>
        <v>0.5</v>
      </c>
      <c r="X1020" s="1" t="s">
        <v>92</v>
      </c>
      <c r="Y1020" s="1" t="s">
        <v>40</v>
      </c>
      <c r="Z1020" s="1" t="s">
        <v>41</v>
      </c>
      <c r="AA1020" s="2">
        <v>45967</v>
      </c>
      <c r="AB1020" s="1">
        <v>3</v>
      </c>
      <c r="AC1020" s="1" t="s">
        <v>42</v>
      </c>
    </row>
    <row r="1021" spans="1:29">
      <c r="A1021" s="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c r="P1021" s="1">
        <f t="shared" si="90"/>
        <v>9930</v>
      </c>
      <c r="Q1021" s="1">
        <v>20</v>
      </c>
      <c r="R1021" s="1">
        <f t="shared" si="91"/>
        <v>1986</v>
      </c>
      <c r="S1021" s="1">
        <f t="shared" si="92"/>
        <v>7944</v>
      </c>
      <c r="T1021" s="1">
        <v>0.45</v>
      </c>
      <c r="U1021" s="1">
        <f t="shared" si="93"/>
        <v>3574.8</v>
      </c>
      <c r="V1021" s="1">
        <f t="shared" si="94"/>
        <v>4369.2</v>
      </c>
      <c r="W1021" s="4">
        <f t="shared" si="95"/>
        <v>0.54999999999999993</v>
      </c>
      <c r="X1021" s="1" t="s">
        <v>92</v>
      </c>
      <c r="Y1021" s="1" t="s">
        <v>81</v>
      </c>
      <c r="Z1021" s="1" t="s">
        <v>41</v>
      </c>
      <c r="AA1021" s="2">
        <v>45966</v>
      </c>
      <c r="AB1021" s="1">
        <v>4</v>
      </c>
      <c r="AC1021" s="1" t="s">
        <v>42</v>
      </c>
    </row>
    <row r="1022" spans="1:29">
      <c r="A1022" s="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c r="P1022" s="1">
        <f t="shared" si="90"/>
        <v>1120</v>
      </c>
      <c r="Q1022" s="1">
        <v>0</v>
      </c>
      <c r="R1022" s="1">
        <f t="shared" si="91"/>
        <v>0</v>
      </c>
      <c r="S1022" s="1">
        <f t="shared" si="92"/>
        <v>1120</v>
      </c>
      <c r="T1022" s="1">
        <v>0.47</v>
      </c>
      <c r="U1022" s="1">
        <f t="shared" si="93"/>
        <v>526.4</v>
      </c>
      <c r="V1022" s="1">
        <f t="shared" si="94"/>
        <v>593.6</v>
      </c>
      <c r="W1022" s="4">
        <f t="shared" si="95"/>
        <v>0.53</v>
      </c>
      <c r="X1022" s="1" t="s">
        <v>147</v>
      </c>
      <c r="Y1022" s="1" t="s">
        <v>81</v>
      </c>
      <c r="Z1022" s="1" t="s">
        <v>41</v>
      </c>
      <c r="AA1022" s="2">
        <v>45963</v>
      </c>
      <c r="AB1022" s="1">
        <v>5</v>
      </c>
      <c r="AC1022" s="1" t="s">
        <v>42</v>
      </c>
    </row>
    <row r="1023" spans="1:29">
      <c r="A1023" s="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c r="P1023" s="1">
        <f t="shared" si="90"/>
        <v>43000</v>
      </c>
      <c r="Q1023" s="1">
        <v>25</v>
      </c>
      <c r="R1023" s="1">
        <f t="shared" si="91"/>
        <v>10750</v>
      </c>
      <c r="S1023" s="1">
        <f t="shared" si="92"/>
        <v>32250</v>
      </c>
      <c r="T1023" s="1">
        <v>0.52</v>
      </c>
      <c r="U1023" s="1">
        <f t="shared" si="93"/>
        <v>16770</v>
      </c>
      <c r="V1023" s="1">
        <f t="shared" si="94"/>
        <v>15480</v>
      </c>
      <c r="W1023" s="4">
        <f t="shared" si="95"/>
        <v>0.48</v>
      </c>
      <c r="X1023" s="1" t="s">
        <v>65</v>
      </c>
      <c r="Y1023" s="1" t="s">
        <v>81</v>
      </c>
      <c r="Z1023" s="1" t="s">
        <v>51</v>
      </c>
      <c r="AA1023" s="2">
        <v>45962</v>
      </c>
      <c r="AB1023" s="1"/>
      <c r="AC1023" s="1" t="s">
        <v>42</v>
      </c>
    </row>
    <row r="1024" spans="1:29">
      <c r="A1024" s="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c r="P1024" s="1">
        <f t="shared" si="90"/>
        <v>840</v>
      </c>
      <c r="Q1024" s="1">
        <v>10</v>
      </c>
      <c r="R1024" s="1">
        <f t="shared" si="91"/>
        <v>84</v>
      </c>
      <c r="S1024" s="1">
        <f t="shared" si="92"/>
        <v>756</v>
      </c>
      <c r="T1024" s="1">
        <v>0.35</v>
      </c>
      <c r="U1024" s="1">
        <f t="shared" si="93"/>
        <v>264.59999999999997</v>
      </c>
      <c r="V1024" s="1">
        <f t="shared" si="94"/>
        <v>491.40000000000003</v>
      </c>
      <c r="W1024" s="4">
        <f t="shared" si="95"/>
        <v>0.65</v>
      </c>
      <c r="X1024" s="1" t="s">
        <v>39</v>
      </c>
      <c r="Y1024" s="1" t="s">
        <v>72</v>
      </c>
      <c r="Z1024" s="1" t="s">
        <v>120</v>
      </c>
      <c r="AA1024" s="1"/>
      <c r="AB1024" s="1"/>
      <c r="AC1024" s="1" t="s">
        <v>42</v>
      </c>
    </row>
    <row r="1025" spans="1:29">
      <c r="A1025" s="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c r="P1025" s="1">
        <f t="shared" si="90"/>
        <v>21120</v>
      </c>
      <c r="Q1025" s="1">
        <v>25</v>
      </c>
      <c r="R1025" s="1">
        <f t="shared" si="91"/>
        <v>5280</v>
      </c>
      <c r="S1025" s="1">
        <f t="shared" si="92"/>
        <v>15840</v>
      </c>
      <c r="T1025" s="1">
        <v>0.5</v>
      </c>
      <c r="U1025" s="1">
        <f t="shared" si="93"/>
        <v>7920</v>
      </c>
      <c r="V1025" s="1">
        <f t="shared" si="94"/>
        <v>7920</v>
      </c>
      <c r="W1025" s="4">
        <f t="shared" si="95"/>
        <v>0.5</v>
      </c>
      <c r="X1025" s="1" t="s">
        <v>39</v>
      </c>
      <c r="Y1025" s="1" t="s">
        <v>81</v>
      </c>
      <c r="Z1025" s="1" t="s">
        <v>120</v>
      </c>
      <c r="AA1025" s="1"/>
      <c r="AB1025" s="1"/>
      <c r="AC1025" s="1" t="s">
        <v>42</v>
      </c>
    </row>
    <row r="1026" spans="1:29">
      <c r="A1026" s="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c r="P1026" s="1">
        <f t="shared" si="90"/>
        <v>31200</v>
      </c>
      <c r="Q1026" s="1">
        <v>5</v>
      </c>
      <c r="R1026" s="1">
        <f t="shared" si="91"/>
        <v>1560</v>
      </c>
      <c r="S1026" s="1">
        <f t="shared" si="92"/>
        <v>29640</v>
      </c>
      <c r="T1026" s="1">
        <v>0.52</v>
      </c>
      <c r="U1026" s="1">
        <f t="shared" si="93"/>
        <v>15412.800000000001</v>
      </c>
      <c r="V1026" s="1">
        <f t="shared" si="94"/>
        <v>14227.199999999999</v>
      </c>
      <c r="W1026" s="4">
        <f t="shared" si="95"/>
        <v>0.48</v>
      </c>
      <c r="X1026" s="1" t="s">
        <v>39</v>
      </c>
      <c r="Y1026" s="1" t="s">
        <v>57</v>
      </c>
      <c r="Z1026" s="1" t="s">
        <v>51</v>
      </c>
      <c r="AA1026" s="2">
        <v>45968</v>
      </c>
      <c r="AB1026" s="1"/>
      <c r="AC1026" s="1" t="s">
        <v>42</v>
      </c>
    </row>
    <row r="1027" spans="1:29">
      <c r="A1027" s="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c r="P1027" s="1">
        <f t="shared" ref="P1027:P1090" si="96">PRODUCT(N1027,O1027)</f>
        <v>7660</v>
      </c>
      <c r="Q1027" s="1">
        <v>10</v>
      </c>
      <c r="R1027" s="1">
        <f t="shared" ref="R1027:R1090" si="97">P1027*(Q1027/100)</f>
        <v>766</v>
      </c>
      <c r="S1027" s="1">
        <f t="shared" ref="S1027:S1090" si="98">P1027-R1027</f>
        <v>6894</v>
      </c>
      <c r="T1027" s="1">
        <v>0.47</v>
      </c>
      <c r="U1027" s="1">
        <f t="shared" ref="U1027:U1090" si="99">S1027*T1027</f>
        <v>3240.18</v>
      </c>
      <c r="V1027" s="1">
        <f t="shared" ref="V1027:V1090" si="100">S1027-U1027</f>
        <v>3653.82</v>
      </c>
      <c r="W1027" s="4">
        <f t="shared" ref="W1027:W1090" si="101">(V1027/S1027)</f>
        <v>0.53</v>
      </c>
      <c r="X1027" s="1" t="s">
        <v>104</v>
      </c>
      <c r="Y1027" s="1" t="s">
        <v>40</v>
      </c>
      <c r="Z1027" s="1" t="s">
        <v>41</v>
      </c>
      <c r="AA1027" s="2">
        <v>45963</v>
      </c>
      <c r="AB1027" s="1">
        <v>4</v>
      </c>
      <c r="AC1027" s="1" t="s">
        <v>42</v>
      </c>
    </row>
    <row r="1028" spans="1:29">
      <c r="A1028" s="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c r="P1028" s="1">
        <f t="shared" si="96"/>
        <v>17550</v>
      </c>
      <c r="Q1028" s="1">
        <v>0</v>
      </c>
      <c r="R1028" s="1">
        <f t="shared" si="97"/>
        <v>0</v>
      </c>
      <c r="S1028" s="1">
        <f t="shared" si="98"/>
        <v>17550</v>
      </c>
      <c r="T1028" s="1">
        <v>0.47</v>
      </c>
      <c r="U1028" s="1">
        <f t="shared" si="99"/>
        <v>8248.5</v>
      </c>
      <c r="V1028" s="1">
        <f t="shared" si="100"/>
        <v>9301.5</v>
      </c>
      <c r="W1028" s="4">
        <f t="shared" si="101"/>
        <v>0.53</v>
      </c>
      <c r="X1028" s="1" t="s">
        <v>92</v>
      </c>
      <c r="Y1028" s="1" t="s">
        <v>72</v>
      </c>
      <c r="Z1028" s="1" t="s">
        <v>51</v>
      </c>
      <c r="AA1028" s="2">
        <v>45966</v>
      </c>
      <c r="AB1028" s="1"/>
      <c r="AC1028" s="1" t="s">
        <v>42</v>
      </c>
    </row>
    <row r="1029" spans="1:29">
      <c r="A1029" s="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c r="P1029" s="1">
        <f t="shared" si="96"/>
        <v>1380</v>
      </c>
      <c r="Q1029" s="1">
        <v>10</v>
      </c>
      <c r="R1029" s="1">
        <f t="shared" si="97"/>
        <v>138</v>
      </c>
      <c r="S1029" s="1">
        <f t="shared" si="98"/>
        <v>1242</v>
      </c>
      <c r="T1029" s="1">
        <v>0.62</v>
      </c>
      <c r="U1029" s="1">
        <f t="shared" si="99"/>
        <v>770.04</v>
      </c>
      <c r="V1029" s="1">
        <f t="shared" si="100"/>
        <v>471.96000000000004</v>
      </c>
      <c r="W1029" s="4">
        <f t="shared" si="101"/>
        <v>0.38</v>
      </c>
      <c r="X1029" s="1" t="s">
        <v>92</v>
      </c>
      <c r="Y1029" s="1" t="s">
        <v>72</v>
      </c>
      <c r="Z1029" s="1" t="s">
        <v>41</v>
      </c>
      <c r="AA1029" s="2">
        <v>45969</v>
      </c>
      <c r="AB1029" s="1">
        <v>3</v>
      </c>
      <c r="AC1029" s="1" t="s">
        <v>42</v>
      </c>
    </row>
    <row r="1030" spans="1:29">
      <c r="A1030" s="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c r="P1030" s="1">
        <f t="shared" si="96"/>
        <v>2550</v>
      </c>
      <c r="Q1030" s="1">
        <v>25</v>
      </c>
      <c r="R1030" s="1">
        <f t="shared" si="97"/>
        <v>637.5</v>
      </c>
      <c r="S1030" s="1">
        <f t="shared" si="98"/>
        <v>1912.5</v>
      </c>
      <c r="T1030" s="1">
        <v>0.62</v>
      </c>
      <c r="U1030" s="1">
        <f t="shared" si="99"/>
        <v>1185.75</v>
      </c>
      <c r="V1030" s="1">
        <f t="shared" si="100"/>
        <v>726.75</v>
      </c>
      <c r="W1030" s="4">
        <f t="shared" si="101"/>
        <v>0.38</v>
      </c>
      <c r="X1030" s="1" t="s">
        <v>65</v>
      </c>
      <c r="Y1030" s="1" t="s">
        <v>81</v>
      </c>
      <c r="Z1030" s="1" t="s">
        <v>120</v>
      </c>
      <c r="AA1030" s="1"/>
      <c r="AB1030" s="1"/>
      <c r="AC1030" s="1" t="s">
        <v>42</v>
      </c>
    </row>
    <row r="1031" spans="1:29">
      <c r="A1031" s="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c r="P1031" s="1">
        <f t="shared" si="96"/>
        <v>20700</v>
      </c>
      <c r="Q1031" s="1">
        <v>15</v>
      </c>
      <c r="R1031" s="1">
        <f t="shared" si="97"/>
        <v>3105</v>
      </c>
      <c r="S1031" s="1">
        <f t="shared" si="98"/>
        <v>17595</v>
      </c>
      <c r="T1031" s="1">
        <v>0.45</v>
      </c>
      <c r="U1031" s="1">
        <f t="shared" si="99"/>
        <v>7917.75</v>
      </c>
      <c r="V1031" s="1">
        <f t="shared" si="100"/>
        <v>9677.25</v>
      </c>
      <c r="W1031" s="4">
        <f t="shared" si="101"/>
        <v>0.55000000000000004</v>
      </c>
      <c r="X1031" s="1" t="s">
        <v>50</v>
      </c>
      <c r="Y1031" s="1" t="s">
        <v>81</v>
      </c>
      <c r="Z1031" s="1" t="s">
        <v>41</v>
      </c>
      <c r="AA1031" s="2">
        <v>45970</v>
      </c>
      <c r="AB1031" s="1">
        <v>5</v>
      </c>
      <c r="AC1031" s="1" t="s">
        <v>42</v>
      </c>
    </row>
    <row r="1032" spans="1:29">
      <c r="A1032" s="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c r="P1032" s="1">
        <f t="shared" si="96"/>
        <v>12420</v>
      </c>
      <c r="Q1032" s="1">
        <v>0</v>
      </c>
      <c r="R1032" s="1">
        <f t="shared" si="97"/>
        <v>0</v>
      </c>
      <c r="S1032" s="1">
        <f t="shared" si="98"/>
        <v>12420</v>
      </c>
      <c r="T1032" s="1">
        <v>0.45</v>
      </c>
      <c r="U1032" s="1">
        <f t="shared" si="99"/>
        <v>5589</v>
      </c>
      <c r="V1032" s="1">
        <f t="shared" si="100"/>
        <v>6831</v>
      </c>
      <c r="W1032" s="4">
        <f t="shared" si="101"/>
        <v>0.55000000000000004</v>
      </c>
      <c r="X1032" s="1" t="s">
        <v>147</v>
      </c>
      <c r="Y1032" s="1" t="s">
        <v>72</v>
      </c>
      <c r="Z1032" s="1" t="s">
        <v>41</v>
      </c>
      <c r="AA1032" s="2">
        <v>45965</v>
      </c>
      <c r="AB1032" s="1">
        <v>4</v>
      </c>
      <c r="AC1032" s="1" t="s">
        <v>42</v>
      </c>
    </row>
    <row r="1033" spans="1:29">
      <c r="A1033" s="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c r="P1033" s="1">
        <f t="shared" si="96"/>
        <v>15360</v>
      </c>
      <c r="Q1033" s="1">
        <v>10</v>
      </c>
      <c r="R1033" s="1">
        <f t="shared" si="97"/>
        <v>1536</v>
      </c>
      <c r="S1033" s="1">
        <f t="shared" si="98"/>
        <v>13824</v>
      </c>
      <c r="T1033" s="1">
        <v>0.52</v>
      </c>
      <c r="U1033" s="1">
        <f t="shared" si="99"/>
        <v>7188.4800000000005</v>
      </c>
      <c r="V1033" s="1">
        <f t="shared" si="100"/>
        <v>6635.5199999999995</v>
      </c>
      <c r="W1033" s="4">
        <f t="shared" si="101"/>
        <v>0.48</v>
      </c>
      <c r="X1033" s="1" t="s">
        <v>39</v>
      </c>
      <c r="Y1033" s="1" t="s">
        <v>81</v>
      </c>
      <c r="Z1033" s="1" t="s">
        <v>41</v>
      </c>
      <c r="AA1033" s="2">
        <v>45967</v>
      </c>
      <c r="AB1033" s="1">
        <v>5</v>
      </c>
      <c r="AC1033" s="1" t="s">
        <v>42</v>
      </c>
    </row>
    <row r="1034" spans="1:29">
      <c r="A1034" s="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c r="P1034" s="1">
        <f t="shared" si="96"/>
        <v>22500</v>
      </c>
      <c r="Q1034" s="1">
        <v>20</v>
      </c>
      <c r="R1034" s="1">
        <f t="shared" si="97"/>
        <v>4500</v>
      </c>
      <c r="S1034" s="1">
        <f t="shared" si="98"/>
        <v>18000</v>
      </c>
      <c r="T1034" s="1">
        <v>0.5</v>
      </c>
      <c r="U1034" s="1">
        <f t="shared" si="99"/>
        <v>9000</v>
      </c>
      <c r="V1034" s="1">
        <f t="shared" si="100"/>
        <v>9000</v>
      </c>
      <c r="W1034" s="4">
        <f t="shared" si="101"/>
        <v>0.5</v>
      </c>
      <c r="X1034" s="1" t="s">
        <v>39</v>
      </c>
      <c r="Y1034" s="1" t="s">
        <v>40</v>
      </c>
      <c r="Z1034" s="1" t="s">
        <v>41</v>
      </c>
      <c r="AA1034" s="2">
        <v>45971</v>
      </c>
      <c r="AB1034" s="1">
        <v>5</v>
      </c>
      <c r="AC1034" s="1" t="s">
        <v>42</v>
      </c>
    </row>
    <row r="1035" spans="1:29">
      <c r="A1035" s="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c r="P1035" s="1">
        <f t="shared" si="96"/>
        <v>10750</v>
      </c>
      <c r="Q1035" s="1">
        <v>15</v>
      </c>
      <c r="R1035" s="1">
        <f t="shared" si="97"/>
        <v>1612.5</v>
      </c>
      <c r="S1035" s="1">
        <f t="shared" si="98"/>
        <v>9137.5</v>
      </c>
      <c r="T1035" s="1">
        <v>0.5</v>
      </c>
      <c r="U1035" s="1">
        <f t="shared" si="99"/>
        <v>4568.75</v>
      </c>
      <c r="V1035" s="1">
        <f t="shared" si="100"/>
        <v>4568.75</v>
      </c>
      <c r="W1035" s="4">
        <f t="shared" si="101"/>
        <v>0.5</v>
      </c>
      <c r="X1035" s="1" t="s">
        <v>56</v>
      </c>
      <c r="Y1035" s="1" t="s">
        <v>81</v>
      </c>
      <c r="Z1035" s="1" t="s">
        <v>41</v>
      </c>
      <c r="AA1035" s="2">
        <v>45972</v>
      </c>
      <c r="AB1035" s="1">
        <v>5</v>
      </c>
      <c r="AC1035" s="1" t="s">
        <v>42</v>
      </c>
    </row>
    <row r="1036" spans="1:29">
      <c r="A1036" s="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c r="P1036" s="1">
        <f t="shared" si="96"/>
        <v>14520</v>
      </c>
      <c r="Q1036" s="1">
        <v>30</v>
      </c>
      <c r="R1036" s="1">
        <f t="shared" si="97"/>
        <v>4356</v>
      </c>
      <c r="S1036" s="1">
        <f t="shared" si="98"/>
        <v>10164</v>
      </c>
      <c r="T1036" s="1">
        <v>0.45</v>
      </c>
      <c r="U1036" s="1">
        <f t="shared" si="99"/>
        <v>4573.8</v>
      </c>
      <c r="V1036" s="1">
        <f t="shared" si="100"/>
        <v>5590.2</v>
      </c>
      <c r="W1036" s="4">
        <f t="shared" si="101"/>
        <v>0.54999999999999993</v>
      </c>
      <c r="X1036" s="1" t="s">
        <v>56</v>
      </c>
      <c r="Y1036" s="1" t="s">
        <v>81</v>
      </c>
      <c r="Z1036" s="1" t="s">
        <v>41</v>
      </c>
      <c r="AA1036" s="2">
        <v>45969</v>
      </c>
      <c r="AB1036" s="1">
        <v>5</v>
      </c>
      <c r="AC1036" s="1" t="s">
        <v>42</v>
      </c>
    </row>
    <row r="1037" spans="1:29">
      <c r="A1037" s="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c r="P1037" s="1">
        <f t="shared" si="96"/>
        <v>5750</v>
      </c>
      <c r="Q1037" s="1">
        <v>30</v>
      </c>
      <c r="R1037" s="1">
        <f t="shared" si="97"/>
        <v>1725</v>
      </c>
      <c r="S1037" s="1">
        <f t="shared" si="98"/>
        <v>4025</v>
      </c>
      <c r="T1037" s="1">
        <v>0.5</v>
      </c>
      <c r="U1037" s="1">
        <f t="shared" si="99"/>
        <v>2012.5</v>
      </c>
      <c r="V1037" s="1">
        <f t="shared" si="100"/>
        <v>2012.5</v>
      </c>
      <c r="W1037" s="4">
        <f t="shared" si="101"/>
        <v>0.5</v>
      </c>
      <c r="X1037" s="1" t="s">
        <v>65</v>
      </c>
      <c r="Y1037" s="1" t="s">
        <v>81</v>
      </c>
      <c r="Z1037" s="1" t="s">
        <v>51</v>
      </c>
      <c r="AA1037" s="2">
        <v>45968</v>
      </c>
      <c r="AB1037" s="1"/>
      <c r="AC1037" s="1" t="s">
        <v>42</v>
      </c>
    </row>
    <row r="1038" spans="1:29">
      <c r="A1038" s="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c r="P1038" s="1">
        <f t="shared" si="96"/>
        <v>132180</v>
      </c>
      <c r="Q1038" s="1">
        <v>20</v>
      </c>
      <c r="R1038" s="1">
        <f t="shared" si="97"/>
        <v>26436</v>
      </c>
      <c r="S1038" s="1">
        <f t="shared" si="98"/>
        <v>105744</v>
      </c>
      <c r="T1038" s="1">
        <v>0.57999999999999996</v>
      </c>
      <c r="U1038" s="1">
        <f t="shared" si="99"/>
        <v>61331.519999999997</v>
      </c>
      <c r="V1038" s="1">
        <f t="shared" si="100"/>
        <v>44412.480000000003</v>
      </c>
      <c r="W1038" s="4">
        <f t="shared" si="101"/>
        <v>0.42000000000000004</v>
      </c>
      <c r="X1038" s="1" t="s">
        <v>39</v>
      </c>
      <c r="Y1038" s="1" t="s">
        <v>57</v>
      </c>
      <c r="Z1038" s="1" t="s">
        <v>120</v>
      </c>
      <c r="AA1038" s="1"/>
      <c r="AB1038" s="1"/>
      <c r="AC1038" s="1" t="s">
        <v>42</v>
      </c>
    </row>
    <row r="1039" spans="1:29">
      <c r="A1039" s="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c r="P1039" s="1">
        <f t="shared" si="96"/>
        <v>3700</v>
      </c>
      <c r="Q1039" s="1">
        <v>15</v>
      </c>
      <c r="R1039" s="1">
        <f t="shared" si="97"/>
        <v>555</v>
      </c>
      <c r="S1039" s="1">
        <f t="shared" si="98"/>
        <v>3145</v>
      </c>
      <c r="T1039" s="1">
        <v>0.62</v>
      </c>
      <c r="U1039" s="1">
        <f t="shared" si="99"/>
        <v>1949.9</v>
      </c>
      <c r="V1039" s="1">
        <f t="shared" si="100"/>
        <v>1195.0999999999999</v>
      </c>
      <c r="W1039" s="4">
        <f t="shared" si="101"/>
        <v>0.37999999999999995</v>
      </c>
      <c r="X1039" s="1" t="s">
        <v>56</v>
      </c>
      <c r="Y1039" s="1" t="s">
        <v>40</v>
      </c>
      <c r="Z1039" s="1" t="s">
        <v>41</v>
      </c>
      <c r="AA1039" s="2">
        <v>45969</v>
      </c>
      <c r="AB1039" s="1">
        <v>4</v>
      </c>
      <c r="AC1039" s="1" t="s">
        <v>42</v>
      </c>
    </row>
    <row r="1040" spans="1:29">
      <c r="A1040" s="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c r="P1040" s="1">
        <f t="shared" si="96"/>
        <v>10020</v>
      </c>
      <c r="Q1040" s="1">
        <v>10</v>
      </c>
      <c r="R1040" s="1">
        <f t="shared" si="97"/>
        <v>1002</v>
      </c>
      <c r="S1040" s="1">
        <f t="shared" si="98"/>
        <v>9018</v>
      </c>
      <c r="T1040" s="1">
        <v>0.47</v>
      </c>
      <c r="U1040" s="1">
        <f t="shared" si="99"/>
        <v>4238.46</v>
      </c>
      <c r="V1040" s="1">
        <f t="shared" si="100"/>
        <v>4779.54</v>
      </c>
      <c r="W1040" s="4">
        <f t="shared" si="101"/>
        <v>0.53</v>
      </c>
      <c r="X1040" s="1" t="s">
        <v>147</v>
      </c>
      <c r="Y1040" s="1" t="s">
        <v>81</v>
      </c>
      <c r="Z1040" s="1" t="s">
        <v>41</v>
      </c>
      <c r="AA1040" s="2">
        <v>45970</v>
      </c>
      <c r="AB1040" s="1">
        <v>5</v>
      </c>
      <c r="AC1040" s="1" t="s">
        <v>42</v>
      </c>
    </row>
    <row r="1041" spans="1:29">
      <c r="A1041" s="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c r="P1041" s="1">
        <f t="shared" si="96"/>
        <v>9300</v>
      </c>
      <c r="Q1041" s="1">
        <v>0</v>
      </c>
      <c r="R1041" s="1">
        <f t="shared" si="97"/>
        <v>0</v>
      </c>
      <c r="S1041" s="1">
        <f t="shared" si="98"/>
        <v>9300</v>
      </c>
      <c r="T1041" s="1">
        <v>0.5</v>
      </c>
      <c r="U1041" s="1">
        <f t="shared" si="99"/>
        <v>4650</v>
      </c>
      <c r="V1041" s="1">
        <f t="shared" si="100"/>
        <v>4650</v>
      </c>
      <c r="W1041" s="4">
        <f t="shared" si="101"/>
        <v>0.5</v>
      </c>
      <c r="X1041" s="1" t="s">
        <v>65</v>
      </c>
      <c r="Y1041" s="1" t="s">
        <v>57</v>
      </c>
      <c r="Z1041" s="1" t="s">
        <v>41</v>
      </c>
      <c r="AA1041" s="2">
        <v>45972</v>
      </c>
      <c r="AB1041" s="1">
        <v>5</v>
      </c>
      <c r="AC1041" s="1" t="s">
        <v>42</v>
      </c>
    </row>
    <row r="1042" spans="1:29">
      <c r="A1042" s="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c r="P1042" s="1">
        <f t="shared" si="96"/>
        <v>2020</v>
      </c>
      <c r="Q1042" s="1">
        <v>5</v>
      </c>
      <c r="R1042" s="1">
        <f t="shared" si="97"/>
        <v>101</v>
      </c>
      <c r="S1042" s="1">
        <f t="shared" si="98"/>
        <v>1919</v>
      </c>
      <c r="T1042" s="1">
        <v>0.35</v>
      </c>
      <c r="U1042" s="1">
        <f t="shared" si="99"/>
        <v>671.65</v>
      </c>
      <c r="V1042" s="1">
        <f t="shared" si="100"/>
        <v>1247.3499999999999</v>
      </c>
      <c r="W1042" s="4">
        <f t="shared" si="101"/>
        <v>0.64999999999999991</v>
      </c>
      <c r="X1042" s="1" t="s">
        <v>56</v>
      </c>
      <c r="Y1042" s="1" t="s">
        <v>57</v>
      </c>
      <c r="Z1042" s="1" t="s">
        <v>41</v>
      </c>
      <c r="AA1042" s="2">
        <v>45973</v>
      </c>
      <c r="AB1042" s="1">
        <v>4</v>
      </c>
      <c r="AC1042" s="1" t="s">
        <v>42</v>
      </c>
    </row>
    <row r="1043" spans="1:29">
      <c r="A1043" s="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c r="P1043" s="1">
        <f t="shared" si="96"/>
        <v>1280</v>
      </c>
      <c r="Q1043" s="1">
        <v>25</v>
      </c>
      <c r="R1043" s="1">
        <f t="shared" si="97"/>
        <v>320</v>
      </c>
      <c r="S1043" s="1">
        <f t="shared" si="98"/>
        <v>960</v>
      </c>
      <c r="T1043" s="1">
        <v>0.62</v>
      </c>
      <c r="U1043" s="1">
        <f t="shared" si="99"/>
        <v>595.20000000000005</v>
      </c>
      <c r="V1043" s="1">
        <f t="shared" si="100"/>
        <v>364.79999999999995</v>
      </c>
      <c r="W1043" s="4">
        <f t="shared" si="101"/>
        <v>0.37999999999999995</v>
      </c>
      <c r="X1043" s="1" t="s">
        <v>65</v>
      </c>
      <c r="Y1043" s="1" t="s">
        <v>81</v>
      </c>
      <c r="Z1043" s="1" t="s">
        <v>120</v>
      </c>
      <c r="AA1043" s="1"/>
      <c r="AB1043" s="1"/>
      <c r="AC1043" s="1" t="s">
        <v>42</v>
      </c>
    </row>
    <row r="1044" spans="1:29">
      <c r="A1044" s="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c r="P1044" s="1">
        <f t="shared" si="96"/>
        <v>15080</v>
      </c>
      <c r="Q1044" s="1">
        <v>10</v>
      </c>
      <c r="R1044" s="1">
        <f t="shared" si="97"/>
        <v>1508</v>
      </c>
      <c r="S1044" s="1">
        <f t="shared" si="98"/>
        <v>13572</v>
      </c>
      <c r="T1044" s="1">
        <v>0.5</v>
      </c>
      <c r="U1044" s="1">
        <f t="shared" si="99"/>
        <v>6786</v>
      </c>
      <c r="V1044" s="1">
        <f t="shared" si="100"/>
        <v>6786</v>
      </c>
      <c r="W1044" s="4">
        <f t="shared" si="101"/>
        <v>0.5</v>
      </c>
      <c r="X1044" s="1" t="s">
        <v>104</v>
      </c>
      <c r="Y1044" s="1" t="s">
        <v>57</v>
      </c>
      <c r="Z1044" s="1" t="s">
        <v>22</v>
      </c>
      <c r="AA1044" s="1"/>
      <c r="AB1044" s="1"/>
      <c r="AC1044" s="1" t="s">
        <v>93</v>
      </c>
    </row>
    <row r="1045" spans="1:29">
      <c r="A1045" s="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c r="P1045" s="1">
        <f t="shared" si="96"/>
        <v>1600</v>
      </c>
      <c r="Q1045" s="1">
        <v>20</v>
      </c>
      <c r="R1045" s="1">
        <f t="shared" si="97"/>
        <v>320</v>
      </c>
      <c r="S1045" s="1">
        <f t="shared" si="98"/>
        <v>1280</v>
      </c>
      <c r="T1045" s="1">
        <v>0.62</v>
      </c>
      <c r="U1045" s="1">
        <f t="shared" si="99"/>
        <v>793.6</v>
      </c>
      <c r="V1045" s="1">
        <f t="shared" si="100"/>
        <v>486.4</v>
      </c>
      <c r="W1045" s="4">
        <f t="shared" si="101"/>
        <v>0.38</v>
      </c>
      <c r="X1045" s="1" t="s">
        <v>147</v>
      </c>
      <c r="Y1045" s="1" t="s">
        <v>72</v>
      </c>
      <c r="Z1045" s="1" t="s">
        <v>22</v>
      </c>
      <c r="AA1045" s="1"/>
      <c r="AB1045" s="1"/>
      <c r="AC1045" s="1" t="s">
        <v>93</v>
      </c>
    </row>
    <row r="1046" spans="1:29">
      <c r="A1046" s="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c r="P1046" s="1">
        <f t="shared" si="96"/>
        <v>22500</v>
      </c>
      <c r="Q1046" s="1">
        <v>30</v>
      </c>
      <c r="R1046" s="1">
        <f t="shared" si="97"/>
        <v>6750</v>
      </c>
      <c r="S1046" s="1">
        <f t="shared" si="98"/>
        <v>15750</v>
      </c>
      <c r="T1046" s="1">
        <v>0.45</v>
      </c>
      <c r="U1046" s="1">
        <f t="shared" si="99"/>
        <v>7087.5</v>
      </c>
      <c r="V1046" s="1">
        <f t="shared" si="100"/>
        <v>8662.5</v>
      </c>
      <c r="W1046" s="4">
        <f t="shared" si="101"/>
        <v>0.55000000000000004</v>
      </c>
      <c r="X1046" s="1" t="s">
        <v>65</v>
      </c>
      <c r="Y1046" s="1" t="s">
        <v>72</v>
      </c>
      <c r="Z1046" s="1" t="s">
        <v>51</v>
      </c>
      <c r="AA1046" s="2">
        <v>45971</v>
      </c>
      <c r="AB1046" s="1"/>
      <c r="AC1046" s="1" t="s">
        <v>42</v>
      </c>
    </row>
    <row r="1047" spans="1:29">
      <c r="A1047" s="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c r="P1047" s="1">
        <f t="shared" si="96"/>
        <v>4820</v>
      </c>
      <c r="Q1047" s="1">
        <v>0</v>
      </c>
      <c r="R1047" s="1">
        <f t="shared" si="97"/>
        <v>0</v>
      </c>
      <c r="S1047" s="1">
        <f t="shared" si="98"/>
        <v>4820</v>
      </c>
      <c r="T1047" s="1">
        <v>0.5</v>
      </c>
      <c r="U1047" s="1">
        <f t="shared" si="99"/>
        <v>2410</v>
      </c>
      <c r="V1047" s="1">
        <f t="shared" si="100"/>
        <v>2410</v>
      </c>
      <c r="W1047" s="4">
        <f t="shared" si="101"/>
        <v>0.5</v>
      </c>
      <c r="X1047" s="1" t="s">
        <v>56</v>
      </c>
      <c r="Y1047" s="1" t="s">
        <v>81</v>
      </c>
      <c r="Z1047" s="1" t="s">
        <v>41</v>
      </c>
      <c r="AA1047" s="2">
        <v>45974</v>
      </c>
      <c r="AB1047" s="1">
        <v>4</v>
      </c>
      <c r="AC1047" s="1" t="s">
        <v>42</v>
      </c>
    </row>
    <row r="1048" spans="1:29">
      <c r="A1048" s="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c r="P1048" s="1">
        <f t="shared" si="96"/>
        <v>11610</v>
      </c>
      <c r="Q1048" s="1">
        <v>0</v>
      </c>
      <c r="R1048" s="1">
        <f t="shared" si="97"/>
        <v>0</v>
      </c>
      <c r="S1048" s="1">
        <f t="shared" si="98"/>
        <v>11610</v>
      </c>
      <c r="T1048" s="1">
        <v>0.47</v>
      </c>
      <c r="U1048" s="1">
        <f t="shared" si="99"/>
        <v>5456.7</v>
      </c>
      <c r="V1048" s="1">
        <f t="shared" si="100"/>
        <v>6153.3</v>
      </c>
      <c r="W1048" s="4">
        <f t="shared" si="101"/>
        <v>0.53</v>
      </c>
      <c r="X1048" s="1" t="s">
        <v>104</v>
      </c>
      <c r="Y1048" s="1" t="s">
        <v>81</v>
      </c>
      <c r="Z1048" s="1" t="s">
        <v>41</v>
      </c>
      <c r="AA1048" s="2">
        <v>45971</v>
      </c>
      <c r="AB1048" s="1">
        <v>5</v>
      </c>
      <c r="AC1048" s="1" t="s">
        <v>42</v>
      </c>
    </row>
    <row r="1049" spans="1:29">
      <c r="A1049" s="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c r="P1049" s="1">
        <f t="shared" si="96"/>
        <v>200050</v>
      </c>
      <c r="Q1049" s="1">
        <v>20</v>
      </c>
      <c r="R1049" s="1">
        <f t="shared" si="97"/>
        <v>40010</v>
      </c>
      <c r="S1049" s="1">
        <f t="shared" si="98"/>
        <v>160040</v>
      </c>
      <c r="T1049" s="1">
        <v>0.57999999999999996</v>
      </c>
      <c r="U1049" s="1">
        <f t="shared" si="99"/>
        <v>92823.2</v>
      </c>
      <c r="V1049" s="1">
        <f t="shared" si="100"/>
        <v>67216.800000000003</v>
      </c>
      <c r="W1049" s="4">
        <f t="shared" si="101"/>
        <v>0.42000000000000004</v>
      </c>
      <c r="X1049" s="1" t="s">
        <v>92</v>
      </c>
      <c r="Y1049" s="1" t="s">
        <v>72</v>
      </c>
      <c r="Z1049" s="1" t="s">
        <v>120</v>
      </c>
      <c r="AA1049" s="1"/>
      <c r="AB1049" s="1"/>
      <c r="AC1049" s="1" t="s">
        <v>42</v>
      </c>
    </row>
    <row r="1050" spans="1:29">
      <c r="A1050" s="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c r="P1050" s="1">
        <f t="shared" si="96"/>
        <v>510</v>
      </c>
      <c r="Q1050" s="1">
        <v>0</v>
      </c>
      <c r="R1050" s="1">
        <f t="shared" si="97"/>
        <v>0</v>
      </c>
      <c r="S1050" s="1">
        <f t="shared" si="98"/>
        <v>510</v>
      </c>
      <c r="T1050" s="1">
        <v>0.62</v>
      </c>
      <c r="U1050" s="1">
        <f t="shared" si="99"/>
        <v>316.2</v>
      </c>
      <c r="V1050" s="1">
        <f t="shared" si="100"/>
        <v>193.8</v>
      </c>
      <c r="W1050" s="4">
        <f t="shared" si="101"/>
        <v>0.38</v>
      </c>
      <c r="X1050" s="1" t="s">
        <v>92</v>
      </c>
      <c r="Y1050" s="1" t="s">
        <v>57</v>
      </c>
      <c r="Z1050" s="1" t="s">
        <v>120</v>
      </c>
      <c r="AA1050" s="1"/>
      <c r="AB1050" s="1"/>
      <c r="AC1050" s="1" t="s">
        <v>42</v>
      </c>
    </row>
    <row r="1051" spans="1:29">
      <c r="A1051" s="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c r="P1051" s="1">
        <f t="shared" si="96"/>
        <v>11160</v>
      </c>
      <c r="Q1051" s="1">
        <v>0</v>
      </c>
      <c r="R1051" s="1">
        <f t="shared" si="97"/>
        <v>0</v>
      </c>
      <c r="S1051" s="1">
        <f t="shared" si="98"/>
        <v>11160</v>
      </c>
      <c r="T1051" s="1">
        <v>0.48</v>
      </c>
      <c r="U1051" s="1">
        <f t="shared" si="99"/>
        <v>5356.8</v>
      </c>
      <c r="V1051" s="1">
        <f t="shared" si="100"/>
        <v>5803.2</v>
      </c>
      <c r="W1051" s="4">
        <f t="shared" si="101"/>
        <v>0.52</v>
      </c>
      <c r="X1051" s="1" t="s">
        <v>50</v>
      </c>
      <c r="Y1051" s="1" t="s">
        <v>40</v>
      </c>
      <c r="Z1051" s="1" t="s">
        <v>22</v>
      </c>
      <c r="AA1051" s="1"/>
      <c r="AB1051" s="1"/>
      <c r="AC1051" s="1" t="s">
        <v>93</v>
      </c>
    </row>
    <row r="1052" spans="1:29">
      <c r="A1052" s="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c r="P1052" s="1">
        <f t="shared" si="96"/>
        <v>21720</v>
      </c>
      <c r="Q1052" s="1">
        <v>15</v>
      </c>
      <c r="R1052" s="1">
        <f t="shared" si="97"/>
        <v>3258</v>
      </c>
      <c r="S1052" s="1">
        <f t="shared" si="98"/>
        <v>18462</v>
      </c>
      <c r="T1052" s="1">
        <v>0.48</v>
      </c>
      <c r="U1052" s="1">
        <f t="shared" si="99"/>
        <v>8861.76</v>
      </c>
      <c r="V1052" s="1">
        <f t="shared" si="100"/>
        <v>9600.24</v>
      </c>
      <c r="W1052" s="4">
        <f t="shared" si="101"/>
        <v>0.52</v>
      </c>
      <c r="X1052" s="1" t="s">
        <v>147</v>
      </c>
      <c r="Y1052" s="1" t="s">
        <v>81</v>
      </c>
      <c r="Z1052" s="1" t="s">
        <v>66</v>
      </c>
      <c r="AA1052" s="1"/>
      <c r="AB1052" s="1"/>
      <c r="AC1052" s="1" t="s">
        <v>42</v>
      </c>
    </row>
    <row r="1053" spans="1:29">
      <c r="A1053" s="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c r="P1053" s="1">
        <f t="shared" si="96"/>
        <v>7740</v>
      </c>
      <c r="Q1053" s="1">
        <v>20</v>
      </c>
      <c r="R1053" s="1">
        <f t="shared" si="97"/>
        <v>1548</v>
      </c>
      <c r="S1053" s="1">
        <f t="shared" si="98"/>
        <v>6192</v>
      </c>
      <c r="T1053" s="1">
        <v>0.5</v>
      </c>
      <c r="U1053" s="1">
        <f t="shared" si="99"/>
        <v>3096</v>
      </c>
      <c r="V1053" s="1">
        <f t="shared" si="100"/>
        <v>3096</v>
      </c>
      <c r="W1053" s="4">
        <f t="shared" si="101"/>
        <v>0.5</v>
      </c>
      <c r="X1053" s="1" t="s">
        <v>104</v>
      </c>
      <c r="Y1053" s="1" t="s">
        <v>40</v>
      </c>
      <c r="Z1053" s="1" t="s">
        <v>41</v>
      </c>
      <c r="AA1053" s="2">
        <v>45979</v>
      </c>
      <c r="AB1053" s="1">
        <v>4</v>
      </c>
      <c r="AC1053" s="1" t="s">
        <v>42</v>
      </c>
    </row>
    <row r="1054" spans="1:29">
      <c r="A1054" s="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c r="P1054" s="1">
        <f t="shared" si="96"/>
        <v>2640</v>
      </c>
      <c r="Q1054" s="1">
        <v>0</v>
      </c>
      <c r="R1054" s="1">
        <f t="shared" si="97"/>
        <v>0</v>
      </c>
      <c r="S1054" s="1">
        <f t="shared" si="98"/>
        <v>2640</v>
      </c>
      <c r="T1054" s="1">
        <v>0.35</v>
      </c>
      <c r="U1054" s="1">
        <f t="shared" si="99"/>
        <v>923.99999999999989</v>
      </c>
      <c r="V1054" s="1">
        <f t="shared" si="100"/>
        <v>1716</v>
      </c>
      <c r="W1054" s="4">
        <f t="shared" si="101"/>
        <v>0.65</v>
      </c>
      <c r="X1054" s="1" t="s">
        <v>50</v>
      </c>
      <c r="Y1054" s="1" t="s">
        <v>40</v>
      </c>
      <c r="Z1054" s="1" t="s">
        <v>41</v>
      </c>
      <c r="AA1054" s="2">
        <v>45977</v>
      </c>
      <c r="AB1054" s="1">
        <v>4</v>
      </c>
      <c r="AC1054" s="1" t="s">
        <v>42</v>
      </c>
    </row>
    <row r="1055" spans="1:29">
      <c r="A1055" s="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c r="P1055" s="1">
        <f t="shared" si="96"/>
        <v>21400</v>
      </c>
      <c r="Q1055" s="1">
        <v>20</v>
      </c>
      <c r="R1055" s="1">
        <f t="shared" si="97"/>
        <v>4280</v>
      </c>
      <c r="S1055" s="1">
        <f t="shared" si="98"/>
        <v>17120</v>
      </c>
      <c r="T1055" s="1">
        <v>0.52</v>
      </c>
      <c r="U1055" s="1">
        <f t="shared" si="99"/>
        <v>8902.4</v>
      </c>
      <c r="V1055" s="1">
        <f t="shared" si="100"/>
        <v>8217.6</v>
      </c>
      <c r="W1055" s="4">
        <f t="shared" si="101"/>
        <v>0.48000000000000004</v>
      </c>
      <c r="X1055" s="1" t="s">
        <v>65</v>
      </c>
      <c r="Y1055" s="1" t="s">
        <v>81</v>
      </c>
      <c r="Z1055" s="1" t="s">
        <v>41</v>
      </c>
      <c r="AA1055" s="2">
        <v>45973</v>
      </c>
      <c r="AB1055" s="1">
        <v>4</v>
      </c>
      <c r="AC1055" s="1" t="s">
        <v>42</v>
      </c>
    </row>
    <row r="1056" spans="1:29">
      <c r="A1056" s="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c r="P1056" s="1">
        <f t="shared" si="96"/>
        <v>1000</v>
      </c>
      <c r="Q1056" s="1">
        <v>0</v>
      </c>
      <c r="R1056" s="1">
        <f t="shared" si="97"/>
        <v>0</v>
      </c>
      <c r="S1056" s="1">
        <f t="shared" si="98"/>
        <v>1000</v>
      </c>
      <c r="T1056" s="1">
        <v>0.62</v>
      </c>
      <c r="U1056" s="1">
        <f t="shared" si="99"/>
        <v>620</v>
      </c>
      <c r="V1056" s="1">
        <f t="shared" si="100"/>
        <v>380</v>
      </c>
      <c r="W1056" s="4">
        <f t="shared" si="101"/>
        <v>0.38</v>
      </c>
      <c r="X1056" s="1" t="s">
        <v>56</v>
      </c>
      <c r="Y1056" s="1" t="s">
        <v>81</v>
      </c>
      <c r="Z1056" s="1" t="s">
        <v>41</v>
      </c>
      <c r="AA1056" s="2">
        <v>45975</v>
      </c>
      <c r="AB1056" s="1">
        <v>5</v>
      </c>
      <c r="AC1056" s="1" t="s">
        <v>42</v>
      </c>
    </row>
    <row r="1057" spans="1:29">
      <c r="A1057" s="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c r="P1057" s="1">
        <f t="shared" si="96"/>
        <v>13460</v>
      </c>
      <c r="Q1057" s="1">
        <v>0</v>
      </c>
      <c r="R1057" s="1">
        <f t="shared" si="97"/>
        <v>0</v>
      </c>
      <c r="S1057" s="1">
        <f t="shared" si="98"/>
        <v>13460</v>
      </c>
      <c r="T1057" s="1">
        <v>0.48</v>
      </c>
      <c r="U1057" s="1">
        <f t="shared" si="99"/>
        <v>6460.8</v>
      </c>
      <c r="V1057" s="1">
        <f t="shared" si="100"/>
        <v>6999.2</v>
      </c>
      <c r="W1057" s="4">
        <f t="shared" si="101"/>
        <v>0.52</v>
      </c>
      <c r="X1057" s="1" t="s">
        <v>65</v>
      </c>
      <c r="Y1057" s="1" t="s">
        <v>57</v>
      </c>
      <c r="Z1057" s="1" t="s">
        <v>41</v>
      </c>
      <c r="AA1057" s="2">
        <v>45977</v>
      </c>
      <c r="AB1057" s="1">
        <v>5</v>
      </c>
      <c r="AC1057" s="1" t="s">
        <v>42</v>
      </c>
    </row>
    <row r="1058" spans="1:29">
      <c r="A1058" s="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c r="P1058" s="1">
        <f t="shared" si="96"/>
        <v>5480</v>
      </c>
      <c r="Q1058" s="1">
        <v>30</v>
      </c>
      <c r="R1058" s="1">
        <f t="shared" si="97"/>
        <v>1644</v>
      </c>
      <c r="S1058" s="1">
        <f t="shared" si="98"/>
        <v>3836</v>
      </c>
      <c r="T1058" s="1">
        <v>0.45</v>
      </c>
      <c r="U1058" s="1">
        <f t="shared" si="99"/>
        <v>1726.2</v>
      </c>
      <c r="V1058" s="1">
        <f t="shared" si="100"/>
        <v>2109.8000000000002</v>
      </c>
      <c r="W1058" s="4">
        <f t="shared" si="101"/>
        <v>0.55000000000000004</v>
      </c>
      <c r="X1058" s="1" t="s">
        <v>92</v>
      </c>
      <c r="Y1058" s="1" t="s">
        <v>57</v>
      </c>
      <c r="Z1058" s="1" t="s">
        <v>41</v>
      </c>
      <c r="AA1058" s="2">
        <v>45979</v>
      </c>
      <c r="AB1058" s="1">
        <v>4</v>
      </c>
      <c r="AC1058" s="1" t="s">
        <v>42</v>
      </c>
    </row>
    <row r="1059" spans="1:29">
      <c r="A1059" s="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c r="P1059" s="1">
        <f t="shared" si="96"/>
        <v>11550</v>
      </c>
      <c r="Q1059" s="1">
        <v>25</v>
      </c>
      <c r="R1059" s="1">
        <f t="shared" si="97"/>
        <v>2887.5</v>
      </c>
      <c r="S1059" s="1">
        <f t="shared" si="98"/>
        <v>8662.5</v>
      </c>
      <c r="T1059" s="1">
        <v>0.45</v>
      </c>
      <c r="U1059" s="1">
        <f t="shared" si="99"/>
        <v>3898.125</v>
      </c>
      <c r="V1059" s="1">
        <f t="shared" si="100"/>
        <v>4764.375</v>
      </c>
      <c r="W1059" s="4">
        <f t="shared" si="101"/>
        <v>0.55000000000000004</v>
      </c>
      <c r="X1059" s="1" t="s">
        <v>92</v>
      </c>
      <c r="Y1059" s="1" t="s">
        <v>40</v>
      </c>
      <c r="Z1059" s="1" t="s">
        <v>66</v>
      </c>
      <c r="AA1059" s="1"/>
      <c r="AB1059" s="1"/>
      <c r="AC1059" s="1" t="s">
        <v>42</v>
      </c>
    </row>
    <row r="1060" spans="1:29">
      <c r="A1060" s="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c r="P1060" s="1">
        <f t="shared" si="96"/>
        <v>36180</v>
      </c>
      <c r="Q1060" s="1">
        <v>30</v>
      </c>
      <c r="R1060" s="1">
        <f t="shared" si="97"/>
        <v>10854</v>
      </c>
      <c r="S1060" s="1">
        <f t="shared" si="98"/>
        <v>25326</v>
      </c>
      <c r="T1060" s="1">
        <v>0.52</v>
      </c>
      <c r="U1060" s="1">
        <f t="shared" si="99"/>
        <v>13169.52</v>
      </c>
      <c r="V1060" s="1">
        <f t="shared" si="100"/>
        <v>12156.48</v>
      </c>
      <c r="W1060" s="4">
        <f t="shared" si="101"/>
        <v>0.48</v>
      </c>
      <c r="X1060" s="1" t="s">
        <v>104</v>
      </c>
      <c r="Y1060" s="1" t="s">
        <v>81</v>
      </c>
      <c r="Z1060" s="1" t="s">
        <v>41</v>
      </c>
      <c r="AA1060" s="2">
        <v>45980</v>
      </c>
      <c r="AB1060" s="1">
        <v>4</v>
      </c>
      <c r="AC1060" s="1" t="s">
        <v>42</v>
      </c>
    </row>
    <row r="1061" spans="1:29">
      <c r="A1061" s="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c r="P1061" s="1">
        <f t="shared" si="96"/>
        <v>8720</v>
      </c>
      <c r="Q1061" s="1">
        <v>20</v>
      </c>
      <c r="R1061" s="1">
        <f t="shared" si="97"/>
        <v>1744</v>
      </c>
      <c r="S1061" s="1">
        <f t="shared" si="98"/>
        <v>6976</v>
      </c>
      <c r="T1061" s="1">
        <v>0.45</v>
      </c>
      <c r="U1061" s="1">
        <f t="shared" si="99"/>
        <v>3139.2000000000003</v>
      </c>
      <c r="V1061" s="1">
        <f t="shared" si="100"/>
        <v>3836.7999999999997</v>
      </c>
      <c r="W1061" s="4">
        <f t="shared" si="101"/>
        <v>0.54999999999999993</v>
      </c>
      <c r="X1061" s="1" t="s">
        <v>56</v>
      </c>
      <c r="Y1061" s="1" t="s">
        <v>81</v>
      </c>
      <c r="Z1061" s="1" t="s">
        <v>41</v>
      </c>
      <c r="AA1061" s="2">
        <v>45977</v>
      </c>
      <c r="AB1061" s="1">
        <v>3</v>
      </c>
      <c r="AC1061" s="1" t="s">
        <v>42</v>
      </c>
    </row>
    <row r="1062" spans="1:29">
      <c r="A1062" s="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c r="P1062" s="1">
        <f t="shared" si="96"/>
        <v>210</v>
      </c>
      <c r="Q1062" s="1">
        <v>5</v>
      </c>
      <c r="R1062" s="1">
        <f t="shared" si="97"/>
        <v>10.5</v>
      </c>
      <c r="S1062" s="1">
        <f t="shared" si="98"/>
        <v>199.5</v>
      </c>
      <c r="T1062" s="1">
        <v>0.62</v>
      </c>
      <c r="U1062" s="1">
        <f t="shared" si="99"/>
        <v>123.69</v>
      </c>
      <c r="V1062" s="1">
        <f t="shared" si="100"/>
        <v>75.81</v>
      </c>
      <c r="W1062" s="4">
        <f t="shared" si="101"/>
        <v>0.38</v>
      </c>
      <c r="X1062" s="1" t="s">
        <v>50</v>
      </c>
      <c r="Y1062" s="1" t="s">
        <v>72</v>
      </c>
      <c r="Z1062" s="1" t="s">
        <v>41</v>
      </c>
      <c r="AA1062" s="2">
        <v>45977</v>
      </c>
      <c r="AB1062" s="1">
        <v>5</v>
      </c>
      <c r="AC1062" s="1" t="s">
        <v>42</v>
      </c>
    </row>
    <row r="1063" spans="1:29">
      <c r="A1063" s="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c r="P1063" s="1">
        <f t="shared" si="96"/>
        <v>390</v>
      </c>
      <c r="Q1063" s="1">
        <v>30</v>
      </c>
      <c r="R1063" s="1">
        <f t="shared" si="97"/>
        <v>117</v>
      </c>
      <c r="S1063" s="1">
        <f t="shared" si="98"/>
        <v>273</v>
      </c>
      <c r="T1063" s="1">
        <v>0.35</v>
      </c>
      <c r="U1063" s="1">
        <f t="shared" si="99"/>
        <v>95.55</v>
      </c>
      <c r="V1063" s="1">
        <f t="shared" si="100"/>
        <v>177.45</v>
      </c>
      <c r="W1063" s="4">
        <f t="shared" si="101"/>
        <v>0.64999999999999991</v>
      </c>
      <c r="X1063" s="1" t="s">
        <v>92</v>
      </c>
      <c r="Y1063" s="1" t="s">
        <v>40</v>
      </c>
      <c r="Z1063" s="1" t="s">
        <v>120</v>
      </c>
      <c r="AA1063" s="1"/>
      <c r="AB1063" s="1"/>
      <c r="AC1063" s="1" t="s">
        <v>42</v>
      </c>
    </row>
    <row r="1064" spans="1:29">
      <c r="A1064" s="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c r="P1064" s="1">
        <f t="shared" si="96"/>
        <v>2800</v>
      </c>
      <c r="Q1064" s="1">
        <v>0</v>
      </c>
      <c r="R1064" s="1">
        <f t="shared" si="97"/>
        <v>0</v>
      </c>
      <c r="S1064" s="1">
        <f t="shared" si="98"/>
        <v>2800</v>
      </c>
      <c r="T1064" s="1">
        <v>0.62</v>
      </c>
      <c r="U1064" s="1">
        <f t="shared" si="99"/>
        <v>1736</v>
      </c>
      <c r="V1064" s="1">
        <f t="shared" si="100"/>
        <v>1064</v>
      </c>
      <c r="W1064" s="4">
        <f t="shared" si="101"/>
        <v>0.38</v>
      </c>
      <c r="X1064" s="1" t="s">
        <v>65</v>
      </c>
      <c r="Y1064" s="1" t="s">
        <v>81</v>
      </c>
      <c r="Z1064" s="1" t="s">
        <v>41</v>
      </c>
      <c r="AA1064" s="2">
        <v>45975</v>
      </c>
      <c r="AB1064" s="1">
        <v>5</v>
      </c>
      <c r="AC1064" s="1" t="s">
        <v>42</v>
      </c>
    </row>
    <row r="1065" spans="1:29">
      <c r="A1065" s="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c r="P1065" s="1">
        <f t="shared" si="96"/>
        <v>12800</v>
      </c>
      <c r="Q1065" s="1">
        <v>15</v>
      </c>
      <c r="R1065" s="1">
        <f t="shared" si="97"/>
        <v>1920</v>
      </c>
      <c r="S1065" s="1">
        <f t="shared" si="98"/>
        <v>10880</v>
      </c>
      <c r="T1065" s="1">
        <v>0.48</v>
      </c>
      <c r="U1065" s="1">
        <f t="shared" si="99"/>
        <v>5222.3999999999996</v>
      </c>
      <c r="V1065" s="1">
        <f t="shared" si="100"/>
        <v>5657.6</v>
      </c>
      <c r="W1065" s="4">
        <f t="shared" si="101"/>
        <v>0.52</v>
      </c>
      <c r="X1065" s="1" t="s">
        <v>92</v>
      </c>
      <c r="Y1065" s="1" t="s">
        <v>72</v>
      </c>
      <c r="Z1065" s="1" t="s">
        <v>41</v>
      </c>
      <c r="AA1065" s="2">
        <v>45978</v>
      </c>
      <c r="AB1065" s="1">
        <v>4</v>
      </c>
      <c r="AC1065" s="1" t="s">
        <v>42</v>
      </c>
    </row>
    <row r="1066" spans="1:29">
      <c r="A1066" s="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c r="P1066" s="1">
        <f t="shared" si="96"/>
        <v>13260</v>
      </c>
      <c r="Q1066" s="1">
        <v>0</v>
      </c>
      <c r="R1066" s="1">
        <f t="shared" si="97"/>
        <v>0</v>
      </c>
      <c r="S1066" s="1">
        <f t="shared" si="98"/>
        <v>13260</v>
      </c>
      <c r="T1066" s="1">
        <v>0.45</v>
      </c>
      <c r="U1066" s="1">
        <f t="shared" si="99"/>
        <v>5967</v>
      </c>
      <c r="V1066" s="1">
        <f t="shared" si="100"/>
        <v>7293</v>
      </c>
      <c r="W1066" s="4">
        <f t="shared" si="101"/>
        <v>0.55000000000000004</v>
      </c>
      <c r="X1066" s="1" t="s">
        <v>147</v>
      </c>
      <c r="Y1066" s="1" t="s">
        <v>81</v>
      </c>
      <c r="Z1066" s="1" t="s">
        <v>41</v>
      </c>
      <c r="AA1066" s="2">
        <v>45979</v>
      </c>
      <c r="AB1066" s="1">
        <v>5</v>
      </c>
      <c r="AC1066" s="1" t="s">
        <v>42</v>
      </c>
    </row>
    <row r="1067" spans="1:29">
      <c r="A1067" s="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c r="P1067" s="1">
        <f t="shared" si="96"/>
        <v>6960</v>
      </c>
      <c r="Q1067" s="1">
        <v>0</v>
      </c>
      <c r="R1067" s="1">
        <f t="shared" si="97"/>
        <v>0</v>
      </c>
      <c r="S1067" s="1">
        <f t="shared" si="98"/>
        <v>6960</v>
      </c>
      <c r="T1067" s="1">
        <v>0.45</v>
      </c>
      <c r="U1067" s="1">
        <f t="shared" si="99"/>
        <v>3132</v>
      </c>
      <c r="V1067" s="1">
        <f t="shared" si="100"/>
        <v>3828</v>
      </c>
      <c r="W1067" s="4">
        <f t="shared" si="101"/>
        <v>0.55000000000000004</v>
      </c>
      <c r="X1067" s="1" t="s">
        <v>104</v>
      </c>
      <c r="Y1067" s="1" t="s">
        <v>81</v>
      </c>
      <c r="Z1067" s="1" t="s">
        <v>41</v>
      </c>
      <c r="AA1067" s="2">
        <v>45979</v>
      </c>
      <c r="AB1067" s="1">
        <v>4</v>
      </c>
      <c r="AC1067" s="1" t="s">
        <v>42</v>
      </c>
    </row>
    <row r="1068" spans="1:29">
      <c r="A1068" s="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c r="P1068" s="1">
        <f t="shared" si="96"/>
        <v>173600</v>
      </c>
      <c r="Q1068" s="1">
        <v>10</v>
      </c>
      <c r="R1068" s="1">
        <f t="shared" si="97"/>
        <v>17360</v>
      </c>
      <c r="S1068" s="1">
        <f t="shared" si="98"/>
        <v>156240</v>
      </c>
      <c r="T1068" s="1">
        <v>0.57999999999999996</v>
      </c>
      <c r="U1068" s="1">
        <f t="shared" si="99"/>
        <v>90619.199999999997</v>
      </c>
      <c r="V1068" s="1">
        <f t="shared" si="100"/>
        <v>65620.800000000003</v>
      </c>
      <c r="W1068" s="4">
        <f t="shared" si="101"/>
        <v>0.42000000000000004</v>
      </c>
      <c r="X1068" s="1" t="s">
        <v>147</v>
      </c>
      <c r="Y1068" s="1" t="s">
        <v>72</v>
      </c>
      <c r="Z1068" s="1" t="s">
        <v>66</v>
      </c>
      <c r="AA1068" s="1"/>
      <c r="AB1068" s="1"/>
      <c r="AC1068" s="1" t="s">
        <v>42</v>
      </c>
    </row>
    <row r="1069" spans="1:29">
      <c r="A1069" s="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c r="P1069" s="1">
        <f t="shared" si="96"/>
        <v>3200</v>
      </c>
      <c r="Q1069" s="1">
        <v>30</v>
      </c>
      <c r="R1069" s="1">
        <f t="shared" si="97"/>
        <v>960</v>
      </c>
      <c r="S1069" s="1">
        <f t="shared" si="98"/>
        <v>2240</v>
      </c>
      <c r="T1069" s="1">
        <v>0.52</v>
      </c>
      <c r="U1069" s="1">
        <f t="shared" si="99"/>
        <v>1164.8</v>
      </c>
      <c r="V1069" s="1">
        <f t="shared" si="100"/>
        <v>1075.2</v>
      </c>
      <c r="W1069" s="4">
        <f t="shared" si="101"/>
        <v>0.48000000000000004</v>
      </c>
      <c r="X1069" s="1" t="s">
        <v>39</v>
      </c>
      <c r="Y1069" s="1" t="s">
        <v>40</v>
      </c>
      <c r="Z1069" s="1" t="s">
        <v>66</v>
      </c>
      <c r="AA1069" s="1"/>
      <c r="AB1069" s="1"/>
      <c r="AC1069" s="1" t="s">
        <v>42</v>
      </c>
    </row>
    <row r="1070" spans="1:29">
      <c r="A1070" s="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c r="P1070" s="1">
        <f t="shared" si="96"/>
        <v>16240</v>
      </c>
      <c r="Q1070" s="1">
        <v>20</v>
      </c>
      <c r="R1070" s="1">
        <f t="shared" si="97"/>
        <v>3248</v>
      </c>
      <c r="S1070" s="1">
        <f t="shared" si="98"/>
        <v>12992</v>
      </c>
      <c r="T1070" s="1">
        <v>0.5</v>
      </c>
      <c r="U1070" s="1">
        <f t="shared" si="99"/>
        <v>6496</v>
      </c>
      <c r="V1070" s="1">
        <f t="shared" si="100"/>
        <v>6496</v>
      </c>
      <c r="W1070" s="4">
        <f t="shared" si="101"/>
        <v>0.5</v>
      </c>
      <c r="X1070" s="1" t="s">
        <v>92</v>
      </c>
      <c r="Y1070" s="1" t="s">
        <v>81</v>
      </c>
      <c r="Z1070" s="1" t="s">
        <v>66</v>
      </c>
      <c r="AA1070" s="1"/>
      <c r="AB1070" s="1"/>
      <c r="AC1070" s="1" t="s">
        <v>42</v>
      </c>
    </row>
    <row r="1071" spans="1:29">
      <c r="A1071" s="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c r="P1071" s="1">
        <f t="shared" si="96"/>
        <v>125980</v>
      </c>
      <c r="Q1071" s="1">
        <v>15</v>
      </c>
      <c r="R1071" s="1">
        <f t="shared" si="97"/>
        <v>18897</v>
      </c>
      <c r="S1071" s="1">
        <f t="shared" si="98"/>
        <v>107083</v>
      </c>
      <c r="T1071" s="1">
        <v>0.57999999999999996</v>
      </c>
      <c r="U1071" s="1">
        <f t="shared" si="99"/>
        <v>62108.139999999992</v>
      </c>
      <c r="V1071" s="1">
        <f t="shared" si="100"/>
        <v>44974.860000000008</v>
      </c>
      <c r="W1071" s="4">
        <f t="shared" si="101"/>
        <v>0.4200000000000001</v>
      </c>
      <c r="X1071" s="1" t="s">
        <v>39</v>
      </c>
      <c r="Y1071" s="1" t="s">
        <v>72</v>
      </c>
      <c r="Z1071" s="1" t="s">
        <v>41</v>
      </c>
      <c r="AA1071" s="2">
        <v>45980</v>
      </c>
      <c r="AB1071" s="1">
        <v>5</v>
      </c>
      <c r="AC1071" s="1" t="s">
        <v>42</v>
      </c>
    </row>
    <row r="1072" spans="1:29">
      <c r="A1072" s="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c r="P1072" s="1">
        <f t="shared" si="96"/>
        <v>740</v>
      </c>
      <c r="Q1072" s="1">
        <v>10</v>
      </c>
      <c r="R1072" s="1">
        <f t="shared" si="97"/>
        <v>74</v>
      </c>
      <c r="S1072" s="1">
        <f t="shared" si="98"/>
        <v>666</v>
      </c>
      <c r="T1072" s="1">
        <v>0.47</v>
      </c>
      <c r="U1072" s="1">
        <f t="shared" si="99"/>
        <v>313.02</v>
      </c>
      <c r="V1072" s="1">
        <f t="shared" si="100"/>
        <v>352.98</v>
      </c>
      <c r="W1072" s="4">
        <f t="shared" si="101"/>
        <v>0.53</v>
      </c>
      <c r="X1072" s="1" t="s">
        <v>56</v>
      </c>
      <c r="Y1072" s="1" t="s">
        <v>40</v>
      </c>
      <c r="Z1072" s="1" t="s">
        <v>120</v>
      </c>
      <c r="AA1072" s="1"/>
      <c r="AB1072" s="1"/>
      <c r="AC1072" s="1" t="s">
        <v>42</v>
      </c>
    </row>
    <row r="1073" spans="1:29">
      <c r="A1073" s="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c r="P1073" s="1">
        <f t="shared" si="96"/>
        <v>18120</v>
      </c>
      <c r="Q1073" s="1">
        <v>20</v>
      </c>
      <c r="R1073" s="1">
        <f t="shared" si="97"/>
        <v>3624</v>
      </c>
      <c r="S1073" s="1">
        <f t="shared" si="98"/>
        <v>14496</v>
      </c>
      <c r="T1073" s="1">
        <v>0.45</v>
      </c>
      <c r="U1073" s="1">
        <f t="shared" si="99"/>
        <v>6523.2</v>
      </c>
      <c r="V1073" s="1">
        <f t="shared" si="100"/>
        <v>7972.8</v>
      </c>
      <c r="W1073" s="4">
        <f t="shared" si="101"/>
        <v>0.55000000000000004</v>
      </c>
      <c r="X1073" s="1" t="s">
        <v>147</v>
      </c>
      <c r="Y1073" s="1" t="s">
        <v>57</v>
      </c>
      <c r="Z1073" s="1" t="s">
        <v>41</v>
      </c>
      <c r="AA1073" s="2">
        <v>45978</v>
      </c>
      <c r="AB1073" s="1">
        <v>5</v>
      </c>
      <c r="AC1073" s="1" t="s">
        <v>42</v>
      </c>
    </row>
    <row r="1074" spans="1:29">
      <c r="A1074" s="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c r="P1074" s="1">
        <f t="shared" si="96"/>
        <v>860</v>
      </c>
      <c r="Q1074" s="1">
        <v>0</v>
      </c>
      <c r="R1074" s="1">
        <f t="shared" si="97"/>
        <v>0</v>
      </c>
      <c r="S1074" s="1">
        <f t="shared" si="98"/>
        <v>860</v>
      </c>
      <c r="T1074" s="1">
        <v>0.5</v>
      </c>
      <c r="U1074" s="1">
        <f t="shared" si="99"/>
        <v>430</v>
      </c>
      <c r="V1074" s="1">
        <f t="shared" si="100"/>
        <v>430</v>
      </c>
      <c r="W1074" s="4">
        <f t="shared" si="101"/>
        <v>0.5</v>
      </c>
      <c r="X1074" s="1" t="s">
        <v>92</v>
      </c>
      <c r="Y1074" s="1" t="s">
        <v>81</v>
      </c>
      <c r="Z1074" s="1" t="s">
        <v>41</v>
      </c>
      <c r="AA1074" s="2">
        <v>45984</v>
      </c>
      <c r="AB1074" s="1">
        <v>5</v>
      </c>
      <c r="AC1074" s="1" t="s">
        <v>42</v>
      </c>
    </row>
    <row r="1075" spans="1:29">
      <c r="A1075" s="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c r="P1075" s="1">
        <f t="shared" si="96"/>
        <v>2700</v>
      </c>
      <c r="Q1075" s="1">
        <v>10</v>
      </c>
      <c r="R1075" s="1">
        <f t="shared" si="97"/>
        <v>270</v>
      </c>
      <c r="S1075" s="1">
        <f t="shared" si="98"/>
        <v>2430</v>
      </c>
      <c r="T1075" s="1">
        <v>0.5</v>
      </c>
      <c r="U1075" s="1">
        <f t="shared" si="99"/>
        <v>1215</v>
      </c>
      <c r="V1075" s="1">
        <f t="shared" si="100"/>
        <v>1215</v>
      </c>
      <c r="W1075" s="4">
        <f t="shared" si="101"/>
        <v>0.5</v>
      </c>
      <c r="X1075" s="1" t="s">
        <v>147</v>
      </c>
      <c r="Y1075" s="1" t="s">
        <v>57</v>
      </c>
      <c r="Z1075" s="1" t="s">
        <v>41</v>
      </c>
      <c r="AA1075" s="2">
        <v>45980</v>
      </c>
      <c r="AB1075" s="1">
        <v>5</v>
      </c>
      <c r="AC1075" s="1" t="s">
        <v>42</v>
      </c>
    </row>
    <row r="1076" spans="1:29">
      <c r="A1076" s="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c r="P1076" s="1">
        <f t="shared" si="96"/>
        <v>15320</v>
      </c>
      <c r="Q1076" s="1">
        <v>30</v>
      </c>
      <c r="R1076" s="1">
        <f t="shared" si="97"/>
        <v>4596</v>
      </c>
      <c r="S1076" s="1">
        <f t="shared" si="98"/>
        <v>10724</v>
      </c>
      <c r="T1076" s="1">
        <v>0.48</v>
      </c>
      <c r="U1076" s="1">
        <f t="shared" si="99"/>
        <v>5147.5199999999995</v>
      </c>
      <c r="V1076" s="1">
        <f t="shared" si="100"/>
        <v>5576.4800000000005</v>
      </c>
      <c r="W1076" s="4">
        <f t="shared" si="101"/>
        <v>0.52</v>
      </c>
      <c r="X1076" s="1" t="s">
        <v>50</v>
      </c>
      <c r="Y1076" s="1" t="s">
        <v>81</v>
      </c>
      <c r="Z1076" s="1" t="s">
        <v>41</v>
      </c>
      <c r="AA1076" s="2">
        <v>45982</v>
      </c>
      <c r="AB1076" s="1">
        <v>4</v>
      </c>
      <c r="AC1076" s="1" t="s">
        <v>42</v>
      </c>
    </row>
    <row r="1077" spans="1:29">
      <c r="A1077" s="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c r="P1077" s="1">
        <f t="shared" si="96"/>
        <v>3730</v>
      </c>
      <c r="Q1077" s="1">
        <v>25</v>
      </c>
      <c r="R1077" s="1">
        <f t="shared" si="97"/>
        <v>932.5</v>
      </c>
      <c r="S1077" s="1">
        <f t="shared" si="98"/>
        <v>2797.5</v>
      </c>
      <c r="T1077" s="1">
        <v>0.5</v>
      </c>
      <c r="U1077" s="1">
        <f t="shared" si="99"/>
        <v>1398.75</v>
      </c>
      <c r="V1077" s="1">
        <f t="shared" si="100"/>
        <v>1398.75</v>
      </c>
      <c r="W1077" s="4">
        <f t="shared" si="101"/>
        <v>0.5</v>
      </c>
      <c r="X1077" s="1" t="s">
        <v>65</v>
      </c>
      <c r="Y1077" s="1" t="s">
        <v>81</v>
      </c>
      <c r="Z1077" s="1" t="s">
        <v>41</v>
      </c>
      <c r="AA1077" s="2">
        <v>45981</v>
      </c>
      <c r="AB1077" s="1">
        <v>3</v>
      </c>
      <c r="AC1077" s="1" t="s">
        <v>42</v>
      </c>
    </row>
    <row r="1078" spans="1:29">
      <c r="A1078" s="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c r="P1078" s="1">
        <f t="shared" si="96"/>
        <v>17360</v>
      </c>
      <c r="Q1078" s="1">
        <v>20</v>
      </c>
      <c r="R1078" s="1">
        <f t="shared" si="97"/>
        <v>3472</v>
      </c>
      <c r="S1078" s="1">
        <f t="shared" si="98"/>
        <v>13888</v>
      </c>
      <c r="T1078" s="1">
        <v>0.52</v>
      </c>
      <c r="U1078" s="1">
        <f t="shared" si="99"/>
        <v>7221.76</v>
      </c>
      <c r="V1078" s="1">
        <f t="shared" si="100"/>
        <v>6666.24</v>
      </c>
      <c r="W1078" s="4">
        <f t="shared" si="101"/>
        <v>0.48</v>
      </c>
      <c r="X1078" s="1" t="s">
        <v>65</v>
      </c>
      <c r="Y1078" s="1" t="s">
        <v>81</v>
      </c>
      <c r="Z1078" s="1" t="s">
        <v>41</v>
      </c>
      <c r="AA1078" s="2">
        <v>45985</v>
      </c>
      <c r="AB1078" s="1">
        <v>5</v>
      </c>
      <c r="AC1078" s="1" t="s">
        <v>42</v>
      </c>
    </row>
    <row r="1079" spans="1:29">
      <c r="A1079" s="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c r="P1079" s="1">
        <f t="shared" si="96"/>
        <v>7080</v>
      </c>
      <c r="Q1079" s="1">
        <v>10</v>
      </c>
      <c r="R1079" s="1">
        <f t="shared" si="97"/>
        <v>708</v>
      </c>
      <c r="S1079" s="1">
        <f t="shared" si="98"/>
        <v>6372</v>
      </c>
      <c r="T1079" s="1">
        <v>0.47</v>
      </c>
      <c r="U1079" s="1">
        <f t="shared" si="99"/>
        <v>2994.8399999999997</v>
      </c>
      <c r="V1079" s="1">
        <f t="shared" si="100"/>
        <v>3377.1600000000003</v>
      </c>
      <c r="W1079" s="4">
        <f t="shared" si="101"/>
        <v>0.53</v>
      </c>
      <c r="X1079" s="1" t="s">
        <v>104</v>
      </c>
      <c r="Y1079" s="1" t="s">
        <v>81</v>
      </c>
      <c r="Z1079" s="1" t="s">
        <v>41</v>
      </c>
      <c r="AA1079" s="2">
        <v>45985</v>
      </c>
      <c r="AB1079" s="1">
        <v>4</v>
      </c>
      <c r="AC1079" s="1" t="s">
        <v>42</v>
      </c>
    </row>
    <row r="1080" spans="1:29">
      <c r="A1080" s="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c r="P1080" s="1">
        <f t="shared" si="96"/>
        <v>6250</v>
      </c>
      <c r="Q1080" s="1">
        <v>0</v>
      </c>
      <c r="R1080" s="1">
        <f t="shared" si="97"/>
        <v>0</v>
      </c>
      <c r="S1080" s="1">
        <f t="shared" si="98"/>
        <v>6250</v>
      </c>
      <c r="T1080" s="1">
        <v>0.35</v>
      </c>
      <c r="U1080" s="1">
        <f t="shared" si="99"/>
        <v>2187.5</v>
      </c>
      <c r="V1080" s="1">
        <f t="shared" si="100"/>
        <v>4062.5</v>
      </c>
      <c r="W1080" s="4">
        <f t="shared" si="101"/>
        <v>0.65</v>
      </c>
      <c r="X1080" s="1" t="s">
        <v>56</v>
      </c>
      <c r="Y1080" s="1" t="s">
        <v>81</v>
      </c>
      <c r="Z1080" s="1" t="s">
        <v>41</v>
      </c>
      <c r="AA1080" s="2">
        <v>45983</v>
      </c>
      <c r="AB1080" s="1">
        <v>5</v>
      </c>
      <c r="AC1080" s="1" t="s">
        <v>42</v>
      </c>
    </row>
    <row r="1081" spans="1:29">
      <c r="A1081" s="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c r="P1081" s="1">
        <f t="shared" si="96"/>
        <v>15020</v>
      </c>
      <c r="Q1081" s="1">
        <v>0</v>
      </c>
      <c r="R1081" s="1">
        <f t="shared" si="97"/>
        <v>0</v>
      </c>
      <c r="S1081" s="1">
        <f t="shared" si="98"/>
        <v>15020</v>
      </c>
      <c r="T1081" s="1">
        <v>0.48</v>
      </c>
      <c r="U1081" s="1">
        <f t="shared" si="99"/>
        <v>7209.5999999999995</v>
      </c>
      <c r="V1081" s="1">
        <f t="shared" si="100"/>
        <v>7810.4000000000005</v>
      </c>
      <c r="W1081" s="4">
        <f t="shared" si="101"/>
        <v>0.52</v>
      </c>
      <c r="X1081" s="1" t="s">
        <v>147</v>
      </c>
      <c r="Y1081" s="1" t="s">
        <v>72</v>
      </c>
      <c r="Z1081" s="1" t="s">
        <v>120</v>
      </c>
      <c r="AA1081" s="1"/>
      <c r="AB1081" s="1"/>
      <c r="AC1081" s="1" t="s">
        <v>42</v>
      </c>
    </row>
    <row r="1082" spans="1:29">
      <c r="A1082" s="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c r="P1082" s="1">
        <f t="shared" si="96"/>
        <v>16750</v>
      </c>
      <c r="Q1082" s="1">
        <v>25</v>
      </c>
      <c r="R1082" s="1">
        <f t="shared" si="97"/>
        <v>4187.5</v>
      </c>
      <c r="S1082" s="1">
        <f t="shared" si="98"/>
        <v>12562.5</v>
      </c>
      <c r="T1082" s="1">
        <v>0.5</v>
      </c>
      <c r="U1082" s="1">
        <f t="shared" si="99"/>
        <v>6281.25</v>
      </c>
      <c r="V1082" s="1">
        <f t="shared" si="100"/>
        <v>6281.25</v>
      </c>
      <c r="W1082" s="4">
        <f t="shared" si="101"/>
        <v>0.5</v>
      </c>
      <c r="X1082" s="1" t="s">
        <v>104</v>
      </c>
      <c r="Y1082" s="1" t="s">
        <v>72</v>
      </c>
      <c r="Z1082" s="1" t="s">
        <v>41</v>
      </c>
      <c r="AA1082" s="2">
        <v>45984</v>
      </c>
      <c r="AB1082" s="1">
        <v>4</v>
      </c>
      <c r="AC1082" s="1" t="s">
        <v>42</v>
      </c>
    </row>
    <row r="1083" spans="1:29">
      <c r="A1083" s="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c r="P1083" s="1">
        <f t="shared" si="96"/>
        <v>840</v>
      </c>
      <c r="Q1083" s="1">
        <v>15</v>
      </c>
      <c r="R1083" s="1">
        <f t="shared" si="97"/>
        <v>126</v>
      </c>
      <c r="S1083" s="1">
        <f t="shared" si="98"/>
        <v>714</v>
      </c>
      <c r="T1083" s="1">
        <v>0.35</v>
      </c>
      <c r="U1083" s="1">
        <f t="shared" si="99"/>
        <v>249.89999999999998</v>
      </c>
      <c r="V1083" s="1">
        <f t="shared" si="100"/>
        <v>464.1</v>
      </c>
      <c r="W1083" s="4">
        <f t="shared" si="101"/>
        <v>0.65</v>
      </c>
      <c r="X1083" s="1" t="s">
        <v>56</v>
      </c>
      <c r="Y1083" s="1" t="s">
        <v>81</v>
      </c>
      <c r="Z1083" s="1" t="s">
        <v>41</v>
      </c>
      <c r="AA1083" s="2">
        <v>45986</v>
      </c>
      <c r="AB1083" s="1">
        <v>5</v>
      </c>
      <c r="AC1083" s="1" t="s">
        <v>42</v>
      </c>
    </row>
    <row r="1084" spans="1:29">
      <c r="A1084" s="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c r="P1084" s="1">
        <f t="shared" si="96"/>
        <v>176500</v>
      </c>
      <c r="Q1084" s="1">
        <v>10</v>
      </c>
      <c r="R1084" s="1">
        <f t="shared" si="97"/>
        <v>17650</v>
      </c>
      <c r="S1084" s="1">
        <f t="shared" si="98"/>
        <v>158850</v>
      </c>
      <c r="T1084" s="1">
        <v>0.57999999999999996</v>
      </c>
      <c r="U1084" s="1">
        <f t="shared" si="99"/>
        <v>92133</v>
      </c>
      <c r="V1084" s="1">
        <f t="shared" si="100"/>
        <v>66717</v>
      </c>
      <c r="W1084" s="4">
        <f t="shared" si="101"/>
        <v>0.42</v>
      </c>
      <c r="X1084" s="1" t="s">
        <v>50</v>
      </c>
      <c r="Y1084" s="1" t="s">
        <v>57</v>
      </c>
      <c r="Z1084" s="1" t="s">
        <v>22</v>
      </c>
      <c r="AA1084" s="1"/>
      <c r="AB1084" s="1"/>
      <c r="AC1084" s="1" t="s">
        <v>93</v>
      </c>
    </row>
    <row r="1085" spans="1:29">
      <c r="A1085" s="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c r="P1085" s="1">
        <f t="shared" si="96"/>
        <v>35240</v>
      </c>
      <c r="Q1085" s="1">
        <v>25</v>
      </c>
      <c r="R1085" s="1">
        <f t="shared" si="97"/>
        <v>8810</v>
      </c>
      <c r="S1085" s="1">
        <f t="shared" si="98"/>
        <v>26430</v>
      </c>
      <c r="T1085" s="1">
        <v>0.52</v>
      </c>
      <c r="U1085" s="1">
        <f t="shared" si="99"/>
        <v>13743.6</v>
      </c>
      <c r="V1085" s="1">
        <f t="shared" si="100"/>
        <v>12686.4</v>
      </c>
      <c r="W1085" s="4">
        <f t="shared" si="101"/>
        <v>0.48</v>
      </c>
      <c r="X1085" s="1" t="s">
        <v>104</v>
      </c>
      <c r="Y1085" s="1" t="s">
        <v>57</v>
      </c>
      <c r="Z1085" s="1" t="s">
        <v>41</v>
      </c>
      <c r="AA1085" s="2">
        <v>45987</v>
      </c>
      <c r="AB1085" s="1">
        <v>4</v>
      </c>
      <c r="AC1085" s="1" t="s">
        <v>42</v>
      </c>
    </row>
    <row r="1086" spans="1:29">
      <c r="A1086" s="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c r="P1086" s="1">
        <f t="shared" si="96"/>
        <v>7350</v>
      </c>
      <c r="Q1086" s="1">
        <v>25</v>
      </c>
      <c r="R1086" s="1">
        <f t="shared" si="97"/>
        <v>1837.5</v>
      </c>
      <c r="S1086" s="1">
        <f t="shared" si="98"/>
        <v>5512.5</v>
      </c>
      <c r="T1086" s="1">
        <v>0.45</v>
      </c>
      <c r="U1086" s="1">
        <f t="shared" si="99"/>
        <v>2480.625</v>
      </c>
      <c r="V1086" s="1">
        <f t="shared" si="100"/>
        <v>3031.875</v>
      </c>
      <c r="W1086" s="4">
        <f t="shared" si="101"/>
        <v>0.55000000000000004</v>
      </c>
      <c r="X1086" s="1" t="s">
        <v>56</v>
      </c>
      <c r="Y1086" s="1" t="s">
        <v>81</v>
      </c>
      <c r="Z1086" s="1" t="s">
        <v>41</v>
      </c>
      <c r="AA1086" s="2">
        <v>45988</v>
      </c>
      <c r="AB1086" s="1">
        <v>4</v>
      </c>
      <c r="AC1086" s="1" t="s">
        <v>42</v>
      </c>
    </row>
    <row r="1087" spans="1:29">
      <c r="A1087" s="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c r="P1087" s="1">
        <f t="shared" si="96"/>
        <v>9750</v>
      </c>
      <c r="Q1087" s="1">
        <v>0</v>
      </c>
      <c r="R1087" s="1">
        <f t="shared" si="97"/>
        <v>0</v>
      </c>
      <c r="S1087" s="1">
        <f t="shared" si="98"/>
        <v>9750</v>
      </c>
      <c r="T1087" s="1">
        <v>0.45</v>
      </c>
      <c r="U1087" s="1">
        <f t="shared" si="99"/>
        <v>4387.5</v>
      </c>
      <c r="V1087" s="1">
        <f t="shared" si="100"/>
        <v>5362.5</v>
      </c>
      <c r="W1087" s="4">
        <f t="shared" si="101"/>
        <v>0.55000000000000004</v>
      </c>
      <c r="X1087" s="1" t="s">
        <v>56</v>
      </c>
      <c r="Y1087" s="1" t="s">
        <v>57</v>
      </c>
      <c r="Z1087" s="1" t="s">
        <v>41</v>
      </c>
      <c r="AA1087" s="2">
        <v>45985</v>
      </c>
      <c r="AB1087" s="1">
        <v>4</v>
      </c>
      <c r="AC1087" s="1" t="s">
        <v>42</v>
      </c>
    </row>
    <row r="1088" spans="1:29">
      <c r="A1088" s="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c r="P1088" s="1">
        <f t="shared" si="96"/>
        <v>4740</v>
      </c>
      <c r="Q1088" s="1">
        <v>15</v>
      </c>
      <c r="R1088" s="1">
        <f t="shared" si="97"/>
        <v>711</v>
      </c>
      <c r="S1088" s="1">
        <f t="shared" si="98"/>
        <v>4029</v>
      </c>
      <c r="T1088" s="1">
        <v>0.5</v>
      </c>
      <c r="U1088" s="1">
        <f t="shared" si="99"/>
        <v>2014.5</v>
      </c>
      <c r="V1088" s="1">
        <f t="shared" si="100"/>
        <v>2014.5</v>
      </c>
      <c r="W1088" s="4">
        <f t="shared" si="101"/>
        <v>0.5</v>
      </c>
      <c r="X1088" s="1" t="s">
        <v>39</v>
      </c>
      <c r="Y1088" s="1" t="s">
        <v>72</v>
      </c>
      <c r="Z1088" s="1" t="s">
        <v>120</v>
      </c>
      <c r="AA1088" s="1"/>
      <c r="AB1088" s="1"/>
      <c r="AC1088" s="1" t="s">
        <v>42</v>
      </c>
    </row>
    <row r="1089" spans="1:29">
      <c r="A1089" s="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c r="P1089" s="1">
        <f t="shared" si="96"/>
        <v>11440</v>
      </c>
      <c r="Q1089" s="1">
        <v>5</v>
      </c>
      <c r="R1089" s="1">
        <f t="shared" si="97"/>
        <v>572</v>
      </c>
      <c r="S1089" s="1">
        <f t="shared" si="98"/>
        <v>10868</v>
      </c>
      <c r="T1089" s="1">
        <v>0.45</v>
      </c>
      <c r="U1089" s="1">
        <f t="shared" si="99"/>
        <v>4890.6000000000004</v>
      </c>
      <c r="V1089" s="1">
        <f t="shared" si="100"/>
        <v>5977.4</v>
      </c>
      <c r="W1089" s="4">
        <f t="shared" si="101"/>
        <v>0.54999999999999993</v>
      </c>
      <c r="X1089" s="1" t="s">
        <v>147</v>
      </c>
      <c r="Y1089" s="1" t="s">
        <v>81</v>
      </c>
      <c r="Z1089" s="1" t="s">
        <v>22</v>
      </c>
      <c r="AA1089" s="1"/>
      <c r="AB1089" s="1"/>
      <c r="AC1089" s="1" t="s">
        <v>93</v>
      </c>
    </row>
    <row r="1090" spans="1:29">
      <c r="A1090" s="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c r="P1090" s="1">
        <f t="shared" si="96"/>
        <v>11370</v>
      </c>
      <c r="Q1090" s="1">
        <v>0</v>
      </c>
      <c r="R1090" s="1">
        <f t="shared" si="97"/>
        <v>0</v>
      </c>
      <c r="S1090" s="1">
        <f t="shared" si="98"/>
        <v>11370</v>
      </c>
      <c r="T1090" s="1">
        <v>0.45</v>
      </c>
      <c r="U1090" s="1">
        <f t="shared" si="99"/>
        <v>5116.5</v>
      </c>
      <c r="V1090" s="1">
        <f t="shared" si="100"/>
        <v>6253.5</v>
      </c>
      <c r="W1090" s="4">
        <f t="shared" si="101"/>
        <v>0.55000000000000004</v>
      </c>
      <c r="X1090" s="1" t="s">
        <v>39</v>
      </c>
      <c r="Y1090" s="1" t="s">
        <v>72</v>
      </c>
      <c r="Z1090" s="1" t="s">
        <v>22</v>
      </c>
      <c r="AA1090" s="1"/>
      <c r="AB1090" s="1"/>
      <c r="AC1090" s="1" t="s">
        <v>93</v>
      </c>
    </row>
    <row r="1091" spans="1:29">
      <c r="A1091" s="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c r="P1091" s="1">
        <f t="shared" ref="P1091:P1154" si="102">PRODUCT(N1091,O1091)</f>
        <v>15100</v>
      </c>
      <c r="Q1091" s="1">
        <v>10</v>
      </c>
      <c r="R1091" s="1">
        <f t="shared" ref="R1091:R1154" si="103">P1091*(Q1091/100)</f>
        <v>1510</v>
      </c>
      <c r="S1091" s="1">
        <f t="shared" ref="S1091:S1154" si="104">P1091-R1091</f>
        <v>13590</v>
      </c>
      <c r="T1091" s="1">
        <v>0.48</v>
      </c>
      <c r="U1091" s="1">
        <f t="shared" ref="U1091:U1154" si="105">S1091*T1091</f>
        <v>6523.2</v>
      </c>
      <c r="V1091" s="1">
        <f t="shared" ref="V1091:V1154" si="106">S1091-U1091</f>
        <v>7066.8</v>
      </c>
      <c r="W1091" s="4">
        <f t="shared" ref="W1091:W1154" si="107">(V1091/S1091)</f>
        <v>0.52</v>
      </c>
      <c r="X1091" s="1" t="s">
        <v>147</v>
      </c>
      <c r="Y1091" s="1" t="s">
        <v>72</v>
      </c>
      <c r="Z1091" s="1" t="s">
        <v>41</v>
      </c>
      <c r="AA1091" s="2">
        <v>45987</v>
      </c>
      <c r="AB1091" s="1">
        <v>4</v>
      </c>
      <c r="AC1091" s="1" t="s">
        <v>42</v>
      </c>
    </row>
    <row r="1092" spans="1:29">
      <c r="A1092" s="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c r="P1092" s="1">
        <f t="shared" si="102"/>
        <v>7800</v>
      </c>
      <c r="Q1092" s="1">
        <v>0</v>
      </c>
      <c r="R1092" s="1">
        <f t="shared" si="103"/>
        <v>0</v>
      </c>
      <c r="S1092" s="1">
        <f t="shared" si="104"/>
        <v>7800</v>
      </c>
      <c r="T1092" s="1">
        <v>0.48</v>
      </c>
      <c r="U1092" s="1">
        <f t="shared" si="105"/>
        <v>3744</v>
      </c>
      <c r="V1092" s="1">
        <f t="shared" si="106"/>
        <v>4056</v>
      </c>
      <c r="W1092" s="4">
        <f t="shared" si="107"/>
        <v>0.52</v>
      </c>
      <c r="X1092" s="1" t="s">
        <v>39</v>
      </c>
      <c r="Y1092" s="1" t="s">
        <v>72</v>
      </c>
      <c r="Z1092" s="1" t="s">
        <v>41</v>
      </c>
      <c r="AA1092" s="2">
        <v>45989</v>
      </c>
      <c r="AB1092" s="1">
        <v>5</v>
      </c>
      <c r="AC1092" s="1" t="s">
        <v>42</v>
      </c>
    </row>
    <row r="1093" spans="1:29">
      <c r="A1093" s="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c r="P1093" s="1">
        <f t="shared" si="102"/>
        <v>9080</v>
      </c>
      <c r="Q1093" s="1">
        <v>10</v>
      </c>
      <c r="R1093" s="1">
        <f t="shared" si="103"/>
        <v>908</v>
      </c>
      <c r="S1093" s="1">
        <f t="shared" si="104"/>
        <v>8172</v>
      </c>
      <c r="T1093" s="1">
        <v>0.45</v>
      </c>
      <c r="U1093" s="1">
        <f t="shared" si="105"/>
        <v>3677.4</v>
      </c>
      <c r="V1093" s="1">
        <f t="shared" si="106"/>
        <v>4494.6000000000004</v>
      </c>
      <c r="W1093" s="4">
        <f t="shared" si="107"/>
        <v>0.55000000000000004</v>
      </c>
      <c r="X1093" s="1" t="s">
        <v>147</v>
      </c>
      <c r="Y1093" s="1" t="s">
        <v>72</v>
      </c>
      <c r="Z1093" s="1" t="s">
        <v>41</v>
      </c>
      <c r="AA1093" s="2">
        <v>45987</v>
      </c>
      <c r="AB1093" s="1">
        <v>5</v>
      </c>
      <c r="AC1093" s="1" t="s">
        <v>42</v>
      </c>
    </row>
    <row r="1094" spans="1:29">
      <c r="A1094" s="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c r="P1094" s="1">
        <f t="shared" si="102"/>
        <v>30050</v>
      </c>
      <c r="Q1094" s="1">
        <v>0</v>
      </c>
      <c r="R1094" s="1">
        <f t="shared" si="103"/>
        <v>0</v>
      </c>
      <c r="S1094" s="1">
        <f t="shared" si="104"/>
        <v>30050</v>
      </c>
      <c r="T1094" s="1">
        <v>0.48</v>
      </c>
      <c r="U1094" s="1">
        <f t="shared" si="105"/>
        <v>14424</v>
      </c>
      <c r="V1094" s="1">
        <f t="shared" si="106"/>
        <v>15626</v>
      </c>
      <c r="W1094" s="4">
        <f t="shared" si="107"/>
        <v>0.52</v>
      </c>
      <c r="X1094" s="1" t="s">
        <v>65</v>
      </c>
      <c r="Y1094" s="1" t="s">
        <v>57</v>
      </c>
      <c r="Z1094" s="1" t="s">
        <v>41</v>
      </c>
      <c r="AA1094" s="2">
        <v>45985</v>
      </c>
      <c r="AB1094" s="1">
        <v>4</v>
      </c>
      <c r="AC1094" s="1" t="s">
        <v>42</v>
      </c>
    </row>
    <row r="1095" spans="1:29">
      <c r="A1095" s="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c r="P1095" s="1">
        <f t="shared" si="102"/>
        <v>2700</v>
      </c>
      <c r="Q1095" s="1">
        <v>5</v>
      </c>
      <c r="R1095" s="1">
        <f t="shared" si="103"/>
        <v>135</v>
      </c>
      <c r="S1095" s="1">
        <f t="shared" si="104"/>
        <v>2565</v>
      </c>
      <c r="T1095" s="1">
        <v>0.47</v>
      </c>
      <c r="U1095" s="1">
        <f t="shared" si="105"/>
        <v>1205.55</v>
      </c>
      <c r="V1095" s="1">
        <f t="shared" si="106"/>
        <v>1359.45</v>
      </c>
      <c r="W1095" s="4">
        <f t="shared" si="107"/>
        <v>0.53</v>
      </c>
      <c r="X1095" s="1" t="s">
        <v>65</v>
      </c>
      <c r="Y1095" s="1" t="s">
        <v>72</v>
      </c>
      <c r="Z1095" s="1" t="s">
        <v>22</v>
      </c>
      <c r="AA1095" s="1"/>
      <c r="AB1095" s="1"/>
      <c r="AC1095" s="1" t="s">
        <v>93</v>
      </c>
    </row>
    <row r="1096" spans="1:29">
      <c r="A1096" s="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c r="P1096" s="1">
        <f t="shared" si="102"/>
        <v>5610</v>
      </c>
      <c r="Q1096" s="1">
        <v>0</v>
      </c>
      <c r="R1096" s="1">
        <f t="shared" si="103"/>
        <v>0</v>
      </c>
      <c r="S1096" s="1">
        <f t="shared" si="104"/>
        <v>5610</v>
      </c>
      <c r="T1096" s="1">
        <v>0.52</v>
      </c>
      <c r="U1096" s="1">
        <f t="shared" si="105"/>
        <v>2917.2000000000003</v>
      </c>
      <c r="V1096" s="1">
        <f t="shared" si="106"/>
        <v>2692.7999999999997</v>
      </c>
      <c r="W1096" s="4">
        <f t="shared" si="107"/>
        <v>0.47999999999999993</v>
      </c>
      <c r="X1096" s="1" t="s">
        <v>56</v>
      </c>
      <c r="Y1096" s="1" t="s">
        <v>57</v>
      </c>
      <c r="Z1096" s="1" t="s">
        <v>66</v>
      </c>
      <c r="AA1096" s="1"/>
      <c r="AB1096" s="1"/>
      <c r="AC1096" s="1" t="s">
        <v>42</v>
      </c>
    </row>
    <row r="1097" spans="1:29">
      <c r="A1097" s="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c r="P1097" s="1">
        <f t="shared" si="102"/>
        <v>3560</v>
      </c>
      <c r="Q1097" s="1">
        <v>10</v>
      </c>
      <c r="R1097" s="1">
        <f t="shared" si="103"/>
        <v>356</v>
      </c>
      <c r="S1097" s="1">
        <f t="shared" si="104"/>
        <v>3204</v>
      </c>
      <c r="T1097" s="1">
        <v>0.62</v>
      </c>
      <c r="U1097" s="1">
        <f t="shared" si="105"/>
        <v>1986.48</v>
      </c>
      <c r="V1097" s="1">
        <f t="shared" si="106"/>
        <v>1217.52</v>
      </c>
      <c r="W1097" s="4">
        <f t="shared" si="107"/>
        <v>0.38</v>
      </c>
      <c r="X1097" s="1" t="s">
        <v>104</v>
      </c>
      <c r="Y1097" s="1" t="s">
        <v>81</v>
      </c>
      <c r="Z1097" s="1" t="s">
        <v>41</v>
      </c>
      <c r="AA1097" s="2">
        <v>45987</v>
      </c>
      <c r="AB1097" s="1">
        <v>3</v>
      </c>
      <c r="AC1097" s="1" t="s">
        <v>42</v>
      </c>
    </row>
    <row r="1098" spans="1:29">
      <c r="A1098" s="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c r="P1098" s="1">
        <f t="shared" si="102"/>
        <v>2600</v>
      </c>
      <c r="Q1098" s="1">
        <v>0</v>
      </c>
      <c r="R1098" s="1">
        <f t="shared" si="103"/>
        <v>0</v>
      </c>
      <c r="S1098" s="1">
        <f t="shared" si="104"/>
        <v>2600</v>
      </c>
      <c r="T1098" s="1">
        <v>0.35</v>
      </c>
      <c r="U1098" s="1">
        <f t="shared" si="105"/>
        <v>909.99999999999989</v>
      </c>
      <c r="V1098" s="1">
        <f t="shared" si="106"/>
        <v>1690</v>
      </c>
      <c r="W1098" s="4">
        <f t="shared" si="107"/>
        <v>0.65</v>
      </c>
      <c r="X1098" s="1" t="s">
        <v>56</v>
      </c>
      <c r="Y1098" s="1" t="s">
        <v>40</v>
      </c>
      <c r="Z1098" s="1" t="s">
        <v>41</v>
      </c>
      <c r="AA1098" s="2">
        <v>45988</v>
      </c>
      <c r="AB1098" s="1">
        <v>5</v>
      </c>
      <c r="AC1098" s="1" t="s">
        <v>42</v>
      </c>
    </row>
    <row r="1099" spans="1:29">
      <c r="A1099" s="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c r="P1099" s="1">
        <f t="shared" si="102"/>
        <v>168780</v>
      </c>
      <c r="Q1099" s="1">
        <v>30</v>
      </c>
      <c r="R1099" s="1">
        <f t="shared" si="103"/>
        <v>50634</v>
      </c>
      <c r="S1099" s="1">
        <f t="shared" si="104"/>
        <v>118146</v>
      </c>
      <c r="T1099" s="1">
        <v>0.57999999999999996</v>
      </c>
      <c r="U1099" s="1">
        <f t="shared" si="105"/>
        <v>68524.679999999993</v>
      </c>
      <c r="V1099" s="1">
        <f t="shared" si="106"/>
        <v>49621.320000000007</v>
      </c>
      <c r="W1099" s="4">
        <f t="shared" si="107"/>
        <v>0.42000000000000004</v>
      </c>
      <c r="X1099" s="1" t="s">
        <v>147</v>
      </c>
      <c r="Y1099" s="1" t="s">
        <v>57</v>
      </c>
      <c r="Z1099" s="1" t="s">
        <v>120</v>
      </c>
      <c r="AA1099" s="1"/>
      <c r="AB1099" s="1"/>
      <c r="AC1099" s="1" t="s">
        <v>42</v>
      </c>
    </row>
    <row r="1100" spans="1:29">
      <c r="A1100" s="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c r="P1100" s="1">
        <f t="shared" si="102"/>
        <v>230760</v>
      </c>
      <c r="Q1100" s="1">
        <v>10</v>
      </c>
      <c r="R1100" s="1">
        <f t="shared" si="103"/>
        <v>23076</v>
      </c>
      <c r="S1100" s="1">
        <f t="shared" si="104"/>
        <v>207684</v>
      </c>
      <c r="T1100" s="1">
        <v>0.57999999999999996</v>
      </c>
      <c r="U1100" s="1">
        <f t="shared" si="105"/>
        <v>120456.71999999999</v>
      </c>
      <c r="V1100" s="1">
        <f t="shared" si="106"/>
        <v>87227.280000000013</v>
      </c>
      <c r="W1100" s="4">
        <f t="shared" si="107"/>
        <v>0.42000000000000004</v>
      </c>
      <c r="X1100" s="1" t="s">
        <v>147</v>
      </c>
      <c r="Y1100" s="1" t="s">
        <v>40</v>
      </c>
      <c r="Z1100" s="1" t="s">
        <v>41</v>
      </c>
      <c r="AA1100" s="2">
        <v>45992</v>
      </c>
      <c r="AB1100" s="1">
        <v>5</v>
      </c>
      <c r="AC1100" s="1" t="s">
        <v>42</v>
      </c>
    </row>
    <row r="1101" spans="1:29">
      <c r="A1101" s="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c r="P1101" s="1">
        <f t="shared" si="102"/>
        <v>4580</v>
      </c>
      <c r="Q1101" s="1">
        <v>0</v>
      </c>
      <c r="R1101" s="1">
        <f t="shared" si="103"/>
        <v>0</v>
      </c>
      <c r="S1101" s="1">
        <f t="shared" si="104"/>
        <v>4580</v>
      </c>
      <c r="T1101" s="1">
        <v>0.45</v>
      </c>
      <c r="U1101" s="1">
        <f t="shared" si="105"/>
        <v>2061</v>
      </c>
      <c r="V1101" s="1">
        <f t="shared" si="106"/>
        <v>2519</v>
      </c>
      <c r="W1101" s="4">
        <f t="shared" si="107"/>
        <v>0.55000000000000004</v>
      </c>
      <c r="X1101" s="1" t="s">
        <v>104</v>
      </c>
      <c r="Y1101" s="1" t="s">
        <v>81</v>
      </c>
      <c r="Z1101" s="1" t="s">
        <v>41</v>
      </c>
      <c r="AA1101" s="2">
        <v>45990</v>
      </c>
      <c r="AB1101" s="1">
        <v>4</v>
      </c>
      <c r="AC1101" s="1" t="s">
        <v>42</v>
      </c>
    </row>
    <row r="1102" spans="1:29">
      <c r="A1102" s="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c r="P1102" s="1">
        <f t="shared" si="102"/>
        <v>11670</v>
      </c>
      <c r="Q1102" s="1">
        <v>20</v>
      </c>
      <c r="R1102" s="1">
        <f t="shared" si="103"/>
        <v>2334</v>
      </c>
      <c r="S1102" s="1">
        <f t="shared" si="104"/>
        <v>9336</v>
      </c>
      <c r="T1102" s="1">
        <v>0.48</v>
      </c>
      <c r="U1102" s="1">
        <f t="shared" si="105"/>
        <v>4481.28</v>
      </c>
      <c r="V1102" s="1">
        <f t="shared" si="106"/>
        <v>4854.72</v>
      </c>
      <c r="W1102" s="4">
        <f t="shared" si="107"/>
        <v>0.52</v>
      </c>
      <c r="X1102" s="1" t="s">
        <v>104</v>
      </c>
      <c r="Y1102" s="1" t="s">
        <v>57</v>
      </c>
      <c r="Z1102" s="1" t="s">
        <v>120</v>
      </c>
      <c r="AA1102" s="1"/>
      <c r="AB1102" s="1"/>
      <c r="AC1102" s="1" t="s">
        <v>42</v>
      </c>
    </row>
    <row r="1103" spans="1:29">
      <c r="A1103" s="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c r="P1103" s="1">
        <f t="shared" si="102"/>
        <v>303480</v>
      </c>
      <c r="Q1103" s="1">
        <v>25</v>
      </c>
      <c r="R1103" s="1">
        <f t="shared" si="103"/>
        <v>75870</v>
      </c>
      <c r="S1103" s="1">
        <f t="shared" si="104"/>
        <v>227610</v>
      </c>
      <c r="T1103" s="1">
        <v>0.57999999999999996</v>
      </c>
      <c r="U1103" s="1">
        <f t="shared" si="105"/>
        <v>132013.79999999999</v>
      </c>
      <c r="V1103" s="1">
        <f t="shared" si="106"/>
        <v>95596.200000000012</v>
      </c>
      <c r="W1103" s="4">
        <f t="shared" si="107"/>
        <v>0.42000000000000004</v>
      </c>
      <c r="X1103" s="1" t="s">
        <v>50</v>
      </c>
      <c r="Y1103" s="1" t="s">
        <v>72</v>
      </c>
      <c r="Z1103" s="1" t="s">
        <v>41</v>
      </c>
      <c r="AA1103" s="2">
        <v>45988</v>
      </c>
      <c r="AB1103" s="1">
        <v>5</v>
      </c>
      <c r="AC1103" s="1" t="s">
        <v>42</v>
      </c>
    </row>
    <row r="1104" spans="1:29">
      <c r="A1104" s="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c r="P1104" s="1">
        <f t="shared" si="102"/>
        <v>12160</v>
      </c>
      <c r="Q1104" s="1">
        <v>25</v>
      </c>
      <c r="R1104" s="1">
        <f t="shared" si="103"/>
        <v>3040</v>
      </c>
      <c r="S1104" s="1">
        <f t="shared" si="104"/>
        <v>9120</v>
      </c>
      <c r="T1104" s="1">
        <v>0.52</v>
      </c>
      <c r="U1104" s="1">
        <f t="shared" si="105"/>
        <v>4742.4000000000005</v>
      </c>
      <c r="V1104" s="1">
        <f t="shared" si="106"/>
        <v>4377.5999999999995</v>
      </c>
      <c r="W1104" s="4">
        <f t="shared" si="107"/>
        <v>0.47999999999999993</v>
      </c>
      <c r="X1104" s="1" t="s">
        <v>92</v>
      </c>
      <c r="Y1104" s="1" t="s">
        <v>72</v>
      </c>
      <c r="Z1104" s="1" t="s">
        <v>51</v>
      </c>
      <c r="AA1104" s="2">
        <v>45992</v>
      </c>
      <c r="AB1104" s="1"/>
      <c r="AC1104" s="1" t="s">
        <v>42</v>
      </c>
    </row>
    <row r="1105" spans="1:29">
      <c r="A1105" s="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c r="P1105" s="1">
        <f t="shared" si="102"/>
        <v>1110</v>
      </c>
      <c r="Q1105" s="1">
        <v>25</v>
      </c>
      <c r="R1105" s="1">
        <f t="shared" si="103"/>
        <v>277.5</v>
      </c>
      <c r="S1105" s="1">
        <f t="shared" si="104"/>
        <v>832.5</v>
      </c>
      <c r="T1105" s="1">
        <v>0.35</v>
      </c>
      <c r="U1105" s="1">
        <f t="shared" si="105"/>
        <v>291.375</v>
      </c>
      <c r="V1105" s="1">
        <f t="shared" si="106"/>
        <v>541.125</v>
      </c>
      <c r="W1105" s="4">
        <f t="shared" si="107"/>
        <v>0.65</v>
      </c>
      <c r="X1105" s="1" t="s">
        <v>65</v>
      </c>
      <c r="Y1105" s="1" t="s">
        <v>81</v>
      </c>
      <c r="Z1105" s="1" t="s">
        <v>66</v>
      </c>
      <c r="AA1105" s="1"/>
      <c r="AB1105" s="1"/>
      <c r="AC1105" s="1" t="s">
        <v>42</v>
      </c>
    </row>
    <row r="1106" spans="1:29">
      <c r="A1106" s="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c r="P1106" s="1">
        <f t="shared" si="102"/>
        <v>2460</v>
      </c>
      <c r="Q1106" s="1">
        <v>15</v>
      </c>
      <c r="R1106" s="1">
        <f t="shared" si="103"/>
        <v>369</v>
      </c>
      <c r="S1106" s="1">
        <f t="shared" si="104"/>
        <v>2091</v>
      </c>
      <c r="T1106" s="1">
        <v>0.62</v>
      </c>
      <c r="U1106" s="1">
        <f t="shared" si="105"/>
        <v>1296.42</v>
      </c>
      <c r="V1106" s="1">
        <f t="shared" si="106"/>
        <v>794.57999999999993</v>
      </c>
      <c r="W1106" s="4">
        <f t="shared" si="107"/>
        <v>0.37999999999999995</v>
      </c>
      <c r="X1106" s="1" t="s">
        <v>56</v>
      </c>
      <c r="Y1106" s="1" t="s">
        <v>72</v>
      </c>
      <c r="Z1106" s="1" t="s">
        <v>41</v>
      </c>
      <c r="AA1106" s="2">
        <v>45992</v>
      </c>
      <c r="AB1106" s="1">
        <v>4</v>
      </c>
      <c r="AC1106" s="1" t="s">
        <v>42</v>
      </c>
    </row>
    <row r="1107" spans="1:29">
      <c r="A1107" s="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c r="P1107" s="1">
        <f t="shared" si="102"/>
        <v>4200</v>
      </c>
      <c r="Q1107" s="1">
        <v>0</v>
      </c>
      <c r="R1107" s="1">
        <f t="shared" si="103"/>
        <v>0</v>
      </c>
      <c r="S1107" s="1">
        <f t="shared" si="104"/>
        <v>4200</v>
      </c>
      <c r="T1107" s="1">
        <v>0.48</v>
      </c>
      <c r="U1107" s="1">
        <f t="shared" si="105"/>
        <v>2016</v>
      </c>
      <c r="V1107" s="1">
        <f t="shared" si="106"/>
        <v>2184</v>
      </c>
      <c r="W1107" s="4">
        <f t="shared" si="107"/>
        <v>0.52</v>
      </c>
      <c r="X1107" s="1" t="s">
        <v>56</v>
      </c>
      <c r="Y1107" s="1" t="s">
        <v>81</v>
      </c>
      <c r="Z1107" s="1" t="s">
        <v>41</v>
      </c>
      <c r="AA1107" s="2">
        <v>45993</v>
      </c>
      <c r="AB1107" s="1">
        <v>4</v>
      </c>
      <c r="AC1107" s="1" t="s">
        <v>42</v>
      </c>
    </row>
    <row r="1108" spans="1:29">
      <c r="A1108" s="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c r="P1108" s="1">
        <f t="shared" si="102"/>
        <v>17580</v>
      </c>
      <c r="Q1108" s="1">
        <v>0</v>
      </c>
      <c r="R1108" s="1">
        <f t="shared" si="103"/>
        <v>0</v>
      </c>
      <c r="S1108" s="1">
        <f t="shared" si="104"/>
        <v>17580</v>
      </c>
      <c r="T1108" s="1">
        <v>0.48</v>
      </c>
      <c r="U1108" s="1">
        <f t="shared" si="105"/>
        <v>8438.4</v>
      </c>
      <c r="V1108" s="1">
        <f t="shared" si="106"/>
        <v>9141.6</v>
      </c>
      <c r="W1108" s="4">
        <f t="shared" si="107"/>
        <v>0.52</v>
      </c>
      <c r="X1108" s="1" t="s">
        <v>39</v>
      </c>
      <c r="Y1108" s="1" t="s">
        <v>40</v>
      </c>
      <c r="Z1108" s="1" t="s">
        <v>41</v>
      </c>
      <c r="AA1108" s="2">
        <v>45991</v>
      </c>
      <c r="AB1108" s="1">
        <v>5</v>
      </c>
      <c r="AC1108" s="1" t="s">
        <v>42</v>
      </c>
    </row>
    <row r="1109" spans="1:29">
      <c r="A1109" s="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c r="P1109" s="1">
        <f t="shared" si="102"/>
        <v>20550</v>
      </c>
      <c r="Q1109" s="1">
        <v>0</v>
      </c>
      <c r="R1109" s="1">
        <f t="shared" si="103"/>
        <v>0</v>
      </c>
      <c r="S1109" s="1">
        <f t="shared" si="104"/>
        <v>20550</v>
      </c>
      <c r="T1109" s="1">
        <v>0.48</v>
      </c>
      <c r="U1109" s="1">
        <f t="shared" si="105"/>
        <v>9864</v>
      </c>
      <c r="V1109" s="1">
        <f t="shared" si="106"/>
        <v>10686</v>
      </c>
      <c r="W1109" s="4">
        <f t="shared" si="107"/>
        <v>0.52</v>
      </c>
      <c r="X1109" s="1" t="s">
        <v>39</v>
      </c>
      <c r="Y1109" s="1" t="s">
        <v>81</v>
      </c>
      <c r="Z1109" s="1" t="s">
        <v>41</v>
      </c>
      <c r="AA1109" s="2">
        <v>45989</v>
      </c>
      <c r="AB1109" s="1">
        <v>4</v>
      </c>
      <c r="AC1109" s="1" t="s">
        <v>42</v>
      </c>
    </row>
    <row r="1110" spans="1:29">
      <c r="A1110" s="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c r="P1110" s="1">
        <f t="shared" si="102"/>
        <v>860</v>
      </c>
      <c r="Q1110" s="1">
        <v>20</v>
      </c>
      <c r="R1110" s="1">
        <f t="shared" si="103"/>
        <v>172</v>
      </c>
      <c r="S1110" s="1">
        <f t="shared" si="104"/>
        <v>688</v>
      </c>
      <c r="T1110" s="1">
        <v>0.35</v>
      </c>
      <c r="U1110" s="1">
        <f t="shared" si="105"/>
        <v>240.79999999999998</v>
      </c>
      <c r="V1110" s="1">
        <f t="shared" si="106"/>
        <v>447.20000000000005</v>
      </c>
      <c r="W1110" s="4">
        <f t="shared" si="107"/>
        <v>0.65</v>
      </c>
      <c r="X1110" s="1" t="s">
        <v>56</v>
      </c>
      <c r="Y1110" s="1" t="s">
        <v>81</v>
      </c>
      <c r="Z1110" s="1" t="s">
        <v>41</v>
      </c>
      <c r="AA1110" s="2">
        <v>45991</v>
      </c>
      <c r="AB1110" s="1">
        <v>4</v>
      </c>
      <c r="AC1110" s="1" t="s">
        <v>42</v>
      </c>
    </row>
    <row r="1111" spans="1:29">
      <c r="A1111" s="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c r="P1111" s="1">
        <f t="shared" si="102"/>
        <v>510</v>
      </c>
      <c r="Q1111" s="1">
        <v>20</v>
      </c>
      <c r="R1111" s="1">
        <f t="shared" si="103"/>
        <v>102</v>
      </c>
      <c r="S1111" s="1">
        <f t="shared" si="104"/>
        <v>408</v>
      </c>
      <c r="T1111" s="1">
        <v>0.35</v>
      </c>
      <c r="U1111" s="1">
        <f t="shared" si="105"/>
        <v>142.79999999999998</v>
      </c>
      <c r="V1111" s="1">
        <f t="shared" si="106"/>
        <v>265.20000000000005</v>
      </c>
      <c r="W1111" s="4">
        <f t="shared" si="107"/>
        <v>0.65000000000000013</v>
      </c>
      <c r="X1111" s="1" t="s">
        <v>39</v>
      </c>
      <c r="Y1111" s="1" t="s">
        <v>81</v>
      </c>
      <c r="Z1111" s="1" t="s">
        <v>51</v>
      </c>
      <c r="AA1111" s="2">
        <v>45990</v>
      </c>
      <c r="AB1111" s="1"/>
      <c r="AC1111" s="1" t="s">
        <v>42</v>
      </c>
    </row>
    <row r="1112" spans="1:29">
      <c r="A1112" s="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c r="P1112" s="1">
        <f t="shared" si="102"/>
        <v>65670</v>
      </c>
      <c r="Q1112" s="1">
        <v>0</v>
      </c>
      <c r="R1112" s="1">
        <f t="shared" si="103"/>
        <v>0</v>
      </c>
      <c r="S1112" s="1">
        <f t="shared" si="104"/>
        <v>65670</v>
      </c>
      <c r="T1112" s="1">
        <v>0.57999999999999996</v>
      </c>
      <c r="U1112" s="1">
        <f t="shared" si="105"/>
        <v>38088.6</v>
      </c>
      <c r="V1112" s="1">
        <f t="shared" si="106"/>
        <v>27581.4</v>
      </c>
      <c r="W1112" s="4">
        <f t="shared" si="107"/>
        <v>0.42000000000000004</v>
      </c>
      <c r="X1112" s="1" t="s">
        <v>50</v>
      </c>
      <c r="Y1112" s="1" t="s">
        <v>57</v>
      </c>
      <c r="Z1112" s="1" t="s">
        <v>41</v>
      </c>
      <c r="AA1112" s="2">
        <v>45992</v>
      </c>
      <c r="AB1112" s="1">
        <v>4</v>
      </c>
      <c r="AC1112" s="1" t="s">
        <v>42</v>
      </c>
    </row>
    <row r="1113" spans="1:29">
      <c r="A1113" s="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c r="P1113" s="1">
        <f t="shared" si="102"/>
        <v>45700</v>
      </c>
      <c r="Q1113" s="1">
        <v>0</v>
      </c>
      <c r="R1113" s="1">
        <f t="shared" si="103"/>
        <v>0</v>
      </c>
      <c r="S1113" s="1">
        <f t="shared" si="104"/>
        <v>45700</v>
      </c>
      <c r="T1113" s="1">
        <v>0.52</v>
      </c>
      <c r="U1113" s="1">
        <f t="shared" si="105"/>
        <v>23764</v>
      </c>
      <c r="V1113" s="1">
        <f t="shared" si="106"/>
        <v>21936</v>
      </c>
      <c r="W1113" s="4">
        <f t="shared" si="107"/>
        <v>0.48</v>
      </c>
      <c r="X1113" s="1" t="s">
        <v>39</v>
      </c>
      <c r="Y1113" s="1" t="s">
        <v>72</v>
      </c>
      <c r="Z1113" s="1" t="s">
        <v>41</v>
      </c>
      <c r="AA1113" s="2">
        <v>45993</v>
      </c>
      <c r="AB1113" s="1">
        <v>5</v>
      </c>
      <c r="AC1113" s="1" t="s">
        <v>42</v>
      </c>
    </row>
    <row r="1114" spans="1:29">
      <c r="A1114" s="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c r="P1114" s="1">
        <f t="shared" si="102"/>
        <v>2790</v>
      </c>
      <c r="Q1114" s="1">
        <v>0</v>
      </c>
      <c r="R1114" s="1">
        <f t="shared" si="103"/>
        <v>0</v>
      </c>
      <c r="S1114" s="1">
        <f t="shared" si="104"/>
        <v>2790</v>
      </c>
      <c r="T1114" s="1">
        <v>0.35</v>
      </c>
      <c r="U1114" s="1">
        <f t="shared" si="105"/>
        <v>976.49999999999989</v>
      </c>
      <c r="V1114" s="1">
        <f t="shared" si="106"/>
        <v>1813.5</v>
      </c>
      <c r="W1114" s="4">
        <f t="shared" si="107"/>
        <v>0.65</v>
      </c>
      <c r="X1114" s="1" t="s">
        <v>65</v>
      </c>
      <c r="Y1114" s="1" t="s">
        <v>57</v>
      </c>
      <c r="Z1114" s="1" t="s">
        <v>22</v>
      </c>
      <c r="AA1114" s="1"/>
      <c r="AB1114" s="1"/>
      <c r="AC1114" s="1" t="s">
        <v>93</v>
      </c>
    </row>
    <row r="1115" spans="1:29">
      <c r="A1115" s="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c r="P1115" s="1">
        <f t="shared" si="102"/>
        <v>16800</v>
      </c>
      <c r="Q1115" s="1">
        <v>20</v>
      </c>
      <c r="R1115" s="1">
        <f t="shared" si="103"/>
        <v>3360</v>
      </c>
      <c r="S1115" s="1">
        <f t="shared" si="104"/>
        <v>13440</v>
      </c>
      <c r="T1115" s="1">
        <v>0.52</v>
      </c>
      <c r="U1115" s="1">
        <f t="shared" si="105"/>
        <v>6988.8</v>
      </c>
      <c r="V1115" s="1">
        <f t="shared" si="106"/>
        <v>6451.2</v>
      </c>
      <c r="W1115" s="4">
        <f t="shared" si="107"/>
        <v>0.48</v>
      </c>
      <c r="X1115" s="1" t="s">
        <v>39</v>
      </c>
      <c r="Y1115" s="1" t="s">
        <v>81</v>
      </c>
      <c r="Z1115" s="1" t="s">
        <v>120</v>
      </c>
      <c r="AA1115" s="1"/>
      <c r="AB1115" s="1"/>
      <c r="AC1115" s="1" t="s">
        <v>42</v>
      </c>
    </row>
    <row r="1116" spans="1:29">
      <c r="A1116" s="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c r="P1116" s="1">
        <f t="shared" si="102"/>
        <v>12330</v>
      </c>
      <c r="Q1116" s="1">
        <v>5</v>
      </c>
      <c r="R1116" s="1">
        <f t="shared" si="103"/>
        <v>616.5</v>
      </c>
      <c r="S1116" s="1">
        <f t="shared" si="104"/>
        <v>11713.5</v>
      </c>
      <c r="T1116" s="1">
        <v>0.45</v>
      </c>
      <c r="U1116" s="1">
        <f t="shared" si="105"/>
        <v>5271.0749999999998</v>
      </c>
      <c r="V1116" s="1">
        <f t="shared" si="106"/>
        <v>6442.4250000000002</v>
      </c>
      <c r="W1116" s="4">
        <f t="shared" si="107"/>
        <v>0.55000000000000004</v>
      </c>
      <c r="X1116" s="1" t="s">
        <v>92</v>
      </c>
      <c r="Y1116" s="1" t="s">
        <v>57</v>
      </c>
      <c r="Z1116" s="1" t="s">
        <v>41</v>
      </c>
      <c r="AA1116" s="2">
        <v>45991</v>
      </c>
      <c r="AB1116" s="1">
        <v>3</v>
      </c>
      <c r="AC1116" s="1" t="s">
        <v>42</v>
      </c>
    </row>
    <row r="1117" spans="1:29">
      <c r="A1117" s="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c r="P1117" s="1">
        <f t="shared" si="102"/>
        <v>3040</v>
      </c>
      <c r="Q1117" s="1">
        <v>10</v>
      </c>
      <c r="R1117" s="1">
        <f t="shared" si="103"/>
        <v>304</v>
      </c>
      <c r="S1117" s="1">
        <f t="shared" si="104"/>
        <v>2736</v>
      </c>
      <c r="T1117" s="1">
        <v>0.62</v>
      </c>
      <c r="U1117" s="1">
        <f t="shared" si="105"/>
        <v>1696.32</v>
      </c>
      <c r="V1117" s="1">
        <f t="shared" si="106"/>
        <v>1039.68</v>
      </c>
      <c r="W1117" s="4">
        <f t="shared" si="107"/>
        <v>0.38</v>
      </c>
      <c r="X1117" s="1" t="s">
        <v>147</v>
      </c>
      <c r="Y1117" s="1" t="s">
        <v>57</v>
      </c>
      <c r="Z1117" s="1" t="s">
        <v>120</v>
      </c>
      <c r="AA1117" s="1"/>
      <c r="AB1117" s="1"/>
      <c r="AC1117" s="1" t="s">
        <v>42</v>
      </c>
    </row>
    <row r="1118" spans="1:29">
      <c r="A1118" s="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c r="P1118" s="1">
        <f t="shared" si="102"/>
        <v>780</v>
      </c>
      <c r="Q1118" s="1">
        <v>20</v>
      </c>
      <c r="R1118" s="1">
        <f t="shared" si="103"/>
        <v>156</v>
      </c>
      <c r="S1118" s="1">
        <f t="shared" si="104"/>
        <v>624</v>
      </c>
      <c r="T1118" s="1">
        <v>0.45</v>
      </c>
      <c r="U1118" s="1">
        <f t="shared" si="105"/>
        <v>280.8</v>
      </c>
      <c r="V1118" s="1">
        <f t="shared" si="106"/>
        <v>343.2</v>
      </c>
      <c r="W1118" s="4">
        <f t="shared" si="107"/>
        <v>0.54999999999999993</v>
      </c>
      <c r="X1118" s="1" t="s">
        <v>65</v>
      </c>
      <c r="Y1118" s="1" t="s">
        <v>81</v>
      </c>
      <c r="Z1118" s="1" t="s">
        <v>41</v>
      </c>
      <c r="AA1118" s="2">
        <v>45992</v>
      </c>
      <c r="AB1118" s="1">
        <v>3</v>
      </c>
      <c r="AC1118" s="1" t="s">
        <v>42</v>
      </c>
    </row>
    <row r="1119" spans="1:29">
      <c r="A1119" s="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c r="P1119" s="1">
        <f t="shared" si="102"/>
        <v>9260</v>
      </c>
      <c r="Q1119" s="1">
        <v>0</v>
      </c>
      <c r="R1119" s="1">
        <f t="shared" si="103"/>
        <v>0</v>
      </c>
      <c r="S1119" s="1">
        <f t="shared" si="104"/>
        <v>9260</v>
      </c>
      <c r="T1119" s="1">
        <v>0.48</v>
      </c>
      <c r="U1119" s="1">
        <f t="shared" si="105"/>
        <v>4444.8</v>
      </c>
      <c r="V1119" s="1">
        <f t="shared" si="106"/>
        <v>4815.2</v>
      </c>
      <c r="W1119" s="4">
        <f t="shared" si="107"/>
        <v>0.52</v>
      </c>
      <c r="X1119" s="1" t="s">
        <v>104</v>
      </c>
      <c r="Y1119" s="1" t="s">
        <v>81</v>
      </c>
      <c r="Z1119" s="1" t="s">
        <v>41</v>
      </c>
      <c r="AA1119" s="2">
        <v>45998</v>
      </c>
      <c r="AB1119" s="1">
        <v>5</v>
      </c>
      <c r="AC1119" s="1" t="s">
        <v>42</v>
      </c>
    </row>
    <row r="1120" spans="1:29">
      <c r="A1120" s="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c r="P1120" s="1">
        <f t="shared" si="102"/>
        <v>76450</v>
      </c>
      <c r="Q1120" s="1">
        <v>0</v>
      </c>
      <c r="R1120" s="1">
        <f t="shared" si="103"/>
        <v>0</v>
      </c>
      <c r="S1120" s="1">
        <f t="shared" si="104"/>
        <v>76450</v>
      </c>
      <c r="T1120" s="1">
        <v>0.57999999999999996</v>
      </c>
      <c r="U1120" s="1">
        <f t="shared" si="105"/>
        <v>44341</v>
      </c>
      <c r="V1120" s="1">
        <f t="shared" si="106"/>
        <v>32109</v>
      </c>
      <c r="W1120" s="4">
        <f t="shared" si="107"/>
        <v>0.42</v>
      </c>
      <c r="X1120" s="1" t="s">
        <v>147</v>
      </c>
      <c r="Y1120" s="1" t="s">
        <v>57</v>
      </c>
      <c r="Z1120" s="1" t="s">
        <v>120</v>
      </c>
      <c r="AA1120" s="1"/>
      <c r="AB1120" s="1"/>
      <c r="AC1120" s="1" t="s">
        <v>42</v>
      </c>
    </row>
    <row r="1121" spans="1:29">
      <c r="A1121" s="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c r="P1121" s="1">
        <f t="shared" si="102"/>
        <v>1230</v>
      </c>
      <c r="Q1121" s="1">
        <v>20</v>
      </c>
      <c r="R1121" s="1">
        <f t="shared" si="103"/>
        <v>246</v>
      </c>
      <c r="S1121" s="1">
        <f t="shared" si="104"/>
        <v>984</v>
      </c>
      <c r="T1121" s="1">
        <v>0.45</v>
      </c>
      <c r="U1121" s="1">
        <f t="shared" si="105"/>
        <v>442.8</v>
      </c>
      <c r="V1121" s="1">
        <f t="shared" si="106"/>
        <v>541.20000000000005</v>
      </c>
      <c r="W1121" s="4">
        <f t="shared" si="107"/>
        <v>0.55000000000000004</v>
      </c>
      <c r="X1121" s="1" t="s">
        <v>147</v>
      </c>
      <c r="Y1121" s="1" t="s">
        <v>57</v>
      </c>
      <c r="Z1121" s="1" t="s">
        <v>51</v>
      </c>
      <c r="AA1121" s="2">
        <v>45997</v>
      </c>
      <c r="AB1121" s="1"/>
      <c r="AC1121" s="1" t="s">
        <v>42</v>
      </c>
    </row>
    <row r="1122" spans="1:29">
      <c r="A1122" s="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c r="P1122" s="1">
        <f t="shared" si="102"/>
        <v>3280</v>
      </c>
      <c r="Q1122" s="1">
        <v>0</v>
      </c>
      <c r="R1122" s="1">
        <f t="shared" si="103"/>
        <v>0</v>
      </c>
      <c r="S1122" s="1">
        <f t="shared" si="104"/>
        <v>3280</v>
      </c>
      <c r="T1122" s="1">
        <v>0.48</v>
      </c>
      <c r="U1122" s="1">
        <f t="shared" si="105"/>
        <v>1574.3999999999999</v>
      </c>
      <c r="V1122" s="1">
        <f t="shared" si="106"/>
        <v>1705.6000000000001</v>
      </c>
      <c r="W1122" s="4">
        <f t="shared" si="107"/>
        <v>0.52</v>
      </c>
      <c r="X1122" s="1" t="s">
        <v>147</v>
      </c>
      <c r="Y1122" s="1" t="s">
        <v>57</v>
      </c>
      <c r="Z1122" s="1" t="s">
        <v>51</v>
      </c>
      <c r="AA1122" s="2">
        <v>45993</v>
      </c>
      <c r="AB1122" s="1"/>
      <c r="AC1122" s="1" t="s">
        <v>42</v>
      </c>
    </row>
    <row r="1123" spans="1:29">
      <c r="A1123" s="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c r="P1123" s="1">
        <f t="shared" si="102"/>
        <v>5110</v>
      </c>
      <c r="Q1123" s="1">
        <v>25</v>
      </c>
      <c r="R1123" s="1">
        <f t="shared" si="103"/>
        <v>1277.5</v>
      </c>
      <c r="S1123" s="1">
        <f t="shared" si="104"/>
        <v>3832.5</v>
      </c>
      <c r="T1123" s="1">
        <v>0.47</v>
      </c>
      <c r="U1123" s="1">
        <f t="shared" si="105"/>
        <v>1801.2749999999999</v>
      </c>
      <c r="V1123" s="1">
        <f t="shared" si="106"/>
        <v>2031.2250000000001</v>
      </c>
      <c r="W1123" s="4">
        <f t="shared" si="107"/>
        <v>0.53</v>
      </c>
      <c r="X1123" s="1" t="s">
        <v>65</v>
      </c>
      <c r="Y1123" s="1" t="s">
        <v>72</v>
      </c>
      <c r="Z1123" s="1" t="s">
        <v>41</v>
      </c>
      <c r="AA1123" s="2">
        <v>45996</v>
      </c>
      <c r="AB1123" s="1">
        <v>4</v>
      </c>
      <c r="AC1123" s="1" t="s">
        <v>42</v>
      </c>
    </row>
    <row r="1124" spans="1:29">
      <c r="A1124" s="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c r="P1124" s="1">
        <f t="shared" si="102"/>
        <v>32050</v>
      </c>
      <c r="Q1124" s="1">
        <v>0</v>
      </c>
      <c r="R1124" s="1">
        <f t="shared" si="103"/>
        <v>0</v>
      </c>
      <c r="S1124" s="1">
        <f t="shared" si="104"/>
        <v>32050</v>
      </c>
      <c r="T1124" s="1">
        <v>0.48</v>
      </c>
      <c r="U1124" s="1">
        <f t="shared" si="105"/>
        <v>15384</v>
      </c>
      <c r="V1124" s="1">
        <f t="shared" si="106"/>
        <v>16666</v>
      </c>
      <c r="W1124" s="4">
        <f t="shared" si="107"/>
        <v>0.52</v>
      </c>
      <c r="X1124" s="1" t="s">
        <v>56</v>
      </c>
      <c r="Y1124" s="1" t="s">
        <v>40</v>
      </c>
      <c r="Z1124" s="1" t="s">
        <v>41</v>
      </c>
      <c r="AA1124" s="2">
        <v>45999</v>
      </c>
      <c r="AB1124" s="1">
        <v>4</v>
      </c>
      <c r="AC1124" s="1" t="s">
        <v>42</v>
      </c>
    </row>
    <row r="1125" spans="1:29">
      <c r="A1125" s="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c r="P1125" s="1">
        <f t="shared" si="102"/>
        <v>7650</v>
      </c>
      <c r="Q1125" s="1">
        <v>5</v>
      </c>
      <c r="R1125" s="1">
        <f t="shared" si="103"/>
        <v>382.5</v>
      </c>
      <c r="S1125" s="1">
        <f t="shared" si="104"/>
        <v>7267.5</v>
      </c>
      <c r="T1125" s="1">
        <v>0.5</v>
      </c>
      <c r="U1125" s="1">
        <f t="shared" si="105"/>
        <v>3633.75</v>
      </c>
      <c r="V1125" s="1">
        <f t="shared" si="106"/>
        <v>3633.75</v>
      </c>
      <c r="W1125" s="4">
        <f t="shared" si="107"/>
        <v>0.5</v>
      </c>
      <c r="X1125" s="1" t="s">
        <v>50</v>
      </c>
      <c r="Y1125" s="1" t="s">
        <v>40</v>
      </c>
      <c r="Z1125" s="1" t="s">
        <v>41</v>
      </c>
      <c r="AA1125" s="2">
        <v>46000</v>
      </c>
      <c r="AB1125" s="1">
        <v>5</v>
      </c>
      <c r="AC1125" s="1" t="s">
        <v>42</v>
      </c>
    </row>
    <row r="1126" spans="1:29">
      <c r="A1126" s="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c r="P1126" s="1">
        <f t="shared" si="102"/>
        <v>3400</v>
      </c>
      <c r="Q1126" s="1">
        <v>10</v>
      </c>
      <c r="R1126" s="1">
        <f t="shared" si="103"/>
        <v>340</v>
      </c>
      <c r="S1126" s="1">
        <f t="shared" si="104"/>
        <v>3060</v>
      </c>
      <c r="T1126" s="1">
        <v>0.5</v>
      </c>
      <c r="U1126" s="1">
        <f t="shared" si="105"/>
        <v>1530</v>
      </c>
      <c r="V1126" s="1">
        <f t="shared" si="106"/>
        <v>1530</v>
      </c>
      <c r="W1126" s="4">
        <f t="shared" si="107"/>
        <v>0.5</v>
      </c>
      <c r="X1126" s="1" t="s">
        <v>56</v>
      </c>
      <c r="Y1126" s="1" t="s">
        <v>72</v>
      </c>
      <c r="Z1126" s="1" t="s">
        <v>41</v>
      </c>
      <c r="AA1126" s="2">
        <v>45999</v>
      </c>
      <c r="AB1126" s="1">
        <v>4</v>
      </c>
      <c r="AC1126" s="1" t="s">
        <v>42</v>
      </c>
    </row>
    <row r="1127" spans="1:29">
      <c r="A1127" s="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c r="P1127" s="1">
        <f t="shared" si="102"/>
        <v>4860</v>
      </c>
      <c r="Q1127" s="1">
        <v>0</v>
      </c>
      <c r="R1127" s="1">
        <f t="shared" si="103"/>
        <v>0</v>
      </c>
      <c r="S1127" s="1">
        <f t="shared" si="104"/>
        <v>4860</v>
      </c>
      <c r="T1127" s="1">
        <v>0.47</v>
      </c>
      <c r="U1127" s="1">
        <f t="shared" si="105"/>
        <v>2284.1999999999998</v>
      </c>
      <c r="V1127" s="1">
        <f t="shared" si="106"/>
        <v>2575.8000000000002</v>
      </c>
      <c r="W1127" s="4">
        <f t="shared" si="107"/>
        <v>0.53</v>
      </c>
      <c r="X1127" s="1" t="s">
        <v>147</v>
      </c>
      <c r="Y1127" s="1" t="s">
        <v>72</v>
      </c>
      <c r="Z1127" s="1" t="s">
        <v>66</v>
      </c>
      <c r="AA1127" s="1"/>
      <c r="AB1127" s="1"/>
      <c r="AC1127" s="1" t="s">
        <v>42</v>
      </c>
    </row>
    <row r="1128" spans="1:29">
      <c r="A1128" s="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c r="P1128" s="1">
        <f t="shared" si="102"/>
        <v>8440</v>
      </c>
      <c r="Q1128" s="1">
        <v>30</v>
      </c>
      <c r="R1128" s="1">
        <f t="shared" si="103"/>
        <v>2532</v>
      </c>
      <c r="S1128" s="1">
        <f t="shared" si="104"/>
        <v>5908</v>
      </c>
      <c r="T1128" s="1">
        <v>0.52</v>
      </c>
      <c r="U1128" s="1">
        <f t="shared" si="105"/>
        <v>3072.1600000000003</v>
      </c>
      <c r="V1128" s="1">
        <f t="shared" si="106"/>
        <v>2835.8399999999997</v>
      </c>
      <c r="W1128" s="4">
        <f t="shared" si="107"/>
        <v>0.47999999999999993</v>
      </c>
      <c r="X1128" s="1" t="s">
        <v>147</v>
      </c>
      <c r="Y1128" s="1" t="s">
        <v>72</v>
      </c>
      <c r="Z1128" s="1" t="s">
        <v>120</v>
      </c>
      <c r="AA1128" s="1"/>
      <c r="AB1128" s="1"/>
      <c r="AC1128" s="1" t="s">
        <v>42</v>
      </c>
    </row>
    <row r="1129" spans="1:29">
      <c r="A1129" s="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c r="P1129" s="1">
        <f t="shared" si="102"/>
        <v>41320</v>
      </c>
      <c r="Q1129" s="1">
        <v>10</v>
      </c>
      <c r="R1129" s="1">
        <f t="shared" si="103"/>
        <v>4132</v>
      </c>
      <c r="S1129" s="1">
        <f t="shared" si="104"/>
        <v>37188</v>
      </c>
      <c r="T1129" s="1">
        <v>0.52</v>
      </c>
      <c r="U1129" s="1">
        <f t="shared" si="105"/>
        <v>19337.760000000002</v>
      </c>
      <c r="V1129" s="1">
        <f t="shared" si="106"/>
        <v>17850.239999999998</v>
      </c>
      <c r="W1129" s="4">
        <f t="shared" si="107"/>
        <v>0.47999999999999993</v>
      </c>
      <c r="X1129" s="1" t="s">
        <v>104</v>
      </c>
      <c r="Y1129" s="1" t="s">
        <v>40</v>
      </c>
      <c r="Z1129" s="1" t="s">
        <v>51</v>
      </c>
      <c r="AA1129" s="2">
        <v>45999</v>
      </c>
      <c r="AB1129" s="1"/>
      <c r="AC1129" s="1" t="s">
        <v>42</v>
      </c>
    </row>
    <row r="1130" spans="1:29">
      <c r="A1130" s="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c r="P1130" s="1">
        <f t="shared" si="102"/>
        <v>12990</v>
      </c>
      <c r="Q1130" s="1">
        <v>0</v>
      </c>
      <c r="R1130" s="1">
        <f t="shared" si="103"/>
        <v>0</v>
      </c>
      <c r="S1130" s="1">
        <f t="shared" si="104"/>
        <v>12990</v>
      </c>
      <c r="T1130" s="1">
        <v>0.52</v>
      </c>
      <c r="U1130" s="1">
        <f t="shared" si="105"/>
        <v>6754.8</v>
      </c>
      <c r="V1130" s="1">
        <f t="shared" si="106"/>
        <v>6235.2</v>
      </c>
      <c r="W1130" s="4">
        <f t="shared" si="107"/>
        <v>0.48</v>
      </c>
      <c r="X1130" s="1" t="s">
        <v>65</v>
      </c>
      <c r="Y1130" s="1" t="s">
        <v>81</v>
      </c>
      <c r="Z1130" s="1" t="s">
        <v>41</v>
      </c>
      <c r="AA1130" s="2">
        <v>45999</v>
      </c>
      <c r="AB1130" s="1">
        <v>5</v>
      </c>
      <c r="AC1130" s="1" t="s">
        <v>42</v>
      </c>
    </row>
    <row r="1131" spans="1:29">
      <c r="A1131" s="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c r="P1131" s="1">
        <f t="shared" si="102"/>
        <v>8760</v>
      </c>
      <c r="Q1131" s="1">
        <v>5</v>
      </c>
      <c r="R1131" s="1">
        <f t="shared" si="103"/>
        <v>438</v>
      </c>
      <c r="S1131" s="1">
        <f t="shared" si="104"/>
        <v>8322</v>
      </c>
      <c r="T1131" s="1">
        <v>0.45</v>
      </c>
      <c r="U1131" s="1">
        <f t="shared" si="105"/>
        <v>3744.9</v>
      </c>
      <c r="V1131" s="1">
        <f t="shared" si="106"/>
        <v>4577.1000000000004</v>
      </c>
      <c r="W1131" s="4">
        <f t="shared" si="107"/>
        <v>0.55000000000000004</v>
      </c>
      <c r="X1131" s="1" t="s">
        <v>50</v>
      </c>
      <c r="Y1131" s="1" t="s">
        <v>81</v>
      </c>
      <c r="Z1131" s="1" t="s">
        <v>41</v>
      </c>
      <c r="AA1131" s="2">
        <v>45995</v>
      </c>
      <c r="AB1131" s="1">
        <v>5</v>
      </c>
      <c r="AC1131" s="1" t="s">
        <v>42</v>
      </c>
    </row>
    <row r="1132" spans="1:29">
      <c r="A1132" s="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c r="P1132" s="1">
        <f t="shared" si="102"/>
        <v>20280</v>
      </c>
      <c r="Q1132" s="1">
        <v>0</v>
      </c>
      <c r="R1132" s="1">
        <f t="shared" si="103"/>
        <v>0</v>
      </c>
      <c r="S1132" s="1">
        <f t="shared" si="104"/>
        <v>20280</v>
      </c>
      <c r="T1132" s="1">
        <v>0.52</v>
      </c>
      <c r="U1132" s="1">
        <f t="shared" si="105"/>
        <v>10545.6</v>
      </c>
      <c r="V1132" s="1">
        <f t="shared" si="106"/>
        <v>9734.4</v>
      </c>
      <c r="W1132" s="4">
        <f t="shared" si="107"/>
        <v>0.48</v>
      </c>
      <c r="X1132" s="1" t="s">
        <v>65</v>
      </c>
      <c r="Y1132" s="1" t="s">
        <v>40</v>
      </c>
      <c r="Z1132" s="1" t="s">
        <v>41</v>
      </c>
      <c r="AA1132" s="2">
        <v>45998</v>
      </c>
      <c r="AB1132" s="1">
        <v>4</v>
      </c>
      <c r="AC1132" s="1" t="s">
        <v>42</v>
      </c>
    </row>
    <row r="1133" spans="1:29">
      <c r="A1133" s="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c r="P1133" s="1">
        <f t="shared" si="102"/>
        <v>740</v>
      </c>
      <c r="Q1133" s="1">
        <v>30</v>
      </c>
      <c r="R1133" s="1">
        <f t="shared" si="103"/>
        <v>222</v>
      </c>
      <c r="S1133" s="1">
        <f t="shared" si="104"/>
        <v>518</v>
      </c>
      <c r="T1133" s="1">
        <v>0.62</v>
      </c>
      <c r="U1133" s="1">
        <f t="shared" si="105"/>
        <v>321.16000000000003</v>
      </c>
      <c r="V1133" s="1">
        <f t="shared" si="106"/>
        <v>196.83999999999997</v>
      </c>
      <c r="W1133" s="4">
        <f t="shared" si="107"/>
        <v>0.37999999999999995</v>
      </c>
      <c r="X1133" s="1" t="s">
        <v>56</v>
      </c>
      <c r="Y1133" s="1" t="s">
        <v>40</v>
      </c>
      <c r="Z1133" s="1" t="s">
        <v>41</v>
      </c>
      <c r="AA1133" s="2">
        <v>45997</v>
      </c>
      <c r="AB1133" s="1">
        <v>5</v>
      </c>
      <c r="AC1133" s="1" t="s">
        <v>42</v>
      </c>
    </row>
    <row r="1134" spans="1:29">
      <c r="A1134" s="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c r="P1134" s="1">
        <f t="shared" si="102"/>
        <v>6010</v>
      </c>
      <c r="Q1134" s="1">
        <v>20</v>
      </c>
      <c r="R1134" s="1">
        <f t="shared" si="103"/>
        <v>1202</v>
      </c>
      <c r="S1134" s="1">
        <f t="shared" si="104"/>
        <v>4808</v>
      </c>
      <c r="T1134" s="1">
        <v>0.48</v>
      </c>
      <c r="U1134" s="1">
        <f t="shared" si="105"/>
        <v>2307.8399999999997</v>
      </c>
      <c r="V1134" s="1">
        <f t="shared" si="106"/>
        <v>2500.1600000000003</v>
      </c>
      <c r="W1134" s="4">
        <f t="shared" si="107"/>
        <v>0.52</v>
      </c>
      <c r="X1134" s="1" t="s">
        <v>147</v>
      </c>
      <c r="Y1134" s="1" t="s">
        <v>57</v>
      </c>
      <c r="Z1134" s="1" t="s">
        <v>22</v>
      </c>
      <c r="AA1134" s="1"/>
      <c r="AB1134" s="1"/>
      <c r="AC1134" s="1" t="s">
        <v>93</v>
      </c>
    </row>
    <row r="1135" spans="1:29">
      <c r="A1135" s="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c r="P1135" s="1">
        <f t="shared" si="102"/>
        <v>1180</v>
      </c>
      <c r="Q1135" s="1">
        <v>10</v>
      </c>
      <c r="R1135" s="1">
        <f t="shared" si="103"/>
        <v>118</v>
      </c>
      <c r="S1135" s="1">
        <f t="shared" si="104"/>
        <v>1062</v>
      </c>
      <c r="T1135" s="1">
        <v>0.5</v>
      </c>
      <c r="U1135" s="1">
        <f t="shared" si="105"/>
        <v>531</v>
      </c>
      <c r="V1135" s="1">
        <f t="shared" si="106"/>
        <v>531</v>
      </c>
      <c r="W1135" s="4">
        <f t="shared" si="107"/>
        <v>0.5</v>
      </c>
      <c r="X1135" s="1" t="s">
        <v>56</v>
      </c>
      <c r="Y1135" s="1" t="s">
        <v>72</v>
      </c>
      <c r="Z1135" s="1" t="s">
        <v>120</v>
      </c>
      <c r="AA1135" s="1"/>
      <c r="AB1135" s="1"/>
      <c r="AC1135" s="1" t="s">
        <v>42</v>
      </c>
    </row>
    <row r="1136" spans="1:29">
      <c r="A1136" s="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c r="P1136" s="1">
        <f t="shared" si="102"/>
        <v>1550</v>
      </c>
      <c r="Q1136" s="1">
        <v>10</v>
      </c>
      <c r="R1136" s="1">
        <f t="shared" si="103"/>
        <v>155</v>
      </c>
      <c r="S1136" s="1">
        <f t="shared" si="104"/>
        <v>1395</v>
      </c>
      <c r="T1136" s="1">
        <v>0.62</v>
      </c>
      <c r="U1136" s="1">
        <f t="shared" si="105"/>
        <v>864.9</v>
      </c>
      <c r="V1136" s="1">
        <f t="shared" si="106"/>
        <v>530.1</v>
      </c>
      <c r="W1136" s="4">
        <f t="shared" si="107"/>
        <v>0.38</v>
      </c>
      <c r="X1136" s="1" t="s">
        <v>92</v>
      </c>
      <c r="Y1136" s="1" t="s">
        <v>81</v>
      </c>
      <c r="Z1136" s="1" t="s">
        <v>41</v>
      </c>
      <c r="AA1136" s="2">
        <v>46002</v>
      </c>
      <c r="AB1136" s="1">
        <v>4</v>
      </c>
      <c r="AC1136" s="1" t="s">
        <v>42</v>
      </c>
    </row>
    <row r="1137" spans="1:29">
      <c r="A1137" s="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c r="P1137" s="1">
        <f t="shared" si="102"/>
        <v>820</v>
      </c>
      <c r="Q1137" s="1">
        <v>0</v>
      </c>
      <c r="R1137" s="1">
        <f t="shared" si="103"/>
        <v>0</v>
      </c>
      <c r="S1137" s="1">
        <f t="shared" si="104"/>
        <v>820</v>
      </c>
      <c r="T1137" s="1">
        <v>0.45</v>
      </c>
      <c r="U1137" s="1">
        <f t="shared" si="105"/>
        <v>369</v>
      </c>
      <c r="V1137" s="1">
        <f t="shared" si="106"/>
        <v>451</v>
      </c>
      <c r="W1137" s="4">
        <f t="shared" si="107"/>
        <v>0.55000000000000004</v>
      </c>
      <c r="X1137" s="1" t="s">
        <v>147</v>
      </c>
      <c r="Y1137" s="1" t="s">
        <v>72</v>
      </c>
      <c r="Z1137" s="1" t="s">
        <v>41</v>
      </c>
      <c r="AA1137" s="2">
        <v>45999</v>
      </c>
      <c r="AB1137" s="1">
        <v>4</v>
      </c>
      <c r="AC1137" s="1" t="s">
        <v>42</v>
      </c>
    </row>
    <row r="1138" spans="1:29">
      <c r="A1138" s="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c r="P1138" s="1">
        <f t="shared" si="102"/>
        <v>67900</v>
      </c>
      <c r="Q1138" s="1">
        <v>10</v>
      </c>
      <c r="R1138" s="1">
        <f t="shared" si="103"/>
        <v>6790</v>
      </c>
      <c r="S1138" s="1">
        <f t="shared" si="104"/>
        <v>61110</v>
      </c>
      <c r="T1138" s="1">
        <v>0.57999999999999996</v>
      </c>
      <c r="U1138" s="1">
        <f t="shared" si="105"/>
        <v>35443.799999999996</v>
      </c>
      <c r="V1138" s="1">
        <f t="shared" si="106"/>
        <v>25666.200000000004</v>
      </c>
      <c r="W1138" s="4">
        <f t="shared" si="107"/>
        <v>0.4200000000000001</v>
      </c>
      <c r="X1138" s="1" t="s">
        <v>39</v>
      </c>
      <c r="Y1138" s="1" t="s">
        <v>40</v>
      </c>
      <c r="Z1138" s="1" t="s">
        <v>41</v>
      </c>
      <c r="AA1138" s="2">
        <v>46003</v>
      </c>
      <c r="AB1138" s="1">
        <v>4</v>
      </c>
      <c r="AC1138" s="1" t="s">
        <v>42</v>
      </c>
    </row>
    <row r="1139" spans="1:29">
      <c r="A1139" s="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c r="P1139" s="1">
        <f t="shared" si="102"/>
        <v>21500</v>
      </c>
      <c r="Q1139" s="1">
        <v>30</v>
      </c>
      <c r="R1139" s="1">
        <f t="shared" si="103"/>
        <v>6450</v>
      </c>
      <c r="S1139" s="1">
        <f t="shared" si="104"/>
        <v>15050</v>
      </c>
      <c r="T1139" s="1">
        <v>0.5</v>
      </c>
      <c r="U1139" s="1">
        <f t="shared" si="105"/>
        <v>7525</v>
      </c>
      <c r="V1139" s="1">
        <f t="shared" si="106"/>
        <v>7525</v>
      </c>
      <c r="W1139" s="4">
        <f t="shared" si="107"/>
        <v>0.5</v>
      </c>
      <c r="X1139" s="1" t="s">
        <v>65</v>
      </c>
      <c r="Y1139" s="1" t="s">
        <v>72</v>
      </c>
      <c r="Z1139" s="1" t="s">
        <v>120</v>
      </c>
      <c r="AA1139" s="1"/>
      <c r="AB1139" s="1"/>
      <c r="AC1139" s="1" t="s">
        <v>42</v>
      </c>
    </row>
    <row r="1140" spans="1:29">
      <c r="A1140" s="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c r="P1140" s="1">
        <f t="shared" si="102"/>
        <v>1250</v>
      </c>
      <c r="Q1140" s="1">
        <v>5</v>
      </c>
      <c r="R1140" s="1">
        <f t="shared" si="103"/>
        <v>62.5</v>
      </c>
      <c r="S1140" s="1">
        <f t="shared" si="104"/>
        <v>1187.5</v>
      </c>
      <c r="T1140" s="1">
        <v>0.62</v>
      </c>
      <c r="U1140" s="1">
        <f t="shared" si="105"/>
        <v>736.25</v>
      </c>
      <c r="V1140" s="1">
        <f t="shared" si="106"/>
        <v>451.25</v>
      </c>
      <c r="W1140" s="4">
        <f t="shared" si="107"/>
        <v>0.38</v>
      </c>
      <c r="X1140" s="1" t="s">
        <v>147</v>
      </c>
      <c r="Y1140" s="1" t="s">
        <v>81</v>
      </c>
      <c r="Z1140" s="1" t="s">
        <v>41</v>
      </c>
      <c r="AA1140" s="2">
        <v>46000</v>
      </c>
      <c r="AB1140" s="1">
        <v>4</v>
      </c>
      <c r="AC1140" s="1" t="s">
        <v>42</v>
      </c>
    </row>
    <row r="1141" spans="1:29">
      <c r="A1141" s="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c r="P1141" s="1">
        <f t="shared" si="102"/>
        <v>2160</v>
      </c>
      <c r="Q1141" s="1">
        <v>25</v>
      </c>
      <c r="R1141" s="1">
        <f t="shared" si="103"/>
        <v>540</v>
      </c>
      <c r="S1141" s="1">
        <f t="shared" si="104"/>
        <v>1620</v>
      </c>
      <c r="T1141" s="1">
        <v>0.5</v>
      </c>
      <c r="U1141" s="1">
        <f t="shared" si="105"/>
        <v>810</v>
      </c>
      <c r="V1141" s="1">
        <f t="shared" si="106"/>
        <v>810</v>
      </c>
      <c r="W1141" s="4">
        <f t="shared" si="107"/>
        <v>0.5</v>
      </c>
      <c r="X1141" s="1" t="s">
        <v>92</v>
      </c>
      <c r="Y1141" s="1" t="s">
        <v>57</v>
      </c>
      <c r="Z1141" s="1" t="s">
        <v>66</v>
      </c>
      <c r="AA1141" s="1"/>
      <c r="AB1141" s="1"/>
      <c r="AC1141" s="1" t="s">
        <v>42</v>
      </c>
    </row>
    <row r="1142" spans="1:29">
      <c r="A1142" s="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c r="P1142" s="1">
        <f t="shared" si="102"/>
        <v>1960</v>
      </c>
      <c r="Q1142" s="1">
        <v>10</v>
      </c>
      <c r="R1142" s="1">
        <f t="shared" si="103"/>
        <v>196</v>
      </c>
      <c r="S1142" s="1">
        <f t="shared" si="104"/>
        <v>1764</v>
      </c>
      <c r="T1142" s="1">
        <v>0.35</v>
      </c>
      <c r="U1142" s="1">
        <f t="shared" si="105"/>
        <v>617.4</v>
      </c>
      <c r="V1142" s="1">
        <f t="shared" si="106"/>
        <v>1146.5999999999999</v>
      </c>
      <c r="W1142" s="4">
        <f t="shared" si="107"/>
        <v>0.64999999999999991</v>
      </c>
      <c r="X1142" s="1" t="s">
        <v>147</v>
      </c>
      <c r="Y1142" s="1" t="s">
        <v>57</v>
      </c>
      <c r="Z1142" s="1" t="s">
        <v>41</v>
      </c>
      <c r="AA1142" s="2">
        <v>46001</v>
      </c>
      <c r="AB1142" s="1">
        <v>4</v>
      </c>
      <c r="AC1142" s="1" t="s">
        <v>42</v>
      </c>
    </row>
    <row r="1143" spans="1:29">
      <c r="A1143" s="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c r="P1143" s="1">
        <f t="shared" si="102"/>
        <v>2560</v>
      </c>
      <c r="Q1143" s="1">
        <v>30</v>
      </c>
      <c r="R1143" s="1">
        <f t="shared" si="103"/>
        <v>768</v>
      </c>
      <c r="S1143" s="1">
        <f t="shared" si="104"/>
        <v>1792</v>
      </c>
      <c r="T1143" s="1">
        <v>0.35</v>
      </c>
      <c r="U1143" s="1">
        <f t="shared" si="105"/>
        <v>627.19999999999993</v>
      </c>
      <c r="V1143" s="1">
        <f t="shared" si="106"/>
        <v>1164.8000000000002</v>
      </c>
      <c r="W1143" s="4">
        <f t="shared" si="107"/>
        <v>0.65000000000000013</v>
      </c>
      <c r="X1143" s="1" t="s">
        <v>50</v>
      </c>
      <c r="Y1143" s="1" t="s">
        <v>72</v>
      </c>
      <c r="Z1143" s="1" t="s">
        <v>22</v>
      </c>
      <c r="AA1143" s="1"/>
      <c r="AB1143" s="1"/>
      <c r="AC1143" s="1" t="s">
        <v>93</v>
      </c>
    </row>
    <row r="1144" spans="1:29">
      <c r="A1144" s="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c r="P1144" s="1">
        <f t="shared" si="102"/>
        <v>6050</v>
      </c>
      <c r="Q1144" s="1">
        <v>5</v>
      </c>
      <c r="R1144" s="1">
        <f t="shared" si="103"/>
        <v>302.5</v>
      </c>
      <c r="S1144" s="1">
        <f t="shared" si="104"/>
        <v>5747.5</v>
      </c>
      <c r="T1144" s="1">
        <v>0.35</v>
      </c>
      <c r="U1144" s="1">
        <f t="shared" si="105"/>
        <v>2011.6249999999998</v>
      </c>
      <c r="V1144" s="1">
        <f t="shared" si="106"/>
        <v>3735.875</v>
      </c>
      <c r="W1144" s="4">
        <f t="shared" si="107"/>
        <v>0.65</v>
      </c>
      <c r="X1144" s="1" t="s">
        <v>92</v>
      </c>
      <c r="Y1144" s="1" t="s">
        <v>57</v>
      </c>
      <c r="Z1144" s="1" t="s">
        <v>41</v>
      </c>
      <c r="AA1144" s="2">
        <v>46002</v>
      </c>
      <c r="AB1144" s="1">
        <v>4</v>
      </c>
      <c r="AC1144" s="1" t="s">
        <v>42</v>
      </c>
    </row>
    <row r="1145" spans="1:29">
      <c r="A1145" s="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c r="P1145" s="1">
        <f t="shared" si="102"/>
        <v>2470</v>
      </c>
      <c r="Q1145" s="1">
        <v>25</v>
      </c>
      <c r="R1145" s="1">
        <f t="shared" si="103"/>
        <v>617.5</v>
      </c>
      <c r="S1145" s="1">
        <f t="shared" si="104"/>
        <v>1852.5</v>
      </c>
      <c r="T1145" s="1">
        <v>0.5</v>
      </c>
      <c r="U1145" s="1">
        <f t="shared" si="105"/>
        <v>926.25</v>
      </c>
      <c r="V1145" s="1">
        <f t="shared" si="106"/>
        <v>926.25</v>
      </c>
      <c r="W1145" s="4">
        <f t="shared" si="107"/>
        <v>0.5</v>
      </c>
      <c r="X1145" s="1" t="s">
        <v>92</v>
      </c>
      <c r="Y1145" s="1" t="s">
        <v>72</v>
      </c>
      <c r="Z1145" s="1" t="s">
        <v>41</v>
      </c>
      <c r="AA1145" s="2">
        <v>46001</v>
      </c>
      <c r="AB1145" s="1">
        <v>4</v>
      </c>
      <c r="AC1145" s="1" t="s">
        <v>42</v>
      </c>
    </row>
    <row r="1146" spans="1:29">
      <c r="A1146" s="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c r="P1146" s="1">
        <f t="shared" si="102"/>
        <v>2910</v>
      </c>
      <c r="Q1146" s="1">
        <v>15</v>
      </c>
      <c r="R1146" s="1">
        <f t="shared" si="103"/>
        <v>436.5</v>
      </c>
      <c r="S1146" s="1">
        <f t="shared" si="104"/>
        <v>2473.5</v>
      </c>
      <c r="T1146" s="1">
        <v>0.35</v>
      </c>
      <c r="U1146" s="1">
        <f t="shared" si="105"/>
        <v>865.72499999999991</v>
      </c>
      <c r="V1146" s="1">
        <f t="shared" si="106"/>
        <v>1607.7750000000001</v>
      </c>
      <c r="W1146" s="4">
        <f t="shared" si="107"/>
        <v>0.65</v>
      </c>
      <c r="X1146" s="1" t="s">
        <v>65</v>
      </c>
      <c r="Y1146" s="1" t="s">
        <v>81</v>
      </c>
      <c r="Z1146" s="1" t="s">
        <v>41</v>
      </c>
      <c r="AA1146" s="2">
        <v>46007</v>
      </c>
      <c r="AB1146" s="1">
        <v>4</v>
      </c>
      <c r="AC1146" s="1" t="s">
        <v>42</v>
      </c>
    </row>
    <row r="1147" spans="1:29">
      <c r="A1147" s="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c r="P1147" s="1">
        <f t="shared" si="102"/>
        <v>71980</v>
      </c>
      <c r="Q1147" s="1">
        <v>10</v>
      </c>
      <c r="R1147" s="1">
        <f t="shared" si="103"/>
        <v>7198</v>
      </c>
      <c r="S1147" s="1">
        <f t="shared" si="104"/>
        <v>64782</v>
      </c>
      <c r="T1147" s="1">
        <v>0.57999999999999996</v>
      </c>
      <c r="U1147" s="1">
        <f t="shared" si="105"/>
        <v>37573.56</v>
      </c>
      <c r="V1147" s="1">
        <f t="shared" si="106"/>
        <v>27208.440000000002</v>
      </c>
      <c r="W1147" s="4">
        <f t="shared" si="107"/>
        <v>0.42000000000000004</v>
      </c>
      <c r="X1147" s="1" t="s">
        <v>50</v>
      </c>
      <c r="Y1147" s="1" t="s">
        <v>40</v>
      </c>
      <c r="Z1147" s="1" t="s">
        <v>41</v>
      </c>
      <c r="AA1147" s="2">
        <v>46003</v>
      </c>
      <c r="AB1147" s="1">
        <v>3</v>
      </c>
      <c r="AC1147" s="1" t="s">
        <v>42</v>
      </c>
    </row>
    <row r="1148" spans="1:29">
      <c r="A1148" s="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c r="P1148" s="1">
        <f t="shared" si="102"/>
        <v>1000</v>
      </c>
      <c r="Q1148" s="1">
        <v>10</v>
      </c>
      <c r="R1148" s="1">
        <f t="shared" si="103"/>
        <v>100</v>
      </c>
      <c r="S1148" s="1">
        <f t="shared" si="104"/>
        <v>900</v>
      </c>
      <c r="T1148" s="1">
        <v>0.35</v>
      </c>
      <c r="U1148" s="1">
        <f t="shared" si="105"/>
        <v>315</v>
      </c>
      <c r="V1148" s="1">
        <f t="shared" si="106"/>
        <v>585</v>
      </c>
      <c r="W1148" s="4">
        <f t="shared" si="107"/>
        <v>0.65</v>
      </c>
      <c r="X1148" s="1" t="s">
        <v>56</v>
      </c>
      <c r="Y1148" s="1" t="s">
        <v>40</v>
      </c>
      <c r="Z1148" s="1" t="s">
        <v>41</v>
      </c>
      <c r="AA1148" s="2">
        <v>46002</v>
      </c>
      <c r="AB1148" s="1">
        <v>3</v>
      </c>
      <c r="AC1148" s="1" t="s">
        <v>42</v>
      </c>
    </row>
    <row r="1149" spans="1:29">
      <c r="A1149" s="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c r="P1149" s="1">
        <f t="shared" si="102"/>
        <v>8250</v>
      </c>
      <c r="Q1149" s="1">
        <v>0</v>
      </c>
      <c r="R1149" s="1">
        <f t="shared" si="103"/>
        <v>0</v>
      </c>
      <c r="S1149" s="1">
        <f t="shared" si="104"/>
        <v>8250</v>
      </c>
      <c r="T1149" s="1">
        <v>0.52</v>
      </c>
      <c r="U1149" s="1">
        <f t="shared" si="105"/>
        <v>4290</v>
      </c>
      <c r="V1149" s="1">
        <f t="shared" si="106"/>
        <v>3960</v>
      </c>
      <c r="W1149" s="4">
        <f t="shared" si="107"/>
        <v>0.48</v>
      </c>
      <c r="X1149" s="1" t="s">
        <v>92</v>
      </c>
      <c r="Y1149" s="1" t="s">
        <v>81</v>
      </c>
      <c r="Z1149" s="1" t="s">
        <v>66</v>
      </c>
      <c r="AA1149" s="1"/>
      <c r="AB1149" s="1"/>
      <c r="AC1149" s="1" t="s">
        <v>42</v>
      </c>
    </row>
    <row r="1150" spans="1:29">
      <c r="A1150" s="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c r="P1150" s="1">
        <f t="shared" si="102"/>
        <v>38400</v>
      </c>
      <c r="Q1150" s="1">
        <v>15</v>
      </c>
      <c r="R1150" s="1">
        <f t="shared" si="103"/>
        <v>5760</v>
      </c>
      <c r="S1150" s="1">
        <f t="shared" si="104"/>
        <v>32640</v>
      </c>
      <c r="T1150" s="1">
        <v>0.52</v>
      </c>
      <c r="U1150" s="1">
        <f t="shared" si="105"/>
        <v>16972.8</v>
      </c>
      <c r="V1150" s="1">
        <f t="shared" si="106"/>
        <v>15667.2</v>
      </c>
      <c r="W1150" s="4">
        <f t="shared" si="107"/>
        <v>0.48000000000000004</v>
      </c>
      <c r="X1150" s="1" t="s">
        <v>39</v>
      </c>
      <c r="Y1150" s="1" t="s">
        <v>81</v>
      </c>
      <c r="Z1150" s="1" t="s">
        <v>66</v>
      </c>
      <c r="AA1150" s="1"/>
      <c r="AB1150" s="1"/>
      <c r="AC1150" s="1" t="s">
        <v>42</v>
      </c>
    </row>
    <row r="1151" spans="1:29">
      <c r="A1151" s="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c r="P1151" s="1">
        <f t="shared" si="102"/>
        <v>2370</v>
      </c>
      <c r="Q1151" s="1">
        <v>10</v>
      </c>
      <c r="R1151" s="1">
        <f t="shared" si="103"/>
        <v>237</v>
      </c>
      <c r="S1151" s="1">
        <f t="shared" si="104"/>
        <v>2133</v>
      </c>
      <c r="T1151" s="1">
        <v>0.35</v>
      </c>
      <c r="U1151" s="1">
        <f t="shared" si="105"/>
        <v>746.55</v>
      </c>
      <c r="V1151" s="1">
        <f t="shared" si="106"/>
        <v>1386.45</v>
      </c>
      <c r="W1151" s="4">
        <f t="shared" si="107"/>
        <v>0.65</v>
      </c>
      <c r="X1151" s="1" t="s">
        <v>65</v>
      </c>
      <c r="Y1151" s="1" t="s">
        <v>72</v>
      </c>
      <c r="Z1151" s="1" t="s">
        <v>41</v>
      </c>
      <c r="AA1151" s="2">
        <v>46003</v>
      </c>
      <c r="AB1151" s="1">
        <v>4</v>
      </c>
      <c r="AC1151" s="1" t="s">
        <v>42</v>
      </c>
    </row>
    <row r="1152" spans="1:29">
      <c r="A1152" s="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c r="P1152" s="1">
        <f t="shared" si="102"/>
        <v>32360</v>
      </c>
      <c r="Q1152" s="1">
        <v>0</v>
      </c>
      <c r="R1152" s="1">
        <f t="shared" si="103"/>
        <v>0</v>
      </c>
      <c r="S1152" s="1">
        <f t="shared" si="104"/>
        <v>32360</v>
      </c>
      <c r="T1152" s="1">
        <v>0.57999999999999996</v>
      </c>
      <c r="U1152" s="1">
        <f t="shared" si="105"/>
        <v>18768.8</v>
      </c>
      <c r="V1152" s="1">
        <f t="shared" si="106"/>
        <v>13591.2</v>
      </c>
      <c r="W1152" s="4">
        <f t="shared" si="107"/>
        <v>0.42000000000000004</v>
      </c>
      <c r="X1152" s="1" t="s">
        <v>104</v>
      </c>
      <c r="Y1152" s="1" t="s">
        <v>72</v>
      </c>
      <c r="Z1152" s="1" t="s">
        <v>41</v>
      </c>
      <c r="AA1152" s="2">
        <v>46006</v>
      </c>
      <c r="AB1152" s="1">
        <v>5</v>
      </c>
      <c r="AC1152" s="1" t="s">
        <v>42</v>
      </c>
    </row>
    <row r="1153" spans="1:29">
      <c r="A1153" s="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c r="P1153" s="1">
        <f t="shared" si="102"/>
        <v>14220</v>
      </c>
      <c r="Q1153" s="1">
        <v>0</v>
      </c>
      <c r="R1153" s="1">
        <f t="shared" si="103"/>
        <v>0</v>
      </c>
      <c r="S1153" s="1">
        <f t="shared" si="104"/>
        <v>14220</v>
      </c>
      <c r="T1153" s="1">
        <v>0.5</v>
      </c>
      <c r="U1153" s="1">
        <f t="shared" si="105"/>
        <v>7110</v>
      </c>
      <c r="V1153" s="1">
        <f t="shared" si="106"/>
        <v>7110</v>
      </c>
      <c r="W1153" s="4">
        <f t="shared" si="107"/>
        <v>0.5</v>
      </c>
      <c r="X1153" s="1" t="s">
        <v>39</v>
      </c>
      <c r="Y1153" s="1" t="s">
        <v>72</v>
      </c>
      <c r="Z1153" s="1" t="s">
        <v>41</v>
      </c>
      <c r="AA1153" s="2">
        <v>46006</v>
      </c>
      <c r="AB1153" s="1">
        <v>5</v>
      </c>
      <c r="AC1153" s="1" t="s">
        <v>42</v>
      </c>
    </row>
    <row r="1154" spans="1:29">
      <c r="A1154" s="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c r="P1154" s="1">
        <f t="shared" si="102"/>
        <v>1340</v>
      </c>
      <c r="Q1154" s="1">
        <v>25</v>
      </c>
      <c r="R1154" s="1">
        <f t="shared" si="103"/>
        <v>335</v>
      </c>
      <c r="S1154" s="1">
        <f t="shared" si="104"/>
        <v>1005</v>
      </c>
      <c r="T1154" s="1">
        <v>0.45</v>
      </c>
      <c r="U1154" s="1">
        <f t="shared" si="105"/>
        <v>452.25</v>
      </c>
      <c r="V1154" s="1">
        <f t="shared" si="106"/>
        <v>552.75</v>
      </c>
      <c r="W1154" s="4">
        <f t="shared" si="107"/>
        <v>0.55000000000000004</v>
      </c>
      <c r="X1154" s="1" t="s">
        <v>39</v>
      </c>
      <c r="Y1154" s="1" t="s">
        <v>72</v>
      </c>
      <c r="Z1154" s="1" t="s">
        <v>51</v>
      </c>
      <c r="AA1154" s="2">
        <v>46005</v>
      </c>
      <c r="AB1154" s="1"/>
      <c r="AC1154" s="1" t="s">
        <v>42</v>
      </c>
    </row>
    <row r="1155" spans="1:29">
      <c r="A1155" s="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c r="P1155" s="1">
        <f t="shared" ref="P1155:P1218" si="108">PRODUCT(N1155,O1155)</f>
        <v>1720</v>
      </c>
      <c r="Q1155" s="1">
        <v>15</v>
      </c>
      <c r="R1155" s="1">
        <f t="shared" ref="R1155:R1218" si="109">P1155*(Q1155/100)</f>
        <v>258</v>
      </c>
      <c r="S1155" s="1">
        <f t="shared" ref="S1155:S1218" si="110">P1155-R1155</f>
        <v>1462</v>
      </c>
      <c r="T1155" s="1">
        <v>0.5</v>
      </c>
      <c r="U1155" s="1">
        <f t="shared" ref="U1155:U1218" si="111">S1155*T1155</f>
        <v>731</v>
      </c>
      <c r="V1155" s="1">
        <f t="shared" ref="V1155:V1218" si="112">S1155-U1155</f>
        <v>731</v>
      </c>
      <c r="W1155" s="4">
        <f t="shared" ref="W1155:W1218" si="113">(V1155/S1155)</f>
        <v>0.5</v>
      </c>
      <c r="X1155" s="1" t="s">
        <v>65</v>
      </c>
      <c r="Y1155" s="1" t="s">
        <v>57</v>
      </c>
      <c r="Z1155" s="1" t="s">
        <v>22</v>
      </c>
      <c r="AA1155" s="1"/>
      <c r="AB1155" s="1"/>
      <c r="AC1155" s="1" t="s">
        <v>93</v>
      </c>
    </row>
    <row r="1156" spans="1:29">
      <c r="A1156" s="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c r="P1156" s="1">
        <f t="shared" si="108"/>
        <v>36550</v>
      </c>
      <c r="Q1156" s="1">
        <v>0</v>
      </c>
      <c r="R1156" s="1">
        <f t="shared" si="109"/>
        <v>0</v>
      </c>
      <c r="S1156" s="1">
        <f t="shared" si="110"/>
        <v>36550</v>
      </c>
      <c r="T1156" s="1">
        <v>0.48</v>
      </c>
      <c r="U1156" s="1">
        <f t="shared" si="111"/>
        <v>17544</v>
      </c>
      <c r="V1156" s="1">
        <f t="shared" si="112"/>
        <v>19006</v>
      </c>
      <c r="W1156" s="4">
        <f t="shared" si="113"/>
        <v>0.52</v>
      </c>
      <c r="X1156" s="1" t="s">
        <v>50</v>
      </c>
      <c r="Y1156" s="1" t="s">
        <v>57</v>
      </c>
      <c r="Z1156" s="1" t="s">
        <v>41</v>
      </c>
      <c r="AA1156" s="2">
        <v>46008</v>
      </c>
      <c r="AB1156" s="1">
        <v>4</v>
      </c>
      <c r="AC1156" s="1" t="s">
        <v>42</v>
      </c>
    </row>
    <row r="1157" spans="1:29">
      <c r="A1157" s="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c r="P1157" s="1">
        <f t="shared" si="108"/>
        <v>67220</v>
      </c>
      <c r="Q1157" s="1">
        <v>10</v>
      </c>
      <c r="R1157" s="1">
        <f t="shared" si="109"/>
        <v>6722</v>
      </c>
      <c r="S1157" s="1">
        <f t="shared" si="110"/>
        <v>60498</v>
      </c>
      <c r="T1157" s="1">
        <v>0.57999999999999996</v>
      </c>
      <c r="U1157" s="1">
        <f t="shared" si="111"/>
        <v>35088.839999999997</v>
      </c>
      <c r="V1157" s="1">
        <f t="shared" si="112"/>
        <v>25409.160000000003</v>
      </c>
      <c r="W1157" s="4">
        <f t="shared" si="113"/>
        <v>0.42000000000000004</v>
      </c>
      <c r="X1157" s="1" t="s">
        <v>147</v>
      </c>
      <c r="Y1157" s="1" t="s">
        <v>40</v>
      </c>
      <c r="Z1157" s="1" t="s">
        <v>41</v>
      </c>
      <c r="AA1157" s="2">
        <v>46006</v>
      </c>
      <c r="AB1157" s="1">
        <v>3</v>
      </c>
      <c r="AC1157" s="1" t="s">
        <v>42</v>
      </c>
    </row>
    <row r="1158" spans="1:29">
      <c r="A1158" s="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c r="P1158" s="1">
        <f t="shared" si="108"/>
        <v>22080</v>
      </c>
      <c r="Q1158" s="1">
        <v>25</v>
      </c>
      <c r="R1158" s="1">
        <f t="shared" si="109"/>
        <v>5520</v>
      </c>
      <c r="S1158" s="1">
        <f t="shared" si="110"/>
        <v>16560</v>
      </c>
      <c r="T1158" s="1">
        <v>0.48</v>
      </c>
      <c r="U1158" s="1">
        <f t="shared" si="111"/>
        <v>7948.7999999999993</v>
      </c>
      <c r="V1158" s="1">
        <f t="shared" si="112"/>
        <v>8611.2000000000007</v>
      </c>
      <c r="W1158" s="4">
        <f t="shared" si="113"/>
        <v>0.52</v>
      </c>
      <c r="X1158" s="1" t="s">
        <v>39</v>
      </c>
      <c r="Y1158" s="1" t="s">
        <v>40</v>
      </c>
      <c r="Z1158" s="1" t="s">
        <v>66</v>
      </c>
      <c r="AA1158" s="1"/>
      <c r="AB1158" s="1"/>
      <c r="AC1158" s="1" t="s">
        <v>42</v>
      </c>
    </row>
    <row r="1159" spans="1:29">
      <c r="A1159" s="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c r="P1159" s="1">
        <f t="shared" si="108"/>
        <v>750</v>
      </c>
      <c r="Q1159" s="1">
        <v>0</v>
      </c>
      <c r="R1159" s="1">
        <f t="shared" si="109"/>
        <v>0</v>
      </c>
      <c r="S1159" s="1">
        <f t="shared" si="110"/>
        <v>750</v>
      </c>
      <c r="T1159" s="1">
        <v>0.35</v>
      </c>
      <c r="U1159" s="1">
        <f t="shared" si="111"/>
        <v>262.5</v>
      </c>
      <c r="V1159" s="1">
        <f t="shared" si="112"/>
        <v>487.5</v>
      </c>
      <c r="W1159" s="4">
        <f t="shared" si="113"/>
        <v>0.65</v>
      </c>
      <c r="X1159" s="1" t="s">
        <v>104</v>
      </c>
      <c r="Y1159" s="1" t="s">
        <v>81</v>
      </c>
      <c r="Z1159" s="1" t="s">
        <v>120</v>
      </c>
      <c r="AA1159" s="1"/>
      <c r="AB1159" s="1"/>
      <c r="AC1159" s="1" t="s">
        <v>42</v>
      </c>
    </row>
    <row r="1160" spans="1:29">
      <c r="A1160" s="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c r="P1160" s="1">
        <f t="shared" si="108"/>
        <v>24400</v>
      </c>
      <c r="Q1160" s="1">
        <v>15</v>
      </c>
      <c r="R1160" s="1">
        <f t="shared" si="109"/>
        <v>3660</v>
      </c>
      <c r="S1160" s="1">
        <f t="shared" si="110"/>
        <v>20740</v>
      </c>
      <c r="T1160" s="1">
        <v>0.47</v>
      </c>
      <c r="U1160" s="1">
        <f t="shared" si="111"/>
        <v>9747.7999999999993</v>
      </c>
      <c r="V1160" s="1">
        <f t="shared" si="112"/>
        <v>10992.2</v>
      </c>
      <c r="W1160" s="4">
        <f t="shared" si="113"/>
        <v>0.53</v>
      </c>
      <c r="X1160" s="1" t="s">
        <v>50</v>
      </c>
      <c r="Y1160" s="1" t="s">
        <v>72</v>
      </c>
      <c r="Z1160" s="1" t="s">
        <v>41</v>
      </c>
      <c r="AA1160" s="2">
        <v>46009</v>
      </c>
      <c r="AB1160" s="1">
        <v>5</v>
      </c>
      <c r="AC1160" s="1" t="s">
        <v>42</v>
      </c>
    </row>
    <row r="1161" spans="1:29">
      <c r="A1161" s="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c r="P1161" s="1">
        <f t="shared" si="108"/>
        <v>23520</v>
      </c>
      <c r="Q1161" s="1">
        <v>15</v>
      </c>
      <c r="R1161" s="1">
        <f t="shared" si="109"/>
        <v>3528</v>
      </c>
      <c r="S1161" s="1">
        <f t="shared" si="110"/>
        <v>19992</v>
      </c>
      <c r="T1161" s="1">
        <v>0.57999999999999996</v>
      </c>
      <c r="U1161" s="1">
        <f t="shared" si="111"/>
        <v>11595.359999999999</v>
      </c>
      <c r="V1161" s="1">
        <f t="shared" si="112"/>
        <v>8396.6400000000012</v>
      </c>
      <c r="W1161" s="4">
        <f t="shared" si="113"/>
        <v>0.42000000000000004</v>
      </c>
      <c r="X1161" s="1" t="s">
        <v>39</v>
      </c>
      <c r="Y1161" s="1" t="s">
        <v>72</v>
      </c>
      <c r="Z1161" s="1" t="s">
        <v>120</v>
      </c>
      <c r="AA1161" s="1"/>
      <c r="AB1161" s="1"/>
      <c r="AC1161" s="1" t="s">
        <v>42</v>
      </c>
    </row>
    <row r="1162" spans="1:29">
      <c r="A1162" s="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c r="P1162" s="1">
        <f t="shared" si="108"/>
        <v>370</v>
      </c>
      <c r="Q1162" s="1">
        <v>0</v>
      </c>
      <c r="R1162" s="1">
        <f t="shared" si="109"/>
        <v>0</v>
      </c>
      <c r="S1162" s="1">
        <f t="shared" si="110"/>
        <v>370</v>
      </c>
      <c r="T1162" s="1">
        <v>0.35</v>
      </c>
      <c r="U1162" s="1">
        <f t="shared" si="111"/>
        <v>129.5</v>
      </c>
      <c r="V1162" s="1">
        <f t="shared" si="112"/>
        <v>240.5</v>
      </c>
      <c r="W1162" s="4">
        <f t="shared" si="113"/>
        <v>0.65</v>
      </c>
      <c r="X1162" s="1" t="s">
        <v>104</v>
      </c>
      <c r="Y1162" s="1" t="s">
        <v>40</v>
      </c>
      <c r="Z1162" s="1" t="s">
        <v>41</v>
      </c>
      <c r="AA1162" s="2">
        <v>46007</v>
      </c>
      <c r="AB1162" s="1">
        <v>3</v>
      </c>
      <c r="AC1162" s="1" t="s">
        <v>42</v>
      </c>
    </row>
    <row r="1163" spans="1:29">
      <c r="A1163" s="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c r="P1163" s="1">
        <f t="shared" si="108"/>
        <v>8400</v>
      </c>
      <c r="Q1163" s="1">
        <v>10</v>
      </c>
      <c r="R1163" s="1">
        <f t="shared" si="109"/>
        <v>840</v>
      </c>
      <c r="S1163" s="1">
        <f t="shared" si="110"/>
        <v>7560</v>
      </c>
      <c r="T1163" s="1">
        <v>0.47</v>
      </c>
      <c r="U1163" s="1">
        <f t="shared" si="111"/>
        <v>3553.2</v>
      </c>
      <c r="V1163" s="1">
        <f t="shared" si="112"/>
        <v>4006.8</v>
      </c>
      <c r="W1163" s="4">
        <f t="shared" si="113"/>
        <v>0.53</v>
      </c>
      <c r="X1163" s="1" t="s">
        <v>104</v>
      </c>
      <c r="Y1163" s="1" t="s">
        <v>57</v>
      </c>
      <c r="Z1163" s="1" t="s">
        <v>22</v>
      </c>
      <c r="AA1163" s="1"/>
      <c r="AB1163" s="1"/>
      <c r="AC1163" s="1" t="s">
        <v>93</v>
      </c>
    </row>
    <row r="1164" spans="1:29">
      <c r="A1164" s="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c r="P1164" s="1">
        <f t="shared" si="108"/>
        <v>10110</v>
      </c>
      <c r="Q1164" s="1">
        <v>20</v>
      </c>
      <c r="R1164" s="1">
        <f t="shared" si="109"/>
        <v>2022</v>
      </c>
      <c r="S1164" s="1">
        <f t="shared" si="110"/>
        <v>8088</v>
      </c>
      <c r="T1164" s="1">
        <v>0.52</v>
      </c>
      <c r="U1164" s="1">
        <f t="shared" si="111"/>
        <v>4205.76</v>
      </c>
      <c r="V1164" s="1">
        <f t="shared" si="112"/>
        <v>3882.24</v>
      </c>
      <c r="W1164" s="4">
        <f t="shared" si="113"/>
        <v>0.48</v>
      </c>
      <c r="X1164" s="1" t="s">
        <v>65</v>
      </c>
      <c r="Y1164" s="1" t="s">
        <v>72</v>
      </c>
      <c r="Z1164" s="1" t="s">
        <v>41</v>
      </c>
      <c r="AA1164" s="2">
        <v>46008</v>
      </c>
      <c r="AB1164" s="1">
        <v>3</v>
      </c>
      <c r="AC1164" s="1" t="s">
        <v>42</v>
      </c>
    </row>
    <row r="1165" spans="1:29">
      <c r="A1165" s="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c r="P1165" s="1">
        <f t="shared" si="108"/>
        <v>17280</v>
      </c>
      <c r="Q1165" s="1">
        <v>30</v>
      </c>
      <c r="R1165" s="1">
        <f t="shared" si="109"/>
        <v>5184</v>
      </c>
      <c r="S1165" s="1">
        <f t="shared" si="110"/>
        <v>12096</v>
      </c>
      <c r="T1165" s="1">
        <v>0.47</v>
      </c>
      <c r="U1165" s="1">
        <f t="shared" si="111"/>
        <v>5685.12</v>
      </c>
      <c r="V1165" s="1">
        <f t="shared" si="112"/>
        <v>6410.88</v>
      </c>
      <c r="W1165" s="4">
        <f t="shared" si="113"/>
        <v>0.53</v>
      </c>
      <c r="X1165" s="1" t="s">
        <v>104</v>
      </c>
      <c r="Y1165" s="1" t="s">
        <v>72</v>
      </c>
      <c r="Z1165" s="1" t="s">
        <v>41</v>
      </c>
      <c r="AA1165" s="2">
        <v>46008</v>
      </c>
      <c r="AB1165" s="1">
        <v>3</v>
      </c>
      <c r="AC1165" s="1" t="s">
        <v>42</v>
      </c>
    </row>
    <row r="1166" spans="1:29">
      <c r="A1166" s="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c r="P1166" s="1">
        <f t="shared" si="108"/>
        <v>920</v>
      </c>
      <c r="Q1166" s="1">
        <v>0</v>
      </c>
      <c r="R1166" s="1">
        <f t="shared" si="109"/>
        <v>0</v>
      </c>
      <c r="S1166" s="1">
        <f t="shared" si="110"/>
        <v>920</v>
      </c>
      <c r="T1166" s="1">
        <v>0.45</v>
      </c>
      <c r="U1166" s="1">
        <f t="shared" si="111"/>
        <v>414</v>
      </c>
      <c r="V1166" s="1">
        <f t="shared" si="112"/>
        <v>506</v>
      </c>
      <c r="W1166" s="4">
        <f t="shared" si="113"/>
        <v>0.55000000000000004</v>
      </c>
      <c r="X1166" s="1" t="s">
        <v>39</v>
      </c>
      <c r="Y1166" s="1" t="s">
        <v>81</v>
      </c>
      <c r="Z1166" s="1" t="s">
        <v>41</v>
      </c>
      <c r="AA1166" s="2">
        <v>46008</v>
      </c>
      <c r="AB1166" s="1">
        <v>3</v>
      </c>
      <c r="AC1166" s="1" t="s">
        <v>42</v>
      </c>
    </row>
    <row r="1167" spans="1:29">
      <c r="A1167" s="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c r="P1167" s="1">
        <f t="shared" si="108"/>
        <v>8610</v>
      </c>
      <c r="Q1167" s="1">
        <v>25</v>
      </c>
      <c r="R1167" s="1">
        <f t="shared" si="109"/>
        <v>2152.5</v>
      </c>
      <c r="S1167" s="1">
        <f t="shared" si="110"/>
        <v>6457.5</v>
      </c>
      <c r="T1167" s="1">
        <v>0.48</v>
      </c>
      <c r="U1167" s="1">
        <f t="shared" si="111"/>
        <v>3099.6</v>
      </c>
      <c r="V1167" s="1">
        <f t="shared" si="112"/>
        <v>3357.9</v>
      </c>
      <c r="W1167" s="4">
        <f t="shared" si="113"/>
        <v>0.52</v>
      </c>
      <c r="X1167" s="1" t="s">
        <v>92</v>
      </c>
      <c r="Y1167" s="1" t="s">
        <v>81</v>
      </c>
      <c r="Z1167" s="1" t="s">
        <v>22</v>
      </c>
      <c r="AA1167" s="1"/>
      <c r="AB1167" s="1"/>
      <c r="AC1167" s="1" t="s">
        <v>93</v>
      </c>
    </row>
    <row r="1168" spans="1:29">
      <c r="A1168" s="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c r="P1168" s="1">
        <f t="shared" si="108"/>
        <v>33100</v>
      </c>
      <c r="Q1168" s="1">
        <v>10</v>
      </c>
      <c r="R1168" s="1">
        <f t="shared" si="109"/>
        <v>3310</v>
      </c>
      <c r="S1168" s="1">
        <f t="shared" si="110"/>
        <v>29790</v>
      </c>
      <c r="T1168" s="1">
        <v>0.47</v>
      </c>
      <c r="U1168" s="1">
        <f t="shared" si="111"/>
        <v>14001.3</v>
      </c>
      <c r="V1168" s="1">
        <f t="shared" si="112"/>
        <v>15788.7</v>
      </c>
      <c r="W1168" s="4">
        <f t="shared" si="113"/>
        <v>0.53</v>
      </c>
      <c r="X1168" s="1" t="s">
        <v>39</v>
      </c>
      <c r="Y1168" s="1" t="s">
        <v>40</v>
      </c>
      <c r="Z1168" s="1" t="s">
        <v>41</v>
      </c>
      <c r="AA1168" s="2">
        <v>46012</v>
      </c>
      <c r="AB1168" s="1">
        <v>3</v>
      </c>
      <c r="AC1168" s="1" t="s">
        <v>42</v>
      </c>
    </row>
    <row r="1169" spans="1:29">
      <c r="A1169" s="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c r="P1169" s="1">
        <f t="shared" si="108"/>
        <v>44960</v>
      </c>
      <c r="Q1169" s="1">
        <v>10</v>
      </c>
      <c r="R1169" s="1">
        <f t="shared" si="109"/>
        <v>4496</v>
      </c>
      <c r="S1169" s="1">
        <f t="shared" si="110"/>
        <v>40464</v>
      </c>
      <c r="T1169" s="1">
        <v>0.52</v>
      </c>
      <c r="U1169" s="1">
        <f t="shared" si="111"/>
        <v>21041.280000000002</v>
      </c>
      <c r="V1169" s="1">
        <f t="shared" si="112"/>
        <v>19422.719999999998</v>
      </c>
      <c r="W1169" s="4">
        <f t="shared" si="113"/>
        <v>0.47999999999999993</v>
      </c>
      <c r="X1169" s="1" t="s">
        <v>147</v>
      </c>
      <c r="Y1169" s="1" t="s">
        <v>81</v>
      </c>
      <c r="Z1169" s="1" t="s">
        <v>41</v>
      </c>
      <c r="AA1169" s="2">
        <v>46010</v>
      </c>
      <c r="AB1169" s="1">
        <v>5</v>
      </c>
      <c r="AC1169" s="1" t="s">
        <v>42</v>
      </c>
    </row>
    <row r="1170" spans="1:29">
      <c r="A1170" s="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c r="P1170" s="1">
        <f t="shared" si="108"/>
        <v>55720</v>
      </c>
      <c r="Q1170" s="1">
        <v>0</v>
      </c>
      <c r="R1170" s="1">
        <f t="shared" si="109"/>
        <v>0</v>
      </c>
      <c r="S1170" s="1">
        <f t="shared" si="110"/>
        <v>55720</v>
      </c>
      <c r="T1170" s="1">
        <v>0.57999999999999996</v>
      </c>
      <c r="U1170" s="1">
        <f t="shared" si="111"/>
        <v>32317.599999999999</v>
      </c>
      <c r="V1170" s="1">
        <f t="shared" si="112"/>
        <v>23402.400000000001</v>
      </c>
      <c r="W1170" s="4">
        <f t="shared" si="113"/>
        <v>0.42000000000000004</v>
      </c>
      <c r="X1170" s="1" t="s">
        <v>39</v>
      </c>
      <c r="Y1170" s="1" t="s">
        <v>57</v>
      </c>
      <c r="Z1170" s="1" t="s">
        <v>41</v>
      </c>
      <c r="AA1170" s="2">
        <v>46012</v>
      </c>
      <c r="AB1170" s="1">
        <v>5</v>
      </c>
      <c r="AC1170" s="1" t="s">
        <v>42</v>
      </c>
    </row>
    <row r="1171" spans="1:29">
      <c r="A1171" s="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c r="P1171" s="1">
        <f t="shared" si="108"/>
        <v>170700</v>
      </c>
      <c r="Q1171" s="1">
        <v>5</v>
      </c>
      <c r="R1171" s="1">
        <f t="shared" si="109"/>
        <v>8535</v>
      </c>
      <c r="S1171" s="1">
        <f t="shared" si="110"/>
        <v>162165</v>
      </c>
      <c r="T1171" s="1">
        <v>0.57999999999999996</v>
      </c>
      <c r="U1171" s="1">
        <f t="shared" si="111"/>
        <v>94055.7</v>
      </c>
      <c r="V1171" s="1">
        <f t="shared" si="112"/>
        <v>68109.3</v>
      </c>
      <c r="W1171" s="4">
        <f t="shared" si="113"/>
        <v>0.42000000000000004</v>
      </c>
      <c r="X1171" s="1" t="s">
        <v>50</v>
      </c>
      <c r="Y1171" s="1" t="s">
        <v>40</v>
      </c>
      <c r="Z1171" s="1" t="s">
        <v>51</v>
      </c>
      <c r="AA1171" s="2">
        <v>46007</v>
      </c>
      <c r="AB1171" s="1"/>
      <c r="AC1171" s="1" t="s">
        <v>42</v>
      </c>
    </row>
    <row r="1172" spans="1:29">
      <c r="A1172" s="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c r="P1172" s="1">
        <f t="shared" si="108"/>
        <v>12300</v>
      </c>
      <c r="Q1172" s="1">
        <v>10</v>
      </c>
      <c r="R1172" s="1">
        <f t="shared" si="109"/>
        <v>1230</v>
      </c>
      <c r="S1172" s="1">
        <f t="shared" si="110"/>
        <v>11070</v>
      </c>
      <c r="T1172" s="1">
        <v>0.45</v>
      </c>
      <c r="U1172" s="1">
        <f t="shared" si="111"/>
        <v>4981.5</v>
      </c>
      <c r="V1172" s="1">
        <f t="shared" si="112"/>
        <v>6088.5</v>
      </c>
      <c r="W1172" s="4">
        <f t="shared" si="113"/>
        <v>0.55000000000000004</v>
      </c>
      <c r="X1172" s="1" t="s">
        <v>147</v>
      </c>
      <c r="Y1172" s="1" t="s">
        <v>57</v>
      </c>
      <c r="Z1172" s="1" t="s">
        <v>41</v>
      </c>
      <c r="AA1172" s="2">
        <v>46013</v>
      </c>
      <c r="AB1172" s="1">
        <v>5</v>
      </c>
      <c r="AC1172" s="1" t="s">
        <v>42</v>
      </c>
    </row>
    <row r="1173" spans="1:29">
      <c r="A1173" s="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c r="P1173" s="1">
        <f t="shared" si="108"/>
        <v>1580</v>
      </c>
      <c r="Q1173" s="1">
        <v>25</v>
      </c>
      <c r="R1173" s="1">
        <f t="shared" si="109"/>
        <v>395</v>
      </c>
      <c r="S1173" s="1">
        <f t="shared" si="110"/>
        <v>1185</v>
      </c>
      <c r="T1173" s="1">
        <v>0.45</v>
      </c>
      <c r="U1173" s="1">
        <f t="shared" si="111"/>
        <v>533.25</v>
      </c>
      <c r="V1173" s="1">
        <f t="shared" si="112"/>
        <v>651.75</v>
      </c>
      <c r="W1173" s="4">
        <f t="shared" si="113"/>
        <v>0.55000000000000004</v>
      </c>
      <c r="X1173" s="1" t="s">
        <v>147</v>
      </c>
      <c r="Y1173" s="1" t="s">
        <v>40</v>
      </c>
      <c r="Z1173" s="1" t="s">
        <v>41</v>
      </c>
      <c r="AA1173" s="2">
        <v>46008</v>
      </c>
      <c r="AB1173" s="1">
        <v>5</v>
      </c>
      <c r="AC1173" s="1" t="s">
        <v>42</v>
      </c>
    </row>
    <row r="1174" spans="1:29">
      <c r="A1174" s="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c r="P1174" s="1">
        <f t="shared" si="108"/>
        <v>1080</v>
      </c>
      <c r="Q1174" s="1">
        <v>20</v>
      </c>
      <c r="R1174" s="1">
        <f t="shared" si="109"/>
        <v>216</v>
      </c>
      <c r="S1174" s="1">
        <f t="shared" si="110"/>
        <v>864</v>
      </c>
      <c r="T1174" s="1">
        <v>0.62</v>
      </c>
      <c r="U1174" s="1">
        <f t="shared" si="111"/>
        <v>535.67999999999995</v>
      </c>
      <c r="V1174" s="1">
        <f t="shared" si="112"/>
        <v>328.32000000000005</v>
      </c>
      <c r="W1174" s="4">
        <f t="shared" si="113"/>
        <v>0.38000000000000006</v>
      </c>
      <c r="X1174" s="1" t="s">
        <v>56</v>
      </c>
      <c r="Y1174" s="1" t="s">
        <v>72</v>
      </c>
      <c r="Z1174" s="1" t="s">
        <v>22</v>
      </c>
      <c r="AA1174" s="1"/>
      <c r="AB1174" s="1"/>
      <c r="AC1174" s="1" t="s">
        <v>93</v>
      </c>
    </row>
    <row r="1175" spans="1:29">
      <c r="A1175" s="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c r="P1175" s="1">
        <f t="shared" si="108"/>
        <v>3700</v>
      </c>
      <c r="Q1175" s="1">
        <v>0</v>
      </c>
      <c r="R1175" s="1">
        <f t="shared" si="109"/>
        <v>0</v>
      </c>
      <c r="S1175" s="1">
        <f t="shared" si="110"/>
        <v>3700</v>
      </c>
      <c r="T1175" s="1">
        <v>0.52</v>
      </c>
      <c r="U1175" s="1">
        <f t="shared" si="111"/>
        <v>1924</v>
      </c>
      <c r="V1175" s="1">
        <f t="shared" si="112"/>
        <v>1776</v>
      </c>
      <c r="W1175" s="4">
        <f t="shared" si="113"/>
        <v>0.48</v>
      </c>
      <c r="X1175" s="1" t="s">
        <v>104</v>
      </c>
      <c r="Y1175" s="1" t="s">
        <v>40</v>
      </c>
      <c r="Z1175" s="1" t="s">
        <v>22</v>
      </c>
      <c r="AA1175" s="1"/>
      <c r="AB1175" s="1"/>
      <c r="AC1175" s="1" t="s">
        <v>93</v>
      </c>
    </row>
    <row r="1176" spans="1:29">
      <c r="A1176" s="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c r="P1176" s="1">
        <f t="shared" si="108"/>
        <v>2190</v>
      </c>
      <c r="Q1176" s="1">
        <v>25</v>
      </c>
      <c r="R1176" s="1">
        <f t="shared" si="109"/>
        <v>547.5</v>
      </c>
      <c r="S1176" s="1">
        <f t="shared" si="110"/>
        <v>1642.5</v>
      </c>
      <c r="T1176" s="1">
        <v>0.5</v>
      </c>
      <c r="U1176" s="1">
        <f t="shared" si="111"/>
        <v>821.25</v>
      </c>
      <c r="V1176" s="1">
        <f t="shared" si="112"/>
        <v>821.25</v>
      </c>
      <c r="W1176" s="4">
        <f t="shared" si="113"/>
        <v>0.5</v>
      </c>
      <c r="X1176" s="1" t="s">
        <v>65</v>
      </c>
      <c r="Y1176" s="1" t="s">
        <v>72</v>
      </c>
      <c r="Z1176" s="1" t="s">
        <v>41</v>
      </c>
      <c r="AA1176" s="2">
        <v>46012</v>
      </c>
      <c r="AB1176" s="1">
        <v>5</v>
      </c>
      <c r="AC1176" s="1" t="s">
        <v>42</v>
      </c>
    </row>
    <row r="1177" spans="1:29">
      <c r="A1177" s="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c r="P1177" s="1">
        <f t="shared" si="108"/>
        <v>1820</v>
      </c>
      <c r="Q1177" s="1">
        <v>20</v>
      </c>
      <c r="R1177" s="1">
        <f t="shared" si="109"/>
        <v>364</v>
      </c>
      <c r="S1177" s="1">
        <f t="shared" si="110"/>
        <v>1456</v>
      </c>
      <c r="T1177" s="1">
        <v>0.62</v>
      </c>
      <c r="U1177" s="1">
        <f t="shared" si="111"/>
        <v>902.72</v>
      </c>
      <c r="V1177" s="1">
        <f t="shared" si="112"/>
        <v>553.28</v>
      </c>
      <c r="W1177" s="4">
        <f t="shared" si="113"/>
        <v>0.38</v>
      </c>
      <c r="X1177" s="1" t="s">
        <v>50</v>
      </c>
      <c r="Y1177" s="1" t="s">
        <v>81</v>
      </c>
      <c r="Z1177" s="1" t="s">
        <v>66</v>
      </c>
      <c r="AA1177" s="1"/>
      <c r="AB1177" s="1"/>
      <c r="AC1177" s="1" t="s">
        <v>42</v>
      </c>
    </row>
    <row r="1178" spans="1:29">
      <c r="A1178" s="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c r="P1178" s="1">
        <f t="shared" si="108"/>
        <v>6300</v>
      </c>
      <c r="Q1178" s="1">
        <v>0</v>
      </c>
      <c r="R1178" s="1">
        <f t="shared" si="109"/>
        <v>0</v>
      </c>
      <c r="S1178" s="1">
        <f t="shared" si="110"/>
        <v>6300</v>
      </c>
      <c r="T1178" s="1">
        <v>0.35</v>
      </c>
      <c r="U1178" s="1">
        <f t="shared" si="111"/>
        <v>2205</v>
      </c>
      <c r="V1178" s="1">
        <f t="shared" si="112"/>
        <v>4095</v>
      </c>
      <c r="W1178" s="4">
        <f t="shared" si="113"/>
        <v>0.65</v>
      </c>
      <c r="X1178" s="1" t="s">
        <v>104</v>
      </c>
      <c r="Y1178" s="1" t="s">
        <v>81</v>
      </c>
      <c r="Z1178" s="1" t="s">
        <v>41</v>
      </c>
      <c r="AA1178" s="2">
        <v>46014</v>
      </c>
      <c r="AB1178" s="1">
        <v>5</v>
      </c>
      <c r="AC1178" s="1" t="s">
        <v>42</v>
      </c>
    </row>
    <row r="1179" spans="1:29">
      <c r="A1179" s="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c r="P1179" s="1">
        <f t="shared" si="108"/>
        <v>3480</v>
      </c>
      <c r="Q1179" s="1">
        <v>10</v>
      </c>
      <c r="R1179" s="1">
        <f t="shared" si="109"/>
        <v>348</v>
      </c>
      <c r="S1179" s="1">
        <f t="shared" si="110"/>
        <v>3132</v>
      </c>
      <c r="T1179" s="1">
        <v>0.45</v>
      </c>
      <c r="U1179" s="1">
        <f t="shared" si="111"/>
        <v>1409.4</v>
      </c>
      <c r="V1179" s="1">
        <f t="shared" si="112"/>
        <v>1722.6</v>
      </c>
      <c r="W1179" s="4">
        <f t="shared" si="113"/>
        <v>0.54999999999999993</v>
      </c>
      <c r="X1179" s="1" t="s">
        <v>147</v>
      </c>
      <c r="Y1179" s="1" t="s">
        <v>72</v>
      </c>
      <c r="Z1179" s="1" t="s">
        <v>66</v>
      </c>
      <c r="AA1179" s="1"/>
      <c r="AB1179" s="1"/>
      <c r="AC1179" s="1" t="s">
        <v>42</v>
      </c>
    </row>
    <row r="1180" spans="1:29">
      <c r="A1180" s="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c r="P1180" s="1">
        <f t="shared" si="108"/>
        <v>24840</v>
      </c>
      <c r="Q1180" s="1">
        <v>0</v>
      </c>
      <c r="R1180" s="1">
        <f t="shared" si="109"/>
        <v>0</v>
      </c>
      <c r="S1180" s="1">
        <f t="shared" si="110"/>
        <v>24840</v>
      </c>
      <c r="T1180" s="1">
        <v>0.52</v>
      </c>
      <c r="U1180" s="1">
        <f t="shared" si="111"/>
        <v>12916.800000000001</v>
      </c>
      <c r="V1180" s="1">
        <f t="shared" si="112"/>
        <v>11923.199999999999</v>
      </c>
      <c r="W1180" s="4">
        <f t="shared" si="113"/>
        <v>0.48</v>
      </c>
      <c r="X1180" s="1" t="s">
        <v>39</v>
      </c>
      <c r="Y1180" s="1" t="s">
        <v>81</v>
      </c>
      <c r="Z1180" s="1" t="s">
        <v>66</v>
      </c>
      <c r="AA1180" s="1"/>
      <c r="AB1180" s="1"/>
      <c r="AC1180" s="1" t="s">
        <v>42</v>
      </c>
    </row>
    <row r="1181" spans="1:29">
      <c r="A1181" s="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c r="P1181" s="1">
        <f t="shared" si="108"/>
        <v>37650</v>
      </c>
      <c r="Q1181" s="1">
        <v>10</v>
      </c>
      <c r="R1181" s="1">
        <f t="shared" si="109"/>
        <v>3765</v>
      </c>
      <c r="S1181" s="1">
        <f t="shared" si="110"/>
        <v>33885</v>
      </c>
      <c r="T1181" s="1">
        <v>0.48</v>
      </c>
      <c r="U1181" s="1">
        <f t="shared" si="111"/>
        <v>16264.8</v>
      </c>
      <c r="V1181" s="1">
        <f t="shared" si="112"/>
        <v>17620.2</v>
      </c>
      <c r="W1181" s="4">
        <f t="shared" si="113"/>
        <v>0.52</v>
      </c>
      <c r="X1181" s="1" t="s">
        <v>39</v>
      </c>
      <c r="Y1181" s="1" t="s">
        <v>40</v>
      </c>
      <c r="Z1181" s="1" t="s">
        <v>41</v>
      </c>
      <c r="AA1181" s="2">
        <v>46010</v>
      </c>
      <c r="AB1181" s="1">
        <v>3</v>
      </c>
      <c r="AC1181" s="1" t="s">
        <v>42</v>
      </c>
    </row>
    <row r="1182" spans="1:29">
      <c r="A1182" s="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c r="P1182" s="1">
        <f t="shared" si="108"/>
        <v>8250</v>
      </c>
      <c r="Q1182" s="1">
        <v>30</v>
      </c>
      <c r="R1182" s="1">
        <f t="shared" si="109"/>
        <v>2475</v>
      </c>
      <c r="S1182" s="1">
        <f t="shared" si="110"/>
        <v>5775</v>
      </c>
      <c r="T1182" s="1">
        <v>0.47</v>
      </c>
      <c r="U1182" s="1">
        <f t="shared" si="111"/>
        <v>2714.25</v>
      </c>
      <c r="V1182" s="1">
        <f t="shared" si="112"/>
        <v>3060.75</v>
      </c>
      <c r="W1182" s="4">
        <f t="shared" si="113"/>
        <v>0.53</v>
      </c>
      <c r="X1182" s="1" t="s">
        <v>56</v>
      </c>
      <c r="Y1182" s="1" t="s">
        <v>57</v>
      </c>
      <c r="Z1182" s="1" t="s">
        <v>41</v>
      </c>
      <c r="AA1182" s="2">
        <v>46014</v>
      </c>
      <c r="AB1182" s="1">
        <v>3</v>
      </c>
      <c r="AC1182" s="1" t="s">
        <v>42</v>
      </c>
    </row>
    <row r="1183" spans="1:29">
      <c r="A1183" s="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c r="P1183" s="1">
        <f t="shared" si="108"/>
        <v>2950</v>
      </c>
      <c r="Q1183" s="1">
        <v>15</v>
      </c>
      <c r="R1183" s="1">
        <f t="shared" si="109"/>
        <v>442.5</v>
      </c>
      <c r="S1183" s="1">
        <f t="shared" si="110"/>
        <v>2507.5</v>
      </c>
      <c r="T1183" s="1">
        <v>0.48</v>
      </c>
      <c r="U1183" s="1">
        <f t="shared" si="111"/>
        <v>1203.5999999999999</v>
      </c>
      <c r="V1183" s="1">
        <f t="shared" si="112"/>
        <v>1303.9000000000001</v>
      </c>
      <c r="W1183" s="4">
        <f t="shared" si="113"/>
        <v>0.52</v>
      </c>
      <c r="X1183" s="1" t="s">
        <v>39</v>
      </c>
      <c r="Y1183" s="1" t="s">
        <v>57</v>
      </c>
      <c r="Z1183" s="1" t="s">
        <v>41</v>
      </c>
      <c r="AA1183" s="2">
        <v>46013</v>
      </c>
      <c r="AB1183" s="1">
        <v>5</v>
      </c>
      <c r="AC1183" s="1" t="s">
        <v>42</v>
      </c>
    </row>
    <row r="1184" spans="1:29">
      <c r="A1184" s="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c r="P1184" s="1">
        <f t="shared" si="108"/>
        <v>64600</v>
      </c>
      <c r="Q1184" s="1">
        <v>5</v>
      </c>
      <c r="R1184" s="1">
        <f t="shared" si="109"/>
        <v>3230</v>
      </c>
      <c r="S1184" s="1">
        <f t="shared" si="110"/>
        <v>61370</v>
      </c>
      <c r="T1184" s="1">
        <v>0.57999999999999996</v>
      </c>
      <c r="U1184" s="1">
        <f t="shared" si="111"/>
        <v>35594.6</v>
      </c>
      <c r="V1184" s="1">
        <f t="shared" si="112"/>
        <v>25775.4</v>
      </c>
      <c r="W1184" s="4">
        <f t="shared" si="113"/>
        <v>0.42000000000000004</v>
      </c>
      <c r="X1184" s="1" t="s">
        <v>56</v>
      </c>
      <c r="Y1184" s="1" t="s">
        <v>40</v>
      </c>
      <c r="Z1184" s="1" t="s">
        <v>41</v>
      </c>
      <c r="AA1184" s="2">
        <v>46016</v>
      </c>
      <c r="AB1184" s="1">
        <v>5</v>
      </c>
      <c r="AC1184" s="1" t="s">
        <v>42</v>
      </c>
    </row>
    <row r="1185" spans="1:29">
      <c r="A1185" s="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c r="P1185" s="1">
        <f t="shared" si="108"/>
        <v>9920</v>
      </c>
      <c r="Q1185" s="1">
        <v>0</v>
      </c>
      <c r="R1185" s="1">
        <f t="shared" si="109"/>
        <v>0</v>
      </c>
      <c r="S1185" s="1">
        <f t="shared" si="110"/>
        <v>9920</v>
      </c>
      <c r="T1185" s="1">
        <v>0.5</v>
      </c>
      <c r="U1185" s="1">
        <f t="shared" si="111"/>
        <v>4960</v>
      </c>
      <c r="V1185" s="1">
        <f t="shared" si="112"/>
        <v>4960</v>
      </c>
      <c r="W1185" s="4">
        <f t="shared" si="113"/>
        <v>0.5</v>
      </c>
      <c r="X1185" s="1" t="s">
        <v>50</v>
      </c>
      <c r="Y1185" s="1" t="s">
        <v>57</v>
      </c>
      <c r="Z1185" s="1" t="s">
        <v>66</v>
      </c>
      <c r="AA1185" s="1"/>
      <c r="AB1185" s="1"/>
      <c r="AC1185" s="1" t="s">
        <v>42</v>
      </c>
    </row>
    <row r="1186" spans="1:29">
      <c r="A1186" s="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c r="P1186" s="1">
        <f t="shared" si="108"/>
        <v>3870</v>
      </c>
      <c r="Q1186" s="1">
        <v>0</v>
      </c>
      <c r="R1186" s="1">
        <f t="shared" si="109"/>
        <v>0</v>
      </c>
      <c r="S1186" s="1">
        <f t="shared" si="110"/>
        <v>3870</v>
      </c>
      <c r="T1186" s="1">
        <v>0.35</v>
      </c>
      <c r="U1186" s="1">
        <f t="shared" si="111"/>
        <v>1354.5</v>
      </c>
      <c r="V1186" s="1">
        <f t="shared" si="112"/>
        <v>2515.5</v>
      </c>
      <c r="W1186" s="4">
        <f t="shared" si="113"/>
        <v>0.65</v>
      </c>
      <c r="X1186" s="1" t="s">
        <v>104</v>
      </c>
      <c r="Y1186" s="1" t="s">
        <v>72</v>
      </c>
      <c r="Z1186" s="1" t="s">
        <v>41</v>
      </c>
      <c r="AA1186" s="2">
        <v>46010</v>
      </c>
      <c r="AB1186" s="1">
        <v>3</v>
      </c>
      <c r="AC1186" s="1" t="s">
        <v>42</v>
      </c>
    </row>
    <row r="1187" spans="1:29">
      <c r="A1187" s="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c r="P1187" s="1">
        <f t="shared" si="108"/>
        <v>2260</v>
      </c>
      <c r="Q1187" s="1">
        <v>5</v>
      </c>
      <c r="R1187" s="1">
        <f t="shared" si="109"/>
        <v>113</v>
      </c>
      <c r="S1187" s="1">
        <f t="shared" si="110"/>
        <v>2147</v>
      </c>
      <c r="T1187" s="1">
        <v>0.35</v>
      </c>
      <c r="U1187" s="1">
        <f t="shared" si="111"/>
        <v>751.44999999999993</v>
      </c>
      <c r="V1187" s="1">
        <f t="shared" si="112"/>
        <v>1395.5500000000002</v>
      </c>
      <c r="W1187" s="4">
        <f t="shared" si="113"/>
        <v>0.65000000000000013</v>
      </c>
      <c r="X1187" s="1" t="s">
        <v>147</v>
      </c>
      <c r="Y1187" s="1" t="s">
        <v>57</v>
      </c>
      <c r="Z1187" s="1" t="s">
        <v>41</v>
      </c>
      <c r="AA1187" s="2">
        <v>46017</v>
      </c>
      <c r="AB1187" s="1">
        <v>3</v>
      </c>
      <c r="AC1187" s="1" t="s">
        <v>42</v>
      </c>
    </row>
    <row r="1188" spans="1:29">
      <c r="A1188" s="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c r="P1188" s="1">
        <f t="shared" si="108"/>
        <v>4500</v>
      </c>
      <c r="Q1188" s="1">
        <v>10</v>
      </c>
      <c r="R1188" s="1">
        <f t="shared" si="109"/>
        <v>450</v>
      </c>
      <c r="S1188" s="1">
        <f t="shared" si="110"/>
        <v>4050</v>
      </c>
      <c r="T1188" s="1">
        <v>0.35</v>
      </c>
      <c r="U1188" s="1">
        <f t="shared" si="111"/>
        <v>1417.5</v>
      </c>
      <c r="V1188" s="1">
        <f t="shared" si="112"/>
        <v>2632.5</v>
      </c>
      <c r="W1188" s="4">
        <f t="shared" si="113"/>
        <v>0.65</v>
      </c>
      <c r="X1188" s="1" t="s">
        <v>50</v>
      </c>
      <c r="Y1188" s="1" t="s">
        <v>81</v>
      </c>
      <c r="Z1188" s="1" t="s">
        <v>51</v>
      </c>
      <c r="AA1188" s="2">
        <v>46017</v>
      </c>
      <c r="AB1188" s="1"/>
      <c r="AC1188" s="1" t="s">
        <v>42</v>
      </c>
    </row>
    <row r="1189" spans="1:29">
      <c r="A1189" s="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c r="P1189" s="1">
        <f t="shared" si="108"/>
        <v>19100</v>
      </c>
      <c r="Q1189" s="1">
        <v>25</v>
      </c>
      <c r="R1189" s="1">
        <f t="shared" si="109"/>
        <v>4775</v>
      </c>
      <c r="S1189" s="1">
        <f t="shared" si="110"/>
        <v>14325</v>
      </c>
      <c r="T1189" s="1">
        <v>0.45</v>
      </c>
      <c r="U1189" s="1">
        <f t="shared" si="111"/>
        <v>6446.25</v>
      </c>
      <c r="V1189" s="1">
        <f t="shared" si="112"/>
        <v>7878.75</v>
      </c>
      <c r="W1189" s="4">
        <f t="shared" si="113"/>
        <v>0.55000000000000004</v>
      </c>
      <c r="X1189" s="1" t="s">
        <v>50</v>
      </c>
      <c r="Y1189" s="1" t="s">
        <v>40</v>
      </c>
      <c r="Z1189" s="1" t="s">
        <v>51</v>
      </c>
      <c r="AA1189" s="2">
        <v>46013</v>
      </c>
      <c r="AB1189" s="1"/>
      <c r="AC1189" s="1" t="s">
        <v>42</v>
      </c>
    </row>
    <row r="1190" spans="1:29">
      <c r="A1190" s="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c r="P1190" s="1">
        <f t="shared" si="108"/>
        <v>5950</v>
      </c>
      <c r="Q1190" s="1">
        <v>25</v>
      </c>
      <c r="R1190" s="1">
        <f t="shared" si="109"/>
        <v>1487.5</v>
      </c>
      <c r="S1190" s="1">
        <f t="shared" si="110"/>
        <v>4462.5</v>
      </c>
      <c r="T1190" s="1">
        <v>0.45</v>
      </c>
      <c r="U1190" s="1">
        <f t="shared" si="111"/>
        <v>2008.125</v>
      </c>
      <c r="V1190" s="1">
        <f t="shared" si="112"/>
        <v>2454.375</v>
      </c>
      <c r="W1190" s="4">
        <f t="shared" si="113"/>
        <v>0.55000000000000004</v>
      </c>
      <c r="X1190" s="1" t="s">
        <v>65</v>
      </c>
      <c r="Y1190" s="1" t="s">
        <v>57</v>
      </c>
      <c r="Z1190" s="1" t="s">
        <v>41</v>
      </c>
      <c r="AA1190" s="2">
        <v>46017</v>
      </c>
      <c r="AB1190" s="1">
        <v>4</v>
      </c>
      <c r="AC1190" s="1" t="s">
        <v>42</v>
      </c>
    </row>
    <row r="1191" spans="1:29">
      <c r="A1191" s="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c r="P1191" s="1">
        <f t="shared" si="108"/>
        <v>18890</v>
      </c>
      <c r="Q1191" s="1">
        <v>20</v>
      </c>
      <c r="R1191" s="1">
        <f t="shared" si="109"/>
        <v>3778</v>
      </c>
      <c r="S1191" s="1">
        <f t="shared" si="110"/>
        <v>15112</v>
      </c>
      <c r="T1191" s="1">
        <v>0.57999999999999996</v>
      </c>
      <c r="U1191" s="1">
        <f t="shared" si="111"/>
        <v>8764.9599999999991</v>
      </c>
      <c r="V1191" s="1">
        <f t="shared" si="112"/>
        <v>6347.0400000000009</v>
      </c>
      <c r="W1191" s="4">
        <f t="shared" si="113"/>
        <v>0.42000000000000004</v>
      </c>
      <c r="X1191" s="1" t="s">
        <v>147</v>
      </c>
      <c r="Y1191" s="1" t="s">
        <v>57</v>
      </c>
      <c r="Z1191" s="1" t="s">
        <v>22</v>
      </c>
      <c r="AA1191" s="1"/>
      <c r="AB1191" s="1"/>
      <c r="AC1191" s="1" t="s">
        <v>93</v>
      </c>
    </row>
    <row r="1192" spans="1:29">
      <c r="A1192" s="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c r="P1192" s="1">
        <f t="shared" si="108"/>
        <v>540</v>
      </c>
      <c r="Q1192" s="1">
        <v>10</v>
      </c>
      <c r="R1192" s="1">
        <f t="shared" si="109"/>
        <v>54</v>
      </c>
      <c r="S1192" s="1">
        <f t="shared" si="110"/>
        <v>486</v>
      </c>
      <c r="T1192" s="1">
        <v>0.35</v>
      </c>
      <c r="U1192" s="1">
        <f t="shared" si="111"/>
        <v>170.1</v>
      </c>
      <c r="V1192" s="1">
        <f t="shared" si="112"/>
        <v>315.89999999999998</v>
      </c>
      <c r="W1192" s="4">
        <f t="shared" si="113"/>
        <v>0.64999999999999991</v>
      </c>
      <c r="X1192" s="1" t="s">
        <v>65</v>
      </c>
      <c r="Y1192" s="1" t="s">
        <v>72</v>
      </c>
      <c r="Z1192" s="1" t="s">
        <v>41</v>
      </c>
      <c r="AA1192" s="2">
        <v>46016</v>
      </c>
      <c r="AB1192" s="1">
        <v>4</v>
      </c>
      <c r="AC1192" s="1" t="s">
        <v>42</v>
      </c>
    </row>
    <row r="1193" spans="1:29">
      <c r="A1193" s="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c r="P1193" s="1">
        <f t="shared" si="108"/>
        <v>1020</v>
      </c>
      <c r="Q1193" s="1">
        <v>10</v>
      </c>
      <c r="R1193" s="1">
        <f t="shared" si="109"/>
        <v>102</v>
      </c>
      <c r="S1193" s="1">
        <f t="shared" si="110"/>
        <v>918</v>
      </c>
      <c r="T1193" s="1">
        <v>0.62</v>
      </c>
      <c r="U1193" s="1">
        <f t="shared" si="111"/>
        <v>569.16</v>
      </c>
      <c r="V1193" s="1">
        <f t="shared" si="112"/>
        <v>348.84000000000003</v>
      </c>
      <c r="W1193" s="4">
        <f t="shared" si="113"/>
        <v>0.38000000000000006</v>
      </c>
      <c r="X1193" s="1" t="s">
        <v>39</v>
      </c>
      <c r="Y1193" s="1" t="s">
        <v>81</v>
      </c>
      <c r="Z1193" s="1" t="s">
        <v>41</v>
      </c>
      <c r="AA1193" s="2">
        <v>46017</v>
      </c>
      <c r="AB1193" s="1">
        <v>3</v>
      </c>
      <c r="AC1193" s="1" t="s">
        <v>42</v>
      </c>
    </row>
    <row r="1194" spans="1:29">
      <c r="A1194" s="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c r="P1194" s="1">
        <f t="shared" si="108"/>
        <v>5480</v>
      </c>
      <c r="Q1194" s="1">
        <v>0</v>
      </c>
      <c r="R1194" s="1">
        <f t="shared" si="109"/>
        <v>0</v>
      </c>
      <c r="S1194" s="1">
        <f t="shared" si="110"/>
        <v>5480</v>
      </c>
      <c r="T1194" s="1">
        <v>0.5</v>
      </c>
      <c r="U1194" s="1">
        <f t="shared" si="111"/>
        <v>2740</v>
      </c>
      <c r="V1194" s="1">
        <f t="shared" si="112"/>
        <v>2740</v>
      </c>
      <c r="W1194" s="4">
        <f t="shared" si="113"/>
        <v>0.5</v>
      </c>
      <c r="X1194" s="1" t="s">
        <v>56</v>
      </c>
      <c r="Y1194" s="1" t="s">
        <v>81</v>
      </c>
      <c r="Z1194" s="1" t="s">
        <v>41</v>
      </c>
      <c r="AA1194" s="2">
        <v>46018</v>
      </c>
      <c r="AB1194" s="1">
        <v>5</v>
      </c>
      <c r="AC1194" s="1" t="s">
        <v>42</v>
      </c>
    </row>
    <row r="1195" spans="1:29">
      <c r="A1195" s="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c r="P1195" s="1">
        <f t="shared" si="108"/>
        <v>1550</v>
      </c>
      <c r="Q1195" s="1">
        <v>30</v>
      </c>
      <c r="R1195" s="1">
        <f t="shared" si="109"/>
        <v>465</v>
      </c>
      <c r="S1195" s="1">
        <f t="shared" si="110"/>
        <v>1085</v>
      </c>
      <c r="T1195" s="1">
        <v>0.48</v>
      </c>
      <c r="U1195" s="1">
        <f t="shared" si="111"/>
        <v>520.79999999999995</v>
      </c>
      <c r="V1195" s="1">
        <f t="shared" si="112"/>
        <v>564.20000000000005</v>
      </c>
      <c r="W1195" s="4">
        <f t="shared" si="113"/>
        <v>0.52</v>
      </c>
      <c r="X1195" s="1" t="s">
        <v>39</v>
      </c>
      <c r="Y1195" s="1" t="s">
        <v>72</v>
      </c>
      <c r="Z1195" s="1" t="s">
        <v>66</v>
      </c>
      <c r="AA1195" s="1"/>
      <c r="AB1195" s="1"/>
      <c r="AC1195" s="1" t="s">
        <v>42</v>
      </c>
    </row>
    <row r="1196" spans="1:29">
      <c r="A1196" s="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c r="P1196" s="1">
        <f t="shared" si="108"/>
        <v>69530</v>
      </c>
      <c r="Q1196" s="1">
        <v>15</v>
      </c>
      <c r="R1196" s="1">
        <f t="shared" si="109"/>
        <v>10429.5</v>
      </c>
      <c r="S1196" s="1">
        <f t="shared" si="110"/>
        <v>59100.5</v>
      </c>
      <c r="T1196" s="1">
        <v>0.57999999999999996</v>
      </c>
      <c r="U1196" s="1">
        <f t="shared" si="111"/>
        <v>34278.29</v>
      </c>
      <c r="V1196" s="1">
        <f t="shared" si="112"/>
        <v>24822.21</v>
      </c>
      <c r="W1196" s="4">
        <f t="shared" si="113"/>
        <v>0.42</v>
      </c>
      <c r="X1196" s="1" t="s">
        <v>65</v>
      </c>
      <c r="Y1196" s="1" t="s">
        <v>81</v>
      </c>
      <c r="Z1196" s="1" t="s">
        <v>41</v>
      </c>
      <c r="AA1196" s="2">
        <v>46018</v>
      </c>
      <c r="AB1196" s="1">
        <v>3</v>
      </c>
      <c r="AC1196" s="1" t="s">
        <v>42</v>
      </c>
    </row>
    <row r="1197" spans="1:29">
      <c r="A1197" s="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c r="P1197" s="1">
        <f t="shared" si="108"/>
        <v>206000</v>
      </c>
      <c r="Q1197" s="1">
        <v>5</v>
      </c>
      <c r="R1197" s="1">
        <f t="shared" si="109"/>
        <v>10300</v>
      </c>
      <c r="S1197" s="1">
        <f t="shared" si="110"/>
        <v>195700</v>
      </c>
      <c r="T1197" s="1">
        <v>0.57999999999999996</v>
      </c>
      <c r="U1197" s="1">
        <f t="shared" si="111"/>
        <v>113505.99999999999</v>
      </c>
      <c r="V1197" s="1">
        <f t="shared" si="112"/>
        <v>82194.000000000015</v>
      </c>
      <c r="W1197" s="4">
        <f t="shared" si="113"/>
        <v>0.4200000000000001</v>
      </c>
      <c r="X1197" s="1" t="s">
        <v>92</v>
      </c>
      <c r="Y1197" s="1" t="s">
        <v>40</v>
      </c>
      <c r="Z1197" s="1" t="s">
        <v>41</v>
      </c>
      <c r="AA1197" s="2">
        <v>46018</v>
      </c>
      <c r="AB1197" s="1">
        <v>3</v>
      </c>
      <c r="AC1197" s="1" t="s">
        <v>42</v>
      </c>
    </row>
    <row r="1198" spans="1:29">
      <c r="A1198" s="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c r="P1198" s="1">
        <f t="shared" si="108"/>
        <v>7650</v>
      </c>
      <c r="Q1198" s="1">
        <v>10</v>
      </c>
      <c r="R1198" s="1">
        <f t="shared" si="109"/>
        <v>765</v>
      </c>
      <c r="S1198" s="1">
        <f t="shared" si="110"/>
        <v>6885</v>
      </c>
      <c r="T1198" s="1">
        <v>0.48</v>
      </c>
      <c r="U1198" s="1">
        <f t="shared" si="111"/>
        <v>3304.7999999999997</v>
      </c>
      <c r="V1198" s="1">
        <f t="shared" si="112"/>
        <v>3580.2000000000003</v>
      </c>
      <c r="W1198" s="4">
        <f t="shared" si="113"/>
        <v>0.52</v>
      </c>
      <c r="X1198" s="1" t="s">
        <v>39</v>
      </c>
      <c r="Y1198" s="1" t="s">
        <v>40</v>
      </c>
      <c r="Z1198" s="1" t="s">
        <v>41</v>
      </c>
      <c r="AA1198" s="2">
        <v>46020</v>
      </c>
      <c r="AB1198" s="1">
        <v>3</v>
      </c>
      <c r="AC1198" s="1" t="s">
        <v>42</v>
      </c>
    </row>
    <row r="1199" spans="1:29">
      <c r="A1199" s="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c r="P1199" s="1">
        <f t="shared" si="108"/>
        <v>11530</v>
      </c>
      <c r="Q1199" s="1">
        <v>0</v>
      </c>
      <c r="R1199" s="1">
        <f t="shared" si="109"/>
        <v>0</v>
      </c>
      <c r="S1199" s="1">
        <f t="shared" si="110"/>
        <v>11530</v>
      </c>
      <c r="T1199" s="1">
        <v>0.52</v>
      </c>
      <c r="U1199" s="1">
        <f t="shared" si="111"/>
        <v>5995.6</v>
      </c>
      <c r="V1199" s="1">
        <f t="shared" si="112"/>
        <v>5534.4</v>
      </c>
      <c r="W1199" s="4">
        <f t="shared" si="113"/>
        <v>0.48</v>
      </c>
      <c r="X1199" s="1" t="s">
        <v>147</v>
      </c>
      <c r="Y1199" s="1" t="s">
        <v>57</v>
      </c>
      <c r="Z1199" s="1" t="s">
        <v>51</v>
      </c>
      <c r="AA1199" s="2">
        <v>46019</v>
      </c>
      <c r="AB1199" s="1"/>
      <c r="AC1199" s="1" t="s">
        <v>42</v>
      </c>
    </row>
    <row r="1200" spans="1:29">
      <c r="A1200" s="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c r="P1200" s="1">
        <f t="shared" si="108"/>
        <v>4860</v>
      </c>
      <c r="Q1200" s="1">
        <v>5</v>
      </c>
      <c r="R1200" s="1">
        <f t="shared" si="109"/>
        <v>243</v>
      </c>
      <c r="S1200" s="1">
        <f t="shared" si="110"/>
        <v>4617</v>
      </c>
      <c r="T1200" s="1">
        <v>0.47</v>
      </c>
      <c r="U1200" s="1">
        <f t="shared" si="111"/>
        <v>2169.9899999999998</v>
      </c>
      <c r="V1200" s="1">
        <f t="shared" si="112"/>
        <v>2447.0100000000002</v>
      </c>
      <c r="W1200" s="4">
        <f t="shared" si="113"/>
        <v>0.53</v>
      </c>
      <c r="X1200" s="1" t="s">
        <v>104</v>
      </c>
      <c r="Y1200" s="1" t="s">
        <v>72</v>
      </c>
      <c r="Z1200" s="1" t="s">
        <v>22</v>
      </c>
      <c r="AA1200" s="1"/>
      <c r="AB1200" s="1"/>
      <c r="AC1200" s="1" t="s">
        <v>93</v>
      </c>
    </row>
    <row r="1201" spans="1:29">
      <c r="A1201" s="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c r="P1201" s="1">
        <f t="shared" si="108"/>
        <v>36700</v>
      </c>
      <c r="Q1201" s="1">
        <v>0</v>
      </c>
      <c r="R1201" s="1">
        <f t="shared" si="109"/>
        <v>0</v>
      </c>
      <c r="S1201" s="1">
        <f t="shared" si="110"/>
        <v>36700</v>
      </c>
      <c r="T1201" s="1">
        <v>0.48</v>
      </c>
      <c r="U1201" s="1">
        <f t="shared" si="111"/>
        <v>17616</v>
      </c>
      <c r="V1201" s="1">
        <f t="shared" si="112"/>
        <v>19084</v>
      </c>
      <c r="W1201" s="4">
        <f t="shared" si="113"/>
        <v>0.52</v>
      </c>
      <c r="X1201" s="1" t="s">
        <v>92</v>
      </c>
      <c r="Y1201" s="1" t="s">
        <v>81</v>
      </c>
      <c r="Z1201" s="1" t="s">
        <v>51</v>
      </c>
      <c r="AA1201" s="2">
        <v>46016</v>
      </c>
      <c r="AB1201" s="1"/>
      <c r="AC1201" s="1" t="s">
        <v>42</v>
      </c>
    </row>
    <row r="1202" spans="1:29">
      <c r="A1202" s="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c r="P1202" s="1">
        <f t="shared" si="108"/>
        <v>6720</v>
      </c>
      <c r="Q1202" s="1">
        <v>0</v>
      </c>
      <c r="R1202" s="1">
        <f t="shared" si="109"/>
        <v>0</v>
      </c>
      <c r="S1202" s="1">
        <f t="shared" si="110"/>
        <v>6720</v>
      </c>
      <c r="T1202" s="1">
        <v>0.5</v>
      </c>
      <c r="U1202" s="1">
        <f t="shared" si="111"/>
        <v>3360</v>
      </c>
      <c r="V1202" s="1">
        <f t="shared" si="112"/>
        <v>3360</v>
      </c>
      <c r="W1202" s="4">
        <f t="shared" si="113"/>
        <v>0.5</v>
      </c>
      <c r="X1202" s="1" t="s">
        <v>65</v>
      </c>
      <c r="Y1202" s="1" t="s">
        <v>72</v>
      </c>
      <c r="Z1202" s="1" t="s">
        <v>41</v>
      </c>
      <c r="AA1202" s="2">
        <v>46016</v>
      </c>
      <c r="AB1202" s="1">
        <v>5</v>
      </c>
      <c r="AC1202" s="1" t="s">
        <v>42</v>
      </c>
    </row>
    <row r="1203" spans="1:29">
      <c r="A1203" s="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c r="P1203" s="1">
        <f t="shared" si="108"/>
        <v>10440</v>
      </c>
      <c r="Q1203" s="1">
        <v>5</v>
      </c>
      <c r="R1203" s="1">
        <f t="shared" si="109"/>
        <v>522</v>
      </c>
      <c r="S1203" s="1">
        <f t="shared" si="110"/>
        <v>9918</v>
      </c>
      <c r="T1203" s="1">
        <v>0.5</v>
      </c>
      <c r="U1203" s="1">
        <f t="shared" si="111"/>
        <v>4959</v>
      </c>
      <c r="V1203" s="1">
        <f t="shared" si="112"/>
        <v>4959</v>
      </c>
      <c r="W1203" s="4">
        <f t="shared" si="113"/>
        <v>0.5</v>
      </c>
      <c r="X1203" s="1" t="s">
        <v>50</v>
      </c>
      <c r="Y1203" s="1" t="s">
        <v>81</v>
      </c>
      <c r="Z1203" s="1" t="s">
        <v>41</v>
      </c>
      <c r="AA1203" s="2">
        <v>46019</v>
      </c>
      <c r="AB1203" s="1">
        <v>5</v>
      </c>
      <c r="AC1203" s="1" t="s">
        <v>42</v>
      </c>
    </row>
    <row r="1204" spans="1:29">
      <c r="A1204" s="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c r="P1204" s="1">
        <f t="shared" si="108"/>
        <v>19200</v>
      </c>
      <c r="Q1204" s="1">
        <v>10</v>
      </c>
      <c r="R1204" s="1">
        <f t="shared" si="109"/>
        <v>1920</v>
      </c>
      <c r="S1204" s="1">
        <f t="shared" si="110"/>
        <v>17280</v>
      </c>
      <c r="T1204" s="1">
        <v>0.47</v>
      </c>
      <c r="U1204" s="1">
        <f t="shared" si="111"/>
        <v>8121.5999999999995</v>
      </c>
      <c r="V1204" s="1">
        <f t="shared" si="112"/>
        <v>9158.4000000000015</v>
      </c>
      <c r="W1204" s="4">
        <f t="shared" si="113"/>
        <v>0.53000000000000014</v>
      </c>
      <c r="X1204" s="1" t="s">
        <v>147</v>
      </c>
      <c r="Y1204" s="1" t="s">
        <v>40</v>
      </c>
      <c r="Z1204" s="1" t="s">
        <v>66</v>
      </c>
      <c r="AA1204" s="1"/>
      <c r="AB1204" s="1"/>
      <c r="AC1204" s="1" t="s">
        <v>42</v>
      </c>
    </row>
    <row r="1205" spans="1:29">
      <c r="A1205" s="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c r="P1205" s="1">
        <f t="shared" si="108"/>
        <v>12600</v>
      </c>
      <c r="Q1205" s="1">
        <v>0</v>
      </c>
      <c r="R1205" s="1">
        <f t="shared" si="109"/>
        <v>0</v>
      </c>
      <c r="S1205" s="1">
        <f t="shared" si="110"/>
        <v>12600</v>
      </c>
      <c r="T1205" s="1">
        <v>0.5</v>
      </c>
      <c r="U1205" s="1">
        <f t="shared" si="111"/>
        <v>6300</v>
      </c>
      <c r="V1205" s="1">
        <f t="shared" si="112"/>
        <v>6300</v>
      </c>
      <c r="W1205" s="4">
        <f t="shared" si="113"/>
        <v>0.5</v>
      </c>
      <c r="X1205" s="1" t="s">
        <v>92</v>
      </c>
      <c r="Y1205" s="1" t="s">
        <v>72</v>
      </c>
      <c r="Z1205" s="1" t="s">
        <v>41</v>
      </c>
      <c r="AA1205" s="2">
        <v>46018</v>
      </c>
      <c r="AB1205" s="1">
        <v>5</v>
      </c>
      <c r="AC1205" s="1" t="s">
        <v>42</v>
      </c>
    </row>
    <row r="1206" spans="1:29">
      <c r="A1206" s="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c r="P1206" s="1">
        <f t="shared" si="108"/>
        <v>12750</v>
      </c>
      <c r="Q1206" s="1">
        <v>0</v>
      </c>
      <c r="R1206" s="1">
        <f t="shared" si="109"/>
        <v>0</v>
      </c>
      <c r="S1206" s="1">
        <f t="shared" si="110"/>
        <v>12750</v>
      </c>
      <c r="T1206" s="1">
        <v>0.5</v>
      </c>
      <c r="U1206" s="1">
        <f t="shared" si="111"/>
        <v>6375</v>
      </c>
      <c r="V1206" s="1">
        <f t="shared" si="112"/>
        <v>6375</v>
      </c>
      <c r="W1206" s="4">
        <f t="shared" si="113"/>
        <v>0.5</v>
      </c>
      <c r="X1206" s="1" t="s">
        <v>39</v>
      </c>
      <c r="Y1206" s="1" t="s">
        <v>57</v>
      </c>
      <c r="Z1206" s="1" t="s">
        <v>41</v>
      </c>
      <c r="AA1206" s="2">
        <v>46018</v>
      </c>
      <c r="AB1206" s="1">
        <v>4</v>
      </c>
      <c r="AC1206" s="1" t="s">
        <v>42</v>
      </c>
    </row>
    <row r="1207" spans="1:29">
      <c r="A1207" s="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c r="P1207" s="1">
        <f t="shared" si="108"/>
        <v>700</v>
      </c>
      <c r="Q1207" s="1">
        <v>0</v>
      </c>
      <c r="R1207" s="1">
        <f t="shared" si="109"/>
        <v>0</v>
      </c>
      <c r="S1207" s="1">
        <f t="shared" si="110"/>
        <v>700</v>
      </c>
      <c r="T1207" s="1">
        <v>0.35</v>
      </c>
      <c r="U1207" s="1">
        <f t="shared" si="111"/>
        <v>244.99999999999997</v>
      </c>
      <c r="V1207" s="1">
        <f t="shared" si="112"/>
        <v>455</v>
      </c>
      <c r="W1207" s="4">
        <f t="shared" si="113"/>
        <v>0.65</v>
      </c>
      <c r="X1207" s="1" t="s">
        <v>56</v>
      </c>
      <c r="Y1207" s="1" t="s">
        <v>57</v>
      </c>
      <c r="Z1207" s="1" t="s">
        <v>51</v>
      </c>
      <c r="AA1207" s="2">
        <v>46023</v>
      </c>
      <c r="AB1207" s="1"/>
      <c r="AC1207" s="1" t="s">
        <v>42</v>
      </c>
    </row>
    <row r="1208" spans="1:29">
      <c r="A1208" s="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c r="P1208" s="1">
        <f t="shared" si="108"/>
        <v>198180</v>
      </c>
      <c r="Q1208" s="1">
        <v>25</v>
      </c>
      <c r="R1208" s="1">
        <f t="shared" si="109"/>
        <v>49545</v>
      </c>
      <c r="S1208" s="1">
        <f t="shared" si="110"/>
        <v>148635</v>
      </c>
      <c r="T1208" s="1">
        <v>0.57999999999999996</v>
      </c>
      <c r="U1208" s="1">
        <f t="shared" si="111"/>
        <v>86208.299999999988</v>
      </c>
      <c r="V1208" s="1">
        <f t="shared" si="112"/>
        <v>62426.700000000012</v>
      </c>
      <c r="W1208" s="4">
        <f t="shared" si="113"/>
        <v>0.4200000000000001</v>
      </c>
      <c r="X1208" s="1" t="s">
        <v>92</v>
      </c>
      <c r="Y1208" s="1" t="s">
        <v>40</v>
      </c>
      <c r="Z1208" s="1" t="s">
        <v>66</v>
      </c>
      <c r="AA1208" s="1"/>
      <c r="AB1208" s="1"/>
      <c r="AC1208" s="1" t="s">
        <v>42</v>
      </c>
    </row>
    <row r="1209" spans="1:29">
      <c r="A1209" s="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c r="P1209" s="1">
        <f t="shared" si="108"/>
        <v>11890</v>
      </c>
      <c r="Q1209" s="1">
        <v>10</v>
      </c>
      <c r="R1209" s="1">
        <f t="shared" si="109"/>
        <v>1189</v>
      </c>
      <c r="S1209" s="1">
        <f t="shared" si="110"/>
        <v>10701</v>
      </c>
      <c r="T1209" s="1">
        <v>0.52</v>
      </c>
      <c r="U1209" s="1">
        <f t="shared" si="111"/>
        <v>5564.52</v>
      </c>
      <c r="V1209" s="1">
        <f t="shared" si="112"/>
        <v>5136.4799999999996</v>
      </c>
      <c r="W1209" s="4">
        <f t="shared" si="113"/>
        <v>0.48</v>
      </c>
      <c r="X1209" s="1" t="s">
        <v>50</v>
      </c>
      <c r="Y1209" s="1" t="s">
        <v>81</v>
      </c>
      <c r="Z1209" s="1" t="s">
        <v>120</v>
      </c>
      <c r="AA1209" s="1"/>
      <c r="AB1209" s="1"/>
      <c r="AC1209" s="1" t="s">
        <v>42</v>
      </c>
    </row>
    <row r="1210" spans="1:29">
      <c r="A1210" s="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c r="P1210" s="1">
        <f t="shared" si="108"/>
        <v>2400</v>
      </c>
      <c r="Q1210" s="1">
        <v>10</v>
      </c>
      <c r="R1210" s="1">
        <f t="shared" si="109"/>
        <v>240</v>
      </c>
      <c r="S1210" s="1">
        <f t="shared" si="110"/>
        <v>2160</v>
      </c>
      <c r="T1210" s="1">
        <v>0.35</v>
      </c>
      <c r="U1210" s="1">
        <f t="shared" si="111"/>
        <v>756</v>
      </c>
      <c r="V1210" s="1">
        <f t="shared" si="112"/>
        <v>1404</v>
      </c>
      <c r="W1210" s="4">
        <f t="shared" si="113"/>
        <v>0.65</v>
      </c>
      <c r="X1210" s="1" t="s">
        <v>92</v>
      </c>
      <c r="Y1210" s="1" t="s">
        <v>40</v>
      </c>
      <c r="Z1210" s="1" t="s">
        <v>66</v>
      </c>
      <c r="AA1210" s="1"/>
      <c r="AB1210" s="1"/>
      <c r="AC1210" s="1" t="s">
        <v>42</v>
      </c>
    </row>
    <row r="1211" spans="1:29">
      <c r="A1211" s="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c r="P1211" s="1">
        <f t="shared" si="108"/>
        <v>3320</v>
      </c>
      <c r="Q1211" s="1">
        <v>25</v>
      </c>
      <c r="R1211" s="1">
        <f t="shared" si="109"/>
        <v>830</v>
      </c>
      <c r="S1211" s="1">
        <f t="shared" si="110"/>
        <v>2490</v>
      </c>
      <c r="T1211" s="1">
        <v>0.47</v>
      </c>
      <c r="U1211" s="1">
        <f t="shared" si="111"/>
        <v>1170.3</v>
      </c>
      <c r="V1211" s="1">
        <f t="shared" si="112"/>
        <v>1319.7</v>
      </c>
      <c r="W1211" s="4">
        <f t="shared" si="113"/>
        <v>0.53</v>
      </c>
      <c r="X1211" s="1" t="s">
        <v>65</v>
      </c>
      <c r="Y1211" s="1" t="s">
        <v>40</v>
      </c>
      <c r="Z1211" s="1" t="s">
        <v>120</v>
      </c>
      <c r="AA1211" s="1"/>
      <c r="AB1211" s="1"/>
      <c r="AC1211" s="1" t="s">
        <v>42</v>
      </c>
    </row>
    <row r="1212" spans="1:29">
      <c r="A1212" s="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c r="P1212" s="1">
        <f t="shared" si="108"/>
        <v>810</v>
      </c>
      <c r="Q1212" s="1">
        <v>30</v>
      </c>
      <c r="R1212" s="1">
        <f t="shared" si="109"/>
        <v>243</v>
      </c>
      <c r="S1212" s="1">
        <f t="shared" si="110"/>
        <v>567</v>
      </c>
      <c r="T1212" s="1">
        <v>0.35</v>
      </c>
      <c r="U1212" s="1">
        <f t="shared" si="111"/>
        <v>198.45</v>
      </c>
      <c r="V1212" s="1">
        <f t="shared" si="112"/>
        <v>368.55</v>
      </c>
      <c r="W1212" s="4">
        <f t="shared" si="113"/>
        <v>0.65</v>
      </c>
      <c r="X1212" s="1" t="s">
        <v>39</v>
      </c>
      <c r="Y1212" s="1" t="s">
        <v>81</v>
      </c>
      <c r="Z1212" s="1" t="s">
        <v>120</v>
      </c>
      <c r="AA1212" s="1"/>
      <c r="AB1212" s="1"/>
      <c r="AC1212" s="1" t="s">
        <v>42</v>
      </c>
    </row>
    <row r="1213" spans="1:29">
      <c r="A1213" s="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c r="P1213" s="1">
        <f t="shared" si="108"/>
        <v>3320</v>
      </c>
      <c r="Q1213" s="1">
        <v>10</v>
      </c>
      <c r="R1213" s="1">
        <f t="shared" si="109"/>
        <v>332</v>
      </c>
      <c r="S1213" s="1">
        <f t="shared" si="110"/>
        <v>2988</v>
      </c>
      <c r="T1213" s="1">
        <v>0.52</v>
      </c>
      <c r="U1213" s="1">
        <f t="shared" si="111"/>
        <v>1553.76</v>
      </c>
      <c r="V1213" s="1">
        <f t="shared" si="112"/>
        <v>1434.24</v>
      </c>
      <c r="W1213" s="4">
        <f t="shared" si="113"/>
        <v>0.48</v>
      </c>
      <c r="X1213" s="1" t="s">
        <v>92</v>
      </c>
      <c r="Y1213" s="1" t="s">
        <v>81</v>
      </c>
      <c r="Z1213" s="1" t="s">
        <v>41</v>
      </c>
      <c r="AA1213" s="2">
        <v>46021</v>
      </c>
      <c r="AB1213" s="1">
        <v>4</v>
      </c>
      <c r="AC1213" s="1" t="s">
        <v>42</v>
      </c>
    </row>
    <row r="1214" spans="1:29">
      <c r="A1214" s="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c r="P1214" s="1">
        <f t="shared" si="108"/>
        <v>35350</v>
      </c>
      <c r="Q1214" s="1">
        <v>15</v>
      </c>
      <c r="R1214" s="1">
        <f t="shared" si="109"/>
        <v>5302.5</v>
      </c>
      <c r="S1214" s="1">
        <f t="shared" si="110"/>
        <v>30047.5</v>
      </c>
      <c r="T1214" s="1">
        <v>0.52</v>
      </c>
      <c r="U1214" s="1">
        <f t="shared" si="111"/>
        <v>15624.7</v>
      </c>
      <c r="V1214" s="1">
        <f t="shared" si="112"/>
        <v>14422.8</v>
      </c>
      <c r="W1214" s="4">
        <f t="shared" si="113"/>
        <v>0.48</v>
      </c>
      <c r="X1214" s="1" t="s">
        <v>104</v>
      </c>
      <c r="Y1214" s="1" t="s">
        <v>57</v>
      </c>
      <c r="Z1214" s="1" t="s">
        <v>41</v>
      </c>
      <c r="AA1214" s="2">
        <v>46019</v>
      </c>
      <c r="AB1214" s="1">
        <v>3</v>
      </c>
      <c r="AC1214" s="1" t="s">
        <v>42</v>
      </c>
    </row>
    <row r="1215" spans="1:29">
      <c r="A1215" s="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c r="P1215" s="1">
        <f t="shared" si="108"/>
        <v>940</v>
      </c>
      <c r="Q1215" s="1">
        <v>5</v>
      </c>
      <c r="R1215" s="1">
        <f t="shared" si="109"/>
        <v>47</v>
      </c>
      <c r="S1215" s="1">
        <f t="shared" si="110"/>
        <v>893</v>
      </c>
      <c r="T1215" s="1">
        <v>0.35</v>
      </c>
      <c r="U1215" s="1">
        <f t="shared" si="111"/>
        <v>312.54999999999995</v>
      </c>
      <c r="V1215" s="1">
        <f t="shared" si="112"/>
        <v>580.45000000000005</v>
      </c>
      <c r="W1215" s="4">
        <f t="shared" si="113"/>
        <v>0.65</v>
      </c>
      <c r="X1215" s="1" t="s">
        <v>56</v>
      </c>
      <c r="Y1215" s="1" t="s">
        <v>81</v>
      </c>
      <c r="Z1215" s="1" t="s">
        <v>41</v>
      </c>
      <c r="AA1215" s="2">
        <v>46020</v>
      </c>
      <c r="AB1215" s="1">
        <v>5</v>
      </c>
      <c r="AC1215" s="1" t="s">
        <v>42</v>
      </c>
    </row>
    <row r="1216" spans="1:29">
      <c r="A1216" s="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c r="P1216" s="1">
        <f t="shared" si="108"/>
        <v>410</v>
      </c>
      <c r="Q1216" s="1">
        <v>0</v>
      </c>
      <c r="R1216" s="1">
        <f t="shared" si="109"/>
        <v>0</v>
      </c>
      <c r="S1216" s="1">
        <f t="shared" si="110"/>
        <v>410</v>
      </c>
      <c r="T1216" s="1">
        <v>0.35</v>
      </c>
      <c r="U1216" s="1">
        <f t="shared" si="111"/>
        <v>143.5</v>
      </c>
      <c r="V1216" s="1">
        <f t="shared" si="112"/>
        <v>266.5</v>
      </c>
      <c r="W1216" s="4">
        <f t="shared" si="113"/>
        <v>0.65</v>
      </c>
      <c r="X1216" s="1" t="s">
        <v>39</v>
      </c>
      <c r="Y1216" s="1" t="s">
        <v>72</v>
      </c>
      <c r="Z1216" s="1" t="s">
        <v>120</v>
      </c>
      <c r="AA1216" s="1"/>
      <c r="AB1216" s="1"/>
      <c r="AC1216" s="1" t="s">
        <v>42</v>
      </c>
    </row>
    <row r="1217" spans="1:29">
      <c r="A1217" s="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c r="P1217" s="1">
        <f t="shared" si="108"/>
        <v>4000</v>
      </c>
      <c r="Q1217" s="1">
        <v>0</v>
      </c>
      <c r="R1217" s="1">
        <f t="shared" si="109"/>
        <v>0</v>
      </c>
      <c r="S1217" s="1">
        <f t="shared" si="110"/>
        <v>4000</v>
      </c>
      <c r="T1217" s="1">
        <v>0.35</v>
      </c>
      <c r="U1217" s="1">
        <f t="shared" si="111"/>
        <v>1400</v>
      </c>
      <c r="V1217" s="1">
        <f t="shared" si="112"/>
        <v>2600</v>
      </c>
      <c r="W1217" s="4">
        <f t="shared" si="113"/>
        <v>0.65</v>
      </c>
      <c r="X1217" s="1" t="s">
        <v>39</v>
      </c>
      <c r="Y1217" s="1" t="s">
        <v>57</v>
      </c>
      <c r="Z1217" s="1" t="s">
        <v>41</v>
      </c>
      <c r="AA1217" s="2">
        <v>46023</v>
      </c>
      <c r="AB1217" s="1">
        <v>5</v>
      </c>
      <c r="AC1217" s="1" t="s">
        <v>42</v>
      </c>
    </row>
    <row r="1218" spans="1:29">
      <c r="A1218" s="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c r="P1218" s="1">
        <f t="shared" si="108"/>
        <v>4750</v>
      </c>
      <c r="Q1218" s="1">
        <v>0</v>
      </c>
      <c r="R1218" s="1">
        <f t="shared" si="109"/>
        <v>0</v>
      </c>
      <c r="S1218" s="1">
        <f t="shared" si="110"/>
        <v>4750</v>
      </c>
      <c r="T1218" s="1">
        <v>0.35</v>
      </c>
      <c r="U1218" s="1">
        <f t="shared" si="111"/>
        <v>1662.5</v>
      </c>
      <c r="V1218" s="1">
        <f t="shared" si="112"/>
        <v>3087.5</v>
      </c>
      <c r="W1218" s="4">
        <f t="shared" si="113"/>
        <v>0.65</v>
      </c>
      <c r="X1218" s="1" t="s">
        <v>56</v>
      </c>
      <c r="Y1218" s="1" t="s">
        <v>57</v>
      </c>
      <c r="Z1218" s="1" t="s">
        <v>120</v>
      </c>
      <c r="AA1218" s="1"/>
      <c r="AB1218" s="1"/>
      <c r="AC1218" s="1" t="s">
        <v>42</v>
      </c>
    </row>
    <row r="1219" spans="1:29">
      <c r="A1219" s="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c r="P1219" s="1">
        <f t="shared" ref="P1219:P1282" si="114">PRODUCT(N1219,O1219)</f>
        <v>2560</v>
      </c>
      <c r="Q1219" s="1">
        <v>0</v>
      </c>
      <c r="R1219" s="1">
        <f t="shared" ref="R1219:R1282" si="115">P1219*(Q1219/100)</f>
        <v>0</v>
      </c>
      <c r="S1219" s="1">
        <f t="shared" ref="S1219:S1282" si="116">P1219-R1219</f>
        <v>2560</v>
      </c>
      <c r="T1219" s="1">
        <v>0.35</v>
      </c>
      <c r="U1219" s="1">
        <f t="shared" ref="U1219:U1282" si="117">S1219*T1219</f>
        <v>896</v>
      </c>
      <c r="V1219" s="1">
        <f t="shared" ref="V1219:V1282" si="118">S1219-U1219</f>
        <v>1664</v>
      </c>
      <c r="W1219" s="4">
        <f t="shared" ref="W1219:W1282" si="119">(V1219/S1219)</f>
        <v>0.65</v>
      </c>
      <c r="X1219" s="1" t="s">
        <v>65</v>
      </c>
      <c r="Y1219" s="1" t="s">
        <v>72</v>
      </c>
      <c r="Z1219" s="1" t="s">
        <v>41</v>
      </c>
      <c r="AA1219" s="2">
        <v>46023</v>
      </c>
      <c r="AB1219" s="1">
        <v>4</v>
      </c>
      <c r="AC1219" s="1" t="s">
        <v>42</v>
      </c>
    </row>
    <row r="1220" spans="1:29">
      <c r="A1220" s="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c r="P1220" s="1">
        <f t="shared" si="114"/>
        <v>41040</v>
      </c>
      <c r="Q1220" s="1">
        <v>10</v>
      </c>
      <c r="R1220" s="1">
        <f t="shared" si="115"/>
        <v>4104</v>
      </c>
      <c r="S1220" s="1">
        <f t="shared" si="116"/>
        <v>36936</v>
      </c>
      <c r="T1220" s="1">
        <v>0.57999999999999996</v>
      </c>
      <c r="U1220" s="1">
        <f t="shared" si="117"/>
        <v>21422.879999999997</v>
      </c>
      <c r="V1220" s="1">
        <f t="shared" si="118"/>
        <v>15513.120000000003</v>
      </c>
      <c r="W1220" s="4">
        <f t="shared" si="119"/>
        <v>0.4200000000000001</v>
      </c>
      <c r="X1220" s="1" t="s">
        <v>39</v>
      </c>
      <c r="Y1220" s="1" t="s">
        <v>40</v>
      </c>
      <c r="Z1220" s="1" t="s">
        <v>66</v>
      </c>
      <c r="AA1220" s="1"/>
      <c r="AB1220" s="1"/>
      <c r="AC1220" s="1" t="s">
        <v>42</v>
      </c>
    </row>
    <row r="1221" spans="1:29">
      <c r="A1221" s="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c r="P1221" s="1">
        <f t="shared" si="114"/>
        <v>1720</v>
      </c>
      <c r="Q1221" s="1">
        <v>30</v>
      </c>
      <c r="R1221" s="1">
        <f t="shared" si="115"/>
        <v>516</v>
      </c>
      <c r="S1221" s="1">
        <f t="shared" si="116"/>
        <v>1204</v>
      </c>
      <c r="T1221" s="1">
        <v>0.35</v>
      </c>
      <c r="U1221" s="1">
        <f t="shared" si="117"/>
        <v>421.4</v>
      </c>
      <c r="V1221" s="1">
        <f t="shared" si="118"/>
        <v>782.6</v>
      </c>
      <c r="W1221" s="4">
        <f t="shared" si="119"/>
        <v>0.65</v>
      </c>
      <c r="X1221" s="1" t="s">
        <v>65</v>
      </c>
      <c r="Y1221" s="1" t="s">
        <v>40</v>
      </c>
      <c r="Z1221" s="1" t="s">
        <v>41</v>
      </c>
      <c r="AA1221" s="2">
        <v>46020</v>
      </c>
      <c r="AB1221" s="1">
        <v>5</v>
      </c>
      <c r="AC1221" s="1" t="s">
        <v>42</v>
      </c>
    </row>
    <row r="1222" spans="1:29">
      <c r="A1222" s="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c r="P1222" s="1">
        <f t="shared" si="114"/>
        <v>41000</v>
      </c>
      <c r="Q1222" s="1">
        <v>25</v>
      </c>
      <c r="R1222" s="1">
        <f t="shared" si="115"/>
        <v>10250</v>
      </c>
      <c r="S1222" s="1">
        <f t="shared" si="116"/>
        <v>30750</v>
      </c>
      <c r="T1222" s="1">
        <v>0.48</v>
      </c>
      <c r="U1222" s="1">
        <f t="shared" si="117"/>
        <v>14760</v>
      </c>
      <c r="V1222" s="1">
        <f t="shared" si="118"/>
        <v>15990</v>
      </c>
      <c r="W1222" s="4">
        <f t="shared" si="119"/>
        <v>0.52</v>
      </c>
      <c r="X1222" s="1" t="s">
        <v>50</v>
      </c>
      <c r="Y1222" s="1" t="s">
        <v>81</v>
      </c>
      <c r="Z1222" s="1" t="s">
        <v>41</v>
      </c>
      <c r="AA1222" s="2">
        <v>46021</v>
      </c>
      <c r="AB1222" s="1">
        <v>5</v>
      </c>
      <c r="AC1222" s="1" t="s">
        <v>42</v>
      </c>
    </row>
    <row r="1223" spans="1:29">
      <c r="A1223" s="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c r="P1223" s="1">
        <f t="shared" si="114"/>
        <v>880</v>
      </c>
      <c r="Q1223" s="1">
        <v>0</v>
      </c>
      <c r="R1223" s="1">
        <f t="shared" si="115"/>
        <v>0</v>
      </c>
      <c r="S1223" s="1">
        <f t="shared" si="116"/>
        <v>880</v>
      </c>
      <c r="T1223" s="1">
        <v>0.62</v>
      </c>
      <c r="U1223" s="1">
        <f t="shared" si="117"/>
        <v>545.6</v>
      </c>
      <c r="V1223" s="1">
        <f t="shared" si="118"/>
        <v>334.4</v>
      </c>
      <c r="W1223" s="4">
        <f t="shared" si="119"/>
        <v>0.37999999999999995</v>
      </c>
      <c r="X1223" s="1" t="s">
        <v>104</v>
      </c>
      <c r="Y1223" s="1" t="s">
        <v>72</v>
      </c>
      <c r="Z1223" s="1" t="s">
        <v>22</v>
      </c>
      <c r="AA1223" s="1"/>
      <c r="AB1223" s="1"/>
      <c r="AC1223" s="1" t="s">
        <v>93</v>
      </c>
    </row>
    <row r="1224" spans="1:29">
      <c r="A1224" s="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c r="P1224" s="1">
        <f t="shared" si="114"/>
        <v>11490</v>
      </c>
      <c r="Q1224" s="1">
        <v>10</v>
      </c>
      <c r="R1224" s="1">
        <f t="shared" si="115"/>
        <v>1149</v>
      </c>
      <c r="S1224" s="1">
        <f t="shared" si="116"/>
        <v>10341</v>
      </c>
      <c r="T1224" s="1">
        <v>0.45</v>
      </c>
      <c r="U1224" s="1">
        <f t="shared" si="117"/>
        <v>4653.45</v>
      </c>
      <c r="V1224" s="1">
        <f t="shared" si="118"/>
        <v>5687.55</v>
      </c>
      <c r="W1224" s="4">
        <f t="shared" si="119"/>
        <v>0.55000000000000004</v>
      </c>
      <c r="X1224" s="1" t="s">
        <v>104</v>
      </c>
      <c r="Y1224" s="1" t="s">
        <v>57</v>
      </c>
      <c r="Z1224" s="1" t="s">
        <v>66</v>
      </c>
      <c r="AA1224" s="1"/>
      <c r="AB1224" s="1"/>
      <c r="AC1224" s="1" t="s">
        <v>42</v>
      </c>
    </row>
    <row r="1225" spans="1:29">
      <c r="A1225" s="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c r="P1225" s="1">
        <f t="shared" si="114"/>
        <v>11190</v>
      </c>
      <c r="Q1225" s="1">
        <v>10</v>
      </c>
      <c r="R1225" s="1">
        <f t="shared" si="115"/>
        <v>1119</v>
      </c>
      <c r="S1225" s="1">
        <f t="shared" si="116"/>
        <v>10071</v>
      </c>
      <c r="T1225" s="1">
        <v>0.45</v>
      </c>
      <c r="U1225" s="1">
        <f t="shared" si="117"/>
        <v>4531.95</v>
      </c>
      <c r="V1225" s="1">
        <f t="shared" si="118"/>
        <v>5539.05</v>
      </c>
      <c r="W1225" s="4">
        <f t="shared" si="119"/>
        <v>0.55000000000000004</v>
      </c>
      <c r="X1225" s="1" t="s">
        <v>39</v>
      </c>
      <c r="Y1225" s="1" t="s">
        <v>57</v>
      </c>
      <c r="Z1225" s="1" t="s">
        <v>41</v>
      </c>
      <c r="AA1225" s="2">
        <v>46022</v>
      </c>
      <c r="AB1225" s="1">
        <v>5</v>
      </c>
      <c r="AC1225" s="1" t="s">
        <v>42</v>
      </c>
    </row>
    <row r="1226" spans="1:29">
      <c r="A1226" s="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c r="P1226" s="1">
        <f t="shared" si="114"/>
        <v>250770</v>
      </c>
      <c r="Q1226" s="1">
        <v>25</v>
      </c>
      <c r="R1226" s="1">
        <f t="shared" si="115"/>
        <v>62692.5</v>
      </c>
      <c r="S1226" s="1">
        <f t="shared" si="116"/>
        <v>188077.5</v>
      </c>
      <c r="T1226" s="1">
        <v>0.57999999999999996</v>
      </c>
      <c r="U1226" s="1">
        <f t="shared" si="117"/>
        <v>109084.95</v>
      </c>
      <c r="V1226" s="1">
        <f t="shared" si="118"/>
        <v>78992.55</v>
      </c>
      <c r="W1226" s="4">
        <f t="shared" si="119"/>
        <v>0.42000000000000004</v>
      </c>
      <c r="X1226" s="1" t="s">
        <v>56</v>
      </c>
      <c r="Y1226" s="1" t="s">
        <v>81</v>
      </c>
      <c r="Z1226" s="1" t="s">
        <v>41</v>
      </c>
      <c r="AA1226" s="2">
        <v>46026</v>
      </c>
      <c r="AB1226" s="1">
        <v>3</v>
      </c>
      <c r="AC1226" s="1" t="s">
        <v>42</v>
      </c>
    </row>
    <row r="1227" spans="1:29">
      <c r="A1227" s="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c r="P1227" s="1">
        <f t="shared" si="114"/>
        <v>33450</v>
      </c>
      <c r="Q1227" s="1">
        <v>30</v>
      </c>
      <c r="R1227" s="1">
        <f t="shared" si="115"/>
        <v>10035</v>
      </c>
      <c r="S1227" s="1">
        <f t="shared" si="116"/>
        <v>23415</v>
      </c>
      <c r="T1227" s="1">
        <v>0.47</v>
      </c>
      <c r="U1227" s="1">
        <f t="shared" si="117"/>
        <v>11005.05</v>
      </c>
      <c r="V1227" s="1">
        <f t="shared" si="118"/>
        <v>12409.95</v>
      </c>
      <c r="W1227" s="4">
        <f t="shared" si="119"/>
        <v>0.53</v>
      </c>
      <c r="X1227" s="1" t="s">
        <v>92</v>
      </c>
      <c r="Y1227" s="1" t="s">
        <v>57</v>
      </c>
      <c r="Z1227" s="1" t="s">
        <v>41</v>
      </c>
      <c r="AA1227" s="2">
        <v>46023</v>
      </c>
      <c r="AB1227" s="1">
        <v>4</v>
      </c>
      <c r="AC1227" s="1" t="s">
        <v>42</v>
      </c>
    </row>
    <row r="1228" spans="1:29">
      <c r="A1228" s="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c r="P1228" s="1">
        <f t="shared" si="114"/>
        <v>14200</v>
      </c>
      <c r="Q1228" s="1">
        <v>10</v>
      </c>
      <c r="R1228" s="1">
        <f t="shared" si="115"/>
        <v>1420</v>
      </c>
      <c r="S1228" s="1">
        <f t="shared" si="116"/>
        <v>12780</v>
      </c>
      <c r="T1228" s="1">
        <v>0.52</v>
      </c>
      <c r="U1228" s="1">
        <f t="shared" si="117"/>
        <v>6645.6</v>
      </c>
      <c r="V1228" s="1">
        <f t="shared" si="118"/>
        <v>6134.4</v>
      </c>
      <c r="W1228" s="4">
        <f t="shared" si="119"/>
        <v>0.48</v>
      </c>
      <c r="X1228" s="1" t="s">
        <v>147</v>
      </c>
      <c r="Y1228" s="1" t="s">
        <v>81</v>
      </c>
      <c r="Z1228" s="1" t="s">
        <v>66</v>
      </c>
      <c r="AA1228" s="1"/>
      <c r="AB1228" s="1"/>
      <c r="AC1228" s="1" t="s">
        <v>42</v>
      </c>
    </row>
    <row r="1229" spans="1:29">
      <c r="A1229" s="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c r="P1229" s="1">
        <f t="shared" si="114"/>
        <v>12200</v>
      </c>
      <c r="Q1229" s="1">
        <v>15</v>
      </c>
      <c r="R1229" s="1">
        <f t="shared" si="115"/>
        <v>1830</v>
      </c>
      <c r="S1229" s="1">
        <f t="shared" si="116"/>
        <v>10370</v>
      </c>
      <c r="T1229" s="1">
        <v>0.52</v>
      </c>
      <c r="U1229" s="1">
        <f t="shared" si="117"/>
        <v>5392.4000000000005</v>
      </c>
      <c r="V1229" s="1">
        <f t="shared" si="118"/>
        <v>4977.5999999999995</v>
      </c>
      <c r="W1229" s="4">
        <f t="shared" si="119"/>
        <v>0.47999999999999993</v>
      </c>
      <c r="X1229" s="1" t="s">
        <v>104</v>
      </c>
      <c r="Y1229" s="1" t="s">
        <v>57</v>
      </c>
      <c r="Z1229" s="1" t="s">
        <v>41</v>
      </c>
      <c r="AA1229" s="2">
        <v>46028</v>
      </c>
      <c r="AB1229" s="1">
        <v>4</v>
      </c>
      <c r="AC1229" s="1" t="s">
        <v>42</v>
      </c>
    </row>
    <row r="1230" spans="1:29">
      <c r="A1230" s="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c r="P1230" s="1">
        <f t="shared" si="114"/>
        <v>1420</v>
      </c>
      <c r="Q1230" s="1">
        <v>30</v>
      </c>
      <c r="R1230" s="1">
        <f t="shared" si="115"/>
        <v>426</v>
      </c>
      <c r="S1230" s="1">
        <f t="shared" si="116"/>
        <v>994</v>
      </c>
      <c r="T1230" s="1">
        <v>0.35</v>
      </c>
      <c r="U1230" s="1">
        <f t="shared" si="117"/>
        <v>347.9</v>
      </c>
      <c r="V1230" s="1">
        <f t="shared" si="118"/>
        <v>646.1</v>
      </c>
      <c r="W1230" s="4">
        <f t="shared" si="119"/>
        <v>0.65</v>
      </c>
      <c r="X1230" s="1" t="s">
        <v>56</v>
      </c>
      <c r="Y1230" s="1" t="s">
        <v>81</v>
      </c>
      <c r="Z1230" s="1" t="s">
        <v>41</v>
      </c>
      <c r="AA1230" s="2">
        <v>46022</v>
      </c>
      <c r="AB1230" s="1">
        <v>5</v>
      </c>
      <c r="AC1230" s="1" t="s">
        <v>42</v>
      </c>
    </row>
    <row r="1231" spans="1:29">
      <c r="A1231" s="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c r="P1231" s="1">
        <f t="shared" si="114"/>
        <v>20150</v>
      </c>
      <c r="Q1231" s="1">
        <v>10</v>
      </c>
      <c r="R1231" s="1">
        <f t="shared" si="115"/>
        <v>2015</v>
      </c>
      <c r="S1231" s="1">
        <f t="shared" si="116"/>
        <v>18135</v>
      </c>
      <c r="T1231" s="1">
        <v>0.48</v>
      </c>
      <c r="U1231" s="1">
        <f t="shared" si="117"/>
        <v>8704.7999999999993</v>
      </c>
      <c r="V1231" s="1">
        <f t="shared" si="118"/>
        <v>9430.2000000000007</v>
      </c>
      <c r="W1231" s="4">
        <f t="shared" si="119"/>
        <v>0.52</v>
      </c>
      <c r="X1231" s="1" t="s">
        <v>56</v>
      </c>
      <c r="Y1231" s="1" t="s">
        <v>57</v>
      </c>
      <c r="Z1231" s="1" t="s">
        <v>51</v>
      </c>
      <c r="AA1231" s="2">
        <v>46028</v>
      </c>
      <c r="AB1231" s="1"/>
      <c r="AC1231" s="1" t="s">
        <v>42</v>
      </c>
    </row>
    <row r="1232" spans="1:29">
      <c r="A1232" s="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c r="P1232" s="1">
        <f t="shared" si="114"/>
        <v>339680</v>
      </c>
      <c r="Q1232" s="1">
        <v>20</v>
      </c>
      <c r="R1232" s="1">
        <f t="shared" si="115"/>
        <v>67936</v>
      </c>
      <c r="S1232" s="1">
        <f t="shared" si="116"/>
        <v>271744</v>
      </c>
      <c r="T1232" s="1">
        <v>0.57999999999999996</v>
      </c>
      <c r="U1232" s="1">
        <f t="shared" si="117"/>
        <v>157611.51999999999</v>
      </c>
      <c r="V1232" s="1">
        <f t="shared" si="118"/>
        <v>114132.48000000001</v>
      </c>
      <c r="W1232" s="4">
        <f t="shared" si="119"/>
        <v>0.42000000000000004</v>
      </c>
      <c r="X1232" s="1" t="s">
        <v>56</v>
      </c>
      <c r="Y1232" s="1" t="s">
        <v>81</v>
      </c>
      <c r="Z1232" s="1" t="s">
        <v>41</v>
      </c>
      <c r="AA1232" s="2">
        <v>46024</v>
      </c>
      <c r="AB1232" s="1">
        <v>4</v>
      </c>
      <c r="AC1232" s="1" t="s">
        <v>42</v>
      </c>
    </row>
    <row r="1233" spans="1:29">
      <c r="A1233" s="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c r="P1233" s="1">
        <f t="shared" si="114"/>
        <v>23850</v>
      </c>
      <c r="Q1233" s="1">
        <v>10</v>
      </c>
      <c r="R1233" s="1">
        <f t="shared" si="115"/>
        <v>2385</v>
      </c>
      <c r="S1233" s="1">
        <f t="shared" si="116"/>
        <v>21465</v>
      </c>
      <c r="T1233" s="1">
        <v>0.5</v>
      </c>
      <c r="U1233" s="1">
        <f t="shared" si="117"/>
        <v>10732.5</v>
      </c>
      <c r="V1233" s="1">
        <f t="shared" si="118"/>
        <v>10732.5</v>
      </c>
      <c r="W1233" s="4">
        <f t="shared" si="119"/>
        <v>0.5</v>
      </c>
      <c r="X1233" s="1" t="s">
        <v>50</v>
      </c>
      <c r="Y1233" s="1" t="s">
        <v>40</v>
      </c>
      <c r="Z1233" s="1" t="s">
        <v>41</v>
      </c>
      <c r="AA1233" s="2">
        <v>46023</v>
      </c>
      <c r="AB1233" s="1">
        <v>5</v>
      </c>
      <c r="AC1233" s="1" t="s">
        <v>42</v>
      </c>
    </row>
    <row r="1234" spans="1:29">
      <c r="A1234" s="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c r="P1234" s="1">
        <f t="shared" si="114"/>
        <v>970</v>
      </c>
      <c r="Q1234" s="1">
        <v>0</v>
      </c>
      <c r="R1234" s="1">
        <f t="shared" si="115"/>
        <v>0</v>
      </c>
      <c r="S1234" s="1">
        <f t="shared" si="116"/>
        <v>970</v>
      </c>
      <c r="T1234" s="1">
        <v>0.47</v>
      </c>
      <c r="U1234" s="1">
        <f t="shared" si="117"/>
        <v>455.9</v>
      </c>
      <c r="V1234" s="1">
        <f t="shared" si="118"/>
        <v>514.1</v>
      </c>
      <c r="W1234" s="4">
        <f t="shared" si="119"/>
        <v>0.53</v>
      </c>
      <c r="X1234" s="1" t="s">
        <v>56</v>
      </c>
      <c r="Y1234" s="1" t="s">
        <v>72</v>
      </c>
      <c r="Z1234" s="1" t="s">
        <v>120</v>
      </c>
      <c r="AA1234" s="1"/>
      <c r="AB1234" s="1"/>
      <c r="AC1234" s="1" t="s">
        <v>42</v>
      </c>
    </row>
    <row r="1235" spans="1:29">
      <c r="A1235" s="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c r="P1235" s="1">
        <f t="shared" si="114"/>
        <v>4100</v>
      </c>
      <c r="Q1235" s="1">
        <v>25</v>
      </c>
      <c r="R1235" s="1">
        <f t="shared" si="115"/>
        <v>1025</v>
      </c>
      <c r="S1235" s="1">
        <f t="shared" si="116"/>
        <v>3075</v>
      </c>
      <c r="T1235" s="1">
        <v>0.62</v>
      </c>
      <c r="U1235" s="1">
        <f t="shared" si="117"/>
        <v>1906.5</v>
      </c>
      <c r="V1235" s="1">
        <f t="shared" si="118"/>
        <v>1168.5</v>
      </c>
      <c r="W1235" s="4">
        <f t="shared" si="119"/>
        <v>0.38</v>
      </c>
      <c r="X1235" s="1" t="s">
        <v>147</v>
      </c>
      <c r="Y1235" s="1" t="s">
        <v>72</v>
      </c>
      <c r="Z1235" s="1" t="s">
        <v>41</v>
      </c>
      <c r="AA1235" s="2">
        <v>46028</v>
      </c>
      <c r="AB1235" s="1">
        <v>4</v>
      </c>
      <c r="AC1235" s="1" t="s">
        <v>42</v>
      </c>
    </row>
    <row r="1236" spans="1:29">
      <c r="A1236" s="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c r="P1236" s="1">
        <f t="shared" si="114"/>
        <v>6350</v>
      </c>
      <c r="Q1236" s="1">
        <v>30</v>
      </c>
      <c r="R1236" s="1">
        <f t="shared" si="115"/>
        <v>1905</v>
      </c>
      <c r="S1236" s="1">
        <f t="shared" si="116"/>
        <v>4445</v>
      </c>
      <c r="T1236" s="1">
        <v>0.35</v>
      </c>
      <c r="U1236" s="1">
        <f t="shared" si="117"/>
        <v>1555.75</v>
      </c>
      <c r="V1236" s="1">
        <f t="shared" si="118"/>
        <v>2889.25</v>
      </c>
      <c r="W1236" s="4">
        <f t="shared" si="119"/>
        <v>0.65</v>
      </c>
      <c r="X1236" s="1" t="s">
        <v>39</v>
      </c>
      <c r="Y1236" s="1" t="s">
        <v>40</v>
      </c>
      <c r="Z1236" s="1" t="s">
        <v>41</v>
      </c>
      <c r="AA1236" s="2">
        <v>46025</v>
      </c>
      <c r="AB1236" s="1">
        <v>3</v>
      </c>
      <c r="AC1236" s="1" t="s">
        <v>42</v>
      </c>
    </row>
    <row r="1237" spans="1:29">
      <c r="A1237" s="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c r="P1237" s="1">
        <f t="shared" si="114"/>
        <v>4400</v>
      </c>
      <c r="Q1237" s="1">
        <v>20</v>
      </c>
      <c r="R1237" s="1">
        <f t="shared" si="115"/>
        <v>880</v>
      </c>
      <c r="S1237" s="1">
        <f t="shared" si="116"/>
        <v>3520</v>
      </c>
      <c r="T1237" s="1">
        <v>0.47</v>
      </c>
      <c r="U1237" s="1">
        <f t="shared" si="117"/>
        <v>1654.3999999999999</v>
      </c>
      <c r="V1237" s="1">
        <f t="shared" si="118"/>
        <v>1865.6000000000001</v>
      </c>
      <c r="W1237" s="4">
        <f t="shared" si="119"/>
        <v>0.53</v>
      </c>
      <c r="X1237" s="1" t="s">
        <v>39</v>
      </c>
      <c r="Y1237" s="1" t="s">
        <v>40</v>
      </c>
      <c r="Z1237" s="1" t="s">
        <v>120</v>
      </c>
      <c r="AA1237" s="1"/>
      <c r="AB1237" s="1"/>
      <c r="AC1237" s="1" t="s">
        <v>42</v>
      </c>
    </row>
    <row r="1238" spans="1:29">
      <c r="A1238" s="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c r="P1238" s="1">
        <f t="shared" si="114"/>
        <v>1130</v>
      </c>
      <c r="Q1238" s="1">
        <v>5</v>
      </c>
      <c r="R1238" s="1">
        <f t="shared" si="115"/>
        <v>56.5</v>
      </c>
      <c r="S1238" s="1">
        <f t="shared" si="116"/>
        <v>1073.5</v>
      </c>
      <c r="T1238" s="1">
        <v>0.45</v>
      </c>
      <c r="U1238" s="1">
        <f t="shared" si="117"/>
        <v>483.07499999999999</v>
      </c>
      <c r="V1238" s="1">
        <f t="shared" si="118"/>
        <v>590.42499999999995</v>
      </c>
      <c r="W1238" s="4">
        <f t="shared" si="119"/>
        <v>0.54999999999999993</v>
      </c>
      <c r="X1238" s="1" t="s">
        <v>92</v>
      </c>
      <c r="Y1238" s="1" t="s">
        <v>40</v>
      </c>
      <c r="Z1238" s="1" t="s">
        <v>41</v>
      </c>
      <c r="AA1238" s="2">
        <v>46027</v>
      </c>
      <c r="AB1238" s="1">
        <v>5</v>
      </c>
      <c r="AC1238" s="1" t="s">
        <v>42</v>
      </c>
    </row>
    <row r="1239" spans="1:29">
      <c r="A1239" s="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c r="P1239" s="1">
        <f t="shared" si="114"/>
        <v>1850</v>
      </c>
      <c r="Q1239" s="1">
        <v>0</v>
      </c>
      <c r="R1239" s="1">
        <f t="shared" si="115"/>
        <v>0</v>
      </c>
      <c r="S1239" s="1">
        <f t="shared" si="116"/>
        <v>1850</v>
      </c>
      <c r="T1239" s="1">
        <v>0.45</v>
      </c>
      <c r="U1239" s="1">
        <f t="shared" si="117"/>
        <v>832.5</v>
      </c>
      <c r="V1239" s="1">
        <f t="shared" si="118"/>
        <v>1017.5</v>
      </c>
      <c r="W1239" s="4">
        <f t="shared" si="119"/>
        <v>0.55000000000000004</v>
      </c>
      <c r="X1239" s="1" t="s">
        <v>104</v>
      </c>
      <c r="Y1239" s="1" t="s">
        <v>72</v>
      </c>
      <c r="Z1239" s="1" t="s">
        <v>41</v>
      </c>
      <c r="AA1239" s="2">
        <v>46030</v>
      </c>
      <c r="AB1239" s="1">
        <v>4</v>
      </c>
      <c r="AC1239" s="1" t="s">
        <v>42</v>
      </c>
    </row>
    <row r="1240" spans="1:29">
      <c r="A1240" s="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c r="P1240" s="1">
        <f t="shared" si="114"/>
        <v>2160</v>
      </c>
      <c r="Q1240" s="1">
        <v>5</v>
      </c>
      <c r="R1240" s="1">
        <f t="shared" si="115"/>
        <v>108</v>
      </c>
      <c r="S1240" s="1">
        <f t="shared" si="116"/>
        <v>2052</v>
      </c>
      <c r="T1240" s="1">
        <v>0.35</v>
      </c>
      <c r="U1240" s="1">
        <f t="shared" si="117"/>
        <v>718.19999999999993</v>
      </c>
      <c r="V1240" s="1">
        <f t="shared" si="118"/>
        <v>1333.8000000000002</v>
      </c>
      <c r="W1240" s="4">
        <f t="shared" si="119"/>
        <v>0.65000000000000013</v>
      </c>
      <c r="X1240" s="1" t="s">
        <v>147</v>
      </c>
      <c r="Y1240" s="1" t="s">
        <v>40</v>
      </c>
      <c r="Z1240" s="1" t="s">
        <v>41</v>
      </c>
      <c r="AA1240" s="2">
        <v>46031</v>
      </c>
      <c r="AB1240" s="1">
        <v>3</v>
      </c>
      <c r="AC1240" s="1" t="s">
        <v>42</v>
      </c>
    </row>
    <row r="1241" spans="1:29">
      <c r="A1241" s="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c r="P1241" s="1">
        <f t="shared" si="114"/>
        <v>520</v>
      </c>
      <c r="Q1241" s="1">
        <v>25</v>
      </c>
      <c r="R1241" s="1">
        <f t="shared" si="115"/>
        <v>130</v>
      </c>
      <c r="S1241" s="1">
        <f t="shared" si="116"/>
        <v>390</v>
      </c>
      <c r="T1241" s="1">
        <v>0.62</v>
      </c>
      <c r="U1241" s="1">
        <f t="shared" si="117"/>
        <v>241.8</v>
      </c>
      <c r="V1241" s="1">
        <f t="shared" si="118"/>
        <v>148.19999999999999</v>
      </c>
      <c r="W1241" s="4">
        <f t="shared" si="119"/>
        <v>0.37999999999999995</v>
      </c>
      <c r="X1241" s="1" t="s">
        <v>147</v>
      </c>
      <c r="Y1241" s="1" t="s">
        <v>81</v>
      </c>
      <c r="Z1241" s="1" t="s">
        <v>41</v>
      </c>
      <c r="AA1241" s="2">
        <v>46031</v>
      </c>
      <c r="AB1241" s="1">
        <v>4</v>
      </c>
      <c r="AC1241" s="1" t="s">
        <v>42</v>
      </c>
    </row>
    <row r="1242" spans="1:29">
      <c r="A1242" s="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c r="P1242" s="1">
        <f t="shared" si="114"/>
        <v>28700</v>
      </c>
      <c r="Q1242" s="1">
        <v>30</v>
      </c>
      <c r="R1242" s="1">
        <f t="shared" si="115"/>
        <v>8610</v>
      </c>
      <c r="S1242" s="1">
        <f t="shared" si="116"/>
        <v>20090</v>
      </c>
      <c r="T1242" s="1">
        <v>0.52</v>
      </c>
      <c r="U1242" s="1">
        <f t="shared" si="117"/>
        <v>10446.800000000001</v>
      </c>
      <c r="V1242" s="1">
        <f t="shared" si="118"/>
        <v>9643.1999999999989</v>
      </c>
      <c r="W1242" s="4">
        <f t="shared" si="119"/>
        <v>0.47999999999999993</v>
      </c>
      <c r="X1242" s="1" t="s">
        <v>92</v>
      </c>
      <c r="Y1242" s="1" t="s">
        <v>40</v>
      </c>
      <c r="Z1242" s="1" t="s">
        <v>41</v>
      </c>
      <c r="AA1242" s="2">
        <v>46029</v>
      </c>
      <c r="AB1242" s="1">
        <v>3</v>
      </c>
      <c r="AC1242" s="1" t="s">
        <v>42</v>
      </c>
    </row>
    <row r="1243" spans="1:29">
      <c r="A1243" s="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c r="P1243" s="1">
        <f t="shared" si="114"/>
        <v>301040</v>
      </c>
      <c r="Q1243" s="1">
        <v>5</v>
      </c>
      <c r="R1243" s="1">
        <f t="shared" si="115"/>
        <v>15052</v>
      </c>
      <c r="S1243" s="1">
        <f t="shared" si="116"/>
        <v>285988</v>
      </c>
      <c r="T1243" s="1">
        <v>0.57999999999999996</v>
      </c>
      <c r="U1243" s="1">
        <f t="shared" si="117"/>
        <v>165873.03999999998</v>
      </c>
      <c r="V1243" s="1">
        <f t="shared" si="118"/>
        <v>120114.96000000002</v>
      </c>
      <c r="W1243" s="4">
        <f t="shared" si="119"/>
        <v>0.4200000000000001</v>
      </c>
      <c r="X1243" s="1" t="s">
        <v>56</v>
      </c>
      <c r="Y1243" s="1" t="s">
        <v>81</v>
      </c>
      <c r="Z1243" s="1" t="s">
        <v>22</v>
      </c>
      <c r="AA1243" s="1"/>
      <c r="AB1243" s="1"/>
      <c r="AC1243" s="1" t="s">
        <v>93</v>
      </c>
    </row>
    <row r="1244" spans="1:29">
      <c r="A1244" s="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c r="P1244" s="1">
        <f t="shared" si="114"/>
        <v>176000</v>
      </c>
      <c r="Q1244" s="1">
        <v>0</v>
      </c>
      <c r="R1244" s="1">
        <f t="shared" si="115"/>
        <v>0</v>
      </c>
      <c r="S1244" s="1">
        <f t="shared" si="116"/>
        <v>176000</v>
      </c>
      <c r="T1244" s="1">
        <v>0.57999999999999996</v>
      </c>
      <c r="U1244" s="1">
        <f t="shared" si="117"/>
        <v>102080</v>
      </c>
      <c r="V1244" s="1">
        <f t="shared" si="118"/>
        <v>73920</v>
      </c>
      <c r="W1244" s="4">
        <f t="shared" si="119"/>
        <v>0.42</v>
      </c>
      <c r="X1244" s="1" t="s">
        <v>104</v>
      </c>
      <c r="Y1244" s="1" t="s">
        <v>72</v>
      </c>
      <c r="Z1244" s="1" t="s">
        <v>120</v>
      </c>
      <c r="AA1244" s="1"/>
      <c r="AB1244" s="1"/>
      <c r="AC1244" s="1" t="s">
        <v>42</v>
      </c>
    </row>
    <row r="1245" spans="1:29">
      <c r="A1245" s="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c r="P1245" s="1">
        <f t="shared" si="114"/>
        <v>31560</v>
      </c>
      <c r="Q1245" s="1">
        <v>10</v>
      </c>
      <c r="R1245" s="1">
        <f t="shared" si="115"/>
        <v>3156</v>
      </c>
      <c r="S1245" s="1">
        <f t="shared" si="116"/>
        <v>28404</v>
      </c>
      <c r="T1245" s="1">
        <v>0.52</v>
      </c>
      <c r="U1245" s="1">
        <f t="shared" si="117"/>
        <v>14770.08</v>
      </c>
      <c r="V1245" s="1">
        <f t="shared" si="118"/>
        <v>13633.92</v>
      </c>
      <c r="W1245" s="4">
        <f t="shared" si="119"/>
        <v>0.48</v>
      </c>
      <c r="X1245" s="1" t="s">
        <v>92</v>
      </c>
      <c r="Y1245" s="1" t="s">
        <v>40</v>
      </c>
      <c r="Z1245" s="1" t="s">
        <v>41</v>
      </c>
      <c r="AA1245" s="2">
        <v>46033</v>
      </c>
      <c r="AB1245" s="1">
        <v>3</v>
      </c>
      <c r="AC1245" s="1" t="s">
        <v>42</v>
      </c>
    </row>
    <row r="1246" spans="1:29">
      <c r="A1246" s="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c r="P1246" s="1">
        <f t="shared" si="114"/>
        <v>47040</v>
      </c>
      <c r="Q1246" s="1">
        <v>10</v>
      </c>
      <c r="R1246" s="1">
        <f t="shared" si="115"/>
        <v>4704</v>
      </c>
      <c r="S1246" s="1">
        <f t="shared" si="116"/>
        <v>42336</v>
      </c>
      <c r="T1246" s="1">
        <v>0.52</v>
      </c>
      <c r="U1246" s="1">
        <f t="shared" si="117"/>
        <v>22014.720000000001</v>
      </c>
      <c r="V1246" s="1">
        <f t="shared" si="118"/>
        <v>20321.28</v>
      </c>
      <c r="W1246" s="4">
        <f t="shared" si="119"/>
        <v>0.48</v>
      </c>
      <c r="X1246" s="1" t="s">
        <v>50</v>
      </c>
      <c r="Y1246" s="1" t="s">
        <v>81</v>
      </c>
      <c r="Z1246" s="1" t="s">
        <v>41</v>
      </c>
      <c r="AA1246" s="2">
        <v>46033</v>
      </c>
      <c r="AB1246" s="1">
        <v>5</v>
      </c>
      <c r="AC1246" s="1" t="s">
        <v>42</v>
      </c>
    </row>
    <row r="1247" spans="1:29">
      <c r="A1247" s="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c r="P1247" s="1">
        <f t="shared" si="114"/>
        <v>34350</v>
      </c>
      <c r="Q1247" s="1">
        <v>5</v>
      </c>
      <c r="R1247" s="1">
        <f t="shared" si="115"/>
        <v>1717.5</v>
      </c>
      <c r="S1247" s="1">
        <f t="shared" si="116"/>
        <v>32632.5</v>
      </c>
      <c r="T1247" s="1">
        <v>0.57999999999999996</v>
      </c>
      <c r="U1247" s="1">
        <f t="shared" si="117"/>
        <v>18926.849999999999</v>
      </c>
      <c r="V1247" s="1">
        <f t="shared" si="118"/>
        <v>13705.650000000001</v>
      </c>
      <c r="W1247" s="4">
        <f t="shared" si="119"/>
        <v>0.42000000000000004</v>
      </c>
      <c r="X1247" s="1" t="s">
        <v>104</v>
      </c>
      <c r="Y1247" s="1" t="s">
        <v>81</v>
      </c>
      <c r="Z1247" s="1" t="s">
        <v>41</v>
      </c>
      <c r="AA1247" s="2">
        <v>46029</v>
      </c>
      <c r="AB1247" s="1">
        <v>5</v>
      </c>
      <c r="AC1247" s="1" t="s">
        <v>42</v>
      </c>
    </row>
    <row r="1248" spans="1:29">
      <c r="A1248" s="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c r="P1248" s="1">
        <f t="shared" si="114"/>
        <v>2680</v>
      </c>
      <c r="Q1248" s="1">
        <v>10</v>
      </c>
      <c r="R1248" s="1">
        <f t="shared" si="115"/>
        <v>268</v>
      </c>
      <c r="S1248" s="1">
        <f t="shared" si="116"/>
        <v>2412</v>
      </c>
      <c r="T1248" s="1">
        <v>0.35</v>
      </c>
      <c r="U1248" s="1">
        <f t="shared" si="117"/>
        <v>844.19999999999993</v>
      </c>
      <c r="V1248" s="1">
        <f t="shared" si="118"/>
        <v>1567.8000000000002</v>
      </c>
      <c r="W1248" s="4">
        <f t="shared" si="119"/>
        <v>0.65</v>
      </c>
      <c r="X1248" s="1" t="s">
        <v>39</v>
      </c>
      <c r="Y1248" s="1" t="s">
        <v>57</v>
      </c>
      <c r="Z1248" s="1" t="s">
        <v>41</v>
      </c>
      <c r="AA1248" s="2">
        <v>46032</v>
      </c>
      <c r="AB1248" s="1">
        <v>3</v>
      </c>
      <c r="AC1248" s="1" t="s">
        <v>42</v>
      </c>
    </row>
    <row r="1249" spans="1:29">
      <c r="A1249" s="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c r="P1249" s="1">
        <f t="shared" si="114"/>
        <v>2940</v>
      </c>
      <c r="Q1249" s="1">
        <v>5</v>
      </c>
      <c r="R1249" s="1">
        <f t="shared" si="115"/>
        <v>147</v>
      </c>
      <c r="S1249" s="1">
        <f t="shared" si="116"/>
        <v>2793</v>
      </c>
      <c r="T1249" s="1">
        <v>0.35</v>
      </c>
      <c r="U1249" s="1">
        <f t="shared" si="117"/>
        <v>977.55</v>
      </c>
      <c r="V1249" s="1">
        <f t="shared" si="118"/>
        <v>1815.45</v>
      </c>
      <c r="W1249" s="4">
        <f t="shared" si="119"/>
        <v>0.65</v>
      </c>
      <c r="X1249" s="1" t="s">
        <v>39</v>
      </c>
      <c r="Y1249" s="1" t="s">
        <v>40</v>
      </c>
      <c r="Z1249" s="1" t="s">
        <v>22</v>
      </c>
      <c r="AA1249" s="1"/>
      <c r="AB1249" s="1"/>
      <c r="AC1249" s="1" t="s">
        <v>93</v>
      </c>
    </row>
    <row r="1250" spans="1:29">
      <c r="A1250" s="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c r="P1250" s="1">
        <f t="shared" si="114"/>
        <v>9900</v>
      </c>
      <c r="Q1250" s="1">
        <v>10</v>
      </c>
      <c r="R1250" s="1">
        <f t="shared" si="115"/>
        <v>990</v>
      </c>
      <c r="S1250" s="1">
        <f t="shared" si="116"/>
        <v>8910</v>
      </c>
      <c r="T1250" s="1">
        <v>0.5</v>
      </c>
      <c r="U1250" s="1">
        <f t="shared" si="117"/>
        <v>4455</v>
      </c>
      <c r="V1250" s="1">
        <f t="shared" si="118"/>
        <v>4455</v>
      </c>
      <c r="W1250" s="4">
        <f t="shared" si="119"/>
        <v>0.5</v>
      </c>
      <c r="X1250" s="1" t="s">
        <v>104</v>
      </c>
      <c r="Y1250" s="1" t="s">
        <v>57</v>
      </c>
      <c r="Z1250" s="1" t="s">
        <v>41</v>
      </c>
      <c r="AA1250" s="2">
        <v>46034</v>
      </c>
      <c r="AB1250" s="1">
        <v>5</v>
      </c>
      <c r="AC1250" s="1" t="s">
        <v>42</v>
      </c>
    </row>
    <row r="1251" spans="1:29">
      <c r="A1251" s="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c r="P1251" s="1">
        <f t="shared" si="114"/>
        <v>4720</v>
      </c>
      <c r="Q1251" s="1">
        <v>30</v>
      </c>
      <c r="R1251" s="1">
        <f t="shared" si="115"/>
        <v>1416</v>
      </c>
      <c r="S1251" s="1">
        <f t="shared" si="116"/>
        <v>3304</v>
      </c>
      <c r="T1251" s="1">
        <v>0.47</v>
      </c>
      <c r="U1251" s="1">
        <f t="shared" si="117"/>
        <v>1552.8799999999999</v>
      </c>
      <c r="V1251" s="1">
        <f t="shared" si="118"/>
        <v>1751.1200000000001</v>
      </c>
      <c r="W1251" s="4">
        <f t="shared" si="119"/>
        <v>0.53</v>
      </c>
      <c r="X1251" s="1" t="s">
        <v>56</v>
      </c>
      <c r="Y1251" s="1" t="s">
        <v>40</v>
      </c>
      <c r="Z1251" s="1" t="s">
        <v>120</v>
      </c>
      <c r="AA1251" s="1"/>
      <c r="AB1251" s="1"/>
      <c r="AC1251" s="1" t="s">
        <v>42</v>
      </c>
    </row>
    <row r="1252" spans="1:29">
      <c r="A1252" s="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c r="P1252" s="1">
        <f t="shared" si="114"/>
        <v>28450</v>
      </c>
      <c r="Q1252" s="1">
        <v>30</v>
      </c>
      <c r="R1252" s="1">
        <f t="shared" si="115"/>
        <v>8535</v>
      </c>
      <c r="S1252" s="1">
        <f t="shared" si="116"/>
        <v>19915</v>
      </c>
      <c r="T1252" s="1">
        <v>0.5</v>
      </c>
      <c r="U1252" s="1">
        <f t="shared" si="117"/>
        <v>9957.5</v>
      </c>
      <c r="V1252" s="1">
        <f t="shared" si="118"/>
        <v>9957.5</v>
      </c>
      <c r="W1252" s="4">
        <f t="shared" si="119"/>
        <v>0.5</v>
      </c>
      <c r="X1252" s="1" t="s">
        <v>104</v>
      </c>
      <c r="Y1252" s="1" t="s">
        <v>57</v>
      </c>
      <c r="Z1252" s="1" t="s">
        <v>120</v>
      </c>
      <c r="AA1252" s="1"/>
      <c r="AB1252" s="1"/>
      <c r="AC1252" s="1" t="s">
        <v>42</v>
      </c>
    </row>
    <row r="1253" spans="1:29">
      <c r="A1253" s="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c r="P1253" s="1">
        <f t="shared" si="114"/>
        <v>13520</v>
      </c>
      <c r="Q1253" s="1">
        <v>0</v>
      </c>
      <c r="R1253" s="1">
        <f t="shared" si="115"/>
        <v>0</v>
      </c>
      <c r="S1253" s="1">
        <f t="shared" si="116"/>
        <v>13520</v>
      </c>
      <c r="T1253" s="1">
        <v>0.48</v>
      </c>
      <c r="U1253" s="1">
        <f t="shared" si="117"/>
        <v>6489.5999999999995</v>
      </c>
      <c r="V1253" s="1">
        <f t="shared" si="118"/>
        <v>7030.4000000000005</v>
      </c>
      <c r="W1253" s="4">
        <f t="shared" si="119"/>
        <v>0.52</v>
      </c>
      <c r="X1253" s="1" t="s">
        <v>104</v>
      </c>
      <c r="Y1253" s="1" t="s">
        <v>72</v>
      </c>
      <c r="Z1253" s="1" t="s">
        <v>41</v>
      </c>
      <c r="AA1253" s="2">
        <v>46032</v>
      </c>
      <c r="AB1253" s="1">
        <v>4</v>
      </c>
      <c r="AC1253" s="1" t="s">
        <v>42</v>
      </c>
    </row>
    <row r="1254" spans="1:29">
      <c r="A1254" s="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c r="P1254" s="1">
        <f t="shared" si="114"/>
        <v>17400</v>
      </c>
      <c r="Q1254" s="1">
        <v>20</v>
      </c>
      <c r="R1254" s="1">
        <f t="shared" si="115"/>
        <v>3480</v>
      </c>
      <c r="S1254" s="1">
        <f t="shared" si="116"/>
        <v>13920</v>
      </c>
      <c r="T1254" s="1">
        <v>0.52</v>
      </c>
      <c r="U1254" s="1">
        <f t="shared" si="117"/>
        <v>7238.4000000000005</v>
      </c>
      <c r="V1254" s="1">
        <f t="shared" si="118"/>
        <v>6681.5999999999995</v>
      </c>
      <c r="W1254" s="4">
        <f t="shared" si="119"/>
        <v>0.48</v>
      </c>
      <c r="X1254" s="1" t="s">
        <v>92</v>
      </c>
      <c r="Y1254" s="1" t="s">
        <v>81</v>
      </c>
      <c r="Z1254" s="1" t="s">
        <v>41</v>
      </c>
      <c r="AA1254" s="2">
        <v>46030</v>
      </c>
      <c r="AB1254" s="1">
        <v>5</v>
      </c>
      <c r="AC1254" s="1" t="s">
        <v>42</v>
      </c>
    </row>
    <row r="1255" spans="1:29">
      <c r="A1255" s="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c r="P1255" s="1">
        <f t="shared" si="114"/>
        <v>56280</v>
      </c>
      <c r="Q1255" s="1">
        <v>15</v>
      </c>
      <c r="R1255" s="1">
        <f t="shared" si="115"/>
        <v>8442</v>
      </c>
      <c r="S1255" s="1">
        <f t="shared" si="116"/>
        <v>47838</v>
      </c>
      <c r="T1255" s="1">
        <v>0.57999999999999996</v>
      </c>
      <c r="U1255" s="1">
        <f t="shared" si="117"/>
        <v>27746.039999999997</v>
      </c>
      <c r="V1255" s="1">
        <f t="shared" si="118"/>
        <v>20091.960000000003</v>
      </c>
      <c r="W1255" s="4">
        <f t="shared" si="119"/>
        <v>0.42000000000000004</v>
      </c>
      <c r="X1255" s="1" t="s">
        <v>92</v>
      </c>
      <c r="Y1255" s="1" t="s">
        <v>81</v>
      </c>
      <c r="Z1255" s="1" t="s">
        <v>41</v>
      </c>
      <c r="AA1255" s="2">
        <v>46031</v>
      </c>
      <c r="AB1255" s="1">
        <v>3</v>
      </c>
      <c r="AC1255" s="1" t="s">
        <v>42</v>
      </c>
    </row>
    <row r="1256" spans="1:29">
      <c r="A1256" s="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c r="P1256" s="1">
        <f t="shared" si="114"/>
        <v>34320</v>
      </c>
      <c r="Q1256" s="1">
        <v>10</v>
      </c>
      <c r="R1256" s="1">
        <f t="shared" si="115"/>
        <v>3432</v>
      </c>
      <c r="S1256" s="1">
        <f t="shared" si="116"/>
        <v>30888</v>
      </c>
      <c r="T1256" s="1">
        <v>0.52</v>
      </c>
      <c r="U1256" s="1">
        <f t="shared" si="117"/>
        <v>16061.76</v>
      </c>
      <c r="V1256" s="1">
        <f t="shared" si="118"/>
        <v>14826.24</v>
      </c>
      <c r="W1256" s="4">
        <f t="shared" si="119"/>
        <v>0.48</v>
      </c>
      <c r="X1256" s="1" t="s">
        <v>50</v>
      </c>
      <c r="Y1256" s="1" t="s">
        <v>57</v>
      </c>
      <c r="Z1256" s="1" t="s">
        <v>51</v>
      </c>
      <c r="AA1256" s="2">
        <v>46034</v>
      </c>
      <c r="AB1256" s="1"/>
      <c r="AC1256" s="1" t="s">
        <v>42</v>
      </c>
    </row>
    <row r="1257" spans="1:29">
      <c r="A1257" s="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c r="P1257" s="1">
        <f t="shared" si="114"/>
        <v>11640</v>
      </c>
      <c r="Q1257" s="1">
        <v>15</v>
      </c>
      <c r="R1257" s="1">
        <f t="shared" si="115"/>
        <v>1746</v>
      </c>
      <c r="S1257" s="1">
        <f t="shared" si="116"/>
        <v>9894</v>
      </c>
      <c r="T1257" s="1">
        <v>0.45</v>
      </c>
      <c r="U1257" s="1">
        <f t="shared" si="117"/>
        <v>4452.3</v>
      </c>
      <c r="V1257" s="1">
        <f t="shared" si="118"/>
        <v>5441.7</v>
      </c>
      <c r="W1257" s="4">
        <f t="shared" si="119"/>
        <v>0.54999999999999993</v>
      </c>
      <c r="X1257" s="1" t="s">
        <v>92</v>
      </c>
      <c r="Y1257" s="1" t="s">
        <v>72</v>
      </c>
      <c r="Z1257" s="1" t="s">
        <v>120</v>
      </c>
      <c r="AA1257" s="1"/>
      <c r="AB1257" s="1"/>
      <c r="AC1257" s="1" t="s">
        <v>42</v>
      </c>
    </row>
    <row r="1258" spans="1:29">
      <c r="A1258" s="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c r="P1258" s="1">
        <f t="shared" si="114"/>
        <v>20400</v>
      </c>
      <c r="Q1258" s="1">
        <v>25</v>
      </c>
      <c r="R1258" s="1">
        <f t="shared" si="115"/>
        <v>5100</v>
      </c>
      <c r="S1258" s="1">
        <f t="shared" si="116"/>
        <v>15300</v>
      </c>
      <c r="T1258" s="1">
        <v>0.5</v>
      </c>
      <c r="U1258" s="1">
        <f t="shared" si="117"/>
        <v>7650</v>
      </c>
      <c r="V1258" s="1">
        <f t="shared" si="118"/>
        <v>7650</v>
      </c>
      <c r="W1258" s="4">
        <f t="shared" si="119"/>
        <v>0.5</v>
      </c>
      <c r="X1258" s="1" t="s">
        <v>65</v>
      </c>
      <c r="Y1258" s="1" t="s">
        <v>40</v>
      </c>
      <c r="Z1258" s="1" t="s">
        <v>66</v>
      </c>
      <c r="AA1258" s="1"/>
      <c r="AB1258" s="1"/>
      <c r="AC1258" s="1" t="s">
        <v>42</v>
      </c>
    </row>
    <row r="1259" spans="1:29">
      <c r="A1259" s="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c r="P1259" s="1">
        <f t="shared" si="114"/>
        <v>62950</v>
      </c>
      <c r="Q1259" s="1">
        <v>5</v>
      </c>
      <c r="R1259" s="1">
        <f t="shared" si="115"/>
        <v>3147.5</v>
      </c>
      <c r="S1259" s="1">
        <f t="shared" si="116"/>
        <v>59802.5</v>
      </c>
      <c r="T1259" s="1">
        <v>0.52</v>
      </c>
      <c r="U1259" s="1">
        <f t="shared" si="117"/>
        <v>31097.3</v>
      </c>
      <c r="V1259" s="1">
        <f t="shared" si="118"/>
        <v>28705.200000000001</v>
      </c>
      <c r="W1259" s="4">
        <f t="shared" si="119"/>
        <v>0.48000000000000004</v>
      </c>
      <c r="X1259" s="1" t="s">
        <v>39</v>
      </c>
      <c r="Y1259" s="1" t="s">
        <v>40</v>
      </c>
      <c r="Z1259" s="1" t="s">
        <v>120</v>
      </c>
      <c r="AA1259" s="1"/>
      <c r="AB1259" s="1"/>
      <c r="AC1259" s="1" t="s">
        <v>42</v>
      </c>
    </row>
    <row r="1260" spans="1:29">
      <c r="A1260" s="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c r="P1260" s="1">
        <f t="shared" si="114"/>
        <v>24640</v>
      </c>
      <c r="Q1260" s="1">
        <v>0</v>
      </c>
      <c r="R1260" s="1">
        <f t="shared" si="115"/>
        <v>0</v>
      </c>
      <c r="S1260" s="1">
        <f t="shared" si="116"/>
        <v>24640</v>
      </c>
      <c r="T1260" s="1">
        <v>0.57999999999999996</v>
      </c>
      <c r="U1260" s="1">
        <f t="shared" si="117"/>
        <v>14291.199999999999</v>
      </c>
      <c r="V1260" s="1">
        <f t="shared" si="118"/>
        <v>10348.800000000001</v>
      </c>
      <c r="W1260" s="4">
        <f t="shared" si="119"/>
        <v>0.42000000000000004</v>
      </c>
      <c r="X1260" s="1" t="s">
        <v>56</v>
      </c>
      <c r="Y1260" s="1" t="s">
        <v>57</v>
      </c>
      <c r="Z1260" s="1" t="s">
        <v>120</v>
      </c>
      <c r="AA1260" s="1"/>
      <c r="AB1260" s="1"/>
      <c r="AC1260" s="1" t="s">
        <v>42</v>
      </c>
    </row>
    <row r="1261" spans="1:29">
      <c r="A1261" s="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c r="P1261" s="1">
        <f t="shared" si="114"/>
        <v>1200</v>
      </c>
      <c r="Q1261" s="1">
        <v>0</v>
      </c>
      <c r="R1261" s="1">
        <f t="shared" si="115"/>
        <v>0</v>
      </c>
      <c r="S1261" s="1">
        <f t="shared" si="116"/>
        <v>1200</v>
      </c>
      <c r="T1261" s="1">
        <v>0.62</v>
      </c>
      <c r="U1261" s="1">
        <f t="shared" si="117"/>
        <v>744</v>
      </c>
      <c r="V1261" s="1">
        <f t="shared" si="118"/>
        <v>456</v>
      </c>
      <c r="W1261" s="4">
        <f t="shared" si="119"/>
        <v>0.38</v>
      </c>
      <c r="X1261" s="1" t="s">
        <v>65</v>
      </c>
      <c r="Y1261" s="1" t="s">
        <v>57</v>
      </c>
      <c r="Z1261" s="1" t="s">
        <v>41</v>
      </c>
      <c r="AA1261" s="2">
        <v>46033</v>
      </c>
      <c r="AB1261" s="1">
        <v>5</v>
      </c>
      <c r="AC1261" s="1" t="s">
        <v>42</v>
      </c>
    </row>
    <row r="1262" spans="1:29">
      <c r="A1262" s="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c r="P1262" s="1">
        <f t="shared" si="114"/>
        <v>1280</v>
      </c>
      <c r="Q1262" s="1">
        <v>25</v>
      </c>
      <c r="R1262" s="1">
        <f t="shared" si="115"/>
        <v>320</v>
      </c>
      <c r="S1262" s="1">
        <f t="shared" si="116"/>
        <v>960</v>
      </c>
      <c r="T1262" s="1">
        <v>0.45</v>
      </c>
      <c r="U1262" s="1">
        <f t="shared" si="117"/>
        <v>432</v>
      </c>
      <c r="V1262" s="1">
        <f t="shared" si="118"/>
        <v>528</v>
      </c>
      <c r="W1262" s="4">
        <f t="shared" si="119"/>
        <v>0.55000000000000004</v>
      </c>
      <c r="X1262" s="1" t="s">
        <v>104</v>
      </c>
      <c r="Y1262" s="1" t="s">
        <v>40</v>
      </c>
      <c r="Z1262" s="1" t="s">
        <v>51</v>
      </c>
      <c r="AA1262" s="2">
        <v>46038</v>
      </c>
      <c r="AB1262" s="1"/>
      <c r="AC1262" s="1" t="s">
        <v>42</v>
      </c>
    </row>
    <row r="1263" spans="1:29">
      <c r="A1263" s="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c r="P1263" s="1">
        <f t="shared" si="114"/>
        <v>720</v>
      </c>
      <c r="Q1263" s="1">
        <v>25</v>
      </c>
      <c r="R1263" s="1">
        <f t="shared" si="115"/>
        <v>180</v>
      </c>
      <c r="S1263" s="1">
        <f t="shared" si="116"/>
        <v>540</v>
      </c>
      <c r="T1263" s="1">
        <v>0.35</v>
      </c>
      <c r="U1263" s="1">
        <f t="shared" si="117"/>
        <v>189</v>
      </c>
      <c r="V1263" s="1">
        <f t="shared" si="118"/>
        <v>351</v>
      </c>
      <c r="W1263" s="4">
        <f t="shared" si="119"/>
        <v>0.65</v>
      </c>
      <c r="X1263" s="1" t="s">
        <v>65</v>
      </c>
      <c r="Y1263" s="1" t="s">
        <v>72</v>
      </c>
      <c r="Z1263" s="1" t="s">
        <v>41</v>
      </c>
      <c r="AA1263" s="2">
        <v>46034</v>
      </c>
      <c r="AB1263" s="1">
        <v>4</v>
      </c>
      <c r="AC1263" s="1" t="s">
        <v>42</v>
      </c>
    </row>
    <row r="1264" spans="1:29">
      <c r="A1264" s="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c r="P1264" s="1">
        <f t="shared" si="114"/>
        <v>5950</v>
      </c>
      <c r="Q1264" s="1">
        <v>10</v>
      </c>
      <c r="R1264" s="1">
        <f t="shared" si="115"/>
        <v>595</v>
      </c>
      <c r="S1264" s="1">
        <f t="shared" si="116"/>
        <v>5355</v>
      </c>
      <c r="T1264" s="1">
        <v>0.47</v>
      </c>
      <c r="U1264" s="1">
        <f t="shared" si="117"/>
        <v>2516.85</v>
      </c>
      <c r="V1264" s="1">
        <f t="shared" si="118"/>
        <v>2838.15</v>
      </c>
      <c r="W1264" s="4">
        <f t="shared" si="119"/>
        <v>0.53</v>
      </c>
      <c r="X1264" s="1" t="s">
        <v>50</v>
      </c>
      <c r="Y1264" s="1" t="s">
        <v>72</v>
      </c>
      <c r="Z1264" s="1" t="s">
        <v>41</v>
      </c>
      <c r="AA1264" s="2">
        <v>46036</v>
      </c>
      <c r="AB1264" s="1">
        <v>4</v>
      </c>
      <c r="AC1264" s="1" t="s">
        <v>42</v>
      </c>
    </row>
    <row r="1265" spans="1:29">
      <c r="A1265" s="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c r="P1265" s="1">
        <f t="shared" si="114"/>
        <v>170010</v>
      </c>
      <c r="Q1265" s="1">
        <v>0</v>
      </c>
      <c r="R1265" s="1">
        <f t="shared" si="115"/>
        <v>0</v>
      </c>
      <c r="S1265" s="1">
        <f t="shared" si="116"/>
        <v>170010</v>
      </c>
      <c r="T1265" s="1">
        <v>0.57999999999999996</v>
      </c>
      <c r="U1265" s="1">
        <f t="shared" si="117"/>
        <v>98605.799999999988</v>
      </c>
      <c r="V1265" s="1">
        <f t="shared" si="118"/>
        <v>71404.200000000012</v>
      </c>
      <c r="W1265" s="4">
        <f t="shared" si="119"/>
        <v>0.4200000000000001</v>
      </c>
      <c r="X1265" s="1" t="s">
        <v>147</v>
      </c>
      <c r="Y1265" s="1" t="s">
        <v>57</v>
      </c>
      <c r="Z1265" s="1" t="s">
        <v>41</v>
      </c>
      <c r="AA1265" s="2">
        <v>46039</v>
      </c>
      <c r="AB1265" s="1">
        <v>3</v>
      </c>
      <c r="AC1265" s="1" t="s">
        <v>42</v>
      </c>
    </row>
    <row r="1266" spans="1:29">
      <c r="A1266" s="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c r="P1266" s="1">
        <f t="shared" si="114"/>
        <v>126300</v>
      </c>
      <c r="Q1266" s="1">
        <v>30</v>
      </c>
      <c r="R1266" s="1">
        <f t="shared" si="115"/>
        <v>37890</v>
      </c>
      <c r="S1266" s="1">
        <f t="shared" si="116"/>
        <v>88410</v>
      </c>
      <c r="T1266" s="1">
        <v>0.57999999999999996</v>
      </c>
      <c r="U1266" s="1">
        <f t="shared" si="117"/>
        <v>51277.799999999996</v>
      </c>
      <c r="V1266" s="1">
        <f t="shared" si="118"/>
        <v>37132.200000000004</v>
      </c>
      <c r="W1266" s="4">
        <f t="shared" si="119"/>
        <v>0.42000000000000004</v>
      </c>
      <c r="X1266" s="1" t="s">
        <v>50</v>
      </c>
      <c r="Y1266" s="1" t="s">
        <v>40</v>
      </c>
      <c r="Z1266" s="1" t="s">
        <v>22</v>
      </c>
      <c r="AA1266" s="1"/>
      <c r="AB1266" s="1"/>
      <c r="AC1266" s="1" t="s">
        <v>93</v>
      </c>
    </row>
    <row r="1267" spans="1:29">
      <c r="A1267" s="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c r="P1267" s="1">
        <f t="shared" si="114"/>
        <v>7840</v>
      </c>
      <c r="Q1267" s="1">
        <v>0</v>
      </c>
      <c r="R1267" s="1">
        <f t="shared" si="115"/>
        <v>0</v>
      </c>
      <c r="S1267" s="1">
        <f t="shared" si="116"/>
        <v>7840</v>
      </c>
      <c r="T1267" s="1">
        <v>0.52</v>
      </c>
      <c r="U1267" s="1">
        <f t="shared" si="117"/>
        <v>4076.8</v>
      </c>
      <c r="V1267" s="1">
        <f t="shared" si="118"/>
        <v>3763.2</v>
      </c>
      <c r="W1267" s="4">
        <f t="shared" si="119"/>
        <v>0.48</v>
      </c>
      <c r="X1267" s="1" t="s">
        <v>50</v>
      </c>
      <c r="Y1267" s="1" t="s">
        <v>72</v>
      </c>
      <c r="Z1267" s="1" t="s">
        <v>41</v>
      </c>
      <c r="AA1267" s="2">
        <v>46037</v>
      </c>
      <c r="AB1267" s="1">
        <v>3</v>
      </c>
      <c r="AC1267" s="1" t="s">
        <v>42</v>
      </c>
    </row>
    <row r="1268" spans="1:29">
      <c r="A1268" s="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c r="P1268" s="1">
        <f t="shared" si="114"/>
        <v>15780</v>
      </c>
      <c r="Q1268" s="1">
        <v>10</v>
      </c>
      <c r="R1268" s="1">
        <f t="shared" si="115"/>
        <v>1578</v>
      </c>
      <c r="S1268" s="1">
        <f t="shared" si="116"/>
        <v>14202</v>
      </c>
      <c r="T1268" s="1">
        <v>0.47</v>
      </c>
      <c r="U1268" s="1">
        <f t="shared" si="117"/>
        <v>6674.94</v>
      </c>
      <c r="V1268" s="1">
        <f t="shared" si="118"/>
        <v>7527.06</v>
      </c>
      <c r="W1268" s="4">
        <f t="shared" si="119"/>
        <v>0.53</v>
      </c>
      <c r="X1268" s="1" t="s">
        <v>65</v>
      </c>
      <c r="Y1268" s="1" t="s">
        <v>81</v>
      </c>
      <c r="Z1268" s="1" t="s">
        <v>120</v>
      </c>
      <c r="AA1268" s="1"/>
      <c r="AB1268" s="1"/>
      <c r="AC1268" s="1" t="s">
        <v>42</v>
      </c>
    </row>
    <row r="1269" spans="1:29">
      <c r="A1269" s="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c r="P1269" s="1">
        <f t="shared" si="114"/>
        <v>1100</v>
      </c>
      <c r="Q1269" s="1">
        <v>15</v>
      </c>
      <c r="R1269" s="1">
        <f t="shared" si="115"/>
        <v>165</v>
      </c>
      <c r="S1269" s="1">
        <f t="shared" si="116"/>
        <v>935</v>
      </c>
      <c r="T1269" s="1">
        <v>0.62</v>
      </c>
      <c r="U1269" s="1">
        <f t="shared" si="117"/>
        <v>579.70000000000005</v>
      </c>
      <c r="V1269" s="1">
        <f t="shared" si="118"/>
        <v>355.29999999999995</v>
      </c>
      <c r="W1269" s="4">
        <f t="shared" si="119"/>
        <v>0.37999999999999995</v>
      </c>
      <c r="X1269" s="1" t="s">
        <v>39</v>
      </c>
      <c r="Y1269" s="1" t="s">
        <v>57</v>
      </c>
      <c r="Z1269" s="1" t="s">
        <v>41</v>
      </c>
      <c r="AA1269" s="2">
        <v>46041</v>
      </c>
      <c r="AB1269" s="1">
        <v>4</v>
      </c>
      <c r="AC1269" s="1" t="s">
        <v>42</v>
      </c>
    </row>
    <row r="1270" spans="1:29">
      <c r="A1270" s="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c r="P1270" s="1">
        <f t="shared" si="114"/>
        <v>2360</v>
      </c>
      <c r="Q1270" s="1">
        <v>10</v>
      </c>
      <c r="R1270" s="1">
        <f t="shared" si="115"/>
        <v>236</v>
      </c>
      <c r="S1270" s="1">
        <f t="shared" si="116"/>
        <v>2124</v>
      </c>
      <c r="T1270" s="1">
        <v>0.35</v>
      </c>
      <c r="U1270" s="1">
        <f t="shared" si="117"/>
        <v>743.4</v>
      </c>
      <c r="V1270" s="1">
        <f t="shared" si="118"/>
        <v>1380.6</v>
      </c>
      <c r="W1270" s="4">
        <f t="shared" si="119"/>
        <v>0.64999999999999991</v>
      </c>
      <c r="X1270" s="1" t="s">
        <v>147</v>
      </c>
      <c r="Y1270" s="1" t="s">
        <v>57</v>
      </c>
      <c r="Z1270" s="1" t="s">
        <v>41</v>
      </c>
      <c r="AA1270" s="2">
        <v>46037</v>
      </c>
      <c r="AB1270" s="1">
        <v>3</v>
      </c>
      <c r="AC1270" s="1" t="s">
        <v>42</v>
      </c>
    </row>
    <row r="1271" spans="1:29">
      <c r="A1271" s="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c r="P1271" s="1">
        <f t="shared" si="114"/>
        <v>25800</v>
      </c>
      <c r="Q1271" s="1">
        <v>0</v>
      </c>
      <c r="R1271" s="1">
        <f t="shared" si="115"/>
        <v>0</v>
      </c>
      <c r="S1271" s="1">
        <f t="shared" si="116"/>
        <v>25800</v>
      </c>
      <c r="T1271" s="1">
        <v>0.47</v>
      </c>
      <c r="U1271" s="1">
        <f t="shared" si="117"/>
        <v>12126</v>
      </c>
      <c r="V1271" s="1">
        <f t="shared" si="118"/>
        <v>13674</v>
      </c>
      <c r="W1271" s="4">
        <f t="shared" si="119"/>
        <v>0.53</v>
      </c>
      <c r="X1271" s="1" t="s">
        <v>92</v>
      </c>
      <c r="Y1271" s="1" t="s">
        <v>40</v>
      </c>
      <c r="Z1271" s="1" t="s">
        <v>66</v>
      </c>
      <c r="AA1271" s="1"/>
      <c r="AB1271" s="1"/>
      <c r="AC1271" s="1" t="s">
        <v>42</v>
      </c>
    </row>
    <row r="1272" spans="1:29">
      <c r="A1272" s="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c r="P1272" s="1">
        <f t="shared" si="114"/>
        <v>23850</v>
      </c>
      <c r="Q1272" s="1">
        <v>30</v>
      </c>
      <c r="R1272" s="1">
        <f t="shared" si="115"/>
        <v>7155</v>
      </c>
      <c r="S1272" s="1">
        <f t="shared" si="116"/>
        <v>16695</v>
      </c>
      <c r="T1272" s="1">
        <v>0.52</v>
      </c>
      <c r="U1272" s="1">
        <f t="shared" si="117"/>
        <v>8681.4</v>
      </c>
      <c r="V1272" s="1">
        <f t="shared" si="118"/>
        <v>8013.6</v>
      </c>
      <c r="W1272" s="4">
        <f t="shared" si="119"/>
        <v>0.48000000000000004</v>
      </c>
      <c r="X1272" s="1" t="s">
        <v>104</v>
      </c>
      <c r="Y1272" s="1" t="s">
        <v>57</v>
      </c>
      <c r="Z1272" s="1" t="s">
        <v>120</v>
      </c>
      <c r="AA1272" s="1"/>
      <c r="AB1272" s="1"/>
      <c r="AC1272" s="1" t="s">
        <v>42</v>
      </c>
    </row>
    <row r="1273" spans="1:29">
      <c r="A1273" s="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c r="P1273" s="1">
        <f t="shared" si="114"/>
        <v>48100</v>
      </c>
      <c r="Q1273" s="1">
        <v>0</v>
      </c>
      <c r="R1273" s="1">
        <f t="shared" si="115"/>
        <v>0</v>
      </c>
      <c r="S1273" s="1">
        <f t="shared" si="116"/>
        <v>48100</v>
      </c>
      <c r="T1273" s="1">
        <v>0.57999999999999996</v>
      </c>
      <c r="U1273" s="1">
        <f t="shared" si="117"/>
        <v>27897.999999999996</v>
      </c>
      <c r="V1273" s="1">
        <f t="shared" si="118"/>
        <v>20202.000000000004</v>
      </c>
      <c r="W1273" s="4">
        <f t="shared" si="119"/>
        <v>0.4200000000000001</v>
      </c>
      <c r="X1273" s="1" t="s">
        <v>65</v>
      </c>
      <c r="Y1273" s="1" t="s">
        <v>81</v>
      </c>
      <c r="Z1273" s="1" t="s">
        <v>22</v>
      </c>
      <c r="AA1273" s="1"/>
      <c r="AB1273" s="1"/>
      <c r="AC1273" s="1" t="s">
        <v>93</v>
      </c>
    </row>
    <row r="1274" spans="1:29">
      <c r="A1274" s="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c r="P1274" s="1">
        <f t="shared" si="114"/>
        <v>7200</v>
      </c>
      <c r="Q1274" s="1">
        <v>5</v>
      </c>
      <c r="R1274" s="1">
        <f t="shared" si="115"/>
        <v>360</v>
      </c>
      <c r="S1274" s="1">
        <f t="shared" si="116"/>
        <v>6840</v>
      </c>
      <c r="T1274" s="1">
        <v>0.45</v>
      </c>
      <c r="U1274" s="1">
        <f t="shared" si="117"/>
        <v>3078</v>
      </c>
      <c r="V1274" s="1">
        <f t="shared" si="118"/>
        <v>3762</v>
      </c>
      <c r="W1274" s="4">
        <f t="shared" si="119"/>
        <v>0.55000000000000004</v>
      </c>
      <c r="X1274" s="1" t="s">
        <v>147</v>
      </c>
      <c r="Y1274" s="1" t="s">
        <v>40</v>
      </c>
      <c r="Z1274" s="1" t="s">
        <v>41</v>
      </c>
      <c r="AA1274" s="2">
        <v>46044</v>
      </c>
      <c r="AB1274" s="1">
        <v>5</v>
      </c>
      <c r="AC1274" s="1" t="s">
        <v>42</v>
      </c>
    </row>
    <row r="1275" spans="1:29">
      <c r="A1275" s="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c r="P1275" s="1">
        <f t="shared" si="114"/>
        <v>13400</v>
      </c>
      <c r="Q1275" s="1">
        <v>20</v>
      </c>
      <c r="R1275" s="1">
        <f t="shared" si="115"/>
        <v>2680</v>
      </c>
      <c r="S1275" s="1">
        <f t="shared" si="116"/>
        <v>10720</v>
      </c>
      <c r="T1275" s="1">
        <v>0.47</v>
      </c>
      <c r="U1275" s="1">
        <f t="shared" si="117"/>
        <v>5038.3999999999996</v>
      </c>
      <c r="V1275" s="1">
        <f t="shared" si="118"/>
        <v>5681.6</v>
      </c>
      <c r="W1275" s="4">
        <f t="shared" si="119"/>
        <v>0.53</v>
      </c>
      <c r="X1275" s="1" t="s">
        <v>65</v>
      </c>
      <c r="Y1275" s="1" t="s">
        <v>57</v>
      </c>
      <c r="Z1275" s="1" t="s">
        <v>41</v>
      </c>
      <c r="AA1275" s="2">
        <v>46040</v>
      </c>
      <c r="AB1275" s="1">
        <v>5</v>
      </c>
      <c r="AC1275" s="1" t="s">
        <v>42</v>
      </c>
    </row>
    <row r="1276" spans="1:29">
      <c r="A1276" s="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c r="P1276" s="1">
        <f t="shared" si="114"/>
        <v>1080</v>
      </c>
      <c r="Q1276" s="1">
        <v>0</v>
      </c>
      <c r="R1276" s="1">
        <f t="shared" si="115"/>
        <v>0</v>
      </c>
      <c r="S1276" s="1">
        <f t="shared" si="116"/>
        <v>1080</v>
      </c>
      <c r="T1276" s="1">
        <v>0.35</v>
      </c>
      <c r="U1276" s="1">
        <f t="shared" si="117"/>
        <v>378</v>
      </c>
      <c r="V1276" s="1">
        <f t="shared" si="118"/>
        <v>702</v>
      </c>
      <c r="W1276" s="4">
        <f t="shared" si="119"/>
        <v>0.65</v>
      </c>
      <c r="X1276" s="1" t="s">
        <v>65</v>
      </c>
      <c r="Y1276" s="1" t="s">
        <v>72</v>
      </c>
      <c r="Z1276" s="1" t="s">
        <v>41</v>
      </c>
      <c r="AA1276" s="2">
        <v>46039</v>
      </c>
      <c r="AB1276" s="1">
        <v>4</v>
      </c>
      <c r="AC1276" s="1" t="s">
        <v>42</v>
      </c>
    </row>
    <row r="1277" spans="1:29">
      <c r="A1277" s="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c r="P1277" s="1">
        <f t="shared" si="114"/>
        <v>3810</v>
      </c>
      <c r="Q1277" s="1">
        <v>30</v>
      </c>
      <c r="R1277" s="1">
        <f t="shared" si="115"/>
        <v>1143</v>
      </c>
      <c r="S1277" s="1">
        <f t="shared" si="116"/>
        <v>2667</v>
      </c>
      <c r="T1277" s="1">
        <v>0.45</v>
      </c>
      <c r="U1277" s="1">
        <f t="shared" si="117"/>
        <v>1200.1500000000001</v>
      </c>
      <c r="V1277" s="1">
        <f t="shared" si="118"/>
        <v>1466.85</v>
      </c>
      <c r="W1277" s="4">
        <f t="shared" si="119"/>
        <v>0.54999999999999993</v>
      </c>
      <c r="X1277" s="1" t="s">
        <v>39</v>
      </c>
      <c r="Y1277" s="1" t="s">
        <v>72</v>
      </c>
      <c r="Z1277" s="1" t="s">
        <v>41</v>
      </c>
      <c r="AA1277" s="2">
        <v>46040</v>
      </c>
      <c r="AB1277" s="1">
        <v>3</v>
      </c>
      <c r="AC1277" s="1" t="s">
        <v>42</v>
      </c>
    </row>
    <row r="1278" spans="1:29">
      <c r="A1278" s="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c r="P1278" s="1">
        <f t="shared" si="114"/>
        <v>15090</v>
      </c>
      <c r="Q1278" s="1">
        <v>5</v>
      </c>
      <c r="R1278" s="1">
        <f t="shared" si="115"/>
        <v>754.5</v>
      </c>
      <c r="S1278" s="1">
        <f t="shared" si="116"/>
        <v>14335.5</v>
      </c>
      <c r="T1278" s="1">
        <v>0.5</v>
      </c>
      <c r="U1278" s="1">
        <f t="shared" si="117"/>
        <v>7167.75</v>
      </c>
      <c r="V1278" s="1">
        <f t="shared" si="118"/>
        <v>7167.75</v>
      </c>
      <c r="W1278" s="4">
        <f t="shared" si="119"/>
        <v>0.5</v>
      </c>
      <c r="X1278" s="1" t="s">
        <v>56</v>
      </c>
      <c r="Y1278" s="1" t="s">
        <v>40</v>
      </c>
      <c r="Z1278" s="1" t="s">
        <v>51</v>
      </c>
      <c r="AA1278" s="2">
        <v>46041</v>
      </c>
      <c r="AB1278" s="1"/>
      <c r="AC1278" s="1" t="s">
        <v>42</v>
      </c>
    </row>
    <row r="1279" spans="1:29">
      <c r="A1279" s="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c r="P1279" s="1">
        <f t="shared" si="114"/>
        <v>10500</v>
      </c>
      <c r="Q1279" s="1">
        <v>25</v>
      </c>
      <c r="R1279" s="1">
        <f t="shared" si="115"/>
        <v>2625</v>
      </c>
      <c r="S1279" s="1">
        <f t="shared" si="116"/>
        <v>7875</v>
      </c>
      <c r="T1279" s="1">
        <v>0.5</v>
      </c>
      <c r="U1279" s="1">
        <f t="shared" si="117"/>
        <v>3937.5</v>
      </c>
      <c r="V1279" s="1">
        <f t="shared" si="118"/>
        <v>3937.5</v>
      </c>
      <c r="W1279" s="4">
        <f t="shared" si="119"/>
        <v>0.5</v>
      </c>
      <c r="X1279" s="1" t="s">
        <v>104</v>
      </c>
      <c r="Y1279" s="1" t="s">
        <v>40</v>
      </c>
      <c r="Z1279" s="1" t="s">
        <v>41</v>
      </c>
      <c r="AA1279" s="2">
        <v>46040</v>
      </c>
      <c r="AB1279" s="1">
        <v>4</v>
      </c>
      <c r="AC1279" s="1" t="s">
        <v>42</v>
      </c>
    </row>
    <row r="1280" spans="1:29">
      <c r="A1280" s="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c r="P1280" s="1">
        <f t="shared" si="114"/>
        <v>32300</v>
      </c>
      <c r="Q1280" s="1">
        <v>0</v>
      </c>
      <c r="R1280" s="1">
        <f t="shared" si="115"/>
        <v>0</v>
      </c>
      <c r="S1280" s="1">
        <f t="shared" si="116"/>
        <v>32300</v>
      </c>
      <c r="T1280" s="1">
        <v>0.47</v>
      </c>
      <c r="U1280" s="1">
        <f t="shared" si="117"/>
        <v>15181</v>
      </c>
      <c r="V1280" s="1">
        <f t="shared" si="118"/>
        <v>17119</v>
      </c>
      <c r="W1280" s="4">
        <f t="shared" si="119"/>
        <v>0.53</v>
      </c>
      <c r="X1280" s="1" t="s">
        <v>104</v>
      </c>
      <c r="Y1280" s="1" t="s">
        <v>72</v>
      </c>
      <c r="Z1280" s="1" t="s">
        <v>41</v>
      </c>
      <c r="AA1280" s="2">
        <v>46046</v>
      </c>
      <c r="AB1280" s="1">
        <v>4</v>
      </c>
      <c r="AC1280" s="1" t="s">
        <v>42</v>
      </c>
    </row>
    <row r="1281" spans="1:29">
      <c r="A1281" s="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c r="P1281" s="1">
        <f t="shared" si="114"/>
        <v>490</v>
      </c>
      <c r="Q1281" s="1">
        <v>0</v>
      </c>
      <c r="R1281" s="1">
        <f t="shared" si="115"/>
        <v>0</v>
      </c>
      <c r="S1281" s="1">
        <f t="shared" si="116"/>
        <v>490</v>
      </c>
      <c r="T1281" s="1">
        <v>0.62</v>
      </c>
      <c r="U1281" s="1">
        <f t="shared" si="117"/>
        <v>303.8</v>
      </c>
      <c r="V1281" s="1">
        <f t="shared" si="118"/>
        <v>186.2</v>
      </c>
      <c r="W1281" s="4">
        <f t="shared" si="119"/>
        <v>0.38</v>
      </c>
      <c r="X1281" s="1" t="s">
        <v>39</v>
      </c>
      <c r="Y1281" s="1" t="s">
        <v>72</v>
      </c>
      <c r="Z1281" s="1" t="s">
        <v>41</v>
      </c>
      <c r="AA1281" s="2">
        <v>46046</v>
      </c>
      <c r="AB1281" s="1">
        <v>4</v>
      </c>
      <c r="AC1281" s="1" t="s">
        <v>42</v>
      </c>
    </row>
    <row r="1282" spans="1:29">
      <c r="A1282" s="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c r="P1282" s="1">
        <f t="shared" si="114"/>
        <v>7560</v>
      </c>
      <c r="Q1282" s="1">
        <v>30</v>
      </c>
      <c r="R1282" s="1">
        <f t="shared" si="115"/>
        <v>2268</v>
      </c>
      <c r="S1282" s="1">
        <f t="shared" si="116"/>
        <v>5292</v>
      </c>
      <c r="T1282" s="1">
        <v>0.45</v>
      </c>
      <c r="U1282" s="1">
        <f t="shared" si="117"/>
        <v>2381.4</v>
      </c>
      <c r="V1282" s="1">
        <f t="shared" si="118"/>
        <v>2910.6</v>
      </c>
      <c r="W1282" s="4">
        <f t="shared" si="119"/>
        <v>0.54999999999999993</v>
      </c>
      <c r="X1282" s="1" t="s">
        <v>147</v>
      </c>
      <c r="Y1282" s="1" t="s">
        <v>57</v>
      </c>
      <c r="Z1282" s="1" t="s">
        <v>41</v>
      </c>
      <c r="AA1282" s="2">
        <v>46045</v>
      </c>
      <c r="AB1282" s="1">
        <v>5</v>
      </c>
      <c r="AC1282" s="1" t="s">
        <v>42</v>
      </c>
    </row>
    <row r="1283" spans="1:29">
      <c r="A1283" s="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c r="P1283" s="1">
        <f t="shared" ref="P1283:P1346" si="120">PRODUCT(N1283,O1283)</f>
        <v>4050</v>
      </c>
      <c r="Q1283" s="1">
        <v>0</v>
      </c>
      <c r="R1283" s="1">
        <f t="shared" ref="R1283:R1346" si="121">P1283*(Q1283/100)</f>
        <v>0</v>
      </c>
      <c r="S1283" s="1">
        <f t="shared" ref="S1283:S1346" si="122">P1283-R1283</f>
        <v>4050</v>
      </c>
      <c r="T1283" s="1">
        <v>0.47</v>
      </c>
      <c r="U1283" s="1">
        <f t="shared" ref="U1283:U1346" si="123">S1283*T1283</f>
        <v>1903.5</v>
      </c>
      <c r="V1283" s="1">
        <f t="shared" ref="V1283:V1346" si="124">S1283-U1283</f>
        <v>2146.5</v>
      </c>
      <c r="W1283" s="4">
        <f t="shared" ref="W1283:W1346" si="125">(V1283/S1283)</f>
        <v>0.53</v>
      </c>
      <c r="X1283" s="1" t="s">
        <v>92</v>
      </c>
      <c r="Y1283" s="1" t="s">
        <v>57</v>
      </c>
      <c r="Z1283" s="1" t="s">
        <v>41</v>
      </c>
      <c r="AA1283" s="2">
        <v>46043</v>
      </c>
      <c r="AB1283" s="1">
        <v>4</v>
      </c>
      <c r="AC1283" s="1" t="s">
        <v>42</v>
      </c>
    </row>
    <row r="1284" spans="1:29">
      <c r="A1284" s="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c r="P1284" s="1">
        <f t="shared" si="120"/>
        <v>245050</v>
      </c>
      <c r="Q1284" s="1">
        <v>0</v>
      </c>
      <c r="R1284" s="1">
        <f t="shared" si="121"/>
        <v>0</v>
      </c>
      <c r="S1284" s="1">
        <f t="shared" si="122"/>
        <v>245050</v>
      </c>
      <c r="T1284" s="1">
        <v>0.57999999999999996</v>
      </c>
      <c r="U1284" s="1">
        <f t="shared" si="123"/>
        <v>142129</v>
      </c>
      <c r="V1284" s="1">
        <f t="shared" si="124"/>
        <v>102921</v>
      </c>
      <c r="W1284" s="4">
        <f t="shared" si="125"/>
        <v>0.42</v>
      </c>
      <c r="X1284" s="1" t="s">
        <v>56</v>
      </c>
      <c r="Y1284" s="1" t="s">
        <v>81</v>
      </c>
      <c r="Z1284" s="1" t="s">
        <v>51</v>
      </c>
      <c r="AA1284" s="2">
        <v>46043</v>
      </c>
      <c r="AB1284" s="1"/>
      <c r="AC1284" s="1" t="s">
        <v>42</v>
      </c>
    </row>
    <row r="1285" spans="1:29">
      <c r="A1285" s="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c r="P1285" s="1">
        <f t="shared" si="120"/>
        <v>5550</v>
      </c>
      <c r="Q1285" s="1">
        <v>30</v>
      </c>
      <c r="R1285" s="1">
        <f t="shared" si="121"/>
        <v>1665</v>
      </c>
      <c r="S1285" s="1">
        <f t="shared" si="122"/>
        <v>3885</v>
      </c>
      <c r="T1285" s="1">
        <v>0.35</v>
      </c>
      <c r="U1285" s="1">
        <f t="shared" si="123"/>
        <v>1359.75</v>
      </c>
      <c r="V1285" s="1">
        <f t="shared" si="124"/>
        <v>2525.25</v>
      </c>
      <c r="W1285" s="4">
        <f t="shared" si="125"/>
        <v>0.65</v>
      </c>
      <c r="X1285" s="1" t="s">
        <v>92</v>
      </c>
      <c r="Y1285" s="1" t="s">
        <v>72</v>
      </c>
      <c r="Z1285" s="1" t="s">
        <v>41</v>
      </c>
      <c r="AA1285" s="2">
        <v>46047</v>
      </c>
      <c r="AB1285" s="1">
        <v>4</v>
      </c>
      <c r="AC1285" s="1" t="s">
        <v>42</v>
      </c>
    </row>
    <row r="1286" spans="1:29">
      <c r="A1286" s="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c r="P1286" s="1">
        <f t="shared" si="120"/>
        <v>2200</v>
      </c>
      <c r="Q1286" s="1">
        <v>0</v>
      </c>
      <c r="R1286" s="1">
        <f t="shared" si="121"/>
        <v>0</v>
      </c>
      <c r="S1286" s="1">
        <f t="shared" si="122"/>
        <v>2200</v>
      </c>
      <c r="T1286" s="1">
        <v>0.62</v>
      </c>
      <c r="U1286" s="1">
        <f t="shared" si="123"/>
        <v>1364</v>
      </c>
      <c r="V1286" s="1">
        <f t="shared" si="124"/>
        <v>836</v>
      </c>
      <c r="W1286" s="4">
        <f t="shared" si="125"/>
        <v>0.38</v>
      </c>
      <c r="X1286" s="1" t="s">
        <v>50</v>
      </c>
      <c r="Y1286" s="1" t="s">
        <v>81</v>
      </c>
      <c r="Z1286" s="1" t="s">
        <v>41</v>
      </c>
      <c r="AA1286" s="2">
        <v>46048</v>
      </c>
      <c r="AB1286" s="1">
        <v>3</v>
      </c>
      <c r="AC1286" s="1" t="s">
        <v>42</v>
      </c>
    </row>
    <row r="1287" spans="1:29">
      <c r="A1287" s="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c r="P1287" s="1">
        <f t="shared" si="120"/>
        <v>5550</v>
      </c>
      <c r="Q1287" s="1">
        <v>10</v>
      </c>
      <c r="R1287" s="1">
        <f t="shared" si="121"/>
        <v>555</v>
      </c>
      <c r="S1287" s="1">
        <f t="shared" si="122"/>
        <v>4995</v>
      </c>
      <c r="T1287" s="1">
        <v>0.35</v>
      </c>
      <c r="U1287" s="1">
        <f t="shared" si="123"/>
        <v>1748.25</v>
      </c>
      <c r="V1287" s="1">
        <f t="shared" si="124"/>
        <v>3246.75</v>
      </c>
      <c r="W1287" s="4">
        <f t="shared" si="125"/>
        <v>0.65</v>
      </c>
      <c r="X1287" s="1" t="s">
        <v>147</v>
      </c>
      <c r="Y1287" s="1" t="s">
        <v>40</v>
      </c>
      <c r="Z1287" s="1" t="s">
        <v>41</v>
      </c>
      <c r="AA1287" s="2">
        <v>46047</v>
      </c>
      <c r="AB1287" s="1">
        <v>3</v>
      </c>
      <c r="AC1287" s="1" t="s">
        <v>42</v>
      </c>
    </row>
    <row r="1288" spans="1:29">
      <c r="A1288" s="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c r="P1288" s="1">
        <f t="shared" si="120"/>
        <v>133260</v>
      </c>
      <c r="Q1288" s="1">
        <v>5</v>
      </c>
      <c r="R1288" s="1">
        <f t="shared" si="121"/>
        <v>6663</v>
      </c>
      <c r="S1288" s="1">
        <f t="shared" si="122"/>
        <v>126597</v>
      </c>
      <c r="T1288" s="1">
        <v>0.57999999999999996</v>
      </c>
      <c r="U1288" s="1">
        <f t="shared" si="123"/>
        <v>73426.259999999995</v>
      </c>
      <c r="V1288" s="1">
        <f t="shared" si="124"/>
        <v>53170.740000000005</v>
      </c>
      <c r="W1288" s="4">
        <f t="shared" si="125"/>
        <v>0.42000000000000004</v>
      </c>
      <c r="X1288" s="1" t="s">
        <v>50</v>
      </c>
      <c r="Y1288" s="1" t="s">
        <v>57</v>
      </c>
      <c r="Z1288" s="1" t="s">
        <v>41</v>
      </c>
      <c r="AA1288" s="2">
        <v>46047</v>
      </c>
      <c r="AB1288" s="1">
        <v>3</v>
      </c>
      <c r="AC1288" s="1" t="s">
        <v>42</v>
      </c>
    </row>
    <row r="1289" spans="1:29">
      <c r="A1289" s="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c r="P1289" s="1">
        <f t="shared" si="120"/>
        <v>8640</v>
      </c>
      <c r="Q1289" s="1">
        <v>15</v>
      </c>
      <c r="R1289" s="1">
        <f t="shared" si="121"/>
        <v>1296</v>
      </c>
      <c r="S1289" s="1">
        <f t="shared" si="122"/>
        <v>7344</v>
      </c>
      <c r="T1289" s="1">
        <v>0.5</v>
      </c>
      <c r="U1289" s="1">
        <f t="shared" si="123"/>
        <v>3672</v>
      </c>
      <c r="V1289" s="1">
        <f t="shared" si="124"/>
        <v>3672</v>
      </c>
      <c r="W1289" s="4">
        <f t="shared" si="125"/>
        <v>0.5</v>
      </c>
      <c r="X1289" s="1" t="s">
        <v>56</v>
      </c>
      <c r="Y1289" s="1" t="s">
        <v>72</v>
      </c>
      <c r="Z1289" s="1" t="s">
        <v>66</v>
      </c>
      <c r="AA1289" s="1"/>
      <c r="AB1289" s="1"/>
      <c r="AC1289" s="1" t="s">
        <v>42</v>
      </c>
    </row>
    <row r="1290" spans="1:29">
      <c r="A1290" s="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c r="P1290" s="1">
        <f t="shared" si="120"/>
        <v>19140</v>
      </c>
      <c r="Q1290" s="1">
        <v>25</v>
      </c>
      <c r="R1290" s="1">
        <f t="shared" si="121"/>
        <v>4785</v>
      </c>
      <c r="S1290" s="1">
        <f t="shared" si="122"/>
        <v>14355</v>
      </c>
      <c r="T1290" s="1">
        <v>0.48</v>
      </c>
      <c r="U1290" s="1">
        <f t="shared" si="123"/>
        <v>6890.4</v>
      </c>
      <c r="V1290" s="1">
        <f t="shared" si="124"/>
        <v>7464.6</v>
      </c>
      <c r="W1290" s="4">
        <f t="shared" si="125"/>
        <v>0.52</v>
      </c>
      <c r="X1290" s="1" t="s">
        <v>104</v>
      </c>
      <c r="Y1290" s="1" t="s">
        <v>81</v>
      </c>
      <c r="Z1290" s="1" t="s">
        <v>120</v>
      </c>
      <c r="AA1290" s="1"/>
      <c r="AB1290" s="1"/>
      <c r="AC1290" s="1" t="s">
        <v>42</v>
      </c>
    </row>
    <row r="1291" spans="1:29">
      <c r="A1291" s="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c r="P1291" s="1">
        <f t="shared" si="120"/>
        <v>44650</v>
      </c>
      <c r="Q1291" s="1">
        <v>15</v>
      </c>
      <c r="R1291" s="1">
        <f t="shared" si="121"/>
        <v>6697.5</v>
      </c>
      <c r="S1291" s="1">
        <f t="shared" si="122"/>
        <v>37952.5</v>
      </c>
      <c r="T1291" s="1">
        <v>0.48</v>
      </c>
      <c r="U1291" s="1">
        <f t="shared" si="123"/>
        <v>18217.2</v>
      </c>
      <c r="V1291" s="1">
        <f t="shared" si="124"/>
        <v>19735.3</v>
      </c>
      <c r="W1291" s="4">
        <f t="shared" si="125"/>
        <v>0.52</v>
      </c>
      <c r="X1291" s="1" t="s">
        <v>104</v>
      </c>
      <c r="Y1291" s="1" t="s">
        <v>72</v>
      </c>
      <c r="Z1291" s="1" t="s">
        <v>41</v>
      </c>
      <c r="AA1291" s="2">
        <v>46046</v>
      </c>
      <c r="AB1291" s="1">
        <v>3</v>
      </c>
      <c r="AC1291" s="1" t="s">
        <v>42</v>
      </c>
    </row>
    <row r="1292" spans="1:29">
      <c r="A1292" s="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c r="P1292" s="1">
        <f t="shared" si="120"/>
        <v>327280</v>
      </c>
      <c r="Q1292" s="1">
        <v>30</v>
      </c>
      <c r="R1292" s="1">
        <f t="shared" si="121"/>
        <v>98184</v>
      </c>
      <c r="S1292" s="1">
        <f t="shared" si="122"/>
        <v>229096</v>
      </c>
      <c r="T1292" s="1">
        <v>0.57999999999999996</v>
      </c>
      <c r="U1292" s="1">
        <f t="shared" si="123"/>
        <v>132875.68</v>
      </c>
      <c r="V1292" s="1">
        <f t="shared" si="124"/>
        <v>96220.32</v>
      </c>
      <c r="W1292" s="4">
        <f t="shared" si="125"/>
        <v>0.42000000000000004</v>
      </c>
      <c r="X1292" s="1" t="s">
        <v>50</v>
      </c>
      <c r="Y1292" s="1" t="s">
        <v>72</v>
      </c>
      <c r="Z1292" s="1" t="s">
        <v>120</v>
      </c>
      <c r="AA1292" s="1"/>
      <c r="AB1292" s="1"/>
      <c r="AC1292" s="1" t="s">
        <v>42</v>
      </c>
    </row>
    <row r="1293" spans="1:29">
      <c r="A1293" s="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c r="P1293" s="1">
        <f t="shared" si="120"/>
        <v>6420</v>
      </c>
      <c r="Q1293" s="1">
        <v>10</v>
      </c>
      <c r="R1293" s="1">
        <f t="shared" si="121"/>
        <v>642</v>
      </c>
      <c r="S1293" s="1">
        <f t="shared" si="122"/>
        <v>5778</v>
      </c>
      <c r="T1293" s="1">
        <v>0.52</v>
      </c>
      <c r="U1293" s="1">
        <f t="shared" si="123"/>
        <v>3004.56</v>
      </c>
      <c r="V1293" s="1">
        <f t="shared" si="124"/>
        <v>2773.44</v>
      </c>
      <c r="W1293" s="4">
        <f t="shared" si="125"/>
        <v>0.48</v>
      </c>
      <c r="X1293" s="1" t="s">
        <v>147</v>
      </c>
      <c r="Y1293" s="1" t="s">
        <v>40</v>
      </c>
      <c r="Z1293" s="1" t="s">
        <v>22</v>
      </c>
      <c r="AA1293" s="1"/>
      <c r="AB1293" s="1"/>
      <c r="AC1293" s="1" t="s">
        <v>93</v>
      </c>
    </row>
    <row r="1294" spans="1:29">
      <c r="A1294" s="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c r="P1294" s="1">
        <f t="shared" si="120"/>
        <v>3600</v>
      </c>
      <c r="Q1294" s="1">
        <v>20</v>
      </c>
      <c r="R1294" s="1">
        <f t="shared" si="121"/>
        <v>720</v>
      </c>
      <c r="S1294" s="1">
        <f t="shared" si="122"/>
        <v>2880</v>
      </c>
      <c r="T1294" s="1">
        <v>0.47</v>
      </c>
      <c r="U1294" s="1">
        <f t="shared" si="123"/>
        <v>1353.6</v>
      </c>
      <c r="V1294" s="1">
        <f t="shared" si="124"/>
        <v>1526.4</v>
      </c>
      <c r="W1294" s="4">
        <f t="shared" si="125"/>
        <v>0.53</v>
      </c>
      <c r="X1294" s="1" t="s">
        <v>147</v>
      </c>
      <c r="Y1294" s="1" t="s">
        <v>81</v>
      </c>
      <c r="Z1294" s="1" t="s">
        <v>66</v>
      </c>
      <c r="AA1294" s="1"/>
      <c r="AB1294" s="1"/>
      <c r="AC1294" s="1" t="s">
        <v>42</v>
      </c>
    </row>
    <row r="1295" spans="1:29">
      <c r="A1295" s="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c r="P1295" s="1">
        <f t="shared" si="120"/>
        <v>5790</v>
      </c>
      <c r="Q1295" s="1">
        <v>0</v>
      </c>
      <c r="R1295" s="1">
        <f t="shared" si="121"/>
        <v>0</v>
      </c>
      <c r="S1295" s="1">
        <f t="shared" si="122"/>
        <v>5790</v>
      </c>
      <c r="T1295" s="1">
        <v>0.52</v>
      </c>
      <c r="U1295" s="1">
        <f t="shared" si="123"/>
        <v>3010.8</v>
      </c>
      <c r="V1295" s="1">
        <f t="shared" si="124"/>
        <v>2779.2</v>
      </c>
      <c r="W1295" s="4">
        <f t="shared" si="125"/>
        <v>0.48</v>
      </c>
      <c r="X1295" s="1" t="s">
        <v>65</v>
      </c>
      <c r="Y1295" s="1" t="s">
        <v>40</v>
      </c>
      <c r="Z1295" s="1" t="s">
        <v>41</v>
      </c>
      <c r="AA1295" s="2">
        <v>46049</v>
      </c>
      <c r="AB1295" s="1">
        <v>4</v>
      </c>
      <c r="AC1295" s="1" t="s">
        <v>42</v>
      </c>
    </row>
    <row r="1296" spans="1:29">
      <c r="A1296" s="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c r="P1296" s="1">
        <f t="shared" si="120"/>
        <v>10050</v>
      </c>
      <c r="Q1296" s="1">
        <v>0</v>
      </c>
      <c r="R1296" s="1">
        <f t="shared" si="121"/>
        <v>0</v>
      </c>
      <c r="S1296" s="1">
        <f t="shared" si="122"/>
        <v>10050</v>
      </c>
      <c r="T1296" s="1">
        <v>0.47</v>
      </c>
      <c r="U1296" s="1">
        <f t="shared" si="123"/>
        <v>4723.5</v>
      </c>
      <c r="V1296" s="1">
        <f t="shared" si="124"/>
        <v>5326.5</v>
      </c>
      <c r="W1296" s="4">
        <f t="shared" si="125"/>
        <v>0.53</v>
      </c>
      <c r="X1296" s="1" t="s">
        <v>39</v>
      </c>
      <c r="Y1296" s="1" t="s">
        <v>40</v>
      </c>
      <c r="Z1296" s="1" t="s">
        <v>41</v>
      </c>
      <c r="AA1296" s="2">
        <v>46045</v>
      </c>
      <c r="AB1296" s="1">
        <v>3</v>
      </c>
      <c r="AC1296" s="1" t="s">
        <v>42</v>
      </c>
    </row>
    <row r="1297" spans="1:29">
      <c r="A1297" s="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c r="P1297" s="1">
        <f t="shared" si="120"/>
        <v>18920</v>
      </c>
      <c r="Q1297" s="1">
        <v>25</v>
      </c>
      <c r="R1297" s="1">
        <f t="shared" si="121"/>
        <v>4730</v>
      </c>
      <c r="S1297" s="1">
        <f t="shared" si="122"/>
        <v>14190</v>
      </c>
      <c r="T1297" s="1">
        <v>0.47</v>
      </c>
      <c r="U1297" s="1">
        <f t="shared" si="123"/>
        <v>6669.2999999999993</v>
      </c>
      <c r="V1297" s="1">
        <f t="shared" si="124"/>
        <v>7520.7000000000007</v>
      </c>
      <c r="W1297" s="4">
        <f t="shared" si="125"/>
        <v>0.53</v>
      </c>
      <c r="X1297" s="1" t="s">
        <v>50</v>
      </c>
      <c r="Y1297" s="1" t="s">
        <v>40</v>
      </c>
      <c r="Z1297" s="1" t="s">
        <v>22</v>
      </c>
      <c r="AA1297" s="1"/>
      <c r="AB1297" s="1"/>
      <c r="AC1297" s="1" t="s">
        <v>93</v>
      </c>
    </row>
    <row r="1298" spans="1:29">
      <c r="A1298" s="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c r="P1298" s="1">
        <f t="shared" si="120"/>
        <v>4900</v>
      </c>
      <c r="Q1298" s="1">
        <v>0</v>
      </c>
      <c r="R1298" s="1">
        <f t="shared" si="121"/>
        <v>0</v>
      </c>
      <c r="S1298" s="1">
        <f t="shared" si="122"/>
        <v>4900</v>
      </c>
      <c r="T1298" s="1">
        <v>0.62</v>
      </c>
      <c r="U1298" s="1">
        <f t="shared" si="123"/>
        <v>3038</v>
      </c>
      <c r="V1298" s="1">
        <f t="shared" si="124"/>
        <v>1862</v>
      </c>
      <c r="W1298" s="4">
        <f t="shared" si="125"/>
        <v>0.38</v>
      </c>
      <c r="X1298" s="1" t="s">
        <v>104</v>
      </c>
      <c r="Y1298" s="1" t="s">
        <v>57</v>
      </c>
      <c r="Z1298" s="1" t="s">
        <v>41</v>
      </c>
      <c r="AA1298" s="2">
        <v>46046</v>
      </c>
      <c r="AB1298" s="1">
        <v>5</v>
      </c>
      <c r="AC1298" s="1" t="s">
        <v>42</v>
      </c>
    </row>
    <row r="1299" spans="1:29">
      <c r="A1299" s="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c r="P1299" s="1">
        <f t="shared" si="120"/>
        <v>9880</v>
      </c>
      <c r="Q1299" s="1">
        <v>10</v>
      </c>
      <c r="R1299" s="1">
        <f t="shared" si="121"/>
        <v>988</v>
      </c>
      <c r="S1299" s="1">
        <f t="shared" si="122"/>
        <v>8892</v>
      </c>
      <c r="T1299" s="1">
        <v>0.47</v>
      </c>
      <c r="U1299" s="1">
        <f t="shared" si="123"/>
        <v>4179.24</v>
      </c>
      <c r="V1299" s="1">
        <f t="shared" si="124"/>
        <v>4712.76</v>
      </c>
      <c r="W1299" s="4">
        <f t="shared" si="125"/>
        <v>0.53</v>
      </c>
      <c r="X1299" s="1" t="s">
        <v>147</v>
      </c>
      <c r="Y1299" s="1" t="s">
        <v>40</v>
      </c>
      <c r="Z1299" s="1" t="s">
        <v>51</v>
      </c>
      <c r="AA1299" s="2">
        <v>46052</v>
      </c>
      <c r="AB1299" s="1"/>
      <c r="AC1299" s="1" t="s">
        <v>42</v>
      </c>
    </row>
    <row r="1300" spans="1:29">
      <c r="A1300" s="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c r="P1300" s="1">
        <f t="shared" si="120"/>
        <v>1870</v>
      </c>
      <c r="Q1300" s="1">
        <v>30</v>
      </c>
      <c r="R1300" s="1">
        <f t="shared" si="121"/>
        <v>561</v>
      </c>
      <c r="S1300" s="1">
        <f t="shared" si="122"/>
        <v>1309</v>
      </c>
      <c r="T1300" s="1">
        <v>0.5</v>
      </c>
      <c r="U1300" s="1">
        <f t="shared" si="123"/>
        <v>654.5</v>
      </c>
      <c r="V1300" s="1">
        <f t="shared" si="124"/>
        <v>654.5</v>
      </c>
      <c r="W1300" s="4">
        <f t="shared" si="125"/>
        <v>0.5</v>
      </c>
      <c r="X1300" s="1" t="s">
        <v>56</v>
      </c>
      <c r="Y1300" s="1" t="s">
        <v>72</v>
      </c>
      <c r="Z1300" s="1" t="s">
        <v>41</v>
      </c>
      <c r="AA1300" s="2">
        <v>46053</v>
      </c>
      <c r="AB1300" s="1">
        <v>4</v>
      </c>
      <c r="AC1300" s="1" t="s">
        <v>42</v>
      </c>
    </row>
    <row r="1301" spans="1:29">
      <c r="A1301" s="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c r="P1301" s="1">
        <f t="shared" si="120"/>
        <v>1280</v>
      </c>
      <c r="Q1301" s="1">
        <v>0</v>
      </c>
      <c r="R1301" s="1">
        <f t="shared" si="121"/>
        <v>0</v>
      </c>
      <c r="S1301" s="1">
        <f t="shared" si="122"/>
        <v>1280</v>
      </c>
      <c r="T1301" s="1">
        <v>0.62</v>
      </c>
      <c r="U1301" s="1">
        <f t="shared" si="123"/>
        <v>793.6</v>
      </c>
      <c r="V1301" s="1">
        <f t="shared" si="124"/>
        <v>486.4</v>
      </c>
      <c r="W1301" s="4">
        <f t="shared" si="125"/>
        <v>0.38</v>
      </c>
      <c r="X1301" s="1" t="s">
        <v>147</v>
      </c>
      <c r="Y1301" s="1" t="s">
        <v>40</v>
      </c>
      <c r="Z1301" s="1" t="s">
        <v>41</v>
      </c>
      <c r="AA1301" s="2">
        <v>46050</v>
      </c>
      <c r="AB1301" s="1">
        <v>3</v>
      </c>
      <c r="AC1301" s="1" t="s">
        <v>42</v>
      </c>
    </row>
    <row r="1302" spans="1:29">
      <c r="A1302" s="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c r="P1302" s="1">
        <f t="shared" si="120"/>
        <v>12360</v>
      </c>
      <c r="Q1302" s="1">
        <v>0</v>
      </c>
      <c r="R1302" s="1">
        <f t="shared" si="121"/>
        <v>0</v>
      </c>
      <c r="S1302" s="1">
        <f t="shared" si="122"/>
        <v>12360</v>
      </c>
      <c r="T1302" s="1">
        <v>0.52</v>
      </c>
      <c r="U1302" s="1">
        <f t="shared" si="123"/>
        <v>6427.2</v>
      </c>
      <c r="V1302" s="1">
        <f t="shared" si="124"/>
        <v>5932.8</v>
      </c>
      <c r="W1302" s="4">
        <f t="shared" si="125"/>
        <v>0.48000000000000004</v>
      </c>
      <c r="X1302" s="1" t="s">
        <v>50</v>
      </c>
      <c r="Y1302" s="1" t="s">
        <v>72</v>
      </c>
      <c r="Z1302" s="1" t="s">
        <v>41</v>
      </c>
      <c r="AA1302" s="2">
        <v>46052</v>
      </c>
      <c r="AB1302" s="1">
        <v>5</v>
      </c>
      <c r="AC1302" s="1" t="s">
        <v>42</v>
      </c>
    </row>
    <row r="1303" spans="1:29">
      <c r="A1303" s="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c r="P1303" s="1">
        <f t="shared" si="120"/>
        <v>13100</v>
      </c>
      <c r="Q1303" s="1">
        <v>0</v>
      </c>
      <c r="R1303" s="1">
        <f t="shared" si="121"/>
        <v>0</v>
      </c>
      <c r="S1303" s="1">
        <f t="shared" si="122"/>
        <v>13100</v>
      </c>
      <c r="T1303" s="1">
        <v>0.45</v>
      </c>
      <c r="U1303" s="1">
        <f t="shared" si="123"/>
        <v>5895</v>
      </c>
      <c r="V1303" s="1">
        <f t="shared" si="124"/>
        <v>7205</v>
      </c>
      <c r="W1303" s="4">
        <f t="shared" si="125"/>
        <v>0.55000000000000004</v>
      </c>
      <c r="X1303" s="1" t="s">
        <v>39</v>
      </c>
      <c r="Y1303" s="1" t="s">
        <v>72</v>
      </c>
      <c r="Z1303" s="1" t="s">
        <v>41</v>
      </c>
      <c r="AA1303" s="2">
        <v>46052</v>
      </c>
      <c r="AB1303" s="1">
        <v>4</v>
      </c>
      <c r="AC1303" s="1" t="s">
        <v>42</v>
      </c>
    </row>
    <row r="1304" spans="1:29">
      <c r="A1304" s="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c r="P1304" s="1">
        <f t="shared" si="120"/>
        <v>11340</v>
      </c>
      <c r="Q1304" s="1">
        <v>25</v>
      </c>
      <c r="R1304" s="1">
        <f t="shared" si="121"/>
        <v>2835</v>
      </c>
      <c r="S1304" s="1">
        <f t="shared" si="122"/>
        <v>8505</v>
      </c>
      <c r="T1304" s="1">
        <v>0.5</v>
      </c>
      <c r="U1304" s="1">
        <f t="shared" si="123"/>
        <v>4252.5</v>
      </c>
      <c r="V1304" s="1">
        <f t="shared" si="124"/>
        <v>4252.5</v>
      </c>
      <c r="W1304" s="4">
        <f t="shared" si="125"/>
        <v>0.5</v>
      </c>
      <c r="X1304" s="1" t="s">
        <v>104</v>
      </c>
      <c r="Y1304" s="1" t="s">
        <v>72</v>
      </c>
      <c r="Z1304" s="1" t="s">
        <v>41</v>
      </c>
      <c r="AA1304" s="2">
        <v>46049</v>
      </c>
      <c r="AB1304" s="1">
        <v>4</v>
      </c>
      <c r="AC1304" s="1" t="s">
        <v>42</v>
      </c>
    </row>
    <row r="1305" spans="1:29">
      <c r="A1305" s="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c r="P1305" s="1">
        <f t="shared" si="120"/>
        <v>22230</v>
      </c>
      <c r="Q1305" s="1">
        <v>0</v>
      </c>
      <c r="R1305" s="1">
        <f t="shared" si="121"/>
        <v>0</v>
      </c>
      <c r="S1305" s="1">
        <f t="shared" si="122"/>
        <v>22230</v>
      </c>
      <c r="T1305" s="1">
        <v>0.52</v>
      </c>
      <c r="U1305" s="1">
        <f t="shared" si="123"/>
        <v>11559.6</v>
      </c>
      <c r="V1305" s="1">
        <f t="shared" si="124"/>
        <v>10670.4</v>
      </c>
      <c r="W1305" s="4">
        <f t="shared" si="125"/>
        <v>0.48</v>
      </c>
      <c r="X1305" s="1" t="s">
        <v>50</v>
      </c>
      <c r="Y1305" s="1" t="s">
        <v>81</v>
      </c>
      <c r="Z1305" s="1" t="s">
        <v>41</v>
      </c>
      <c r="AA1305" s="2">
        <v>46053</v>
      </c>
      <c r="AB1305" s="1">
        <v>5</v>
      </c>
      <c r="AC1305" s="1" t="s">
        <v>42</v>
      </c>
    </row>
    <row r="1306" spans="1:29">
      <c r="A1306" s="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c r="P1306" s="1">
        <f t="shared" si="120"/>
        <v>9700</v>
      </c>
      <c r="Q1306" s="1">
        <v>20</v>
      </c>
      <c r="R1306" s="1">
        <f t="shared" si="121"/>
        <v>1940</v>
      </c>
      <c r="S1306" s="1">
        <f t="shared" si="122"/>
        <v>7760</v>
      </c>
      <c r="T1306" s="1">
        <v>0.48</v>
      </c>
      <c r="U1306" s="1">
        <f t="shared" si="123"/>
        <v>3724.7999999999997</v>
      </c>
      <c r="V1306" s="1">
        <f t="shared" si="124"/>
        <v>4035.2000000000003</v>
      </c>
      <c r="W1306" s="4">
        <f t="shared" si="125"/>
        <v>0.52</v>
      </c>
      <c r="X1306" s="1" t="s">
        <v>50</v>
      </c>
      <c r="Y1306" s="1" t="s">
        <v>40</v>
      </c>
      <c r="Z1306" s="1" t="s">
        <v>66</v>
      </c>
      <c r="AA1306" s="1"/>
      <c r="AB1306" s="1"/>
      <c r="AC1306" s="1" t="s">
        <v>42</v>
      </c>
    </row>
    <row r="1307" spans="1:29">
      <c r="A1307" s="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c r="P1307" s="1">
        <f t="shared" si="120"/>
        <v>780</v>
      </c>
      <c r="Q1307" s="1">
        <v>10</v>
      </c>
      <c r="R1307" s="1">
        <f t="shared" si="121"/>
        <v>78</v>
      </c>
      <c r="S1307" s="1">
        <f t="shared" si="122"/>
        <v>702</v>
      </c>
      <c r="T1307" s="1">
        <v>0.62</v>
      </c>
      <c r="U1307" s="1">
        <f t="shared" si="123"/>
        <v>435.24</v>
      </c>
      <c r="V1307" s="1">
        <f t="shared" si="124"/>
        <v>266.76</v>
      </c>
      <c r="W1307" s="4">
        <f t="shared" si="125"/>
        <v>0.38</v>
      </c>
      <c r="X1307" s="1" t="s">
        <v>147</v>
      </c>
      <c r="Y1307" s="1" t="s">
        <v>72</v>
      </c>
      <c r="Z1307" s="1" t="s">
        <v>41</v>
      </c>
      <c r="AA1307" s="2">
        <v>46049</v>
      </c>
      <c r="AB1307" s="1">
        <v>4</v>
      </c>
      <c r="AC1307" s="1" t="s">
        <v>42</v>
      </c>
    </row>
    <row r="1308" spans="1:29">
      <c r="A1308" s="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c r="P1308" s="1">
        <f t="shared" si="120"/>
        <v>1320</v>
      </c>
      <c r="Q1308" s="1">
        <v>5</v>
      </c>
      <c r="R1308" s="1">
        <f t="shared" si="121"/>
        <v>66</v>
      </c>
      <c r="S1308" s="1">
        <f t="shared" si="122"/>
        <v>1254</v>
      </c>
      <c r="T1308" s="1">
        <v>0.62</v>
      </c>
      <c r="U1308" s="1">
        <f t="shared" si="123"/>
        <v>777.48</v>
      </c>
      <c r="V1308" s="1">
        <f t="shared" si="124"/>
        <v>476.52</v>
      </c>
      <c r="W1308" s="4">
        <f t="shared" si="125"/>
        <v>0.38</v>
      </c>
      <c r="X1308" s="1" t="s">
        <v>147</v>
      </c>
      <c r="Y1308" s="1" t="s">
        <v>72</v>
      </c>
      <c r="Z1308" s="1" t="s">
        <v>41</v>
      </c>
      <c r="AA1308" s="2">
        <v>46049</v>
      </c>
      <c r="AB1308" s="1">
        <v>5</v>
      </c>
      <c r="AC1308" s="1" t="s">
        <v>42</v>
      </c>
    </row>
    <row r="1309" spans="1:29">
      <c r="A1309" s="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c r="P1309" s="1">
        <f t="shared" si="120"/>
        <v>5600</v>
      </c>
      <c r="Q1309" s="1">
        <v>10</v>
      </c>
      <c r="R1309" s="1">
        <f t="shared" si="121"/>
        <v>560</v>
      </c>
      <c r="S1309" s="1">
        <f t="shared" si="122"/>
        <v>5040</v>
      </c>
      <c r="T1309" s="1">
        <v>0.45</v>
      </c>
      <c r="U1309" s="1">
        <f t="shared" si="123"/>
        <v>2268</v>
      </c>
      <c r="V1309" s="1">
        <f t="shared" si="124"/>
        <v>2772</v>
      </c>
      <c r="W1309" s="4">
        <f t="shared" si="125"/>
        <v>0.55000000000000004</v>
      </c>
      <c r="X1309" s="1" t="s">
        <v>65</v>
      </c>
      <c r="Y1309" s="1" t="s">
        <v>72</v>
      </c>
      <c r="Z1309" s="1" t="s">
        <v>41</v>
      </c>
      <c r="AA1309" s="2">
        <v>46055</v>
      </c>
      <c r="AB1309" s="1">
        <v>5</v>
      </c>
      <c r="AC1309" s="1" t="s">
        <v>42</v>
      </c>
    </row>
    <row r="1310" spans="1:29">
      <c r="A1310" s="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c r="P1310" s="1">
        <f t="shared" si="120"/>
        <v>20880</v>
      </c>
      <c r="Q1310" s="1">
        <v>0</v>
      </c>
      <c r="R1310" s="1">
        <f t="shared" si="121"/>
        <v>0</v>
      </c>
      <c r="S1310" s="1">
        <f t="shared" si="122"/>
        <v>20880</v>
      </c>
      <c r="T1310" s="1">
        <v>0.48</v>
      </c>
      <c r="U1310" s="1">
        <f t="shared" si="123"/>
        <v>10022.4</v>
      </c>
      <c r="V1310" s="1">
        <f t="shared" si="124"/>
        <v>10857.6</v>
      </c>
      <c r="W1310" s="4">
        <f t="shared" si="125"/>
        <v>0.52</v>
      </c>
      <c r="X1310" s="1" t="s">
        <v>92</v>
      </c>
      <c r="Y1310" s="1" t="s">
        <v>40</v>
      </c>
      <c r="Z1310" s="1" t="s">
        <v>41</v>
      </c>
      <c r="AA1310" s="2">
        <v>46051</v>
      </c>
      <c r="AB1310" s="1">
        <v>5</v>
      </c>
      <c r="AC1310" s="1" t="s">
        <v>42</v>
      </c>
    </row>
    <row r="1311" spans="1:29">
      <c r="A1311" s="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c r="P1311" s="1">
        <f t="shared" si="120"/>
        <v>6000</v>
      </c>
      <c r="Q1311" s="1">
        <v>25</v>
      </c>
      <c r="R1311" s="1">
        <f t="shared" si="121"/>
        <v>1500</v>
      </c>
      <c r="S1311" s="1">
        <f t="shared" si="122"/>
        <v>4500</v>
      </c>
      <c r="T1311" s="1">
        <v>0.35</v>
      </c>
      <c r="U1311" s="1">
        <f t="shared" si="123"/>
        <v>1575</v>
      </c>
      <c r="V1311" s="1">
        <f t="shared" si="124"/>
        <v>2925</v>
      </c>
      <c r="W1311" s="4">
        <f t="shared" si="125"/>
        <v>0.65</v>
      </c>
      <c r="X1311" s="1" t="s">
        <v>147</v>
      </c>
      <c r="Y1311" s="1" t="s">
        <v>57</v>
      </c>
      <c r="Z1311" s="1" t="s">
        <v>22</v>
      </c>
      <c r="AA1311" s="1"/>
      <c r="AB1311" s="1"/>
      <c r="AC1311" s="1" t="s">
        <v>93</v>
      </c>
    </row>
    <row r="1312" spans="1:29">
      <c r="A1312" s="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c r="P1312" s="1">
        <f t="shared" si="120"/>
        <v>12840</v>
      </c>
      <c r="Q1312" s="1">
        <v>15</v>
      </c>
      <c r="R1312" s="1">
        <f t="shared" si="121"/>
        <v>1926</v>
      </c>
      <c r="S1312" s="1">
        <f t="shared" si="122"/>
        <v>10914</v>
      </c>
      <c r="T1312" s="1">
        <v>0.48</v>
      </c>
      <c r="U1312" s="1">
        <f t="shared" si="123"/>
        <v>5238.72</v>
      </c>
      <c r="V1312" s="1">
        <f t="shared" si="124"/>
        <v>5675.28</v>
      </c>
      <c r="W1312" s="4">
        <f t="shared" si="125"/>
        <v>0.52</v>
      </c>
      <c r="X1312" s="1" t="s">
        <v>39</v>
      </c>
      <c r="Y1312" s="1" t="s">
        <v>57</v>
      </c>
      <c r="Z1312" s="1" t="s">
        <v>41</v>
      </c>
      <c r="AA1312" s="2">
        <v>46051</v>
      </c>
      <c r="AB1312" s="1">
        <v>5</v>
      </c>
      <c r="AC1312" s="1" t="s">
        <v>42</v>
      </c>
    </row>
    <row r="1313" spans="1:29">
      <c r="A1313" s="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c r="P1313" s="1">
        <f t="shared" si="120"/>
        <v>4960</v>
      </c>
      <c r="Q1313" s="1">
        <v>30</v>
      </c>
      <c r="R1313" s="1">
        <f t="shared" si="121"/>
        <v>1488</v>
      </c>
      <c r="S1313" s="1">
        <f t="shared" si="122"/>
        <v>3472</v>
      </c>
      <c r="T1313" s="1">
        <v>0.35</v>
      </c>
      <c r="U1313" s="1">
        <f t="shared" si="123"/>
        <v>1215.1999999999998</v>
      </c>
      <c r="V1313" s="1">
        <f t="shared" si="124"/>
        <v>2256.8000000000002</v>
      </c>
      <c r="W1313" s="4">
        <f t="shared" si="125"/>
        <v>0.65</v>
      </c>
      <c r="X1313" s="1" t="s">
        <v>65</v>
      </c>
      <c r="Y1313" s="1" t="s">
        <v>72</v>
      </c>
      <c r="Z1313" s="1" t="s">
        <v>41</v>
      </c>
      <c r="AA1313" s="2">
        <v>46056</v>
      </c>
      <c r="AB1313" s="1">
        <v>4</v>
      </c>
      <c r="AC1313" s="1" t="s">
        <v>42</v>
      </c>
    </row>
    <row r="1314" spans="1:29">
      <c r="A1314" s="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c r="P1314" s="1">
        <f t="shared" si="120"/>
        <v>13720</v>
      </c>
      <c r="Q1314" s="1">
        <v>15</v>
      </c>
      <c r="R1314" s="1">
        <f t="shared" si="121"/>
        <v>2058</v>
      </c>
      <c r="S1314" s="1">
        <f t="shared" si="122"/>
        <v>11662</v>
      </c>
      <c r="T1314" s="1">
        <v>0.47</v>
      </c>
      <c r="U1314" s="1">
        <f t="shared" si="123"/>
        <v>5481.1399999999994</v>
      </c>
      <c r="V1314" s="1">
        <f t="shared" si="124"/>
        <v>6180.8600000000006</v>
      </c>
      <c r="W1314" s="4">
        <f t="shared" si="125"/>
        <v>0.53</v>
      </c>
      <c r="X1314" s="1" t="s">
        <v>39</v>
      </c>
      <c r="Y1314" s="1" t="s">
        <v>57</v>
      </c>
      <c r="Z1314" s="1" t="s">
        <v>120</v>
      </c>
      <c r="AA1314" s="1"/>
      <c r="AB1314" s="1"/>
      <c r="AC1314" s="1" t="s">
        <v>42</v>
      </c>
    </row>
    <row r="1315" spans="1:29">
      <c r="A1315" s="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c r="P1315" s="1">
        <f t="shared" si="120"/>
        <v>16000</v>
      </c>
      <c r="Q1315" s="1">
        <v>15</v>
      </c>
      <c r="R1315" s="1">
        <f t="shared" si="121"/>
        <v>2400</v>
      </c>
      <c r="S1315" s="1">
        <f t="shared" si="122"/>
        <v>13600</v>
      </c>
      <c r="T1315" s="1">
        <v>0.5</v>
      </c>
      <c r="U1315" s="1">
        <f t="shared" si="123"/>
        <v>6800</v>
      </c>
      <c r="V1315" s="1">
        <f t="shared" si="124"/>
        <v>6800</v>
      </c>
      <c r="W1315" s="4">
        <f t="shared" si="125"/>
        <v>0.5</v>
      </c>
      <c r="X1315" s="1" t="s">
        <v>104</v>
      </c>
      <c r="Y1315" s="1" t="s">
        <v>81</v>
      </c>
      <c r="Z1315" s="1" t="s">
        <v>41</v>
      </c>
      <c r="AA1315" s="2">
        <v>46056</v>
      </c>
      <c r="AB1315" s="1">
        <v>3</v>
      </c>
      <c r="AC1315" s="1" t="s">
        <v>42</v>
      </c>
    </row>
    <row r="1316" spans="1:29">
      <c r="A1316" s="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c r="P1316" s="1">
        <f t="shared" si="120"/>
        <v>10920</v>
      </c>
      <c r="Q1316" s="1">
        <v>5</v>
      </c>
      <c r="R1316" s="1">
        <f t="shared" si="121"/>
        <v>546</v>
      </c>
      <c r="S1316" s="1">
        <f t="shared" si="122"/>
        <v>10374</v>
      </c>
      <c r="T1316" s="1">
        <v>0.47</v>
      </c>
      <c r="U1316" s="1">
        <f t="shared" si="123"/>
        <v>4875.78</v>
      </c>
      <c r="V1316" s="1">
        <f t="shared" si="124"/>
        <v>5498.22</v>
      </c>
      <c r="W1316" s="4">
        <f t="shared" si="125"/>
        <v>0.53</v>
      </c>
      <c r="X1316" s="1" t="s">
        <v>65</v>
      </c>
      <c r="Y1316" s="1" t="s">
        <v>40</v>
      </c>
      <c r="Z1316" s="1" t="s">
        <v>120</v>
      </c>
      <c r="AA1316" s="1"/>
      <c r="AB1316" s="1"/>
      <c r="AC1316" s="1" t="s">
        <v>42</v>
      </c>
    </row>
    <row r="1317" spans="1:29">
      <c r="A1317" s="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c r="P1317" s="1">
        <f t="shared" si="120"/>
        <v>630</v>
      </c>
      <c r="Q1317" s="1">
        <v>20</v>
      </c>
      <c r="R1317" s="1">
        <f t="shared" si="121"/>
        <v>126</v>
      </c>
      <c r="S1317" s="1">
        <f t="shared" si="122"/>
        <v>504</v>
      </c>
      <c r="T1317" s="1">
        <v>0.62</v>
      </c>
      <c r="U1317" s="1">
        <f t="shared" si="123"/>
        <v>312.48</v>
      </c>
      <c r="V1317" s="1">
        <f t="shared" si="124"/>
        <v>191.51999999999998</v>
      </c>
      <c r="W1317" s="4">
        <f t="shared" si="125"/>
        <v>0.37999999999999995</v>
      </c>
      <c r="X1317" s="1" t="s">
        <v>104</v>
      </c>
      <c r="Y1317" s="1" t="s">
        <v>72</v>
      </c>
      <c r="Z1317" s="1" t="s">
        <v>41</v>
      </c>
      <c r="AA1317" s="2">
        <v>46057</v>
      </c>
      <c r="AB1317" s="1">
        <v>4</v>
      </c>
      <c r="AC1317" s="1" t="s">
        <v>42</v>
      </c>
    </row>
    <row r="1318" spans="1:29">
      <c r="A1318" s="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c r="P1318" s="1">
        <f t="shared" si="120"/>
        <v>1620</v>
      </c>
      <c r="Q1318" s="1">
        <v>20</v>
      </c>
      <c r="R1318" s="1">
        <f t="shared" si="121"/>
        <v>324</v>
      </c>
      <c r="S1318" s="1">
        <f t="shared" si="122"/>
        <v>1296</v>
      </c>
      <c r="T1318" s="1">
        <v>0.47</v>
      </c>
      <c r="U1318" s="1">
        <f t="shared" si="123"/>
        <v>609.12</v>
      </c>
      <c r="V1318" s="1">
        <f t="shared" si="124"/>
        <v>686.88</v>
      </c>
      <c r="W1318" s="4">
        <f t="shared" si="125"/>
        <v>0.53</v>
      </c>
      <c r="X1318" s="1" t="s">
        <v>56</v>
      </c>
      <c r="Y1318" s="1" t="s">
        <v>40</v>
      </c>
      <c r="Z1318" s="1" t="s">
        <v>22</v>
      </c>
      <c r="AA1318" s="1"/>
      <c r="AB1318" s="1"/>
      <c r="AC1318" s="1" t="s">
        <v>93</v>
      </c>
    </row>
    <row r="1319" spans="1:29">
      <c r="A1319" s="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c r="P1319" s="1">
        <f t="shared" si="120"/>
        <v>12840</v>
      </c>
      <c r="Q1319" s="1">
        <v>30</v>
      </c>
      <c r="R1319" s="1">
        <f t="shared" si="121"/>
        <v>3852</v>
      </c>
      <c r="S1319" s="1">
        <f t="shared" si="122"/>
        <v>8988</v>
      </c>
      <c r="T1319" s="1">
        <v>0.48</v>
      </c>
      <c r="U1319" s="1">
        <f t="shared" si="123"/>
        <v>4314.24</v>
      </c>
      <c r="V1319" s="1">
        <f t="shared" si="124"/>
        <v>4673.76</v>
      </c>
      <c r="W1319" s="4">
        <f t="shared" si="125"/>
        <v>0.52</v>
      </c>
      <c r="X1319" s="1" t="s">
        <v>92</v>
      </c>
      <c r="Y1319" s="1" t="s">
        <v>40</v>
      </c>
      <c r="Z1319" s="1" t="s">
        <v>41</v>
      </c>
      <c r="AA1319" s="2">
        <v>46056</v>
      </c>
      <c r="AB1319" s="1">
        <v>5</v>
      </c>
      <c r="AC1319" s="1" t="s">
        <v>42</v>
      </c>
    </row>
    <row r="1320" spans="1:29">
      <c r="A1320" s="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c r="P1320" s="1">
        <f t="shared" si="120"/>
        <v>13280</v>
      </c>
      <c r="Q1320" s="1">
        <v>0</v>
      </c>
      <c r="R1320" s="1">
        <f t="shared" si="121"/>
        <v>0</v>
      </c>
      <c r="S1320" s="1">
        <f t="shared" si="122"/>
        <v>13280</v>
      </c>
      <c r="T1320" s="1">
        <v>0.5</v>
      </c>
      <c r="U1320" s="1">
        <f t="shared" si="123"/>
        <v>6640</v>
      </c>
      <c r="V1320" s="1">
        <f t="shared" si="124"/>
        <v>6640</v>
      </c>
      <c r="W1320" s="4">
        <f t="shared" si="125"/>
        <v>0.5</v>
      </c>
      <c r="X1320" s="1" t="s">
        <v>92</v>
      </c>
      <c r="Y1320" s="1" t="s">
        <v>81</v>
      </c>
      <c r="Z1320" s="1" t="s">
        <v>120</v>
      </c>
      <c r="AA1320" s="1"/>
      <c r="AB1320" s="1"/>
      <c r="AC1320" s="1" t="s">
        <v>42</v>
      </c>
    </row>
    <row r="1321" spans="1:29">
      <c r="A1321" s="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c r="P1321" s="1">
        <f t="shared" si="120"/>
        <v>660</v>
      </c>
      <c r="Q1321" s="1">
        <v>20</v>
      </c>
      <c r="R1321" s="1">
        <f t="shared" si="121"/>
        <v>132</v>
      </c>
      <c r="S1321" s="1">
        <f t="shared" si="122"/>
        <v>528</v>
      </c>
      <c r="T1321" s="1">
        <v>0.62</v>
      </c>
      <c r="U1321" s="1">
        <f t="shared" si="123"/>
        <v>327.36</v>
      </c>
      <c r="V1321" s="1">
        <f t="shared" si="124"/>
        <v>200.64</v>
      </c>
      <c r="W1321" s="4">
        <f t="shared" si="125"/>
        <v>0.37999999999999995</v>
      </c>
      <c r="X1321" s="1" t="s">
        <v>56</v>
      </c>
      <c r="Y1321" s="1" t="s">
        <v>57</v>
      </c>
      <c r="Z1321" s="1" t="s">
        <v>22</v>
      </c>
      <c r="AA1321" s="1"/>
      <c r="AB1321" s="1"/>
      <c r="AC1321" s="1" t="s">
        <v>93</v>
      </c>
    </row>
    <row r="1322" spans="1:29">
      <c r="A1322" s="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c r="P1322" s="1">
        <f t="shared" si="120"/>
        <v>189240</v>
      </c>
      <c r="Q1322" s="1">
        <v>10</v>
      </c>
      <c r="R1322" s="1">
        <f t="shared" si="121"/>
        <v>18924</v>
      </c>
      <c r="S1322" s="1">
        <f t="shared" si="122"/>
        <v>170316</v>
      </c>
      <c r="T1322" s="1">
        <v>0.57999999999999996</v>
      </c>
      <c r="U1322" s="1">
        <f t="shared" si="123"/>
        <v>98783.28</v>
      </c>
      <c r="V1322" s="1">
        <f t="shared" si="124"/>
        <v>71532.72</v>
      </c>
      <c r="W1322" s="4">
        <f t="shared" si="125"/>
        <v>0.42</v>
      </c>
      <c r="X1322" s="1" t="s">
        <v>56</v>
      </c>
      <c r="Y1322" s="1" t="s">
        <v>81</v>
      </c>
      <c r="Z1322" s="1" t="s">
        <v>66</v>
      </c>
      <c r="AA1322" s="1"/>
      <c r="AB1322" s="1"/>
      <c r="AC1322" s="1" t="s">
        <v>42</v>
      </c>
    </row>
    <row r="1323" spans="1:29">
      <c r="A1323" s="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c r="P1323" s="1">
        <f t="shared" si="120"/>
        <v>10830</v>
      </c>
      <c r="Q1323" s="1">
        <v>25</v>
      </c>
      <c r="R1323" s="1">
        <f t="shared" si="121"/>
        <v>2707.5</v>
      </c>
      <c r="S1323" s="1">
        <f t="shared" si="122"/>
        <v>8122.5</v>
      </c>
      <c r="T1323" s="1">
        <v>0.52</v>
      </c>
      <c r="U1323" s="1">
        <f t="shared" si="123"/>
        <v>4223.7</v>
      </c>
      <c r="V1323" s="1">
        <f t="shared" si="124"/>
        <v>3898.8</v>
      </c>
      <c r="W1323" s="4">
        <f t="shared" si="125"/>
        <v>0.48000000000000004</v>
      </c>
      <c r="X1323" s="1" t="s">
        <v>104</v>
      </c>
      <c r="Y1323" s="1" t="s">
        <v>57</v>
      </c>
      <c r="Z1323" s="1" t="s">
        <v>66</v>
      </c>
      <c r="AA1323" s="1"/>
      <c r="AB1323" s="1"/>
      <c r="AC1323" s="1" t="s">
        <v>42</v>
      </c>
    </row>
    <row r="1324" spans="1:29">
      <c r="A1324" s="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c r="P1324" s="1">
        <f t="shared" si="120"/>
        <v>154080</v>
      </c>
      <c r="Q1324" s="1">
        <v>25</v>
      </c>
      <c r="R1324" s="1">
        <f t="shared" si="121"/>
        <v>38520</v>
      </c>
      <c r="S1324" s="1">
        <f t="shared" si="122"/>
        <v>115560</v>
      </c>
      <c r="T1324" s="1">
        <v>0.57999999999999996</v>
      </c>
      <c r="U1324" s="1">
        <f t="shared" si="123"/>
        <v>67024.799999999988</v>
      </c>
      <c r="V1324" s="1">
        <f t="shared" si="124"/>
        <v>48535.200000000012</v>
      </c>
      <c r="W1324" s="4">
        <f t="shared" si="125"/>
        <v>0.4200000000000001</v>
      </c>
      <c r="X1324" s="1" t="s">
        <v>104</v>
      </c>
      <c r="Y1324" s="1" t="s">
        <v>81</v>
      </c>
      <c r="Z1324" s="1" t="s">
        <v>66</v>
      </c>
      <c r="AA1324" s="1"/>
      <c r="AB1324" s="1"/>
      <c r="AC1324" s="1" t="s">
        <v>42</v>
      </c>
    </row>
    <row r="1325" spans="1:29">
      <c r="A1325" s="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c r="P1325" s="1">
        <f t="shared" si="120"/>
        <v>2420</v>
      </c>
      <c r="Q1325" s="1">
        <v>30</v>
      </c>
      <c r="R1325" s="1">
        <f t="shared" si="121"/>
        <v>726</v>
      </c>
      <c r="S1325" s="1">
        <f t="shared" si="122"/>
        <v>1694</v>
      </c>
      <c r="T1325" s="1">
        <v>0.45</v>
      </c>
      <c r="U1325" s="1">
        <f t="shared" si="123"/>
        <v>762.30000000000007</v>
      </c>
      <c r="V1325" s="1">
        <f t="shared" si="124"/>
        <v>931.69999999999993</v>
      </c>
      <c r="W1325" s="4">
        <f t="shared" si="125"/>
        <v>0.54999999999999993</v>
      </c>
      <c r="X1325" s="1" t="s">
        <v>56</v>
      </c>
      <c r="Y1325" s="1" t="s">
        <v>81</v>
      </c>
      <c r="Z1325" s="1" t="s">
        <v>41</v>
      </c>
      <c r="AA1325" s="2">
        <v>46056</v>
      </c>
      <c r="AB1325" s="1">
        <v>3</v>
      </c>
      <c r="AC1325" s="1" t="s">
        <v>42</v>
      </c>
    </row>
    <row r="1326" spans="1:29">
      <c r="A1326" s="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c r="P1326" s="1">
        <f t="shared" si="120"/>
        <v>70410</v>
      </c>
      <c r="Q1326" s="1">
        <v>30</v>
      </c>
      <c r="R1326" s="1">
        <f t="shared" si="121"/>
        <v>21123</v>
      </c>
      <c r="S1326" s="1">
        <f t="shared" si="122"/>
        <v>49287</v>
      </c>
      <c r="T1326" s="1">
        <v>0.57999999999999996</v>
      </c>
      <c r="U1326" s="1">
        <f t="shared" si="123"/>
        <v>28586.46</v>
      </c>
      <c r="V1326" s="1">
        <f t="shared" si="124"/>
        <v>20700.54</v>
      </c>
      <c r="W1326" s="4">
        <f t="shared" si="125"/>
        <v>0.42000000000000004</v>
      </c>
      <c r="X1326" s="1" t="s">
        <v>104</v>
      </c>
      <c r="Y1326" s="1" t="s">
        <v>40</v>
      </c>
      <c r="Z1326" s="1" t="s">
        <v>22</v>
      </c>
      <c r="AA1326" s="1"/>
      <c r="AB1326" s="1"/>
      <c r="AC1326" s="1" t="s">
        <v>93</v>
      </c>
    </row>
    <row r="1327" spans="1:29">
      <c r="A1327" s="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c r="P1327" s="1">
        <f t="shared" si="120"/>
        <v>850</v>
      </c>
      <c r="Q1327" s="1">
        <v>5</v>
      </c>
      <c r="R1327" s="1">
        <f t="shared" si="121"/>
        <v>42.5</v>
      </c>
      <c r="S1327" s="1">
        <f t="shared" si="122"/>
        <v>807.5</v>
      </c>
      <c r="T1327" s="1">
        <v>0.62</v>
      </c>
      <c r="U1327" s="1">
        <f t="shared" si="123"/>
        <v>500.65</v>
      </c>
      <c r="V1327" s="1">
        <f t="shared" si="124"/>
        <v>306.85000000000002</v>
      </c>
      <c r="W1327" s="4">
        <f t="shared" si="125"/>
        <v>0.38</v>
      </c>
      <c r="X1327" s="1" t="s">
        <v>50</v>
      </c>
      <c r="Y1327" s="1" t="s">
        <v>81</v>
      </c>
      <c r="Z1327" s="1" t="s">
        <v>22</v>
      </c>
      <c r="AA1327" s="1"/>
      <c r="AB1327" s="1"/>
      <c r="AC1327" s="1" t="s">
        <v>93</v>
      </c>
    </row>
    <row r="1328" spans="1:29">
      <c r="A1328" s="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c r="P1328" s="1">
        <f t="shared" si="120"/>
        <v>141840</v>
      </c>
      <c r="Q1328" s="1">
        <v>20</v>
      </c>
      <c r="R1328" s="1">
        <f t="shared" si="121"/>
        <v>28368</v>
      </c>
      <c r="S1328" s="1">
        <f t="shared" si="122"/>
        <v>113472</v>
      </c>
      <c r="T1328" s="1">
        <v>0.57999999999999996</v>
      </c>
      <c r="U1328" s="1">
        <f t="shared" si="123"/>
        <v>65813.759999999995</v>
      </c>
      <c r="V1328" s="1">
        <f t="shared" si="124"/>
        <v>47658.240000000005</v>
      </c>
      <c r="W1328" s="4">
        <f t="shared" si="125"/>
        <v>0.42000000000000004</v>
      </c>
      <c r="X1328" s="1" t="s">
        <v>50</v>
      </c>
      <c r="Y1328" s="1" t="s">
        <v>40</v>
      </c>
      <c r="Z1328" s="1" t="s">
        <v>41</v>
      </c>
      <c r="AA1328" s="2">
        <v>46057</v>
      </c>
      <c r="AB1328" s="1">
        <v>4</v>
      </c>
      <c r="AC1328" s="1" t="s">
        <v>42</v>
      </c>
    </row>
    <row r="1329" spans="1:29">
      <c r="A1329" s="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c r="P1329" s="1">
        <f t="shared" si="120"/>
        <v>29750</v>
      </c>
      <c r="Q1329" s="1">
        <v>30</v>
      </c>
      <c r="R1329" s="1">
        <f t="shared" si="121"/>
        <v>8925</v>
      </c>
      <c r="S1329" s="1">
        <f t="shared" si="122"/>
        <v>20825</v>
      </c>
      <c r="T1329" s="1">
        <v>0.5</v>
      </c>
      <c r="U1329" s="1">
        <f t="shared" si="123"/>
        <v>10412.5</v>
      </c>
      <c r="V1329" s="1">
        <f t="shared" si="124"/>
        <v>10412.5</v>
      </c>
      <c r="W1329" s="4">
        <f t="shared" si="125"/>
        <v>0.5</v>
      </c>
      <c r="X1329" s="1" t="s">
        <v>147</v>
      </c>
      <c r="Y1329" s="1" t="s">
        <v>72</v>
      </c>
      <c r="Z1329" s="1" t="s">
        <v>41</v>
      </c>
      <c r="AA1329" s="2">
        <v>46058</v>
      </c>
      <c r="AB1329" s="1">
        <v>3</v>
      </c>
      <c r="AC1329" s="1" t="s">
        <v>42</v>
      </c>
    </row>
    <row r="1330" spans="1:29">
      <c r="A1330" s="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c r="P1330" s="1">
        <f t="shared" si="120"/>
        <v>170100</v>
      </c>
      <c r="Q1330" s="1">
        <v>0</v>
      </c>
      <c r="R1330" s="1">
        <f t="shared" si="121"/>
        <v>0</v>
      </c>
      <c r="S1330" s="1">
        <f t="shared" si="122"/>
        <v>170100</v>
      </c>
      <c r="T1330" s="1">
        <v>0.57999999999999996</v>
      </c>
      <c r="U1330" s="1">
        <f t="shared" si="123"/>
        <v>98658</v>
      </c>
      <c r="V1330" s="1">
        <f t="shared" si="124"/>
        <v>71442</v>
      </c>
      <c r="W1330" s="4">
        <f t="shared" si="125"/>
        <v>0.42</v>
      </c>
      <c r="X1330" s="1" t="s">
        <v>65</v>
      </c>
      <c r="Y1330" s="1" t="s">
        <v>40</v>
      </c>
      <c r="Z1330" s="1" t="s">
        <v>22</v>
      </c>
      <c r="AA1330" s="1"/>
      <c r="AB1330" s="1"/>
      <c r="AC1330" s="1" t="s">
        <v>93</v>
      </c>
    </row>
    <row r="1331" spans="1:29">
      <c r="A1331" s="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c r="P1331" s="1">
        <f t="shared" si="120"/>
        <v>9240</v>
      </c>
      <c r="Q1331" s="1">
        <v>0</v>
      </c>
      <c r="R1331" s="1">
        <f t="shared" si="121"/>
        <v>0</v>
      </c>
      <c r="S1331" s="1">
        <f t="shared" si="122"/>
        <v>9240</v>
      </c>
      <c r="T1331" s="1">
        <v>0.48</v>
      </c>
      <c r="U1331" s="1">
        <f t="shared" si="123"/>
        <v>4435.2</v>
      </c>
      <c r="V1331" s="1">
        <f t="shared" si="124"/>
        <v>4804.8</v>
      </c>
      <c r="W1331" s="4">
        <f t="shared" si="125"/>
        <v>0.52</v>
      </c>
      <c r="X1331" s="1" t="s">
        <v>39</v>
      </c>
      <c r="Y1331" s="1" t="s">
        <v>57</v>
      </c>
      <c r="Z1331" s="1" t="s">
        <v>120</v>
      </c>
      <c r="AA1331" s="1"/>
      <c r="AB1331" s="1"/>
      <c r="AC1331" s="1" t="s">
        <v>42</v>
      </c>
    </row>
    <row r="1332" spans="1:29">
      <c r="A1332" s="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c r="P1332" s="1">
        <f t="shared" si="120"/>
        <v>3850</v>
      </c>
      <c r="Q1332" s="1">
        <v>25</v>
      </c>
      <c r="R1332" s="1">
        <f t="shared" si="121"/>
        <v>962.5</v>
      </c>
      <c r="S1332" s="1">
        <f t="shared" si="122"/>
        <v>2887.5</v>
      </c>
      <c r="T1332" s="1">
        <v>0.62</v>
      </c>
      <c r="U1332" s="1">
        <f t="shared" si="123"/>
        <v>1790.25</v>
      </c>
      <c r="V1332" s="1">
        <f t="shared" si="124"/>
        <v>1097.25</v>
      </c>
      <c r="W1332" s="4">
        <f t="shared" si="125"/>
        <v>0.38</v>
      </c>
      <c r="X1332" s="1" t="s">
        <v>65</v>
      </c>
      <c r="Y1332" s="1" t="s">
        <v>81</v>
      </c>
      <c r="Z1332" s="1" t="s">
        <v>41</v>
      </c>
      <c r="AA1332" s="2">
        <v>46057</v>
      </c>
      <c r="AB1332" s="1">
        <v>3</v>
      </c>
      <c r="AC1332" s="1" t="s">
        <v>42</v>
      </c>
    </row>
    <row r="1333" spans="1:29">
      <c r="A1333" s="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c r="P1333" s="1">
        <f t="shared" si="120"/>
        <v>5280</v>
      </c>
      <c r="Q1333" s="1">
        <v>0</v>
      </c>
      <c r="R1333" s="1">
        <f t="shared" si="121"/>
        <v>0</v>
      </c>
      <c r="S1333" s="1">
        <f t="shared" si="122"/>
        <v>5280</v>
      </c>
      <c r="T1333" s="1">
        <v>0.45</v>
      </c>
      <c r="U1333" s="1">
        <f t="shared" si="123"/>
        <v>2376</v>
      </c>
      <c r="V1333" s="1">
        <f t="shared" si="124"/>
        <v>2904</v>
      </c>
      <c r="W1333" s="4">
        <f t="shared" si="125"/>
        <v>0.55000000000000004</v>
      </c>
      <c r="X1333" s="1" t="s">
        <v>39</v>
      </c>
      <c r="Y1333" s="1" t="s">
        <v>72</v>
      </c>
      <c r="Z1333" s="1" t="s">
        <v>120</v>
      </c>
      <c r="AA1333" s="1"/>
      <c r="AB1333" s="1"/>
      <c r="AC1333" s="1" t="s">
        <v>42</v>
      </c>
    </row>
    <row r="1334" spans="1:29">
      <c r="A1334" s="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c r="P1334" s="1">
        <f t="shared" si="120"/>
        <v>5560</v>
      </c>
      <c r="Q1334" s="1">
        <v>5</v>
      </c>
      <c r="R1334" s="1">
        <f t="shared" si="121"/>
        <v>278</v>
      </c>
      <c r="S1334" s="1">
        <f t="shared" si="122"/>
        <v>5282</v>
      </c>
      <c r="T1334" s="1">
        <v>0.47</v>
      </c>
      <c r="U1334" s="1">
        <f t="shared" si="123"/>
        <v>2482.54</v>
      </c>
      <c r="V1334" s="1">
        <f t="shared" si="124"/>
        <v>2799.46</v>
      </c>
      <c r="W1334" s="4">
        <f t="shared" si="125"/>
        <v>0.53</v>
      </c>
      <c r="X1334" s="1" t="s">
        <v>50</v>
      </c>
      <c r="Y1334" s="1" t="s">
        <v>72</v>
      </c>
      <c r="Z1334" s="1" t="s">
        <v>51</v>
      </c>
      <c r="AA1334" s="2">
        <v>46060</v>
      </c>
      <c r="AB1334" s="1"/>
      <c r="AC1334" s="1" t="s">
        <v>42</v>
      </c>
    </row>
    <row r="1335" spans="1:29">
      <c r="A1335" s="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c r="P1335" s="1">
        <f t="shared" si="120"/>
        <v>13260</v>
      </c>
      <c r="Q1335" s="1">
        <v>25</v>
      </c>
      <c r="R1335" s="1">
        <f t="shared" si="121"/>
        <v>3315</v>
      </c>
      <c r="S1335" s="1">
        <f t="shared" si="122"/>
        <v>9945</v>
      </c>
      <c r="T1335" s="1">
        <v>0.48</v>
      </c>
      <c r="U1335" s="1">
        <f t="shared" si="123"/>
        <v>4773.5999999999995</v>
      </c>
      <c r="V1335" s="1">
        <f t="shared" si="124"/>
        <v>5171.4000000000005</v>
      </c>
      <c r="W1335" s="4">
        <f t="shared" si="125"/>
        <v>0.52</v>
      </c>
      <c r="X1335" s="1" t="s">
        <v>65</v>
      </c>
      <c r="Y1335" s="1" t="s">
        <v>57</v>
      </c>
      <c r="Z1335" s="1" t="s">
        <v>66</v>
      </c>
      <c r="AA1335" s="1"/>
      <c r="AB1335" s="1"/>
      <c r="AC1335" s="1" t="s">
        <v>42</v>
      </c>
    </row>
    <row r="1336" spans="1:29">
      <c r="A1336" s="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c r="P1336" s="1">
        <f t="shared" si="120"/>
        <v>51200</v>
      </c>
      <c r="Q1336" s="1">
        <v>30</v>
      </c>
      <c r="R1336" s="1">
        <f t="shared" si="121"/>
        <v>15360</v>
      </c>
      <c r="S1336" s="1">
        <f t="shared" si="122"/>
        <v>35840</v>
      </c>
      <c r="T1336" s="1">
        <v>0.52</v>
      </c>
      <c r="U1336" s="1">
        <f t="shared" si="123"/>
        <v>18636.8</v>
      </c>
      <c r="V1336" s="1">
        <f t="shared" si="124"/>
        <v>17203.2</v>
      </c>
      <c r="W1336" s="4">
        <f t="shared" si="125"/>
        <v>0.48000000000000004</v>
      </c>
      <c r="X1336" s="1" t="s">
        <v>50</v>
      </c>
      <c r="Y1336" s="1" t="s">
        <v>81</v>
      </c>
      <c r="Z1336" s="1" t="s">
        <v>66</v>
      </c>
      <c r="AA1336" s="1"/>
      <c r="AB1336" s="1"/>
      <c r="AC1336" s="1" t="s">
        <v>42</v>
      </c>
    </row>
    <row r="1337" spans="1:29">
      <c r="A1337" s="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c r="P1337" s="1">
        <f t="shared" si="120"/>
        <v>950</v>
      </c>
      <c r="Q1337" s="1">
        <v>10</v>
      </c>
      <c r="R1337" s="1">
        <f t="shared" si="121"/>
        <v>95</v>
      </c>
      <c r="S1337" s="1">
        <f t="shared" si="122"/>
        <v>855</v>
      </c>
      <c r="T1337" s="1">
        <v>0.35</v>
      </c>
      <c r="U1337" s="1">
        <f t="shared" si="123"/>
        <v>299.25</v>
      </c>
      <c r="V1337" s="1">
        <f t="shared" si="124"/>
        <v>555.75</v>
      </c>
      <c r="W1337" s="4">
        <f t="shared" si="125"/>
        <v>0.65</v>
      </c>
      <c r="X1337" s="1" t="s">
        <v>65</v>
      </c>
      <c r="Y1337" s="1" t="s">
        <v>81</v>
      </c>
      <c r="Z1337" s="1" t="s">
        <v>120</v>
      </c>
      <c r="AA1337" s="1"/>
      <c r="AB1337" s="1"/>
      <c r="AC1337" s="1" t="s">
        <v>42</v>
      </c>
    </row>
    <row r="1338" spans="1:29">
      <c r="A1338" s="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c r="P1338" s="1">
        <f t="shared" si="120"/>
        <v>2840</v>
      </c>
      <c r="Q1338" s="1">
        <v>5</v>
      </c>
      <c r="R1338" s="1">
        <f t="shared" si="121"/>
        <v>142</v>
      </c>
      <c r="S1338" s="1">
        <f t="shared" si="122"/>
        <v>2698</v>
      </c>
      <c r="T1338" s="1">
        <v>0.62</v>
      </c>
      <c r="U1338" s="1">
        <f t="shared" si="123"/>
        <v>1672.76</v>
      </c>
      <c r="V1338" s="1">
        <f t="shared" si="124"/>
        <v>1025.24</v>
      </c>
      <c r="W1338" s="4">
        <f t="shared" si="125"/>
        <v>0.38</v>
      </c>
      <c r="X1338" s="1" t="s">
        <v>65</v>
      </c>
      <c r="Y1338" s="1" t="s">
        <v>57</v>
      </c>
      <c r="Z1338" s="1" t="s">
        <v>41</v>
      </c>
      <c r="AA1338" s="2">
        <v>46057</v>
      </c>
      <c r="AB1338" s="1">
        <v>4</v>
      </c>
      <c r="AC1338" s="1" t="s">
        <v>42</v>
      </c>
    </row>
    <row r="1339" spans="1:29">
      <c r="A1339" s="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c r="P1339" s="1">
        <f t="shared" si="120"/>
        <v>81080</v>
      </c>
      <c r="Q1339" s="1">
        <v>25</v>
      </c>
      <c r="R1339" s="1">
        <f t="shared" si="121"/>
        <v>20270</v>
      </c>
      <c r="S1339" s="1">
        <f t="shared" si="122"/>
        <v>60810</v>
      </c>
      <c r="T1339" s="1">
        <v>0.57999999999999996</v>
      </c>
      <c r="U1339" s="1">
        <f t="shared" si="123"/>
        <v>35269.799999999996</v>
      </c>
      <c r="V1339" s="1">
        <f t="shared" si="124"/>
        <v>25540.200000000004</v>
      </c>
      <c r="W1339" s="4">
        <f t="shared" si="125"/>
        <v>0.4200000000000001</v>
      </c>
      <c r="X1339" s="1" t="s">
        <v>56</v>
      </c>
      <c r="Y1339" s="1" t="s">
        <v>72</v>
      </c>
      <c r="Z1339" s="1" t="s">
        <v>66</v>
      </c>
      <c r="AA1339" s="1"/>
      <c r="AB1339" s="1"/>
      <c r="AC1339" s="1" t="s">
        <v>42</v>
      </c>
    </row>
    <row r="1340" spans="1:29">
      <c r="A1340" s="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c r="P1340" s="1">
        <f t="shared" si="120"/>
        <v>1760</v>
      </c>
      <c r="Q1340" s="1">
        <v>10</v>
      </c>
      <c r="R1340" s="1">
        <f t="shared" si="121"/>
        <v>176</v>
      </c>
      <c r="S1340" s="1">
        <f t="shared" si="122"/>
        <v>1584</v>
      </c>
      <c r="T1340" s="1">
        <v>0.35</v>
      </c>
      <c r="U1340" s="1">
        <f t="shared" si="123"/>
        <v>554.4</v>
      </c>
      <c r="V1340" s="1">
        <f t="shared" si="124"/>
        <v>1029.5999999999999</v>
      </c>
      <c r="W1340" s="4">
        <f t="shared" si="125"/>
        <v>0.64999999999999991</v>
      </c>
      <c r="X1340" s="1" t="s">
        <v>104</v>
      </c>
      <c r="Y1340" s="1" t="s">
        <v>57</v>
      </c>
      <c r="Z1340" s="1" t="s">
        <v>41</v>
      </c>
      <c r="AA1340" s="2">
        <v>46057</v>
      </c>
      <c r="AB1340" s="1">
        <v>5</v>
      </c>
      <c r="AC1340" s="1" t="s">
        <v>42</v>
      </c>
    </row>
    <row r="1341" spans="1:29">
      <c r="A1341" s="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c r="P1341" s="1">
        <f t="shared" si="120"/>
        <v>5850</v>
      </c>
      <c r="Q1341" s="1">
        <v>15</v>
      </c>
      <c r="R1341" s="1">
        <f t="shared" si="121"/>
        <v>877.5</v>
      </c>
      <c r="S1341" s="1">
        <f t="shared" si="122"/>
        <v>4972.5</v>
      </c>
      <c r="T1341" s="1">
        <v>0.5</v>
      </c>
      <c r="U1341" s="1">
        <f t="shared" si="123"/>
        <v>2486.25</v>
      </c>
      <c r="V1341" s="1">
        <f t="shared" si="124"/>
        <v>2486.25</v>
      </c>
      <c r="W1341" s="4">
        <f t="shared" si="125"/>
        <v>0.5</v>
      </c>
      <c r="X1341" s="1" t="s">
        <v>65</v>
      </c>
      <c r="Y1341" s="1" t="s">
        <v>72</v>
      </c>
      <c r="Z1341" s="1" t="s">
        <v>41</v>
      </c>
      <c r="AA1341" s="2">
        <v>46058</v>
      </c>
      <c r="AB1341" s="1">
        <v>3</v>
      </c>
      <c r="AC1341" s="1" t="s">
        <v>42</v>
      </c>
    </row>
    <row r="1342" spans="1:29">
      <c r="A1342" s="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c r="P1342" s="1">
        <f t="shared" si="120"/>
        <v>5500</v>
      </c>
      <c r="Q1342" s="1">
        <v>0</v>
      </c>
      <c r="R1342" s="1">
        <f t="shared" si="121"/>
        <v>0</v>
      </c>
      <c r="S1342" s="1">
        <f t="shared" si="122"/>
        <v>5500</v>
      </c>
      <c r="T1342" s="1">
        <v>0.48</v>
      </c>
      <c r="U1342" s="1">
        <f t="shared" si="123"/>
        <v>2640</v>
      </c>
      <c r="V1342" s="1">
        <f t="shared" si="124"/>
        <v>2860</v>
      </c>
      <c r="W1342" s="4">
        <f t="shared" si="125"/>
        <v>0.52</v>
      </c>
      <c r="X1342" s="1" t="s">
        <v>65</v>
      </c>
      <c r="Y1342" s="1" t="s">
        <v>57</v>
      </c>
      <c r="Z1342" s="1" t="s">
        <v>41</v>
      </c>
      <c r="AA1342" s="2">
        <v>46061</v>
      </c>
      <c r="AB1342" s="1">
        <v>4</v>
      </c>
      <c r="AC1342" s="1" t="s">
        <v>42</v>
      </c>
    </row>
    <row r="1343" spans="1:29">
      <c r="A1343" s="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c r="P1343" s="1">
        <f t="shared" si="120"/>
        <v>8480</v>
      </c>
      <c r="Q1343" s="1">
        <v>0</v>
      </c>
      <c r="R1343" s="1">
        <f t="shared" si="121"/>
        <v>0</v>
      </c>
      <c r="S1343" s="1">
        <f t="shared" si="122"/>
        <v>8480</v>
      </c>
      <c r="T1343" s="1">
        <v>0.52</v>
      </c>
      <c r="U1343" s="1">
        <f t="shared" si="123"/>
        <v>4409.6000000000004</v>
      </c>
      <c r="V1343" s="1">
        <f t="shared" si="124"/>
        <v>4070.3999999999996</v>
      </c>
      <c r="W1343" s="4">
        <f t="shared" si="125"/>
        <v>0.48</v>
      </c>
      <c r="X1343" s="1" t="s">
        <v>50</v>
      </c>
      <c r="Y1343" s="1" t="s">
        <v>40</v>
      </c>
      <c r="Z1343" s="1" t="s">
        <v>41</v>
      </c>
      <c r="AA1343" s="2">
        <v>46058</v>
      </c>
      <c r="AB1343" s="1">
        <v>3</v>
      </c>
      <c r="AC1343" s="1" t="s">
        <v>42</v>
      </c>
    </row>
    <row r="1344" spans="1:29">
      <c r="A1344" s="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c r="P1344" s="1">
        <f t="shared" si="120"/>
        <v>1520</v>
      </c>
      <c r="Q1344" s="1">
        <v>10</v>
      </c>
      <c r="R1344" s="1">
        <f t="shared" si="121"/>
        <v>152</v>
      </c>
      <c r="S1344" s="1">
        <f t="shared" si="122"/>
        <v>1368</v>
      </c>
      <c r="T1344" s="1">
        <v>0.62</v>
      </c>
      <c r="U1344" s="1">
        <f t="shared" si="123"/>
        <v>848.16</v>
      </c>
      <c r="V1344" s="1">
        <f t="shared" si="124"/>
        <v>519.84</v>
      </c>
      <c r="W1344" s="4">
        <f t="shared" si="125"/>
        <v>0.38</v>
      </c>
      <c r="X1344" s="1" t="s">
        <v>39</v>
      </c>
      <c r="Y1344" s="1" t="s">
        <v>81</v>
      </c>
      <c r="Z1344" s="1" t="s">
        <v>41</v>
      </c>
      <c r="AA1344" s="2">
        <v>46057</v>
      </c>
      <c r="AB1344" s="1">
        <v>3</v>
      </c>
      <c r="AC1344" s="1" t="s">
        <v>42</v>
      </c>
    </row>
    <row r="1345" spans="1:29">
      <c r="A1345" s="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c r="P1345" s="1">
        <f t="shared" si="120"/>
        <v>7200</v>
      </c>
      <c r="Q1345" s="1">
        <v>0</v>
      </c>
      <c r="R1345" s="1">
        <f t="shared" si="121"/>
        <v>0</v>
      </c>
      <c r="S1345" s="1">
        <f t="shared" si="122"/>
        <v>7200</v>
      </c>
      <c r="T1345" s="1">
        <v>0.45</v>
      </c>
      <c r="U1345" s="1">
        <f t="shared" si="123"/>
        <v>3240</v>
      </c>
      <c r="V1345" s="1">
        <f t="shared" si="124"/>
        <v>3960</v>
      </c>
      <c r="W1345" s="4">
        <f t="shared" si="125"/>
        <v>0.55000000000000004</v>
      </c>
      <c r="X1345" s="1" t="s">
        <v>147</v>
      </c>
      <c r="Y1345" s="1" t="s">
        <v>72</v>
      </c>
      <c r="Z1345" s="1" t="s">
        <v>66</v>
      </c>
      <c r="AA1345" s="1"/>
      <c r="AB1345" s="1"/>
      <c r="AC1345" s="1" t="s">
        <v>42</v>
      </c>
    </row>
    <row r="1346" spans="1:29">
      <c r="A1346" s="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c r="P1346" s="1">
        <f t="shared" si="120"/>
        <v>4800</v>
      </c>
      <c r="Q1346" s="1">
        <v>10</v>
      </c>
      <c r="R1346" s="1">
        <f t="shared" si="121"/>
        <v>480</v>
      </c>
      <c r="S1346" s="1">
        <f t="shared" si="122"/>
        <v>4320</v>
      </c>
      <c r="T1346" s="1">
        <v>0.62</v>
      </c>
      <c r="U1346" s="1">
        <f t="shared" si="123"/>
        <v>2678.4</v>
      </c>
      <c r="V1346" s="1">
        <f t="shared" si="124"/>
        <v>1641.6</v>
      </c>
      <c r="W1346" s="4">
        <f t="shared" si="125"/>
        <v>0.38</v>
      </c>
      <c r="X1346" s="1" t="s">
        <v>147</v>
      </c>
      <c r="Y1346" s="1" t="s">
        <v>72</v>
      </c>
      <c r="Z1346" s="1" t="s">
        <v>41</v>
      </c>
      <c r="AA1346" s="2">
        <v>46064</v>
      </c>
      <c r="AB1346" s="1">
        <v>4</v>
      </c>
      <c r="AC1346" s="1" t="s">
        <v>42</v>
      </c>
    </row>
    <row r="1347" spans="1:29">
      <c r="A1347" s="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c r="P1347" s="1">
        <f t="shared" ref="P1347:P1410" si="126">PRODUCT(N1347,O1347)</f>
        <v>9800</v>
      </c>
      <c r="Q1347" s="1">
        <v>10</v>
      </c>
      <c r="R1347" s="1">
        <f t="shared" ref="R1347:R1410" si="127">P1347*(Q1347/100)</f>
        <v>980</v>
      </c>
      <c r="S1347" s="1">
        <f t="shared" ref="S1347:S1410" si="128">P1347-R1347</f>
        <v>8820</v>
      </c>
      <c r="T1347" s="1">
        <v>0.5</v>
      </c>
      <c r="U1347" s="1">
        <f t="shared" ref="U1347:U1410" si="129">S1347*T1347</f>
        <v>4410</v>
      </c>
      <c r="V1347" s="1">
        <f t="shared" ref="V1347:V1410" si="130">S1347-U1347</f>
        <v>4410</v>
      </c>
      <c r="W1347" s="4">
        <f t="shared" ref="W1347:W1410" si="131">(V1347/S1347)</f>
        <v>0.5</v>
      </c>
      <c r="X1347" s="1" t="s">
        <v>104</v>
      </c>
      <c r="Y1347" s="1" t="s">
        <v>40</v>
      </c>
      <c r="Z1347" s="1" t="s">
        <v>51</v>
      </c>
      <c r="AA1347" s="2">
        <v>46059</v>
      </c>
      <c r="AB1347" s="1"/>
      <c r="AC1347" s="1" t="s">
        <v>42</v>
      </c>
    </row>
    <row r="1348" spans="1:29">
      <c r="A1348" s="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c r="P1348" s="1">
        <f t="shared" si="126"/>
        <v>1400</v>
      </c>
      <c r="Q1348" s="1">
        <v>0</v>
      </c>
      <c r="R1348" s="1">
        <f t="shared" si="127"/>
        <v>0</v>
      </c>
      <c r="S1348" s="1">
        <f t="shared" si="128"/>
        <v>1400</v>
      </c>
      <c r="T1348" s="1">
        <v>0.35</v>
      </c>
      <c r="U1348" s="1">
        <f t="shared" si="129"/>
        <v>489.99999999999994</v>
      </c>
      <c r="V1348" s="1">
        <f t="shared" si="130"/>
        <v>910</v>
      </c>
      <c r="W1348" s="4">
        <f t="shared" si="131"/>
        <v>0.65</v>
      </c>
      <c r="X1348" s="1" t="s">
        <v>92</v>
      </c>
      <c r="Y1348" s="1" t="s">
        <v>57</v>
      </c>
      <c r="Z1348" s="1" t="s">
        <v>41</v>
      </c>
      <c r="AA1348" s="2">
        <v>46064</v>
      </c>
      <c r="AB1348" s="1">
        <v>3</v>
      </c>
      <c r="AC1348" s="1" t="s">
        <v>42</v>
      </c>
    </row>
    <row r="1349" spans="1:29">
      <c r="A1349" s="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c r="P1349" s="1">
        <f t="shared" si="126"/>
        <v>5050</v>
      </c>
      <c r="Q1349" s="1">
        <v>20</v>
      </c>
      <c r="R1349" s="1">
        <f t="shared" si="127"/>
        <v>1010</v>
      </c>
      <c r="S1349" s="1">
        <f t="shared" si="128"/>
        <v>4040</v>
      </c>
      <c r="T1349" s="1">
        <v>0.47</v>
      </c>
      <c r="U1349" s="1">
        <f t="shared" si="129"/>
        <v>1898.8</v>
      </c>
      <c r="V1349" s="1">
        <f t="shared" si="130"/>
        <v>2141.1999999999998</v>
      </c>
      <c r="W1349" s="4">
        <f t="shared" si="131"/>
        <v>0.52999999999999992</v>
      </c>
      <c r="X1349" s="1" t="s">
        <v>92</v>
      </c>
      <c r="Y1349" s="1" t="s">
        <v>57</v>
      </c>
      <c r="Z1349" s="1" t="s">
        <v>66</v>
      </c>
      <c r="AA1349" s="1"/>
      <c r="AB1349" s="1"/>
      <c r="AC1349" s="1" t="s">
        <v>42</v>
      </c>
    </row>
    <row r="1350" spans="1:29">
      <c r="A1350" s="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c r="P1350" s="1">
        <f t="shared" si="126"/>
        <v>7150</v>
      </c>
      <c r="Q1350" s="1">
        <v>20</v>
      </c>
      <c r="R1350" s="1">
        <f t="shared" si="127"/>
        <v>1430</v>
      </c>
      <c r="S1350" s="1">
        <f t="shared" si="128"/>
        <v>5720</v>
      </c>
      <c r="T1350" s="1">
        <v>0.47</v>
      </c>
      <c r="U1350" s="1">
        <f t="shared" si="129"/>
        <v>2688.3999999999996</v>
      </c>
      <c r="V1350" s="1">
        <f t="shared" si="130"/>
        <v>3031.6000000000004</v>
      </c>
      <c r="W1350" s="4">
        <f t="shared" si="131"/>
        <v>0.53</v>
      </c>
      <c r="X1350" s="1" t="s">
        <v>50</v>
      </c>
      <c r="Y1350" s="1" t="s">
        <v>40</v>
      </c>
      <c r="Z1350" s="1" t="s">
        <v>51</v>
      </c>
      <c r="AA1350" s="2">
        <v>46063</v>
      </c>
      <c r="AB1350" s="1"/>
      <c r="AC1350" s="1" t="s">
        <v>42</v>
      </c>
    </row>
    <row r="1351" spans="1:29">
      <c r="A1351" s="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c r="P1351" s="1">
        <f t="shared" si="126"/>
        <v>7650</v>
      </c>
      <c r="Q1351" s="1">
        <v>20</v>
      </c>
      <c r="R1351" s="1">
        <f t="shared" si="127"/>
        <v>1530</v>
      </c>
      <c r="S1351" s="1">
        <f t="shared" si="128"/>
        <v>6120</v>
      </c>
      <c r="T1351" s="1">
        <v>0.47</v>
      </c>
      <c r="U1351" s="1">
        <f t="shared" si="129"/>
        <v>2876.3999999999996</v>
      </c>
      <c r="V1351" s="1">
        <f t="shared" si="130"/>
        <v>3243.6000000000004</v>
      </c>
      <c r="W1351" s="4">
        <f t="shared" si="131"/>
        <v>0.53</v>
      </c>
      <c r="X1351" s="1" t="s">
        <v>56</v>
      </c>
      <c r="Y1351" s="1" t="s">
        <v>57</v>
      </c>
      <c r="Z1351" s="1" t="s">
        <v>51</v>
      </c>
      <c r="AA1351" s="2">
        <v>46059</v>
      </c>
      <c r="AB1351" s="1"/>
      <c r="AC1351" s="1" t="s">
        <v>42</v>
      </c>
    </row>
    <row r="1352" spans="1:29">
      <c r="A1352" s="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c r="P1352" s="1">
        <f t="shared" si="126"/>
        <v>30800</v>
      </c>
      <c r="Q1352" s="1">
        <v>0</v>
      </c>
      <c r="R1352" s="1">
        <f t="shared" si="127"/>
        <v>0</v>
      </c>
      <c r="S1352" s="1">
        <f t="shared" si="128"/>
        <v>30800</v>
      </c>
      <c r="T1352" s="1">
        <v>0.47</v>
      </c>
      <c r="U1352" s="1">
        <f t="shared" si="129"/>
        <v>14476</v>
      </c>
      <c r="V1352" s="1">
        <f t="shared" si="130"/>
        <v>16324</v>
      </c>
      <c r="W1352" s="4">
        <f t="shared" si="131"/>
        <v>0.53</v>
      </c>
      <c r="X1352" s="1" t="s">
        <v>50</v>
      </c>
      <c r="Y1352" s="1" t="s">
        <v>81</v>
      </c>
      <c r="Z1352" s="1" t="s">
        <v>66</v>
      </c>
      <c r="AA1352" s="1"/>
      <c r="AB1352" s="1"/>
      <c r="AC1352" s="1" t="s">
        <v>42</v>
      </c>
    </row>
    <row r="1353" spans="1:29">
      <c r="A1353" s="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c r="P1353" s="1">
        <f t="shared" si="126"/>
        <v>4220</v>
      </c>
      <c r="Q1353" s="1">
        <v>25</v>
      </c>
      <c r="R1353" s="1">
        <f t="shared" si="127"/>
        <v>1055</v>
      </c>
      <c r="S1353" s="1">
        <f t="shared" si="128"/>
        <v>3165</v>
      </c>
      <c r="T1353" s="1">
        <v>0.5</v>
      </c>
      <c r="U1353" s="1">
        <f t="shared" si="129"/>
        <v>1582.5</v>
      </c>
      <c r="V1353" s="1">
        <f t="shared" si="130"/>
        <v>1582.5</v>
      </c>
      <c r="W1353" s="4">
        <f t="shared" si="131"/>
        <v>0.5</v>
      </c>
      <c r="X1353" s="1" t="s">
        <v>56</v>
      </c>
      <c r="Y1353" s="1" t="s">
        <v>40</v>
      </c>
      <c r="Z1353" s="1" t="s">
        <v>41</v>
      </c>
      <c r="AA1353" s="2">
        <v>46062</v>
      </c>
      <c r="AB1353" s="1">
        <v>4</v>
      </c>
      <c r="AC1353" s="1" t="s">
        <v>42</v>
      </c>
    </row>
    <row r="1354" spans="1:29">
      <c r="A1354" s="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c r="P1354" s="1">
        <f t="shared" si="126"/>
        <v>320</v>
      </c>
      <c r="Q1354" s="1">
        <v>25</v>
      </c>
      <c r="R1354" s="1">
        <f t="shared" si="127"/>
        <v>80</v>
      </c>
      <c r="S1354" s="1">
        <f t="shared" si="128"/>
        <v>240</v>
      </c>
      <c r="T1354" s="1">
        <v>0.62</v>
      </c>
      <c r="U1354" s="1">
        <f t="shared" si="129"/>
        <v>148.80000000000001</v>
      </c>
      <c r="V1354" s="1">
        <f t="shared" si="130"/>
        <v>91.199999999999989</v>
      </c>
      <c r="W1354" s="4">
        <f t="shared" si="131"/>
        <v>0.37999999999999995</v>
      </c>
      <c r="X1354" s="1" t="s">
        <v>92</v>
      </c>
      <c r="Y1354" s="1" t="s">
        <v>40</v>
      </c>
      <c r="Z1354" s="1" t="s">
        <v>120</v>
      </c>
      <c r="AA1354" s="1"/>
      <c r="AB1354" s="1"/>
      <c r="AC1354" s="1" t="s">
        <v>42</v>
      </c>
    </row>
    <row r="1355" spans="1:29">
      <c r="A1355" s="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c r="P1355" s="1">
        <f t="shared" si="126"/>
        <v>7380</v>
      </c>
      <c r="Q1355" s="1">
        <v>0</v>
      </c>
      <c r="R1355" s="1">
        <f t="shared" si="127"/>
        <v>0</v>
      </c>
      <c r="S1355" s="1">
        <f t="shared" si="128"/>
        <v>7380</v>
      </c>
      <c r="T1355" s="1">
        <v>0.47</v>
      </c>
      <c r="U1355" s="1">
        <f t="shared" si="129"/>
        <v>3468.6</v>
      </c>
      <c r="V1355" s="1">
        <f t="shared" si="130"/>
        <v>3911.4</v>
      </c>
      <c r="W1355" s="4">
        <f t="shared" si="131"/>
        <v>0.53</v>
      </c>
      <c r="X1355" s="1" t="s">
        <v>92</v>
      </c>
      <c r="Y1355" s="1" t="s">
        <v>40</v>
      </c>
      <c r="Z1355" s="1" t="s">
        <v>41</v>
      </c>
      <c r="AA1355" s="2">
        <v>46061</v>
      </c>
      <c r="AB1355" s="1">
        <v>3</v>
      </c>
      <c r="AC1355" s="1" t="s">
        <v>42</v>
      </c>
    </row>
    <row r="1356" spans="1:29">
      <c r="A1356" s="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c r="P1356" s="1">
        <f t="shared" si="126"/>
        <v>3030</v>
      </c>
      <c r="Q1356" s="1">
        <v>20</v>
      </c>
      <c r="R1356" s="1">
        <f t="shared" si="127"/>
        <v>606</v>
      </c>
      <c r="S1356" s="1">
        <f t="shared" si="128"/>
        <v>2424</v>
      </c>
      <c r="T1356" s="1">
        <v>0.5</v>
      </c>
      <c r="U1356" s="1">
        <f t="shared" si="129"/>
        <v>1212</v>
      </c>
      <c r="V1356" s="1">
        <f t="shared" si="130"/>
        <v>1212</v>
      </c>
      <c r="W1356" s="4">
        <f t="shared" si="131"/>
        <v>0.5</v>
      </c>
      <c r="X1356" s="1" t="s">
        <v>147</v>
      </c>
      <c r="Y1356" s="1" t="s">
        <v>81</v>
      </c>
      <c r="Z1356" s="1" t="s">
        <v>120</v>
      </c>
      <c r="AA1356" s="1"/>
      <c r="AB1356" s="1"/>
      <c r="AC1356" s="1" t="s">
        <v>42</v>
      </c>
    </row>
    <row r="1357" spans="1:29">
      <c r="A1357" s="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c r="P1357" s="1">
        <f t="shared" si="126"/>
        <v>1240</v>
      </c>
      <c r="Q1357" s="1">
        <v>15</v>
      </c>
      <c r="R1357" s="1">
        <f t="shared" si="127"/>
        <v>186</v>
      </c>
      <c r="S1357" s="1">
        <f t="shared" si="128"/>
        <v>1054</v>
      </c>
      <c r="T1357" s="1">
        <v>0.45</v>
      </c>
      <c r="U1357" s="1">
        <f t="shared" si="129"/>
        <v>474.3</v>
      </c>
      <c r="V1357" s="1">
        <f t="shared" si="130"/>
        <v>579.70000000000005</v>
      </c>
      <c r="W1357" s="4">
        <f t="shared" si="131"/>
        <v>0.55000000000000004</v>
      </c>
      <c r="X1357" s="1" t="s">
        <v>92</v>
      </c>
      <c r="Y1357" s="1" t="s">
        <v>57</v>
      </c>
      <c r="Z1357" s="1" t="s">
        <v>41</v>
      </c>
      <c r="AA1357" s="2">
        <v>46067</v>
      </c>
      <c r="AB1357" s="1">
        <v>3</v>
      </c>
      <c r="AC1357" s="1" t="s">
        <v>42</v>
      </c>
    </row>
    <row r="1358" spans="1:29">
      <c r="A1358" s="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c r="P1358" s="1">
        <f t="shared" si="126"/>
        <v>450</v>
      </c>
      <c r="Q1358" s="1">
        <v>0</v>
      </c>
      <c r="R1358" s="1">
        <f t="shared" si="127"/>
        <v>0</v>
      </c>
      <c r="S1358" s="1">
        <f t="shared" si="128"/>
        <v>450</v>
      </c>
      <c r="T1358" s="1">
        <v>0.35</v>
      </c>
      <c r="U1358" s="1">
        <f t="shared" si="129"/>
        <v>157.5</v>
      </c>
      <c r="V1358" s="1">
        <f t="shared" si="130"/>
        <v>292.5</v>
      </c>
      <c r="W1358" s="4">
        <f t="shared" si="131"/>
        <v>0.65</v>
      </c>
      <c r="X1358" s="1" t="s">
        <v>56</v>
      </c>
      <c r="Y1358" s="1" t="s">
        <v>81</v>
      </c>
      <c r="Z1358" s="1" t="s">
        <v>41</v>
      </c>
      <c r="AA1358" s="2">
        <v>46066</v>
      </c>
      <c r="AB1358" s="1">
        <v>3</v>
      </c>
      <c r="AC1358" s="1" t="s">
        <v>42</v>
      </c>
    </row>
    <row r="1359" spans="1:29">
      <c r="A1359" s="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c r="P1359" s="1">
        <f t="shared" si="126"/>
        <v>15450</v>
      </c>
      <c r="Q1359" s="1">
        <v>10</v>
      </c>
      <c r="R1359" s="1">
        <f t="shared" si="127"/>
        <v>1545</v>
      </c>
      <c r="S1359" s="1">
        <f t="shared" si="128"/>
        <v>13905</v>
      </c>
      <c r="T1359" s="1">
        <v>0.5</v>
      </c>
      <c r="U1359" s="1">
        <f t="shared" si="129"/>
        <v>6952.5</v>
      </c>
      <c r="V1359" s="1">
        <f t="shared" si="130"/>
        <v>6952.5</v>
      </c>
      <c r="W1359" s="4">
        <f t="shared" si="131"/>
        <v>0.5</v>
      </c>
      <c r="X1359" s="1" t="s">
        <v>92</v>
      </c>
      <c r="Y1359" s="1" t="s">
        <v>57</v>
      </c>
      <c r="Z1359" s="1" t="s">
        <v>41</v>
      </c>
      <c r="AA1359" s="2">
        <v>46062</v>
      </c>
      <c r="AB1359" s="1">
        <v>5</v>
      </c>
      <c r="AC1359" s="1" t="s">
        <v>42</v>
      </c>
    </row>
    <row r="1360" spans="1:29">
      <c r="A1360" s="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c r="P1360" s="1">
        <f t="shared" si="126"/>
        <v>18360</v>
      </c>
      <c r="Q1360" s="1">
        <v>0</v>
      </c>
      <c r="R1360" s="1">
        <f t="shared" si="127"/>
        <v>0</v>
      </c>
      <c r="S1360" s="1">
        <f t="shared" si="128"/>
        <v>18360</v>
      </c>
      <c r="T1360" s="1">
        <v>0.47</v>
      </c>
      <c r="U1360" s="1">
        <f t="shared" si="129"/>
        <v>8629.1999999999989</v>
      </c>
      <c r="V1360" s="1">
        <f t="shared" si="130"/>
        <v>9730.8000000000011</v>
      </c>
      <c r="W1360" s="4">
        <f t="shared" si="131"/>
        <v>0.53</v>
      </c>
      <c r="X1360" s="1" t="s">
        <v>92</v>
      </c>
      <c r="Y1360" s="1" t="s">
        <v>72</v>
      </c>
      <c r="Z1360" s="1" t="s">
        <v>66</v>
      </c>
      <c r="AA1360" s="1"/>
      <c r="AB1360" s="1"/>
      <c r="AC1360" s="1" t="s">
        <v>42</v>
      </c>
    </row>
    <row r="1361" spans="1:29">
      <c r="A1361" s="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c r="P1361" s="1">
        <f t="shared" si="126"/>
        <v>421950</v>
      </c>
      <c r="Q1361" s="1">
        <v>0</v>
      </c>
      <c r="R1361" s="1">
        <f t="shared" si="127"/>
        <v>0</v>
      </c>
      <c r="S1361" s="1">
        <f t="shared" si="128"/>
        <v>421950</v>
      </c>
      <c r="T1361" s="1">
        <v>0.57999999999999996</v>
      </c>
      <c r="U1361" s="1">
        <f t="shared" si="129"/>
        <v>244730.99999999997</v>
      </c>
      <c r="V1361" s="1">
        <f t="shared" si="130"/>
        <v>177219.00000000003</v>
      </c>
      <c r="W1361" s="4">
        <f t="shared" si="131"/>
        <v>0.4200000000000001</v>
      </c>
      <c r="X1361" s="1" t="s">
        <v>104</v>
      </c>
      <c r="Y1361" s="1" t="s">
        <v>81</v>
      </c>
      <c r="Z1361" s="1" t="s">
        <v>41</v>
      </c>
      <c r="AA1361" s="2">
        <v>46061</v>
      </c>
      <c r="AB1361" s="1">
        <v>3</v>
      </c>
      <c r="AC1361" s="1" t="s">
        <v>42</v>
      </c>
    </row>
    <row r="1362" spans="1:29">
      <c r="A1362" s="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c r="P1362" s="1">
        <f t="shared" si="126"/>
        <v>580</v>
      </c>
      <c r="Q1362" s="1">
        <v>20</v>
      </c>
      <c r="R1362" s="1">
        <f t="shared" si="127"/>
        <v>116</v>
      </c>
      <c r="S1362" s="1">
        <f t="shared" si="128"/>
        <v>464</v>
      </c>
      <c r="T1362" s="1">
        <v>0.45</v>
      </c>
      <c r="U1362" s="1">
        <f t="shared" si="129"/>
        <v>208.8</v>
      </c>
      <c r="V1362" s="1">
        <f t="shared" si="130"/>
        <v>255.2</v>
      </c>
      <c r="W1362" s="4">
        <f t="shared" si="131"/>
        <v>0.54999999999999993</v>
      </c>
      <c r="X1362" s="1" t="s">
        <v>147</v>
      </c>
      <c r="Y1362" s="1" t="s">
        <v>72</v>
      </c>
      <c r="Z1362" s="1" t="s">
        <v>41</v>
      </c>
      <c r="AA1362" s="2">
        <v>46062</v>
      </c>
      <c r="AB1362" s="1">
        <v>4</v>
      </c>
      <c r="AC1362" s="1" t="s">
        <v>42</v>
      </c>
    </row>
    <row r="1363" spans="1:29">
      <c r="A1363" s="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c r="P1363" s="1">
        <f t="shared" si="126"/>
        <v>4550</v>
      </c>
      <c r="Q1363" s="1">
        <v>10</v>
      </c>
      <c r="R1363" s="1">
        <f t="shared" si="127"/>
        <v>455</v>
      </c>
      <c r="S1363" s="1">
        <f t="shared" si="128"/>
        <v>4095</v>
      </c>
      <c r="T1363" s="1">
        <v>0.52</v>
      </c>
      <c r="U1363" s="1">
        <f t="shared" si="129"/>
        <v>2129.4</v>
      </c>
      <c r="V1363" s="1">
        <f t="shared" si="130"/>
        <v>1965.6</v>
      </c>
      <c r="W1363" s="4">
        <f t="shared" si="131"/>
        <v>0.48</v>
      </c>
      <c r="X1363" s="1" t="s">
        <v>56</v>
      </c>
      <c r="Y1363" s="1" t="s">
        <v>81</v>
      </c>
      <c r="Z1363" s="1" t="s">
        <v>41</v>
      </c>
      <c r="AA1363" s="2">
        <v>46069</v>
      </c>
      <c r="AB1363" s="1">
        <v>5</v>
      </c>
      <c r="AC1363" s="1" t="s">
        <v>42</v>
      </c>
    </row>
    <row r="1364" spans="1:29">
      <c r="A1364" s="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c r="P1364" s="1">
        <f t="shared" si="126"/>
        <v>2070</v>
      </c>
      <c r="Q1364" s="1">
        <v>0</v>
      </c>
      <c r="R1364" s="1">
        <f t="shared" si="127"/>
        <v>0</v>
      </c>
      <c r="S1364" s="1">
        <f t="shared" si="128"/>
        <v>2070</v>
      </c>
      <c r="T1364" s="1">
        <v>0.62</v>
      </c>
      <c r="U1364" s="1">
        <f t="shared" si="129"/>
        <v>1283.4000000000001</v>
      </c>
      <c r="V1364" s="1">
        <f t="shared" si="130"/>
        <v>786.59999999999991</v>
      </c>
      <c r="W1364" s="4">
        <f t="shared" si="131"/>
        <v>0.37999999999999995</v>
      </c>
      <c r="X1364" s="1" t="s">
        <v>65</v>
      </c>
      <c r="Y1364" s="1" t="s">
        <v>81</v>
      </c>
      <c r="Z1364" s="1" t="s">
        <v>41</v>
      </c>
      <c r="AA1364" s="2">
        <v>46067</v>
      </c>
      <c r="AB1364" s="1">
        <v>3</v>
      </c>
      <c r="AC1364" s="1" t="s">
        <v>42</v>
      </c>
    </row>
    <row r="1365" spans="1:29">
      <c r="A1365" s="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c r="P1365" s="1">
        <f t="shared" si="126"/>
        <v>9450</v>
      </c>
      <c r="Q1365" s="1">
        <v>30</v>
      </c>
      <c r="R1365" s="1">
        <f t="shared" si="127"/>
        <v>2835</v>
      </c>
      <c r="S1365" s="1">
        <f t="shared" si="128"/>
        <v>6615</v>
      </c>
      <c r="T1365" s="1">
        <v>0.47</v>
      </c>
      <c r="U1365" s="1">
        <f t="shared" si="129"/>
        <v>3109.0499999999997</v>
      </c>
      <c r="V1365" s="1">
        <f t="shared" si="130"/>
        <v>3505.9500000000003</v>
      </c>
      <c r="W1365" s="4">
        <f t="shared" si="131"/>
        <v>0.53</v>
      </c>
      <c r="X1365" s="1" t="s">
        <v>56</v>
      </c>
      <c r="Y1365" s="1" t="s">
        <v>40</v>
      </c>
      <c r="Z1365" s="1" t="s">
        <v>41</v>
      </c>
      <c r="AA1365" s="2">
        <v>46065</v>
      </c>
      <c r="AB1365" s="1">
        <v>5</v>
      </c>
      <c r="AC1365" s="1" t="s">
        <v>42</v>
      </c>
    </row>
    <row r="1366" spans="1:29">
      <c r="A1366" s="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c r="P1366" s="1">
        <f t="shared" si="126"/>
        <v>9800</v>
      </c>
      <c r="Q1366" s="1">
        <v>20</v>
      </c>
      <c r="R1366" s="1">
        <f t="shared" si="127"/>
        <v>1960</v>
      </c>
      <c r="S1366" s="1">
        <f t="shared" si="128"/>
        <v>7840</v>
      </c>
      <c r="T1366" s="1">
        <v>0.5</v>
      </c>
      <c r="U1366" s="1">
        <f t="shared" si="129"/>
        <v>3920</v>
      </c>
      <c r="V1366" s="1">
        <f t="shared" si="130"/>
        <v>3920</v>
      </c>
      <c r="W1366" s="4">
        <f t="shared" si="131"/>
        <v>0.5</v>
      </c>
      <c r="X1366" s="1" t="s">
        <v>92</v>
      </c>
      <c r="Y1366" s="1" t="s">
        <v>81</v>
      </c>
      <c r="Z1366" s="1" t="s">
        <v>51</v>
      </c>
      <c r="AA1366" s="2">
        <v>46066</v>
      </c>
      <c r="AB1366" s="1"/>
      <c r="AC1366" s="1" t="s">
        <v>42</v>
      </c>
    </row>
    <row r="1367" spans="1:29">
      <c r="A1367" s="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c r="P1367" s="1">
        <f t="shared" si="126"/>
        <v>18680</v>
      </c>
      <c r="Q1367" s="1">
        <v>0</v>
      </c>
      <c r="R1367" s="1">
        <f t="shared" si="127"/>
        <v>0</v>
      </c>
      <c r="S1367" s="1">
        <f t="shared" si="128"/>
        <v>18680</v>
      </c>
      <c r="T1367" s="1">
        <v>0.5</v>
      </c>
      <c r="U1367" s="1">
        <f t="shared" si="129"/>
        <v>9340</v>
      </c>
      <c r="V1367" s="1">
        <f t="shared" si="130"/>
        <v>9340</v>
      </c>
      <c r="W1367" s="4">
        <f t="shared" si="131"/>
        <v>0.5</v>
      </c>
      <c r="X1367" s="1" t="s">
        <v>104</v>
      </c>
      <c r="Y1367" s="1" t="s">
        <v>81</v>
      </c>
      <c r="Z1367" s="1" t="s">
        <v>41</v>
      </c>
      <c r="AA1367" s="2">
        <v>46066</v>
      </c>
      <c r="AB1367" s="1">
        <v>3</v>
      </c>
      <c r="AC1367" s="1" t="s">
        <v>42</v>
      </c>
    </row>
    <row r="1368" spans="1:29">
      <c r="A1368" s="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c r="P1368" s="1">
        <f t="shared" si="126"/>
        <v>1600</v>
      </c>
      <c r="Q1368" s="1">
        <v>20</v>
      </c>
      <c r="R1368" s="1">
        <f t="shared" si="127"/>
        <v>320</v>
      </c>
      <c r="S1368" s="1">
        <f t="shared" si="128"/>
        <v>1280</v>
      </c>
      <c r="T1368" s="1">
        <v>0.62</v>
      </c>
      <c r="U1368" s="1">
        <f t="shared" si="129"/>
        <v>793.6</v>
      </c>
      <c r="V1368" s="1">
        <f t="shared" si="130"/>
        <v>486.4</v>
      </c>
      <c r="W1368" s="4">
        <f t="shared" si="131"/>
        <v>0.38</v>
      </c>
      <c r="X1368" s="1" t="s">
        <v>104</v>
      </c>
      <c r="Y1368" s="1" t="s">
        <v>40</v>
      </c>
      <c r="Z1368" s="1" t="s">
        <v>66</v>
      </c>
      <c r="AA1368" s="1"/>
      <c r="AB1368" s="1"/>
      <c r="AC1368" s="1" t="s">
        <v>42</v>
      </c>
    </row>
    <row r="1369" spans="1:29">
      <c r="A1369" s="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c r="P1369" s="1">
        <f t="shared" si="126"/>
        <v>3280</v>
      </c>
      <c r="Q1369" s="1">
        <v>20</v>
      </c>
      <c r="R1369" s="1">
        <f t="shared" si="127"/>
        <v>656</v>
      </c>
      <c r="S1369" s="1">
        <f t="shared" si="128"/>
        <v>2624</v>
      </c>
      <c r="T1369" s="1">
        <v>0.5</v>
      </c>
      <c r="U1369" s="1">
        <f t="shared" si="129"/>
        <v>1312</v>
      </c>
      <c r="V1369" s="1">
        <f t="shared" si="130"/>
        <v>1312</v>
      </c>
      <c r="W1369" s="4">
        <f t="shared" si="131"/>
        <v>0.5</v>
      </c>
      <c r="X1369" s="1" t="s">
        <v>104</v>
      </c>
      <c r="Y1369" s="1" t="s">
        <v>40</v>
      </c>
      <c r="Z1369" s="1" t="s">
        <v>41</v>
      </c>
      <c r="AA1369" s="2">
        <v>46065</v>
      </c>
      <c r="AB1369" s="1">
        <v>3</v>
      </c>
      <c r="AC1369" s="1" t="s">
        <v>42</v>
      </c>
    </row>
    <row r="1370" spans="1:29">
      <c r="A1370" s="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c r="P1370" s="1">
        <f t="shared" si="126"/>
        <v>15870</v>
      </c>
      <c r="Q1370" s="1">
        <v>0</v>
      </c>
      <c r="R1370" s="1">
        <f t="shared" si="127"/>
        <v>0</v>
      </c>
      <c r="S1370" s="1">
        <f t="shared" si="128"/>
        <v>15870</v>
      </c>
      <c r="T1370" s="1">
        <v>0.48</v>
      </c>
      <c r="U1370" s="1">
        <f t="shared" si="129"/>
        <v>7617.5999999999995</v>
      </c>
      <c r="V1370" s="1">
        <f t="shared" si="130"/>
        <v>8252.4000000000015</v>
      </c>
      <c r="W1370" s="4">
        <f t="shared" si="131"/>
        <v>0.52000000000000013</v>
      </c>
      <c r="X1370" s="1" t="s">
        <v>92</v>
      </c>
      <c r="Y1370" s="1" t="s">
        <v>72</v>
      </c>
      <c r="Z1370" s="1" t="s">
        <v>51</v>
      </c>
      <c r="AA1370" s="2">
        <v>46067</v>
      </c>
      <c r="AB1370" s="1"/>
      <c r="AC1370" s="1" t="s">
        <v>42</v>
      </c>
    </row>
    <row r="1371" spans="1:29">
      <c r="A1371" s="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c r="P1371" s="1">
        <f t="shared" si="126"/>
        <v>20400</v>
      </c>
      <c r="Q1371" s="1">
        <v>10</v>
      </c>
      <c r="R1371" s="1">
        <f t="shared" si="127"/>
        <v>2040</v>
      </c>
      <c r="S1371" s="1">
        <f t="shared" si="128"/>
        <v>18360</v>
      </c>
      <c r="T1371" s="1">
        <v>0.48</v>
      </c>
      <c r="U1371" s="1">
        <f t="shared" si="129"/>
        <v>8812.7999999999993</v>
      </c>
      <c r="V1371" s="1">
        <f t="shared" si="130"/>
        <v>9547.2000000000007</v>
      </c>
      <c r="W1371" s="4">
        <f t="shared" si="131"/>
        <v>0.52</v>
      </c>
      <c r="X1371" s="1" t="s">
        <v>50</v>
      </c>
      <c r="Y1371" s="1" t="s">
        <v>57</v>
      </c>
      <c r="Z1371" s="1" t="s">
        <v>120</v>
      </c>
      <c r="AA1371" s="1"/>
      <c r="AB1371" s="1"/>
      <c r="AC1371" s="1" t="s">
        <v>42</v>
      </c>
    </row>
    <row r="1372" spans="1:29">
      <c r="A1372" s="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c r="P1372" s="1">
        <f t="shared" si="126"/>
        <v>1660</v>
      </c>
      <c r="Q1372" s="1">
        <v>0</v>
      </c>
      <c r="R1372" s="1">
        <f t="shared" si="127"/>
        <v>0</v>
      </c>
      <c r="S1372" s="1">
        <f t="shared" si="128"/>
        <v>1660</v>
      </c>
      <c r="T1372" s="1">
        <v>0.48</v>
      </c>
      <c r="U1372" s="1">
        <f t="shared" si="129"/>
        <v>796.8</v>
      </c>
      <c r="V1372" s="1">
        <f t="shared" si="130"/>
        <v>863.2</v>
      </c>
      <c r="W1372" s="4">
        <f t="shared" si="131"/>
        <v>0.52</v>
      </c>
      <c r="X1372" s="1" t="s">
        <v>104</v>
      </c>
      <c r="Y1372" s="1" t="s">
        <v>81</v>
      </c>
      <c r="Z1372" s="1" t="s">
        <v>41</v>
      </c>
      <c r="AA1372" s="2">
        <v>46066</v>
      </c>
      <c r="AB1372" s="1">
        <v>5</v>
      </c>
      <c r="AC1372" s="1" t="s">
        <v>42</v>
      </c>
    </row>
    <row r="1373" spans="1:29">
      <c r="A1373" s="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c r="P1373" s="1">
        <f t="shared" si="126"/>
        <v>3100</v>
      </c>
      <c r="Q1373" s="1">
        <v>15</v>
      </c>
      <c r="R1373" s="1">
        <f t="shared" si="127"/>
        <v>465</v>
      </c>
      <c r="S1373" s="1">
        <f t="shared" si="128"/>
        <v>2635</v>
      </c>
      <c r="T1373" s="1">
        <v>0.35</v>
      </c>
      <c r="U1373" s="1">
        <f t="shared" si="129"/>
        <v>922.24999999999989</v>
      </c>
      <c r="V1373" s="1">
        <f t="shared" si="130"/>
        <v>1712.75</v>
      </c>
      <c r="W1373" s="4">
        <f t="shared" si="131"/>
        <v>0.65</v>
      </c>
      <c r="X1373" s="1" t="s">
        <v>39</v>
      </c>
      <c r="Y1373" s="1" t="s">
        <v>40</v>
      </c>
      <c r="Z1373" s="1" t="s">
        <v>120</v>
      </c>
      <c r="AA1373" s="1"/>
      <c r="AB1373" s="1"/>
      <c r="AC1373" s="1" t="s">
        <v>42</v>
      </c>
    </row>
    <row r="1374" spans="1:29">
      <c r="A1374" s="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c r="P1374" s="1">
        <f t="shared" si="126"/>
        <v>33080</v>
      </c>
      <c r="Q1374" s="1">
        <v>0</v>
      </c>
      <c r="R1374" s="1">
        <f t="shared" si="127"/>
        <v>0</v>
      </c>
      <c r="S1374" s="1">
        <f t="shared" si="128"/>
        <v>33080</v>
      </c>
      <c r="T1374" s="1">
        <v>0.52</v>
      </c>
      <c r="U1374" s="1">
        <f t="shared" si="129"/>
        <v>17201.600000000002</v>
      </c>
      <c r="V1374" s="1">
        <f t="shared" si="130"/>
        <v>15878.399999999998</v>
      </c>
      <c r="W1374" s="4">
        <f t="shared" si="131"/>
        <v>0.47999999999999993</v>
      </c>
      <c r="X1374" s="1" t="s">
        <v>39</v>
      </c>
      <c r="Y1374" s="1" t="s">
        <v>40</v>
      </c>
      <c r="Z1374" s="1" t="s">
        <v>41</v>
      </c>
      <c r="AA1374" s="2">
        <v>46071</v>
      </c>
      <c r="AB1374" s="1">
        <v>3</v>
      </c>
      <c r="AC1374" s="1" t="s">
        <v>42</v>
      </c>
    </row>
    <row r="1375" spans="1:29">
      <c r="A1375" s="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c r="P1375" s="1">
        <f t="shared" si="126"/>
        <v>1480</v>
      </c>
      <c r="Q1375" s="1">
        <v>10</v>
      </c>
      <c r="R1375" s="1">
        <f t="shared" si="127"/>
        <v>148</v>
      </c>
      <c r="S1375" s="1">
        <f t="shared" si="128"/>
        <v>1332</v>
      </c>
      <c r="T1375" s="1">
        <v>0.62</v>
      </c>
      <c r="U1375" s="1">
        <f t="shared" si="129"/>
        <v>825.84</v>
      </c>
      <c r="V1375" s="1">
        <f t="shared" si="130"/>
        <v>506.15999999999997</v>
      </c>
      <c r="W1375" s="4">
        <f t="shared" si="131"/>
        <v>0.37999999999999995</v>
      </c>
      <c r="X1375" s="1" t="s">
        <v>56</v>
      </c>
      <c r="Y1375" s="1" t="s">
        <v>57</v>
      </c>
      <c r="Z1375" s="1" t="s">
        <v>41</v>
      </c>
      <c r="AA1375" s="2">
        <v>46071</v>
      </c>
      <c r="AB1375" s="1">
        <v>5</v>
      </c>
      <c r="AC1375" s="1" t="s">
        <v>42</v>
      </c>
    </row>
    <row r="1376" spans="1:29">
      <c r="A1376" s="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c r="P1376" s="1">
        <f t="shared" si="126"/>
        <v>2360</v>
      </c>
      <c r="Q1376" s="1">
        <v>0</v>
      </c>
      <c r="R1376" s="1">
        <f t="shared" si="127"/>
        <v>0</v>
      </c>
      <c r="S1376" s="1">
        <f t="shared" si="128"/>
        <v>2360</v>
      </c>
      <c r="T1376" s="1">
        <v>0.48</v>
      </c>
      <c r="U1376" s="1">
        <f t="shared" si="129"/>
        <v>1132.8</v>
      </c>
      <c r="V1376" s="1">
        <f t="shared" si="130"/>
        <v>1227.2</v>
      </c>
      <c r="W1376" s="4">
        <f t="shared" si="131"/>
        <v>0.52</v>
      </c>
      <c r="X1376" s="1" t="s">
        <v>104</v>
      </c>
      <c r="Y1376" s="1" t="s">
        <v>81</v>
      </c>
      <c r="Z1376" s="1" t="s">
        <v>41</v>
      </c>
      <c r="AA1376" s="2">
        <v>46072</v>
      </c>
      <c r="AB1376" s="1">
        <v>3</v>
      </c>
      <c r="AC1376" s="1" t="s">
        <v>42</v>
      </c>
    </row>
    <row r="1377" spans="1:29">
      <c r="A1377" s="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c r="P1377" s="1">
        <f t="shared" si="126"/>
        <v>1120</v>
      </c>
      <c r="Q1377" s="1">
        <v>25</v>
      </c>
      <c r="R1377" s="1">
        <f t="shared" si="127"/>
        <v>280</v>
      </c>
      <c r="S1377" s="1">
        <f t="shared" si="128"/>
        <v>840</v>
      </c>
      <c r="T1377" s="1">
        <v>0.47</v>
      </c>
      <c r="U1377" s="1">
        <f t="shared" si="129"/>
        <v>394.79999999999995</v>
      </c>
      <c r="V1377" s="1">
        <f t="shared" si="130"/>
        <v>445.20000000000005</v>
      </c>
      <c r="W1377" s="4">
        <f t="shared" si="131"/>
        <v>0.53</v>
      </c>
      <c r="X1377" s="1" t="s">
        <v>39</v>
      </c>
      <c r="Y1377" s="1" t="s">
        <v>72</v>
      </c>
      <c r="Z1377" s="1" t="s">
        <v>41</v>
      </c>
      <c r="AA1377" s="2">
        <v>46070</v>
      </c>
      <c r="AB1377" s="1">
        <v>4</v>
      </c>
      <c r="AC1377" s="1" t="s">
        <v>42</v>
      </c>
    </row>
    <row r="1378" spans="1:29">
      <c r="A1378" s="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c r="P1378" s="1">
        <f t="shared" si="126"/>
        <v>44500</v>
      </c>
      <c r="Q1378" s="1">
        <v>10</v>
      </c>
      <c r="R1378" s="1">
        <f t="shared" si="127"/>
        <v>4450</v>
      </c>
      <c r="S1378" s="1">
        <f t="shared" si="128"/>
        <v>40050</v>
      </c>
      <c r="T1378" s="1">
        <v>0.57999999999999996</v>
      </c>
      <c r="U1378" s="1">
        <f t="shared" si="129"/>
        <v>23229</v>
      </c>
      <c r="V1378" s="1">
        <f t="shared" si="130"/>
        <v>16821</v>
      </c>
      <c r="W1378" s="4">
        <f t="shared" si="131"/>
        <v>0.42</v>
      </c>
      <c r="X1378" s="1" t="s">
        <v>39</v>
      </c>
      <c r="Y1378" s="1" t="s">
        <v>40</v>
      </c>
      <c r="Z1378" s="1" t="s">
        <v>41</v>
      </c>
      <c r="AA1378" s="2">
        <v>46071</v>
      </c>
      <c r="AB1378" s="1">
        <v>5</v>
      </c>
      <c r="AC1378" s="1" t="s">
        <v>42</v>
      </c>
    </row>
    <row r="1379" spans="1:29">
      <c r="A1379" s="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c r="P1379" s="1">
        <f t="shared" si="126"/>
        <v>15680</v>
      </c>
      <c r="Q1379" s="1">
        <v>10</v>
      </c>
      <c r="R1379" s="1">
        <f t="shared" si="127"/>
        <v>1568</v>
      </c>
      <c r="S1379" s="1">
        <f t="shared" si="128"/>
        <v>14112</v>
      </c>
      <c r="T1379" s="1">
        <v>0.48</v>
      </c>
      <c r="U1379" s="1">
        <f t="shared" si="129"/>
        <v>6773.7599999999993</v>
      </c>
      <c r="V1379" s="1">
        <f t="shared" si="130"/>
        <v>7338.2400000000007</v>
      </c>
      <c r="W1379" s="4">
        <f t="shared" si="131"/>
        <v>0.52</v>
      </c>
      <c r="X1379" s="1" t="s">
        <v>104</v>
      </c>
      <c r="Y1379" s="1" t="s">
        <v>81</v>
      </c>
      <c r="Z1379" s="1" t="s">
        <v>120</v>
      </c>
      <c r="AA1379" s="1"/>
      <c r="AB1379" s="1"/>
      <c r="AC1379" s="1" t="s">
        <v>42</v>
      </c>
    </row>
    <row r="1380" spans="1:29">
      <c r="A1380" s="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c r="P1380" s="1">
        <f t="shared" si="126"/>
        <v>51200</v>
      </c>
      <c r="Q1380" s="1">
        <v>25</v>
      </c>
      <c r="R1380" s="1">
        <f t="shared" si="127"/>
        <v>12800</v>
      </c>
      <c r="S1380" s="1">
        <f t="shared" si="128"/>
        <v>38400</v>
      </c>
      <c r="T1380" s="1">
        <v>0.52</v>
      </c>
      <c r="U1380" s="1">
        <f t="shared" si="129"/>
        <v>19968</v>
      </c>
      <c r="V1380" s="1">
        <f t="shared" si="130"/>
        <v>18432</v>
      </c>
      <c r="W1380" s="4">
        <f t="shared" si="131"/>
        <v>0.48</v>
      </c>
      <c r="X1380" s="1" t="s">
        <v>56</v>
      </c>
      <c r="Y1380" s="1" t="s">
        <v>81</v>
      </c>
      <c r="Z1380" s="1" t="s">
        <v>120</v>
      </c>
      <c r="AA1380" s="1"/>
      <c r="AB1380" s="1"/>
      <c r="AC1380" s="1" t="s">
        <v>42</v>
      </c>
    </row>
    <row r="1381" spans="1:29">
      <c r="A1381" s="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c r="P1381" s="1">
        <f t="shared" si="126"/>
        <v>4020</v>
      </c>
      <c r="Q1381" s="1">
        <v>5</v>
      </c>
      <c r="R1381" s="1">
        <f t="shared" si="127"/>
        <v>201</v>
      </c>
      <c r="S1381" s="1">
        <f t="shared" si="128"/>
        <v>3819</v>
      </c>
      <c r="T1381" s="1">
        <v>0.5</v>
      </c>
      <c r="U1381" s="1">
        <f t="shared" si="129"/>
        <v>1909.5</v>
      </c>
      <c r="V1381" s="1">
        <f t="shared" si="130"/>
        <v>1909.5</v>
      </c>
      <c r="W1381" s="4">
        <f t="shared" si="131"/>
        <v>0.5</v>
      </c>
      <c r="X1381" s="1" t="s">
        <v>39</v>
      </c>
      <c r="Y1381" s="1" t="s">
        <v>72</v>
      </c>
      <c r="Z1381" s="1" t="s">
        <v>41</v>
      </c>
      <c r="AA1381" s="2">
        <v>46074</v>
      </c>
      <c r="AB1381" s="1">
        <v>3</v>
      </c>
      <c r="AC1381" s="1" t="s">
        <v>42</v>
      </c>
    </row>
    <row r="1382" spans="1:29">
      <c r="A1382" s="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c r="P1382" s="1">
        <f t="shared" si="126"/>
        <v>10450</v>
      </c>
      <c r="Q1382" s="1">
        <v>0</v>
      </c>
      <c r="R1382" s="1">
        <f t="shared" si="127"/>
        <v>0</v>
      </c>
      <c r="S1382" s="1">
        <f t="shared" si="128"/>
        <v>10450</v>
      </c>
      <c r="T1382" s="1">
        <v>0.45</v>
      </c>
      <c r="U1382" s="1">
        <f t="shared" si="129"/>
        <v>4702.5</v>
      </c>
      <c r="V1382" s="1">
        <f t="shared" si="130"/>
        <v>5747.5</v>
      </c>
      <c r="W1382" s="4">
        <f t="shared" si="131"/>
        <v>0.55000000000000004</v>
      </c>
      <c r="X1382" s="1" t="s">
        <v>39</v>
      </c>
      <c r="Y1382" s="1" t="s">
        <v>57</v>
      </c>
      <c r="Z1382" s="1" t="s">
        <v>51</v>
      </c>
      <c r="AA1382" s="2">
        <v>46069</v>
      </c>
      <c r="AB1382" s="1"/>
      <c r="AC1382" s="1" t="s">
        <v>42</v>
      </c>
    </row>
    <row r="1383" spans="1:29">
      <c r="A1383" s="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c r="P1383" s="1">
        <f t="shared" si="126"/>
        <v>6650</v>
      </c>
      <c r="Q1383" s="1">
        <v>30</v>
      </c>
      <c r="R1383" s="1">
        <f t="shared" si="127"/>
        <v>1995</v>
      </c>
      <c r="S1383" s="1">
        <f t="shared" si="128"/>
        <v>4655</v>
      </c>
      <c r="T1383" s="1">
        <v>0.52</v>
      </c>
      <c r="U1383" s="1">
        <f t="shared" si="129"/>
        <v>2420.6</v>
      </c>
      <c r="V1383" s="1">
        <f t="shared" si="130"/>
        <v>2234.4</v>
      </c>
      <c r="W1383" s="4">
        <f t="shared" si="131"/>
        <v>0.48000000000000004</v>
      </c>
      <c r="X1383" s="1" t="s">
        <v>39</v>
      </c>
      <c r="Y1383" s="1" t="s">
        <v>57</v>
      </c>
      <c r="Z1383" s="1" t="s">
        <v>66</v>
      </c>
      <c r="AA1383" s="1"/>
      <c r="AB1383" s="1"/>
      <c r="AC1383" s="1" t="s">
        <v>42</v>
      </c>
    </row>
    <row r="1384" spans="1:29">
      <c r="A1384" s="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c r="P1384" s="1">
        <f t="shared" si="126"/>
        <v>34250</v>
      </c>
      <c r="Q1384" s="1">
        <v>10</v>
      </c>
      <c r="R1384" s="1">
        <f t="shared" si="127"/>
        <v>3425</v>
      </c>
      <c r="S1384" s="1">
        <f t="shared" si="128"/>
        <v>30825</v>
      </c>
      <c r="T1384" s="1">
        <v>0.48</v>
      </c>
      <c r="U1384" s="1">
        <f t="shared" si="129"/>
        <v>14796</v>
      </c>
      <c r="V1384" s="1">
        <f t="shared" si="130"/>
        <v>16029</v>
      </c>
      <c r="W1384" s="4">
        <f t="shared" si="131"/>
        <v>0.52</v>
      </c>
      <c r="X1384" s="1" t="s">
        <v>39</v>
      </c>
      <c r="Y1384" s="1" t="s">
        <v>72</v>
      </c>
      <c r="Z1384" s="1" t="s">
        <v>41</v>
      </c>
      <c r="AA1384" s="2">
        <v>46072</v>
      </c>
      <c r="AB1384" s="1">
        <v>3</v>
      </c>
      <c r="AC1384" s="1" t="s">
        <v>42</v>
      </c>
    </row>
    <row r="1385" spans="1:29">
      <c r="A1385" s="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c r="P1385" s="1">
        <f t="shared" si="126"/>
        <v>6880</v>
      </c>
      <c r="Q1385" s="1">
        <v>20</v>
      </c>
      <c r="R1385" s="1">
        <f t="shared" si="127"/>
        <v>1376</v>
      </c>
      <c r="S1385" s="1">
        <f t="shared" si="128"/>
        <v>5504</v>
      </c>
      <c r="T1385" s="1">
        <v>0.45</v>
      </c>
      <c r="U1385" s="1">
        <f t="shared" si="129"/>
        <v>2476.8000000000002</v>
      </c>
      <c r="V1385" s="1">
        <f t="shared" si="130"/>
        <v>3027.2</v>
      </c>
      <c r="W1385" s="4">
        <f t="shared" si="131"/>
        <v>0.54999999999999993</v>
      </c>
      <c r="X1385" s="1" t="s">
        <v>56</v>
      </c>
      <c r="Y1385" s="1" t="s">
        <v>57</v>
      </c>
      <c r="Z1385" s="1" t="s">
        <v>41</v>
      </c>
      <c r="AA1385" s="2">
        <v>46074</v>
      </c>
      <c r="AB1385" s="1">
        <v>4</v>
      </c>
      <c r="AC1385" s="1" t="s">
        <v>42</v>
      </c>
    </row>
    <row r="1386" spans="1:29">
      <c r="A1386" s="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c r="P1386" s="1">
        <f t="shared" si="126"/>
        <v>10250</v>
      </c>
      <c r="Q1386" s="1">
        <v>0</v>
      </c>
      <c r="R1386" s="1">
        <f t="shared" si="127"/>
        <v>0</v>
      </c>
      <c r="S1386" s="1">
        <f t="shared" si="128"/>
        <v>10250</v>
      </c>
      <c r="T1386" s="1">
        <v>0.45</v>
      </c>
      <c r="U1386" s="1">
        <f t="shared" si="129"/>
        <v>4612.5</v>
      </c>
      <c r="V1386" s="1">
        <f t="shared" si="130"/>
        <v>5637.5</v>
      </c>
      <c r="W1386" s="4">
        <f t="shared" si="131"/>
        <v>0.55000000000000004</v>
      </c>
      <c r="X1386" s="1" t="s">
        <v>50</v>
      </c>
      <c r="Y1386" s="1" t="s">
        <v>57</v>
      </c>
      <c r="Z1386" s="1" t="s">
        <v>41</v>
      </c>
      <c r="AA1386" s="2">
        <v>46070</v>
      </c>
      <c r="AB1386" s="1">
        <v>5</v>
      </c>
      <c r="AC1386" s="1" t="s">
        <v>42</v>
      </c>
    </row>
    <row r="1387" spans="1:29">
      <c r="A1387" s="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c r="P1387" s="1">
        <f t="shared" si="126"/>
        <v>930</v>
      </c>
      <c r="Q1387" s="1">
        <v>10</v>
      </c>
      <c r="R1387" s="1">
        <f t="shared" si="127"/>
        <v>93</v>
      </c>
      <c r="S1387" s="1">
        <f t="shared" si="128"/>
        <v>837</v>
      </c>
      <c r="T1387" s="1">
        <v>0.62</v>
      </c>
      <c r="U1387" s="1">
        <f t="shared" si="129"/>
        <v>518.93999999999994</v>
      </c>
      <c r="V1387" s="1">
        <f t="shared" si="130"/>
        <v>318.06000000000006</v>
      </c>
      <c r="W1387" s="4">
        <f t="shared" si="131"/>
        <v>0.38000000000000006</v>
      </c>
      <c r="X1387" s="1" t="s">
        <v>39</v>
      </c>
      <c r="Y1387" s="1" t="s">
        <v>57</v>
      </c>
      <c r="Z1387" s="1" t="s">
        <v>120</v>
      </c>
      <c r="AA1387" s="1"/>
      <c r="AB1387" s="1"/>
      <c r="AC1387" s="1" t="s">
        <v>42</v>
      </c>
    </row>
    <row r="1388" spans="1:29">
      <c r="A1388" s="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c r="P1388" s="1">
        <f t="shared" si="126"/>
        <v>1080</v>
      </c>
      <c r="Q1388" s="1">
        <v>15</v>
      </c>
      <c r="R1388" s="1">
        <f t="shared" si="127"/>
        <v>162</v>
      </c>
      <c r="S1388" s="1">
        <f t="shared" si="128"/>
        <v>918</v>
      </c>
      <c r="T1388" s="1">
        <v>0.62</v>
      </c>
      <c r="U1388" s="1">
        <f t="shared" si="129"/>
        <v>569.16</v>
      </c>
      <c r="V1388" s="1">
        <f t="shared" si="130"/>
        <v>348.84000000000003</v>
      </c>
      <c r="W1388" s="4">
        <f t="shared" si="131"/>
        <v>0.38000000000000006</v>
      </c>
      <c r="X1388" s="1" t="s">
        <v>56</v>
      </c>
      <c r="Y1388" s="1" t="s">
        <v>57</v>
      </c>
      <c r="Z1388" s="1" t="s">
        <v>41</v>
      </c>
      <c r="AA1388" s="2">
        <v>46076</v>
      </c>
      <c r="AB1388" s="1">
        <v>3</v>
      </c>
      <c r="AC1388" s="1" t="s">
        <v>42</v>
      </c>
    </row>
    <row r="1389" spans="1:29">
      <c r="A1389" s="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c r="P1389" s="1">
        <f t="shared" si="126"/>
        <v>5370</v>
      </c>
      <c r="Q1389" s="1">
        <v>0</v>
      </c>
      <c r="R1389" s="1">
        <f t="shared" si="127"/>
        <v>0</v>
      </c>
      <c r="S1389" s="1">
        <f t="shared" si="128"/>
        <v>5370</v>
      </c>
      <c r="T1389" s="1">
        <v>0.45</v>
      </c>
      <c r="U1389" s="1">
        <f t="shared" si="129"/>
        <v>2416.5</v>
      </c>
      <c r="V1389" s="1">
        <f t="shared" si="130"/>
        <v>2953.5</v>
      </c>
      <c r="W1389" s="4">
        <f t="shared" si="131"/>
        <v>0.55000000000000004</v>
      </c>
      <c r="X1389" s="1" t="s">
        <v>65</v>
      </c>
      <c r="Y1389" s="1" t="s">
        <v>40</v>
      </c>
      <c r="Z1389" s="1" t="s">
        <v>41</v>
      </c>
      <c r="AA1389" s="2">
        <v>46070</v>
      </c>
      <c r="AB1389" s="1">
        <v>5</v>
      </c>
      <c r="AC1389" s="1" t="s">
        <v>42</v>
      </c>
    </row>
    <row r="1390" spans="1:29">
      <c r="A1390" s="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c r="P1390" s="1">
        <f t="shared" si="126"/>
        <v>11310</v>
      </c>
      <c r="Q1390" s="1">
        <v>0</v>
      </c>
      <c r="R1390" s="1">
        <f t="shared" si="127"/>
        <v>0</v>
      </c>
      <c r="S1390" s="1">
        <f t="shared" si="128"/>
        <v>11310</v>
      </c>
      <c r="T1390" s="1">
        <v>0.52</v>
      </c>
      <c r="U1390" s="1">
        <f t="shared" si="129"/>
        <v>5881.2</v>
      </c>
      <c r="V1390" s="1">
        <f t="shared" si="130"/>
        <v>5428.8</v>
      </c>
      <c r="W1390" s="4">
        <f t="shared" si="131"/>
        <v>0.48000000000000004</v>
      </c>
      <c r="X1390" s="1" t="s">
        <v>65</v>
      </c>
      <c r="Y1390" s="1" t="s">
        <v>57</v>
      </c>
      <c r="Z1390" s="1" t="s">
        <v>120</v>
      </c>
      <c r="AA1390" s="1"/>
      <c r="AB1390" s="1"/>
      <c r="AC1390" s="1" t="s">
        <v>42</v>
      </c>
    </row>
    <row r="1391" spans="1:29">
      <c r="A1391" s="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c r="P1391" s="1">
        <f t="shared" si="126"/>
        <v>650</v>
      </c>
      <c r="Q1391" s="1">
        <v>10</v>
      </c>
      <c r="R1391" s="1">
        <f t="shared" si="127"/>
        <v>65</v>
      </c>
      <c r="S1391" s="1">
        <f t="shared" si="128"/>
        <v>585</v>
      </c>
      <c r="T1391" s="1">
        <v>0.35</v>
      </c>
      <c r="U1391" s="1">
        <f t="shared" si="129"/>
        <v>204.75</v>
      </c>
      <c r="V1391" s="1">
        <f t="shared" si="130"/>
        <v>380.25</v>
      </c>
      <c r="W1391" s="4">
        <f t="shared" si="131"/>
        <v>0.65</v>
      </c>
      <c r="X1391" s="1" t="s">
        <v>104</v>
      </c>
      <c r="Y1391" s="1" t="s">
        <v>72</v>
      </c>
      <c r="Z1391" s="1" t="s">
        <v>41</v>
      </c>
      <c r="AA1391" s="2">
        <v>46074</v>
      </c>
      <c r="AB1391" s="1">
        <v>5</v>
      </c>
      <c r="AC1391" s="1" t="s">
        <v>42</v>
      </c>
    </row>
    <row r="1392" spans="1:29">
      <c r="A1392" s="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c r="P1392" s="1">
        <f t="shared" si="126"/>
        <v>8800</v>
      </c>
      <c r="Q1392" s="1">
        <v>0</v>
      </c>
      <c r="R1392" s="1">
        <f t="shared" si="127"/>
        <v>0</v>
      </c>
      <c r="S1392" s="1">
        <f t="shared" si="128"/>
        <v>8800</v>
      </c>
      <c r="T1392" s="1">
        <v>0.45</v>
      </c>
      <c r="U1392" s="1">
        <f t="shared" si="129"/>
        <v>3960</v>
      </c>
      <c r="V1392" s="1">
        <f t="shared" si="130"/>
        <v>4840</v>
      </c>
      <c r="W1392" s="4">
        <f t="shared" si="131"/>
        <v>0.55000000000000004</v>
      </c>
      <c r="X1392" s="1" t="s">
        <v>50</v>
      </c>
      <c r="Y1392" s="1" t="s">
        <v>72</v>
      </c>
      <c r="Z1392" s="1" t="s">
        <v>41</v>
      </c>
      <c r="AA1392" s="2">
        <v>46075</v>
      </c>
      <c r="AB1392" s="1">
        <v>3</v>
      </c>
      <c r="AC1392" s="1" t="s">
        <v>42</v>
      </c>
    </row>
    <row r="1393" spans="1:29">
      <c r="A1393" s="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c r="P1393" s="1">
        <f t="shared" si="126"/>
        <v>10000</v>
      </c>
      <c r="Q1393" s="1">
        <v>0</v>
      </c>
      <c r="R1393" s="1">
        <f t="shared" si="127"/>
        <v>0</v>
      </c>
      <c r="S1393" s="1">
        <f t="shared" si="128"/>
        <v>10000</v>
      </c>
      <c r="T1393" s="1">
        <v>0.5</v>
      </c>
      <c r="U1393" s="1">
        <f t="shared" si="129"/>
        <v>5000</v>
      </c>
      <c r="V1393" s="1">
        <f t="shared" si="130"/>
        <v>5000</v>
      </c>
      <c r="W1393" s="4">
        <f t="shared" si="131"/>
        <v>0.5</v>
      </c>
      <c r="X1393" s="1" t="s">
        <v>104</v>
      </c>
      <c r="Y1393" s="1" t="s">
        <v>57</v>
      </c>
      <c r="Z1393" s="1" t="s">
        <v>22</v>
      </c>
      <c r="AA1393" s="1"/>
      <c r="AB1393" s="1"/>
      <c r="AC1393" s="1" t="s">
        <v>93</v>
      </c>
    </row>
    <row r="1394" spans="1:29">
      <c r="A1394" s="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c r="P1394" s="1">
        <f t="shared" si="126"/>
        <v>480</v>
      </c>
      <c r="Q1394" s="1">
        <v>10</v>
      </c>
      <c r="R1394" s="1">
        <f t="shared" si="127"/>
        <v>48</v>
      </c>
      <c r="S1394" s="1">
        <f t="shared" si="128"/>
        <v>432</v>
      </c>
      <c r="T1394" s="1">
        <v>0.62</v>
      </c>
      <c r="U1394" s="1">
        <f t="shared" si="129"/>
        <v>267.83999999999997</v>
      </c>
      <c r="V1394" s="1">
        <f t="shared" si="130"/>
        <v>164.16000000000003</v>
      </c>
      <c r="W1394" s="4">
        <f t="shared" si="131"/>
        <v>0.38000000000000006</v>
      </c>
      <c r="X1394" s="1" t="s">
        <v>147</v>
      </c>
      <c r="Y1394" s="1" t="s">
        <v>72</v>
      </c>
      <c r="Z1394" s="1" t="s">
        <v>41</v>
      </c>
      <c r="AA1394" s="2">
        <v>46073</v>
      </c>
      <c r="AB1394" s="1">
        <v>3</v>
      </c>
      <c r="AC1394" s="1" t="s">
        <v>42</v>
      </c>
    </row>
    <row r="1395" spans="1:29">
      <c r="A1395" s="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c r="P1395" s="1">
        <f t="shared" si="126"/>
        <v>33800</v>
      </c>
      <c r="Q1395" s="1">
        <v>15</v>
      </c>
      <c r="R1395" s="1">
        <f t="shared" si="127"/>
        <v>5070</v>
      </c>
      <c r="S1395" s="1">
        <f t="shared" si="128"/>
        <v>28730</v>
      </c>
      <c r="T1395" s="1">
        <v>0.47</v>
      </c>
      <c r="U1395" s="1">
        <f t="shared" si="129"/>
        <v>13503.099999999999</v>
      </c>
      <c r="V1395" s="1">
        <f t="shared" si="130"/>
        <v>15226.900000000001</v>
      </c>
      <c r="W1395" s="4">
        <f t="shared" si="131"/>
        <v>0.53</v>
      </c>
      <c r="X1395" s="1" t="s">
        <v>65</v>
      </c>
      <c r="Y1395" s="1" t="s">
        <v>72</v>
      </c>
      <c r="Z1395" s="1" t="s">
        <v>41</v>
      </c>
      <c r="AA1395" s="2">
        <v>46074</v>
      </c>
      <c r="AB1395" s="1">
        <v>5</v>
      </c>
      <c r="AC1395" s="1" t="s">
        <v>42</v>
      </c>
    </row>
    <row r="1396" spans="1:29">
      <c r="A1396" s="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c r="P1396" s="1">
        <f t="shared" si="126"/>
        <v>16500</v>
      </c>
      <c r="Q1396" s="1">
        <v>30</v>
      </c>
      <c r="R1396" s="1">
        <f t="shared" si="127"/>
        <v>4950</v>
      </c>
      <c r="S1396" s="1">
        <f t="shared" si="128"/>
        <v>11550</v>
      </c>
      <c r="T1396" s="1">
        <v>0.48</v>
      </c>
      <c r="U1396" s="1">
        <f t="shared" si="129"/>
        <v>5544</v>
      </c>
      <c r="V1396" s="1">
        <f t="shared" si="130"/>
        <v>6006</v>
      </c>
      <c r="W1396" s="4">
        <f t="shared" si="131"/>
        <v>0.52</v>
      </c>
      <c r="X1396" s="1" t="s">
        <v>65</v>
      </c>
      <c r="Y1396" s="1" t="s">
        <v>57</v>
      </c>
      <c r="Z1396" s="1" t="s">
        <v>41</v>
      </c>
      <c r="AA1396" s="2">
        <v>46076</v>
      </c>
      <c r="AB1396" s="1">
        <v>5</v>
      </c>
      <c r="AC1396" s="1" t="s">
        <v>42</v>
      </c>
    </row>
    <row r="1397" spans="1:29">
      <c r="A1397" s="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c r="P1397" s="1">
        <f t="shared" si="126"/>
        <v>10800</v>
      </c>
      <c r="Q1397" s="1">
        <v>0</v>
      </c>
      <c r="R1397" s="1">
        <f t="shared" si="127"/>
        <v>0</v>
      </c>
      <c r="S1397" s="1">
        <f t="shared" si="128"/>
        <v>10800</v>
      </c>
      <c r="T1397" s="1">
        <v>0.47</v>
      </c>
      <c r="U1397" s="1">
        <f t="shared" si="129"/>
        <v>5076</v>
      </c>
      <c r="V1397" s="1">
        <f t="shared" si="130"/>
        <v>5724</v>
      </c>
      <c r="W1397" s="4">
        <f t="shared" si="131"/>
        <v>0.53</v>
      </c>
      <c r="X1397" s="1" t="s">
        <v>92</v>
      </c>
      <c r="Y1397" s="1" t="s">
        <v>72</v>
      </c>
      <c r="Z1397" s="1" t="s">
        <v>120</v>
      </c>
      <c r="AA1397" s="1"/>
      <c r="AB1397" s="1"/>
      <c r="AC1397" s="1" t="s">
        <v>42</v>
      </c>
    </row>
    <row r="1398" spans="1:29">
      <c r="A1398" s="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c r="P1398" s="1">
        <f t="shared" si="126"/>
        <v>7160</v>
      </c>
      <c r="Q1398" s="1">
        <v>0</v>
      </c>
      <c r="R1398" s="1">
        <f t="shared" si="127"/>
        <v>0</v>
      </c>
      <c r="S1398" s="1">
        <f t="shared" si="128"/>
        <v>7160</v>
      </c>
      <c r="T1398" s="1">
        <v>0.47</v>
      </c>
      <c r="U1398" s="1">
        <f t="shared" si="129"/>
        <v>3365.2</v>
      </c>
      <c r="V1398" s="1">
        <f t="shared" si="130"/>
        <v>3794.8</v>
      </c>
      <c r="W1398" s="4">
        <f t="shared" si="131"/>
        <v>0.53</v>
      </c>
      <c r="X1398" s="1" t="s">
        <v>39</v>
      </c>
      <c r="Y1398" s="1" t="s">
        <v>40</v>
      </c>
      <c r="Z1398" s="1" t="s">
        <v>51</v>
      </c>
      <c r="AA1398" s="2">
        <v>46072</v>
      </c>
      <c r="AB1398" s="1"/>
      <c r="AC1398" s="1" t="s">
        <v>42</v>
      </c>
    </row>
    <row r="1399" spans="1:29">
      <c r="A1399" s="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c r="P1399" s="1">
        <f t="shared" si="126"/>
        <v>4840</v>
      </c>
      <c r="Q1399" s="1">
        <v>10</v>
      </c>
      <c r="R1399" s="1">
        <f t="shared" si="127"/>
        <v>484</v>
      </c>
      <c r="S1399" s="1">
        <f t="shared" si="128"/>
        <v>4356</v>
      </c>
      <c r="T1399" s="1">
        <v>0.48</v>
      </c>
      <c r="U1399" s="1">
        <f t="shared" si="129"/>
        <v>2090.88</v>
      </c>
      <c r="V1399" s="1">
        <f t="shared" si="130"/>
        <v>2265.12</v>
      </c>
      <c r="W1399" s="4">
        <f t="shared" si="131"/>
        <v>0.52</v>
      </c>
      <c r="X1399" s="1" t="s">
        <v>104</v>
      </c>
      <c r="Y1399" s="1" t="s">
        <v>57</v>
      </c>
      <c r="Z1399" s="1" t="s">
        <v>41</v>
      </c>
      <c r="AA1399" s="2">
        <v>46072</v>
      </c>
      <c r="AB1399" s="1">
        <v>3</v>
      </c>
      <c r="AC1399" s="1" t="s">
        <v>42</v>
      </c>
    </row>
    <row r="1400" spans="1:29">
      <c r="A1400" s="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c r="P1400" s="1">
        <f t="shared" si="126"/>
        <v>57410</v>
      </c>
      <c r="Q1400" s="1">
        <v>15</v>
      </c>
      <c r="R1400" s="1">
        <f t="shared" si="127"/>
        <v>8611.5</v>
      </c>
      <c r="S1400" s="1">
        <f t="shared" si="128"/>
        <v>48798.5</v>
      </c>
      <c r="T1400" s="1">
        <v>0.57999999999999996</v>
      </c>
      <c r="U1400" s="1">
        <f t="shared" si="129"/>
        <v>28303.129999999997</v>
      </c>
      <c r="V1400" s="1">
        <f t="shared" si="130"/>
        <v>20495.370000000003</v>
      </c>
      <c r="W1400" s="4">
        <f t="shared" si="131"/>
        <v>0.42000000000000004</v>
      </c>
      <c r="X1400" s="1" t="s">
        <v>104</v>
      </c>
      <c r="Y1400" s="1" t="s">
        <v>72</v>
      </c>
      <c r="Z1400" s="1" t="s">
        <v>22</v>
      </c>
      <c r="AA1400" s="1"/>
      <c r="AB1400" s="1"/>
      <c r="AC1400" s="1" t="s">
        <v>93</v>
      </c>
    </row>
    <row r="1401" spans="1:29">
      <c r="A1401" s="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c r="P1401" s="1">
        <f t="shared" si="126"/>
        <v>1080</v>
      </c>
      <c r="Q1401" s="1">
        <v>20</v>
      </c>
      <c r="R1401" s="1">
        <f t="shared" si="127"/>
        <v>216</v>
      </c>
      <c r="S1401" s="1">
        <f t="shared" si="128"/>
        <v>864</v>
      </c>
      <c r="T1401" s="1">
        <v>0.35</v>
      </c>
      <c r="U1401" s="1">
        <f t="shared" si="129"/>
        <v>302.39999999999998</v>
      </c>
      <c r="V1401" s="1">
        <f t="shared" si="130"/>
        <v>561.6</v>
      </c>
      <c r="W1401" s="4">
        <f t="shared" si="131"/>
        <v>0.65</v>
      </c>
      <c r="X1401" s="1" t="s">
        <v>147</v>
      </c>
      <c r="Y1401" s="1" t="s">
        <v>72</v>
      </c>
      <c r="Z1401" s="1" t="s">
        <v>41</v>
      </c>
      <c r="AA1401" s="2">
        <v>46073</v>
      </c>
      <c r="AB1401" s="1">
        <v>4</v>
      </c>
      <c r="AC1401" s="1" t="s">
        <v>42</v>
      </c>
    </row>
    <row r="1402" spans="1:29">
      <c r="A1402" s="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c r="P1402" s="1">
        <f t="shared" si="126"/>
        <v>3650</v>
      </c>
      <c r="Q1402" s="1">
        <v>5</v>
      </c>
      <c r="R1402" s="1">
        <f t="shared" si="127"/>
        <v>182.5</v>
      </c>
      <c r="S1402" s="1">
        <f t="shared" si="128"/>
        <v>3467.5</v>
      </c>
      <c r="T1402" s="1">
        <v>0.62</v>
      </c>
      <c r="U1402" s="1">
        <f t="shared" si="129"/>
        <v>2149.85</v>
      </c>
      <c r="V1402" s="1">
        <f t="shared" si="130"/>
        <v>1317.65</v>
      </c>
      <c r="W1402" s="4">
        <f t="shared" si="131"/>
        <v>0.38</v>
      </c>
      <c r="X1402" s="1" t="s">
        <v>147</v>
      </c>
      <c r="Y1402" s="1" t="s">
        <v>57</v>
      </c>
      <c r="Z1402" s="1" t="s">
        <v>66</v>
      </c>
      <c r="AA1402" s="1"/>
      <c r="AB1402" s="1"/>
      <c r="AC1402" s="1" t="s">
        <v>42</v>
      </c>
    </row>
    <row r="1403" spans="1:29">
      <c r="A1403" s="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c r="P1403" s="1">
        <f t="shared" si="126"/>
        <v>2040</v>
      </c>
      <c r="Q1403" s="1">
        <v>25</v>
      </c>
      <c r="R1403" s="1">
        <f t="shared" si="127"/>
        <v>510</v>
      </c>
      <c r="S1403" s="1">
        <f t="shared" si="128"/>
        <v>1530</v>
      </c>
      <c r="T1403" s="1">
        <v>0.47</v>
      </c>
      <c r="U1403" s="1">
        <f t="shared" si="129"/>
        <v>719.09999999999991</v>
      </c>
      <c r="V1403" s="1">
        <f t="shared" si="130"/>
        <v>810.90000000000009</v>
      </c>
      <c r="W1403" s="4">
        <f t="shared" si="131"/>
        <v>0.53</v>
      </c>
      <c r="X1403" s="1" t="s">
        <v>50</v>
      </c>
      <c r="Y1403" s="1" t="s">
        <v>57</v>
      </c>
      <c r="Z1403" s="1" t="s">
        <v>41</v>
      </c>
      <c r="AA1403" s="2">
        <v>46079</v>
      </c>
      <c r="AB1403" s="1">
        <v>5</v>
      </c>
      <c r="AC1403" s="1" t="s">
        <v>42</v>
      </c>
    </row>
    <row r="1404" spans="1:29">
      <c r="A1404" s="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c r="P1404" s="1">
        <f t="shared" si="126"/>
        <v>3080</v>
      </c>
      <c r="Q1404" s="1">
        <v>10</v>
      </c>
      <c r="R1404" s="1">
        <f t="shared" si="127"/>
        <v>308</v>
      </c>
      <c r="S1404" s="1">
        <f t="shared" si="128"/>
        <v>2772</v>
      </c>
      <c r="T1404" s="1">
        <v>0.62</v>
      </c>
      <c r="U1404" s="1">
        <f t="shared" si="129"/>
        <v>1718.64</v>
      </c>
      <c r="V1404" s="1">
        <f t="shared" si="130"/>
        <v>1053.3599999999999</v>
      </c>
      <c r="W1404" s="4">
        <f t="shared" si="131"/>
        <v>0.37999999999999995</v>
      </c>
      <c r="X1404" s="1" t="s">
        <v>56</v>
      </c>
      <c r="Y1404" s="1" t="s">
        <v>40</v>
      </c>
      <c r="Z1404" s="1" t="s">
        <v>22</v>
      </c>
      <c r="AA1404" s="1"/>
      <c r="AB1404" s="1"/>
      <c r="AC1404" s="1" t="s">
        <v>93</v>
      </c>
    </row>
    <row r="1405" spans="1:29">
      <c r="A1405" s="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c r="P1405" s="1">
        <f t="shared" si="126"/>
        <v>5640</v>
      </c>
      <c r="Q1405" s="1">
        <v>10</v>
      </c>
      <c r="R1405" s="1">
        <f t="shared" si="127"/>
        <v>564</v>
      </c>
      <c r="S1405" s="1">
        <f t="shared" si="128"/>
        <v>5076</v>
      </c>
      <c r="T1405" s="1">
        <v>0.45</v>
      </c>
      <c r="U1405" s="1">
        <f t="shared" si="129"/>
        <v>2284.2000000000003</v>
      </c>
      <c r="V1405" s="1">
        <f t="shared" si="130"/>
        <v>2791.7999999999997</v>
      </c>
      <c r="W1405" s="4">
        <f t="shared" si="131"/>
        <v>0.54999999999999993</v>
      </c>
      <c r="X1405" s="1" t="s">
        <v>147</v>
      </c>
      <c r="Y1405" s="1" t="s">
        <v>40</v>
      </c>
      <c r="Z1405" s="1" t="s">
        <v>41</v>
      </c>
      <c r="AA1405" s="2">
        <v>46081</v>
      </c>
      <c r="AB1405" s="1">
        <v>4</v>
      </c>
      <c r="AC1405" s="1" t="s">
        <v>42</v>
      </c>
    </row>
    <row r="1406" spans="1:29">
      <c r="A1406" s="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c r="P1406" s="1">
        <f t="shared" si="126"/>
        <v>28750</v>
      </c>
      <c r="Q1406" s="1">
        <v>5</v>
      </c>
      <c r="R1406" s="1">
        <f t="shared" si="127"/>
        <v>1437.5</v>
      </c>
      <c r="S1406" s="1">
        <f t="shared" si="128"/>
        <v>27312.5</v>
      </c>
      <c r="T1406" s="1">
        <v>0.52</v>
      </c>
      <c r="U1406" s="1">
        <f t="shared" si="129"/>
        <v>14202.5</v>
      </c>
      <c r="V1406" s="1">
        <f t="shared" si="130"/>
        <v>13110</v>
      </c>
      <c r="W1406" s="4">
        <f t="shared" si="131"/>
        <v>0.48</v>
      </c>
      <c r="X1406" s="1" t="s">
        <v>104</v>
      </c>
      <c r="Y1406" s="1" t="s">
        <v>57</v>
      </c>
      <c r="Z1406" s="1" t="s">
        <v>22</v>
      </c>
      <c r="AA1406" s="1"/>
      <c r="AB1406" s="1"/>
      <c r="AC1406" s="1" t="s">
        <v>93</v>
      </c>
    </row>
    <row r="1407" spans="1:29">
      <c r="A1407" s="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c r="P1407" s="1">
        <f t="shared" si="126"/>
        <v>20800</v>
      </c>
      <c r="Q1407" s="1">
        <v>25</v>
      </c>
      <c r="R1407" s="1">
        <f t="shared" si="127"/>
        <v>5200</v>
      </c>
      <c r="S1407" s="1">
        <f t="shared" si="128"/>
        <v>15600</v>
      </c>
      <c r="T1407" s="1">
        <v>0.52</v>
      </c>
      <c r="U1407" s="1">
        <f t="shared" si="129"/>
        <v>8112</v>
      </c>
      <c r="V1407" s="1">
        <f t="shared" si="130"/>
        <v>7488</v>
      </c>
      <c r="W1407" s="4">
        <f t="shared" si="131"/>
        <v>0.48</v>
      </c>
      <c r="X1407" s="1" t="s">
        <v>92</v>
      </c>
      <c r="Y1407" s="1" t="s">
        <v>72</v>
      </c>
      <c r="Z1407" s="1" t="s">
        <v>41</v>
      </c>
      <c r="AA1407" s="2">
        <v>46081</v>
      </c>
      <c r="AB1407" s="1">
        <v>5</v>
      </c>
      <c r="AC1407" s="1" t="s">
        <v>42</v>
      </c>
    </row>
    <row r="1408" spans="1:29">
      <c r="A1408" s="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c r="P1408" s="1">
        <f t="shared" si="126"/>
        <v>12560</v>
      </c>
      <c r="Q1408" s="1">
        <v>20</v>
      </c>
      <c r="R1408" s="1">
        <f t="shared" si="127"/>
        <v>2512</v>
      </c>
      <c r="S1408" s="1">
        <f t="shared" si="128"/>
        <v>10048</v>
      </c>
      <c r="T1408" s="1">
        <v>0.47</v>
      </c>
      <c r="U1408" s="1">
        <f t="shared" si="129"/>
        <v>4722.5599999999995</v>
      </c>
      <c r="V1408" s="1">
        <f t="shared" si="130"/>
        <v>5325.4400000000005</v>
      </c>
      <c r="W1408" s="4">
        <f t="shared" si="131"/>
        <v>0.53</v>
      </c>
      <c r="X1408" s="1" t="s">
        <v>39</v>
      </c>
      <c r="Y1408" s="1" t="s">
        <v>72</v>
      </c>
      <c r="Z1408" s="1" t="s">
        <v>66</v>
      </c>
      <c r="AA1408" s="1"/>
      <c r="AB1408" s="1"/>
      <c r="AC1408" s="1" t="s">
        <v>42</v>
      </c>
    </row>
    <row r="1409" spans="1:29">
      <c r="A1409" s="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c r="P1409" s="1">
        <f t="shared" si="126"/>
        <v>84720</v>
      </c>
      <c r="Q1409" s="1">
        <v>0</v>
      </c>
      <c r="R1409" s="1">
        <f t="shared" si="127"/>
        <v>0</v>
      </c>
      <c r="S1409" s="1">
        <f t="shared" si="128"/>
        <v>84720</v>
      </c>
      <c r="T1409" s="1">
        <v>0.57999999999999996</v>
      </c>
      <c r="U1409" s="1">
        <f t="shared" si="129"/>
        <v>49137.599999999999</v>
      </c>
      <c r="V1409" s="1">
        <f t="shared" si="130"/>
        <v>35582.400000000001</v>
      </c>
      <c r="W1409" s="4">
        <f t="shared" si="131"/>
        <v>0.42000000000000004</v>
      </c>
      <c r="X1409" s="1" t="s">
        <v>56</v>
      </c>
      <c r="Y1409" s="1" t="s">
        <v>81</v>
      </c>
      <c r="Z1409" s="1" t="s">
        <v>51</v>
      </c>
      <c r="AA1409" s="2">
        <v>46082</v>
      </c>
      <c r="AB1409" s="1"/>
      <c r="AC1409" s="1" t="s">
        <v>42</v>
      </c>
    </row>
    <row r="1410" spans="1:29">
      <c r="A1410" s="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c r="P1410" s="1">
        <f t="shared" si="126"/>
        <v>31300</v>
      </c>
      <c r="Q1410" s="1">
        <v>0</v>
      </c>
      <c r="R1410" s="1">
        <f t="shared" si="127"/>
        <v>0</v>
      </c>
      <c r="S1410" s="1">
        <f t="shared" si="128"/>
        <v>31300</v>
      </c>
      <c r="T1410" s="1">
        <v>0.47</v>
      </c>
      <c r="U1410" s="1">
        <f t="shared" si="129"/>
        <v>14711</v>
      </c>
      <c r="V1410" s="1">
        <f t="shared" si="130"/>
        <v>16589</v>
      </c>
      <c r="W1410" s="4">
        <f t="shared" si="131"/>
        <v>0.53</v>
      </c>
      <c r="X1410" s="1" t="s">
        <v>147</v>
      </c>
      <c r="Y1410" s="1" t="s">
        <v>40</v>
      </c>
      <c r="Z1410" s="1" t="s">
        <v>41</v>
      </c>
      <c r="AA1410" s="2">
        <v>46083</v>
      </c>
      <c r="AB1410" s="1">
        <v>5</v>
      </c>
      <c r="AC1410" s="1" t="s">
        <v>42</v>
      </c>
    </row>
    <row r="1411" spans="1:29">
      <c r="A1411" s="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c r="P1411" s="1">
        <f t="shared" ref="P1411:P1474" si="132">PRODUCT(N1411,O1411)</f>
        <v>58880</v>
      </c>
      <c r="Q1411" s="1">
        <v>10</v>
      </c>
      <c r="R1411" s="1">
        <f t="shared" ref="R1411:R1474" si="133">P1411*(Q1411/100)</f>
        <v>5888</v>
      </c>
      <c r="S1411" s="1">
        <f t="shared" ref="S1411:S1474" si="134">P1411-R1411</f>
        <v>52992</v>
      </c>
      <c r="T1411" s="1">
        <v>0.57999999999999996</v>
      </c>
      <c r="U1411" s="1">
        <f t="shared" ref="U1411:U1474" si="135">S1411*T1411</f>
        <v>30735.359999999997</v>
      </c>
      <c r="V1411" s="1">
        <f t="shared" ref="V1411:V1474" si="136">S1411-U1411</f>
        <v>22256.640000000003</v>
      </c>
      <c r="W1411" s="4">
        <f t="shared" ref="W1411:W1474" si="137">(V1411/S1411)</f>
        <v>0.42000000000000004</v>
      </c>
      <c r="X1411" s="1" t="s">
        <v>50</v>
      </c>
      <c r="Y1411" s="1" t="s">
        <v>81</v>
      </c>
      <c r="Z1411" s="1" t="s">
        <v>41</v>
      </c>
      <c r="AA1411" s="2">
        <v>46084</v>
      </c>
      <c r="AB1411" s="1">
        <v>3</v>
      </c>
      <c r="AC1411" s="1" t="s">
        <v>42</v>
      </c>
    </row>
    <row r="1412" spans="1:29">
      <c r="A1412" s="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c r="P1412" s="1">
        <f t="shared" si="132"/>
        <v>2160</v>
      </c>
      <c r="Q1412" s="1">
        <v>15</v>
      </c>
      <c r="R1412" s="1">
        <f t="shared" si="133"/>
        <v>324</v>
      </c>
      <c r="S1412" s="1">
        <f t="shared" si="134"/>
        <v>1836</v>
      </c>
      <c r="T1412" s="1">
        <v>0.47</v>
      </c>
      <c r="U1412" s="1">
        <f t="shared" si="135"/>
        <v>862.92</v>
      </c>
      <c r="V1412" s="1">
        <f t="shared" si="136"/>
        <v>973.08</v>
      </c>
      <c r="W1412" s="4">
        <f t="shared" si="137"/>
        <v>0.53</v>
      </c>
      <c r="X1412" s="1" t="s">
        <v>56</v>
      </c>
      <c r="Y1412" s="1" t="s">
        <v>40</v>
      </c>
      <c r="Z1412" s="1" t="s">
        <v>41</v>
      </c>
      <c r="AA1412" s="2">
        <v>46081</v>
      </c>
      <c r="AB1412" s="1">
        <v>4</v>
      </c>
      <c r="AC1412" s="1" t="s">
        <v>42</v>
      </c>
    </row>
    <row r="1413" spans="1:29">
      <c r="A1413" s="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c r="P1413" s="1">
        <f t="shared" si="132"/>
        <v>960</v>
      </c>
      <c r="Q1413" s="1">
        <v>5</v>
      </c>
      <c r="R1413" s="1">
        <f t="shared" si="133"/>
        <v>48</v>
      </c>
      <c r="S1413" s="1">
        <f t="shared" si="134"/>
        <v>912</v>
      </c>
      <c r="T1413" s="1">
        <v>0.5</v>
      </c>
      <c r="U1413" s="1">
        <f t="shared" si="135"/>
        <v>456</v>
      </c>
      <c r="V1413" s="1">
        <f t="shared" si="136"/>
        <v>456</v>
      </c>
      <c r="W1413" s="4">
        <f t="shared" si="137"/>
        <v>0.5</v>
      </c>
      <c r="X1413" s="1" t="s">
        <v>39</v>
      </c>
      <c r="Y1413" s="1" t="s">
        <v>40</v>
      </c>
      <c r="Z1413" s="1" t="s">
        <v>41</v>
      </c>
      <c r="AA1413" s="2">
        <v>46081</v>
      </c>
      <c r="AB1413" s="1">
        <v>4</v>
      </c>
      <c r="AC1413" s="1" t="s">
        <v>42</v>
      </c>
    </row>
    <row r="1414" spans="1:29">
      <c r="A1414" s="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c r="P1414" s="1">
        <f t="shared" si="132"/>
        <v>5920</v>
      </c>
      <c r="Q1414" s="1">
        <v>30</v>
      </c>
      <c r="R1414" s="1">
        <f t="shared" si="133"/>
        <v>1776</v>
      </c>
      <c r="S1414" s="1">
        <f t="shared" si="134"/>
        <v>4144</v>
      </c>
      <c r="T1414" s="1">
        <v>0.47</v>
      </c>
      <c r="U1414" s="1">
        <f t="shared" si="135"/>
        <v>1947.6799999999998</v>
      </c>
      <c r="V1414" s="1">
        <f t="shared" si="136"/>
        <v>2196.3200000000002</v>
      </c>
      <c r="W1414" s="4">
        <f t="shared" si="137"/>
        <v>0.53</v>
      </c>
      <c r="X1414" s="1" t="s">
        <v>39</v>
      </c>
      <c r="Y1414" s="1" t="s">
        <v>81</v>
      </c>
      <c r="Z1414" s="1" t="s">
        <v>41</v>
      </c>
      <c r="AA1414" s="2">
        <v>46086</v>
      </c>
      <c r="AB1414" s="1">
        <v>3</v>
      </c>
      <c r="AC1414" s="1" t="s">
        <v>42</v>
      </c>
    </row>
    <row r="1415" spans="1:29">
      <c r="A1415" s="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c r="P1415" s="1">
        <f t="shared" si="132"/>
        <v>124000</v>
      </c>
      <c r="Q1415" s="1">
        <v>0</v>
      </c>
      <c r="R1415" s="1">
        <f t="shared" si="133"/>
        <v>0</v>
      </c>
      <c r="S1415" s="1">
        <f t="shared" si="134"/>
        <v>124000</v>
      </c>
      <c r="T1415" s="1">
        <v>0.57999999999999996</v>
      </c>
      <c r="U1415" s="1">
        <f t="shared" si="135"/>
        <v>71920</v>
      </c>
      <c r="V1415" s="1">
        <f t="shared" si="136"/>
        <v>52080</v>
      </c>
      <c r="W1415" s="4">
        <f t="shared" si="137"/>
        <v>0.42</v>
      </c>
      <c r="X1415" s="1" t="s">
        <v>147</v>
      </c>
      <c r="Y1415" s="1" t="s">
        <v>40</v>
      </c>
      <c r="Z1415" s="1" t="s">
        <v>41</v>
      </c>
      <c r="AA1415" s="2">
        <v>46082</v>
      </c>
      <c r="AB1415" s="1">
        <v>4</v>
      </c>
      <c r="AC1415" s="1" t="s">
        <v>42</v>
      </c>
    </row>
    <row r="1416" spans="1:29">
      <c r="A1416" s="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c r="P1416" s="1">
        <f t="shared" si="132"/>
        <v>31450</v>
      </c>
      <c r="Q1416" s="1">
        <v>0</v>
      </c>
      <c r="R1416" s="1">
        <f t="shared" si="133"/>
        <v>0</v>
      </c>
      <c r="S1416" s="1">
        <f t="shared" si="134"/>
        <v>31450</v>
      </c>
      <c r="T1416" s="1">
        <v>0.52</v>
      </c>
      <c r="U1416" s="1">
        <f t="shared" si="135"/>
        <v>16354</v>
      </c>
      <c r="V1416" s="1">
        <f t="shared" si="136"/>
        <v>15096</v>
      </c>
      <c r="W1416" s="4">
        <f t="shared" si="137"/>
        <v>0.48</v>
      </c>
      <c r="X1416" s="1" t="s">
        <v>56</v>
      </c>
      <c r="Y1416" s="1" t="s">
        <v>57</v>
      </c>
      <c r="Z1416" s="1" t="s">
        <v>66</v>
      </c>
      <c r="AA1416" s="1"/>
      <c r="AB1416" s="1"/>
      <c r="AC1416" s="1" t="s">
        <v>42</v>
      </c>
    </row>
    <row r="1417" spans="1:29">
      <c r="A1417" s="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c r="P1417" s="1">
        <f t="shared" si="132"/>
        <v>23700</v>
      </c>
      <c r="Q1417" s="1">
        <v>0</v>
      </c>
      <c r="R1417" s="1">
        <f t="shared" si="133"/>
        <v>0</v>
      </c>
      <c r="S1417" s="1">
        <f t="shared" si="134"/>
        <v>23700</v>
      </c>
      <c r="T1417" s="1">
        <v>0.47</v>
      </c>
      <c r="U1417" s="1">
        <f t="shared" si="135"/>
        <v>11139</v>
      </c>
      <c r="V1417" s="1">
        <f t="shared" si="136"/>
        <v>12561</v>
      </c>
      <c r="W1417" s="4">
        <f t="shared" si="137"/>
        <v>0.53</v>
      </c>
      <c r="X1417" s="1" t="s">
        <v>104</v>
      </c>
      <c r="Y1417" s="1" t="s">
        <v>72</v>
      </c>
      <c r="Z1417" s="1" t="s">
        <v>41</v>
      </c>
      <c r="AA1417" s="2">
        <v>46085</v>
      </c>
      <c r="AB1417" s="1">
        <v>4</v>
      </c>
      <c r="AC1417" s="1" t="s">
        <v>42</v>
      </c>
    </row>
    <row r="1418" spans="1:29">
      <c r="A1418" s="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c r="P1418" s="1">
        <f t="shared" si="132"/>
        <v>580</v>
      </c>
      <c r="Q1418" s="1">
        <v>0</v>
      </c>
      <c r="R1418" s="1">
        <f t="shared" si="133"/>
        <v>0</v>
      </c>
      <c r="S1418" s="1">
        <f t="shared" si="134"/>
        <v>580</v>
      </c>
      <c r="T1418" s="1">
        <v>0.62</v>
      </c>
      <c r="U1418" s="1">
        <f t="shared" si="135"/>
        <v>359.6</v>
      </c>
      <c r="V1418" s="1">
        <f t="shared" si="136"/>
        <v>220.39999999999998</v>
      </c>
      <c r="W1418" s="4">
        <f t="shared" si="137"/>
        <v>0.37999999999999995</v>
      </c>
      <c r="X1418" s="1" t="s">
        <v>104</v>
      </c>
      <c r="Y1418" s="1" t="s">
        <v>57</v>
      </c>
      <c r="Z1418" s="1" t="s">
        <v>120</v>
      </c>
      <c r="AA1418" s="1"/>
      <c r="AB1418" s="1"/>
      <c r="AC1418" s="1" t="s">
        <v>42</v>
      </c>
    </row>
    <row r="1419" spans="1:29">
      <c r="A1419" s="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c r="P1419" s="1">
        <f t="shared" si="132"/>
        <v>3850</v>
      </c>
      <c r="Q1419" s="1">
        <v>15</v>
      </c>
      <c r="R1419" s="1">
        <f t="shared" si="133"/>
        <v>577.5</v>
      </c>
      <c r="S1419" s="1">
        <f t="shared" si="134"/>
        <v>3272.5</v>
      </c>
      <c r="T1419" s="1">
        <v>0.35</v>
      </c>
      <c r="U1419" s="1">
        <f t="shared" si="135"/>
        <v>1145.375</v>
      </c>
      <c r="V1419" s="1">
        <f t="shared" si="136"/>
        <v>2127.125</v>
      </c>
      <c r="W1419" s="4">
        <f t="shared" si="137"/>
        <v>0.65</v>
      </c>
      <c r="X1419" s="1" t="s">
        <v>39</v>
      </c>
      <c r="Y1419" s="1" t="s">
        <v>72</v>
      </c>
      <c r="Z1419" s="1" t="s">
        <v>22</v>
      </c>
      <c r="AA1419" s="1"/>
      <c r="AB1419" s="1"/>
      <c r="AC1419" s="1" t="s">
        <v>93</v>
      </c>
    </row>
    <row r="1420" spans="1:29">
      <c r="A1420" s="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c r="P1420" s="1">
        <f t="shared" si="132"/>
        <v>30040</v>
      </c>
      <c r="Q1420" s="1">
        <v>5</v>
      </c>
      <c r="R1420" s="1">
        <f t="shared" si="133"/>
        <v>1502</v>
      </c>
      <c r="S1420" s="1">
        <f t="shared" si="134"/>
        <v>28538</v>
      </c>
      <c r="T1420" s="1">
        <v>0.52</v>
      </c>
      <c r="U1420" s="1">
        <f t="shared" si="135"/>
        <v>14839.76</v>
      </c>
      <c r="V1420" s="1">
        <f t="shared" si="136"/>
        <v>13698.24</v>
      </c>
      <c r="W1420" s="4">
        <f t="shared" si="137"/>
        <v>0.48</v>
      </c>
      <c r="X1420" s="1" t="s">
        <v>50</v>
      </c>
      <c r="Y1420" s="1" t="s">
        <v>81</v>
      </c>
      <c r="Z1420" s="1" t="s">
        <v>41</v>
      </c>
      <c r="AA1420" s="2">
        <v>46088</v>
      </c>
      <c r="AB1420" s="1">
        <v>4</v>
      </c>
      <c r="AC1420" s="1" t="s">
        <v>42</v>
      </c>
    </row>
    <row r="1421" spans="1:29">
      <c r="A1421" s="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c r="P1421" s="1">
        <f t="shared" si="132"/>
        <v>38410</v>
      </c>
      <c r="Q1421" s="1">
        <v>5</v>
      </c>
      <c r="R1421" s="1">
        <f t="shared" si="133"/>
        <v>1920.5</v>
      </c>
      <c r="S1421" s="1">
        <f t="shared" si="134"/>
        <v>36489.5</v>
      </c>
      <c r="T1421" s="1">
        <v>0.57999999999999996</v>
      </c>
      <c r="U1421" s="1">
        <f t="shared" si="135"/>
        <v>21163.91</v>
      </c>
      <c r="V1421" s="1">
        <f t="shared" si="136"/>
        <v>15325.59</v>
      </c>
      <c r="W1421" s="4">
        <f t="shared" si="137"/>
        <v>0.42</v>
      </c>
      <c r="X1421" s="1" t="s">
        <v>65</v>
      </c>
      <c r="Y1421" s="1" t="s">
        <v>40</v>
      </c>
      <c r="Z1421" s="1" t="s">
        <v>41</v>
      </c>
      <c r="AA1421" s="2">
        <v>46082</v>
      </c>
      <c r="AB1421" s="1">
        <v>3</v>
      </c>
      <c r="AC1421" s="1" t="s">
        <v>42</v>
      </c>
    </row>
    <row r="1422" spans="1:29">
      <c r="A1422" s="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c r="P1422" s="1">
        <f t="shared" si="132"/>
        <v>6100</v>
      </c>
      <c r="Q1422" s="1">
        <v>10</v>
      </c>
      <c r="R1422" s="1">
        <f t="shared" si="133"/>
        <v>610</v>
      </c>
      <c r="S1422" s="1">
        <f t="shared" si="134"/>
        <v>5490</v>
      </c>
      <c r="T1422" s="1">
        <v>0.48</v>
      </c>
      <c r="U1422" s="1">
        <f t="shared" si="135"/>
        <v>2635.2</v>
      </c>
      <c r="V1422" s="1">
        <f t="shared" si="136"/>
        <v>2854.8</v>
      </c>
      <c r="W1422" s="4">
        <f t="shared" si="137"/>
        <v>0.52</v>
      </c>
      <c r="X1422" s="1" t="s">
        <v>147</v>
      </c>
      <c r="Y1422" s="1" t="s">
        <v>81</v>
      </c>
      <c r="Z1422" s="1" t="s">
        <v>66</v>
      </c>
      <c r="AA1422" s="1"/>
      <c r="AB1422" s="1"/>
      <c r="AC1422" s="1" t="s">
        <v>42</v>
      </c>
    </row>
    <row r="1423" spans="1:29">
      <c r="A1423" s="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c r="P1423" s="1">
        <f t="shared" si="132"/>
        <v>33100</v>
      </c>
      <c r="Q1423" s="1">
        <v>25</v>
      </c>
      <c r="R1423" s="1">
        <f t="shared" si="133"/>
        <v>8275</v>
      </c>
      <c r="S1423" s="1">
        <f t="shared" si="134"/>
        <v>24825</v>
      </c>
      <c r="T1423" s="1">
        <v>0.48</v>
      </c>
      <c r="U1423" s="1">
        <f t="shared" si="135"/>
        <v>11916</v>
      </c>
      <c r="V1423" s="1">
        <f t="shared" si="136"/>
        <v>12909</v>
      </c>
      <c r="W1423" s="4">
        <f t="shared" si="137"/>
        <v>0.52</v>
      </c>
      <c r="X1423" s="1" t="s">
        <v>104</v>
      </c>
      <c r="Y1423" s="1" t="s">
        <v>72</v>
      </c>
      <c r="Z1423" s="1" t="s">
        <v>41</v>
      </c>
      <c r="AA1423" s="2">
        <v>46089</v>
      </c>
      <c r="AB1423" s="1">
        <v>4</v>
      </c>
      <c r="AC1423" s="1" t="s">
        <v>42</v>
      </c>
    </row>
    <row r="1424" spans="1:29">
      <c r="A1424" s="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c r="P1424" s="1">
        <f t="shared" si="132"/>
        <v>4200</v>
      </c>
      <c r="Q1424" s="1">
        <v>0</v>
      </c>
      <c r="R1424" s="1">
        <f t="shared" si="133"/>
        <v>0</v>
      </c>
      <c r="S1424" s="1">
        <f t="shared" si="134"/>
        <v>4200</v>
      </c>
      <c r="T1424" s="1">
        <v>0.62</v>
      </c>
      <c r="U1424" s="1">
        <f t="shared" si="135"/>
        <v>2604</v>
      </c>
      <c r="V1424" s="1">
        <f t="shared" si="136"/>
        <v>1596</v>
      </c>
      <c r="W1424" s="4">
        <f t="shared" si="137"/>
        <v>0.38</v>
      </c>
      <c r="X1424" s="1" t="s">
        <v>147</v>
      </c>
      <c r="Y1424" s="1" t="s">
        <v>72</v>
      </c>
      <c r="Z1424" s="1" t="s">
        <v>41</v>
      </c>
      <c r="AA1424" s="2">
        <v>46089</v>
      </c>
      <c r="AB1424" s="1">
        <v>4</v>
      </c>
      <c r="AC1424" s="1" t="s">
        <v>42</v>
      </c>
    </row>
    <row r="1425" spans="1:29">
      <c r="A1425" s="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c r="P1425" s="1">
        <f t="shared" si="132"/>
        <v>19710</v>
      </c>
      <c r="Q1425" s="1">
        <v>0</v>
      </c>
      <c r="R1425" s="1">
        <f t="shared" si="133"/>
        <v>0</v>
      </c>
      <c r="S1425" s="1">
        <f t="shared" si="134"/>
        <v>19710</v>
      </c>
      <c r="T1425" s="1">
        <v>0.47</v>
      </c>
      <c r="U1425" s="1">
        <f t="shared" si="135"/>
        <v>9263.6999999999989</v>
      </c>
      <c r="V1425" s="1">
        <f t="shared" si="136"/>
        <v>10446.300000000001</v>
      </c>
      <c r="W1425" s="4">
        <f t="shared" si="137"/>
        <v>0.53</v>
      </c>
      <c r="X1425" s="1" t="s">
        <v>104</v>
      </c>
      <c r="Y1425" s="1" t="s">
        <v>57</v>
      </c>
      <c r="Z1425" s="1" t="s">
        <v>41</v>
      </c>
      <c r="AA1425" s="2">
        <v>46086</v>
      </c>
      <c r="AB1425" s="1">
        <v>5</v>
      </c>
      <c r="AC1425" s="1" t="s">
        <v>42</v>
      </c>
    </row>
    <row r="1426" spans="1:29">
      <c r="A1426" s="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c r="P1426" s="1">
        <f t="shared" si="132"/>
        <v>5920</v>
      </c>
      <c r="Q1426" s="1">
        <v>20</v>
      </c>
      <c r="R1426" s="1">
        <f t="shared" si="133"/>
        <v>1184</v>
      </c>
      <c r="S1426" s="1">
        <f t="shared" si="134"/>
        <v>4736</v>
      </c>
      <c r="T1426" s="1">
        <v>0.45</v>
      </c>
      <c r="U1426" s="1">
        <f t="shared" si="135"/>
        <v>2131.2000000000003</v>
      </c>
      <c r="V1426" s="1">
        <f t="shared" si="136"/>
        <v>2604.7999999999997</v>
      </c>
      <c r="W1426" s="4">
        <f t="shared" si="137"/>
        <v>0.54999999999999993</v>
      </c>
      <c r="X1426" s="1" t="s">
        <v>147</v>
      </c>
      <c r="Y1426" s="1" t="s">
        <v>72</v>
      </c>
      <c r="Z1426" s="1" t="s">
        <v>120</v>
      </c>
      <c r="AA1426" s="1"/>
      <c r="AB1426" s="1"/>
      <c r="AC1426" s="1" t="s">
        <v>42</v>
      </c>
    </row>
    <row r="1427" spans="1:29">
      <c r="A1427" s="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c r="P1427" s="1">
        <f t="shared" si="132"/>
        <v>1320</v>
      </c>
      <c r="Q1427" s="1">
        <v>0</v>
      </c>
      <c r="R1427" s="1">
        <f t="shared" si="133"/>
        <v>0</v>
      </c>
      <c r="S1427" s="1">
        <f t="shared" si="134"/>
        <v>1320</v>
      </c>
      <c r="T1427" s="1">
        <v>0.35</v>
      </c>
      <c r="U1427" s="1">
        <f t="shared" si="135"/>
        <v>461.99999999999994</v>
      </c>
      <c r="V1427" s="1">
        <f t="shared" si="136"/>
        <v>858</v>
      </c>
      <c r="W1427" s="4">
        <f t="shared" si="137"/>
        <v>0.65</v>
      </c>
      <c r="X1427" s="1" t="s">
        <v>65</v>
      </c>
      <c r="Y1427" s="1" t="s">
        <v>57</v>
      </c>
      <c r="Z1427" s="1" t="s">
        <v>41</v>
      </c>
      <c r="AA1427" s="2">
        <v>46087</v>
      </c>
      <c r="AB1427" s="1">
        <v>4</v>
      </c>
      <c r="AC1427" s="1" t="s">
        <v>42</v>
      </c>
    </row>
    <row r="1428" spans="1:29">
      <c r="A1428" s="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c r="P1428" s="1">
        <f t="shared" si="132"/>
        <v>1040</v>
      </c>
      <c r="Q1428" s="1">
        <v>25</v>
      </c>
      <c r="R1428" s="1">
        <f t="shared" si="133"/>
        <v>260</v>
      </c>
      <c r="S1428" s="1">
        <f t="shared" si="134"/>
        <v>780</v>
      </c>
      <c r="T1428" s="1">
        <v>0.35</v>
      </c>
      <c r="U1428" s="1">
        <f t="shared" si="135"/>
        <v>273</v>
      </c>
      <c r="V1428" s="1">
        <f t="shared" si="136"/>
        <v>507</v>
      </c>
      <c r="W1428" s="4">
        <f t="shared" si="137"/>
        <v>0.65</v>
      </c>
      <c r="X1428" s="1" t="s">
        <v>104</v>
      </c>
      <c r="Y1428" s="1" t="s">
        <v>57</v>
      </c>
      <c r="Z1428" s="1" t="s">
        <v>41</v>
      </c>
      <c r="AA1428" s="2">
        <v>46089</v>
      </c>
      <c r="AB1428" s="1">
        <v>5</v>
      </c>
      <c r="AC1428" s="1" t="s">
        <v>42</v>
      </c>
    </row>
    <row r="1429" spans="1:29">
      <c r="A1429" s="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c r="P1429" s="1">
        <f t="shared" si="132"/>
        <v>5600</v>
      </c>
      <c r="Q1429" s="1">
        <v>30</v>
      </c>
      <c r="R1429" s="1">
        <f t="shared" si="133"/>
        <v>1680</v>
      </c>
      <c r="S1429" s="1">
        <f t="shared" si="134"/>
        <v>3920</v>
      </c>
      <c r="T1429" s="1">
        <v>0.5</v>
      </c>
      <c r="U1429" s="1">
        <f t="shared" si="135"/>
        <v>1960</v>
      </c>
      <c r="V1429" s="1">
        <f t="shared" si="136"/>
        <v>1960</v>
      </c>
      <c r="W1429" s="4">
        <f t="shared" si="137"/>
        <v>0.5</v>
      </c>
      <c r="X1429" s="1" t="s">
        <v>39</v>
      </c>
      <c r="Y1429" s="1" t="s">
        <v>40</v>
      </c>
      <c r="Z1429" s="1" t="s">
        <v>41</v>
      </c>
      <c r="AA1429" s="2">
        <v>46089</v>
      </c>
      <c r="AB1429" s="1">
        <v>5</v>
      </c>
      <c r="AC1429" s="1" t="s">
        <v>42</v>
      </c>
    </row>
    <row r="1430" spans="1:29">
      <c r="A1430" s="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c r="P1430" s="1">
        <f t="shared" si="132"/>
        <v>7360</v>
      </c>
      <c r="Q1430" s="1">
        <v>20</v>
      </c>
      <c r="R1430" s="1">
        <f t="shared" si="133"/>
        <v>1472</v>
      </c>
      <c r="S1430" s="1">
        <f t="shared" si="134"/>
        <v>5888</v>
      </c>
      <c r="T1430" s="1">
        <v>0.45</v>
      </c>
      <c r="U1430" s="1">
        <f t="shared" si="135"/>
        <v>2649.6</v>
      </c>
      <c r="V1430" s="1">
        <f t="shared" si="136"/>
        <v>3238.4</v>
      </c>
      <c r="W1430" s="4">
        <f t="shared" si="137"/>
        <v>0.55000000000000004</v>
      </c>
      <c r="X1430" s="1" t="s">
        <v>147</v>
      </c>
      <c r="Y1430" s="1" t="s">
        <v>40</v>
      </c>
      <c r="Z1430" s="1" t="s">
        <v>120</v>
      </c>
      <c r="AA1430" s="1"/>
      <c r="AB1430" s="1"/>
      <c r="AC1430" s="1" t="s">
        <v>42</v>
      </c>
    </row>
    <row r="1431" spans="1:29">
      <c r="A1431" s="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c r="P1431" s="1">
        <f t="shared" si="132"/>
        <v>420</v>
      </c>
      <c r="Q1431" s="1">
        <v>0</v>
      </c>
      <c r="R1431" s="1">
        <f t="shared" si="133"/>
        <v>0</v>
      </c>
      <c r="S1431" s="1">
        <f t="shared" si="134"/>
        <v>420</v>
      </c>
      <c r="T1431" s="1">
        <v>0.35</v>
      </c>
      <c r="U1431" s="1">
        <f t="shared" si="135"/>
        <v>147</v>
      </c>
      <c r="V1431" s="1">
        <f t="shared" si="136"/>
        <v>273</v>
      </c>
      <c r="W1431" s="4">
        <f t="shared" si="137"/>
        <v>0.65</v>
      </c>
      <c r="X1431" s="1" t="s">
        <v>92</v>
      </c>
      <c r="Y1431" s="1" t="s">
        <v>72</v>
      </c>
      <c r="Z1431" s="1" t="s">
        <v>22</v>
      </c>
      <c r="AA1431" s="1"/>
      <c r="AB1431" s="1"/>
      <c r="AC1431" s="1" t="s">
        <v>93</v>
      </c>
    </row>
    <row r="1432" spans="1:29">
      <c r="A1432" s="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c r="P1432" s="1">
        <f t="shared" si="132"/>
        <v>1900</v>
      </c>
      <c r="Q1432" s="1">
        <v>10</v>
      </c>
      <c r="R1432" s="1">
        <f t="shared" si="133"/>
        <v>190</v>
      </c>
      <c r="S1432" s="1">
        <f t="shared" si="134"/>
        <v>1710</v>
      </c>
      <c r="T1432" s="1">
        <v>0.45</v>
      </c>
      <c r="U1432" s="1">
        <f t="shared" si="135"/>
        <v>769.5</v>
      </c>
      <c r="V1432" s="1">
        <f t="shared" si="136"/>
        <v>940.5</v>
      </c>
      <c r="W1432" s="4">
        <f t="shared" si="137"/>
        <v>0.55000000000000004</v>
      </c>
      <c r="X1432" s="1" t="s">
        <v>65</v>
      </c>
      <c r="Y1432" s="1" t="s">
        <v>81</v>
      </c>
      <c r="Z1432" s="1" t="s">
        <v>120</v>
      </c>
      <c r="AA1432" s="1"/>
      <c r="AB1432" s="1"/>
      <c r="AC1432" s="1" t="s">
        <v>42</v>
      </c>
    </row>
    <row r="1433" spans="1:29">
      <c r="A1433" s="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c r="P1433" s="1">
        <f t="shared" si="132"/>
        <v>2480</v>
      </c>
      <c r="Q1433" s="1">
        <v>30</v>
      </c>
      <c r="R1433" s="1">
        <f t="shared" si="133"/>
        <v>744</v>
      </c>
      <c r="S1433" s="1">
        <f t="shared" si="134"/>
        <v>1736</v>
      </c>
      <c r="T1433" s="1">
        <v>0.5</v>
      </c>
      <c r="U1433" s="1">
        <f t="shared" si="135"/>
        <v>868</v>
      </c>
      <c r="V1433" s="1">
        <f t="shared" si="136"/>
        <v>868</v>
      </c>
      <c r="W1433" s="4">
        <f t="shared" si="137"/>
        <v>0.5</v>
      </c>
      <c r="X1433" s="1" t="s">
        <v>50</v>
      </c>
      <c r="Y1433" s="1" t="s">
        <v>81</v>
      </c>
      <c r="Z1433" s="1" t="s">
        <v>41</v>
      </c>
      <c r="AA1433" s="2">
        <v>46092</v>
      </c>
      <c r="AB1433" s="1">
        <v>5</v>
      </c>
      <c r="AC1433" s="1" t="s">
        <v>42</v>
      </c>
    </row>
    <row r="1434" spans="1:29">
      <c r="A1434" s="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c r="P1434" s="1">
        <f t="shared" si="132"/>
        <v>5650</v>
      </c>
      <c r="Q1434" s="1">
        <v>10</v>
      </c>
      <c r="R1434" s="1">
        <f t="shared" si="133"/>
        <v>565</v>
      </c>
      <c r="S1434" s="1">
        <f t="shared" si="134"/>
        <v>5085</v>
      </c>
      <c r="T1434" s="1">
        <v>0.35</v>
      </c>
      <c r="U1434" s="1">
        <f t="shared" si="135"/>
        <v>1779.75</v>
      </c>
      <c r="V1434" s="1">
        <f t="shared" si="136"/>
        <v>3305.25</v>
      </c>
      <c r="W1434" s="4">
        <f t="shared" si="137"/>
        <v>0.65</v>
      </c>
      <c r="X1434" s="1" t="s">
        <v>147</v>
      </c>
      <c r="Y1434" s="1" t="s">
        <v>57</v>
      </c>
      <c r="Z1434" s="1" t="s">
        <v>41</v>
      </c>
      <c r="AA1434" s="2">
        <v>46086</v>
      </c>
      <c r="AB1434" s="1">
        <v>3</v>
      </c>
      <c r="AC1434" s="1" t="s">
        <v>42</v>
      </c>
    </row>
    <row r="1435" spans="1:29">
      <c r="A1435" s="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c r="P1435" s="1">
        <f t="shared" si="132"/>
        <v>26000</v>
      </c>
      <c r="Q1435" s="1">
        <v>0</v>
      </c>
      <c r="R1435" s="1">
        <f t="shared" si="133"/>
        <v>0</v>
      </c>
      <c r="S1435" s="1">
        <f t="shared" si="134"/>
        <v>26000</v>
      </c>
      <c r="T1435" s="1">
        <v>0.47</v>
      </c>
      <c r="U1435" s="1">
        <f t="shared" si="135"/>
        <v>12220</v>
      </c>
      <c r="V1435" s="1">
        <f t="shared" si="136"/>
        <v>13780</v>
      </c>
      <c r="W1435" s="4">
        <f t="shared" si="137"/>
        <v>0.53</v>
      </c>
      <c r="X1435" s="1" t="s">
        <v>56</v>
      </c>
      <c r="Y1435" s="1" t="s">
        <v>81</v>
      </c>
      <c r="Z1435" s="1" t="s">
        <v>41</v>
      </c>
      <c r="AA1435" s="2">
        <v>46091</v>
      </c>
      <c r="AB1435" s="1">
        <v>3</v>
      </c>
      <c r="AC1435" s="1" t="s">
        <v>42</v>
      </c>
    </row>
    <row r="1436" spans="1:29">
      <c r="A1436" s="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c r="P1436" s="1">
        <f t="shared" si="132"/>
        <v>44560</v>
      </c>
      <c r="Q1436" s="1">
        <v>0</v>
      </c>
      <c r="R1436" s="1">
        <f t="shared" si="133"/>
        <v>0</v>
      </c>
      <c r="S1436" s="1">
        <f t="shared" si="134"/>
        <v>44560</v>
      </c>
      <c r="T1436" s="1">
        <v>0.52</v>
      </c>
      <c r="U1436" s="1">
        <f t="shared" si="135"/>
        <v>23171.200000000001</v>
      </c>
      <c r="V1436" s="1">
        <f t="shared" si="136"/>
        <v>21388.799999999999</v>
      </c>
      <c r="W1436" s="4">
        <f t="shared" si="137"/>
        <v>0.48</v>
      </c>
      <c r="X1436" s="1" t="s">
        <v>39</v>
      </c>
      <c r="Y1436" s="1" t="s">
        <v>72</v>
      </c>
      <c r="Z1436" s="1" t="s">
        <v>51</v>
      </c>
      <c r="AA1436" s="2">
        <v>46086</v>
      </c>
      <c r="AB1436" s="1"/>
      <c r="AC1436" s="1" t="s">
        <v>42</v>
      </c>
    </row>
    <row r="1437" spans="1:29">
      <c r="A1437" s="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c r="P1437" s="1">
        <f t="shared" si="132"/>
        <v>5460</v>
      </c>
      <c r="Q1437" s="1">
        <v>0</v>
      </c>
      <c r="R1437" s="1">
        <f t="shared" si="133"/>
        <v>0</v>
      </c>
      <c r="S1437" s="1">
        <f t="shared" si="134"/>
        <v>5460</v>
      </c>
      <c r="T1437" s="1">
        <v>0.47</v>
      </c>
      <c r="U1437" s="1">
        <f t="shared" si="135"/>
        <v>2566.1999999999998</v>
      </c>
      <c r="V1437" s="1">
        <f t="shared" si="136"/>
        <v>2893.8</v>
      </c>
      <c r="W1437" s="4">
        <f t="shared" si="137"/>
        <v>0.53</v>
      </c>
      <c r="X1437" s="1" t="s">
        <v>104</v>
      </c>
      <c r="Y1437" s="1" t="s">
        <v>40</v>
      </c>
      <c r="Z1437" s="1" t="s">
        <v>41</v>
      </c>
      <c r="AA1437" s="2">
        <v>46089</v>
      </c>
      <c r="AB1437" s="1">
        <v>3</v>
      </c>
      <c r="AC1437" s="1" t="s">
        <v>42</v>
      </c>
    </row>
    <row r="1438" spans="1:29">
      <c r="A1438" s="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c r="P1438" s="1">
        <f t="shared" si="132"/>
        <v>21320</v>
      </c>
      <c r="Q1438" s="1">
        <v>0</v>
      </c>
      <c r="R1438" s="1">
        <f t="shared" si="133"/>
        <v>0</v>
      </c>
      <c r="S1438" s="1">
        <f t="shared" si="134"/>
        <v>21320</v>
      </c>
      <c r="T1438" s="1">
        <v>0.57999999999999996</v>
      </c>
      <c r="U1438" s="1">
        <f t="shared" si="135"/>
        <v>12365.599999999999</v>
      </c>
      <c r="V1438" s="1">
        <f t="shared" si="136"/>
        <v>8954.4000000000015</v>
      </c>
      <c r="W1438" s="4">
        <f t="shared" si="137"/>
        <v>0.4200000000000001</v>
      </c>
      <c r="X1438" s="1" t="s">
        <v>56</v>
      </c>
      <c r="Y1438" s="1" t="s">
        <v>40</v>
      </c>
      <c r="Z1438" s="1" t="s">
        <v>51</v>
      </c>
      <c r="AA1438" s="2">
        <v>46092</v>
      </c>
      <c r="AB1438" s="1"/>
      <c r="AC1438" s="1" t="s">
        <v>42</v>
      </c>
    </row>
    <row r="1439" spans="1:29">
      <c r="A1439" s="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c r="P1439" s="1">
        <f t="shared" si="132"/>
        <v>440</v>
      </c>
      <c r="Q1439" s="1">
        <v>20</v>
      </c>
      <c r="R1439" s="1">
        <f t="shared" si="133"/>
        <v>88</v>
      </c>
      <c r="S1439" s="1">
        <f t="shared" si="134"/>
        <v>352</v>
      </c>
      <c r="T1439" s="1">
        <v>0.45</v>
      </c>
      <c r="U1439" s="1">
        <f t="shared" si="135"/>
        <v>158.4</v>
      </c>
      <c r="V1439" s="1">
        <f t="shared" si="136"/>
        <v>193.6</v>
      </c>
      <c r="W1439" s="4">
        <f t="shared" si="137"/>
        <v>0.54999999999999993</v>
      </c>
      <c r="X1439" s="1" t="s">
        <v>147</v>
      </c>
      <c r="Y1439" s="1" t="s">
        <v>40</v>
      </c>
      <c r="Z1439" s="1" t="s">
        <v>22</v>
      </c>
      <c r="AA1439" s="1"/>
      <c r="AB1439" s="1"/>
      <c r="AC1439" s="1" t="s">
        <v>93</v>
      </c>
    </row>
    <row r="1440" spans="1:29">
      <c r="A1440" s="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c r="P1440" s="1">
        <f t="shared" si="132"/>
        <v>760</v>
      </c>
      <c r="Q1440" s="1">
        <v>10</v>
      </c>
      <c r="R1440" s="1">
        <f t="shared" si="133"/>
        <v>76</v>
      </c>
      <c r="S1440" s="1">
        <f t="shared" si="134"/>
        <v>684</v>
      </c>
      <c r="T1440" s="1">
        <v>0.47</v>
      </c>
      <c r="U1440" s="1">
        <f t="shared" si="135"/>
        <v>321.47999999999996</v>
      </c>
      <c r="V1440" s="1">
        <f t="shared" si="136"/>
        <v>362.52000000000004</v>
      </c>
      <c r="W1440" s="4">
        <f t="shared" si="137"/>
        <v>0.53</v>
      </c>
      <c r="X1440" s="1" t="s">
        <v>147</v>
      </c>
      <c r="Y1440" s="1" t="s">
        <v>40</v>
      </c>
      <c r="Z1440" s="1" t="s">
        <v>41</v>
      </c>
      <c r="AA1440" s="2">
        <v>46089</v>
      </c>
      <c r="AB1440" s="1">
        <v>5</v>
      </c>
      <c r="AC1440" s="1" t="s">
        <v>42</v>
      </c>
    </row>
    <row r="1441" spans="1:29">
      <c r="A1441" s="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c r="P1441" s="1">
        <f t="shared" si="132"/>
        <v>1560</v>
      </c>
      <c r="Q1441" s="1">
        <v>0</v>
      </c>
      <c r="R1441" s="1">
        <f t="shared" si="133"/>
        <v>0</v>
      </c>
      <c r="S1441" s="1">
        <f t="shared" si="134"/>
        <v>1560</v>
      </c>
      <c r="T1441" s="1">
        <v>0.35</v>
      </c>
      <c r="U1441" s="1">
        <f t="shared" si="135"/>
        <v>546</v>
      </c>
      <c r="V1441" s="1">
        <f t="shared" si="136"/>
        <v>1014</v>
      </c>
      <c r="W1441" s="4">
        <f t="shared" si="137"/>
        <v>0.65</v>
      </c>
      <c r="X1441" s="1" t="s">
        <v>65</v>
      </c>
      <c r="Y1441" s="1" t="s">
        <v>40</v>
      </c>
      <c r="Z1441" s="1" t="s">
        <v>22</v>
      </c>
      <c r="AA1441" s="1"/>
      <c r="AB1441" s="1"/>
      <c r="AC1441" s="1" t="s">
        <v>93</v>
      </c>
    </row>
    <row r="1442" spans="1:29">
      <c r="A1442" s="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c r="P1442" s="1">
        <f t="shared" si="132"/>
        <v>11640</v>
      </c>
      <c r="Q1442" s="1">
        <v>15</v>
      </c>
      <c r="R1442" s="1">
        <f t="shared" si="133"/>
        <v>1746</v>
      </c>
      <c r="S1442" s="1">
        <f t="shared" si="134"/>
        <v>9894</v>
      </c>
      <c r="T1442" s="1">
        <v>0.48</v>
      </c>
      <c r="U1442" s="1">
        <f t="shared" si="135"/>
        <v>4749.12</v>
      </c>
      <c r="V1442" s="1">
        <f t="shared" si="136"/>
        <v>5144.88</v>
      </c>
      <c r="W1442" s="4">
        <f t="shared" si="137"/>
        <v>0.52</v>
      </c>
      <c r="X1442" s="1" t="s">
        <v>39</v>
      </c>
      <c r="Y1442" s="1" t="s">
        <v>72</v>
      </c>
      <c r="Z1442" s="1" t="s">
        <v>66</v>
      </c>
      <c r="AA1442" s="1"/>
      <c r="AB1442" s="1"/>
      <c r="AC1442" s="1" t="s">
        <v>42</v>
      </c>
    </row>
    <row r="1443" spans="1:29">
      <c r="A1443" s="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c r="P1443" s="1">
        <f t="shared" si="132"/>
        <v>6840</v>
      </c>
      <c r="Q1443" s="1">
        <v>15</v>
      </c>
      <c r="R1443" s="1">
        <f t="shared" si="133"/>
        <v>1026</v>
      </c>
      <c r="S1443" s="1">
        <f t="shared" si="134"/>
        <v>5814</v>
      </c>
      <c r="T1443" s="1">
        <v>0.45</v>
      </c>
      <c r="U1443" s="1">
        <f t="shared" si="135"/>
        <v>2616.3000000000002</v>
      </c>
      <c r="V1443" s="1">
        <f t="shared" si="136"/>
        <v>3197.7</v>
      </c>
      <c r="W1443" s="4">
        <f t="shared" si="137"/>
        <v>0.54999999999999993</v>
      </c>
      <c r="X1443" s="1" t="s">
        <v>65</v>
      </c>
      <c r="Y1443" s="1" t="s">
        <v>57</v>
      </c>
      <c r="Z1443" s="1" t="s">
        <v>41</v>
      </c>
      <c r="AA1443" s="2">
        <v>46092</v>
      </c>
      <c r="AB1443" s="1">
        <v>5</v>
      </c>
      <c r="AC1443" s="1" t="s">
        <v>42</v>
      </c>
    </row>
    <row r="1444" spans="1:29">
      <c r="A1444" s="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c r="P1444" s="1">
        <f t="shared" si="132"/>
        <v>8400</v>
      </c>
      <c r="Q1444" s="1">
        <v>0</v>
      </c>
      <c r="R1444" s="1">
        <f t="shared" si="133"/>
        <v>0</v>
      </c>
      <c r="S1444" s="1">
        <f t="shared" si="134"/>
        <v>8400</v>
      </c>
      <c r="T1444" s="1">
        <v>0.52</v>
      </c>
      <c r="U1444" s="1">
        <f t="shared" si="135"/>
        <v>4368</v>
      </c>
      <c r="V1444" s="1">
        <f t="shared" si="136"/>
        <v>4032</v>
      </c>
      <c r="W1444" s="4">
        <f t="shared" si="137"/>
        <v>0.48</v>
      </c>
      <c r="X1444" s="1" t="s">
        <v>50</v>
      </c>
      <c r="Y1444" s="1" t="s">
        <v>40</v>
      </c>
      <c r="Z1444" s="1" t="s">
        <v>41</v>
      </c>
      <c r="AA1444" s="2">
        <v>46094</v>
      </c>
      <c r="AB1444" s="1">
        <v>4</v>
      </c>
      <c r="AC1444" s="1" t="s">
        <v>42</v>
      </c>
    </row>
    <row r="1445" spans="1:29">
      <c r="A1445" s="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c r="P1445" s="1">
        <f t="shared" si="132"/>
        <v>9420</v>
      </c>
      <c r="Q1445" s="1">
        <v>10</v>
      </c>
      <c r="R1445" s="1">
        <f t="shared" si="133"/>
        <v>942</v>
      </c>
      <c r="S1445" s="1">
        <f t="shared" si="134"/>
        <v>8478</v>
      </c>
      <c r="T1445" s="1">
        <v>0.5</v>
      </c>
      <c r="U1445" s="1">
        <f t="shared" si="135"/>
        <v>4239</v>
      </c>
      <c r="V1445" s="1">
        <f t="shared" si="136"/>
        <v>4239</v>
      </c>
      <c r="W1445" s="4">
        <f t="shared" si="137"/>
        <v>0.5</v>
      </c>
      <c r="X1445" s="1" t="s">
        <v>39</v>
      </c>
      <c r="Y1445" s="1" t="s">
        <v>81</v>
      </c>
      <c r="Z1445" s="1" t="s">
        <v>41</v>
      </c>
      <c r="AA1445" s="2">
        <v>46094</v>
      </c>
      <c r="AB1445" s="1">
        <v>3</v>
      </c>
      <c r="AC1445" s="1" t="s">
        <v>42</v>
      </c>
    </row>
    <row r="1446" spans="1:29">
      <c r="A1446" s="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c r="P1446" s="1">
        <f t="shared" si="132"/>
        <v>2040</v>
      </c>
      <c r="Q1446" s="1">
        <v>10</v>
      </c>
      <c r="R1446" s="1">
        <f t="shared" si="133"/>
        <v>204</v>
      </c>
      <c r="S1446" s="1">
        <f t="shared" si="134"/>
        <v>1836</v>
      </c>
      <c r="T1446" s="1">
        <v>0.45</v>
      </c>
      <c r="U1446" s="1">
        <f t="shared" si="135"/>
        <v>826.2</v>
      </c>
      <c r="V1446" s="1">
        <f t="shared" si="136"/>
        <v>1009.8</v>
      </c>
      <c r="W1446" s="4">
        <f t="shared" si="137"/>
        <v>0.54999999999999993</v>
      </c>
      <c r="X1446" s="1" t="s">
        <v>39</v>
      </c>
      <c r="Y1446" s="1" t="s">
        <v>40</v>
      </c>
      <c r="Z1446" s="1" t="s">
        <v>66</v>
      </c>
      <c r="AA1446" s="1"/>
      <c r="AB1446" s="1"/>
      <c r="AC1446" s="1" t="s">
        <v>42</v>
      </c>
    </row>
    <row r="1447" spans="1:29">
      <c r="A1447" s="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c r="P1447" s="1">
        <f t="shared" si="132"/>
        <v>23350</v>
      </c>
      <c r="Q1447" s="1">
        <v>0</v>
      </c>
      <c r="R1447" s="1">
        <f t="shared" si="133"/>
        <v>0</v>
      </c>
      <c r="S1447" s="1">
        <f t="shared" si="134"/>
        <v>23350</v>
      </c>
      <c r="T1447" s="1">
        <v>0.47</v>
      </c>
      <c r="U1447" s="1">
        <f t="shared" si="135"/>
        <v>10974.5</v>
      </c>
      <c r="V1447" s="1">
        <f t="shared" si="136"/>
        <v>12375.5</v>
      </c>
      <c r="W1447" s="4">
        <f t="shared" si="137"/>
        <v>0.53</v>
      </c>
      <c r="X1447" s="1" t="s">
        <v>39</v>
      </c>
      <c r="Y1447" s="1" t="s">
        <v>81</v>
      </c>
      <c r="Z1447" s="1" t="s">
        <v>51</v>
      </c>
      <c r="AA1447" s="2">
        <v>46094</v>
      </c>
      <c r="AB1447" s="1"/>
      <c r="AC1447" s="1" t="s">
        <v>42</v>
      </c>
    </row>
    <row r="1448" spans="1:29">
      <c r="A1448" s="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c r="P1448" s="1">
        <f t="shared" si="132"/>
        <v>18480</v>
      </c>
      <c r="Q1448" s="1">
        <v>0</v>
      </c>
      <c r="R1448" s="1">
        <f t="shared" si="133"/>
        <v>0</v>
      </c>
      <c r="S1448" s="1">
        <f t="shared" si="134"/>
        <v>18480</v>
      </c>
      <c r="T1448" s="1">
        <v>0.52</v>
      </c>
      <c r="U1448" s="1">
        <f t="shared" si="135"/>
        <v>9609.6</v>
      </c>
      <c r="V1448" s="1">
        <f t="shared" si="136"/>
        <v>8870.4</v>
      </c>
      <c r="W1448" s="4">
        <f t="shared" si="137"/>
        <v>0.48</v>
      </c>
      <c r="X1448" s="1" t="s">
        <v>147</v>
      </c>
      <c r="Y1448" s="1" t="s">
        <v>72</v>
      </c>
      <c r="Z1448" s="1" t="s">
        <v>41</v>
      </c>
      <c r="AA1448" s="2">
        <v>46096</v>
      </c>
      <c r="AB1448" s="1">
        <v>4</v>
      </c>
      <c r="AC1448" s="1" t="s">
        <v>42</v>
      </c>
    </row>
    <row r="1449" spans="1:29">
      <c r="A1449" s="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c r="P1449" s="1">
        <f t="shared" si="132"/>
        <v>21520</v>
      </c>
      <c r="Q1449" s="1">
        <v>15</v>
      </c>
      <c r="R1449" s="1">
        <f t="shared" si="133"/>
        <v>3228</v>
      </c>
      <c r="S1449" s="1">
        <f t="shared" si="134"/>
        <v>18292</v>
      </c>
      <c r="T1449" s="1">
        <v>0.5</v>
      </c>
      <c r="U1449" s="1">
        <f t="shared" si="135"/>
        <v>9146</v>
      </c>
      <c r="V1449" s="1">
        <f t="shared" si="136"/>
        <v>9146</v>
      </c>
      <c r="W1449" s="4">
        <f t="shared" si="137"/>
        <v>0.5</v>
      </c>
      <c r="X1449" s="1" t="s">
        <v>92</v>
      </c>
      <c r="Y1449" s="1" t="s">
        <v>57</v>
      </c>
      <c r="Z1449" s="1" t="s">
        <v>41</v>
      </c>
      <c r="AA1449" s="2">
        <v>46091</v>
      </c>
      <c r="AB1449" s="1">
        <v>3</v>
      </c>
      <c r="AC1449" s="1" t="s">
        <v>42</v>
      </c>
    </row>
    <row r="1450" spans="1:29">
      <c r="A1450" s="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c r="P1450" s="1">
        <f t="shared" si="132"/>
        <v>930</v>
      </c>
      <c r="Q1450" s="1">
        <v>10</v>
      </c>
      <c r="R1450" s="1">
        <f t="shared" si="133"/>
        <v>93</v>
      </c>
      <c r="S1450" s="1">
        <f t="shared" si="134"/>
        <v>837</v>
      </c>
      <c r="T1450" s="1">
        <v>0.62</v>
      </c>
      <c r="U1450" s="1">
        <f t="shared" si="135"/>
        <v>518.93999999999994</v>
      </c>
      <c r="V1450" s="1">
        <f t="shared" si="136"/>
        <v>318.06000000000006</v>
      </c>
      <c r="W1450" s="4">
        <f t="shared" si="137"/>
        <v>0.38000000000000006</v>
      </c>
      <c r="X1450" s="1" t="s">
        <v>50</v>
      </c>
      <c r="Y1450" s="1" t="s">
        <v>81</v>
      </c>
      <c r="Z1450" s="1" t="s">
        <v>41</v>
      </c>
      <c r="AA1450" s="2">
        <v>46094</v>
      </c>
      <c r="AB1450" s="1">
        <v>3</v>
      </c>
      <c r="AC1450" s="1" t="s">
        <v>42</v>
      </c>
    </row>
    <row r="1451" spans="1:29">
      <c r="A1451" s="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c r="P1451" s="1">
        <f t="shared" si="132"/>
        <v>4800</v>
      </c>
      <c r="Q1451" s="1">
        <v>0</v>
      </c>
      <c r="R1451" s="1">
        <f t="shared" si="133"/>
        <v>0</v>
      </c>
      <c r="S1451" s="1">
        <f t="shared" si="134"/>
        <v>4800</v>
      </c>
      <c r="T1451" s="1">
        <v>0.35</v>
      </c>
      <c r="U1451" s="1">
        <f t="shared" si="135"/>
        <v>1680</v>
      </c>
      <c r="V1451" s="1">
        <f t="shared" si="136"/>
        <v>3120</v>
      </c>
      <c r="W1451" s="4">
        <f t="shared" si="137"/>
        <v>0.65</v>
      </c>
      <c r="X1451" s="1" t="s">
        <v>50</v>
      </c>
      <c r="Y1451" s="1" t="s">
        <v>72</v>
      </c>
      <c r="Z1451" s="1" t="s">
        <v>41</v>
      </c>
      <c r="AA1451" s="2">
        <v>46094</v>
      </c>
      <c r="AB1451" s="1">
        <v>3</v>
      </c>
      <c r="AC1451" s="1" t="s">
        <v>42</v>
      </c>
    </row>
    <row r="1452" spans="1:29">
      <c r="A1452" s="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c r="P1452" s="1">
        <f t="shared" si="132"/>
        <v>8080</v>
      </c>
      <c r="Q1452" s="1">
        <v>20</v>
      </c>
      <c r="R1452" s="1">
        <f t="shared" si="133"/>
        <v>1616</v>
      </c>
      <c r="S1452" s="1">
        <f t="shared" si="134"/>
        <v>6464</v>
      </c>
      <c r="T1452" s="1">
        <v>0.52</v>
      </c>
      <c r="U1452" s="1">
        <f t="shared" si="135"/>
        <v>3361.28</v>
      </c>
      <c r="V1452" s="1">
        <f t="shared" si="136"/>
        <v>3102.72</v>
      </c>
      <c r="W1452" s="4">
        <f t="shared" si="137"/>
        <v>0.48</v>
      </c>
      <c r="X1452" s="1" t="s">
        <v>104</v>
      </c>
      <c r="Y1452" s="1" t="s">
        <v>72</v>
      </c>
      <c r="Z1452" s="1" t="s">
        <v>41</v>
      </c>
      <c r="AA1452" s="2">
        <v>46095</v>
      </c>
      <c r="AB1452" s="1">
        <v>3</v>
      </c>
      <c r="AC1452" s="1" t="s">
        <v>42</v>
      </c>
    </row>
    <row r="1453" spans="1:29">
      <c r="A1453" s="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c r="P1453" s="1">
        <f t="shared" si="132"/>
        <v>1500</v>
      </c>
      <c r="Q1453" s="1">
        <v>25</v>
      </c>
      <c r="R1453" s="1">
        <f t="shared" si="133"/>
        <v>375</v>
      </c>
      <c r="S1453" s="1">
        <f t="shared" si="134"/>
        <v>1125</v>
      </c>
      <c r="T1453" s="1">
        <v>0.48</v>
      </c>
      <c r="U1453" s="1">
        <f t="shared" si="135"/>
        <v>540</v>
      </c>
      <c r="V1453" s="1">
        <f t="shared" si="136"/>
        <v>585</v>
      </c>
      <c r="W1453" s="4">
        <f t="shared" si="137"/>
        <v>0.52</v>
      </c>
      <c r="X1453" s="1" t="s">
        <v>92</v>
      </c>
      <c r="Y1453" s="1" t="s">
        <v>81</v>
      </c>
      <c r="Z1453" s="1" t="s">
        <v>41</v>
      </c>
      <c r="AA1453" s="2">
        <v>46093</v>
      </c>
      <c r="AB1453" s="1">
        <v>5</v>
      </c>
      <c r="AC1453" s="1" t="s">
        <v>42</v>
      </c>
    </row>
    <row r="1454" spans="1:29">
      <c r="A1454" s="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c r="P1454" s="1">
        <f t="shared" si="132"/>
        <v>31440</v>
      </c>
      <c r="Q1454" s="1">
        <v>30</v>
      </c>
      <c r="R1454" s="1">
        <f t="shared" si="133"/>
        <v>9432</v>
      </c>
      <c r="S1454" s="1">
        <f t="shared" si="134"/>
        <v>22008</v>
      </c>
      <c r="T1454" s="1">
        <v>0.52</v>
      </c>
      <c r="U1454" s="1">
        <f t="shared" si="135"/>
        <v>11444.16</v>
      </c>
      <c r="V1454" s="1">
        <f t="shared" si="136"/>
        <v>10563.84</v>
      </c>
      <c r="W1454" s="4">
        <f t="shared" si="137"/>
        <v>0.48</v>
      </c>
      <c r="X1454" s="1" t="s">
        <v>147</v>
      </c>
      <c r="Y1454" s="1" t="s">
        <v>57</v>
      </c>
      <c r="Z1454" s="1" t="s">
        <v>41</v>
      </c>
      <c r="AA1454" s="2">
        <v>46095</v>
      </c>
      <c r="AB1454" s="1">
        <v>4</v>
      </c>
      <c r="AC1454" s="1" t="s">
        <v>42</v>
      </c>
    </row>
    <row r="1455" spans="1:29">
      <c r="A1455" s="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c r="P1455" s="1">
        <f t="shared" si="132"/>
        <v>17670</v>
      </c>
      <c r="Q1455" s="1">
        <v>10</v>
      </c>
      <c r="R1455" s="1">
        <f t="shared" si="133"/>
        <v>1767</v>
      </c>
      <c r="S1455" s="1">
        <f t="shared" si="134"/>
        <v>15903</v>
      </c>
      <c r="T1455" s="1">
        <v>0.5</v>
      </c>
      <c r="U1455" s="1">
        <f t="shared" si="135"/>
        <v>7951.5</v>
      </c>
      <c r="V1455" s="1">
        <f t="shared" si="136"/>
        <v>7951.5</v>
      </c>
      <c r="W1455" s="4">
        <f t="shared" si="137"/>
        <v>0.5</v>
      </c>
      <c r="X1455" s="1" t="s">
        <v>92</v>
      </c>
      <c r="Y1455" s="1" t="s">
        <v>81</v>
      </c>
      <c r="Z1455" s="1" t="s">
        <v>41</v>
      </c>
      <c r="AA1455" s="2">
        <v>46095</v>
      </c>
      <c r="AB1455" s="1">
        <v>5</v>
      </c>
      <c r="AC1455" s="1" t="s">
        <v>42</v>
      </c>
    </row>
    <row r="1456" spans="1:29">
      <c r="A1456" s="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c r="P1456" s="1">
        <f t="shared" si="132"/>
        <v>13470</v>
      </c>
      <c r="Q1456" s="1">
        <v>5</v>
      </c>
      <c r="R1456" s="1">
        <f t="shared" si="133"/>
        <v>673.5</v>
      </c>
      <c r="S1456" s="1">
        <f t="shared" si="134"/>
        <v>12796.5</v>
      </c>
      <c r="T1456" s="1">
        <v>0.52</v>
      </c>
      <c r="U1456" s="1">
        <f t="shared" si="135"/>
        <v>6654.18</v>
      </c>
      <c r="V1456" s="1">
        <f t="shared" si="136"/>
        <v>6142.32</v>
      </c>
      <c r="W1456" s="4">
        <f t="shared" si="137"/>
        <v>0.48</v>
      </c>
      <c r="X1456" s="1" t="s">
        <v>65</v>
      </c>
      <c r="Y1456" s="1" t="s">
        <v>81</v>
      </c>
      <c r="Z1456" s="1" t="s">
        <v>41</v>
      </c>
      <c r="AA1456" s="2">
        <v>46100</v>
      </c>
      <c r="AB1456" s="1">
        <v>4</v>
      </c>
      <c r="AC1456" s="1" t="s">
        <v>42</v>
      </c>
    </row>
    <row r="1457" spans="1:29">
      <c r="A1457" s="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c r="P1457" s="1">
        <f t="shared" si="132"/>
        <v>720</v>
      </c>
      <c r="Q1457" s="1">
        <v>10</v>
      </c>
      <c r="R1457" s="1">
        <f t="shared" si="133"/>
        <v>72</v>
      </c>
      <c r="S1457" s="1">
        <f t="shared" si="134"/>
        <v>648</v>
      </c>
      <c r="T1457" s="1">
        <v>0.62</v>
      </c>
      <c r="U1457" s="1">
        <f t="shared" si="135"/>
        <v>401.76</v>
      </c>
      <c r="V1457" s="1">
        <f t="shared" si="136"/>
        <v>246.24</v>
      </c>
      <c r="W1457" s="4">
        <f t="shared" si="137"/>
        <v>0.38</v>
      </c>
      <c r="X1457" s="1" t="s">
        <v>39</v>
      </c>
      <c r="Y1457" s="1" t="s">
        <v>57</v>
      </c>
      <c r="Z1457" s="1" t="s">
        <v>41</v>
      </c>
      <c r="AA1457" s="2">
        <v>46097</v>
      </c>
      <c r="AB1457" s="1">
        <v>4</v>
      </c>
      <c r="AC1457" s="1" t="s">
        <v>42</v>
      </c>
    </row>
    <row r="1458" spans="1:29">
      <c r="A1458" s="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c r="P1458" s="1">
        <f t="shared" si="132"/>
        <v>1440</v>
      </c>
      <c r="Q1458" s="1">
        <v>0</v>
      </c>
      <c r="R1458" s="1">
        <f t="shared" si="133"/>
        <v>0</v>
      </c>
      <c r="S1458" s="1">
        <f t="shared" si="134"/>
        <v>1440</v>
      </c>
      <c r="T1458" s="1">
        <v>0.35</v>
      </c>
      <c r="U1458" s="1">
        <f t="shared" si="135"/>
        <v>503.99999999999994</v>
      </c>
      <c r="V1458" s="1">
        <f t="shared" si="136"/>
        <v>936</v>
      </c>
      <c r="W1458" s="4">
        <f t="shared" si="137"/>
        <v>0.65</v>
      </c>
      <c r="X1458" s="1" t="s">
        <v>65</v>
      </c>
      <c r="Y1458" s="1" t="s">
        <v>72</v>
      </c>
      <c r="Z1458" s="1" t="s">
        <v>22</v>
      </c>
      <c r="AA1458" s="1"/>
      <c r="AB1458" s="1"/>
      <c r="AC1458" s="1" t="s">
        <v>93</v>
      </c>
    </row>
    <row r="1459" spans="1:29">
      <c r="A1459" s="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c r="P1459" s="1">
        <f t="shared" si="132"/>
        <v>16600</v>
      </c>
      <c r="Q1459" s="1">
        <v>0</v>
      </c>
      <c r="R1459" s="1">
        <f t="shared" si="133"/>
        <v>0</v>
      </c>
      <c r="S1459" s="1">
        <f t="shared" si="134"/>
        <v>16600</v>
      </c>
      <c r="T1459" s="1">
        <v>0.5</v>
      </c>
      <c r="U1459" s="1">
        <f t="shared" si="135"/>
        <v>8300</v>
      </c>
      <c r="V1459" s="1">
        <f t="shared" si="136"/>
        <v>8300</v>
      </c>
      <c r="W1459" s="4">
        <f t="shared" si="137"/>
        <v>0.5</v>
      </c>
      <c r="X1459" s="1" t="s">
        <v>39</v>
      </c>
      <c r="Y1459" s="1" t="s">
        <v>40</v>
      </c>
      <c r="Z1459" s="1" t="s">
        <v>41</v>
      </c>
      <c r="AA1459" s="2">
        <v>46100</v>
      </c>
      <c r="AB1459" s="1">
        <v>5</v>
      </c>
      <c r="AC1459" s="1" t="s">
        <v>42</v>
      </c>
    </row>
    <row r="1460" spans="1:29">
      <c r="A1460" s="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c r="P1460" s="1">
        <f t="shared" si="132"/>
        <v>4920</v>
      </c>
      <c r="Q1460" s="1">
        <v>10</v>
      </c>
      <c r="R1460" s="1">
        <f t="shared" si="133"/>
        <v>492</v>
      </c>
      <c r="S1460" s="1">
        <f t="shared" si="134"/>
        <v>4428</v>
      </c>
      <c r="T1460" s="1">
        <v>0.45</v>
      </c>
      <c r="U1460" s="1">
        <f t="shared" si="135"/>
        <v>1992.6000000000001</v>
      </c>
      <c r="V1460" s="1">
        <f t="shared" si="136"/>
        <v>2435.3999999999996</v>
      </c>
      <c r="W1460" s="4">
        <f t="shared" si="137"/>
        <v>0.54999999999999993</v>
      </c>
      <c r="X1460" s="1" t="s">
        <v>92</v>
      </c>
      <c r="Y1460" s="1" t="s">
        <v>72</v>
      </c>
      <c r="Z1460" s="1" t="s">
        <v>41</v>
      </c>
      <c r="AA1460" s="2">
        <v>46099</v>
      </c>
      <c r="AB1460" s="1">
        <v>4</v>
      </c>
      <c r="AC1460" s="1" t="s">
        <v>42</v>
      </c>
    </row>
    <row r="1461" spans="1:29">
      <c r="A1461" s="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c r="P1461" s="1">
        <f t="shared" si="132"/>
        <v>1940</v>
      </c>
      <c r="Q1461" s="1">
        <v>30</v>
      </c>
      <c r="R1461" s="1">
        <f t="shared" si="133"/>
        <v>582</v>
      </c>
      <c r="S1461" s="1">
        <f t="shared" si="134"/>
        <v>1358</v>
      </c>
      <c r="T1461" s="1">
        <v>0.35</v>
      </c>
      <c r="U1461" s="1">
        <f t="shared" si="135"/>
        <v>475.29999999999995</v>
      </c>
      <c r="V1461" s="1">
        <f t="shared" si="136"/>
        <v>882.7</v>
      </c>
      <c r="W1461" s="4">
        <f t="shared" si="137"/>
        <v>0.65</v>
      </c>
      <c r="X1461" s="1" t="s">
        <v>92</v>
      </c>
      <c r="Y1461" s="1" t="s">
        <v>81</v>
      </c>
      <c r="Z1461" s="1" t="s">
        <v>120</v>
      </c>
      <c r="AA1461" s="1"/>
      <c r="AB1461" s="1"/>
      <c r="AC1461" s="1" t="s">
        <v>42</v>
      </c>
    </row>
    <row r="1462" spans="1:29">
      <c r="A1462" s="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c r="P1462" s="1">
        <f t="shared" si="132"/>
        <v>22700</v>
      </c>
      <c r="Q1462" s="1">
        <v>10</v>
      </c>
      <c r="R1462" s="1">
        <f t="shared" si="133"/>
        <v>2270</v>
      </c>
      <c r="S1462" s="1">
        <f t="shared" si="134"/>
        <v>20430</v>
      </c>
      <c r="T1462" s="1">
        <v>0.52</v>
      </c>
      <c r="U1462" s="1">
        <f t="shared" si="135"/>
        <v>10623.6</v>
      </c>
      <c r="V1462" s="1">
        <f t="shared" si="136"/>
        <v>9806.4</v>
      </c>
      <c r="W1462" s="4">
        <f t="shared" si="137"/>
        <v>0.48</v>
      </c>
      <c r="X1462" s="1" t="s">
        <v>147</v>
      </c>
      <c r="Y1462" s="1" t="s">
        <v>72</v>
      </c>
      <c r="Z1462" s="1" t="s">
        <v>66</v>
      </c>
      <c r="AA1462" s="1"/>
      <c r="AB1462" s="1"/>
      <c r="AC1462" s="1" t="s">
        <v>42</v>
      </c>
    </row>
    <row r="1463" spans="1:29">
      <c r="A1463" s="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c r="P1463" s="1">
        <f t="shared" si="132"/>
        <v>18030</v>
      </c>
      <c r="Q1463" s="1">
        <v>0</v>
      </c>
      <c r="R1463" s="1">
        <f t="shared" si="133"/>
        <v>0</v>
      </c>
      <c r="S1463" s="1">
        <f t="shared" si="134"/>
        <v>18030</v>
      </c>
      <c r="T1463" s="1">
        <v>0.52</v>
      </c>
      <c r="U1463" s="1">
        <f t="shared" si="135"/>
        <v>9375.6</v>
      </c>
      <c r="V1463" s="1">
        <f t="shared" si="136"/>
        <v>8654.4</v>
      </c>
      <c r="W1463" s="4">
        <f t="shared" si="137"/>
        <v>0.48</v>
      </c>
      <c r="X1463" s="1" t="s">
        <v>65</v>
      </c>
      <c r="Y1463" s="1" t="s">
        <v>40</v>
      </c>
      <c r="Z1463" s="1" t="s">
        <v>41</v>
      </c>
      <c r="AA1463" s="2">
        <v>46099</v>
      </c>
      <c r="AB1463" s="1">
        <v>5</v>
      </c>
      <c r="AC1463" s="1" t="s">
        <v>42</v>
      </c>
    </row>
    <row r="1464" spans="1:29">
      <c r="A1464" s="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c r="P1464" s="1">
        <f t="shared" si="132"/>
        <v>2800</v>
      </c>
      <c r="Q1464" s="1">
        <v>20</v>
      </c>
      <c r="R1464" s="1">
        <f t="shared" si="133"/>
        <v>560</v>
      </c>
      <c r="S1464" s="1">
        <f t="shared" si="134"/>
        <v>2240</v>
      </c>
      <c r="T1464" s="1">
        <v>0.62</v>
      </c>
      <c r="U1464" s="1">
        <f t="shared" si="135"/>
        <v>1388.8</v>
      </c>
      <c r="V1464" s="1">
        <f t="shared" si="136"/>
        <v>851.2</v>
      </c>
      <c r="W1464" s="4">
        <f t="shared" si="137"/>
        <v>0.38</v>
      </c>
      <c r="X1464" s="1" t="s">
        <v>50</v>
      </c>
      <c r="Y1464" s="1" t="s">
        <v>57</v>
      </c>
      <c r="Z1464" s="1" t="s">
        <v>41</v>
      </c>
      <c r="AA1464" s="2">
        <v>46097</v>
      </c>
      <c r="AB1464" s="1">
        <v>5</v>
      </c>
      <c r="AC1464" s="1" t="s">
        <v>42</v>
      </c>
    </row>
    <row r="1465" spans="1:29">
      <c r="A1465" s="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c r="P1465" s="1">
        <f t="shared" si="132"/>
        <v>2970</v>
      </c>
      <c r="Q1465" s="1">
        <v>30</v>
      </c>
      <c r="R1465" s="1">
        <f t="shared" si="133"/>
        <v>891</v>
      </c>
      <c r="S1465" s="1">
        <f t="shared" si="134"/>
        <v>2079</v>
      </c>
      <c r="T1465" s="1">
        <v>0.35</v>
      </c>
      <c r="U1465" s="1">
        <f t="shared" si="135"/>
        <v>727.65</v>
      </c>
      <c r="V1465" s="1">
        <f t="shared" si="136"/>
        <v>1351.35</v>
      </c>
      <c r="W1465" s="4">
        <f t="shared" si="137"/>
        <v>0.64999999999999991</v>
      </c>
      <c r="X1465" s="1" t="s">
        <v>92</v>
      </c>
      <c r="Y1465" s="1" t="s">
        <v>81</v>
      </c>
      <c r="Z1465" s="1" t="s">
        <v>41</v>
      </c>
      <c r="AA1465" s="2">
        <v>46102</v>
      </c>
      <c r="AB1465" s="1">
        <v>4</v>
      </c>
      <c r="AC1465" s="1" t="s">
        <v>42</v>
      </c>
    </row>
    <row r="1466" spans="1:29">
      <c r="A1466" s="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c r="P1466" s="1">
        <f t="shared" si="132"/>
        <v>800</v>
      </c>
      <c r="Q1466" s="1">
        <v>0</v>
      </c>
      <c r="R1466" s="1">
        <f t="shared" si="133"/>
        <v>0</v>
      </c>
      <c r="S1466" s="1">
        <f t="shared" si="134"/>
        <v>800</v>
      </c>
      <c r="T1466" s="1">
        <v>0.62</v>
      </c>
      <c r="U1466" s="1">
        <f t="shared" si="135"/>
        <v>496</v>
      </c>
      <c r="V1466" s="1">
        <f t="shared" si="136"/>
        <v>304</v>
      </c>
      <c r="W1466" s="4">
        <f t="shared" si="137"/>
        <v>0.38</v>
      </c>
      <c r="X1466" s="1" t="s">
        <v>147</v>
      </c>
      <c r="Y1466" s="1" t="s">
        <v>40</v>
      </c>
      <c r="Z1466" s="1" t="s">
        <v>66</v>
      </c>
      <c r="AA1466" s="1"/>
      <c r="AB1466" s="1"/>
      <c r="AC1466" s="1" t="s">
        <v>42</v>
      </c>
    </row>
    <row r="1467" spans="1:29">
      <c r="A1467" s="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c r="P1467" s="1">
        <f t="shared" si="132"/>
        <v>230</v>
      </c>
      <c r="Q1467" s="1">
        <v>30</v>
      </c>
      <c r="R1467" s="1">
        <f t="shared" si="133"/>
        <v>69</v>
      </c>
      <c r="S1467" s="1">
        <f t="shared" si="134"/>
        <v>161</v>
      </c>
      <c r="T1467" s="1">
        <v>0.35</v>
      </c>
      <c r="U1467" s="1">
        <f t="shared" si="135"/>
        <v>56.349999999999994</v>
      </c>
      <c r="V1467" s="1">
        <f t="shared" si="136"/>
        <v>104.65</v>
      </c>
      <c r="W1467" s="4">
        <f t="shared" si="137"/>
        <v>0.65</v>
      </c>
      <c r="X1467" s="1" t="s">
        <v>92</v>
      </c>
      <c r="Y1467" s="1" t="s">
        <v>81</v>
      </c>
      <c r="Z1467" s="1" t="s">
        <v>41</v>
      </c>
      <c r="AA1467" s="2">
        <v>46102</v>
      </c>
      <c r="AB1467" s="1">
        <v>5</v>
      </c>
      <c r="AC1467" s="1" t="s">
        <v>42</v>
      </c>
    </row>
    <row r="1468" spans="1:29">
      <c r="A1468" s="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c r="P1468" s="1">
        <f t="shared" si="132"/>
        <v>28080</v>
      </c>
      <c r="Q1468" s="1">
        <v>10</v>
      </c>
      <c r="R1468" s="1">
        <f t="shared" si="133"/>
        <v>2808</v>
      </c>
      <c r="S1468" s="1">
        <f t="shared" si="134"/>
        <v>25272</v>
      </c>
      <c r="T1468" s="1">
        <v>0.57999999999999996</v>
      </c>
      <c r="U1468" s="1">
        <f t="shared" si="135"/>
        <v>14657.759999999998</v>
      </c>
      <c r="V1468" s="1">
        <f t="shared" si="136"/>
        <v>10614.240000000002</v>
      </c>
      <c r="W1468" s="4">
        <f t="shared" si="137"/>
        <v>0.42000000000000004</v>
      </c>
      <c r="X1468" s="1" t="s">
        <v>56</v>
      </c>
      <c r="Y1468" s="1" t="s">
        <v>57</v>
      </c>
      <c r="Z1468" s="1" t="s">
        <v>120</v>
      </c>
      <c r="AA1468" s="1"/>
      <c r="AB1468" s="1"/>
      <c r="AC1468" s="1" t="s">
        <v>42</v>
      </c>
    </row>
    <row r="1469" spans="1:29">
      <c r="A1469" s="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c r="P1469" s="1">
        <f t="shared" si="132"/>
        <v>1410</v>
      </c>
      <c r="Q1469" s="1">
        <v>20</v>
      </c>
      <c r="R1469" s="1">
        <f t="shared" si="133"/>
        <v>282</v>
      </c>
      <c r="S1469" s="1">
        <f t="shared" si="134"/>
        <v>1128</v>
      </c>
      <c r="T1469" s="1">
        <v>0.35</v>
      </c>
      <c r="U1469" s="1">
        <f t="shared" si="135"/>
        <v>394.79999999999995</v>
      </c>
      <c r="V1469" s="1">
        <f t="shared" si="136"/>
        <v>733.2</v>
      </c>
      <c r="W1469" s="4">
        <f t="shared" si="137"/>
        <v>0.65</v>
      </c>
      <c r="X1469" s="1" t="s">
        <v>50</v>
      </c>
      <c r="Y1469" s="1" t="s">
        <v>72</v>
      </c>
      <c r="Z1469" s="1" t="s">
        <v>51</v>
      </c>
      <c r="AA1469" s="2">
        <v>46100</v>
      </c>
      <c r="AB1469" s="1"/>
      <c r="AC1469" s="1" t="s">
        <v>42</v>
      </c>
    </row>
    <row r="1470" spans="1:29">
      <c r="A1470" s="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c r="P1470" s="1">
        <f t="shared" si="132"/>
        <v>18250</v>
      </c>
      <c r="Q1470" s="1">
        <v>0</v>
      </c>
      <c r="R1470" s="1">
        <f t="shared" si="133"/>
        <v>0</v>
      </c>
      <c r="S1470" s="1">
        <f t="shared" si="134"/>
        <v>18250</v>
      </c>
      <c r="T1470" s="1">
        <v>0.5</v>
      </c>
      <c r="U1470" s="1">
        <f t="shared" si="135"/>
        <v>9125</v>
      </c>
      <c r="V1470" s="1">
        <f t="shared" si="136"/>
        <v>9125</v>
      </c>
      <c r="W1470" s="4">
        <f t="shared" si="137"/>
        <v>0.5</v>
      </c>
      <c r="X1470" s="1" t="s">
        <v>104</v>
      </c>
      <c r="Y1470" s="1" t="s">
        <v>40</v>
      </c>
      <c r="Z1470" s="1" t="s">
        <v>22</v>
      </c>
      <c r="AA1470" s="1"/>
      <c r="AB1470" s="1"/>
      <c r="AC1470" s="1" t="s">
        <v>93</v>
      </c>
    </row>
    <row r="1471" spans="1:29">
      <c r="A1471" s="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c r="P1471" s="1">
        <f t="shared" si="132"/>
        <v>3400</v>
      </c>
      <c r="Q1471" s="1">
        <v>25</v>
      </c>
      <c r="R1471" s="1">
        <f t="shared" si="133"/>
        <v>850</v>
      </c>
      <c r="S1471" s="1">
        <f t="shared" si="134"/>
        <v>2550</v>
      </c>
      <c r="T1471" s="1">
        <v>0.62</v>
      </c>
      <c r="U1471" s="1">
        <f t="shared" si="135"/>
        <v>1581</v>
      </c>
      <c r="V1471" s="1">
        <f t="shared" si="136"/>
        <v>969</v>
      </c>
      <c r="W1471" s="4">
        <f t="shared" si="137"/>
        <v>0.38</v>
      </c>
      <c r="X1471" s="1" t="s">
        <v>147</v>
      </c>
      <c r="Y1471" s="1" t="s">
        <v>57</v>
      </c>
      <c r="Z1471" s="1" t="s">
        <v>41</v>
      </c>
      <c r="AA1471" s="2">
        <v>46099</v>
      </c>
      <c r="AB1471" s="1">
        <v>5</v>
      </c>
      <c r="AC1471" s="1" t="s">
        <v>42</v>
      </c>
    </row>
    <row r="1472" spans="1:29">
      <c r="A1472" s="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c r="P1472" s="1">
        <f t="shared" si="132"/>
        <v>9540</v>
      </c>
      <c r="Q1472" s="1">
        <v>20</v>
      </c>
      <c r="R1472" s="1">
        <f t="shared" si="133"/>
        <v>1908</v>
      </c>
      <c r="S1472" s="1">
        <f t="shared" si="134"/>
        <v>7632</v>
      </c>
      <c r="T1472" s="1">
        <v>0.47</v>
      </c>
      <c r="U1472" s="1">
        <f t="shared" si="135"/>
        <v>3587.04</v>
      </c>
      <c r="V1472" s="1">
        <f t="shared" si="136"/>
        <v>4044.96</v>
      </c>
      <c r="W1472" s="4">
        <f t="shared" si="137"/>
        <v>0.53</v>
      </c>
      <c r="X1472" s="1" t="s">
        <v>39</v>
      </c>
      <c r="Y1472" s="1" t="s">
        <v>40</v>
      </c>
      <c r="Z1472" s="1" t="s">
        <v>41</v>
      </c>
      <c r="AA1472" s="2">
        <v>46099</v>
      </c>
      <c r="AB1472" s="1">
        <v>3</v>
      </c>
      <c r="AC1472" s="1" t="s">
        <v>42</v>
      </c>
    </row>
    <row r="1473" spans="1:29">
      <c r="A1473" s="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c r="P1473" s="1">
        <f t="shared" si="132"/>
        <v>7020</v>
      </c>
      <c r="Q1473" s="1">
        <v>10</v>
      </c>
      <c r="R1473" s="1">
        <f t="shared" si="133"/>
        <v>702</v>
      </c>
      <c r="S1473" s="1">
        <f t="shared" si="134"/>
        <v>6318</v>
      </c>
      <c r="T1473" s="1">
        <v>0.5</v>
      </c>
      <c r="U1473" s="1">
        <f t="shared" si="135"/>
        <v>3159</v>
      </c>
      <c r="V1473" s="1">
        <f t="shared" si="136"/>
        <v>3159</v>
      </c>
      <c r="W1473" s="4">
        <f t="shared" si="137"/>
        <v>0.5</v>
      </c>
      <c r="X1473" s="1" t="s">
        <v>147</v>
      </c>
      <c r="Y1473" s="1" t="s">
        <v>81</v>
      </c>
      <c r="Z1473" s="1" t="s">
        <v>51</v>
      </c>
      <c r="AA1473" s="2">
        <v>46102</v>
      </c>
      <c r="AB1473" s="1"/>
      <c r="AC1473" s="1" t="s">
        <v>42</v>
      </c>
    </row>
    <row r="1474" spans="1:29">
      <c r="A1474" s="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c r="P1474" s="1">
        <f t="shared" si="132"/>
        <v>3000</v>
      </c>
      <c r="Q1474" s="1">
        <v>20</v>
      </c>
      <c r="R1474" s="1">
        <f t="shared" si="133"/>
        <v>600</v>
      </c>
      <c r="S1474" s="1">
        <f t="shared" si="134"/>
        <v>2400</v>
      </c>
      <c r="T1474" s="1">
        <v>0.62</v>
      </c>
      <c r="U1474" s="1">
        <f t="shared" si="135"/>
        <v>1488</v>
      </c>
      <c r="V1474" s="1">
        <f t="shared" si="136"/>
        <v>912</v>
      </c>
      <c r="W1474" s="4">
        <f t="shared" si="137"/>
        <v>0.38</v>
      </c>
      <c r="X1474" s="1" t="s">
        <v>39</v>
      </c>
      <c r="Y1474" s="1" t="s">
        <v>40</v>
      </c>
      <c r="Z1474" s="1" t="s">
        <v>41</v>
      </c>
      <c r="AA1474" s="2">
        <v>46103</v>
      </c>
      <c r="AB1474" s="1">
        <v>3</v>
      </c>
      <c r="AC1474" s="1" t="s">
        <v>42</v>
      </c>
    </row>
    <row r="1475" spans="1:29">
      <c r="A1475" s="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c r="P1475" s="1">
        <f t="shared" ref="P1475:P1538" si="138">PRODUCT(N1475,O1475)</f>
        <v>2500</v>
      </c>
      <c r="Q1475" s="1">
        <v>5</v>
      </c>
      <c r="R1475" s="1">
        <f t="shared" ref="R1475:R1538" si="139">P1475*(Q1475/100)</f>
        <v>125</v>
      </c>
      <c r="S1475" s="1">
        <f t="shared" ref="S1475:S1538" si="140">P1475-R1475</f>
        <v>2375</v>
      </c>
      <c r="T1475" s="1">
        <v>0.52</v>
      </c>
      <c r="U1475" s="1">
        <f t="shared" ref="U1475:U1538" si="141">S1475*T1475</f>
        <v>1235</v>
      </c>
      <c r="V1475" s="1">
        <f t="shared" ref="V1475:V1538" si="142">S1475-U1475</f>
        <v>1140</v>
      </c>
      <c r="W1475" s="4">
        <f t="shared" ref="W1475:W1538" si="143">(V1475/S1475)</f>
        <v>0.48</v>
      </c>
      <c r="X1475" s="1" t="s">
        <v>50</v>
      </c>
      <c r="Y1475" s="1" t="s">
        <v>81</v>
      </c>
      <c r="Z1475" s="1" t="s">
        <v>51</v>
      </c>
      <c r="AA1475" s="2">
        <v>46104</v>
      </c>
      <c r="AB1475" s="1"/>
      <c r="AC1475" s="1" t="s">
        <v>42</v>
      </c>
    </row>
    <row r="1476" spans="1:29">
      <c r="A1476" s="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c r="P1476" s="1">
        <f t="shared" si="138"/>
        <v>31440</v>
      </c>
      <c r="Q1476" s="1">
        <v>0</v>
      </c>
      <c r="R1476" s="1">
        <f t="shared" si="139"/>
        <v>0</v>
      </c>
      <c r="S1476" s="1">
        <f t="shared" si="140"/>
        <v>31440</v>
      </c>
      <c r="T1476" s="1">
        <v>0.48</v>
      </c>
      <c r="U1476" s="1">
        <f t="shared" si="141"/>
        <v>15091.199999999999</v>
      </c>
      <c r="V1476" s="1">
        <f t="shared" si="142"/>
        <v>16348.800000000001</v>
      </c>
      <c r="W1476" s="4">
        <f t="shared" si="143"/>
        <v>0.52</v>
      </c>
      <c r="X1476" s="1" t="s">
        <v>56</v>
      </c>
      <c r="Y1476" s="1" t="s">
        <v>40</v>
      </c>
      <c r="Z1476" s="1" t="s">
        <v>41</v>
      </c>
      <c r="AA1476" s="2">
        <v>46105</v>
      </c>
      <c r="AB1476" s="1">
        <v>5</v>
      </c>
      <c r="AC1476" s="1" t="s">
        <v>42</v>
      </c>
    </row>
    <row r="1477" spans="1:29">
      <c r="A1477" s="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c r="P1477" s="1">
        <f t="shared" si="138"/>
        <v>25710</v>
      </c>
      <c r="Q1477" s="1">
        <v>25</v>
      </c>
      <c r="R1477" s="1">
        <f t="shared" si="139"/>
        <v>6427.5</v>
      </c>
      <c r="S1477" s="1">
        <f t="shared" si="140"/>
        <v>19282.5</v>
      </c>
      <c r="T1477" s="1">
        <v>0.52</v>
      </c>
      <c r="U1477" s="1">
        <f t="shared" si="141"/>
        <v>10026.9</v>
      </c>
      <c r="V1477" s="1">
        <f t="shared" si="142"/>
        <v>9255.6</v>
      </c>
      <c r="W1477" s="4">
        <f t="shared" si="143"/>
        <v>0.48000000000000004</v>
      </c>
      <c r="X1477" s="1" t="s">
        <v>50</v>
      </c>
      <c r="Y1477" s="1" t="s">
        <v>40</v>
      </c>
      <c r="Z1477" s="1" t="s">
        <v>51</v>
      </c>
      <c r="AA1477" s="2">
        <v>46105</v>
      </c>
      <c r="AB1477" s="1"/>
      <c r="AC1477" s="1" t="s">
        <v>42</v>
      </c>
    </row>
    <row r="1478" spans="1:29">
      <c r="A1478" s="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c r="P1478" s="1">
        <f t="shared" si="138"/>
        <v>5400</v>
      </c>
      <c r="Q1478" s="1">
        <v>10</v>
      </c>
      <c r="R1478" s="1">
        <f t="shared" si="139"/>
        <v>540</v>
      </c>
      <c r="S1478" s="1">
        <f t="shared" si="140"/>
        <v>4860</v>
      </c>
      <c r="T1478" s="1">
        <v>0.45</v>
      </c>
      <c r="U1478" s="1">
        <f t="shared" si="141"/>
        <v>2187</v>
      </c>
      <c r="V1478" s="1">
        <f t="shared" si="142"/>
        <v>2673</v>
      </c>
      <c r="W1478" s="4">
        <f t="shared" si="143"/>
        <v>0.55000000000000004</v>
      </c>
      <c r="X1478" s="1" t="s">
        <v>39</v>
      </c>
      <c r="Y1478" s="1" t="s">
        <v>81</v>
      </c>
      <c r="Z1478" s="1" t="s">
        <v>66</v>
      </c>
      <c r="AA1478" s="1"/>
      <c r="AB1478" s="1"/>
      <c r="AC1478" s="1" t="s">
        <v>42</v>
      </c>
    </row>
    <row r="1479" spans="1:29">
      <c r="A1479" s="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c r="P1479" s="1">
        <f t="shared" si="138"/>
        <v>3000</v>
      </c>
      <c r="Q1479" s="1">
        <v>0</v>
      </c>
      <c r="R1479" s="1">
        <f t="shared" si="139"/>
        <v>0</v>
      </c>
      <c r="S1479" s="1">
        <f t="shared" si="140"/>
        <v>3000</v>
      </c>
      <c r="T1479" s="1">
        <v>0.35</v>
      </c>
      <c r="U1479" s="1">
        <f t="shared" si="141"/>
        <v>1050</v>
      </c>
      <c r="V1479" s="1">
        <f t="shared" si="142"/>
        <v>1950</v>
      </c>
      <c r="W1479" s="4">
        <f t="shared" si="143"/>
        <v>0.65</v>
      </c>
      <c r="X1479" s="1" t="s">
        <v>65</v>
      </c>
      <c r="Y1479" s="1" t="s">
        <v>40</v>
      </c>
      <c r="Z1479" s="1" t="s">
        <v>120</v>
      </c>
      <c r="AA1479" s="1"/>
      <c r="AB1479" s="1"/>
      <c r="AC1479" s="1" t="s">
        <v>42</v>
      </c>
    </row>
    <row r="1480" spans="1:29">
      <c r="A1480" s="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c r="P1480" s="1">
        <f t="shared" si="138"/>
        <v>2160</v>
      </c>
      <c r="Q1480" s="1">
        <v>0</v>
      </c>
      <c r="R1480" s="1">
        <f t="shared" si="139"/>
        <v>0</v>
      </c>
      <c r="S1480" s="1">
        <f t="shared" si="140"/>
        <v>2160</v>
      </c>
      <c r="T1480" s="1">
        <v>0.62</v>
      </c>
      <c r="U1480" s="1">
        <f t="shared" si="141"/>
        <v>1339.2</v>
      </c>
      <c r="V1480" s="1">
        <f t="shared" si="142"/>
        <v>820.8</v>
      </c>
      <c r="W1480" s="4">
        <f t="shared" si="143"/>
        <v>0.38</v>
      </c>
      <c r="X1480" s="1" t="s">
        <v>50</v>
      </c>
      <c r="Y1480" s="1" t="s">
        <v>40</v>
      </c>
      <c r="Z1480" s="1" t="s">
        <v>120</v>
      </c>
      <c r="AA1480" s="1"/>
      <c r="AB1480" s="1"/>
      <c r="AC1480" s="1" t="s">
        <v>42</v>
      </c>
    </row>
    <row r="1481" spans="1:29">
      <c r="A1481" s="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c r="P1481" s="1">
        <f t="shared" si="138"/>
        <v>287900</v>
      </c>
      <c r="Q1481" s="1">
        <v>15</v>
      </c>
      <c r="R1481" s="1">
        <f t="shared" si="139"/>
        <v>43185</v>
      </c>
      <c r="S1481" s="1">
        <f t="shared" si="140"/>
        <v>244715</v>
      </c>
      <c r="T1481" s="1">
        <v>0.57999999999999996</v>
      </c>
      <c r="U1481" s="1">
        <f t="shared" si="141"/>
        <v>141934.69999999998</v>
      </c>
      <c r="V1481" s="1">
        <f t="shared" si="142"/>
        <v>102780.30000000002</v>
      </c>
      <c r="W1481" s="4">
        <f t="shared" si="143"/>
        <v>0.4200000000000001</v>
      </c>
      <c r="X1481" s="1" t="s">
        <v>147</v>
      </c>
      <c r="Y1481" s="1" t="s">
        <v>72</v>
      </c>
      <c r="Z1481" s="1" t="s">
        <v>51</v>
      </c>
      <c r="AA1481" s="2">
        <v>46107</v>
      </c>
      <c r="AB1481" s="1"/>
      <c r="AC1481" s="1" t="s">
        <v>42</v>
      </c>
    </row>
    <row r="1482" spans="1:29">
      <c r="A1482" s="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c r="P1482" s="1">
        <f t="shared" si="138"/>
        <v>6230</v>
      </c>
      <c r="Q1482" s="1">
        <v>5</v>
      </c>
      <c r="R1482" s="1">
        <f t="shared" si="139"/>
        <v>311.5</v>
      </c>
      <c r="S1482" s="1">
        <f t="shared" si="140"/>
        <v>5918.5</v>
      </c>
      <c r="T1482" s="1">
        <v>0.52</v>
      </c>
      <c r="U1482" s="1">
        <f t="shared" si="141"/>
        <v>3077.62</v>
      </c>
      <c r="V1482" s="1">
        <f t="shared" si="142"/>
        <v>2840.88</v>
      </c>
      <c r="W1482" s="4">
        <f t="shared" si="143"/>
        <v>0.48000000000000004</v>
      </c>
      <c r="X1482" s="1" t="s">
        <v>50</v>
      </c>
      <c r="Y1482" s="1" t="s">
        <v>40</v>
      </c>
      <c r="Z1482" s="1" t="s">
        <v>41</v>
      </c>
      <c r="AA1482" s="2">
        <v>46103</v>
      </c>
      <c r="AB1482" s="1">
        <v>4</v>
      </c>
      <c r="AC1482" s="1" t="s">
        <v>42</v>
      </c>
    </row>
    <row r="1483" spans="1:29">
      <c r="A1483" s="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c r="P1483" s="1">
        <f t="shared" si="138"/>
        <v>4320</v>
      </c>
      <c r="Q1483" s="1">
        <v>20</v>
      </c>
      <c r="R1483" s="1">
        <f t="shared" si="139"/>
        <v>864</v>
      </c>
      <c r="S1483" s="1">
        <f t="shared" si="140"/>
        <v>3456</v>
      </c>
      <c r="T1483" s="1">
        <v>0.47</v>
      </c>
      <c r="U1483" s="1">
        <f t="shared" si="141"/>
        <v>1624.32</v>
      </c>
      <c r="V1483" s="1">
        <f t="shared" si="142"/>
        <v>1831.68</v>
      </c>
      <c r="W1483" s="4">
        <f t="shared" si="143"/>
        <v>0.53</v>
      </c>
      <c r="X1483" s="1" t="s">
        <v>50</v>
      </c>
      <c r="Y1483" s="1" t="s">
        <v>72</v>
      </c>
      <c r="Z1483" s="1" t="s">
        <v>41</v>
      </c>
      <c r="AA1483" s="2">
        <v>46106</v>
      </c>
      <c r="AB1483" s="1">
        <v>5</v>
      </c>
      <c r="AC1483" s="1" t="s">
        <v>42</v>
      </c>
    </row>
    <row r="1484" spans="1:29">
      <c r="A1484" s="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c r="P1484" s="1">
        <f t="shared" si="138"/>
        <v>6910</v>
      </c>
      <c r="Q1484" s="1">
        <v>25</v>
      </c>
      <c r="R1484" s="1">
        <f t="shared" si="139"/>
        <v>1727.5</v>
      </c>
      <c r="S1484" s="1">
        <f t="shared" si="140"/>
        <v>5182.5</v>
      </c>
      <c r="T1484" s="1">
        <v>0.47</v>
      </c>
      <c r="U1484" s="1">
        <f t="shared" si="141"/>
        <v>2435.7749999999996</v>
      </c>
      <c r="V1484" s="1">
        <f t="shared" si="142"/>
        <v>2746.7250000000004</v>
      </c>
      <c r="W1484" s="4">
        <f t="shared" si="143"/>
        <v>0.53</v>
      </c>
      <c r="X1484" s="1" t="s">
        <v>50</v>
      </c>
      <c r="Y1484" s="1" t="s">
        <v>40</v>
      </c>
      <c r="Z1484" s="1" t="s">
        <v>120</v>
      </c>
      <c r="AA1484" s="1"/>
      <c r="AB1484" s="1"/>
      <c r="AC1484" s="1" t="s">
        <v>42</v>
      </c>
    </row>
    <row r="1485" spans="1:29">
      <c r="A1485" s="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c r="P1485" s="1">
        <f t="shared" si="138"/>
        <v>9440</v>
      </c>
      <c r="Q1485" s="1">
        <v>20</v>
      </c>
      <c r="R1485" s="1">
        <f t="shared" si="139"/>
        <v>1888</v>
      </c>
      <c r="S1485" s="1">
        <f t="shared" si="140"/>
        <v>7552</v>
      </c>
      <c r="T1485" s="1">
        <v>0.45</v>
      </c>
      <c r="U1485" s="1">
        <f t="shared" si="141"/>
        <v>3398.4</v>
      </c>
      <c r="V1485" s="1">
        <f t="shared" si="142"/>
        <v>4153.6000000000004</v>
      </c>
      <c r="W1485" s="4">
        <f t="shared" si="143"/>
        <v>0.55000000000000004</v>
      </c>
      <c r="X1485" s="1" t="s">
        <v>39</v>
      </c>
      <c r="Y1485" s="1" t="s">
        <v>57</v>
      </c>
      <c r="Z1485" s="1" t="s">
        <v>22</v>
      </c>
      <c r="AA1485" s="1"/>
      <c r="AB1485" s="1"/>
      <c r="AC1485" s="1" t="s">
        <v>93</v>
      </c>
    </row>
    <row r="1486" spans="1:29">
      <c r="A1486" s="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c r="P1486" s="1">
        <f t="shared" si="138"/>
        <v>12160</v>
      </c>
      <c r="Q1486" s="1">
        <v>15</v>
      </c>
      <c r="R1486" s="1">
        <f t="shared" si="139"/>
        <v>1824</v>
      </c>
      <c r="S1486" s="1">
        <f t="shared" si="140"/>
        <v>10336</v>
      </c>
      <c r="T1486" s="1">
        <v>0.52</v>
      </c>
      <c r="U1486" s="1">
        <f t="shared" si="141"/>
        <v>5374.72</v>
      </c>
      <c r="V1486" s="1">
        <f t="shared" si="142"/>
        <v>4961.28</v>
      </c>
      <c r="W1486" s="4">
        <f t="shared" si="143"/>
        <v>0.48</v>
      </c>
      <c r="X1486" s="1" t="s">
        <v>104</v>
      </c>
      <c r="Y1486" s="1" t="s">
        <v>57</v>
      </c>
      <c r="Z1486" s="1" t="s">
        <v>41</v>
      </c>
      <c r="AA1486" s="2">
        <v>46105</v>
      </c>
      <c r="AB1486" s="1">
        <v>5</v>
      </c>
      <c r="AC1486" s="1" t="s">
        <v>42</v>
      </c>
    </row>
    <row r="1487" spans="1:29">
      <c r="A1487" s="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c r="P1487" s="1">
        <f t="shared" si="138"/>
        <v>3650</v>
      </c>
      <c r="Q1487" s="1">
        <v>10</v>
      </c>
      <c r="R1487" s="1">
        <f t="shared" si="139"/>
        <v>365</v>
      </c>
      <c r="S1487" s="1">
        <f t="shared" si="140"/>
        <v>3285</v>
      </c>
      <c r="T1487" s="1">
        <v>0.62</v>
      </c>
      <c r="U1487" s="1">
        <f t="shared" si="141"/>
        <v>2036.7</v>
      </c>
      <c r="V1487" s="1">
        <f t="shared" si="142"/>
        <v>1248.3</v>
      </c>
      <c r="W1487" s="4">
        <f t="shared" si="143"/>
        <v>0.38</v>
      </c>
      <c r="X1487" s="1" t="s">
        <v>92</v>
      </c>
      <c r="Y1487" s="1" t="s">
        <v>40</v>
      </c>
      <c r="Z1487" s="1" t="s">
        <v>120</v>
      </c>
      <c r="AA1487" s="1"/>
      <c r="AB1487" s="1"/>
      <c r="AC1487" s="1" t="s">
        <v>42</v>
      </c>
    </row>
    <row r="1488" spans="1:29">
      <c r="A1488" s="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c r="P1488" s="1">
        <f t="shared" si="138"/>
        <v>470</v>
      </c>
      <c r="Q1488" s="1">
        <v>30</v>
      </c>
      <c r="R1488" s="1">
        <f t="shared" si="139"/>
        <v>141</v>
      </c>
      <c r="S1488" s="1">
        <f t="shared" si="140"/>
        <v>329</v>
      </c>
      <c r="T1488" s="1">
        <v>0.62</v>
      </c>
      <c r="U1488" s="1">
        <f t="shared" si="141"/>
        <v>203.98</v>
      </c>
      <c r="V1488" s="1">
        <f t="shared" si="142"/>
        <v>125.02000000000001</v>
      </c>
      <c r="W1488" s="4">
        <f t="shared" si="143"/>
        <v>0.38</v>
      </c>
      <c r="X1488" s="1" t="s">
        <v>147</v>
      </c>
      <c r="Y1488" s="1" t="s">
        <v>40</v>
      </c>
      <c r="Z1488" s="1" t="s">
        <v>51</v>
      </c>
      <c r="AA1488" s="2">
        <v>46105</v>
      </c>
      <c r="AB1488" s="1"/>
      <c r="AC1488" s="1" t="s">
        <v>42</v>
      </c>
    </row>
    <row r="1489" spans="1:29">
      <c r="A1489" s="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c r="P1489" s="1">
        <f t="shared" si="138"/>
        <v>760</v>
      </c>
      <c r="Q1489" s="1">
        <v>10</v>
      </c>
      <c r="R1489" s="1">
        <f t="shared" si="139"/>
        <v>76</v>
      </c>
      <c r="S1489" s="1">
        <f t="shared" si="140"/>
        <v>684</v>
      </c>
      <c r="T1489" s="1">
        <v>0.35</v>
      </c>
      <c r="U1489" s="1">
        <f t="shared" si="141"/>
        <v>239.39999999999998</v>
      </c>
      <c r="V1489" s="1">
        <f t="shared" si="142"/>
        <v>444.6</v>
      </c>
      <c r="W1489" s="4">
        <f t="shared" si="143"/>
        <v>0.65</v>
      </c>
      <c r="X1489" s="1" t="s">
        <v>65</v>
      </c>
      <c r="Y1489" s="1" t="s">
        <v>40</v>
      </c>
      <c r="Z1489" s="1" t="s">
        <v>41</v>
      </c>
      <c r="AA1489" s="2">
        <v>46109</v>
      </c>
      <c r="AB1489" s="1">
        <v>5</v>
      </c>
      <c r="AC1489" s="1" t="s">
        <v>42</v>
      </c>
    </row>
    <row r="1490" spans="1:29">
      <c r="A1490" s="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c r="P1490" s="1">
        <f t="shared" si="138"/>
        <v>30720</v>
      </c>
      <c r="Q1490" s="1">
        <v>0</v>
      </c>
      <c r="R1490" s="1">
        <f t="shared" si="139"/>
        <v>0</v>
      </c>
      <c r="S1490" s="1">
        <f t="shared" si="140"/>
        <v>30720</v>
      </c>
      <c r="T1490" s="1">
        <v>0.48</v>
      </c>
      <c r="U1490" s="1">
        <f t="shared" si="141"/>
        <v>14745.599999999999</v>
      </c>
      <c r="V1490" s="1">
        <f t="shared" si="142"/>
        <v>15974.400000000001</v>
      </c>
      <c r="W1490" s="4">
        <f t="shared" si="143"/>
        <v>0.52</v>
      </c>
      <c r="X1490" s="1" t="s">
        <v>65</v>
      </c>
      <c r="Y1490" s="1" t="s">
        <v>72</v>
      </c>
      <c r="Z1490" s="1" t="s">
        <v>41</v>
      </c>
      <c r="AA1490" s="2">
        <v>46108</v>
      </c>
      <c r="AB1490" s="1">
        <v>4</v>
      </c>
      <c r="AC1490" s="1" t="s">
        <v>42</v>
      </c>
    </row>
    <row r="1491" spans="1:29">
      <c r="A1491" s="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c r="P1491" s="1">
        <f t="shared" si="138"/>
        <v>630</v>
      </c>
      <c r="Q1491" s="1">
        <v>30</v>
      </c>
      <c r="R1491" s="1">
        <f t="shared" si="139"/>
        <v>189</v>
      </c>
      <c r="S1491" s="1">
        <f t="shared" si="140"/>
        <v>441</v>
      </c>
      <c r="T1491" s="1">
        <v>0.35</v>
      </c>
      <c r="U1491" s="1">
        <f t="shared" si="141"/>
        <v>154.35</v>
      </c>
      <c r="V1491" s="1">
        <f t="shared" si="142"/>
        <v>286.64999999999998</v>
      </c>
      <c r="W1491" s="4">
        <f t="shared" si="143"/>
        <v>0.64999999999999991</v>
      </c>
      <c r="X1491" s="1" t="s">
        <v>147</v>
      </c>
      <c r="Y1491" s="1" t="s">
        <v>81</v>
      </c>
      <c r="Z1491" s="1" t="s">
        <v>41</v>
      </c>
      <c r="AA1491" s="2">
        <v>46105</v>
      </c>
      <c r="AB1491" s="1">
        <v>5</v>
      </c>
      <c r="AC1491" s="1" t="s">
        <v>42</v>
      </c>
    </row>
    <row r="1492" spans="1:29">
      <c r="A1492" s="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c r="P1492" s="1">
        <f t="shared" si="138"/>
        <v>3820</v>
      </c>
      <c r="Q1492" s="1">
        <v>10</v>
      </c>
      <c r="R1492" s="1">
        <f t="shared" si="139"/>
        <v>382</v>
      </c>
      <c r="S1492" s="1">
        <f t="shared" si="140"/>
        <v>3438</v>
      </c>
      <c r="T1492" s="1">
        <v>0.45</v>
      </c>
      <c r="U1492" s="1">
        <f t="shared" si="141"/>
        <v>1547.1000000000001</v>
      </c>
      <c r="V1492" s="1">
        <f t="shared" si="142"/>
        <v>1890.8999999999999</v>
      </c>
      <c r="W1492" s="4">
        <f t="shared" si="143"/>
        <v>0.54999999999999993</v>
      </c>
      <c r="X1492" s="1" t="s">
        <v>56</v>
      </c>
      <c r="Y1492" s="1" t="s">
        <v>57</v>
      </c>
      <c r="Z1492" s="1" t="s">
        <v>41</v>
      </c>
      <c r="AA1492" s="2">
        <v>46107</v>
      </c>
      <c r="AB1492" s="1">
        <v>4</v>
      </c>
      <c r="AC1492" s="1" t="s">
        <v>42</v>
      </c>
    </row>
    <row r="1493" spans="1:29">
      <c r="A1493" s="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c r="P1493" s="1">
        <f t="shared" si="138"/>
        <v>14160</v>
      </c>
      <c r="Q1493" s="1">
        <v>5</v>
      </c>
      <c r="R1493" s="1">
        <f t="shared" si="139"/>
        <v>708</v>
      </c>
      <c r="S1493" s="1">
        <f t="shared" si="140"/>
        <v>13452</v>
      </c>
      <c r="T1493" s="1">
        <v>0.5</v>
      </c>
      <c r="U1493" s="1">
        <f t="shared" si="141"/>
        <v>6726</v>
      </c>
      <c r="V1493" s="1">
        <f t="shared" si="142"/>
        <v>6726</v>
      </c>
      <c r="W1493" s="4">
        <f t="shared" si="143"/>
        <v>0.5</v>
      </c>
      <c r="X1493" s="1" t="s">
        <v>104</v>
      </c>
      <c r="Y1493" s="1" t="s">
        <v>81</v>
      </c>
      <c r="Z1493" s="1" t="s">
        <v>41</v>
      </c>
      <c r="AA1493" s="2">
        <v>46107</v>
      </c>
      <c r="AB1493" s="1">
        <v>5</v>
      </c>
      <c r="AC1493" s="1" t="s">
        <v>42</v>
      </c>
    </row>
    <row r="1494" spans="1:29">
      <c r="A1494" s="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c r="P1494" s="1">
        <f t="shared" si="138"/>
        <v>27800</v>
      </c>
      <c r="Q1494" s="1">
        <v>30</v>
      </c>
      <c r="R1494" s="1">
        <f t="shared" si="139"/>
        <v>8340</v>
      </c>
      <c r="S1494" s="1">
        <f t="shared" si="140"/>
        <v>19460</v>
      </c>
      <c r="T1494" s="1">
        <v>0.5</v>
      </c>
      <c r="U1494" s="1">
        <f t="shared" si="141"/>
        <v>9730</v>
      </c>
      <c r="V1494" s="1">
        <f t="shared" si="142"/>
        <v>9730</v>
      </c>
      <c r="W1494" s="4">
        <f t="shared" si="143"/>
        <v>0.5</v>
      </c>
      <c r="X1494" s="1" t="s">
        <v>39</v>
      </c>
      <c r="Y1494" s="1" t="s">
        <v>40</v>
      </c>
      <c r="Z1494" s="1" t="s">
        <v>22</v>
      </c>
      <c r="AA1494" s="1"/>
      <c r="AB1494" s="1"/>
      <c r="AC1494" s="1" t="s">
        <v>93</v>
      </c>
    </row>
    <row r="1495" spans="1:29">
      <c r="A1495" s="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c r="P1495" s="1">
        <f t="shared" si="138"/>
        <v>4360</v>
      </c>
      <c r="Q1495" s="1">
        <v>5</v>
      </c>
      <c r="R1495" s="1">
        <f t="shared" si="139"/>
        <v>218</v>
      </c>
      <c r="S1495" s="1">
        <f t="shared" si="140"/>
        <v>4142</v>
      </c>
      <c r="T1495" s="1">
        <v>0.5</v>
      </c>
      <c r="U1495" s="1">
        <f t="shared" si="141"/>
        <v>2071</v>
      </c>
      <c r="V1495" s="1">
        <f t="shared" si="142"/>
        <v>2071</v>
      </c>
      <c r="W1495" s="4">
        <f t="shared" si="143"/>
        <v>0.5</v>
      </c>
      <c r="X1495" s="1" t="s">
        <v>92</v>
      </c>
      <c r="Y1495" s="1" t="s">
        <v>81</v>
      </c>
      <c r="Z1495" s="1" t="s">
        <v>51</v>
      </c>
      <c r="AA1495" s="2">
        <v>46106</v>
      </c>
      <c r="AB1495" s="1"/>
      <c r="AC1495" s="1" t="s">
        <v>42</v>
      </c>
    </row>
    <row r="1496" spans="1:29">
      <c r="A1496" s="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c r="P1496" s="1">
        <f t="shared" si="138"/>
        <v>51550</v>
      </c>
      <c r="Q1496" s="1">
        <v>10</v>
      </c>
      <c r="R1496" s="1">
        <f t="shared" si="139"/>
        <v>5155</v>
      </c>
      <c r="S1496" s="1">
        <f t="shared" si="140"/>
        <v>46395</v>
      </c>
      <c r="T1496" s="1">
        <v>0.52</v>
      </c>
      <c r="U1496" s="1">
        <f t="shared" si="141"/>
        <v>24125.4</v>
      </c>
      <c r="V1496" s="1">
        <f t="shared" si="142"/>
        <v>22269.599999999999</v>
      </c>
      <c r="W1496" s="4">
        <f t="shared" si="143"/>
        <v>0.48</v>
      </c>
      <c r="X1496" s="1" t="s">
        <v>92</v>
      </c>
      <c r="Y1496" s="1" t="s">
        <v>81</v>
      </c>
      <c r="Z1496" s="1" t="s">
        <v>22</v>
      </c>
      <c r="AA1496" s="1"/>
      <c r="AB1496" s="1"/>
      <c r="AC1496" s="1" t="s">
        <v>93</v>
      </c>
    </row>
    <row r="1497" spans="1:29">
      <c r="A1497" s="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c r="P1497" s="1">
        <f t="shared" si="138"/>
        <v>5080</v>
      </c>
      <c r="Q1497" s="1">
        <v>30</v>
      </c>
      <c r="R1497" s="1">
        <f t="shared" si="139"/>
        <v>1524</v>
      </c>
      <c r="S1497" s="1">
        <f t="shared" si="140"/>
        <v>3556</v>
      </c>
      <c r="T1497" s="1">
        <v>0.48</v>
      </c>
      <c r="U1497" s="1">
        <f t="shared" si="141"/>
        <v>1706.8799999999999</v>
      </c>
      <c r="V1497" s="1">
        <f t="shared" si="142"/>
        <v>1849.1200000000001</v>
      </c>
      <c r="W1497" s="4">
        <f t="shared" si="143"/>
        <v>0.52</v>
      </c>
      <c r="X1497" s="1" t="s">
        <v>147</v>
      </c>
      <c r="Y1497" s="1" t="s">
        <v>81</v>
      </c>
      <c r="Z1497" s="1" t="s">
        <v>120</v>
      </c>
      <c r="AA1497" s="1"/>
      <c r="AB1497" s="1"/>
      <c r="AC1497" s="1" t="s">
        <v>42</v>
      </c>
    </row>
    <row r="1498" spans="1:29">
      <c r="A1498" s="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c r="P1498" s="1">
        <f t="shared" si="138"/>
        <v>86800</v>
      </c>
      <c r="Q1498" s="1">
        <v>0</v>
      </c>
      <c r="R1498" s="1">
        <f t="shared" si="139"/>
        <v>0</v>
      </c>
      <c r="S1498" s="1">
        <f t="shared" si="140"/>
        <v>86800</v>
      </c>
      <c r="T1498" s="1">
        <v>0.57999999999999996</v>
      </c>
      <c r="U1498" s="1">
        <f t="shared" si="141"/>
        <v>50344</v>
      </c>
      <c r="V1498" s="1">
        <f t="shared" si="142"/>
        <v>36456</v>
      </c>
      <c r="W1498" s="4">
        <f t="shared" si="143"/>
        <v>0.42</v>
      </c>
      <c r="X1498" s="1" t="s">
        <v>104</v>
      </c>
      <c r="Y1498" s="1" t="s">
        <v>57</v>
      </c>
      <c r="Z1498" s="1" t="s">
        <v>41</v>
      </c>
      <c r="AA1498" s="2">
        <v>46107</v>
      </c>
      <c r="AB1498" s="1">
        <v>3</v>
      </c>
      <c r="AC1498" s="1" t="s">
        <v>42</v>
      </c>
    </row>
    <row r="1499" spans="1:29">
      <c r="A1499" s="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c r="P1499" s="1">
        <f t="shared" si="138"/>
        <v>24750</v>
      </c>
      <c r="Q1499" s="1">
        <v>15</v>
      </c>
      <c r="R1499" s="1">
        <f t="shared" si="139"/>
        <v>3712.5</v>
      </c>
      <c r="S1499" s="1">
        <f t="shared" si="140"/>
        <v>21037.5</v>
      </c>
      <c r="T1499" s="1">
        <v>0.47</v>
      </c>
      <c r="U1499" s="1">
        <f t="shared" si="141"/>
        <v>9887.625</v>
      </c>
      <c r="V1499" s="1">
        <f t="shared" si="142"/>
        <v>11149.875</v>
      </c>
      <c r="W1499" s="4">
        <f t="shared" si="143"/>
        <v>0.53</v>
      </c>
      <c r="X1499" s="1" t="s">
        <v>65</v>
      </c>
      <c r="Y1499" s="1" t="s">
        <v>57</v>
      </c>
      <c r="Z1499" s="1" t="s">
        <v>66</v>
      </c>
      <c r="AA1499" s="1"/>
      <c r="AB1499" s="1"/>
      <c r="AC1499" s="1" t="s">
        <v>42</v>
      </c>
    </row>
    <row r="1500" spans="1:29">
      <c r="A1500" s="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c r="P1500" s="1">
        <f t="shared" si="138"/>
        <v>5400</v>
      </c>
      <c r="Q1500" s="1">
        <v>30</v>
      </c>
      <c r="R1500" s="1">
        <f t="shared" si="139"/>
        <v>1620</v>
      </c>
      <c r="S1500" s="1">
        <f t="shared" si="140"/>
        <v>3780</v>
      </c>
      <c r="T1500" s="1">
        <v>0.5</v>
      </c>
      <c r="U1500" s="1">
        <f t="shared" si="141"/>
        <v>1890</v>
      </c>
      <c r="V1500" s="1">
        <f t="shared" si="142"/>
        <v>1890</v>
      </c>
      <c r="W1500" s="4">
        <f t="shared" si="143"/>
        <v>0.5</v>
      </c>
      <c r="X1500" s="1" t="s">
        <v>50</v>
      </c>
      <c r="Y1500" s="1" t="s">
        <v>81</v>
      </c>
      <c r="Z1500" s="1" t="s">
        <v>41</v>
      </c>
      <c r="AA1500" s="2">
        <v>46112</v>
      </c>
      <c r="AB1500" s="1">
        <v>3</v>
      </c>
      <c r="AC1500" s="1" t="s">
        <v>42</v>
      </c>
    </row>
    <row r="1501" spans="1:29">
      <c r="A1501" s="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c r="P1501" s="1">
        <f t="shared" si="138"/>
        <v>1850</v>
      </c>
      <c r="Q1501" s="1">
        <v>0</v>
      </c>
      <c r="R1501" s="1">
        <f t="shared" si="139"/>
        <v>0</v>
      </c>
      <c r="S1501" s="1">
        <f t="shared" si="140"/>
        <v>1850</v>
      </c>
      <c r="T1501" s="1">
        <v>0.47</v>
      </c>
      <c r="U1501" s="1">
        <f t="shared" si="141"/>
        <v>869.5</v>
      </c>
      <c r="V1501" s="1">
        <f t="shared" si="142"/>
        <v>980.5</v>
      </c>
      <c r="W1501" s="4">
        <f t="shared" si="143"/>
        <v>0.53</v>
      </c>
      <c r="X1501" s="1" t="s">
        <v>39</v>
      </c>
      <c r="Y1501" s="1" t="s">
        <v>81</v>
      </c>
      <c r="Z1501" s="1" t="s">
        <v>66</v>
      </c>
      <c r="AA1501" s="1"/>
      <c r="AB1501" s="1"/>
      <c r="AC1501" s="1" t="s">
        <v>42</v>
      </c>
    </row>
    <row r="1502" spans="1:29">
      <c r="A1502" s="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c r="P1502" s="1">
        <f t="shared" si="138"/>
        <v>1650</v>
      </c>
      <c r="Q1502" s="1">
        <v>0</v>
      </c>
      <c r="R1502" s="1">
        <f t="shared" si="139"/>
        <v>0</v>
      </c>
      <c r="S1502" s="1">
        <f t="shared" si="140"/>
        <v>1650</v>
      </c>
      <c r="T1502" s="1">
        <v>0.62</v>
      </c>
      <c r="U1502" s="1">
        <f t="shared" si="141"/>
        <v>1023</v>
      </c>
      <c r="V1502" s="1">
        <f t="shared" si="142"/>
        <v>627</v>
      </c>
      <c r="W1502" s="4">
        <f t="shared" si="143"/>
        <v>0.38</v>
      </c>
      <c r="X1502" s="1" t="s">
        <v>56</v>
      </c>
      <c r="Y1502" s="1" t="s">
        <v>72</v>
      </c>
      <c r="Z1502" s="1" t="s">
        <v>41</v>
      </c>
      <c r="AA1502" s="2">
        <v>46112</v>
      </c>
      <c r="AB1502" s="1">
        <v>5</v>
      </c>
      <c r="AC1502" s="1" t="s">
        <v>42</v>
      </c>
    </row>
    <row r="1503" spans="1:29">
      <c r="A1503" s="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c r="P1503" s="1">
        <f t="shared" si="138"/>
        <v>4580</v>
      </c>
      <c r="Q1503" s="1">
        <v>0</v>
      </c>
      <c r="R1503" s="1">
        <f t="shared" si="139"/>
        <v>0</v>
      </c>
      <c r="S1503" s="1">
        <f t="shared" si="140"/>
        <v>4580</v>
      </c>
      <c r="T1503" s="1">
        <v>0.47</v>
      </c>
      <c r="U1503" s="1">
        <f t="shared" si="141"/>
        <v>2152.6</v>
      </c>
      <c r="V1503" s="1">
        <f t="shared" si="142"/>
        <v>2427.4</v>
      </c>
      <c r="W1503" s="4">
        <f t="shared" si="143"/>
        <v>0.53</v>
      </c>
      <c r="X1503" s="1" t="s">
        <v>56</v>
      </c>
      <c r="Y1503" s="1" t="s">
        <v>81</v>
      </c>
      <c r="Z1503" s="1" t="s">
        <v>120</v>
      </c>
      <c r="AA1503" s="1"/>
      <c r="AB1503" s="1"/>
      <c r="AC1503" s="1" t="s">
        <v>42</v>
      </c>
    </row>
    <row r="1504" spans="1:29">
      <c r="A1504" s="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c r="P1504" s="1">
        <f t="shared" si="138"/>
        <v>2380</v>
      </c>
      <c r="Q1504" s="1">
        <v>30</v>
      </c>
      <c r="R1504" s="1">
        <f t="shared" si="139"/>
        <v>714</v>
      </c>
      <c r="S1504" s="1">
        <f t="shared" si="140"/>
        <v>1666</v>
      </c>
      <c r="T1504" s="1">
        <v>0.35</v>
      </c>
      <c r="U1504" s="1">
        <f t="shared" si="141"/>
        <v>583.09999999999991</v>
      </c>
      <c r="V1504" s="1">
        <f t="shared" si="142"/>
        <v>1082.9000000000001</v>
      </c>
      <c r="W1504" s="4">
        <f t="shared" si="143"/>
        <v>0.65</v>
      </c>
      <c r="X1504" s="1" t="s">
        <v>92</v>
      </c>
      <c r="Y1504" s="1" t="s">
        <v>81</v>
      </c>
      <c r="Z1504" s="1" t="s">
        <v>66</v>
      </c>
      <c r="AA1504" s="1"/>
      <c r="AB1504" s="1"/>
      <c r="AC1504" s="1" t="s">
        <v>42</v>
      </c>
    </row>
    <row r="1505" spans="1:29">
      <c r="A1505" s="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c r="P1505" s="1">
        <f t="shared" si="138"/>
        <v>24000</v>
      </c>
      <c r="Q1505" s="1">
        <v>5</v>
      </c>
      <c r="R1505" s="1">
        <f t="shared" si="139"/>
        <v>1200</v>
      </c>
      <c r="S1505" s="1">
        <f t="shared" si="140"/>
        <v>22800</v>
      </c>
      <c r="T1505" s="1">
        <v>0.48</v>
      </c>
      <c r="U1505" s="1">
        <f t="shared" si="141"/>
        <v>10944</v>
      </c>
      <c r="V1505" s="1">
        <f t="shared" si="142"/>
        <v>11856</v>
      </c>
      <c r="W1505" s="4">
        <f t="shared" si="143"/>
        <v>0.52</v>
      </c>
      <c r="X1505" s="1" t="s">
        <v>104</v>
      </c>
      <c r="Y1505" s="1" t="s">
        <v>57</v>
      </c>
      <c r="Z1505" s="1" t="s">
        <v>66</v>
      </c>
      <c r="AA1505" s="1"/>
      <c r="AB1505" s="1"/>
      <c r="AC1505" s="1" t="s">
        <v>42</v>
      </c>
    </row>
    <row r="1506" spans="1:29">
      <c r="A1506" s="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c r="P1506" s="1">
        <f t="shared" si="138"/>
        <v>840</v>
      </c>
      <c r="Q1506" s="1">
        <v>10</v>
      </c>
      <c r="R1506" s="1">
        <f t="shared" si="139"/>
        <v>84</v>
      </c>
      <c r="S1506" s="1">
        <f t="shared" si="140"/>
        <v>756</v>
      </c>
      <c r="T1506" s="1">
        <v>0.62</v>
      </c>
      <c r="U1506" s="1">
        <f t="shared" si="141"/>
        <v>468.71999999999997</v>
      </c>
      <c r="V1506" s="1">
        <f t="shared" si="142"/>
        <v>287.28000000000003</v>
      </c>
      <c r="W1506" s="4">
        <f t="shared" si="143"/>
        <v>0.38000000000000006</v>
      </c>
      <c r="X1506" s="1" t="s">
        <v>65</v>
      </c>
      <c r="Y1506" s="1" t="s">
        <v>72</v>
      </c>
      <c r="Z1506" s="1" t="s">
        <v>51</v>
      </c>
      <c r="AA1506" s="2">
        <v>46111</v>
      </c>
      <c r="AB1506" s="1"/>
      <c r="AC1506" s="1" t="s">
        <v>42</v>
      </c>
    </row>
    <row r="1507" spans="1:29">
      <c r="A1507" s="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c r="P1507" s="1">
        <f t="shared" si="138"/>
        <v>6750</v>
      </c>
      <c r="Q1507" s="1">
        <v>30</v>
      </c>
      <c r="R1507" s="1">
        <f t="shared" si="139"/>
        <v>2025</v>
      </c>
      <c r="S1507" s="1">
        <f t="shared" si="140"/>
        <v>4725</v>
      </c>
      <c r="T1507" s="1">
        <v>0.48</v>
      </c>
      <c r="U1507" s="1">
        <f t="shared" si="141"/>
        <v>2268</v>
      </c>
      <c r="V1507" s="1">
        <f t="shared" si="142"/>
        <v>2457</v>
      </c>
      <c r="W1507" s="4">
        <f t="shared" si="143"/>
        <v>0.52</v>
      </c>
      <c r="X1507" s="1" t="s">
        <v>65</v>
      </c>
      <c r="Y1507" s="1" t="s">
        <v>40</v>
      </c>
      <c r="Z1507" s="1" t="s">
        <v>41</v>
      </c>
      <c r="AA1507" s="2">
        <v>46108</v>
      </c>
      <c r="AB1507" s="1">
        <v>3</v>
      </c>
      <c r="AC1507" s="1" t="s">
        <v>42</v>
      </c>
    </row>
    <row r="1508" spans="1:29">
      <c r="A1508" s="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c r="P1508" s="1">
        <f t="shared" si="138"/>
        <v>2540</v>
      </c>
      <c r="Q1508" s="1">
        <v>20</v>
      </c>
      <c r="R1508" s="1">
        <f t="shared" si="139"/>
        <v>508</v>
      </c>
      <c r="S1508" s="1">
        <f t="shared" si="140"/>
        <v>2032</v>
      </c>
      <c r="T1508" s="1">
        <v>0.47</v>
      </c>
      <c r="U1508" s="1">
        <f t="shared" si="141"/>
        <v>955.04</v>
      </c>
      <c r="V1508" s="1">
        <f t="shared" si="142"/>
        <v>1076.96</v>
      </c>
      <c r="W1508" s="4">
        <f t="shared" si="143"/>
        <v>0.53</v>
      </c>
      <c r="X1508" s="1" t="s">
        <v>50</v>
      </c>
      <c r="Y1508" s="1" t="s">
        <v>72</v>
      </c>
      <c r="Z1508" s="1" t="s">
        <v>22</v>
      </c>
      <c r="AA1508" s="1"/>
      <c r="AB1508" s="1"/>
      <c r="AC1508" s="1" t="s">
        <v>93</v>
      </c>
    </row>
    <row r="1509" spans="1:29">
      <c r="A1509" s="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c r="P1509" s="1">
        <f t="shared" si="138"/>
        <v>4100</v>
      </c>
      <c r="Q1509" s="1">
        <v>10</v>
      </c>
      <c r="R1509" s="1">
        <f t="shared" si="139"/>
        <v>410</v>
      </c>
      <c r="S1509" s="1">
        <f t="shared" si="140"/>
        <v>3690</v>
      </c>
      <c r="T1509" s="1">
        <v>0.62</v>
      </c>
      <c r="U1509" s="1">
        <f t="shared" si="141"/>
        <v>2287.8000000000002</v>
      </c>
      <c r="V1509" s="1">
        <f t="shared" si="142"/>
        <v>1402.1999999999998</v>
      </c>
      <c r="W1509" s="4">
        <f t="shared" si="143"/>
        <v>0.37999999999999995</v>
      </c>
      <c r="X1509" s="1" t="s">
        <v>104</v>
      </c>
      <c r="Y1509" s="1" t="s">
        <v>40</v>
      </c>
      <c r="Z1509" s="1" t="s">
        <v>41</v>
      </c>
      <c r="AA1509" s="2">
        <v>46115</v>
      </c>
      <c r="AB1509" s="1">
        <v>4</v>
      </c>
      <c r="AC1509" s="1" t="s">
        <v>42</v>
      </c>
    </row>
    <row r="1510" spans="1:29">
      <c r="A1510" s="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c r="P1510" s="1">
        <f t="shared" si="138"/>
        <v>13640</v>
      </c>
      <c r="Q1510" s="1">
        <v>0</v>
      </c>
      <c r="R1510" s="1">
        <f t="shared" si="139"/>
        <v>0</v>
      </c>
      <c r="S1510" s="1">
        <f t="shared" si="140"/>
        <v>13640</v>
      </c>
      <c r="T1510" s="1">
        <v>0.47</v>
      </c>
      <c r="U1510" s="1">
        <f t="shared" si="141"/>
        <v>6410.7999999999993</v>
      </c>
      <c r="V1510" s="1">
        <f t="shared" si="142"/>
        <v>7229.2000000000007</v>
      </c>
      <c r="W1510" s="4">
        <f t="shared" si="143"/>
        <v>0.53</v>
      </c>
      <c r="X1510" s="1" t="s">
        <v>147</v>
      </c>
      <c r="Y1510" s="1" t="s">
        <v>57</v>
      </c>
      <c r="Z1510" s="1" t="s">
        <v>41</v>
      </c>
      <c r="AA1510" s="2">
        <v>46113</v>
      </c>
      <c r="AB1510" s="1">
        <v>5</v>
      </c>
      <c r="AC1510" s="1" t="s">
        <v>42</v>
      </c>
    </row>
    <row r="1511" spans="1:29">
      <c r="A1511" s="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c r="P1511" s="1">
        <f t="shared" si="138"/>
        <v>3640</v>
      </c>
      <c r="Q1511" s="1">
        <v>20</v>
      </c>
      <c r="R1511" s="1">
        <f t="shared" si="139"/>
        <v>728</v>
      </c>
      <c r="S1511" s="1">
        <f t="shared" si="140"/>
        <v>2912</v>
      </c>
      <c r="T1511" s="1">
        <v>0.62</v>
      </c>
      <c r="U1511" s="1">
        <f t="shared" si="141"/>
        <v>1805.44</v>
      </c>
      <c r="V1511" s="1">
        <f t="shared" si="142"/>
        <v>1106.56</v>
      </c>
      <c r="W1511" s="4">
        <f t="shared" si="143"/>
        <v>0.38</v>
      </c>
      <c r="X1511" s="1" t="s">
        <v>147</v>
      </c>
      <c r="Y1511" s="1" t="s">
        <v>57</v>
      </c>
      <c r="Z1511" s="1" t="s">
        <v>22</v>
      </c>
      <c r="AA1511" s="1"/>
      <c r="AB1511" s="1"/>
      <c r="AC1511" s="1" t="s">
        <v>93</v>
      </c>
    </row>
    <row r="1512" spans="1:29">
      <c r="A1512" s="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c r="P1512" s="1">
        <f t="shared" si="138"/>
        <v>9680</v>
      </c>
      <c r="Q1512" s="1">
        <v>20</v>
      </c>
      <c r="R1512" s="1">
        <f t="shared" si="139"/>
        <v>1936</v>
      </c>
      <c r="S1512" s="1">
        <f t="shared" si="140"/>
        <v>7744</v>
      </c>
      <c r="T1512" s="1">
        <v>0.47</v>
      </c>
      <c r="U1512" s="1">
        <f t="shared" si="141"/>
        <v>3639.68</v>
      </c>
      <c r="V1512" s="1">
        <f t="shared" si="142"/>
        <v>4104.32</v>
      </c>
      <c r="W1512" s="4">
        <f t="shared" si="143"/>
        <v>0.52999999999999992</v>
      </c>
      <c r="X1512" s="1" t="s">
        <v>65</v>
      </c>
      <c r="Y1512" s="1" t="s">
        <v>81</v>
      </c>
      <c r="Z1512" s="1" t="s">
        <v>41</v>
      </c>
      <c r="AA1512" s="2">
        <v>46115</v>
      </c>
      <c r="AB1512" s="1">
        <v>5</v>
      </c>
      <c r="AC1512" s="1" t="s">
        <v>42</v>
      </c>
    </row>
    <row r="1513" spans="1:29">
      <c r="A1513" s="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c r="P1513" s="1">
        <f t="shared" si="138"/>
        <v>258000</v>
      </c>
      <c r="Q1513" s="1">
        <v>0</v>
      </c>
      <c r="R1513" s="1">
        <f t="shared" si="139"/>
        <v>0</v>
      </c>
      <c r="S1513" s="1">
        <f t="shared" si="140"/>
        <v>258000</v>
      </c>
      <c r="T1513" s="1">
        <v>0.57999999999999996</v>
      </c>
      <c r="U1513" s="1">
        <f t="shared" si="141"/>
        <v>149640</v>
      </c>
      <c r="V1513" s="1">
        <f t="shared" si="142"/>
        <v>108360</v>
      </c>
      <c r="W1513" s="4">
        <f t="shared" si="143"/>
        <v>0.42</v>
      </c>
      <c r="X1513" s="1" t="s">
        <v>50</v>
      </c>
      <c r="Y1513" s="1" t="s">
        <v>40</v>
      </c>
      <c r="Z1513" s="1" t="s">
        <v>66</v>
      </c>
      <c r="AA1513" s="1"/>
      <c r="AB1513" s="1"/>
      <c r="AC1513" s="1" t="s">
        <v>42</v>
      </c>
    </row>
    <row r="1514" spans="1:29">
      <c r="A1514" s="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c r="P1514" s="1">
        <f t="shared" si="138"/>
        <v>4700</v>
      </c>
      <c r="Q1514" s="1">
        <v>15</v>
      </c>
      <c r="R1514" s="1">
        <f t="shared" si="139"/>
        <v>705</v>
      </c>
      <c r="S1514" s="1">
        <f t="shared" si="140"/>
        <v>3995</v>
      </c>
      <c r="T1514" s="1">
        <v>0.47</v>
      </c>
      <c r="U1514" s="1">
        <f t="shared" si="141"/>
        <v>1877.6499999999999</v>
      </c>
      <c r="V1514" s="1">
        <f t="shared" si="142"/>
        <v>2117.3500000000004</v>
      </c>
      <c r="W1514" s="4">
        <f t="shared" si="143"/>
        <v>0.53000000000000014</v>
      </c>
      <c r="X1514" s="1" t="s">
        <v>56</v>
      </c>
      <c r="Y1514" s="1" t="s">
        <v>40</v>
      </c>
      <c r="Z1514" s="1" t="s">
        <v>120</v>
      </c>
      <c r="AA1514" s="1"/>
      <c r="AB1514" s="1"/>
      <c r="AC1514" s="1" t="s">
        <v>42</v>
      </c>
    </row>
    <row r="1515" spans="1:29">
      <c r="A1515" s="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c r="P1515" s="1">
        <f t="shared" si="138"/>
        <v>27250</v>
      </c>
      <c r="Q1515" s="1">
        <v>5</v>
      </c>
      <c r="R1515" s="1">
        <f t="shared" si="139"/>
        <v>1362.5</v>
      </c>
      <c r="S1515" s="1">
        <f t="shared" si="140"/>
        <v>25887.5</v>
      </c>
      <c r="T1515" s="1">
        <v>0.5</v>
      </c>
      <c r="U1515" s="1">
        <f t="shared" si="141"/>
        <v>12943.75</v>
      </c>
      <c r="V1515" s="1">
        <f t="shared" si="142"/>
        <v>12943.75</v>
      </c>
      <c r="W1515" s="4">
        <f t="shared" si="143"/>
        <v>0.5</v>
      </c>
      <c r="X1515" s="1" t="s">
        <v>39</v>
      </c>
      <c r="Y1515" s="1" t="s">
        <v>40</v>
      </c>
      <c r="Z1515" s="1" t="s">
        <v>41</v>
      </c>
      <c r="AA1515" s="2">
        <v>46111</v>
      </c>
      <c r="AB1515" s="1">
        <v>4</v>
      </c>
      <c r="AC1515" s="1" t="s">
        <v>42</v>
      </c>
    </row>
    <row r="1516" spans="1:29">
      <c r="A1516" s="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c r="P1516" s="1">
        <f t="shared" si="138"/>
        <v>3520</v>
      </c>
      <c r="Q1516" s="1">
        <v>5</v>
      </c>
      <c r="R1516" s="1">
        <f t="shared" si="139"/>
        <v>176</v>
      </c>
      <c r="S1516" s="1">
        <f t="shared" si="140"/>
        <v>3344</v>
      </c>
      <c r="T1516" s="1">
        <v>0.47</v>
      </c>
      <c r="U1516" s="1">
        <f t="shared" si="141"/>
        <v>1571.6799999999998</v>
      </c>
      <c r="V1516" s="1">
        <f t="shared" si="142"/>
        <v>1772.3200000000002</v>
      </c>
      <c r="W1516" s="4">
        <f t="shared" si="143"/>
        <v>0.53</v>
      </c>
      <c r="X1516" s="1" t="s">
        <v>56</v>
      </c>
      <c r="Y1516" s="1" t="s">
        <v>57</v>
      </c>
      <c r="Z1516" s="1" t="s">
        <v>41</v>
      </c>
      <c r="AA1516" s="2">
        <v>46113</v>
      </c>
      <c r="AB1516" s="1">
        <v>4</v>
      </c>
      <c r="AC1516" s="1" t="s">
        <v>42</v>
      </c>
    </row>
    <row r="1517" spans="1:29">
      <c r="A1517" s="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c r="P1517" s="1">
        <f t="shared" si="138"/>
        <v>18360</v>
      </c>
      <c r="Q1517" s="1">
        <v>5</v>
      </c>
      <c r="R1517" s="1">
        <f t="shared" si="139"/>
        <v>918</v>
      </c>
      <c r="S1517" s="1">
        <f t="shared" si="140"/>
        <v>17442</v>
      </c>
      <c r="T1517" s="1">
        <v>0.47</v>
      </c>
      <c r="U1517" s="1">
        <f t="shared" si="141"/>
        <v>8197.74</v>
      </c>
      <c r="V1517" s="1">
        <f t="shared" si="142"/>
        <v>9244.26</v>
      </c>
      <c r="W1517" s="4">
        <f t="shared" si="143"/>
        <v>0.53</v>
      </c>
      <c r="X1517" s="1" t="s">
        <v>147</v>
      </c>
      <c r="Y1517" s="1" t="s">
        <v>72</v>
      </c>
      <c r="Z1517" s="1" t="s">
        <v>41</v>
      </c>
      <c r="AA1517" s="2">
        <v>46113</v>
      </c>
      <c r="AB1517" s="1">
        <v>3</v>
      </c>
      <c r="AC1517" s="1" t="s">
        <v>42</v>
      </c>
    </row>
    <row r="1518" spans="1:29">
      <c r="A1518" s="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c r="P1518" s="1">
        <f t="shared" si="138"/>
        <v>22400</v>
      </c>
      <c r="Q1518" s="1">
        <v>25</v>
      </c>
      <c r="R1518" s="1">
        <f t="shared" si="139"/>
        <v>5600</v>
      </c>
      <c r="S1518" s="1">
        <f t="shared" si="140"/>
        <v>16800</v>
      </c>
      <c r="T1518" s="1">
        <v>0.45</v>
      </c>
      <c r="U1518" s="1">
        <f t="shared" si="141"/>
        <v>7560</v>
      </c>
      <c r="V1518" s="1">
        <f t="shared" si="142"/>
        <v>9240</v>
      </c>
      <c r="W1518" s="4">
        <f t="shared" si="143"/>
        <v>0.55000000000000004</v>
      </c>
      <c r="X1518" s="1" t="s">
        <v>104</v>
      </c>
      <c r="Y1518" s="1" t="s">
        <v>81</v>
      </c>
      <c r="Z1518" s="1" t="s">
        <v>41</v>
      </c>
      <c r="AA1518" s="2">
        <v>46113</v>
      </c>
      <c r="AB1518" s="1">
        <v>3</v>
      </c>
      <c r="AC1518" s="1" t="s">
        <v>42</v>
      </c>
    </row>
    <row r="1519" spans="1:29">
      <c r="A1519" s="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c r="P1519" s="1">
        <f t="shared" si="138"/>
        <v>11730</v>
      </c>
      <c r="Q1519" s="1">
        <v>5</v>
      </c>
      <c r="R1519" s="1">
        <f t="shared" si="139"/>
        <v>586.5</v>
      </c>
      <c r="S1519" s="1">
        <f t="shared" si="140"/>
        <v>11143.5</v>
      </c>
      <c r="T1519" s="1">
        <v>0.45</v>
      </c>
      <c r="U1519" s="1">
        <f t="shared" si="141"/>
        <v>5014.5749999999998</v>
      </c>
      <c r="V1519" s="1">
        <f t="shared" si="142"/>
        <v>6128.9250000000002</v>
      </c>
      <c r="W1519" s="4">
        <f t="shared" si="143"/>
        <v>0.55000000000000004</v>
      </c>
      <c r="X1519" s="1" t="s">
        <v>56</v>
      </c>
      <c r="Y1519" s="1" t="s">
        <v>72</v>
      </c>
      <c r="Z1519" s="1" t="s">
        <v>51</v>
      </c>
      <c r="AA1519" s="2">
        <v>46113</v>
      </c>
      <c r="AB1519" s="1"/>
      <c r="AC1519" s="1" t="s">
        <v>42</v>
      </c>
    </row>
    <row r="1520" spans="1:29">
      <c r="A1520" s="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c r="P1520" s="1">
        <f t="shared" si="138"/>
        <v>22950</v>
      </c>
      <c r="Q1520" s="1">
        <v>15</v>
      </c>
      <c r="R1520" s="1">
        <f t="shared" si="139"/>
        <v>3442.5</v>
      </c>
      <c r="S1520" s="1">
        <f t="shared" si="140"/>
        <v>19507.5</v>
      </c>
      <c r="T1520" s="1">
        <v>0.45</v>
      </c>
      <c r="U1520" s="1">
        <f t="shared" si="141"/>
        <v>8778.375</v>
      </c>
      <c r="V1520" s="1">
        <f t="shared" si="142"/>
        <v>10729.125</v>
      </c>
      <c r="W1520" s="4">
        <f t="shared" si="143"/>
        <v>0.55000000000000004</v>
      </c>
      <c r="X1520" s="1" t="s">
        <v>147</v>
      </c>
      <c r="Y1520" s="1" t="s">
        <v>72</v>
      </c>
      <c r="Z1520" s="1" t="s">
        <v>41</v>
      </c>
      <c r="AA1520" s="2">
        <v>46117</v>
      </c>
      <c r="AB1520" s="1">
        <v>5</v>
      </c>
      <c r="AC1520" s="1" t="s">
        <v>42</v>
      </c>
    </row>
    <row r="1521" spans="1:29">
      <c r="A1521" s="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c r="P1521" s="1">
        <f t="shared" si="138"/>
        <v>73120</v>
      </c>
      <c r="Q1521" s="1">
        <v>0</v>
      </c>
      <c r="R1521" s="1">
        <f t="shared" si="139"/>
        <v>0</v>
      </c>
      <c r="S1521" s="1">
        <f t="shared" si="140"/>
        <v>73120</v>
      </c>
      <c r="T1521" s="1">
        <v>0.57999999999999996</v>
      </c>
      <c r="U1521" s="1">
        <f t="shared" si="141"/>
        <v>42409.599999999999</v>
      </c>
      <c r="V1521" s="1">
        <f t="shared" si="142"/>
        <v>30710.400000000001</v>
      </c>
      <c r="W1521" s="4">
        <f t="shared" si="143"/>
        <v>0.42000000000000004</v>
      </c>
      <c r="X1521" s="1" t="s">
        <v>39</v>
      </c>
      <c r="Y1521" s="1" t="s">
        <v>57</v>
      </c>
      <c r="Z1521" s="1" t="s">
        <v>41</v>
      </c>
      <c r="AA1521" s="2">
        <v>46112</v>
      </c>
      <c r="AB1521" s="1">
        <v>4</v>
      </c>
      <c r="AC1521" s="1" t="s">
        <v>42</v>
      </c>
    </row>
    <row r="1522" spans="1:29">
      <c r="A1522" s="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c r="P1522" s="1">
        <f t="shared" si="138"/>
        <v>5760</v>
      </c>
      <c r="Q1522" s="1">
        <v>10</v>
      </c>
      <c r="R1522" s="1">
        <f t="shared" si="139"/>
        <v>576</v>
      </c>
      <c r="S1522" s="1">
        <f t="shared" si="140"/>
        <v>5184</v>
      </c>
      <c r="T1522" s="1">
        <v>0.48</v>
      </c>
      <c r="U1522" s="1">
        <f t="shared" si="141"/>
        <v>2488.3199999999997</v>
      </c>
      <c r="V1522" s="1">
        <f t="shared" si="142"/>
        <v>2695.6800000000003</v>
      </c>
      <c r="W1522" s="4">
        <f t="shared" si="143"/>
        <v>0.52</v>
      </c>
      <c r="X1522" s="1" t="s">
        <v>92</v>
      </c>
      <c r="Y1522" s="1" t="s">
        <v>57</v>
      </c>
      <c r="Z1522" s="1" t="s">
        <v>41</v>
      </c>
      <c r="AA1522" s="2">
        <v>46112</v>
      </c>
      <c r="AB1522" s="1">
        <v>4</v>
      </c>
      <c r="AC1522" s="1" t="s">
        <v>42</v>
      </c>
    </row>
    <row r="1523" spans="1:29">
      <c r="A1523" s="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c r="P1523" s="1">
        <f t="shared" si="138"/>
        <v>4100</v>
      </c>
      <c r="Q1523" s="1">
        <v>5</v>
      </c>
      <c r="R1523" s="1">
        <f t="shared" si="139"/>
        <v>205</v>
      </c>
      <c r="S1523" s="1">
        <f t="shared" si="140"/>
        <v>3895</v>
      </c>
      <c r="T1523" s="1">
        <v>0.5</v>
      </c>
      <c r="U1523" s="1">
        <f t="shared" si="141"/>
        <v>1947.5</v>
      </c>
      <c r="V1523" s="1">
        <f t="shared" si="142"/>
        <v>1947.5</v>
      </c>
      <c r="W1523" s="4">
        <f t="shared" si="143"/>
        <v>0.5</v>
      </c>
      <c r="X1523" s="1" t="s">
        <v>104</v>
      </c>
      <c r="Y1523" s="1" t="s">
        <v>81</v>
      </c>
      <c r="Z1523" s="1" t="s">
        <v>41</v>
      </c>
      <c r="AA1523" s="2">
        <v>46113</v>
      </c>
      <c r="AB1523" s="1">
        <v>3</v>
      </c>
      <c r="AC1523" s="1" t="s">
        <v>42</v>
      </c>
    </row>
    <row r="1524" spans="1:29">
      <c r="A1524" s="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c r="P1524" s="1">
        <f t="shared" si="138"/>
        <v>168880</v>
      </c>
      <c r="Q1524" s="1">
        <v>30</v>
      </c>
      <c r="R1524" s="1">
        <f t="shared" si="139"/>
        <v>50664</v>
      </c>
      <c r="S1524" s="1">
        <f t="shared" si="140"/>
        <v>118216</v>
      </c>
      <c r="T1524" s="1">
        <v>0.57999999999999996</v>
      </c>
      <c r="U1524" s="1">
        <f t="shared" si="141"/>
        <v>68565.279999999999</v>
      </c>
      <c r="V1524" s="1">
        <f t="shared" si="142"/>
        <v>49650.720000000001</v>
      </c>
      <c r="W1524" s="4">
        <f t="shared" si="143"/>
        <v>0.42</v>
      </c>
      <c r="X1524" s="1" t="s">
        <v>39</v>
      </c>
      <c r="Y1524" s="1" t="s">
        <v>40</v>
      </c>
      <c r="Z1524" s="1" t="s">
        <v>41</v>
      </c>
      <c r="AA1524" s="2">
        <v>46118</v>
      </c>
      <c r="AB1524" s="1">
        <v>5</v>
      </c>
      <c r="AC1524" s="1" t="s">
        <v>42</v>
      </c>
    </row>
    <row r="1525" spans="1:29">
      <c r="A1525" s="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c r="P1525" s="1">
        <f t="shared" si="138"/>
        <v>6300</v>
      </c>
      <c r="Q1525" s="1">
        <v>25</v>
      </c>
      <c r="R1525" s="1">
        <f t="shared" si="139"/>
        <v>1575</v>
      </c>
      <c r="S1525" s="1">
        <f t="shared" si="140"/>
        <v>4725</v>
      </c>
      <c r="T1525" s="1">
        <v>0.47</v>
      </c>
      <c r="U1525" s="1">
        <f t="shared" si="141"/>
        <v>2220.75</v>
      </c>
      <c r="V1525" s="1">
        <f t="shared" si="142"/>
        <v>2504.25</v>
      </c>
      <c r="W1525" s="4">
        <f t="shared" si="143"/>
        <v>0.53</v>
      </c>
      <c r="X1525" s="1" t="s">
        <v>50</v>
      </c>
      <c r="Y1525" s="1" t="s">
        <v>81</v>
      </c>
      <c r="Z1525" s="1" t="s">
        <v>41</v>
      </c>
      <c r="AA1525" s="2">
        <v>46115</v>
      </c>
      <c r="AB1525" s="1">
        <v>5</v>
      </c>
      <c r="AC1525" s="1" t="s">
        <v>42</v>
      </c>
    </row>
    <row r="1526" spans="1:29">
      <c r="A1526" s="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c r="P1526" s="1">
        <f t="shared" si="138"/>
        <v>680</v>
      </c>
      <c r="Q1526" s="1">
        <v>10</v>
      </c>
      <c r="R1526" s="1">
        <f t="shared" si="139"/>
        <v>68</v>
      </c>
      <c r="S1526" s="1">
        <f t="shared" si="140"/>
        <v>612</v>
      </c>
      <c r="T1526" s="1">
        <v>0.47</v>
      </c>
      <c r="U1526" s="1">
        <f t="shared" si="141"/>
        <v>287.64</v>
      </c>
      <c r="V1526" s="1">
        <f t="shared" si="142"/>
        <v>324.36</v>
      </c>
      <c r="W1526" s="4">
        <f t="shared" si="143"/>
        <v>0.53</v>
      </c>
      <c r="X1526" s="1" t="s">
        <v>50</v>
      </c>
      <c r="Y1526" s="1" t="s">
        <v>57</v>
      </c>
      <c r="Z1526" s="1" t="s">
        <v>51</v>
      </c>
      <c r="AA1526" s="2">
        <v>46113</v>
      </c>
      <c r="AB1526" s="1"/>
      <c r="AC1526" s="1" t="s">
        <v>42</v>
      </c>
    </row>
    <row r="1527" spans="1:29">
      <c r="A1527" s="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c r="P1527" s="1">
        <f t="shared" si="138"/>
        <v>175240</v>
      </c>
      <c r="Q1527" s="1">
        <v>20</v>
      </c>
      <c r="R1527" s="1">
        <f t="shared" si="139"/>
        <v>35048</v>
      </c>
      <c r="S1527" s="1">
        <f t="shared" si="140"/>
        <v>140192</v>
      </c>
      <c r="T1527" s="1">
        <v>0.57999999999999996</v>
      </c>
      <c r="U1527" s="1">
        <f t="shared" si="141"/>
        <v>81311.360000000001</v>
      </c>
      <c r="V1527" s="1">
        <f t="shared" si="142"/>
        <v>58880.639999999999</v>
      </c>
      <c r="W1527" s="4">
        <f t="shared" si="143"/>
        <v>0.42</v>
      </c>
      <c r="X1527" s="1" t="s">
        <v>104</v>
      </c>
      <c r="Y1527" s="1" t="s">
        <v>72</v>
      </c>
      <c r="Z1527" s="1" t="s">
        <v>66</v>
      </c>
      <c r="AA1527" s="1"/>
      <c r="AB1527" s="1"/>
      <c r="AC1527" s="1" t="s">
        <v>42</v>
      </c>
    </row>
    <row r="1528" spans="1:29">
      <c r="A1528" s="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c r="P1528" s="1">
        <f t="shared" si="138"/>
        <v>3720</v>
      </c>
      <c r="Q1528" s="1">
        <v>5</v>
      </c>
      <c r="R1528" s="1">
        <f t="shared" si="139"/>
        <v>186</v>
      </c>
      <c r="S1528" s="1">
        <f t="shared" si="140"/>
        <v>3534</v>
      </c>
      <c r="T1528" s="1">
        <v>0.62</v>
      </c>
      <c r="U1528" s="1">
        <f t="shared" si="141"/>
        <v>2191.08</v>
      </c>
      <c r="V1528" s="1">
        <f t="shared" si="142"/>
        <v>1342.92</v>
      </c>
      <c r="W1528" s="4">
        <f t="shared" si="143"/>
        <v>0.38</v>
      </c>
      <c r="X1528" s="1" t="s">
        <v>65</v>
      </c>
      <c r="Y1528" s="1" t="s">
        <v>40</v>
      </c>
      <c r="Z1528" s="1" t="s">
        <v>41</v>
      </c>
      <c r="AA1528" s="2">
        <v>46113</v>
      </c>
      <c r="AB1528" s="1">
        <v>3</v>
      </c>
      <c r="AC1528" s="1" t="s">
        <v>42</v>
      </c>
    </row>
    <row r="1529" spans="1:29">
      <c r="A1529" s="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c r="P1529" s="1">
        <f t="shared" si="138"/>
        <v>11240</v>
      </c>
      <c r="Q1529" s="1">
        <v>0</v>
      </c>
      <c r="R1529" s="1">
        <f t="shared" si="139"/>
        <v>0</v>
      </c>
      <c r="S1529" s="1">
        <f t="shared" si="140"/>
        <v>11240</v>
      </c>
      <c r="T1529" s="1">
        <v>0.52</v>
      </c>
      <c r="U1529" s="1">
        <f t="shared" si="141"/>
        <v>5844.8</v>
      </c>
      <c r="V1529" s="1">
        <f t="shared" si="142"/>
        <v>5395.2</v>
      </c>
      <c r="W1529" s="4">
        <f t="shared" si="143"/>
        <v>0.48</v>
      </c>
      <c r="X1529" s="1" t="s">
        <v>39</v>
      </c>
      <c r="Y1529" s="1" t="s">
        <v>40</v>
      </c>
      <c r="Z1529" s="1" t="s">
        <v>120</v>
      </c>
      <c r="AA1529" s="1"/>
      <c r="AB1529" s="1"/>
      <c r="AC1529" s="1" t="s">
        <v>42</v>
      </c>
    </row>
    <row r="1530" spans="1:29">
      <c r="A1530" s="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c r="P1530" s="1">
        <f t="shared" si="138"/>
        <v>3120</v>
      </c>
      <c r="Q1530" s="1">
        <v>0</v>
      </c>
      <c r="R1530" s="1">
        <f t="shared" si="139"/>
        <v>0</v>
      </c>
      <c r="S1530" s="1">
        <f t="shared" si="140"/>
        <v>3120</v>
      </c>
      <c r="T1530" s="1">
        <v>0.35</v>
      </c>
      <c r="U1530" s="1">
        <f t="shared" si="141"/>
        <v>1092</v>
      </c>
      <c r="V1530" s="1">
        <f t="shared" si="142"/>
        <v>2028</v>
      </c>
      <c r="W1530" s="4">
        <f t="shared" si="143"/>
        <v>0.65</v>
      </c>
      <c r="X1530" s="1" t="s">
        <v>147</v>
      </c>
      <c r="Y1530" s="1" t="s">
        <v>72</v>
      </c>
      <c r="Z1530" s="1" t="s">
        <v>41</v>
      </c>
      <c r="AA1530" s="2">
        <v>46119</v>
      </c>
      <c r="AB1530" s="1">
        <v>5</v>
      </c>
      <c r="AC1530" s="1" t="s">
        <v>42</v>
      </c>
    </row>
    <row r="1531" spans="1:29">
      <c r="A1531" s="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c r="P1531" s="1">
        <f t="shared" si="138"/>
        <v>4770</v>
      </c>
      <c r="Q1531" s="1">
        <v>10</v>
      </c>
      <c r="R1531" s="1">
        <f t="shared" si="139"/>
        <v>477</v>
      </c>
      <c r="S1531" s="1">
        <f t="shared" si="140"/>
        <v>4293</v>
      </c>
      <c r="T1531" s="1">
        <v>0.47</v>
      </c>
      <c r="U1531" s="1">
        <f t="shared" si="141"/>
        <v>2017.7099999999998</v>
      </c>
      <c r="V1531" s="1">
        <f t="shared" si="142"/>
        <v>2275.29</v>
      </c>
      <c r="W1531" s="4">
        <f t="shared" si="143"/>
        <v>0.53</v>
      </c>
      <c r="X1531" s="1" t="s">
        <v>39</v>
      </c>
      <c r="Y1531" s="1" t="s">
        <v>57</v>
      </c>
      <c r="Z1531" s="1" t="s">
        <v>66</v>
      </c>
      <c r="AA1531" s="1"/>
      <c r="AB1531" s="1"/>
      <c r="AC1531" s="1" t="s">
        <v>42</v>
      </c>
    </row>
    <row r="1532" spans="1:29">
      <c r="A1532" s="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c r="P1532" s="1">
        <f t="shared" si="138"/>
        <v>4960</v>
      </c>
      <c r="Q1532" s="1">
        <v>30</v>
      </c>
      <c r="R1532" s="1">
        <f t="shared" si="139"/>
        <v>1488</v>
      </c>
      <c r="S1532" s="1">
        <f t="shared" si="140"/>
        <v>3472</v>
      </c>
      <c r="T1532" s="1">
        <v>0.48</v>
      </c>
      <c r="U1532" s="1">
        <f t="shared" si="141"/>
        <v>1666.56</v>
      </c>
      <c r="V1532" s="1">
        <f t="shared" si="142"/>
        <v>1805.44</v>
      </c>
      <c r="W1532" s="4">
        <f t="shared" si="143"/>
        <v>0.52</v>
      </c>
      <c r="X1532" s="1" t="s">
        <v>104</v>
      </c>
      <c r="Y1532" s="1" t="s">
        <v>72</v>
      </c>
      <c r="Z1532" s="1" t="s">
        <v>66</v>
      </c>
      <c r="AA1532" s="1"/>
      <c r="AB1532" s="1"/>
      <c r="AC1532" s="1" t="s">
        <v>42</v>
      </c>
    </row>
    <row r="1533" spans="1:29">
      <c r="A1533" s="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c r="P1533" s="1">
        <f t="shared" si="138"/>
        <v>1960</v>
      </c>
      <c r="Q1533" s="1">
        <v>20</v>
      </c>
      <c r="R1533" s="1">
        <f t="shared" si="139"/>
        <v>392</v>
      </c>
      <c r="S1533" s="1">
        <f t="shared" si="140"/>
        <v>1568</v>
      </c>
      <c r="T1533" s="1">
        <v>0.48</v>
      </c>
      <c r="U1533" s="1">
        <f t="shared" si="141"/>
        <v>752.64</v>
      </c>
      <c r="V1533" s="1">
        <f t="shared" si="142"/>
        <v>815.36</v>
      </c>
      <c r="W1533" s="4">
        <f t="shared" si="143"/>
        <v>0.52</v>
      </c>
      <c r="X1533" s="1" t="s">
        <v>147</v>
      </c>
      <c r="Y1533" s="1" t="s">
        <v>81</v>
      </c>
      <c r="Z1533" s="1" t="s">
        <v>66</v>
      </c>
      <c r="AA1533" s="1"/>
      <c r="AB1533" s="1"/>
      <c r="AC1533" s="1" t="s">
        <v>42</v>
      </c>
    </row>
    <row r="1534" spans="1:29">
      <c r="A1534" s="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c r="P1534" s="1">
        <f t="shared" si="138"/>
        <v>158200</v>
      </c>
      <c r="Q1534" s="1">
        <v>0</v>
      </c>
      <c r="R1534" s="1">
        <f t="shared" si="139"/>
        <v>0</v>
      </c>
      <c r="S1534" s="1">
        <f t="shared" si="140"/>
        <v>158200</v>
      </c>
      <c r="T1534" s="1">
        <v>0.57999999999999996</v>
      </c>
      <c r="U1534" s="1">
        <f t="shared" si="141"/>
        <v>91756</v>
      </c>
      <c r="V1534" s="1">
        <f t="shared" si="142"/>
        <v>66444</v>
      </c>
      <c r="W1534" s="4">
        <f t="shared" si="143"/>
        <v>0.42</v>
      </c>
      <c r="X1534" s="1" t="s">
        <v>39</v>
      </c>
      <c r="Y1534" s="1" t="s">
        <v>81</v>
      </c>
      <c r="Z1534" s="1" t="s">
        <v>22</v>
      </c>
      <c r="AA1534" s="1"/>
      <c r="AB1534" s="1"/>
      <c r="AC1534" s="1" t="s">
        <v>93</v>
      </c>
    </row>
    <row r="1535" spans="1:29">
      <c r="A1535" s="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c r="P1535" s="1">
        <f t="shared" si="138"/>
        <v>1900</v>
      </c>
      <c r="Q1535" s="1">
        <v>0</v>
      </c>
      <c r="R1535" s="1">
        <f t="shared" si="139"/>
        <v>0</v>
      </c>
      <c r="S1535" s="1">
        <f t="shared" si="140"/>
        <v>1900</v>
      </c>
      <c r="T1535" s="1">
        <v>0.62</v>
      </c>
      <c r="U1535" s="1">
        <f t="shared" si="141"/>
        <v>1178</v>
      </c>
      <c r="V1535" s="1">
        <f t="shared" si="142"/>
        <v>722</v>
      </c>
      <c r="W1535" s="4">
        <f t="shared" si="143"/>
        <v>0.38</v>
      </c>
      <c r="X1535" s="1" t="s">
        <v>50</v>
      </c>
      <c r="Y1535" s="1" t="s">
        <v>57</v>
      </c>
      <c r="Z1535" s="1" t="s">
        <v>41</v>
      </c>
      <c r="AA1535" s="2">
        <v>46118</v>
      </c>
      <c r="AB1535" s="1">
        <v>4</v>
      </c>
      <c r="AC1535" s="1" t="s">
        <v>42</v>
      </c>
    </row>
    <row r="1536" spans="1:29">
      <c r="A1536" s="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c r="P1536" s="1">
        <f t="shared" si="138"/>
        <v>7980</v>
      </c>
      <c r="Q1536" s="1">
        <v>25</v>
      </c>
      <c r="R1536" s="1">
        <f t="shared" si="139"/>
        <v>1995</v>
      </c>
      <c r="S1536" s="1">
        <f t="shared" si="140"/>
        <v>5985</v>
      </c>
      <c r="T1536" s="1">
        <v>0.45</v>
      </c>
      <c r="U1536" s="1">
        <f t="shared" si="141"/>
        <v>2693.25</v>
      </c>
      <c r="V1536" s="1">
        <f t="shared" si="142"/>
        <v>3291.75</v>
      </c>
      <c r="W1536" s="4">
        <f t="shared" si="143"/>
        <v>0.55000000000000004</v>
      </c>
      <c r="X1536" s="1" t="s">
        <v>50</v>
      </c>
      <c r="Y1536" s="1" t="s">
        <v>57</v>
      </c>
      <c r="Z1536" s="1" t="s">
        <v>41</v>
      </c>
      <c r="AA1536" s="2">
        <v>46119</v>
      </c>
      <c r="AB1536" s="1">
        <v>3</v>
      </c>
      <c r="AC1536" s="1" t="s">
        <v>42</v>
      </c>
    </row>
    <row r="1537" spans="1:29">
      <c r="A1537" s="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c r="P1537" s="1">
        <f t="shared" si="138"/>
        <v>860</v>
      </c>
      <c r="Q1537" s="1">
        <v>10</v>
      </c>
      <c r="R1537" s="1">
        <f t="shared" si="139"/>
        <v>86</v>
      </c>
      <c r="S1537" s="1">
        <f t="shared" si="140"/>
        <v>774</v>
      </c>
      <c r="T1537" s="1">
        <v>0.62</v>
      </c>
      <c r="U1537" s="1">
        <f t="shared" si="141"/>
        <v>479.88</v>
      </c>
      <c r="V1537" s="1">
        <f t="shared" si="142"/>
        <v>294.12</v>
      </c>
      <c r="W1537" s="4">
        <f t="shared" si="143"/>
        <v>0.38</v>
      </c>
      <c r="X1537" s="1" t="s">
        <v>50</v>
      </c>
      <c r="Y1537" s="1" t="s">
        <v>40</v>
      </c>
      <c r="Z1537" s="1" t="s">
        <v>41</v>
      </c>
      <c r="AA1537" s="2">
        <v>46116</v>
      </c>
      <c r="AB1537" s="1">
        <v>4</v>
      </c>
      <c r="AC1537" s="1" t="s">
        <v>42</v>
      </c>
    </row>
    <row r="1538" spans="1:29">
      <c r="A1538" s="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c r="P1538" s="1">
        <f t="shared" si="138"/>
        <v>27800</v>
      </c>
      <c r="Q1538" s="1">
        <v>15</v>
      </c>
      <c r="R1538" s="1">
        <f t="shared" si="139"/>
        <v>4170</v>
      </c>
      <c r="S1538" s="1">
        <f t="shared" si="140"/>
        <v>23630</v>
      </c>
      <c r="T1538" s="1">
        <v>0.5</v>
      </c>
      <c r="U1538" s="1">
        <f t="shared" si="141"/>
        <v>11815</v>
      </c>
      <c r="V1538" s="1">
        <f t="shared" si="142"/>
        <v>11815</v>
      </c>
      <c r="W1538" s="4">
        <f t="shared" si="143"/>
        <v>0.5</v>
      </c>
      <c r="X1538" s="1" t="s">
        <v>104</v>
      </c>
      <c r="Y1538" s="1" t="s">
        <v>57</v>
      </c>
      <c r="Z1538" s="1" t="s">
        <v>41</v>
      </c>
      <c r="AA1538" s="2">
        <v>46119</v>
      </c>
      <c r="AB1538" s="1">
        <v>5</v>
      </c>
      <c r="AC1538" s="1" t="s">
        <v>42</v>
      </c>
    </row>
    <row r="1539" spans="1:29">
      <c r="A1539" s="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c r="P1539" s="1">
        <f t="shared" ref="P1539:P1602" si="144">PRODUCT(N1539,O1539)</f>
        <v>1740</v>
      </c>
      <c r="Q1539" s="1">
        <v>10</v>
      </c>
      <c r="R1539" s="1">
        <f t="shared" ref="R1539:R1602" si="145">P1539*(Q1539/100)</f>
        <v>174</v>
      </c>
      <c r="S1539" s="1">
        <f t="shared" ref="S1539:S1602" si="146">P1539-R1539</f>
        <v>1566</v>
      </c>
      <c r="T1539" s="1">
        <v>0.35</v>
      </c>
      <c r="U1539" s="1">
        <f t="shared" ref="U1539:U1602" si="147">S1539*T1539</f>
        <v>548.09999999999991</v>
      </c>
      <c r="V1539" s="1">
        <f t="shared" ref="V1539:V1602" si="148">S1539-U1539</f>
        <v>1017.9000000000001</v>
      </c>
      <c r="W1539" s="4">
        <f t="shared" ref="W1539:W1602" si="149">(V1539/S1539)</f>
        <v>0.65</v>
      </c>
      <c r="X1539" s="1" t="s">
        <v>50</v>
      </c>
      <c r="Y1539" s="1" t="s">
        <v>81</v>
      </c>
      <c r="Z1539" s="1" t="s">
        <v>22</v>
      </c>
      <c r="AA1539" s="1"/>
      <c r="AB1539" s="1"/>
      <c r="AC1539" s="1" t="s">
        <v>93</v>
      </c>
    </row>
    <row r="1540" spans="1:29">
      <c r="A1540" s="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c r="P1540" s="1">
        <f t="shared" si="144"/>
        <v>280</v>
      </c>
      <c r="Q1540" s="1">
        <v>20</v>
      </c>
      <c r="R1540" s="1">
        <f t="shared" si="145"/>
        <v>56</v>
      </c>
      <c r="S1540" s="1">
        <f t="shared" si="146"/>
        <v>224</v>
      </c>
      <c r="T1540" s="1">
        <v>0.62</v>
      </c>
      <c r="U1540" s="1">
        <f t="shared" si="147"/>
        <v>138.88</v>
      </c>
      <c r="V1540" s="1">
        <f t="shared" si="148"/>
        <v>85.12</v>
      </c>
      <c r="W1540" s="4">
        <f t="shared" si="149"/>
        <v>0.38</v>
      </c>
      <c r="X1540" s="1" t="s">
        <v>65</v>
      </c>
      <c r="Y1540" s="1" t="s">
        <v>81</v>
      </c>
      <c r="Z1540" s="1" t="s">
        <v>41</v>
      </c>
      <c r="AA1540" s="2">
        <v>46120</v>
      </c>
      <c r="AB1540" s="1">
        <v>5</v>
      </c>
      <c r="AC1540" s="1" t="s">
        <v>42</v>
      </c>
    </row>
    <row r="1541" spans="1:29">
      <c r="A1541" s="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c r="P1541" s="1">
        <f t="shared" si="144"/>
        <v>1560</v>
      </c>
      <c r="Q1541" s="1">
        <v>30</v>
      </c>
      <c r="R1541" s="1">
        <f t="shared" si="145"/>
        <v>468</v>
      </c>
      <c r="S1541" s="1">
        <f t="shared" si="146"/>
        <v>1092</v>
      </c>
      <c r="T1541" s="1">
        <v>0.52</v>
      </c>
      <c r="U1541" s="1">
        <f t="shared" si="147"/>
        <v>567.84</v>
      </c>
      <c r="V1541" s="1">
        <f t="shared" si="148"/>
        <v>524.16</v>
      </c>
      <c r="W1541" s="4">
        <f t="shared" si="149"/>
        <v>0.48</v>
      </c>
      <c r="X1541" s="1" t="s">
        <v>104</v>
      </c>
      <c r="Y1541" s="1" t="s">
        <v>57</v>
      </c>
      <c r="Z1541" s="1" t="s">
        <v>41</v>
      </c>
      <c r="AA1541" s="2">
        <v>46117</v>
      </c>
      <c r="AB1541" s="1">
        <v>3</v>
      </c>
      <c r="AC1541" s="1" t="s">
        <v>42</v>
      </c>
    </row>
    <row r="1542" spans="1:29">
      <c r="A1542" s="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c r="P1542" s="1">
        <f t="shared" si="144"/>
        <v>26430</v>
      </c>
      <c r="Q1542" s="1">
        <v>0</v>
      </c>
      <c r="R1542" s="1">
        <f t="shared" si="145"/>
        <v>0</v>
      </c>
      <c r="S1542" s="1">
        <f t="shared" si="146"/>
        <v>26430</v>
      </c>
      <c r="T1542" s="1">
        <v>0.48</v>
      </c>
      <c r="U1542" s="1">
        <f t="shared" si="147"/>
        <v>12686.4</v>
      </c>
      <c r="V1542" s="1">
        <f t="shared" si="148"/>
        <v>13743.6</v>
      </c>
      <c r="W1542" s="4">
        <f t="shared" si="149"/>
        <v>0.52</v>
      </c>
      <c r="X1542" s="1" t="s">
        <v>65</v>
      </c>
      <c r="Y1542" s="1" t="s">
        <v>40</v>
      </c>
      <c r="Z1542" s="1" t="s">
        <v>41</v>
      </c>
      <c r="AA1542" s="2">
        <v>46122</v>
      </c>
      <c r="AB1542" s="1">
        <v>4</v>
      </c>
      <c r="AC1542" s="1" t="s">
        <v>42</v>
      </c>
    </row>
    <row r="1543" spans="1:29">
      <c r="A1543" s="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c r="P1543" s="1">
        <f t="shared" si="144"/>
        <v>11220</v>
      </c>
      <c r="Q1543" s="1">
        <v>0</v>
      </c>
      <c r="R1543" s="1">
        <f t="shared" si="145"/>
        <v>0</v>
      </c>
      <c r="S1543" s="1">
        <f t="shared" si="146"/>
        <v>11220</v>
      </c>
      <c r="T1543" s="1">
        <v>0.47</v>
      </c>
      <c r="U1543" s="1">
        <f t="shared" si="147"/>
        <v>5273.4</v>
      </c>
      <c r="V1543" s="1">
        <f t="shared" si="148"/>
        <v>5946.6</v>
      </c>
      <c r="W1543" s="4">
        <f t="shared" si="149"/>
        <v>0.53</v>
      </c>
      <c r="X1543" s="1" t="s">
        <v>147</v>
      </c>
      <c r="Y1543" s="1" t="s">
        <v>57</v>
      </c>
      <c r="Z1543" s="1" t="s">
        <v>66</v>
      </c>
      <c r="AA1543" s="1"/>
      <c r="AB1543" s="1"/>
      <c r="AC1543" s="1" t="s">
        <v>42</v>
      </c>
    </row>
    <row r="1544" spans="1:29">
      <c r="A1544" s="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c r="P1544" s="1">
        <f t="shared" si="144"/>
        <v>48720</v>
      </c>
      <c r="Q1544" s="1">
        <v>0</v>
      </c>
      <c r="R1544" s="1">
        <f t="shared" si="145"/>
        <v>0</v>
      </c>
      <c r="S1544" s="1">
        <f t="shared" si="146"/>
        <v>48720</v>
      </c>
      <c r="T1544" s="1">
        <v>0.57999999999999996</v>
      </c>
      <c r="U1544" s="1">
        <f t="shared" si="147"/>
        <v>28257.599999999999</v>
      </c>
      <c r="V1544" s="1">
        <f t="shared" si="148"/>
        <v>20462.400000000001</v>
      </c>
      <c r="W1544" s="4">
        <f t="shared" si="149"/>
        <v>0.42000000000000004</v>
      </c>
      <c r="X1544" s="1" t="s">
        <v>50</v>
      </c>
      <c r="Y1544" s="1" t="s">
        <v>57</v>
      </c>
      <c r="Z1544" s="1" t="s">
        <v>120</v>
      </c>
      <c r="AA1544" s="1"/>
      <c r="AB1544" s="1"/>
      <c r="AC1544" s="1" t="s">
        <v>42</v>
      </c>
    </row>
    <row r="1545" spans="1:29">
      <c r="A1545" s="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c r="P1545" s="1">
        <f t="shared" si="144"/>
        <v>27780</v>
      </c>
      <c r="Q1545" s="1">
        <v>10</v>
      </c>
      <c r="R1545" s="1">
        <f t="shared" si="145"/>
        <v>2778</v>
      </c>
      <c r="S1545" s="1">
        <f t="shared" si="146"/>
        <v>25002</v>
      </c>
      <c r="T1545" s="1">
        <v>0.57999999999999996</v>
      </c>
      <c r="U1545" s="1">
        <f t="shared" si="147"/>
        <v>14501.16</v>
      </c>
      <c r="V1545" s="1">
        <f t="shared" si="148"/>
        <v>10500.84</v>
      </c>
      <c r="W1545" s="4">
        <f t="shared" si="149"/>
        <v>0.42</v>
      </c>
      <c r="X1545" s="1" t="s">
        <v>56</v>
      </c>
      <c r="Y1545" s="1" t="s">
        <v>40</v>
      </c>
      <c r="Z1545" s="1" t="s">
        <v>22</v>
      </c>
      <c r="AA1545" s="1"/>
      <c r="AB1545" s="1"/>
      <c r="AC1545" s="1" t="s">
        <v>93</v>
      </c>
    </row>
    <row r="1546" spans="1:29">
      <c r="A1546" s="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c r="P1546" s="1">
        <f t="shared" si="144"/>
        <v>2320</v>
      </c>
      <c r="Q1546" s="1">
        <v>30</v>
      </c>
      <c r="R1546" s="1">
        <f t="shared" si="145"/>
        <v>696</v>
      </c>
      <c r="S1546" s="1">
        <f t="shared" si="146"/>
        <v>1624</v>
      </c>
      <c r="T1546" s="1">
        <v>0.45</v>
      </c>
      <c r="U1546" s="1">
        <f t="shared" si="147"/>
        <v>730.80000000000007</v>
      </c>
      <c r="V1546" s="1">
        <f t="shared" si="148"/>
        <v>893.19999999999993</v>
      </c>
      <c r="W1546" s="4">
        <f t="shared" si="149"/>
        <v>0.54999999999999993</v>
      </c>
      <c r="X1546" s="1" t="s">
        <v>104</v>
      </c>
      <c r="Y1546" s="1" t="s">
        <v>81</v>
      </c>
      <c r="Z1546" s="1" t="s">
        <v>120</v>
      </c>
      <c r="AA1546" s="1"/>
      <c r="AB1546" s="1"/>
      <c r="AC1546" s="1" t="s">
        <v>42</v>
      </c>
    </row>
    <row r="1547" spans="1:29">
      <c r="A1547" s="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c r="P1547" s="1">
        <f t="shared" si="144"/>
        <v>1110</v>
      </c>
      <c r="Q1547" s="1">
        <v>25</v>
      </c>
      <c r="R1547" s="1">
        <f t="shared" si="145"/>
        <v>277.5</v>
      </c>
      <c r="S1547" s="1">
        <f t="shared" si="146"/>
        <v>832.5</v>
      </c>
      <c r="T1547" s="1">
        <v>0.35</v>
      </c>
      <c r="U1547" s="1">
        <f t="shared" si="147"/>
        <v>291.375</v>
      </c>
      <c r="V1547" s="1">
        <f t="shared" si="148"/>
        <v>541.125</v>
      </c>
      <c r="W1547" s="4">
        <f t="shared" si="149"/>
        <v>0.65</v>
      </c>
      <c r="X1547" s="1" t="s">
        <v>50</v>
      </c>
      <c r="Y1547" s="1" t="s">
        <v>40</v>
      </c>
      <c r="Z1547" s="1" t="s">
        <v>66</v>
      </c>
      <c r="AA1547" s="1"/>
      <c r="AB1547" s="1"/>
      <c r="AC1547" s="1" t="s">
        <v>42</v>
      </c>
    </row>
    <row r="1548" spans="1:29">
      <c r="A1548" s="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c r="P1548" s="1">
        <f t="shared" si="144"/>
        <v>30760</v>
      </c>
      <c r="Q1548" s="1">
        <v>15</v>
      </c>
      <c r="R1548" s="1">
        <f t="shared" si="145"/>
        <v>4614</v>
      </c>
      <c r="S1548" s="1">
        <f t="shared" si="146"/>
        <v>26146</v>
      </c>
      <c r="T1548" s="1">
        <v>0.52</v>
      </c>
      <c r="U1548" s="1">
        <f t="shared" si="147"/>
        <v>13595.92</v>
      </c>
      <c r="V1548" s="1">
        <f t="shared" si="148"/>
        <v>12550.08</v>
      </c>
      <c r="W1548" s="4">
        <f t="shared" si="149"/>
        <v>0.48</v>
      </c>
      <c r="X1548" s="1" t="s">
        <v>56</v>
      </c>
      <c r="Y1548" s="1" t="s">
        <v>40</v>
      </c>
      <c r="Z1548" s="1" t="s">
        <v>41</v>
      </c>
      <c r="AA1548" s="2">
        <v>46123</v>
      </c>
      <c r="AB1548" s="1">
        <v>3</v>
      </c>
      <c r="AC1548" s="1" t="s">
        <v>42</v>
      </c>
    </row>
    <row r="1549" spans="1:29">
      <c r="A1549" s="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c r="P1549" s="1">
        <f t="shared" si="144"/>
        <v>90120</v>
      </c>
      <c r="Q1549" s="1">
        <v>5</v>
      </c>
      <c r="R1549" s="1">
        <f t="shared" si="145"/>
        <v>4506</v>
      </c>
      <c r="S1549" s="1">
        <f t="shared" si="146"/>
        <v>85614</v>
      </c>
      <c r="T1549" s="1">
        <v>0.57999999999999996</v>
      </c>
      <c r="U1549" s="1">
        <f t="shared" si="147"/>
        <v>49656.119999999995</v>
      </c>
      <c r="V1549" s="1">
        <f t="shared" si="148"/>
        <v>35957.880000000005</v>
      </c>
      <c r="W1549" s="4">
        <f t="shared" si="149"/>
        <v>0.42000000000000004</v>
      </c>
      <c r="X1549" s="1" t="s">
        <v>65</v>
      </c>
      <c r="Y1549" s="1" t="s">
        <v>72</v>
      </c>
      <c r="Z1549" s="1" t="s">
        <v>41</v>
      </c>
      <c r="AA1549" s="2">
        <v>46119</v>
      </c>
      <c r="AB1549" s="1">
        <v>5</v>
      </c>
      <c r="AC1549" s="1" t="s">
        <v>42</v>
      </c>
    </row>
    <row r="1550" spans="1:29">
      <c r="A1550" s="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c r="P1550" s="1">
        <f t="shared" si="144"/>
        <v>70930</v>
      </c>
      <c r="Q1550" s="1">
        <v>25</v>
      </c>
      <c r="R1550" s="1">
        <f t="shared" si="145"/>
        <v>17732.5</v>
      </c>
      <c r="S1550" s="1">
        <f t="shared" si="146"/>
        <v>53197.5</v>
      </c>
      <c r="T1550" s="1">
        <v>0.57999999999999996</v>
      </c>
      <c r="U1550" s="1">
        <f t="shared" si="147"/>
        <v>30854.55</v>
      </c>
      <c r="V1550" s="1">
        <f t="shared" si="148"/>
        <v>22342.95</v>
      </c>
      <c r="W1550" s="4">
        <f t="shared" si="149"/>
        <v>0.42000000000000004</v>
      </c>
      <c r="X1550" s="1" t="s">
        <v>147</v>
      </c>
      <c r="Y1550" s="1" t="s">
        <v>57</v>
      </c>
      <c r="Z1550" s="1" t="s">
        <v>22</v>
      </c>
      <c r="AA1550" s="1"/>
      <c r="AB1550" s="1"/>
      <c r="AC1550" s="1" t="s">
        <v>93</v>
      </c>
    </row>
    <row r="1551" spans="1:29">
      <c r="A1551" s="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c r="P1551" s="1">
        <f t="shared" si="144"/>
        <v>15240</v>
      </c>
      <c r="Q1551" s="1">
        <v>0</v>
      </c>
      <c r="R1551" s="1">
        <f t="shared" si="145"/>
        <v>0</v>
      </c>
      <c r="S1551" s="1">
        <f t="shared" si="146"/>
        <v>15240</v>
      </c>
      <c r="T1551" s="1">
        <v>0.48</v>
      </c>
      <c r="U1551" s="1">
        <f t="shared" si="147"/>
        <v>7315.2</v>
      </c>
      <c r="V1551" s="1">
        <f t="shared" si="148"/>
        <v>7924.8</v>
      </c>
      <c r="W1551" s="4">
        <f t="shared" si="149"/>
        <v>0.52</v>
      </c>
      <c r="X1551" s="1" t="s">
        <v>56</v>
      </c>
      <c r="Y1551" s="1" t="s">
        <v>57</v>
      </c>
      <c r="Z1551" s="1" t="s">
        <v>41</v>
      </c>
      <c r="AA1551" s="2">
        <v>46126</v>
      </c>
      <c r="AB1551" s="1">
        <v>5</v>
      </c>
      <c r="AC1551" s="1" t="s">
        <v>42</v>
      </c>
    </row>
    <row r="1552" spans="1:29">
      <c r="A1552" s="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c r="P1552" s="1">
        <f t="shared" si="144"/>
        <v>1280</v>
      </c>
      <c r="Q1552" s="1">
        <v>15</v>
      </c>
      <c r="R1552" s="1">
        <f t="shared" si="145"/>
        <v>192</v>
      </c>
      <c r="S1552" s="1">
        <f t="shared" si="146"/>
        <v>1088</v>
      </c>
      <c r="T1552" s="1">
        <v>0.45</v>
      </c>
      <c r="U1552" s="1">
        <f t="shared" si="147"/>
        <v>489.6</v>
      </c>
      <c r="V1552" s="1">
        <f t="shared" si="148"/>
        <v>598.4</v>
      </c>
      <c r="W1552" s="4">
        <f t="shared" si="149"/>
        <v>0.54999999999999993</v>
      </c>
      <c r="X1552" s="1" t="s">
        <v>92</v>
      </c>
      <c r="Y1552" s="1" t="s">
        <v>57</v>
      </c>
      <c r="Z1552" s="1" t="s">
        <v>41</v>
      </c>
      <c r="AA1552" s="2">
        <v>46122</v>
      </c>
      <c r="AB1552" s="1">
        <v>4</v>
      </c>
      <c r="AC1552" s="1" t="s">
        <v>42</v>
      </c>
    </row>
    <row r="1553" spans="1:29">
      <c r="A1553" s="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c r="P1553" s="1">
        <f t="shared" si="144"/>
        <v>12040</v>
      </c>
      <c r="Q1553" s="1">
        <v>15</v>
      </c>
      <c r="R1553" s="1">
        <f t="shared" si="145"/>
        <v>1806</v>
      </c>
      <c r="S1553" s="1">
        <f t="shared" si="146"/>
        <v>10234</v>
      </c>
      <c r="T1553" s="1">
        <v>0.48</v>
      </c>
      <c r="U1553" s="1">
        <f t="shared" si="147"/>
        <v>4912.32</v>
      </c>
      <c r="V1553" s="1">
        <f t="shared" si="148"/>
        <v>5321.68</v>
      </c>
      <c r="W1553" s="4">
        <f t="shared" si="149"/>
        <v>0.52</v>
      </c>
      <c r="X1553" s="1" t="s">
        <v>39</v>
      </c>
      <c r="Y1553" s="1" t="s">
        <v>57</v>
      </c>
      <c r="Z1553" s="1" t="s">
        <v>41</v>
      </c>
      <c r="AA1553" s="2">
        <v>46124</v>
      </c>
      <c r="AB1553" s="1">
        <v>5</v>
      </c>
      <c r="AC1553" s="1" t="s">
        <v>42</v>
      </c>
    </row>
    <row r="1554" spans="1:29">
      <c r="A1554" s="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c r="P1554" s="1">
        <f t="shared" si="144"/>
        <v>59600</v>
      </c>
      <c r="Q1554" s="1">
        <v>25</v>
      </c>
      <c r="R1554" s="1">
        <f t="shared" si="145"/>
        <v>14900</v>
      </c>
      <c r="S1554" s="1">
        <f t="shared" si="146"/>
        <v>44700</v>
      </c>
      <c r="T1554" s="1">
        <v>0.52</v>
      </c>
      <c r="U1554" s="1">
        <f t="shared" si="147"/>
        <v>23244</v>
      </c>
      <c r="V1554" s="1">
        <f t="shared" si="148"/>
        <v>21456</v>
      </c>
      <c r="W1554" s="4">
        <f t="shared" si="149"/>
        <v>0.48</v>
      </c>
      <c r="X1554" s="1" t="s">
        <v>50</v>
      </c>
      <c r="Y1554" s="1" t="s">
        <v>72</v>
      </c>
      <c r="Z1554" s="1" t="s">
        <v>51</v>
      </c>
      <c r="AA1554" s="2">
        <v>46125</v>
      </c>
      <c r="AB1554" s="1"/>
      <c r="AC1554" s="1" t="s">
        <v>42</v>
      </c>
    </row>
    <row r="1555" spans="1:29">
      <c r="A1555" s="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c r="P1555" s="1">
        <f t="shared" si="144"/>
        <v>3900</v>
      </c>
      <c r="Q1555" s="1">
        <v>0</v>
      </c>
      <c r="R1555" s="1">
        <f t="shared" si="145"/>
        <v>0</v>
      </c>
      <c r="S1555" s="1">
        <f t="shared" si="146"/>
        <v>3900</v>
      </c>
      <c r="T1555" s="1">
        <v>0.62</v>
      </c>
      <c r="U1555" s="1">
        <f t="shared" si="147"/>
        <v>2418</v>
      </c>
      <c r="V1555" s="1">
        <f t="shared" si="148"/>
        <v>1482</v>
      </c>
      <c r="W1555" s="4">
        <f t="shared" si="149"/>
        <v>0.38</v>
      </c>
      <c r="X1555" s="1" t="s">
        <v>92</v>
      </c>
      <c r="Y1555" s="1" t="s">
        <v>57</v>
      </c>
      <c r="Z1555" s="1" t="s">
        <v>41</v>
      </c>
      <c r="AA1555" s="2">
        <v>46122</v>
      </c>
      <c r="AB1555" s="1">
        <v>3</v>
      </c>
      <c r="AC1555" s="1" t="s">
        <v>42</v>
      </c>
    </row>
    <row r="1556" spans="1:29">
      <c r="A1556" s="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c r="P1556" s="1">
        <f t="shared" si="144"/>
        <v>750</v>
      </c>
      <c r="Q1556" s="1">
        <v>15</v>
      </c>
      <c r="R1556" s="1">
        <f t="shared" si="145"/>
        <v>112.5</v>
      </c>
      <c r="S1556" s="1">
        <f t="shared" si="146"/>
        <v>637.5</v>
      </c>
      <c r="T1556" s="1">
        <v>0.47</v>
      </c>
      <c r="U1556" s="1">
        <f t="shared" si="147"/>
        <v>299.625</v>
      </c>
      <c r="V1556" s="1">
        <f t="shared" si="148"/>
        <v>337.875</v>
      </c>
      <c r="W1556" s="4">
        <f t="shared" si="149"/>
        <v>0.53</v>
      </c>
      <c r="X1556" s="1" t="s">
        <v>56</v>
      </c>
      <c r="Y1556" s="1" t="s">
        <v>81</v>
      </c>
      <c r="Z1556" s="1" t="s">
        <v>66</v>
      </c>
      <c r="AA1556" s="1"/>
      <c r="AB1556" s="1"/>
      <c r="AC1556" s="1" t="s">
        <v>42</v>
      </c>
    </row>
    <row r="1557" spans="1:29">
      <c r="A1557" s="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c r="P1557" s="1">
        <f t="shared" si="144"/>
        <v>11640</v>
      </c>
      <c r="Q1557" s="1">
        <v>10</v>
      </c>
      <c r="R1557" s="1">
        <f t="shared" si="145"/>
        <v>1164</v>
      </c>
      <c r="S1557" s="1">
        <f t="shared" si="146"/>
        <v>10476</v>
      </c>
      <c r="T1557" s="1">
        <v>0.47</v>
      </c>
      <c r="U1557" s="1">
        <f t="shared" si="147"/>
        <v>4923.7199999999993</v>
      </c>
      <c r="V1557" s="1">
        <f t="shared" si="148"/>
        <v>5552.2800000000007</v>
      </c>
      <c r="W1557" s="4">
        <f t="shared" si="149"/>
        <v>0.53</v>
      </c>
      <c r="X1557" s="1" t="s">
        <v>104</v>
      </c>
      <c r="Y1557" s="1" t="s">
        <v>72</v>
      </c>
      <c r="Z1557" s="1" t="s">
        <v>41</v>
      </c>
      <c r="AA1557" s="2">
        <v>46126</v>
      </c>
      <c r="AB1557" s="1">
        <v>5</v>
      </c>
      <c r="AC1557" s="1" t="s">
        <v>42</v>
      </c>
    </row>
    <row r="1558" spans="1:29">
      <c r="A1558" s="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c r="P1558" s="1">
        <f t="shared" si="144"/>
        <v>12040</v>
      </c>
      <c r="Q1558" s="1">
        <v>0</v>
      </c>
      <c r="R1558" s="1">
        <f t="shared" si="145"/>
        <v>0</v>
      </c>
      <c r="S1558" s="1">
        <f t="shared" si="146"/>
        <v>12040</v>
      </c>
      <c r="T1558" s="1">
        <v>0.48</v>
      </c>
      <c r="U1558" s="1">
        <f t="shared" si="147"/>
        <v>5779.2</v>
      </c>
      <c r="V1558" s="1">
        <f t="shared" si="148"/>
        <v>6260.8</v>
      </c>
      <c r="W1558" s="4">
        <f t="shared" si="149"/>
        <v>0.52</v>
      </c>
      <c r="X1558" s="1" t="s">
        <v>39</v>
      </c>
      <c r="Y1558" s="1" t="s">
        <v>72</v>
      </c>
      <c r="Z1558" s="1" t="s">
        <v>41</v>
      </c>
      <c r="AA1558" s="2">
        <v>46130</v>
      </c>
      <c r="AB1558" s="1">
        <v>3</v>
      </c>
      <c r="AC1558" s="1" t="s">
        <v>42</v>
      </c>
    </row>
    <row r="1559" spans="1:29">
      <c r="A1559" s="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c r="P1559" s="1">
        <f t="shared" si="144"/>
        <v>283500</v>
      </c>
      <c r="Q1559" s="1">
        <v>10</v>
      </c>
      <c r="R1559" s="1">
        <f t="shared" si="145"/>
        <v>28350</v>
      </c>
      <c r="S1559" s="1">
        <f t="shared" si="146"/>
        <v>255150</v>
      </c>
      <c r="T1559" s="1">
        <v>0.57999999999999996</v>
      </c>
      <c r="U1559" s="1">
        <f t="shared" si="147"/>
        <v>147987</v>
      </c>
      <c r="V1559" s="1">
        <f t="shared" si="148"/>
        <v>107163</v>
      </c>
      <c r="W1559" s="4">
        <f t="shared" si="149"/>
        <v>0.42</v>
      </c>
      <c r="X1559" s="1" t="s">
        <v>65</v>
      </c>
      <c r="Y1559" s="1" t="s">
        <v>72</v>
      </c>
      <c r="Z1559" s="1" t="s">
        <v>41</v>
      </c>
      <c r="AA1559" s="2">
        <v>46130</v>
      </c>
      <c r="AB1559" s="1">
        <v>3</v>
      </c>
      <c r="AC1559" s="1" t="s">
        <v>42</v>
      </c>
    </row>
    <row r="1560" spans="1:29">
      <c r="A1560" s="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c r="P1560" s="1">
        <f t="shared" si="144"/>
        <v>11140</v>
      </c>
      <c r="Q1560" s="1">
        <v>10</v>
      </c>
      <c r="R1560" s="1">
        <f t="shared" si="145"/>
        <v>1114</v>
      </c>
      <c r="S1560" s="1">
        <f t="shared" si="146"/>
        <v>10026</v>
      </c>
      <c r="T1560" s="1">
        <v>0.47</v>
      </c>
      <c r="U1560" s="1">
        <f t="shared" si="147"/>
        <v>4712.2199999999993</v>
      </c>
      <c r="V1560" s="1">
        <f t="shared" si="148"/>
        <v>5313.7800000000007</v>
      </c>
      <c r="W1560" s="4">
        <f t="shared" si="149"/>
        <v>0.53</v>
      </c>
      <c r="X1560" s="1" t="s">
        <v>147</v>
      </c>
      <c r="Y1560" s="1" t="s">
        <v>57</v>
      </c>
      <c r="Z1560" s="1" t="s">
        <v>51</v>
      </c>
      <c r="AA1560" s="2">
        <v>46126</v>
      </c>
      <c r="AB1560" s="1"/>
      <c r="AC1560" s="1" t="s">
        <v>42</v>
      </c>
    </row>
    <row r="1561" spans="1:29">
      <c r="A1561" s="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c r="P1561" s="1">
        <f t="shared" si="144"/>
        <v>24500</v>
      </c>
      <c r="Q1561" s="1">
        <v>20</v>
      </c>
      <c r="R1561" s="1">
        <f t="shared" si="145"/>
        <v>4900</v>
      </c>
      <c r="S1561" s="1">
        <f t="shared" si="146"/>
        <v>19600</v>
      </c>
      <c r="T1561" s="1">
        <v>0.47</v>
      </c>
      <c r="U1561" s="1">
        <f t="shared" si="147"/>
        <v>9212</v>
      </c>
      <c r="V1561" s="1">
        <f t="shared" si="148"/>
        <v>10388</v>
      </c>
      <c r="W1561" s="4">
        <f t="shared" si="149"/>
        <v>0.53</v>
      </c>
      <c r="X1561" s="1" t="s">
        <v>39</v>
      </c>
      <c r="Y1561" s="1" t="s">
        <v>57</v>
      </c>
      <c r="Z1561" s="1" t="s">
        <v>41</v>
      </c>
      <c r="AA1561" s="2">
        <v>46130</v>
      </c>
      <c r="AB1561" s="1">
        <v>4</v>
      </c>
      <c r="AC1561" s="1" t="s">
        <v>42</v>
      </c>
    </row>
    <row r="1562" spans="1:29">
      <c r="A1562" s="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c r="P1562" s="1">
        <f t="shared" si="144"/>
        <v>1060</v>
      </c>
      <c r="Q1562" s="1">
        <v>10</v>
      </c>
      <c r="R1562" s="1">
        <f t="shared" si="145"/>
        <v>106</v>
      </c>
      <c r="S1562" s="1">
        <f t="shared" si="146"/>
        <v>954</v>
      </c>
      <c r="T1562" s="1">
        <v>0.35</v>
      </c>
      <c r="U1562" s="1">
        <f t="shared" si="147"/>
        <v>333.9</v>
      </c>
      <c r="V1562" s="1">
        <f t="shared" si="148"/>
        <v>620.1</v>
      </c>
      <c r="W1562" s="4">
        <f t="shared" si="149"/>
        <v>0.65</v>
      </c>
      <c r="X1562" s="1" t="s">
        <v>147</v>
      </c>
      <c r="Y1562" s="1" t="s">
        <v>40</v>
      </c>
      <c r="Z1562" s="1" t="s">
        <v>41</v>
      </c>
      <c r="AA1562" s="2">
        <v>46129</v>
      </c>
      <c r="AB1562" s="1">
        <v>4</v>
      </c>
      <c r="AC1562" s="1" t="s">
        <v>42</v>
      </c>
    </row>
    <row r="1563" spans="1:29">
      <c r="A1563" s="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c r="P1563" s="1">
        <f t="shared" si="144"/>
        <v>235450</v>
      </c>
      <c r="Q1563" s="1">
        <v>30</v>
      </c>
      <c r="R1563" s="1">
        <f t="shared" si="145"/>
        <v>70635</v>
      </c>
      <c r="S1563" s="1">
        <f t="shared" si="146"/>
        <v>164815</v>
      </c>
      <c r="T1563" s="1">
        <v>0.57999999999999996</v>
      </c>
      <c r="U1563" s="1">
        <f t="shared" si="147"/>
        <v>95592.7</v>
      </c>
      <c r="V1563" s="1">
        <f t="shared" si="148"/>
        <v>69222.3</v>
      </c>
      <c r="W1563" s="4">
        <f t="shared" si="149"/>
        <v>0.42000000000000004</v>
      </c>
      <c r="X1563" s="1" t="s">
        <v>92</v>
      </c>
      <c r="Y1563" s="1" t="s">
        <v>72</v>
      </c>
      <c r="Z1563" s="1" t="s">
        <v>41</v>
      </c>
      <c r="AA1563" s="2">
        <v>46130</v>
      </c>
      <c r="AB1563" s="1">
        <v>4</v>
      </c>
      <c r="AC1563" s="1" t="s">
        <v>42</v>
      </c>
    </row>
    <row r="1564" spans="1:29">
      <c r="A1564" s="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c r="P1564" s="1">
        <f t="shared" si="144"/>
        <v>540</v>
      </c>
      <c r="Q1564" s="1">
        <v>10</v>
      </c>
      <c r="R1564" s="1">
        <f t="shared" si="145"/>
        <v>54</v>
      </c>
      <c r="S1564" s="1">
        <f t="shared" si="146"/>
        <v>486</v>
      </c>
      <c r="T1564" s="1">
        <v>0.35</v>
      </c>
      <c r="U1564" s="1">
        <f t="shared" si="147"/>
        <v>170.1</v>
      </c>
      <c r="V1564" s="1">
        <f t="shared" si="148"/>
        <v>315.89999999999998</v>
      </c>
      <c r="W1564" s="4">
        <f t="shared" si="149"/>
        <v>0.64999999999999991</v>
      </c>
      <c r="X1564" s="1" t="s">
        <v>104</v>
      </c>
      <c r="Y1564" s="1" t="s">
        <v>81</v>
      </c>
      <c r="Z1564" s="1" t="s">
        <v>41</v>
      </c>
      <c r="AA1564" s="2">
        <v>46129</v>
      </c>
      <c r="AB1564" s="1">
        <v>3</v>
      </c>
      <c r="AC1564" s="1" t="s">
        <v>42</v>
      </c>
    </row>
    <row r="1565" spans="1:29">
      <c r="A1565" s="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c r="P1565" s="1">
        <f t="shared" si="144"/>
        <v>3800</v>
      </c>
      <c r="Q1565" s="1">
        <v>5</v>
      </c>
      <c r="R1565" s="1">
        <f t="shared" si="145"/>
        <v>190</v>
      </c>
      <c r="S1565" s="1">
        <f t="shared" si="146"/>
        <v>3610</v>
      </c>
      <c r="T1565" s="1">
        <v>0.62</v>
      </c>
      <c r="U1565" s="1">
        <f t="shared" si="147"/>
        <v>2238.1999999999998</v>
      </c>
      <c r="V1565" s="1">
        <f t="shared" si="148"/>
        <v>1371.8000000000002</v>
      </c>
      <c r="W1565" s="4">
        <f t="shared" si="149"/>
        <v>0.38000000000000006</v>
      </c>
      <c r="X1565" s="1" t="s">
        <v>104</v>
      </c>
      <c r="Y1565" s="1" t="s">
        <v>57</v>
      </c>
      <c r="Z1565" s="1" t="s">
        <v>41</v>
      </c>
      <c r="AA1565" s="2">
        <v>46129</v>
      </c>
      <c r="AB1565" s="1">
        <v>4</v>
      </c>
      <c r="AC1565" s="1" t="s">
        <v>42</v>
      </c>
    </row>
    <row r="1566" spans="1:29">
      <c r="A1566" s="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c r="P1566" s="1">
        <f t="shared" si="144"/>
        <v>1680</v>
      </c>
      <c r="Q1566" s="1">
        <v>0</v>
      </c>
      <c r="R1566" s="1">
        <f t="shared" si="145"/>
        <v>0</v>
      </c>
      <c r="S1566" s="1">
        <f t="shared" si="146"/>
        <v>1680</v>
      </c>
      <c r="T1566" s="1">
        <v>0.48</v>
      </c>
      <c r="U1566" s="1">
        <f t="shared" si="147"/>
        <v>806.4</v>
      </c>
      <c r="V1566" s="1">
        <f t="shared" si="148"/>
        <v>873.6</v>
      </c>
      <c r="W1566" s="4">
        <f t="shared" si="149"/>
        <v>0.52</v>
      </c>
      <c r="X1566" s="1" t="s">
        <v>104</v>
      </c>
      <c r="Y1566" s="1" t="s">
        <v>57</v>
      </c>
      <c r="Z1566" s="1" t="s">
        <v>120</v>
      </c>
      <c r="AA1566" s="1"/>
      <c r="AB1566" s="1"/>
      <c r="AC1566" s="1" t="s">
        <v>42</v>
      </c>
    </row>
    <row r="1567" spans="1:29">
      <c r="A1567" s="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c r="P1567" s="1">
        <f t="shared" si="144"/>
        <v>220360</v>
      </c>
      <c r="Q1567" s="1">
        <v>25</v>
      </c>
      <c r="R1567" s="1">
        <f t="shared" si="145"/>
        <v>55090</v>
      </c>
      <c r="S1567" s="1">
        <f t="shared" si="146"/>
        <v>165270</v>
      </c>
      <c r="T1567" s="1">
        <v>0.57999999999999996</v>
      </c>
      <c r="U1567" s="1">
        <f t="shared" si="147"/>
        <v>95856.599999999991</v>
      </c>
      <c r="V1567" s="1">
        <f t="shared" si="148"/>
        <v>69413.400000000009</v>
      </c>
      <c r="W1567" s="4">
        <f t="shared" si="149"/>
        <v>0.42000000000000004</v>
      </c>
      <c r="X1567" s="1" t="s">
        <v>56</v>
      </c>
      <c r="Y1567" s="1" t="s">
        <v>72</v>
      </c>
      <c r="Z1567" s="1" t="s">
        <v>66</v>
      </c>
      <c r="AA1567" s="1"/>
      <c r="AB1567" s="1"/>
      <c r="AC1567" s="1" t="s">
        <v>42</v>
      </c>
    </row>
    <row r="1568" spans="1:29">
      <c r="A1568" s="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c r="P1568" s="1">
        <f t="shared" si="144"/>
        <v>3840</v>
      </c>
      <c r="Q1568" s="1">
        <v>10</v>
      </c>
      <c r="R1568" s="1">
        <f t="shared" si="145"/>
        <v>384</v>
      </c>
      <c r="S1568" s="1">
        <f t="shared" si="146"/>
        <v>3456</v>
      </c>
      <c r="T1568" s="1">
        <v>0.52</v>
      </c>
      <c r="U1568" s="1">
        <f t="shared" si="147"/>
        <v>1797.1200000000001</v>
      </c>
      <c r="V1568" s="1">
        <f t="shared" si="148"/>
        <v>1658.8799999999999</v>
      </c>
      <c r="W1568" s="4">
        <f t="shared" si="149"/>
        <v>0.48</v>
      </c>
      <c r="X1568" s="1" t="s">
        <v>104</v>
      </c>
      <c r="Y1568" s="1" t="s">
        <v>81</v>
      </c>
      <c r="Z1568" s="1" t="s">
        <v>41</v>
      </c>
      <c r="AA1568" s="2">
        <v>46130</v>
      </c>
      <c r="AB1568" s="1">
        <v>5</v>
      </c>
      <c r="AC1568" s="1" t="s">
        <v>42</v>
      </c>
    </row>
    <row r="1569" spans="1:29">
      <c r="A1569" s="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c r="P1569" s="1">
        <f t="shared" si="144"/>
        <v>12360</v>
      </c>
      <c r="Q1569" s="1">
        <v>10</v>
      </c>
      <c r="R1569" s="1">
        <f t="shared" si="145"/>
        <v>1236</v>
      </c>
      <c r="S1569" s="1">
        <f t="shared" si="146"/>
        <v>11124</v>
      </c>
      <c r="T1569" s="1">
        <v>0.48</v>
      </c>
      <c r="U1569" s="1">
        <f t="shared" si="147"/>
        <v>5339.5199999999995</v>
      </c>
      <c r="V1569" s="1">
        <f t="shared" si="148"/>
        <v>5784.4800000000005</v>
      </c>
      <c r="W1569" s="4">
        <f t="shared" si="149"/>
        <v>0.52</v>
      </c>
      <c r="X1569" s="1" t="s">
        <v>65</v>
      </c>
      <c r="Y1569" s="1" t="s">
        <v>57</v>
      </c>
      <c r="Z1569" s="1" t="s">
        <v>41</v>
      </c>
      <c r="AA1569" s="2">
        <v>46128</v>
      </c>
      <c r="AB1569" s="1">
        <v>4</v>
      </c>
      <c r="AC1569" s="1" t="s">
        <v>42</v>
      </c>
    </row>
    <row r="1570" spans="1:29">
      <c r="A1570" s="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c r="P1570" s="1">
        <f t="shared" si="144"/>
        <v>3360</v>
      </c>
      <c r="Q1570" s="1">
        <v>0</v>
      </c>
      <c r="R1570" s="1">
        <f t="shared" si="145"/>
        <v>0</v>
      </c>
      <c r="S1570" s="1">
        <f t="shared" si="146"/>
        <v>3360</v>
      </c>
      <c r="T1570" s="1">
        <v>0.48</v>
      </c>
      <c r="U1570" s="1">
        <f t="shared" si="147"/>
        <v>1612.8</v>
      </c>
      <c r="V1570" s="1">
        <f t="shared" si="148"/>
        <v>1747.2</v>
      </c>
      <c r="W1570" s="4">
        <f t="shared" si="149"/>
        <v>0.52</v>
      </c>
      <c r="X1570" s="1" t="s">
        <v>92</v>
      </c>
      <c r="Y1570" s="1" t="s">
        <v>81</v>
      </c>
      <c r="Z1570" s="1" t="s">
        <v>41</v>
      </c>
      <c r="AA1570" s="2">
        <v>46133</v>
      </c>
      <c r="AB1570" s="1">
        <v>5</v>
      </c>
      <c r="AC1570" s="1" t="s">
        <v>42</v>
      </c>
    </row>
    <row r="1571" spans="1:29">
      <c r="A1571" s="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c r="P1571" s="1">
        <f t="shared" si="144"/>
        <v>4480</v>
      </c>
      <c r="Q1571" s="1">
        <v>10</v>
      </c>
      <c r="R1571" s="1">
        <f t="shared" si="145"/>
        <v>448</v>
      </c>
      <c r="S1571" s="1">
        <f t="shared" si="146"/>
        <v>4032</v>
      </c>
      <c r="T1571" s="1">
        <v>0.52</v>
      </c>
      <c r="U1571" s="1">
        <f t="shared" si="147"/>
        <v>2096.64</v>
      </c>
      <c r="V1571" s="1">
        <f t="shared" si="148"/>
        <v>1935.3600000000001</v>
      </c>
      <c r="W1571" s="4">
        <f t="shared" si="149"/>
        <v>0.48000000000000004</v>
      </c>
      <c r="X1571" s="1" t="s">
        <v>104</v>
      </c>
      <c r="Y1571" s="1" t="s">
        <v>57</v>
      </c>
      <c r="Z1571" s="1" t="s">
        <v>41</v>
      </c>
      <c r="AA1571" s="2">
        <v>46130</v>
      </c>
      <c r="AB1571" s="1">
        <v>4</v>
      </c>
      <c r="AC1571" s="1" t="s">
        <v>42</v>
      </c>
    </row>
    <row r="1572" spans="1:29">
      <c r="A1572" s="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c r="P1572" s="1">
        <f t="shared" si="144"/>
        <v>7540</v>
      </c>
      <c r="Q1572" s="1">
        <v>10</v>
      </c>
      <c r="R1572" s="1">
        <f t="shared" si="145"/>
        <v>754</v>
      </c>
      <c r="S1572" s="1">
        <f t="shared" si="146"/>
        <v>6786</v>
      </c>
      <c r="T1572" s="1">
        <v>0.5</v>
      </c>
      <c r="U1572" s="1">
        <f t="shared" si="147"/>
        <v>3393</v>
      </c>
      <c r="V1572" s="1">
        <f t="shared" si="148"/>
        <v>3393</v>
      </c>
      <c r="W1572" s="4">
        <f t="shared" si="149"/>
        <v>0.5</v>
      </c>
      <c r="X1572" s="1" t="s">
        <v>56</v>
      </c>
      <c r="Y1572" s="1" t="s">
        <v>57</v>
      </c>
      <c r="Z1572" s="1" t="s">
        <v>41</v>
      </c>
      <c r="AA1572" s="2">
        <v>46133</v>
      </c>
      <c r="AB1572" s="1">
        <v>5</v>
      </c>
      <c r="AC1572" s="1" t="s">
        <v>42</v>
      </c>
    </row>
    <row r="1573" spans="1:29">
      <c r="A1573" s="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c r="P1573" s="1">
        <f t="shared" si="144"/>
        <v>1760</v>
      </c>
      <c r="Q1573" s="1">
        <v>15</v>
      </c>
      <c r="R1573" s="1">
        <f t="shared" si="145"/>
        <v>264</v>
      </c>
      <c r="S1573" s="1">
        <f t="shared" si="146"/>
        <v>1496</v>
      </c>
      <c r="T1573" s="1">
        <v>0.35</v>
      </c>
      <c r="U1573" s="1">
        <f t="shared" si="147"/>
        <v>523.6</v>
      </c>
      <c r="V1573" s="1">
        <f t="shared" si="148"/>
        <v>972.4</v>
      </c>
      <c r="W1573" s="4">
        <f t="shared" si="149"/>
        <v>0.65</v>
      </c>
      <c r="X1573" s="1" t="s">
        <v>104</v>
      </c>
      <c r="Y1573" s="1" t="s">
        <v>81</v>
      </c>
      <c r="Z1573" s="1" t="s">
        <v>22</v>
      </c>
      <c r="AA1573" s="1"/>
      <c r="AB1573" s="1"/>
      <c r="AC1573" s="1" t="s">
        <v>93</v>
      </c>
    </row>
    <row r="1574" spans="1:29">
      <c r="A1574" s="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c r="P1574" s="1">
        <f t="shared" si="144"/>
        <v>17960</v>
      </c>
      <c r="Q1574" s="1">
        <v>15</v>
      </c>
      <c r="R1574" s="1">
        <f t="shared" si="145"/>
        <v>2694</v>
      </c>
      <c r="S1574" s="1">
        <f t="shared" si="146"/>
        <v>15266</v>
      </c>
      <c r="T1574" s="1">
        <v>0.5</v>
      </c>
      <c r="U1574" s="1">
        <f t="shared" si="147"/>
        <v>7633</v>
      </c>
      <c r="V1574" s="1">
        <f t="shared" si="148"/>
        <v>7633</v>
      </c>
      <c r="W1574" s="4">
        <f t="shared" si="149"/>
        <v>0.5</v>
      </c>
      <c r="X1574" s="1" t="s">
        <v>50</v>
      </c>
      <c r="Y1574" s="1" t="s">
        <v>57</v>
      </c>
      <c r="Z1574" s="1" t="s">
        <v>66</v>
      </c>
      <c r="AA1574" s="1"/>
      <c r="AB1574" s="1"/>
      <c r="AC1574" s="1" t="s">
        <v>42</v>
      </c>
    </row>
    <row r="1575" spans="1:29">
      <c r="A1575" s="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c r="P1575" s="1">
        <f t="shared" si="144"/>
        <v>240</v>
      </c>
      <c r="Q1575" s="1">
        <v>0</v>
      </c>
      <c r="R1575" s="1">
        <f t="shared" si="145"/>
        <v>0</v>
      </c>
      <c r="S1575" s="1">
        <f t="shared" si="146"/>
        <v>240</v>
      </c>
      <c r="T1575" s="1">
        <v>0.45</v>
      </c>
      <c r="U1575" s="1">
        <f t="shared" si="147"/>
        <v>108</v>
      </c>
      <c r="V1575" s="1">
        <f t="shared" si="148"/>
        <v>132</v>
      </c>
      <c r="W1575" s="4">
        <f t="shared" si="149"/>
        <v>0.55000000000000004</v>
      </c>
      <c r="X1575" s="1" t="s">
        <v>65</v>
      </c>
      <c r="Y1575" s="1" t="s">
        <v>57</v>
      </c>
      <c r="Z1575" s="1" t="s">
        <v>22</v>
      </c>
      <c r="AA1575" s="1"/>
      <c r="AB1575" s="1"/>
      <c r="AC1575" s="1" t="s">
        <v>93</v>
      </c>
    </row>
    <row r="1576" spans="1:29">
      <c r="A1576" s="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c r="P1576" s="1">
        <f t="shared" si="144"/>
        <v>8140</v>
      </c>
      <c r="Q1576" s="1">
        <v>25</v>
      </c>
      <c r="R1576" s="1">
        <f t="shared" si="145"/>
        <v>2035</v>
      </c>
      <c r="S1576" s="1">
        <f t="shared" si="146"/>
        <v>6105</v>
      </c>
      <c r="T1576" s="1">
        <v>0.52</v>
      </c>
      <c r="U1576" s="1">
        <f t="shared" si="147"/>
        <v>3174.6</v>
      </c>
      <c r="V1576" s="1">
        <f t="shared" si="148"/>
        <v>2930.4</v>
      </c>
      <c r="W1576" s="4">
        <f t="shared" si="149"/>
        <v>0.48000000000000004</v>
      </c>
      <c r="X1576" s="1" t="s">
        <v>92</v>
      </c>
      <c r="Y1576" s="1" t="s">
        <v>81</v>
      </c>
      <c r="Z1576" s="1" t="s">
        <v>41</v>
      </c>
      <c r="AA1576" s="2">
        <v>46136</v>
      </c>
      <c r="AB1576" s="1">
        <v>4</v>
      </c>
      <c r="AC1576" s="1" t="s">
        <v>42</v>
      </c>
    </row>
    <row r="1577" spans="1:29">
      <c r="A1577" s="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c r="P1577" s="1">
        <f t="shared" si="144"/>
        <v>1040</v>
      </c>
      <c r="Q1577" s="1">
        <v>0</v>
      </c>
      <c r="R1577" s="1">
        <f t="shared" si="145"/>
        <v>0</v>
      </c>
      <c r="S1577" s="1">
        <f t="shared" si="146"/>
        <v>1040</v>
      </c>
      <c r="T1577" s="1">
        <v>0.35</v>
      </c>
      <c r="U1577" s="1">
        <f t="shared" si="147"/>
        <v>364</v>
      </c>
      <c r="V1577" s="1">
        <f t="shared" si="148"/>
        <v>676</v>
      </c>
      <c r="W1577" s="4">
        <f t="shared" si="149"/>
        <v>0.65</v>
      </c>
      <c r="X1577" s="1" t="s">
        <v>104</v>
      </c>
      <c r="Y1577" s="1" t="s">
        <v>81</v>
      </c>
      <c r="Z1577" s="1" t="s">
        <v>51</v>
      </c>
      <c r="AA1577" s="2">
        <v>46134</v>
      </c>
      <c r="AB1577" s="1"/>
      <c r="AC1577" s="1" t="s">
        <v>42</v>
      </c>
    </row>
    <row r="1578" spans="1:29">
      <c r="A1578" s="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c r="P1578" s="1">
        <f t="shared" si="144"/>
        <v>60460</v>
      </c>
      <c r="Q1578" s="1">
        <v>20</v>
      </c>
      <c r="R1578" s="1">
        <f t="shared" si="145"/>
        <v>12092</v>
      </c>
      <c r="S1578" s="1">
        <f t="shared" si="146"/>
        <v>48368</v>
      </c>
      <c r="T1578" s="1">
        <v>0.57999999999999996</v>
      </c>
      <c r="U1578" s="1">
        <f t="shared" si="147"/>
        <v>28053.439999999999</v>
      </c>
      <c r="V1578" s="1">
        <f t="shared" si="148"/>
        <v>20314.560000000001</v>
      </c>
      <c r="W1578" s="4">
        <f t="shared" si="149"/>
        <v>0.42000000000000004</v>
      </c>
      <c r="X1578" s="1" t="s">
        <v>50</v>
      </c>
      <c r="Y1578" s="1" t="s">
        <v>40</v>
      </c>
      <c r="Z1578" s="1" t="s">
        <v>41</v>
      </c>
      <c r="AA1578" s="2">
        <v>46131</v>
      </c>
      <c r="AB1578" s="1">
        <v>5</v>
      </c>
      <c r="AC1578" s="1" t="s">
        <v>42</v>
      </c>
    </row>
    <row r="1579" spans="1:29">
      <c r="A1579" s="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c r="P1579" s="1">
        <f t="shared" si="144"/>
        <v>8310</v>
      </c>
      <c r="Q1579" s="1">
        <v>0</v>
      </c>
      <c r="R1579" s="1">
        <f t="shared" si="145"/>
        <v>0</v>
      </c>
      <c r="S1579" s="1">
        <f t="shared" si="146"/>
        <v>8310</v>
      </c>
      <c r="T1579" s="1">
        <v>0.48</v>
      </c>
      <c r="U1579" s="1">
        <f t="shared" si="147"/>
        <v>3988.7999999999997</v>
      </c>
      <c r="V1579" s="1">
        <f t="shared" si="148"/>
        <v>4321.2000000000007</v>
      </c>
      <c r="W1579" s="4">
        <f t="shared" si="149"/>
        <v>0.52000000000000013</v>
      </c>
      <c r="X1579" s="1" t="s">
        <v>147</v>
      </c>
      <c r="Y1579" s="1" t="s">
        <v>57</v>
      </c>
      <c r="Z1579" s="1" t="s">
        <v>41</v>
      </c>
      <c r="AA1579" s="2">
        <v>46131</v>
      </c>
      <c r="AB1579" s="1">
        <v>5</v>
      </c>
      <c r="AC1579" s="1" t="s">
        <v>42</v>
      </c>
    </row>
    <row r="1580" spans="1:29">
      <c r="A1580" s="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c r="P1580" s="1">
        <f t="shared" si="144"/>
        <v>1260</v>
      </c>
      <c r="Q1580" s="1">
        <v>0</v>
      </c>
      <c r="R1580" s="1">
        <f t="shared" si="145"/>
        <v>0</v>
      </c>
      <c r="S1580" s="1">
        <f t="shared" si="146"/>
        <v>1260</v>
      </c>
      <c r="T1580" s="1">
        <v>0.62</v>
      </c>
      <c r="U1580" s="1">
        <f t="shared" si="147"/>
        <v>781.2</v>
      </c>
      <c r="V1580" s="1">
        <f t="shared" si="148"/>
        <v>478.79999999999995</v>
      </c>
      <c r="W1580" s="4">
        <f t="shared" si="149"/>
        <v>0.37999999999999995</v>
      </c>
      <c r="X1580" s="1" t="s">
        <v>56</v>
      </c>
      <c r="Y1580" s="1" t="s">
        <v>81</v>
      </c>
      <c r="Z1580" s="1" t="s">
        <v>41</v>
      </c>
      <c r="AA1580" s="2">
        <v>46137</v>
      </c>
      <c r="AB1580" s="1">
        <v>4</v>
      </c>
      <c r="AC1580" s="1" t="s">
        <v>42</v>
      </c>
    </row>
    <row r="1581" spans="1:29">
      <c r="A1581" s="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c r="P1581" s="1">
        <f t="shared" si="144"/>
        <v>14760</v>
      </c>
      <c r="Q1581" s="1">
        <v>0</v>
      </c>
      <c r="R1581" s="1">
        <f t="shared" si="145"/>
        <v>0</v>
      </c>
      <c r="S1581" s="1">
        <f t="shared" si="146"/>
        <v>14760</v>
      </c>
      <c r="T1581" s="1">
        <v>0.45</v>
      </c>
      <c r="U1581" s="1">
        <f t="shared" si="147"/>
        <v>6642</v>
      </c>
      <c r="V1581" s="1">
        <f t="shared" si="148"/>
        <v>8118</v>
      </c>
      <c r="W1581" s="4">
        <f t="shared" si="149"/>
        <v>0.55000000000000004</v>
      </c>
      <c r="X1581" s="1" t="s">
        <v>147</v>
      </c>
      <c r="Y1581" s="1" t="s">
        <v>57</v>
      </c>
      <c r="Z1581" s="1" t="s">
        <v>41</v>
      </c>
      <c r="AA1581" s="2">
        <v>46135</v>
      </c>
      <c r="AB1581" s="1">
        <v>4</v>
      </c>
      <c r="AC1581" s="1" t="s">
        <v>42</v>
      </c>
    </row>
    <row r="1582" spans="1:29">
      <c r="A1582" s="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c r="P1582" s="1">
        <f t="shared" si="144"/>
        <v>2080</v>
      </c>
      <c r="Q1582" s="1">
        <v>10</v>
      </c>
      <c r="R1582" s="1">
        <f t="shared" si="145"/>
        <v>208</v>
      </c>
      <c r="S1582" s="1">
        <f t="shared" si="146"/>
        <v>1872</v>
      </c>
      <c r="T1582" s="1">
        <v>0.5</v>
      </c>
      <c r="U1582" s="1">
        <f t="shared" si="147"/>
        <v>936</v>
      </c>
      <c r="V1582" s="1">
        <f t="shared" si="148"/>
        <v>936</v>
      </c>
      <c r="W1582" s="4">
        <f t="shared" si="149"/>
        <v>0.5</v>
      </c>
      <c r="X1582" s="1" t="s">
        <v>147</v>
      </c>
      <c r="Y1582" s="1" t="s">
        <v>40</v>
      </c>
      <c r="Z1582" s="1" t="s">
        <v>41</v>
      </c>
      <c r="AA1582" s="2">
        <v>46139</v>
      </c>
      <c r="AB1582" s="1">
        <v>4</v>
      </c>
      <c r="AC1582" s="1" t="s">
        <v>42</v>
      </c>
    </row>
    <row r="1583" spans="1:29">
      <c r="A1583" s="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c r="P1583" s="1">
        <f t="shared" si="144"/>
        <v>190440</v>
      </c>
      <c r="Q1583" s="1">
        <v>0</v>
      </c>
      <c r="R1583" s="1">
        <f t="shared" si="145"/>
        <v>0</v>
      </c>
      <c r="S1583" s="1">
        <f t="shared" si="146"/>
        <v>190440</v>
      </c>
      <c r="T1583" s="1">
        <v>0.57999999999999996</v>
      </c>
      <c r="U1583" s="1">
        <f t="shared" si="147"/>
        <v>110455.2</v>
      </c>
      <c r="V1583" s="1">
        <f t="shared" si="148"/>
        <v>79984.800000000003</v>
      </c>
      <c r="W1583" s="4">
        <f t="shared" si="149"/>
        <v>0.42000000000000004</v>
      </c>
      <c r="X1583" s="1" t="s">
        <v>65</v>
      </c>
      <c r="Y1583" s="1" t="s">
        <v>72</v>
      </c>
      <c r="Z1583" s="1" t="s">
        <v>41</v>
      </c>
      <c r="AA1583" s="2">
        <v>46133</v>
      </c>
      <c r="AB1583" s="1">
        <v>5</v>
      </c>
      <c r="AC1583" s="1" t="s">
        <v>42</v>
      </c>
    </row>
    <row r="1584" spans="1:29">
      <c r="A1584" s="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c r="P1584" s="1">
        <f t="shared" si="144"/>
        <v>9390</v>
      </c>
      <c r="Q1584" s="1">
        <v>0</v>
      </c>
      <c r="R1584" s="1">
        <f t="shared" si="145"/>
        <v>0</v>
      </c>
      <c r="S1584" s="1">
        <f t="shared" si="146"/>
        <v>9390</v>
      </c>
      <c r="T1584" s="1">
        <v>0.48</v>
      </c>
      <c r="U1584" s="1">
        <f t="shared" si="147"/>
        <v>4507.2</v>
      </c>
      <c r="V1584" s="1">
        <f t="shared" si="148"/>
        <v>4882.8</v>
      </c>
      <c r="W1584" s="4">
        <f t="shared" si="149"/>
        <v>0.52</v>
      </c>
      <c r="X1584" s="1" t="s">
        <v>92</v>
      </c>
      <c r="Y1584" s="1" t="s">
        <v>57</v>
      </c>
      <c r="Z1584" s="1" t="s">
        <v>41</v>
      </c>
      <c r="AA1584" s="2">
        <v>46139</v>
      </c>
      <c r="AB1584" s="1">
        <v>5</v>
      </c>
      <c r="AC1584" s="1" t="s">
        <v>42</v>
      </c>
    </row>
    <row r="1585" spans="1:29">
      <c r="A1585" s="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c r="P1585" s="1">
        <f t="shared" si="144"/>
        <v>201150</v>
      </c>
      <c r="Q1585" s="1">
        <v>10</v>
      </c>
      <c r="R1585" s="1">
        <f t="shared" si="145"/>
        <v>20115</v>
      </c>
      <c r="S1585" s="1">
        <f t="shared" si="146"/>
        <v>181035</v>
      </c>
      <c r="T1585" s="1">
        <v>0.57999999999999996</v>
      </c>
      <c r="U1585" s="1">
        <f t="shared" si="147"/>
        <v>105000.29999999999</v>
      </c>
      <c r="V1585" s="1">
        <f t="shared" si="148"/>
        <v>76034.700000000012</v>
      </c>
      <c r="W1585" s="4">
        <f t="shared" si="149"/>
        <v>0.42000000000000004</v>
      </c>
      <c r="X1585" s="1" t="s">
        <v>65</v>
      </c>
      <c r="Y1585" s="1" t="s">
        <v>81</v>
      </c>
      <c r="Z1585" s="1" t="s">
        <v>66</v>
      </c>
      <c r="AA1585" s="1"/>
      <c r="AB1585" s="1"/>
      <c r="AC1585" s="1" t="s">
        <v>42</v>
      </c>
    </row>
    <row r="1586" spans="1:29">
      <c r="A1586" s="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c r="P1586" s="1">
        <f t="shared" si="144"/>
        <v>327880</v>
      </c>
      <c r="Q1586" s="1">
        <v>0</v>
      </c>
      <c r="R1586" s="1">
        <f t="shared" si="145"/>
        <v>0</v>
      </c>
      <c r="S1586" s="1">
        <f t="shared" si="146"/>
        <v>327880</v>
      </c>
      <c r="T1586" s="1">
        <v>0.57999999999999996</v>
      </c>
      <c r="U1586" s="1">
        <f t="shared" si="147"/>
        <v>190170.4</v>
      </c>
      <c r="V1586" s="1">
        <f t="shared" si="148"/>
        <v>137709.6</v>
      </c>
      <c r="W1586" s="4">
        <f t="shared" si="149"/>
        <v>0.42000000000000004</v>
      </c>
      <c r="X1586" s="1" t="s">
        <v>65</v>
      </c>
      <c r="Y1586" s="1" t="s">
        <v>72</v>
      </c>
      <c r="Z1586" s="1" t="s">
        <v>51</v>
      </c>
      <c r="AA1586" s="2">
        <v>46134</v>
      </c>
      <c r="AB1586" s="1"/>
      <c r="AC1586" s="1" t="s">
        <v>42</v>
      </c>
    </row>
    <row r="1587" spans="1:29">
      <c r="A1587" s="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c r="P1587" s="1">
        <f t="shared" si="144"/>
        <v>12800</v>
      </c>
      <c r="Q1587" s="1">
        <v>0</v>
      </c>
      <c r="R1587" s="1">
        <f t="shared" si="145"/>
        <v>0</v>
      </c>
      <c r="S1587" s="1">
        <f t="shared" si="146"/>
        <v>12800</v>
      </c>
      <c r="T1587" s="1">
        <v>0.52</v>
      </c>
      <c r="U1587" s="1">
        <f t="shared" si="147"/>
        <v>6656</v>
      </c>
      <c r="V1587" s="1">
        <f t="shared" si="148"/>
        <v>6144</v>
      </c>
      <c r="W1587" s="4">
        <f t="shared" si="149"/>
        <v>0.48</v>
      </c>
      <c r="X1587" s="1" t="s">
        <v>39</v>
      </c>
      <c r="Y1587" s="1" t="s">
        <v>57</v>
      </c>
      <c r="Z1587" s="1" t="s">
        <v>51</v>
      </c>
      <c r="AA1587" s="2">
        <v>46134</v>
      </c>
      <c r="AB1587" s="1"/>
      <c r="AC1587" s="1" t="s">
        <v>42</v>
      </c>
    </row>
    <row r="1588" spans="1:29">
      <c r="A1588" s="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c r="P1588" s="1">
        <f t="shared" si="144"/>
        <v>3600</v>
      </c>
      <c r="Q1588" s="1">
        <v>0</v>
      </c>
      <c r="R1588" s="1">
        <f t="shared" si="145"/>
        <v>0</v>
      </c>
      <c r="S1588" s="1">
        <f t="shared" si="146"/>
        <v>3600</v>
      </c>
      <c r="T1588" s="1">
        <v>0.35</v>
      </c>
      <c r="U1588" s="1">
        <f t="shared" si="147"/>
        <v>1260</v>
      </c>
      <c r="V1588" s="1">
        <f t="shared" si="148"/>
        <v>2340</v>
      </c>
      <c r="W1588" s="4">
        <f t="shared" si="149"/>
        <v>0.65</v>
      </c>
      <c r="X1588" s="1" t="s">
        <v>65</v>
      </c>
      <c r="Y1588" s="1" t="s">
        <v>81</v>
      </c>
      <c r="Z1588" s="1" t="s">
        <v>66</v>
      </c>
      <c r="AA1588" s="1"/>
      <c r="AB1588" s="1"/>
      <c r="AC1588" s="1" t="s">
        <v>42</v>
      </c>
    </row>
    <row r="1589" spans="1:29">
      <c r="A1589" s="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c r="P1589" s="1">
        <f t="shared" si="144"/>
        <v>13950</v>
      </c>
      <c r="Q1589" s="1">
        <v>0</v>
      </c>
      <c r="R1589" s="1">
        <f t="shared" si="145"/>
        <v>0</v>
      </c>
      <c r="S1589" s="1">
        <f t="shared" si="146"/>
        <v>13950</v>
      </c>
      <c r="T1589" s="1">
        <v>0.47</v>
      </c>
      <c r="U1589" s="1">
        <f t="shared" si="147"/>
        <v>6556.5</v>
      </c>
      <c r="V1589" s="1">
        <f t="shared" si="148"/>
        <v>7393.5</v>
      </c>
      <c r="W1589" s="4">
        <f t="shared" si="149"/>
        <v>0.53</v>
      </c>
      <c r="X1589" s="1" t="s">
        <v>147</v>
      </c>
      <c r="Y1589" s="1" t="s">
        <v>40</v>
      </c>
      <c r="Z1589" s="1" t="s">
        <v>41</v>
      </c>
      <c r="AA1589" s="2">
        <v>46140</v>
      </c>
      <c r="AB1589" s="1">
        <v>3</v>
      </c>
      <c r="AC1589" s="1" t="s">
        <v>42</v>
      </c>
    </row>
    <row r="1590" spans="1:29">
      <c r="A1590" s="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c r="P1590" s="1">
        <f t="shared" si="144"/>
        <v>8080</v>
      </c>
      <c r="Q1590" s="1">
        <v>10</v>
      </c>
      <c r="R1590" s="1">
        <f t="shared" si="145"/>
        <v>808</v>
      </c>
      <c r="S1590" s="1">
        <f t="shared" si="146"/>
        <v>7272</v>
      </c>
      <c r="T1590" s="1">
        <v>0.47</v>
      </c>
      <c r="U1590" s="1">
        <f t="shared" si="147"/>
        <v>3417.8399999999997</v>
      </c>
      <c r="V1590" s="1">
        <f t="shared" si="148"/>
        <v>3854.1600000000003</v>
      </c>
      <c r="W1590" s="4">
        <f t="shared" si="149"/>
        <v>0.53</v>
      </c>
      <c r="X1590" s="1" t="s">
        <v>39</v>
      </c>
      <c r="Y1590" s="1" t="s">
        <v>81</v>
      </c>
      <c r="Z1590" s="1" t="s">
        <v>41</v>
      </c>
      <c r="AA1590" s="2">
        <v>46141</v>
      </c>
      <c r="AB1590" s="1">
        <v>5</v>
      </c>
      <c r="AC1590" s="1" t="s">
        <v>42</v>
      </c>
    </row>
    <row r="1591" spans="1:29">
      <c r="A1591" s="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c r="P1591" s="1">
        <f t="shared" si="144"/>
        <v>880</v>
      </c>
      <c r="Q1591" s="1">
        <v>0</v>
      </c>
      <c r="R1591" s="1">
        <f t="shared" si="145"/>
        <v>0</v>
      </c>
      <c r="S1591" s="1">
        <f t="shared" si="146"/>
        <v>880</v>
      </c>
      <c r="T1591" s="1">
        <v>0.35</v>
      </c>
      <c r="U1591" s="1">
        <f t="shared" si="147"/>
        <v>308</v>
      </c>
      <c r="V1591" s="1">
        <f t="shared" si="148"/>
        <v>572</v>
      </c>
      <c r="W1591" s="4">
        <f t="shared" si="149"/>
        <v>0.65</v>
      </c>
      <c r="X1591" s="1" t="s">
        <v>104</v>
      </c>
      <c r="Y1591" s="1" t="s">
        <v>57</v>
      </c>
      <c r="Z1591" s="1" t="s">
        <v>41</v>
      </c>
      <c r="AA1591" s="2">
        <v>46139</v>
      </c>
      <c r="AB1591" s="1">
        <v>3</v>
      </c>
      <c r="AC1591" s="1" t="s">
        <v>42</v>
      </c>
    </row>
    <row r="1592" spans="1:29">
      <c r="A1592" s="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c r="P1592" s="1">
        <f t="shared" si="144"/>
        <v>32000</v>
      </c>
      <c r="Q1592" s="1">
        <v>30</v>
      </c>
      <c r="R1592" s="1">
        <f t="shared" si="145"/>
        <v>9600</v>
      </c>
      <c r="S1592" s="1">
        <f t="shared" si="146"/>
        <v>22400</v>
      </c>
      <c r="T1592" s="1">
        <v>0.48</v>
      </c>
      <c r="U1592" s="1">
        <f t="shared" si="147"/>
        <v>10752</v>
      </c>
      <c r="V1592" s="1">
        <f t="shared" si="148"/>
        <v>11648</v>
      </c>
      <c r="W1592" s="4">
        <f t="shared" si="149"/>
        <v>0.52</v>
      </c>
      <c r="X1592" s="1" t="s">
        <v>65</v>
      </c>
      <c r="Y1592" s="1" t="s">
        <v>72</v>
      </c>
      <c r="Z1592" s="1" t="s">
        <v>41</v>
      </c>
      <c r="AA1592" s="2">
        <v>46135</v>
      </c>
      <c r="AB1592" s="1">
        <v>4</v>
      </c>
      <c r="AC1592" s="1" t="s">
        <v>42</v>
      </c>
    </row>
    <row r="1593" spans="1:29">
      <c r="A1593" s="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c r="P1593" s="1">
        <f t="shared" si="144"/>
        <v>17040</v>
      </c>
      <c r="Q1593" s="1">
        <v>10</v>
      </c>
      <c r="R1593" s="1">
        <f t="shared" si="145"/>
        <v>1704</v>
      </c>
      <c r="S1593" s="1">
        <f t="shared" si="146"/>
        <v>15336</v>
      </c>
      <c r="T1593" s="1">
        <v>0.5</v>
      </c>
      <c r="U1593" s="1">
        <f t="shared" si="147"/>
        <v>7668</v>
      </c>
      <c r="V1593" s="1">
        <f t="shared" si="148"/>
        <v>7668</v>
      </c>
      <c r="W1593" s="4">
        <f t="shared" si="149"/>
        <v>0.5</v>
      </c>
      <c r="X1593" s="1" t="s">
        <v>56</v>
      </c>
      <c r="Y1593" s="1" t="s">
        <v>72</v>
      </c>
      <c r="Z1593" s="1" t="s">
        <v>120</v>
      </c>
      <c r="AA1593" s="1"/>
      <c r="AB1593" s="1"/>
      <c r="AC1593" s="1" t="s">
        <v>42</v>
      </c>
    </row>
    <row r="1594" spans="1:29">
      <c r="A1594" s="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c r="P1594" s="1">
        <f t="shared" si="144"/>
        <v>1400</v>
      </c>
      <c r="Q1594" s="1">
        <v>10</v>
      </c>
      <c r="R1594" s="1">
        <f t="shared" si="145"/>
        <v>140</v>
      </c>
      <c r="S1594" s="1">
        <f t="shared" si="146"/>
        <v>1260</v>
      </c>
      <c r="T1594" s="1">
        <v>0.47</v>
      </c>
      <c r="U1594" s="1">
        <f t="shared" si="147"/>
        <v>592.19999999999993</v>
      </c>
      <c r="V1594" s="1">
        <f t="shared" si="148"/>
        <v>667.80000000000007</v>
      </c>
      <c r="W1594" s="4">
        <f t="shared" si="149"/>
        <v>0.53</v>
      </c>
      <c r="X1594" s="1" t="s">
        <v>56</v>
      </c>
      <c r="Y1594" s="1" t="s">
        <v>72</v>
      </c>
      <c r="Z1594" s="1" t="s">
        <v>120</v>
      </c>
      <c r="AA1594" s="1"/>
      <c r="AB1594" s="1"/>
      <c r="AC1594" s="1" t="s">
        <v>42</v>
      </c>
    </row>
    <row r="1595" spans="1:29">
      <c r="A1595" s="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c r="P1595" s="1">
        <f t="shared" si="144"/>
        <v>3600</v>
      </c>
      <c r="Q1595" s="1">
        <v>15</v>
      </c>
      <c r="R1595" s="1">
        <f t="shared" si="145"/>
        <v>540</v>
      </c>
      <c r="S1595" s="1">
        <f t="shared" si="146"/>
        <v>3060</v>
      </c>
      <c r="T1595" s="1">
        <v>0.35</v>
      </c>
      <c r="U1595" s="1">
        <f t="shared" si="147"/>
        <v>1071</v>
      </c>
      <c r="V1595" s="1">
        <f t="shared" si="148"/>
        <v>1989</v>
      </c>
      <c r="W1595" s="4">
        <f t="shared" si="149"/>
        <v>0.65</v>
      </c>
      <c r="X1595" s="1" t="s">
        <v>92</v>
      </c>
      <c r="Y1595" s="1" t="s">
        <v>72</v>
      </c>
      <c r="Z1595" s="1" t="s">
        <v>66</v>
      </c>
      <c r="AA1595" s="1"/>
      <c r="AB1595" s="1"/>
      <c r="AC1595" s="1" t="s">
        <v>42</v>
      </c>
    </row>
    <row r="1596" spans="1:29">
      <c r="A1596" s="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c r="P1596" s="1">
        <f t="shared" si="144"/>
        <v>22840</v>
      </c>
      <c r="Q1596" s="1">
        <v>10</v>
      </c>
      <c r="R1596" s="1">
        <f t="shared" si="145"/>
        <v>2284</v>
      </c>
      <c r="S1596" s="1">
        <f t="shared" si="146"/>
        <v>20556</v>
      </c>
      <c r="T1596" s="1">
        <v>0.47</v>
      </c>
      <c r="U1596" s="1">
        <f t="shared" si="147"/>
        <v>9661.32</v>
      </c>
      <c r="V1596" s="1">
        <f t="shared" si="148"/>
        <v>10894.68</v>
      </c>
      <c r="W1596" s="4">
        <f t="shared" si="149"/>
        <v>0.53</v>
      </c>
      <c r="X1596" s="1" t="s">
        <v>39</v>
      </c>
      <c r="Y1596" s="1" t="s">
        <v>72</v>
      </c>
      <c r="Z1596" s="1" t="s">
        <v>41</v>
      </c>
      <c r="AA1596" s="2">
        <v>46137</v>
      </c>
      <c r="AB1596" s="1">
        <v>4</v>
      </c>
      <c r="AC1596" s="1" t="s">
        <v>42</v>
      </c>
    </row>
    <row r="1597" spans="1:29">
      <c r="A1597" s="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c r="P1597" s="1">
        <f t="shared" si="144"/>
        <v>1480</v>
      </c>
      <c r="Q1597" s="1">
        <v>0</v>
      </c>
      <c r="R1597" s="1">
        <f t="shared" si="145"/>
        <v>0</v>
      </c>
      <c r="S1597" s="1">
        <f t="shared" si="146"/>
        <v>1480</v>
      </c>
      <c r="T1597" s="1">
        <v>0.47</v>
      </c>
      <c r="U1597" s="1">
        <f t="shared" si="147"/>
        <v>695.59999999999991</v>
      </c>
      <c r="V1597" s="1">
        <f t="shared" si="148"/>
        <v>784.40000000000009</v>
      </c>
      <c r="W1597" s="4">
        <f t="shared" si="149"/>
        <v>0.53</v>
      </c>
      <c r="X1597" s="1" t="s">
        <v>147</v>
      </c>
      <c r="Y1597" s="1" t="s">
        <v>40</v>
      </c>
      <c r="Z1597" s="1" t="s">
        <v>41</v>
      </c>
      <c r="AA1597" s="2">
        <v>46139</v>
      </c>
      <c r="AB1597" s="1">
        <v>5</v>
      </c>
      <c r="AC1597" s="1" t="s">
        <v>42</v>
      </c>
    </row>
    <row r="1598" spans="1:29">
      <c r="A1598" s="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c r="P1598" s="1">
        <f t="shared" si="144"/>
        <v>6640</v>
      </c>
      <c r="Q1598" s="1">
        <v>0</v>
      </c>
      <c r="R1598" s="1">
        <f t="shared" si="145"/>
        <v>0</v>
      </c>
      <c r="S1598" s="1">
        <f t="shared" si="146"/>
        <v>6640</v>
      </c>
      <c r="T1598" s="1">
        <v>0.57999999999999996</v>
      </c>
      <c r="U1598" s="1">
        <f t="shared" si="147"/>
        <v>3851.2</v>
      </c>
      <c r="V1598" s="1">
        <f t="shared" si="148"/>
        <v>2788.8</v>
      </c>
      <c r="W1598" s="4">
        <f t="shared" si="149"/>
        <v>0.42000000000000004</v>
      </c>
      <c r="X1598" s="1" t="s">
        <v>104</v>
      </c>
      <c r="Y1598" s="1" t="s">
        <v>72</v>
      </c>
      <c r="Z1598" s="1" t="s">
        <v>41</v>
      </c>
      <c r="AA1598" s="2">
        <v>46137</v>
      </c>
      <c r="AB1598" s="1">
        <v>4</v>
      </c>
      <c r="AC1598" s="1" t="s">
        <v>42</v>
      </c>
    </row>
    <row r="1599" spans="1:29">
      <c r="A1599" s="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c r="P1599" s="1">
        <f t="shared" si="144"/>
        <v>800</v>
      </c>
      <c r="Q1599" s="1">
        <v>10</v>
      </c>
      <c r="R1599" s="1">
        <f t="shared" si="145"/>
        <v>80</v>
      </c>
      <c r="S1599" s="1">
        <f t="shared" si="146"/>
        <v>720</v>
      </c>
      <c r="T1599" s="1">
        <v>0.35</v>
      </c>
      <c r="U1599" s="1">
        <f t="shared" si="147"/>
        <v>251.99999999999997</v>
      </c>
      <c r="V1599" s="1">
        <f t="shared" si="148"/>
        <v>468</v>
      </c>
      <c r="W1599" s="4">
        <f t="shared" si="149"/>
        <v>0.65</v>
      </c>
      <c r="X1599" s="1" t="s">
        <v>39</v>
      </c>
      <c r="Y1599" s="1" t="s">
        <v>72</v>
      </c>
      <c r="Z1599" s="1" t="s">
        <v>41</v>
      </c>
      <c r="AA1599" s="2">
        <v>46141</v>
      </c>
      <c r="AB1599" s="1">
        <v>4</v>
      </c>
      <c r="AC1599" s="1" t="s">
        <v>42</v>
      </c>
    </row>
    <row r="1600" spans="1:29">
      <c r="A1600" s="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c r="P1600" s="1">
        <f t="shared" si="144"/>
        <v>1220</v>
      </c>
      <c r="Q1600" s="1">
        <v>20</v>
      </c>
      <c r="R1600" s="1">
        <f t="shared" si="145"/>
        <v>244</v>
      </c>
      <c r="S1600" s="1">
        <f t="shared" si="146"/>
        <v>976</v>
      </c>
      <c r="T1600" s="1">
        <v>0.62</v>
      </c>
      <c r="U1600" s="1">
        <f t="shared" si="147"/>
        <v>605.12</v>
      </c>
      <c r="V1600" s="1">
        <f t="shared" si="148"/>
        <v>370.88</v>
      </c>
      <c r="W1600" s="4">
        <f t="shared" si="149"/>
        <v>0.38</v>
      </c>
      <c r="X1600" s="1" t="s">
        <v>92</v>
      </c>
      <c r="Y1600" s="1" t="s">
        <v>81</v>
      </c>
      <c r="Z1600" s="1" t="s">
        <v>41</v>
      </c>
      <c r="AA1600" s="2">
        <v>46142</v>
      </c>
      <c r="AB1600" s="1">
        <v>5</v>
      </c>
      <c r="AC1600" s="1" t="s">
        <v>42</v>
      </c>
    </row>
    <row r="1601" spans="1:29">
      <c r="A1601" s="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c r="P1601" s="1">
        <f t="shared" si="144"/>
        <v>2120</v>
      </c>
      <c r="Q1601" s="1">
        <v>0</v>
      </c>
      <c r="R1601" s="1">
        <f t="shared" si="145"/>
        <v>0</v>
      </c>
      <c r="S1601" s="1">
        <f t="shared" si="146"/>
        <v>2120</v>
      </c>
      <c r="T1601" s="1">
        <v>0.52</v>
      </c>
      <c r="U1601" s="1">
        <f t="shared" si="147"/>
        <v>1102.4000000000001</v>
      </c>
      <c r="V1601" s="1">
        <f t="shared" si="148"/>
        <v>1017.5999999999999</v>
      </c>
      <c r="W1601" s="4">
        <f t="shared" si="149"/>
        <v>0.48</v>
      </c>
      <c r="X1601" s="1" t="s">
        <v>92</v>
      </c>
      <c r="Y1601" s="1" t="s">
        <v>40</v>
      </c>
      <c r="Z1601" s="1" t="s">
        <v>41</v>
      </c>
      <c r="AA1601" s="2">
        <v>46138</v>
      </c>
      <c r="AB1601" s="1">
        <v>4</v>
      </c>
      <c r="AC1601" s="1" t="s">
        <v>42</v>
      </c>
    </row>
    <row r="1602" spans="1:29">
      <c r="A1602" s="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c r="P1602" s="1">
        <f t="shared" si="144"/>
        <v>1710</v>
      </c>
      <c r="Q1602" s="1">
        <v>15</v>
      </c>
      <c r="R1602" s="1">
        <f t="shared" si="145"/>
        <v>256.5</v>
      </c>
      <c r="S1602" s="1">
        <f t="shared" si="146"/>
        <v>1453.5</v>
      </c>
      <c r="T1602" s="1">
        <v>0.62</v>
      </c>
      <c r="U1602" s="1">
        <f t="shared" si="147"/>
        <v>901.17</v>
      </c>
      <c r="V1602" s="1">
        <f t="shared" si="148"/>
        <v>552.33000000000004</v>
      </c>
      <c r="W1602" s="4">
        <f t="shared" si="149"/>
        <v>0.38</v>
      </c>
      <c r="X1602" s="1" t="s">
        <v>56</v>
      </c>
      <c r="Y1602" s="1" t="s">
        <v>81</v>
      </c>
      <c r="Z1602" s="1" t="s">
        <v>41</v>
      </c>
      <c r="AA1602" s="2">
        <v>46141</v>
      </c>
      <c r="AB1602" s="1">
        <v>4</v>
      </c>
      <c r="AC1602" s="1" t="s">
        <v>42</v>
      </c>
    </row>
    <row r="1603" spans="1:29">
      <c r="A1603" s="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c r="P1603" s="1">
        <f t="shared" ref="P1603:P1666" si="150">PRODUCT(N1603,O1603)</f>
        <v>1680</v>
      </c>
      <c r="Q1603" s="1">
        <v>15</v>
      </c>
      <c r="R1603" s="1">
        <f t="shared" ref="R1603:R1666" si="151">P1603*(Q1603/100)</f>
        <v>252</v>
      </c>
      <c r="S1603" s="1">
        <f t="shared" ref="S1603:S1666" si="152">P1603-R1603</f>
        <v>1428</v>
      </c>
      <c r="T1603" s="1">
        <v>0.5</v>
      </c>
      <c r="U1603" s="1">
        <f t="shared" ref="U1603:U1666" si="153">S1603*T1603</f>
        <v>714</v>
      </c>
      <c r="V1603" s="1">
        <f t="shared" ref="V1603:V1666" si="154">S1603-U1603</f>
        <v>714</v>
      </c>
      <c r="W1603" s="4">
        <f t="shared" ref="W1603:W1666" si="155">(V1603/S1603)</f>
        <v>0.5</v>
      </c>
      <c r="X1603" s="1" t="s">
        <v>92</v>
      </c>
      <c r="Y1603" s="1" t="s">
        <v>81</v>
      </c>
      <c r="Z1603" s="1" t="s">
        <v>41</v>
      </c>
      <c r="AA1603" s="2">
        <v>46139</v>
      </c>
      <c r="AB1603" s="1">
        <v>5</v>
      </c>
      <c r="AC1603" s="1" t="s">
        <v>42</v>
      </c>
    </row>
    <row r="1604" spans="1:29">
      <c r="A1604" s="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c r="P1604" s="1">
        <f t="shared" si="150"/>
        <v>135210</v>
      </c>
      <c r="Q1604" s="1">
        <v>30</v>
      </c>
      <c r="R1604" s="1">
        <f t="shared" si="151"/>
        <v>40563</v>
      </c>
      <c r="S1604" s="1">
        <f t="shared" si="152"/>
        <v>94647</v>
      </c>
      <c r="T1604" s="1">
        <v>0.57999999999999996</v>
      </c>
      <c r="U1604" s="1">
        <f t="shared" si="153"/>
        <v>54895.259999999995</v>
      </c>
      <c r="V1604" s="1">
        <f t="shared" si="154"/>
        <v>39751.740000000005</v>
      </c>
      <c r="W1604" s="4">
        <f t="shared" si="155"/>
        <v>0.42000000000000004</v>
      </c>
      <c r="X1604" s="1" t="s">
        <v>104</v>
      </c>
      <c r="Y1604" s="1" t="s">
        <v>72</v>
      </c>
      <c r="Z1604" s="1" t="s">
        <v>41</v>
      </c>
      <c r="AA1604" s="2">
        <v>46144</v>
      </c>
      <c r="AB1604" s="1">
        <v>3</v>
      </c>
      <c r="AC1604" s="1" t="s">
        <v>42</v>
      </c>
    </row>
    <row r="1605" spans="1:29">
      <c r="A1605" s="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c r="P1605" s="1">
        <f t="shared" si="150"/>
        <v>3800</v>
      </c>
      <c r="Q1605" s="1">
        <v>5</v>
      </c>
      <c r="R1605" s="1">
        <f t="shared" si="151"/>
        <v>190</v>
      </c>
      <c r="S1605" s="1">
        <f t="shared" si="152"/>
        <v>3610</v>
      </c>
      <c r="T1605" s="1">
        <v>0.5</v>
      </c>
      <c r="U1605" s="1">
        <f t="shared" si="153"/>
        <v>1805</v>
      </c>
      <c r="V1605" s="1">
        <f t="shared" si="154"/>
        <v>1805</v>
      </c>
      <c r="W1605" s="4">
        <f t="shared" si="155"/>
        <v>0.5</v>
      </c>
      <c r="X1605" s="1" t="s">
        <v>56</v>
      </c>
      <c r="Y1605" s="1" t="s">
        <v>81</v>
      </c>
      <c r="Z1605" s="1" t="s">
        <v>22</v>
      </c>
      <c r="AA1605" s="1"/>
      <c r="AB1605" s="1"/>
      <c r="AC1605" s="1" t="s">
        <v>93</v>
      </c>
    </row>
    <row r="1606" spans="1:29">
      <c r="A1606" s="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c r="P1606" s="1">
        <f t="shared" si="150"/>
        <v>2300</v>
      </c>
      <c r="Q1606" s="1">
        <v>30</v>
      </c>
      <c r="R1606" s="1">
        <f t="shared" si="151"/>
        <v>690</v>
      </c>
      <c r="S1606" s="1">
        <f t="shared" si="152"/>
        <v>1610</v>
      </c>
      <c r="T1606" s="1">
        <v>0.62</v>
      </c>
      <c r="U1606" s="1">
        <f t="shared" si="153"/>
        <v>998.2</v>
      </c>
      <c r="V1606" s="1">
        <f t="shared" si="154"/>
        <v>611.79999999999995</v>
      </c>
      <c r="W1606" s="4">
        <f t="shared" si="155"/>
        <v>0.37999999999999995</v>
      </c>
      <c r="X1606" s="1" t="s">
        <v>104</v>
      </c>
      <c r="Y1606" s="1" t="s">
        <v>72</v>
      </c>
      <c r="Z1606" s="1" t="s">
        <v>41</v>
      </c>
      <c r="AA1606" s="2">
        <v>46142</v>
      </c>
      <c r="AB1606" s="1">
        <v>4</v>
      </c>
      <c r="AC1606" s="1" t="s">
        <v>42</v>
      </c>
    </row>
    <row r="1607" spans="1:29">
      <c r="A1607" s="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c r="P1607" s="1">
        <f t="shared" si="150"/>
        <v>3800</v>
      </c>
      <c r="Q1607" s="1">
        <v>20</v>
      </c>
      <c r="R1607" s="1">
        <f t="shared" si="151"/>
        <v>760</v>
      </c>
      <c r="S1607" s="1">
        <f t="shared" si="152"/>
        <v>3040</v>
      </c>
      <c r="T1607" s="1">
        <v>0.62</v>
      </c>
      <c r="U1607" s="1">
        <f t="shared" si="153"/>
        <v>1884.8</v>
      </c>
      <c r="V1607" s="1">
        <f t="shared" si="154"/>
        <v>1155.2</v>
      </c>
      <c r="W1607" s="4">
        <f t="shared" si="155"/>
        <v>0.38</v>
      </c>
      <c r="X1607" s="1" t="s">
        <v>104</v>
      </c>
      <c r="Y1607" s="1" t="s">
        <v>57</v>
      </c>
      <c r="Z1607" s="1" t="s">
        <v>41</v>
      </c>
      <c r="AA1607" s="2">
        <v>46144</v>
      </c>
      <c r="AB1607" s="1">
        <v>3</v>
      </c>
      <c r="AC1607" s="1" t="s">
        <v>42</v>
      </c>
    </row>
    <row r="1608" spans="1:29">
      <c r="A1608" s="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c r="P1608" s="1">
        <f t="shared" si="150"/>
        <v>41300</v>
      </c>
      <c r="Q1608" s="1">
        <v>5</v>
      </c>
      <c r="R1608" s="1">
        <f t="shared" si="151"/>
        <v>2065</v>
      </c>
      <c r="S1608" s="1">
        <f t="shared" si="152"/>
        <v>39235</v>
      </c>
      <c r="T1608" s="1">
        <v>0.57999999999999996</v>
      </c>
      <c r="U1608" s="1">
        <f t="shared" si="153"/>
        <v>22756.3</v>
      </c>
      <c r="V1608" s="1">
        <f t="shared" si="154"/>
        <v>16478.7</v>
      </c>
      <c r="W1608" s="4">
        <f t="shared" si="155"/>
        <v>0.42000000000000004</v>
      </c>
      <c r="X1608" s="1" t="s">
        <v>147</v>
      </c>
      <c r="Y1608" s="1" t="s">
        <v>81</v>
      </c>
      <c r="Z1608" s="1" t="s">
        <v>51</v>
      </c>
      <c r="AA1608" s="2">
        <v>46142</v>
      </c>
      <c r="AB1608" s="1"/>
      <c r="AC1608" s="1" t="s">
        <v>42</v>
      </c>
    </row>
    <row r="1609" spans="1:29">
      <c r="A1609" s="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c r="P1609" s="1">
        <f t="shared" si="150"/>
        <v>13080</v>
      </c>
      <c r="Q1609" s="1">
        <v>10</v>
      </c>
      <c r="R1609" s="1">
        <f t="shared" si="151"/>
        <v>1308</v>
      </c>
      <c r="S1609" s="1">
        <f t="shared" si="152"/>
        <v>11772</v>
      </c>
      <c r="T1609" s="1">
        <v>0.45</v>
      </c>
      <c r="U1609" s="1">
        <f t="shared" si="153"/>
        <v>5297.4000000000005</v>
      </c>
      <c r="V1609" s="1">
        <f t="shared" si="154"/>
        <v>6474.5999999999995</v>
      </c>
      <c r="W1609" s="4">
        <f t="shared" si="155"/>
        <v>0.54999999999999993</v>
      </c>
      <c r="X1609" s="1" t="s">
        <v>50</v>
      </c>
      <c r="Y1609" s="1" t="s">
        <v>57</v>
      </c>
      <c r="Z1609" s="1" t="s">
        <v>41</v>
      </c>
      <c r="AA1609" s="2">
        <v>46142</v>
      </c>
      <c r="AB1609" s="1">
        <v>5</v>
      </c>
      <c r="AC1609" s="1" t="s">
        <v>42</v>
      </c>
    </row>
    <row r="1610" spans="1:29">
      <c r="A1610" s="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c r="P1610" s="1">
        <f t="shared" si="150"/>
        <v>18100</v>
      </c>
      <c r="Q1610" s="1">
        <v>0</v>
      </c>
      <c r="R1610" s="1">
        <f t="shared" si="151"/>
        <v>0</v>
      </c>
      <c r="S1610" s="1">
        <f t="shared" si="152"/>
        <v>18100</v>
      </c>
      <c r="T1610" s="1">
        <v>0.57999999999999996</v>
      </c>
      <c r="U1610" s="1">
        <f t="shared" si="153"/>
        <v>10498</v>
      </c>
      <c r="V1610" s="1">
        <f t="shared" si="154"/>
        <v>7602</v>
      </c>
      <c r="W1610" s="4">
        <f t="shared" si="155"/>
        <v>0.42</v>
      </c>
      <c r="X1610" s="1" t="s">
        <v>147</v>
      </c>
      <c r="Y1610" s="1" t="s">
        <v>72</v>
      </c>
      <c r="Z1610" s="1" t="s">
        <v>66</v>
      </c>
      <c r="AA1610" s="1"/>
      <c r="AB1610" s="1"/>
      <c r="AC1610" s="1" t="s">
        <v>42</v>
      </c>
    </row>
    <row r="1611" spans="1:29">
      <c r="A1611" s="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c r="P1611" s="1">
        <f t="shared" si="150"/>
        <v>9450</v>
      </c>
      <c r="Q1611" s="1">
        <v>0</v>
      </c>
      <c r="R1611" s="1">
        <f t="shared" si="151"/>
        <v>0</v>
      </c>
      <c r="S1611" s="1">
        <f t="shared" si="152"/>
        <v>9450</v>
      </c>
      <c r="T1611" s="1">
        <v>0.5</v>
      </c>
      <c r="U1611" s="1">
        <f t="shared" si="153"/>
        <v>4725</v>
      </c>
      <c r="V1611" s="1">
        <f t="shared" si="154"/>
        <v>4725</v>
      </c>
      <c r="W1611" s="4">
        <f t="shared" si="155"/>
        <v>0.5</v>
      </c>
      <c r="X1611" s="1" t="s">
        <v>92</v>
      </c>
      <c r="Y1611" s="1" t="s">
        <v>57</v>
      </c>
      <c r="Z1611" s="1" t="s">
        <v>66</v>
      </c>
      <c r="AA1611" s="1"/>
      <c r="AB1611" s="1"/>
      <c r="AC1611" s="1" t="s">
        <v>42</v>
      </c>
    </row>
    <row r="1612" spans="1:29">
      <c r="A1612" s="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c r="P1612" s="1">
        <f t="shared" si="150"/>
        <v>8160</v>
      </c>
      <c r="Q1612" s="1">
        <v>25</v>
      </c>
      <c r="R1612" s="1">
        <f t="shared" si="151"/>
        <v>2040</v>
      </c>
      <c r="S1612" s="1">
        <f t="shared" si="152"/>
        <v>6120</v>
      </c>
      <c r="T1612" s="1">
        <v>0.45</v>
      </c>
      <c r="U1612" s="1">
        <f t="shared" si="153"/>
        <v>2754</v>
      </c>
      <c r="V1612" s="1">
        <f t="shared" si="154"/>
        <v>3366</v>
      </c>
      <c r="W1612" s="4">
        <f t="shared" si="155"/>
        <v>0.55000000000000004</v>
      </c>
      <c r="X1612" s="1" t="s">
        <v>56</v>
      </c>
      <c r="Y1612" s="1" t="s">
        <v>72</v>
      </c>
      <c r="Z1612" s="1" t="s">
        <v>41</v>
      </c>
      <c r="AA1612" s="2">
        <v>46141</v>
      </c>
      <c r="AB1612" s="1">
        <v>4</v>
      </c>
      <c r="AC1612" s="1" t="s">
        <v>42</v>
      </c>
    </row>
    <row r="1613" spans="1:29">
      <c r="A1613" s="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c r="P1613" s="1">
        <f t="shared" si="150"/>
        <v>43600</v>
      </c>
      <c r="Q1613" s="1">
        <v>30</v>
      </c>
      <c r="R1613" s="1">
        <f t="shared" si="151"/>
        <v>13080</v>
      </c>
      <c r="S1613" s="1">
        <f t="shared" si="152"/>
        <v>30520</v>
      </c>
      <c r="T1613" s="1">
        <v>0.48</v>
      </c>
      <c r="U1613" s="1">
        <f t="shared" si="153"/>
        <v>14649.6</v>
      </c>
      <c r="V1613" s="1">
        <f t="shared" si="154"/>
        <v>15870.4</v>
      </c>
      <c r="W1613" s="4">
        <f t="shared" si="155"/>
        <v>0.52</v>
      </c>
      <c r="X1613" s="1" t="s">
        <v>56</v>
      </c>
      <c r="Y1613" s="1" t="s">
        <v>40</v>
      </c>
      <c r="Z1613" s="1" t="s">
        <v>41</v>
      </c>
      <c r="AA1613" s="2">
        <v>46145</v>
      </c>
      <c r="AB1613" s="1">
        <v>3</v>
      </c>
      <c r="AC1613" s="1" t="s">
        <v>42</v>
      </c>
    </row>
    <row r="1614" spans="1:29">
      <c r="A1614" s="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c r="P1614" s="1">
        <f t="shared" si="150"/>
        <v>1100</v>
      </c>
      <c r="Q1614" s="1">
        <v>20</v>
      </c>
      <c r="R1614" s="1">
        <f t="shared" si="151"/>
        <v>220</v>
      </c>
      <c r="S1614" s="1">
        <f t="shared" si="152"/>
        <v>880</v>
      </c>
      <c r="T1614" s="1">
        <v>0.35</v>
      </c>
      <c r="U1614" s="1">
        <f t="shared" si="153"/>
        <v>308</v>
      </c>
      <c r="V1614" s="1">
        <f t="shared" si="154"/>
        <v>572</v>
      </c>
      <c r="W1614" s="4">
        <f t="shared" si="155"/>
        <v>0.65</v>
      </c>
      <c r="X1614" s="1" t="s">
        <v>39</v>
      </c>
      <c r="Y1614" s="1" t="s">
        <v>72</v>
      </c>
      <c r="Z1614" s="1" t="s">
        <v>41</v>
      </c>
      <c r="AA1614" s="2">
        <v>46142</v>
      </c>
      <c r="AB1614" s="1">
        <v>3</v>
      </c>
      <c r="AC1614" s="1" t="s">
        <v>42</v>
      </c>
    </row>
    <row r="1615" spans="1:29">
      <c r="A1615" s="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c r="P1615" s="1">
        <f t="shared" si="150"/>
        <v>1860</v>
      </c>
      <c r="Q1615" s="1">
        <v>30</v>
      </c>
      <c r="R1615" s="1">
        <f t="shared" si="151"/>
        <v>558</v>
      </c>
      <c r="S1615" s="1">
        <f t="shared" si="152"/>
        <v>1302</v>
      </c>
      <c r="T1615" s="1">
        <v>0.5</v>
      </c>
      <c r="U1615" s="1">
        <f t="shared" si="153"/>
        <v>651</v>
      </c>
      <c r="V1615" s="1">
        <f t="shared" si="154"/>
        <v>651</v>
      </c>
      <c r="W1615" s="4">
        <f t="shared" si="155"/>
        <v>0.5</v>
      </c>
      <c r="X1615" s="1" t="s">
        <v>50</v>
      </c>
      <c r="Y1615" s="1" t="s">
        <v>40</v>
      </c>
      <c r="Z1615" s="1" t="s">
        <v>66</v>
      </c>
      <c r="AA1615" s="1"/>
      <c r="AB1615" s="1"/>
      <c r="AC1615" s="1" t="s">
        <v>42</v>
      </c>
    </row>
    <row r="1616" spans="1:29">
      <c r="A1616" s="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c r="P1616" s="1">
        <f t="shared" si="150"/>
        <v>23790</v>
      </c>
      <c r="Q1616" s="1">
        <v>25</v>
      </c>
      <c r="R1616" s="1">
        <f t="shared" si="151"/>
        <v>5947.5</v>
      </c>
      <c r="S1616" s="1">
        <f t="shared" si="152"/>
        <v>17842.5</v>
      </c>
      <c r="T1616" s="1">
        <v>0.48</v>
      </c>
      <c r="U1616" s="1">
        <f t="shared" si="153"/>
        <v>8564.4</v>
      </c>
      <c r="V1616" s="1">
        <f t="shared" si="154"/>
        <v>9278.1</v>
      </c>
      <c r="W1616" s="4">
        <f t="shared" si="155"/>
        <v>0.52</v>
      </c>
      <c r="X1616" s="1" t="s">
        <v>50</v>
      </c>
      <c r="Y1616" s="1" t="s">
        <v>81</v>
      </c>
      <c r="Z1616" s="1" t="s">
        <v>22</v>
      </c>
      <c r="AA1616" s="1"/>
      <c r="AB1616" s="1"/>
      <c r="AC1616" s="1" t="s">
        <v>93</v>
      </c>
    </row>
    <row r="1617" spans="1:29">
      <c r="A1617" s="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c r="P1617" s="1">
        <f t="shared" si="150"/>
        <v>13200</v>
      </c>
      <c r="Q1617" s="1">
        <v>0</v>
      </c>
      <c r="R1617" s="1">
        <f t="shared" si="151"/>
        <v>0</v>
      </c>
      <c r="S1617" s="1">
        <f t="shared" si="152"/>
        <v>13200</v>
      </c>
      <c r="T1617" s="1">
        <v>0.45</v>
      </c>
      <c r="U1617" s="1">
        <f t="shared" si="153"/>
        <v>5940</v>
      </c>
      <c r="V1617" s="1">
        <f t="shared" si="154"/>
        <v>7260</v>
      </c>
      <c r="W1617" s="4">
        <f t="shared" si="155"/>
        <v>0.55000000000000004</v>
      </c>
      <c r="X1617" s="1" t="s">
        <v>50</v>
      </c>
      <c r="Y1617" s="1" t="s">
        <v>81</v>
      </c>
      <c r="Z1617" s="1" t="s">
        <v>51</v>
      </c>
      <c r="AA1617" s="2">
        <v>46142</v>
      </c>
      <c r="AB1617" s="1"/>
      <c r="AC1617" s="1" t="s">
        <v>42</v>
      </c>
    </row>
    <row r="1618" spans="1:29">
      <c r="A1618" s="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c r="P1618" s="1">
        <f t="shared" si="150"/>
        <v>161860</v>
      </c>
      <c r="Q1618" s="1">
        <v>0</v>
      </c>
      <c r="R1618" s="1">
        <f t="shared" si="151"/>
        <v>0</v>
      </c>
      <c r="S1618" s="1">
        <f t="shared" si="152"/>
        <v>161860</v>
      </c>
      <c r="T1618" s="1">
        <v>0.57999999999999996</v>
      </c>
      <c r="U1618" s="1">
        <f t="shared" si="153"/>
        <v>93878.799999999988</v>
      </c>
      <c r="V1618" s="1">
        <f t="shared" si="154"/>
        <v>67981.200000000012</v>
      </c>
      <c r="W1618" s="4">
        <f t="shared" si="155"/>
        <v>0.4200000000000001</v>
      </c>
      <c r="X1618" s="1" t="s">
        <v>50</v>
      </c>
      <c r="Y1618" s="1" t="s">
        <v>81</v>
      </c>
      <c r="Z1618" s="1" t="s">
        <v>22</v>
      </c>
      <c r="AA1618" s="1"/>
      <c r="AB1618" s="1"/>
      <c r="AC1618" s="1" t="s">
        <v>93</v>
      </c>
    </row>
    <row r="1619" spans="1:29">
      <c r="A1619" s="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c r="P1619" s="1">
        <f t="shared" si="150"/>
        <v>1120</v>
      </c>
      <c r="Q1619" s="1">
        <v>30</v>
      </c>
      <c r="R1619" s="1">
        <f t="shared" si="151"/>
        <v>336</v>
      </c>
      <c r="S1619" s="1">
        <f t="shared" si="152"/>
        <v>784</v>
      </c>
      <c r="T1619" s="1">
        <v>0.47</v>
      </c>
      <c r="U1619" s="1">
        <f t="shared" si="153"/>
        <v>368.47999999999996</v>
      </c>
      <c r="V1619" s="1">
        <f t="shared" si="154"/>
        <v>415.52000000000004</v>
      </c>
      <c r="W1619" s="4">
        <f t="shared" si="155"/>
        <v>0.53</v>
      </c>
      <c r="X1619" s="1" t="s">
        <v>65</v>
      </c>
      <c r="Y1619" s="1" t="s">
        <v>57</v>
      </c>
      <c r="Z1619" s="1" t="s">
        <v>51</v>
      </c>
      <c r="AA1619" s="2">
        <v>46150</v>
      </c>
      <c r="AB1619" s="1"/>
      <c r="AC1619" s="1" t="s">
        <v>42</v>
      </c>
    </row>
    <row r="1620" spans="1:29">
      <c r="A1620" s="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c r="P1620" s="1">
        <f t="shared" si="150"/>
        <v>22800</v>
      </c>
      <c r="Q1620" s="1">
        <v>25</v>
      </c>
      <c r="R1620" s="1">
        <f t="shared" si="151"/>
        <v>5700</v>
      </c>
      <c r="S1620" s="1">
        <f t="shared" si="152"/>
        <v>17100</v>
      </c>
      <c r="T1620" s="1">
        <v>0.5</v>
      </c>
      <c r="U1620" s="1">
        <f t="shared" si="153"/>
        <v>8550</v>
      </c>
      <c r="V1620" s="1">
        <f t="shared" si="154"/>
        <v>8550</v>
      </c>
      <c r="W1620" s="4">
        <f t="shared" si="155"/>
        <v>0.5</v>
      </c>
      <c r="X1620" s="1" t="s">
        <v>50</v>
      </c>
      <c r="Y1620" s="1" t="s">
        <v>57</v>
      </c>
      <c r="Z1620" s="1" t="s">
        <v>51</v>
      </c>
      <c r="AA1620" s="2">
        <v>46147</v>
      </c>
      <c r="AB1620" s="1"/>
      <c r="AC1620" s="1" t="s">
        <v>42</v>
      </c>
    </row>
    <row r="1621" spans="1:29">
      <c r="A1621" s="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c r="P1621" s="1">
        <f t="shared" si="150"/>
        <v>260</v>
      </c>
      <c r="Q1621" s="1">
        <v>25</v>
      </c>
      <c r="R1621" s="1">
        <f t="shared" si="151"/>
        <v>65</v>
      </c>
      <c r="S1621" s="1">
        <f t="shared" si="152"/>
        <v>195</v>
      </c>
      <c r="T1621" s="1">
        <v>0.62</v>
      </c>
      <c r="U1621" s="1">
        <f t="shared" si="153"/>
        <v>120.9</v>
      </c>
      <c r="V1621" s="1">
        <f t="shared" si="154"/>
        <v>74.099999999999994</v>
      </c>
      <c r="W1621" s="4">
        <f t="shared" si="155"/>
        <v>0.37999999999999995</v>
      </c>
      <c r="X1621" s="1" t="s">
        <v>104</v>
      </c>
      <c r="Y1621" s="1" t="s">
        <v>40</v>
      </c>
      <c r="Z1621" s="1" t="s">
        <v>66</v>
      </c>
      <c r="AA1621" s="1"/>
      <c r="AB1621" s="1"/>
      <c r="AC1621" s="1" t="s">
        <v>42</v>
      </c>
    </row>
    <row r="1622" spans="1:29">
      <c r="A1622" s="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c r="P1622" s="1">
        <f t="shared" si="150"/>
        <v>1500</v>
      </c>
      <c r="Q1622" s="1">
        <v>10</v>
      </c>
      <c r="R1622" s="1">
        <f t="shared" si="151"/>
        <v>150</v>
      </c>
      <c r="S1622" s="1">
        <f t="shared" si="152"/>
        <v>1350</v>
      </c>
      <c r="T1622" s="1">
        <v>0.62</v>
      </c>
      <c r="U1622" s="1">
        <f t="shared" si="153"/>
        <v>837</v>
      </c>
      <c r="V1622" s="1">
        <f t="shared" si="154"/>
        <v>513</v>
      </c>
      <c r="W1622" s="4">
        <f t="shared" si="155"/>
        <v>0.38</v>
      </c>
      <c r="X1622" s="1" t="s">
        <v>39</v>
      </c>
      <c r="Y1622" s="1" t="s">
        <v>40</v>
      </c>
      <c r="Z1622" s="1" t="s">
        <v>41</v>
      </c>
      <c r="AA1622" s="2">
        <v>46148</v>
      </c>
      <c r="AB1622" s="1">
        <v>5</v>
      </c>
      <c r="AC1622" s="1" t="s">
        <v>42</v>
      </c>
    </row>
    <row r="1623" spans="1:29">
      <c r="A1623" s="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c r="P1623" s="1">
        <f t="shared" si="150"/>
        <v>94700</v>
      </c>
      <c r="Q1623" s="1">
        <v>15</v>
      </c>
      <c r="R1623" s="1">
        <f t="shared" si="151"/>
        <v>14205</v>
      </c>
      <c r="S1623" s="1">
        <f t="shared" si="152"/>
        <v>80495</v>
      </c>
      <c r="T1623" s="1">
        <v>0.57999999999999996</v>
      </c>
      <c r="U1623" s="1">
        <f t="shared" si="153"/>
        <v>46687.1</v>
      </c>
      <c r="V1623" s="1">
        <f t="shared" si="154"/>
        <v>33807.9</v>
      </c>
      <c r="W1623" s="4">
        <f t="shared" si="155"/>
        <v>0.42000000000000004</v>
      </c>
      <c r="X1623" s="1" t="s">
        <v>104</v>
      </c>
      <c r="Y1623" s="1" t="s">
        <v>72</v>
      </c>
      <c r="Z1623" s="1" t="s">
        <v>41</v>
      </c>
      <c r="AA1623" s="2">
        <v>46149</v>
      </c>
      <c r="AB1623" s="1">
        <v>4</v>
      </c>
      <c r="AC1623" s="1" t="s">
        <v>42</v>
      </c>
    </row>
    <row r="1624" spans="1:29">
      <c r="A1624" s="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c r="P1624" s="1">
        <f t="shared" si="150"/>
        <v>9220</v>
      </c>
      <c r="Q1624" s="1">
        <v>10</v>
      </c>
      <c r="R1624" s="1">
        <f t="shared" si="151"/>
        <v>922</v>
      </c>
      <c r="S1624" s="1">
        <f t="shared" si="152"/>
        <v>8298</v>
      </c>
      <c r="T1624" s="1">
        <v>0.52</v>
      </c>
      <c r="U1624" s="1">
        <f t="shared" si="153"/>
        <v>4314.96</v>
      </c>
      <c r="V1624" s="1">
        <f t="shared" si="154"/>
        <v>3983.04</v>
      </c>
      <c r="W1624" s="4">
        <f t="shared" si="155"/>
        <v>0.48</v>
      </c>
      <c r="X1624" s="1" t="s">
        <v>56</v>
      </c>
      <c r="Y1624" s="1" t="s">
        <v>81</v>
      </c>
      <c r="Z1624" s="1" t="s">
        <v>22</v>
      </c>
      <c r="AA1624" s="1"/>
      <c r="AB1624" s="1"/>
      <c r="AC1624" s="1" t="s">
        <v>93</v>
      </c>
    </row>
    <row r="1625" spans="1:29">
      <c r="A1625" s="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c r="P1625" s="1">
        <f t="shared" si="150"/>
        <v>38490</v>
      </c>
      <c r="Q1625" s="1">
        <v>10</v>
      </c>
      <c r="R1625" s="1">
        <f t="shared" si="151"/>
        <v>3849</v>
      </c>
      <c r="S1625" s="1">
        <f t="shared" si="152"/>
        <v>34641</v>
      </c>
      <c r="T1625" s="1">
        <v>0.57999999999999996</v>
      </c>
      <c r="U1625" s="1">
        <f t="shared" si="153"/>
        <v>20091.78</v>
      </c>
      <c r="V1625" s="1">
        <f t="shared" si="154"/>
        <v>14549.220000000001</v>
      </c>
      <c r="W1625" s="4">
        <f t="shared" si="155"/>
        <v>0.42000000000000004</v>
      </c>
      <c r="X1625" s="1" t="s">
        <v>39</v>
      </c>
      <c r="Y1625" s="1" t="s">
        <v>81</v>
      </c>
      <c r="Z1625" s="1" t="s">
        <v>66</v>
      </c>
      <c r="AA1625" s="1"/>
      <c r="AB1625" s="1"/>
      <c r="AC1625" s="1" t="s">
        <v>42</v>
      </c>
    </row>
    <row r="1626" spans="1:29">
      <c r="A1626" s="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c r="P1626" s="1">
        <f t="shared" si="150"/>
        <v>34480</v>
      </c>
      <c r="Q1626" s="1">
        <v>20</v>
      </c>
      <c r="R1626" s="1">
        <f t="shared" si="151"/>
        <v>6896</v>
      </c>
      <c r="S1626" s="1">
        <f t="shared" si="152"/>
        <v>27584</v>
      </c>
      <c r="T1626" s="1">
        <v>0.57999999999999996</v>
      </c>
      <c r="U1626" s="1">
        <f t="shared" si="153"/>
        <v>15998.72</v>
      </c>
      <c r="V1626" s="1">
        <f t="shared" si="154"/>
        <v>11585.28</v>
      </c>
      <c r="W1626" s="4">
        <f t="shared" si="155"/>
        <v>0.42000000000000004</v>
      </c>
      <c r="X1626" s="1" t="s">
        <v>65</v>
      </c>
      <c r="Y1626" s="1" t="s">
        <v>57</v>
      </c>
      <c r="Z1626" s="1" t="s">
        <v>120</v>
      </c>
      <c r="AA1626" s="1"/>
      <c r="AB1626" s="1"/>
      <c r="AC1626" s="1" t="s">
        <v>42</v>
      </c>
    </row>
    <row r="1627" spans="1:29">
      <c r="A1627" s="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c r="P1627" s="1">
        <f t="shared" si="150"/>
        <v>11280</v>
      </c>
      <c r="Q1627" s="1">
        <v>10</v>
      </c>
      <c r="R1627" s="1">
        <f t="shared" si="151"/>
        <v>1128</v>
      </c>
      <c r="S1627" s="1">
        <f t="shared" si="152"/>
        <v>10152</v>
      </c>
      <c r="T1627" s="1">
        <v>0.45</v>
      </c>
      <c r="U1627" s="1">
        <f t="shared" si="153"/>
        <v>4568.4000000000005</v>
      </c>
      <c r="V1627" s="1">
        <f t="shared" si="154"/>
        <v>5583.5999999999995</v>
      </c>
      <c r="W1627" s="4">
        <f t="shared" si="155"/>
        <v>0.54999999999999993</v>
      </c>
      <c r="X1627" s="1" t="s">
        <v>56</v>
      </c>
      <c r="Y1627" s="1" t="s">
        <v>40</v>
      </c>
      <c r="Z1627" s="1" t="s">
        <v>41</v>
      </c>
      <c r="AA1627" s="2">
        <v>46146</v>
      </c>
      <c r="AB1627" s="1">
        <v>3</v>
      </c>
      <c r="AC1627" s="1" t="s">
        <v>42</v>
      </c>
    </row>
    <row r="1628" spans="1:29">
      <c r="A1628" s="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c r="P1628" s="1">
        <f t="shared" si="150"/>
        <v>32570</v>
      </c>
      <c r="Q1628" s="1">
        <v>0</v>
      </c>
      <c r="R1628" s="1">
        <f t="shared" si="151"/>
        <v>0</v>
      </c>
      <c r="S1628" s="1">
        <f t="shared" si="152"/>
        <v>32570</v>
      </c>
      <c r="T1628" s="1">
        <v>0.57999999999999996</v>
      </c>
      <c r="U1628" s="1">
        <f t="shared" si="153"/>
        <v>18890.599999999999</v>
      </c>
      <c r="V1628" s="1">
        <f t="shared" si="154"/>
        <v>13679.400000000001</v>
      </c>
      <c r="W1628" s="4">
        <f t="shared" si="155"/>
        <v>0.42000000000000004</v>
      </c>
      <c r="X1628" s="1" t="s">
        <v>50</v>
      </c>
      <c r="Y1628" s="1" t="s">
        <v>72</v>
      </c>
      <c r="Z1628" s="1" t="s">
        <v>51</v>
      </c>
      <c r="AA1628" s="2">
        <v>46151</v>
      </c>
      <c r="AB1628" s="1"/>
      <c r="AC1628" s="1" t="s">
        <v>42</v>
      </c>
    </row>
    <row r="1629" spans="1:29">
      <c r="A1629" s="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c r="P1629" s="1">
        <f t="shared" si="150"/>
        <v>10710</v>
      </c>
      <c r="Q1629" s="1">
        <v>0</v>
      </c>
      <c r="R1629" s="1">
        <f t="shared" si="151"/>
        <v>0</v>
      </c>
      <c r="S1629" s="1">
        <f t="shared" si="152"/>
        <v>10710</v>
      </c>
      <c r="T1629" s="1">
        <v>0.47</v>
      </c>
      <c r="U1629" s="1">
        <f t="shared" si="153"/>
        <v>5033.7</v>
      </c>
      <c r="V1629" s="1">
        <f t="shared" si="154"/>
        <v>5676.3</v>
      </c>
      <c r="W1629" s="4">
        <f t="shared" si="155"/>
        <v>0.53</v>
      </c>
      <c r="X1629" s="1" t="s">
        <v>39</v>
      </c>
      <c r="Y1629" s="1" t="s">
        <v>81</v>
      </c>
      <c r="Z1629" s="1" t="s">
        <v>41</v>
      </c>
      <c r="AA1629" s="2">
        <v>46152</v>
      </c>
      <c r="AB1629" s="1">
        <v>5</v>
      </c>
      <c r="AC1629" s="1" t="s">
        <v>42</v>
      </c>
    </row>
    <row r="1630" spans="1:29">
      <c r="A1630" s="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c r="P1630" s="1">
        <f t="shared" si="150"/>
        <v>2800</v>
      </c>
      <c r="Q1630" s="1">
        <v>10</v>
      </c>
      <c r="R1630" s="1">
        <f t="shared" si="151"/>
        <v>280</v>
      </c>
      <c r="S1630" s="1">
        <f t="shared" si="152"/>
        <v>2520</v>
      </c>
      <c r="T1630" s="1">
        <v>0.35</v>
      </c>
      <c r="U1630" s="1">
        <f t="shared" si="153"/>
        <v>882</v>
      </c>
      <c r="V1630" s="1">
        <f t="shared" si="154"/>
        <v>1638</v>
      </c>
      <c r="W1630" s="4">
        <f t="shared" si="155"/>
        <v>0.65</v>
      </c>
      <c r="X1630" s="1" t="s">
        <v>39</v>
      </c>
      <c r="Y1630" s="1" t="s">
        <v>40</v>
      </c>
      <c r="Z1630" s="1" t="s">
        <v>22</v>
      </c>
      <c r="AA1630" s="1"/>
      <c r="AB1630" s="1"/>
      <c r="AC1630" s="1" t="s">
        <v>93</v>
      </c>
    </row>
    <row r="1631" spans="1:29">
      <c r="A1631" s="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c r="P1631" s="1">
        <f t="shared" si="150"/>
        <v>263800</v>
      </c>
      <c r="Q1631" s="1">
        <v>0</v>
      </c>
      <c r="R1631" s="1">
        <f t="shared" si="151"/>
        <v>0</v>
      </c>
      <c r="S1631" s="1">
        <f t="shared" si="152"/>
        <v>263800</v>
      </c>
      <c r="T1631" s="1">
        <v>0.57999999999999996</v>
      </c>
      <c r="U1631" s="1">
        <f t="shared" si="153"/>
        <v>153004</v>
      </c>
      <c r="V1631" s="1">
        <f t="shared" si="154"/>
        <v>110796</v>
      </c>
      <c r="W1631" s="4">
        <f t="shared" si="155"/>
        <v>0.42</v>
      </c>
      <c r="X1631" s="1" t="s">
        <v>104</v>
      </c>
      <c r="Y1631" s="1" t="s">
        <v>57</v>
      </c>
      <c r="Z1631" s="1" t="s">
        <v>51</v>
      </c>
      <c r="AA1631" s="2">
        <v>46146</v>
      </c>
      <c r="AB1631" s="1"/>
      <c r="AC1631" s="1" t="s">
        <v>42</v>
      </c>
    </row>
    <row r="1632" spans="1:29">
      <c r="A1632" s="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c r="P1632" s="1">
        <f t="shared" si="150"/>
        <v>5820</v>
      </c>
      <c r="Q1632" s="1">
        <v>25</v>
      </c>
      <c r="R1632" s="1">
        <f t="shared" si="151"/>
        <v>1455</v>
      </c>
      <c r="S1632" s="1">
        <f t="shared" si="152"/>
        <v>4365</v>
      </c>
      <c r="T1632" s="1">
        <v>0.48</v>
      </c>
      <c r="U1632" s="1">
        <f t="shared" si="153"/>
        <v>2095.1999999999998</v>
      </c>
      <c r="V1632" s="1">
        <f t="shared" si="154"/>
        <v>2269.8000000000002</v>
      </c>
      <c r="W1632" s="4">
        <f t="shared" si="155"/>
        <v>0.52</v>
      </c>
      <c r="X1632" s="1" t="s">
        <v>50</v>
      </c>
      <c r="Y1632" s="1" t="s">
        <v>40</v>
      </c>
      <c r="Z1632" s="1" t="s">
        <v>66</v>
      </c>
      <c r="AA1632" s="1"/>
      <c r="AB1632" s="1"/>
      <c r="AC1632" s="1" t="s">
        <v>42</v>
      </c>
    </row>
    <row r="1633" spans="1:29">
      <c r="A1633" s="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c r="P1633" s="1">
        <f t="shared" si="150"/>
        <v>1140</v>
      </c>
      <c r="Q1633" s="1">
        <v>0</v>
      </c>
      <c r="R1633" s="1">
        <f t="shared" si="151"/>
        <v>0</v>
      </c>
      <c r="S1633" s="1">
        <f t="shared" si="152"/>
        <v>1140</v>
      </c>
      <c r="T1633" s="1">
        <v>0.35</v>
      </c>
      <c r="U1633" s="1">
        <f t="shared" si="153"/>
        <v>399</v>
      </c>
      <c r="V1633" s="1">
        <f t="shared" si="154"/>
        <v>741</v>
      </c>
      <c r="W1633" s="4">
        <f t="shared" si="155"/>
        <v>0.65</v>
      </c>
      <c r="X1633" s="1" t="s">
        <v>56</v>
      </c>
      <c r="Y1633" s="1" t="s">
        <v>40</v>
      </c>
      <c r="Z1633" s="1" t="s">
        <v>41</v>
      </c>
      <c r="AA1633" s="2">
        <v>46146</v>
      </c>
      <c r="AB1633" s="1">
        <v>5</v>
      </c>
      <c r="AC1633" s="1" t="s">
        <v>42</v>
      </c>
    </row>
    <row r="1634" spans="1:29">
      <c r="A1634" s="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c r="P1634" s="1">
        <f t="shared" si="150"/>
        <v>1290</v>
      </c>
      <c r="Q1634" s="1">
        <v>25</v>
      </c>
      <c r="R1634" s="1">
        <f t="shared" si="151"/>
        <v>322.5</v>
      </c>
      <c r="S1634" s="1">
        <f t="shared" si="152"/>
        <v>967.5</v>
      </c>
      <c r="T1634" s="1">
        <v>0.5</v>
      </c>
      <c r="U1634" s="1">
        <f t="shared" si="153"/>
        <v>483.75</v>
      </c>
      <c r="V1634" s="1">
        <f t="shared" si="154"/>
        <v>483.75</v>
      </c>
      <c r="W1634" s="4">
        <f t="shared" si="155"/>
        <v>0.5</v>
      </c>
      <c r="X1634" s="1" t="s">
        <v>104</v>
      </c>
      <c r="Y1634" s="1" t="s">
        <v>81</v>
      </c>
      <c r="Z1634" s="1" t="s">
        <v>41</v>
      </c>
      <c r="AA1634" s="2">
        <v>46150</v>
      </c>
      <c r="AB1634" s="1">
        <v>4</v>
      </c>
      <c r="AC1634" s="1" t="s">
        <v>42</v>
      </c>
    </row>
    <row r="1635" spans="1:29">
      <c r="A1635" s="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c r="P1635" s="1">
        <f t="shared" si="150"/>
        <v>16950</v>
      </c>
      <c r="Q1635" s="1">
        <v>25</v>
      </c>
      <c r="R1635" s="1">
        <f t="shared" si="151"/>
        <v>4237.5</v>
      </c>
      <c r="S1635" s="1">
        <f t="shared" si="152"/>
        <v>12712.5</v>
      </c>
      <c r="T1635" s="1">
        <v>0.45</v>
      </c>
      <c r="U1635" s="1">
        <f t="shared" si="153"/>
        <v>5720.625</v>
      </c>
      <c r="V1635" s="1">
        <f t="shared" si="154"/>
        <v>6991.875</v>
      </c>
      <c r="W1635" s="4">
        <f t="shared" si="155"/>
        <v>0.55000000000000004</v>
      </c>
      <c r="X1635" s="1" t="s">
        <v>147</v>
      </c>
      <c r="Y1635" s="1" t="s">
        <v>40</v>
      </c>
      <c r="Z1635" s="1" t="s">
        <v>41</v>
      </c>
      <c r="AA1635" s="2">
        <v>46152</v>
      </c>
      <c r="AB1635" s="1">
        <v>4</v>
      </c>
      <c r="AC1635" s="1" t="s">
        <v>42</v>
      </c>
    </row>
    <row r="1636" spans="1:29">
      <c r="A1636" s="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c r="P1636" s="1">
        <f t="shared" si="150"/>
        <v>208480</v>
      </c>
      <c r="Q1636" s="1">
        <v>5</v>
      </c>
      <c r="R1636" s="1">
        <f t="shared" si="151"/>
        <v>10424</v>
      </c>
      <c r="S1636" s="1">
        <f t="shared" si="152"/>
        <v>198056</v>
      </c>
      <c r="T1636" s="1">
        <v>0.57999999999999996</v>
      </c>
      <c r="U1636" s="1">
        <f t="shared" si="153"/>
        <v>114872.48</v>
      </c>
      <c r="V1636" s="1">
        <f t="shared" si="154"/>
        <v>83183.520000000004</v>
      </c>
      <c r="W1636" s="4">
        <f t="shared" si="155"/>
        <v>0.42000000000000004</v>
      </c>
      <c r="X1636" s="1" t="s">
        <v>39</v>
      </c>
      <c r="Y1636" s="1" t="s">
        <v>81</v>
      </c>
      <c r="Z1636" s="1" t="s">
        <v>41</v>
      </c>
      <c r="AA1636" s="2">
        <v>46150</v>
      </c>
      <c r="AB1636" s="1">
        <v>5</v>
      </c>
      <c r="AC1636" s="1" t="s">
        <v>42</v>
      </c>
    </row>
    <row r="1637" spans="1:29">
      <c r="A1637" s="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c r="P1637" s="1">
        <f t="shared" si="150"/>
        <v>13980</v>
      </c>
      <c r="Q1637" s="1">
        <v>10</v>
      </c>
      <c r="R1637" s="1">
        <f t="shared" si="151"/>
        <v>1398</v>
      </c>
      <c r="S1637" s="1">
        <f t="shared" si="152"/>
        <v>12582</v>
      </c>
      <c r="T1637" s="1">
        <v>0.52</v>
      </c>
      <c r="U1637" s="1">
        <f t="shared" si="153"/>
        <v>6542.64</v>
      </c>
      <c r="V1637" s="1">
        <f t="shared" si="154"/>
        <v>6039.36</v>
      </c>
      <c r="W1637" s="4">
        <f t="shared" si="155"/>
        <v>0.48</v>
      </c>
      <c r="X1637" s="1" t="s">
        <v>65</v>
      </c>
      <c r="Y1637" s="1" t="s">
        <v>57</v>
      </c>
      <c r="Z1637" s="1" t="s">
        <v>41</v>
      </c>
      <c r="AA1637" s="2">
        <v>46152</v>
      </c>
      <c r="AB1637" s="1">
        <v>5</v>
      </c>
      <c r="AC1637" s="1" t="s">
        <v>42</v>
      </c>
    </row>
    <row r="1638" spans="1:29">
      <c r="A1638" s="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c r="P1638" s="1">
        <f t="shared" si="150"/>
        <v>38500</v>
      </c>
      <c r="Q1638" s="1">
        <v>10</v>
      </c>
      <c r="R1638" s="1">
        <f t="shared" si="151"/>
        <v>3850</v>
      </c>
      <c r="S1638" s="1">
        <f t="shared" si="152"/>
        <v>34650</v>
      </c>
      <c r="T1638" s="1">
        <v>0.48</v>
      </c>
      <c r="U1638" s="1">
        <f t="shared" si="153"/>
        <v>16632</v>
      </c>
      <c r="V1638" s="1">
        <f t="shared" si="154"/>
        <v>18018</v>
      </c>
      <c r="W1638" s="4">
        <f t="shared" si="155"/>
        <v>0.52</v>
      </c>
      <c r="X1638" s="1" t="s">
        <v>104</v>
      </c>
      <c r="Y1638" s="1" t="s">
        <v>57</v>
      </c>
      <c r="Z1638" s="1" t="s">
        <v>66</v>
      </c>
      <c r="AA1638" s="1"/>
      <c r="AB1638" s="1"/>
      <c r="AC1638" s="1" t="s">
        <v>42</v>
      </c>
    </row>
    <row r="1639" spans="1:29">
      <c r="A1639" s="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c r="P1639" s="1">
        <f t="shared" si="150"/>
        <v>6870</v>
      </c>
      <c r="Q1639" s="1">
        <v>0</v>
      </c>
      <c r="R1639" s="1">
        <f t="shared" si="151"/>
        <v>0</v>
      </c>
      <c r="S1639" s="1">
        <f t="shared" si="152"/>
        <v>6870</v>
      </c>
      <c r="T1639" s="1">
        <v>0.52</v>
      </c>
      <c r="U1639" s="1">
        <f t="shared" si="153"/>
        <v>3572.4</v>
      </c>
      <c r="V1639" s="1">
        <f t="shared" si="154"/>
        <v>3297.6</v>
      </c>
      <c r="W1639" s="4">
        <f t="shared" si="155"/>
        <v>0.48</v>
      </c>
      <c r="X1639" s="1" t="s">
        <v>56</v>
      </c>
      <c r="Y1639" s="1" t="s">
        <v>72</v>
      </c>
      <c r="Z1639" s="1" t="s">
        <v>41</v>
      </c>
      <c r="AA1639" s="2">
        <v>46152</v>
      </c>
      <c r="AB1639" s="1">
        <v>5</v>
      </c>
      <c r="AC1639" s="1" t="s">
        <v>42</v>
      </c>
    </row>
    <row r="1640" spans="1:29">
      <c r="A1640" s="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c r="P1640" s="1">
        <f t="shared" si="150"/>
        <v>12330</v>
      </c>
      <c r="Q1640" s="1">
        <v>10</v>
      </c>
      <c r="R1640" s="1">
        <f t="shared" si="151"/>
        <v>1233</v>
      </c>
      <c r="S1640" s="1">
        <f t="shared" si="152"/>
        <v>11097</v>
      </c>
      <c r="T1640" s="1">
        <v>0.47</v>
      </c>
      <c r="U1640" s="1">
        <f t="shared" si="153"/>
        <v>5215.59</v>
      </c>
      <c r="V1640" s="1">
        <f t="shared" si="154"/>
        <v>5881.41</v>
      </c>
      <c r="W1640" s="4">
        <f t="shared" si="155"/>
        <v>0.53</v>
      </c>
      <c r="X1640" s="1" t="s">
        <v>65</v>
      </c>
      <c r="Y1640" s="1" t="s">
        <v>72</v>
      </c>
      <c r="Z1640" s="1" t="s">
        <v>51</v>
      </c>
      <c r="AA1640" s="2">
        <v>46147</v>
      </c>
      <c r="AB1640" s="1"/>
      <c r="AC1640" s="1" t="s">
        <v>42</v>
      </c>
    </row>
    <row r="1641" spans="1:29">
      <c r="A1641" s="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c r="P1641" s="1">
        <f t="shared" si="150"/>
        <v>17190</v>
      </c>
      <c r="Q1641" s="1">
        <v>15</v>
      </c>
      <c r="R1641" s="1">
        <f t="shared" si="151"/>
        <v>2578.5</v>
      </c>
      <c r="S1641" s="1">
        <f t="shared" si="152"/>
        <v>14611.5</v>
      </c>
      <c r="T1641" s="1">
        <v>0.52</v>
      </c>
      <c r="U1641" s="1">
        <f t="shared" si="153"/>
        <v>7597.9800000000005</v>
      </c>
      <c r="V1641" s="1">
        <f t="shared" si="154"/>
        <v>7013.5199999999995</v>
      </c>
      <c r="W1641" s="4">
        <f t="shared" si="155"/>
        <v>0.48</v>
      </c>
      <c r="X1641" s="1" t="s">
        <v>39</v>
      </c>
      <c r="Y1641" s="1" t="s">
        <v>40</v>
      </c>
      <c r="Z1641" s="1" t="s">
        <v>120</v>
      </c>
      <c r="AA1641" s="1"/>
      <c r="AB1641" s="1"/>
      <c r="AC1641" s="1" t="s">
        <v>42</v>
      </c>
    </row>
    <row r="1642" spans="1:29">
      <c r="A1642" s="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c r="P1642" s="1">
        <f t="shared" si="150"/>
        <v>49300</v>
      </c>
      <c r="Q1642" s="1">
        <v>10</v>
      </c>
      <c r="R1642" s="1">
        <f t="shared" si="151"/>
        <v>4930</v>
      </c>
      <c r="S1642" s="1">
        <f t="shared" si="152"/>
        <v>44370</v>
      </c>
      <c r="T1642" s="1">
        <v>0.52</v>
      </c>
      <c r="U1642" s="1">
        <f t="shared" si="153"/>
        <v>23072.400000000001</v>
      </c>
      <c r="V1642" s="1">
        <f t="shared" si="154"/>
        <v>21297.599999999999</v>
      </c>
      <c r="W1642" s="4">
        <f t="shared" si="155"/>
        <v>0.48</v>
      </c>
      <c r="X1642" s="1" t="s">
        <v>39</v>
      </c>
      <c r="Y1642" s="1" t="s">
        <v>81</v>
      </c>
      <c r="Z1642" s="1" t="s">
        <v>22</v>
      </c>
      <c r="AA1642" s="1"/>
      <c r="AB1642" s="1"/>
      <c r="AC1642" s="1" t="s">
        <v>93</v>
      </c>
    </row>
    <row r="1643" spans="1:29">
      <c r="A1643" s="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c r="P1643" s="1">
        <f t="shared" si="150"/>
        <v>25900</v>
      </c>
      <c r="Q1643" s="1">
        <v>20</v>
      </c>
      <c r="R1643" s="1">
        <f t="shared" si="151"/>
        <v>5180</v>
      </c>
      <c r="S1643" s="1">
        <f t="shared" si="152"/>
        <v>20720</v>
      </c>
      <c r="T1643" s="1">
        <v>0.57999999999999996</v>
      </c>
      <c r="U1643" s="1">
        <f t="shared" si="153"/>
        <v>12017.599999999999</v>
      </c>
      <c r="V1643" s="1">
        <f t="shared" si="154"/>
        <v>8702.4000000000015</v>
      </c>
      <c r="W1643" s="4">
        <f t="shared" si="155"/>
        <v>0.4200000000000001</v>
      </c>
      <c r="X1643" s="1" t="s">
        <v>147</v>
      </c>
      <c r="Y1643" s="1" t="s">
        <v>57</v>
      </c>
      <c r="Z1643" s="1" t="s">
        <v>41</v>
      </c>
      <c r="AA1643" s="2">
        <v>46153</v>
      </c>
      <c r="AB1643" s="1">
        <v>4</v>
      </c>
      <c r="AC1643" s="1" t="s">
        <v>42</v>
      </c>
    </row>
    <row r="1644" spans="1:29">
      <c r="A1644" s="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c r="P1644" s="1">
        <f t="shared" si="150"/>
        <v>10100</v>
      </c>
      <c r="Q1644" s="1">
        <v>15</v>
      </c>
      <c r="R1644" s="1">
        <f t="shared" si="151"/>
        <v>1515</v>
      </c>
      <c r="S1644" s="1">
        <f t="shared" si="152"/>
        <v>8585</v>
      </c>
      <c r="T1644" s="1">
        <v>0.52</v>
      </c>
      <c r="U1644" s="1">
        <f t="shared" si="153"/>
        <v>4464.2</v>
      </c>
      <c r="V1644" s="1">
        <f t="shared" si="154"/>
        <v>4120.8</v>
      </c>
      <c r="W1644" s="4">
        <f t="shared" si="155"/>
        <v>0.48000000000000004</v>
      </c>
      <c r="X1644" s="1" t="s">
        <v>147</v>
      </c>
      <c r="Y1644" s="1" t="s">
        <v>72</v>
      </c>
      <c r="Z1644" s="1" t="s">
        <v>66</v>
      </c>
      <c r="AA1644" s="1"/>
      <c r="AB1644" s="1"/>
      <c r="AC1644" s="1" t="s">
        <v>42</v>
      </c>
    </row>
    <row r="1645" spans="1:29">
      <c r="A1645" s="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c r="P1645" s="1">
        <f t="shared" si="150"/>
        <v>9210</v>
      </c>
      <c r="Q1645" s="1">
        <v>30</v>
      </c>
      <c r="R1645" s="1">
        <f t="shared" si="151"/>
        <v>2763</v>
      </c>
      <c r="S1645" s="1">
        <f t="shared" si="152"/>
        <v>6447</v>
      </c>
      <c r="T1645" s="1">
        <v>0.5</v>
      </c>
      <c r="U1645" s="1">
        <f t="shared" si="153"/>
        <v>3223.5</v>
      </c>
      <c r="V1645" s="1">
        <f t="shared" si="154"/>
        <v>3223.5</v>
      </c>
      <c r="W1645" s="4">
        <f t="shared" si="155"/>
        <v>0.5</v>
      </c>
      <c r="X1645" s="1" t="s">
        <v>65</v>
      </c>
      <c r="Y1645" s="1" t="s">
        <v>81</v>
      </c>
      <c r="Z1645" s="1" t="s">
        <v>120</v>
      </c>
      <c r="AA1645" s="1"/>
      <c r="AB1645" s="1"/>
      <c r="AC1645" s="1" t="s">
        <v>42</v>
      </c>
    </row>
    <row r="1646" spans="1:29">
      <c r="A1646" s="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c r="P1646" s="1">
        <f t="shared" si="150"/>
        <v>13850</v>
      </c>
      <c r="Q1646" s="1">
        <v>25</v>
      </c>
      <c r="R1646" s="1">
        <f t="shared" si="151"/>
        <v>3462.5</v>
      </c>
      <c r="S1646" s="1">
        <f t="shared" si="152"/>
        <v>10387.5</v>
      </c>
      <c r="T1646" s="1">
        <v>0.45</v>
      </c>
      <c r="U1646" s="1">
        <f t="shared" si="153"/>
        <v>4674.375</v>
      </c>
      <c r="V1646" s="1">
        <f t="shared" si="154"/>
        <v>5713.125</v>
      </c>
      <c r="W1646" s="4">
        <f t="shared" si="155"/>
        <v>0.55000000000000004</v>
      </c>
      <c r="X1646" s="1" t="s">
        <v>65</v>
      </c>
      <c r="Y1646" s="1" t="s">
        <v>81</v>
      </c>
      <c r="Z1646" s="1" t="s">
        <v>41</v>
      </c>
      <c r="AA1646" s="2">
        <v>46154</v>
      </c>
      <c r="AB1646" s="1">
        <v>4</v>
      </c>
      <c r="AC1646" s="1" t="s">
        <v>42</v>
      </c>
    </row>
    <row r="1647" spans="1:29">
      <c r="A1647" s="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c r="P1647" s="1">
        <f t="shared" si="150"/>
        <v>9360</v>
      </c>
      <c r="Q1647" s="1">
        <v>0</v>
      </c>
      <c r="R1647" s="1">
        <f t="shared" si="151"/>
        <v>0</v>
      </c>
      <c r="S1647" s="1">
        <f t="shared" si="152"/>
        <v>9360</v>
      </c>
      <c r="T1647" s="1">
        <v>0.45</v>
      </c>
      <c r="U1647" s="1">
        <f t="shared" si="153"/>
        <v>4212</v>
      </c>
      <c r="V1647" s="1">
        <f t="shared" si="154"/>
        <v>5148</v>
      </c>
      <c r="W1647" s="4">
        <f t="shared" si="155"/>
        <v>0.55000000000000004</v>
      </c>
      <c r="X1647" s="1" t="s">
        <v>56</v>
      </c>
      <c r="Y1647" s="1" t="s">
        <v>40</v>
      </c>
      <c r="Z1647" s="1" t="s">
        <v>66</v>
      </c>
      <c r="AA1647" s="1"/>
      <c r="AB1647" s="1"/>
      <c r="AC1647" s="1" t="s">
        <v>42</v>
      </c>
    </row>
    <row r="1648" spans="1:29">
      <c r="A1648" s="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c r="P1648" s="1">
        <f t="shared" si="150"/>
        <v>1020</v>
      </c>
      <c r="Q1648" s="1">
        <v>5</v>
      </c>
      <c r="R1648" s="1">
        <f t="shared" si="151"/>
        <v>51</v>
      </c>
      <c r="S1648" s="1">
        <f t="shared" si="152"/>
        <v>969</v>
      </c>
      <c r="T1648" s="1">
        <v>0.47</v>
      </c>
      <c r="U1648" s="1">
        <f t="shared" si="153"/>
        <v>455.42999999999995</v>
      </c>
      <c r="V1648" s="1">
        <f t="shared" si="154"/>
        <v>513.57000000000005</v>
      </c>
      <c r="W1648" s="4">
        <f t="shared" si="155"/>
        <v>0.53</v>
      </c>
      <c r="X1648" s="1" t="s">
        <v>104</v>
      </c>
      <c r="Y1648" s="1" t="s">
        <v>40</v>
      </c>
      <c r="Z1648" s="1" t="s">
        <v>41</v>
      </c>
      <c r="AA1648" s="2">
        <v>46154</v>
      </c>
      <c r="AB1648" s="1">
        <v>5</v>
      </c>
      <c r="AC1648" s="1" t="s">
        <v>42</v>
      </c>
    </row>
    <row r="1649" spans="1:29">
      <c r="A1649" s="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c r="P1649" s="1">
        <f t="shared" si="150"/>
        <v>8830</v>
      </c>
      <c r="Q1649" s="1">
        <v>0</v>
      </c>
      <c r="R1649" s="1">
        <f t="shared" si="151"/>
        <v>0</v>
      </c>
      <c r="S1649" s="1">
        <f t="shared" si="152"/>
        <v>8830</v>
      </c>
      <c r="T1649" s="1">
        <v>0.48</v>
      </c>
      <c r="U1649" s="1">
        <f t="shared" si="153"/>
        <v>4238.3999999999996</v>
      </c>
      <c r="V1649" s="1">
        <f t="shared" si="154"/>
        <v>4591.6000000000004</v>
      </c>
      <c r="W1649" s="4">
        <f t="shared" si="155"/>
        <v>0.52</v>
      </c>
      <c r="X1649" s="1" t="s">
        <v>56</v>
      </c>
      <c r="Y1649" s="1" t="s">
        <v>81</v>
      </c>
      <c r="Z1649" s="1" t="s">
        <v>66</v>
      </c>
      <c r="AA1649" s="1"/>
      <c r="AB1649" s="1"/>
      <c r="AC1649" s="1" t="s">
        <v>42</v>
      </c>
    </row>
    <row r="1650" spans="1:29">
      <c r="A1650" s="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c r="P1650" s="1">
        <f t="shared" si="150"/>
        <v>920</v>
      </c>
      <c r="Q1650" s="1">
        <v>10</v>
      </c>
      <c r="R1650" s="1">
        <f t="shared" si="151"/>
        <v>92</v>
      </c>
      <c r="S1650" s="1">
        <f t="shared" si="152"/>
        <v>828</v>
      </c>
      <c r="T1650" s="1">
        <v>0.35</v>
      </c>
      <c r="U1650" s="1">
        <f t="shared" si="153"/>
        <v>289.79999999999995</v>
      </c>
      <c r="V1650" s="1">
        <f t="shared" si="154"/>
        <v>538.20000000000005</v>
      </c>
      <c r="W1650" s="4">
        <f t="shared" si="155"/>
        <v>0.65</v>
      </c>
      <c r="X1650" s="1" t="s">
        <v>39</v>
      </c>
      <c r="Y1650" s="1" t="s">
        <v>57</v>
      </c>
      <c r="Z1650" s="1" t="s">
        <v>66</v>
      </c>
      <c r="AA1650" s="1"/>
      <c r="AB1650" s="1"/>
      <c r="AC1650" s="1" t="s">
        <v>42</v>
      </c>
    </row>
    <row r="1651" spans="1:29">
      <c r="A1651" s="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c r="P1651" s="1">
        <f t="shared" si="150"/>
        <v>12980</v>
      </c>
      <c r="Q1651" s="1">
        <v>30</v>
      </c>
      <c r="R1651" s="1">
        <f t="shared" si="151"/>
        <v>3894</v>
      </c>
      <c r="S1651" s="1">
        <f t="shared" si="152"/>
        <v>9086</v>
      </c>
      <c r="T1651" s="1">
        <v>0.47</v>
      </c>
      <c r="U1651" s="1">
        <f t="shared" si="153"/>
        <v>4270.42</v>
      </c>
      <c r="V1651" s="1">
        <f t="shared" si="154"/>
        <v>4815.58</v>
      </c>
      <c r="W1651" s="4">
        <f t="shared" si="155"/>
        <v>0.53</v>
      </c>
      <c r="X1651" s="1" t="s">
        <v>65</v>
      </c>
      <c r="Y1651" s="1" t="s">
        <v>40</v>
      </c>
      <c r="Z1651" s="1" t="s">
        <v>41</v>
      </c>
      <c r="AA1651" s="2">
        <v>46155</v>
      </c>
      <c r="AB1651" s="1">
        <v>4</v>
      </c>
      <c r="AC1651" s="1" t="s">
        <v>42</v>
      </c>
    </row>
    <row r="1652" spans="1:29">
      <c r="A1652" s="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c r="P1652" s="1">
        <f t="shared" si="150"/>
        <v>1290</v>
      </c>
      <c r="Q1652" s="1">
        <v>30</v>
      </c>
      <c r="R1652" s="1">
        <f t="shared" si="151"/>
        <v>387</v>
      </c>
      <c r="S1652" s="1">
        <f t="shared" si="152"/>
        <v>903</v>
      </c>
      <c r="T1652" s="1">
        <v>0.45</v>
      </c>
      <c r="U1652" s="1">
        <f t="shared" si="153"/>
        <v>406.35</v>
      </c>
      <c r="V1652" s="1">
        <f t="shared" si="154"/>
        <v>496.65</v>
      </c>
      <c r="W1652" s="4">
        <f t="shared" si="155"/>
        <v>0.54999999999999993</v>
      </c>
      <c r="X1652" s="1" t="s">
        <v>39</v>
      </c>
      <c r="Y1652" s="1" t="s">
        <v>81</v>
      </c>
      <c r="Z1652" s="1" t="s">
        <v>22</v>
      </c>
      <c r="AA1652" s="1"/>
      <c r="AB1652" s="1"/>
      <c r="AC1652" s="1" t="s">
        <v>93</v>
      </c>
    </row>
    <row r="1653" spans="1:29">
      <c r="A1653" s="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c r="P1653" s="1">
        <f t="shared" si="150"/>
        <v>9800</v>
      </c>
      <c r="Q1653" s="1">
        <v>0</v>
      </c>
      <c r="R1653" s="1">
        <f t="shared" si="151"/>
        <v>0</v>
      </c>
      <c r="S1653" s="1">
        <f t="shared" si="152"/>
        <v>9800</v>
      </c>
      <c r="T1653" s="1">
        <v>0.52</v>
      </c>
      <c r="U1653" s="1">
        <f t="shared" si="153"/>
        <v>5096</v>
      </c>
      <c r="V1653" s="1">
        <f t="shared" si="154"/>
        <v>4704</v>
      </c>
      <c r="W1653" s="4">
        <f t="shared" si="155"/>
        <v>0.48</v>
      </c>
      <c r="X1653" s="1" t="s">
        <v>104</v>
      </c>
      <c r="Y1653" s="1" t="s">
        <v>40</v>
      </c>
      <c r="Z1653" s="1" t="s">
        <v>120</v>
      </c>
      <c r="AA1653" s="1"/>
      <c r="AB1653" s="1"/>
      <c r="AC1653" s="1" t="s">
        <v>42</v>
      </c>
    </row>
    <row r="1654" spans="1:29">
      <c r="A1654" s="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c r="P1654" s="1">
        <f t="shared" si="150"/>
        <v>211920</v>
      </c>
      <c r="Q1654" s="1">
        <v>15</v>
      </c>
      <c r="R1654" s="1">
        <f t="shared" si="151"/>
        <v>31788</v>
      </c>
      <c r="S1654" s="1">
        <f t="shared" si="152"/>
        <v>180132</v>
      </c>
      <c r="T1654" s="1">
        <v>0.57999999999999996</v>
      </c>
      <c r="U1654" s="1">
        <f t="shared" si="153"/>
        <v>104476.56</v>
      </c>
      <c r="V1654" s="1">
        <f t="shared" si="154"/>
        <v>75655.44</v>
      </c>
      <c r="W1654" s="4">
        <f t="shared" si="155"/>
        <v>0.42000000000000004</v>
      </c>
      <c r="X1654" s="1" t="s">
        <v>104</v>
      </c>
      <c r="Y1654" s="1" t="s">
        <v>81</v>
      </c>
      <c r="Z1654" s="1" t="s">
        <v>41</v>
      </c>
      <c r="AA1654" s="2">
        <v>46153</v>
      </c>
      <c r="AB1654" s="1">
        <v>4</v>
      </c>
      <c r="AC1654" s="1" t="s">
        <v>42</v>
      </c>
    </row>
    <row r="1655" spans="1:29">
      <c r="A1655" s="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c r="P1655" s="1">
        <f t="shared" si="150"/>
        <v>3440</v>
      </c>
      <c r="Q1655" s="1">
        <v>30</v>
      </c>
      <c r="R1655" s="1">
        <f t="shared" si="151"/>
        <v>1032</v>
      </c>
      <c r="S1655" s="1">
        <f t="shared" si="152"/>
        <v>2408</v>
      </c>
      <c r="T1655" s="1">
        <v>0.35</v>
      </c>
      <c r="U1655" s="1">
        <f t="shared" si="153"/>
        <v>842.8</v>
      </c>
      <c r="V1655" s="1">
        <f t="shared" si="154"/>
        <v>1565.2</v>
      </c>
      <c r="W1655" s="4">
        <f t="shared" si="155"/>
        <v>0.65</v>
      </c>
      <c r="X1655" s="1" t="s">
        <v>65</v>
      </c>
      <c r="Y1655" s="1" t="s">
        <v>72</v>
      </c>
      <c r="Z1655" s="1" t="s">
        <v>41</v>
      </c>
      <c r="AA1655" s="2">
        <v>46152</v>
      </c>
      <c r="AB1655" s="1">
        <v>4</v>
      </c>
      <c r="AC1655" s="1" t="s">
        <v>42</v>
      </c>
    </row>
    <row r="1656" spans="1:29">
      <c r="A1656" s="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c r="P1656" s="1">
        <f t="shared" si="150"/>
        <v>347320</v>
      </c>
      <c r="Q1656" s="1">
        <v>0</v>
      </c>
      <c r="R1656" s="1">
        <f t="shared" si="151"/>
        <v>0</v>
      </c>
      <c r="S1656" s="1">
        <f t="shared" si="152"/>
        <v>347320</v>
      </c>
      <c r="T1656" s="1">
        <v>0.57999999999999996</v>
      </c>
      <c r="U1656" s="1">
        <f t="shared" si="153"/>
        <v>201445.59999999998</v>
      </c>
      <c r="V1656" s="1">
        <f t="shared" si="154"/>
        <v>145874.40000000002</v>
      </c>
      <c r="W1656" s="4">
        <f t="shared" si="155"/>
        <v>0.42000000000000004</v>
      </c>
      <c r="X1656" s="1" t="s">
        <v>56</v>
      </c>
      <c r="Y1656" s="1" t="s">
        <v>72</v>
      </c>
      <c r="Z1656" s="1" t="s">
        <v>51</v>
      </c>
      <c r="AA1656" s="2">
        <v>46152</v>
      </c>
      <c r="AB1656" s="1"/>
      <c r="AC1656" s="1" t="s">
        <v>42</v>
      </c>
    </row>
    <row r="1657" spans="1:29">
      <c r="A1657" s="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c r="P1657" s="1">
        <f t="shared" si="150"/>
        <v>10760</v>
      </c>
      <c r="Q1657" s="1">
        <v>30</v>
      </c>
      <c r="R1657" s="1">
        <f t="shared" si="151"/>
        <v>3228</v>
      </c>
      <c r="S1657" s="1">
        <f t="shared" si="152"/>
        <v>7532</v>
      </c>
      <c r="T1657" s="1">
        <v>0.47</v>
      </c>
      <c r="U1657" s="1">
        <f t="shared" si="153"/>
        <v>3540.04</v>
      </c>
      <c r="V1657" s="1">
        <f t="shared" si="154"/>
        <v>3991.96</v>
      </c>
      <c r="W1657" s="4">
        <f t="shared" si="155"/>
        <v>0.53</v>
      </c>
      <c r="X1657" s="1" t="s">
        <v>104</v>
      </c>
      <c r="Y1657" s="1" t="s">
        <v>72</v>
      </c>
      <c r="Z1657" s="1" t="s">
        <v>41</v>
      </c>
      <c r="AA1657" s="2">
        <v>46154</v>
      </c>
      <c r="AB1657" s="1">
        <v>5</v>
      </c>
      <c r="AC1657" s="1" t="s">
        <v>42</v>
      </c>
    </row>
    <row r="1658" spans="1:29">
      <c r="A1658" s="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c r="P1658" s="1">
        <f t="shared" si="150"/>
        <v>480</v>
      </c>
      <c r="Q1658" s="1">
        <v>30</v>
      </c>
      <c r="R1658" s="1">
        <f t="shared" si="151"/>
        <v>144</v>
      </c>
      <c r="S1658" s="1">
        <f t="shared" si="152"/>
        <v>336</v>
      </c>
      <c r="T1658" s="1">
        <v>0.62</v>
      </c>
      <c r="U1658" s="1">
        <f t="shared" si="153"/>
        <v>208.32</v>
      </c>
      <c r="V1658" s="1">
        <f t="shared" si="154"/>
        <v>127.68</v>
      </c>
      <c r="W1658" s="4">
        <f t="shared" si="155"/>
        <v>0.38</v>
      </c>
      <c r="X1658" s="1" t="s">
        <v>65</v>
      </c>
      <c r="Y1658" s="1" t="s">
        <v>72</v>
      </c>
      <c r="Z1658" s="1" t="s">
        <v>41</v>
      </c>
      <c r="AA1658" s="2">
        <v>46153</v>
      </c>
      <c r="AB1658" s="1">
        <v>4</v>
      </c>
      <c r="AC1658" s="1" t="s">
        <v>42</v>
      </c>
    </row>
    <row r="1659" spans="1:29">
      <c r="A1659" s="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c r="P1659" s="1">
        <f t="shared" si="150"/>
        <v>18160</v>
      </c>
      <c r="Q1659" s="1">
        <v>0</v>
      </c>
      <c r="R1659" s="1">
        <f t="shared" si="151"/>
        <v>0</v>
      </c>
      <c r="S1659" s="1">
        <f t="shared" si="152"/>
        <v>18160</v>
      </c>
      <c r="T1659" s="1">
        <v>0.52</v>
      </c>
      <c r="U1659" s="1">
        <f t="shared" si="153"/>
        <v>9443.2000000000007</v>
      </c>
      <c r="V1659" s="1">
        <f t="shared" si="154"/>
        <v>8716.7999999999993</v>
      </c>
      <c r="W1659" s="4">
        <f t="shared" si="155"/>
        <v>0.48</v>
      </c>
      <c r="X1659" s="1" t="s">
        <v>65</v>
      </c>
      <c r="Y1659" s="1" t="s">
        <v>40</v>
      </c>
      <c r="Z1659" s="1" t="s">
        <v>41</v>
      </c>
      <c r="AA1659" s="2">
        <v>46154</v>
      </c>
      <c r="AB1659" s="1">
        <v>4</v>
      </c>
      <c r="AC1659" s="1" t="s">
        <v>42</v>
      </c>
    </row>
    <row r="1660" spans="1:29">
      <c r="A1660" s="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c r="P1660" s="1">
        <f t="shared" si="150"/>
        <v>3590</v>
      </c>
      <c r="Q1660" s="1">
        <v>30</v>
      </c>
      <c r="R1660" s="1">
        <f t="shared" si="151"/>
        <v>1077</v>
      </c>
      <c r="S1660" s="1">
        <f t="shared" si="152"/>
        <v>2513</v>
      </c>
      <c r="T1660" s="1">
        <v>0.5</v>
      </c>
      <c r="U1660" s="1">
        <f t="shared" si="153"/>
        <v>1256.5</v>
      </c>
      <c r="V1660" s="1">
        <f t="shared" si="154"/>
        <v>1256.5</v>
      </c>
      <c r="W1660" s="4">
        <f t="shared" si="155"/>
        <v>0.5</v>
      </c>
      <c r="X1660" s="1" t="s">
        <v>56</v>
      </c>
      <c r="Y1660" s="1" t="s">
        <v>40</v>
      </c>
      <c r="Z1660" s="1" t="s">
        <v>41</v>
      </c>
      <c r="AA1660" s="2">
        <v>46153</v>
      </c>
      <c r="AB1660" s="1">
        <v>5</v>
      </c>
      <c r="AC1660" s="1" t="s">
        <v>42</v>
      </c>
    </row>
    <row r="1661" spans="1:29">
      <c r="A1661" s="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c r="P1661" s="1">
        <f t="shared" si="150"/>
        <v>380</v>
      </c>
      <c r="Q1661" s="1">
        <v>10</v>
      </c>
      <c r="R1661" s="1">
        <f t="shared" si="151"/>
        <v>38</v>
      </c>
      <c r="S1661" s="1">
        <f t="shared" si="152"/>
        <v>342</v>
      </c>
      <c r="T1661" s="1">
        <v>0.47</v>
      </c>
      <c r="U1661" s="1">
        <f t="shared" si="153"/>
        <v>160.73999999999998</v>
      </c>
      <c r="V1661" s="1">
        <f t="shared" si="154"/>
        <v>181.26000000000002</v>
      </c>
      <c r="W1661" s="4">
        <f t="shared" si="155"/>
        <v>0.53</v>
      </c>
      <c r="X1661" s="1" t="s">
        <v>147</v>
      </c>
      <c r="Y1661" s="1" t="s">
        <v>40</v>
      </c>
      <c r="Z1661" s="1" t="s">
        <v>41</v>
      </c>
      <c r="AA1661" s="2">
        <v>46157</v>
      </c>
      <c r="AB1661" s="1">
        <v>4</v>
      </c>
      <c r="AC1661" s="1" t="s">
        <v>42</v>
      </c>
    </row>
    <row r="1662" spans="1:29">
      <c r="A1662" s="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c r="P1662" s="1">
        <f t="shared" si="150"/>
        <v>1360</v>
      </c>
      <c r="Q1662" s="1">
        <v>10</v>
      </c>
      <c r="R1662" s="1">
        <f t="shared" si="151"/>
        <v>136</v>
      </c>
      <c r="S1662" s="1">
        <f t="shared" si="152"/>
        <v>1224</v>
      </c>
      <c r="T1662" s="1">
        <v>0.62</v>
      </c>
      <c r="U1662" s="1">
        <f t="shared" si="153"/>
        <v>758.88</v>
      </c>
      <c r="V1662" s="1">
        <f t="shared" si="154"/>
        <v>465.12</v>
      </c>
      <c r="W1662" s="4">
        <f t="shared" si="155"/>
        <v>0.38</v>
      </c>
      <c r="X1662" s="1" t="s">
        <v>65</v>
      </c>
      <c r="Y1662" s="1" t="s">
        <v>57</v>
      </c>
      <c r="Z1662" s="1" t="s">
        <v>41</v>
      </c>
      <c r="AA1662" s="2">
        <v>46156</v>
      </c>
      <c r="AB1662" s="1">
        <v>3</v>
      </c>
      <c r="AC1662" s="1" t="s">
        <v>42</v>
      </c>
    </row>
    <row r="1663" spans="1:29">
      <c r="A1663" s="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c r="P1663" s="1">
        <f t="shared" si="150"/>
        <v>17740</v>
      </c>
      <c r="Q1663" s="1">
        <v>0</v>
      </c>
      <c r="R1663" s="1">
        <f t="shared" si="151"/>
        <v>0</v>
      </c>
      <c r="S1663" s="1">
        <f t="shared" si="152"/>
        <v>17740</v>
      </c>
      <c r="T1663" s="1">
        <v>0.52</v>
      </c>
      <c r="U1663" s="1">
        <f t="shared" si="153"/>
        <v>9224.8000000000011</v>
      </c>
      <c r="V1663" s="1">
        <f t="shared" si="154"/>
        <v>8515.1999999999989</v>
      </c>
      <c r="W1663" s="4">
        <f t="shared" si="155"/>
        <v>0.47999999999999993</v>
      </c>
      <c r="X1663" s="1" t="s">
        <v>56</v>
      </c>
      <c r="Y1663" s="1" t="s">
        <v>40</v>
      </c>
      <c r="Z1663" s="1" t="s">
        <v>41</v>
      </c>
      <c r="AA1663" s="2">
        <v>46159</v>
      </c>
      <c r="AB1663" s="1">
        <v>3</v>
      </c>
      <c r="AC1663" s="1" t="s">
        <v>42</v>
      </c>
    </row>
    <row r="1664" spans="1:29">
      <c r="A1664" s="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c r="P1664" s="1">
        <f t="shared" si="150"/>
        <v>13580</v>
      </c>
      <c r="Q1664" s="1">
        <v>0</v>
      </c>
      <c r="R1664" s="1">
        <f t="shared" si="151"/>
        <v>0</v>
      </c>
      <c r="S1664" s="1">
        <f t="shared" si="152"/>
        <v>13580</v>
      </c>
      <c r="T1664" s="1">
        <v>0.57999999999999996</v>
      </c>
      <c r="U1664" s="1">
        <f t="shared" si="153"/>
        <v>7876.4</v>
      </c>
      <c r="V1664" s="1">
        <f t="shared" si="154"/>
        <v>5703.6</v>
      </c>
      <c r="W1664" s="4">
        <f t="shared" si="155"/>
        <v>0.42000000000000004</v>
      </c>
      <c r="X1664" s="1" t="s">
        <v>92</v>
      </c>
      <c r="Y1664" s="1" t="s">
        <v>81</v>
      </c>
      <c r="Z1664" s="1" t="s">
        <v>120</v>
      </c>
      <c r="AA1664" s="1"/>
      <c r="AB1664" s="1"/>
      <c r="AC1664" s="1" t="s">
        <v>42</v>
      </c>
    </row>
    <row r="1665" spans="1:29">
      <c r="A1665" s="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c r="P1665" s="1">
        <f t="shared" si="150"/>
        <v>3240</v>
      </c>
      <c r="Q1665" s="1">
        <v>0</v>
      </c>
      <c r="R1665" s="1">
        <f t="shared" si="151"/>
        <v>0</v>
      </c>
      <c r="S1665" s="1">
        <f t="shared" si="152"/>
        <v>3240</v>
      </c>
      <c r="T1665" s="1">
        <v>0.35</v>
      </c>
      <c r="U1665" s="1">
        <f t="shared" si="153"/>
        <v>1134</v>
      </c>
      <c r="V1665" s="1">
        <f t="shared" si="154"/>
        <v>2106</v>
      </c>
      <c r="W1665" s="4">
        <f t="shared" si="155"/>
        <v>0.65</v>
      </c>
      <c r="X1665" s="1" t="s">
        <v>39</v>
      </c>
      <c r="Y1665" s="1" t="s">
        <v>81</v>
      </c>
      <c r="Z1665" s="1" t="s">
        <v>41</v>
      </c>
      <c r="AA1665" s="2">
        <v>46160</v>
      </c>
      <c r="AB1665" s="1">
        <v>3</v>
      </c>
      <c r="AC1665" s="1" t="s">
        <v>42</v>
      </c>
    </row>
    <row r="1666" spans="1:29">
      <c r="A1666" s="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c r="P1666" s="1">
        <f t="shared" si="150"/>
        <v>740</v>
      </c>
      <c r="Q1666" s="1">
        <v>5</v>
      </c>
      <c r="R1666" s="1">
        <f t="shared" si="151"/>
        <v>37</v>
      </c>
      <c r="S1666" s="1">
        <f t="shared" si="152"/>
        <v>703</v>
      </c>
      <c r="T1666" s="1">
        <v>0.45</v>
      </c>
      <c r="U1666" s="1">
        <f t="shared" si="153"/>
        <v>316.35000000000002</v>
      </c>
      <c r="V1666" s="1">
        <f t="shared" si="154"/>
        <v>386.65</v>
      </c>
      <c r="W1666" s="4">
        <f t="shared" si="155"/>
        <v>0.54999999999999993</v>
      </c>
      <c r="X1666" s="1" t="s">
        <v>92</v>
      </c>
      <c r="Y1666" s="1" t="s">
        <v>72</v>
      </c>
      <c r="Z1666" s="1" t="s">
        <v>51</v>
      </c>
      <c r="AA1666" s="2">
        <v>46155</v>
      </c>
      <c r="AB1666" s="1"/>
      <c r="AC1666" s="1" t="s">
        <v>42</v>
      </c>
    </row>
    <row r="1667" spans="1:29">
      <c r="A1667" s="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c r="P1667" s="1">
        <f t="shared" ref="P1667:P1705" si="156">PRODUCT(N1667,O1667)</f>
        <v>330280</v>
      </c>
      <c r="Q1667" s="1">
        <v>10</v>
      </c>
      <c r="R1667" s="1">
        <f t="shared" ref="R1667:R1705" si="157">P1667*(Q1667/100)</f>
        <v>33028</v>
      </c>
      <c r="S1667" s="1">
        <f t="shared" ref="S1667:S1705" si="158">P1667-R1667</f>
        <v>297252</v>
      </c>
      <c r="T1667" s="1">
        <v>0.57999999999999996</v>
      </c>
      <c r="U1667" s="1">
        <f t="shared" ref="U1667:U1705" si="159">S1667*T1667</f>
        <v>172406.15999999997</v>
      </c>
      <c r="V1667" s="1">
        <f t="shared" ref="V1667:V1705" si="160">S1667-U1667</f>
        <v>124845.84000000003</v>
      </c>
      <c r="W1667" s="4">
        <f t="shared" ref="W1667:W1705" si="161">(V1667/S1667)</f>
        <v>0.4200000000000001</v>
      </c>
      <c r="X1667" s="1" t="s">
        <v>92</v>
      </c>
      <c r="Y1667" s="1" t="s">
        <v>40</v>
      </c>
      <c r="Z1667" s="1" t="s">
        <v>41</v>
      </c>
      <c r="AA1667" s="2">
        <v>46156</v>
      </c>
      <c r="AB1667" s="1">
        <v>3</v>
      </c>
      <c r="AC1667" s="1" t="s">
        <v>42</v>
      </c>
    </row>
    <row r="1668" spans="1:29">
      <c r="A1668" s="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c r="P1668" s="1">
        <f t="shared" si="156"/>
        <v>376400</v>
      </c>
      <c r="Q1668" s="1">
        <v>5</v>
      </c>
      <c r="R1668" s="1">
        <f t="shared" si="157"/>
        <v>18820</v>
      </c>
      <c r="S1668" s="1">
        <f t="shared" si="158"/>
        <v>357580</v>
      </c>
      <c r="T1668" s="1">
        <v>0.57999999999999996</v>
      </c>
      <c r="U1668" s="1">
        <f t="shared" si="159"/>
        <v>207396.4</v>
      </c>
      <c r="V1668" s="1">
        <f t="shared" si="160"/>
        <v>150183.6</v>
      </c>
      <c r="W1668" s="4">
        <f t="shared" si="161"/>
        <v>0.42000000000000004</v>
      </c>
      <c r="X1668" s="1" t="s">
        <v>50</v>
      </c>
      <c r="Y1668" s="1" t="s">
        <v>57</v>
      </c>
      <c r="Z1668" s="1" t="s">
        <v>41</v>
      </c>
      <c r="AA1668" s="2">
        <v>46157</v>
      </c>
      <c r="AB1668" s="1">
        <v>4</v>
      </c>
      <c r="AC1668" s="1" t="s">
        <v>42</v>
      </c>
    </row>
    <row r="1669" spans="1:29">
      <c r="A1669" s="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c r="P1669" s="1">
        <f t="shared" si="156"/>
        <v>9800</v>
      </c>
      <c r="Q1669" s="1">
        <v>0</v>
      </c>
      <c r="R1669" s="1">
        <f t="shared" si="157"/>
        <v>0</v>
      </c>
      <c r="S1669" s="1">
        <f t="shared" si="158"/>
        <v>9800</v>
      </c>
      <c r="T1669" s="1">
        <v>0.5</v>
      </c>
      <c r="U1669" s="1">
        <f t="shared" si="159"/>
        <v>4900</v>
      </c>
      <c r="V1669" s="1">
        <f t="shared" si="160"/>
        <v>4900</v>
      </c>
      <c r="W1669" s="4">
        <f t="shared" si="161"/>
        <v>0.5</v>
      </c>
      <c r="X1669" s="1" t="s">
        <v>56</v>
      </c>
      <c r="Y1669" s="1" t="s">
        <v>81</v>
      </c>
      <c r="Z1669" s="1" t="s">
        <v>41</v>
      </c>
      <c r="AA1669" s="2">
        <v>46157</v>
      </c>
      <c r="AB1669" s="1">
        <v>5</v>
      </c>
      <c r="AC1669" s="1" t="s">
        <v>42</v>
      </c>
    </row>
    <row r="1670" spans="1:29">
      <c r="A1670" s="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c r="P1670" s="1">
        <f t="shared" si="156"/>
        <v>13500</v>
      </c>
      <c r="Q1670" s="1">
        <v>15</v>
      </c>
      <c r="R1670" s="1">
        <f t="shared" si="157"/>
        <v>2025</v>
      </c>
      <c r="S1670" s="1">
        <f t="shared" si="158"/>
        <v>11475</v>
      </c>
      <c r="T1670" s="1">
        <v>0.45</v>
      </c>
      <c r="U1670" s="1">
        <f t="shared" si="159"/>
        <v>5163.75</v>
      </c>
      <c r="V1670" s="1">
        <f t="shared" si="160"/>
        <v>6311.25</v>
      </c>
      <c r="W1670" s="4">
        <f t="shared" si="161"/>
        <v>0.55000000000000004</v>
      </c>
      <c r="X1670" s="1" t="s">
        <v>56</v>
      </c>
      <c r="Y1670" s="1" t="s">
        <v>40</v>
      </c>
      <c r="Z1670" s="1" t="s">
        <v>120</v>
      </c>
      <c r="AA1670" s="1"/>
      <c r="AB1670" s="1"/>
      <c r="AC1670" s="1" t="s">
        <v>42</v>
      </c>
    </row>
    <row r="1671" spans="1:29">
      <c r="A1671" s="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c r="P1671" s="1">
        <f t="shared" si="156"/>
        <v>11500</v>
      </c>
      <c r="Q1671" s="1">
        <v>5</v>
      </c>
      <c r="R1671" s="1">
        <f t="shared" si="157"/>
        <v>575</v>
      </c>
      <c r="S1671" s="1">
        <f t="shared" si="158"/>
        <v>10925</v>
      </c>
      <c r="T1671" s="1">
        <v>0.45</v>
      </c>
      <c r="U1671" s="1">
        <f t="shared" si="159"/>
        <v>4916.25</v>
      </c>
      <c r="V1671" s="1">
        <f t="shared" si="160"/>
        <v>6008.75</v>
      </c>
      <c r="W1671" s="4">
        <f t="shared" si="161"/>
        <v>0.55000000000000004</v>
      </c>
      <c r="X1671" s="1" t="s">
        <v>56</v>
      </c>
      <c r="Y1671" s="1" t="s">
        <v>72</v>
      </c>
      <c r="Z1671" s="1" t="s">
        <v>51</v>
      </c>
      <c r="AA1671" s="2">
        <v>46162</v>
      </c>
      <c r="AB1671" s="1"/>
      <c r="AC1671" s="1" t="s">
        <v>42</v>
      </c>
    </row>
    <row r="1672" spans="1:29">
      <c r="A1672" s="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c r="P1672" s="1">
        <f t="shared" si="156"/>
        <v>20400</v>
      </c>
      <c r="Q1672" s="1">
        <v>0</v>
      </c>
      <c r="R1672" s="1">
        <f t="shared" si="157"/>
        <v>0</v>
      </c>
      <c r="S1672" s="1">
        <f t="shared" si="158"/>
        <v>20400</v>
      </c>
      <c r="T1672" s="1">
        <v>0.47</v>
      </c>
      <c r="U1672" s="1">
        <f t="shared" si="159"/>
        <v>9588</v>
      </c>
      <c r="V1672" s="1">
        <f t="shared" si="160"/>
        <v>10812</v>
      </c>
      <c r="W1672" s="4">
        <f t="shared" si="161"/>
        <v>0.53</v>
      </c>
      <c r="X1672" s="1" t="s">
        <v>65</v>
      </c>
      <c r="Y1672" s="1" t="s">
        <v>72</v>
      </c>
      <c r="Z1672" s="1" t="s">
        <v>41</v>
      </c>
      <c r="AA1672" s="2">
        <v>46160</v>
      </c>
      <c r="AB1672" s="1">
        <v>5</v>
      </c>
      <c r="AC1672" s="1" t="s">
        <v>42</v>
      </c>
    </row>
    <row r="1673" spans="1:29">
      <c r="A1673" s="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c r="P1673" s="1">
        <f t="shared" si="156"/>
        <v>6270</v>
      </c>
      <c r="Q1673" s="1">
        <v>15</v>
      </c>
      <c r="R1673" s="1">
        <f t="shared" si="157"/>
        <v>940.5</v>
      </c>
      <c r="S1673" s="1">
        <f t="shared" si="158"/>
        <v>5329.5</v>
      </c>
      <c r="T1673" s="1">
        <v>0.52</v>
      </c>
      <c r="U1673" s="1">
        <f t="shared" si="159"/>
        <v>2771.34</v>
      </c>
      <c r="V1673" s="1">
        <f t="shared" si="160"/>
        <v>2558.16</v>
      </c>
      <c r="W1673" s="4">
        <f t="shared" si="161"/>
        <v>0.48</v>
      </c>
      <c r="X1673" s="1" t="s">
        <v>39</v>
      </c>
      <c r="Y1673" s="1" t="s">
        <v>57</v>
      </c>
      <c r="Z1673" s="1" t="s">
        <v>66</v>
      </c>
      <c r="AA1673" s="1"/>
      <c r="AB1673" s="1"/>
      <c r="AC1673" s="1" t="s">
        <v>42</v>
      </c>
    </row>
    <row r="1674" spans="1:29">
      <c r="A1674" s="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c r="P1674" s="1">
        <f t="shared" si="156"/>
        <v>7880</v>
      </c>
      <c r="Q1674" s="1">
        <v>25</v>
      </c>
      <c r="R1674" s="1">
        <f t="shared" si="157"/>
        <v>1970</v>
      </c>
      <c r="S1674" s="1">
        <f t="shared" si="158"/>
        <v>5910</v>
      </c>
      <c r="T1674" s="1">
        <v>0.5</v>
      </c>
      <c r="U1674" s="1">
        <f t="shared" si="159"/>
        <v>2955</v>
      </c>
      <c r="V1674" s="1">
        <f t="shared" si="160"/>
        <v>2955</v>
      </c>
      <c r="W1674" s="4">
        <f t="shared" si="161"/>
        <v>0.5</v>
      </c>
      <c r="X1674" s="1" t="s">
        <v>50</v>
      </c>
      <c r="Y1674" s="1" t="s">
        <v>72</v>
      </c>
      <c r="Z1674" s="1" t="s">
        <v>41</v>
      </c>
      <c r="AA1674" s="2">
        <v>46162</v>
      </c>
      <c r="AB1674" s="1">
        <v>5</v>
      </c>
      <c r="AC1674" s="1" t="s">
        <v>42</v>
      </c>
    </row>
    <row r="1675" spans="1:29">
      <c r="A1675" s="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c r="P1675" s="1">
        <f t="shared" si="156"/>
        <v>3990</v>
      </c>
      <c r="Q1675" s="1">
        <v>30</v>
      </c>
      <c r="R1675" s="1">
        <f t="shared" si="157"/>
        <v>1197</v>
      </c>
      <c r="S1675" s="1">
        <f t="shared" si="158"/>
        <v>2793</v>
      </c>
      <c r="T1675" s="1">
        <v>0.52</v>
      </c>
      <c r="U1675" s="1">
        <f t="shared" si="159"/>
        <v>1452.3600000000001</v>
      </c>
      <c r="V1675" s="1">
        <f t="shared" si="160"/>
        <v>1340.6399999999999</v>
      </c>
      <c r="W1675" s="4">
        <f t="shared" si="161"/>
        <v>0.47999999999999993</v>
      </c>
      <c r="X1675" s="1" t="s">
        <v>39</v>
      </c>
      <c r="Y1675" s="1" t="s">
        <v>40</v>
      </c>
      <c r="Z1675" s="1" t="s">
        <v>41</v>
      </c>
      <c r="AA1675" s="2">
        <v>46160</v>
      </c>
      <c r="AB1675" s="1">
        <v>3</v>
      </c>
      <c r="AC1675" s="1" t="s">
        <v>42</v>
      </c>
    </row>
    <row r="1676" spans="1:29">
      <c r="A1676" s="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c r="P1676" s="1">
        <f t="shared" si="156"/>
        <v>8500</v>
      </c>
      <c r="Q1676" s="1">
        <v>0</v>
      </c>
      <c r="R1676" s="1">
        <f t="shared" si="157"/>
        <v>0</v>
      </c>
      <c r="S1676" s="1">
        <f t="shared" si="158"/>
        <v>8500</v>
      </c>
      <c r="T1676" s="1">
        <v>0.5</v>
      </c>
      <c r="U1676" s="1">
        <f t="shared" si="159"/>
        <v>4250</v>
      </c>
      <c r="V1676" s="1">
        <f t="shared" si="160"/>
        <v>4250</v>
      </c>
      <c r="W1676" s="4">
        <f t="shared" si="161"/>
        <v>0.5</v>
      </c>
      <c r="X1676" s="1" t="s">
        <v>50</v>
      </c>
      <c r="Y1676" s="1" t="s">
        <v>81</v>
      </c>
      <c r="Z1676" s="1" t="s">
        <v>41</v>
      </c>
      <c r="AA1676" s="2">
        <v>46164</v>
      </c>
      <c r="AB1676" s="1">
        <v>4</v>
      </c>
      <c r="AC1676" s="1" t="s">
        <v>42</v>
      </c>
    </row>
    <row r="1677" spans="1:29">
      <c r="A1677" s="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c r="P1677" s="1">
        <f t="shared" si="156"/>
        <v>7350</v>
      </c>
      <c r="Q1677" s="1">
        <v>10</v>
      </c>
      <c r="R1677" s="1">
        <f t="shared" si="157"/>
        <v>735</v>
      </c>
      <c r="S1677" s="1">
        <f t="shared" si="158"/>
        <v>6615</v>
      </c>
      <c r="T1677" s="1">
        <v>0.45</v>
      </c>
      <c r="U1677" s="1">
        <f t="shared" si="159"/>
        <v>2976.75</v>
      </c>
      <c r="V1677" s="1">
        <f t="shared" si="160"/>
        <v>3638.25</v>
      </c>
      <c r="W1677" s="4">
        <f t="shared" si="161"/>
        <v>0.55000000000000004</v>
      </c>
      <c r="X1677" s="1" t="s">
        <v>65</v>
      </c>
      <c r="Y1677" s="1" t="s">
        <v>57</v>
      </c>
      <c r="Z1677" s="1" t="s">
        <v>41</v>
      </c>
      <c r="AA1677" s="2">
        <v>46161</v>
      </c>
      <c r="AB1677" s="1">
        <v>4</v>
      </c>
      <c r="AC1677" s="1" t="s">
        <v>42</v>
      </c>
    </row>
    <row r="1678" spans="1:29">
      <c r="A1678" s="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c r="P1678" s="1">
        <f t="shared" si="156"/>
        <v>43500</v>
      </c>
      <c r="Q1678" s="1">
        <v>20</v>
      </c>
      <c r="R1678" s="1">
        <f t="shared" si="157"/>
        <v>8700</v>
      </c>
      <c r="S1678" s="1">
        <f t="shared" si="158"/>
        <v>34800</v>
      </c>
      <c r="T1678" s="1">
        <v>0.48</v>
      </c>
      <c r="U1678" s="1">
        <f t="shared" si="159"/>
        <v>16704</v>
      </c>
      <c r="V1678" s="1">
        <f t="shared" si="160"/>
        <v>18096</v>
      </c>
      <c r="W1678" s="4">
        <f t="shared" si="161"/>
        <v>0.52</v>
      </c>
      <c r="X1678" s="1" t="s">
        <v>104</v>
      </c>
      <c r="Y1678" s="1" t="s">
        <v>40</v>
      </c>
      <c r="Z1678" s="1" t="s">
        <v>120</v>
      </c>
      <c r="AA1678" s="1"/>
      <c r="AB1678" s="1"/>
      <c r="AC1678" s="1" t="s">
        <v>42</v>
      </c>
    </row>
    <row r="1679" spans="1:29">
      <c r="A1679" s="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c r="P1679" s="1">
        <f t="shared" si="156"/>
        <v>22400</v>
      </c>
      <c r="Q1679" s="1">
        <v>0</v>
      </c>
      <c r="R1679" s="1">
        <f t="shared" si="157"/>
        <v>0</v>
      </c>
      <c r="S1679" s="1">
        <f t="shared" si="158"/>
        <v>22400</v>
      </c>
      <c r="T1679" s="1">
        <v>0.45</v>
      </c>
      <c r="U1679" s="1">
        <f t="shared" si="159"/>
        <v>10080</v>
      </c>
      <c r="V1679" s="1">
        <f t="shared" si="160"/>
        <v>12320</v>
      </c>
      <c r="W1679" s="4">
        <f t="shared" si="161"/>
        <v>0.55000000000000004</v>
      </c>
      <c r="X1679" s="1" t="s">
        <v>50</v>
      </c>
      <c r="Y1679" s="1" t="s">
        <v>57</v>
      </c>
      <c r="Z1679" s="1" t="s">
        <v>120</v>
      </c>
      <c r="AA1679" s="1"/>
      <c r="AB1679" s="1"/>
      <c r="AC1679" s="1" t="s">
        <v>42</v>
      </c>
    </row>
    <row r="1680" spans="1:29">
      <c r="A1680" s="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c r="P1680" s="1">
        <f t="shared" si="156"/>
        <v>11260</v>
      </c>
      <c r="Q1680" s="1">
        <v>0</v>
      </c>
      <c r="R1680" s="1">
        <f t="shared" si="157"/>
        <v>0</v>
      </c>
      <c r="S1680" s="1">
        <f t="shared" si="158"/>
        <v>11260</v>
      </c>
      <c r="T1680" s="1">
        <v>0.5</v>
      </c>
      <c r="U1680" s="1">
        <f t="shared" si="159"/>
        <v>5630</v>
      </c>
      <c r="V1680" s="1">
        <f t="shared" si="160"/>
        <v>5630</v>
      </c>
      <c r="W1680" s="4">
        <f t="shared" si="161"/>
        <v>0.5</v>
      </c>
      <c r="X1680" s="1" t="s">
        <v>39</v>
      </c>
      <c r="Y1680" s="1" t="s">
        <v>40</v>
      </c>
      <c r="Z1680" s="1" t="s">
        <v>22</v>
      </c>
      <c r="AA1680" s="1"/>
      <c r="AB1680" s="1"/>
      <c r="AC1680" s="1" t="s">
        <v>93</v>
      </c>
    </row>
    <row r="1681" spans="1:29">
      <c r="A1681" s="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c r="P1681" s="1">
        <f t="shared" si="156"/>
        <v>28550</v>
      </c>
      <c r="Q1681" s="1">
        <v>0</v>
      </c>
      <c r="R1681" s="1">
        <f t="shared" si="157"/>
        <v>0</v>
      </c>
      <c r="S1681" s="1">
        <f t="shared" si="158"/>
        <v>28550</v>
      </c>
      <c r="T1681" s="1">
        <v>0.52</v>
      </c>
      <c r="U1681" s="1">
        <f t="shared" si="159"/>
        <v>14846</v>
      </c>
      <c r="V1681" s="1">
        <f t="shared" si="160"/>
        <v>13704</v>
      </c>
      <c r="W1681" s="4">
        <f t="shared" si="161"/>
        <v>0.48</v>
      </c>
      <c r="X1681" s="1" t="s">
        <v>56</v>
      </c>
      <c r="Y1681" s="1" t="s">
        <v>81</v>
      </c>
      <c r="Z1681" s="1" t="s">
        <v>120</v>
      </c>
      <c r="AA1681" s="1"/>
      <c r="AB1681" s="1"/>
      <c r="AC1681" s="1" t="s">
        <v>42</v>
      </c>
    </row>
    <row r="1682" spans="1:29">
      <c r="A1682" s="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c r="P1682" s="1">
        <f t="shared" si="156"/>
        <v>4700</v>
      </c>
      <c r="Q1682" s="1">
        <v>0</v>
      </c>
      <c r="R1682" s="1">
        <f t="shared" si="157"/>
        <v>0</v>
      </c>
      <c r="S1682" s="1">
        <f t="shared" si="158"/>
        <v>4700</v>
      </c>
      <c r="T1682" s="1">
        <v>0.35</v>
      </c>
      <c r="U1682" s="1">
        <f t="shared" si="159"/>
        <v>1645</v>
      </c>
      <c r="V1682" s="1">
        <f t="shared" si="160"/>
        <v>3055</v>
      </c>
      <c r="W1682" s="4">
        <f t="shared" si="161"/>
        <v>0.65</v>
      </c>
      <c r="X1682" s="1" t="s">
        <v>147</v>
      </c>
      <c r="Y1682" s="1" t="s">
        <v>40</v>
      </c>
      <c r="Z1682" s="1" t="s">
        <v>41</v>
      </c>
      <c r="AA1682" s="2">
        <v>46164</v>
      </c>
      <c r="AB1682" s="1">
        <v>5</v>
      </c>
      <c r="AC1682" s="1" t="s">
        <v>42</v>
      </c>
    </row>
    <row r="1683" spans="1:29">
      <c r="A1683" s="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c r="P1683" s="1">
        <f t="shared" si="156"/>
        <v>1770</v>
      </c>
      <c r="Q1683" s="1">
        <v>0</v>
      </c>
      <c r="R1683" s="1">
        <f t="shared" si="157"/>
        <v>0</v>
      </c>
      <c r="S1683" s="1">
        <f t="shared" si="158"/>
        <v>1770</v>
      </c>
      <c r="T1683" s="1">
        <v>0.35</v>
      </c>
      <c r="U1683" s="1">
        <f t="shared" si="159"/>
        <v>619.5</v>
      </c>
      <c r="V1683" s="1">
        <f t="shared" si="160"/>
        <v>1150.5</v>
      </c>
      <c r="W1683" s="4">
        <f t="shared" si="161"/>
        <v>0.65</v>
      </c>
      <c r="X1683" s="1" t="s">
        <v>50</v>
      </c>
      <c r="Y1683" s="1" t="s">
        <v>57</v>
      </c>
      <c r="Z1683" s="1" t="s">
        <v>41</v>
      </c>
      <c r="AA1683" s="2">
        <v>46165</v>
      </c>
      <c r="AB1683" s="1">
        <v>3</v>
      </c>
      <c r="AC1683" s="1" t="s">
        <v>42</v>
      </c>
    </row>
    <row r="1684" spans="1:29">
      <c r="A1684" s="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c r="P1684" s="1">
        <f t="shared" si="156"/>
        <v>10680</v>
      </c>
      <c r="Q1684" s="1">
        <v>25</v>
      </c>
      <c r="R1684" s="1">
        <f t="shared" si="157"/>
        <v>2670</v>
      </c>
      <c r="S1684" s="1">
        <f t="shared" si="158"/>
        <v>8010</v>
      </c>
      <c r="T1684" s="1">
        <v>0.57999999999999996</v>
      </c>
      <c r="U1684" s="1">
        <f t="shared" si="159"/>
        <v>4645.7999999999993</v>
      </c>
      <c r="V1684" s="1">
        <f t="shared" si="160"/>
        <v>3364.2000000000007</v>
      </c>
      <c r="W1684" s="4">
        <f t="shared" si="161"/>
        <v>0.4200000000000001</v>
      </c>
      <c r="X1684" s="1" t="s">
        <v>65</v>
      </c>
      <c r="Y1684" s="1" t="s">
        <v>40</v>
      </c>
      <c r="Z1684" s="1" t="s">
        <v>120</v>
      </c>
      <c r="AA1684" s="1"/>
      <c r="AB1684" s="1"/>
      <c r="AC1684" s="1" t="s">
        <v>42</v>
      </c>
    </row>
    <row r="1685" spans="1:29">
      <c r="A1685" s="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c r="P1685" s="1">
        <f t="shared" si="156"/>
        <v>10040</v>
      </c>
      <c r="Q1685" s="1">
        <v>25</v>
      </c>
      <c r="R1685" s="1">
        <f t="shared" si="157"/>
        <v>2510</v>
      </c>
      <c r="S1685" s="1">
        <f t="shared" si="158"/>
        <v>7530</v>
      </c>
      <c r="T1685" s="1">
        <v>0.48</v>
      </c>
      <c r="U1685" s="1">
        <f t="shared" si="159"/>
        <v>3614.4</v>
      </c>
      <c r="V1685" s="1">
        <f t="shared" si="160"/>
        <v>3915.6</v>
      </c>
      <c r="W1685" s="4">
        <f t="shared" si="161"/>
        <v>0.52</v>
      </c>
      <c r="X1685" s="1" t="s">
        <v>92</v>
      </c>
      <c r="Y1685" s="1" t="s">
        <v>72</v>
      </c>
      <c r="Z1685" s="1" t="s">
        <v>120</v>
      </c>
      <c r="AA1685" s="1"/>
      <c r="AB1685" s="1"/>
      <c r="AC1685" s="1" t="s">
        <v>42</v>
      </c>
    </row>
    <row r="1686" spans="1:29">
      <c r="A1686" s="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c r="P1686" s="1">
        <f t="shared" si="156"/>
        <v>19860</v>
      </c>
      <c r="Q1686" s="1">
        <v>0</v>
      </c>
      <c r="R1686" s="1">
        <f t="shared" si="157"/>
        <v>0</v>
      </c>
      <c r="S1686" s="1">
        <f t="shared" si="158"/>
        <v>19860</v>
      </c>
      <c r="T1686" s="1">
        <v>0.47</v>
      </c>
      <c r="U1686" s="1">
        <f t="shared" si="159"/>
        <v>9334.1999999999989</v>
      </c>
      <c r="V1686" s="1">
        <f t="shared" si="160"/>
        <v>10525.800000000001</v>
      </c>
      <c r="W1686" s="4">
        <f t="shared" si="161"/>
        <v>0.53</v>
      </c>
      <c r="X1686" s="1" t="s">
        <v>50</v>
      </c>
      <c r="Y1686" s="1" t="s">
        <v>57</v>
      </c>
      <c r="Z1686" s="1" t="s">
        <v>66</v>
      </c>
      <c r="AA1686" s="1"/>
      <c r="AB1686" s="1"/>
      <c r="AC1686" s="1" t="s">
        <v>42</v>
      </c>
    </row>
    <row r="1687" spans="1:29">
      <c r="A1687" s="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c r="P1687" s="1">
        <f t="shared" si="156"/>
        <v>14800</v>
      </c>
      <c r="Q1687" s="1">
        <v>0</v>
      </c>
      <c r="R1687" s="1">
        <f t="shared" si="157"/>
        <v>0</v>
      </c>
      <c r="S1687" s="1">
        <f t="shared" si="158"/>
        <v>14800</v>
      </c>
      <c r="T1687" s="1">
        <v>0.5</v>
      </c>
      <c r="U1687" s="1">
        <f t="shared" si="159"/>
        <v>7400</v>
      </c>
      <c r="V1687" s="1">
        <f t="shared" si="160"/>
        <v>7400</v>
      </c>
      <c r="W1687" s="4">
        <f t="shared" si="161"/>
        <v>0.5</v>
      </c>
      <c r="X1687" s="1" t="s">
        <v>92</v>
      </c>
      <c r="Y1687" s="1" t="s">
        <v>81</v>
      </c>
      <c r="Z1687" s="1" t="s">
        <v>41</v>
      </c>
      <c r="AA1687" s="2">
        <v>46162</v>
      </c>
      <c r="AB1687" s="1">
        <v>3</v>
      </c>
      <c r="AC1687" s="1" t="s">
        <v>42</v>
      </c>
    </row>
    <row r="1688" spans="1:29">
      <c r="A1688" s="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c r="P1688" s="1">
        <f t="shared" si="156"/>
        <v>41120</v>
      </c>
      <c r="Q1688" s="1">
        <v>0</v>
      </c>
      <c r="R1688" s="1">
        <f t="shared" si="157"/>
        <v>0</v>
      </c>
      <c r="S1688" s="1">
        <f t="shared" si="158"/>
        <v>41120</v>
      </c>
      <c r="T1688" s="1">
        <v>0.57999999999999996</v>
      </c>
      <c r="U1688" s="1">
        <f t="shared" si="159"/>
        <v>23849.599999999999</v>
      </c>
      <c r="V1688" s="1">
        <f t="shared" si="160"/>
        <v>17270.400000000001</v>
      </c>
      <c r="W1688" s="4">
        <f t="shared" si="161"/>
        <v>0.42000000000000004</v>
      </c>
      <c r="X1688" s="1" t="s">
        <v>147</v>
      </c>
      <c r="Y1688" s="1" t="s">
        <v>40</v>
      </c>
      <c r="Z1688" s="1" t="s">
        <v>41</v>
      </c>
      <c r="AA1688" s="2">
        <v>46165</v>
      </c>
      <c r="AB1688" s="1">
        <v>5</v>
      </c>
      <c r="AC1688" s="1" t="s">
        <v>42</v>
      </c>
    </row>
    <row r="1689" spans="1:29">
      <c r="A1689" s="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c r="P1689" s="1">
        <f t="shared" si="156"/>
        <v>17300</v>
      </c>
      <c r="Q1689" s="1">
        <v>5</v>
      </c>
      <c r="R1689" s="1">
        <f t="shared" si="157"/>
        <v>865</v>
      </c>
      <c r="S1689" s="1">
        <f t="shared" si="158"/>
        <v>16435</v>
      </c>
      <c r="T1689" s="1">
        <v>0.45</v>
      </c>
      <c r="U1689" s="1">
        <f t="shared" si="159"/>
        <v>7395.75</v>
      </c>
      <c r="V1689" s="1">
        <f t="shared" si="160"/>
        <v>9039.25</v>
      </c>
      <c r="W1689" s="4">
        <f t="shared" si="161"/>
        <v>0.55000000000000004</v>
      </c>
      <c r="X1689" s="1" t="s">
        <v>147</v>
      </c>
      <c r="Y1689" s="1" t="s">
        <v>40</v>
      </c>
      <c r="Z1689" s="1" t="s">
        <v>51</v>
      </c>
      <c r="AA1689" s="2">
        <v>46167</v>
      </c>
      <c r="AB1689" s="1"/>
      <c r="AC1689" s="1" t="s">
        <v>42</v>
      </c>
    </row>
    <row r="1690" spans="1:29">
      <c r="A1690" s="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c r="P1690" s="1">
        <f t="shared" si="156"/>
        <v>13800</v>
      </c>
      <c r="Q1690" s="1">
        <v>15</v>
      </c>
      <c r="R1690" s="1">
        <f t="shared" si="157"/>
        <v>2070</v>
      </c>
      <c r="S1690" s="1">
        <f t="shared" si="158"/>
        <v>11730</v>
      </c>
      <c r="T1690" s="1">
        <v>0.48</v>
      </c>
      <c r="U1690" s="1">
        <f t="shared" si="159"/>
        <v>5630.4</v>
      </c>
      <c r="V1690" s="1">
        <f t="shared" si="160"/>
        <v>6099.6</v>
      </c>
      <c r="W1690" s="4">
        <f t="shared" si="161"/>
        <v>0.52</v>
      </c>
      <c r="X1690" s="1" t="s">
        <v>39</v>
      </c>
      <c r="Y1690" s="1" t="s">
        <v>81</v>
      </c>
      <c r="Z1690" s="1" t="s">
        <v>41</v>
      </c>
      <c r="AA1690" s="2">
        <v>46161</v>
      </c>
      <c r="AB1690" s="1">
        <v>4</v>
      </c>
      <c r="AC1690" s="1" t="s">
        <v>42</v>
      </c>
    </row>
    <row r="1691" spans="1:29">
      <c r="A1691" s="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c r="P1691" s="1">
        <f t="shared" si="156"/>
        <v>85500</v>
      </c>
      <c r="Q1691" s="1">
        <v>0</v>
      </c>
      <c r="R1691" s="1">
        <f t="shared" si="157"/>
        <v>0</v>
      </c>
      <c r="S1691" s="1">
        <f t="shared" si="158"/>
        <v>85500</v>
      </c>
      <c r="T1691" s="1">
        <v>0.57999999999999996</v>
      </c>
      <c r="U1691" s="1">
        <f t="shared" si="159"/>
        <v>49590</v>
      </c>
      <c r="V1691" s="1">
        <f t="shared" si="160"/>
        <v>35910</v>
      </c>
      <c r="W1691" s="4">
        <f t="shared" si="161"/>
        <v>0.42</v>
      </c>
      <c r="X1691" s="1" t="s">
        <v>104</v>
      </c>
      <c r="Y1691" s="1" t="s">
        <v>72</v>
      </c>
      <c r="Z1691" s="1" t="s">
        <v>41</v>
      </c>
      <c r="AA1691" s="2">
        <v>46166</v>
      </c>
      <c r="AB1691" s="1">
        <v>4</v>
      </c>
      <c r="AC1691" s="1" t="s">
        <v>42</v>
      </c>
    </row>
    <row r="1692" spans="1:29">
      <c r="A1692" s="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c r="P1692" s="1">
        <f t="shared" si="156"/>
        <v>1770</v>
      </c>
      <c r="Q1692" s="1">
        <v>15</v>
      </c>
      <c r="R1692" s="1">
        <f t="shared" si="157"/>
        <v>265.5</v>
      </c>
      <c r="S1692" s="1">
        <f t="shared" si="158"/>
        <v>1504.5</v>
      </c>
      <c r="T1692" s="1">
        <v>0.35</v>
      </c>
      <c r="U1692" s="1">
        <f t="shared" si="159"/>
        <v>526.57499999999993</v>
      </c>
      <c r="V1692" s="1">
        <f t="shared" si="160"/>
        <v>977.92500000000007</v>
      </c>
      <c r="W1692" s="4">
        <f t="shared" si="161"/>
        <v>0.65</v>
      </c>
      <c r="X1692" s="1" t="s">
        <v>56</v>
      </c>
      <c r="Y1692" s="1" t="s">
        <v>57</v>
      </c>
      <c r="Z1692" s="1" t="s">
        <v>66</v>
      </c>
      <c r="AA1692" s="1"/>
      <c r="AB1692" s="1"/>
      <c r="AC1692" s="1" t="s">
        <v>42</v>
      </c>
    </row>
    <row r="1693" spans="1:29">
      <c r="A1693" s="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c r="P1693" s="1">
        <f t="shared" si="156"/>
        <v>6500</v>
      </c>
      <c r="Q1693" s="1">
        <v>0</v>
      </c>
      <c r="R1693" s="1">
        <f t="shared" si="157"/>
        <v>0</v>
      </c>
      <c r="S1693" s="1">
        <f t="shared" si="158"/>
        <v>6500</v>
      </c>
      <c r="T1693" s="1">
        <v>0.35</v>
      </c>
      <c r="U1693" s="1">
        <f t="shared" si="159"/>
        <v>2275</v>
      </c>
      <c r="V1693" s="1">
        <f t="shared" si="160"/>
        <v>4225</v>
      </c>
      <c r="W1693" s="4">
        <f t="shared" si="161"/>
        <v>0.65</v>
      </c>
      <c r="X1693" s="1" t="s">
        <v>50</v>
      </c>
      <c r="Y1693" s="1" t="s">
        <v>72</v>
      </c>
      <c r="Z1693" s="1" t="s">
        <v>41</v>
      </c>
      <c r="AA1693" s="2">
        <v>46162</v>
      </c>
      <c r="AB1693" s="1">
        <v>5</v>
      </c>
      <c r="AC1693" s="1" t="s">
        <v>42</v>
      </c>
    </row>
    <row r="1694" spans="1:29">
      <c r="A1694" s="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c r="P1694" s="1">
        <f t="shared" si="156"/>
        <v>580</v>
      </c>
      <c r="Q1694" s="1">
        <v>5</v>
      </c>
      <c r="R1694" s="1">
        <f t="shared" si="157"/>
        <v>29</v>
      </c>
      <c r="S1694" s="1">
        <f t="shared" si="158"/>
        <v>551</v>
      </c>
      <c r="T1694" s="1">
        <v>0.62</v>
      </c>
      <c r="U1694" s="1">
        <f t="shared" si="159"/>
        <v>341.62</v>
      </c>
      <c r="V1694" s="1">
        <f t="shared" si="160"/>
        <v>209.38</v>
      </c>
      <c r="W1694" s="4">
        <f t="shared" si="161"/>
        <v>0.38</v>
      </c>
      <c r="X1694" s="1" t="s">
        <v>50</v>
      </c>
      <c r="Y1694" s="1" t="s">
        <v>72</v>
      </c>
      <c r="Z1694" s="1" t="s">
        <v>41</v>
      </c>
      <c r="AA1694" s="2">
        <v>46163</v>
      </c>
      <c r="AB1694" s="1">
        <v>4</v>
      </c>
      <c r="AC1694" s="1" t="s">
        <v>42</v>
      </c>
    </row>
    <row r="1695" spans="1:29">
      <c r="A1695" s="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c r="P1695" s="1">
        <f t="shared" si="156"/>
        <v>300</v>
      </c>
      <c r="Q1695" s="1">
        <v>20</v>
      </c>
      <c r="R1695" s="1">
        <f t="shared" si="157"/>
        <v>60</v>
      </c>
      <c r="S1695" s="1">
        <f t="shared" si="158"/>
        <v>240</v>
      </c>
      <c r="T1695" s="1">
        <v>0.45</v>
      </c>
      <c r="U1695" s="1">
        <f t="shared" si="159"/>
        <v>108</v>
      </c>
      <c r="V1695" s="1">
        <f t="shared" si="160"/>
        <v>132</v>
      </c>
      <c r="W1695" s="4">
        <f t="shared" si="161"/>
        <v>0.55000000000000004</v>
      </c>
      <c r="X1695" s="1" t="s">
        <v>56</v>
      </c>
      <c r="Y1695" s="1" t="s">
        <v>72</v>
      </c>
      <c r="Z1695" s="1" t="s">
        <v>41</v>
      </c>
      <c r="AA1695" s="2">
        <v>46166</v>
      </c>
      <c r="AB1695" s="1">
        <v>5</v>
      </c>
      <c r="AC1695" s="1" t="s">
        <v>42</v>
      </c>
    </row>
    <row r="1696" spans="1:29">
      <c r="A1696" s="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c r="P1696" s="1">
        <f t="shared" si="156"/>
        <v>22880</v>
      </c>
      <c r="Q1696" s="1">
        <v>10</v>
      </c>
      <c r="R1696" s="1">
        <f t="shared" si="157"/>
        <v>2288</v>
      </c>
      <c r="S1696" s="1">
        <f t="shared" si="158"/>
        <v>20592</v>
      </c>
      <c r="T1696" s="1">
        <v>0.47</v>
      </c>
      <c r="U1696" s="1">
        <f t="shared" si="159"/>
        <v>9678.24</v>
      </c>
      <c r="V1696" s="1">
        <f t="shared" si="160"/>
        <v>10913.76</v>
      </c>
      <c r="W1696" s="4">
        <f t="shared" si="161"/>
        <v>0.53</v>
      </c>
      <c r="X1696" s="1" t="s">
        <v>50</v>
      </c>
      <c r="Y1696" s="1" t="s">
        <v>40</v>
      </c>
      <c r="Z1696" s="1" t="s">
        <v>66</v>
      </c>
      <c r="AA1696" s="1"/>
      <c r="AB1696" s="1"/>
      <c r="AC1696" s="1" t="s">
        <v>42</v>
      </c>
    </row>
    <row r="1697" spans="1:29">
      <c r="A1697" s="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c r="P1697" s="1">
        <f t="shared" si="156"/>
        <v>4210</v>
      </c>
      <c r="Q1697" s="1">
        <v>5</v>
      </c>
      <c r="R1697" s="1">
        <f t="shared" si="157"/>
        <v>210.5</v>
      </c>
      <c r="S1697" s="1">
        <f t="shared" si="158"/>
        <v>3999.5</v>
      </c>
      <c r="T1697" s="1">
        <v>0.47</v>
      </c>
      <c r="U1697" s="1">
        <f t="shared" si="159"/>
        <v>1879.7649999999999</v>
      </c>
      <c r="V1697" s="1">
        <f t="shared" si="160"/>
        <v>2119.7350000000001</v>
      </c>
      <c r="W1697" s="4">
        <f t="shared" si="161"/>
        <v>0.53</v>
      </c>
      <c r="X1697" s="1" t="s">
        <v>39</v>
      </c>
      <c r="Y1697" s="1" t="s">
        <v>81</v>
      </c>
      <c r="Z1697" s="1" t="s">
        <v>120</v>
      </c>
      <c r="AA1697" s="1"/>
      <c r="AB1697" s="1"/>
      <c r="AC1697" s="1" t="s">
        <v>42</v>
      </c>
    </row>
    <row r="1698" spans="1:29">
      <c r="A1698" s="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c r="P1698" s="1">
        <f t="shared" si="156"/>
        <v>16290</v>
      </c>
      <c r="Q1698" s="1">
        <v>5</v>
      </c>
      <c r="R1698" s="1">
        <f t="shared" si="157"/>
        <v>814.5</v>
      </c>
      <c r="S1698" s="1">
        <f t="shared" si="158"/>
        <v>15475.5</v>
      </c>
      <c r="T1698" s="1">
        <v>0.47</v>
      </c>
      <c r="U1698" s="1">
        <f t="shared" si="159"/>
        <v>7273.4849999999997</v>
      </c>
      <c r="V1698" s="1">
        <f t="shared" si="160"/>
        <v>8202.0149999999994</v>
      </c>
      <c r="W1698" s="4">
        <f t="shared" si="161"/>
        <v>0.52999999999999992</v>
      </c>
      <c r="X1698" s="1" t="s">
        <v>147</v>
      </c>
      <c r="Y1698" s="1" t="s">
        <v>72</v>
      </c>
      <c r="Z1698" s="1" t="s">
        <v>120</v>
      </c>
      <c r="AA1698" s="1"/>
      <c r="AB1698" s="1"/>
      <c r="AC1698" s="1" t="s">
        <v>42</v>
      </c>
    </row>
    <row r="1699" spans="1:29">
      <c r="A1699" s="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c r="P1699" s="1">
        <f t="shared" si="156"/>
        <v>2060</v>
      </c>
      <c r="Q1699" s="1">
        <v>0</v>
      </c>
      <c r="R1699" s="1">
        <f t="shared" si="157"/>
        <v>0</v>
      </c>
      <c r="S1699" s="1">
        <f t="shared" si="158"/>
        <v>2060</v>
      </c>
      <c r="T1699" s="1">
        <v>0.57999999999999996</v>
      </c>
      <c r="U1699" s="1">
        <f t="shared" si="159"/>
        <v>1194.8</v>
      </c>
      <c r="V1699" s="1">
        <f t="shared" si="160"/>
        <v>865.2</v>
      </c>
      <c r="W1699" s="4">
        <f t="shared" si="161"/>
        <v>0.42000000000000004</v>
      </c>
      <c r="X1699" s="1" t="s">
        <v>92</v>
      </c>
      <c r="Y1699" s="1" t="s">
        <v>72</v>
      </c>
      <c r="Z1699" s="1" t="s">
        <v>120</v>
      </c>
      <c r="AA1699" s="1"/>
      <c r="AB1699" s="1"/>
      <c r="AC1699" s="1" t="s">
        <v>42</v>
      </c>
    </row>
    <row r="1700" spans="1:29">
      <c r="A1700" s="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c r="P1700" s="1">
        <f t="shared" si="156"/>
        <v>14640</v>
      </c>
      <c r="Q1700" s="1">
        <v>25</v>
      </c>
      <c r="R1700" s="1">
        <f t="shared" si="157"/>
        <v>3660</v>
      </c>
      <c r="S1700" s="1">
        <f t="shared" si="158"/>
        <v>10980</v>
      </c>
      <c r="T1700" s="1">
        <v>0.52</v>
      </c>
      <c r="U1700" s="1">
        <f t="shared" si="159"/>
        <v>5709.6</v>
      </c>
      <c r="V1700" s="1">
        <f t="shared" si="160"/>
        <v>5270.4</v>
      </c>
      <c r="W1700" s="4">
        <f t="shared" si="161"/>
        <v>0.48</v>
      </c>
      <c r="X1700" s="1" t="s">
        <v>104</v>
      </c>
      <c r="Y1700" s="1" t="s">
        <v>40</v>
      </c>
      <c r="Z1700" s="1" t="s">
        <v>41</v>
      </c>
      <c r="AA1700" s="2">
        <v>46169</v>
      </c>
      <c r="AB1700" s="1">
        <v>3</v>
      </c>
      <c r="AC1700" s="1" t="s">
        <v>42</v>
      </c>
    </row>
    <row r="1701" spans="1:29">
      <c r="A1701" s="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c r="P1701" s="1">
        <f t="shared" si="156"/>
        <v>21150</v>
      </c>
      <c r="Q1701" s="1">
        <v>20</v>
      </c>
      <c r="R1701" s="1">
        <f t="shared" si="157"/>
        <v>4230</v>
      </c>
      <c r="S1701" s="1">
        <f t="shared" si="158"/>
        <v>16920</v>
      </c>
      <c r="T1701" s="1">
        <v>0.47</v>
      </c>
      <c r="U1701" s="1">
        <f t="shared" si="159"/>
        <v>7952.4</v>
      </c>
      <c r="V1701" s="1">
        <f t="shared" si="160"/>
        <v>8967.6</v>
      </c>
      <c r="W1701" s="4">
        <f t="shared" si="161"/>
        <v>0.53</v>
      </c>
      <c r="X1701" s="1" t="s">
        <v>65</v>
      </c>
      <c r="Y1701" s="1" t="s">
        <v>40</v>
      </c>
      <c r="Z1701" s="1" t="s">
        <v>51</v>
      </c>
      <c r="AA1701" s="2">
        <v>46169</v>
      </c>
      <c r="AB1701" s="1"/>
      <c r="AC1701" s="1" t="s">
        <v>42</v>
      </c>
    </row>
    <row r="1702" spans="1:29">
      <c r="A1702" s="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c r="P1702" s="1">
        <f t="shared" si="156"/>
        <v>12480</v>
      </c>
      <c r="Q1702" s="1">
        <v>0</v>
      </c>
      <c r="R1702" s="1">
        <f t="shared" si="157"/>
        <v>0</v>
      </c>
      <c r="S1702" s="1">
        <f t="shared" si="158"/>
        <v>12480</v>
      </c>
      <c r="T1702" s="1">
        <v>0.5</v>
      </c>
      <c r="U1702" s="1">
        <f t="shared" si="159"/>
        <v>6240</v>
      </c>
      <c r="V1702" s="1">
        <f t="shared" si="160"/>
        <v>6240</v>
      </c>
      <c r="W1702" s="4">
        <f t="shared" si="161"/>
        <v>0.5</v>
      </c>
      <c r="X1702" s="1" t="s">
        <v>147</v>
      </c>
      <c r="Y1702" s="1" t="s">
        <v>57</v>
      </c>
      <c r="Z1702" s="1" t="s">
        <v>41</v>
      </c>
      <c r="AA1702" s="2">
        <v>46170</v>
      </c>
      <c r="AB1702" s="1">
        <v>4</v>
      </c>
      <c r="AC1702" s="1" t="s">
        <v>42</v>
      </c>
    </row>
    <row r="1703" spans="1:29">
      <c r="A1703" s="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c r="P1703" s="1">
        <f t="shared" si="156"/>
        <v>26180</v>
      </c>
      <c r="Q1703" s="1">
        <v>5</v>
      </c>
      <c r="R1703" s="1">
        <f t="shared" si="157"/>
        <v>1309</v>
      </c>
      <c r="S1703" s="1">
        <f t="shared" si="158"/>
        <v>24871</v>
      </c>
      <c r="T1703" s="1">
        <v>0.57999999999999996</v>
      </c>
      <c r="U1703" s="1">
        <f t="shared" si="159"/>
        <v>14425.179999999998</v>
      </c>
      <c r="V1703" s="1">
        <f t="shared" si="160"/>
        <v>10445.820000000002</v>
      </c>
      <c r="W1703" s="4">
        <f t="shared" si="161"/>
        <v>0.42000000000000004</v>
      </c>
      <c r="X1703" s="1" t="s">
        <v>50</v>
      </c>
      <c r="Y1703" s="1" t="s">
        <v>57</v>
      </c>
      <c r="Z1703" s="1" t="s">
        <v>41</v>
      </c>
      <c r="AA1703" s="2">
        <v>46171</v>
      </c>
      <c r="AB1703" s="1">
        <v>4</v>
      </c>
      <c r="AC1703" s="1" t="s">
        <v>42</v>
      </c>
    </row>
    <row r="1704" spans="1:29">
      <c r="A1704" s="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c r="P1704" s="1">
        <f t="shared" si="156"/>
        <v>2500</v>
      </c>
      <c r="Q1704" s="1">
        <v>10</v>
      </c>
      <c r="R1704" s="1">
        <f t="shared" si="157"/>
        <v>250</v>
      </c>
      <c r="S1704" s="1">
        <f t="shared" si="158"/>
        <v>2250</v>
      </c>
      <c r="T1704" s="1">
        <v>0.48</v>
      </c>
      <c r="U1704" s="1">
        <f t="shared" si="159"/>
        <v>1080</v>
      </c>
      <c r="V1704" s="1">
        <f t="shared" si="160"/>
        <v>1170</v>
      </c>
      <c r="W1704" s="4">
        <f t="shared" si="161"/>
        <v>0.52</v>
      </c>
      <c r="X1704" s="1" t="s">
        <v>39</v>
      </c>
      <c r="Y1704" s="1" t="s">
        <v>40</v>
      </c>
      <c r="Z1704" s="1" t="s">
        <v>51</v>
      </c>
      <c r="AA1704" s="2">
        <v>46167</v>
      </c>
      <c r="AB1704" s="1"/>
      <c r="AC1704" s="1" t="s">
        <v>42</v>
      </c>
    </row>
    <row r="1705" spans="1:29">
      <c r="A1705" s="1" t="s">
        <v>2556</v>
      </c>
      <c r="B1705" s="2">
        <v>46164</v>
      </c>
      <c r="C1705" s="1">
        <v>2026</v>
      </c>
      <c r="D1705" s="1" t="s">
        <v>904</v>
      </c>
      <c r="E1705" s="1" t="s">
        <v>753</v>
      </c>
      <c r="F1705" s="1" t="s">
        <v>74</v>
      </c>
      <c r="G1705" s="1" t="s">
        <v>212</v>
      </c>
      <c r="H1705" s="1" t="s">
        <v>89</v>
      </c>
      <c r="I1705" s="1" t="s">
        <v>163</v>
      </c>
      <c r="J1705" s="1" t="s">
        <v>164</v>
      </c>
      <c r="K1705" s="1" t="s">
        <v>130</v>
      </c>
      <c r="L1705" s="1" t="s">
        <v>85</v>
      </c>
      <c r="M1705" s="1" t="s">
        <v>306</v>
      </c>
      <c r="N1705" s="1">
        <v>3</v>
      </c>
      <c r="O1705" s="1">
        <v>2380</v>
      </c>
      <c r="P1705" s="1">
        <f t="shared" si="156"/>
        <v>7140</v>
      </c>
      <c r="Q1705" s="1">
        <v>20</v>
      </c>
      <c r="R1705" s="1">
        <f t="shared" si="157"/>
        <v>1428</v>
      </c>
      <c r="S1705" s="1">
        <f t="shared" si="158"/>
        <v>5712</v>
      </c>
      <c r="T1705" s="1">
        <v>0.5</v>
      </c>
      <c r="U1705" s="1">
        <f t="shared" si="159"/>
        <v>2856</v>
      </c>
      <c r="V1705" s="1">
        <f t="shared" si="160"/>
        <v>2856</v>
      </c>
      <c r="W1705" s="4">
        <f t="shared" si="161"/>
        <v>0.5</v>
      </c>
      <c r="X1705" s="1" t="s">
        <v>104</v>
      </c>
      <c r="Y1705" s="1" t="s">
        <v>40</v>
      </c>
      <c r="Z1705" s="1" t="s">
        <v>41</v>
      </c>
      <c r="AA1705" s="2">
        <v>46171</v>
      </c>
      <c r="AB1705" s="1">
        <v>5</v>
      </c>
      <c r="AC1705" s="1" t="s">
        <v>42</v>
      </c>
    </row>
  </sheetData>
  <conditionalFormatting sqref="A2:A1705">
    <cfRule type="duplicateValues" dxfId="7" priority="8"/>
  </conditionalFormatting>
  <conditionalFormatting sqref="A1:AC1705">
    <cfRule type="expression" dxfId="6" priority="4">
      <formula>MOD(ROW(),2)=0</formula>
    </cfRule>
  </conditionalFormatting>
  <conditionalFormatting sqref="P1:P1048576">
    <cfRule type="top10" dxfId="5" priority="10" rank="5"/>
  </conditionalFormatting>
  <conditionalFormatting sqref="P2:P1705">
    <cfRule type="colorScale" priority="3">
      <colorScale>
        <cfvo type="min"/>
        <cfvo type="percentile" val="50"/>
        <cfvo type="max"/>
        <color rgb="FFF8696B"/>
        <color rgb="FFFFEB84"/>
        <color rgb="FF63BE7B"/>
      </colorScale>
    </cfRule>
  </conditionalFormatting>
  <conditionalFormatting sqref="Q2:Q1705">
    <cfRule type="cellIs" dxfId="4" priority="5" operator="greaterThan">
      <formula>20</formula>
    </cfRule>
  </conditionalFormatting>
  <conditionalFormatting sqref="V1:V1048576">
    <cfRule type="cellIs" dxfId="3" priority="11" operator="lessThan">
      <formula>1000</formula>
    </cfRule>
  </conditionalFormatting>
  <conditionalFormatting sqref="V2:V1705">
    <cfRule type="top10" dxfId="2" priority="2" rank="10"/>
  </conditionalFormatting>
  <conditionalFormatting sqref="W2:W1705">
    <cfRule type="cellIs" dxfId="1" priority="9" operator="greaterThan">
      <formula>0.5</formula>
    </cfRule>
  </conditionalFormatting>
  <conditionalFormatting sqref="Z2:Z1705">
    <cfRule type="containsText" dxfId="0" priority="1" operator="containsText" text="Ret">
      <formula>NOT(ISERROR(SEARCH("Ret",Z2)))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 id="{88182180-469C-4934-B083-7380DAD1321E}">
            <x14:iconSet iconSet="3Triangles">
              <x14:cfvo type="percent">
                <xm:f>0</xm:f>
              </x14:cfvo>
              <x14:cfvo type="percent">
                <xm:f>33</xm:f>
              </x14:cfvo>
              <x14:cfvo type="percent">
                <xm:f>67</xm:f>
              </x14:cfvo>
            </x14:iconSet>
          </x14:cfRule>
          <xm:sqref>V2:V1705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6FEB-0E3E-4C9E-8BD4-3D5A43FEBB6D}">
  <dimension ref="A1:AI1705"/>
  <sheetViews>
    <sheetView topLeftCell="Y1" workbookViewId="0">
      <selection activeCell="AH2" sqref="AH2"/>
    </sheetView>
  </sheetViews>
  <sheetFormatPr defaultRowHeight="14.4"/>
  <cols>
    <col min="1" max="1" width="14.88671875" bestFit="1" customWidth="1"/>
    <col min="2" max="2" width="10.33203125" bestFit="1" customWidth="1"/>
    <col min="3" max="3" width="5" bestFit="1" customWidth="1"/>
    <col min="4" max="4" width="6.109375" bestFit="1" customWidth="1"/>
    <col min="5" max="5" width="7.33203125" bestFit="1" customWidth="1"/>
    <col min="6" max="6" width="11" bestFit="1" customWidth="1"/>
    <col min="7" max="7" width="11.21875" bestFit="1" customWidth="1"/>
    <col min="8" max="8" width="13.44140625" bestFit="1" customWidth="1"/>
    <col min="9" max="9" width="17.77734375" bestFit="1" customWidth="1"/>
    <col min="10" max="10" width="14.33203125" bestFit="1" customWidth="1"/>
    <col min="11" max="11" width="13.33203125" bestFit="1" customWidth="1"/>
    <col min="12" max="12" width="13.88671875" bestFit="1" customWidth="1"/>
    <col min="13" max="13" width="23.5546875" bestFit="1" customWidth="1"/>
    <col min="14" max="14" width="8.109375" bestFit="1" customWidth="1"/>
    <col min="15" max="15" width="12.77734375" bestFit="1" customWidth="1"/>
    <col min="16" max="16" width="13.21875" bestFit="1" customWidth="1"/>
    <col min="17" max="17" width="10.21875" bestFit="1" customWidth="1"/>
    <col min="18" max="18" width="15.21875" bestFit="1" customWidth="1"/>
    <col min="19" max="19" width="11.33203125" bestFit="1" customWidth="1"/>
    <col min="20" max="20" width="6.6640625" bestFit="1" customWidth="1"/>
    <col min="21" max="22" width="10" bestFit="1" customWidth="1"/>
    <col min="23" max="23" width="13.44140625" bestFit="1" customWidth="1"/>
    <col min="24" max="24" width="15" bestFit="1" customWidth="1"/>
    <col min="25" max="25" width="12.5546875" bestFit="1" customWidth="1"/>
    <col min="26" max="26" width="11.44140625" bestFit="1" customWidth="1"/>
    <col min="27" max="27" width="12" bestFit="1" customWidth="1"/>
    <col min="28" max="28" width="14.77734375" bestFit="1" customWidth="1"/>
    <col min="29" max="29" width="8.5546875" bestFit="1" customWidth="1"/>
    <col min="30" max="30" width="10.44140625" bestFit="1" customWidth="1"/>
    <col min="31" max="31" width="10" bestFit="1" customWidth="1"/>
    <col min="32" max="32" width="28.33203125" bestFit="1" customWidth="1"/>
    <col min="35" max="35" width="40.109375" bestFit="1" customWidth="1"/>
  </cols>
  <sheetData>
    <row r="1" spans="1: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23</v>
      </c>
      <c r="Q1" s="3" t="s">
        <v>15</v>
      </c>
      <c r="R1" s="3" t="s">
        <v>24</v>
      </c>
      <c r="S1" s="3" t="s">
        <v>25</v>
      </c>
      <c r="T1" s="3" t="s">
        <v>16</v>
      </c>
      <c r="U1" s="3" t="s">
        <v>26</v>
      </c>
      <c r="V1" s="3" t="s">
        <v>2557</v>
      </c>
      <c r="W1" s="3" t="s">
        <v>27</v>
      </c>
      <c r="X1" s="3" t="s">
        <v>17</v>
      </c>
      <c r="Y1" s="3" t="s">
        <v>18</v>
      </c>
      <c r="Z1" s="3" t="s">
        <v>19</v>
      </c>
      <c r="AA1" s="3" t="s">
        <v>20</v>
      </c>
      <c r="AB1" s="3" t="s">
        <v>21</v>
      </c>
      <c r="AC1" s="3" t="s">
        <v>22</v>
      </c>
      <c r="AD1" s="3" t="s">
        <v>2572</v>
      </c>
      <c r="AE1" s="3" t="s">
        <v>2571</v>
      </c>
      <c r="AF1" s="6" t="s">
        <v>2573</v>
      </c>
      <c r="AG1" s="3" t="s">
        <v>2574</v>
      </c>
      <c r="AH1" s="7"/>
    </row>
    <row r="2" spans="1:35">
      <c r="A2" s="1" t="s">
        <v>28</v>
      </c>
      <c r="B2" s="2">
        <v>45658</v>
      </c>
      <c r="C2" s="1">
        <v>2025</v>
      </c>
      <c r="D2" s="1" t="s">
        <v>29</v>
      </c>
      <c r="E2" s="1" t="s">
        <v>30</v>
      </c>
      <c r="F2" s="1" t="s">
        <v>31</v>
      </c>
      <c r="G2" s="1" t="s">
        <v>32</v>
      </c>
      <c r="H2" s="1" t="s">
        <v>33</v>
      </c>
      <c r="I2" s="1" t="s">
        <v>34</v>
      </c>
      <c r="J2" s="1" t="s">
        <v>35</v>
      </c>
      <c r="K2" s="1" t="s">
        <v>36</v>
      </c>
      <c r="L2" s="1" t="s">
        <v>37</v>
      </c>
      <c r="M2" s="1" t="s">
        <v>38</v>
      </c>
      <c r="N2" s="1">
        <v>2</v>
      </c>
      <c r="O2" s="1">
        <v>5940</v>
      </c>
      <c r="P2" s="1">
        <f>PRODUCT(N2,O2)</f>
        <v>11880</v>
      </c>
      <c r="Q2" s="1">
        <v>10</v>
      </c>
      <c r="R2" s="1">
        <f>P2*(Q2/100)</f>
        <v>1188</v>
      </c>
      <c r="S2" s="1">
        <f>P2-R2</f>
        <v>10692</v>
      </c>
      <c r="T2" s="1">
        <v>0.47</v>
      </c>
      <c r="U2" s="1">
        <f>S2*T2</f>
        <v>5025.24</v>
      </c>
      <c r="V2" s="1">
        <f>S2-U2</f>
        <v>5666.76</v>
      </c>
      <c r="W2" s="4">
        <f>(V2/S2)</f>
        <v>0.53</v>
      </c>
      <c r="X2" s="1" t="s">
        <v>39</v>
      </c>
      <c r="Y2" s="1" t="s">
        <v>40</v>
      </c>
      <c r="Z2" s="1" t="s">
        <v>41</v>
      </c>
      <c r="AA2" s="2">
        <v>45665</v>
      </c>
      <c r="AB2" s="1">
        <v>4</v>
      </c>
      <c r="AC2" s="1" t="s">
        <v>42</v>
      </c>
      <c r="AD2" s="1" t="str">
        <f>RIGHT(A2,4)</f>
        <v>0083</v>
      </c>
      <c r="AE2" s="1" t="str">
        <f>UPPER(H2)</f>
        <v>REGULAR</v>
      </c>
      <c r="AF2" s="1" t="str">
        <f>_xlfn.CONCAT(I2," -  ",J2)</f>
        <v>Jodhpur -  Rajasthan</v>
      </c>
      <c r="AG2" s="1">
        <f>LEN(P2)</f>
        <v>5</v>
      </c>
    </row>
    <row r="3" spans="1:35">
      <c r="A3" s="1" t="s">
        <v>43</v>
      </c>
      <c r="B3" s="2">
        <v>45659</v>
      </c>
      <c r="C3" s="1">
        <v>2025</v>
      </c>
      <c r="D3" s="1" t="s">
        <v>29</v>
      </c>
      <c r="E3" s="1" t="s">
        <v>30</v>
      </c>
      <c r="F3" s="1" t="s">
        <v>44</v>
      </c>
      <c r="G3" s="1" t="s">
        <v>45</v>
      </c>
      <c r="H3" s="1" t="s">
        <v>33</v>
      </c>
      <c r="I3" s="1" t="s">
        <v>46</v>
      </c>
      <c r="J3" s="1" t="s">
        <v>47</v>
      </c>
      <c r="K3" s="1" t="s">
        <v>48</v>
      </c>
      <c r="L3" s="1" t="s">
        <v>37</v>
      </c>
      <c r="M3" s="1" t="s">
        <v>49</v>
      </c>
      <c r="N3" s="1">
        <v>5</v>
      </c>
      <c r="O3" s="1">
        <v>1290</v>
      </c>
      <c r="P3" s="1">
        <f t="shared" ref="P3:P66" si="0">PRODUCT(N3,O3)</f>
        <v>6450</v>
      </c>
      <c r="Q3" s="1">
        <v>25</v>
      </c>
      <c r="R3" s="1">
        <f t="shared" ref="R3:R66" si="1">P3*(Q3/100)</f>
        <v>1612.5</v>
      </c>
      <c r="S3" s="1">
        <f t="shared" ref="S3:S66" si="2">P3-R3</f>
        <v>4837.5</v>
      </c>
      <c r="T3" s="1">
        <v>0.47</v>
      </c>
      <c r="U3" s="1">
        <f t="shared" ref="U3:U66" si="3">S3*T3</f>
        <v>2273.625</v>
      </c>
      <c r="V3" s="1">
        <f t="shared" ref="V3:V66" si="4">S3-U3</f>
        <v>2563.875</v>
      </c>
      <c r="W3" s="4">
        <f t="shared" ref="W3:W66" si="5">(V3/S3)</f>
        <v>0.53</v>
      </c>
      <c r="X3" s="1" t="s">
        <v>50</v>
      </c>
      <c r="Y3" s="1" t="s">
        <v>40</v>
      </c>
      <c r="Z3" s="1" t="s">
        <v>51</v>
      </c>
      <c r="AA3" s="2">
        <v>45662</v>
      </c>
      <c r="AB3" s="1"/>
      <c r="AC3" s="1" t="s">
        <v>42</v>
      </c>
      <c r="AD3" s="1" t="str">
        <f t="shared" ref="AD3:AD66" si="6">RIGHT(A3,4)</f>
        <v>0406</v>
      </c>
      <c r="AE3" s="1" t="str">
        <f t="shared" ref="AE3:AE66" si="7">UPPER(H3)</f>
        <v>REGULAR</v>
      </c>
      <c r="AF3" s="1" t="str">
        <f t="shared" ref="AF3:AF66" si="8">_xlfn.CONCAT(I3," -  ",J3)</f>
        <v>Guwahati -  Assam</v>
      </c>
      <c r="AG3" s="1">
        <f t="shared" ref="AG3:AG66" si="9">LEN(P3)</f>
        <v>4</v>
      </c>
    </row>
    <row r="4" spans="1:35">
      <c r="A4" s="1" t="s">
        <v>52</v>
      </c>
      <c r="B4" s="2">
        <v>45659</v>
      </c>
      <c r="C4" s="1">
        <v>2025</v>
      </c>
      <c r="D4" s="1" t="s">
        <v>29</v>
      </c>
      <c r="E4" s="1" t="s">
        <v>30</v>
      </c>
      <c r="F4" s="1" t="s">
        <v>44</v>
      </c>
      <c r="G4" s="1" t="s">
        <v>53</v>
      </c>
      <c r="H4" s="1" t="s">
        <v>33</v>
      </c>
      <c r="I4" s="1" t="s">
        <v>54</v>
      </c>
      <c r="J4" s="1" t="s">
        <v>55</v>
      </c>
      <c r="K4" s="1" t="s">
        <v>36</v>
      </c>
      <c r="L4" s="1" t="s">
        <v>37</v>
      </c>
      <c r="M4" s="1" t="s">
        <v>38</v>
      </c>
      <c r="N4" s="1">
        <v>3</v>
      </c>
      <c r="O4" s="1">
        <v>5450</v>
      </c>
      <c r="P4" s="1">
        <f t="shared" si="0"/>
        <v>16350</v>
      </c>
      <c r="Q4" s="1">
        <v>10</v>
      </c>
      <c r="R4" s="1">
        <f t="shared" si="1"/>
        <v>1635</v>
      </c>
      <c r="S4" s="1">
        <f t="shared" si="2"/>
        <v>14715</v>
      </c>
      <c r="T4" s="1">
        <v>0.47</v>
      </c>
      <c r="U4" s="1">
        <f t="shared" si="3"/>
        <v>6916.0499999999993</v>
      </c>
      <c r="V4" s="1">
        <f t="shared" si="4"/>
        <v>7798.9500000000007</v>
      </c>
      <c r="W4" s="4">
        <f t="shared" si="5"/>
        <v>0.53</v>
      </c>
      <c r="X4" s="1" t="s">
        <v>56</v>
      </c>
      <c r="Y4" s="1" t="s">
        <v>57</v>
      </c>
      <c r="Z4" s="1" t="s">
        <v>41</v>
      </c>
      <c r="AA4" s="2">
        <v>45660</v>
      </c>
      <c r="AB4" s="1">
        <v>4</v>
      </c>
      <c r="AC4" s="1" t="s">
        <v>42</v>
      </c>
      <c r="AD4" s="1" t="str">
        <f t="shared" si="6"/>
        <v>0510</v>
      </c>
      <c r="AE4" s="1" t="str">
        <f t="shared" si="7"/>
        <v>REGULAR</v>
      </c>
      <c r="AF4" s="1" t="str">
        <f t="shared" si="8"/>
        <v>Rohtak -  Haryana</v>
      </c>
      <c r="AG4" s="1">
        <f t="shared" si="9"/>
        <v>5</v>
      </c>
      <c r="AI4" t="s">
        <v>2629</v>
      </c>
    </row>
    <row r="5" spans="1:35">
      <c r="A5" s="1" t="s">
        <v>58</v>
      </c>
      <c r="B5" s="2">
        <v>45659</v>
      </c>
      <c r="C5" s="1">
        <v>2025</v>
      </c>
      <c r="D5" s="1" t="s">
        <v>29</v>
      </c>
      <c r="E5" s="1" t="s">
        <v>30</v>
      </c>
      <c r="F5" s="1" t="s">
        <v>44</v>
      </c>
      <c r="G5" s="1" t="s">
        <v>59</v>
      </c>
      <c r="H5" s="1" t="s">
        <v>33</v>
      </c>
      <c r="I5" s="1" t="s">
        <v>60</v>
      </c>
      <c r="J5" s="1" t="s">
        <v>61</v>
      </c>
      <c r="K5" s="1" t="s">
        <v>62</v>
      </c>
      <c r="L5" s="1" t="s">
        <v>63</v>
      </c>
      <c r="M5" s="1" t="s">
        <v>64</v>
      </c>
      <c r="N5" s="1">
        <v>4</v>
      </c>
      <c r="O5" s="1">
        <v>720</v>
      </c>
      <c r="P5" s="1">
        <f t="shared" si="0"/>
        <v>2880</v>
      </c>
      <c r="Q5" s="1">
        <v>20</v>
      </c>
      <c r="R5" s="1">
        <f t="shared" si="1"/>
        <v>576</v>
      </c>
      <c r="S5" s="1">
        <f t="shared" si="2"/>
        <v>2304</v>
      </c>
      <c r="T5" s="1">
        <v>0.35</v>
      </c>
      <c r="U5" s="1">
        <f t="shared" si="3"/>
        <v>806.4</v>
      </c>
      <c r="V5" s="1">
        <f t="shared" si="4"/>
        <v>1497.6</v>
      </c>
      <c r="W5" s="4">
        <f t="shared" si="5"/>
        <v>0.64999999999999991</v>
      </c>
      <c r="X5" s="1" t="s">
        <v>65</v>
      </c>
      <c r="Y5" s="1" t="s">
        <v>40</v>
      </c>
      <c r="Z5" s="1" t="s">
        <v>66</v>
      </c>
      <c r="AA5" s="1"/>
      <c r="AB5" s="1"/>
      <c r="AC5" s="1" t="s">
        <v>42</v>
      </c>
      <c r="AD5" s="1" t="str">
        <f t="shared" si="6"/>
        <v>1278</v>
      </c>
      <c r="AE5" s="1" t="str">
        <f t="shared" si="7"/>
        <v>REGULAR</v>
      </c>
      <c r="AF5" s="1" t="str">
        <f t="shared" si="8"/>
        <v>Margao -  Goa</v>
      </c>
      <c r="AG5" s="1">
        <f t="shared" si="9"/>
        <v>4</v>
      </c>
      <c r="AI5" t="s">
        <v>2630</v>
      </c>
    </row>
    <row r="6" spans="1:35">
      <c r="A6" s="1" t="s">
        <v>67</v>
      </c>
      <c r="B6" s="2">
        <v>45659</v>
      </c>
      <c r="C6" s="1">
        <v>2025</v>
      </c>
      <c r="D6" s="1" t="s">
        <v>29</v>
      </c>
      <c r="E6" s="1" t="s">
        <v>30</v>
      </c>
      <c r="F6" s="1" t="s">
        <v>44</v>
      </c>
      <c r="G6" s="1" t="s">
        <v>68</v>
      </c>
      <c r="H6" s="1" t="s">
        <v>33</v>
      </c>
      <c r="I6" s="1" t="s">
        <v>69</v>
      </c>
      <c r="J6" s="1" t="s">
        <v>70</v>
      </c>
      <c r="K6" s="1" t="s">
        <v>62</v>
      </c>
      <c r="L6" s="1" t="s">
        <v>63</v>
      </c>
      <c r="M6" s="1" t="s">
        <v>71</v>
      </c>
      <c r="N6" s="1">
        <v>1</v>
      </c>
      <c r="O6" s="1">
        <v>320</v>
      </c>
      <c r="P6" s="1">
        <f t="shared" si="0"/>
        <v>320</v>
      </c>
      <c r="Q6" s="1">
        <v>25</v>
      </c>
      <c r="R6" s="1">
        <f t="shared" si="1"/>
        <v>80</v>
      </c>
      <c r="S6" s="1">
        <f t="shared" si="2"/>
        <v>240</v>
      </c>
      <c r="T6" s="1">
        <v>0.35</v>
      </c>
      <c r="U6" s="1">
        <f t="shared" si="3"/>
        <v>84</v>
      </c>
      <c r="V6" s="1">
        <f t="shared" si="4"/>
        <v>156</v>
      </c>
      <c r="W6" s="4">
        <f t="shared" si="5"/>
        <v>0.65</v>
      </c>
      <c r="X6" s="1" t="s">
        <v>39</v>
      </c>
      <c r="Y6" s="1" t="s">
        <v>72</v>
      </c>
      <c r="Z6" s="1" t="s">
        <v>41</v>
      </c>
      <c r="AA6" s="2">
        <v>45660</v>
      </c>
      <c r="AB6" s="1">
        <v>4</v>
      </c>
      <c r="AC6" s="1" t="s">
        <v>42</v>
      </c>
      <c r="AD6" s="1" t="str">
        <f t="shared" si="6"/>
        <v>1535</v>
      </c>
      <c r="AE6" s="1" t="str">
        <f t="shared" si="7"/>
        <v>REGULAR</v>
      </c>
      <c r="AF6" s="1" t="str">
        <f t="shared" si="8"/>
        <v>Indore -  Madhya Pradesh</v>
      </c>
      <c r="AG6" s="1">
        <f t="shared" si="9"/>
        <v>3</v>
      </c>
      <c r="AI6" t="s">
        <v>2631</v>
      </c>
    </row>
    <row r="7" spans="1:35">
      <c r="A7" s="1" t="s">
        <v>73</v>
      </c>
      <c r="B7" s="2">
        <v>45660</v>
      </c>
      <c r="C7" s="1">
        <v>2025</v>
      </c>
      <c r="D7" s="1" t="s">
        <v>29</v>
      </c>
      <c r="E7" s="1" t="s">
        <v>30</v>
      </c>
      <c r="F7" s="1" t="s">
        <v>74</v>
      </c>
      <c r="G7" s="1" t="s">
        <v>75</v>
      </c>
      <c r="H7" s="1" t="s">
        <v>33</v>
      </c>
      <c r="I7" s="1" t="s">
        <v>76</v>
      </c>
      <c r="J7" s="1" t="s">
        <v>77</v>
      </c>
      <c r="K7" s="1" t="s">
        <v>78</v>
      </c>
      <c r="L7" s="1" t="s">
        <v>79</v>
      </c>
      <c r="M7" s="1" t="s">
        <v>80</v>
      </c>
      <c r="N7" s="1">
        <v>3</v>
      </c>
      <c r="O7" s="1">
        <v>3490</v>
      </c>
      <c r="P7" s="1">
        <f t="shared" si="0"/>
        <v>10470</v>
      </c>
      <c r="Q7" s="1">
        <v>0</v>
      </c>
      <c r="R7" s="1">
        <f t="shared" si="1"/>
        <v>0</v>
      </c>
      <c r="S7" s="1">
        <f t="shared" si="2"/>
        <v>10470</v>
      </c>
      <c r="T7" s="1">
        <v>0.45</v>
      </c>
      <c r="U7" s="1">
        <f t="shared" si="3"/>
        <v>4711.5</v>
      </c>
      <c r="V7" s="1">
        <f t="shared" si="4"/>
        <v>5758.5</v>
      </c>
      <c r="W7" s="4">
        <f t="shared" si="5"/>
        <v>0.55000000000000004</v>
      </c>
      <c r="X7" s="1" t="s">
        <v>56</v>
      </c>
      <c r="Y7" s="1" t="s">
        <v>81</v>
      </c>
      <c r="Z7" s="1" t="s">
        <v>41</v>
      </c>
      <c r="AA7" s="2">
        <v>45664</v>
      </c>
      <c r="AB7" s="1">
        <v>5</v>
      </c>
      <c r="AC7" s="1" t="s">
        <v>42</v>
      </c>
      <c r="AD7" s="1" t="str">
        <f t="shared" si="6"/>
        <v>0726</v>
      </c>
      <c r="AE7" s="1" t="str">
        <f t="shared" si="7"/>
        <v>REGULAR</v>
      </c>
      <c r="AF7" s="1" t="str">
        <f t="shared" si="8"/>
        <v>Patna -  Bihar</v>
      </c>
      <c r="AG7" s="1">
        <f t="shared" si="9"/>
        <v>5</v>
      </c>
      <c r="AI7" t="s">
        <v>2632</v>
      </c>
    </row>
    <row r="8" spans="1:35">
      <c r="A8" s="1" t="s">
        <v>82</v>
      </c>
      <c r="B8" s="2">
        <v>45660</v>
      </c>
      <c r="C8" s="1">
        <v>2025</v>
      </c>
      <c r="D8" s="1" t="s">
        <v>29</v>
      </c>
      <c r="E8" s="1" t="s">
        <v>30</v>
      </c>
      <c r="F8" s="1" t="s">
        <v>74</v>
      </c>
      <c r="G8" s="1" t="s">
        <v>83</v>
      </c>
      <c r="H8" s="1" t="s">
        <v>33</v>
      </c>
      <c r="I8" s="1" t="s">
        <v>84</v>
      </c>
      <c r="J8" s="1" t="s">
        <v>47</v>
      </c>
      <c r="K8" s="1" t="s">
        <v>48</v>
      </c>
      <c r="L8" s="1" t="s">
        <v>85</v>
      </c>
      <c r="M8" s="1" t="s">
        <v>86</v>
      </c>
      <c r="N8" s="1">
        <v>3</v>
      </c>
      <c r="O8" s="1">
        <v>1070</v>
      </c>
      <c r="P8" s="1">
        <f t="shared" si="0"/>
        <v>3210</v>
      </c>
      <c r="Q8" s="1">
        <v>10</v>
      </c>
      <c r="R8" s="1">
        <f t="shared" si="1"/>
        <v>321</v>
      </c>
      <c r="S8" s="1">
        <f t="shared" si="2"/>
        <v>2889</v>
      </c>
      <c r="T8" s="1">
        <v>0.5</v>
      </c>
      <c r="U8" s="1">
        <f t="shared" si="3"/>
        <v>1444.5</v>
      </c>
      <c r="V8" s="1">
        <f t="shared" si="4"/>
        <v>1444.5</v>
      </c>
      <c r="W8" s="4">
        <f t="shared" si="5"/>
        <v>0.5</v>
      </c>
      <c r="X8" s="1" t="s">
        <v>39</v>
      </c>
      <c r="Y8" s="1" t="s">
        <v>40</v>
      </c>
      <c r="Z8" s="1" t="s">
        <v>66</v>
      </c>
      <c r="AA8" s="1"/>
      <c r="AB8" s="1"/>
      <c r="AC8" s="1" t="s">
        <v>42</v>
      </c>
      <c r="AD8" s="1" t="str">
        <f t="shared" si="6"/>
        <v>0980</v>
      </c>
      <c r="AE8" s="1" t="str">
        <f t="shared" si="7"/>
        <v>REGULAR</v>
      </c>
      <c r="AF8" s="1" t="str">
        <f t="shared" si="8"/>
        <v>Dibrugarh -  Assam</v>
      </c>
      <c r="AG8" s="1">
        <f t="shared" si="9"/>
        <v>4</v>
      </c>
    </row>
    <row r="9" spans="1:35">
      <c r="A9" s="1" t="s">
        <v>87</v>
      </c>
      <c r="B9" s="2">
        <v>45660</v>
      </c>
      <c r="C9" s="1">
        <v>2025</v>
      </c>
      <c r="D9" s="1" t="s">
        <v>29</v>
      </c>
      <c r="E9" s="1" t="s">
        <v>30</v>
      </c>
      <c r="F9" s="1" t="s">
        <v>74</v>
      </c>
      <c r="G9" s="1" t="s">
        <v>88</v>
      </c>
      <c r="H9" s="1" t="s">
        <v>89</v>
      </c>
      <c r="I9" s="1" t="s">
        <v>90</v>
      </c>
      <c r="J9" s="1" t="s">
        <v>61</v>
      </c>
      <c r="K9" s="1" t="s">
        <v>62</v>
      </c>
      <c r="L9" s="1" t="s">
        <v>37</v>
      </c>
      <c r="M9" s="1" t="s">
        <v>91</v>
      </c>
      <c r="N9" s="1">
        <v>3</v>
      </c>
      <c r="O9" s="1">
        <v>3650</v>
      </c>
      <c r="P9" s="1">
        <f t="shared" si="0"/>
        <v>10950</v>
      </c>
      <c r="Q9" s="1">
        <v>0</v>
      </c>
      <c r="R9" s="1">
        <f t="shared" si="1"/>
        <v>0</v>
      </c>
      <c r="S9" s="1">
        <f t="shared" si="2"/>
        <v>10950</v>
      </c>
      <c r="T9" s="1">
        <v>0.47</v>
      </c>
      <c r="U9" s="1">
        <f t="shared" si="3"/>
        <v>5146.5</v>
      </c>
      <c r="V9" s="1">
        <f t="shared" si="4"/>
        <v>5803.5</v>
      </c>
      <c r="W9" s="4">
        <f t="shared" si="5"/>
        <v>0.53</v>
      </c>
      <c r="X9" s="1" t="s">
        <v>92</v>
      </c>
      <c r="Y9" s="1" t="s">
        <v>40</v>
      </c>
      <c r="Z9" s="1" t="s">
        <v>22</v>
      </c>
      <c r="AA9" s="1"/>
      <c r="AB9" s="1"/>
      <c r="AC9" s="1" t="s">
        <v>93</v>
      </c>
      <c r="AD9" s="1" t="str">
        <f t="shared" si="6"/>
        <v>1064</v>
      </c>
      <c r="AE9" s="1" t="str">
        <f t="shared" si="7"/>
        <v>PRIME</v>
      </c>
      <c r="AF9" s="1" t="str">
        <f t="shared" si="8"/>
        <v>Panaji -  Goa</v>
      </c>
      <c r="AG9" s="1">
        <f t="shared" si="9"/>
        <v>5</v>
      </c>
    </row>
    <row r="10" spans="1:35">
      <c r="A10" s="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c r="P10" s="1">
        <f t="shared" si="0"/>
        <v>820</v>
      </c>
      <c r="Q10" s="1">
        <v>25</v>
      </c>
      <c r="R10" s="1">
        <f t="shared" si="1"/>
        <v>205</v>
      </c>
      <c r="S10" s="1">
        <f t="shared" si="2"/>
        <v>615</v>
      </c>
      <c r="T10" s="1">
        <v>0.62</v>
      </c>
      <c r="U10" s="1">
        <f t="shared" si="3"/>
        <v>381.3</v>
      </c>
      <c r="V10" s="1">
        <f t="shared" si="4"/>
        <v>233.7</v>
      </c>
      <c r="W10" s="4">
        <f t="shared" si="5"/>
        <v>0.38</v>
      </c>
      <c r="X10" s="1" t="s">
        <v>50</v>
      </c>
      <c r="Y10" s="1" t="s">
        <v>40</v>
      </c>
      <c r="Z10" s="1" t="s">
        <v>41</v>
      </c>
      <c r="AA10" s="2">
        <v>45665</v>
      </c>
      <c r="AB10" s="1">
        <v>5</v>
      </c>
      <c r="AC10" s="1" t="s">
        <v>42</v>
      </c>
      <c r="AD10" s="1" t="str">
        <f t="shared" si="6"/>
        <v>1636</v>
      </c>
      <c r="AE10" s="1" t="str">
        <f t="shared" si="7"/>
        <v>PRIME</v>
      </c>
      <c r="AF10" s="1" t="str">
        <f t="shared" si="8"/>
        <v>Panaji -  Goa</v>
      </c>
      <c r="AG10" s="1">
        <f t="shared" si="9"/>
        <v>3</v>
      </c>
    </row>
    <row r="11" spans="1:35">
      <c r="A11" s="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c r="P11" s="1">
        <f t="shared" si="0"/>
        <v>21520</v>
      </c>
      <c r="Q11" s="1">
        <v>10</v>
      </c>
      <c r="R11" s="1">
        <f t="shared" si="1"/>
        <v>2152</v>
      </c>
      <c r="S11" s="1">
        <f t="shared" si="2"/>
        <v>19368</v>
      </c>
      <c r="T11" s="1">
        <v>0.47</v>
      </c>
      <c r="U11" s="1">
        <f t="shared" si="3"/>
        <v>9102.9599999999991</v>
      </c>
      <c r="V11" s="1">
        <f t="shared" si="4"/>
        <v>10265.040000000001</v>
      </c>
      <c r="W11" s="4">
        <f t="shared" si="5"/>
        <v>0.53</v>
      </c>
      <c r="X11" s="1" t="s">
        <v>104</v>
      </c>
      <c r="Y11" s="1" t="s">
        <v>72</v>
      </c>
      <c r="Z11" s="1" t="s">
        <v>22</v>
      </c>
      <c r="AA11" s="1"/>
      <c r="AB11" s="1"/>
      <c r="AC11" s="1" t="s">
        <v>93</v>
      </c>
      <c r="AD11" s="1" t="str">
        <f t="shared" si="6"/>
        <v>0051</v>
      </c>
      <c r="AE11" s="1" t="str">
        <f t="shared" si="7"/>
        <v>PRIME</v>
      </c>
      <c r="AF11" s="1" t="str">
        <f t="shared" si="8"/>
        <v>Noida -  Delhi</v>
      </c>
      <c r="AG11" s="1">
        <f t="shared" si="9"/>
        <v>5</v>
      </c>
    </row>
    <row r="12" spans="1:35">
      <c r="A12" s="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c r="P12" s="1">
        <f t="shared" si="0"/>
        <v>290</v>
      </c>
      <c r="Q12" s="1">
        <v>10</v>
      </c>
      <c r="R12" s="1">
        <f t="shared" si="1"/>
        <v>29</v>
      </c>
      <c r="S12" s="1">
        <f t="shared" si="2"/>
        <v>261</v>
      </c>
      <c r="T12" s="1">
        <v>0.35</v>
      </c>
      <c r="U12" s="1">
        <f t="shared" si="3"/>
        <v>91.35</v>
      </c>
      <c r="V12" s="1">
        <f t="shared" si="4"/>
        <v>169.65</v>
      </c>
      <c r="W12" s="4">
        <f t="shared" si="5"/>
        <v>0.65</v>
      </c>
      <c r="X12" s="1" t="s">
        <v>39</v>
      </c>
      <c r="Y12" s="1" t="s">
        <v>40</v>
      </c>
      <c r="Z12" s="1" t="s">
        <v>66</v>
      </c>
      <c r="AA12" s="1"/>
      <c r="AB12" s="1"/>
      <c r="AC12" s="1" t="s">
        <v>42</v>
      </c>
      <c r="AD12" s="1" t="str">
        <f t="shared" si="6"/>
        <v>0217</v>
      </c>
      <c r="AE12" s="1" t="str">
        <f t="shared" si="7"/>
        <v>PRIME</v>
      </c>
      <c r="AF12" s="1" t="str">
        <f t="shared" si="8"/>
        <v>Nagpur -  Maharashtra</v>
      </c>
      <c r="AG12" s="1">
        <f t="shared" si="9"/>
        <v>3</v>
      </c>
    </row>
    <row r="13" spans="1:35">
      <c r="A13" s="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c r="P13" s="1">
        <f t="shared" si="0"/>
        <v>248250</v>
      </c>
      <c r="Q13" s="1">
        <v>10</v>
      </c>
      <c r="R13" s="1">
        <f t="shared" si="1"/>
        <v>24825</v>
      </c>
      <c r="S13" s="1">
        <f t="shared" si="2"/>
        <v>223425</v>
      </c>
      <c r="T13" s="1">
        <v>0.57999999999999996</v>
      </c>
      <c r="U13" s="1">
        <f t="shared" si="3"/>
        <v>129586.49999999999</v>
      </c>
      <c r="V13" s="1">
        <f t="shared" si="4"/>
        <v>93838.500000000015</v>
      </c>
      <c r="W13" s="4">
        <f t="shared" si="5"/>
        <v>0.42000000000000004</v>
      </c>
      <c r="X13" s="1" t="s">
        <v>65</v>
      </c>
      <c r="Y13" s="1" t="s">
        <v>40</v>
      </c>
      <c r="Z13" s="1" t="s">
        <v>22</v>
      </c>
      <c r="AA13" s="1"/>
      <c r="AB13" s="1"/>
      <c r="AC13" s="1" t="s">
        <v>93</v>
      </c>
      <c r="AD13" s="1" t="str">
        <f t="shared" si="6"/>
        <v>0263</v>
      </c>
      <c r="AE13" s="1" t="str">
        <f t="shared" si="7"/>
        <v>PRIME</v>
      </c>
      <c r="AF13" s="1" t="str">
        <f t="shared" si="8"/>
        <v>Rohtak -  Haryana</v>
      </c>
      <c r="AG13" s="1">
        <f t="shared" si="9"/>
        <v>6</v>
      </c>
    </row>
    <row r="14" spans="1:35">
      <c r="A14" s="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c r="P14" s="1">
        <f t="shared" si="0"/>
        <v>960</v>
      </c>
      <c r="Q14" s="1">
        <v>10</v>
      </c>
      <c r="R14" s="1">
        <f t="shared" si="1"/>
        <v>96</v>
      </c>
      <c r="S14" s="1">
        <f t="shared" si="2"/>
        <v>864</v>
      </c>
      <c r="T14" s="1">
        <v>0.62</v>
      </c>
      <c r="U14" s="1">
        <f t="shared" si="3"/>
        <v>535.67999999999995</v>
      </c>
      <c r="V14" s="1">
        <f t="shared" si="4"/>
        <v>328.32000000000005</v>
      </c>
      <c r="W14" s="4">
        <f t="shared" si="5"/>
        <v>0.38000000000000006</v>
      </c>
      <c r="X14" s="1" t="s">
        <v>50</v>
      </c>
      <c r="Y14" s="1" t="s">
        <v>72</v>
      </c>
      <c r="Z14" s="1" t="s">
        <v>120</v>
      </c>
      <c r="AA14" s="1"/>
      <c r="AB14" s="1"/>
      <c r="AC14" s="1" t="s">
        <v>42</v>
      </c>
      <c r="AD14" s="1" t="str">
        <f t="shared" si="6"/>
        <v>0936</v>
      </c>
      <c r="AE14" s="1" t="str">
        <f t="shared" si="7"/>
        <v>PRIME</v>
      </c>
      <c r="AF14" s="1" t="str">
        <f t="shared" si="8"/>
        <v>Raipur -  Chhattisgarh</v>
      </c>
      <c r="AG14" s="1">
        <f t="shared" si="9"/>
        <v>3</v>
      </c>
    </row>
    <row r="15" spans="1:35">
      <c r="A15" s="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c r="P15" s="1">
        <f t="shared" si="0"/>
        <v>3580</v>
      </c>
      <c r="Q15" s="1">
        <v>10</v>
      </c>
      <c r="R15" s="1">
        <f t="shared" si="1"/>
        <v>358</v>
      </c>
      <c r="S15" s="1">
        <f t="shared" si="2"/>
        <v>3222</v>
      </c>
      <c r="T15" s="1">
        <v>0.47</v>
      </c>
      <c r="U15" s="1">
        <f t="shared" si="3"/>
        <v>1514.34</v>
      </c>
      <c r="V15" s="1">
        <f t="shared" si="4"/>
        <v>1707.66</v>
      </c>
      <c r="W15" s="4">
        <f t="shared" si="5"/>
        <v>0.53</v>
      </c>
      <c r="X15" s="1" t="s">
        <v>92</v>
      </c>
      <c r="Y15" s="1" t="s">
        <v>81</v>
      </c>
      <c r="Z15" s="1" t="s">
        <v>51</v>
      </c>
      <c r="AA15" s="2">
        <v>45664</v>
      </c>
      <c r="AB15" s="1"/>
      <c r="AC15" s="1" t="s">
        <v>42</v>
      </c>
      <c r="AD15" s="1" t="str">
        <f t="shared" si="6"/>
        <v>1084</v>
      </c>
      <c r="AE15" s="1" t="str">
        <f t="shared" si="7"/>
        <v>REGULAR</v>
      </c>
      <c r="AF15" s="1" t="str">
        <f t="shared" si="8"/>
        <v>Faridabad -  Haryana</v>
      </c>
      <c r="AG15" s="1">
        <f t="shared" si="9"/>
        <v>4</v>
      </c>
    </row>
    <row r="16" spans="1:35">
      <c r="A16" s="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c r="P16" s="1">
        <f t="shared" si="0"/>
        <v>12950</v>
      </c>
      <c r="Q16" s="1">
        <v>10</v>
      </c>
      <c r="R16" s="1">
        <f t="shared" si="1"/>
        <v>1295</v>
      </c>
      <c r="S16" s="1">
        <f t="shared" si="2"/>
        <v>11655</v>
      </c>
      <c r="T16" s="1">
        <v>0.45</v>
      </c>
      <c r="U16" s="1">
        <f t="shared" si="3"/>
        <v>5244.75</v>
      </c>
      <c r="V16" s="1">
        <f t="shared" si="4"/>
        <v>6410.25</v>
      </c>
      <c r="W16" s="4">
        <f t="shared" si="5"/>
        <v>0.55000000000000004</v>
      </c>
      <c r="X16" s="1" t="s">
        <v>65</v>
      </c>
      <c r="Y16" s="1" t="s">
        <v>72</v>
      </c>
      <c r="Z16" s="1" t="s">
        <v>41</v>
      </c>
      <c r="AA16" s="2">
        <v>45666</v>
      </c>
      <c r="AB16" s="1">
        <v>5</v>
      </c>
      <c r="AC16" s="1" t="s">
        <v>42</v>
      </c>
      <c r="AD16" s="1" t="str">
        <f t="shared" si="6"/>
        <v>0104</v>
      </c>
      <c r="AE16" s="1" t="str">
        <f t="shared" si="7"/>
        <v>PRIME</v>
      </c>
      <c r="AF16" s="1" t="str">
        <f t="shared" si="8"/>
        <v>Visakhapatnam -  Andhra Pradesh</v>
      </c>
      <c r="AG16" s="1">
        <f t="shared" si="9"/>
        <v>5</v>
      </c>
    </row>
    <row r="17" spans="1:33">
      <c r="A17" s="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c r="P17" s="1">
        <f t="shared" si="0"/>
        <v>316450</v>
      </c>
      <c r="Q17" s="1">
        <v>0</v>
      </c>
      <c r="R17" s="1">
        <f t="shared" si="1"/>
        <v>0</v>
      </c>
      <c r="S17" s="1">
        <f t="shared" si="2"/>
        <v>316450</v>
      </c>
      <c r="T17" s="1">
        <v>0.57999999999999996</v>
      </c>
      <c r="U17" s="1">
        <f t="shared" si="3"/>
        <v>183541</v>
      </c>
      <c r="V17" s="1">
        <f t="shared" si="4"/>
        <v>132909</v>
      </c>
      <c r="W17" s="4">
        <f t="shared" si="5"/>
        <v>0.42</v>
      </c>
      <c r="X17" s="1" t="s">
        <v>39</v>
      </c>
      <c r="Y17" s="1" t="s">
        <v>57</v>
      </c>
      <c r="Z17" s="1" t="s">
        <v>51</v>
      </c>
      <c r="AA17" s="2">
        <v>45669</v>
      </c>
      <c r="AB17" s="1"/>
      <c r="AC17" s="1" t="s">
        <v>42</v>
      </c>
      <c r="AD17" s="1" t="str">
        <f t="shared" si="6"/>
        <v>0294</v>
      </c>
      <c r="AE17" s="1" t="str">
        <f t="shared" si="7"/>
        <v>PRIME</v>
      </c>
      <c r="AF17" s="1" t="str">
        <f t="shared" si="8"/>
        <v>Kanpur -  Uttar Pradesh</v>
      </c>
      <c r="AG17" s="1">
        <f t="shared" si="9"/>
        <v>6</v>
      </c>
    </row>
    <row r="18" spans="1:33">
      <c r="A18" s="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c r="P18" s="1">
        <f t="shared" si="0"/>
        <v>10600</v>
      </c>
      <c r="Q18" s="1">
        <v>15</v>
      </c>
      <c r="R18" s="1">
        <f t="shared" si="1"/>
        <v>1590</v>
      </c>
      <c r="S18" s="1">
        <f t="shared" si="2"/>
        <v>9010</v>
      </c>
      <c r="T18" s="1">
        <v>0.5</v>
      </c>
      <c r="U18" s="1">
        <f t="shared" si="3"/>
        <v>4505</v>
      </c>
      <c r="V18" s="1">
        <f t="shared" si="4"/>
        <v>4505</v>
      </c>
      <c r="W18" s="4">
        <f t="shared" si="5"/>
        <v>0.5</v>
      </c>
      <c r="X18" s="1" t="s">
        <v>50</v>
      </c>
      <c r="Y18" s="1" t="s">
        <v>57</v>
      </c>
      <c r="Z18" s="1" t="s">
        <v>22</v>
      </c>
      <c r="AA18" s="1"/>
      <c r="AB18" s="1"/>
      <c r="AC18" s="1" t="s">
        <v>93</v>
      </c>
      <c r="AD18" s="1" t="str">
        <f t="shared" si="6"/>
        <v>0559</v>
      </c>
      <c r="AE18" s="1" t="str">
        <f t="shared" si="7"/>
        <v>REGULAR</v>
      </c>
      <c r="AF18" s="1" t="str">
        <f t="shared" si="8"/>
        <v>Gaya -  Bihar</v>
      </c>
      <c r="AG18" s="1">
        <f t="shared" si="9"/>
        <v>5</v>
      </c>
    </row>
    <row r="19" spans="1:33">
      <c r="A19" s="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c r="P19" s="1">
        <f t="shared" si="0"/>
        <v>4260</v>
      </c>
      <c r="Q19" s="1">
        <v>20</v>
      </c>
      <c r="R19" s="1">
        <f t="shared" si="1"/>
        <v>852</v>
      </c>
      <c r="S19" s="1">
        <f t="shared" si="2"/>
        <v>3408</v>
      </c>
      <c r="T19" s="1">
        <v>0.5</v>
      </c>
      <c r="U19" s="1">
        <f t="shared" si="3"/>
        <v>1704</v>
      </c>
      <c r="V19" s="1">
        <f t="shared" si="4"/>
        <v>1704</v>
      </c>
      <c r="W19" s="4">
        <f t="shared" si="5"/>
        <v>0.5</v>
      </c>
      <c r="X19" s="1" t="s">
        <v>147</v>
      </c>
      <c r="Y19" s="1" t="s">
        <v>81</v>
      </c>
      <c r="Z19" s="1" t="s">
        <v>22</v>
      </c>
      <c r="AA19" s="1"/>
      <c r="AB19" s="1"/>
      <c r="AC19" s="1" t="s">
        <v>93</v>
      </c>
      <c r="AD19" s="1" t="str">
        <f t="shared" si="6"/>
        <v>0645</v>
      </c>
      <c r="AE19" s="1" t="str">
        <f t="shared" si="7"/>
        <v>REGULAR</v>
      </c>
      <c r="AF19" s="1" t="str">
        <f t="shared" si="8"/>
        <v>Kochi -  Kerala</v>
      </c>
      <c r="AG19" s="1">
        <f t="shared" si="9"/>
        <v>4</v>
      </c>
    </row>
    <row r="20" spans="1:33">
      <c r="A20" s="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c r="P20" s="1">
        <f t="shared" si="0"/>
        <v>53100</v>
      </c>
      <c r="Q20" s="1">
        <v>0</v>
      </c>
      <c r="R20" s="1">
        <f t="shared" si="1"/>
        <v>0</v>
      </c>
      <c r="S20" s="1">
        <f t="shared" si="2"/>
        <v>53100</v>
      </c>
      <c r="T20" s="1">
        <v>0.52</v>
      </c>
      <c r="U20" s="1">
        <f t="shared" si="3"/>
        <v>27612</v>
      </c>
      <c r="V20" s="1">
        <f t="shared" si="4"/>
        <v>25488</v>
      </c>
      <c r="W20" s="4">
        <f t="shared" si="5"/>
        <v>0.48</v>
      </c>
      <c r="X20" s="1" t="s">
        <v>39</v>
      </c>
      <c r="Y20" s="1" t="s">
        <v>57</v>
      </c>
      <c r="Z20" s="1" t="s">
        <v>120</v>
      </c>
      <c r="AA20" s="1"/>
      <c r="AB20" s="1"/>
      <c r="AC20" s="1" t="s">
        <v>42</v>
      </c>
      <c r="AD20" s="1" t="str">
        <f t="shared" si="6"/>
        <v>0811</v>
      </c>
      <c r="AE20" s="1" t="str">
        <f t="shared" si="7"/>
        <v>PRIME</v>
      </c>
      <c r="AF20" s="1" t="str">
        <f t="shared" si="8"/>
        <v>Noida -  Delhi</v>
      </c>
      <c r="AG20" s="1">
        <f t="shared" si="9"/>
        <v>5</v>
      </c>
    </row>
    <row r="21" spans="1:33">
      <c r="A21" s="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c r="P21" s="1">
        <f t="shared" si="0"/>
        <v>27900</v>
      </c>
      <c r="Q21" s="1">
        <v>20</v>
      </c>
      <c r="R21" s="1">
        <f t="shared" si="1"/>
        <v>5580</v>
      </c>
      <c r="S21" s="1">
        <f t="shared" si="2"/>
        <v>22320</v>
      </c>
      <c r="T21" s="1">
        <v>0.5</v>
      </c>
      <c r="U21" s="1">
        <f t="shared" si="3"/>
        <v>11160</v>
      </c>
      <c r="V21" s="1">
        <f t="shared" si="4"/>
        <v>11160</v>
      </c>
      <c r="W21" s="4">
        <f t="shared" si="5"/>
        <v>0.5</v>
      </c>
      <c r="X21" s="1" t="s">
        <v>147</v>
      </c>
      <c r="Y21" s="1" t="s">
        <v>72</v>
      </c>
      <c r="Z21" s="1" t="s">
        <v>41</v>
      </c>
      <c r="AA21" s="2">
        <v>45666</v>
      </c>
      <c r="AB21" s="1">
        <v>4</v>
      </c>
      <c r="AC21" s="1" t="s">
        <v>42</v>
      </c>
      <c r="AD21" s="1" t="str">
        <f t="shared" si="6"/>
        <v>0879</v>
      </c>
      <c r="AE21" s="1" t="str">
        <f t="shared" si="7"/>
        <v>REGULAR</v>
      </c>
      <c r="AF21" s="1" t="str">
        <f t="shared" si="8"/>
        <v>Agartala -  Tripura</v>
      </c>
      <c r="AG21" s="1">
        <f t="shared" si="9"/>
        <v>5</v>
      </c>
    </row>
    <row r="22" spans="1:33">
      <c r="A22" s="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c r="P22" s="1">
        <f t="shared" si="0"/>
        <v>2310</v>
      </c>
      <c r="Q22" s="1">
        <v>15</v>
      </c>
      <c r="R22" s="1">
        <f t="shared" si="1"/>
        <v>346.5</v>
      </c>
      <c r="S22" s="1">
        <f t="shared" si="2"/>
        <v>1963.5</v>
      </c>
      <c r="T22" s="1">
        <v>0.35</v>
      </c>
      <c r="U22" s="1">
        <f t="shared" si="3"/>
        <v>687.22499999999991</v>
      </c>
      <c r="V22" s="1">
        <f t="shared" si="4"/>
        <v>1276.2750000000001</v>
      </c>
      <c r="W22" s="4">
        <f t="shared" si="5"/>
        <v>0.65</v>
      </c>
      <c r="X22" s="1" t="s">
        <v>65</v>
      </c>
      <c r="Y22" s="1" t="s">
        <v>40</v>
      </c>
      <c r="Z22" s="1" t="s">
        <v>41</v>
      </c>
      <c r="AA22" s="2">
        <v>45665</v>
      </c>
      <c r="AB22" s="1">
        <v>4</v>
      </c>
      <c r="AC22" s="1" t="s">
        <v>42</v>
      </c>
      <c r="AD22" s="1" t="str">
        <f t="shared" si="6"/>
        <v>1282</v>
      </c>
      <c r="AE22" s="1" t="str">
        <f t="shared" si="7"/>
        <v>PRIME</v>
      </c>
      <c r="AF22" s="1" t="str">
        <f t="shared" si="8"/>
        <v>Jaipur -  Rajasthan</v>
      </c>
      <c r="AG22" s="1">
        <f t="shared" si="9"/>
        <v>4</v>
      </c>
    </row>
    <row r="23" spans="1:33">
      <c r="A23" s="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c r="P23" s="1">
        <f t="shared" si="0"/>
        <v>750</v>
      </c>
      <c r="Q23" s="1">
        <v>0</v>
      </c>
      <c r="R23" s="1">
        <f t="shared" si="1"/>
        <v>0</v>
      </c>
      <c r="S23" s="1">
        <f t="shared" si="2"/>
        <v>750</v>
      </c>
      <c r="T23" s="1">
        <v>0.35</v>
      </c>
      <c r="U23" s="1">
        <f t="shared" si="3"/>
        <v>262.5</v>
      </c>
      <c r="V23" s="1">
        <f t="shared" si="4"/>
        <v>487.5</v>
      </c>
      <c r="W23" s="4">
        <f t="shared" si="5"/>
        <v>0.65</v>
      </c>
      <c r="X23" s="1" t="s">
        <v>56</v>
      </c>
      <c r="Y23" s="1" t="s">
        <v>40</v>
      </c>
      <c r="Z23" s="1" t="s">
        <v>66</v>
      </c>
      <c r="AA23" s="1"/>
      <c r="AB23" s="1"/>
      <c r="AC23" s="1" t="s">
        <v>42</v>
      </c>
      <c r="AD23" s="1" t="str">
        <f t="shared" si="6"/>
        <v>1308</v>
      </c>
      <c r="AE23" s="1" t="str">
        <f t="shared" si="7"/>
        <v>REGULAR</v>
      </c>
      <c r="AF23" s="1" t="str">
        <f t="shared" si="8"/>
        <v>Hyderabad -  Telangana</v>
      </c>
      <c r="AG23" s="1">
        <f t="shared" si="9"/>
        <v>3</v>
      </c>
    </row>
    <row r="24" spans="1:33">
      <c r="A24" s="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c r="P24" s="1">
        <f t="shared" si="0"/>
        <v>3000</v>
      </c>
      <c r="Q24" s="1">
        <v>0</v>
      </c>
      <c r="R24" s="1">
        <f t="shared" si="1"/>
        <v>0</v>
      </c>
      <c r="S24" s="1">
        <f t="shared" si="2"/>
        <v>3000</v>
      </c>
      <c r="T24" s="1">
        <v>0.35</v>
      </c>
      <c r="U24" s="1">
        <f t="shared" si="3"/>
        <v>1050</v>
      </c>
      <c r="V24" s="1">
        <f t="shared" si="4"/>
        <v>1950</v>
      </c>
      <c r="W24" s="4">
        <f t="shared" si="5"/>
        <v>0.65</v>
      </c>
      <c r="X24" s="1" t="s">
        <v>104</v>
      </c>
      <c r="Y24" s="1" t="s">
        <v>40</v>
      </c>
      <c r="Z24" s="1" t="s">
        <v>66</v>
      </c>
      <c r="AA24" s="1"/>
      <c r="AB24" s="1"/>
      <c r="AC24" s="1" t="s">
        <v>42</v>
      </c>
      <c r="AD24" s="1" t="str">
        <f t="shared" si="6"/>
        <v>0606</v>
      </c>
      <c r="AE24" s="1" t="str">
        <f t="shared" si="7"/>
        <v>REGULAR</v>
      </c>
      <c r="AF24" s="1" t="str">
        <f t="shared" si="8"/>
        <v>Chennai -  Tamil Nadu</v>
      </c>
      <c r="AG24" s="1">
        <f t="shared" si="9"/>
        <v>4</v>
      </c>
    </row>
    <row r="25" spans="1:33">
      <c r="A25" s="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c r="P25" s="1">
        <f t="shared" si="0"/>
        <v>8120</v>
      </c>
      <c r="Q25" s="1">
        <v>0</v>
      </c>
      <c r="R25" s="1">
        <f t="shared" si="1"/>
        <v>0</v>
      </c>
      <c r="S25" s="1">
        <f t="shared" si="2"/>
        <v>8120</v>
      </c>
      <c r="T25" s="1">
        <v>0.47</v>
      </c>
      <c r="U25" s="1">
        <f t="shared" si="3"/>
        <v>3816.3999999999996</v>
      </c>
      <c r="V25" s="1">
        <f t="shared" si="4"/>
        <v>4303.6000000000004</v>
      </c>
      <c r="W25" s="4">
        <f t="shared" si="5"/>
        <v>0.53</v>
      </c>
      <c r="X25" s="1" t="s">
        <v>39</v>
      </c>
      <c r="Y25" s="1" t="s">
        <v>81</v>
      </c>
      <c r="Z25" s="1" t="s">
        <v>41</v>
      </c>
      <c r="AA25" s="2">
        <v>45670</v>
      </c>
      <c r="AB25" s="1">
        <v>5</v>
      </c>
      <c r="AC25" s="1" t="s">
        <v>42</v>
      </c>
      <c r="AD25" s="1" t="str">
        <f t="shared" si="6"/>
        <v>0654</v>
      </c>
      <c r="AE25" s="1" t="str">
        <f t="shared" si="7"/>
        <v>PRIME</v>
      </c>
      <c r="AF25" s="1" t="str">
        <f t="shared" si="8"/>
        <v>Pune -  Maharashtra</v>
      </c>
      <c r="AG25" s="1">
        <f t="shared" si="9"/>
        <v>4</v>
      </c>
    </row>
    <row r="26" spans="1:33">
      <c r="A26" s="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c r="P26" s="1">
        <f t="shared" si="0"/>
        <v>13820</v>
      </c>
      <c r="Q26" s="1">
        <v>20</v>
      </c>
      <c r="R26" s="1">
        <f t="shared" si="1"/>
        <v>2764</v>
      </c>
      <c r="S26" s="1">
        <f t="shared" si="2"/>
        <v>11056</v>
      </c>
      <c r="T26" s="1">
        <v>0.48</v>
      </c>
      <c r="U26" s="1">
        <f t="shared" si="3"/>
        <v>5306.88</v>
      </c>
      <c r="V26" s="1">
        <f t="shared" si="4"/>
        <v>5749.12</v>
      </c>
      <c r="W26" s="4">
        <f t="shared" si="5"/>
        <v>0.52</v>
      </c>
      <c r="X26" s="1" t="s">
        <v>92</v>
      </c>
      <c r="Y26" s="1" t="s">
        <v>40</v>
      </c>
      <c r="Z26" s="1" t="s">
        <v>41</v>
      </c>
      <c r="AA26" s="2">
        <v>45667</v>
      </c>
      <c r="AB26" s="1">
        <v>4</v>
      </c>
      <c r="AC26" s="1" t="s">
        <v>42</v>
      </c>
      <c r="AD26" s="1" t="str">
        <f t="shared" si="6"/>
        <v>0839</v>
      </c>
      <c r="AE26" s="1" t="str">
        <f t="shared" si="7"/>
        <v>REGULAR</v>
      </c>
      <c r="AF26" s="1" t="str">
        <f t="shared" si="8"/>
        <v>Shillong -  Meghalaya</v>
      </c>
      <c r="AG26" s="1">
        <f t="shared" si="9"/>
        <v>5</v>
      </c>
    </row>
    <row r="27" spans="1:33">
      <c r="A27" s="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c r="P27" s="1">
        <f t="shared" si="0"/>
        <v>1560</v>
      </c>
      <c r="Q27" s="1">
        <v>30</v>
      </c>
      <c r="R27" s="1">
        <f t="shared" si="1"/>
        <v>468</v>
      </c>
      <c r="S27" s="1">
        <f t="shared" si="2"/>
        <v>1092</v>
      </c>
      <c r="T27" s="1">
        <v>0.45</v>
      </c>
      <c r="U27" s="1">
        <f t="shared" si="3"/>
        <v>491.40000000000003</v>
      </c>
      <c r="V27" s="1">
        <f t="shared" si="4"/>
        <v>600.59999999999991</v>
      </c>
      <c r="W27" s="4">
        <f t="shared" si="5"/>
        <v>0.54999999999999993</v>
      </c>
      <c r="X27" s="1" t="s">
        <v>50</v>
      </c>
      <c r="Y27" s="1" t="s">
        <v>40</v>
      </c>
      <c r="Z27" s="1" t="s">
        <v>22</v>
      </c>
      <c r="AA27" s="1"/>
      <c r="AB27" s="1"/>
      <c r="AC27" s="1" t="s">
        <v>93</v>
      </c>
      <c r="AD27" s="1" t="str">
        <f t="shared" si="6"/>
        <v>1190</v>
      </c>
      <c r="AE27" s="1" t="str">
        <f t="shared" si="7"/>
        <v>PRIME</v>
      </c>
      <c r="AF27" s="1" t="str">
        <f t="shared" si="8"/>
        <v>Gurgaon -  Delhi</v>
      </c>
      <c r="AG27" s="1">
        <f t="shared" si="9"/>
        <v>4</v>
      </c>
    </row>
    <row r="28" spans="1:33">
      <c r="A28" s="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c r="P28" s="1">
        <f t="shared" si="0"/>
        <v>480</v>
      </c>
      <c r="Q28" s="1">
        <v>10</v>
      </c>
      <c r="R28" s="1">
        <f t="shared" si="1"/>
        <v>48</v>
      </c>
      <c r="S28" s="1">
        <f t="shared" si="2"/>
        <v>432</v>
      </c>
      <c r="T28" s="1">
        <v>0.62</v>
      </c>
      <c r="U28" s="1">
        <f t="shared" si="3"/>
        <v>267.83999999999997</v>
      </c>
      <c r="V28" s="1">
        <f t="shared" si="4"/>
        <v>164.16000000000003</v>
      </c>
      <c r="W28" s="4">
        <f t="shared" si="5"/>
        <v>0.38000000000000006</v>
      </c>
      <c r="X28" s="1" t="s">
        <v>147</v>
      </c>
      <c r="Y28" s="1" t="s">
        <v>81</v>
      </c>
      <c r="Z28" s="1" t="s">
        <v>41</v>
      </c>
      <c r="AA28" s="2">
        <v>45667</v>
      </c>
      <c r="AB28" s="1">
        <v>4</v>
      </c>
      <c r="AC28" s="1" t="s">
        <v>42</v>
      </c>
      <c r="AD28" s="1" t="str">
        <f t="shared" si="6"/>
        <v>1701</v>
      </c>
      <c r="AE28" s="1" t="str">
        <f t="shared" si="7"/>
        <v>REGULAR</v>
      </c>
      <c r="AF28" s="1" t="str">
        <f t="shared" si="8"/>
        <v>Chennai -  Tamil Nadu</v>
      </c>
      <c r="AG28" s="1">
        <f t="shared" si="9"/>
        <v>3</v>
      </c>
    </row>
    <row r="29" spans="1:33">
      <c r="A29" s="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c r="P29" s="1">
        <f t="shared" si="0"/>
        <v>9700</v>
      </c>
      <c r="Q29" s="1">
        <v>0</v>
      </c>
      <c r="R29" s="1">
        <f t="shared" si="1"/>
        <v>0</v>
      </c>
      <c r="S29" s="1">
        <f t="shared" si="2"/>
        <v>9700</v>
      </c>
      <c r="T29" s="1">
        <v>0.45</v>
      </c>
      <c r="U29" s="1">
        <f t="shared" si="3"/>
        <v>4365</v>
      </c>
      <c r="V29" s="1">
        <f t="shared" si="4"/>
        <v>5335</v>
      </c>
      <c r="W29" s="4">
        <f t="shared" si="5"/>
        <v>0.55000000000000004</v>
      </c>
      <c r="X29" s="1" t="s">
        <v>92</v>
      </c>
      <c r="Y29" s="1" t="s">
        <v>72</v>
      </c>
      <c r="Z29" s="1" t="s">
        <v>120</v>
      </c>
      <c r="AA29" s="1"/>
      <c r="AB29" s="1"/>
      <c r="AC29" s="1" t="s">
        <v>42</v>
      </c>
      <c r="AD29" s="1" t="str">
        <f t="shared" si="6"/>
        <v>0005</v>
      </c>
      <c r="AE29" s="1" t="str">
        <f t="shared" si="7"/>
        <v>REGULAR</v>
      </c>
      <c r="AF29" s="1" t="str">
        <f t="shared" si="8"/>
        <v>Imphal -  Manipur</v>
      </c>
      <c r="AG29" s="1">
        <f t="shared" si="9"/>
        <v>4</v>
      </c>
    </row>
    <row r="30" spans="1:33">
      <c r="A30" s="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c r="P30" s="1">
        <f t="shared" si="0"/>
        <v>400</v>
      </c>
      <c r="Q30" s="1">
        <v>5</v>
      </c>
      <c r="R30" s="1">
        <f t="shared" si="1"/>
        <v>20</v>
      </c>
      <c r="S30" s="1">
        <f t="shared" si="2"/>
        <v>380</v>
      </c>
      <c r="T30" s="1">
        <v>0.62</v>
      </c>
      <c r="U30" s="1">
        <f t="shared" si="3"/>
        <v>235.6</v>
      </c>
      <c r="V30" s="1">
        <f t="shared" si="4"/>
        <v>144.4</v>
      </c>
      <c r="W30" s="4">
        <f t="shared" si="5"/>
        <v>0.38</v>
      </c>
      <c r="X30" s="1" t="s">
        <v>104</v>
      </c>
      <c r="Y30" s="1" t="s">
        <v>40</v>
      </c>
      <c r="Z30" s="1" t="s">
        <v>66</v>
      </c>
      <c r="AA30" s="1"/>
      <c r="AB30" s="1"/>
      <c r="AC30" s="1" t="s">
        <v>42</v>
      </c>
      <c r="AD30" s="1" t="str">
        <f t="shared" si="6"/>
        <v>1444</v>
      </c>
      <c r="AE30" s="1" t="str">
        <f t="shared" si="7"/>
        <v>REGULAR</v>
      </c>
      <c r="AF30" s="1" t="str">
        <f t="shared" si="8"/>
        <v>Mumbai -  Maharashtra</v>
      </c>
      <c r="AG30" s="1">
        <f t="shared" si="9"/>
        <v>3</v>
      </c>
    </row>
    <row r="31" spans="1:33">
      <c r="A31" s="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c r="P31" s="1">
        <f t="shared" si="0"/>
        <v>293200</v>
      </c>
      <c r="Q31" s="1">
        <v>0</v>
      </c>
      <c r="R31" s="1">
        <f t="shared" si="1"/>
        <v>0</v>
      </c>
      <c r="S31" s="1">
        <f t="shared" si="2"/>
        <v>293200</v>
      </c>
      <c r="T31" s="1">
        <v>0.57999999999999996</v>
      </c>
      <c r="U31" s="1">
        <f t="shared" si="3"/>
        <v>170056</v>
      </c>
      <c r="V31" s="1">
        <f t="shared" si="4"/>
        <v>123144</v>
      </c>
      <c r="W31" s="4">
        <f t="shared" si="5"/>
        <v>0.42</v>
      </c>
      <c r="X31" s="1" t="s">
        <v>65</v>
      </c>
      <c r="Y31" s="1" t="s">
        <v>40</v>
      </c>
      <c r="Z31" s="1" t="s">
        <v>41</v>
      </c>
      <c r="AA31" s="2">
        <v>45671</v>
      </c>
      <c r="AB31" s="1">
        <v>4</v>
      </c>
      <c r="AC31" s="1" t="s">
        <v>42</v>
      </c>
      <c r="AD31" s="1" t="str">
        <f t="shared" si="6"/>
        <v>0036</v>
      </c>
      <c r="AE31" s="1" t="str">
        <f t="shared" si="7"/>
        <v>PRIME</v>
      </c>
      <c r="AF31" s="1" t="str">
        <f t="shared" si="8"/>
        <v>Shillong -  Meghalaya</v>
      </c>
      <c r="AG31" s="1">
        <f t="shared" si="9"/>
        <v>6</v>
      </c>
    </row>
    <row r="32" spans="1:33">
      <c r="A32" s="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c r="P32" s="1">
        <f t="shared" si="0"/>
        <v>35440</v>
      </c>
      <c r="Q32" s="1">
        <v>0</v>
      </c>
      <c r="R32" s="1">
        <f t="shared" si="1"/>
        <v>0</v>
      </c>
      <c r="S32" s="1">
        <f t="shared" si="2"/>
        <v>35440</v>
      </c>
      <c r="T32" s="1">
        <v>0.48</v>
      </c>
      <c r="U32" s="1">
        <f t="shared" si="3"/>
        <v>17011.2</v>
      </c>
      <c r="V32" s="1">
        <f t="shared" si="4"/>
        <v>18428.8</v>
      </c>
      <c r="W32" s="4">
        <f t="shared" si="5"/>
        <v>0.52</v>
      </c>
      <c r="X32" s="1" t="s">
        <v>65</v>
      </c>
      <c r="Y32" s="1" t="s">
        <v>81</v>
      </c>
      <c r="Z32" s="1" t="s">
        <v>41</v>
      </c>
      <c r="AA32" s="2">
        <v>45668</v>
      </c>
      <c r="AB32" s="1">
        <v>5</v>
      </c>
      <c r="AC32" s="1" t="s">
        <v>42</v>
      </c>
      <c r="AD32" s="1" t="str">
        <f t="shared" si="6"/>
        <v>0242</v>
      </c>
      <c r="AE32" s="1" t="str">
        <f t="shared" si="7"/>
        <v>REGULAR</v>
      </c>
      <c r="AF32" s="1" t="str">
        <f t="shared" si="8"/>
        <v>Kochi -  Kerala</v>
      </c>
      <c r="AG32" s="1">
        <f t="shared" si="9"/>
        <v>5</v>
      </c>
    </row>
    <row r="33" spans="1:33">
      <c r="A33" s="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c r="P33" s="1">
        <f t="shared" si="0"/>
        <v>1040</v>
      </c>
      <c r="Q33" s="1">
        <v>30</v>
      </c>
      <c r="R33" s="1">
        <f t="shared" si="1"/>
        <v>312</v>
      </c>
      <c r="S33" s="1">
        <f t="shared" si="2"/>
        <v>728</v>
      </c>
      <c r="T33" s="1">
        <v>0.62</v>
      </c>
      <c r="U33" s="1">
        <f t="shared" si="3"/>
        <v>451.36</v>
      </c>
      <c r="V33" s="1">
        <f t="shared" si="4"/>
        <v>276.64</v>
      </c>
      <c r="W33" s="4">
        <f t="shared" si="5"/>
        <v>0.38</v>
      </c>
      <c r="X33" s="1" t="s">
        <v>92</v>
      </c>
      <c r="Y33" s="1" t="s">
        <v>57</v>
      </c>
      <c r="Z33" s="1" t="s">
        <v>41</v>
      </c>
      <c r="AA33" s="2">
        <v>45670</v>
      </c>
      <c r="AB33" s="1">
        <v>5</v>
      </c>
      <c r="AC33" s="1" t="s">
        <v>42</v>
      </c>
      <c r="AD33" s="1" t="str">
        <f t="shared" si="6"/>
        <v>0433</v>
      </c>
      <c r="AE33" s="1" t="str">
        <f t="shared" si="7"/>
        <v>REGULAR</v>
      </c>
      <c r="AF33" s="1" t="str">
        <f t="shared" si="8"/>
        <v>Bhubaneswar -  Odisha</v>
      </c>
      <c r="AG33" s="1">
        <f t="shared" si="9"/>
        <v>4</v>
      </c>
    </row>
    <row r="34" spans="1:33">
      <c r="A34" s="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c r="P34" s="1">
        <f t="shared" si="0"/>
        <v>5720</v>
      </c>
      <c r="Q34" s="1">
        <v>15</v>
      </c>
      <c r="R34" s="1">
        <f t="shared" si="1"/>
        <v>858</v>
      </c>
      <c r="S34" s="1">
        <f t="shared" si="2"/>
        <v>4862</v>
      </c>
      <c r="T34" s="1">
        <v>0.48</v>
      </c>
      <c r="U34" s="1">
        <f t="shared" si="3"/>
        <v>2333.7599999999998</v>
      </c>
      <c r="V34" s="1">
        <f t="shared" si="4"/>
        <v>2528.2400000000002</v>
      </c>
      <c r="W34" s="4">
        <f t="shared" si="5"/>
        <v>0.52</v>
      </c>
      <c r="X34" s="1" t="s">
        <v>104</v>
      </c>
      <c r="Y34" s="1" t="s">
        <v>57</v>
      </c>
      <c r="Z34" s="1" t="s">
        <v>66</v>
      </c>
      <c r="AA34" s="1"/>
      <c r="AB34" s="1"/>
      <c r="AC34" s="1" t="s">
        <v>42</v>
      </c>
      <c r="AD34" s="1" t="str">
        <f t="shared" si="6"/>
        <v>0736</v>
      </c>
      <c r="AE34" s="1" t="str">
        <f t="shared" si="7"/>
        <v>PRIME</v>
      </c>
      <c r="AF34" s="1" t="str">
        <f t="shared" si="8"/>
        <v>Raipur -  Chhattisgarh</v>
      </c>
      <c r="AG34" s="1">
        <f t="shared" si="9"/>
        <v>4</v>
      </c>
    </row>
    <row r="35" spans="1:33">
      <c r="A35" s="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c r="P35" s="1">
        <f t="shared" si="0"/>
        <v>14370</v>
      </c>
      <c r="Q35" s="1">
        <v>10</v>
      </c>
      <c r="R35" s="1">
        <f t="shared" si="1"/>
        <v>1437</v>
      </c>
      <c r="S35" s="1">
        <f t="shared" si="2"/>
        <v>12933</v>
      </c>
      <c r="T35" s="1">
        <v>0.48</v>
      </c>
      <c r="U35" s="1">
        <f t="shared" si="3"/>
        <v>6207.84</v>
      </c>
      <c r="V35" s="1">
        <f t="shared" si="4"/>
        <v>6725.16</v>
      </c>
      <c r="W35" s="4">
        <f t="shared" si="5"/>
        <v>0.52</v>
      </c>
      <c r="X35" s="1" t="s">
        <v>92</v>
      </c>
      <c r="Y35" s="1" t="s">
        <v>72</v>
      </c>
      <c r="Z35" s="1" t="s">
        <v>41</v>
      </c>
      <c r="AA35" s="2">
        <v>45670</v>
      </c>
      <c r="AB35" s="1">
        <v>5</v>
      </c>
      <c r="AC35" s="1" t="s">
        <v>42</v>
      </c>
      <c r="AD35" s="1" t="str">
        <f t="shared" si="6"/>
        <v>1065</v>
      </c>
      <c r="AE35" s="1" t="str">
        <f t="shared" si="7"/>
        <v>PRIME</v>
      </c>
      <c r="AF35" s="1" t="str">
        <f t="shared" si="8"/>
        <v>Panaji -  Goa</v>
      </c>
      <c r="AG35" s="1">
        <f t="shared" si="9"/>
        <v>5</v>
      </c>
    </row>
    <row r="36" spans="1:33">
      <c r="A36" s="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c r="P36" s="1">
        <f t="shared" si="0"/>
        <v>3520</v>
      </c>
      <c r="Q36" s="1">
        <v>0</v>
      </c>
      <c r="R36" s="1">
        <f t="shared" si="1"/>
        <v>0</v>
      </c>
      <c r="S36" s="1">
        <f t="shared" si="2"/>
        <v>3520</v>
      </c>
      <c r="T36" s="1">
        <v>0.52</v>
      </c>
      <c r="U36" s="1">
        <f t="shared" si="3"/>
        <v>1830.4</v>
      </c>
      <c r="V36" s="1">
        <f t="shared" si="4"/>
        <v>1689.6</v>
      </c>
      <c r="W36" s="4">
        <f t="shared" si="5"/>
        <v>0.48</v>
      </c>
      <c r="X36" s="1" t="s">
        <v>65</v>
      </c>
      <c r="Y36" s="1" t="s">
        <v>81</v>
      </c>
      <c r="Z36" s="1" t="s">
        <v>51</v>
      </c>
      <c r="AA36" s="2">
        <v>45672</v>
      </c>
      <c r="AB36" s="1"/>
      <c r="AC36" s="1" t="s">
        <v>42</v>
      </c>
      <c r="AD36" s="1" t="str">
        <f t="shared" si="6"/>
        <v>0850</v>
      </c>
      <c r="AE36" s="1" t="str">
        <f t="shared" si="7"/>
        <v>PRIME</v>
      </c>
      <c r="AF36" s="1" t="str">
        <f t="shared" si="8"/>
        <v>Hyderabad -  Telangana</v>
      </c>
      <c r="AG36" s="1">
        <f t="shared" si="9"/>
        <v>4</v>
      </c>
    </row>
    <row r="37" spans="1:33">
      <c r="A37" s="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c r="P37" s="1">
        <f t="shared" si="0"/>
        <v>4280</v>
      </c>
      <c r="Q37" s="1">
        <v>20</v>
      </c>
      <c r="R37" s="1">
        <f t="shared" si="1"/>
        <v>856</v>
      </c>
      <c r="S37" s="1">
        <f t="shared" si="2"/>
        <v>3424</v>
      </c>
      <c r="T37" s="1">
        <v>0.45</v>
      </c>
      <c r="U37" s="1">
        <f t="shared" si="3"/>
        <v>1540.8</v>
      </c>
      <c r="V37" s="1">
        <f t="shared" si="4"/>
        <v>1883.2</v>
      </c>
      <c r="W37" s="4">
        <f t="shared" si="5"/>
        <v>0.55000000000000004</v>
      </c>
      <c r="X37" s="1" t="s">
        <v>65</v>
      </c>
      <c r="Y37" s="1" t="s">
        <v>72</v>
      </c>
      <c r="Z37" s="1" t="s">
        <v>41</v>
      </c>
      <c r="AA37" s="2">
        <v>45671</v>
      </c>
      <c r="AB37" s="1">
        <v>5</v>
      </c>
      <c r="AC37" s="1" t="s">
        <v>42</v>
      </c>
      <c r="AD37" s="1" t="str">
        <f t="shared" si="6"/>
        <v>1259</v>
      </c>
      <c r="AE37" s="1" t="str">
        <f t="shared" si="7"/>
        <v>PRIME</v>
      </c>
      <c r="AF37" s="1" t="str">
        <f t="shared" si="8"/>
        <v>Agartala -  Tripura</v>
      </c>
      <c r="AG37" s="1">
        <f t="shared" si="9"/>
        <v>4</v>
      </c>
    </row>
    <row r="38" spans="1:33">
      <c r="A38" s="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c r="P38" s="1">
        <f t="shared" si="0"/>
        <v>261320</v>
      </c>
      <c r="Q38" s="1">
        <v>15</v>
      </c>
      <c r="R38" s="1">
        <f t="shared" si="1"/>
        <v>39198</v>
      </c>
      <c r="S38" s="1">
        <f t="shared" si="2"/>
        <v>222122</v>
      </c>
      <c r="T38" s="1">
        <v>0.57999999999999996</v>
      </c>
      <c r="U38" s="1">
        <f t="shared" si="3"/>
        <v>128830.76</v>
      </c>
      <c r="V38" s="1">
        <f t="shared" si="4"/>
        <v>93291.24</v>
      </c>
      <c r="W38" s="4">
        <f t="shared" si="5"/>
        <v>0.42000000000000004</v>
      </c>
      <c r="X38" s="1" t="s">
        <v>39</v>
      </c>
      <c r="Y38" s="1" t="s">
        <v>57</v>
      </c>
      <c r="Z38" s="1" t="s">
        <v>41</v>
      </c>
      <c r="AA38" s="2">
        <v>45671</v>
      </c>
      <c r="AB38" s="1">
        <v>5</v>
      </c>
      <c r="AC38" s="1" t="s">
        <v>42</v>
      </c>
      <c r="AD38" s="1" t="str">
        <f t="shared" si="6"/>
        <v>1661</v>
      </c>
      <c r="AE38" s="1" t="str">
        <f t="shared" si="7"/>
        <v>REGULAR</v>
      </c>
      <c r="AF38" s="1" t="str">
        <f t="shared" si="8"/>
        <v>Dehradun -  Uttarakhand</v>
      </c>
      <c r="AG38" s="1">
        <f t="shared" si="9"/>
        <v>6</v>
      </c>
    </row>
    <row r="39" spans="1:33">
      <c r="A39" s="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c r="P39" s="1">
        <f t="shared" si="0"/>
        <v>19480</v>
      </c>
      <c r="Q39" s="1">
        <v>10</v>
      </c>
      <c r="R39" s="1">
        <f t="shared" si="1"/>
        <v>1948</v>
      </c>
      <c r="S39" s="1">
        <f t="shared" si="2"/>
        <v>17532</v>
      </c>
      <c r="T39" s="1">
        <v>0.45</v>
      </c>
      <c r="U39" s="1">
        <f t="shared" si="3"/>
        <v>7889.4000000000005</v>
      </c>
      <c r="V39" s="1">
        <f t="shared" si="4"/>
        <v>9642.5999999999985</v>
      </c>
      <c r="W39" s="4">
        <f t="shared" si="5"/>
        <v>0.54999999999999993</v>
      </c>
      <c r="X39" s="1" t="s">
        <v>39</v>
      </c>
      <c r="Y39" s="1" t="s">
        <v>57</v>
      </c>
      <c r="Z39" s="1" t="s">
        <v>41</v>
      </c>
      <c r="AA39" s="2">
        <v>45676</v>
      </c>
      <c r="AB39" s="1">
        <v>5</v>
      </c>
      <c r="AC39" s="1" t="s">
        <v>42</v>
      </c>
      <c r="AD39" s="1" t="str">
        <f t="shared" si="6"/>
        <v>0490</v>
      </c>
      <c r="AE39" s="1" t="str">
        <f t="shared" si="7"/>
        <v>REGULAR</v>
      </c>
      <c r="AF39" s="1" t="str">
        <f t="shared" si="8"/>
        <v>Rohtak -  Haryana</v>
      </c>
      <c r="AG39" s="1">
        <f t="shared" si="9"/>
        <v>5</v>
      </c>
    </row>
    <row r="40" spans="1:33">
      <c r="A40" s="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c r="P40" s="1">
        <f t="shared" si="0"/>
        <v>4480</v>
      </c>
      <c r="Q40" s="1">
        <v>0</v>
      </c>
      <c r="R40" s="1">
        <f t="shared" si="1"/>
        <v>0</v>
      </c>
      <c r="S40" s="1">
        <f t="shared" si="2"/>
        <v>4480</v>
      </c>
      <c r="T40" s="1">
        <v>0.52</v>
      </c>
      <c r="U40" s="1">
        <f t="shared" si="3"/>
        <v>2329.6</v>
      </c>
      <c r="V40" s="1">
        <f t="shared" si="4"/>
        <v>2150.4</v>
      </c>
      <c r="W40" s="4">
        <f t="shared" si="5"/>
        <v>0.48000000000000004</v>
      </c>
      <c r="X40" s="1" t="s">
        <v>56</v>
      </c>
      <c r="Y40" s="1" t="s">
        <v>57</v>
      </c>
      <c r="Z40" s="1" t="s">
        <v>51</v>
      </c>
      <c r="AA40" s="2">
        <v>45670</v>
      </c>
      <c r="AB40" s="1"/>
      <c r="AC40" s="1" t="s">
        <v>42</v>
      </c>
      <c r="AD40" s="1" t="str">
        <f t="shared" si="6"/>
        <v>1189</v>
      </c>
      <c r="AE40" s="1" t="str">
        <f t="shared" si="7"/>
        <v>REGULAR</v>
      </c>
      <c r="AF40" s="1" t="str">
        <f t="shared" si="8"/>
        <v>Howrah -  West Bengal</v>
      </c>
      <c r="AG40" s="1">
        <f t="shared" si="9"/>
        <v>4</v>
      </c>
    </row>
    <row r="41" spans="1:33">
      <c r="A41" s="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c r="P41" s="1">
        <f t="shared" si="0"/>
        <v>6440</v>
      </c>
      <c r="Q41" s="1">
        <v>5</v>
      </c>
      <c r="R41" s="1">
        <f t="shared" si="1"/>
        <v>322</v>
      </c>
      <c r="S41" s="1">
        <f t="shared" si="2"/>
        <v>6118</v>
      </c>
      <c r="T41" s="1">
        <v>0.45</v>
      </c>
      <c r="U41" s="1">
        <f t="shared" si="3"/>
        <v>2753.1</v>
      </c>
      <c r="V41" s="1">
        <f t="shared" si="4"/>
        <v>3364.9</v>
      </c>
      <c r="W41" s="4">
        <f t="shared" si="5"/>
        <v>0.55000000000000004</v>
      </c>
      <c r="X41" s="1" t="s">
        <v>65</v>
      </c>
      <c r="Y41" s="1" t="s">
        <v>81</v>
      </c>
      <c r="Z41" s="1" t="s">
        <v>66</v>
      </c>
      <c r="AA41" s="1"/>
      <c r="AB41" s="1"/>
      <c r="AC41" s="1" t="s">
        <v>42</v>
      </c>
      <c r="AD41" s="1" t="str">
        <f t="shared" si="6"/>
        <v>1283</v>
      </c>
      <c r="AE41" s="1" t="str">
        <f t="shared" si="7"/>
        <v>REGULAR</v>
      </c>
      <c r="AF41" s="1" t="str">
        <f t="shared" si="8"/>
        <v>Bhubaneswar -  Odisha</v>
      </c>
      <c r="AG41" s="1">
        <f t="shared" si="9"/>
        <v>4</v>
      </c>
    </row>
    <row r="42" spans="1:33">
      <c r="A42" s="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c r="P42" s="1">
        <f t="shared" si="0"/>
        <v>19920</v>
      </c>
      <c r="Q42" s="1">
        <v>30</v>
      </c>
      <c r="R42" s="1">
        <f t="shared" si="1"/>
        <v>5976</v>
      </c>
      <c r="S42" s="1">
        <f t="shared" si="2"/>
        <v>13944</v>
      </c>
      <c r="T42" s="1">
        <v>0.52</v>
      </c>
      <c r="U42" s="1">
        <f t="shared" si="3"/>
        <v>7250.88</v>
      </c>
      <c r="V42" s="1">
        <f t="shared" si="4"/>
        <v>6693.12</v>
      </c>
      <c r="W42" s="4">
        <f t="shared" si="5"/>
        <v>0.48</v>
      </c>
      <c r="X42" s="1" t="s">
        <v>39</v>
      </c>
      <c r="Y42" s="1" t="s">
        <v>81</v>
      </c>
      <c r="Z42" s="1" t="s">
        <v>51</v>
      </c>
      <c r="AA42" s="2">
        <v>45675</v>
      </c>
      <c r="AB42" s="1"/>
      <c r="AC42" s="1" t="s">
        <v>42</v>
      </c>
      <c r="AD42" s="1" t="str">
        <f t="shared" si="6"/>
        <v>1517</v>
      </c>
      <c r="AE42" s="1" t="str">
        <f t="shared" si="7"/>
        <v>PRIME</v>
      </c>
      <c r="AF42" s="1" t="str">
        <f t="shared" si="8"/>
        <v>Panaji -  Goa</v>
      </c>
      <c r="AG42" s="1">
        <f t="shared" si="9"/>
        <v>5</v>
      </c>
    </row>
    <row r="43" spans="1:33">
      <c r="A43" s="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c r="P43" s="1">
        <f t="shared" si="0"/>
        <v>3200</v>
      </c>
      <c r="Q43" s="1">
        <v>0</v>
      </c>
      <c r="R43" s="1">
        <f t="shared" si="1"/>
        <v>0</v>
      </c>
      <c r="S43" s="1">
        <f t="shared" si="2"/>
        <v>3200</v>
      </c>
      <c r="T43" s="1">
        <v>0.35</v>
      </c>
      <c r="U43" s="1">
        <f t="shared" si="3"/>
        <v>1120</v>
      </c>
      <c r="V43" s="1">
        <f t="shared" si="4"/>
        <v>2080</v>
      </c>
      <c r="W43" s="4">
        <f t="shared" si="5"/>
        <v>0.65</v>
      </c>
      <c r="X43" s="1" t="s">
        <v>147</v>
      </c>
      <c r="Y43" s="1" t="s">
        <v>57</v>
      </c>
      <c r="Z43" s="1" t="s">
        <v>41</v>
      </c>
      <c r="AA43" s="2">
        <v>45671</v>
      </c>
      <c r="AB43" s="1">
        <v>4</v>
      </c>
      <c r="AC43" s="1" t="s">
        <v>42</v>
      </c>
      <c r="AD43" s="1" t="str">
        <f t="shared" si="6"/>
        <v>0399</v>
      </c>
      <c r="AE43" s="1" t="str">
        <f t="shared" si="7"/>
        <v>REGULAR</v>
      </c>
      <c r="AF43" s="1" t="str">
        <f t="shared" si="8"/>
        <v>Bhubaneswar -  Odisha</v>
      </c>
      <c r="AG43" s="1">
        <f t="shared" si="9"/>
        <v>4</v>
      </c>
    </row>
    <row r="44" spans="1:33">
      <c r="A44" s="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c r="P44" s="1">
        <f t="shared" si="0"/>
        <v>5100</v>
      </c>
      <c r="Q44" s="1">
        <v>10</v>
      </c>
      <c r="R44" s="1">
        <f t="shared" si="1"/>
        <v>510</v>
      </c>
      <c r="S44" s="1">
        <f t="shared" si="2"/>
        <v>4590</v>
      </c>
      <c r="T44" s="1">
        <v>0.47</v>
      </c>
      <c r="U44" s="1">
        <f t="shared" si="3"/>
        <v>2157.2999999999997</v>
      </c>
      <c r="V44" s="1">
        <f t="shared" si="4"/>
        <v>2432.7000000000003</v>
      </c>
      <c r="W44" s="4">
        <f t="shared" si="5"/>
        <v>0.53</v>
      </c>
      <c r="X44" s="1" t="s">
        <v>39</v>
      </c>
      <c r="Y44" s="1" t="s">
        <v>81</v>
      </c>
      <c r="Z44" s="1" t="s">
        <v>41</v>
      </c>
      <c r="AA44" s="2">
        <v>45672</v>
      </c>
      <c r="AB44" s="1">
        <v>5</v>
      </c>
      <c r="AC44" s="1" t="s">
        <v>42</v>
      </c>
      <c r="AD44" s="1" t="str">
        <f t="shared" si="6"/>
        <v>0781</v>
      </c>
      <c r="AE44" s="1" t="str">
        <f t="shared" si="7"/>
        <v>PRIME</v>
      </c>
      <c r="AF44" s="1" t="str">
        <f t="shared" si="8"/>
        <v>Durgapur -  West Bengal</v>
      </c>
      <c r="AG44" s="1">
        <f t="shared" si="9"/>
        <v>4</v>
      </c>
    </row>
    <row r="45" spans="1:33">
      <c r="A45" s="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c r="P45" s="1">
        <f t="shared" si="0"/>
        <v>4650</v>
      </c>
      <c r="Q45" s="1">
        <v>10</v>
      </c>
      <c r="R45" s="1">
        <f t="shared" si="1"/>
        <v>465</v>
      </c>
      <c r="S45" s="1">
        <f t="shared" si="2"/>
        <v>4185</v>
      </c>
      <c r="T45" s="1">
        <v>0.48</v>
      </c>
      <c r="U45" s="1">
        <f t="shared" si="3"/>
        <v>2008.8</v>
      </c>
      <c r="V45" s="1">
        <f t="shared" si="4"/>
        <v>2176.1999999999998</v>
      </c>
      <c r="W45" s="4">
        <f t="shared" si="5"/>
        <v>0.51999999999999991</v>
      </c>
      <c r="X45" s="1" t="s">
        <v>50</v>
      </c>
      <c r="Y45" s="1" t="s">
        <v>72</v>
      </c>
      <c r="Z45" s="1" t="s">
        <v>41</v>
      </c>
      <c r="AA45" s="2">
        <v>45677</v>
      </c>
      <c r="AB45" s="1">
        <v>5</v>
      </c>
      <c r="AC45" s="1" t="s">
        <v>42</v>
      </c>
      <c r="AD45" s="1" t="str">
        <f t="shared" si="6"/>
        <v>0954</v>
      </c>
      <c r="AE45" s="1" t="str">
        <f t="shared" si="7"/>
        <v>PRIME</v>
      </c>
      <c r="AF45" s="1" t="str">
        <f t="shared" si="8"/>
        <v>Warangal -  Telangana</v>
      </c>
      <c r="AG45" s="1">
        <f t="shared" si="9"/>
        <v>4</v>
      </c>
    </row>
    <row r="46" spans="1:33">
      <c r="A46" s="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c r="P46" s="1">
        <f t="shared" si="0"/>
        <v>2200</v>
      </c>
      <c r="Q46" s="1">
        <v>20</v>
      </c>
      <c r="R46" s="1">
        <f t="shared" si="1"/>
        <v>440</v>
      </c>
      <c r="S46" s="1">
        <f t="shared" si="2"/>
        <v>1760</v>
      </c>
      <c r="T46" s="1">
        <v>0.62</v>
      </c>
      <c r="U46" s="1">
        <f t="shared" si="3"/>
        <v>1091.2</v>
      </c>
      <c r="V46" s="1">
        <f t="shared" si="4"/>
        <v>668.8</v>
      </c>
      <c r="W46" s="4">
        <f t="shared" si="5"/>
        <v>0.37999999999999995</v>
      </c>
      <c r="X46" s="1" t="s">
        <v>104</v>
      </c>
      <c r="Y46" s="1" t="s">
        <v>40</v>
      </c>
      <c r="Z46" s="1" t="s">
        <v>51</v>
      </c>
      <c r="AA46" s="2">
        <v>45675</v>
      </c>
      <c r="AB46" s="1"/>
      <c r="AC46" s="1" t="s">
        <v>42</v>
      </c>
      <c r="AD46" s="1" t="str">
        <f t="shared" si="6"/>
        <v>1309</v>
      </c>
      <c r="AE46" s="1" t="str">
        <f t="shared" si="7"/>
        <v>REGULAR</v>
      </c>
      <c r="AF46" s="1" t="str">
        <f t="shared" si="8"/>
        <v>Hyderabad -  Telangana</v>
      </c>
      <c r="AG46" s="1">
        <f t="shared" si="9"/>
        <v>4</v>
      </c>
    </row>
    <row r="47" spans="1:33">
      <c r="A47" s="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c r="P47" s="1">
        <f t="shared" si="0"/>
        <v>5380</v>
      </c>
      <c r="Q47" s="1">
        <v>20</v>
      </c>
      <c r="R47" s="1">
        <f t="shared" si="1"/>
        <v>1076</v>
      </c>
      <c r="S47" s="1">
        <f t="shared" si="2"/>
        <v>4304</v>
      </c>
      <c r="T47" s="1">
        <v>0.48</v>
      </c>
      <c r="U47" s="1">
        <f t="shared" si="3"/>
        <v>2065.92</v>
      </c>
      <c r="V47" s="1">
        <f t="shared" si="4"/>
        <v>2238.08</v>
      </c>
      <c r="W47" s="4">
        <f t="shared" si="5"/>
        <v>0.52</v>
      </c>
      <c r="X47" s="1" t="s">
        <v>147</v>
      </c>
      <c r="Y47" s="1" t="s">
        <v>72</v>
      </c>
      <c r="Z47" s="1" t="s">
        <v>41</v>
      </c>
      <c r="AA47" s="2">
        <v>45674</v>
      </c>
      <c r="AB47" s="1">
        <v>5</v>
      </c>
      <c r="AC47" s="1" t="s">
        <v>42</v>
      </c>
      <c r="AD47" s="1" t="str">
        <f t="shared" si="6"/>
        <v>0139</v>
      </c>
      <c r="AE47" s="1" t="str">
        <f t="shared" si="7"/>
        <v>REGULAR</v>
      </c>
      <c r="AF47" s="1" t="str">
        <f t="shared" si="8"/>
        <v>Raipur -  Chhattisgarh</v>
      </c>
      <c r="AG47" s="1">
        <f t="shared" si="9"/>
        <v>4</v>
      </c>
    </row>
    <row r="48" spans="1:33">
      <c r="A48" s="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c r="P48" s="1">
        <f t="shared" si="0"/>
        <v>52110</v>
      </c>
      <c r="Q48" s="1">
        <v>10</v>
      </c>
      <c r="R48" s="1">
        <f t="shared" si="1"/>
        <v>5211</v>
      </c>
      <c r="S48" s="1">
        <f t="shared" si="2"/>
        <v>46899</v>
      </c>
      <c r="T48" s="1">
        <v>0.57999999999999996</v>
      </c>
      <c r="U48" s="1">
        <f t="shared" si="3"/>
        <v>27201.42</v>
      </c>
      <c r="V48" s="1">
        <f t="shared" si="4"/>
        <v>19697.580000000002</v>
      </c>
      <c r="W48" s="4">
        <f t="shared" si="5"/>
        <v>0.42000000000000004</v>
      </c>
      <c r="X48" s="1" t="s">
        <v>104</v>
      </c>
      <c r="Y48" s="1" t="s">
        <v>72</v>
      </c>
      <c r="Z48" s="1" t="s">
        <v>41</v>
      </c>
      <c r="AA48" s="2">
        <v>45675</v>
      </c>
      <c r="AB48" s="1">
        <v>5</v>
      </c>
      <c r="AC48" s="1" t="s">
        <v>42</v>
      </c>
      <c r="AD48" s="1" t="str">
        <f t="shared" si="6"/>
        <v>0581</v>
      </c>
      <c r="AE48" s="1" t="str">
        <f t="shared" si="7"/>
        <v>REGULAR</v>
      </c>
      <c r="AF48" s="1" t="str">
        <f t="shared" si="8"/>
        <v>Ludhiana -  Punjab</v>
      </c>
      <c r="AG48" s="1">
        <f t="shared" si="9"/>
        <v>5</v>
      </c>
    </row>
    <row r="49" spans="1:33">
      <c r="A49" s="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c r="P49" s="1">
        <f t="shared" si="0"/>
        <v>45000</v>
      </c>
      <c r="Q49" s="1">
        <v>10</v>
      </c>
      <c r="R49" s="1">
        <f t="shared" si="1"/>
        <v>4500</v>
      </c>
      <c r="S49" s="1">
        <f t="shared" si="2"/>
        <v>40500</v>
      </c>
      <c r="T49" s="1">
        <v>0.52</v>
      </c>
      <c r="U49" s="1">
        <f t="shared" si="3"/>
        <v>21060</v>
      </c>
      <c r="V49" s="1">
        <f t="shared" si="4"/>
        <v>19440</v>
      </c>
      <c r="W49" s="4">
        <f t="shared" si="5"/>
        <v>0.48</v>
      </c>
      <c r="X49" s="1" t="s">
        <v>65</v>
      </c>
      <c r="Y49" s="1" t="s">
        <v>72</v>
      </c>
      <c r="Z49" s="1" t="s">
        <v>51</v>
      </c>
      <c r="AA49" s="2">
        <v>45673</v>
      </c>
      <c r="AB49" s="1"/>
      <c r="AC49" s="1" t="s">
        <v>42</v>
      </c>
      <c r="AD49" s="1" t="str">
        <f t="shared" si="6"/>
        <v>0807</v>
      </c>
      <c r="AE49" s="1" t="str">
        <f t="shared" si="7"/>
        <v>PRIME</v>
      </c>
      <c r="AF49" s="1" t="str">
        <f t="shared" si="8"/>
        <v>Mumbai -  Maharashtra</v>
      </c>
      <c r="AG49" s="1">
        <f t="shared" si="9"/>
        <v>5</v>
      </c>
    </row>
    <row r="50" spans="1:33">
      <c r="A50" s="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c r="P50" s="1">
        <f t="shared" si="0"/>
        <v>1900</v>
      </c>
      <c r="Q50" s="1">
        <v>5</v>
      </c>
      <c r="R50" s="1">
        <f t="shared" si="1"/>
        <v>95</v>
      </c>
      <c r="S50" s="1">
        <f t="shared" si="2"/>
        <v>1805</v>
      </c>
      <c r="T50" s="1">
        <v>0.62</v>
      </c>
      <c r="U50" s="1">
        <f t="shared" si="3"/>
        <v>1119.0999999999999</v>
      </c>
      <c r="V50" s="1">
        <f t="shared" si="4"/>
        <v>685.90000000000009</v>
      </c>
      <c r="W50" s="4">
        <f t="shared" si="5"/>
        <v>0.38000000000000006</v>
      </c>
      <c r="X50" s="1" t="s">
        <v>56</v>
      </c>
      <c r="Y50" s="1" t="s">
        <v>81</v>
      </c>
      <c r="Z50" s="1" t="s">
        <v>41</v>
      </c>
      <c r="AA50" s="2">
        <v>45675</v>
      </c>
      <c r="AB50" s="1">
        <v>4</v>
      </c>
      <c r="AC50" s="1" t="s">
        <v>42</v>
      </c>
      <c r="AD50" s="1" t="str">
        <f t="shared" si="6"/>
        <v>1127</v>
      </c>
      <c r="AE50" s="1" t="str">
        <f t="shared" si="7"/>
        <v>REGULAR</v>
      </c>
      <c r="AF50" s="1" t="str">
        <f t="shared" si="8"/>
        <v>Bhilai -  Chhattisgarh</v>
      </c>
      <c r="AG50" s="1">
        <f t="shared" si="9"/>
        <v>4</v>
      </c>
    </row>
    <row r="51" spans="1:33">
      <c r="A51" s="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c r="P51" s="1">
        <f t="shared" si="0"/>
        <v>4290</v>
      </c>
      <c r="Q51" s="1">
        <v>20</v>
      </c>
      <c r="R51" s="1">
        <f t="shared" si="1"/>
        <v>858</v>
      </c>
      <c r="S51" s="1">
        <f t="shared" si="2"/>
        <v>3432</v>
      </c>
      <c r="T51" s="1">
        <v>0.47</v>
      </c>
      <c r="U51" s="1">
        <f t="shared" si="3"/>
        <v>1613.04</v>
      </c>
      <c r="V51" s="1">
        <f t="shared" si="4"/>
        <v>1818.96</v>
      </c>
      <c r="W51" s="4">
        <f t="shared" si="5"/>
        <v>0.53</v>
      </c>
      <c r="X51" s="1" t="s">
        <v>39</v>
      </c>
      <c r="Y51" s="1" t="s">
        <v>57</v>
      </c>
      <c r="Z51" s="1" t="s">
        <v>41</v>
      </c>
      <c r="AA51" s="2">
        <v>45676</v>
      </c>
      <c r="AB51" s="1">
        <v>3</v>
      </c>
      <c r="AC51" s="1" t="s">
        <v>42</v>
      </c>
      <c r="AD51" s="1" t="str">
        <f t="shared" si="6"/>
        <v>1251</v>
      </c>
      <c r="AE51" s="1" t="str">
        <f t="shared" si="7"/>
        <v>REGULAR</v>
      </c>
      <c r="AF51" s="1" t="str">
        <f t="shared" si="8"/>
        <v>Gurgaon -  Haryana</v>
      </c>
      <c r="AG51" s="1">
        <f t="shared" si="9"/>
        <v>4</v>
      </c>
    </row>
    <row r="52" spans="1:33">
      <c r="A52" s="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c r="P52" s="1">
        <f t="shared" si="0"/>
        <v>720</v>
      </c>
      <c r="Q52" s="1">
        <v>5</v>
      </c>
      <c r="R52" s="1">
        <f t="shared" si="1"/>
        <v>36</v>
      </c>
      <c r="S52" s="1">
        <f t="shared" si="2"/>
        <v>684</v>
      </c>
      <c r="T52" s="1">
        <v>0.35</v>
      </c>
      <c r="U52" s="1">
        <f t="shared" si="3"/>
        <v>239.39999999999998</v>
      </c>
      <c r="V52" s="1">
        <f t="shared" si="4"/>
        <v>444.6</v>
      </c>
      <c r="W52" s="4">
        <f t="shared" si="5"/>
        <v>0.65</v>
      </c>
      <c r="X52" s="1" t="s">
        <v>56</v>
      </c>
      <c r="Y52" s="1" t="s">
        <v>81</v>
      </c>
      <c r="Z52" s="1" t="s">
        <v>41</v>
      </c>
      <c r="AA52" s="2">
        <v>45678</v>
      </c>
      <c r="AB52" s="1">
        <v>4</v>
      </c>
      <c r="AC52" s="1" t="s">
        <v>42</v>
      </c>
      <c r="AD52" s="1" t="str">
        <f t="shared" si="6"/>
        <v>1386</v>
      </c>
      <c r="AE52" s="1" t="str">
        <f t="shared" si="7"/>
        <v>REGULAR</v>
      </c>
      <c r="AF52" s="1" t="str">
        <f t="shared" si="8"/>
        <v>Ranchi -  Jharkhand</v>
      </c>
      <c r="AG52" s="1">
        <f t="shared" si="9"/>
        <v>3</v>
      </c>
    </row>
    <row r="53" spans="1:33">
      <c r="A53" s="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c r="P53" s="1">
        <f t="shared" si="0"/>
        <v>7150</v>
      </c>
      <c r="Q53" s="1">
        <v>20</v>
      </c>
      <c r="R53" s="1">
        <f t="shared" si="1"/>
        <v>1430</v>
      </c>
      <c r="S53" s="1">
        <f t="shared" si="2"/>
        <v>5720</v>
      </c>
      <c r="T53" s="1">
        <v>0.48</v>
      </c>
      <c r="U53" s="1">
        <f t="shared" si="3"/>
        <v>2745.6</v>
      </c>
      <c r="V53" s="1">
        <f t="shared" si="4"/>
        <v>2974.4</v>
      </c>
      <c r="W53" s="4">
        <f t="shared" si="5"/>
        <v>0.52</v>
      </c>
      <c r="X53" s="1" t="s">
        <v>92</v>
      </c>
      <c r="Y53" s="1" t="s">
        <v>57</v>
      </c>
      <c r="Z53" s="1" t="s">
        <v>66</v>
      </c>
      <c r="AA53" s="1"/>
      <c r="AB53" s="1"/>
      <c r="AC53" s="1" t="s">
        <v>42</v>
      </c>
      <c r="AD53" s="1" t="str">
        <f t="shared" si="6"/>
        <v>1551</v>
      </c>
      <c r="AE53" s="1" t="str">
        <f t="shared" si="7"/>
        <v>PRIME</v>
      </c>
      <c r="AF53" s="1" t="str">
        <f t="shared" si="8"/>
        <v>Bhopal -  Madhya Pradesh</v>
      </c>
      <c r="AG53" s="1">
        <f t="shared" si="9"/>
        <v>4</v>
      </c>
    </row>
    <row r="54" spans="1:33">
      <c r="A54" s="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c r="P54" s="1">
        <f t="shared" si="0"/>
        <v>920</v>
      </c>
      <c r="Q54" s="1">
        <v>5</v>
      </c>
      <c r="R54" s="1">
        <f t="shared" si="1"/>
        <v>46</v>
      </c>
      <c r="S54" s="1">
        <f t="shared" si="2"/>
        <v>874</v>
      </c>
      <c r="T54" s="1">
        <v>0.35</v>
      </c>
      <c r="U54" s="1">
        <f t="shared" si="3"/>
        <v>305.89999999999998</v>
      </c>
      <c r="V54" s="1">
        <f t="shared" si="4"/>
        <v>568.1</v>
      </c>
      <c r="W54" s="4">
        <f t="shared" si="5"/>
        <v>0.65</v>
      </c>
      <c r="X54" s="1" t="s">
        <v>56</v>
      </c>
      <c r="Y54" s="1" t="s">
        <v>81</v>
      </c>
      <c r="Z54" s="1" t="s">
        <v>41</v>
      </c>
      <c r="AA54" s="2">
        <v>45674</v>
      </c>
      <c r="AB54" s="1">
        <v>4</v>
      </c>
      <c r="AC54" s="1" t="s">
        <v>42</v>
      </c>
      <c r="AD54" s="1" t="str">
        <f t="shared" si="6"/>
        <v>0467</v>
      </c>
      <c r="AE54" s="1" t="str">
        <f t="shared" si="7"/>
        <v>REGULAR</v>
      </c>
      <c r="AF54" s="1" t="str">
        <f t="shared" si="8"/>
        <v>Patna -  Bihar</v>
      </c>
      <c r="AG54" s="1">
        <f t="shared" si="9"/>
        <v>3</v>
      </c>
    </row>
    <row r="55" spans="1:33">
      <c r="A55" s="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c r="P55" s="1">
        <f t="shared" si="0"/>
        <v>11150</v>
      </c>
      <c r="Q55" s="1">
        <v>20</v>
      </c>
      <c r="R55" s="1">
        <f t="shared" si="1"/>
        <v>2230</v>
      </c>
      <c r="S55" s="1">
        <f t="shared" si="2"/>
        <v>8920</v>
      </c>
      <c r="T55" s="1">
        <v>0.5</v>
      </c>
      <c r="U55" s="1">
        <f t="shared" si="3"/>
        <v>4460</v>
      </c>
      <c r="V55" s="1">
        <f t="shared" si="4"/>
        <v>4460</v>
      </c>
      <c r="W55" s="4">
        <f t="shared" si="5"/>
        <v>0.5</v>
      </c>
      <c r="X55" s="1" t="s">
        <v>39</v>
      </c>
      <c r="Y55" s="1" t="s">
        <v>81</v>
      </c>
      <c r="Z55" s="1" t="s">
        <v>41</v>
      </c>
      <c r="AA55" s="2">
        <v>45675</v>
      </c>
      <c r="AB55" s="1">
        <v>5</v>
      </c>
      <c r="AC55" s="1" t="s">
        <v>42</v>
      </c>
      <c r="AD55" s="1" t="str">
        <f t="shared" si="6"/>
        <v>0516</v>
      </c>
      <c r="AE55" s="1" t="str">
        <f t="shared" si="7"/>
        <v>REGULAR</v>
      </c>
      <c r="AF55" s="1" t="str">
        <f t="shared" si="8"/>
        <v>Kochi -  Kerala</v>
      </c>
      <c r="AG55" s="1">
        <f t="shared" si="9"/>
        <v>5</v>
      </c>
    </row>
    <row r="56" spans="1:33">
      <c r="A56" s="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c r="P56" s="1">
        <f t="shared" si="0"/>
        <v>1350</v>
      </c>
      <c r="Q56" s="1">
        <v>25</v>
      </c>
      <c r="R56" s="1">
        <f t="shared" si="1"/>
        <v>337.5</v>
      </c>
      <c r="S56" s="1">
        <f t="shared" si="2"/>
        <v>1012.5</v>
      </c>
      <c r="T56" s="1">
        <v>0.47</v>
      </c>
      <c r="U56" s="1">
        <f t="shared" si="3"/>
        <v>475.875</v>
      </c>
      <c r="V56" s="1">
        <f t="shared" si="4"/>
        <v>536.625</v>
      </c>
      <c r="W56" s="4">
        <f t="shared" si="5"/>
        <v>0.53</v>
      </c>
      <c r="X56" s="1" t="s">
        <v>104</v>
      </c>
      <c r="Y56" s="1" t="s">
        <v>72</v>
      </c>
      <c r="Z56" s="1" t="s">
        <v>41</v>
      </c>
      <c r="AA56" s="2">
        <v>45674</v>
      </c>
      <c r="AB56" s="1">
        <v>4</v>
      </c>
      <c r="AC56" s="1" t="s">
        <v>42</v>
      </c>
      <c r="AD56" s="1" t="str">
        <f t="shared" si="6"/>
        <v>0583</v>
      </c>
      <c r="AE56" s="1" t="str">
        <f t="shared" si="7"/>
        <v>REGULAR</v>
      </c>
      <c r="AF56" s="1" t="str">
        <f t="shared" si="8"/>
        <v>Pune -  Maharashtra</v>
      </c>
      <c r="AG56" s="1">
        <f t="shared" si="9"/>
        <v>4</v>
      </c>
    </row>
    <row r="57" spans="1:33">
      <c r="A57" s="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c r="P57" s="1">
        <f t="shared" si="0"/>
        <v>2660</v>
      </c>
      <c r="Q57" s="1">
        <v>15</v>
      </c>
      <c r="R57" s="1">
        <f t="shared" si="1"/>
        <v>399</v>
      </c>
      <c r="S57" s="1">
        <f t="shared" si="2"/>
        <v>2261</v>
      </c>
      <c r="T57" s="1">
        <v>0.52</v>
      </c>
      <c r="U57" s="1">
        <f t="shared" si="3"/>
        <v>1175.72</v>
      </c>
      <c r="V57" s="1">
        <f t="shared" si="4"/>
        <v>1085.28</v>
      </c>
      <c r="W57" s="4">
        <f t="shared" si="5"/>
        <v>0.48</v>
      </c>
      <c r="X57" s="1" t="s">
        <v>50</v>
      </c>
      <c r="Y57" s="1" t="s">
        <v>81</v>
      </c>
      <c r="Z57" s="1" t="s">
        <v>41</v>
      </c>
      <c r="AA57" s="2">
        <v>45673</v>
      </c>
      <c r="AB57" s="1">
        <v>5</v>
      </c>
      <c r="AC57" s="1" t="s">
        <v>42</v>
      </c>
      <c r="AD57" s="1" t="str">
        <f t="shared" si="6"/>
        <v>0983</v>
      </c>
      <c r="AE57" s="1" t="str">
        <f t="shared" si="7"/>
        <v>REGULAR</v>
      </c>
      <c r="AF57" s="1" t="str">
        <f t="shared" si="8"/>
        <v>Dibrugarh -  Assam</v>
      </c>
      <c r="AG57" s="1">
        <f t="shared" si="9"/>
        <v>4</v>
      </c>
    </row>
    <row r="58" spans="1:33">
      <c r="A58" s="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c r="P58" s="1">
        <f t="shared" si="0"/>
        <v>3220</v>
      </c>
      <c r="Q58" s="1">
        <v>30</v>
      </c>
      <c r="R58" s="1">
        <f t="shared" si="1"/>
        <v>966</v>
      </c>
      <c r="S58" s="1">
        <f t="shared" si="2"/>
        <v>2254</v>
      </c>
      <c r="T58" s="1">
        <v>0.45</v>
      </c>
      <c r="U58" s="1">
        <f t="shared" si="3"/>
        <v>1014.3000000000001</v>
      </c>
      <c r="V58" s="1">
        <f t="shared" si="4"/>
        <v>1239.6999999999998</v>
      </c>
      <c r="W58" s="4">
        <f t="shared" si="5"/>
        <v>0.54999999999999993</v>
      </c>
      <c r="X58" s="1" t="s">
        <v>56</v>
      </c>
      <c r="Y58" s="1" t="s">
        <v>57</v>
      </c>
      <c r="Z58" s="1" t="s">
        <v>22</v>
      </c>
      <c r="AA58" s="1"/>
      <c r="AB58" s="1"/>
      <c r="AC58" s="1" t="s">
        <v>93</v>
      </c>
      <c r="AD58" s="1" t="str">
        <f t="shared" si="6"/>
        <v>1142</v>
      </c>
      <c r="AE58" s="1" t="str">
        <f t="shared" si="7"/>
        <v>PRIME</v>
      </c>
      <c r="AF58" s="1" t="str">
        <f t="shared" si="8"/>
        <v>Bhilai -  Chhattisgarh</v>
      </c>
      <c r="AG58" s="1">
        <f t="shared" si="9"/>
        <v>4</v>
      </c>
    </row>
    <row r="59" spans="1:33">
      <c r="A59" s="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c r="P59" s="1">
        <f t="shared" si="0"/>
        <v>310</v>
      </c>
      <c r="Q59" s="1">
        <v>20</v>
      </c>
      <c r="R59" s="1">
        <f t="shared" si="1"/>
        <v>62</v>
      </c>
      <c r="S59" s="1">
        <f t="shared" si="2"/>
        <v>248</v>
      </c>
      <c r="T59" s="1">
        <v>0.35</v>
      </c>
      <c r="U59" s="1">
        <f t="shared" si="3"/>
        <v>86.8</v>
      </c>
      <c r="V59" s="1">
        <f t="shared" si="4"/>
        <v>161.19999999999999</v>
      </c>
      <c r="W59" s="4">
        <f t="shared" si="5"/>
        <v>0.64999999999999991</v>
      </c>
      <c r="X59" s="1" t="s">
        <v>65</v>
      </c>
      <c r="Y59" s="1" t="s">
        <v>40</v>
      </c>
      <c r="Z59" s="1" t="s">
        <v>41</v>
      </c>
      <c r="AA59" s="2">
        <v>45675</v>
      </c>
      <c r="AB59" s="1">
        <v>5</v>
      </c>
      <c r="AC59" s="1" t="s">
        <v>42</v>
      </c>
      <c r="AD59" s="1" t="str">
        <f t="shared" si="6"/>
        <v>0480</v>
      </c>
      <c r="AE59" s="1" t="str">
        <f t="shared" si="7"/>
        <v>REGULAR</v>
      </c>
      <c r="AF59" s="1" t="str">
        <f t="shared" si="8"/>
        <v>Dehradun -  Uttarakhand</v>
      </c>
      <c r="AG59" s="1">
        <f t="shared" si="9"/>
        <v>3</v>
      </c>
    </row>
    <row r="60" spans="1:33">
      <c r="A60" s="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c r="P60" s="1">
        <f t="shared" si="0"/>
        <v>3160</v>
      </c>
      <c r="Q60" s="1">
        <v>5</v>
      </c>
      <c r="R60" s="1">
        <f t="shared" si="1"/>
        <v>158</v>
      </c>
      <c r="S60" s="1">
        <f t="shared" si="2"/>
        <v>3002</v>
      </c>
      <c r="T60" s="1">
        <v>0.35</v>
      </c>
      <c r="U60" s="1">
        <f t="shared" si="3"/>
        <v>1050.7</v>
      </c>
      <c r="V60" s="1">
        <f t="shared" si="4"/>
        <v>1951.3</v>
      </c>
      <c r="W60" s="4">
        <f t="shared" si="5"/>
        <v>0.65</v>
      </c>
      <c r="X60" s="1" t="s">
        <v>39</v>
      </c>
      <c r="Y60" s="1" t="s">
        <v>57</v>
      </c>
      <c r="Z60" s="1" t="s">
        <v>51</v>
      </c>
      <c r="AA60" s="2">
        <v>45674</v>
      </c>
      <c r="AB60" s="1"/>
      <c r="AC60" s="1" t="s">
        <v>42</v>
      </c>
      <c r="AD60" s="1" t="str">
        <f t="shared" si="6"/>
        <v>0614</v>
      </c>
      <c r="AE60" s="1" t="str">
        <f t="shared" si="7"/>
        <v>REGULAR</v>
      </c>
      <c r="AF60" s="1" t="str">
        <f t="shared" si="8"/>
        <v>Faridabad -  Haryana</v>
      </c>
      <c r="AG60" s="1">
        <f t="shared" si="9"/>
        <v>4</v>
      </c>
    </row>
    <row r="61" spans="1:33">
      <c r="A61" s="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c r="P61" s="1">
        <f t="shared" si="0"/>
        <v>2810</v>
      </c>
      <c r="Q61" s="1">
        <v>5</v>
      </c>
      <c r="R61" s="1">
        <f t="shared" si="1"/>
        <v>140.5</v>
      </c>
      <c r="S61" s="1">
        <f t="shared" si="2"/>
        <v>2669.5</v>
      </c>
      <c r="T61" s="1">
        <v>0.52</v>
      </c>
      <c r="U61" s="1">
        <f t="shared" si="3"/>
        <v>1388.14</v>
      </c>
      <c r="V61" s="1">
        <f t="shared" si="4"/>
        <v>1281.3599999999999</v>
      </c>
      <c r="W61" s="4">
        <f t="shared" si="5"/>
        <v>0.48</v>
      </c>
      <c r="X61" s="1" t="s">
        <v>56</v>
      </c>
      <c r="Y61" s="1" t="s">
        <v>57</v>
      </c>
      <c r="Z61" s="1" t="s">
        <v>41</v>
      </c>
      <c r="AA61" s="2">
        <v>45674</v>
      </c>
      <c r="AB61" s="1">
        <v>5</v>
      </c>
      <c r="AC61" s="1" t="s">
        <v>42</v>
      </c>
      <c r="AD61" s="1" t="str">
        <f t="shared" si="6"/>
        <v>0771</v>
      </c>
      <c r="AE61" s="1" t="str">
        <f t="shared" si="7"/>
        <v>PRIME</v>
      </c>
      <c r="AF61" s="1" t="str">
        <f t="shared" si="8"/>
        <v>Tura -  Meghalaya</v>
      </c>
      <c r="AG61" s="1">
        <f t="shared" si="9"/>
        <v>4</v>
      </c>
    </row>
    <row r="62" spans="1:33">
      <c r="A62" s="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c r="P62" s="1">
        <f t="shared" si="0"/>
        <v>2000</v>
      </c>
      <c r="Q62" s="1">
        <v>0</v>
      </c>
      <c r="R62" s="1">
        <f t="shared" si="1"/>
        <v>0</v>
      </c>
      <c r="S62" s="1">
        <f t="shared" si="2"/>
        <v>2000</v>
      </c>
      <c r="T62" s="1">
        <v>0.45</v>
      </c>
      <c r="U62" s="1">
        <f t="shared" si="3"/>
        <v>900</v>
      </c>
      <c r="V62" s="1">
        <f t="shared" si="4"/>
        <v>1100</v>
      </c>
      <c r="W62" s="4">
        <f t="shared" si="5"/>
        <v>0.55000000000000004</v>
      </c>
      <c r="X62" s="1" t="s">
        <v>56</v>
      </c>
      <c r="Y62" s="1" t="s">
        <v>81</v>
      </c>
      <c r="Z62" s="1" t="s">
        <v>41</v>
      </c>
      <c r="AA62" s="2">
        <v>45676</v>
      </c>
      <c r="AB62" s="1">
        <v>5</v>
      </c>
      <c r="AC62" s="1" t="s">
        <v>42</v>
      </c>
      <c r="AD62" s="1" t="str">
        <f t="shared" si="6"/>
        <v>0818</v>
      </c>
      <c r="AE62" s="1" t="str">
        <f t="shared" si="7"/>
        <v>PRIME</v>
      </c>
      <c r="AF62" s="1" t="str">
        <f t="shared" si="8"/>
        <v>Kolkata -  West Bengal</v>
      </c>
      <c r="AG62" s="1">
        <f t="shared" si="9"/>
        <v>4</v>
      </c>
    </row>
    <row r="63" spans="1:33">
      <c r="A63" s="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c r="P63" s="1">
        <f t="shared" si="0"/>
        <v>2080</v>
      </c>
      <c r="Q63" s="1">
        <v>20</v>
      </c>
      <c r="R63" s="1">
        <f t="shared" si="1"/>
        <v>416</v>
      </c>
      <c r="S63" s="1">
        <f t="shared" si="2"/>
        <v>1664</v>
      </c>
      <c r="T63" s="1">
        <v>0.52</v>
      </c>
      <c r="U63" s="1">
        <f t="shared" si="3"/>
        <v>865.28</v>
      </c>
      <c r="V63" s="1">
        <f t="shared" si="4"/>
        <v>798.72</v>
      </c>
      <c r="W63" s="4">
        <f t="shared" si="5"/>
        <v>0.48000000000000004</v>
      </c>
      <c r="X63" s="1" t="s">
        <v>104</v>
      </c>
      <c r="Y63" s="1" t="s">
        <v>57</v>
      </c>
      <c r="Z63" s="1" t="s">
        <v>22</v>
      </c>
      <c r="AA63" s="1"/>
      <c r="AB63" s="1"/>
      <c r="AC63" s="1" t="s">
        <v>93</v>
      </c>
      <c r="AD63" s="1" t="str">
        <f t="shared" si="6"/>
        <v>0883</v>
      </c>
      <c r="AE63" s="1" t="str">
        <f t="shared" si="7"/>
        <v>REGULAR</v>
      </c>
      <c r="AF63" s="1" t="str">
        <f t="shared" si="8"/>
        <v>Tura -  Meghalaya</v>
      </c>
      <c r="AG63" s="1">
        <f t="shared" si="9"/>
        <v>4</v>
      </c>
    </row>
    <row r="64" spans="1:33">
      <c r="A64" s="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c r="P64" s="1">
        <f t="shared" si="0"/>
        <v>1640</v>
      </c>
      <c r="Q64" s="1">
        <v>10</v>
      </c>
      <c r="R64" s="1">
        <f t="shared" si="1"/>
        <v>164</v>
      </c>
      <c r="S64" s="1">
        <f t="shared" si="2"/>
        <v>1476</v>
      </c>
      <c r="T64" s="1">
        <v>0.62</v>
      </c>
      <c r="U64" s="1">
        <f t="shared" si="3"/>
        <v>915.12</v>
      </c>
      <c r="V64" s="1">
        <f t="shared" si="4"/>
        <v>560.88</v>
      </c>
      <c r="W64" s="4">
        <f t="shared" si="5"/>
        <v>0.38</v>
      </c>
      <c r="X64" s="1" t="s">
        <v>39</v>
      </c>
      <c r="Y64" s="1" t="s">
        <v>81</v>
      </c>
      <c r="Z64" s="1" t="s">
        <v>41</v>
      </c>
      <c r="AA64" s="2">
        <v>45678</v>
      </c>
      <c r="AB64" s="1">
        <v>5</v>
      </c>
      <c r="AC64" s="1" t="s">
        <v>42</v>
      </c>
      <c r="AD64" s="1" t="str">
        <f t="shared" si="6"/>
        <v>1089</v>
      </c>
      <c r="AE64" s="1" t="str">
        <f t="shared" si="7"/>
        <v>REGULAR</v>
      </c>
      <c r="AF64" s="1" t="str">
        <f t="shared" si="8"/>
        <v>Imphal -  Manipur</v>
      </c>
      <c r="AG64" s="1">
        <f t="shared" si="9"/>
        <v>4</v>
      </c>
    </row>
    <row r="65" spans="1:33">
      <c r="A65" s="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c r="P65" s="1">
        <f t="shared" si="0"/>
        <v>3740</v>
      </c>
      <c r="Q65" s="1">
        <v>25</v>
      </c>
      <c r="R65" s="1">
        <f t="shared" si="1"/>
        <v>935</v>
      </c>
      <c r="S65" s="1">
        <f t="shared" si="2"/>
        <v>2805</v>
      </c>
      <c r="T65" s="1">
        <v>0.45</v>
      </c>
      <c r="U65" s="1">
        <f t="shared" si="3"/>
        <v>1262.25</v>
      </c>
      <c r="V65" s="1">
        <f t="shared" si="4"/>
        <v>1542.75</v>
      </c>
      <c r="W65" s="4">
        <f t="shared" si="5"/>
        <v>0.55000000000000004</v>
      </c>
      <c r="X65" s="1" t="s">
        <v>56</v>
      </c>
      <c r="Y65" s="1" t="s">
        <v>57</v>
      </c>
      <c r="Z65" s="1" t="s">
        <v>120</v>
      </c>
      <c r="AA65" s="1"/>
      <c r="AB65" s="1"/>
      <c r="AC65" s="1" t="s">
        <v>42</v>
      </c>
      <c r="AD65" s="1" t="str">
        <f t="shared" si="6"/>
        <v>1350</v>
      </c>
      <c r="AE65" s="1" t="str">
        <f t="shared" si="7"/>
        <v>PRIME</v>
      </c>
      <c r="AF65" s="1" t="str">
        <f t="shared" si="8"/>
        <v>Panaji -  Goa</v>
      </c>
      <c r="AG65" s="1">
        <f t="shared" si="9"/>
        <v>4</v>
      </c>
    </row>
    <row r="66" spans="1:33">
      <c r="A66" s="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c r="P66" s="1">
        <f t="shared" si="0"/>
        <v>4580</v>
      </c>
      <c r="Q66" s="1">
        <v>0</v>
      </c>
      <c r="R66" s="1">
        <f t="shared" si="1"/>
        <v>0</v>
      </c>
      <c r="S66" s="1">
        <f t="shared" si="2"/>
        <v>4580</v>
      </c>
      <c r="T66" s="1">
        <v>0.57999999999999996</v>
      </c>
      <c r="U66" s="1">
        <f t="shared" si="3"/>
        <v>2656.3999999999996</v>
      </c>
      <c r="V66" s="1">
        <f t="shared" si="4"/>
        <v>1923.6000000000004</v>
      </c>
      <c r="W66" s="4">
        <f t="shared" si="5"/>
        <v>0.4200000000000001</v>
      </c>
      <c r="X66" s="1" t="s">
        <v>92</v>
      </c>
      <c r="Y66" s="1" t="s">
        <v>81</v>
      </c>
      <c r="Z66" s="1" t="s">
        <v>41</v>
      </c>
      <c r="AA66" s="2">
        <v>45676</v>
      </c>
      <c r="AB66" s="1">
        <v>4</v>
      </c>
      <c r="AC66" s="1" t="s">
        <v>42</v>
      </c>
      <c r="AD66" s="1" t="str">
        <f t="shared" si="6"/>
        <v>1398</v>
      </c>
      <c r="AE66" s="1" t="str">
        <f t="shared" si="7"/>
        <v>REGULAR</v>
      </c>
      <c r="AF66" s="1" t="str">
        <f t="shared" si="8"/>
        <v>Vijayawada -  Andhra Pradesh</v>
      </c>
      <c r="AG66" s="1">
        <f t="shared" si="9"/>
        <v>4</v>
      </c>
    </row>
    <row r="67" spans="1:33">
      <c r="A67" s="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c r="P67" s="1">
        <f t="shared" ref="P67:P130" si="10">PRODUCT(N67,O67)</f>
        <v>4040</v>
      </c>
      <c r="Q67" s="1">
        <v>10</v>
      </c>
      <c r="R67" s="1">
        <f t="shared" ref="R67:R130" si="11">P67*(Q67/100)</f>
        <v>404</v>
      </c>
      <c r="S67" s="1">
        <f t="shared" ref="S67:S130" si="12">P67-R67</f>
        <v>3636</v>
      </c>
      <c r="T67" s="1">
        <v>0.35</v>
      </c>
      <c r="U67" s="1">
        <f t="shared" ref="U67:U130" si="13">S67*T67</f>
        <v>1272.5999999999999</v>
      </c>
      <c r="V67" s="1">
        <f t="shared" ref="V67:V130" si="14">S67-U67</f>
        <v>2363.4</v>
      </c>
      <c r="W67" s="4">
        <f t="shared" ref="W67:W130" si="15">(V67/S67)</f>
        <v>0.65</v>
      </c>
      <c r="X67" s="1" t="s">
        <v>92</v>
      </c>
      <c r="Y67" s="1" t="s">
        <v>81</v>
      </c>
      <c r="Z67" s="1" t="s">
        <v>41</v>
      </c>
      <c r="AA67" s="2">
        <v>45681</v>
      </c>
      <c r="AB67" s="1">
        <v>5</v>
      </c>
      <c r="AC67" s="1" t="s">
        <v>42</v>
      </c>
      <c r="AD67" s="1" t="str">
        <f t="shared" ref="AD67:AD130" si="16">RIGHT(A67,4)</f>
        <v>0700</v>
      </c>
      <c r="AE67" s="1" t="str">
        <f t="shared" ref="AE67:AE130" si="17">UPPER(H67)</f>
        <v>PRIME</v>
      </c>
      <c r="AF67" s="1" t="str">
        <f t="shared" ref="AF67:AF130" si="18">_xlfn.CONCAT(I67," -  ",J67)</f>
        <v>Agartala -  Tripura</v>
      </c>
      <c r="AG67" s="1">
        <f t="shared" ref="AG67:AG130" si="19">LEN(P67)</f>
        <v>4</v>
      </c>
    </row>
    <row r="68" spans="1:33">
      <c r="A68" s="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c r="P68" s="1">
        <f t="shared" si="10"/>
        <v>3560</v>
      </c>
      <c r="Q68" s="1">
        <v>10</v>
      </c>
      <c r="R68" s="1">
        <f t="shared" si="11"/>
        <v>356</v>
      </c>
      <c r="S68" s="1">
        <f t="shared" si="12"/>
        <v>3204</v>
      </c>
      <c r="T68" s="1">
        <v>0.5</v>
      </c>
      <c r="U68" s="1">
        <f t="shared" si="13"/>
        <v>1602</v>
      </c>
      <c r="V68" s="1">
        <f t="shared" si="14"/>
        <v>1602</v>
      </c>
      <c r="W68" s="4">
        <f t="shared" si="15"/>
        <v>0.5</v>
      </c>
      <c r="X68" s="1" t="s">
        <v>65</v>
      </c>
      <c r="Y68" s="1" t="s">
        <v>81</v>
      </c>
      <c r="Z68" s="1" t="s">
        <v>41</v>
      </c>
      <c r="AA68" s="2">
        <v>45681</v>
      </c>
      <c r="AB68" s="1">
        <v>3</v>
      </c>
      <c r="AC68" s="1" t="s">
        <v>42</v>
      </c>
      <c r="AD68" s="1" t="str">
        <f t="shared" si="16"/>
        <v>0981</v>
      </c>
      <c r="AE68" s="1" t="str">
        <f t="shared" si="17"/>
        <v>REGULAR</v>
      </c>
      <c r="AF68" s="1" t="str">
        <f t="shared" si="18"/>
        <v>Dibrugarh -  Assam</v>
      </c>
      <c r="AG68" s="1">
        <f t="shared" si="19"/>
        <v>4</v>
      </c>
    </row>
    <row r="69" spans="1:33">
      <c r="A69" s="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c r="P69" s="1">
        <f t="shared" si="10"/>
        <v>1080</v>
      </c>
      <c r="Q69" s="1">
        <v>20</v>
      </c>
      <c r="R69" s="1">
        <f t="shared" si="11"/>
        <v>216</v>
      </c>
      <c r="S69" s="1">
        <f t="shared" si="12"/>
        <v>864</v>
      </c>
      <c r="T69" s="1">
        <v>0.45</v>
      </c>
      <c r="U69" s="1">
        <f t="shared" si="13"/>
        <v>388.8</v>
      </c>
      <c r="V69" s="1">
        <f t="shared" si="14"/>
        <v>475.2</v>
      </c>
      <c r="W69" s="4">
        <f t="shared" si="15"/>
        <v>0.54999999999999993</v>
      </c>
      <c r="X69" s="1" t="s">
        <v>50</v>
      </c>
      <c r="Y69" s="1" t="s">
        <v>81</v>
      </c>
      <c r="Z69" s="1" t="s">
        <v>41</v>
      </c>
      <c r="AA69" s="2">
        <v>45681</v>
      </c>
      <c r="AB69" s="1">
        <v>3</v>
      </c>
      <c r="AC69" s="1" t="s">
        <v>42</v>
      </c>
      <c r="AD69" s="1" t="str">
        <f t="shared" si="16"/>
        <v>1646</v>
      </c>
      <c r="AE69" s="1" t="str">
        <f t="shared" si="17"/>
        <v>REGULAR</v>
      </c>
      <c r="AF69" s="1" t="str">
        <f t="shared" si="18"/>
        <v>Madurai -  Tamil Nadu</v>
      </c>
      <c r="AG69" s="1">
        <f t="shared" si="19"/>
        <v>4</v>
      </c>
    </row>
    <row r="70" spans="1:33">
      <c r="A70" s="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c r="P70" s="1">
        <f t="shared" si="10"/>
        <v>57150</v>
      </c>
      <c r="Q70" s="1">
        <v>30</v>
      </c>
      <c r="R70" s="1">
        <f t="shared" si="11"/>
        <v>17145</v>
      </c>
      <c r="S70" s="1">
        <f t="shared" si="12"/>
        <v>40005</v>
      </c>
      <c r="T70" s="1">
        <v>0.52</v>
      </c>
      <c r="U70" s="1">
        <f t="shared" si="13"/>
        <v>20802.600000000002</v>
      </c>
      <c r="V70" s="1">
        <f t="shared" si="14"/>
        <v>19202.399999999998</v>
      </c>
      <c r="W70" s="4">
        <f t="shared" si="15"/>
        <v>0.47999999999999993</v>
      </c>
      <c r="X70" s="1" t="s">
        <v>39</v>
      </c>
      <c r="Y70" s="1" t="s">
        <v>81</v>
      </c>
      <c r="Z70" s="1" t="s">
        <v>41</v>
      </c>
      <c r="AA70" s="2">
        <v>45679</v>
      </c>
      <c r="AB70" s="1">
        <v>3</v>
      </c>
      <c r="AC70" s="1" t="s">
        <v>42</v>
      </c>
      <c r="AD70" s="1" t="str">
        <f t="shared" si="16"/>
        <v>0348</v>
      </c>
      <c r="AE70" s="1" t="str">
        <f t="shared" si="17"/>
        <v>PRIME</v>
      </c>
      <c r="AF70" s="1" t="str">
        <f t="shared" si="18"/>
        <v>Raipur -  Chhattisgarh</v>
      </c>
      <c r="AG70" s="1">
        <f t="shared" si="19"/>
        <v>5</v>
      </c>
    </row>
    <row r="71" spans="1:33">
      <c r="A71" s="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c r="P71" s="1">
        <f t="shared" si="10"/>
        <v>3000</v>
      </c>
      <c r="Q71" s="1">
        <v>30</v>
      </c>
      <c r="R71" s="1">
        <f t="shared" si="11"/>
        <v>900</v>
      </c>
      <c r="S71" s="1">
        <f t="shared" si="12"/>
        <v>2100</v>
      </c>
      <c r="T71" s="1">
        <v>0.62</v>
      </c>
      <c r="U71" s="1">
        <f t="shared" si="13"/>
        <v>1302</v>
      </c>
      <c r="V71" s="1">
        <f t="shared" si="14"/>
        <v>798</v>
      </c>
      <c r="W71" s="4">
        <f t="shared" si="15"/>
        <v>0.38</v>
      </c>
      <c r="X71" s="1" t="s">
        <v>56</v>
      </c>
      <c r="Y71" s="1" t="s">
        <v>81</v>
      </c>
      <c r="Z71" s="1" t="s">
        <v>22</v>
      </c>
      <c r="AA71" s="1"/>
      <c r="AB71" s="1"/>
      <c r="AC71" s="1" t="s">
        <v>93</v>
      </c>
      <c r="AD71" s="1" t="str">
        <f t="shared" si="16"/>
        <v>0544</v>
      </c>
      <c r="AE71" s="1" t="str">
        <f t="shared" si="17"/>
        <v>PRIME</v>
      </c>
      <c r="AF71" s="1" t="str">
        <f t="shared" si="18"/>
        <v>Ahmedabad -  Gujarat</v>
      </c>
      <c r="AG71" s="1">
        <f t="shared" si="19"/>
        <v>4</v>
      </c>
    </row>
    <row r="72" spans="1:33">
      <c r="A72" s="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c r="P72" s="1">
        <f t="shared" si="10"/>
        <v>11020</v>
      </c>
      <c r="Q72" s="1">
        <v>0</v>
      </c>
      <c r="R72" s="1">
        <f t="shared" si="11"/>
        <v>0</v>
      </c>
      <c r="S72" s="1">
        <f t="shared" si="12"/>
        <v>11020</v>
      </c>
      <c r="T72" s="1">
        <v>0.48</v>
      </c>
      <c r="U72" s="1">
        <f t="shared" si="13"/>
        <v>5289.5999999999995</v>
      </c>
      <c r="V72" s="1">
        <f t="shared" si="14"/>
        <v>5730.4000000000005</v>
      </c>
      <c r="W72" s="4">
        <f t="shared" si="15"/>
        <v>0.52</v>
      </c>
      <c r="X72" s="1" t="s">
        <v>56</v>
      </c>
      <c r="Y72" s="1" t="s">
        <v>40</v>
      </c>
      <c r="Z72" s="1" t="s">
        <v>66</v>
      </c>
      <c r="AA72" s="1"/>
      <c r="AB72" s="1"/>
      <c r="AC72" s="1" t="s">
        <v>42</v>
      </c>
      <c r="AD72" s="1" t="str">
        <f t="shared" si="16"/>
        <v>0708</v>
      </c>
      <c r="AE72" s="1" t="str">
        <f t="shared" si="17"/>
        <v>PRIME</v>
      </c>
      <c r="AF72" s="1" t="str">
        <f t="shared" si="18"/>
        <v>Guwahati -  Assam</v>
      </c>
      <c r="AG72" s="1">
        <f t="shared" si="19"/>
        <v>5</v>
      </c>
    </row>
    <row r="73" spans="1:33">
      <c r="A73" s="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c r="P73" s="1">
        <f t="shared" si="10"/>
        <v>37400</v>
      </c>
      <c r="Q73" s="1">
        <v>0</v>
      </c>
      <c r="R73" s="1">
        <f t="shared" si="11"/>
        <v>0</v>
      </c>
      <c r="S73" s="1">
        <f t="shared" si="12"/>
        <v>37400</v>
      </c>
      <c r="T73" s="1">
        <v>0.48</v>
      </c>
      <c r="U73" s="1">
        <f t="shared" si="13"/>
        <v>17952</v>
      </c>
      <c r="V73" s="1">
        <f t="shared" si="14"/>
        <v>19448</v>
      </c>
      <c r="W73" s="4">
        <f t="shared" si="15"/>
        <v>0.52</v>
      </c>
      <c r="X73" s="1" t="s">
        <v>56</v>
      </c>
      <c r="Y73" s="1" t="s">
        <v>40</v>
      </c>
      <c r="Z73" s="1" t="s">
        <v>120</v>
      </c>
      <c r="AA73" s="1"/>
      <c r="AB73" s="1"/>
      <c r="AC73" s="1" t="s">
        <v>42</v>
      </c>
      <c r="AD73" s="1" t="str">
        <f t="shared" si="16"/>
        <v>0799</v>
      </c>
      <c r="AE73" s="1" t="str">
        <f t="shared" si="17"/>
        <v>REGULAR</v>
      </c>
      <c r="AF73" s="1" t="str">
        <f t="shared" si="18"/>
        <v>Ahmedabad -  Gujarat</v>
      </c>
      <c r="AG73" s="1">
        <f t="shared" si="19"/>
        <v>5</v>
      </c>
    </row>
    <row r="74" spans="1:33">
      <c r="A74" s="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c r="P74" s="1">
        <f t="shared" si="10"/>
        <v>23500</v>
      </c>
      <c r="Q74" s="1">
        <v>5</v>
      </c>
      <c r="R74" s="1">
        <f t="shared" si="11"/>
        <v>1175</v>
      </c>
      <c r="S74" s="1">
        <f t="shared" si="12"/>
        <v>22325</v>
      </c>
      <c r="T74" s="1">
        <v>0.47</v>
      </c>
      <c r="U74" s="1">
        <f t="shared" si="13"/>
        <v>10492.75</v>
      </c>
      <c r="V74" s="1">
        <f t="shared" si="14"/>
        <v>11832.25</v>
      </c>
      <c r="W74" s="4">
        <f t="shared" si="15"/>
        <v>0.53</v>
      </c>
      <c r="X74" s="1" t="s">
        <v>104</v>
      </c>
      <c r="Y74" s="1" t="s">
        <v>40</v>
      </c>
      <c r="Z74" s="1" t="s">
        <v>120</v>
      </c>
      <c r="AA74" s="1"/>
      <c r="AB74" s="1"/>
      <c r="AC74" s="1" t="s">
        <v>42</v>
      </c>
      <c r="AD74" s="1" t="str">
        <f t="shared" si="16"/>
        <v>0992</v>
      </c>
      <c r="AE74" s="1" t="str">
        <f t="shared" si="17"/>
        <v>PRIME</v>
      </c>
      <c r="AF74" s="1" t="str">
        <f t="shared" si="18"/>
        <v>Chennai -  Tamil Nadu</v>
      </c>
      <c r="AG74" s="1">
        <f t="shared" si="19"/>
        <v>5</v>
      </c>
    </row>
    <row r="75" spans="1:33">
      <c r="A75" s="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c r="P75" s="1">
        <f t="shared" si="10"/>
        <v>3400</v>
      </c>
      <c r="Q75" s="1">
        <v>5</v>
      </c>
      <c r="R75" s="1">
        <f t="shared" si="11"/>
        <v>170</v>
      </c>
      <c r="S75" s="1">
        <f t="shared" si="12"/>
        <v>3230</v>
      </c>
      <c r="T75" s="1">
        <v>0.35</v>
      </c>
      <c r="U75" s="1">
        <f t="shared" si="13"/>
        <v>1130.5</v>
      </c>
      <c r="V75" s="1">
        <f t="shared" si="14"/>
        <v>2099.5</v>
      </c>
      <c r="W75" s="4">
        <f t="shared" si="15"/>
        <v>0.65</v>
      </c>
      <c r="X75" s="1" t="s">
        <v>39</v>
      </c>
      <c r="Y75" s="1" t="s">
        <v>40</v>
      </c>
      <c r="Z75" s="1" t="s">
        <v>41</v>
      </c>
      <c r="AA75" s="2">
        <v>45682</v>
      </c>
      <c r="AB75" s="1">
        <v>5</v>
      </c>
      <c r="AC75" s="1" t="s">
        <v>42</v>
      </c>
      <c r="AD75" s="1" t="str">
        <f t="shared" si="16"/>
        <v>0125</v>
      </c>
      <c r="AE75" s="1" t="str">
        <f t="shared" si="17"/>
        <v>REGULAR</v>
      </c>
      <c r="AF75" s="1" t="str">
        <f t="shared" si="18"/>
        <v>Cuttack -  Odisha</v>
      </c>
      <c r="AG75" s="1">
        <f t="shared" si="19"/>
        <v>4</v>
      </c>
    </row>
    <row r="76" spans="1:33">
      <c r="A76" s="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c r="P76" s="1">
        <f t="shared" si="10"/>
        <v>10280</v>
      </c>
      <c r="Q76" s="1">
        <v>30</v>
      </c>
      <c r="R76" s="1">
        <f t="shared" si="11"/>
        <v>3084</v>
      </c>
      <c r="S76" s="1">
        <f t="shared" si="12"/>
        <v>7196</v>
      </c>
      <c r="T76" s="1">
        <v>0.52</v>
      </c>
      <c r="U76" s="1">
        <f t="shared" si="13"/>
        <v>3741.92</v>
      </c>
      <c r="V76" s="1">
        <f t="shared" si="14"/>
        <v>3454.08</v>
      </c>
      <c r="W76" s="4">
        <f t="shared" si="15"/>
        <v>0.48</v>
      </c>
      <c r="X76" s="1" t="s">
        <v>39</v>
      </c>
      <c r="Y76" s="1" t="s">
        <v>40</v>
      </c>
      <c r="Z76" s="1" t="s">
        <v>41</v>
      </c>
      <c r="AA76" s="2">
        <v>45682</v>
      </c>
      <c r="AB76" s="1">
        <v>5</v>
      </c>
      <c r="AC76" s="1" t="s">
        <v>42</v>
      </c>
      <c r="AD76" s="1" t="str">
        <f t="shared" si="16"/>
        <v>0208</v>
      </c>
      <c r="AE76" s="1" t="str">
        <f t="shared" si="17"/>
        <v>PRIME</v>
      </c>
      <c r="AF76" s="1" t="str">
        <f t="shared" si="18"/>
        <v>Guwahati -  Assam</v>
      </c>
      <c r="AG76" s="1">
        <f t="shared" si="19"/>
        <v>5</v>
      </c>
    </row>
    <row r="77" spans="1:33">
      <c r="A77" s="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c r="P77" s="1">
        <f t="shared" si="10"/>
        <v>520</v>
      </c>
      <c r="Q77" s="1">
        <v>25</v>
      </c>
      <c r="R77" s="1">
        <f t="shared" si="11"/>
        <v>130</v>
      </c>
      <c r="S77" s="1">
        <f t="shared" si="12"/>
        <v>390</v>
      </c>
      <c r="T77" s="1">
        <v>0.62</v>
      </c>
      <c r="U77" s="1">
        <f t="shared" si="13"/>
        <v>241.8</v>
      </c>
      <c r="V77" s="1">
        <f t="shared" si="14"/>
        <v>148.19999999999999</v>
      </c>
      <c r="W77" s="4">
        <f t="shared" si="15"/>
        <v>0.37999999999999995</v>
      </c>
      <c r="X77" s="1" t="s">
        <v>147</v>
      </c>
      <c r="Y77" s="1" t="s">
        <v>81</v>
      </c>
      <c r="Z77" s="1" t="s">
        <v>120</v>
      </c>
      <c r="AA77" s="1"/>
      <c r="AB77" s="1"/>
      <c r="AC77" s="1" t="s">
        <v>42</v>
      </c>
      <c r="AD77" s="1" t="str">
        <f t="shared" si="16"/>
        <v>0431</v>
      </c>
      <c r="AE77" s="1" t="str">
        <f t="shared" si="17"/>
        <v>REGULAR</v>
      </c>
      <c r="AF77" s="1" t="str">
        <f t="shared" si="18"/>
        <v>Kochi -  Kerala</v>
      </c>
      <c r="AG77" s="1">
        <f t="shared" si="19"/>
        <v>3</v>
      </c>
    </row>
    <row r="78" spans="1:33">
      <c r="A78" s="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c r="P78" s="1">
        <f t="shared" si="10"/>
        <v>2000</v>
      </c>
      <c r="Q78" s="1">
        <v>0</v>
      </c>
      <c r="R78" s="1">
        <f t="shared" si="11"/>
        <v>0</v>
      </c>
      <c r="S78" s="1">
        <f t="shared" si="12"/>
        <v>2000</v>
      </c>
      <c r="T78" s="1">
        <v>0.35</v>
      </c>
      <c r="U78" s="1">
        <f t="shared" si="13"/>
        <v>700</v>
      </c>
      <c r="V78" s="1">
        <f t="shared" si="14"/>
        <v>1300</v>
      </c>
      <c r="W78" s="4">
        <f t="shared" si="15"/>
        <v>0.65</v>
      </c>
      <c r="X78" s="1" t="s">
        <v>104</v>
      </c>
      <c r="Y78" s="1" t="s">
        <v>72</v>
      </c>
      <c r="Z78" s="1" t="s">
        <v>41</v>
      </c>
      <c r="AA78" s="2">
        <v>45686</v>
      </c>
      <c r="AB78" s="1">
        <v>4</v>
      </c>
      <c r="AC78" s="1" t="s">
        <v>42</v>
      </c>
      <c r="AD78" s="1" t="str">
        <f t="shared" si="16"/>
        <v>1115</v>
      </c>
      <c r="AE78" s="1" t="str">
        <f t="shared" si="17"/>
        <v>PRIME</v>
      </c>
      <c r="AF78" s="1" t="str">
        <f t="shared" si="18"/>
        <v>Ludhiana -  Punjab</v>
      </c>
      <c r="AG78" s="1">
        <f t="shared" si="19"/>
        <v>4</v>
      </c>
    </row>
    <row r="79" spans="1:33">
      <c r="A79" s="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c r="P79" s="1">
        <f t="shared" si="10"/>
        <v>840</v>
      </c>
      <c r="Q79" s="1">
        <v>10</v>
      </c>
      <c r="R79" s="1">
        <f t="shared" si="11"/>
        <v>84</v>
      </c>
      <c r="S79" s="1">
        <f t="shared" si="12"/>
        <v>756</v>
      </c>
      <c r="T79" s="1">
        <v>0.45</v>
      </c>
      <c r="U79" s="1">
        <f t="shared" si="13"/>
        <v>340.2</v>
      </c>
      <c r="V79" s="1">
        <f t="shared" si="14"/>
        <v>415.8</v>
      </c>
      <c r="W79" s="4">
        <f t="shared" si="15"/>
        <v>0.55000000000000004</v>
      </c>
      <c r="X79" s="1" t="s">
        <v>147</v>
      </c>
      <c r="Y79" s="1" t="s">
        <v>57</v>
      </c>
      <c r="Z79" s="1" t="s">
        <v>120</v>
      </c>
      <c r="AA79" s="1"/>
      <c r="AB79" s="1"/>
      <c r="AC79" s="1" t="s">
        <v>42</v>
      </c>
      <c r="AD79" s="1" t="str">
        <f t="shared" si="16"/>
        <v>1267</v>
      </c>
      <c r="AE79" s="1" t="str">
        <f t="shared" si="17"/>
        <v>PRIME</v>
      </c>
      <c r="AF79" s="1" t="str">
        <f t="shared" si="18"/>
        <v>Nagpur -  Maharashtra</v>
      </c>
      <c r="AG79" s="1">
        <f t="shared" si="19"/>
        <v>3</v>
      </c>
    </row>
    <row r="80" spans="1:33">
      <c r="A80" s="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c r="P80" s="1">
        <f t="shared" si="10"/>
        <v>2100</v>
      </c>
      <c r="Q80" s="1">
        <v>25</v>
      </c>
      <c r="R80" s="1">
        <f t="shared" si="11"/>
        <v>525</v>
      </c>
      <c r="S80" s="1">
        <f t="shared" si="12"/>
        <v>1575</v>
      </c>
      <c r="T80" s="1">
        <v>0.35</v>
      </c>
      <c r="U80" s="1">
        <f t="shared" si="13"/>
        <v>551.25</v>
      </c>
      <c r="V80" s="1">
        <f t="shared" si="14"/>
        <v>1023.75</v>
      </c>
      <c r="W80" s="4">
        <f t="shared" si="15"/>
        <v>0.65</v>
      </c>
      <c r="X80" s="1" t="s">
        <v>50</v>
      </c>
      <c r="Y80" s="1" t="s">
        <v>72</v>
      </c>
      <c r="Z80" s="1" t="s">
        <v>41</v>
      </c>
      <c r="AA80" s="2">
        <v>45681</v>
      </c>
      <c r="AB80" s="1">
        <v>3</v>
      </c>
      <c r="AC80" s="1" t="s">
        <v>42</v>
      </c>
      <c r="AD80" s="1" t="str">
        <f t="shared" si="16"/>
        <v>1281</v>
      </c>
      <c r="AE80" s="1" t="str">
        <f t="shared" si="17"/>
        <v>REGULAR</v>
      </c>
      <c r="AF80" s="1" t="str">
        <f t="shared" si="18"/>
        <v>Margao -  Goa</v>
      </c>
      <c r="AG80" s="1">
        <f t="shared" si="19"/>
        <v>4</v>
      </c>
    </row>
    <row r="81" spans="1:33">
      <c r="A81" s="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c r="P81" s="1">
        <f t="shared" si="10"/>
        <v>149240</v>
      </c>
      <c r="Q81" s="1">
        <v>15</v>
      </c>
      <c r="R81" s="1">
        <f t="shared" si="11"/>
        <v>22386</v>
      </c>
      <c r="S81" s="1">
        <f t="shared" si="12"/>
        <v>126854</v>
      </c>
      <c r="T81" s="1">
        <v>0.57999999999999996</v>
      </c>
      <c r="U81" s="1">
        <f t="shared" si="13"/>
        <v>73575.319999999992</v>
      </c>
      <c r="V81" s="1">
        <f t="shared" si="14"/>
        <v>53278.680000000008</v>
      </c>
      <c r="W81" s="4">
        <f t="shared" si="15"/>
        <v>0.42000000000000004</v>
      </c>
      <c r="X81" s="1" t="s">
        <v>65</v>
      </c>
      <c r="Y81" s="1" t="s">
        <v>57</v>
      </c>
      <c r="Z81" s="1" t="s">
        <v>120</v>
      </c>
      <c r="AA81" s="1"/>
      <c r="AB81" s="1"/>
      <c r="AC81" s="1" t="s">
        <v>42</v>
      </c>
      <c r="AD81" s="1" t="str">
        <f t="shared" si="16"/>
        <v>1617</v>
      </c>
      <c r="AE81" s="1" t="str">
        <f t="shared" si="17"/>
        <v>PRIME</v>
      </c>
      <c r="AF81" s="1" t="str">
        <f t="shared" si="18"/>
        <v>Margao -  Goa</v>
      </c>
      <c r="AG81" s="1">
        <f t="shared" si="19"/>
        <v>6</v>
      </c>
    </row>
    <row r="82" spans="1:33">
      <c r="A82" s="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c r="P82" s="1">
        <f t="shared" si="10"/>
        <v>14600</v>
      </c>
      <c r="Q82" s="1">
        <v>0</v>
      </c>
      <c r="R82" s="1">
        <f t="shared" si="11"/>
        <v>0</v>
      </c>
      <c r="S82" s="1">
        <f t="shared" si="12"/>
        <v>14600</v>
      </c>
      <c r="T82" s="1">
        <v>0.5</v>
      </c>
      <c r="U82" s="1">
        <f t="shared" si="13"/>
        <v>7300</v>
      </c>
      <c r="V82" s="1">
        <f t="shared" si="14"/>
        <v>7300</v>
      </c>
      <c r="W82" s="4">
        <f t="shared" si="15"/>
        <v>0.5</v>
      </c>
      <c r="X82" s="1" t="s">
        <v>50</v>
      </c>
      <c r="Y82" s="1" t="s">
        <v>81</v>
      </c>
      <c r="Z82" s="1" t="s">
        <v>41</v>
      </c>
      <c r="AA82" s="2">
        <v>45682</v>
      </c>
      <c r="AB82" s="1">
        <v>3</v>
      </c>
      <c r="AC82" s="1" t="s">
        <v>42</v>
      </c>
      <c r="AD82" s="1" t="str">
        <f t="shared" si="16"/>
        <v>0213</v>
      </c>
      <c r="AE82" s="1" t="str">
        <f t="shared" si="17"/>
        <v>REGULAR</v>
      </c>
      <c r="AF82" s="1" t="str">
        <f t="shared" si="18"/>
        <v>Gurgaon -  Haryana</v>
      </c>
      <c r="AG82" s="1">
        <f t="shared" si="19"/>
        <v>5</v>
      </c>
    </row>
    <row r="83" spans="1:33">
      <c r="A83" s="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c r="P83" s="1">
        <f t="shared" si="10"/>
        <v>9650</v>
      </c>
      <c r="Q83" s="1">
        <v>15</v>
      </c>
      <c r="R83" s="1">
        <f t="shared" si="11"/>
        <v>1447.5</v>
      </c>
      <c r="S83" s="1">
        <f t="shared" si="12"/>
        <v>8202.5</v>
      </c>
      <c r="T83" s="1">
        <v>0.5</v>
      </c>
      <c r="U83" s="1">
        <f t="shared" si="13"/>
        <v>4101.25</v>
      </c>
      <c r="V83" s="1">
        <f t="shared" si="14"/>
        <v>4101.25</v>
      </c>
      <c r="W83" s="4">
        <f t="shared" si="15"/>
        <v>0.5</v>
      </c>
      <c r="X83" s="1" t="s">
        <v>104</v>
      </c>
      <c r="Y83" s="1" t="s">
        <v>40</v>
      </c>
      <c r="Z83" s="1" t="s">
        <v>41</v>
      </c>
      <c r="AA83" s="2">
        <v>45686</v>
      </c>
      <c r="AB83" s="1">
        <v>3</v>
      </c>
      <c r="AC83" s="1" t="s">
        <v>42</v>
      </c>
      <c r="AD83" s="1" t="str">
        <f t="shared" si="16"/>
        <v>0986</v>
      </c>
      <c r="AE83" s="1" t="str">
        <f t="shared" si="17"/>
        <v>REGULAR</v>
      </c>
      <c r="AF83" s="1" t="str">
        <f t="shared" si="18"/>
        <v>Kanpur -  Uttar Pradesh</v>
      </c>
      <c r="AG83" s="1">
        <f t="shared" si="19"/>
        <v>4</v>
      </c>
    </row>
    <row r="84" spans="1:33">
      <c r="A84" s="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c r="P84" s="1">
        <f t="shared" si="10"/>
        <v>2780</v>
      </c>
      <c r="Q84" s="1">
        <v>15</v>
      </c>
      <c r="R84" s="1">
        <f t="shared" si="11"/>
        <v>417</v>
      </c>
      <c r="S84" s="1">
        <f t="shared" si="12"/>
        <v>2363</v>
      </c>
      <c r="T84" s="1">
        <v>0.5</v>
      </c>
      <c r="U84" s="1">
        <f t="shared" si="13"/>
        <v>1181.5</v>
      </c>
      <c r="V84" s="1">
        <f t="shared" si="14"/>
        <v>1181.5</v>
      </c>
      <c r="W84" s="4">
        <f t="shared" si="15"/>
        <v>0.5</v>
      </c>
      <c r="X84" s="1" t="s">
        <v>147</v>
      </c>
      <c r="Y84" s="1" t="s">
        <v>40</v>
      </c>
      <c r="Z84" s="1" t="s">
        <v>41</v>
      </c>
      <c r="AA84" s="2">
        <v>45684</v>
      </c>
      <c r="AB84" s="1">
        <v>4</v>
      </c>
      <c r="AC84" s="1" t="s">
        <v>42</v>
      </c>
      <c r="AD84" s="1" t="str">
        <f t="shared" si="16"/>
        <v>1312</v>
      </c>
      <c r="AE84" s="1" t="str">
        <f t="shared" si="17"/>
        <v>REGULAR</v>
      </c>
      <c r="AF84" s="1" t="str">
        <f t="shared" si="18"/>
        <v>Ahmedabad -  Gujarat</v>
      </c>
      <c r="AG84" s="1">
        <f t="shared" si="19"/>
        <v>4</v>
      </c>
    </row>
    <row r="85" spans="1:33">
      <c r="A85" s="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c r="P85" s="1">
        <f t="shared" si="10"/>
        <v>1300</v>
      </c>
      <c r="Q85" s="1">
        <v>0</v>
      </c>
      <c r="R85" s="1">
        <f t="shared" si="11"/>
        <v>0</v>
      </c>
      <c r="S85" s="1">
        <f t="shared" si="12"/>
        <v>1300</v>
      </c>
      <c r="T85" s="1">
        <v>0.62</v>
      </c>
      <c r="U85" s="1">
        <f t="shared" si="13"/>
        <v>806</v>
      </c>
      <c r="V85" s="1">
        <f t="shared" si="14"/>
        <v>494</v>
      </c>
      <c r="W85" s="4">
        <f t="shared" si="15"/>
        <v>0.38</v>
      </c>
      <c r="X85" s="1" t="s">
        <v>92</v>
      </c>
      <c r="Y85" s="1" t="s">
        <v>57</v>
      </c>
      <c r="Z85" s="1" t="s">
        <v>22</v>
      </c>
      <c r="AA85" s="1"/>
      <c r="AB85" s="1"/>
      <c r="AC85" s="1" t="s">
        <v>93</v>
      </c>
      <c r="AD85" s="1" t="str">
        <f t="shared" si="16"/>
        <v>1384</v>
      </c>
      <c r="AE85" s="1" t="str">
        <f t="shared" si="17"/>
        <v>REGULAR</v>
      </c>
      <c r="AF85" s="1" t="str">
        <f t="shared" si="18"/>
        <v>Ahmedabad -  Gujarat</v>
      </c>
      <c r="AG85" s="1">
        <f t="shared" si="19"/>
        <v>4</v>
      </c>
    </row>
    <row r="86" spans="1:33">
      <c r="A86" s="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c r="P86" s="1">
        <f t="shared" si="10"/>
        <v>263310</v>
      </c>
      <c r="Q86" s="1">
        <v>5</v>
      </c>
      <c r="R86" s="1">
        <f t="shared" si="11"/>
        <v>13165.5</v>
      </c>
      <c r="S86" s="1">
        <f t="shared" si="12"/>
        <v>250144.5</v>
      </c>
      <c r="T86" s="1">
        <v>0.57999999999999996</v>
      </c>
      <c r="U86" s="1">
        <f t="shared" si="13"/>
        <v>145083.81</v>
      </c>
      <c r="V86" s="1">
        <f t="shared" si="14"/>
        <v>105060.69</v>
      </c>
      <c r="W86" s="4">
        <f t="shared" si="15"/>
        <v>0.42</v>
      </c>
      <c r="X86" s="1" t="s">
        <v>104</v>
      </c>
      <c r="Y86" s="1" t="s">
        <v>40</v>
      </c>
      <c r="Z86" s="1" t="s">
        <v>120</v>
      </c>
      <c r="AA86" s="1"/>
      <c r="AB86" s="1"/>
      <c r="AC86" s="1" t="s">
        <v>42</v>
      </c>
      <c r="AD86" s="1" t="str">
        <f t="shared" si="16"/>
        <v>1402</v>
      </c>
      <c r="AE86" s="1" t="str">
        <f t="shared" si="17"/>
        <v>REGULAR</v>
      </c>
      <c r="AF86" s="1" t="str">
        <f t="shared" si="18"/>
        <v>Bhopal -  Madhya Pradesh</v>
      </c>
      <c r="AG86" s="1">
        <f t="shared" si="19"/>
        <v>6</v>
      </c>
    </row>
    <row r="87" spans="1:33">
      <c r="A87" s="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c r="P87" s="1">
        <f t="shared" si="10"/>
        <v>2480</v>
      </c>
      <c r="Q87" s="1">
        <v>10</v>
      </c>
      <c r="R87" s="1">
        <f t="shared" si="11"/>
        <v>248</v>
      </c>
      <c r="S87" s="1">
        <f t="shared" si="12"/>
        <v>2232</v>
      </c>
      <c r="T87" s="1">
        <v>0.48</v>
      </c>
      <c r="U87" s="1">
        <f t="shared" si="13"/>
        <v>1071.3599999999999</v>
      </c>
      <c r="V87" s="1">
        <f t="shared" si="14"/>
        <v>1160.6400000000001</v>
      </c>
      <c r="W87" s="4">
        <f t="shared" si="15"/>
        <v>0.52</v>
      </c>
      <c r="X87" s="1" t="s">
        <v>50</v>
      </c>
      <c r="Y87" s="1" t="s">
        <v>57</v>
      </c>
      <c r="Z87" s="1" t="s">
        <v>41</v>
      </c>
      <c r="AA87" s="2">
        <v>45684</v>
      </c>
      <c r="AB87" s="1">
        <v>3</v>
      </c>
      <c r="AC87" s="1" t="s">
        <v>42</v>
      </c>
      <c r="AD87" s="1" t="str">
        <f t="shared" si="16"/>
        <v>0747</v>
      </c>
      <c r="AE87" s="1" t="str">
        <f t="shared" si="17"/>
        <v>REGULAR</v>
      </c>
      <c r="AF87" s="1" t="str">
        <f t="shared" si="18"/>
        <v>Lucknow -  Uttar Pradesh</v>
      </c>
      <c r="AG87" s="1">
        <f t="shared" si="19"/>
        <v>4</v>
      </c>
    </row>
    <row r="88" spans="1:33">
      <c r="A88" s="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c r="P88" s="1">
        <f t="shared" si="10"/>
        <v>11680</v>
      </c>
      <c r="Q88" s="1">
        <v>0</v>
      </c>
      <c r="R88" s="1">
        <f t="shared" si="11"/>
        <v>0</v>
      </c>
      <c r="S88" s="1">
        <f t="shared" si="12"/>
        <v>11680</v>
      </c>
      <c r="T88" s="1">
        <v>0.47</v>
      </c>
      <c r="U88" s="1">
        <f t="shared" si="13"/>
        <v>5489.5999999999995</v>
      </c>
      <c r="V88" s="1">
        <f t="shared" si="14"/>
        <v>6190.4000000000005</v>
      </c>
      <c r="W88" s="4">
        <f t="shared" si="15"/>
        <v>0.53</v>
      </c>
      <c r="X88" s="1" t="s">
        <v>147</v>
      </c>
      <c r="Y88" s="1" t="s">
        <v>81</v>
      </c>
      <c r="Z88" s="1" t="s">
        <v>41</v>
      </c>
      <c r="AA88" s="2">
        <v>45688</v>
      </c>
      <c r="AB88" s="1">
        <v>4</v>
      </c>
      <c r="AC88" s="1" t="s">
        <v>42</v>
      </c>
      <c r="AD88" s="1" t="str">
        <f t="shared" si="16"/>
        <v>1556</v>
      </c>
      <c r="AE88" s="1" t="str">
        <f t="shared" si="17"/>
        <v>PRIME</v>
      </c>
      <c r="AF88" s="1" t="str">
        <f t="shared" si="18"/>
        <v>Chandigarh -  Punjab</v>
      </c>
      <c r="AG88" s="1">
        <f t="shared" si="19"/>
        <v>5</v>
      </c>
    </row>
    <row r="89" spans="1:33">
      <c r="A89" s="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c r="P89" s="1">
        <f t="shared" si="10"/>
        <v>4440</v>
      </c>
      <c r="Q89" s="1">
        <v>0</v>
      </c>
      <c r="R89" s="1">
        <f t="shared" si="11"/>
        <v>0</v>
      </c>
      <c r="S89" s="1">
        <f t="shared" si="12"/>
        <v>4440</v>
      </c>
      <c r="T89" s="1">
        <v>0.35</v>
      </c>
      <c r="U89" s="1">
        <f t="shared" si="13"/>
        <v>1554</v>
      </c>
      <c r="V89" s="1">
        <f t="shared" si="14"/>
        <v>2886</v>
      </c>
      <c r="W89" s="4">
        <f t="shared" si="15"/>
        <v>0.65</v>
      </c>
      <c r="X89" s="1" t="s">
        <v>104</v>
      </c>
      <c r="Y89" s="1" t="s">
        <v>72</v>
      </c>
      <c r="Z89" s="1" t="s">
        <v>66</v>
      </c>
      <c r="AA89" s="1"/>
      <c r="AB89" s="1"/>
      <c r="AC89" s="1" t="s">
        <v>42</v>
      </c>
      <c r="AD89" s="1" t="str">
        <f t="shared" si="16"/>
        <v>0175</v>
      </c>
      <c r="AE89" s="1" t="str">
        <f t="shared" si="17"/>
        <v>PRIME</v>
      </c>
      <c r="AF89" s="1" t="str">
        <f t="shared" si="18"/>
        <v>Howrah -  West Bengal</v>
      </c>
      <c r="AG89" s="1">
        <f t="shared" si="19"/>
        <v>4</v>
      </c>
    </row>
    <row r="90" spans="1:33">
      <c r="A90" s="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c r="P90" s="1">
        <f t="shared" si="10"/>
        <v>7180</v>
      </c>
      <c r="Q90" s="1">
        <v>30</v>
      </c>
      <c r="R90" s="1">
        <f t="shared" si="11"/>
        <v>2154</v>
      </c>
      <c r="S90" s="1">
        <f t="shared" si="12"/>
        <v>5026</v>
      </c>
      <c r="T90" s="1">
        <v>0.5</v>
      </c>
      <c r="U90" s="1">
        <f t="shared" si="13"/>
        <v>2513</v>
      </c>
      <c r="V90" s="1">
        <f t="shared" si="14"/>
        <v>2513</v>
      </c>
      <c r="W90" s="4">
        <f t="shared" si="15"/>
        <v>0.5</v>
      </c>
      <c r="X90" s="1" t="s">
        <v>65</v>
      </c>
      <c r="Y90" s="1" t="s">
        <v>40</v>
      </c>
      <c r="Z90" s="1" t="s">
        <v>41</v>
      </c>
      <c r="AA90" s="2">
        <v>45688</v>
      </c>
      <c r="AB90" s="1">
        <v>3</v>
      </c>
      <c r="AC90" s="1" t="s">
        <v>42</v>
      </c>
      <c r="AD90" s="1" t="str">
        <f t="shared" si="16"/>
        <v>0492</v>
      </c>
      <c r="AE90" s="1" t="str">
        <f t="shared" si="17"/>
        <v>REGULAR</v>
      </c>
      <c r="AF90" s="1" t="str">
        <f t="shared" si="18"/>
        <v>Panaji -  Goa</v>
      </c>
      <c r="AG90" s="1">
        <f t="shared" si="19"/>
        <v>4</v>
      </c>
    </row>
    <row r="91" spans="1:33">
      <c r="A91" s="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c r="P91" s="1">
        <f t="shared" si="10"/>
        <v>4050</v>
      </c>
      <c r="Q91" s="1">
        <v>0</v>
      </c>
      <c r="R91" s="1">
        <f t="shared" si="11"/>
        <v>0</v>
      </c>
      <c r="S91" s="1">
        <f t="shared" si="12"/>
        <v>4050</v>
      </c>
      <c r="T91" s="1">
        <v>0.35</v>
      </c>
      <c r="U91" s="1">
        <f t="shared" si="13"/>
        <v>1417.5</v>
      </c>
      <c r="V91" s="1">
        <f t="shared" si="14"/>
        <v>2632.5</v>
      </c>
      <c r="W91" s="4">
        <f t="shared" si="15"/>
        <v>0.65</v>
      </c>
      <c r="X91" s="1" t="s">
        <v>104</v>
      </c>
      <c r="Y91" s="1" t="s">
        <v>57</v>
      </c>
      <c r="Z91" s="1" t="s">
        <v>22</v>
      </c>
      <c r="AA91" s="1"/>
      <c r="AB91" s="1"/>
      <c r="AC91" s="1" t="s">
        <v>93</v>
      </c>
      <c r="AD91" s="1" t="str">
        <f t="shared" si="16"/>
        <v>0563</v>
      </c>
      <c r="AE91" s="1" t="str">
        <f t="shared" si="17"/>
        <v>REGULAR</v>
      </c>
      <c r="AF91" s="1" t="str">
        <f t="shared" si="18"/>
        <v>Imphal -  Manipur</v>
      </c>
      <c r="AG91" s="1">
        <f t="shared" si="19"/>
        <v>4</v>
      </c>
    </row>
    <row r="92" spans="1:33">
      <c r="A92" s="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c r="P92" s="1">
        <f t="shared" si="10"/>
        <v>7020</v>
      </c>
      <c r="Q92" s="1">
        <v>5</v>
      </c>
      <c r="R92" s="1">
        <f t="shared" si="11"/>
        <v>351</v>
      </c>
      <c r="S92" s="1">
        <f t="shared" si="12"/>
        <v>6669</v>
      </c>
      <c r="T92" s="1">
        <v>0.47</v>
      </c>
      <c r="U92" s="1">
        <f t="shared" si="13"/>
        <v>3134.43</v>
      </c>
      <c r="V92" s="1">
        <f t="shared" si="14"/>
        <v>3534.57</v>
      </c>
      <c r="W92" s="4">
        <f t="shared" si="15"/>
        <v>0.53</v>
      </c>
      <c r="X92" s="1" t="s">
        <v>147</v>
      </c>
      <c r="Y92" s="1" t="s">
        <v>81</v>
      </c>
      <c r="Z92" s="1" t="s">
        <v>41</v>
      </c>
      <c r="AA92" s="2">
        <v>45683</v>
      </c>
      <c r="AB92" s="1">
        <v>3</v>
      </c>
      <c r="AC92" s="1" t="s">
        <v>42</v>
      </c>
      <c r="AD92" s="1" t="str">
        <f t="shared" si="16"/>
        <v>0650</v>
      </c>
      <c r="AE92" s="1" t="str">
        <f t="shared" si="17"/>
        <v>REGULAR</v>
      </c>
      <c r="AF92" s="1" t="str">
        <f t="shared" si="18"/>
        <v>Kochi -  Kerala</v>
      </c>
      <c r="AG92" s="1">
        <f t="shared" si="19"/>
        <v>4</v>
      </c>
    </row>
    <row r="93" spans="1:33">
      <c r="A93" s="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c r="P93" s="1">
        <f t="shared" si="10"/>
        <v>11760</v>
      </c>
      <c r="Q93" s="1">
        <v>10</v>
      </c>
      <c r="R93" s="1">
        <f t="shared" si="11"/>
        <v>1176</v>
      </c>
      <c r="S93" s="1">
        <f t="shared" si="12"/>
        <v>10584</v>
      </c>
      <c r="T93" s="1">
        <v>0.47</v>
      </c>
      <c r="U93" s="1">
        <f t="shared" si="13"/>
        <v>4974.4799999999996</v>
      </c>
      <c r="V93" s="1">
        <f t="shared" si="14"/>
        <v>5609.52</v>
      </c>
      <c r="W93" s="4">
        <f t="shared" si="15"/>
        <v>0.53</v>
      </c>
      <c r="X93" s="1" t="s">
        <v>92</v>
      </c>
      <c r="Y93" s="1" t="s">
        <v>57</v>
      </c>
      <c r="Z93" s="1" t="s">
        <v>41</v>
      </c>
      <c r="AA93" s="2">
        <v>45684</v>
      </c>
      <c r="AB93" s="1">
        <v>3</v>
      </c>
      <c r="AC93" s="1" t="s">
        <v>42</v>
      </c>
      <c r="AD93" s="1" t="str">
        <f t="shared" si="16"/>
        <v>0933</v>
      </c>
      <c r="AE93" s="1" t="str">
        <f t="shared" si="17"/>
        <v>PRIME</v>
      </c>
      <c r="AF93" s="1" t="str">
        <f t="shared" si="18"/>
        <v>Jamshedpur -  Jharkhand</v>
      </c>
      <c r="AG93" s="1">
        <f t="shared" si="19"/>
        <v>5</v>
      </c>
    </row>
    <row r="94" spans="1:33">
      <c r="A94" s="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c r="P94" s="1">
        <f t="shared" si="10"/>
        <v>4200</v>
      </c>
      <c r="Q94" s="1">
        <v>20</v>
      </c>
      <c r="R94" s="1">
        <f t="shared" si="11"/>
        <v>840</v>
      </c>
      <c r="S94" s="1">
        <f t="shared" si="12"/>
        <v>3360</v>
      </c>
      <c r="T94" s="1">
        <v>0.48</v>
      </c>
      <c r="U94" s="1">
        <f t="shared" si="13"/>
        <v>1612.8</v>
      </c>
      <c r="V94" s="1">
        <f t="shared" si="14"/>
        <v>1747.2</v>
      </c>
      <c r="W94" s="4">
        <f t="shared" si="15"/>
        <v>0.52</v>
      </c>
      <c r="X94" s="1" t="s">
        <v>50</v>
      </c>
      <c r="Y94" s="1" t="s">
        <v>40</v>
      </c>
      <c r="Z94" s="1" t="s">
        <v>41</v>
      </c>
      <c r="AA94" s="2">
        <v>45684</v>
      </c>
      <c r="AB94" s="1">
        <v>5</v>
      </c>
      <c r="AC94" s="1" t="s">
        <v>42</v>
      </c>
      <c r="AD94" s="1" t="str">
        <f t="shared" si="16"/>
        <v>1418</v>
      </c>
      <c r="AE94" s="1" t="str">
        <f t="shared" si="17"/>
        <v>REGULAR</v>
      </c>
      <c r="AF94" s="1" t="str">
        <f t="shared" si="18"/>
        <v>Nagpur -  Maharashtra</v>
      </c>
      <c r="AG94" s="1">
        <f t="shared" si="19"/>
        <v>4</v>
      </c>
    </row>
    <row r="95" spans="1:33">
      <c r="A95" s="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c r="P95" s="1">
        <f t="shared" si="10"/>
        <v>480</v>
      </c>
      <c r="Q95" s="1">
        <v>10</v>
      </c>
      <c r="R95" s="1">
        <f t="shared" si="11"/>
        <v>48</v>
      </c>
      <c r="S95" s="1">
        <f t="shared" si="12"/>
        <v>432</v>
      </c>
      <c r="T95" s="1">
        <v>0.62</v>
      </c>
      <c r="U95" s="1">
        <f t="shared" si="13"/>
        <v>267.83999999999997</v>
      </c>
      <c r="V95" s="1">
        <f t="shared" si="14"/>
        <v>164.16000000000003</v>
      </c>
      <c r="W95" s="4">
        <f t="shared" si="15"/>
        <v>0.38000000000000006</v>
      </c>
      <c r="X95" s="1" t="s">
        <v>92</v>
      </c>
      <c r="Y95" s="1" t="s">
        <v>72</v>
      </c>
      <c r="Z95" s="1" t="s">
        <v>41</v>
      </c>
      <c r="AA95" s="2">
        <v>45686</v>
      </c>
      <c r="AB95" s="1">
        <v>4</v>
      </c>
      <c r="AC95" s="1" t="s">
        <v>42</v>
      </c>
      <c r="AD95" s="1" t="str">
        <f t="shared" si="16"/>
        <v>0149</v>
      </c>
      <c r="AE95" s="1" t="str">
        <f t="shared" si="17"/>
        <v>REGULAR</v>
      </c>
      <c r="AF95" s="1" t="str">
        <f t="shared" si="18"/>
        <v>Dehradun -  Uttarakhand</v>
      </c>
      <c r="AG95" s="1">
        <f t="shared" si="19"/>
        <v>3</v>
      </c>
    </row>
    <row r="96" spans="1:33">
      <c r="A96" s="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c r="P96" s="1">
        <f t="shared" si="10"/>
        <v>780</v>
      </c>
      <c r="Q96" s="1">
        <v>5</v>
      </c>
      <c r="R96" s="1">
        <f t="shared" si="11"/>
        <v>39</v>
      </c>
      <c r="S96" s="1">
        <f t="shared" si="12"/>
        <v>741</v>
      </c>
      <c r="T96" s="1">
        <v>0.45</v>
      </c>
      <c r="U96" s="1">
        <f t="shared" si="13"/>
        <v>333.45</v>
      </c>
      <c r="V96" s="1">
        <f t="shared" si="14"/>
        <v>407.55</v>
      </c>
      <c r="W96" s="4">
        <f t="shared" si="15"/>
        <v>0.55000000000000004</v>
      </c>
      <c r="X96" s="1" t="s">
        <v>92</v>
      </c>
      <c r="Y96" s="1" t="s">
        <v>81</v>
      </c>
      <c r="Z96" s="1" t="s">
        <v>22</v>
      </c>
      <c r="AA96" s="1"/>
      <c r="AB96" s="1"/>
      <c r="AC96" s="1" t="s">
        <v>93</v>
      </c>
      <c r="AD96" s="1" t="str">
        <f t="shared" si="16"/>
        <v>0303</v>
      </c>
      <c r="AE96" s="1" t="str">
        <f t="shared" si="17"/>
        <v>REGULAR</v>
      </c>
      <c r="AF96" s="1" t="str">
        <f t="shared" si="18"/>
        <v>Dibrugarh -  Assam</v>
      </c>
      <c r="AG96" s="1">
        <f t="shared" si="19"/>
        <v>3</v>
      </c>
    </row>
    <row r="97" spans="1:33">
      <c r="A97" s="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c r="P97" s="1">
        <f t="shared" si="10"/>
        <v>15400</v>
      </c>
      <c r="Q97" s="1">
        <v>0</v>
      </c>
      <c r="R97" s="1">
        <f t="shared" si="11"/>
        <v>0</v>
      </c>
      <c r="S97" s="1">
        <f t="shared" si="12"/>
        <v>15400</v>
      </c>
      <c r="T97" s="1">
        <v>0.5</v>
      </c>
      <c r="U97" s="1">
        <f t="shared" si="13"/>
        <v>7700</v>
      </c>
      <c r="V97" s="1">
        <f t="shared" si="14"/>
        <v>7700</v>
      </c>
      <c r="W97" s="4">
        <f t="shared" si="15"/>
        <v>0.5</v>
      </c>
      <c r="X97" s="1" t="s">
        <v>50</v>
      </c>
      <c r="Y97" s="1" t="s">
        <v>72</v>
      </c>
      <c r="Z97" s="1" t="s">
        <v>41</v>
      </c>
      <c r="AA97" s="2">
        <v>45690</v>
      </c>
      <c r="AB97" s="1">
        <v>3</v>
      </c>
      <c r="AC97" s="1" t="s">
        <v>42</v>
      </c>
      <c r="AD97" s="1" t="str">
        <f t="shared" si="16"/>
        <v>1370</v>
      </c>
      <c r="AE97" s="1" t="str">
        <f t="shared" si="17"/>
        <v>REGULAR</v>
      </c>
      <c r="AF97" s="1" t="str">
        <f t="shared" si="18"/>
        <v>Shillong -  Meghalaya</v>
      </c>
      <c r="AG97" s="1">
        <f t="shared" si="19"/>
        <v>5</v>
      </c>
    </row>
    <row r="98" spans="1:33">
      <c r="A98" s="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c r="P98" s="1">
        <f t="shared" si="10"/>
        <v>29100</v>
      </c>
      <c r="Q98" s="1">
        <v>30</v>
      </c>
      <c r="R98" s="1">
        <f t="shared" si="11"/>
        <v>8730</v>
      </c>
      <c r="S98" s="1">
        <f t="shared" si="12"/>
        <v>20370</v>
      </c>
      <c r="T98" s="1">
        <v>0.5</v>
      </c>
      <c r="U98" s="1">
        <f t="shared" si="13"/>
        <v>10185</v>
      </c>
      <c r="V98" s="1">
        <f t="shared" si="14"/>
        <v>10185</v>
      </c>
      <c r="W98" s="4">
        <f t="shared" si="15"/>
        <v>0.5</v>
      </c>
      <c r="X98" s="1" t="s">
        <v>56</v>
      </c>
      <c r="Y98" s="1" t="s">
        <v>57</v>
      </c>
      <c r="Z98" s="1" t="s">
        <v>41</v>
      </c>
      <c r="AA98" s="2">
        <v>45691</v>
      </c>
      <c r="AB98" s="1">
        <v>3</v>
      </c>
      <c r="AC98" s="1" t="s">
        <v>42</v>
      </c>
      <c r="AD98" s="1" t="str">
        <f t="shared" si="16"/>
        <v>0027</v>
      </c>
      <c r="AE98" s="1" t="str">
        <f t="shared" si="17"/>
        <v>PRIME</v>
      </c>
      <c r="AF98" s="1" t="str">
        <f t="shared" si="18"/>
        <v>Dibrugarh -  Assam</v>
      </c>
      <c r="AG98" s="1">
        <f t="shared" si="19"/>
        <v>5</v>
      </c>
    </row>
    <row r="99" spans="1:33">
      <c r="A99" s="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c r="P99" s="1">
        <f t="shared" si="10"/>
        <v>28120</v>
      </c>
      <c r="Q99" s="1">
        <v>10</v>
      </c>
      <c r="R99" s="1">
        <f t="shared" si="11"/>
        <v>2812</v>
      </c>
      <c r="S99" s="1">
        <f t="shared" si="12"/>
        <v>25308</v>
      </c>
      <c r="T99" s="1">
        <v>0.52</v>
      </c>
      <c r="U99" s="1">
        <f t="shared" si="13"/>
        <v>13160.16</v>
      </c>
      <c r="V99" s="1">
        <f t="shared" si="14"/>
        <v>12147.84</v>
      </c>
      <c r="W99" s="4">
        <f t="shared" si="15"/>
        <v>0.48</v>
      </c>
      <c r="X99" s="1" t="s">
        <v>50</v>
      </c>
      <c r="Y99" s="1" t="s">
        <v>57</v>
      </c>
      <c r="Z99" s="1" t="s">
        <v>22</v>
      </c>
      <c r="AA99" s="1"/>
      <c r="AB99" s="1"/>
      <c r="AC99" s="1" t="s">
        <v>93</v>
      </c>
      <c r="AD99" s="1" t="str">
        <f t="shared" si="16"/>
        <v>0394</v>
      </c>
      <c r="AE99" s="1" t="str">
        <f t="shared" si="17"/>
        <v>REGULAR</v>
      </c>
      <c r="AF99" s="1" t="str">
        <f t="shared" si="18"/>
        <v>Bhopal -  Madhya Pradesh</v>
      </c>
      <c r="AG99" s="1">
        <f t="shared" si="19"/>
        <v>5</v>
      </c>
    </row>
    <row r="100" spans="1:33">
      <c r="A100" s="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c r="P100" s="1">
        <f t="shared" si="10"/>
        <v>4160</v>
      </c>
      <c r="Q100" s="1">
        <v>15</v>
      </c>
      <c r="R100" s="1">
        <f t="shared" si="11"/>
        <v>624</v>
      </c>
      <c r="S100" s="1">
        <f t="shared" si="12"/>
        <v>3536</v>
      </c>
      <c r="T100" s="1">
        <v>0.45</v>
      </c>
      <c r="U100" s="1">
        <f t="shared" si="13"/>
        <v>1591.2</v>
      </c>
      <c r="V100" s="1">
        <f t="shared" si="14"/>
        <v>1944.8</v>
      </c>
      <c r="W100" s="4">
        <f t="shared" si="15"/>
        <v>0.54999999999999993</v>
      </c>
      <c r="X100" s="1" t="s">
        <v>50</v>
      </c>
      <c r="Y100" s="1" t="s">
        <v>40</v>
      </c>
      <c r="Z100" s="1" t="s">
        <v>22</v>
      </c>
      <c r="AA100" s="1"/>
      <c r="AB100" s="1"/>
      <c r="AC100" s="1" t="s">
        <v>93</v>
      </c>
      <c r="AD100" s="1" t="str">
        <f t="shared" si="16"/>
        <v>0543</v>
      </c>
      <c r="AE100" s="1" t="str">
        <f t="shared" si="17"/>
        <v>PRIME</v>
      </c>
      <c r="AF100" s="1" t="str">
        <f t="shared" si="18"/>
        <v>Ahmedabad -  Gujarat</v>
      </c>
      <c r="AG100" s="1">
        <f t="shared" si="19"/>
        <v>4</v>
      </c>
    </row>
    <row r="101" spans="1:33">
      <c r="A101" s="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c r="P101" s="1">
        <f t="shared" si="10"/>
        <v>1040</v>
      </c>
      <c r="Q101" s="1">
        <v>20</v>
      </c>
      <c r="R101" s="1">
        <f t="shared" si="11"/>
        <v>208</v>
      </c>
      <c r="S101" s="1">
        <f t="shared" si="12"/>
        <v>832</v>
      </c>
      <c r="T101" s="1">
        <v>0.45</v>
      </c>
      <c r="U101" s="1">
        <f t="shared" si="13"/>
        <v>374.40000000000003</v>
      </c>
      <c r="V101" s="1">
        <f t="shared" si="14"/>
        <v>457.59999999999997</v>
      </c>
      <c r="W101" s="4">
        <f t="shared" si="15"/>
        <v>0.54999999999999993</v>
      </c>
      <c r="X101" s="1" t="s">
        <v>39</v>
      </c>
      <c r="Y101" s="1" t="s">
        <v>72</v>
      </c>
      <c r="Z101" s="1" t="s">
        <v>41</v>
      </c>
      <c r="AA101" s="2">
        <v>45687</v>
      </c>
      <c r="AB101" s="1">
        <v>5</v>
      </c>
      <c r="AC101" s="1" t="s">
        <v>42</v>
      </c>
      <c r="AD101" s="1" t="str">
        <f t="shared" si="16"/>
        <v>0733</v>
      </c>
      <c r="AE101" s="1" t="str">
        <f t="shared" si="17"/>
        <v>REGULAR</v>
      </c>
      <c r="AF101" s="1" t="str">
        <f t="shared" si="18"/>
        <v>Bhilai -  Chhattisgarh</v>
      </c>
      <c r="AG101" s="1">
        <f t="shared" si="19"/>
        <v>4</v>
      </c>
    </row>
    <row r="102" spans="1:33">
      <c r="A102" s="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c r="P102" s="1">
        <f t="shared" si="10"/>
        <v>6090</v>
      </c>
      <c r="Q102" s="1">
        <v>10</v>
      </c>
      <c r="R102" s="1">
        <f t="shared" si="11"/>
        <v>609</v>
      </c>
      <c r="S102" s="1">
        <f t="shared" si="12"/>
        <v>5481</v>
      </c>
      <c r="T102" s="1">
        <v>0.45</v>
      </c>
      <c r="U102" s="1">
        <f t="shared" si="13"/>
        <v>2466.4500000000003</v>
      </c>
      <c r="V102" s="1">
        <f t="shared" si="14"/>
        <v>3014.5499999999997</v>
      </c>
      <c r="W102" s="4">
        <f t="shared" si="15"/>
        <v>0.54999999999999993</v>
      </c>
      <c r="X102" s="1" t="s">
        <v>50</v>
      </c>
      <c r="Y102" s="1" t="s">
        <v>40</v>
      </c>
      <c r="Z102" s="1" t="s">
        <v>120</v>
      </c>
      <c r="AA102" s="1"/>
      <c r="AB102" s="1"/>
      <c r="AC102" s="1" t="s">
        <v>42</v>
      </c>
      <c r="AD102" s="1" t="str">
        <f t="shared" si="16"/>
        <v>0891</v>
      </c>
      <c r="AE102" s="1" t="str">
        <f t="shared" si="17"/>
        <v>PRIME</v>
      </c>
      <c r="AF102" s="1" t="str">
        <f t="shared" si="18"/>
        <v>Faridabad -  Haryana</v>
      </c>
      <c r="AG102" s="1">
        <f t="shared" si="19"/>
        <v>4</v>
      </c>
    </row>
    <row r="103" spans="1:33">
      <c r="A103" s="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c r="P103" s="1">
        <f t="shared" si="10"/>
        <v>30650</v>
      </c>
      <c r="Q103" s="1">
        <v>0</v>
      </c>
      <c r="R103" s="1">
        <f t="shared" si="11"/>
        <v>0</v>
      </c>
      <c r="S103" s="1">
        <f t="shared" si="12"/>
        <v>30650</v>
      </c>
      <c r="T103" s="1">
        <v>0.48</v>
      </c>
      <c r="U103" s="1">
        <f t="shared" si="13"/>
        <v>14712</v>
      </c>
      <c r="V103" s="1">
        <f t="shared" si="14"/>
        <v>15938</v>
      </c>
      <c r="W103" s="4">
        <f t="shared" si="15"/>
        <v>0.52</v>
      </c>
      <c r="X103" s="1" t="s">
        <v>65</v>
      </c>
      <c r="Y103" s="1" t="s">
        <v>72</v>
      </c>
      <c r="Z103" s="1" t="s">
        <v>120</v>
      </c>
      <c r="AA103" s="1"/>
      <c r="AB103" s="1"/>
      <c r="AC103" s="1" t="s">
        <v>42</v>
      </c>
      <c r="AD103" s="1" t="str">
        <f t="shared" si="16"/>
        <v>1173</v>
      </c>
      <c r="AE103" s="1" t="str">
        <f t="shared" si="17"/>
        <v>PRIME</v>
      </c>
      <c r="AF103" s="1" t="str">
        <f t="shared" si="18"/>
        <v>Shillong -  Meghalaya</v>
      </c>
      <c r="AG103" s="1">
        <f t="shared" si="19"/>
        <v>5</v>
      </c>
    </row>
    <row r="104" spans="1:33">
      <c r="A104" s="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c r="P104" s="1">
        <f t="shared" si="10"/>
        <v>2340</v>
      </c>
      <c r="Q104" s="1">
        <v>25</v>
      </c>
      <c r="R104" s="1">
        <f t="shared" si="11"/>
        <v>585</v>
      </c>
      <c r="S104" s="1">
        <f t="shared" si="12"/>
        <v>1755</v>
      </c>
      <c r="T104" s="1">
        <v>0.5</v>
      </c>
      <c r="U104" s="1">
        <f t="shared" si="13"/>
        <v>877.5</v>
      </c>
      <c r="V104" s="1">
        <f t="shared" si="14"/>
        <v>877.5</v>
      </c>
      <c r="W104" s="4">
        <f t="shared" si="15"/>
        <v>0.5</v>
      </c>
      <c r="X104" s="1" t="s">
        <v>56</v>
      </c>
      <c r="Y104" s="1" t="s">
        <v>72</v>
      </c>
      <c r="Z104" s="1" t="s">
        <v>41</v>
      </c>
      <c r="AA104" s="2">
        <v>45691</v>
      </c>
      <c r="AB104" s="1">
        <v>4</v>
      </c>
      <c r="AC104" s="1" t="s">
        <v>42</v>
      </c>
      <c r="AD104" s="1" t="str">
        <f t="shared" si="16"/>
        <v>1318</v>
      </c>
      <c r="AE104" s="1" t="str">
        <f t="shared" si="17"/>
        <v>REGULAR</v>
      </c>
      <c r="AF104" s="1" t="str">
        <f t="shared" si="18"/>
        <v>Ahmedabad -  Gujarat</v>
      </c>
      <c r="AG104" s="1">
        <f t="shared" si="19"/>
        <v>4</v>
      </c>
    </row>
    <row r="105" spans="1:33">
      <c r="A105" s="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c r="P105" s="1">
        <f t="shared" si="10"/>
        <v>69680</v>
      </c>
      <c r="Q105" s="1">
        <v>0</v>
      </c>
      <c r="R105" s="1">
        <f t="shared" si="11"/>
        <v>0</v>
      </c>
      <c r="S105" s="1">
        <f t="shared" si="12"/>
        <v>69680</v>
      </c>
      <c r="T105" s="1">
        <v>0.57999999999999996</v>
      </c>
      <c r="U105" s="1">
        <f t="shared" si="13"/>
        <v>40414.399999999994</v>
      </c>
      <c r="V105" s="1">
        <f t="shared" si="14"/>
        <v>29265.600000000006</v>
      </c>
      <c r="W105" s="4">
        <f t="shared" si="15"/>
        <v>0.4200000000000001</v>
      </c>
      <c r="X105" s="1" t="s">
        <v>39</v>
      </c>
      <c r="Y105" s="1" t="s">
        <v>72</v>
      </c>
      <c r="Z105" s="1" t="s">
        <v>41</v>
      </c>
      <c r="AA105" s="2">
        <v>45690</v>
      </c>
      <c r="AB105" s="1">
        <v>4</v>
      </c>
      <c r="AC105" s="1" t="s">
        <v>42</v>
      </c>
      <c r="AD105" s="1" t="str">
        <f t="shared" si="16"/>
        <v>0277</v>
      </c>
      <c r="AE105" s="1" t="str">
        <f t="shared" si="17"/>
        <v>PRIME</v>
      </c>
      <c r="AF105" s="1" t="str">
        <f t="shared" si="18"/>
        <v>Rohtak -  Haryana</v>
      </c>
      <c r="AG105" s="1">
        <f t="shared" si="19"/>
        <v>5</v>
      </c>
    </row>
    <row r="106" spans="1:33">
      <c r="A106" s="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c r="P106" s="1">
        <f t="shared" si="10"/>
        <v>3840</v>
      </c>
      <c r="Q106" s="1">
        <v>0</v>
      </c>
      <c r="R106" s="1">
        <f t="shared" si="11"/>
        <v>0</v>
      </c>
      <c r="S106" s="1">
        <f t="shared" si="12"/>
        <v>3840</v>
      </c>
      <c r="T106" s="1">
        <v>0.35</v>
      </c>
      <c r="U106" s="1">
        <f t="shared" si="13"/>
        <v>1344</v>
      </c>
      <c r="V106" s="1">
        <f t="shared" si="14"/>
        <v>2496</v>
      </c>
      <c r="W106" s="4">
        <f t="shared" si="15"/>
        <v>0.65</v>
      </c>
      <c r="X106" s="1" t="s">
        <v>65</v>
      </c>
      <c r="Y106" s="1" t="s">
        <v>81</v>
      </c>
      <c r="Z106" s="1" t="s">
        <v>41</v>
      </c>
      <c r="AA106" s="2">
        <v>45690</v>
      </c>
      <c r="AB106" s="1">
        <v>5</v>
      </c>
      <c r="AC106" s="1" t="s">
        <v>42</v>
      </c>
      <c r="AD106" s="1" t="str">
        <f t="shared" si="16"/>
        <v>1435</v>
      </c>
      <c r="AE106" s="1" t="str">
        <f t="shared" si="17"/>
        <v>REGULAR</v>
      </c>
      <c r="AF106" s="1" t="str">
        <f t="shared" si="18"/>
        <v>Cuttack -  Odisha</v>
      </c>
      <c r="AG106" s="1">
        <f t="shared" si="19"/>
        <v>4</v>
      </c>
    </row>
    <row r="107" spans="1:33">
      <c r="A107" s="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c r="P107" s="1">
        <f t="shared" si="10"/>
        <v>20000</v>
      </c>
      <c r="Q107" s="1">
        <v>10</v>
      </c>
      <c r="R107" s="1">
        <f t="shared" si="11"/>
        <v>2000</v>
      </c>
      <c r="S107" s="1">
        <f t="shared" si="12"/>
        <v>18000</v>
      </c>
      <c r="T107" s="1">
        <v>0.52</v>
      </c>
      <c r="U107" s="1">
        <f t="shared" si="13"/>
        <v>9360</v>
      </c>
      <c r="V107" s="1">
        <f t="shared" si="14"/>
        <v>8640</v>
      </c>
      <c r="W107" s="4">
        <f t="shared" si="15"/>
        <v>0.48</v>
      </c>
      <c r="X107" s="1" t="s">
        <v>56</v>
      </c>
      <c r="Y107" s="1" t="s">
        <v>57</v>
      </c>
      <c r="Z107" s="1" t="s">
        <v>66</v>
      </c>
      <c r="AA107" s="1"/>
      <c r="AB107" s="1"/>
      <c r="AC107" s="1" t="s">
        <v>42</v>
      </c>
      <c r="AD107" s="1" t="str">
        <f t="shared" si="16"/>
        <v>1677</v>
      </c>
      <c r="AE107" s="1" t="str">
        <f t="shared" si="17"/>
        <v>PRIME</v>
      </c>
      <c r="AF107" s="1" t="str">
        <f t="shared" si="18"/>
        <v>Imphal -  Manipur</v>
      </c>
      <c r="AG107" s="1">
        <f t="shared" si="19"/>
        <v>5</v>
      </c>
    </row>
    <row r="108" spans="1:33">
      <c r="A108" s="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c r="P108" s="1">
        <f t="shared" si="10"/>
        <v>17250</v>
      </c>
      <c r="Q108" s="1">
        <v>15</v>
      </c>
      <c r="R108" s="1">
        <f t="shared" si="11"/>
        <v>2587.5</v>
      </c>
      <c r="S108" s="1">
        <f t="shared" si="12"/>
        <v>14662.5</v>
      </c>
      <c r="T108" s="1">
        <v>0.52</v>
      </c>
      <c r="U108" s="1">
        <f t="shared" si="13"/>
        <v>7624.5</v>
      </c>
      <c r="V108" s="1">
        <f t="shared" si="14"/>
        <v>7038</v>
      </c>
      <c r="W108" s="4">
        <f t="shared" si="15"/>
        <v>0.48</v>
      </c>
      <c r="X108" s="1" t="s">
        <v>39</v>
      </c>
      <c r="Y108" s="1" t="s">
        <v>57</v>
      </c>
      <c r="Z108" s="1" t="s">
        <v>41</v>
      </c>
      <c r="AA108" s="2">
        <v>45692</v>
      </c>
      <c r="AB108" s="1">
        <v>4</v>
      </c>
      <c r="AC108" s="1" t="s">
        <v>42</v>
      </c>
      <c r="AD108" s="1" t="str">
        <f t="shared" si="16"/>
        <v>0239</v>
      </c>
      <c r="AE108" s="1" t="str">
        <f t="shared" si="17"/>
        <v>REGULAR</v>
      </c>
      <c r="AF108" s="1" t="str">
        <f t="shared" si="18"/>
        <v>Kochi -  Kerala</v>
      </c>
      <c r="AG108" s="1">
        <f t="shared" si="19"/>
        <v>5</v>
      </c>
    </row>
    <row r="109" spans="1:33">
      <c r="A109" s="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c r="P109" s="1">
        <f t="shared" si="10"/>
        <v>12720</v>
      </c>
      <c r="Q109" s="1">
        <v>5</v>
      </c>
      <c r="R109" s="1">
        <f t="shared" si="11"/>
        <v>636</v>
      </c>
      <c r="S109" s="1">
        <f t="shared" si="12"/>
        <v>12084</v>
      </c>
      <c r="T109" s="1">
        <v>0.48</v>
      </c>
      <c r="U109" s="1">
        <f t="shared" si="13"/>
        <v>5800.32</v>
      </c>
      <c r="V109" s="1">
        <f t="shared" si="14"/>
        <v>6283.68</v>
      </c>
      <c r="W109" s="4">
        <f t="shared" si="15"/>
        <v>0.52</v>
      </c>
      <c r="X109" s="1" t="s">
        <v>50</v>
      </c>
      <c r="Y109" s="1" t="s">
        <v>81</v>
      </c>
      <c r="Z109" s="1" t="s">
        <v>41</v>
      </c>
      <c r="AA109" s="2">
        <v>45687</v>
      </c>
      <c r="AB109" s="1">
        <v>5</v>
      </c>
      <c r="AC109" s="1" t="s">
        <v>42</v>
      </c>
      <c r="AD109" s="1" t="str">
        <f t="shared" si="16"/>
        <v>0451</v>
      </c>
      <c r="AE109" s="1" t="str">
        <f t="shared" si="17"/>
        <v>REGULAR</v>
      </c>
      <c r="AF109" s="1" t="str">
        <f t="shared" si="18"/>
        <v>Howrah -  West Bengal</v>
      </c>
      <c r="AG109" s="1">
        <f t="shared" si="19"/>
        <v>5</v>
      </c>
    </row>
    <row r="110" spans="1:33">
      <c r="A110" s="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c r="P110" s="1">
        <f t="shared" si="10"/>
        <v>810</v>
      </c>
      <c r="Q110" s="1">
        <v>15</v>
      </c>
      <c r="R110" s="1">
        <f t="shared" si="11"/>
        <v>121.5</v>
      </c>
      <c r="S110" s="1">
        <f t="shared" si="12"/>
        <v>688.5</v>
      </c>
      <c r="T110" s="1">
        <v>0.35</v>
      </c>
      <c r="U110" s="1">
        <f t="shared" si="13"/>
        <v>240.97499999999999</v>
      </c>
      <c r="V110" s="1">
        <f t="shared" si="14"/>
        <v>447.52499999999998</v>
      </c>
      <c r="W110" s="4">
        <f t="shared" si="15"/>
        <v>0.65</v>
      </c>
      <c r="X110" s="1" t="s">
        <v>50</v>
      </c>
      <c r="Y110" s="1" t="s">
        <v>81</v>
      </c>
      <c r="Z110" s="1" t="s">
        <v>51</v>
      </c>
      <c r="AA110" s="2">
        <v>45692</v>
      </c>
      <c r="AB110" s="1"/>
      <c r="AC110" s="1" t="s">
        <v>42</v>
      </c>
      <c r="AD110" s="1" t="str">
        <f t="shared" si="16"/>
        <v>0500</v>
      </c>
      <c r="AE110" s="1" t="str">
        <f t="shared" si="17"/>
        <v>PRIME</v>
      </c>
      <c r="AF110" s="1" t="str">
        <f t="shared" si="18"/>
        <v>Agartala -  Tripura</v>
      </c>
      <c r="AG110" s="1">
        <f t="shared" si="19"/>
        <v>3</v>
      </c>
    </row>
    <row r="111" spans="1:33">
      <c r="A111" s="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c r="P111" s="1">
        <f t="shared" si="10"/>
        <v>8410</v>
      </c>
      <c r="Q111" s="1">
        <v>20</v>
      </c>
      <c r="R111" s="1">
        <f t="shared" si="11"/>
        <v>1682</v>
      </c>
      <c r="S111" s="1">
        <f t="shared" si="12"/>
        <v>6728</v>
      </c>
      <c r="T111" s="1">
        <v>0.48</v>
      </c>
      <c r="U111" s="1">
        <f t="shared" si="13"/>
        <v>3229.44</v>
      </c>
      <c r="V111" s="1">
        <f t="shared" si="14"/>
        <v>3498.56</v>
      </c>
      <c r="W111" s="4">
        <f t="shared" si="15"/>
        <v>0.52</v>
      </c>
      <c r="X111" s="1" t="s">
        <v>104</v>
      </c>
      <c r="Y111" s="1" t="s">
        <v>40</v>
      </c>
      <c r="Z111" s="1" t="s">
        <v>51</v>
      </c>
      <c r="AA111" s="2">
        <v>45691</v>
      </c>
      <c r="AB111" s="1"/>
      <c r="AC111" s="1" t="s">
        <v>42</v>
      </c>
      <c r="AD111" s="1" t="str">
        <f t="shared" si="16"/>
        <v>0271</v>
      </c>
      <c r="AE111" s="1" t="str">
        <f t="shared" si="17"/>
        <v>REGULAR</v>
      </c>
      <c r="AF111" s="1" t="str">
        <f t="shared" si="18"/>
        <v>Visakhapatnam -  Andhra Pradesh</v>
      </c>
      <c r="AG111" s="1">
        <f t="shared" si="19"/>
        <v>4</v>
      </c>
    </row>
    <row r="112" spans="1:33">
      <c r="A112" s="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c r="P112" s="1">
        <f t="shared" si="10"/>
        <v>7950</v>
      </c>
      <c r="Q112" s="1">
        <v>10</v>
      </c>
      <c r="R112" s="1">
        <f t="shared" si="11"/>
        <v>795</v>
      </c>
      <c r="S112" s="1">
        <f t="shared" si="12"/>
        <v>7155</v>
      </c>
      <c r="T112" s="1">
        <v>0.5</v>
      </c>
      <c r="U112" s="1">
        <f t="shared" si="13"/>
        <v>3577.5</v>
      </c>
      <c r="V112" s="1">
        <f t="shared" si="14"/>
        <v>3577.5</v>
      </c>
      <c r="W112" s="4">
        <f t="shared" si="15"/>
        <v>0.5</v>
      </c>
      <c r="X112" s="1" t="s">
        <v>147</v>
      </c>
      <c r="Y112" s="1" t="s">
        <v>57</v>
      </c>
      <c r="Z112" s="1" t="s">
        <v>41</v>
      </c>
      <c r="AA112" s="2">
        <v>45692</v>
      </c>
      <c r="AB112" s="1">
        <v>5</v>
      </c>
      <c r="AC112" s="1" t="s">
        <v>42</v>
      </c>
      <c r="AD112" s="1" t="str">
        <f t="shared" si="16"/>
        <v>1688</v>
      </c>
      <c r="AE112" s="1" t="str">
        <f t="shared" si="17"/>
        <v>PRIME</v>
      </c>
      <c r="AF112" s="1" t="str">
        <f t="shared" si="18"/>
        <v>Bhopal -  Madhya Pradesh</v>
      </c>
      <c r="AG112" s="1">
        <f t="shared" si="19"/>
        <v>4</v>
      </c>
    </row>
    <row r="113" spans="1:33">
      <c r="A113" s="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c r="P113" s="1">
        <f t="shared" si="10"/>
        <v>1660</v>
      </c>
      <c r="Q113" s="1">
        <v>15</v>
      </c>
      <c r="R113" s="1">
        <f t="shared" si="11"/>
        <v>249</v>
      </c>
      <c r="S113" s="1">
        <f t="shared" si="12"/>
        <v>1411</v>
      </c>
      <c r="T113" s="1">
        <v>0.35</v>
      </c>
      <c r="U113" s="1">
        <f t="shared" si="13"/>
        <v>493.84999999999997</v>
      </c>
      <c r="V113" s="1">
        <f t="shared" si="14"/>
        <v>917.15000000000009</v>
      </c>
      <c r="W113" s="4">
        <f t="shared" si="15"/>
        <v>0.65</v>
      </c>
      <c r="X113" s="1" t="s">
        <v>50</v>
      </c>
      <c r="Y113" s="1" t="s">
        <v>40</v>
      </c>
      <c r="Z113" s="1" t="s">
        <v>66</v>
      </c>
      <c r="AA113" s="1"/>
      <c r="AB113" s="1"/>
      <c r="AC113" s="1" t="s">
        <v>42</v>
      </c>
      <c r="AD113" s="1" t="str">
        <f t="shared" si="16"/>
        <v>0008</v>
      </c>
      <c r="AE113" s="1" t="str">
        <f t="shared" si="17"/>
        <v>REGULAR</v>
      </c>
      <c r="AF113" s="1" t="str">
        <f t="shared" si="18"/>
        <v>Howrah -  West Bengal</v>
      </c>
      <c r="AG113" s="1">
        <f t="shared" si="19"/>
        <v>4</v>
      </c>
    </row>
    <row r="114" spans="1:33">
      <c r="A114" s="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c r="P114" s="1">
        <f t="shared" si="10"/>
        <v>2790</v>
      </c>
      <c r="Q114" s="1">
        <v>10</v>
      </c>
      <c r="R114" s="1">
        <f t="shared" si="11"/>
        <v>279</v>
      </c>
      <c r="S114" s="1">
        <f t="shared" si="12"/>
        <v>2511</v>
      </c>
      <c r="T114" s="1">
        <v>0.47</v>
      </c>
      <c r="U114" s="1">
        <f t="shared" si="13"/>
        <v>1180.1699999999998</v>
      </c>
      <c r="V114" s="1">
        <f t="shared" si="14"/>
        <v>1330.8300000000002</v>
      </c>
      <c r="W114" s="4">
        <f t="shared" si="15"/>
        <v>0.53</v>
      </c>
      <c r="X114" s="1" t="s">
        <v>104</v>
      </c>
      <c r="Y114" s="1" t="s">
        <v>72</v>
      </c>
      <c r="Z114" s="1" t="s">
        <v>51</v>
      </c>
      <c r="AA114" s="2">
        <v>45692</v>
      </c>
      <c r="AB114" s="1"/>
      <c r="AC114" s="1" t="s">
        <v>42</v>
      </c>
      <c r="AD114" s="1" t="str">
        <f t="shared" si="16"/>
        <v>0737</v>
      </c>
      <c r="AE114" s="1" t="str">
        <f t="shared" si="17"/>
        <v>PRIME</v>
      </c>
      <c r="AF114" s="1" t="str">
        <f t="shared" si="18"/>
        <v>Jamshedpur -  Jharkhand</v>
      </c>
      <c r="AG114" s="1">
        <f t="shared" si="19"/>
        <v>4</v>
      </c>
    </row>
    <row r="115" spans="1:33">
      <c r="A115" s="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c r="P115" s="1">
        <f t="shared" si="10"/>
        <v>16200</v>
      </c>
      <c r="Q115" s="1">
        <v>30</v>
      </c>
      <c r="R115" s="1">
        <f t="shared" si="11"/>
        <v>4860</v>
      </c>
      <c r="S115" s="1">
        <f t="shared" si="12"/>
        <v>11340</v>
      </c>
      <c r="T115" s="1">
        <v>0.48</v>
      </c>
      <c r="U115" s="1">
        <f t="shared" si="13"/>
        <v>5443.2</v>
      </c>
      <c r="V115" s="1">
        <f t="shared" si="14"/>
        <v>5896.8</v>
      </c>
      <c r="W115" s="4">
        <f t="shared" si="15"/>
        <v>0.52</v>
      </c>
      <c r="X115" s="1" t="s">
        <v>92</v>
      </c>
      <c r="Y115" s="1" t="s">
        <v>57</v>
      </c>
      <c r="Z115" s="1" t="s">
        <v>120</v>
      </c>
      <c r="AA115" s="1"/>
      <c r="AB115" s="1"/>
      <c r="AC115" s="1" t="s">
        <v>42</v>
      </c>
      <c r="AD115" s="1" t="str">
        <f t="shared" si="16"/>
        <v>1087</v>
      </c>
      <c r="AE115" s="1" t="str">
        <f t="shared" si="17"/>
        <v>REGULAR</v>
      </c>
      <c r="AF115" s="1" t="str">
        <f t="shared" si="18"/>
        <v>Imphal -  Manipur</v>
      </c>
      <c r="AG115" s="1">
        <f t="shared" si="19"/>
        <v>5</v>
      </c>
    </row>
    <row r="116" spans="1:33">
      <c r="A116" s="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c r="P116" s="1">
        <f t="shared" si="10"/>
        <v>3340</v>
      </c>
      <c r="Q116" s="1">
        <v>30</v>
      </c>
      <c r="R116" s="1">
        <f t="shared" si="11"/>
        <v>1002</v>
      </c>
      <c r="S116" s="1">
        <f t="shared" si="12"/>
        <v>2338</v>
      </c>
      <c r="T116" s="1">
        <v>0.5</v>
      </c>
      <c r="U116" s="1">
        <f t="shared" si="13"/>
        <v>1169</v>
      </c>
      <c r="V116" s="1">
        <f t="shared" si="14"/>
        <v>1169</v>
      </c>
      <c r="W116" s="4">
        <f t="shared" si="15"/>
        <v>0.5</v>
      </c>
      <c r="X116" s="1" t="s">
        <v>147</v>
      </c>
      <c r="Y116" s="1" t="s">
        <v>40</v>
      </c>
      <c r="Z116" s="1" t="s">
        <v>41</v>
      </c>
      <c r="AA116" s="2">
        <v>45696</v>
      </c>
      <c r="AB116" s="1">
        <v>5</v>
      </c>
      <c r="AC116" s="1" t="s">
        <v>42</v>
      </c>
      <c r="AD116" s="1" t="str">
        <f t="shared" si="16"/>
        <v>0251</v>
      </c>
      <c r="AE116" s="1" t="str">
        <f t="shared" si="17"/>
        <v>REGULAR</v>
      </c>
      <c r="AF116" s="1" t="str">
        <f t="shared" si="18"/>
        <v>Dehradun -  Uttarakhand</v>
      </c>
      <c r="AG116" s="1">
        <f t="shared" si="19"/>
        <v>4</v>
      </c>
    </row>
    <row r="117" spans="1:33">
      <c r="A117" s="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c r="P117" s="1">
        <f t="shared" si="10"/>
        <v>15600</v>
      </c>
      <c r="Q117" s="1">
        <v>25</v>
      </c>
      <c r="R117" s="1">
        <f t="shared" si="11"/>
        <v>3900</v>
      </c>
      <c r="S117" s="1">
        <f t="shared" si="12"/>
        <v>11700</v>
      </c>
      <c r="T117" s="1">
        <v>0.45</v>
      </c>
      <c r="U117" s="1">
        <f t="shared" si="13"/>
        <v>5265</v>
      </c>
      <c r="V117" s="1">
        <f t="shared" si="14"/>
        <v>6435</v>
      </c>
      <c r="W117" s="4">
        <f t="shared" si="15"/>
        <v>0.55000000000000004</v>
      </c>
      <c r="X117" s="1" t="s">
        <v>92</v>
      </c>
      <c r="Y117" s="1" t="s">
        <v>81</v>
      </c>
      <c r="Z117" s="1" t="s">
        <v>66</v>
      </c>
      <c r="AA117" s="1"/>
      <c r="AB117" s="1"/>
      <c r="AC117" s="1" t="s">
        <v>42</v>
      </c>
      <c r="AD117" s="1" t="str">
        <f t="shared" si="16"/>
        <v>0438</v>
      </c>
      <c r="AE117" s="1" t="str">
        <f t="shared" si="17"/>
        <v>REGULAR</v>
      </c>
      <c r="AF117" s="1" t="str">
        <f t="shared" si="18"/>
        <v>Bhubaneswar -  Odisha</v>
      </c>
      <c r="AG117" s="1">
        <f t="shared" si="19"/>
        <v>5</v>
      </c>
    </row>
    <row r="118" spans="1:33">
      <c r="A118" s="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c r="P118" s="1">
        <f t="shared" si="10"/>
        <v>880</v>
      </c>
      <c r="Q118" s="1">
        <v>30</v>
      </c>
      <c r="R118" s="1">
        <f t="shared" si="11"/>
        <v>264</v>
      </c>
      <c r="S118" s="1">
        <f t="shared" si="12"/>
        <v>616</v>
      </c>
      <c r="T118" s="1">
        <v>0.35</v>
      </c>
      <c r="U118" s="1">
        <f t="shared" si="13"/>
        <v>215.6</v>
      </c>
      <c r="V118" s="1">
        <f t="shared" si="14"/>
        <v>400.4</v>
      </c>
      <c r="W118" s="4">
        <f t="shared" si="15"/>
        <v>0.64999999999999991</v>
      </c>
      <c r="X118" s="1" t="s">
        <v>92</v>
      </c>
      <c r="Y118" s="1" t="s">
        <v>40</v>
      </c>
      <c r="Z118" s="1" t="s">
        <v>41</v>
      </c>
      <c r="AA118" s="2">
        <v>45691</v>
      </c>
      <c r="AB118" s="1">
        <v>5</v>
      </c>
      <c r="AC118" s="1" t="s">
        <v>42</v>
      </c>
      <c r="AD118" s="1" t="str">
        <f t="shared" si="16"/>
        <v>0704</v>
      </c>
      <c r="AE118" s="1" t="str">
        <f t="shared" si="17"/>
        <v>PRIME</v>
      </c>
      <c r="AF118" s="1" t="str">
        <f t="shared" si="18"/>
        <v>Agartala -  Tripura</v>
      </c>
      <c r="AG118" s="1">
        <f t="shared" si="19"/>
        <v>3</v>
      </c>
    </row>
    <row r="119" spans="1:33">
      <c r="A119" s="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c r="P119" s="1">
        <f t="shared" si="10"/>
        <v>20350</v>
      </c>
      <c r="Q119" s="1">
        <v>15</v>
      </c>
      <c r="R119" s="1">
        <f t="shared" si="11"/>
        <v>3052.5</v>
      </c>
      <c r="S119" s="1">
        <f t="shared" si="12"/>
        <v>17297.5</v>
      </c>
      <c r="T119" s="1">
        <v>0.5</v>
      </c>
      <c r="U119" s="1">
        <f t="shared" si="13"/>
        <v>8648.75</v>
      </c>
      <c r="V119" s="1">
        <f t="shared" si="14"/>
        <v>8648.75</v>
      </c>
      <c r="W119" s="4">
        <f t="shared" si="15"/>
        <v>0.5</v>
      </c>
      <c r="X119" s="1" t="s">
        <v>147</v>
      </c>
      <c r="Y119" s="1" t="s">
        <v>72</v>
      </c>
      <c r="Z119" s="1" t="s">
        <v>51</v>
      </c>
      <c r="AA119" s="2">
        <v>45695</v>
      </c>
      <c r="AB119" s="1"/>
      <c r="AC119" s="1" t="s">
        <v>42</v>
      </c>
      <c r="AD119" s="1" t="str">
        <f t="shared" si="16"/>
        <v>1022</v>
      </c>
      <c r="AE119" s="1" t="str">
        <f t="shared" si="17"/>
        <v>PRIME</v>
      </c>
      <c r="AF119" s="1" t="str">
        <f t="shared" si="18"/>
        <v>Imphal -  Manipur</v>
      </c>
      <c r="AG119" s="1">
        <f t="shared" si="19"/>
        <v>5</v>
      </c>
    </row>
    <row r="120" spans="1:33">
      <c r="A120" s="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c r="P120" s="1">
        <f t="shared" si="10"/>
        <v>2050</v>
      </c>
      <c r="Q120" s="1">
        <v>0</v>
      </c>
      <c r="R120" s="1">
        <f t="shared" si="11"/>
        <v>0</v>
      </c>
      <c r="S120" s="1">
        <f t="shared" si="12"/>
        <v>2050</v>
      </c>
      <c r="T120" s="1">
        <v>0.45</v>
      </c>
      <c r="U120" s="1">
        <f t="shared" si="13"/>
        <v>922.5</v>
      </c>
      <c r="V120" s="1">
        <f t="shared" si="14"/>
        <v>1127.5</v>
      </c>
      <c r="W120" s="4">
        <f t="shared" si="15"/>
        <v>0.55000000000000004</v>
      </c>
      <c r="X120" s="1" t="s">
        <v>92</v>
      </c>
      <c r="Y120" s="1" t="s">
        <v>81</v>
      </c>
      <c r="Z120" s="1" t="s">
        <v>41</v>
      </c>
      <c r="AA120" s="2">
        <v>45692</v>
      </c>
      <c r="AB120" s="1">
        <v>5</v>
      </c>
      <c r="AC120" s="1" t="s">
        <v>42</v>
      </c>
      <c r="AD120" s="1" t="str">
        <f t="shared" si="16"/>
        <v>1100</v>
      </c>
      <c r="AE120" s="1" t="str">
        <f t="shared" si="17"/>
        <v>REGULAR</v>
      </c>
      <c r="AF120" s="1" t="str">
        <f t="shared" si="18"/>
        <v>Patna -  Bihar</v>
      </c>
      <c r="AG120" s="1">
        <f t="shared" si="19"/>
        <v>4</v>
      </c>
    </row>
    <row r="121" spans="1:33">
      <c r="A121" s="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c r="P121" s="1">
        <f t="shared" si="10"/>
        <v>6280</v>
      </c>
      <c r="Q121" s="1">
        <v>15</v>
      </c>
      <c r="R121" s="1">
        <f t="shared" si="11"/>
        <v>942</v>
      </c>
      <c r="S121" s="1">
        <f t="shared" si="12"/>
        <v>5338</v>
      </c>
      <c r="T121" s="1">
        <v>0.52</v>
      </c>
      <c r="U121" s="1">
        <f t="shared" si="13"/>
        <v>2775.76</v>
      </c>
      <c r="V121" s="1">
        <f t="shared" si="14"/>
        <v>2562.2399999999998</v>
      </c>
      <c r="W121" s="4">
        <f t="shared" si="15"/>
        <v>0.48</v>
      </c>
      <c r="X121" s="1" t="s">
        <v>147</v>
      </c>
      <c r="Y121" s="1" t="s">
        <v>72</v>
      </c>
      <c r="Z121" s="1" t="s">
        <v>41</v>
      </c>
      <c r="AA121" s="2">
        <v>45691</v>
      </c>
      <c r="AB121" s="1">
        <v>5</v>
      </c>
      <c r="AC121" s="1" t="s">
        <v>42</v>
      </c>
      <c r="AD121" s="1" t="str">
        <f t="shared" si="16"/>
        <v>1236</v>
      </c>
      <c r="AE121" s="1" t="str">
        <f t="shared" si="17"/>
        <v>REGULAR</v>
      </c>
      <c r="AF121" s="1" t="str">
        <f t="shared" si="18"/>
        <v>Jodhpur -  Rajasthan</v>
      </c>
      <c r="AG121" s="1">
        <f t="shared" si="19"/>
        <v>4</v>
      </c>
    </row>
    <row r="122" spans="1:33">
      <c r="A122" s="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c r="P122" s="1">
        <f t="shared" si="10"/>
        <v>15400</v>
      </c>
      <c r="Q122" s="1">
        <v>0</v>
      </c>
      <c r="R122" s="1">
        <f t="shared" si="11"/>
        <v>0</v>
      </c>
      <c r="S122" s="1">
        <f t="shared" si="12"/>
        <v>15400</v>
      </c>
      <c r="T122" s="1">
        <v>0.47</v>
      </c>
      <c r="U122" s="1">
        <f t="shared" si="13"/>
        <v>7238</v>
      </c>
      <c r="V122" s="1">
        <f t="shared" si="14"/>
        <v>8162</v>
      </c>
      <c r="W122" s="4">
        <f t="shared" si="15"/>
        <v>0.53</v>
      </c>
      <c r="X122" s="1" t="s">
        <v>50</v>
      </c>
      <c r="Y122" s="1" t="s">
        <v>72</v>
      </c>
      <c r="Z122" s="1" t="s">
        <v>41</v>
      </c>
      <c r="AA122" s="2">
        <v>45691</v>
      </c>
      <c r="AB122" s="1">
        <v>5</v>
      </c>
      <c r="AC122" s="1" t="s">
        <v>42</v>
      </c>
      <c r="AD122" s="1" t="str">
        <f t="shared" si="16"/>
        <v>1609</v>
      </c>
      <c r="AE122" s="1" t="str">
        <f t="shared" si="17"/>
        <v>PRIME</v>
      </c>
      <c r="AF122" s="1" t="str">
        <f t="shared" si="18"/>
        <v>Raipur -  Chhattisgarh</v>
      </c>
      <c r="AG122" s="1">
        <f t="shared" si="19"/>
        <v>5</v>
      </c>
    </row>
    <row r="123" spans="1:33">
      <c r="A123" s="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c r="P123" s="1">
        <f t="shared" si="10"/>
        <v>1840</v>
      </c>
      <c r="Q123" s="1">
        <v>20</v>
      </c>
      <c r="R123" s="1">
        <f t="shared" si="11"/>
        <v>368</v>
      </c>
      <c r="S123" s="1">
        <f t="shared" si="12"/>
        <v>1472</v>
      </c>
      <c r="T123" s="1">
        <v>0.62</v>
      </c>
      <c r="U123" s="1">
        <f t="shared" si="13"/>
        <v>912.64</v>
      </c>
      <c r="V123" s="1">
        <f t="shared" si="14"/>
        <v>559.36</v>
      </c>
      <c r="W123" s="4">
        <f t="shared" si="15"/>
        <v>0.38</v>
      </c>
      <c r="X123" s="1" t="s">
        <v>65</v>
      </c>
      <c r="Y123" s="1" t="s">
        <v>57</v>
      </c>
      <c r="Z123" s="1" t="s">
        <v>41</v>
      </c>
      <c r="AA123" s="2">
        <v>45694</v>
      </c>
      <c r="AB123" s="1">
        <v>5</v>
      </c>
      <c r="AC123" s="1" t="s">
        <v>42</v>
      </c>
      <c r="AD123" s="1" t="str">
        <f t="shared" si="16"/>
        <v>0373</v>
      </c>
      <c r="AE123" s="1" t="str">
        <f t="shared" si="17"/>
        <v>REGULAR</v>
      </c>
      <c r="AF123" s="1" t="str">
        <f t="shared" si="18"/>
        <v>Bangalore -  Karnataka</v>
      </c>
      <c r="AG123" s="1">
        <f t="shared" si="19"/>
        <v>4</v>
      </c>
    </row>
    <row r="124" spans="1:33">
      <c r="A124" s="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c r="P124" s="1">
        <f t="shared" si="10"/>
        <v>1090</v>
      </c>
      <c r="Q124" s="1">
        <v>30</v>
      </c>
      <c r="R124" s="1">
        <f t="shared" si="11"/>
        <v>327</v>
      </c>
      <c r="S124" s="1">
        <f t="shared" si="12"/>
        <v>763</v>
      </c>
      <c r="T124" s="1">
        <v>0.5</v>
      </c>
      <c r="U124" s="1">
        <f t="shared" si="13"/>
        <v>381.5</v>
      </c>
      <c r="V124" s="1">
        <f t="shared" si="14"/>
        <v>381.5</v>
      </c>
      <c r="W124" s="4">
        <f t="shared" si="15"/>
        <v>0.5</v>
      </c>
      <c r="X124" s="1" t="s">
        <v>56</v>
      </c>
      <c r="Y124" s="1" t="s">
        <v>40</v>
      </c>
      <c r="Z124" s="1" t="s">
        <v>41</v>
      </c>
      <c r="AA124" s="2">
        <v>45696</v>
      </c>
      <c r="AB124" s="1">
        <v>4</v>
      </c>
      <c r="AC124" s="1" t="s">
        <v>42</v>
      </c>
      <c r="AD124" s="1" t="str">
        <f t="shared" si="16"/>
        <v>0469</v>
      </c>
      <c r="AE124" s="1" t="str">
        <f t="shared" si="17"/>
        <v>REGULAR</v>
      </c>
      <c r="AF124" s="1" t="str">
        <f t="shared" si="18"/>
        <v>Amritsar -  Punjab</v>
      </c>
      <c r="AG124" s="1">
        <f t="shared" si="19"/>
        <v>4</v>
      </c>
    </row>
    <row r="125" spans="1:33">
      <c r="A125" s="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c r="P125" s="1">
        <f t="shared" si="10"/>
        <v>9510</v>
      </c>
      <c r="Q125" s="1">
        <v>10</v>
      </c>
      <c r="R125" s="1">
        <f t="shared" si="11"/>
        <v>951</v>
      </c>
      <c r="S125" s="1">
        <f t="shared" si="12"/>
        <v>8559</v>
      </c>
      <c r="T125" s="1">
        <v>0.45</v>
      </c>
      <c r="U125" s="1">
        <f t="shared" si="13"/>
        <v>3851.55</v>
      </c>
      <c r="V125" s="1">
        <f t="shared" si="14"/>
        <v>4707.45</v>
      </c>
      <c r="W125" s="4">
        <f t="shared" si="15"/>
        <v>0.54999999999999993</v>
      </c>
      <c r="X125" s="1" t="s">
        <v>104</v>
      </c>
      <c r="Y125" s="1" t="s">
        <v>81</v>
      </c>
      <c r="Z125" s="1" t="s">
        <v>41</v>
      </c>
      <c r="AA125" s="2">
        <v>45698</v>
      </c>
      <c r="AB125" s="1">
        <v>4</v>
      </c>
      <c r="AC125" s="1" t="s">
        <v>42</v>
      </c>
      <c r="AD125" s="1" t="str">
        <f t="shared" si="16"/>
        <v>0713</v>
      </c>
      <c r="AE125" s="1" t="str">
        <f t="shared" si="17"/>
        <v>PRIME</v>
      </c>
      <c r="AF125" s="1" t="str">
        <f t="shared" si="18"/>
        <v>Guwahati -  Assam</v>
      </c>
      <c r="AG125" s="1">
        <f t="shared" si="19"/>
        <v>4</v>
      </c>
    </row>
    <row r="126" spans="1:33">
      <c r="A126" s="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c r="P126" s="1">
        <f t="shared" si="10"/>
        <v>74720</v>
      </c>
      <c r="Q126" s="1">
        <v>0</v>
      </c>
      <c r="R126" s="1">
        <f t="shared" si="11"/>
        <v>0</v>
      </c>
      <c r="S126" s="1">
        <f t="shared" si="12"/>
        <v>74720</v>
      </c>
      <c r="T126" s="1">
        <v>0.57999999999999996</v>
      </c>
      <c r="U126" s="1">
        <f t="shared" si="13"/>
        <v>43337.599999999999</v>
      </c>
      <c r="V126" s="1">
        <f t="shared" si="14"/>
        <v>31382.400000000001</v>
      </c>
      <c r="W126" s="4">
        <f t="shared" si="15"/>
        <v>0.42000000000000004</v>
      </c>
      <c r="X126" s="1" t="s">
        <v>39</v>
      </c>
      <c r="Y126" s="1" t="s">
        <v>57</v>
      </c>
      <c r="Z126" s="1" t="s">
        <v>41</v>
      </c>
      <c r="AA126" s="2">
        <v>45696</v>
      </c>
      <c r="AB126" s="1">
        <v>5</v>
      </c>
      <c r="AC126" s="1" t="s">
        <v>42</v>
      </c>
      <c r="AD126" s="1" t="str">
        <f t="shared" si="16"/>
        <v>1633</v>
      </c>
      <c r="AE126" s="1" t="str">
        <f t="shared" si="17"/>
        <v>REGULAR</v>
      </c>
      <c r="AF126" s="1" t="str">
        <f t="shared" si="18"/>
        <v>Howrah -  West Bengal</v>
      </c>
      <c r="AG126" s="1">
        <f t="shared" si="19"/>
        <v>5</v>
      </c>
    </row>
    <row r="127" spans="1:33">
      <c r="A127" s="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c r="P127" s="1">
        <f t="shared" si="10"/>
        <v>9840</v>
      </c>
      <c r="Q127" s="1">
        <v>0</v>
      </c>
      <c r="R127" s="1">
        <f t="shared" si="11"/>
        <v>0</v>
      </c>
      <c r="S127" s="1">
        <f t="shared" si="12"/>
        <v>9840</v>
      </c>
      <c r="T127" s="1">
        <v>0.5</v>
      </c>
      <c r="U127" s="1">
        <f t="shared" si="13"/>
        <v>4920</v>
      </c>
      <c r="V127" s="1">
        <f t="shared" si="14"/>
        <v>4920</v>
      </c>
      <c r="W127" s="4">
        <f t="shared" si="15"/>
        <v>0.5</v>
      </c>
      <c r="X127" s="1" t="s">
        <v>104</v>
      </c>
      <c r="Y127" s="1" t="s">
        <v>72</v>
      </c>
      <c r="Z127" s="1" t="s">
        <v>41</v>
      </c>
      <c r="AA127" s="2">
        <v>45694</v>
      </c>
      <c r="AB127" s="1">
        <v>5</v>
      </c>
      <c r="AC127" s="1" t="s">
        <v>42</v>
      </c>
      <c r="AD127" s="1" t="str">
        <f t="shared" si="16"/>
        <v>0785</v>
      </c>
      <c r="AE127" s="1" t="str">
        <f t="shared" si="17"/>
        <v>REGULAR</v>
      </c>
      <c r="AF127" s="1" t="str">
        <f t="shared" si="18"/>
        <v>Hyderabad -  Telangana</v>
      </c>
      <c r="AG127" s="1">
        <f t="shared" si="19"/>
        <v>4</v>
      </c>
    </row>
    <row r="128" spans="1:33">
      <c r="A128" s="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c r="P128" s="1">
        <f t="shared" si="10"/>
        <v>51200</v>
      </c>
      <c r="Q128" s="1">
        <v>0</v>
      </c>
      <c r="R128" s="1">
        <f t="shared" si="11"/>
        <v>0</v>
      </c>
      <c r="S128" s="1">
        <f t="shared" si="12"/>
        <v>51200</v>
      </c>
      <c r="T128" s="1">
        <v>0.57999999999999996</v>
      </c>
      <c r="U128" s="1">
        <f t="shared" si="13"/>
        <v>29695.999999999996</v>
      </c>
      <c r="V128" s="1">
        <f t="shared" si="14"/>
        <v>21504.000000000004</v>
      </c>
      <c r="W128" s="4">
        <f t="shared" si="15"/>
        <v>0.4200000000000001</v>
      </c>
      <c r="X128" s="1" t="s">
        <v>147</v>
      </c>
      <c r="Y128" s="1" t="s">
        <v>40</v>
      </c>
      <c r="Z128" s="1" t="s">
        <v>66</v>
      </c>
      <c r="AA128" s="1"/>
      <c r="AB128" s="1"/>
      <c r="AC128" s="1" t="s">
        <v>42</v>
      </c>
      <c r="AD128" s="1" t="str">
        <f t="shared" si="16"/>
        <v>0969</v>
      </c>
      <c r="AE128" s="1" t="str">
        <f t="shared" si="17"/>
        <v>REGULAR</v>
      </c>
      <c r="AF128" s="1" t="str">
        <f t="shared" si="18"/>
        <v>Mysore -  Karnataka</v>
      </c>
      <c r="AG128" s="1">
        <f t="shared" si="19"/>
        <v>5</v>
      </c>
    </row>
    <row r="129" spans="1:33">
      <c r="A129" s="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c r="P129" s="1">
        <f t="shared" si="10"/>
        <v>78290</v>
      </c>
      <c r="Q129" s="1">
        <v>5</v>
      </c>
      <c r="R129" s="1">
        <f t="shared" si="11"/>
        <v>3914.5</v>
      </c>
      <c r="S129" s="1">
        <f t="shared" si="12"/>
        <v>74375.5</v>
      </c>
      <c r="T129" s="1">
        <v>0.57999999999999996</v>
      </c>
      <c r="U129" s="1">
        <f t="shared" si="13"/>
        <v>43137.789999999994</v>
      </c>
      <c r="V129" s="1">
        <f t="shared" si="14"/>
        <v>31237.710000000006</v>
      </c>
      <c r="W129" s="4">
        <f t="shared" si="15"/>
        <v>0.4200000000000001</v>
      </c>
      <c r="X129" s="1" t="s">
        <v>39</v>
      </c>
      <c r="Y129" s="1" t="s">
        <v>40</v>
      </c>
      <c r="Z129" s="1" t="s">
        <v>41</v>
      </c>
      <c r="AA129" s="2">
        <v>45697</v>
      </c>
      <c r="AB129" s="1">
        <v>5</v>
      </c>
      <c r="AC129" s="1" t="s">
        <v>42</v>
      </c>
      <c r="AD129" s="1" t="str">
        <f t="shared" si="16"/>
        <v>1225</v>
      </c>
      <c r="AE129" s="1" t="str">
        <f t="shared" si="17"/>
        <v>REGULAR</v>
      </c>
      <c r="AF129" s="1" t="str">
        <f t="shared" si="18"/>
        <v>Rohtak -  Haryana</v>
      </c>
      <c r="AG129" s="1">
        <f t="shared" si="19"/>
        <v>5</v>
      </c>
    </row>
    <row r="130" spans="1:33">
      <c r="A130" s="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c r="P130" s="1">
        <f t="shared" si="10"/>
        <v>2220</v>
      </c>
      <c r="Q130" s="1">
        <v>20</v>
      </c>
      <c r="R130" s="1">
        <f t="shared" si="11"/>
        <v>444</v>
      </c>
      <c r="S130" s="1">
        <f t="shared" si="12"/>
        <v>1776</v>
      </c>
      <c r="T130" s="1">
        <v>0.35</v>
      </c>
      <c r="U130" s="1">
        <f t="shared" si="13"/>
        <v>621.59999999999991</v>
      </c>
      <c r="V130" s="1">
        <f t="shared" si="14"/>
        <v>1154.4000000000001</v>
      </c>
      <c r="W130" s="4">
        <f t="shared" si="15"/>
        <v>0.65</v>
      </c>
      <c r="X130" s="1" t="s">
        <v>65</v>
      </c>
      <c r="Y130" s="1" t="s">
        <v>57</v>
      </c>
      <c r="Z130" s="1" t="s">
        <v>120</v>
      </c>
      <c r="AA130" s="1"/>
      <c r="AB130" s="1"/>
      <c r="AC130" s="1" t="s">
        <v>42</v>
      </c>
      <c r="AD130" s="1" t="str">
        <f t="shared" si="16"/>
        <v>1260</v>
      </c>
      <c r="AE130" s="1" t="str">
        <f t="shared" si="17"/>
        <v>PRIME</v>
      </c>
      <c r="AF130" s="1" t="str">
        <f t="shared" si="18"/>
        <v>Agartala -  Tripura</v>
      </c>
      <c r="AG130" s="1">
        <f t="shared" si="19"/>
        <v>4</v>
      </c>
    </row>
    <row r="131" spans="1:33">
      <c r="A131" s="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c r="P131" s="1">
        <f t="shared" ref="P131:P194" si="20">PRODUCT(N131,O131)</f>
        <v>7270</v>
      </c>
      <c r="Q131" s="1">
        <v>25</v>
      </c>
      <c r="R131" s="1">
        <f t="shared" ref="R131:R194" si="21">P131*(Q131/100)</f>
        <v>1817.5</v>
      </c>
      <c r="S131" s="1">
        <f t="shared" ref="S131:S194" si="22">P131-R131</f>
        <v>5452.5</v>
      </c>
      <c r="T131" s="1">
        <v>0.52</v>
      </c>
      <c r="U131" s="1">
        <f t="shared" ref="U131:U194" si="23">S131*T131</f>
        <v>2835.3</v>
      </c>
      <c r="V131" s="1">
        <f t="shared" ref="V131:V194" si="24">S131-U131</f>
        <v>2617.1999999999998</v>
      </c>
      <c r="W131" s="4">
        <f t="shared" ref="W131:W194" si="25">(V131/S131)</f>
        <v>0.48</v>
      </c>
      <c r="X131" s="1" t="s">
        <v>56</v>
      </c>
      <c r="Y131" s="1" t="s">
        <v>40</v>
      </c>
      <c r="Z131" s="1" t="s">
        <v>41</v>
      </c>
      <c r="AA131" s="2">
        <v>45694</v>
      </c>
      <c r="AB131" s="1">
        <v>4</v>
      </c>
      <c r="AC131" s="1" t="s">
        <v>42</v>
      </c>
      <c r="AD131" s="1" t="str">
        <f t="shared" ref="AD131:AD194" si="26">RIGHT(A131,4)</f>
        <v>1262</v>
      </c>
      <c r="AE131" s="1" t="str">
        <f t="shared" ref="AE131:AE194" si="27">UPPER(H131)</f>
        <v>PRIME</v>
      </c>
      <c r="AF131" s="1" t="str">
        <f t="shared" ref="AF131:AF194" si="28">_xlfn.CONCAT(I131," -  ",J131)</f>
        <v>New Delhi -  Delhi</v>
      </c>
      <c r="AG131" s="1">
        <f t="shared" ref="AG131:AG194" si="29">LEN(P131)</f>
        <v>4</v>
      </c>
    </row>
    <row r="132" spans="1:33">
      <c r="A132" s="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c r="P132" s="1">
        <f t="shared" si="20"/>
        <v>7800</v>
      </c>
      <c r="Q132" s="1">
        <v>30</v>
      </c>
      <c r="R132" s="1">
        <f t="shared" si="21"/>
        <v>2340</v>
      </c>
      <c r="S132" s="1">
        <f t="shared" si="22"/>
        <v>5460</v>
      </c>
      <c r="T132" s="1">
        <v>0.47</v>
      </c>
      <c r="U132" s="1">
        <f t="shared" si="23"/>
        <v>2566.1999999999998</v>
      </c>
      <c r="V132" s="1">
        <f t="shared" si="24"/>
        <v>2893.8</v>
      </c>
      <c r="W132" s="4">
        <f t="shared" si="25"/>
        <v>0.53</v>
      </c>
      <c r="X132" s="1" t="s">
        <v>56</v>
      </c>
      <c r="Y132" s="1" t="s">
        <v>40</v>
      </c>
      <c r="Z132" s="1" t="s">
        <v>22</v>
      </c>
      <c r="AA132" s="1"/>
      <c r="AB132" s="1"/>
      <c r="AC132" s="1" t="s">
        <v>93</v>
      </c>
      <c r="AD132" s="1" t="str">
        <f t="shared" si="26"/>
        <v>1675</v>
      </c>
      <c r="AE132" s="1" t="str">
        <f t="shared" si="27"/>
        <v>PRIME</v>
      </c>
      <c r="AF132" s="1" t="str">
        <f t="shared" si="28"/>
        <v>Imphal -  Manipur</v>
      </c>
      <c r="AG132" s="1">
        <f t="shared" si="29"/>
        <v>4</v>
      </c>
    </row>
    <row r="133" spans="1:33">
      <c r="A133" s="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c r="P133" s="1">
        <f t="shared" si="20"/>
        <v>2940</v>
      </c>
      <c r="Q133" s="1">
        <v>20</v>
      </c>
      <c r="R133" s="1">
        <f t="shared" si="21"/>
        <v>588</v>
      </c>
      <c r="S133" s="1">
        <f t="shared" si="22"/>
        <v>2352</v>
      </c>
      <c r="T133" s="1">
        <v>0.35</v>
      </c>
      <c r="U133" s="1">
        <f t="shared" si="23"/>
        <v>823.19999999999993</v>
      </c>
      <c r="V133" s="1">
        <f t="shared" si="24"/>
        <v>1528.8000000000002</v>
      </c>
      <c r="W133" s="4">
        <f t="shared" si="25"/>
        <v>0.65</v>
      </c>
      <c r="X133" s="1" t="s">
        <v>92</v>
      </c>
      <c r="Y133" s="1" t="s">
        <v>57</v>
      </c>
      <c r="Z133" s="1" t="s">
        <v>41</v>
      </c>
      <c r="AA133" s="2">
        <v>45694</v>
      </c>
      <c r="AB133" s="1">
        <v>4</v>
      </c>
      <c r="AC133" s="1" t="s">
        <v>42</v>
      </c>
      <c r="AD133" s="1" t="str">
        <f t="shared" si="26"/>
        <v>0377</v>
      </c>
      <c r="AE133" s="1" t="str">
        <f t="shared" si="27"/>
        <v>REGULAR</v>
      </c>
      <c r="AF133" s="1" t="str">
        <f t="shared" si="28"/>
        <v>Warangal -  Telangana</v>
      </c>
      <c r="AG133" s="1">
        <f t="shared" si="29"/>
        <v>4</v>
      </c>
    </row>
    <row r="134" spans="1:33">
      <c r="A134" s="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c r="P134" s="1">
        <f t="shared" si="20"/>
        <v>5840</v>
      </c>
      <c r="Q134" s="1">
        <v>0</v>
      </c>
      <c r="R134" s="1">
        <f t="shared" si="21"/>
        <v>0</v>
      </c>
      <c r="S134" s="1">
        <f t="shared" si="22"/>
        <v>5840</v>
      </c>
      <c r="T134" s="1">
        <v>0.48</v>
      </c>
      <c r="U134" s="1">
        <f t="shared" si="23"/>
        <v>2803.2</v>
      </c>
      <c r="V134" s="1">
        <f t="shared" si="24"/>
        <v>3036.8</v>
      </c>
      <c r="W134" s="4">
        <f t="shared" si="25"/>
        <v>0.52</v>
      </c>
      <c r="X134" s="1" t="s">
        <v>56</v>
      </c>
      <c r="Y134" s="1" t="s">
        <v>81</v>
      </c>
      <c r="Z134" s="1" t="s">
        <v>41</v>
      </c>
      <c r="AA134" s="2">
        <v>45695</v>
      </c>
      <c r="AB134" s="1">
        <v>4</v>
      </c>
      <c r="AC134" s="1" t="s">
        <v>42</v>
      </c>
      <c r="AD134" s="1" t="str">
        <f t="shared" si="26"/>
        <v>0662</v>
      </c>
      <c r="AE134" s="1" t="str">
        <f t="shared" si="27"/>
        <v>PRIME</v>
      </c>
      <c r="AF134" s="1" t="str">
        <f t="shared" si="28"/>
        <v>Raipur -  Chhattisgarh</v>
      </c>
      <c r="AG134" s="1">
        <f t="shared" si="29"/>
        <v>4</v>
      </c>
    </row>
    <row r="135" spans="1:33">
      <c r="A135" s="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c r="P135" s="1">
        <f t="shared" si="20"/>
        <v>26550</v>
      </c>
      <c r="Q135" s="1">
        <v>0</v>
      </c>
      <c r="R135" s="1">
        <f t="shared" si="21"/>
        <v>0</v>
      </c>
      <c r="S135" s="1">
        <f t="shared" si="22"/>
        <v>26550</v>
      </c>
      <c r="T135" s="1">
        <v>0.48</v>
      </c>
      <c r="U135" s="1">
        <f t="shared" si="23"/>
        <v>12744</v>
      </c>
      <c r="V135" s="1">
        <f t="shared" si="24"/>
        <v>13806</v>
      </c>
      <c r="W135" s="4">
        <f t="shared" si="25"/>
        <v>0.52</v>
      </c>
      <c r="X135" s="1" t="s">
        <v>39</v>
      </c>
      <c r="Y135" s="1" t="s">
        <v>81</v>
      </c>
      <c r="Z135" s="1" t="s">
        <v>41</v>
      </c>
      <c r="AA135" s="2">
        <v>45698</v>
      </c>
      <c r="AB135" s="1">
        <v>5</v>
      </c>
      <c r="AC135" s="1" t="s">
        <v>42</v>
      </c>
      <c r="AD135" s="1" t="str">
        <f t="shared" si="26"/>
        <v>1162</v>
      </c>
      <c r="AE135" s="1" t="str">
        <f t="shared" si="27"/>
        <v>REGULAR</v>
      </c>
      <c r="AF135" s="1" t="str">
        <f t="shared" si="28"/>
        <v>Surat -  Gujarat</v>
      </c>
      <c r="AG135" s="1">
        <f t="shared" si="29"/>
        <v>5</v>
      </c>
    </row>
    <row r="136" spans="1:33">
      <c r="A136" s="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c r="P136" s="1">
        <f t="shared" si="20"/>
        <v>9340</v>
      </c>
      <c r="Q136" s="1">
        <v>10</v>
      </c>
      <c r="R136" s="1">
        <f t="shared" si="21"/>
        <v>934</v>
      </c>
      <c r="S136" s="1">
        <f t="shared" si="22"/>
        <v>8406</v>
      </c>
      <c r="T136" s="1">
        <v>0.45</v>
      </c>
      <c r="U136" s="1">
        <f t="shared" si="23"/>
        <v>3782.7000000000003</v>
      </c>
      <c r="V136" s="1">
        <f t="shared" si="24"/>
        <v>4623.2999999999993</v>
      </c>
      <c r="W136" s="4">
        <f t="shared" si="25"/>
        <v>0.54999999999999993</v>
      </c>
      <c r="X136" s="1" t="s">
        <v>104</v>
      </c>
      <c r="Y136" s="1" t="s">
        <v>40</v>
      </c>
      <c r="Z136" s="1" t="s">
        <v>41</v>
      </c>
      <c r="AA136" s="2">
        <v>45700</v>
      </c>
      <c r="AB136" s="1">
        <v>5</v>
      </c>
      <c r="AC136" s="1" t="s">
        <v>42</v>
      </c>
      <c r="AD136" s="1" t="str">
        <f t="shared" si="26"/>
        <v>0627</v>
      </c>
      <c r="AE136" s="1" t="str">
        <f t="shared" si="27"/>
        <v>REGULAR</v>
      </c>
      <c r="AF136" s="1" t="str">
        <f t="shared" si="28"/>
        <v>Chennai -  Tamil Nadu</v>
      </c>
      <c r="AG136" s="1">
        <f t="shared" si="29"/>
        <v>4</v>
      </c>
    </row>
    <row r="137" spans="1:33">
      <c r="A137" s="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c r="P137" s="1">
        <f t="shared" si="20"/>
        <v>8080</v>
      </c>
      <c r="Q137" s="1">
        <v>0</v>
      </c>
      <c r="R137" s="1">
        <f t="shared" si="21"/>
        <v>0</v>
      </c>
      <c r="S137" s="1">
        <f t="shared" si="22"/>
        <v>8080</v>
      </c>
      <c r="T137" s="1">
        <v>0.45</v>
      </c>
      <c r="U137" s="1">
        <f t="shared" si="23"/>
        <v>3636</v>
      </c>
      <c r="V137" s="1">
        <f t="shared" si="24"/>
        <v>4444</v>
      </c>
      <c r="W137" s="4">
        <f t="shared" si="25"/>
        <v>0.55000000000000004</v>
      </c>
      <c r="X137" s="1" t="s">
        <v>92</v>
      </c>
      <c r="Y137" s="1" t="s">
        <v>40</v>
      </c>
      <c r="Z137" s="1" t="s">
        <v>41</v>
      </c>
      <c r="AA137" s="2">
        <v>45695</v>
      </c>
      <c r="AB137" s="1">
        <v>3</v>
      </c>
      <c r="AC137" s="1" t="s">
        <v>42</v>
      </c>
      <c r="AD137" s="1" t="str">
        <f t="shared" si="26"/>
        <v>0666</v>
      </c>
      <c r="AE137" s="1" t="str">
        <f t="shared" si="27"/>
        <v>REGULAR</v>
      </c>
      <c r="AF137" s="1" t="str">
        <f t="shared" si="28"/>
        <v>Jamshedpur -  Jharkhand</v>
      </c>
      <c r="AG137" s="1">
        <f t="shared" si="29"/>
        <v>4</v>
      </c>
    </row>
    <row r="138" spans="1:33">
      <c r="A138" s="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c r="P138" s="1">
        <f t="shared" si="20"/>
        <v>1470</v>
      </c>
      <c r="Q138" s="1">
        <v>10</v>
      </c>
      <c r="R138" s="1">
        <f t="shared" si="21"/>
        <v>147</v>
      </c>
      <c r="S138" s="1">
        <f t="shared" si="22"/>
        <v>1323</v>
      </c>
      <c r="T138" s="1">
        <v>0.47</v>
      </c>
      <c r="U138" s="1">
        <f t="shared" si="23"/>
        <v>621.80999999999995</v>
      </c>
      <c r="V138" s="1">
        <f t="shared" si="24"/>
        <v>701.19</v>
      </c>
      <c r="W138" s="4">
        <f t="shared" si="25"/>
        <v>0.53</v>
      </c>
      <c r="X138" s="1" t="s">
        <v>147</v>
      </c>
      <c r="Y138" s="1" t="s">
        <v>40</v>
      </c>
      <c r="Z138" s="1" t="s">
        <v>51</v>
      </c>
      <c r="AA138" s="2">
        <v>45697</v>
      </c>
      <c r="AB138" s="1"/>
      <c r="AC138" s="1" t="s">
        <v>42</v>
      </c>
      <c r="AD138" s="1" t="str">
        <f t="shared" si="26"/>
        <v>0919</v>
      </c>
      <c r="AE138" s="1" t="str">
        <f t="shared" si="27"/>
        <v>PRIME</v>
      </c>
      <c r="AF138" s="1" t="str">
        <f t="shared" si="28"/>
        <v>Raipur -  Chhattisgarh</v>
      </c>
      <c r="AG138" s="1">
        <f t="shared" si="29"/>
        <v>4</v>
      </c>
    </row>
    <row r="139" spans="1:33">
      <c r="A139" s="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c r="P139" s="1">
        <f t="shared" si="20"/>
        <v>1120</v>
      </c>
      <c r="Q139" s="1">
        <v>15</v>
      </c>
      <c r="R139" s="1">
        <f t="shared" si="21"/>
        <v>168</v>
      </c>
      <c r="S139" s="1">
        <f t="shared" si="22"/>
        <v>952</v>
      </c>
      <c r="T139" s="1">
        <v>0.35</v>
      </c>
      <c r="U139" s="1">
        <f t="shared" si="23"/>
        <v>333.2</v>
      </c>
      <c r="V139" s="1">
        <f t="shared" si="24"/>
        <v>618.79999999999995</v>
      </c>
      <c r="W139" s="4">
        <f t="shared" si="25"/>
        <v>0.64999999999999991</v>
      </c>
      <c r="X139" s="1" t="s">
        <v>147</v>
      </c>
      <c r="Y139" s="1" t="s">
        <v>81</v>
      </c>
      <c r="Z139" s="1" t="s">
        <v>51</v>
      </c>
      <c r="AA139" s="2">
        <v>45700</v>
      </c>
      <c r="AB139" s="1"/>
      <c r="AC139" s="1" t="s">
        <v>42</v>
      </c>
      <c r="AD139" s="1" t="str">
        <f t="shared" si="26"/>
        <v>1248</v>
      </c>
      <c r="AE139" s="1" t="str">
        <f t="shared" si="27"/>
        <v>PRIME</v>
      </c>
      <c r="AF139" s="1" t="str">
        <f t="shared" si="28"/>
        <v>Hubli -  Karnataka</v>
      </c>
      <c r="AG139" s="1">
        <f t="shared" si="29"/>
        <v>4</v>
      </c>
    </row>
    <row r="140" spans="1:33">
      <c r="A140" s="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c r="P140" s="1">
        <f t="shared" si="20"/>
        <v>2880</v>
      </c>
      <c r="Q140" s="1">
        <v>20</v>
      </c>
      <c r="R140" s="1">
        <f t="shared" si="21"/>
        <v>576</v>
      </c>
      <c r="S140" s="1">
        <f t="shared" si="22"/>
        <v>2304</v>
      </c>
      <c r="T140" s="1">
        <v>0.47</v>
      </c>
      <c r="U140" s="1">
        <f t="shared" si="23"/>
        <v>1082.8799999999999</v>
      </c>
      <c r="V140" s="1">
        <f t="shared" si="24"/>
        <v>1221.1200000000001</v>
      </c>
      <c r="W140" s="4">
        <f t="shared" si="25"/>
        <v>0.53</v>
      </c>
      <c r="X140" s="1" t="s">
        <v>92</v>
      </c>
      <c r="Y140" s="1" t="s">
        <v>40</v>
      </c>
      <c r="Z140" s="1" t="s">
        <v>41</v>
      </c>
      <c r="AA140" s="2">
        <v>45700</v>
      </c>
      <c r="AB140" s="1">
        <v>4</v>
      </c>
      <c r="AC140" s="1" t="s">
        <v>42</v>
      </c>
      <c r="AD140" s="1" t="str">
        <f t="shared" si="26"/>
        <v>1397</v>
      </c>
      <c r="AE140" s="1" t="str">
        <f t="shared" si="27"/>
        <v>REGULAR</v>
      </c>
      <c r="AF140" s="1" t="str">
        <f t="shared" si="28"/>
        <v>Vijayawada -  Andhra Pradesh</v>
      </c>
      <c r="AG140" s="1">
        <f t="shared" si="29"/>
        <v>4</v>
      </c>
    </row>
    <row r="141" spans="1:33">
      <c r="A141" s="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c r="P141" s="1">
        <f t="shared" si="20"/>
        <v>2840</v>
      </c>
      <c r="Q141" s="1">
        <v>0</v>
      </c>
      <c r="R141" s="1">
        <f t="shared" si="21"/>
        <v>0</v>
      </c>
      <c r="S141" s="1">
        <f t="shared" si="22"/>
        <v>2840</v>
      </c>
      <c r="T141" s="1">
        <v>0.35</v>
      </c>
      <c r="U141" s="1">
        <f t="shared" si="23"/>
        <v>993.99999999999989</v>
      </c>
      <c r="V141" s="1">
        <f t="shared" si="24"/>
        <v>1846</v>
      </c>
      <c r="W141" s="4">
        <f t="shared" si="25"/>
        <v>0.65</v>
      </c>
      <c r="X141" s="1" t="s">
        <v>56</v>
      </c>
      <c r="Y141" s="1" t="s">
        <v>81</v>
      </c>
      <c r="Z141" s="1" t="s">
        <v>22</v>
      </c>
      <c r="AA141" s="1"/>
      <c r="AB141" s="1"/>
      <c r="AC141" s="1" t="s">
        <v>93</v>
      </c>
      <c r="AD141" s="1" t="str">
        <f t="shared" si="26"/>
        <v>0404</v>
      </c>
      <c r="AE141" s="1" t="str">
        <f t="shared" si="27"/>
        <v>REGULAR</v>
      </c>
      <c r="AF141" s="1" t="str">
        <f t="shared" si="28"/>
        <v>Panaji -  Goa</v>
      </c>
      <c r="AG141" s="1">
        <f t="shared" si="29"/>
        <v>4</v>
      </c>
    </row>
    <row r="142" spans="1:33">
      <c r="A142" s="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c r="P142" s="1">
        <f t="shared" si="20"/>
        <v>600</v>
      </c>
      <c r="Q142" s="1">
        <v>15</v>
      </c>
      <c r="R142" s="1">
        <f t="shared" si="21"/>
        <v>90</v>
      </c>
      <c r="S142" s="1">
        <f t="shared" si="22"/>
        <v>510</v>
      </c>
      <c r="T142" s="1">
        <v>0.62</v>
      </c>
      <c r="U142" s="1">
        <f t="shared" si="23"/>
        <v>316.2</v>
      </c>
      <c r="V142" s="1">
        <f t="shared" si="24"/>
        <v>193.8</v>
      </c>
      <c r="W142" s="4">
        <f t="shared" si="25"/>
        <v>0.38</v>
      </c>
      <c r="X142" s="1" t="s">
        <v>56</v>
      </c>
      <c r="Y142" s="1" t="s">
        <v>72</v>
      </c>
      <c r="Z142" s="1" t="s">
        <v>41</v>
      </c>
      <c r="AA142" s="2">
        <v>45697</v>
      </c>
      <c r="AB142" s="1">
        <v>5</v>
      </c>
      <c r="AC142" s="1" t="s">
        <v>42</v>
      </c>
      <c r="AD142" s="1" t="str">
        <f t="shared" si="26"/>
        <v>0425</v>
      </c>
      <c r="AE142" s="1" t="str">
        <f t="shared" si="27"/>
        <v>REGULAR</v>
      </c>
      <c r="AF142" s="1" t="str">
        <f t="shared" si="28"/>
        <v>Kochi -  Kerala</v>
      </c>
      <c r="AG142" s="1">
        <f t="shared" si="29"/>
        <v>3</v>
      </c>
    </row>
    <row r="143" spans="1:33">
      <c r="A143" s="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c r="P143" s="1">
        <f t="shared" si="20"/>
        <v>1240</v>
      </c>
      <c r="Q143" s="1">
        <v>15</v>
      </c>
      <c r="R143" s="1">
        <f t="shared" si="21"/>
        <v>186</v>
      </c>
      <c r="S143" s="1">
        <f t="shared" si="22"/>
        <v>1054</v>
      </c>
      <c r="T143" s="1">
        <v>0.62</v>
      </c>
      <c r="U143" s="1">
        <f t="shared" si="23"/>
        <v>653.48</v>
      </c>
      <c r="V143" s="1">
        <f t="shared" si="24"/>
        <v>400.52</v>
      </c>
      <c r="W143" s="4">
        <f t="shared" si="25"/>
        <v>0.38</v>
      </c>
      <c r="X143" s="1" t="s">
        <v>147</v>
      </c>
      <c r="Y143" s="1" t="s">
        <v>57</v>
      </c>
      <c r="Z143" s="1" t="s">
        <v>51</v>
      </c>
      <c r="AA143" s="2">
        <v>45701</v>
      </c>
      <c r="AB143" s="1"/>
      <c r="AC143" s="1" t="s">
        <v>42</v>
      </c>
      <c r="AD143" s="1" t="str">
        <f t="shared" si="26"/>
        <v>0815</v>
      </c>
      <c r="AE143" s="1" t="str">
        <f t="shared" si="27"/>
        <v>PRIME</v>
      </c>
      <c r="AF143" s="1" t="str">
        <f t="shared" si="28"/>
        <v>Pune -  Maharashtra</v>
      </c>
      <c r="AG143" s="1">
        <f t="shared" si="29"/>
        <v>4</v>
      </c>
    </row>
    <row r="144" spans="1:33">
      <c r="A144" s="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c r="P144" s="1">
        <f t="shared" si="20"/>
        <v>10040</v>
      </c>
      <c r="Q144" s="1">
        <v>0</v>
      </c>
      <c r="R144" s="1">
        <f t="shared" si="21"/>
        <v>0</v>
      </c>
      <c r="S144" s="1">
        <f t="shared" si="22"/>
        <v>10040</v>
      </c>
      <c r="T144" s="1">
        <v>0.48</v>
      </c>
      <c r="U144" s="1">
        <f t="shared" si="23"/>
        <v>4819.2</v>
      </c>
      <c r="V144" s="1">
        <f t="shared" si="24"/>
        <v>5220.8</v>
      </c>
      <c r="W144" s="4">
        <f t="shared" si="25"/>
        <v>0.52</v>
      </c>
      <c r="X144" s="1" t="s">
        <v>56</v>
      </c>
      <c r="Y144" s="1" t="s">
        <v>81</v>
      </c>
      <c r="Z144" s="1" t="s">
        <v>22</v>
      </c>
      <c r="AA144" s="1"/>
      <c r="AB144" s="1"/>
      <c r="AC144" s="1" t="s">
        <v>93</v>
      </c>
      <c r="AD144" s="1" t="str">
        <f t="shared" si="26"/>
        <v>1054</v>
      </c>
      <c r="AE144" s="1" t="str">
        <f t="shared" si="27"/>
        <v>REGULAR</v>
      </c>
      <c r="AF144" s="1" t="str">
        <f t="shared" si="28"/>
        <v>Chandigarh -  Punjab</v>
      </c>
      <c r="AG144" s="1">
        <f t="shared" si="29"/>
        <v>5</v>
      </c>
    </row>
    <row r="145" spans="1:33">
      <c r="A145" s="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c r="P145" s="1">
        <f t="shared" si="20"/>
        <v>39200</v>
      </c>
      <c r="Q145" s="1">
        <v>20</v>
      </c>
      <c r="R145" s="1">
        <f t="shared" si="21"/>
        <v>7840</v>
      </c>
      <c r="S145" s="1">
        <f t="shared" si="22"/>
        <v>31360</v>
      </c>
      <c r="T145" s="1">
        <v>0.52</v>
      </c>
      <c r="U145" s="1">
        <f t="shared" si="23"/>
        <v>16307.2</v>
      </c>
      <c r="V145" s="1">
        <f t="shared" si="24"/>
        <v>15052.8</v>
      </c>
      <c r="W145" s="4">
        <f t="shared" si="25"/>
        <v>0.48</v>
      </c>
      <c r="X145" s="1" t="s">
        <v>56</v>
      </c>
      <c r="Y145" s="1" t="s">
        <v>72</v>
      </c>
      <c r="Z145" s="1" t="s">
        <v>41</v>
      </c>
      <c r="AA145" s="2">
        <v>45700</v>
      </c>
      <c r="AB145" s="1">
        <v>4</v>
      </c>
      <c r="AC145" s="1" t="s">
        <v>42</v>
      </c>
      <c r="AD145" s="1" t="str">
        <f t="shared" si="26"/>
        <v>1469</v>
      </c>
      <c r="AE145" s="1" t="str">
        <f t="shared" si="27"/>
        <v>PRIME</v>
      </c>
      <c r="AF145" s="1" t="str">
        <f t="shared" si="28"/>
        <v>Ranchi -  Jharkhand</v>
      </c>
      <c r="AG145" s="1">
        <f t="shared" si="29"/>
        <v>5</v>
      </c>
    </row>
    <row r="146" spans="1:33">
      <c r="A146" s="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c r="P146" s="1">
        <f t="shared" si="20"/>
        <v>1470</v>
      </c>
      <c r="Q146" s="1">
        <v>10</v>
      </c>
      <c r="R146" s="1">
        <f t="shared" si="21"/>
        <v>147</v>
      </c>
      <c r="S146" s="1">
        <f t="shared" si="22"/>
        <v>1323</v>
      </c>
      <c r="T146" s="1">
        <v>0.62</v>
      </c>
      <c r="U146" s="1">
        <f t="shared" si="23"/>
        <v>820.26</v>
      </c>
      <c r="V146" s="1">
        <f t="shared" si="24"/>
        <v>502.74</v>
      </c>
      <c r="W146" s="4">
        <f t="shared" si="25"/>
        <v>0.38</v>
      </c>
      <c r="X146" s="1" t="s">
        <v>104</v>
      </c>
      <c r="Y146" s="1" t="s">
        <v>81</v>
      </c>
      <c r="Z146" s="1" t="s">
        <v>41</v>
      </c>
      <c r="AA146" s="2">
        <v>45699</v>
      </c>
      <c r="AB146" s="1">
        <v>4</v>
      </c>
      <c r="AC146" s="1" t="s">
        <v>42</v>
      </c>
      <c r="AD146" s="1" t="str">
        <f t="shared" si="26"/>
        <v>1662</v>
      </c>
      <c r="AE146" s="1" t="str">
        <f t="shared" si="27"/>
        <v>PRIME</v>
      </c>
      <c r="AF146" s="1" t="str">
        <f t="shared" si="28"/>
        <v>Imphal -  Manipur</v>
      </c>
      <c r="AG146" s="1">
        <f t="shared" si="29"/>
        <v>4</v>
      </c>
    </row>
    <row r="147" spans="1:33">
      <c r="A147" s="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c r="P147" s="1">
        <f t="shared" si="20"/>
        <v>4760</v>
      </c>
      <c r="Q147" s="1">
        <v>0</v>
      </c>
      <c r="R147" s="1">
        <f t="shared" si="21"/>
        <v>0</v>
      </c>
      <c r="S147" s="1">
        <f t="shared" si="22"/>
        <v>4760</v>
      </c>
      <c r="T147" s="1">
        <v>0.48</v>
      </c>
      <c r="U147" s="1">
        <f t="shared" si="23"/>
        <v>2284.7999999999997</v>
      </c>
      <c r="V147" s="1">
        <f t="shared" si="24"/>
        <v>2475.2000000000003</v>
      </c>
      <c r="W147" s="4">
        <f t="shared" si="25"/>
        <v>0.52</v>
      </c>
      <c r="X147" s="1" t="s">
        <v>104</v>
      </c>
      <c r="Y147" s="1" t="s">
        <v>72</v>
      </c>
      <c r="Z147" s="1" t="s">
        <v>41</v>
      </c>
      <c r="AA147" s="2">
        <v>45700</v>
      </c>
      <c r="AB147" s="1">
        <v>5</v>
      </c>
      <c r="AC147" s="1" t="s">
        <v>42</v>
      </c>
      <c r="AD147" s="1" t="str">
        <f t="shared" si="26"/>
        <v>0110</v>
      </c>
      <c r="AE147" s="1" t="str">
        <f t="shared" si="27"/>
        <v>REGULAR</v>
      </c>
      <c r="AF147" s="1" t="str">
        <f t="shared" si="28"/>
        <v>Shillong -  Meghalaya</v>
      </c>
      <c r="AG147" s="1">
        <f t="shared" si="29"/>
        <v>4</v>
      </c>
    </row>
    <row r="148" spans="1:33">
      <c r="A148" s="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c r="P148" s="1">
        <f t="shared" si="20"/>
        <v>3200</v>
      </c>
      <c r="Q148" s="1">
        <v>5</v>
      </c>
      <c r="R148" s="1">
        <f t="shared" si="21"/>
        <v>160</v>
      </c>
      <c r="S148" s="1">
        <f t="shared" si="22"/>
        <v>3040</v>
      </c>
      <c r="T148" s="1">
        <v>0.52</v>
      </c>
      <c r="U148" s="1">
        <f t="shared" si="23"/>
        <v>1580.8</v>
      </c>
      <c r="V148" s="1">
        <f t="shared" si="24"/>
        <v>1459.2</v>
      </c>
      <c r="W148" s="4">
        <f t="shared" si="25"/>
        <v>0.48000000000000004</v>
      </c>
      <c r="X148" s="1" t="s">
        <v>104</v>
      </c>
      <c r="Y148" s="1" t="s">
        <v>57</v>
      </c>
      <c r="Z148" s="1" t="s">
        <v>66</v>
      </c>
      <c r="AA148" s="1"/>
      <c r="AB148" s="1"/>
      <c r="AC148" s="1" t="s">
        <v>42</v>
      </c>
      <c r="AD148" s="1" t="str">
        <f t="shared" si="26"/>
        <v>1591</v>
      </c>
      <c r="AE148" s="1" t="str">
        <f t="shared" si="27"/>
        <v>REGULAR</v>
      </c>
      <c r="AF148" s="1" t="str">
        <f t="shared" si="28"/>
        <v>Noida -  Delhi</v>
      </c>
      <c r="AG148" s="1">
        <f t="shared" si="29"/>
        <v>4</v>
      </c>
    </row>
    <row r="149" spans="1:33">
      <c r="A149" s="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c r="P149" s="1">
        <f t="shared" si="20"/>
        <v>620</v>
      </c>
      <c r="Q149" s="1">
        <v>5</v>
      </c>
      <c r="R149" s="1">
        <f t="shared" si="21"/>
        <v>31</v>
      </c>
      <c r="S149" s="1">
        <f t="shared" si="22"/>
        <v>589</v>
      </c>
      <c r="T149" s="1">
        <v>0.62</v>
      </c>
      <c r="U149" s="1">
        <f t="shared" si="23"/>
        <v>365.18</v>
      </c>
      <c r="V149" s="1">
        <f t="shared" si="24"/>
        <v>223.82</v>
      </c>
      <c r="W149" s="4">
        <f t="shared" si="25"/>
        <v>0.38</v>
      </c>
      <c r="X149" s="1" t="s">
        <v>92</v>
      </c>
      <c r="Y149" s="1" t="s">
        <v>72</v>
      </c>
      <c r="Z149" s="1" t="s">
        <v>41</v>
      </c>
      <c r="AA149" s="2">
        <v>45700</v>
      </c>
      <c r="AB149" s="1">
        <v>5</v>
      </c>
      <c r="AC149" s="1" t="s">
        <v>42</v>
      </c>
      <c r="AD149" s="1" t="str">
        <f t="shared" si="26"/>
        <v>0918</v>
      </c>
      <c r="AE149" s="1" t="str">
        <f t="shared" si="27"/>
        <v>PRIME</v>
      </c>
      <c r="AF149" s="1" t="str">
        <f t="shared" si="28"/>
        <v>Raipur -  Chhattisgarh</v>
      </c>
      <c r="AG149" s="1">
        <f t="shared" si="29"/>
        <v>3</v>
      </c>
    </row>
    <row r="150" spans="1:33">
      <c r="A150" s="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c r="P150" s="1">
        <f t="shared" si="20"/>
        <v>24940</v>
      </c>
      <c r="Q150" s="1">
        <v>10</v>
      </c>
      <c r="R150" s="1">
        <f t="shared" si="21"/>
        <v>2494</v>
      </c>
      <c r="S150" s="1">
        <f t="shared" si="22"/>
        <v>22446</v>
      </c>
      <c r="T150" s="1">
        <v>0.52</v>
      </c>
      <c r="U150" s="1">
        <f t="shared" si="23"/>
        <v>11671.92</v>
      </c>
      <c r="V150" s="1">
        <f t="shared" si="24"/>
        <v>10774.08</v>
      </c>
      <c r="W150" s="4">
        <f t="shared" si="25"/>
        <v>0.48</v>
      </c>
      <c r="X150" s="1" t="s">
        <v>56</v>
      </c>
      <c r="Y150" s="1" t="s">
        <v>72</v>
      </c>
      <c r="Z150" s="1" t="s">
        <v>41</v>
      </c>
      <c r="AA150" s="2">
        <v>45700</v>
      </c>
      <c r="AB150" s="1">
        <v>3</v>
      </c>
      <c r="AC150" s="1" t="s">
        <v>42</v>
      </c>
      <c r="AD150" s="1" t="str">
        <f t="shared" si="26"/>
        <v>0972</v>
      </c>
      <c r="AE150" s="1" t="str">
        <f t="shared" si="27"/>
        <v>PRIME</v>
      </c>
      <c r="AF150" s="1" t="str">
        <f t="shared" si="28"/>
        <v>Jodhpur -  Rajasthan</v>
      </c>
      <c r="AG150" s="1">
        <f t="shared" si="29"/>
        <v>5</v>
      </c>
    </row>
    <row r="151" spans="1:33">
      <c r="A151" s="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c r="P151" s="1">
        <f t="shared" si="20"/>
        <v>1020</v>
      </c>
      <c r="Q151" s="1">
        <v>30</v>
      </c>
      <c r="R151" s="1">
        <f t="shared" si="21"/>
        <v>306</v>
      </c>
      <c r="S151" s="1">
        <f t="shared" si="22"/>
        <v>714</v>
      </c>
      <c r="T151" s="1">
        <v>0.45</v>
      </c>
      <c r="U151" s="1">
        <f t="shared" si="23"/>
        <v>321.3</v>
      </c>
      <c r="V151" s="1">
        <f t="shared" si="24"/>
        <v>392.7</v>
      </c>
      <c r="W151" s="4">
        <f t="shared" si="25"/>
        <v>0.54999999999999993</v>
      </c>
      <c r="X151" s="1" t="s">
        <v>104</v>
      </c>
      <c r="Y151" s="1" t="s">
        <v>40</v>
      </c>
      <c r="Z151" s="1" t="s">
        <v>41</v>
      </c>
      <c r="AA151" s="2">
        <v>45701</v>
      </c>
      <c r="AB151" s="1">
        <v>3</v>
      </c>
      <c r="AC151" s="1" t="s">
        <v>42</v>
      </c>
      <c r="AD151" s="1" t="str">
        <f t="shared" si="26"/>
        <v>1017</v>
      </c>
      <c r="AE151" s="1" t="str">
        <f t="shared" si="27"/>
        <v>REGULAR</v>
      </c>
      <c r="AF151" s="1" t="str">
        <f t="shared" si="28"/>
        <v>Dehradun -  Uttarakhand</v>
      </c>
      <c r="AG151" s="1">
        <f t="shared" si="29"/>
        <v>4</v>
      </c>
    </row>
    <row r="152" spans="1:33">
      <c r="A152" s="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c r="P152" s="1">
        <f t="shared" si="20"/>
        <v>1100</v>
      </c>
      <c r="Q152" s="1">
        <v>0</v>
      </c>
      <c r="R152" s="1">
        <f t="shared" si="21"/>
        <v>0</v>
      </c>
      <c r="S152" s="1">
        <f t="shared" si="22"/>
        <v>1100</v>
      </c>
      <c r="T152" s="1">
        <v>0.52</v>
      </c>
      <c r="U152" s="1">
        <f t="shared" si="23"/>
        <v>572</v>
      </c>
      <c r="V152" s="1">
        <f t="shared" si="24"/>
        <v>528</v>
      </c>
      <c r="W152" s="4">
        <f t="shared" si="25"/>
        <v>0.48</v>
      </c>
      <c r="X152" s="1" t="s">
        <v>92</v>
      </c>
      <c r="Y152" s="1" t="s">
        <v>72</v>
      </c>
      <c r="Z152" s="1" t="s">
        <v>41</v>
      </c>
      <c r="AA152" s="2">
        <v>45699</v>
      </c>
      <c r="AB152" s="1">
        <v>3</v>
      </c>
      <c r="AC152" s="1" t="s">
        <v>42</v>
      </c>
      <c r="AD152" s="1" t="str">
        <f t="shared" si="26"/>
        <v>1346</v>
      </c>
      <c r="AE152" s="1" t="str">
        <f t="shared" si="27"/>
        <v>PRIME</v>
      </c>
      <c r="AF152" s="1" t="str">
        <f t="shared" si="28"/>
        <v>Panaji -  Goa</v>
      </c>
      <c r="AG152" s="1">
        <f t="shared" si="29"/>
        <v>4</v>
      </c>
    </row>
    <row r="153" spans="1:33">
      <c r="A153" s="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c r="P153" s="1">
        <f t="shared" si="20"/>
        <v>22650</v>
      </c>
      <c r="Q153" s="1">
        <v>10</v>
      </c>
      <c r="R153" s="1">
        <f t="shared" si="21"/>
        <v>2265</v>
      </c>
      <c r="S153" s="1">
        <f t="shared" si="22"/>
        <v>20385</v>
      </c>
      <c r="T153" s="1">
        <v>0.47</v>
      </c>
      <c r="U153" s="1">
        <f t="shared" si="23"/>
        <v>9580.9499999999989</v>
      </c>
      <c r="V153" s="1">
        <f t="shared" si="24"/>
        <v>10804.050000000001</v>
      </c>
      <c r="W153" s="4">
        <f t="shared" si="25"/>
        <v>0.53</v>
      </c>
      <c r="X153" s="1" t="s">
        <v>147</v>
      </c>
      <c r="Y153" s="1" t="s">
        <v>57</v>
      </c>
      <c r="Z153" s="1" t="s">
        <v>41</v>
      </c>
      <c r="AA153" s="2">
        <v>45704</v>
      </c>
      <c r="AB153" s="1">
        <v>4</v>
      </c>
      <c r="AC153" s="1" t="s">
        <v>42</v>
      </c>
      <c r="AD153" s="1" t="str">
        <f t="shared" si="26"/>
        <v>0284</v>
      </c>
      <c r="AE153" s="1" t="str">
        <f t="shared" si="27"/>
        <v>REGULAR</v>
      </c>
      <c r="AF153" s="1" t="str">
        <f t="shared" si="28"/>
        <v>Gurgaon -  Delhi</v>
      </c>
      <c r="AG153" s="1">
        <f t="shared" si="29"/>
        <v>5</v>
      </c>
    </row>
    <row r="154" spans="1:33">
      <c r="A154" s="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c r="P154" s="1">
        <f t="shared" si="20"/>
        <v>3050</v>
      </c>
      <c r="Q154" s="1">
        <v>20</v>
      </c>
      <c r="R154" s="1">
        <f t="shared" si="21"/>
        <v>610</v>
      </c>
      <c r="S154" s="1">
        <f t="shared" si="22"/>
        <v>2440</v>
      </c>
      <c r="T154" s="1">
        <v>0.62</v>
      </c>
      <c r="U154" s="1">
        <f t="shared" si="23"/>
        <v>1512.8</v>
      </c>
      <c r="V154" s="1">
        <f t="shared" si="24"/>
        <v>927.2</v>
      </c>
      <c r="W154" s="4">
        <f t="shared" si="25"/>
        <v>0.38</v>
      </c>
      <c r="X154" s="1" t="s">
        <v>92</v>
      </c>
      <c r="Y154" s="1" t="s">
        <v>72</v>
      </c>
      <c r="Z154" s="1" t="s">
        <v>51</v>
      </c>
      <c r="AA154" s="2">
        <v>45700</v>
      </c>
      <c r="AB154" s="1"/>
      <c r="AC154" s="1" t="s">
        <v>42</v>
      </c>
      <c r="AD154" s="1" t="str">
        <f t="shared" si="26"/>
        <v>0334</v>
      </c>
      <c r="AE154" s="1" t="str">
        <f t="shared" si="27"/>
        <v>PRIME</v>
      </c>
      <c r="AF154" s="1" t="str">
        <f t="shared" si="28"/>
        <v>Dibrugarh -  Assam</v>
      </c>
      <c r="AG154" s="1">
        <f t="shared" si="29"/>
        <v>4</v>
      </c>
    </row>
    <row r="155" spans="1:33">
      <c r="A155" s="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c r="P155" s="1">
        <f t="shared" si="20"/>
        <v>13680</v>
      </c>
      <c r="Q155" s="1">
        <v>20</v>
      </c>
      <c r="R155" s="1">
        <f t="shared" si="21"/>
        <v>2736</v>
      </c>
      <c r="S155" s="1">
        <f t="shared" si="22"/>
        <v>10944</v>
      </c>
      <c r="T155" s="1">
        <v>0.45</v>
      </c>
      <c r="U155" s="1">
        <f t="shared" si="23"/>
        <v>4924.8</v>
      </c>
      <c r="V155" s="1">
        <f t="shared" si="24"/>
        <v>6019.2</v>
      </c>
      <c r="W155" s="4">
        <f t="shared" si="25"/>
        <v>0.54999999999999993</v>
      </c>
      <c r="X155" s="1" t="s">
        <v>56</v>
      </c>
      <c r="Y155" s="1" t="s">
        <v>57</v>
      </c>
      <c r="Z155" s="1" t="s">
        <v>41</v>
      </c>
      <c r="AA155" s="2">
        <v>45701</v>
      </c>
      <c r="AB155" s="1">
        <v>5</v>
      </c>
      <c r="AC155" s="1" t="s">
        <v>42</v>
      </c>
      <c r="AD155" s="1" t="str">
        <f t="shared" si="26"/>
        <v>1482</v>
      </c>
      <c r="AE155" s="1" t="str">
        <f t="shared" si="27"/>
        <v>REGULAR</v>
      </c>
      <c r="AF155" s="1" t="str">
        <f t="shared" si="28"/>
        <v>Ahmedabad -  Gujarat</v>
      </c>
      <c r="AG155" s="1">
        <f t="shared" si="29"/>
        <v>5</v>
      </c>
    </row>
    <row r="156" spans="1:33">
      <c r="A156" s="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c r="P156" s="1">
        <f t="shared" si="20"/>
        <v>8480</v>
      </c>
      <c r="Q156" s="1">
        <v>10</v>
      </c>
      <c r="R156" s="1">
        <f t="shared" si="21"/>
        <v>848</v>
      </c>
      <c r="S156" s="1">
        <f t="shared" si="22"/>
        <v>7632</v>
      </c>
      <c r="T156" s="1">
        <v>0.48</v>
      </c>
      <c r="U156" s="1">
        <f t="shared" si="23"/>
        <v>3663.3599999999997</v>
      </c>
      <c r="V156" s="1">
        <f t="shared" si="24"/>
        <v>3968.6400000000003</v>
      </c>
      <c r="W156" s="4">
        <f t="shared" si="25"/>
        <v>0.52</v>
      </c>
      <c r="X156" s="1" t="s">
        <v>92</v>
      </c>
      <c r="Y156" s="1" t="s">
        <v>72</v>
      </c>
      <c r="Z156" s="1" t="s">
        <v>41</v>
      </c>
      <c r="AA156" s="2">
        <v>45703</v>
      </c>
      <c r="AB156" s="1">
        <v>5</v>
      </c>
      <c r="AC156" s="1" t="s">
        <v>42</v>
      </c>
      <c r="AD156" s="1" t="str">
        <f t="shared" si="26"/>
        <v>1320</v>
      </c>
      <c r="AE156" s="1" t="str">
        <f t="shared" si="27"/>
        <v>REGULAR</v>
      </c>
      <c r="AF156" s="1" t="str">
        <f t="shared" si="28"/>
        <v>Haridwar -  Uttarakhand</v>
      </c>
      <c r="AG156" s="1">
        <f t="shared" si="29"/>
        <v>4</v>
      </c>
    </row>
    <row r="157" spans="1:33">
      <c r="A157" s="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c r="P157" s="1">
        <f t="shared" si="20"/>
        <v>6080</v>
      </c>
      <c r="Q157" s="1">
        <v>0</v>
      </c>
      <c r="R157" s="1">
        <f t="shared" si="21"/>
        <v>0</v>
      </c>
      <c r="S157" s="1">
        <f t="shared" si="22"/>
        <v>6080</v>
      </c>
      <c r="T157" s="1">
        <v>0.48</v>
      </c>
      <c r="U157" s="1">
        <f t="shared" si="23"/>
        <v>2918.4</v>
      </c>
      <c r="V157" s="1">
        <f t="shared" si="24"/>
        <v>3161.6</v>
      </c>
      <c r="W157" s="4">
        <f t="shared" si="25"/>
        <v>0.52</v>
      </c>
      <c r="X157" s="1" t="s">
        <v>65</v>
      </c>
      <c r="Y157" s="1" t="s">
        <v>40</v>
      </c>
      <c r="Z157" s="1" t="s">
        <v>41</v>
      </c>
      <c r="AA157" s="2">
        <v>45703</v>
      </c>
      <c r="AB157" s="1">
        <v>3</v>
      </c>
      <c r="AC157" s="1" t="s">
        <v>42</v>
      </c>
      <c r="AD157" s="1" t="str">
        <f t="shared" si="26"/>
        <v>1448</v>
      </c>
      <c r="AE157" s="1" t="str">
        <f t="shared" si="27"/>
        <v>REGULAR</v>
      </c>
      <c r="AF157" s="1" t="str">
        <f t="shared" si="28"/>
        <v>Muzaffarpur -  Bihar</v>
      </c>
      <c r="AG157" s="1">
        <f t="shared" si="29"/>
        <v>4</v>
      </c>
    </row>
    <row r="158" spans="1:33">
      <c r="A158" s="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c r="P158" s="1">
        <f t="shared" si="20"/>
        <v>11600</v>
      </c>
      <c r="Q158" s="1">
        <v>10</v>
      </c>
      <c r="R158" s="1">
        <f t="shared" si="21"/>
        <v>1160</v>
      </c>
      <c r="S158" s="1">
        <f t="shared" si="22"/>
        <v>10440</v>
      </c>
      <c r="T158" s="1">
        <v>0.48</v>
      </c>
      <c r="U158" s="1">
        <f t="shared" si="23"/>
        <v>5011.2</v>
      </c>
      <c r="V158" s="1">
        <f t="shared" si="24"/>
        <v>5428.8</v>
      </c>
      <c r="W158" s="4">
        <f t="shared" si="25"/>
        <v>0.52</v>
      </c>
      <c r="X158" s="1" t="s">
        <v>65</v>
      </c>
      <c r="Y158" s="1" t="s">
        <v>81</v>
      </c>
      <c r="Z158" s="1" t="s">
        <v>41</v>
      </c>
      <c r="AA158" s="2">
        <v>45702</v>
      </c>
      <c r="AB158" s="1">
        <v>3</v>
      </c>
      <c r="AC158" s="1" t="s">
        <v>42</v>
      </c>
      <c r="AD158" s="1" t="str">
        <f t="shared" si="26"/>
        <v>0646</v>
      </c>
      <c r="AE158" s="1" t="str">
        <f t="shared" si="27"/>
        <v>REGULAR</v>
      </c>
      <c r="AF158" s="1" t="str">
        <f t="shared" si="28"/>
        <v>Kochi -  Kerala</v>
      </c>
      <c r="AG158" s="1">
        <f t="shared" si="29"/>
        <v>5</v>
      </c>
    </row>
    <row r="159" spans="1:33">
      <c r="A159" s="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c r="P159" s="1">
        <f t="shared" si="20"/>
        <v>4400</v>
      </c>
      <c r="Q159" s="1">
        <v>0</v>
      </c>
      <c r="R159" s="1">
        <f t="shared" si="21"/>
        <v>0</v>
      </c>
      <c r="S159" s="1">
        <f t="shared" si="22"/>
        <v>4400</v>
      </c>
      <c r="T159" s="1">
        <v>0.52</v>
      </c>
      <c r="U159" s="1">
        <f t="shared" si="23"/>
        <v>2288</v>
      </c>
      <c r="V159" s="1">
        <f t="shared" si="24"/>
        <v>2112</v>
      </c>
      <c r="W159" s="4">
        <f t="shared" si="25"/>
        <v>0.48</v>
      </c>
      <c r="X159" s="1" t="s">
        <v>39</v>
      </c>
      <c r="Y159" s="1" t="s">
        <v>57</v>
      </c>
      <c r="Z159" s="1" t="s">
        <v>41</v>
      </c>
      <c r="AA159" s="2">
        <v>45704</v>
      </c>
      <c r="AB159" s="1">
        <v>3</v>
      </c>
      <c r="AC159" s="1" t="s">
        <v>42</v>
      </c>
      <c r="AD159" s="1" t="str">
        <f t="shared" si="26"/>
        <v>0813</v>
      </c>
      <c r="AE159" s="1" t="str">
        <f t="shared" si="27"/>
        <v>REGULAR</v>
      </c>
      <c r="AF159" s="1" t="str">
        <f t="shared" si="28"/>
        <v>Dibrugarh -  Assam</v>
      </c>
      <c r="AG159" s="1">
        <f t="shared" si="29"/>
        <v>4</v>
      </c>
    </row>
    <row r="160" spans="1:33">
      <c r="A160" s="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c r="P160" s="1">
        <f t="shared" si="20"/>
        <v>8840</v>
      </c>
      <c r="Q160" s="1">
        <v>25</v>
      </c>
      <c r="R160" s="1">
        <f t="shared" si="21"/>
        <v>2210</v>
      </c>
      <c r="S160" s="1">
        <f t="shared" si="22"/>
        <v>6630</v>
      </c>
      <c r="T160" s="1">
        <v>0.48</v>
      </c>
      <c r="U160" s="1">
        <f t="shared" si="23"/>
        <v>3182.4</v>
      </c>
      <c r="V160" s="1">
        <f t="shared" si="24"/>
        <v>3447.6</v>
      </c>
      <c r="W160" s="4">
        <f t="shared" si="25"/>
        <v>0.52</v>
      </c>
      <c r="X160" s="1" t="s">
        <v>92</v>
      </c>
      <c r="Y160" s="1" t="s">
        <v>81</v>
      </c>
      <c r="Z160" s="1" t="s">
        <v>51</v>
      </c>
      <c r="AA160" s="2">
        <v>45701</v>
      </c>
      <c r="AB160" s="1"/>
      <c r="AC160" s="1" t="s">
        <v>42</v>
      </c>
      <c r="AD160" s="1" t="str">
        <f t="shared" si="26"/>
        <v>1399</v>
      </c>
      <c r="AE160" s="1" t="str">
        <f t="shared" si="27"/>
        <v>REGULAR</v>
      </c>
      <c r="AF160" s="1" t="str">
        <f t="shared" si="28"/>
        <v>Vijayawada -  Andhra Pradesh</v>
      </c>
      <c r="AG160" s="1">
        <f t="shared" si="29"/>
        <v>4</v>
      </c>
    </row>
    <row r="161" spans="1:33">
      <c r="A161" s="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c r="P161" s="1">
        <f t="shared" si="20"/>
        <v>2430</v>
      </c>
      <c r="Q161" s="1">
        <v>25</v>
      </c>
      <c r="R161" s="1">
        <f t="shared" si="21"/>
        <v>607.5</v>
      </c>
      <c r="S161" s="1">
        <f t="shared" si="22"/>
        <v>1822.5</v>
      </c>
      <c r="T161" s="1">
        <v>0.35</v>
      </c>
      <c r="U161" s="1">
        <f t="shared" si="23"/>
        <v>637.875</v>
      </c>
      <c r="V161" s="1">
        <f t="shared" si="24"/>
        <v>1184.625</v>
      </c>
      <c r="W161" s="4">
        <f t="shared" si="25"/>
        <v>0.65</v>
      </c>
      <c r="X161" s="1" t="s">
        <v>56</v>
      </c>
      <c r="Y161" s="1" t="s">
        <v>40</v>
      </c>
      <c r="Z161" s="1" t="s">
        <v>41</v>
      </c>
      <c r="AA161" s="2">
        <v>45705</v>
      </c>
      <c r="AB161" s="1">
        <v>3</v>
      </c>
      <c r="AC161" s="1" t="s">
        <v>42</v>
      </c>
      <c r="AD161" s="1" t="str">
        <f t="shared" si="26"/>
        <v>0706</v>
      </c>
      <c r="AE161" s="1" t="str">
        <f t="shared" si="27"/>
        <v>PRIME</v>
      </c>
      <c r="AF161" s="1" t="str">
        <f t="shared" si="28"/>
        <v>Agartala -  Tripura</v>
      </c>
      <c r="AG161" s="1">
        <f t="shared" si="29"/>
        <v>4</v>
      </c>
    </row>
    <row r="162" spans="1:33">
      <c r="A162" s="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c r="P162" s="1">
        <f t="shared" si="20"/>
        <v>86180</v>
      </c>
      <c r="Q162" s="1">
        <v>10</v>
      </c>
      <c r="R162" s="1">
        <f t="shared" si="21"/>
        <v>8618</v>
      </c>
      <c r="S162" s="1">
        <f t="shared" si="22"/>
        <v>77562</v>
      </c>
      <c r="T162" s="1">
        <v>0.57999999999999996</v>
      </c>
      <c r="U162" s="1">
        <f t="shared" si="23"/>
        <v>44985.96</v>
      </c>
      <c r="V162" s="1">
        <f t="shared" si="24"/>
        <v>32576.04</v>
      </c>
      <c r="W162" s="4">
        <f t="shared" si="25"/>
        <v>0.42</v>
      </c>
      <c r="X162" s="1" t="s">
        <v>65</v>
      </c>
      <c r="Y162" s="1" t="s">
        <v>72</v>
      </c>
      <c r="Z162" s="1" t="s">
        <v>41</v>
      </c>
      <c r="AA162" s="2">
        <v>45708</v>
      </c>
      <c r="AB162" s="1">
        <v>4</v>
      </c>
      <c r="AC162" s="1" t="s">
        <v>42</v>
      </c>
      <c r="AD162" s="1" t="str">
        <f t="shared" si="26"/>
        <v>0870</v>
      </c>
      <c r="AE162" s="1" t="str">
        <f t="shared" si="27"/>
        <v>PRIME</v>
      </c>
      <c r="AF162" s="1" t="str">
        <f t="shared" si="28"/>
        <v>Dehradun -  Uttarakhand</v>
      </c>
      <c r="AG162" s="1">
        <f t="shared" si="29"/>
        <v>5</v>
      </c>
    </row>
    <row r="163" spans="1:33">
      <c r="A163" s="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c r="P163" s="1">
        <f t="shared" si="20"/>
        <v>12510</v>
      </c>
      <c r="Q163" s="1">
        <v>10</v>
      </c>
      <c r="R163" s="1">
        <f t="shared" si="21"/>
        <v>1251</v>
      </c>
      <c r="S163" s="1">
        <f t="shared" si="22"/>
        <v>11259</v>
      </c>
      <c r="T163" s="1">
        <v>0.52</v>
      </c>
      <c r="U163" s="1">
        <f t="shared" si="23"/>
        <v>5854.68</v>
      </c>
      <c r="V163" s="1">
        <f t="shared" si="24"/>
        <v>5404.32</v>
      </c>
      <c r="W163" s="4">
        <f t="shared" si="25"/>
        <v>0.48</v>
      </c>
      <c r="X163" s="1" t="s">
        <v>50</v>
      </c>
      <c r="Y163" s="1" t="s">
        <v>40</v>
      </c>
      <c r="Z163" s="1" t="s">
        <v>41</v>
      </c>
      <c r="AA163" s="2">
        <v>45702</v>
      </c>
      <c r="AB163" s="1">
        <v>5</v>
      </c>
      <c r="AC163" s="1" t="s">
        <v>42</v>
      </c>
      <c r="AD163" s="1" t="str">
        <f t="shared" si="26"/>
        <v>1467</v>
      </c>
      <c r="AE163" s="1" t="str">
        <f t="shared" si="27"/>
        <v>REGULAR</v>
      </c>
      <c r="AF163" s="1" t="str">
        <f t="shared" si="28"/>
        <v>Mumbai -  Maharashtra</v>
      </c>
      <c r="AG163" s="1">
        <f t="shared" si="29"/>
        <v>5</v>
      </c>
    </row>
    <row r="164" spans="1:33">
      <c r="A164" s="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c r="P164" s="1">
        <f t="shared" si="20"/>
        <v>5160</v>
      </c>
      <c r="Q164" s="1">
        <v>20</v>
      </c>
      <c r="R164" s="1">
        <f t="shared" si="21"/>
        <v>1032</v>
      </c>
      <c r="S164" s="1">
        <f t="shared" si="22"/>
        <v>4128</v>
      </c>
      <c r="T164" s="1">
        <v>0.48</v>
      </c>
      <c r="U164" s="1">
        <f t="shared" si="23"/>
        <v>1981.4399999999998</v>
      </c>
      <c r="V164" s="1">
        <f t="shared" si="24"/>
        <v>2146.5600000000004</v>
      </c>
      <c r="W164" s="4">
        <f t="shared" si="25"/>
        <v>0.52000000000000013</v>
      </c>
      <c r="X164" s="1" t="s">
        <v>147</v>
      </c>
      <c r="Y164" s="1" t="s">
        <v>57</v>
      </c>
      <c r="Z164" s="1" t="s">
        <v>41</v>
      </c>
      <c r="AA164" s="2">
        <v>45703</v>
      </c>
      <c r="AB164" s="1">
        <v>3</v>
      </c>
      <c r="AC164" s="1" t="s">
        <v>42</v>
      </c>
      <c r="AD164" s="1" t="str">
        <f t="shared" si="26"/>
        <v>1538</v>
      </c>
      <c r="AE164" s="1" t="str">
        <f t="shared" si="27"/>
        <v>REGULAR</v>
      </c>
      <c r="AF164" s="1" t="str">
        <f t="shared" si="28"/>
        <v>Dibrugarh -  Assam</v>
      </c>
      <c r="AG164" s="1">
        <f t="shared" si="29"/>
        <v>4</v>
      </c>
    </row>
    <row r="165" spans="1:33">
      <c r="A165" s="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c r="P165" s="1">
        <f t="shared" si="20"/>
        <v>5680</v>
      </c>
      <c r="Q165" s="1">
        <v>5</v>
      </c>
      <c r="R165" s="1">
        <f t="shared" si="21"/>
        <v>284</v>
      </c>
      <c r="S165" s="1">
        <f t="shared" si="22"/>
        <v>5396</v>
      </c>
      <c r="T165" s="1">
        <v>0.5</v>
      </c>
      <c r="U165" s="1">
        <f t="shared" si="23"/>
        <v>2698</v>
      </c>
      <c r="V165" s="1">
        <f t="shared" si="24"/>
        <v>2698</v>
      </c>
      <c r="W165" s="4">
        <f t="shared" si="25"/>
        <v>0.5</v>
      </c>
      <c r="X165" s="1" t="s">
        <v>56</v>
      </c>
      <c r="Y165" s="1" t="s">
        <v>81</v>
      </c>
      <c r="Z165" s="1" t="s">
        <v>66</v>
      </c>
      <c r="AA165" s="1"/>
      <c r="AB165" s="1"/>
      <c r="AC165" s="1" t="s">
        <v>42</v>
      </c>
      <c r="AD165" s="1" t="str">
        <f t="shared" si="26"/>
        <v>0119</v>
      </c>
      <c r="AE165" s="1" t="str">
        <f t="shared" si="27"/>
        <v>REGULAR</v>
      </c>
      <c r="AF165" s="1" t="str">
        <f t="shared" si="28"/>
        <v>Ahmedabad -  Gujarat</v>
      </c>
      <c r="AG165" s="1">
        <f t="shared" si="29"/>
        <v>4</v>
      </c>
    </row>
    <row r="166" spans="1:33">
      <c r="A166" s="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c r="P166" s="1">
        <f t="shared" si="20"/>
        <v>440</v>
      </c>
      <c r="Q166" s="1">
        <v>30</v>
      </c>
      <c r="R166" s="1">
        <f t="shared" si="21"/>
        <v>132</v>
      </c>
      <c r="S166" s="1">
        <f t="shared" si="22"/>
        <v>308</v>
      </c>
      <c r="T166" s="1">
        <v>0.35</v>
      </c>
      <c r="U166" s="1">
        <f t="shared" si="23"/>
        <v>107.8</v>
      </c>
      <c r="V166" s="1">
        <f t="shared" si="24"/>
        <v>200.2</v>
      </c>
      <c r="W166" s="4">
        <f t="shared" si="25"/>
        <v>0.64999999999999991</v>
      </c>
      <c r="X166" s="1" t="s">
        <v>39</v>
      </c>
      <c r="Y166" s="1" t="s">
        <v>81</v>
      </c>
      <c r="Z166" s="1" t="s">
        <v>41</v>
      </c>
      <c r="AA166" s="2">
        <v>45704</v>
      </c>
      <c r="AB166" s="1">
        <v>5</v>
      </c>
      <c r="AC166" s="1" t="s">
        <v>42</v>
      </c>
      <c r="AD166" s="1" t="str">
        <f t="shared" si="26"/>
        <v>0741</v>
      </c>
      <c r="AE166" s="1" t="str">
        <f t="shared" si="27"/>
        <v>REGULAR</v>
      </c>
      <c r="AF166" s="1" t="str">
        <f t="shared" si="28"/>
        <v>Howrah -  West Bengal</v>
      </c>
      <c r="AG166" s="1">
        <f t="shared" si="29"/>
        <v>3</v>
      </c>
    </row>
    <row r="167" spans="1:33">
      <c r="A167" s="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c r="P167" s="1">
        <f t="shared" si="20"/>
        <v>14880</v>
      </c>
      <c r="Q167" s="1">
        <v>25</v>
      </c>
      <c r="R167" s="1">
        <f t="shared" si="21"/>
        <v>3720</v>
      </c>
      <c r="S167" s="1">
        <f t="shared" si="22"/>
        <v>11160</v>
      </c>
      <c r="T167" s="1">
        <v>0.52</v>
      </c>
      <c r="U167" s="1">
        <f t="shared" si="23"/>
        <v>5803.2</v>
      </c>
      <c r="V167" s="1">
        <f t="shared" si="24"/>
        <v>5356.8</v>
      </c>
      <c r="W167" s="4">
        <f t="shared" si="25"/>
        <v>0.48000000000000004</v>
      </c>
      <c r="X167" s="1" t="s">
        <v>104</v>
      </c>
      <c r="Y167" s="1" t="s">
        <v>72</v>
      </c>
      <c r="Z167" s="1" t="s">
        <v>51</v>
      </c>
      <c r="AA167" s="2">
        <v>45707</v>
      </c>
      <c r="AB167" s="1"/>
      <c r="AC167" s="1" t="s">
        <v>42</v>
      </c>
      <c r="AD167" s="1" t="str">
        <f t="shared" si="26"/>
        <v>1261</v>
      </c>
      <c r="AE167" s="1" t="str">
        <f t="shared" si="27"/>
        <v>PRIME</v>
      </c>
      <c r="AF167" s="1" t="str">
        <f t="shared" si="28"/>
        <v>New Delhi -  Delhi</v>
      </c>
      <c r="AG167" s="1">
        <f t="shared" si="29"/>
        <v>5</v>
      </c>
    </row>
    <row r="168" spans="1:33">
      <c r="A168" s="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c r="P168" s="1">
        <f t="shared" si="20"/>
        <v>12780</v>
      </c>
      <c r="Q168" s="1">
        <v>15</v>
      </c>
      <c r="R168" s="1">
        <f t="shared" si="21"/>
        <v>1917</v>
      </c>
      <c r="S168" s="1">
        <f t="shared" si="22"/>
        <v>10863</v>
      </c>
      <c r="T168" s="1">
        <v>0.48</v>
      </c>
      <c r="U168" s="1">
        <f t="shared" si="23"/>
        <v>5214.24</v>
      </c>
      <c r="V168" s="1">
        <f t="shared" si="24"/>
        <v>5648.76</v>
      </c>
      <c r="W168" s="4">
        <f t="shared" si="25"/>
        <v>0.52</v>
      </c>
      <c r="X168" s="1" t="s">
        <v>104</v>
      </c>
      <c r="Y168" s="1" t="s">
        <v>40</v>
      </c>
      <c r="Z168" s="1" t="s">
        <v>51</v>
      </c>
      <c r="AA168" s="2">
        <v>45706</v>
      </c>
      <c r="AB168" s="1"/>
      <c r="AC168" s="1" t="s">
        <v>42</v>
      </c>
      <c r="AD168" s="1" t="str">
        <f t="shared" si="26"/>
        <v>0165</v>
      </c>
      <c r="AE168" s="1" t="str">
        <f t="shared" si="27"/>
        <v>REGULAR</v>
      </c>
      <c r="AF168" s="1" t="str">
        <f t="shared" si="28"/>
        <v>Kanpur -  Uttar Pradesh</v>
      </c>
      <c r="AG168" s="1">
        <f t="shared" si="29"/>
        <v>5</v>
      </c>
    </row>
    <row r="169" spans="1:33">
      <c r="A169" s="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c r="P169" s="1">
        <f t="shared" si="20"/>
        <v>420</v>
      </c>
      <c r="Q169" s="1">
        <v>20</v>
      </c>
      <c r="R169" s="1">
        <f t="shared" si="21"/>
        <v>84</v>
      </c>
      <c r="S169" s="1">
        <f t="shared" si="22"/>
        <v>336</v>
      </c>
      <c r="T169" s="1">
        <v>0.62</v>
      </c>
      <c r="U169" s="1">
        <f t="shared" si="23"/>
        <v>208.32</v>
      </c>
      <c r="V169" s="1">
        <f t="shared" si="24"/>
        <v>127.68</v>
      </c>
      <c r="W169" s="4">
        <f t="shared" si="25"/>
        <v>0.38</v>
      </c>
      <c r="X169" s="1" t="s">
        <v>147</v>
      </c>
      <c r="Y169" s="1" t="s">
        <v>81</v>
      </c>
      <c r="Z169" s="1" t="s">
        <v>41</v>
      </c>
      <c r="AA169" s="2">
        <v>45704</v>
      </c>
      <c r="AB169" s="1">
        <v>5</v>
      </c>
      <c r="AC169" s="1" t="s">
        <v>42</v>
      </c>
      <c r="AD169" s="1" t="str">
        <f t="shared" si="26"/>
        <v>0190</v>
      </c>
      <c r="AE169" s="1" t="str">
        <f t="shared" si="27"/>
        <v>REGULAR</v>
      </c>
      <c r="AF169" s="1" t="str">
        <f t="shared" si="28"/>
        <v>Ahmedabad -  Gujarat</v>
      </c>
      <c r="AG169" s="1">
        <f t="shared" si="29"/>
        <v>3</v>
      </c>
    </row>
    <row r="170" spans="1:33">
      <c r="A170" s="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c r="P170" s="1">
        <f t="shared" si="20"/>
        <v>8840</v>
      </c>
      <c r="Q170" s="1">
        <v>10</v>
      </c>
      <c r="R170" s="1">
        <f t="shared" si="21"/>
        <v>884</v>
      </c>
      <c r="S170" s="1">
        <f t="shared" si="22"/>
        <v>7956</v>
      </c>
      <c r="T170" s="1">
        <v>0.47</v>
      </c>
      <c r="U170" s="1">
        <f t="shared" si="23"/>
        <v>3739.3199999999997</v>
      </c>
      <c r="V170" s="1">
        <f t="shared" si="24"/>
        <v>4216.68</v>
      </c>
      <c r="W170" s="4">
        <f t="shared" si="25"/>
        <v>0.53</v>
      </c>
      <c r="X170" s="1" t="s">
        <v>39</v>
      </c>
      <c r="Y170" s="1" t="s">
        <v>72</v>
      </c>
      <c r="Z170" s="1" t="s">
        <v>66</v>
      </c>
      <c r="AA170" s="1"/>
      <c r="AB170" s="1"/>
      <c r="AC170" s="1" t="s">
        <v>42</v>
      </c>
      <c r="AD170" s="1" t="str">
        <f t="shared" si="26"/>
        <v>0575</v>
      </c>
      <c r="AE170" s="1" t="str">
        <f t="shared" si="27"/>
        <v>PRIME</v>
      </c>
      <c r="AF170" s="1" t="str">
        <f t="shared" si="28"/>
        <v>Tura -  Meghalaya</v>
      </c>
      <c r="AG170" s="1">
        <f t="shared" si="29"/>
        <v>4</v>
      </c>
    </row>
    <row r="171" spans="1:33">
      <c r="A171" s="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c r="P171" s="1">
        <f t="shared" si="20"/>
        <v>7200</v>
      </c>
      <c r="Q171" s="1">
        <v>10</v>
      </c>
      <c r="R171" s="1">
        <f t="shared" si="21"/>
        <v>720</v>
      </c>
      <c r="S171" s="1">
        <f t="shared" si="22"/>
        <v>6480</v>
      </c>
      <c r="T171" s="1">
        <v>0.47</v>
      </c>
      <c r="U171" s="1">
        <f t="shared" si="23"/>
        <v>3045.6</v>
      </c>
      <c r="V171" s="1">
        <f t="shared" si="24"/>
        <v>3434.4</v>
      </c>
      <c r="W171" s="4">
        <f t="shared" si="25"/>
        <v>0.53</v>
      </c>
      <c r="X171" s="1" t="s">
        <v>56</v>
      </c>
      <c r="Y171" s="1" t="s">
        <v>40</v>
      </c>
      <c r="Z171" s="1" t="s">
        <v>120</v>
      </c>
      <c r="AA171" s="1"/>
      <c r="AB171" s="1"/>
      <c r="AC171" s="1" t="s">
        <v>42</v>
      </c>
      <c r="AD171" s="1" t="str">
        <f t="shared" si="26"/>
        <v>0587</v>
      </c>
      <c r="AE171" s="1" t="str">
        <f t="shared" si="27"/>
        <v>PRIME</v>
      </c>
      <c r="AF171" s="1" t="str">
        <f t="shared" si="28"/>
        <v>Dibrugarh -  Assam</v>
      </c>
      <c r="AG171" s="1">
        <f t="shared" si="29"/>
        <v>4</v>
      </c>
    </row>
    <row r="172" spans="1:33">
      <c r="A172" s="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c r="P172" s="1">
        <f t="shared" si="20"/>
        <v>5850</v>
      </c>
      <c r="Q172" s="1">
        <v>10</v>
      </c>
      <c r="R172" s="1">
        <f t="shared" si="21"/>
        <v>585</v>
      </c>
      <c r="S172" s="1">
        <f t="shared" si="22"/>
        <v>5265</v>
      </c>
      <c r="T172" s="1">
        <v>0.45</v>
      </c>
      <c r="U172" s="1">
        <f t="shared" si="23"/>
        <v>2369.25</v>
      </c>
      <c r="V172" s="1">
        <f t="shared" si="24"/>
        <v>2895.75</v>
      </c>
      <c r="W172" s="4">
        <f t="shared" si="25"/>
        <v>0.55000000000000004</v>
      </c>
      <c r="X172" s="1" t="s">
        <v>56</v>
      </c>
      <c r="Y172" s="1" t="s">
        <v>72</v>
      </c>
      <c r="Z172" s="1" t="s">
        <v>51</v>
      </c>
      <c r="AA172" s="2">
        <v>45708</v>
      </c>
      <c r="AB172" s="1"/>
      <c r="AC172" s="1" t="s">
        <v>42</v>
      </c>
      <c r="AD172" s="1" t="str">
        <f t="shared" si="26"/>
        <v>0210</v>
      </c>
      <c r="AE172" s="1" t="str">
        <f t="shared" si="27"/>
        <v>PRIME</v>
      </c>
      <c r="AF172" s="1" t="str">
        <f t="shared" si="28"/>
        <v>Guwahati -  Assam</v>
      </c>
      <c r="AG172" s="1">
        <f t="shared" si="29"/>
        <v>4</v>
      </c>
    </row>
    <row r="173" spans="1:33">
      <c r="A173" s="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c r="P173" s="1">
        <f t="shared" si="20"/>
        <v>20200</v>
      </c>
      <c r="Q173" s="1">
        <v>20</v>
      </c>
      <c r="R173" s="1">
        <f t="shared" si="21"/>
        <v>4040</v>
      </c>
      <c r="S173" s="1">
        <f t="shared" si="22"/>
        <v>16160</v>
      </c>
      <c r="T173" s="1">
        <v>0.45</v>
      </c>
      <c r="U173" s="1">
        <f t="shared" si="23"/>
        <v>7272</v>
      </c>
      <c r="V173" s="1">
        <f t="shared" si="24"/>
        <v>8888</v>
      </c>
      <c r="W173" s="4">
        <f t="shared" si="25"/>
        <v>0.55000000000000004</v>
      </c>
      <c r="X173" s="1" t="s">
        <v>50</v>
      </c>
      <c r="Y173" s="1" t="s">
        <v>81</v>
      </c>
      <c r="Z173" s="1" t="s">
        <v>41</v>
      </c>
      <c r="AA173" s="2">
        <v>45706</v>
      </c>
      <c r="AB173" s="1">
        <v>4</v>
      </c>
      <c r="AC173" s="1" t="s">
        <v>42</v>
      </c>
      <c r="AD173" s="1" t="str">
        <f t="shared" si="26"/>
        <v>0790</v>
      </c>
      <c r="AE173" s="1" t="str">
        <f t="shared" si="27"/>
        <v>PRIME</v>
      </c>
      <c r="AF173" s="1" t="str">
        <f t="shared" si="28"/>
        <v>Jabalpur -  Madhya Pradesh</v>
      </c>
      <c r="AG173" s="1">
        <f t="shared" si="29"/>
        <v>5</v>
      </c>
    </row>
    <row r="174" spans="1:33">
      <c r="A174" s="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c r="P174" s="1">
        <f t="shared" si="20"/>
        <v>19410</v>
      </c>
      <c r="Q174" s="1">
        <v>0</v>
      </c>
      <c r="R174" s="1">
        <f t="shared" si="21"/>
        <v>0</v>
      </c>
      <c r="S174" s="1">
        <f t="shared" si="22"/>
        <v>19410</v>
      </c>
      <c r="T174" s="1">
        <v>0.47</v>
      </c>
      <c r="U174" s="1">
        <f t="shared" si="23"/>
        <v>9122.6999999999989</v>
      </c>
      <c r="V174" s="1">
        <f t="shared" si="24"/>
        <v>10287.300000000001</v>
      </c>
      <c r="W174" s="4">
        <f t="shared" si="25"/>
        <v>0.53</v>
      </c>
      <c r="X174" s="1" t="s">
        <v>147</v>
      </c>
      <c r="Y174" s="1" t="s">
        <v>72</v>
      </c>
      <c r="Z174" s="1" t="s">
        <v>41</v>
      </c>
      <c r="AA174" s="2">
        <v>45708</v>
      </c>
      <c r="AB174" s="1">
        <v>5</v>
      </c>
      <c r="AC174" s="1" t="s">
        <v>42</v>
      </c>
      <c r="AD174" s="1" t="str">
        <f t="shared" si="26"/>
        <v>0795</v>
      </c>
      <c r="AE174" s="1" t="str">
        <f t="shared" si="27"/>
        <v>REGULAR</v>
      </c>
      <c r="AF174" s="1" t="str">
        <f t="shared" si="28"/>
        <v>Ahmedabad -  Gujarat</v>
      </c>
      <c r="AG174" s="1">
        <f t="shared" si="29"/>
        <v>5</v>
      </c>
    </row>
    <row r="175" spans="1:33">
      <c r="A175" s="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c r="P175" s="1">
        <f t="shared" si="20"/>
        <v>275700</v>
      </c>
      <c r="Q175" s="1">
        <v>30</v>
      </c>
      <c r="R175" s="1">
        <f t="shared" si="21"/>
        <v>82710</v>
      </c>
      <c r="S175" s="1">
        <f t="shared" si="22"/>
        <v>192990</v>
      </c>
      <c r="T175" s="1">
        <v>0.57999999999999996</v>
      </c>
      <c r="U175" s="1">
        <f t="shared" si="23"/>
        <v>111934.2</v>
      </c>
      <c r="V175" s="1">
        <f t="shared" si="24"/>
        <v>81055.8</v>
      </c>
      <c r="W175" s="4">
        <f t="shared" si="25"/>
        <v>0.42000000000000004</v>
      </c>
      <c r="X175" s="1" t="s">
        <v>92</v>
      </c>
      <c r="Y175" s="1" t="s">
        <v>57</v>
      </c>
      <c r="Z175" s="1" t="s">
        <v>41</v>
      </c>
      <c r="AA175" s="2">
        <v>45712</v>
      </c>
      <c r="AB175" s="1">
        <v>3</v>
      </c>
      <c r="AC175" s="1" t="s">
        <v>42</v>
      </c>
      <c r="AD175" s="1" t="str">
        <f t="shared" si="26"/>
        <v>0899</v>
      </c>
      <c r="AE175" s="1" t="str">
        <f t="shared" si="27"/>
        <v>REGULAR</v>
      </c>
      <c r="AF175" s="1" t="str">
        <f t="shared" si="28"/>
        <v>Lucknow -  Uttar Pradesh</v>
      </c>
      <c r="AG175" s="1">
        <f t="shared" si="29"/>
        <v>6</v>
      </c>
    </row>
    <row r="176" spans="1:33">
      <c r="A176" s="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c r="P176" s="1">
        <f t="shared" si="20"/>
        <v>250</v>
      </c>
      <c r="Q176" s="1">
        <v>0</v>
      </c>
      <c r="R176" s="1">
        <f t="shared" si="21"/>
        <v>0</v>
      </c>
      <c r="S176" s="1">
        <f t="shared" si="22"/>
        <v>250</v>
      </c>
      <c r="T176" s="1">
        <v>0.62</v>
      </c>
      <c r="U176" s="1">
        <f t="shared" si="23"/>
        <v>155</v>
      </c>
      <c r="V176" s="1">
        <f t="shared" si="24"/>
        <v>95</v>
      </c>
      <c r="W176" s="4">
        <f t="shared" si="25"/>
        <v>0.38</v>
      </c>
      <c r="X176" s="1" t="s">
        <v>104</v>
      </c>
      <c r="Y176" s="1" t="s">
        <v>57</v>
      </c>
      <c r="Z176" s="1" t="s">
        <v>41</v>
      </c>
      <c r="AA176" s="2">
        <v>45710</v>
      </c>
      <c r="AB176" s="1">
        <v>5</v>
      </c>
      <c r="AC176" s="1" t="s">
        <v>42</v>
      </c>
      <c r="AD176" s="1" t="str">
        <f t="shared" si="26"/>
        <v>1336</v>
      </c>
      <c r="AE176" s="1" t="str">
        <f t="shared" si="27"/>
        <v>PRIME</v>
      </c>
      <c r="AF176" s="1" t="str">
        <f t="shared" si="28"/>
        <v>Udaipur -  Tripura</v>
      </c>
      <c r="AG176" s="1">
        <f t="shared" si="29"/>
        <v>3</v>
      </c>
    </row>
    <row r="177" spans="1:33">
      <c r="A177" s="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c r="P177" s="1">
        <f t="shared" si="20"/>
        <v>1840</v>
      </c>
      <c r="Q177" s="1">
        <v>0</v>
      </c>
      <c r="R177" s="1">
        <f t="shared" si="21"/>
        <v>0</v>
      </c>
      <c r="S177" s="1">
        <f t="shared" si="22"/>
        <v>1840</v>
      </c>
      <c r="T177" s="1">
        <v>0.62</v>
      </c>
      <c r="U177" s="1">
        <f t="shared" si="23"/>
        <v>1140.8</v>
      </c>
      <c r="V177" s="1">
        <f t="shared" si="24"/>
        <v>699.2</v>
      </c>
      <c r="W177" s="4">
        <f t="shared" si="25"/>
        <v>0.38</v>
      </c>
      <c r="X177" s="1" t="s">
        <v>56</v>
      </c>
      <c r="Y177" s="1" t="s">
        <v>57</v>
      </c>
      <c r="Z177" s="1" t="s">
        <v>41</v>
      </c>
      <c r="AA177" s="2">
        <v>45707</v>
      </c>
      <c r="AB177" s="1">
        <v>4</v>
      </c>
      <c r="AC177" s="1" t="s">
        <v>42</v>
      </c>
      <c r="AD177" s="1" t="str">
        <f t="shared" si="26"/>
        <v>0114</v>
      </c>
      <c r="AE177" s="1" t="str">
        <f t="shared" si="27"/>
        <v>REGULAR</v>
      </c>
      <c r="AF177" s="1" t="str">
        <f t="shared" si="28"/>
        <v>Guwahati -  Assam</v>
      </c>
      <c r="AG177" s="1">
        <f t="shared" si="29"/>
        <v>4</v>
      </c>
    </row>
    <row r="178" spans="1:33">
      <c r="A178" s="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c r="P178" s="1">
        <f t="shared" si="20"/>
        <v>207850</v>
      </c>
      <c r="Q178" s="1">
        <v>0</v>
      </c>
      <c r="R178" s="1">
        <f t="shared" si="21"/>
        <v>0</v>
      </c>
      <c r="S178" s="1">
        <f t="shared" si="22"/>
        <v>207850</v>
      </c>
      <c r="T178" s="1">
        <v>0.57999999999999996</v>
      </c>
      <c r="U178" s="1">
        <f t="shared" si="23"/>
        <v>120552.99999999999</v>
      </c>
      <c r="V178" s="1">
        <f t="shared" si="24"/>
        <v>87297.000000000015</v>
      </c>
      <c r="W178" s="4">
        <f t="shared" si="25"/>
        <v>0.4200000000000001</v>
      </c>
      <c r="X178" s="1" t="s">
        <v>39</v>
      </c>
      <c r="Y178" s="1" t="s">
        <v>72</v>
      </c>
      <c r="Z178" s="1" t="s">
        <v>22</v>
      </c>
      <c r="AA178" s="1"/>
      <c r="AB178" s="1"/>
      <c r="AC178" s="1" t="s">
        <v>93</v>
      </c>
      <c r="AD178" s="1" t="str">
        <f t="shared" si="26"/>
        <v>0784</v>
      </c>
      <c r="AE178" s="1" t="str">
        <f t="shared" si="27"/>
        <v>REGULAR</v>
      </c>
      <c r="AF178" s="1" t="str">
        <f t="shared" si="28"/>
        <v>Warangal -  Telangana</v>
      </c>
      <c r="AG178" s="1">
        <f t="shared" si="29"/>
        <v>6</v>
      </c>
    </row>
    <row r="179" spans="1:33">
      <c r="A179" s="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c r="P179" s="1">
        <f t="shared" si="20"/>
        <v>420</v>
      </c>
      <c r="Q179" s="1">
        <v>30</v>
      </c>
      <c r="R179" s="1">
        <f t="shared" si="21"/>
        <v>126</v>
      </c>
      <c r="S179" s="1">
        <f t="shared" si="22"/>
        <v>294</v>
      </c>
      <c r="T179" s="1">
        <v>0.62</v>
      </c>
      <c r="U179" s="1">
        <f t="shared" si="23"/>
        <v>182.28</v>
      </c>
      <c r="V179" s="1">
        <f t="shared" si="24"/>
        <v>111.72</v>
      </c>
      <c r="W179" s="4">
        <f t="shared" si="25"/>
        <v>0.38</v>
      </c>
      <c r="X179" s="1" t="s">
        <v>50</v>
      </c>
      <c r="Y179" s="1" t="s">
        <v>57</v>
      </c>
      <c r="Z179" s="1" t="s">
        <v>41</v>
      </c>
      <c r="AA179" s="2">
        <v>45713</v>
      </c>
      <c r="AB179" s="1">
        <v>5</v>
      </c>
      <c r="AC179" s="1" t="s">
        <v>42</v>
      </c>
      <c r="AD179" s="1" t="str">
        <f t="shared" si="26"/>
        <v>1131</v>
      </c>
      <c r="AE179" s="1" t="str">
        <f t="shared" si="27"/>
        <v>REGULAR</v>
      </c>
      <c r="AF179" s="1" t="str">
        <f t="shared" si="28"/>
        <v>Shillong -  Meghalaya</v>
      </c>
      <c r="AG179" s="1">
        <f t="shared" si="29"/>
        <v>3</v>
      </c>
    </row>
    <row r="180" spans="1:33">
      <c r="A180" s="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c r="P180" s="1">
        <f t="shared" si="20"/>
        <v>10840</v>
      </c>
      <c r="Q180" s="1">
        <v>5</v>
      </c>
      <c r="R180" s="1">
        <f t="shared" si="21"/>
        <v>542</v>
      </c>
      <c r="S180" s="1">
        <f t="shared" si="22"/>
        <v>10298</v>
      </c>
      <c r="T180" s="1">
        <v>0.47</v>
      </c>
      <c r="U180" s="1">
        <f t="shared" si="23"/>
        <v>4840.0599999999995</v>
      </c>
      <c r="V180" s="1">
        <f t="shared" si="24"/>
        <v>5457.9400000000005</v>
      </c>
      <c r="W180" s="4">
        <f t="shared" si="25"/>
        <v>0.53</v>
      </c>
      <c r="X180" s="1" t="s">
        <v>92</v>
      </c>
      <c r="Y180" s="1" t="s">
        <v>40</v>
      </c>
      <c r="Z180" s="1" t="s">
        <v>51</v>
      </c>
      <c r="AA180" s="2">
        <v>45708</v>
      </c>
      <c r="AB180" s="1"/>
      <c r="AC180" s="1" t="s">
        <v>42</v>
      </c>
      <c r="AD180" s="1" t="str">
        <f t="shared" si="26"/>
        <v>1379</v>
      </c>
      <c r="AE180" s="1" t="str">
        <f t="shared" si="27"/>
        <v>PRIME</v>
      </c>
      <c r="AF180" s="1" t="str">
        <f t="shared" si="28"/>
        <v>Ahmedabad -  Gujarat</v>
      </c>
      <c r="AG180" s="1">
        <f t="shared" si="29"/>
        <v>5</v>
      </c>
    </row>
    <row r="181" spans="1:33">
      <c r="A181" s="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c r="P181" s="1">
        <f t="shared" si="20"/>
        <v>25740</v>
      </c>
      <c r="Q181" s="1">
        <v>10</v>
      </c>
      <c r="R181" s="1">
        <f t="shared" si="21"/>
        <v>2574</v>
      </c>
      <c r="S181" s="1">
        <f t="shared" si="22"/>
        <v>23166</v>
      </c>
      <c r="T181" s="1">
        <v>0.48</v>
      </c>
      <c r="U181" s="1">
        <f t="shared" si="23"/>
        <v>11119.68</v>
      </c>
      <c r="V181" s="1">
        <f t="shared" si="24"/>
        <v>12046.32</v>
      </c>
      <c r="W181" s="4">
        <f t="shared" si="25"/>
        <v>0.52</v>
      </c>
      <c r="X181" s="1" t="s">
        <v>39</v>
      </c>
      <c r="Y181" s="1" t="s">
        <v>40</v>
      </c>
      <c r="Z181" s="1" t="s">
        <v>41</v>
      </c>
      <c r="AA181" s="2">
        <v>45714</v>
      </c>
      <c r="AB181" s="1">
        <v>4</v>
      </c>
      <c r="AC181" s="1" t="s">
        <v>42</v>
      </c>
      <c r="AD181" s="1" t="str">
        <f t="shared" si="26"/>
        <v>0223</v>
      </c>
      <c r="AE181" s="1" t="str">
        <f t="shared" si="27"/>
        <v>REGULAR</v>
      </c>
      <c r="AF181" s="1" t="str">
        <f t="shared" si="28"/>
        <v>Dibrugarh -  Assam</v>
      </c>
      <c r="AG181" s="1">
        <f t="shared" si="29"/>
        <v>5</v>
      </c>
    </row>
    <row r="182" spans="1:33">
      <c r="A182" s="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c r="P182" s="1">
        <f t="shared" si="20"/>
        <v>1560</v>
      </c>
      <c r="Q182" s="1">
        <v>10</v>
      </c>
      <c r="R182" s="1">
        <f t="shared" si="21"/>
        <v>156</v>
      </c>
      <c r="S182" s="1">
        <f t="shared" si="22"/>
        <v>1404</v>
      </c>
      <c r="T182" s="1">
        <v>0.45</v>
      </c>
      <c r="U182" s="1">
        <f t="shared" si="23"/>
        <v>631.80000000000007</v>
      </c>
      <c r="V182" s="1">
        <f t="shared" si="24"/>
        <v>772.19999999999993</v>
      </c>
      <c r="W182" s="4">
        <f t="shared" si="25"/>
        <v>0.54999999999999993</v>
      </c>
      <c r="X182" s="1" t="s">
        <v>56</v>
      </c>
      <c r="Y182" s="1" t="s">
        <v>57</v>
      </c>
      <c r="Z182" s="1" t="s">
        <v>41</v>
      </c>
      <c r="AA182" s="2">
        <v>45712</v>
      </c>
      <c r="AB182" s="1">
        <v>5</v>
      </c>
      <c r="AC182" s="1" t="s">
        <v>42</v>
      </c>
      <c r="AD182" s="1" t="str">
        <f t="shared" si="26"/>
        <v>0934</v>
      </c>
      <c r="AE182" s="1" t="str">
        <f t="shared" si="27"/>
        <v>REGULAR</v>
      </c>
      <c r="AF182" s="1" t="str">
        <f t="shared" si="28"/>
        <v>Haridwar -  Uttarakhand</v>
      </c>
      <c r="AG182" s="1">
        <f t="shared" si="29"/>
        <v>4</v>
      </c>
    </row>
    <row r="183" spans="1:33">
      <c r="A183" s="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c r="P183" s="1">
        <f t="shared" si="20"/>
        <v>31400</v>
      </c>
      <c r="Q183" s="1">
        <v>0</v>
      </c>
      <c r="R183" s="1">
        <f t="shared" si="21"/>
        <v>0</v>
      </c>
      <c r="S183" s="1">
        <f t="shared" si="22"/>
        <v>31400</v>
      </c>
      <c r="T183" s="1">
        <v>0.52</v>
      </c>
      <c r="U183" s="1">
        <f t="shared" si="23"/>
        <v>16328</v>
      </c>
      <c r="V183" s="1">
        <f t="shared" si="24"/>
        <v>15072</v>
      </c>
      <c r="W183" s="4">
        <f t="shared" si="25"/>
        <v>0.48</v>
      </c>
      <c r="X183" s="1" t="s">
        <v>65</v>
      </c>
      <c r="Y183" s="1" t="s">
        <v>72</v>
      </c>
      <c r="Z183" s="1" t="s">
        <v>66</v>
      </c>
      <c r="AA183" s="1"/>
      <c r="AB183" s="1"/>
      <c r="AC183" s="1" t="s">
        <v>42</v>
      </c>
      <c r="AD183" s="1" t="str">
        <f t="shared" si="26"/>
        <v>1671</v>
      </c>
      <c r="AE183" s="1" t="str">
        <f t="shared" si="27"/>
        <v>PRIME</v>
      </c>
      <c r="AF183" s="1" t="str">
        <f t="shared" si="28"/>
        <v>Jamshedpur -  Jharkhand</v>
      </c>
      <c r="AG183" s="1">
        <f t="shared" si="29"/>
        <v>5</v>
      </c>
    </row>
    <row r="184" spans="1:33">
      <c r="A184" s="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c r="P184" s="1">
        <f t="shared" si="20"/>
        <v>24720</v>
      </c>
      <c r="Q184" s="1">
        <v>0</v>
      </c>
      <c r="R184" s="1">
        <f t="shared" si="21"/>
        <v>0</v>
      </c>
      <c r="S184" s="1">
        <f t="shared" si="22"/>
        <v>24720</v>
      </c>
      <c r="T184" s="1">
        <v>0.47</v>
      </c>
      <c r="U184" s="1">
        <f t="shared" si="23"/>
        <v>11618.4</v>
      </c>
      <c r="V184" s="1">
        <f t="shared" si="24"/>
        <v>13101.6</v>
      </c>
      <c r="W184" s="4">
        <f t="shared" si="25"/>
        <v>0.53</v>
      </c>
      <c r="X184" s="1" t="s">
        <v>147</v>
      </c>
      <c r="Y184" s="1" t="s">
        <v>72</v>
      </c>
      <c r="Z184" s="1" t="s">
        <v>41</v>
      </c>
      <c r="AA184" s="2">
        <v>45710</v>
      </c>
      <c r="AB184" s="1">
        <v>4</v>
      </c>
      <c r="AC184" s="1" t="s">
        <v>42</v>
      </c>
      <c r="AD184" s="1" t="str">
        <f t="shared" si="26"/>
        <v>0001</v>
      </c>
      <c r="AE184" s="1" t="str">
        <f t="shared" si="27"/>
        <v>REGULAR</v>
      </c>
      <c r="AF184" s="1" t="str">
        <f t="shared" si="28"/>
        <v>Bangalore -  Karnataka</v>
      </c>
      <c r="AG184" s="1">
        <f t="shared" si="29"/>
        <v>5</v>
      </c>
    </row>
    <row r="185" spans="1:33">
      <c r="A185" s="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c r="P185" s="1">
        <f t="shared" si="20"/>
        <v>13300</v>
      </c>
      <c r="Q185" s="1">
        <v>30</v>
      </c>
      <c r="R185" s="1">
        <f t="shared" si="21"/>
        <v>3990</v>
      </c>
      <c r="S185" s="1">
        <f t="shared" si="22"/>
        <v>9310</v>
      </c>
      <c r="T185" s="1">
        <v>0.52</v>
      </c>
      <c r="U185" s="1">
        <f t="shared" si="23"/>
        <v>4841.2</v>
      </c>
      <c r="V185" s="1">
        <f t="shared" si="24"/>
        <v>4468.8</v>
      </c>
      <c r="W185" s="4">
        <f t="shared" si="25"/>
        <v>0.48000000000000004</v>
      </c>
      <c r="X185" s="1" t="s">
        <v>104</v>
      </c>
      <c r="Y185" s="1" t="s">
        <v>72</v>
      </c>
      <c r="Z185" s="1" t="s">
        <v>41</v>
      </c>
      <c r="AA185" s="2">
        <v>45713</v>
      </c>
      <c r="AB185" s="1">
        <v>5</v>
      </c>
      <c r="AC185" s="1" t="s">
        <v>42</v>
      </c>
      <c r="AD185" s="1" t="str">
        <f t="shared" si="26"/>
        <v>1258</v>
      </c>
      <c r="AE185" s="1" t="str">
        <f t="shared" si="27"/>
        <v>PRIME</v>
      </c>
      <c r="AF185" s="1" t="str">
        <f t="shared" si="28"/>
        <v>Agartala -  Tripura</v>
      </c>
      <c r="AG185" s="1">
        <f t="shared" si="29"/>
        <v>5</v>
      </c>
    </row>
    <row r="186" spans="1:33">
      <c r="A186" s="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c r="P186" s="1">
        <f t="shared" si="20"/>
        <v>328100</v>
      </c>
      <c r="Q186" s="1">
        <v>30</v>
      </c>
      <c r="R186" s="1">
        <f t="shared" si="21"/>
        <v>98430</v>
      </c>
      <c r="S186" s="1">
        <f t="shared" si="22"/>
        <v>229670</v>
      </c>
      <c r="T186" s="1">
        <v>0.57999999999999996</v>
      </c>
      <c r="U186" s="1">
        <f t="shared" si="23"/>
        <v>133208.59999999998</v>
      </c>
      <c r="V186" s="1">
        <f t="shared" si="24"/>
        <v>96461.400000000023</v>
      </c>
      <c r="W186" s="4">
        <f t="shared" si="25"/>
        <v>0.4200000000000001</v>
      </c>
      <c r="X186" s="1" t="s">
        <v>56</v>
      </c>
      <c r="Y186" s="1" t="s">
        <v>57</v>
      </c>
      <c r="Z186" s="1" t="s">
        <v>41</v>
      </c>
      <c r="AA186" s="2">
        <v>45715</v>
      </c>
      <c r="AB186" s="1">
        <v>5</v>
      </c>
      <c r="AC186" s="1" t="s">
        <v>42</v>
      </c>
      <c r="AD186" s="1" t="str">
        <f t="shared" si="26"/>
        <v>1692</v>
      </c>
      <c r="AE186" s="1" t="str">
        <f t="shared" si="27"/>
        <v>REGULAR</v>
      </c>
      <c r="AF186" s="1" t="str">
        <f t="shared" si="28"/>
        <v>Raipur -  Chhattisgarh</v>
      </c>
      <c r="AG186" s="1">
        <f t="shared" si="29"/>
        <v>6</v>
      </c>
    </row>
    <row r="187" spans="1:33">
      <c r="A187" s="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c r="P187" s="1">
        <f t="shared" si="20"/>
        <v>14280</v>
      </c>
      <c r="Q187" s="1">
        <v>20</v>
      </c>
      <c r="R187" s="1">
        <f t="shared" si="21"/>
        <v>2856</v>
      </c>
      <c r="S187" s="1">
        <f t="shared" si="22"/>
        <v>11424</v>
      </c>
      <c r="T187" s="1">
        <v>0.52</v>
      </c>
      <c r="U187" s="1">
        <f t="shared" si="23"/>
        <v>5940.4800000000005</v>
      </c>
      <c r="V187" s="1">
        <f t="shared" si="24"/>
        <v>5483.5199999999995</v>
      </c>
      <c r="W187" s="4">
        <f t="shared" si="25"/>
        <v>0.48</v>
      </c>
      <c r="X187" s="1" t="s">
        <v>65</v>
      </c>
      <c r="Y187" s="1" t="s">
        <v>72</v>
      </c>
      <c r="Z187" s="1" t="s">
        <v>66</v>
      </c>
      <c r="AA187" s="1"/>
      <c r="AB187" s="1"/>
      <c r="AC187" s="1" t="s">
        <v>42</v>
      </c>
      <c r="AD187" s="1" t="str">
        <f t="shared" si="26"/>
        <v>0046</v>
      </c>
      <c r="AE187" s="1" t="str">
        <f t="shared" si="27"/>
        <v>PRIME</v>
      </c>
      <c r="AF187" s="1" t="str">
        <f t="shared" si="28"/>
        <v>Vadodara -  Gujarat</v>
      </c>
      <c r="AG187" s="1">
        <f t="shared" si="29"/>
        <v>5</v>
      </c>
    </row>
    <row r="188" spans="1:33">
      <c r="A188" s="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c r="P188" s="1">
        <f t="shared" si="20"/>
        <v>5300</v>
      </c>
      <c r="Q188" s="1">
        <v>15</v>
      </c>
      <c r="R188" s="1">
        <f t="shared" si="21"/>
        <v>795</v>
      </c>
      <c r="S188" s="1">
        <f t="shared" si="22"/>
        <v>4505</v>
      </c>
      <c r="T188" s="1">
        <v>0.45</v>
      </c>
      <c r="U188" s="1">
        <f t="shared" si="23"/>
        <v>2027.25</v>
      </c>
      <c r="V188" s="1">
        <f t="shared" si="24"/>
        <v>2477.75</v>
      </c>
      <c r="W188" s="4">
        <f t="shared" si="25"/>
        <v>0.55000000000000004</v>
      </c>
      <c r="X188" s="1" t="s">
        <v>39</v>
      </c>
      <c r="Y188" s="1" t="s">
        <v>81</v>
      </c>
      <c r="Z188" s="1" t="s">
        <v>41</v>
      </c>
      <c r="AA188" s="2">
        <v>45716</v>
      </c>
      <c r="AB188" s="1">
        <v>4</v>
      </c>
      <c r="AC188" s="1" t="s">
        <v>42</v>
      </c>
      <c r="AD188" s="1" t="str">
        <f t="shared" si="26"/>
        <v>0087</v>
      </c>
      <c r="AE188" s="1" t="str">
        <f t="shared" si="27"/>
        <v>PRIME</v>
      </c>
      <c r="AF188" s="1" t="str">
        <f t="shared" si="28"/>
        <v>Amritsar -  Punjab</v>
      </c>
      <c r="AG188" s="1">
        <f t="shared" si="29"/>
        <v>4</v>
      </c>
    </row>
    <row r="189" spans="1:33">
      <c r="A189" s="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c r="P189" s="1">
        <f t="shared" si="20"/>
        <v>17960</v>
      </c>
      <c r="Q189" s="1">
        <v>0</v>
      </c>
      <c r="R189" s="1">
        <f t="shared" si="21"/>
        <v>0</v>
      </c>
      <c r="S189" s="1">
        <f t="shared" si="22"/>
        <v>17960</v>
      </c>
      <c r="T189" s="1">
        <v>0.5</v>
      </c>
      <c r="U189" s="1">
        <f t="shared" si="23"/>
        <v>8980</v>
      </c>
      <c r="V189" s="1">
        <f t="shared" si="24"/>
        <v>8980</v>
      </c>
      <c r="W189" s="4">
        <f t="shared" si="25"/>
        <v>0.5</v>
      </c>
      <c r="X189" s="1" t="s">
        <v>56</v>
      </c>
      <c r="Y189" s="1" t="s">
        <v>72</v>
      </c>
      <c r="Z189" s="1" t="s">
        <v>41</v>
      </c>
      <c r="AA189" s="2">
        <v>45712</v>
      </c>
      <c r="AB189" s="1">
        <v>3</v>
      </c>
      <c r="AC189" s="1" t="s">
        <v>42</v>
      </c>
      <c r="AD189" s="1" t="str">
        <f t="shared" si="26"/>
        <v>0759</v>
      </c>
      <c r="AE189" s="1" t="str">
        <f t="shared" si="27"/>
        <v>REGULAR</v>
      </c>
      <c r="AF189" s="1" t="str">
        <f t="shared" si="28"/>
        <v>New Delhi -  Delhi</v>
      </c>
      <c r="AG189" s="1">
        <f t="shared" si="29"/>
        <v>5</v>
      </c>
    </row>
    <row r="190" spans="1:33">
      <c r="A190" s="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c r="P190" s="1">
        <f t="shared" si="20"/>
        <v>5800</v>
      </c>
      <c r="Q190" s="1">
        <v>30</v>
      </c>
      <c r="R190" s="1">
        <f t="shared" si="21"/>
        <v>1740</v>
      </c>
      <c r="S190" s="1">
        <f t="shared" si="22"/>
        <v>4060</v>
      </c>
      <c r="T190" s="1">
        <v>0.5</v>
      </c>
      <c r="U190" s="1">
        <f t="shared" si="23"/>
        <v>2030</v>
      </c>
      <c r="V190" s="1">
        <f t="shared" si="24"/>
        <v>2030</v>
      </c>
      <c r="W190" s="4">
        <f t="shared" si="25"/>
        <v>0.5</v>
      </c>
      <c r="X190" s="1" t="s">
        <v>50</v>
      </c>
      <c r="Y190" s="1" t="s">
        <v>72</v>
      </c>
      <c r="Z190" s="1" t="s">
        <v>120</v>
      </c>
      <c r="AA190" s="1"/>
      <c r="AB190" s="1"/>
      <c r="AC190" s="1" t="s">
        <v>42</v>
      </c>
      <c r="AD190" s="1" t="str">
        <f t="shared" si="26"/>
        <v>0826</v>
      </c>
      <c r="AE190" s="1" t="str">
        <f t="shared" si="27"/>
        <v>REGULAR</v>
      </c>
      <c r="AF190" s="1" t="str">
        <f t="shared" si="28"/>
        <v>Bhubaneswar -  Odisha</v>
      </c>
      <c r="AG190" s="1">
        <f t="shared" si="29"/>
        <v>4</v>
      </c>
    </row>
    <row r="191" spans="1:33">
      <c r="A191" s="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c r="P191" s="1">
        <f t="shared" si="20"/>
        <v>7230</v>
      </c>
      <c r="Q191" s="1">
        <v>5</v>
      </c>
      <c r="R191" s="1">
        <f t="shared" si="21"/>
        <v>361.5</v>
      </c>
      <c r="S191" s="1">
        <f t="shared" si="22"/>
        <v>6868.5</v>
      </c>
      <c r="T191" s="1">
        <v>0.52</v>
      </c>
      <c r="U191" s="1">
        <f t="shared" si="23"/>
        <v>3571.6200000000003</v>
      </c>
      <c r="V191" s="1">
        <f t="shared" si="24"/>
        <v>3296.8799999999997</v>
      </c>
      <c r="W191" s="4">
        <f t="shared" si="25"/>
        <v>0.47999999999999993</v>
      </c>
      <c r="X191" s="1" t="s">
        <v>147</v>
      </c>
      <c r="Y191" s="1" t="s">
        <v>81</v>
      </c>
      <c r="Z191" s="1" t="s">
        <v>22</v>
      </c>
      <c r="AA191" s="1"/>
      <c r="AB191" s="1"/>
      <c r="AC191" s="1" t="s">
        <v>93</v>
      </c>
      <c r="AD191" s="1" t="str">
        <f t="shared" si="26"/>
        <v>1381</v>
      </c>
      <c r="AE191" s="1" t="str">
        <f t="shared" si="27"/>
        <v>PRIME</v>
      </c>
      <c r="AF191" s="1" t="str">
        <f t="shared" si="28"/>
        <v>Ahmedabad -  Gujarat</v>
      </c>
      <c r="AG191" s="1">
        <f t="shared" si="29"/>
        <v>4</v>
      </c>
    </row>
    <row r="192" spans="1:33">
      <c r="A192" s="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c r="P192" s="1">
        <f t="shared" si="20"/>
        <v>9940</v>
      </c>
      <c r="Q192" s="1">
        <v>10</v>
      </c>
      <c r="R192" s="1">
        <f t="shared" si="21"/>
        <v>994</v>
      </c>
      <c r="S192" s="1">
        <f t="shared" si="22"/>
        <v>8946</v>
      </c>
      <c r="T192" s="1">
        <v>0.45</v>
      </c>
      <c r="U192" s="1">
        <f t="shared" si="23"/>
        <v>4025.7000000000003</v>
      </c>
      <c r="V192" s="1">
        <f t="shared" si="24"/>
        <v>4920.2999999999993</v>
      </c>
      <c r="W192" s="4">
        <f t="shared" si="25"/>
        <v>0.54999999999999993</v>
      </c>
      <c r="X192" s="1" t="s">
        <v>39</v>
      </c>
      <c r="Y192" s="1" t="s">
        <v>57</v>
      </c>
      <c r="Z192" s="1" t="s">
        <v>22</v>
      </c>
      <c r="AA192" s="1"/>
      <c r="AB192" s="1"/>
      <c r="AC192" s="1" t="s">
        <v>93</v>
      </c>
      <c r="AD192" s="1" t="str">
        <f t="shared" si="26"/>
        <v>0565</v>
      </c>
      <c r="AE192" s="1" t="str">
        <f t="shared" si="27"/>
        <v>REGULAR</v>
      </c>
      <c r="AF192" s="1" t="str">
        <f t="shared" si="28"/>
        <v>Imphal -  Manipur</v>
      </c>
      <c r="AG192" s="1">
        <f t="shared" si="29"/>
        <v>4</v>
      </c>
    </row>
    <row r="193" spans="1:33">
      <c r="A193" s="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c r="P193" s="1">
        <f t="shared" si="20"/>
        <v>18840</v>
      </c>
      <c r="Q193" s="1">
        <v>10</v>
      </c>
      <c r="R193" s="1">
        <f t="shared" si="21"/>
        <v>1884</v>
      </c>
      <c r="S193" s="1">
        <f t="shared" si="22"/>
        <v>16956</v>
      </c>
      <c r="T193" s="1">
        <v>0.47</v>
      </c>
      <c r="U193" s="1">
        <f t="shared" si="23"/>
        <v>7969.32</v>
      </c>
      <c r="V193" s="1">
        <f t="shared" si="24"/>
        <v>8986.68</v>
      </c>
      <c r="W193" s="4">
        <f t="shared" si="25"/>
        <v>0.53</v>
      </c>
      <c r="X193" s="1" t="s">
        <v>92</v>
      </c>
      <c r="Y193" s="1" t="s">
        <v>57</v>
      </c>
      <c r="Z193" s="1" t="s">
        <v>41</v>
      </c>
      <c r="AA193" s="2">
        <v>45719</v>
      </c>
      <c r="AB193" s="1">
        <v>4</v>
      </c>
      <c r="AC193" s="1" t="s">
        <v>42</v>
      </c>
      <c r="AD193" s="1" t="str">
        <f t="shared" si="26"/>
        <v>0692</v>
      </c>
      <c r="AE193" s="1" t="str">
        <f t="shared" si="27"/>
        <v>PRIME</v>
      </c>
      <c r="AF193" s="1" t="str">
        <f t="shared" si="28"/>
        <v>Dehradun -  Uttarakhand</v>
      </c>
      <c r="AG193" s="1">
        <f t="shared" si="29"/>
        <v>5</v>
      </c>
    </row>
    <row r="194" spans="1:33">
      <c r="A194" s="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c r="P194" s="1">
        <f t="shared" si="20"/>
        <v>44850</v>
      </c>
      <c r="Q194" s="1">
        <v>30</v>
      </c>
      <c r="R194" s="1">
        <f t="shared" si="21"/>
        <v>13455</v>
      </c>
      <c r="S194" s="1">
        <f t="shared" si="22"/>
        <v>31395</v>
      </c>
      <c r="T194" s="1">
        <v>0.48</v>
      </c>
      <c r="U194" s="1">
        <f t="shared" si="23"/>
        <v>15069.599999999999</v>
      </c>
      <c r="V194" s="1">
        <f t="shared" si="24"/>
        <v>16325.400000000001</v>
      </c>
      <c r="W194" s="4">
        <f t="shared" si="25"/>
        <v>0.52</v>
      </c>
      <c r="X194" s="1" t="s">
        <v>147</v>
      </c>
      <c r="Y194" s="1" t="s">
        <v>81</v>
      </c>
      <c r="Z194" s="1" t="s">
        <v>51</v>
      </c>
      <c r="AA194" s="2">
        <v>45714</v>
      </c>
      <c r="AB194" s="1"/>
      <c r="AC194" s="1" t="s">
        <v>42</v>
      </c>
      <c r="AD194" s="1" t="str">
        <f t="shared" si="26"/>
        <v>0921</v>
      </c>
      <c r="AE194" s="1" t="str">
        <f t="shared" si="27"/>
        <v>PRIME</v>
      </c>
      <c r="AF194" s="1" t="str">
        <f t="shared" si="28"/>
        <v>Raipur -  Chhattisgarh</v>
      </c>
      <c r="AG194" s="1">
        <f t="shared" si="29"/>
        <v>5</v>
      </c>
    </row>
    <row r="195" spans="1:33">
      <c r="A195" s="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c r="P195" s="1">
        <f t="shared" ref="P195:P258" si="30">PRODUCT(N195,O195)</f>
        <v>620</v>
      </c>
      <c r="Q195" s="1">
        <v>0</v>
      </c>
      <c r="R195" s="1">
        <f t="shared" ref="R195:R258" si="31">P195*(Q195/100)</f>
        <v>0</v>
      </c>
      <c r="S195" s="1">
        <f t="shared" ref="S195:S258" si="32">P195-R195</f>
        <v>620</v>
      </c>
      <c r="T195" s="1">
        <v>0.35</v>
      </c>
      <c r="U195" s="1">
        <f t="shared" ref="U195:U258" si="33">S195*T195</f>
        <v>217</v>
      </c>
      <c r="V195" s="1">
        <f t="shared" ref="V195:V258" si="34">S195-U195</f>
        <v>403</v>
      </c>
      <c r="W195" s="4">
        <f t="shared" ref="W195:W258" si="35">(V195/S195)</f>
        <v>0.65</v>
      </c>
      <c r="X195" s="1" t="s">
        <v>56</v>
      </c>
      <c r="Y195" s="1" t="s">
        <v>40</v>
      </c>
      <c r="Z195" s="1" t="s">
        <v>41</v>
      </c>
      <c r="AA195" s="2">
        <v>45713</v>
      </c>
      <c r="AB195" s="1">
        <v>3</v>
      </c>
      <c r="AC195" s="1" t="s">
        <v>42</v>
      </c>
      <c r="AD195" s="1" t="str">
        <f t="shared" ref="AD195:AD258" si="36">RIGHT(A195,4)</f>
        <v>1552</v>
      </c>
      <c r="AE195" s="1" t="str">
        <f t="shared" ref="AE195:AE258" si="37">UPPER(H195)</f>
        <v>PRIME</v>
      </c>
      <c r="AF195" s="1" t="str">
        <f t="shared" ref="AF195:AF258" si="38">_xlfn.CONCAT(I195," -  ",J195)</f>
        <v>Bhopal -  Madhya Pradesh</v>
      </c>
      <c r="AG195" s="1">
        <f t="shared" ref="AG195:AG258" si="39">LEN(P195)</f>
        <v>3</v>
      </c>
    </row>
    <row r="196" spans="1:33">
      <c r="A196" s="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c r="P196" s="1">
        <f t="shared" si="30"/>
        <v>15120</v>
      </c>
      <c r="Q196" s="1">
        <v>30</v>
      </c>
      <c r="R196" s="1">
        <f t="shared" si="31"/>
        <v>4536</v>
      </c>
      <c r="S196" s="1">
        <f t="shared" si="32"/>
        <v>10584</v>
      </c>
      <c r="T196" s="1">
        <v>0.52</v>
      </c>
      <c r="U196" s="1">
        <f t="shared" si="33"/>
        <v>5503.68</v>
      </c>
      <c r="V196" s="1">
        <f t="shared" si="34"/>
        <v>5080.32</v>
      </c>
      <c r="W196" s="4">
        <f t="shared" si="35"/>
        <v>0.48</v>
      </c>
      <c r="X196" s="1" t="s">
        <v>39</v>
      </c>
      <c r="Y196" s="1" t="s">
        <v>81</v>
      </c>
      <c r="Z196" s="1" t="s">
        <v>41</v>
      </c>
      <c r="AA196" s="2">
        <v>45717</v>
      </c>
      <c r="AB196" s="1">
        <v>4</v>
      </c>
      <c r="AC196" s="1" t="s">
        <v>42</v>
      </c>
      <c r="AD196" s="1" t="str">
        <f t="shared" si="36"/>
        <v>0403</v>
      </c>
      <c r="AE196" s="1" t="str">
        <f t="shared" si="37"/>
        <v>REGULAR</v>
      </c>
      <c r="AF196" s="1" t="str">
        <f t="shared" si="38"/>
        <v>Panaji -  Goa</v>
      </c>
      <c r="AG196" s="1">
        <f t="shared" si="39"/>
        <v>5</v>
      </c>
    </row>
    <row r="197" spans="1:33">
      <c r="A197" s="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c r="P197" s="1">
        <f t="shared" si="30"/>
        <v>4660</v>
      </c>
      <c r="Q197" s="1">
        <v>20</v>
      </c>
      <c r="R197" s="1">
        <f t="shared" si="31"/>
        <v>932</v>
      </c>
      <c r="S197" s="1">
        <f t="shared" si="32"/>
        <v>3728</v>
      </c>
      <c r="T197" s="1">
        <v>0.52</v>
      </c>
      <c r="U197" s="1">
        <f t="shared" si="33"/>
        <v>1938.5600000000002</v>
      </c>
      <c r="V197" s="1">
        <f t="shared" si="34"/>
        <v>1789.4399999999998</v>
      </c>
      <c r="W197" s="4">
        <f t="shared" si="35"/>
        <v>0.47999999999999993</v>
      </c>
      <c r="X197" s="1" t="s">
        <v>65</v>
      </c>
      <c r="Y197" s="1" t="s">
        <v>81</v>
      </c>
      <c r="Z197" s="1" t="s">
        <v>41</v>
      </c>
      <c r="AA197" s="2">
        <v>45720</v>
      </c>
      <c r="AB197" s="1">
        <v>4</v>
      </c>
      <c r="AC197" s="1" t="s">
        <v>42</v>
      </c>
      <c r="AD197" s="1" t="str">
        <f t="shared" si="36"/>
        <v>0440</v>
      </c>
      <c r="AE197" s="1" t="str">
        <f t="shared" si="37"/>
        <v>REGULAR</v>
      </c>
      <c r="AF197" s="1" t="str">
        <f t="shared" si="38"/>
        <v>Thoubal -  Manipur</v>
      </c>
      <c r="AG197" s="1">
        <f t="shared" si="39"/>
        <v>4</v>
      </c>
    </row>
    <row r="198" spans="1:33">
      <c r="A198" s="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c r="P198" s="1">
        <f t="shared" si="30"/>
        <v>19920</v>
      </c>
      <c r="Q198" s="1">
        <v>30</v>
      </c>
      <c r="R198" s="1">
        <f t="shared" si="31"/>
        <v>5976</v>
      </c>
      <c r="S198" s="1">
        <f t="shared" si="32"/>
        <v>13944</v>
      </c>
      <c r="T198" s="1">
        <v>0.47</v>
      </c>
      <c r="U198" s="1">
        <f t="shared" si="33"/>
        <v>6553.6799999999994</v>
      </c>
      <c r="V198" s="1">
        <f t="shared" si="34"/>
        <v>7390.3200000000006</v>
      </c>
      <c r="W198" s="4">
        <f t="shared" si="35"/>
        <v>0.53</v>
      </c>
      <c r="X198" s="1" t="s">
        <v>65</v>
      </c>
      <c r="Y198" s="1" t="s">
        <v>81</v>
      </c>
      <c r="Z198" s="1" t="s">
        <v>120</v>
      </c>
      <c r="AA198" s="1"/>
      <c r="AB198" s="1"/>
      <c r="AC198" s="1" t="s">
        <v>42</v>
      </c>
      <c r="AD198" s="1" t="str">
        <f t="shared" si="36"/>
        <v>0998</v>
      </c>
      <c r="AE198" s="1" t="str">
        <f t="shared" si="37"/>
        <v>REGULAR</v>
      </c>
      <c r="AF198" s="1" t="str">
        <f t="shared" si="38"/>
        <v>Agra -  Uttar Pradesh</v>
      </c>
      <c r="AG198" s="1">
        <f t="shared" si="39"/>
        <v>5</v>
      </c>
    </row>
    <row r="199" spans="1:33">
      <c r="A199" s="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c r="P199" s="1">
        <f t="shared" si="30"/>
        <v>5120</v>
      </c>
      <c r="Q199" s="1">
        <v>30</v>
      </c>
      <c r="R199" s="1">
        <f t="shared" si="31"/>
        <v>1536</v>
      </c>
      <c r="S199" s="1">
        <f t="shared" si="32"/>
        <v>3584</v>
      </c>
      <c r="T199" s="1">
        <v>0.5</v>
      </c>
      <c r="U199" s="1">
        <f t="shared" si="33"/>
        <v>1792</v>
      </c>
      <c r="V199" s="1">
        <f t="shared" si="34"/>
        <v>1792</v>
      </c>
      <c r="W199" s="4">
        <f t="shared" si="35"/>
        <v>0.5</v>
      </c>
      <c r="X199" s="1" t="s">
        <v>104</v>
      </c>
      <c r="Y199" s="1" t="s">
        <v>57</v>
      </c>
      <c r="Z199" s="1" t="s">
        <v>22</v>
      </c>
      <c r="AA199" s="1"/>
      <c r="AB199" s="1"/>
      <c r="AC199" s="1" t="s">
        <v>93</v>
      </c>
      <c r="AD199" s="1" t="str">
        <f t="shared" si="36"/>
        <v>1217</v>
      </c>
      <c r="AE199" s="1" t="str">
        <f t="shared" si="37"/>
        <v>REGULAR</v>
      </c>
      <c r="AF199" s="1" t="str">
        <f t="shared" si="38"/>
        <v>Surat -  Gujarat</v>
      </c>
      <c r="AG199" s="1">
        <f t="shared" si="39"/>
        <v>4</v>
      </c>
    </row>
    <row r="200" spans="1:33">
      <c r="A200" s="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c r="P200" s="1">
        <f t="shared" si="30"/>
        <v>7080</v>
      </c>
      <c r="Q200" s="1">
        <v>30</v>
      </c>
      <c r="R200" s="1">
        <f t="shared" si="31"/>
        <v>2124</v>
      </c>
      <c r="S200" s="1">
        <f t="shared" si="32"/>
        <v>4956</v>
      </c>
      <c r="T200" s="1">
        <v>0.5</v>
      </c>
      <c r="U200" s="1">
        <f t="shared" si="33"/>
        <v>2478</v>
      </c>
      <c r="V200" s="1">
        <f t="shared" si="34"/>
        <v>2478</v>
      </c>
      <c r="W200" s="4">
        <f t="shared" si="35"/>
        <v>0.5</v>
      </c>
      <c r="X200" s="1" t="s">
        <v>50</v>
      </c>
      <c r="Y200" s="1" t="s">
        <v>40</v>
      </c>
      <c r="Z200" s="1" t="s">
        <v>41</v>
      </c>
      <c r="AA200" s="2">
        <v>45719</v>
      </c>
      <c r="AB200" s="1">
        <v>5</v>
      </c>
      <c r="AC200" s="1" t="s">
        <v>42</v>
      </c>
      <c r="AD200" s="1" t="str">
        <f t="shared" si="36"/>
        <v>1378</v>
      </c>
      <c r="AE200" s="1" t="str">
        <f t="shared" si="37"/>
        <v>PRIME</v>
      </c>
      <c r="AF200" s="1" t="str">
        <f t="shared" si="38"/>
        <v>Ahmedabad -  Gujarat</v>
      </c>
      <c r="AG200" s="1">
        <f t="shared" si="39"/>
        <v>4</v>
      </c>
    </row>
    <row r="201" spans="1:33">
      <c r="A201" s="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c r="P201" s="1">
        <f t="shared" si="30"/>
        <v>340</v>
      </c>
      <c r="Q201" s="1">
        <v>0</v>
      </c>
      <c r="R201" s="1">
        <f t="shared" si="31"/>
        <v>0</v>
      </c>
      <c r="S201" s="1">
        <f t="shared" si="32"/>
        <v>340</v>
      </c>
      <c r="T201" s="1">
        <v>0.35</v>
      </c>
      <c r="U201" s="1">
        <f t="shared" si="33"/>
        <v>118.99999999999999</v>
      </c>
      <c r="V201" s="1">
        <f t="shared" si="34"/>
        <v>221</v>
      </c>
      <c r="W201" s="4">
        <f t="shared" si="35"/>
        <v>0.65</v>
      </c>
      <c r="X201" s="1" t="s">
        <v>56</v>
      </c>
      <c r="Y201" s="1" t="s">
        <v>81</v>
      </c>
      <c r="Z201" s="1" t="s">
        <v>41</v>
      </c>
      <c r="AA201" s="2">
        <v>45721</v>
      </c>
      <c r="AB201" s="1">
        <v>3</v>
      </c>
      <c r="AC201" s="1" t="s">
        <v>42</v>
      </c>
      <c r="AD201" s="1" t="str">
        <f t="shared" si="36"/>
        <v>0301</v>
      </c>
      <c r="AE201" s="1" t="str">
        <f t="shared" si="37"/>
        <v>REGULAR</v>
      </c>
      <c r="AF201" s="1" t="str">
        <f t="shared" si="38"/>
        <v>Dibrugarh -  Assam</v>
      </c>
      <c r="AG201" s="1">
        <f t="shared" si="39"/>
        <v>3</v>
      </c>
    </row>
    <row r="202" spans="1:33">
      <c r="A202" s="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c r="P202" s="1">
        <f t="shared" si="30"/>
        <v>11020</v>
      </c>
      <c r="Q202" s="1">
        <v>30</v>
      </c>
      <c r="R202" s="1">
        <f t="shared" si="31"/>
        <v>3306</v>
      </c>
      <c r="S202" s="1">
        <f t="shared" si="32"/>
        <v>7714</v>
      </c>
      <c r="T202" s="1">
        <v>0.52</v>
      </c>
      <c r="U202" s="1">
        <f t="shared" si="33"/>
        <v>4011.28</v>
      </c>
      <c r="V202" s="1">
        <f t="shared" si="34"/>
        <v>3702.72</v>
      </c>
      <c r="W202" s="4">
        <f t="shared" si="35"/>
        <v>0.48</v>
      </c>
      <c r="X202" s="1" t="s">
        <v>39</v>
      </c>
      <c r="Y202" s="1" t="s">
        <v>72</v>
      </c>
      <c r="Z202" s="1" t="s">
        <v>41</v>
      </c>
      <c r="AA202" s="2">
        <v>45719</v>
      </c>
      <c r="AB202" s="1">
        <v>4</v>
      </c>
      <c r="AC202" s="1" t="s">
        <v>42</v>
      </c>
      <c r="AD202" s="1" t="str">
        <f t="shared" si="36"/>
        <v>0773</v>
      </c>
      <c r="AE202" s="1" t="str">
        <f t="shared" si="37"/>
        <v>REGULAR</v>
      </c>
      <c r="AF202" s="1" t="str">
        <f t="shared" si="38"/>
        <v>Dibrugarh -  Assam</v>
      </c>
      <c r="AG202" s="1">
        <f t="shared" si="39"/>
        <v>5</v>
      </c>
    </row>
    <row r="203" spans="1:33">
      <c r="A203" s="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c r="P203" s="1">
        <f t="shared" si="30"/>
        <v>15040</v>
      </c>
      <c r="Q203" s="1">
        <v>20</v>
      </c>
      <c r="R203" s="1">
        <f t="shared" si="31"/>
        <v>3008</v>
      </c>
      <c r="S203" s="1">
        <f t="shared" si="32"/>
        <v>12032</v>
      </c>
      <c r="T203" s="1">
        <v>0.52</v>
      </c>
      <c r="U203" s="1">
        <f t="shared" si="33"/>
        <v>6256.64</v>
      </c>
      <c r="V203" s="1">
        <f t="shared" si="34"/>
        <v>5775.36</v>
      </c>
      <c r="W203" s="4">
        <f t="shared" si="35"/>
        <v>0.48</v>
      </c>
      <c r="X203" s="1" t="s">
        <v>92</v>
      </c>
      <c r="Y203" s="1" t="s">
        <v>57</v>
      </c>
      <c r="Z203" s="1" t="s">
        <v>41</v>
      </c>
      <c r="AA203" s="2">
        <v>45715</v>
      </c>
      <c r="AB203" s="1">
        <v>5</v>
      </c>
      <c r="AC203" s="1" t="s">
        <v>42</v>
      </c>
      <c r="AD203" s="1" t="str">
        <f t="shared" si="36"/>
        <v>1256</v>
      </c>
      <c r="AE203" s="1" t="str">
        <f t="shared" si="37"/>
        <v>PRIME</v>
      </c>
      <c r="AF203" s="1" t="str">
        <f t="shared" si="38"/>
        <v>Gaya -  Bihar</v>
      </c>
      <c r="AG203" s="1">
        <f t="shared" si="39"/>
        <v>5</v>
      </c>
    </row>
    <row r="204" spans="1:33">
      <c r="A204" s="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c r="P204" s="1">
        <f t="shared" si="30"/>
        <v>164800</v>
      </c>
      <c r="Q204" s="1">
        <v>10</v>
      </c>
      <c r="R204" s="1">
        <f t="shared" si="31"/>
        <v>16480</v>
      </c>
      <c r="S204" s="1">
        <f t="shared" si="32"/>
        <v>148320</v>
      </c>
      <c r="T204" s="1">
        <v>0.57999999999999996</v>
      </c>
      <c r="U204" s="1">
        <f t="shared" si="33"/>
        <v>86025.599999999991</v>
      </c>
      <c r="V204" s="1">
        <f t="shared" si="34"/>
        <v>62294.400000000009</v>
      </c>
      <c r="W204" s="4">
        <f t="shared" si="35"/>
        <v>0.42000000000000004</v>
      </c>
      <c r="X204" s="1" t="s">
        <v>104</v>
      </c>
      <c r="Y204" s="1" t="s">
        <v>72</v>
      </c>
      <c r="Z204" s="1" t="s">
        <v>41</v>
      </c>
      <c r="AA204" s="2">
        <v>45718</v>
      </c>
      <c r="AB204" s="1">
        <v>3</v>
      </c>
      <c r="AC204" s="1" t="s">
        <v>42</v>
      </c>
      <c r="AD204" s="1" t="str">
        <f t="shared" si="36"/>
        <v>0322</v>
      </c>
      <c r="AE204" s="1" t="str">
        <f t="shared" si="37"/>
        <v>PRIME</v>
      </c>
      <c r="AF204" s="1" t="str">
        <f t="shared" si="38"/>
        <v>Udaipur -  Tripura</v>
      </c>
      <c r="AG204" s="1">
        <f t="shared" si="39"/>
        <v>6</v>
      </c>
    </row>
    <row r="205" spans="1:33">
      <c r="A205" s="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c r="P205" s="1">
        <f t="shared" si="30"/>
        <v>1850</v>
      </c>
      <c r="Q205" s="1">
        <v>20</v>
      </c>
      <c r="R205" s="1">
        <f t="shared" si="31"/>
        <v>370</v>
      </c>
      <c r="S205" s="1">
        <f t="shared" si="32"/>
        <v>1480</v>
      </c>
      <c r="T205" s="1">
        <v>0.45</v>
      </c>
      <c r="U205" s="1">
        <f t="shared" si="33"/>
        <v>666</v>
      </c>
      <c r="V205" s="1">
        <f t="shared" si="34"/>
        <v>814</v>
      </c>
      <c r="W205" s="4">
        <f t="shared" si="35"/>
        <v>0.55000000000000004</v>
      </c>
      <c r="X205" s="1" t="s">
        <v>39</v>
      </c>
      <c r="Y205" s="1" t="s">
        <v>72</v>
      </c>
      <c r="Z205" s="1" t="s">
        <v>66</v>
      </c>
      <c r="AA205" s="1"/>
      <c r="AB205" s="1"/>
      <c r="AC205" s="1" t="s">
        <v>42</v>
      </c>
      <c r="AD205" s="1" t="str">
        <f t="shared" si="36"/>
        <v>0363</v>
      </c>
      <c r="AE205" s="1" t="str">
        <f t="shared" si="37"/>
        <v>REGULAR</v>
      </c>
      <c r="AF205" s="1" t="str">
        <f t="shared" si="38"/>
        <v>Dehradun -  Uttarakhand</v>
      </c>
      <c r="AG205" s="1">
        <f t="shared" si="39"/>
        <v>4</v>
      </c>
    </row>
    <row r="206" spans="1:33">
      <c r="A206" s="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c r="P206" s="1">
        <f t="shared" si="30"/>
        <v>3810</v>
      </c>
      <c r="Q206" s="1">
        <v>20</v>
      </c>
      <c r="R206" s="1">
        <f t="shared" si="31"/>
        <v>762</v>
      </c>
      <c r="S206" s="1">
        <f t="shared" si="32"/>
        <v>3048</v>
      </c>
      <c r="T206" s="1">
        <v>0.35</v>
      </c>
      <c r="U206" s="1">
        <f t="shared" si="33"/>
        <v>1066.8</v>
      </c>
      <c r="V206" s="1">
        <f t="shared" si="34"/>
        <v>1981.2</v>
      </c>
      <c r="W206" s="4">
        <f t="shared" si="35"/>
        <v>0.65</v>
      </c>
      <c r="X206" s="1" t="s">
        <v>92</v>
      </c>
      <c r="Y206" s="1" t="s">
        <v>40</v>
      </c>
      <c r="Z206" s="1" t="s">
        <v>41</v>
      </c>
      <c r="AA206" s="2">
        <v>45717</v>
      </c>
      <c r="AB206" s="1">
        <v>3</v>
      </c>
      <c r="AC206" s="1" t="s">
        <v>42</v>
      </c>
      <c r="AD206" s="1" t="str">
        <f t="shared" si="36"/>
        <v>0501</v>
      </c>
      <c r="AE206" s="1" t="str">
        <f t="shared" si="37"/>
        <v>REGULAR</v>
      </c>
      <c r="AF206" s="1" t="str">
        <f t="shared" si="38"/>
        <v>Shillong -  Meghalaya</v>
      </c>
      <c r="AG206" s="1">
        <f t="shared" si="39"/>
        <v>4</v>
      </c>
    </row>
    <row r="207" spans="1:33">
      <c r="A207" s="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c r="P207" s="1">
        <f t="shared" si="30"/>
        <v>22500</v>
      </c>
      <c r="Q207" s="1">
        <v>10</v>
      </c>
      <c r="R207" s="1">
        <f t="shared" si="31"/>
        <v>2250</v>
      </c>
      <c r="S207" s="1">
        <f t="shared" si="32"/>
        <v>20250</v>
      </c>
      <c r="T207" s="1">
        <v>0.48</v>
      </c>
      <c r="U207" s="1">
        <f t="shared" si="33"/>
        <v>9720</v>
      </c>
      <c r="V207" s="1">
        <f t="shared" si="34"/>
        <v>10530</v>
      </c>
      <c r="W207" s="4">
        <f t="shared" si="35"/>
        <v>0.52</v>
      </c>
      <c r="X207" s="1" t="s">
        <v>65</v>
      </c>
      <c r="Y207" s="1" t="s">
        <v>40</v>
      </c>
      <c r="Z207" s="1" t="s">
        <v>41</v>
      </c>
      <c r="AA207" s="2">
        <v>45719</v>
      </c>
      <c r="AB207" s="1">
        <v>5</v>
      </c>
      <c r="AC207" s="1" t="s">
        <v>42</v>
      </c>
      <c r="AD207" s="1" t="str">
        <f t="shared" si="36"/>
        <v>1457</v>
      </c>
      <c r="AE207" s="1" t="str">
        <f t="shared" si="37"/>
        <v>REGULAR</v>
      </c>
      <c r="AF207" s="1" t="str">
        <f t="shared" si="38"/>
        <v>Gurgaon -  Haryana</v>
      </c>
      <c r="AG207" s="1">
        <f t="shared" si="39"/>
        <v>5</v>
      </c>
    </row>
    <row r="208" spans="1:33">
      <c r="A208" s="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c r="P208" s="1">
        <f t="shared" si="30"/>
        <v>4560</v>
      </c>
      <c r="Q208" s="1">
        <v>20</v>
      </c>
      <c r="R208" s="1">
        <f t="shared" si="31"/>
        <v>912</v>
      </c>
      <c r="S208" s="1">
        <f t="shared" si="32"/>
        <v>3648</v>
      </c>
      <c r="T208" s="1">
        <v>0.47</v>
      </c>
      <c r="U208" s="1">
        <f t="shared" si="33"/>
        <v>1714.56</v>
      </c>
      <c r="V208" s="1">
        <f t="shared" si="34"/>
        <v>1933.44</v>
      </c>
      <c r="W208" s="4">
        <f t="shared" si="35"/>
        <v>0.53</v>
      </c>
      <c r="X208" s="1" t="s">
        <v>50</v>
      </c>
      <c r="Y208" s="1" t="s">
        <v>81</v>
      </c>
      <c r="Z208" s="1" t="s">
        <v>41</v>
      </c>
      <c r="AA208" s="2">
        <v>45722</v>
      </c>
      <c r="AB208" s="1">
        <v>5</v>
      </c>
      <c r="AC208" s="1" t="s">
        <v>42</v>
      </c>
      <c r="AD208" s="1" t="str">
        <f t="shared" si="36"/>
        <v>0798</v>
      </c>
      <c r="AE208" s="1" t="str">
        <f t="shared" si="37"/>
        <v>REGULAR</v>
      </c>
      <c r="AF208" s="1" t="str">
        <f t="shared" si="38"/>
        <v>Ahmedabad -  Gujarat</v>
      </c>
      <c r="AG208" s="1">
        <f t="shared" si="39"/>
        <v>4</v>
      </c>
    </row>
    <row r="209" spans="1:33">
      <c r="A209" s="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c r="P209" s="1">
        <f t="shared" si="30"/>
        <v>2550</v>
      </c>
      <c r="Q209" s="1">
        <v>0</v>
      </c>
      <c r="R209" s="1">
        <f t="shared" si="31"/>
        <v>0</v>
      </c>
      <c r="S209" s="1">
        <f t="shared" si="32"/>
        <v>2550</v>
      </c>
      <c r="T209" s="1">
        <v>0.35</v>
      </c>
      <c r="U209" s="1">
        <f t="shared" si="33"/>
        <v>892.5</v>
      </c>
      <c r="V209" s="1">
        <f t="shared" si="34"/>
        <v>1657.5</v>
      </c>
      <c r="W209" s="4">
        <f t="shared" si="35"/>
        <v>0.65</v>
      </c>
      <c r="X209" s="1" t="s">
        <v>39</v>
      </c>
      <c r="Y209" s="1" t="s">
        <v>57</v>
      </c>
      <c r="Z209" s="1" t="s">
        <v>66</v>
      </c>
      <c r="AA209" s="1"/>
      <c r="AB209" s="1"/>
      <c r="AC209" s="1" t="s">
        <v>42</v>
      </c>
      <c r="AD209" s="1" t="str">
        <f t="shared" si="36"/>
        <v>0873</v>
      </c>
      <c r="AE209" s="1" t="str">
        <f t="shared" si="37"/>
        <v>REGULAR</v>
      </c>
      <c r="AF209" s="1" t="str">
        <f t="shared" si="38"/>
        <v>Agartala -  Tripura</v>
      </c>
      <c r="AG209" s="1">
        <f t="shared" si="39"/>
        <v>4</v>
      </c>
    </row>
    <row r="210" spans="1:33">
      <c r="A210" s="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c r="P210" s="1">
        <f t="shared" si="30"/>
        <v>720</v>
      </c>
      <c r="Q210" s="1">
        <v>10</v>
      </c>
      <c r="R210" s="1">
        <f t="shared" si="31"/>
        <v>72</v>
      </c>
      <c r="S210" s="1">
        <f t="shared" si="32"/>
        <v>648</v>
      </c>
      <c r="T210" s="1">
        <v>0.62</v>
      </c>
      <c r="U210" s="1">
        <f t="shared" si="33"/>
        <v>401.76</v>
      </c>
      <c r="V210" s="1">
        <f t="shared" si="34"/>
        <v>246.24</v>
      </c>
      <c r="W210" s="4">
        <f t="shared" si="35"/>
        <v>0.38</v>
      </c>
      <c r="X210" s="1" t="s">
        <v>50</v>
      </c>
      <c r="Y210" s="1" t="s">
        <v>57</v>
      </c>
      <c r="Z210" s="1" t="s">
        <v>41</v>
      </c>
      <c r="AA210" s="2">
        <v>45718</v>
      </c>
      <c r="AB210" s="1">
        <v>3</v>
      </c>
      <c r="AC210" s="1" t="s">
        <v>42</v>
      </c>
      <c r="AD210" s="1" t="str">
        <f t="shared" si="36"/>
        <v>0096</v>
      </c>
      <c r="AE210" s="1" t="str">
        <f t="shared" si="37"/>
        <v>REGULAR</v>
      </c>
      <c r="AF210" s="1" t="str">
        <f t="shared" si="38"/>
        <v>Agartala -  Tripura</v>
      </c>
      <c r="AG210" s="1">
        <f t="shared" si="39"/>
        <v>3</v>
      </c>
    </row>
    <row r="211" spans="1:33">
      <c r="A211" s="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c r="P211" s="1">
        <f t="shared" si="30"/>
        <v>2260</v>
      </c>
      <c r="Q211" s="1">
        <v>25</v>
      </c>
      <c r="R211" s="1">
        <f t="shared" si="31"/>
        <v>565</v>
      </c>
      <c r="S211" s="1">
        <f t="shared" si="32"/>
        <v>1695</v>
      </c>
      <c r="T211" s="1">
        <v>0.5</v>
      </c>
      <c r="U211" s="1">
        <f t="shared" si="33"/>
        <v>847.5</v>
      </c>
      <c r="V211" s="1">
        <f t="shared" si="34"/>
        <v>847.5</v>
      </c>
      <c r="W211" s="4">
        <f t="shared" si="35"/>
        <v>0.5</v>
      </c>
      <c r="X211" s="1" t="s">
        <v>147</v>
      </c>
      <c r="Y211" s="1" t="s">
        <v>81</v>
      </c>
      <c r="Z211" s="1" t="s">
        <v>41</v>
      </c>
      <c r="AA211" s="2">
        <v>45718</v>
      </c>
      <c r="AB211" s="1">
        <v>4</v>
      </c>
      <c r="AC211" s="1" t="s">
        <v>42</v>
      </c>
      <c r="AD211" s="1" t="str">
        <f t="shared" si="36"/>
        <v>1223</v>
      </c>
      <c r="AE211" s="1" t="str">
        <f t="shared" si="37"/>
        <v>PRIME</v>
      </c>
      <c r="AF211" s="1" t="str">
        <f t="shared" si="38"/>
        <v>Ludhiana -  Punjab</v>
      </c>
      <c r="AG211" s="1">
        <f t="shared" si="39"/>
        <v>4</v>
      </c>
    </row>
    <row r="212" spans="1:33">
      <c r="A212" s="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c r="P212" s="1">
        <f t="shared" si="30"/>
        <v>2750</v>
      </c>
      <c r="Q212" s="1">
        <v>0</v>
      </c>
      <c r="R212" s="1">
        <f t="shared" si="31"/>
        <v>0</v>
      </c>
      <c r="S212" s="1">
        <f t="shared" si="32"/>
        <v>2750</v>
      </c>
      <c r="T212" s="1">
        <v>0.45</v>
      </c>
      <c r="U212" s="1">
        <f t="shared" si="33"/>
        <v>1237.5</v>
      </c>
      <c r="V212" s="1">
        <f t="shared" si="34"/>
        <v>1512.5</v>
      </c>
      <c r="W212" s="4">
        <f t="shared" si="35"/>
        <v>0.55000000000000004</v>
      </c>
      <c r="X212" s="1" t="s">
        <v>65</v>
      </c>
      <c r="Y212" s="1" t="s">
        <v>57</v>
      </c>
      <c r="Z212" s="1" t="s">
        <v>41</v>
      </c>
      <c r="AA212" s="2">
        <v>45722</v>
      </c>
      <c r="AB212" s="1">
        <v>5</v>
      </c>
      <c r="AC212" s="1" t="s">
        <v>42</v>
      </c>
      <c r="AD212" s="1" t="str">
        <f t="shared" si="36"/>
        <v>0762</v>
      </c>
      <c r="AE212" s="1" t="str">
        <f t="shared" si="37"/>
        <v>REGULAR</v>
      </c>
      <c r="AF212" s="1" t="str">
        <f t="shared" si="38"/>
        <v>New Delhi -  Delhi</v>
      </c>
      <c r="AG212" s="1">
        <f t="shared" si="39"/>
        <v>4</v>
      </c>
    </row>
    <row r="213" spans="1:33">
      <c r="A213" s="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c r="P213" s="1">
        <f t="shared" si="30"/>
        <v>1160</v>
      </c>
      <c r="Q213" s="1">
        <v>0</v>
      </c>
      <c r="R213" s="1">
        <f t="shared" si="31"/>
        <v>0</v>
      </c>
      <c r="S213" s="1">
        <f t="shared" si="32"/>
        <v>1160</v>
      </c>
      <c r="T213" s="1">
        <v>0.62</v>
      </c>
      <c r="U213" s="1">
        <f t="shared" si="33"/>
        <v>719.2</v>
      </c>
      <c r="V213" s="1">
        <f t="shared" si="34"/>
        <v>440.79999999999995</v>
      </c>
      <c r="W213" s="4">
        <f t="shared" si="35"/>
        <v>0.37999999999999995</v>
      </c>
      <c r="X213" s="1" t="s">
        <v>39</v>
      </c>
      <c r="Y213" s="1" t="s">
        <v>81</v>
      </c>
      <c r="Z213" s="1" t="s">
        <v>41</v>
      </c>
      <c r="AA213" s="2">
        <v>45723</v>
      </c>
      <c r="AB213" s="1">
        <v>3</v>
      </c>
      <c r="AC213" s="1" t="s">
        <v>42</v>
      </c>
      <c r="AD213" s="1" t="str">
        <f t="shared" si="36"/>
        <v>1520</v>
      </c>
      <c r="AE213" s="1" t="str">
        <f t="shared" si="37"/>
        <v>PRIME</v>
      </c>
      <c r="AF213" s="1" t="str">
        <f t="shared" si="38"/>
        <v>Lucknow -  Uttar Pradesh</v>
      </c>
      <c r="AG213" s="1">
        <f t="shared" si="39"/>
        <v>4</v>
      </c>
    </row>
    <row r="214" spans="1:33">
      <c r="A214" s="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c r="P214" s="1">
        <f t="shared" si="30"/>
        <v>11700</v>
      </c>
      <c r="Q214" s="1">
        <v>20</v>
      </c>
      <c r="R214" s="1">
        <f t="shared" si="31"/>
        <v>2340</v>
      </c>
      <c r="S214" s="1">
        <f t="shared" si="32"/>
        <v>9360</v>
      </c>
      <c r="T214" s="1">
        <v>0.45</v>
      </c>
      <c r="U214" s="1">
        <f t="shared" si="33"/>
        <v>4212</v>
      </c>
      <c r="V214" s="1">
        <f t="shared" si="34"/>
        <v>5148</v>
      </c>
      <c r="W214" s="4">
        <f t="shared" si="35"/>
        <v>0.55000000000000004</v>
      </c>
      <c r="X214" s="1" t="s">
        <v>39</v>
      </c>
      <c r="Y214" s="1" t="s">
        <v>57</v>
      </c>
      <c r="Z214" s="1" t="s">
        <v>41</v>
      </c>
      <c r="AA214" s="2">
        <v>45726</v>
      </c>
      <c r="AB214" s="1">
        <v>3</v>
      </c>
      <c r="AC214" s="1" t="s">
        <v>42</v>
      </c>
      <c r="AD214" s="1" t="str">
        <f t="shared" si="36"/>
        <v>0111</v>
      </c>
      <c r="AE214" s="1" t="str">
        <f t="shared" si="37"/>
        <v>REGULAR</v>
      </c>
      <c r="AF214" s="1" t="str">
        <f t="shared" si="38"/>
        <v>Shillong -  Meghalaya</v>
      </c>
      <c r="AG214" s="1">
        <f t="shared" si="39"/>
        <v>5</v>
      </c>
    </row>
    <row r="215" spans="1:33">
      <c r="A215" s="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c r="P215" s="1">
        <f t="shared" si="30"/>
        <v>540</v>
      </c>
      <c r="Q215" s="1">
        <v>5</v>
      </c>
      <c r="R215" s="1">
        <f t="shared" si="31"/>
        <v>27</v>
      </c>
      <c r="S215" s="1">
        <f t="shared" si="32"/>
        <v>513</v>
      </c>
      <c r="T215" s="1">
        <v>0.62</v>
      </c>
      <c r="U215" s="1">
        <f t="shared" si="33"/>
        <v>318.06</v>
      </c>
      <c r="V215" s="1">
        <f t="shared" si="34"/>
        <v>194.94</v>
      </c>
      <c r="W215" s="4">
        <f t="shared" si="35"/>
        <v>0.38</v>
      </c>
      <c r="X215" s="1" t="s">
        <v>39</v>
      </c>
      <c r="Y215" s="1" t="s">
        <v>72</v>
      </c>
      <c r="Z215" s="1" t="s">
        <v>41</v>
      </c>
      <c r="AA215" s="2">
        <v>45720</v>
      </c>
      <c r="AB215" s="1">
        <v>5</v>
      </c>
      <c r="AC215" s="1" t="s">
        <v>42</v>
      </c>
      <c r="AD215" s="1" t="str">
        <f t="shared" si="36"/>
        <v>0144</v>
      </c>
      <c r="AE215" s="1" t="str">
        <f t="shared" si="37"/>
        <v>REGULAR</v>
      </c>
      <c r="AF215" s="1" t="str">
        <f t="shared" si="38"/>
        <v>Ludhiana -  Punjab</v>
      </c>
      <c r="AG215" s="1">
        <f t="shared" si="39"/>
        <v>3</v>
      </c>
    </row>
    <row r="216" spans="1:33">
      <c r="A216" s="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c r="P216" s="1">
        <f t="shared" si="30"/>
        <v>9450</v>
      </c>
      <c r="Q216" s="1">
        <v>20</v>
      </c>
      <c r="R216" s="1">
        <f t="shared" si="31"/>
        <v>1890</v>
      </c>
      <c r="S216" s="1">
        <f t="shared" si="32"/>
        <v>7560</v>
      </c>
      <c r="T216" s="1">
        <v>0.5</v>
      </c>
      <c r="U216" s="1">
        <f t="shared" si="33"/>
        <v>3780</v>
      </c>
      <c r="V216" s="1">
        <f t="shared" si="34"/>
        <v>3780</v>
      </c>
      <c r="W216" s="4">
        <f t="shared" si="35"/>
        <v>0.5</v>
      </c>
      <c r="X216" s="1" t="s">
        <v>65</v>
      </c>
      <c r="Y216" s="1" t="s">
        <v>81</v>
      </c>
      <c r="Z216" s="1" t="s">
        <v>120</v>
      </c>
      <c r="AA216" s="1"/>
      <c r="AB216" s="1"/>
      <c r="AC216" s="1" t="s">
        <v>42</v>
      </c>
      <c r="AD216" s="1" t="str">
        <f t="shared" si="36"/>
        <v>1101</v>
      </c>
      <c r="AE216" s="1" t="str">
        <f t="shared" si="37"/>
        <v>REGULAR</v>
      </c>
      <c r="AF216" s="1" t="str">
        <f t="shared" si="38"/>
        <v>Patna -  Bihar</v>
      </c>
      <c r="AG216" s="1">
        <f t="shared" si="39"/>
        <v>4</v>
      </c>
    </row>
    <row r="217" spans="1:33">
      <c r="A217" s="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c r="P217" s="1">
        <f t="shared" si="30"/>
        <v>23880</v>
      </c>
      <c r="Q217" s="1">
        <v>0</v>
      </c>
      <c r="R217" s="1">
        <f t="shared" si="31"/>
        <v>0</v>
      </c>
      <c r="S217" s="1">
        <f t="shared" si="32"/>
        <v>23880</v>
      </c>
      <c r="T217" s="1">
        <v>0.57999999999999996</v>
      </c>
      <c r="U217" s="1">
        <f t="shared" si="33"/>
        <v>13850.4</v>
      </c>
      <c r="V217" s="1">
        <f t="shared" si="34"/>
        <v>10029.6</v>
      </c>
      <c r="W217" s="4">
        <f t="shared" si="35"/>
        <v>0.42000000000000004</v>
      </c>
      <c r="X217" s="1" t="s">
        <v>147</v>
      </c>
      <c r="Y217" s="1" t="s">
        <v>40</v>
      </c>
      <c r="Z217" s="1" t="s">
        <v>41</v>
      </c>
      <c r="AA217" s="2">
        <v>45725</v>
      </c>
      <c r="AB217" s="1">
        <v>4</v>
      </c>
      <c r="AC217" s="1" t="s">
        <v>42</v>
      </c>
      <c r="AD217" s="1" t="str">
        <f t="shared" si="36"/>
        <v>1235</v>
      </c>
      <c r="AE217" s="1" t="str">
        <f t="shared" si="37"/>
        <v>REGULAR</v>
      </c>
      <c r="AF217" s="1" t="str">
        <f t="shared" si="38"/>
        <v>Imphal -  Manipur</v>
      </c>
      <c r="AG217" s="1">
        <f t="shared" si="39"/>
        <v>5</v>
      </c>
    </row>
    <row r="218" spans="1:33">
      <c r="A218" s="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c r="P218" s="1">
        <f t="shared" si="30"/>
        <v>152760</v>
      </c>
      <c r="Q218" s="1">
        <v>0</v>
      </c>
      <c r="R218" s="1">
        <f t="shared" si="31"/>
        <v>0</v>
      </c>
      <c r="S218" s="1">
        <f t="shared" si="32"/>
        <v>152760</v>
      </c>
      <c r="T218" s="1">
        <v>0.57999999999999996</v>
      </c>
      <c r="U218" s="1">
        <f t="shared" si="33"/>
        <v>88600.799999999988</v>
      </c>
      <c r="V218" s="1">
        <f t="shared" si="34"/>
        <v>64159.200000000012</v>
      </c>
      <c r="W218" s="4">
        <f t="shared" si="35"/>
        <v>0.4200000000000001</v>
      </c>
      <c r="X218" s="1" t="s">
        <v>92</v>
      </c>
      <c r="Y218" s="1" t="s">
        <v>81</v>
      </c>
      <c r="Z218" s="1" t="s">
        <v>41</v>
      </c>
      <c r="AA218" s="2">
        <v>45725</v>
      </c>
      <c r="AB218" s="1">
        <v>4</v>
      </c>
      <c r="AC218" s="1" t="s">
        <v>42</v>
      </c>
      <c r="AD218" s="1" t="str">
        <f t="shared" si="36"/>
        <v>0705</v>
      </c>
      <c r="AE218" s="1" t="str">
        <f t="shared" si="37"/>
        <v>PRIME</v>
      </c>
      <c r="AF218" s="1" t="str">
        <f t="shared" si="38"/>
        <v>Agartala -  Tripura</v>
      </c>
      <c r="AG218" s="1">
        <f t="shared" si="39"/>
        <v>6</v>
      </c>
    </row>
    <row r="219" spans="1:33">
      <c r="A219" s="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c r="P219" s="1">
        <f t="shared" si="30"/>
        <v>35880</v>
      </c>
      <c r="Q219" s="1">
        <v>5</v>
      </c>
      <c r="R219" s="1">
        <f t="shared" si="31"/>
        <v>1794</v>
      </c>
      <c r="S219" s="1">
        <f t="shared" si="32"/>
        <v>34086</v>
      </c>
      <c r="T219" s="1">
        <v>0.57999999999999996</v>
      </c>
      <c r="U219" s="1">
        <f t="shared" si="33"/>
        <v>19769.879999999997</v>
      </c>
      <c r="V219" s="1">
        <f t="shared" si="34"/>
        <v>14316.120000000003</v>
      </c>
      <c r="W219" s="4">
        <f t="shared" si="35"/>
        <v>0.4200000000000001</v>
      </c>
      <c r="X219" s="1" t="s">
        <v>92</v>
      </c>
      <c r="Y219" s="1" t="s">
        <v>81</v>
      </c>
      <c r="Z219" s="1" t="s">
        <v>51</v>
      </c>
      <c r="AA219" s="2">
        <v>45724</v>
      </c>
      <c r="AB219" s="1"/>
      <c r="AC219" s="1" t="s">
        <v>42</v>
      </c>
      <c r="AD219" s="1" t="str">
        <f t="shared" si="36"/>
        <v>1610</v>
      </c>
      <c r="AE219" s="1" t="str">
        <f t="shared" si="37"/>
        <v>PRIME</v>
      </c>
      <c r="AF219" s="1" t="str">
        <f t="shared" si="38"/>
        <v>Raipur -  Chhattisgarh</v>
      </c>
      <c r="AG219" s="1">
        <f t="shared" si="39"/>
        <v>5</v>
      </c>
    </row>
    <row r="220" spans="1:33">
      <c r="A220" s="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c r="P220" s="1">
        <f t="shared" si="30"/>
        <v>780</v>
      </c>
      <c r="Q220" s="1">
        <v>5</v>
      </c>
      <c r="R220" s="1">
        <f t="shared" si="31"/>
        <v>39</v>
      </c>
      <c r="S220" s="1">
        <f t="shared" si="32"/>
        <v>741</v>
      </c>
      <c r="T220" s="1">
        <v>0.62</v>
      </c>
      <c r="U220" s="1">
        <f t="shared" si="33"/>
        <v>459.42</v>
      </c>
      <c r="V220" s="1">
        <f t="shared" si="34"/>
        <v>281.58</v>
      </c>
      <c r="W220" s="4">
        <f t="shared" si="35"/>
        <v>0.38</v>
      </c>
      <c r="X220" s="1" t="s">
        <v>147</v>
      </c>
      <c r="Y220" s="1" t="s">
        <v>40</v>
      </c>
      <c r="Z220" s="1" t="s">
        <v>22</v>
      </c>
      <c r="AA220" s="1"/>
      <c r="AB220" s="1"/>
      <c r="AC220" s="1" t="s">
        <v>93</v>
      </c>
      <c r="AD220" s="1" t="str">
        <f t="shared" si="36"/>
        <v>0727</v>
      </c>
      <c r="AE220" s="1" t="str">
        <f t="shared" si="37"/>
        <v>REGULAR</v>
      </c>
      <c r="AF220" s="1" t="str">
        <f t="shared" si="38"/>
        <v>Bhilai -  Chhattisgarh</v>
      </c>
      <c r="AG220" s="1">
        <f t="shared" si="39"/>
        <v>3</v>
      </c>
    </row>
    <row r="221" spans="1:33">
      <c r="A221" s="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c r="P221" s="1">
        <f t="shared" si="30"/>
        <v>53100</v>
      </c>
      <c r="Q221" s="1">
        <v>10</v>
      </c>
      <c r="R221" s="1">
        <f t="shared" si="31"/>
        <v>5310</v>
      </c>
      <c r="S221" s="1">
        <f t="shared" si="32"/>
        <v>47790</v>
      </c>
      <c r="T221" s="1">
        <v>0.57999999999999996</v>
      </c>
      <c r="U221" s="1">
        <f t="shared" si="33"/>
        <v>27718.199999999997</v>
      </c>
      <c r="V221" s="1">
        <f t="shared" si="34"/>
        <v>20071.800000000003</v>
      </c>
      <c r="W221" s="4">
        <f t="shared" si="35"/>
        <v>0.42000000000000004</v>
      </c>
      <c r="X221" s="1" t="s">
        <v>147</v>
      </c>
      <c r="Y221" s="1" t="s">
        <v>72</v>
      </c>
      <c r="Z221" s="1" t="s">
        <v>41</v>
      </c>
      <c r="AA221" s="2">
        <v>45723</v>
      </c>
      <c r="AB221" s="1">
        <v>5</v>
      </c>
      <c r="AC221" s="1" t="s">
        <v>42</v>
      </c>
      <c r="AD221" s="1" t="str">
        <f t="shared" si="36"/>
        <v>1303</v>
      </c>
      <c r="AE221" s="1" t="str">
        <f t="shared" si="37"/>
        <v>REGULAR</v>
      </c>
      <c r="AF221" s="1" t="str">
        <f t="shared" si="38"/>
        <v>Jabalpur -  Madhya Pradesh</v>
      </c>
      <c r="AG221" s="1">
        <f t="shared" si="39"/>
        <v>5</v>
      </c>
    </row>
    <row r="222" spans="1:33">
      <c r="A222" s="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c r="P222" s="1">
        <f t="shared" si="30"/>
        <v>5620</v>
      </c>
      <c r="Q222" s="1">
        <v>10</v>
      </c>
      <c r="R222" s="1">
        <f t="shared" si="31"/>
        <v>562</v>
      </c>
      <c r="S222" s="1">
        <f t="shared" si="32"/>
        <v>5058</v>
      </c>
      <c r="T222" s="1">
        <v>0.5</v>
      </c>
      <c r="U222" s="1">
        <f t="shared" si="33"/>
        <v>2529</v>
      </c>
      <c r="V222" s="1">
        <f t="shared" si="34"/>
        <v>2529</v>
      </c>
      <c r="W222" s="4">
        <f t="shared" si="35"/>
        <v>0.5</v>
      </c>
      <c r="X222" s="1" t="s">
        <v>92</v>
      </c>
      <c r="Y222" s="1" t="s">
        <v>57</v>
      </c>
      <c r="Z222" s="1" t="s">
        <v>51</v>
      </c>
      <c r="AA222" s="2">
        <v>45725</v>
      </c>
      <c r="AB222" s="1"/>
      <c r="AC222" s="1" t="s">
        <v>42</v>
      </c>
      <c r="AD222" s="1" t="str">
        <f t="shared" si="36"/>
        <v>1531</v>
      </c>
      <c r="AE222" s="1" t="str">
        <f t="shared" si="37"/>
        <v>PRIME</v>
      </c>
      <c r="AF222" s="1" t="str">
        <f t="shared" si="38"/>
        <v>Bhilai -  Chhattisgarh</v>
      </c>
      <c r="AG222" s="1">
        <f t="shared" si="39"/>
        <v>4</v>
      </c>
    </row>
    <row r="223" spans="1:33">
      <c r="A223" s="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c r="P223" s="1">
        <f t="shared" si="30"/>
        <v>2050</v>
      </c>
      <c r="Q223" s="1">
        <v>20</v>
      </c>
      <c r="R223" s="1">
        <f t="shared" si="31"/>
        <v>410</v>
      </c>
      <c r="S223" s="1">
        <f t="shared" si="32"/>
        <v>1640</v>
      </c>
      <c r="T223" s="1">
        <v>0.62</v>
      </c>
      <c r="U223" s="1">
        <f t="shared" si="33"/>
        <v>1016.8</v>
      </c>
      <c r="V223" s="1">
        <f t="shared" si="34"/>
        <v>623.20000000000005</v>
      </c>
      <c r="W223" s="4">
        <f t="shared" si="35"/>
        <v>0.38</v>
      </c>
      <c r="X223" s="1" t="s">
        <v>147</v>
      </c>
      <c r="Y223" s="1" t="s">
        <v>57</v>
      </c>
      <c r="Z223" s="1" t="s">
        <v>41</v>
      </c>
      <c r="AA223" s="2">
        <v>45727</v>
      </c>
      <c r="AB223" s="1">
        <v>3</v>
      </c>
      <c r="AC223" s="1" t="s">
        <v>42</v>
      </c>
      <c r="AD223" s="1" t="str">
        <f t="shared" si="36"/>
        <v>0685</v>
      </c>
      <c r="AE223" s="1" t="str">
        <f t="shared" si="37"/>
        <v>REGULAR</v>
      </c>
      <c r="AF223" s="1" t="str">
        <f t="shared" si="38"/>
        <v>Jabalpur -  Madhya Pradesh</v>
      </c>
      <c r="AG223" s="1">
        <f t="shared" si="39"/>
        <v>4</v>
      </c>
    </row>
    <row r="224" spans="1:33">
      <c r="A224" s="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c r="P224" s="1">
        <f t="shared" si="30"/>
        <v>3400</v>
      </c>
      <c r="Q224" s="1">
        <v>10</v>
      </c>
      <c r="R224" s="1">
        <f t="shared" si="31"/>
        <v>340</v>
      </c>
      <c r="S224" s="1">
        <f t="shared" si="32"/>
        <v>3060</v>
      </c>
      <c r="T224" s="1">
        <v>0.35</v>
      </c>
      <c r="U224" s="1">
        <f t="shared" si="33"/>
        <v>1071</v>
      </c>
      <c r="V224" s="1">
        <f t="shared" si="34"/>
        <v>1989</v>
      </c>
      <c r="W224" s="4">
        <f t="shared" si="35"/>
        <v>0.65</v>
      </c>
      <c r="X224" s="1" t="s">
        <v>39</v>
      </c>
      <c r="Y224" s="1" t="s">
        <v>81</v>
      </c>
      <c r="Z224" s="1" t="s">
        <v>41</v>
      </c>
      <c r="AA224" s="2">
        <v>45726</v>
      </c>
      <c r="AB224" s="1">
        <v>4</v>
      </c>
      <c r="AC224" s="1" t="s">
        <v>42</v>
      </c>
      <c r="AD224" s="1" t="str">
        <f t="shared" si="36"/>
        <v>1593</v>
      </c>
      <c r="AE224" s="1" t="str">
        <f t="shared" si="37"/>
        <v>REGULAR</v>
      </c>
      <c r="AF224" s="1" t="str">
        <f t="shared" si="38"/>
        <v>Cuttack -  Odisha</v>
      </c>
      <c r="AG224" s="1">
        <f t="shared" si="39"/>
        <v>4</v>
      </c>
    </row>
    <row r="225" spans="1:33">
      <c r="A225" s="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c r="P225" s="1">
        <f t="shared" si="30"/>
        <v>4680</v>
      </c>
      <c r="Q225" s="1">
        <v>10</v>
      </c>
      <c r="R225" s="1">
        <f t="shared" si="31"/>
        <v>468</v>
      </c>
      <c r="S225" s="1">
        <f t="shared" si="32"/>
        <v>4212</v>
      </c>
      <c r="T225" s="1">
        <v>0.52</v>
      </c>
      <c r="U225" s="1">
        <f t="shared" si="33"/>
        <v>2190.2400000000002</v>
      </c>
      <c r="V225" s="1">
        <f t="shared" si="34"/>
        <v>2021.7599999999998</v>
      </c>
      <c r="W225" s="4">
        <f t="shared" si="35"/>
        <v>0.47999999999999993</v>
      </c>
      <c r="X225" s="1" t="s">
        <v>50</v>
      </c>
      <c r="Y225" s="1" t="s">
        <v>57</v>
      </c>
      <c r="Z225" s="1" t="s">
        <v>22</v>
      </c>
      <c r="AA225" s="1"/>
      <c r="AB225" s="1"/>
      <c r="AC225" s="1" t="s">
        <v>93</v>
      </c>
      <c r="AD225" s="1" t="str">
        <f t="shared" si="36"/>
        <v>0207</v>
      </c>
      <c r="AE225" s="1" t="str">
        <f t="shared" si="37"/>
        <v>PRIME</v>
      </c>
      <c r="AF225" s="1" t="str">
        <f t="shared" si="38"/>
        <v>Guwahati -  Assam</v>
      </c>
      <c r="AG225" s="1">
        <f t="shared" si="39"/>
        <v>4</v>
      </c>
    </row>
    <row r="226" spans="1:33">
      <c r="A226" s="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c r="P226" s="1">
        <f t="shared" si="30"/>
        <v>14880</v>
      </c>
      <c r="Q226" s="1">
        <v>30</v>
      </c>
      <c r="R226" s="1">
        <f t="shared" si="31"/>
        <v>4464</v>
      </c>
      <c r="S226" s="1">
        <f t="shared" si="32"/>
        <v>10416</v>
      </c>
      <c r="T226" s="1">
        <v>0.45</v>
      </c>
      <c r="U226" s="1">
        <f t="shared" si="33"/>
        <v>4687.2</v>
      </c>
      <c r="V226" s="1">
        <f t="shared" si="34"/>
        <v>5728.8</v>
      </c>
      <c r="W226" s="4">
        <f t="shared" si="35"/>
        <v>0.55000000000000004</v>
      </c>
      <c r="X226" s="1" t="s">
        <v>39</v>
      </c>
      <c r="Y226" s="1" t="s">
        <v>81</v>
      </c>
      <c r="Z226" s="1" t="s">
        <v>120</v>
      </c>
      <c r="AA226" s="1"/>
      <c r="AB226" s="1"/>
      <c r="AC226" s="1" t="s">
        <v>42</v>
      </c>
      <c r="AD226" s="1" t="str">
        <f t="shared" si="36"/>
        <v>0882</v>
      </c>
      <c r="AE226" s="1" t="str">
        <f t="shared" si="37"/>
        <v>REGULAR</v>
      </c>
      <c r="AF226" s="1" t="str">
        <f t="shared" si="38"/>
        <v>Tura -  Meghalaya</v>
      </c>
      <c r="AG226" s="1">
        <f t="shared" si="39"/>
        <v>5</v>
      </c>
    </row>
    <row r="227" spans="1:33">
      <c r="A227" s="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c r="P227" s="1">
        <f t="shared" si="30"/>
        <v>58360</v>
      </c>
      <c r="Q227" s="1">
        <v>30</v>
      </c>
      <c r="R227" s="1">
        <f t="shared" si="31"/>
        <v>17508</v>
      </c>
      <c r="S227" s="1">
        <f t="shared" si="32"/>
        <v>40852</v>
      </c>
      <c r="T227" s="1">
        <v>0.57999999999999996</v>
      </c>
      <c r="U227" s="1">
        <f t="shared" si="33"/>
        <v>23694.16</v>
      </c>
      <c r="V227" s="1">
        <f t="shared" si="34"/>
        <v>17157.84</v>
      </c>
      <c r="W227" s="4">
        <f t="shared" si="35"/>
        <v>0.42</v>
      </c>
      <c r="X227" s="1" t="s">
        <v>92</v>
      </c>
      <c r="Y227" s="1" t="s">
        <v>72</v>
      </c>
      <c r="Z227" s="1" t="s">
        <v>22</v>
      </c>
      <c r="AA227" s="1"/>
      <c r="AB227" s="1"/>
      <c r="AC227" s="1" t="s">
        <v>93</v>
      </c>
      <c r="AD227" s="1" t="str">
        <f t="shared" si="36"/>
        <v>0183</v>
      </c>
      <c r="AE227" s="1" t="str">
        <f t="shared" si="37"/>
        <v>REGULAR</v>
      </c>
      <c r="AF227" s="1" t="str">
        <f t="shared" si="38"/>
        <v>Ahmedabad -  Gujarat</v>
      </c>
      <c r="AG227" s="1">
        <f t="shared" si="39"/>
        <v>5</v>
      </c>
    </row>
    <row r="228" spans="1:33">
      <c r="A228" s="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c r="P228" s="1">
        <f t="shared" si="30"/>
        <v>9960</v>
      </c>
      <c r="Q228" s="1">
        <v>30</v>
      </c>
      <c r="R228" s="1">
        <f t="shared" si="31"/>
        <v>2988</v>
      </c>
      <c r="S228" s="1">
        <f t="shared" si="32"/>
        <v>6972</v>
      </c>
      <c r="T228" s="1">
        <v>0.48</v>
      </c>
      <c r="U228" s="1">
        <f t="shared" si="33"/>
        <v>3346.56</v>
      </c>
      <c r="V228" s="1">
        <f t="shared" si="34"/>
        <v>3625.44</v>
      </c>
      <c r="W228" s="4">
        <f t="shared" si="35"/>
        <v>0.52</v>
      </c>
      <c r="X228" s="1" t="s">
        <v>92</v>
      </c>
      <c r="Y228" s="1" t="s">
        <v>81</v>
      </c>
      <c r="Z228" s="1" t="s">
        <v>41</v>
      </c>
      <c r="AA228" s="2">
        <v>45732</v>
      </c>
      <c r="AB228" s="1">
        <v>3</v>
      </c>
      <c r="AC228" s="1" t="s">
        <v>42</v>
      </c>
      <c r="AD228" s="1" t="str">
        <f t="shared" si="36"/>
        <v>0756</v>
      </c>
      <c r="AE228" s="1" t="str">
        <f t="shared" si="37"/>
        <v>REGULAR</v>
      </c>
      <c r="AF228" s="1" t="str">
        <f t="shared" si="38"/>
        <v>Bhilai -  Chhattisgarh</v>
      </c>
      <c r="AG228" s="1">
        <f t="shared" si="39"/>
        <v>4</v>
      </c>
    </row>
    <row r="229" spans="1:33">
      <c r="A229" s="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c r="P229" s="1">
        <f t="shared" si="30"/>
        <v>36960</v>
      </c>
      <c r="Q229" s="1">
        <v>5</v>
      </c>
      <c r="R229" s="1">
        <f t="shared" si="31"/>
        <v>1848</v>
      </c>
      <c r="S229" s="1">
        <f t="shared" si="32"/>
        <v>35112</v>
      </c>
      <c r="T229" s="1">
        <v>0.57999999999999996</v>
      </c>
      <c r="U229" s="1">
        <f t="shared" si="33"/>
        <v>20364.96</v>
      </c>
      <c r="V229" s="1">
        <f t="shared" si="34"/>
        <v>14747.04</v>
      </c>
      <c r="W229" s="4">
        <f t="shared" si="35"/>
        <v>0.42000000000000004</v>
      </c>
      <c r="X229" s="1" t="s">
        <v>104</v>
      </c>
      <c r="Y229" s="1" t="s">
        <v>40</v>
      </c>
      <c r="Z229" s="1" t="s">
        <v>66</v>
      </c>
      <c r="AA229" s="1"/>
      <c r="AB229" s="1"/>
      <c r="AC229" s="1" t="s">
        <v>42</v>
      </c>
      <c r="AD229" s="1" t="str">
        <f t="shared" si="36"/>
        <v>0911</v>
      </c>
      <c r="AE229" s="1" t="str">
        <f t="shared" si="37"/>
        <v>REGULAR</v>
      </c>
      <c r="AF229" s="1" t="str">
        <f t="shared" si="38"/>
        <v>Jodhpur -  Rajasthan</v>
      </c>
      <c r="AG229" s="1">
        <f t="shared" si="39"/>
        <v>5</v>
      </c>
    </row>
    <row r="230" spans="1:33">
      <c r="A230" s="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c r="P230" s="1">
        <f t="shared" si="30"/>
        <v>920</v>
      </c>
      <c r="Q230" s="1">
        <v>25</v>
      </c>
      <c r="R230" s="1">
        <f t="shared" si="31"/>
        <v>230</v>
      </c>
      <c r="S230" s="1">
        <f t="shared" si="32"/>
        <v>690</v>
      </c>
      <c r="T230" s="1">
        <v>0.5</v>
      </c>
      <c r="U230" s="1">
        <f t="shared" si="33"/>
        <v>345</v>
      </c>
      <c r="V230" s="1">
        <f t="shared" si="34"/>
        <v>345</v>
      </c>
      <c r="W230" s="4">
        <f t="shared" si="35"/>
        <v>0.5</v>
      </c>
      <c r="X230" s="1" t="s">
        <v>39</v>
      </c>
      <c r="Y230" s="1" t="s">
        <v>81</v>
      </c>
      <c r="Z230" s="1" t="s">
        <v>120</v>
      </c>
      <c r="AA230" s="1"/>
      <c r="AB230" s="1"/>
      <c r="AC230" s="1" t="s">
        <v>42</v>
      </c>
      <c r="AD230" s="1" t="str">
        <f t="shared" si="36"/>
        <v>0955</v>
      </c>
      <c r="AE230" s="1" t="str">
        <f t="shared" si="37"/>
        <v>PRIME</v>
      </c>
      <c r="AF230" s="1" t="str">
        <f t="shared" si="38"/>
        <v>Warangal -  Telangana</v>
      </c>
      <c r="AG230" s="1">
        <f t="shared" si="39"/>
        <v>3</v>
      </c>
    </row>
    <row r="231" spans="1:33">
      <c r="A231" s="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c r="P231" s="1">
        <f t="shared" si="30"/>
        <v>3200</v>
      </c>
      <c r="Q231" s="1">
        <v>10</v>
      </c>
      <c r="R231" s="1">
        <f t="shared" si="31"/>
        <v>320</v>
      </c>
      <c r="S231" s="1">
        <f t="shared" si="32"/>
        <v>2880</v>
      </c>
      <c r="T231" s="1">
        <v>0.45</v>
      </c>
      <c r="U231" s="1">
        <f t="shared" si="33"/>
        <v>1296</v>
      </c>
      <c r="V231" s="1">
        <f t="shared" si="34"/>
        <v>1584</v>
      </c>
      <c r="W231" s="4">
        <f t="shared" si="35"/>
        <v>0.55000000000000004</v>
      </c>
      <c r="X231" s="1" t="s">
        <v>39</v>
      </c>
      <c r="Y231" s="1" t="s">
        <v>72</v>
      </c>
      <c r="Z231" s="1" t="s">
        <v>120</v>
      </c>
      <c r="AA231" s="1"/>
      <c r="AB231" s="1"/>
      <c r="AC231" s="1" t="s">
        <v>42</v>
      </c>
      <c r="AD231" s="1" t="str">
        <f t="shared" si="36"/>
        <v>1455</v>
      </c>
      <c r="AE231" s="1" t="str">
        <f t="shared" si="37"/>
        <v>REGULAR</v>
      </c>
      <c r="AF231" s="1" t="str">
        <f t="shared" si="38"/>
        <v>Gurgaon -  Haryana</v>
      </c>
      <c r="AG231" s="1">
        <f t="shared" si="39"/>
        <v>4</v>
      </c>
    </row>
    <row r="232" spans="1:33">
      <c r="A232" s="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c r="P232" s="1">
        <f t="shared" si="30"/>
        <v>15960</v>
      </c>
      <c r="Q232" s="1">
        <v>10</v>
      </c>
      <c r="R232" s="1">
        <f t="shared" si="31"/>
        <v>1596</v>
      </c>
      <c r="S232" s="1">
        <f t="shared" si="32"/>
        <v>14364</v>
      </c>
      <c r="T232" s="1">
        <v>0.45</v>
      </c>
      <c r="U232" s="1">
        <f t="shared" si="33"/>
        <v>6463.8</v>
      </c>
      <c r="V232" s="1">
        <f t="shared" si="34"/>
        <v>7900.2</v>
      </c>
      <c r="W232" s="4">
        <f t="shared" si="35"/>
        <v>0.54999999999999993</v>
      </c>
      <c r="X232" s="1" t="s">
        <v>56</v>
      </c>
      <c r="Y232" s="1" t="s">
        <v>81</v>
      </c>
      <c r="Z232" s="1" t="s">
        <v>41</v>
      </c>
      <c r="AA232" s="2">
        <v>45730</v>
      </c>
      <c r="AB232" s="1">
        <v>3</v>
      </c>
      <c r="AC232" s="1" t="s">
        <v>42</v>
      </c>
      <c r="AD232" s="1" t="str">
        <f t="shared" si="36"/>
        <v>0226</v>
      </c>
      <c r="AE232" s="1" t="str">
        <f t="shared" si="37"/>
        <v>REGULAR</v>
      </c>
      <c r="AF232" s="1" t="str">
        <f t="shared" si="38"/>
        <v>Kanpur -  Uttar Pradesh</v>
      </c>
      <c r="AG232" s="1">
        <f t="shared" si="39"/>
        <v>5</v>
      </c>
    </row>
    <row r="233" spans="1:33">
      <c r="A233" s="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c r="P233" s="1">
        <f t="shared" si="30"/>
        <v>85980</v>
      </c>
      <c r="Q233" s="1">
        <v>0</v>
      </c>
      <c r="R233" s="1">
        <f t="shared" si="31"/>
        <v>0</v>
      </c>
      <c r="S233" s="1">
        <f t="shared" si="32"/>
        <v>85980</v>
      </c>
      <c r="T233" s="1">
        <v>0.57999999999999996</v>
      </c>
      <c r="U233" s="1">
        <f t="shared" si="33"/>
        <v>49868.399999999994</v>
      </c>
      <c r="V233" s="1">
        <f t="shared" si="34"/>
        <v>36111.600000000006</v>
      </c>
      <c r="W233" s="4">
        <f t="shared" si="35"/>
        <v>0.42000000000000004</v>
      </c>
      <c r="X233" s="1" t="s">
        <v>50</v>
      </c>
      <c r="Y233" s="1" t="s">
        <v>72</v>
      </c>
      <c r="Z233" s="1" t="s">
        <v>22</v>
      </c>
      <c r="AA233" s="1"/>
      <c r="AB233" s="1"/>
      <c r="AC233" s="1" t="s">
        <v>93</v>
      </c>
      <c r="AD233" s="1" t="str">
        <f t="shared" si="36"/>
        <v>0383</v>
      </c>
      <c r="AE233" s="1" t="str">
        <f t="shared" si="37"/>
        <v>REGULAR</v>
      </c>
      <c r="AF233" s="1" t="str">
        <f t="shared" si="38"/>
        <v>Hyderabad -  Telangana</v>
      </c>
      <c r="AG233" s="1">
        <f t="shared" si="39"/>
        <v>5</v>
      </c>
    </row>
    <row r="234" spans="1:33">
      <c r="A234" s="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c r="P234" s="1">
        <f t="shared" si="30"/>
        <v>3340</v>
      </c>
      <c r="Q234" s="1">
        <v>25</v>
      </c>
      <c r="R234" s="1">
        <f t="shared" si="31"/>
        <v>835</v>
      </c>
      <c r="S234" s="1">
        <f t="shared" si="32"/>
        <v>2505</v>
      </c>
      <c r="T234" s="1">
        <v>0.47</v>
      </c>
      <c r="U234" s="1">
        <f t="shared" si="33"/>
        <v>1177.3499999999999</v>
      </c>
      <c r="V234" s="1">
        <f t="shared" si="34"/>
        <v>1327.65</v>
      </c>
      <c r="W234" s="4">
        <f t="shared" si="35"/>
        <v>0.53</v>
      </c>
      <c r="X234" s="1" t="s">
        <v>65</v>
      </c>
      <c r="Y234" s="1" t="s">
        <v>81</v>
      </c>
      <c r="Z234" s="1" t="s">
        <v>41</v>
      </c>
      <c r="AA234" s="2">
        <v>45727</v>
      </c>
      <c r="AB234" s="1">
        <v>4</v>
      </c>
      <c r="AC234" s="1" t="s">
        <v>42</v>
      </c>
      <c r="AD234" s="1" t="str">
        <f t="shared" si="36"/>
        <v>1263</v>
      </c>
      <c r="AE234" s="1" t="str">
        <f t="shared" si="37"/>
        <v>PRIME</v>
      </c>
      <c r="AF234" s="1" t="str">
        <f t="shared" si="38"/>
        <v>New Delhi -  Delhi</v>
      </c>
      <c r="AG234" s="1">
        <f t="shared" si="39"/>
        <v>4</v>
      </c>
    </row>
    <row r="235" spans="1:33">
      <c r="A235" s="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c r="P235" s="1">
        <f t="shared" si="30"/>
        <v>35520</v>
      </c>
      <c r="Q235" s="1">
        <v>15</v>
      </c>
      <c r="R235" s="1">
        <f t="shared" si="31"/>
        <v>5328</v>
      </c>
      <c r="S235" s="1">
        <f t="shared" si="32"/>
        <v>30192</v>
      </c>
      <c r="T235" s="1">
        <v>0.48</v>
      </c>
      <c r="U235" s="1">
        <f t="shared" si="33"/>
        <v>14492.16</v>
      </c>
      <c r="V235" s="1">
        <f t="shared" si="34"/>
        <v>15699.84</v>
      </c>
      <c r="W235" s="4">
        <f t="shared" si="35"/>
        <v>0.52</v>
      </c>
      <c r="X235" s="1" t="s">
        <v>147</v>
      </c>
      <c r="Y235" s="1" t="s">
        <v>72</v>
      </c>
      <c r="Z235" s="1" t="s">
        <v>22</v>
      </c>
      <c r="AA235" s="1"/>
      <c r="AB235" s="1"/>
      <c r="AC235" s="1" t="s">
        <v>93</v>
      </c>
      <c r="AD235" s="1" t="str">
        <f t="shared" si="36"/>
        <v>0072</v>
      </c>
      <c r="AE235" s="1" t="str">
        <f t="shared" si="37"/>
        <v>REGULAR</v>
      </c>
      <c r="AF235" s="1" t="str">
        <f t="shared" si="38"/>
        <v>Vijayawada -  Andhra Pradesh</v>
      </c>
      <c r="AG235" s="1">
        <f t="shared" si="39"/>
        <v>5</v>
      </c>
    </row>
    <row r="236" spans="1:33">
      <c r="A236" s="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c r="P236" s="1">
        <f t="shared" si="30"/>
        <v>4630</v>
      </c>
      <c r="Q236" s="1">
        <v>10</v>
      </c>
      <c r="R236" s="1">
        <f t="shared" si="31"/>
        <v>463</v>
      </c>
      <c r="S236" s="1">
        <f t="shared" si="32"/>
        <v>4167</v>
      </c>
      <c r="T236" s="1">
        <v>0.52</v>
      </c>
      <c r="U236" s="1">
        <f t="shared" si="33"/>
        <v>2166.84</v>
      </c>
      <c r="V236" s="1">
        <f t="shared" si="34"/>
        <v>2000.1599999999999</v>
      </c>
      <c r="W236" s="4">
        <f t="shared" si="35"/>
        <v>0.48</v>
      </c>
      <c r="X236" s="1" t="s">
        <v>50</v>
      </c>
      <c r="Y236" s="1" t="s">
        <v>57</v>
      </c>
      <c r="Z236" s="1" t="s">
        <v>41</v>
      </c>
      <c r="AA236" s="2">
        <v>45731</v>
      </c>
      <c r="AB236" s="1">
        <v>4</v>
      </c>
      <c r="AC236" s="1" t="s">
        <v>42</v>
      </c>
      <c r="AD236" s="1" t="str">
        <f t="shared" si="36"/>
        <v>1678</v>
      </c>
      <c r="AE236" s="1" t="str">
        <f t="shared" si="37"/>
        <v>PRIME</v>
      </c>
      <c r="AF236" s="1" t="str">
        <f t="shared" si="38"/>
        <v>Imphal -  Manipur</v>
      </c>
      <c r="AG236" s="1">
        <f t="shared" si="39"/>
        <v>4</v>
      </c>
    </row>
    <row r="237" spans="1:33">
      <c r="A237" s="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c r="P237" s="1">
        <f t="shared" si="30"/>
        <v>30150</v>
      </c>
      <c r="Q237" s="1">
        <v>10</v>
      </c>
      <c r="R237" s="1">
        <f t="shared" si="31"/>
        <v>3015</v>
      </c>
      <c r="S237" s="1">
        <f t="shared" si="32"/>
        <v>27135</v>
      </c>
      <c r="T237" s="1">
        <v>0.47</v>
      </c>
      <c r="U237" s="1">
        <f t="shared" si="33"/>
        <v>12753.449999999999</v>
      </c>
      <c r="V237" s="1">
        <f t="shared" si="34"/>
        <v>14381.550000000001</v>
      </c>
      <c r="W237" s="4">
        <f t="shared" si="35"/>
        <v>0.53</v>
      </c>
      <c r="X237" s="1" t="s">
        <v>92</v>
      </c>
      <c r="Y237" s="1" t="s">
        <v>40</v>
      </c>
      <c r="Z237" s="1" t="s">
        <v>66</v>
      </c>
      <c r="AA237" s="1"/>
      <c r="AB237" s="1"/>
      <c r="AC237" s="1" t="s">
        <v>42</v>
      </c>
      <c r="AD237" s="1" t="str">
        <f t="shared" si="36"/>
        <v>0198</v>
      </c>
      <c r="AE237" s="1" t="str">
        <f t="shared" si="37"/>
        <v>REGULAR</v>
      </c>
      <c r="AF237" s="1" t="str">
        <f t="shared" si="38"/>
        <v>Haridwar -  Uttarakhand</v>
      </c>
      <c r="AG237" s="1">
        <f t="shared" si="39"/>
        <v>5</v>
      </c>
    </row>
    <row r="238" spans="1:33">
      <c r="A238" s="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c r="P238" s="1">
        <f t="shared" si="30"/>
        <v>5260</v>
      </c>
      <c r="Q238" s="1">
        <v>0</v>
      </c>
      <c r="R238" s="1">
        <f t="shared" si="31"/>
        <v>0</v>
      </c>
      <c r="S238" s="1">
        <f t="shared" si="32"/>
        <v>5260</v>
      </c>
      <c r="T238" s="1">
        <v>0.45</v>
      </c>
      <c r="U238" s="1">
        <f t="shared" si="33"/>
        <v>2367</v>
      </c>
      <c r="V238" s="1">
        <f t="shared" si="34"/>
        <v>2893</v>
      </c>
      <c r="W238" s="4">
        <f t="shared" si="35"/>
        <v>0.55000000000000004</v>
      </c>
      <c r="X238" s="1" t="s">
        <v>56</v>
      </c>
      <c r="Y238" s="1" t="s">
        <v>81</v>
      </c>
      <c r="Z238" s="1" t="s">
        <v>120</v>
      </c>
      <c r="AA238" s="1"/>
      <c r="AB238" s="1"/>
      <c r="AC238" s="1" t="s">
        <v>42</v>
      </c>
      <c r="AD238" s="1" t="str">
        <f t="shared" si="36"/>
        <v>0658</v>
      </c>
      <c r="AE238" s="1" t="str">
        <f t="shared" si="37"/>
        <v>PRIME</v>
      </c>
      <c r="AF238" s="1" t="str">
        <f t="shared" si="38"/>
        <v>Raipur -  Chhattisgarh</v>
      </c>
      <c r="AG238" s="1">
        <f t="shared" si="39"/>
        <v>4</v>
      </c>
    </row>
    <row r="239" spans="1:33">
      <c r="A239" s="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c r="P239" s="1">
        <f t="shared" si="30"/>
        <v>21600</v>
      </c>
      <c r="Q239" s="1">
        <v>5</v>
      </c>
      <c r="R239" s="1">
        <f t="shared" si="31"/>
        <v>1080</v>
      </c>
      <c r="S239" s="1">
        <f t="shared" si="32"/>
        <v>20520</v>
      </c>
      <c r="T239" s="1">
        <v>0.57999999999999996</v>
      </c>
      <c r="U239" s="1">
        <f t="shared" si="33"/>
        <v>11901.599999999999</v>
      </c>
      <c r="V239" s="1">
        <f t="shared" si="34"/>
        <v>8618.4000000000015</v>
      </c>
      <c r="W239" s="4">
        <f t="shared" si="35"/>
        <v>0.4200000000000001</v>
      </c>
      <c r="X239" s="1" t="s">
        <v>147</v>
      </c>
      <c r="Y239" s="1" t="s">
        <v>81</v>
      </c>
      <c r="Z239" s="1" t="s">
        <v>22</v>
      </c>
      <c r="AA239" s="1"/>
      <c r="AB239" s="1"/>
      <c r="AC239" s="1" t="s">
        <v>93</v>
      </c>
      <c r="AD239" s="1" t="str">
        <f t="shared" si="36"/>
        <v>0409</v>
      </c>
      <c r="AE239" s="1" t="str">
        <f t="shared" si="37"/>
        <v>REGULAR</v>
      </c>
      <c r="AF239" s="1" t="str">
        <f t="shared" si="38"/>
        <v>Noida -  Delhi</v>
      </c>
      <c r="AG239" s="1">
        <f t="shared" si="39"/>
        <v>5</v>
      </c>
    </row>
    <row r="240" spans="1:33">
      <c r="A240" s="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c r="P240" s="1">
        <f t="shared" si="30"/>
        <v>1890</v>
      </c>
      <c r="Q240" s="1">
        <v>30</v>
      </c>
      <c r="R240" s="1">
        <f t="shared" si="31"/>
        <v>567</v>
      </c>
      <c r="S240" s="1">
        <f t="shared" si="32"/>
        <v>1323</v>
      </c>
      <c r="T240" s="1">
        <v>0.62</v>
      </c>
      <c r="U240" s="1">
        <f t="shared" si="33"/>
        <v>820.26</v>
      </c>
      <c r="V240" s="1">
        <f t="shared" si="34"/>
        <v>502.74</v>
      </c>
      <c r="W240" s="4">
        <f t="shared" si="35"/>
        <v>0.38</v>
      </c>
      <c r="X240" s="1" t="s">
        <v>65</v>
      </c>
      <c r="Y240" s="1" t="s">
        <v>57</v>
      </c>
      <c r="Z240" s="1" t="s">
        <v>66</v>
      </c>
      <c r="AA240" s="1"/>
      <c r="AB240" s="1"/>
      <c r="AC240" s="1" t="s">
        <v>42</v>
      </c>
      <c r="AD240" s="1" t="str">
        <f t="shared" si="36"/>
        <v>0707</v>
      </c>
      <c r="AE240" s="1" t="str">
        <f t="shared" si="37"/>
        <v>PRIME</v>
      </c>
      <c r="AF240" s="1" t="str">
        <f t="shared" si="38"/>
        <v>Haridwar -  Uttarakhand</v>
      </c>
      <c r="AG240" s="1">
        <f t="shared" si="39"/>
        <v>4</v>
      </c>
    </row>
    <row r="241" spans="1:33">
      <c r="A241" s="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c r="P241" s="1">
        <f t="shared" si="30"/>
        <v>2180</v>
      </c>
      <c r="Q241" s="1">
        <v>0</v>
      </c>
      <c r="R241" s="1">
        <f t="shared" si="31"/>
        <v>0</v>
      </c>
      <c r="S241" s="1">
        <f t="shared" si="32"/>
        <v>2180</v>
      </c>
      <c r="T241" s="1">
        <v>0.35</v>
      </c>
      <c r="U241" s="1">
        <f t="shared" si="33"/>
        <v>763</v>
      </c>
      <c r="V241" s="1">
        <f t="shared" si="34"/>
        <v>1417</v>
      </c>
      <c r="W241" s="4">
        <f t="shared" si="35"/>
        <v>0.65</v>
      </c>
      <c r="X241" s="1" t="s">
        <v>92</v>
      </c>
      <c r="Y241" s="1" t="s">
        <v>81</v>
      </c>
      <c r="Z241" s="1" t="s">
        <v>41</v>
      </c>
      <c r="AA241" s="2">
        <v>45731</v>
      </c>
      <c r="AB241" s="1">
        <v>5</v>
      </c>
      <c r="AC241" s="1" t="s">
        <v>42</v>
      </c>
      <c r="AD241" s="1" t="str">
        <f t="shared" si="36"/>
        <v>0833</v>
      </c>
      <c r="AE241" s="1" t="str">
        <f t="shared" si="37"/>
        <v>PRIME</v>
      </c>
      <c r="AF241" s="1" t="str">
        <f t="shared" si="38"/>
        <v>Chennai -  Tamil Nadu</v>
      </c>
      <c r="AG241" s="1">
        <f t="shared" si="39"/>
        <v>4</v>
      </c>
    </row>
    <row r="242" spans="1:33">
      <c r="A242" s="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c r="P242" s="1">
        <f t="shared" si="30"/>
        <v>6000</v>
      </c>
      <c r="Q242" s="1">
        <v>5</v>
      </c>
      <c r="R242" s="1">
        <f t="shared" si="31"/>
        <v>300</v>
      </c>
      <c r="S242" s="1">
        <f t="shared" si="32"/>
        <v>5700</v>
      </c>
      <c r="T242" s="1">
        <v>0.48</v>
      </c>
      <c r="U242" s="1">
        <f t="shared" si="33"/>
        <v>2736</v>
      </c>
      <c r="V242" s="1">
        <f t="shared" si="34"/>
        <v>2964</v>
      </c>
      <c r="W242" s="4">
        <f t="shared" si="35"/>
        <v>0.52</v>
      </c>
      <c r="X242" s="1" t="s">
        <v>39</v>
      </c>
      <c r="Y242" s="1" t="s">
        <v>81</v>
      </c>
      <c r="Z242" s="1" t="s">
        <v>22</v>
      </c>
      <c r="AA242" s="1"/>
      <c r="AB242" s="1"/>
      <c r="AC242" s="1" t="s">
        <v>93</v>
      </c>
      <c r="AD242" s="1" t="str">
        <f t="shared" si="36"/>
        <v>0894</v>
      </c>
      <c r="AE242" s="1" t="str">
        <f t="shared" si="37"/>
        <v>PRIME</v>
      </c>
      <c r="AF242" s="1" t="str">
        <f t="shared" si="38"/>
        <v>Hyderabad -  Telangana</v>
      </c>
      <c r="AG242" s="1">
        <f t="shared" si="39"/>
        <v>4</v>
      </c>
    </row>
    <row r="243" spans="1:33">
      <c r="A243" s="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c r="P243" s="1">
        <f t="shared" si="30"/>
        <v>1110</v>
      </c>
      <c r="Q243" s="1">
        <v>0</v>
      </c>
      <c r="R243" s="1">
        <f t="shared" si="31"/>
        <v>0</v>
      </c>
      <c r="S243" s="1">
        <f t="shared" si="32"/>
        <v>1110</v>
      </c>
      <c r="T243" s="1">
        <v>0.47</v>
      </c>
      <c r="U243" s="1">
        <f t="shared" si="33"/>
        <v>521.69999999999993</v>
      </c>
      <c r="V243" s="1">
        <f t="shared" si="34"/>
        <v>588.30000000000007</v>
      </c>
      <c r="W243" s="4">
        <f t="shared" si="35"/>
        <v>0.53</v>
      </c>
      <c r="X243" s="1" t="s">
        <v>104</v>
      </c>
      <c r="Y243" s="1" t="s">
        <v>40</v>
      </c>
      <c r="Z243" s="1" t="s">
        <v>120</v>
      </c>
      <c r="AA243" s="1"/>
      <c r="AB243" s="1"/>
      <c r="AC243" s="1" t="s">
        <v>42</v>
      </c>
      <c r="AD243" s="1" t="str">
        <f t="shared" si="36"/>
        <v>0966</v>
      </c>
      <c r="AE243" s="1" t="str">
        <f t="shared" si="37"/>
        <v>REGULAR</v>
      </c>
      <c r="AF243" s="1" t="str">
        <f t="shared" si="38"/>
        <v>Chennai -  Tamil Nadu</v>
      </c>
      <c r="AG243" s="1">
        <f t="shared" si="39"/>
        <v>4</v>
      </c>
    </row>
    <row r="244" spans="1:33">
      <c r="A244" s="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c r="P244" s="1">
        <f t="shared" si="30"/>
        <v>3400</v>
      </c>
      <c r="Q244" s="1">
        <v>5</v>
      </c>
      <c r="R244" s="1">
        <f t="shared" si="31"/>
        <v>170</v>
      </c>
      <c r="S244" s="1">
        <f t="shared" si="32"/>
        <v>3230</v>
      </c>
      <c r="T244" s="1">
        <v>0.47</v>
      </c>
      <c r="U244" s="1">
        <f t="shared" si="33"/>
        <v>1518.1</v>
      </c>
      <c r="V244" s="1">
        <f t="shared" si="34"/>
        <v>1711.9</v>
      </c>
      <c r="W244" s="4">
        <f t="shared" si="35"/>
        <v>0.53</v>
      </c>
      <c r="X244" s="1" t="s">
        <v>56</v>
      </c>
      <c r="Y244" s="1" t="s">
        <v>81</v>
      </c>
      <c r="Z244" s="1" t="s">
        <v>66</v>
      </c>
      <c r="AA244" s="1"/>
      <c r="AB244" s="1"/>
      <c r="AC244" s="1" t="s">
        <v>42</v>
      </c>
      <c r="AD244" s="1" t="str">
        <f t="shared" si="36"/>
        <v>1425</v>
      </c>
      <c r="AE244" s="1" t="str">
        <f t="shared" si="37"/>
        <v>PRIME</v>
      </c>
      <c r="AF244" s="1" t="str">
        <f t="shared" si="38"/>
        <v>Chennai -  Tamil Nadu</v>
      </c>
      <c r="AG244" s="1">
        <f t="shared" si="39"/>
        <v>4</v>
      </c>
    </row>
    <row r="245" spans="1:33">
      <c r="A245" s="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c r="P245" s="1">
        <f t="shared" si="30"/>
        <v>4530</v>
      </c>
      <c r="Q245" s="1">
        <v>25</v>
      </c>
      <c r="R245" s="1">
        <f t="shared" si="31"/>
        <v>1132.5</v>
      </c>
      <c r="S245" s="1">
        <f t="shared" si="32"/>
        <v>3397.5</v>
      </c>
      <c r="T245" s="1">
        <v>0.5</v>
      </c>
      <c r="U245" s="1">
        <f t="shared" si="33"/>
        <v>1698.75</v>
      </c>
      <c r="V245" s="1">
        <f t="shared" si="34"/>
        <v>1698.75</v>
      </c>
      <c r="W245" s="4">
        <f t="shared" si="35"/>
        <v>0.5</v>
      </c>
      <c r="X245" s="1" t="s">
        <v>50</v>
      </c>
      <c r="Y245" s="1" t="s">
        <v>81</v>
      </c>
      <c r="Z245" s="1" t="s">
        <v>41</v>
      </c>
      <c r="AA245" s="2">
        <v>45732</v>
      </c>
      <c r="AB245" s="1">
        <v>5</v>
      </c>
      <c r="AC245" s="1" t="s">
        <v>42</v>
      </c>
      <c r="AD245" s="1" t="str">
        <f t="shared" si="36"/>
        <v>0387</v>
      </c>
      <c r="AE245" s="1" t="str">
        <f t="shared" si="37"/>
        <v>PRIME</v>
      </c>
      <c r="AF245" s="1" t="str">
        <f t="shared" si="38"/>
        <v>Dehradun -  Uttarakhand</v>
      </c>
      <c r="AG245" s="1">
        <f t="shared" si="39"/>
        <v>4</v>
      </c>
    </row>
    <row r="246" spans="1:33">
      <c r="A246" s="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c r="P246" s="1">
        <f t="shared" si="30"/>
        <v>18000</v>
      </c>
      <c r="Q246" s="1">
        <v>25</v>
      </c>
      <c r="R246" s="1">
        <f t="shared" si="31"/>
        <v>4500</v>
      </c>
      <c r="S246" s="1">
        <f t="shared" si="32"/>
        <v>13500</v>
      </c>
      <c r="T246" s="1">
        <v>0.47</v>
      </c>
      <c r="U246" s="1">
        <f t="shared" si="33"/>
        <v>6345</v>
      </c>
      <c r="V246" s="1">
        <f t="shared" si="34"/>
        <v>7155</v>
      </c>
      <c r="W246" s="4">
        <f t="shared" si="35"/>
        <v>0.53</v>
      </c>
      <c r="X246" s="1" t="s">
        <v>65</v>
      </c>
      <c r="Y246" s="1" t="s">
        <v>81</v>
      </c>
      <c r="Z246" s="1" t="s">
        <v>41</v>
      </c>
      <c r="AA246" s="2">
        <v>45734</v>
      </c>
      <c r="AB246" s="1">
        <v>4</v>
      </c>
      <c r="AC246" s="1" t="s">
        <v>42</v>
      </c>
      <c r="AD246" s="1" t="str">
        <f t="shared" si="36"/>
        <v>0415</v>
      </c>
      <c r="AE246" s="1" t="str">
        <f t="shared" si="37"/>
        <v>PRIME</v>
      </c>
      <c r="AF246" s="1" t="str">
        <f t="shared" si="38"/>
        <v>Rohtak -  Haryana</v>
      </c>
      <c r="AG246" s="1">
        <f t="shared" si="39"/>
        <v>5</v>
      </c>
    </row>
    <row r="247" spans="1:33">
      <c r="A247" s="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c r="P247" s="1">
        <f t="shared" si="30"/>
        <v>8400</v>
      </c>
      <c r="Q247" s="1">
        <v>5</v>
      </c>
      <c r="R247" s="1">
        <f t="shared" si="31"/>
        <v>420</v>
      </c>
      <c r="S247" s="1">
        <f t="shared" si="32"/>
        <v>7980</v>
      </c>
      <c r="T247" s="1">
        <v>0.47</v>
      </c>
      <c r="U247" s="1">
        <f t="shared" si="33"/>
        <v>3750.6</v>
      </c>
      <c r="V247" s="1">
        <f t="shared" si="34"/>
        <v>4229.3999999999996</v>
      </c>
      <c r="W247" s="4">
        <f t="shared" si="35"/>
        <v>0.52999999999999992</v>
      </c>
      <c r="X247" s="1" t="s">
        <v>39</v>
      </c>
      <c r="Y247" s="1" t="s">
        <v>81</v>
      </c>
      <c r="Z247" s="1" t="s">
        <v>41</v>
      </c>
      <c r="AA247" s="2">
        <v>45737</v>
      </c>
      <c r="AB247" s="1">
        <v>5</v>
      </c>
      <c r="AC247" s="1" t="s">
        <v>42</v>
      </c>
      <c r="AD247" s="1" t="str">
        <f t="shared" si="36"/>
        <v>0572</v>
      </c>
      <c r="AE247" s="1" t="str">
        <f t="shared" si="37"/>
        <v>PRIME</v>
      </c>
      <c r="AF247" s="1" t="str">
        <f t="shared" si="38"/>
        <v>Tura -  Meghalaya</v>
      </c>
      <c r="AG247" s="1">
        <f t="shared" si="39"/>
        <v>4</v>
      </c>
    </row>
    <row r="248" spans="1:33">
      <c r="A248" s="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c r="P248" s="1">
        <f t="shared" si="30"/>
        <v>1000</v>
      </c>
      <c r="Q248" s="1">
        <v>10</v>
      </c>
      <c r="R248" s="1">
        <f t="shared" si="31"/>
        <v>100</v>
      </c>
      <c r="S248" s="1">
        <f t="shared" si="32"/>
        <v>900</v>
      </c>
      <c r="T248" s="1">
        <v>0.47</v>
      </c>
      <c r="U248" s="1">
        <f t="shared" si="33"/>
        <v>423</v>
      </c>
      <c r="V248" s="1">
        <f t="shared" si="34"/>
        <v>477</v>
      </c>
      <c r="W248" s="4">
        <f t="shared" si="35"/>
        <v>0.53</v>
      </c>
      <c r="X248" s="1" t="s">
        <v>92</v>
      </c>
      <c r="Y248" s="1" t="s">
        <v>57</v>
      </c>
      <c r="Z248" s="1" t="s">
        <v>120</v>
      </c>
      <c r="AA248" s="1"/>
      <c r="AB248" s="1"/>
      <c r="AC248" s="1" t="s">
        <v>42</v>
      </c>
      <c r="AD248" s="1" t="str">
        <f t="shared" si="36"/>
        <v>1201</v>
      </c>
      <c r="AE248" s="1" t="str">
        <f t="shared" si="37"/>
        <v>REGULAR</v>
      </c>
      <c r="AF248" s="1" t="str">
        <f t="shared" si="38"/>
        <v>Jamshedpur -  Jharkhand</v>
      </c>
      <c r="AG248" s="1">
        <f t="shared" si="39"/>
        <v>4</v>
      </c>
    </row>
    <row r="249" spans="1:33">
      <c r="A249" s="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c r="P249" s="1">
        <f t="shared" si="30"/>
        <v>4520</v>
      </c>
      <c r="Q249" s="1">
        <v>25</v>
      </c>
      <c r="R249" s="1">
        <f t="shared" si="31"/>
        <v>1130</v>
      </c>
      <c r="S249" s="1">
        <f t="shared" si="32"/>
        <v>3390</v>
      </c>
      <c r="T249" s="1">
        <v>0.35</v>
      </c>
      <c r="U249" s="1">
        <f t="shared" si="33"/>
        <v>1186.5</v>
      </c>
      <c r="V249" s="1">
        <f t="shared" si="34"/>
        <v>2203.5</v>
      </c>
      <c r="W249" s="4">
        <f t="shared" si="35"/>
        <v>0.65</v>
      </c>
      <c r="X249" s="1" t="s">
        <v>147</v>
      </c>
      <c r="Y249" s="1" t="s">
        <v>81</v>
      </c>
      <c r="Z249" s="1" t="s">
        <v>41</v>
      </c>
      <c r="AA249" s="2">
        <v>45736</v>
      </c>
      <c r="AB249" s="1">
        <v>3</v>
      </c>
      <c r="AC249" s="1" t="s">
        <v>42</v>
      </c>
      <c r="AD249" s="1" t="str">
        <f t="shared" si="36"/>
        <v>1504</v>
      </c>
      <c r="AE249" s="1" t="str">
        <f t="shared" si="37"/>
        <v>PRIME</v>
      </c>
      <c r="AF249" s="1" t="str">
        <f t="shared" si="38"/>
        <v>Bhilai -  Chhattisgarh</v>
      </c>
      <c r="AG249" s="1">
        <f t="shared" si="39"/>
        <v>4</v>
      </c>
    </row>
    <row r="250" spans="1:33">
      <c r="A250" s="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c r="P250" s="1">
        <f t="shared" si="30"/>
        <v>1940</v>
      </c>
      <c r="Q250" s="1">
        <v>15</v>
      </c>
      <c r="R250" s="1">
        <f t="shared" si="31"/>
        <v>291</v>
      </c>
      <c r="S250" s="1">
        <f t="shared" si="32"/>
        <v>1649</v>
      </c>
      <c r="T250" s="1">
        <v>0.35</v>
      </c>
      <c r="U250" s="1">
        <f t="shared" si="33"/>
        <v>577.15</v>
      </c>
      <c r="V250" s="1">
        <f t="shared" si="34"/>
        <v>1071.8499999999999</v>
      </c>
      <c r="W250" s="4">
        <f t="shared" si="35"/>
        <v>0.64999999999999991</v>
      </c>
      <c r="X250" s="1" t="s">
        <v>104</v>
      </c>
      <c r="Y250" s="1" t="s">
        <v>72</v>
      </c>
      <c r="Z250" s="1" t="s">
        <v>41</v>
      </c>
      <c r="AA250" s="2">
        <v>45733</v>
      </c>
      <c r="AB250" s="1">
        <v>5</v>
      </c>
      <c r="AC250" s="1" t="s">
        <v>42</v>
      </c>
      <c r="AD250" s="1" t="str">
        <f t="shared" si="36"/>
        <v>1289</v>
      </c>
      <c r="AE250" s="1" t="str">
        <f t="shared" si="37"/>
        <v>REGULAR</v>
      </c>
      <c r="AF250" s="1" t="str">
        <f t="shared" si="38"/>
        <v>Bhilai -  Chhattisgarh</v>
      </c>
      <c r="AG250" s="1">
        <f t="shared" si="39"/>
        <v>4</v>
      </c>
    </row>
    <row r="251" spans="1:33">
      <c r="A251" s="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c r="P251" s="1">
        <f t="shared" si="30"/>
        <v>3270</v>
      </c>
      <c r="Q251" s="1">
        <v>15</v>
      </c>
      <c r="R251" s="1">
        <f t="shared" si="31"/>
        <v>490.5</v>
      </c>
      <c r="S251" s="1">
        <f t="shared" si="32"/>
        <v>2779.5</v>
      </c>
      <c r="T251" s="1">
        <v>0.35</v>
      </c>
      <c r="U251" s="1">
        <f t="shared" si="33"/>
        <v>972.82499999999993</v>
      </c>
      <c r="V251" s="1">
        <f t="shared" si="34"/>
        <v>1806.6750000000002</v>
      </c>
      <c r="W251" s="4">
        <f t="shared" si="35"/>
        <v>0.65</v>
      </c>
      <c r="X251" s="1" t="s">
        <v>104</v>
      </c>
      <c r="Y251" s="1" t="s">
        <v>40</v>
      </c>
      <c r="Z251" s="1" t="s">
        <v>41</v>
      </c>
      <c r="AA251" s="2">
        <v>45736</v>
      </c>
      <c r="AB251" s="1">
        <v>3</v>
      </c>
      <c r="AC251" s="1" t="s">
        <v>42</v>
      </c>
      <c r="AD251" s="1" t="str">
        <f t="shared" si="36"/>
        <v>0049</v>
      </c>
      <c r="AE251" s="1" t="str">
        <f t="shared" si="37"/>
        <v>PRIME</v>
      </c>
      <c r="AF251" s="1" t="str">
        <f t="shared" si="38"/>
        <v>Noida -  Delhi</v>
      </c>
      <c r="AG251" s="1">
        <f t="shared" si="39"/>
        <v>4</v>
      </c>
    </row>
    <row r="252" spans="1:33">
      <c r="A252" s="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c r="P252" s="1">
        <f t="shared" si="30"/>
        <v>13680</v>
      </c>
      <c r="Q252" s="1">
        <v>0</v>
      </c>
      <c r="R252" s="1">
        <f t="shared" si="31"/>
        <v>0</v>
      </c>
      <c r="S252" s="1">
        <f t="shared" si="32"/>
        <v>13680</v>
      </c>
      <c r="T252" s="1">
        <v>0.45</v>
      </c>
      <c r="U252" s="1">
        <f t="shared" si="33"/>
        <v>6156</v>
      </c>
      <c r="V252" s="1">
        <f t="shared" si="34"/>
        <v>7524</v>
      </c>
      <c r="W252" s="4">
        <f t="shared" si="35"/>
        <v>0.55000000000000004</v>
      </c>
      <c r="X252" s="1" t="s">
        <v>147</v>
      </c>
      <c r="Y252" s="1" t="s">
        <v>72</v>
      </c>
      <c r="Z252" s="1" t="s">
        <v>41</v>
      </c>
      <c r="AA252" s="2">
        <v>45738</v>
      </c>
      <c r="AB252" s="1">
        <v>5</v>
      </c>
      <c r="AC252" s="1" t="s">
        <v>42</v>
      </c>
      <c r="AD252" s="1" t="str">
        <f t="shared" si="36"/>
        <v>0079</v>
      </c>
      <c r="AE252" s="1" t="str">
        <f t="shared" si="37"/>
        <v>PRIME</v>
      </c>
      <c r="AF252" s="1" t="str">
        <f t="shared" si="38"/>
        <v>Shillong -  Meghalaya</v>
      </c>
      <c r="AG252" s="1">
        <f t="shared" si="39"/>
        <v>5</v>
      </c>
    </row>
    <row r="253" spans="1:33">
      <c r="A253" s="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c r="P253" s="1">
        <f t="shared" si="30"/>
        <v>12400</v>
      </c>
      <c r="Q253" s="1">
        <v>0</v>
      </c>
      <c r="R253" s="1">
        <f t="shared" si="31"/>
        <v>0</v>
      </c>
      <c r="S253" s="1">
        <f t="shared" si="32"/>
        <v>12400</v>
      </c>
      <c r="T253" s="1">
        <v>0.45</v>
      </c>
      <c r="U253" s="1">
        <f t="shared" si="33"/>
        <v>5580</v>
      </c>
      <c r="V253" s="1">
        <f t="shared" si="34"/>
        <v>6820</v>
      </c>
      <c r="W253" s="4">
        <f t="shared" si="35"/>
        <v>0.55000000000000004</v>
      </c>
      <c r="X253" s="1" t="s">
        <v>39</v>
      </c>
      <c r="Y253" s="1" t="s">
        <v>40</v>
      </c>
      <c r="Z253" s="1" t="s">
        <v>120</v>
      </c>
      <c r="AA253" s="1"/>
      <c r="AB253" s="1"/>
      <c r="AC253" s="1" t="s">
        <v>42</v>
      </c>
      <c r="AD253" s="1" t="str">
        <f t="shared" si="36"/>
        <v>1125</v>
      </c>
      <c r="AE253" s="1" t="str">
        <f t="shared" si="37"/>
        <v>REGULAR</v>
      </c>
      <c r="AF253" s="1" t="str">
        <f t="shared" si="38"/>
        <v>Bhilai -  Chhattisgarh</v>
      </c>
      <c r="AG253" s="1">
        <f t="shared" si="39"/>
        <v>5</v>
      </c>
    </row>
    <row r="254" spans="1:33">
      <c r="A254" s="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c r="P254" s="1">
        <f t="shared" si="30"/>
        <v>3440</v>
      </c>
      <c r="Q254" s="1">
        <v>15</v>
      </c>
      <c r="R254" s="1">
        <f t="shared" si="31"/>
        <v>516</v>
      </c>
      <c r="S254" s="1">
        <f t="shared" si="32"/>
        <v>2924</v>
      </c>
      <c r="T254" s="1">
        <v>0.35</v>
      </c>
      <c r="U254" s="1">
        <f t="shared" si="33"/>
        <v>1023.4</v>
      </c>
      <c r="V254" s="1">
        <f t="shared" si="34"/>
        <v>1900.6</v>
      </c>
      <c r="W254" s="4">
        <f t="shared" si="35"/>
        <v>0.65</v>
      </c>
      <c r="X254" s="1" t="s">
        <v>50</v>
      </c>
      <c r="Y254" s="1" t="s">
        <v>40</v>
      </c>
      <c r="Z254" s="1" t="s">
        <v>66</v>
      </c>
      <c r="AA254" s="1"/>
      <c r="AB254" s="1"/>
      <c r="AC254" s="1" t="s">
        <v>42</v>
      </c>
      <c r="AD254" s="1" t="str">
        <f t="shared" si="36"/>
        <v>1368</v>
      </c>
      <c r="AE254" s="1" t="str">
        <f t="shared" si="37"/>
        <v>PRIME</v>
      </c>
      <c r="AF254" s="1" t="str">
        <f t="shared" si="38"/>
        <v>Guwahati -  Assam</v>
      </c>
      <c r="AG254" s="1">
        <f t="shared" si="39"/>
        <v>4</v>
      </c>
    </row>
    <row r="255" spans="1:33">
      <c r="A255" s="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c r="P255" s="1">
        <f t="shared" si="30"/>
        <v>51840</v>
      </c>
      <c r="Q255" s="1">
        <v>0</v>
      </c>
      <c r="R255" s="1">
        <f t="shared" si="31"/>
        <v>0</v>
      </c>
      <c r="S255" s="1">
        <f t="shared" si="32"/>
        <v>51840</v>
      </c>
      <c r="T255" s="1">
        <v>0.57999999999999996</v>
      </c>
      <c r="U255" s="1">
        <f t="shared" si="33"/>
        <v>30067.199999999997</v>
      </c>
      <c r="V255" s="1">
        <f t="shared" si="34"/>
        <v>21772.800000000003</v>
      </c>
      <c r="W255" s="4">
        <f t="shared" si="35"/>
        <v>0.42000000000000004</v>
      </c>
      <c r="X255" s="1" t="s">
        <v>65</v>
      </c>
      <c r="Y255" s="1" t="s">
        <v>81</v>
      </c>
      <c r="Z255" s="1" t="s">
        <v>41</v>
      </c>
      <c r="AA255" s="2">
        <v>45737</v>
      </c>
      <c r="AB255" s="1">
        <v>5</v>
      </c>
      <c r="AC255" s="1" t="s">
        <v>42</v>
      </c>
      <c r="AD255" s="1" t="str">
        <f t="shared" si="36"/>
        <v>1658</v>
      </c>
      <c r="AE255" s="1" t="str">
        <f t="shared" si="37"/>
        <v>REGULAR</v>
      </c>
      <c r="AF255" s="1" t="str">
        <f t="shared" si="38"/>
        <v>Agra -  Uttar Pradesh</v>
      </c>
      <c r="AG255" s="1">
        <f t="shared" si="39"/>
        <v>5</v>
      </c>
    </row>
    <row r="256" spans="1:33">
      <c r="A256" s="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c r="P256" s="1">
        <f t="shared" si="30"/>
        <v>4910</v>
      </c>
      <c r="Q256" s="1">
        <v>5</v>
      </c>
      <c r="R256" s="1">
        <f t="shared" si="31"/>
        <v>245.5</v>
      </c>
      <c r="S256" s="1">
        <f t="shared" si="32"/>
        <v>4664.5</v>
      </c>
      <c r="T256" s="1">
        <v>0.47</v>
      </c>
      <c r="U256" s="1">
        <f t="shared" si="33"/>
        <v>2192.3150000000001</v>
      </c>
      <c r="V256" s="1">
        <f t="shared" si="34"/>
        <v>2472.1849999999999</v>
      </c>
      <c r="W256" s="4">
        <f t="shared" si="35"/>
        <v>0.53</v>
      </c>
      <c r="X256" s="1" t="s">
        <v>56</v>
      </c>
      <c r="Y256" s="1" t="s">
        <v>40</v>
      </c>
      <c r="Z256" s="1" t="s">
        <v>120</v>
      </c>
      <c r="AA256" s="1"/>
      <c r="AB256" s="1"/>
      <c r="AC256" s="1" t="s">
        <v>42</v>
      </c>
      <c r="AD256" s="1" t="str">
        <f t="shared" si="36"/>
        <v>1403</v>
      </c>
      <c r="AE256" s="1" t="str">
        <f t="shared" si="37"/>
        <v>PRIME</v>
      </c>
      <c r="AF256" s="1" t="str">
        <f t="shared" si="38"/>
        <v>Muzaffarpur -  Bihar</v>
      </c>
      <c r="AG256" s="1">
        <f t="shared" si="39"/>
        <v>4</v>
      </c>
    </row>
    <row r="257" spans="1:33">
      <c r="A257" s="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c r="P257" s="1">
        <f t="shared" si="30"/>
        <v>5300</v>
      </c>
      <c r="Q257" s="1">
        <v>20</v>
      </c>
      <c r="R257" s="1">
        <f t="shared" si="31"/>
        <v>1060</v>
      </c>
      <c r="S257" s="1">
        <f t="shared" si="32"/>
        <v>4240</v>
      </c>
      <c r="T257" s="1">
        <v>0.48</v>
      </c>
      <c r="U257" s="1">
        <f t="shared" si="33"/>
        <v>2035.1999999999998</v>
      </c>
      <c r="V257" s="1">
        <f t="shared" si="34"/>
        <v>2204.8000000000002</v>
      </c>
      <c r="W257" s="4">
        <f t="shared" si="35"/>
        <v>0.52</v>
      </c>
      <c r="X257" s="1" t="s">
        <v>65</v>
      </c>
      <c r="Y257" s="1" t="s">
        <v>40</v>
      </c>
      <c r="Z257" s="1" t="s">
        <v>22</v>
      </c>
      <c r="AA257" s="1"/>
      <c r="AB257" s="1"/>
      <c r="AC257" s="1" t="s">
        <v>93</v>
      </c>
      <c r="AD257" s="1" t="str">
        <f t="shared" si="36"/>
        <v>1548</v>
      </c>
      <c r="AE257" s="1" t="str">
        <f t="shared" si="37"/>
        <v>PRIME</v>
      </c>
      <c r="AF257" s="1" t="str">
        <f t="shared" si="38"/>
        <v>Bhopal -  Madhya Pradesh</v>
      </c>
      <c r="AG257" s="1">
        <f t="shared" si="39"/>
        <v>4</v>
      </c>
    </row>
    <row r="258" spans="1:33">
      <c r="A258" s="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c r="P258" s="1">
        <f t="shared" si="30"/>
        <v>4910</v>
      </c>
      <c r="Q258" s="1">
        <v>25</v>
      </c>
      <c r="R258" s="1">
        <f t="shared" si="31"/>
        <v>1227.5</v>
      </c>
      <c r="S258" s="1">
        <f t="shared" si="32"/>
        <v>3682.5</v>
      </c>
      <c r="T258" s="1">
        <v>0.45</v>
      </c>
      <c r="U258" s="1">
        <f t="shared" si="33"/>
        <v>1657.125</v>
      </c>
      <c r="V258" s="1">
        <f t="shared" si="34"/>
        <v>2025.375</v>
      </c>
      <c r="W258" s="4">
        <f t="shared" si="35"/>
        <v>0.55000000000000004</v>
      </c>
      <c r="X258" s="1" t="s">
        <v>147</v>
      </c>
      <c r="Y258" s="1" t="s">
        <v>72</v>
      </c>
      <c r="Z258" s="1" t="s">
        <v>22</v>
      </c>
      <c r="AA258" s="1"/>
      <c r="AB258" s="1"/>
      <c r="AC258" s="1" t="s">
        <v>93</v>
      </c>
      <c r="AD258" s="1" t="str">
        <f t="shared" si="36"/>
        <v>0405</v>
      </c>
      <c r="AE258" s="1" t="str">
        <f t="shared" si="37"/>
        <v>PRIME</v>
      </c>
      <c r="AF258" s="1" t="str">
        <f t="shared" si="38"/>
        <v>Udaipur -  Tripura</v>
      </c>
      <c r="AG258" s="1">
        <f t="shared" si="39"/>
        <v>4</v>
      </c>
    </row>
    <row r="259" spans="1:33">
      <c r="A259" s="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c r="P259" s="1">
        <f t="shared" ref="P259:P322" si="40">PRODUCT(N259,O259)</f>
        <v>8450</v>
      </c>
      <c r="Q259" s="1">
        <v>10</v>
      </c>
      <c r="R259" s="1">
        <f t="shared" ref="R259:R322" si="41">P259*(Q259/100)</f>
        <v>845</v>
      </c>
      <c r="S259" s="1">
        <f t="shared" ref="S259:S322" si="42">P259-R259</f>
        <v>7605</v>
      </c>
      <c r="T259" s="1">
        <v>0.45</v>
      </c>
      <c r="U259" s="1">
        <f t="shared" ref="U259:U322" si="43">S259*T259</f>
        <v>3422.25</v>
      </c>
      <c r="V259" s="1">
        <f t="shared" ref="V259:V322" si="44">S259-U259</f>
        <v>4182.75</v>
      </c>
      <c r="W259" s="4">
        <f t="shared" ref="W259:W322" si="45">(V259/S259)</f>
        <v>0.55000000000000004</v>
      </c>
      <c r="X259" s="1" t="s">
        <v>65</v>
      </c>
      <c r="Y259" s="1" t="s">
        <v>72</v>
      </c>
      <c r="Z259" s="1" t="s">
        <v>22</v>
      </c>
      <c r="AA259" s="1"/>
      <c r="AB259" s="1"/>
      <c r="AC259" s="1" t="s">
        <v>93</v>
      </c>
      <c r="AD259" s="1" t="str">
        <f t="shared" ref="AD259:AD322" si="46">RIGHT(A259,4)</f>
        <v>1076</v>
      </c>
      <c r="AE259" s="1" t="str">
        <f t="shared" ref="AE259:AE322" si="47">UPPER(H259)</f>
        <v>REGULAR</v>
      </c>
      <c r="AF259" s="1" t="str">
        <f t="shared" ref="AF259:AF322" si="48">_xlfn.CONCAT(I259," -  ",J259)</f>
        <v>Jabalpur -  Madhya Pradesh</v>
      </c>
      <c r="AG259" s="1">
        <f t="shared" ref="AG259:AG322" si="49">LEN(P259)</f>
        <v>4</v>
      </c>
    </row>
    <row r="260" spans="1:33">
      <c r="A260" s="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c r="P260" s="1">
        <f t="shared" si="40"/>
        <v>5400</v>
      </c>
      <c r="Q260" s="1">
        <v>0</v>
      </c>
      <c r="R260" s="1">
        <f t="shared" si="41"/>
        <v>0</v>
      </c>
      <c r="S260" s="1">
        <f t="shared" si="42"/>
        <v>5400</v>
      </c>
      <c r="T260" s="1">
        <v>0.5</v>
      </c>
      <c r="U260" s="1">
        <f t="shared" si="43"/>
        <v>2700</v>
      </c>
      <c r="V260" s="1">
        <f t="shared" si="44"/>
        <v>2700</v>
      </c>
      <c r="W260" s="4">
        <f t="shared" si="45"/>
        <v>0.5</v>
      </c>
      <c r="X260" s="1" t="s">
        <v>92</v>
      </c>
      <c r="Y260" s="1" t="s">
        <v>72</v>
      </c>
      <c r="Z260" s="1" t="s">
        <v>66</v>
      </c>
      <c r="AA260" s="1"/>
      <c r="AB260" s="1"/>
      <c r="AC260" s="1" t="s">
        <v>42</v>
      </c>
      <c r="AD260" s="1" t="str">
        <f t="shared" si="46"/>
        <v>0481</v>
      </c>
      <c r="AE260" s="1" t="str">
        <f t="shared" si="47"/>
        <v>REGULAR</v>
      </c>
      <c r="AF260" s="1" t="str">
        <f t="shared" si="48"/>
        <v>Dehradun -  Uttarakhand</v>
      </c>
      <c r="AG260" s="1">
        <f t="shared" si="49"/>
        <v>4</v>
      </c>
    </row>
    <row r="261" spans="1:33">
      <c r="A261" s="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c r="P261" s="1">
        <f t="shared" si="40"/>
        <v>560</v>
      </c>
      <c r="Q261" s="1">
        <v>0</v>
      </c>
      <c r="R261" s="1">
        <f t="shared" si="41"/>
        <v>0</v>
      </c>
      <c r="S261" s="1">
        <f t="shared" si="42"/>
        <v>560</v>
      </c>
      <c r="T261" s="1">
        <v>0.62</v>
      </c>
      <c r="U261" s="1">
        <f t="shared" si="43"/>
        <v>347.2</v>
      </c>
      <c r="V261" s="1">
        <f t="shared" si="44"/>
        <v>212.8</v>
      </c>
      <c r="W261" s="4">
        <f t="shared" si="45"/>
        <v>0.38</v>
      </c>
      <c r="X261" s="1" t="s">
        <v>56</v>
      </c>
      <c r="Y261" s="1" t="s">
        <v>72</v>
      </c>
      <c r="Z261" s="1" t="s">
        <v>66</v>
      </c>
      <c r="AA261" s="1"/>
      <c r="AB261" s="1"/>
      <c r="AC261" s="1" t="s">
        <v>42</v>
      </c>
      <c r="AD261" s="1" t="str">
        <f t="shared" si="46"/>
        <v>0648</v>
      </c>
      <c r="AE261" s="1" t="str">
        <f t="shared" si="47"/>
        <v>REGULAR</v>
      </c>
      <c r="AF261" s="1" t="str">
        <f t="shared" si="48"/>
        <v>Kochi -  Kerala</v>
      </c>
      <c r="AG261" s="1">
        <f t="shared" si="49"/>
        <v>3</v>
      </c>
    </row>
    <row r="262" spans="1:33">
      <c r="A262" s="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c r="P262" s="1">
        <f t="shared" si="40"/>
        <v>8220</v>
      </c>
      <c r="Q262" s="1">
        <v>10</v>
      </c>
      <c r="R262" s="1">
        <f t="shared" si="41"/>
        <v>822</v>
      </c>
      <c r="S262" s="1">
        <f t="shared" si="42"/>
        <v>7398</v>
      </c>
      <c r="T262" s="1">
        <v>0.45</v>
      </c>
      <c r="U262" s="1">
        <f t="shared" si="43"/>
        <v>3329.1</v>
      </c>
      <c r="V262" s="1">
        <f t="shared" si="44"/>
        <v>4068.9</v>
      </c>
      <c r="W262" s="4">
        <f t="shared" si="45"/>
        <v>0.55000000000000004</v>
      </c>
      <c r="X262" s="1" t="s">
        <v>50</v>
      </c>
      <c r="Y262" s="1" t="s">
        <v>57</v>
      </c>
      <c r="Z262" s="1" t="s">
        <v>41</v>
      </c>
      <c r="AA262" s="2">
        <v>45740</v>
      </c>
      <c r="AB262" s="1">
        <v>5</v>
      </c>
      <c r="AC262" s="1" t="s">
        <v>42</v>
      </c>
      <c r="AD262" s="1" t="str">
        <f t="shared" si="46"/>
        <v>1002</v>
      </c>
      <c r="AE262" s="1" t="str">
        <f t="shared" si="47"/>
        <v>PRIME</v>
      </c>
      <c r="AF262" s="1" t="str">
        <f t="shared" si="48"/>
        <v>Bhilai -  Chhattisgarh</v>
      </c>
      <c r="AG262" s="1">
        <f t="shared" si="49"/>
        <v>4</v>
      </c>
    </row>
    <row r="263" spans="1:33">
      <c r="A263" s="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c r="P263" s="1">
        <f t="shared" si="40"/>
        <v>1650</v>
      </c>
      <c r="Q263" s="1">
        <v>10</v>
      </c>
      <c r="R263" s="1">
        <f t="shared" si="41"/>
        <v>165</v>
      </c>
      <c r="S263" s="1">
        <f t="shared" si="42"/>
        <v>1485</v>
      </c>
      <c r="T263" s="1">
        <v>0.47</v>
      </c>
      <c r="U263" s="1">
        <f t="shared" si="43"/>
        <v>697.94999999999993</v>
      </c>
      <c r="V263" s="1">
        <f t="shared" si="44"/>
        <v>787.05000000000007</v>
      </c>
      <c r="W263" s="4">
        <f t="shared" si="45"/>
        <v>0.53</v>
      </c>
      <c r="X263" s="1" t="s">
        <v>147</v>
      </c>
      <c r="Y263" s="1" t="s">
        <v>72</v>
      </c>
      <c r="Z263" s="1" t="s">
        <v>41</v>
      </c>
      <c r="AA263" s="2">
        <v>45739</v>
      </c>
      <c r="AB263" s="1">
        <v>4</v>
      </c>
      <c r="AC263" s="1" t="s">
        <v>42</v>
      </c>
      <c r="AD263" s="1" t="str">
        <f t="shared" si="46"/>
        <v>1321</v>
      </c>
      <c r="AE263" s="1" t="str">
        <f t="shared" si="47"/>
        <v>REGULAR</v>
      </c>
      <c r="AF263" s="1" t="str">
        <f t="shared" si="48"/>
        <v>Haridwar -  Uttarakhand</v>
      </c>
      <c r="AG263" s="1">
        <f t="shared" si="49"/>
        <v>4</v>
      </c>
    </row>
    <row r="264" spans="1:33">
      <c r="A264" s="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c r="P264" s="1">
        <f t="shared" si="40"/>
        <v>7720</v>
      </c>
      <c r="Q264" s="1">
        <v>0</v>
      </c>
      <c r="R264" s="1">
        <f t="shared" si="41"/>
        <v>0</v>
      </c>
      <c r="S264" s="1">
        <f t="shared" si="42"/>
        <v>7720</v>
      </c>
      <c r="T264" s="1">
        <v>0.47</v>
      </c>
      <c r="U264" s="1">
        <f t="shared" si="43"/>
        <v>3628.3999999999996</v>
      </c>
      <c r="V264" s="1">
        <f t="shared" si="44"/>
        <v>4091.6000000000004</v>
      </c>
      <c r="W264" s="4">
        <f t="shared" si="45"/>
        <v>0.53</v>
      </c>
      <c r="X264" s="1" t="s">
        <v>147</v>
      </c>
      <c r="Y264" s="1" t="s">
        <v>57</v>
      </c>
      <c r="Z264" s="1" t="s">
        <v>41</v>
      </c>
      <c r="AA264" s="2">
        <v>45742</v>
      </c>
      <c r="AB264" s="1">
        <v>5</v>
      </c>
      <c r="AC264" s="1" t="s">
        <v>42</v>
      </c>
      <c r="AD264" s="1" t="str">
        <f t="shared" si="46"/>
        <v>1390</v>
      </c>
      <c r="AE264" s="1" t="str">
        <f t="shared" si="47"/>
        <v>PRIME</v>
      </c>
      <c r="AF264" s="1" t="str">
        <f t="shared" si="48"/>
        <v>Bhopal -  Madhya Pradesh</v>
      </c>
      <c r="AG264" s="1">
        <f t="shared" si="49"/>
        <v>4</v>
      </c>
    </row>
    <row r="265" spans="1:33">
      <c r="A265" s="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c r="P265" s="1">
        <f t="shared" si="40"/>
        <v>5000</v>
      </c>
      <c r="Q265" s="1">
        <v>5</v>
      </c>
      <c r="R265" s="1">
        <f t="shared" si="41"/>
        <v>250</v>
      </c>
      <c r="S265" s="1">
        <f t="shared" si="42"/>
        <v>4750</v>
      </c>
      <c r="T265" s="1">
        <v>0.5</v>
      </c>
      <c r="U265" s="1">
        <f t="shared" si="43"/>
        <v>2375</v>
      </c>
      <c r="V265" s="1">
        <f t="shared" si="44"/>
        <v>2375</v>
      </c>
      <c r="W265" s="4">
        <f t="shared" si="45"/>
        <v>0.5</v>
      </c>
      <c r="X265" s="1" t="s">
        <v>39</v>
      </c>
      <c r="Y265" s="1" t="s">
        <v>81</v>
      </c>
      <c r="Z265" s="1" t="s">
        <v>66</v>
      </c>
      <c r="AA265" s="1"/>
      <c r="AB265" s="1"/>
      <c r="AC265" s="1" t="s">
        <v>42</v>
      </c>
      <c r="AD265" s="1" t="str">
        <f t="shared" si="46"/>
        <v>0100</v>
      </c>
      <c r="AE265" s="1" t="str">
        <f t="shared" si="47"/>
        <v>REGULAR</v>
      </c>
      <c r="AF265" s="1" t="str">
        <f t="shared" si="48"/>
        <v>Bhilai -  Chhattisgarh</v>
      </c>
      <c r="AG265" s="1">
        <f t="shared" si="49"/>
        <v>4</v>
      </c>
    </row>
    <row r="266" spans="1:33">
      <c r="A266" s="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c r="P266" s="1">
        <f t="shared" si="40"/>
        <v>4000</v>
      </c>
      <c r="Q266" s="1">
        <v>10</v>
      </c>
      <c r="R266" s="1">
        <f t="shared" si="41"/>
        <v>400</v>
      </c>
      <c r="S266" s="1">
        <f t="shared" si="42"/>
        <v>3600</v>
      </c>
      <c r="T266" s="1">
        <v>0.62</v>
      </c>
      <c r="U266" s="1">
        <f t="shared" si="43"/>
        <v>2232</v>
      </c>
      <c r="V266" s="1">
        <f t="shared" si="44"/>
        <v>1368</v>
      </c>
      <c r="W266" s="4">
        <f t="shared" si="45"/>
        <v>0.38</v>
      </c>
      <c r="X266" s="1" t="s">
        <v>50</v>
      </c>
      <c r="Y266" s="1" t="s">
        <v>57</v>
      </c>
      <c r="Z266" s="1" t="s">
        <v>41</v>
      </c>
      <c r="AA266" s="2">
        <v>45739</v>
      </c>
      <c r="AB266" s="1">
        <v>5</v>
      </c>
      <c r="AC266" s="1" t="s">
        <v>42</v>
      </c>
      <c r="AD266" s="1" t="str">
        <f t="shared" si="46"/>
        <v>0295</v>
      </c>
      <c r="AE266" s="1" t="str">
        <f t="shared" si="47"/>
        <v>PRIME</v>
      </c>
      <c r="AF266" s="1" t="str">
        <f t="shared" si="48"/>
        <v>Kanpur -  Uttar Pradesh</v>
      </c>
      <c r="AG266" s="1">
        <f t="shared" si="49"/>
        <v>4</v>
      </c>
    </row>
    <row r="267" spans="1:33">
      <c r="A267" s="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c r="P267" s="1">
        <f t="shared" si="40"/>
        <v>1820</v>
      </c>
      <c r="Q267" s="1">
        <v>0</v>
      </c>
      <c r="R267" s="1">
        <f t="shared" si="41"/>
        <v>0</v>
      </c>
      <c r="S267" s="1">
        <f t="shared" si="42"/>
        <v>1820</v>
      </c>
      <c r="T267" s="1">
        <v>0.35</v>
      </c>
      <c r="U267" s="1">
        <f t="shared" si="43"/>
        <v>637</v>
      </c>
      <c r="V267" s="1">
        <f t="shared" si="44"/>
        <v>1183</v>
      </c>
      <c r="W267" s="4">
        <f t="shared" si="45"/>
        <v>0.65</v>
      </c>
      <c r="X267" s="1" t="s">
        <v>39</v>
      </c>
      <c r="Y267" s="1" t="s">
        <v>81</v>
      </c>
      <c r="Z267" s="1" t="s">
        <v>120</v>
      </c>
      <c r="AA267" s="1"/>
      <c r="AB267" s="1"/>
      <c r="AC267" s="1" t="s">
        <v>42</v>
      </c>
      <c r="AD267" s="1" t="str">
        <f t="shared" si="46"/>
        <v>1091</v>
      </c>
      <c r="AE267" s="1" t="str">
        <f t="shared" si="47"/>
        <v>REGULAR</v>
      </c>
      <c r="AF267" s="1" t="str">
        <f t="shared" si="48"/>
        <v>Imphal -  Manipur</v>
      </c>
      <c r="AG267" s="1">
        <f t="shared" si="49"/>
        <v>4</v>
      </c>
    </row>
    <row r="268" spans="1:33">
      <c r="A268" s="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c r="P268" s="1">
        <f t="shared" si="40"/>
        <v>1980</v>
      </c>
      <c r="Q268" s="1">
        <v>0</v>
      </c>
      <c r="R268" s="1">
        <f t="shared" si="41"/>
        <v>0</v>
      </c>
      <c r="S268" s="1">
        <f t="shared" si="42"/>
        <v>1980</v>
      </c>
      <c r="T268" s="1">
        <v>0.35</v>
      </c>
      <c r="U268" s="1">
        <f t="shared" si="43"/>
        <v>693</v>
      </c>
      <c r="V268" s="1">
        <f t="shared" si="44"/>
        <v>1287</v>
      </c>
      <c r="W268" s="4">
        <f t="shared" si="45"/>
        <v>0.65</v>
      </c>
      <c r="X268" s="1" t="s">
        <v>92</v>
      </c>
      <c r="Y268" s="1" t="s">
        <v>40</v>
      </c>
      <c r="Z268" s="1" t="s">
        <v>120</v>
      </c>
      <c r="AA268" s="1"/>
      <c r="AB268" s="1"/>
      <c r="AC268" s="1" t="s">
        <v>42</v>
      </c>
      <c r="AD268" s="1" t="str">
        <f t="shared" si="46"/>
        <v>1328</v>
      </c>
      <c r="AE268" s="1" t="str">
        <f t="shared" si="47"/>
        <v>PRIME</v>
      </c>
      <c r="AF268" s="1" t="str">
        <f t="shared" si="48"/>
        <v>Muzaffarpur -  Bihar</v>
      </c>
      <c r="AG268" s="1">
        <f t="shared" si="49"/>
        <v>4</v>
      </c>
    </row>
    <row r="269" spans="1:33">
      <c r="A269" s="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c r="P269" s="1">
        <f t="shared" si="40"/>
        <v>19540</v>
      </c>
      <c r="Q269" s="1">
        <v>20</v>
      </c>
      <c r="R269" s="1">
        <f t="shared" si="41"/>
        <v>3908</v>
      </c>
      <c r="S269" s="1">
        <f t="shared" si="42"/>
        <v>15632</v>
      </c>
      <c r="T269" s="1">
        <v>0.52</v>
      </c>
      <c r="U269" s="1">
        <f t="shared" si="43"/>
        <v>8128.64</v>
      </c>
      <c r="V269" s="1">
        <f t="shared" si="44"/>
        <v>7503.36</v>
      </c>
      <c r="W269" s="4">
        <f t="shared" si="45"/>
        <v>0.48</v>
      </c>
      <c r="X269" s="1" t="s">
        <v>56</v>
      </c>
      <c r="Y269" s="1" t="s">
        <v>72</v>
      </c>
      <c r="Z269" s="1" t="s">
        <v>51</v>
      </c>
      <c r="AA269" s="2">
        <v>45740</v>
      </c>
      <c r="AB269" s="1"/>
      <c r="AC269" s="1" t="s">
        <v>42</v>
      </c>
      <c r="AD269" s="1" t="str">
        <f t="shared" si="46"/>
        <v>0231</v>
      </c>
      <c r="AE269" s="1" t="str">
        <f t="shared" si="47"/>
        <v>REGULAR</v>
      </c>
      <c r="AF269" s="1" t="str">
        <f t="shared" si="48"/>
        <v>Kanpur -  Uttar Pradesh</v>
      </c>
      <c r="AG269" s="1">
        <f t="shared" si="49"/>
        <v>5</v>
      </c>
    </row>
    <row r="270" spans="1:33">
      <c r="A270" s="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c r="P270" s="1">
        <f t="shared" si="40"/>
        <v>12140</v>
      </c>
      <c r="Q270" s="1">
        <v>0</v>
      </c>
      <c r="R270" s="1">
        <f t="shared" si="41"/>
        <v>0</v>
      </c>
      <c r="S270" s="1">
        <f t="shared" si="42"/>
        <v>12140</v>
      </c>
      <c r="T270" s="1">
        <v>0.48</v>
      </c>
      <c r="U270" s="1">
        <f t="shared" si="43"/>
        <v>5827.2</v>
      </c>
      <c r="V270" s="1">
        <f t="shared" si="44"/>
        <v>6312.8</v>
      </c>
      <c r="W270" s="4">
        <f t="shared" si="45"/>
        <v>0.52</v>
      </c>
      <c r="X270" s="1" t="s">
        <v>147</v>
      </c>
      <c r="Y270" s="1" t="s">
        <v>57</v>
      </c>
      <c r="Z270" s="1" t="s">
        <v>41</v>
      </c>
      <c r="AA270" s="2">
        <v>45745</v>
      </c>
      <c r="AB270" s="1">
        <v>3</v>
      </c>
      <c r="AC270" s="1" t="s">
        <v>42</v>
      </c>
      <c r="AD270" s="1" t="str">
        <f t="shared" si="46"/>
        <v>1361</v>
      </c>
      <c r="AE270" s="1" t="str">
        <f t="shared" si="47"/>
        <v>REGULAR</v>
      </c>
      <c r="AF270" s="1" t="str">
        <f t="shared" si="48"/>
        <v>Pune -  Maharashtra</v>
      </c>
      <c r="AG270" s="1">
        <f t="shared" si="49"/>
        <v>5</v>
      </c>
    </row>
    <row r="271" spans="1:33">
      <c r="A271" s="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c r="P271" s="1">
        <f t="shared" si="40"/>
        <v>166550</v>
      </c>
      <c r="Q271" s="1">
        <v>20</v>
      </c>
      <c r="R271" s="1">
        <f t="shared" si="41"/>
        <v>33310</v>
      </c>
      <c r="S271" s="1">
        <f t="shared" si="42"/>
        <v>133240</v>
      </c>
      <c r="T271" s="1">
        <v>0.57999999999999996</v>
      </c>
      <c r="U271" s="1">
        <f t="shared" si="43"/>
        <v>77279.199999999997</v>
      </c>
      <c r="V271" s="1">
        <f t="shared" si="44"/>
        <v>55960.800000000003</v>
      </c>
      <c r="W271" s="4">
        <f t="shared" si="45"/>
        <v>0.42000000000000004</v>
      </c>
      <c r="X271" s="1" t="s">
        <v>147</v>
      </c>
      <c r="Y271" s="1" t="s">
        <v>81</v>
      </c>
      <c r="Z271" s="1" t="s">
        <v>66</v>
      </c>
      <c r="AA271" s="1"/>
      <c r="AB271" s="1"/>
      <c r="AC271" s="1" t="s">
        <v>42</v>
      </c>
      <c r="AD271" s="1" t="str">
        <f t="shared" si="46"/>
        <v>1511</v>
      </c>
      <c r="AE271" s="1" t="str">
        <f t="shared" si="47"/>
        <v>PRIME</v>
      </c>
      <c r="AF271" s="1" t="str">
        <f t="shared" si="48"/>
        <v>Thiruvananthapuram -  Kerala</v>
      </c>
      <c r="AG271" s="1">
        <f t="shared" si="49"/>
        <v>6</v>
      </c>
    </row>
    <row r="272" spans="1:33">
      <c r="A272" s="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c r="P272" s="1">
        <f t="shared" si="40"/>
        <v>2270</v>
      </c>
      <c r="Q272" s="1">
        <v>0</v>
      </c>
      <c r="R272" s="1">
        <f t="shared" si="41"/>
        <v>0</v>
      </c>
      <c r="S272" s="1">
        <f t="shared" si="42"/>
        <v>2270</v>
      </c>
      <c r="T272" s="1">
        <v>0.5</v>
      </c>
      <c r="U272" s="1">
        <f t="shared" si="43"/>
        <v>1135</v>
      </c>
      <c r="V272" s="1">
        <f t="shared" si="44"/>
        <v>1135</v>
      </c>
      <c r="W272" s="4">
        <f t="shared" si="45"/>
        <v>0.5</v>
      </c>
      <c r="X272" s="1" t="s">
        <v>39</v>
      </c>
      <c r="Y272" s="1" t="s">
        <v>72</v>
      </c>
      <c r="Z272" s="1" t="s">
        <v>120</v>
      </c>
      <c r="AA272" s="1"/>
      <c r="AB272" s="1"/>
      <c r="AC272" s="1" t="s">
        <v>42</v>
      </c>
      <c r="AD272" s="1" t="str">
        <f t="shared" si="46"/>
        <v>1632</v>
      </c>
      <c r="AE272" s="1" t="str">
        <f t="shared" si="47"/>
        <v>REGULAR</v>
      </c>
      <c r="AF272" s="1" t="str">
        <f t="shared" si="48"/>
        <v>Chandigarh -  Punjab</v>
      </c>
      <c r="AG272" s="1">
        <f t="shared" si="49"/>
        <v>4</v>
      </c>
    </row>
    <row r="273" spans="1:33">
      <c r="A273" s="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c r="P273" s="1">
        <f t="shared" si="40"/>
        <v>4680</v>
      </c>
      <c r="Q273" s="1">
        <v>0</v>
      </c>
      <c r="R273" s="1">
        <f t="shared" si="41"/>
        <v>0</v>
      </c>
      <c r="S273" s="1">
        <f t="shared" si="42"/>
        <v>4680</v>
      </c>
      <c r="T273" s="1">
        <v>0.47</v>
      </c>
      <c r="U273" s="1">
        <f t="shared" si="43"/>
        <v>2199.6</v>
      </c>
      <c r="V273" s="1">
        <f t="shared" si="44"/>
        <v>2480.4</v>
      </c>
      <c r="W273" s="4">
        <f t="shared" si="45"/>
        <v>0.53</v>
      </c>
      <c r="X273" s="1" t="s">
        <v>50</v>
      </c>
      <c r="Y273" s="1" t="s">
        <v>81</v>
      </c>
      <c r="Z273" s="1" t="s">
        <v>51</v>
      </c>
      <c r="AA273" s="2">
        <v>45747</v>
      </c>
      <c r="AB273" s="1"/>
      <c r="AC273" s="1" t="s">
        <v>42</v>
      </c>
      <c r="AD273" s="1" t="str">
        <f t="shared" si="46"/>
        <v>1008</v>
      </c>
      <c r="AE273" s="1" t="str">
        <f t="shared" si="47"/>
        <v>PRIME</v>
      </c>
      <c r="AF273" s="1" t="str">
        <f t="shared" si="48"/>
        <v>Ranchi -  Jharkhand</v>
      </c>
      <c r="AG273" s="1">
        <f t="shared" si="49"/>
        <v>4</v>
      </c>
    </row>
    <row r="274" spans="1:33">
      <c r="A274" s="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c r="P274" s="1">
        <f t="shared" si="40"/>
        <v>3890</v>
      </c>
      <c r="Q274" s="1">
        <v>30</v>
      </c>
      <c r="R274" s="1">
        <f t="shared" si="41"/>
        <v>1167</v>
      </c>
      <c r="S274" s="1">
        <f t="shared" si="42"/>
        <v>2723</v>
      </c>
      <c r="T274" s="1">
        <v>0.52</v>
      </c>
      <c r="U274" s="1">
        <f t="shared" si="43"/>
        <v>1415.96</v>
      </c>
      <c r="V274" s="1">
        <f t="shared" si="44"/>
        <v>1307.04</v>
      </c>
      <c r="W274" s="4">
        <f t="shared" si="45"/>
        <v>0.48</v>
      </c>
      <c r="X274" s="1" t="s">
        <v>104</v>
      </c>
      <c r="Y274" s="1" t="s">
        <v>57</v>
      </c>
      <c r="Z274" s="1" t="s">
        <v>51</v>
      </c>
      <c r="AA274" s="2">
        <v>45747</v>
      </c>
      <c r="AB274" s="1"/>
      <c r="AC274" s="1" t="s">
        <v>42</v>
      </c>
      <c r="AD274" s="1" t="str">
        <f t="shared" si="46"/>
        <v>0077</v>
      </c>
      <c r="AE274" s="1" t="str">
        <f t="shared" si="47"/>
        <v>REGULAR</v>
      </c>
      <c r="AF274" s="1" t="str">
        <f t="shared" si="48"/>
        <v>Dehradun -  Uttarakhand</v>
      </c>
      <c r="AG274" s="1">
        <f t="shared" si="49"/>
        <v>4</v>
      </c>
    </row>
    <row r="275" spans="1:33">
      <c r="A275" s="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c r="P275" s="1">
        <f t="shared" si="40"/>
        <v>4340</v>
      </c>
      <c r="Q275" s="1">
        <v>0</v>
      </c>
      <c r="R275" s="1">
        <f t="shared" si="41"/>
        <v>0</v>
      </c>
      <c r="S275" s="1">
        <f t="shared" si="42"/>
        <v>4340</v>
      </c>
      <c r="T275" s="1">
        <v>0.47</v>
      </c>
      <c r="U275" s="1">
        <f t="shared" si="43"/>
        <v>2039.8</v>
      </c>
      <c r="V275" s="1">
        <f t="shared" si="44"/>
        <v>2300.1999999999998</v>
      </c>
      <c r="W275" s="4">
        <f t="shared" si="45"/>
        <v>0.52999999999999992</v>
      </c>
      <c r="X275" s="1" t="s">
        <v>65</v>
      </c>
      <c r="Y275" s="1" t="s">
        <v>57</v>
      </c>
      <c r="Z275" s="1" t="s">
        <v>41</v>
      </c>
      <c r="AA275" s="2">
        <v>45748</v>
      </c>
      <c r="AB275" s="1">
        <v>3</v>
      </c>
      <c r="AC275" s="1" t="s">
        <v>42</v>
      </c>
      <c r="AD275" s="1" t="str">
        <f t="shared" si="46"/>
        <v>0173</v>
      </c>
      <c r="AE275" s="1" t="str">
        <f t="shared" si="47"/>
        <v>REGULAR</v>
      </c>
      <c r="AF275" s="1" t="str">
        <f t="shared" si="48"/>
        <v>Panaji -  Goa</v>
      </c>
      <c r="AG275" s="1">
        <f t="shared" si="49"/>
        <v>4</v>
      </c>
    </row>
    <row r="276" spans="1:33">
      <c r="A276" s="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c r="P276" s="1">
        <f t="shared" si="40"/>
        <v>10400</v>
      </c>
      <c r="Q276" s="1">
        <v>0</v>
      </c>
      <c r="R276" s="1">
        <f t="shared" si="41"/>
        <v>0</v>
      </c>
      <c r="S276" s="1">
        <f t="shared" si="42"/>
        <v>10400</v>
      </c>
      <c r="T276" s="1">
        <v>0.48</v>
      </c>
      <c r="U276" s="1">
        <f t="shared" si="43"/>
        <v>4992</v>
      </c>
      <c r="V276" s="1">
        <f t="shared" si="44"/>
        <v>5408</v>
      </c>
      <c r="W276" s="4">
        <f t="shared" si="45"/>
        <v>0.52</v>
      </c>
      <c r="X276" s="1" t="s">
        <v>65</v>
      </c>
      <c r="Y276" s="1" t="s">
        <v>81</v>
      </c>
      <c r="Z276" s="1" t="s">
        <v>41</v>
      </c>
      <c r="AA276" s="2">
        <v>45744</v>
      </c>
      <c r="AB276" s="1">
        <v>5</v>
      </c>
      <c r="AC276" s="1" t="s">
        <v>42</v>
      </c>
      <c r="AD276" s="1" t="str">
        <f t="shared" si="46"/>
        <v>0236</v>
      </c>
      <c r="AE276" s="1" t="str">
        <f t="shared" si="47"/>
        <v>REGULAR</v>
      </c>
      <c r="AF276" s="1" t="str">
        <f t="shared" si="48"/>
        <v>Bhilai -  Chhattisgarh</v>
      </c>
      <c r="AG276" s="1">
        <f t="shared" si="49"/>
        <v>5</v>
      </c>
    </row>
    <row r="277" spans="1:33">
      <c r="A277" s="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c r="P277" s="1">
        <f t="shared" si="40"/>
        <v>4440</v>
      </c>
      <c r="Q277" s="1">
        <v>20</v>
      </c>
      <c r="R277" s="1">
        <f t="shared" si="41"/>
        <v>888</v>
      </c>
      <c r="S277" s="1">
        <f t="shared" si="42"/>
        <v>3552</v>
      </c>
      <c r="T277" s="1">
        <v>0.5</v>
      </c>
      <c r="U277" s="1">
        <f t="shared" si="43"/>
        <v>1776</v>
      </c>
      <c r="V277" s="1">
        <f t="shared" si="44"/>
        <v>1776</v>
      </c>
      <c r="W277" s="4">
        <f t="shared" si="45"/>
        <v>0.5</v>
      </c>
      <c r="X277" s="1" t="s">
        <v>147</v>
      </c>
      <c r="Y277" s="1" t="s">
        <v>40</v>
      </c>
      <c r="Z277" s="1" t="s">
        <v>41</v>
      </c>
      <c r="AA277" s="2">
        <v>45743</v>
      </c>
      <c r="AB277" s="1">
        <v>5</v>
      </c>
      <c r="AC277" s="1" t="s">
        <v>42</v>
      </c>
      <c r="AD277" s="1" t="str">
        <f t="shared" si="46"/>
        <v>0644</v>
      </c>
      <c r="AE277" s="1" t="str">
        <f t="shared" si="47"/>
        <v>REGULAR</v>
      </c>
      <c r="AF277" s="1" t="str">
        <f t="shared" si="48"/>
        <v>Jamshedpur -  Jharkhand</v>
      </c>
      <c r="AG277" s="1">
        <f t="shared" si="49"/>
        <v>4</v>
      </c>
    </row>
    <row r="278" spans="1:33">
      <c r="A278" s="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c r="P278" s="1">
        <f t="shared" si="40"/>
        <v>22110</v>
      </c>
      <c r="Q278" s="1">
        <v>5</v>
      </c>
      <c r="R278" s="1">
        <f t="shared" si="41"/>
        <v>1105.5</v>
      </c>
      <c r="S278" s="1">
        <f t="shared" si="42"/>
        <v>21004.5</v>
      </c>
      <c r="T278" s="1">
        <v>0.48</v>
      </c>
      <c r="U278" s="1">
        <f t="shared" si="43"/>
        <v>10082.16</v>
      </c>
      <c r="V278" s="1">
        <f t="shared" si="44"/>
        <v>10922.34</v>
      </c>
      <c r="W278" s="4">
        <f t="shared" si="45"/>
        <v>0.52</v>
      </c>
      <c r="X278" s="1" t="s">
        <v>92</v>
      </c>
      <c r="Y278" s="1" t="s">
        <v>72</v>
      </c>
      <c r="Z278" s="1" t="s">
        <v>41</v>
      </c>
      <c r="AA278" s="2">
        <v>45746</v>
      </c>
      <c r="AB278" s="1">
        <v>3</v>
      </c>
      <c r="AC278" s="1" t="s">
        <v>42</v>
      </c>
      <c r="AD278" s="1" t="str">
        <f t="shared" si="46"/>
        <v>1266</v>
      </c>
      <c r="AE278" s="1" t="str">
        <f t="shared" si="47"/>
        <v>PRIME</v>
      </c>
      <c r="AF278" s="1" t="str">
        <f t="shared" si="48"/>
        <v>Nagpur -  Maharashtra</v>
      </c>
      <c r="AG278" s="1">
        <f t="shared" si="49"/>
        <v>5</v>
      </c>
    </row>
    <row r="279" spans="1:33">
      <c r="A279" s="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c r="P279" s="1">
        <f t="shared" si="40"/>
        <v>2400</v>
      </c>
      <c r="Q279" s="1">
        <v>0</v>
      </c>
      <c r="R279" s="1">
        <f t="shared" si="41"/>
        <v>0</v>
      </c>
      <c r="S279" s="1">
        <f t="shared" si="42"/>
        <v>2400</v>
      </c>
      <c r="T279" s="1">
        <v>0.45</v>
      </c>
      <c r="U279" s="1">
        <f t="shared" si="43"/>
        <v>1080</v>
      </c>
      <c r="V279" s="1">
        <f t="shared" si="44"/>
        <v>1320</v>
      </c>
      <c r="W279" s="4">
        <f t="shared" si="45"/>
        <v>0.55000000000000004</v>
      </c>
      <c r="X279" s="1" t="s">
        <v>147</v>
      </c>
      <c r="Y279" s="1" t="s">
        <v>40</v>
      </c>
      <c r="Z279" s="1" t="s">
        <v>51</v>
      </c>
      <c r="AA279" s="2">
        <v>45750</v>
      </c>
      <c r="AB279" s="1"/>
      <c r="AC279" s="1" t="s">
        <v>42</v>
      </c>
      <c r="AD279" s="1" t="str">
        <f t="shared" si="46"/>
        <v>0098</v>
      </c>
      <c r="AE279" s="1" t="str">
        <f t="shared" si="47"/>
        <v>REGULAR</v>
      </c>
      <c r="AF279" s="1" t="str">
        <f t="shared" si="48"/>
        <v>Agartala -  Tripura</v>
      </c>
      <c r="AG279" s="1">
        <f t="shared" si="49"/>
        <v>4</v>
      </c>
    </row>
    <row r="280" spans="1:33">
      <c r="A280" s="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c r="P280" s="1">
        <f t="shared" si="40"/>
        <v>1520</v>
      </c>
      <c r="Q280" s="1">
        <v>15</v>
      </c>
      <c r="R280" s="1">
        <f t="shared" si="41"/>
        <v>228</v>
      </c>
      <c r="S280" s="1">
        <f t="shared" si="42"/>
        <v>1292</v>
      </c>
      <c r="T280" s="1">
        <v>0.45</v>
      </c>
      <c r="U280" s="1">
        <f t="shared" si="43"/>
        <v>581.4</v>
      </c>
      <c r="V280" s="1">
        <f t="shared" si="44"/>
        <v>710.6</v>
      </c>
      <c r="W280" s="4">
        <f t="shared" si="45"/>
        <v>0.55000000000000004</v>
      </c>
      <c r="X280" s="1" t="s">
        <v>56</v>
      </c>
      <c r="Y280" s="1" t="s">
        <v>81</v>
      </c>
      <c r="Z280" s="1" t="s">
        <v>120</v>
      </c>
      <c r="AA280" s="1"/>
      <c r="AB280" s="1"/>
      <c r="AC280" s="1" t="s">
        <v>42</v>
      </c>
      <c r="AD280" s="1" t="str">
        <f t="shared" si="46"/>
        <v>0241</v>
      </c>
      <c r="AE280" s="1" t="str">
        <f t="shared" si="47"/>
        <v>REGULAR</v>
      </c>
      <c r="AF280" s="1" t="str">
        <f t="shared" si="48"/>
        <v>Kochi -  Kerala</v>
      </c>
      <c r="AG280" s="1">
        <f t="shared" si="49"/>
        <v>4</v>
      </c>
    </row>
    <row r="281" spans="1:33">
      <c r="A281" s="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c r="P281" s="1">
        <f t="shared" si="40"/>
        <v>5100</v>
      </c>
      <c r="Q281" s="1">
        <v>10</v>
      </c>
      <c r="R281" s="1">
        <f t="shared" si="41"/>
        <v>510</v>
      </c>
      <c r="S281" s="1">
        <f t="shared" si="42"/>
        <v>4590</v>
      </c>
      <c r="T281" s="1">
        <v>0.52</v>
      </c>
      <c r="U281" s="1">
        <f t="shared" si="43"/>
        <v>2386.8000000000002</v>
      </c>
      <c r="V281" s="1">
        <f t="shared" si="44"/>
        <v>2203.1999999999998</v>
      </c>
      <c r="W281" s="4">
        <f t="shared" si="45"/>
        <v>0.48</v>
      </c>
      <c r="X281" s="1" t="s">
        <v>147</v>
      </c>
      <c r="Y281" s="1" t="s">
        <v>81</v>
      </c>
      <c r="Z281" s="1" t="s">
        <v>41</v>
      </c>
      <c r="AA281" s="2">
        <v>45745</v>
      </c>
      <c r="AB281" s="1">
        <v>4</v>
      </c>
      <c r="AC281" s="1" t="s">
        <v>42</v>
      </c>
      <c r="AD281" s="1" t="str">
        <f t="shared" si="46"/>
        <v>0276</v>
      </c>
      <c r="AE281" s="1" t="str">
        <f t="shared" si="47"/>
        <v>REGULAR</v>
      </c>
      <c r="AF281" s="1" t="str">
        <f t="shared" si="48"/>
        <v>Udaipur -  Tripura</v>
      </c>
      <c r="AG281" s="1">
        <f t="shared" si="49"/>
        <v>4</v>
      </c>
    </row>
    <row r="282" spans="1:33">
      <c r="A282" s="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c r="P282" s="1">
        <f t="shared" si="40"/>
        <v>15920</v>
      </c>
      <c r="Q282" s="1">
        <v>0</v>
      </c>
      <c r="R282" s="1">
        <f t="shared" si="41"/>
        <v>0</v>
      </c>
      <c r="S282" s="1">
        <f t="shared" si="42"/>
        <v>15920</v>
      </c>
      <c r="T282" s="1">
        <v>0.52</v>
      </c>
      <c r="U282" s="1">
        <f t="shared" si="43"/>
        <v>8278.4</v>
      </c>
      <c r="V282" s="1">
        <f t="shared" si="44"/>
        <v>7641.6</v>
      </c>
      <c r="W282" s="4">
        <f t="shared" si="45"/>
        <v>0.48000000000000004</v>
      </c>
      <c r="X282" s="1" t="s">
        <v>147</v>
      </c>
      <c r="Y282" s="1" t="s">
        <v>40</v>
      </c>
      <c r="Z282" s="1" t="s">
        <v>22</v>
      </c>
      <c r="AA282" s="1"/>
      <c r="AB282" s="1"/>
      <c r="AC282" s="1" t="s">
        <v>93</v>
      </c>
      <c r="AD282" s="1" t="str">
        <f t="shared" si="46"/>
        <v>0849</v>
      </c>
      <c r="AE282" s="1" t="str">
        <f t="shared" si="47"/>
        <v>PRIME</v>
      </c>
      <c r="AF282" s="1" t="str">
        <f t="shared" si="48"/>
        <v>Hyderabad -  Telangana</v>
      </c>
      <c r="AG282" s="1">
        <f t="shared" si="49"/>
        <v>5</v>
      </c>
    </row>
    <row r="283" spans="1:33">
      <c r="A283" s="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c r="P283" s="1">
        <f t="shared" si="40"/>
        <v>1230</v>
      </c>
      <c r="Q283" s="1">
        <v>0</v>
      </c>
      <c r="R283" s="1">
        <f t="shared" si="41"/>
        <v>0</v>
      </c>
      <c r="S283" s="1">
        <f t="shared" si="42"/>
        <v>1230</v>
      </c>
      <c r="T283" s="1">
        <v>0.52</v>
      </c>
      <c r="U283" s="1">
        <f t="shared" si="43"/>
        <v>639.6</v>
      </c>
      <c r="V283" s="1">
        <f t="shared" si="44"/>
        <v>590.4</v>
      </c>
      <c r="W283" s="4">
        <f t="shared" si="45"/>
        <v>0.48</v>
      </c>
      <c r="X283" s="1" t="s">
        <v>39</v>
      </c>
      <c r="Y283" s="1" t="s">
        <v>81</v>
      </c>
      <c r="Z283" s="1" t="s">
        <v>41</v>
      </c>
      <c r="AA283" s="2">
        <v>45745</v>
      </c>
      <c r="AB283" s="1">
        <v>4</v>
      </c>
      <c r="AC283" s="1" t="s">
        <v>42</v>
      </c>
      <c r="AD283" s="1" t="str">
        <f t="shared" si="46"/>
        <v>1608</v>
      </c>
      <c r="AE283" s="1" t="str">
        <f t="shared" si="47"/>
        <v>PRIME</v>
      </c>
      <c r="AF283" s="1" t="str">
        <f t="shared" si="48"/>
        <v>Raipur -  Chhattisgarh</v>
      </c>
      <c r="AG283" s="1">
        <f t="shared" si="49"/>
        <v>4</v>
      </c>
    </row>
    <row r="284" spans="1:33">
      <c r="A284" s="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c r="P284" s="1">
        <f t="shared" si="40"/>
        <v>3440</v>
      </c>
      <c r="Q284" s="1">
        <v>25</v>
      </c>
      <c r="R284" s="1">
        <f t="shared" si="41"/>
        <v>860</v>
      </c>
      <c r="S284" s="1">
        <f t="shared" si="42"/>
        <v>2580</v>
      </c>
      <c r="T284" s="1">
        <v>0.62</v>
      </c>
      <c r="U284" s="1">
        <f t="shared" si="43"/>
        <v>1599.6</v>
      </c>
      <c r="V284" s="1">
        <f t="shared" si="44"/>
        <v>980.40000000000009</v>
      </c>
      <c r="W284" s="4">
        <f t="shared" si="45"/>
        <v>0.38000000000000006</v>
      </c>
      <c r="X284" s="1" t="s">
        <v>39</v>
      </c>
      <c r="Y284" s="1" t="s">
        <v>81</v>
      </c>
      <c r="Z284" s="1" t="s">
        <v>66</v>
      </c>
      <c r="AA284" s="1"/>
      <c r="AB284" s="1"/>
      <c r="AC284" s="1" t="s">
        <v>42</v>
      </c>
      <c r="AD284" s="1" t="str">
        <f t="shared" si="46"/>
        <v>0074</v>
      </c>
      <c r="AE284" s="1" t="str">
        <f t="shared" si="47"/>
        <v>REGULAR</v>
      </c>
      <c r="AF284" s="1" t="str">
        <f t="shared" si="48"/>
        <v>Vijayawada -  Andhra Pradesh</v>
      </c>
      <c r="AG284" s="1">
        <f t="shared" si="49"/>
        <v>4</v>
      </c>
    </row>
    <row r="285" spans="1:33">
      <c r="A285" s="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c r="P285" s="1">
        <f t="shared" si="40"/>
        <v>43740</v>
      </c>
      <c r="Q285" s="1">
        <v>20</v>
      </c>
      <c r="R285" s="1">
        <f t="shared" si="41"/>
        <v>8748</v>
      </c>
      <c r="S285" s="1">
        <f t="shared" si="42"/>
        <v>34992</v>
      </c>
      <c r="T285" s="1">
        <v>0.57999999999999996</v>
      </c>
      <c r="U285" s="1">
        <f t="shared" si="43"/>
        <v>20295.359999999997</v>
      </c>
      <c r="V285" s="1">
        <f t="shared" si="44"/>
        <v>14696.640000000003</v>
      </c>
      <c r="W285" s="4">
        <f t="shared" si="45"/>
        <v>0.4200000000000001</v>
      </c>
      <c r="X285" s="1" t="s">
        <v>65</v>
      </c>
      <c r="Y285" s="1" t="s">
        <v>72</v>
      </c>
      <c r="Z285" s="1" t="s">
        <v>120</v>
      </c>
      <c r="AA285" s="1"/>
      <c r="AB285" s="1"/>
      <c r="AC285" s="1" t="s">
        <v>42</v>
      </c>
      <c r="AD285" s="1" t="str">
        <f t="shared" si="46"/>
        <v>0489</v>
      </c>
      <c r="AE285" s="1" t="str">
        <f t="shared" si="47"/>
        <v>REGULAR</v>
      </c>
      <c r="AF285" s="1" t="str">
        <f t="shared" si="48"/>
        <v>Durgapur -  West Bengal</v>
      </c>
      <c r="AG285" s="1">
        <f t="shared" si="49"/>
        <v>5</v>
      </c>
    </row>
    <row r="286" spans="1:33">
      <c r="A286" s="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c r="P286" s="1">
        <f t="shared" si="40"/>
        <v>247170</v>
      </c>
      <c r="Q286" s="1">
        <v>5</v>
      </c>
      <c r="R286" s="1">
        <f t="shared" si="41"/>
        <v>12358.5</v>
      </c>
      <c r="S286" s="1">
        <f t="shared" si="42"/>
        <v>234811.5</v>
      </c>
      <c r="T286" s="1">
        <v>0.57999999999999996</v>
      </c>
      <c r="U286" s="1">
        <f t="shared" si="43"/>
        <v>136190.66999999998</v>
      </c>
      <c r="V286" s="1">
        <f t="shared" si="44"/>
        <v>98620.830000000016</v>
      </c>
      <c r="W286" s="4">
        <f t="shared" si="45"/>
        <v>0.4200000000000001</v>
      </c>
      <c r="X286" s="1" t="s">
        <v>104</v>
      </c>
      <c r="Y286" s="1" t="s">
        <v>81</v>
      </c>
      <c r="Z286" s="1" t="s">
        <v>51</v>
      </c>
      <c r="AA286" s="2">
        <v>45751</v>
      </c>
      <c r="AB286" s="1"/>
      <c r="AC286" s="1" t="s">
        <v>42</v>
      </c>
      <c r="AD286" s="1" t="str">
        <f t="shared" si="46"/>
        <v>1649</v>
      </c>
      <c r="AE286" s="1" t="str">
        <f t="shared" si="47"/>
        <v>REGULAR</v>
      </c>
      <c r="AF286" s="1" t="str">
        <f t="shared" si="48"/>
        <v>Madurai -  Tamil Nadu</v>
      </c>
      <c r="AG286" s="1">
        <f t="shared" si="49"/>
        <v>6</v>
      </c>
    </row>
    <row r="287" spans="1:33">
      <c r="A287" s="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c r="P287" s="1">
        <f t="shared" si="40"/>
        <v>136500</v>
      </c>
      <c r="Q287" s="1">
        <v>10</v>
      </c>
      <c r="R287" s="1">
        <f t="shared" si="41"/>
        <v>13650</v>
      </c>
      <c r="S287" s="1">
        <f t="shared" si="42"/>
        <v>122850</v>
      </c>
      <c r="T287" s="1">
        <v>0.57999999999999996</v>
      </c>
      <c r="U287" s="1">
        <f t="shared" si="43"/>
        <v>71253</v>
      </c>
      <c r="V287" s="1">
        <f t="shared" si="44"/>
        <v>51597</v>
      </c>
      <c r="W287" s="4">
        <f t="shared" si="45"/>
        <v>0.42</v>
      </c>
      <c r="X287" s="1" t="s">
        <v>39</v>
      </c>
      <c r="Y287" s="1" t="s">
        <v>72</v>
      </c>
      <c r="Z287" s="1" t="s">
        <v>41</v>
      </c>
      <c r="AA287" s="2">
        <v>45749</v>
      </c>
      <c r="AB287" s="1">
        <v>3</v>
      </c>
      <c r="AC287" s="1" t="s">
        <v>42</v>
      </c>
      <c r="AD287" s="1" t="str">
        <f t="shared" si="46"/>
        <v>0325</v>
      </c>
      <c r="AE287" s="1" t="str">
        <f t="shared" si="47"/>
        <v>PRIME</v>
      </c>
      <c r="AF287" s="1" t="str">
        <f t="shared" si="48"/>
        <v>Udaipur -  Tripura</v>
      </c>
      <c r="AG287" s="1">
        <f t="shared" si="49"/>
        <v>6</v>
      </c>
    </row>
    <row r="288" spans="1:33">
      <c r="A288" s="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c r="P288" s="1">
        <f t="shared" si="40"/>
        <v>9120</v>
      </c>
      <c r="Q288" s="1">
        <v>15</v>
      </c>
      <c r="R288" s="1">
        <f t="shared" si="41"/>
        <v>1368</v>
      </c>
      <c r="S288" s="1">
        <f t="shared" si="42"/>
        <v>7752</v>
      </c>
      <c r="T288" s="1">
        <v>0.45</v>
      </c>
      <c r="U288" s="1">
        <f t="shared" si="43"/>
        <v>3488.4</v>
      </c>
      <c r="V288" s="1">
        <f t="shared" si="44"/>
        <v>4263.6000000000004</v>
      </c>
      <c r="W288" s="4">
        <f t="shared" si="45"/>
        <v>0.55000000000000004</v>
      </c>
      <c r="X288" s="1" t="s">
        <v>56</v>
      </c>
      <c r="Y288" s="1" t="s">
        <v>81</v>
      </c>
      <c r="Z288" s="1" t="s">
        <v>41</v>
      </c>
      <c r="AA288" s="2">
        <v>45746</v>
      </c>
      <c r="AB288" s="1">
        <v>4</v>
      </c>
      <c r="AC288" s="1" t="s">
        <v>42</v>
      </c>
      <c r="AD288" s="1" t="str">
        <f t="shared" si="46"/>
        <v>1389</v>
      </c>
      <c r="AE288" s="1" t="str">
        <f t="shared" si="47"/>
        <v>PRIME</v>
      </c>
      <c r="AF288" s="1" t="str">
        <f t="shared" si="48"/>
        <v>Bhopal -  Madhya Pradesh</v>
      </c>
      <c r="AG288" s="1">
        <f t="shared" si="49"/>
        <v>4</v>
      </c>
    </row>
    <row r="289" spans="1:33">
      <c r="A289" s="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c r="P289" s="1">
        <f t="shared" si="40"/>
        <v>1200</v>
      </c>
      <c r="Q289" s="1">
        <v>30</v>
      </c>
      <c r="R289" s="1">
        <f t="shared" si="41"/>
        <v>360</v>
      </c>
      <c r="S289" s="1">
        <f t="shared" si="42"/>
        <v>840</v>
      </c>
      <c r="T289" s="1">
        <v>0.35</v>
      </c>
      <c r="U289" s="1">
        <f t="shared" si="43"/>
        <v>294</v>
      </c>
      <c r="V289" s="1">
        <f t="shared" si="44"/>
        <v>546</v>
      </c>
      <c r="W289" s="4">
        <f t="shared" si="45"/>
        <v>0.65</v>
      </c>
      <c r="X289" s="1" t="s">
        <v>104</v>
      </c>
      <c r="Y289" s="1" t="s">
        <v>81</v>
      </c>
      <c r="Z289" s="1" t="s">
        <v>22</v>
      </c>
      <c r="AA289" s="1"/>
      <c r="AB289" s="1"/>
      <c r="AC289" s="1" t="s">
        <v>93</v>
      </c>
      <c r="AD289" s="1" t="str">
        <f t="shared" si="46"/>
        <v>0376</v>
      </c>
      <c r="AE289" s="1" t="str">
        <f t="shared" si="47"/>
        <v>REGULAR</v>
      </c>
      <c r="AF289" s="1" t="str">
        <f t="shared" si="48"/>
        <v>Dehradun -  Uttarakhand</v>
      </c>
      <c r="AG289" s="1">
        <f t="shared" si="49"/>
        <v>4</v>
      </c>
    </row>
    <row r="290" spans="1:33">
      <c r="A290" s="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c r="P290" s="1">
        <f t="shared" si="40"/>
        <v>20800</v>
      </c>
      <c r="Q290" s="1">
        <v>0</v>
      </c>
      <c r="R290" s="1">
        <f t="shared" si="41"/>
        <v>0</v>
      </c>
      <c r="S290" s="1">
        <f t="shared" si="42"/>
        <v>20800</v>
      </c>
      <c r="T290" s="1">
        <v>0.48</v>
      </c>
      <c r="U290" s="1">
        <f t="shared" si="43"/>
        <v>9984</v>
      </c>
      <c r="V290" s="1">
        <f t="shared" si="44"/>
        <v>10816</v>
      </c>
      <c r="W290" s="4">
        <f t="shared" si="45"/>
        <v>0.52</v>
      </c>
      <c r="X290" s="1" t="s">
        <v>50</v>
      </c>
      <c r="Y290" s="1" t="s">
        <v>72</v>
      </c>
      <c r="Z290" s="1" t="s">
        <v>41</v>
      </c>
      <c r="AA290" s="2">
        <v>45748</v>
      </c>
      <c r="AB290" s="1">
        <v>4</v>
      </c>
      <c r="AC290" s="1" t="s">
        <v>42</v>
      </c>
      <c r="AD290" s="1" t="str">
        <f t="shared" si="46"/>
        <v>0820</v>
      </c>
      <c r="AE290" s="1" t="str">
        <f t="shared" si="47"/>
        <v>PRIME</v>
      </c>
      <c r="AF290" s="1" t="str">
        <f t="shared" si="48"/>
        <v>Kolkata -  West Bengal</v>
      </c>
      <c r="AG290" s="1">
        <f t="shared" si="49"/>
        <v>5</v>
      </c>
    </row>
    <row r="291" spans="1:33">
      <c r="A291" s="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c r="P291" s="1">
        <f t="shared" si="40"/>
        <v>6560</v>
      </c>
      <c r="Q291" s="1">
        <v>10</v>
      </c>
      <c r="R291" s="1">
        <f t="shared" si="41"/>
        <v>656</v>
      </c>
      <c r="S291" s="1">
        <f t="shared" si="42"/>
        <v>5904</v>
      </c>
      <c r="T291" s="1">
        <v>0.45</v>
      </c>
      <c r="U291" s="1">
        <f t="shared" si="43"/>
        <v>2656.8</v>
      </c>
      <c r="V291" s="1">
        <f t="shared" si="44"/>
        <v>3247.2</v>
      </c>
      <c r="W291" s="4">
        <f t="shared" si="45"/>
        <v>0.54999999999999993</v>
      </c>
      <c r="X291" s="1" t="s">
        <v>50</v>
      </c>
      <c r="Y291" s="1" t="s">
        <v>81</v>
      </c>
      <c r="Z291" s="1" t="s">
        <v>41</v>
      </c>
      <c r="AA291" s="2">
        <v>45749</v>
      </c>
      <c r="AB291" s="1">
        <v>4</v>
      </c>
      <c r="AC291" s="1" t="s">
        <v>42</v>
      </c>
      <c r="AD291" s="1" t="str">
        <f t="shared" si="46"/>
        <v>0129</v>
      </c>
      <c r="AE291" s="1" t="str">
        <f t="shared" si="47"/>
        <v>REGULAR</v>
      </c>
      <c r="AF291" s="1" t="str">
        <f t="shared" si="48"/>
        <v>Cuttack -  Odisha</v>
      </c>
      <c r="AG291" s="1">
        <f t="shared" si="49"/>
        <v>4</v>
      </c>
    </row>
    <row r="292" spans="1:33">
      <c r="A292" s="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c r="P292" s="1">
        <f t="shared" si="40"/>
        <v>5390</v>
      </c>
      <c r="Q292" s="1">
        <v>10</v>
      </c>
      <c r="R292" s="1">
        <f t="shared" si="41"/>
        <v>539</v>
      </c>
      <c r="S292" s="1">
        <f t="shared" si="42"/>
        <v>4851</v>
      </c>
      <c r="T292" s="1">
        <v>0.5</v>
      </c>
      <c r="U292" s="1">
        <f t="shared" si="43"/>
        <v>2425.5</v>
      </c>
      <c r="V292" s="1">
        <f t="shared" si="44"/>
        <v>2425.5</v>
      </c>
      <c r="W292" s="4">
        <f t="shared" si="45"/>
        <v>0.5</v>
      </c>
      <c r="X292" s="1" t="s">
        <v>147</v>
      </c>
      <c r="Y292" s="1" t="s">
        <v>81</v>
      </c>
      <c r="Z292" s="1" t="s">
        <v>120</v>
      </c>
      <c r="AA292" s="1"/>
      <c r="AB292" s="1"/>
      <c r="AC292" s="1" t="s">
        <v>42</v>
      </c>
      <c r="AD292" s="1" t="str">
        <f t="shared" si="46"/>
        <v>1401</v>
      </c>
      <c r="AE292" s="1" t="str">
        <f t="shared" si="47"/>
        <v>REGULAR</v>
      </c>
      <c r="AF292" s="1" t="str">
        <f t="shared" si="48"/>
        <v>Mumbai -  Maharashtra</v>
      </c>
      <c r="AG292" s="1">
        <f t="shared" si="49"/>
        <v>4</v>
      </c>
    </row>
    <row r="293" spans="1:33">
      <c r="A293" s="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c r="P293" s="1">
        <f t="shared" si="40"/>
        <v>9850</v>
      </c>
      <c r="Q293" s="1">
        <v>5</v>
      </c>
      <c r="R293" s="1">
        <f t="shared" si="41"/>
        <v>492.5</v>
      </c>
      <c r="S293" s="1">
        <f t="shared" si="42"/>
        <v>9357.5</v>
      </c>
      <c r="T293" s="1">
        <v>0.5</v>
      </c>
      <c r="U293" s="1">
        <f t="shared" si="43"/>
        <v>4678.75</v>
      </c>
      <c r="V293" s="1">
        <f t="shared" si="44"/>
        <v>4678.75</v>
      </c>
      <c r="W293" s="4">
        <f t="shared" si="45"/>
        <v>0.5</v>
      </c>
      <c r="X293" s="1" t="s">
        <v>56</v>
      </c>
      <c r="Y293" s="1" t="s">
        <v>57</v>
      </c>
      <c r="Z293" s="1" t="s">
        <v>22</v>
      </c>
      <c r="AA293" s="1"/>
      <c r="AB293" s="1"/>
      <c r="AC293" s="1" t="s">
        <v>93</v>
      </c>
      <c r="AD293" s="1" t="str">
        <f t="shared" si="46"/>
        <v>1606</v>
      </c>
      <c r="AE293" s="1" t="str">
        <f t="shared" si="47"/>
        <v>REGULAR</v>
      </c>
      <c r="AF293" s="1" t="str">
        <f t="shared" si="48"/>
        <v>Tura -  Meghalaya</v>
      </c>
      <c r="AG293" s="1">
        <f t="shared" si="49"/>
        <v>4</v>
      </c>
    </row>
    <row r="294" spans="1:33">
      <c r="A294" s="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c r="P294" s="1">
        <f t="shared" si="40"/>
        <v>1980</v>
      </c>
      <c r="Q294" s="1">
        <v>10</v>
      </c>
      <c r="R294" s="1">
        <f t="shared" si="41"/>
        <v>198</v>
      </c>
      <c r="S294" s="1">
        <f t="shared" si="42"/>
        <v>1782</v>
      </c>
      <c r="T294" s="1">
        <v>0.62</v>
      </c>
      <c r="U294" s="1">
        <f t="shared" si="43"/>
        <v>1104.8399999999999</v>
      </c>
      <c r="V294" s="1">
        <f t="shared" si="44"/>
        <v>677.16000000000008</v>
      </c>
      <c r="W294" s="4">
        <f t="shared" si="45"/>
        <v>0.38000000000000006</v>
      </c>
      <c r="X294" s="1" t="s">
        <v>50</v>
      </c>
      <c r="Y294" s="1" t="s">
        <v>81</v>
      </c>
      <c r="Z294" s="1" t="s">
        <v>41</v>
      </c>
      <c r="AA294" s="2">
        <v>45755</v>
      </c>
      <c r="AB294" s="1">
        <v>4</v>
      </c>
      <c r="AC294" s="1" t="s">
        <v>42</v>
      </c>
      <c r="AD294" s="1" t="str">
        <f t="shared" si="46"/>
        <v>0155</v>
      </c>
      <c r="AE294" s="1" t="str">
        <f t="shared" si="47"/>
        <v>REGULAR</v>
      </c>
      <c r="AF294" s="1" t="str">
        <f t="shared" si="48"/>
        <v>Guwahati -  Assam</v>
      </c>
      <c r="AG294" s="1">
        <f t="shared" si="49"/>
        <v>4</v>
      </c>
    </row>
    <row r="295" spans="1:33">
      <c r="A295" s="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c r="P295" s="1">
        <f t="shared" si="40"/>
        <v>18720</v>
      </c>
      <c r="Q295" s="1">
        <v>0</v>
      </c>
      <c r="R295" s="1">
        <f t="shared" si="41"/>
        <v>0</v>
      </c>
      <c r="S295" s="1">
        <f t="shared" si="42"/>
        <v>18720</v>
      </c>
      <c r="T295" s="1">
        <v>0.5</v>
      </c>
      <c r="U295" s="1">
        <f t="shared" si="43"/>
        <v>9360</v>
      </c>
      <c r="V295" s="1">
        <f t="shared" si="44"/>
        <v>9360</v>
      </c>
      <c r="W295" s="4">
        <f t="shared" si="45"/>
        <v>0.5</v>
      </c>
      <c r="X295" s="1" t="s">
        <v>50</v>
      </c>
      <c r="Y295" s="1" t="s">
        <v>40</v>
      </c>
      <c r="Z295" s="1" t="s">
        <v>41</v>
      </c>
      <c r="AA295" s="2">
        <v>45754</v>
      </c>
      <c r="AB295" s="1">
        <v>3</v>
      </c>
      <c r="AC295" s="1" t="s">
        <v>42</v>
      </c>
      <c r="AD295" s="1" t="str">
        <f t="shared" si="46"/>
        <v>0647</v>
      </c>
      <c r="AE295" s="1" t="str">
        <f t="shared" si="47"/>
        <v>REGULAR</v>
      </c>
      <c r="AF295" s="1" t="str">
        <f t="shared" si="48"/>
        <v>Kochi -  Kerala</v>
      </c>
      <c r="AG295" s="1">
        <f t="shared" si="49"/>
        <v>5</v>
      </c>
    </row>
    <row r="296" spans="1:33">
      <c r="A296" s="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c r="P296" s="1">
        <f t="shared" si="40"/>
        <v>21680</v>
      </c>
      <c r="Q296" s="1">
        <v>0</v>
      </c>
      <c r="R296" s="1">
        <f t="shared" si="41"/>
        <v>0</v>
      </c>
      <c r="S296" s="1">
        <f t="shared" si="42"/>
        <v>21680</v>
      </c>
      <c r="T296" s="1">
        <v>0.52</v>
      </c>
      <c r="U296" s="1">
        <f t="shared" si="43"/>
        <v>11273.6</v>
      </c>
      <c r="V296" s="1">
        <f t="shared" si="44"/>
        <v>10406.4</v>
      </c>
      <c r="W296" s="4">
        <f t="shared" si="45"/>
        <v>0.48</v>
      </c>
      <c r="X296" s="1" t="s">
        <v>50</v>
      </c>
      <c r="Y296" s="1" t="s">
        <v>40</v>
      </c>
      <c r="Z296" s="1" t="s">
        <v>41</v>
      </c>
      <c r="AA296" s="2">
        <v>45755</v>
      </c>
      <c r="AB296" s="1">
        <v>4</v>
      </c>
      <c r="AC296" s="1" t="s">
        <v>42</v>
      </c>
      <c r="AD296" s="1" t="str">
        <f t="shared" si="46"/>
        <v>1182</v>
      </c>
      <c r="AE296" s="1" t="str">
        <f t="shared" si="47"/>
        <v>REGULAR</v>
      </c>
      <c r="AF296" s="1" t="str">
        <f t="shared" si="48"/>
        <v>New Delhi -  Delhi</v>
      </c>
      <c r="AG296" s="1">
        <f t="shared" si="49"/>
        <v>5</v>
      </c>
    </row>
    <row r="297" spans="1:33">
      <c r="A297" s="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c r="P297" s="1">
        <f t="shared" si="40"/>
        <v>3180</v>
      </c>
      <c r="Q297" s="1">
        <v>25</v>
      </c>
      <c r="R297" s="1">
        <f t="shared" si="41"/>
        <v>795</v>
      </c>
      <c r="S297" s="1">
        <f t="shared" si="42"/>
        <v>2385</v>
      </c>
      <c r="T297" s="1">
        <v>0.5</v>
      </c>
      <c r="U297" s="1">
        <f t="shared" si="43"/>
        <v>1192.5</v>
      </c>
      <c r="V297" s="1">
        <f t="shared" si="44"/>
        <v>1192.5</v>
      </c>
      <c r="W297" s="4">
        <f t="shared" si="45"/>
        <v>0.5</v>
      </c>
      <c r="X297" s="1" t="s">
        <v>39</v>
      </c>
      <c r="Y297" s="1" t="s">
        <v>81</v>
      </c>
      <c r="Z297" s="1" t="s">
        <v>41</v>
      </c>
      <c r="AA297" s="2">
        <v>45753</v>
      </c>
      <c r="AB297" s="1">
        <v>5</v>
      </c>
      <c r="AC297" s="1" t="s">
        <v>42</v>
      </c>
      <c r="AD297" s="1" t="str">
        <f t="shared" si="46"/>
        <v>1588</v>
      </c>
      <c r="AE297" s="1" t="str">
        <f t="shared" si="47"/>
        <v>PRIME</v>
      </c>
      <c r="AF297" s="1" t="str">
        <f t="shared" si="48"/>
        <v>Indore -  Madhya Pradesh</v>
      </c>
      <c r="AG297" s="1">
        <f t="shared" si="49"/>
        <v>4</v>
      </c>
    </row>
    <row r="298" spans="1:33">
      <c r="A298" s="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c r="P298" s="1">
        <f t="shared" si="40"/>
        <v>9500</v>
      </c>
      <c r="Q298" s="1">
        <v>0</v>
      </c>
      <c r="R298" s="1">
        <f t="shared" si="41"/>
        <v>0</v>
      </c>
      <c r="S298" s="1">
        <f t="shared" si="42"/>
        <v>9500</v>
      </c>
      <c r="T298" s="1">
        <v>0.45</v>
      </c>
      <c r="U298" s="1">
        <f t="shared" si="43"/>
        <v>4275</v>
      </c>
      <c r="V298" s="1">
        <f t="shared" si="44"/>
        <v>5225</v>
      </c>
      <c r="W298" s="4">
        <f t="shared" si="45"/>
        <v>0.55000000000000004</v>
      </c>
      <c r="X298" s="1" t="s">
        <v>39</v>
      </c>
      <c r="Y298" s="1" t="s">
        <v>40</v>
      </c>
      <c r="Z298" s="1" t="s">
        <v>120</v>
      </c>
      <c r="AA298" s="1"/>
      <c r="AB298" s="1"/>
      <c r="AC298" s="1" t="s">
        <v>42</v>
      </c>
      <c r="AD298" s="1" t="str">
        <f t="shared" si="46"/>
        <v>0041</v>
      </c>
      <c r="AE298" s="1" t="str">
        <f t="shared" si="47"/>
        <v>REGULAR</v>
      </c>
      <c r="AF298" s="1" t="str">
        <f t="shared" si="48"/>
        <v>Jaipur -  Rajasthan</v>
      </c>
      <c r="AG298" s="1">
        <f t="shared" si="49"/>
        <v>4</v>
      </c>
    </row>
    <row r="299" spans="1:33">
      <c r="A299" s="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c r="P299" s="1">
        <f t="shared" si="40"/>
        <v>10440</v>
      </c>
      <c r="Q299" s="1">
        <v>0</v>
      </c>
      <c r="R299" s="1">
        <f t="shared" si="41"/>
        <v>0</v>
      </c>
      <c r="S299" s="1">
        <f t="shared" si="42"/>
        <v>10440</v>
      </c>
      <c r="T299" s="1">
        <v>0.48</v>
      </c>
      <c r="U299" s="1">
        <f t="shared" si="43"/>
        <v>5011.2</v>
      </c>
      <c r="V299" s="1">
        <f t="shared" si="44"/>
        <v>5428.8</v>
      </c>
      <c r="W299" s="4">
        <f t="shared" si="45"/>
        <v>0.52</v>
      </c>
      <c r="X299" s="1" t="s">
        <v>147</v>
      </c>
      <c r="Y299" s="1" t="s">
        <v>81</v>
      </c>
      <c r="Z299" s="1" t="s">
        <v>41</v>
      </c>
      <c r="AA299" s="2">
        <v>45756</v>
      </c>
      <c r="AB299" s="1">
        <v>4</v>
      </c>
      <c r="AC299" s="1" t="s">
        <v>42</v>
      </c>
      <c r="AD299" s="1" t="str">
        <f t="shared" si="46"/>
        <v>0616</v>
      </c>
      <c r="AE299" s="1" t="str">
        <f t="shared" si="47"/>
        <v>REGULAR</v>
      </c>
      <c r="AF299" s="1" t="str">
        <f t="shared" si="48"/>
        <v>Faridabad -  Haryana</v>
      </c>
      <c r="AG299" s="1">
        <f t="shared" si="49"/>
        <v>5</v>
      </c>
    </row>
    <row r="300" spans="1:33">
      <c r="A300" s="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c r="P300" s="1">
        <f t="shared" si="40"/>
        <v>201320</v>
      </c>
      <c r="Q300" s="1">
        <v>10</v>
      </c>
      <c r="R300" s="1">
        <f t="shared" si="41"/>
        <v>20132</v>
      </c>
      <c r="S300" s="1">
        <f t="shared" si="42"/>
        <v>181188</v>
      </c>
      <c r="T300" s="1">
        <v>0.57999999999999996</v>
      </c>
      <c r="U300" s="1">
        <f t="shared" si="43"/>
        <v>105089.04</v>
      </c>
      <c r="V300" s="1">
        <f t="shared" si="44"/>
        <v>76098.960000000006</v>
      </c>
      <c r="W300" s="4">
        <f t="shared" si="45"/>
        <v>0.42000000000000004</v>
      </c>
      <c r="X300" s="1" t="s">
        <v>65</v>
      </c>
      <c r="Y300" s="1" t="s">
        <v>72</v>
      </c>
      <c r="Z300" s="1" t="s">
        <v>66</v>
      </c>
      <c r="AA300" s="1"/>
      <c r="AB300" s="1"/>
      <c r="AC300" s="1" t="s">
        <v>42</v>
      </c>
      <c r="AD300" s="1" t="str">
        <f t="shared" si="46"/>
        <v>1581</v>
      </c>
      <c r="AE300" s="1" t="str">
        <f t="shared" si="47"/>
        <v>PRIME</v>
      </c>
      <c r="AF300" s="1" t="str">
        <f t="shared" si="48"/>
        <v>Jaipur -  Rajasthan</v>
      </c>
      <c r="AG300" s="1">
        <f t="shared" si="49"/>
        <v>6</v>
      </c>
    </row>
    <row r="301" spans="1:33">
      <c r="A301" s="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c r="P301" s="1">
        <f t="shared" si="40"/>
        <v>5310</v>
      </c>
      <c r="Q301" s="1">
        <v>0</v>
      </c>
      <c r="R301" s="1">
        <f t="shared" si="41"/>
        <v>0</v>
      </c>
      <c r="S301" s="1">
        <f t="shared" si="42"/>
        <v>5310</v>
      </c>
      <c r="T301" s="1">
        <v>0.47</v>
      </c>
      <c r="U301" s="1">
        <f t="shared" si="43"/>
        <v>2495.6999999999998</v>
      </c>
      <c r="V301" s="1">
        <f t="shared" si="44"/>
        <v>2814.3</v>
      </c>
      <c r="W301" s="4">
        <f t="shared" si="45"/>
        <v>0.53</v>
      </c>
      <c r="X301" s="1" t="s">
        <v>147</v>
      </c>
      <c r="Y301" s="1" t="s">
        <v>81</v>
      </c>
      <c r="Z301" s="1" t="s">
        <v>22</v>
      </c>
      <c r="AA301" s="1"/>
      <c r="AB301" s="1"/>
      <c r="AC301" s="1" t="s">
        <v>93</v>
      </c>
      <c r="AD301" s="1" t="str">
        <f t="shared" si="46"/>
        <v>0184</v>
      </c>
      <c r="AE301" s="1" t="str">
        <f t="shared" si="47"/>
        <v>REGULAR</v>
      </c>
      <c r="AF301" s="1" t="str">
        <f t="shared" si="48"/>
        <v>Ahmedabad -  Gujarat</v>
      </c>
      <c r="AG301" s="1">
        <f t="shared" si="49"/>
        <v>4</v>
      </c>
    </row>
    <row r="302" spans="1:33">
      <c r="A302" s="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c r="P302" s="1">
        <f t="shared" si="40"/>
        <v>13860</v>
      </c>
      <c r="Q302" s="1">
        <v>15</v>
      </c>
      <c r="R302" s="1">
        <f t="shared" si="41"/>
        <v>2079</v>
      </c>
      <c r="S302" s="1">
        <f t="shared" si="42"/>
        <v>11781</v>
      </c>
      <c r="T302" s="1">
        <v>0.47</v>
      </c>
      <c r="U302" s="1">
        <f t="shared" si="43"/>
        <v>5537.07</v>
      </c>
      <c r="V302" s="1">
        <f t="shared" si="44"/>
        <v>6243.93</v>
      </c>
      <c r="W302" s="4">
        <f t="shared" si="45"/>
        <v>0.53</v>
      </c>
      <c r="X302" s="1" t="s">
        <v>39</v>
      </c>
      <c r="Y302" s="1" t="s">
        <v>57</v>
      </c>
      <c r="Z302" s="1" t="s">
        <v>41</v>
      </c>
      <c r="AA302" s="2">
        <v>45751</v>
      </c>
      <c r="AB302" s="1">
        <v>3</v>
      </c>
      <c r="AC302" s="1" t="s">
        <v>42</v>
      </c>
      <c r="AD302" s="1" t="str">
        <f t="shared" si="46"/>
        <v>0579</v>
      </c>
      <c r="AE302" s="1" t="str">
        <f t="shared" si="47"/>
        <v>REGULAR</v>
      </c>
      <c r="AF302" s="1" t="str">
        <f t="shared" si="48"/>
        <v>Ludhiana -  Punjab</v>
      </c>
      <c r="AG302" s="1">
        <f t="shared" si="49"/>
        <v>5</v>
      </c>
    </row>
    <row r="303" spans="1:33">
      <c r="A303" s="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c r="P303" s="1">
        <f t="shared" si="40"/>
        <v>23600</v>
      </c>
      <c r="Q303" s="1">
        <v>15</v>
      </c>
      <c r="R303" s="1">
        <f t="shared" si="41"/>
        <v>3540</v>
      </c>
      <c r="S303" s="1">
        <f t="shared" si="42"/>
        <v>20060</v>
      </c>
      <c r="T303" s="1">
        <v>0.45</v>
      </c>
      <c r="U303" s="1">
        <f t="shared" si="43"/>
        <v>9027</v>
      </c>
      <c r="V303" s="1">
        <f t="shared" si="44"/>
        <v>11033</v>
      </c>
      <c r="W303" s="4">
        <f t="shared" si="45"/>
        <v>0.55000000000000004</v>
      </c>
      <c r="X303" s="1" t="s">
        <v>65</v>
      </c>
      <c r="Y303" s="1" t="s">
        <v>57</v>
      </c>
      <c r="Z303" s="1" t="s">
        <v>22</v>
      </c>
      <c r="AA303" s="1"/>
      <c r="AB303" s="1"/>
      <c r="AC303" s="1" t="s">
        <v>93</v>
      </c>
      <c r="AD303" s="1" t="str">
        <f t="shared" si="46"/>
        <v>0716</v>
      </c>
      <c r="AE303" s="1" t="str">
        <f t="shared" si="47"/>
        <v>PRIME</v>
      </c>
      <c r="AF303" s="1" t="str">
        <f t="shared" si="48"/>
        <v>Surat -  Gujarat</v>
      </c>
      <c r="AG303" s="1">
        <f t="shared" si="49"/>
        <v>5</v>
      </c>
    </row>
    <row r="304" spans="1:33">
      <c r="A304" s="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c r="P304" s="1">
        <f t="shared" si="40"/>
        <v>8800</v>
      </c>
      <c r="Q304" s="1">
        <v>30</v>
      </c>
      <c r="R304" s="1">
        <f t="shared" si="41"/>
        <v>2640</v>
      </c>
      <c r="S304" s="1">
        <f t="shared" si="42"/>
        <v>6160</v>
      </c>
      <c r="T304" s="1">
        <v>0.5</v>
      </c>
      <c r="U304" s="1">
        <f t="shared" si="43"/>
        <v>3080</v>
      </c>
      <c r="V304" s="1">
        <f t="shared" si="44"/>
        <v>3080</v>
      </c>
      <c r="W304" s="4">
        <f t="shared" si="45"/>
        <v>0.5</v>
      </c>
      <c r="X304" s="1" t="s">
        <v>104</v>
      </c>
      <c r="Y304" s="1" t="s">
        <v>72</v>
      </c>
      <c r="Z304" s="1" t="s">
        <v>41</v>
      </c>
      <c r="AA304" s="2">
        <v>45751</v>
      </c>
      <c r="AB304" s="1">
        <v>5</v>
      </c>
      <c r="AC304" s="1" t="s">
        <v>42</v>
      </c>
      <c r="AD304" s="1" t="str">
        <f t="shared" si="46"/>
        <v>0816</v>
      </c>
      <c r="AE304" s="1" t="str">
        <f t="shared" si="47"/>
        <v>PRIME</v>
      </c>
      <c r="AF304" s="1" t="str">
        <f t="shared" si="48"/>
        <v>Pune -  Maharashtra</v>
      </c>
      <c r="AG304" s="1">
        <f t="shared" si="49"/>
        <v>4</v>
      </c>
    </row>
    <row r="305" spans="1:33">
      <c r="A305" s="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c r="P305" s="1">
        <f t="shared" si="40"/>
        <v>9680</v>
      </c>
      <c r="Q305" s="1">
        <v>0</v>
      </c>
      <c r="R305" s="1">
        <f t="shared" si="41"/>
        <v>0</v>
      </c>
      <c r="S305" s="1">
        <f t="shared" si="42"/>
        <v>9680</v>
      </c>
      <c r="T305" s="1">
        <v>0.5</v>
      </c>
      <c r="U305" s="1">
        <f t="shared" si="43"/>
        <v>4840</v>
      </c>
      <c r="V305" s="1">
        <f t="shared" si="44"/>
        <v>4840</v>
      </c>
      <c r="W305" s="4">
        <f t="shared" si="45"/>
        <v>0.5</v>
      </c>
      <c r="X305" s="1" t="s">
        <v>56</v>
      </c>
      <c r="Y305" s="1" t="s">
        <v>81</v>
      </c>
      <c r="Z305" s="1" t="s">
        <v>41</v>
      </c>
      <c r="AA305" s="2">
        <v>45756</v>
      </c>
      <c r="AB305" s="1">
        <v>4</v>
      </c>
      <c r="AC305" s="1" t="s">
        <v>42</v>
      </c>
      <c r="AD305" s="1" t="str">
        <f t="shared" si="46"/>
        <v>0915</v>
      </c>
      <c r="AE305" s="1" t="str">
        <f t="shared" si="47"/>
        <v>REGULAR</v>
      </c>
      <c r="AF305" s="1" t="str">
        <f t="shared" si="48"/>
        <v>Nagpur -  Maharashtra</v>
      </c>
      <c r="AG305" s="1">
        <f t="shared" si="49"/>
        <v>4</v>
      </c>
    </row>
    <row r="306" spans="1:33">
      <c r="A306" s="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c r="P306" s="1">
        <f t="shared" si="40"/>
        <v>6450</v>
      </c>
      <c r="Q306" s="1">
        <v>0</v>
      </c>
      <c r="R306" s="1">
        <f t="shared" si="41"/>
        <v>0</v>
      </c>
      <c r="S306" s="1">
        <f t="shared" si="42"/>
        <v>6450</v>
      </c>
      <c r="T306" s="1">
        <v>0.35</v>
      </c>
      <c r="U306" s="1">
        <f t="shared" si="43"/>
        <v>2257.5</v>
      </c>
      <c r="V306" s="1">
        <f t="shared" si="44"/>
        <v>4192.5</v>
      </c>
      <c r="W306" s="4">
        <f t="shared" si="45"/>
        <v>0.65</v>
      </c>
      <c r="X306" s="1" t="s">
        <v>39</v>
      </c>
      <c r="Y306" s="1" t="s">
        <v>40</v>
      </c>
      <c r="Z306" s="1" t="s">
        <v>41</v>
      </c>
      <c r="AA306" s="2">
        <v>45755</v>
      </c>
      <c r="AB306" s="1">
        <v>5</v>
      </c>
      <c r="AC306" s="1" t="s">
        <v>42</v>
      </c>
      <c r="AD306" s="1" t="str">
        <f t="shared" si="46"/>
        <v>1079</v>
      </c>
      <c r="AE306" s="1" t="str">
        <f t="shared" si="47"/>
        <v>PRIME</v>
      </c>
      <c r="AF306" s="1" t="str">
        <f t="shared" si="48"/>
        <v>Haridwar -  Uttarakhand</v>
      </c>
      <c r="AG306" s="1">
        <f t="shared" si="49"/>
        <v>4</v>
      </c>
    </row>
    <row r="307" spans="1:33">
      <c r="A307" s="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c r="P307" s="1">
        <f t="shared" si="40"/>
        <v>4700</v>
      </c>
      <c r="Q307" s="1">
        <v>20</v>
      </c>
      <c r="R307" s="1">
        <f t="shared" si="41"/>
        <v>940</v>
      </c>
      <c r="S307" s="1">
        <f t="shared" si="42"/>
        <v>3760</v>
      </c>
      <c r="T307" s="1">
        <v>0.62</v>
      </c>
      <c r="U307" s="1">
        <f t="shared" si="43"/>
        <v>2331.1999999999998</v>
      </c>
      <c r="V307" s="1">
        <f t="shared" si="44"/>
        <v>1428.8000000000002</v>
      </c>
      <c r="W307" s="4">
        <f t="shared" si="45"/>
        <v>0.38000000000000006</v>
      </c>
      <c r="X307" s="1" t="s">
        <v>147</v>
      </c>
      <c r="Y307" s="1" t="s">
        <v>81</v>
      </c>
      <c r="Z307" s="1" t="s">
        <v>41</v>
      </c>
      <c r="AA307" s="2">
        <v>45752</v>
      </c>
      <c r="AB307" s="1">
        <v>4</v>
      </c>
      <c r="AC307" s="1" t="s">
        <v>42</v>
      </c>
      <c r="AD307" s="1" t="str">
        <f t="shared" si="46"/>
        <v>1510</v>
      </c>
      <c r="AE307" s="1" t="str">
        <f t="shared" si="47"/>
        <v>PRIME</v>
      </c>
      <c r="AF307" s="1" t="str">
        <f t="shared" si="48"/>
        <v>Thiruvananthapuram -  Kerala</v>
      </c>
      <c r="AG307" s="1">
        <f t="shared" si="49"/>
        <v>4</v>
      </c>
    </row>
    <row r="308" spans="1:33">
      <c r="A308" s="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c r="P308" s="1">
        <f t="shared" si="40"/>
        <v>6020</v>
      </c>
      <c r="Q308" s="1">
        <v>5</v>
      </c>
      <c r="R308" s="1">
        <f t="shared" si="41"/>
        <v>301</v>
      </c>
      <c r="S308" s="1">
        <f t="shared" si="42"/>
        <v>5719</v>
      </c>
      <c r="T308" s="1">
        <v>0.52</v>
      </c>
      <c r="U308" s="1">
        <f t="shared" si="43"/>
        <v>2973.88</v>
      </c>
      <c r="V308" s="1">
        <f t="shared" si="44"/>
        <v>2745.12</v>
      </c>
      <c r="W308" s="4">
        <f t="shared" si="45"/>
        <v>0.48</v>
      </c>
      <c r="X308" s="1" t="s">
        <v>65</v>
      </c>
      <c r="Y308" s="1" t="s">
        <v>57</v>
      </c>
      <c r="Z308" s="1" t="s">
        <v>41</v>
      </c>
      <c r="AA308" s="2">
        <v>45752</v>
      </c>
      <c r="AB308" s="1">
        <v>5</v>
      </c>
      <c r="AC308" s="1" t="s">
        <v>42</v>
      </c>
      <c r="AD308" s="1" t="str">
        <f t="shared" si="46"/>
        <v>0445</v>
      </c>
      <c r="AE308" s="1" t="str">
        <f t="shared" si="47"/>
        <v>REGULAR</v>
      </c>
      <c r="AF308" s="1" t="str">
        <f t="shared" si="48"/>
        <v>Indore -  Madhya Pradesh</v>
      </c>
      <c r="AG308" s="1">
        <f t="shared" si="49"/>
        <v>4</v>
      </c>
    </row>
    <row r="309" spans="1:33">
      <c r="A309" s="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c r="P309" s="1">
        <f t="shared" si="40"/>
        <v>1260</v>
      </c>
      <c r="Q309" s="1">
        <v>5</v>
      </c>
      <c r="R309" s="1">
        <f t="shared" si="41"/>
        <v>63</v>
      </c>
      <c r="S309" s="1">
        <f t="shared" si="42"/>
        <v>1197</v>
      </c>
      <c r="T309" s="1">
        <v>0.35</v>
      </c>
      <c r="U309" s="1">
        <f t="shared" si="43"/>
        <v>418.95</v>
      </c>
      <c r="V309" s="1">
        <f t="shared" si="44"/>
        <v>778.05</v>
      </c>
      <c r="W309" s="4">
        <f t="shared" si="45"/>
        <v>0.64999999999999991</v>
      </c>
      <c r="X309" s="1" t="s">
        <v>92</v>
      </c>
      <c r="Y309" s="1" t="s">
        <v>57</v>
      </c>
      <c r="Z309" s="1" t="s">
        <v>41</v>
      </c>
      <c r="AA309" s="2">
        <v>45757</v>
      </c>
      <c r="AB309" s="1">
        <v>4</v>
      </c>
      <c r="AC309" s="1" t="s">
        <v>42</v>
      </c>
      <c r="AD309" s="1" t="str">
        <f t="shared" si="46"/>
        <v>0676</v>
      </c>
      <c r="AE309" s="1" t="str">
        <f t="shared" si="47"/>
        <v>REGULAR</v>
      </c>
      <c r="AF309" s="1" t="str">
        <f t="shared" si="48"/>
        <v>Udaipur -  Tripura</v>
      </c>
      <c r="AG309" s="1">
        <f t="shared" si="49"/>
        <v>4</v>
      </c>
    </row>
    <row r="310" spans="1:33">
      <c r="A310" s="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c r="P310" s="1">
        <f t="shared" si="40"/>
        <v>3680</v>
      </c>
      <c r="Q310" s="1">
        <v>25</v>
      </c>
      <c r="R310" s="1">
        <f t="shared" si="41"/>
        <v>920</v>
      </c>
      <c r="S310" s="1">
        <f t="shared" si="42"/>
        <v>2760</v>
      </c>
      <c r="T310" s="1">
        <v>0.62</v>
      </c>
      <c r="U310" s="1">
        <f t="shared" si="43"/>
        <v>1711.2</v>
      </c>
      <c r="V310" s="1">
        <f t="shared" si="44"/>
        <v>1048.8</v>
      </c>
      <c r="W310" s="4">
        <f t="shared" si="45"/>
        <v>0.38</v>
      </c>
      <c r="X310" s="1" t="s">
        <v>65</v>
      </c>
      <c r="Y310" s="1" t="s">
        <v>57</v>
      </c>
      <c r="Z310" s="1" t="s">
        <v>41</v>
      </c>
      <c r="AA310" s="2">
        <v>45754</v>
      </c>
      <c r="AB310" s="1">
        <v>5</v>
      </c>
      <c r="AC310" s="1" t="s">
        <v>42</v>
      </c>
      <c r="AD310" s="1" t="str">
        <f t="shared" si="46"/>
        <v>0718</v>
      </c>
      <c r="AE310" s="1" t="str">
        <f t="shared" si="47"/>
        <v>PRIME</v>
      </c>
      <c r="AF310" s="1" t="str">
        <f t="shared" si="48"/>
        <v>Udaipur -  Tripura</v>
      </c>
      <c r="AG310" s="1">
        <f t="shared" si="49"/>
        <v>4</v>
      </c>
    </row>
    <row r="311" spans="1:33">
      <c r="A311" s="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c r="P311" s="1">
        <f t="shared" si="40"/>
        <v>9200</v>
      </c>
      <c r="Q311" s="1">
        <v>10</v>
      </c>
      <c r="R311" s="1">
        <f t="shared" si="41"/>
        <v>920</v>
      </c>
      <c r="S311" s="1">
        <f t="shared" si="42"/>
        <v>8280</v>
      </c>
      <c r="T311" s="1">
        <v>0.45</v>
      </c>
      <c r="U311" s="1">
        <f t="shared" si="43"/>
        <v>3726</v>
      </c>
      <c r="V311" s="1">
        <f t="shared" si="44"/>
        <v>4554</v>
      </c>
      <c r="W311" s="4">
        <f t="shared" si="45"/>
        <v>0.55000000000000004</v>
      </c>
      <c r="X311" s="1" t="s">
        <v>104</v>
      </c>
      <c r="Y311" s="1" t="s">
        <v>40</v>
      </c>
      <c r="Z311" s="1" t="s">
        <v>66</v>
      </c>
      <c r="AA311" s="1"/>
      <c r="AB311" s="1"/>
      <c r="AC311" s="1" t="s">
        <v>42</v>
      </c>
      <c r="AD311" s="1" t="str">
        <f t="shared" si="46"/>
        <v>1156</v>
      </c>
      <c r="AE311" s="1" t="str">
        <f t="shared" si="47"/>
        <v>PRIME</v>
      </c>
      <c r="AF311" s="1" t="str">
        <f t="shared" si="48"/>
        <v>Kochi -  Kerala</v>
      </c>
      <c r="AG311" s="1">
        <f t="shared" si="49"/>
        <v>4</v>
      </c>
    </row>
    <row r="312" spans="1:33">
      <c r="A312" s="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c r="P312" s="1">
        <f t="shared" si="40"/>
        <v>1240</v>
      </c>
      <c r="Q312" s="1">
        <v>10</v>
      </c>
      <c r="R312" s="1">
        <f t="shared" si="41"/>
        <v>124</v>
      </c>
      <c r="S312" s="1">
        <f t="shared" si="42"/>
        <v>1116</v>
      </c>
      <c r="T312" s="1">
        <v>0.62</v>
      </c>
      <c r="U312" s="1">
        <f t="shared" si="43"/>
        <v>691.92</v>
      </c>
      <c r="V312" s="1">
        <f t="shared" si="44"/>
        <v>424.08000000000004</v>
      </c>
      <c r="W312" s="4">
        <f t="shared" si="45"/>
        <v>0.38000000000000006</v>
      </c>
      <c r="X312" s="1" t="s">
        <v>147</v>
      </c>
      <c r="Y312" s="1" t="s">
        <v>40</v>
      </c>
      <c r="Z312" s="1" t="s">
        <v>51</v>
      </c>
      <c r="AA312" s="2">
        <v>45759</v>
      </c>
      <c r="AB312" s="1"/>
      <c r="AC312" s="1" t="s">
        <v>42</v>
      </c>
      <c r="AD312" s="1" t="str">
        <f t="shared" si="46"/>
        <v>0267</v>
      </c>
      <c r="AE312" s="1" t="str">
        <f t="shared" si="47"/>
        <v>REGULAR</v>
      </c>
      <c r="AF312" s="1" t="str">
        <f t="shared" si="48"/>
        <v>Haridwar -  Uttarakhand</v>
      </c>
      <c r="AG312" s="1">
        <f t="shared" si="49"/>
        <v>4</v>
      </c>
    </row>
    <row r="313" spans="1:33">
      <c r="A313" s="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c r="P313" s="1">
        <f t="shared" si="40"/>
        <v>9840</v>
      </c>
      <c r="Q313" s="1">
        <v>10</v>
      </c>
      <c r="R313" s="1">
        <f t="shared" si="41"/>
        <v>984</v>
      </c>
      <c r="S313" s="1">
        <f t="shared" si="42"/>
        <v>8856</v>
      </c>
      <c r="T313" s="1">
        <v>0.5</v>
      </c>
      <c r="U313" s="1">
        <f t="shared" si="43"/>
        <v>4428</v>
      </c>
      <c r="V313" s="1">
        <f t="shared" si="44"/>
        <v>4428</v>
      </c>
      <c r="W313" s="4">
        <f t="shared" si="45"/>
        <v>0.5</v>
      </c>
      <c r="X313" s="1" t="s">
        <v>50</v>
      </c>
      <c r="Y313" s="1" t="s">
        <v>57</v>
      </c>
      <c r="Z313" s="1" t="s">
        <v>41</v>
      </c>
      <c r="AA313" s="2">
        <v>45753</v>
      </c>
      <c r="AB313" s="1">
        <v>3</v>
      </c>
      <c r="AC313" s="1" t="s">
        <v>42</v>
      </c>
      <c r="AD313" s="1" t="str">
        <f t="shared" si="46"/>
        <v>0739</v>
      </c>
      <c r="AE313" s="1" t="str">
        <f t="shared" si="47"/>
        <v>REGULAR</v>
      </c>
      <c r="AF313" s="1" t="str">
        <f t="shared" si="48"/>
        <v>Howrah -  West Bengal</v>
      </c>
      <c r="AG313" s="1">
        <f t="shared" si="49"/>
        <v>4</v>
      </c>
    </row>
    <row r="314" spans="1:33">
      <c r="A314" s="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c r="P314" s="1">
        <f t="shared" si="40"/>
        <v>8240</v>
      </c>
      <c r="Q314" s="1">
        <v>10</v>
      </c>
      <c r="R314" s="1">
        <f t="shared" si="41"/>
        <v>824</v>
      </c>
      <c r="S314" s="1">
        <f t="shared" si="42"/>
        <v>7416</v>
      </c>
      <c r="T314" s="1">
        <v>0.45</v>
      </c>
      <c r="U314" s="1">
        <f t="shared" si="43"/>
        <v>3337.2000000000003</v>
      </c>
      <c r="V314" s="1">
        <f t="shared" si="44"/>
        <v>4078.7999999999997</v>
      </c>
      <c r="W314" s="4">
        <f t="shared" si="45"/>
        <v>0.54999999999999993</v>
      </c>
      <c r="X314" s="1" t="s">
        <v>50</v>
      </c>
      <c r="Y314" s="1" t="s">
        <v>40</v>
      </c>
      <c r="Z314" s="1" t="s">
        <v>51</v>
      </c>
      <c r="AA314" s="2">
        <v>45754</v>
      </c>
      <c r="AB314" s="1"/>
      <c r="AC314" s="1" t="s">
        <v>42</v>
      </c>
      <c r="AD314" s="1" t="str">
        <f t="shared" si="46"/>
        <v>1071</v>
      </c>
      <c r="AE314" s="1" t="str">
        <f t="shared" si="47"/>
        <v>PRIME</v>
      </c>
      <c r="AF314" s="1" t="str">
        <f t="shared" si="48"/>
        <v>Vijayawada -  Andhra Pradesh</v>
      </c>
      <c r="AG314" s="1">
        <f t="shared" si="49"/>
        <v>4</v>
      </c>
    </row>
    <row r="315" spans="1:33">
      <c r="A315" s="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c r="P315" s="1">
        <f t="shared" si="40"/>
        <v>4410</v>
      </c>
      <c r="Q315" s="1">
        <v>10</v>
      </c>
      <c r="R315" s="1">
        <f t="shared" si="41"/>
        <v>441</v>
      </c>
      <c r="S315" s="1">
        <f t="shared" si="42"/>
        <v>3969</v>
      </c>
      <c r="T315" s="1">
        <v>0.47</v>
      </c>
      <c r="U315" s="1">
        <f t="shared" si="43"/>
        <v>1865.4299999999998</v>
      </c>
      <c r="V315" s="1">
        <f t="shared" si="44"/>
        <v>2103.5700000000002</v>
      </c>
      <c r="W315" s="4">
        <f t="shared" si="45"/>
        <v>0.53</v>
      </c>
      <c r="X315" s="1" t="s">
        <v>147</v>
      </c>
      <c r="Y315" s="1" t="s">
        <v>40</v>
      </c>
      <c r="Z315" s="1" t="s">
        <v>120</v>
      </c>
      <c r="AA315" s="1"/>
      <c r="AB315" s="1"/>
      <c r="AC315" s="1" t="s">
        <v>42</v>
      </c>
      <c r="AD315" s="1" t="str">
        <f t="shared" si="46"/>
        <v>1700</v>
      </c>
      <c r="AE315" s="1" t="str">
        <f t="shared" si="47"/>
        <v>REGULAR</v>
      </c>
      <c r="AF315" s="1" t="str">
        <f t="shared" si="48"/>
        <v>Jabalpur -  Madhya Pradesh</v>
      </c>
      <c r="AG315" s="1">
        <f t="shared" si="49"/>
        <v>4</v>
      </c>
    </row>
    <row r="316" spans="1:33">
      <c r="A316" s="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c r="P316" s="1">
        <f t="shared" si="40"/>
        <v>4940</v>
      </c>
      <c r="Q316" s="1">
        <v>15</v>
      </c>
      <c r="R316" s="1">
        <f t="shared" si="41"/>
        <v>741</v>
      </c>
      <c r="S316" s="1">
        <f t="shared" si="42"/>
        <v>4199</v>
      </c>
      <c r="T316" s="1">
        <v>0.52</v>
      </c>
      <c r="U316" s="1">
        <f t="shared" si="43"/>
        <v>2183.48</v>
      </c>
      <c r="V316" s="1">
        <f t="shared" si="44"/>
        <v>2015.52</v>
      </c>
      <c r="W316" s="4">
        <f t="shared" si="45"/>
        <v>0.48</v>
      </c>
      <c r="X316" s="1" t="s">
        <v>56</v>
      </c>
      <c r="Y316" s="1" t="s">
        <v>72</v>
      </c>
      <c r="Z316" s="1" t="s">
        <v>41</v>
      </c>
      <c r="AA316" s="2">
        <v>45757</v>
      </c>
      <c r="AB316" s="1">
        <v>4</v>
      </c>
      <c r="AC316" s="1" t="s">
        <v>42</v>
      </c>
      <c r="AD316" s="1" t="str">
        <f t="shared" si="46"/>
        <v>0735</v>
      </c>
      <c r="AE316" s="1" t="str">
        <f t="shared" si="47"/>
        <v>PRIME</v>
      </c>
      <c r="AF316" s="1" t="str">
        <f t="shared" si="48"/>
        <v>Raipur -  Chhattisgarh</v>
      </c>
      <c r="AG316" s="1">
        <f t="shared" si="49"/>
        <v>4</v>
      </c>
    </row>
    <row r="317" spans="1:33">
      <c r="A317" s="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c r="P317" s="1">
        <f t="shared" si="40"/>
        <v>2280</v>
      </c>
      <c r="Q317" s="1">
        <v>0</v>
      </c>
      <c r="R317" s="1">
        <f t="shared" si="41"/>
        <v>0</v>
      </c>
      <c r="S317" s="1">
        <f t="shared" si="42"/>
        <v>2280</v>
      </c>
      <c r="T317" s="1">
        <v>0.62</v>
      </c>
      <c r="U317" s="1">
        <f t="shared" si="43"/>
        <v>1413.6</v>
      </c>
      <c r="V317" s="1">
        <f t="shared" si="44"/>
        <v>866.40000000000009</v>
      </c>
      <c r="W317" s="4">
        <f t="shared" si="45"/>
        <v>0.38000000000000006</v>
      </c>
      <c r="X317" s="1" t="s">
        <v>92</v>
      </c>
      <c r="Y317" s="1" t="s">
        <v>72</v>
      </c>
      <c r="Z317" s="1" t="s">
        <v>41</v>
      </c>
      <c r="AA317" s="2">
        <v>45756</v>
      </c>
      <c r="AB317" s="1">
        <v>4</v>
      </c>
      <c r="AC317" s="1" t="s">
        <v>42</v>
      </c>
      <c r="AD317" s="1" t="str">
        <f t="shared" si="46"/>
        <v>0753</v>
      </c>
      <c r="AE317" s="1" t="str">
        <f t="shared" si="47"/>
        <v>REGULAR</v>
      </c>
      <c r="AF317" s="1" t="str">
        <f t="shared" si="48"/>
        <v>Bhilai -  Chhattisgarh</v>
      </c>
      <c r="AG317" s="1">
        <f t="shared" si="49"/>
        <v>4</v>
      </c>
    </row>
    <row r="318" spans="1:33">
      <c r="A318" s="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c r="P318" s="1">
        <f t="shared" si="40"/>
        <v>60760</v>
      </c>
      <c r="Q318" s="1">
        <v>30</v>
      </c>
      <c r="R318" s="1">
        <f t="shared" si="41"/>
        <v>18228</v>
      </c>
      <c r="S318" s="1">
        <f t="shared" si="42"/>
        <v>42532</v>
      </c>
      <c r="T318" s="1">
        <v>0.57999999999999996</v>
      </c>
      <c r="U318" s="1">
        <f t="shared" si="43"/>
        <v>24668.559999999998</v>
      </c>
      <c r="V318" s="1">
        <f t="shared" si="44"/>
        <v>17863.440000000002</v>
      </c>
      <c r="W318" s="4">
        <f t="shared" si="45"/>
        <v>0.42000000000000004</v>
      </c>
      <c r="X318" s="1" t="s">
        <v>39</v>
      </c>
      <c r="Y318" s="1" t="s">
        <v>72</v>
      </c>
      <c r="Z318" s="1" t="s">
        <v>66</v>
      </c>
      <c r="AA318" s="1"/>
      <c r="AB318" s="1"/>
      <c r="AC318" s="1" t="s">
        <v>42</v>
      </c>
      <c r="AD318" s="1" t="str">
        <f t="shared" si="46"/>
        <v>1032</v>
      </c>
      <c r="AE318" s="1" t="str">
        <f t="shared" si="47"/>
        <v>REGULAR</v>
      </c>
      <c r="AF318" s="1" t="str">
        <f t="shared" si="48"/>
        <v>Durgapur -  West Bengal</v>
      </c>
      <c r="AG318" s="1">
        <f t="shared" si="49"/>
        <v>5</v>
      </c>
    </row>
    <row r="319" spans="1:33">
      <c r="A319" s="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c r="P319" s="1">
        <f t="shared" si="40"/>
        <v>8240</v>
      </c>
      <c r="Q319" s="1">
        <v>30</v>
      </c>
      <c r="R319" s="1">
        <f t="shared" si="41"/>
        <v>2472</v>
      </c>
      <c r="S319" s="1">
        <f t="shared" si="42"/>
        <v>5768</v>
      </c>
      <c r="T319" s="1">
        <v>0.47</v>
      </c>
      <c r="U319" s="1">
        <f t="shared" si="43"/>
        <v>2710.96</v>
      </c>
      <c r="V319" s="1">
        <f t="shared" si="44"/>
        <v>3057.04</v>
      </c>
      <c r="W319" s="4">
        <f t="shared" si="45"/>
        <v>0.53</v>
      </c>
      <c r="X319" s="1" t="s">
        <v>39</v>
      </c>
      <c r="Y319" s="1" t="s">
        <v>40</v>
      </c>
      <c r="Z319" s="1" t="s">
        <v>41</v>
      </c>
      <c r="AA319" s="2">
        <v>45759</v>
      </c>
      <c r="AB319" s="1">
        <v>5</v>
      </c>
      <c r="AC319" s="1" t="s">
        <v>42</v>
      </c>
      <c r="AD319" s="1" t="str">
        <f t="shared" si="46"/>
        <v>1098</v>
      </c>
      <c r="AE319" s="1" t="str">
        <f t="shared" si="47"/>
        <v>REGULAR</v>
      </c>
      <c r="AF319" s="1" t="str">
        <f t="shared" si="48"/>
        <v>Indore -  Madhya Pradesh</v>
      </c>
      <c r="AG319" s="1">
        <f t="shared" si="49"/>
        <v>4</v>
      </c>
    </row>
    <row r="320" spans="1:33">
      <c r="A320" s="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c r="P320" s="1">
        <f t="shared" si="40"/>
        <v>3230</v>
      </c>
      <c r="Q320" s="1">
        <v>20</v>
      </c>
      <c r="R320" s="1">
        <f t="shared" si="41"/>
        <v>646</v>
      </c>
      <c r="S320" s="1">
        <f t="shared" si="42"/>
        <v>2584</v>
      </c>
      <c r="T320" s="1">
        <v>0.47</v>
      </c>
      <c r="U320" s="1">
        <f t="shared" si="43"/>
        <v>1214.48</v>
      </c>
      <c r="V320" s="1">
        <f t="shared" si="44"/>
        <v>1369.52</v>
      </c>
      <c r="W320" s="4">
        <f t="shared" si="45"/>
        <v>0.53</v>
      </c>
      <c r="X320" s="1" t="s">
        <v>50</v>
      </c>
      <c r="Y320" s="1" t="s">
        <v>40</v>
      </c>
      <c r="Z320" s="1" t="s">
        <v>41</v>
      </c>
      <c r="AA320" s="2">
        <v>45761</v>
      </c>
      <c r="AB320" s="1">
        <v>3</v>
      </c>
      <c r="AC320" s="1" t="s">
        <v>42</v>
      </c>
      <c r="AD320" s="1" t="str">
        <f t="shared" si="46"/>
        <v>1146</v>
      </c>
      <c r="AE320" s="1" t="str">
        <f t="shared" si="47"/>
        <v>REGULAR</v>
      </c>
      <c r="AF320" s="1" t="str">
        <f t="shared" si="48"/>
        <v>Mysore -  Karnataka</v>
      </c>
      <c r="AG320" s="1">
        <f t="shared" si="49"/>
        <v>4</v>
      </c>
    </row>
    <row r="321" spans="1:33">
      <c r="A321" s="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c r="P321" s="1">
        <f t="shared" si="40"/>
        <v>1300</v>
      </c>
      <c r="Q321" s="1">
        <v>10</v>
      </c>
      <c r="R321" s="1">
        <f t="shared" si="41"/>
        <v>130</v>
      </c>
      <c r="S321" s="1">
        <f t="shared" si="42"/>
        <v>1170</v>
      </c>
      <c r="T321" s="1">
        <v>0.62</v>
      </c>
      <c r="U321" s="1">
        <f t="shared" si="43"/>
        <v>725.4</v>
      </c>
      <c r="V321" s="1">
        <f t="shared" si="44"/>
        <v>444.6</v>
      </c>
      <c r="W321" s="4">
        <f t="shared" si="45"/>
        <v>0.38</v>
      </c>
      <c r="X321" s="1" t="s">
        <v>50</v>
      </c>
      <c r="Y321" s="1" t="s">
        <v>40</v>
      </c>
      <c r="Z321" s="1" t="s">
        <v>51</v>
      </c>
      <c r="AA321" s="2">
        <v>45759</v>
      </c>
      <c r="AB321" s="1"/>
      <c r="AC321" s="1" t="s">
        <v>42</v>
      </c>
      <c r="AD321" s="1" t="str">
        <f t="shared" si="46"/>
        <v>0300</v>
      </c>
      <c r="AE321" s="1" t="str">
        <f t="shared" si="47"/>
        <v>REGULAR</v>
      </c>
      <c r="AF321" s="1" t="str">
        <f t="shared" si="48"/>
        <v>Dibrugarh -  Assam</v>
      </c>
      <c r="AG321" s="1">
        <f t="shared" si="49"/>
        <v>4</v>
      </c>
    </row>
    <row r="322" spans="1:33">
      <c r="A322" s="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c r="P322" s="1">
        <f t="shared" si="40"/>
        <v>580</v>
      </c>
      <c r="Q322" s="1">
        <v>5</v>
      </c>
      <c r="R322" s="1">
        <f t="shared" si="41"/>
        <v>29</v>
      </c>
      <c r="S322" s="1">
        <f t="shared" si="42"/>
        <v>551</v>
      </c>
      <c r="T322" s="1">
        <v>0.35</v>
      </c>
      <c r="U322" s="1">
        <f t="shared" si="43"/>
        <v>192.85</v>
      </c>
      <c r="V322" s="1">
        <f t="shared" si="44"/>
        <v>358.15</v>
      </c>
      <c r="W322" s="4">
        <f t="shared" si="45"/>
        <v>0.64999999999999991</v>
      </c>
      <c r="X322" s="1" t="s">
        <v>50</v>
      </c>
      <c r="Y322" s="1" t="s">
        <v>57</v>
      </c>
      <c r="Z322" s="1" t="s">
        <v>22</v>
      </c>
      <c r="AA322" s="1"/>
      <c r="AB322" s="1"/>
      <c r="AC322" s="1" t="s">
        <v>93</v>
      </c>
      <c r="AD322" s="1" t="str">
        <f t="shared" si="46"/>
        <v>0540</v>
      </c>
      <c r="AE322" s="1" t="str">
        <f t="shared" si="47"/>
        <v>PRIME</v>
      </c>
      <c r="AF322" s="1" t="str">
        <f t="shared" si="48"/>
        <v>Bangalore -  Karnataka</v>
      </c>
      <c r="AG322" s="1">
        <f t="shared" si="49"/>
        <v>3</v>
      </c>
    </row>
    <row r="323" spans="1:33">
      <c r="A323" s="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c r="P323" s="1">
        <f t="shared" ref="P323:P386" si="50">PRODUCT(N323,O323)</f>
        <v>13620</v>
      </c>
      <c r="Q323" s="1">
        <v>15</v>
      </c>
      <c r="R323" s="1">
        <f t="shared" ref="R323:R386" si="51">P323*(Q323/100)</f>
        <v>2043</v>
      </c>
      <c r="S323" s="1">
        <f t="shared" ref="S323:S386" si="52">P323-R323</f>
        <v>11577</v>
      </c>
      <c r="T323" s="1">
        <v>0.52</v>
      </c>
      <c r="U323" s="1">
        <f t="shared" ref="U323:U386" si="53">S323*T323</f>
        <v>6020.04</v>
      </c>
      <c r="V323" s="1">
        <f t="shared" ref="V323:V386" si="54">S323-U323</f>
        <v>5556.96</v>
      </c>
      <c r="W323" s="4">
        <f t="shared" ref="W323:W386" si="55">(V323/S323)</f>
        <v>0.48</v>
      </c>
      <c r="X323" s="1" t="s">
        <v>56</v>
      </c>
      <c r="Y323" s="1" t="s">
        <v>40</v>
      </c>
      <c r="Z323" s="1" t="s">
        <v>41</v>
      </c>
      <c r="AA323" s="2">
        <v>45756</v>
      </c>
      <c r="AB323" s="1">
        <v>4</v>
      </c>
      <c r="AC323" s="1" t="s">
        <v>42</v>
      </c>
      <c r="AD323" s="1" t="str">
        <f t="shared" ref="AD323:AD386" si="56">RIGHT(A323,4)</f>
        <v>1690</v>
      </c>
      <c r="AE323" s="1" t="str">
        <f t="shared" ref="AE323:AE386" si="57">UPPER(H323)</f>
        <v>REGULAR</v>
      </c>
      <c r="AF323" s="1" t="str">
        <f t="shared" ref="AF323:AF386" si="58">_xlfn.CONCAT(I323," -  ",J323)</f>
        <v>Raipur -  Chhattisgarh</v>
      </c>
      <c r="AG323" s="1">
        <f t="shared" ref="AG323:AG386" si="59">LEN(P323)</f>
        <v>5</v>
      </c>
    </row>
    <row r="324" spans="1:33">
      <c r="A324" s="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c r="P324" s="1">
        <f t="shared" si="50"/>
        <v>166800</v>
      </c>
      <c r="Q324" s="1">
        <v>20</v>
      </c>
      <c r="R324" s="1">
        <f t="shared" si="51"/>
        <v>33360</v>
      </c>
      <c r="S324" s="1">
        <f t="shared" si="52"/>
        <v>133440</v>
      </c>
      <c r="T324" s="1">
        <v>0.57999999999999996</v>
      </c>
      <c r="U324" s="1">
        <f t="shared" si="53"/>
        <v>77395.199999999997</v>
      </c>
      <c r="V324" s="1">
        <f t="shared" si="54"/>
        <v>56044.800000000003</v>
      </c>
      <c r="W324" s="4">
        <f t="shared" si="55"/>
        <v>0.42000000000000004</v>
      </c>
      <c r="X324" s="1" t="s">
        <v>147</v>
      </c>
      <c r="Y324" s="1" t="s">
        <v>72</v>
      </c>
      <c r="Z324" s="1" t="s">
        <v>66</v>
      </c>
      <c r="AA324" s="1"/>
      <c r="AB324" s="1"/>
      <c r="AC324" s="1" t="s">
        <v>42</v>
      </c>
      <c r="AD324" s="1" t="str">
        <f t="shared" si="56"/>
        <v>0498</v>
      </c>
      <c r="AE324" s="1" t="str">
        <f t="shared" si="57"/>
        <v>REGULAR</v>
      </c>
      <c r="AF324" s="1" t="str">
        <f t="shared" si="58"/>
        <v>Durgapur -  West Bengal</v>
      </c>
      <c r="AG324" s="1">
        <f t="shared" si="59"/>
        <v>6</v>
      </c>
    </row>
    <row r="325" spans="1:33">
      <c r="A325" s="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c r="P325" s="1">
        <f t="shared" si="50"/>
        <v>449150</v>
      </c>
      <c r="Q325" s="1">
        <v>30</v>
      </c>
      <c r="R325" s="1">
        <f t="shared" si="51"/>
        <v>134745</v>
      </c>
      <c r="S325" s="1">
        <f t="shared" si="52"/>
        <v>314405</v>
      </c>
      <c r="T325" s="1">
        <v>0.57999999999999996</v>
      </c>
      <c r="U325" s="1">
        <f t="shared" si="53"/>
        <v>182354.9</v>
      </c>
      <c r="V325" s="1">
        <f t="shared" si="54"/>
        <v>132050.1</v>
      </c>
      <c r="W325" s="4">
        <f t="shared" si="55"/>
        <v>0.42000000000000004</v>
      </c>
      <c r="X325" s="1" t="s">
        <v>39</v>
      </c>
      <c r="Y325" s="1" t="s">
        <v>72</v>
      </c>
      <c r="Z325" s="1" t="s">
        <v>41</v>
      </c>
      <c r="AA325" s="2">
        <v>45762</v>
      </c>
      <c r="AB325" s="1">
        <v>5</v>
      </c>
      <c r="AC325" s="1" t="s">
        <v>42</v>
      </c>
      <c r="AD325" s="1" t="str">
        <f t="shared" si="56"/>
        <v>0596</v>
      </c>
      <c r="AE325" s="1" t="str">
        <f t="shared" si="57"/>
        <v>REGULAR</v>
      </c>
      <c r="AF325" s="1" t="str">
        <f t="shared" si="58"/>
        <v>Ludhiana -  Punjab</v>
      </c>
      <c r="AG325" s="1">
        <f t="shared" si="59"/>
        <v>6</v>
      </c>
    </row>
    <row r="326" spans="1:33">
      <c r="A326" s="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c r="P326" s="1">
        <f t="shared" si="50"/>
        <v>1920</v>
      </c>
      <c r="Q326" s="1">
        <v>25</v>
      </c>
      <c r="R326" s="1">
        <f t="shared" si="51"/>
        <v>480</v>
      </c>
      <c r="S326" s="1">
        <f t="shared" si="52"/>
        <v>1440</v>
      </c>
      <c r="T326" s="1">
        <v>0.35</v>
      </c>
      <c r="U326" s="1">
        <f t="shared" si="53"/>
        <v>503.99999999999994</v>
      </c>
      <c r="V326" s="1">
        <f t="shared" si="54"/>
        <v>936</v>
      </c>
      <c r="W326" s="4">
        <f t="shared" si="55"/>
        <v>0.65</v>
      </c>
      <c r="X326" s="1" t="s">
        <v>39</v>
      </c>
      <c r="Y326" s="1" t="s">
        <v>40</v>
      </c>
      <c r="Z326" s="1" t="s">
        <v>41</v>
      </c>
      <c r="AA326" s="2">
        <v>45760</v>
      </c>
      <c r="AB326" s="1">
        <v>5</v>
      </c>
      <c r="AC326" s="1" t="s">
        <v>42</v>
      </c>
      <c r="AD326" s="1" t="str">
        <f t="shared" si="56"/>
        <v>1059</v>
      </c>
      <c r="AE326" s="1" t="str">
        <f t="shared" si="57"/>
        <v>PRIME</v>
      </c>
      <c r="AF326" s="1" t="str">
        <f t="shared" si="58"/>
        <v>Panaji -  Goa</v>
      </c>
      <c r="AG326" s="1">
        <f t="shared" si="59"/>
        <v>4</v>
      </c>
    </row>
    <row r="327" spans="1:33">
      <c r="A327" s="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c r="P327" s="1">
        <f t="shared" si="50"/>
        <v>16550</v>
      </c>
      <c r="Q327" s="1">
        <v>5</v>
      </c>
      <c r="R327" s="1">
        <f t="shared" si="51"/>
        <v>827.5</v>
      </c>
      <c r="S327" s="1">
        <f t="shared" si="52"/>
        <v>15722.5</v>
      </c>
      <c r="T327" s="1">
        <v>0.45</v>
      </c>
      <c r="U327" s="1">
        <f t="shared" si="53"/>
        <v>7075.125</v>
      </c>
      <c r="V327" s="1">
        <f t="shared" si="54"/>
        <v>8647.375</v>
      </c>
      <c r="W327" s="4">
        <f t="shared" si="55"/>
        <v>0.55000000000000004</v>
      </c>
      <c r="X327" s="1" t="s">
        <v>65</v>
      </c>
      <c r="Y327" s="1" t="s">
        <v>40</v>
      </c>
      <c r="Z327" s="1" t="s">
        <v>22</v>
      </c>
      <c r="AA327" s="1"/>
      <c r="AB327" s="1"/>
      <c r="AC327" s="1" t="s">
        <v>93</v>
      </c>
      <c r="AD327" s="1" t="str">
        <f t="shared" si="56"/>
        <v>0032</v>
      </c>
      <c r="AE327" s="1" t="str">
        <f t="shared" si="57"/>
        <v>REGULAR</v>
      </c>
      <c r="AF327" s="1" t="str">
        <f t="shared" si="58"/>
        <v>Gaya -  Bihar</v>
      </c>
      <c r="AG327" s="1">
        <f t="shared" si="59"/>
        <v>5</v>
      </c>
    </row>
    <row r="328" spans="1:33">
      <c r="A328" s="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c r="P328" s="1">
        <f t="shared" si="50"/>
        <v>8250</v>
      </c>
      <c r="Q328" s="1">
        <v>0</v>
      </c>
      <c r="R328" s="1">
        <f t="shared" si="51"/>
        <v>0</v>
      </c>
      <c r="S328" s="1">
        <f t="shared" si="52"/>
        <v>8250</v>
      </c>
      <c r="T328" s="1">
        <v>0.52</v>
      </c>
      <c r="U328" s="1">
        <f t="shared" si="53"/>
        <v>4290</v>
      </c>
      <c r="V328" s="1">
        <f t="shared" si="54"/>
        <v>3960</v>
      </c>
      <c r="W328" s="4">
        <f t="shared" si="55"/>
        <v>0.48</v>
      </c>
      <c r="X328" s="1" t="s">
        <v>147</v>
      </c>
      <c r="Y328" s="1" t="s">
        <v>57</v>
      </c>
      <c r="Z328" s="1" t="s">
        <v>120</v>
      </c>
      <c r="AA328" s="1"/>
      <c r="AB328" s="1"/>
      <c r="AC328" s="1" t="s">
        <v>42</v>
      </c>
      <c r="AD328" s="1" t="str">
        <f t="shared" si="56"/>
        <v>0269</v>
      </c>
      <c r="AE328" s="1" t="str">
        <f t="shared" si="57"/>
        <v>REGULAR</v>
      </c>
      <c r="AF328" s="1" t="str">
        <f t="shared" si="58"/>
        <v>Visakhapatnam -  Andhra Pradesh</v>
      </c>
      <c r="AG328" s="1">
        <f t="shared" si="59"/>
        <v>4</v>
      </c>
    </row>
    <row r="329" spans="1:33">
      <c r="A329" s="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c r="P329" s="1">
        <f t="shared" si="50"/>
        <v>3900</v>
      </c>
      <c r="Q329" s="1">
        <v>10</v>
      </c>
      <c r="R329" s="1">
        <f t="shared" si="51"/>
        <v>390</v>
      </c>
      <c r="S329" s="1">
        <f t="shared" si="52"/>
        <v>3510</v>
      </c>
      <c r="T329" s="1">
        <v>0.48</v>
      </c>
      <c r="U329" s="1">
        <f t="shared" si="53"/>
        <v>1684.8</v>
      </c>
      <c r="V329" s="1">
        <f t="shared" si="54"/>
        <v>1825.2</v>
      </c>
      <c r="W329" s="4">
        <f t="shared" si="55"/>
        <v>0.52</v>
      </c>
      <c r="X329" s="1" t="s">
        <v>50</v>
      </c>
      <c r="Y329" s="1" t="s">
        <v>72</v>
      </c>
      <c r="Z329" s="1" t="s">
        <v>41</v>
      </c>
      <c r="AA329" s="2">
        <v>45764</v>
      </c>
      <c r="AB329" s="1">
        <v>5</v>
      </c>
      <c r="AC329" s="1" t="s">
        <v>42</v>
      </c>
      <c r="AD329" s="1" t="str">
        <f t="shared" si="56"/>
        <v>0610</v>
      </c>
      <c r="AE329" s="1" t="str">
        <f t="shared" si="57"/>
        <v>PRIME</v>
      </c>
      <c r="AF329" s="1" t="str">
        <f t="shared" si="58"/>
        <v>Margao -  Goa</v>
      </c>
      <c r="AG329" s="1">
        <f t="shared" si="59"/>
        <v>4</v>
      </c>
    </row>
    <row r="330" spans="1:33">
      <c r="A330" s="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c r="P330" s="1">
        <f t="shared" si="50"/>
        <v>16900</v>
      </c>
      <c r="Q330" s="1">
        <v>20</v>
      </c>
      <c r="R330" s="1">
        <f t="shared" si="51"/>
        <v>3380</v>
      </c>
      <c r="S330" s="1">
        <f t="shared" si="52"/>
        <v>13520</v>
      </c>
      <c r="T330" s="1">
        <v>0.47</v>
      </c>
      <c r="U330" s="1">
        <f t="shared" si="53"/>
        <v>6354.4</v>
      </c>
      <c r="V330" s="1">
        <f t="shared" si="54"/>
        <v>7165.6</v>
      </c>
      <c r="W330" s="4">
        <f t="shared" si="55"/>
        <v>0.53</v>
      </c>
      <c r="X330" s="1" t="s">
        <v>92</v>
      </c>
      <c r="Y330" s="1" t="s">
        <v>57</v>
      </c>
      <c r="Z330" s="1" t="s">
        <v>41</v>
      </c>
      <c r="AA330" s="2">
        <v>45765</v>
      </c>
      <c r="AB330" s="1">
        <v>3</v>
      </c>
      <c r="AC330" s="1" t="s">
        <v>42</v>
      </c>
      <c r="AD330" s="1" t="str">
        <f t="shared" si="56"/>
        <v>1392</v>
      </c>
      <c r="AE330" s="1" t="str">
        <f t="shared" si="57"/>
        <v>REGULAR</v>
      </c>
      <c r="AF330" s="1" t="str">
        <f t="shared" si="58"/>
        <v>Bhilai -  Chhattisgarh</v>
      </c>
      <c r="AG330" s="1">
        <f t="shared" si="59"/>
        <v>5</v>
      </c>
    </row>
    <row r="331" spans="1:33">
      <c r="A331" s="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c r="P331" s="1">
        <f t="shared" si="50"/>
        <v>570</v>
      </c>
      <c r="Q331" s="1">
        <v>0</v>
      </c>
      <c r="R331" s="1">
        <f t="shared" si="51"/>
        <v>0</v>
      </c>
      <c r="S331" s="1">
        <f t="shared" si="52"/>
        <v>570</v>
      </c>
      <c r="T331" s="1">
        <v>0.62</v>
      </c>
      <c r="U331" s="1">
        <f t="shared" si="53"/>
        <v>353.4</v>
      </c>
      <c r="V331" s="1">
        <f t="shared" si="54"/>
        <v>216.60000000000002</v>
      </c>
      <c r="W331" s="4">
        <f t="shared" si="55"/>
        <v>0.38000000000000006</v>
      </c>
      <c r="X331" s="1" t="s">
        <v>56</v>
      </c>
      <c r="Y331" s="1" t="s">
        <v>72</v>
      </c>
      <c r="Z331" s="1" t="s">
        <v>41</v>
      </c>
      <c r="AA331" s="2">
        <v>45763</v>
      </c>
      <c r="AB331" s="1">
        <v>3</v>
      </c>
      <c r="AC331" s="1" t="s">
        <v>42</v>
      </c>
      <c r="AD331" s="1" t="str">
        <f t="shared" si="56"/>
        <v>0116</v>
      </c>
      <c r="AE331" s="1" t="str">
        <f t="shared" si="57"/>
        <v>REGULAR</v>
      </c>
      <c r="AF331" s="1" t="str">
        <f t="shared" si="58"/>
        <v>Guwahati -  Assam</v>
      </c>
      <c r="AG331" s="1">
        <f t="shared" si="59"/>
        <v>3</v>
      </c>
    </row>
    <row r="332" spans="1:33">
      <c r="A332" s="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c r="P332" s="1">
        <f t="shared" si="50"/>
        <v>6270</v>
      </c>
      <c r="Q332" s="1">
        <v>0</v>
      </c>
      <c r="R332" s="1">
        <f t="shared" si="51"/>
        <v>0</v>
      </c>
      <c r="S332" s="1">
        <f t="shared" si="52"/>
        <v>6270</v>
      </c>
      <c r="T332" s="1">
        <v>0.5</v>
      </c>
      <c r="U332" s="1">
        <f t="shared" si="53"/>
        <v>3135</v>
      </c>
      <c r="V332" s="1">
        <f t="shared" si="54"/>
        <v>3135</v>
      </c>
      <c r="W332" s="4">
        <f t="shared" si="55"/>
        <v>0.5</v>
      </c>
      <c r="X332" s="1" t="s">
        <v>65</v>
      </c>
      <c r="Y332" s="1" t="s">
        <v>57</v>
      </c>
      <c r="Z332" s="1" t="s">
        <v>51</v>
      </c>
      <c r="AA332" s="2">
        <v>45766</v>
      </c>
      <c r="AB332" s="1"/>
      <c r="AC332" s="1" t="s">
        <v>42</v>
      </c>
      <c r="AD332" s="1" t="str">
        <f t="shared" si="56"/>
        <v>0615</v>
      </c>
      <c r="AE332" s="1" t="str">
        <f t="shared" si="57"/>
        <v>REGULAR</v>
      </c>
      <c r="AF332" s="1" t="str">
        <f t="shared" si="58"/>
        <v>Faridabad -  Haryana</v>
      </c>
      <c r="AG332" s="1">
        <f t="shared" si="59"/>
        <v>4</v>
      </c>
    </row>
    <row r="333" spans="1:33">
      <c r="A333" s="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c r="P333" s="1">
        <f t="shared" si="50"/>
        <v>120720</v>
      </c>
      <c r="Q333" s="1">
        <v>0</v>
      </c>
      <c r="R333" s="1">
        <f t="shared" si="51"/>
        <v>0</v>
      </c>
      <c r="S333" s="1">
        <f t="shared" si="52"/>
        <v>120720</v>
      </c>
      <c r="T333" s="1">
        <v>0.57999999999999996</v>
      </c>
      <c r="U333" s="1">
        <f t="shared" si="53"/>
        <v>70017.599999999991</v>
      </c>
      <c r="V333" s="1">
        <f t="shared" si="54"/>
        <v>50702.400000000009</v>
      </c>
      <c r="W333" s="4">
        <f t="shared" si="55"/>
        <v>0.4200000000000001</v>
      </c>
      <c r="X333" s="1" t="s">
        <v>50</v>
      </c>
      <c r="Y333" s="1" t="s">
        <v>40</v>
      </c>
      <c r="Z333" s="1" t="s">
        <v>51</v>
      </c>
      <c r="AA333" s="2">
        <v>45760</v>
      </c>
      <c r="AB333" s="1"/>
      <c r="AC333" s="1" t="s">
        <v>42</v>
      </c>
      <c r="AD333" s="1" t="str">
        <f t="shared" si="56"/>
        <v>1352</v>
      </c>
      <c r="AE333" s="1" t="str">
        <f t="shared" si="57"/>
        <v>PRIME</v>
      </c>
      <c r="AF333" s="1" t="str">
        <f t="shared" si="58"/>
        <v>Dehradun -  Uttarakhand</v>
      </c>
      <c r="AG333" s="1">
        <f t="shared" si="59"/>
        <v>6</v>
      </c>
    </row>
    <row r="334" spans="1:33">
      <c r="A334" s="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c r="P334" s="1">
        <f t="shared" si="50"/>
        <v>6390</v>
      </c>
      <c r="Q334" s="1">
        <v>0</v>
      </c>
      <c r="R334" s="1">
        <f t="shared" si="51"/>
        <v>0</v>
      </c>
      <c r="S334" s="1">
        <f t="shared" si="52"/>
        <v>6390</v>
      </c>
      <c r="T334" s="1">
        <v>0.45</v>
      </c>
      <c r="U334" s="1">
        <f t="shared" si="53"/>
        <v>2875.5</v>
      </c>
      <c r="V334" s="1">
        <f t="shared" si="54"/>
        <v>3514.5</v>
      </c>
      <c r="W334" s="4">
        <f t="shared" si="55"/>
        <v>0.55000000000000004</v>
      </c>
      <c r="X334" s="1" t="s">
        <v>56</v>
      </c>
      <c r="Y334" s="1" t="s">
        <v>72</v>
      </c>
      <c r="Z334" s="1" t="s">
        <v>41</v>
      </c>
      <c r="AA334" s="2">
        <v>45766</v>
      </c>
      <c r="AB334" s="1">
        <v>5</v>
      </c>
      <c r="AC334" s="1" t="s">
        <v>42</v>
      </c>
      <c r="AD334" s="1" t="str">
        <f t="shared" si="56"/>
        <v>1487</v>
      </c>
      <c r="AE334" s="1" t="str">
        <f t="shared" si="57"/>
        <v>REGULAR</v>
      </c>
      <c r="AF334" s="1" t="str">
        <f t="shared" si="58"/>
        <v>Ahmedabad -  Gujarat</v>
      </c>
      <c r="AG334" s="1">
        <f t="shared" si="59"/>
        <v>4</v>
      </c>
    </row>
    <row r="335" spans="1:33">
      <c r="A335" s="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c r="P335" s="1">
        <f t="shared" si="50"/>
        <v>27050</v>
      </c>
      <c r="Q335" s="1">
        <v>5</v>
      </c>
      <c r="R335" s="1">
        <f t="shared" si="51"/>
        <v>1352.5</v>
      </c>
      <c r="S335" s="1">
        <f t="shared" si="52"/>
        <v>25697.5</v>
      </c>
      <c r="T335" s="1">
        <v>0.48</v>
      </c>
      <c r="U335" s="1">
        <f t="shared" si="53"/>
        <v>12334.8</v>
      </c>
      <c r="V335" s="1">
        <f t="shared" si="54"/>
        <v>13362.7</v>
      </c>
      <c r="W335" s="4">
        <f t="shared" si="55"/>
        <v>0.52</v>
      </c>
      <c r="X335" s="1" t="s">
        <v>147</v>
      </c>
      <c r="Y335" s="1" t="s">
        <v>40</v>
      </c>
      <c r="Z335" s="1" t="s">
        <v>120</v>
      </c>
      <c r="AA335" s="1"/>
      <c r="AB335" s="1"/>
      <c r="AC335" s="1" t="s">
        <v>42</v>
      </c>
      <c r="AD335" s="1" t="str">
        <f t="shared" si="56"/>
        <v>1522</v>
      </c>
      <c r="AE335" s="1" t="str">
        <f t="shared" si="57"/>
        <v>REGULAR</v>
      </c>
      <c r="AF335" s="1" t="str">
        <f t="shared" si="58"/>
        <v>Agartala -  Tripura</v>
      </c>
      <c r="AG335" s="1">
        <f t="shared" si="59"/>
        <v>5</v>
      </c>
    </row>
    <row r="336" spans="1:33">
      <c r="A336" s="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c r="P336" s="1">
        <f t="shared" si="50"/>
        <v>19440</v>
      </c>
      <c r="Q336" s="1">
        <v>0</v>
      </c>
      <c r="R336" s="1">
        <f t="shared" si="51"/>
        <v>0</v>
      </c>
      <c r="S336" s="1">
        <f t="shared" si="52"/>
        <v>19440</v>
      </c>
      <c r="T336" s="1">
        <v>0.45</v>
      </c>
      <c r="U336" s="1">
        <f t="shared" si="53"/>
        <v>8748</v>
      </c>
      <c r="V336" s="1">
        <f t="shared" si="54"/>
        <v>10692</v>
      </c>
      <c r="W336" s="4">
        <f t="shared" si="55"/>
        <v>0.55000000000000004</v>
      </c>
      <c r="X336" s="1" t="s">
        <v>50</v>
      </c>
      <c r="Y336" s="1" t="s">
        <v>57</v>
      </c>
      <c r="Z336" s="1" t="s">
        <v>51</v>
      </c>
      <c r="AA336" s="2">
        <v>45767</v>
      </c>
      <c r="AB336" s="1"/>
      <c r="AC336" s="1" t="s">
        <v>42</v>
      </c>
      <c r="AD336" s="1" t="str">
        <f t="shared" si="56"/>
        <v>0167</v>
      </c>
      <c r="AE336" s="1" t="str">
        <f t="shared" si="57"/>
        <v>REGULAR</v>
      </c>
      <c r="AF336" s="1" t="str">
        <f t="shared" si="58"/>
        <v>Lucknow -  Uttar Pradesh</v>
      </c>
      <c r="AG336" s="1">
        <f t="shared" si="59"/>
        <v>5</v>
      </c>
    </row>
    <row r="337" spans="1:33">
      <c r="A337" s="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c r="P337" s="1">
        <f t="shared" si="50"/>
        <v>8560</v>
      </c>
      <c r="Q337" s="1">
        <v>15</v>
      </c>
      <c r="R337" s="1">
        <f t="shared" si="51"/>
        <v>1284</v>
      </c>
      <c r="S337" s="1">
        <f t="shared" si="52"/>
        <v>7276</v>
      </c>
      <c r="T337" s="1">
        <v>0.52</v>
      </c>
      <c r="U337" s="1">
        <f t="shared" si="53"/>
        <v>3783.52</v>
      </c>
      <c r="V337" s="1">
        <f t="shared" si="54"/>
        <v>3492.48</v>
      </c>
      <c r="W337" s="4">
        <f t="shared" si="55"/>
        <v>0.48</v>
      </c>
      <c r="X337" s="1" t="s">
        <v>104</v>
      </c>
      <c r="Y337" s="1" t="s">
        <v>57</v>
      </c>
      <c r="Z337" s="1" t="s">
        <v>22</v>
      </c>
      <c r="AA337" s="1"/>
      <c r="AB337" s="1"/>
      <c r="AC337" s="1" t="s">
        <v>93</v>
      </c>
      <c r="AD337" s="1" t="str">
        <f t="shared" si="56"/>
        <v>0549</v>
      </c>
      <c r="AE337" s="1" t="str">
        <f t="shared" si="57"/>
        <v>REGULAR</v>
      </c>
      <c r="AF337" s="1" t="str">
        <f t="shared" si="58"/>
        <v>Haridwar -  Uttarakhand</v>
      </c>
      <c r="AG337" s="1">
        <f t="shared" si="59"/>
        <v>4</v>
      </c>
    </row>
    <row r="338" spans="1:33">
      <c r="A338" s="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c r="P338" s="1">
        <f t="shared" si="50"/>
        <v>3900</v>
      </c>
      <c r="Q338" s="1">
        <v>20</v>
      </c>
      <c r="R338" s="1">
        <f t="shared" si="51"/>
        <v>780</v>
      </c>
      <c r="S338" s="1">
        <f t="shared" si="52"/>
        <v>3120</v>
      </c>
      <c r="T338" s="1">
        <v>0.45</v>
      </c>
      <c r="U338" s="1">
        <f t="shared" si="53"/>
        <v>1404</v>
      </c>
      <c r="V338" s="1">
        <f t="shared" si="54"/>
        <v>1716</v>
      </c>
      <c r="W338" s="4">
        <f t="shared" si="55"/>
        <v>0.55000000000000004</v>
      </c>
      <c r="X338" s="1" t="s">
        <v>104</v>
      </c>
      <c r="Y338" s="1" t="s">
        <v>57</v>
      </c>
      <c r="Z338" s="1" t="s">
        <v>41</v>
      </c>
      <c r="AA338" s="2">
        <v>45763</v>
      </c>
      <c r="AB338" s="1">
        <v>3</v>
      </c>
      <c r="AC338" s="1" t="s">
        <v>42</v>
      </c>
      <c r="AD338" s="1" t="str">
        <f t="shared" si="56"/>
        <v>1694</v>
      </c>
      <c r="AE338" s="1" t="str">
        <f t="shared" si="57"/>
        <v>REGULAR</v>
      </c>
      <c r="AF338" s="1" t="str">
        <f t="shared" si="58"/>
        <v>Raipur -  Chhattisgarh</v>
      </c>
      <c r="AG338" s="1">
        <f t="shared" si="59"/>
        <v>4</v>
      </c>
    </row>
    <row r="339" spans="1:33">
      <c r="A339" s="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c r="P339" s="1">
        <f t="shared" si="50"/>
        <v>14160</v>
      </c>
      <c r="Q339" s="1">
        <v>0</v>
      </c>
      <c r="R339" s="1">
        <f t="shared" si="51"/>
        <v>0</v>
      </c>
      <c r="S339" s="1">
        <f t="shared" si="52"/>
        <v>14160</v>
      </c>
      <c r="T339" s="1">
        <v>0.52</v>
      </c>
      <c r="U339" s="1">
        <f t="shared" si="53"/>
        <v>7363.2</v>
      </c>
      <c r="V339" s="1">
        <f t="shared" si="54"/>
        <v>6796.8</v>
      </c>
      <c r="W339" s="4">
        <f t="shared" si="55"/>
        <v>0.48000000000000004</v>
      </c>
      <c r="X339" s="1" t="s">
        <v>65</v>
      </c>
      <c r="Y339" s="1" t="s">
        <v>40</v>
      </c>
      <c r="Z339" s="1" t="s">
        <v>41</v>
      </c>
      <c r="AA339" s="2">
        <v>45765</v>
      </c>
      <c r="AB339" s="1">
        <v>5</v>
      </c>
      <c r="AC339" s="1" t="s">
        <v>42</v>
      </c>
      <c r="AD339" s="1" t="str">
        <f t="shared" si="56"/>
        <v>0145</v>
      </c>
      <c r="AE339" s="1" t="str">
        <f t="shared" si="57"/>
        <v>REGULAR</v>
      </c>
      <c r="AF339" s="1" t="str">
        <f t="shared" si="58"/>
        <v>Ludhiana -  Punjab</v>
      </c>
      <c r="AG339" s="1">
        <f t="shared" si="59"/>
        <v>5</v>
      </c>
    </row>
    <row r="340" spans="1:33">
      <c r="A340" s="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c r="P340" s="1">
        <f t="shared" si="50"/>
        <v>5540</v>
      </c>
      <c r="Q340" s="1">
        <v>10</v>
      </c>
      <c r="R340" s="1">
        <f t="shared" si="51"/>
        <v>554</v>
      </c>
      <c r="S340" s="1">
        <f t="shared" si="52"/>
        <v>4986</v>
      </c>
      <c r="T340" s="1">
        <v>0.52</v>
      </c>
      <c r="U340" s="1">
        <f t="shared" si="53"/>
        <v>2592.7200000000003</v>
      </c>
      <c r="V340" s="1">
        <f t="shared" si="54"/>
        <v>2393.2799999999997</v>
      </c>
      <c r="W340" s="4">
        <f t="shared" si="55"/>
        <v>0.47999999999999993</v>
      </c>
      <c r="X340" s="1" t="s">
        <v>92</v>
      </c>
      <c r="Y340" s="1" t="s">
        <v>72</v>
      </c>
      <c r="Z340" s="1" t="s">
        <v>51</v>
      </c>
      <c r="AA340" s="2">
        <v>45766</v>
      </c>
      <c r="AB340" s="1"/>
      <c r="AC340" s="1" t="s">
        <v>42</v>
      </c>
      <c r="AD340" s="1" t="str">
        <f t="shared" si="56"/>
        <v>1177</v>
      </c>
      <c r="AE340" s="1" t="str">
        <f t="shared" si="57"/>
        <v>PRIME</v>
      </c>
      <c r="AF340" s="1" t="str">
        <f t="shared" si="58"/>
        <v>Margao -  Goa</v>
      </c>
      <c r="AG340" s="1">
        <f t="shared" si="59"/>
        <v>4</v>
      </c>
    </row>
    <row r="341" spans="1:33">
      <c r="A341" s="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c r="P341" s="1">
        <f t="shared" si="50"/>
        <v>1960</v>
      </c>
      <c r="Q341" s="1">
        <v>0</v>
      </c>
      <c r="R341" s="1">
        <f t="shared" si="51"/>
        <v>0</v>
      </c>
      <c r="S341" s="1">
        <f t="shared" si="52"/>
        <v>1960</v>
      </c>
      <c r="T341" s="1">
        <v>0.5</v>
      </c>
      <c r="U341" s="1">
        <f t="shared" si="53"/>
        <v>980</v>
      </c>
      <c r="V341" s="1">
        <f t="shared" si="54"/>
        <v>980</v>
      </c>
      <c r="W341" s="4">
        <f t="shared" si="55"/>
        <v>0.5</v>
      </c>
      <c r="X341" s="1" t="s">
        <v>39</v>
      </c>
      <c r="Y341" s="1" t="s">
        <v>57</v>
      </c>
      <c r="Z341" s="1" t="s">
        <v>41</v>
      </c>
      <c r="AA341" s="2">
        <v>45764</v>
      </c>
      <c r="AB341" s="1">
        <v>5</v>
      </c>
      <c r="AC341" s="1" t="s">
        <v>42</v>
      </c>
      <c r="AD341" s="1" t="str">
        <f t="shared" si="56"/>
        <v>1639</v>
      </c>
      <c r="AE341" s="1" t="str">
        <f t="shared" si="57"/>
        <v>REGULAR</v>
      </c>
      <c r="AF341" s="1" t="str">
        <f t="shared" si="58"/>
        <v>Cuttack -  Odisha</v>
      </c>
      <c r="AG341" s="1">
        <f t="shared" si="59"/>
        <v>4</v>
      </c>
    </row>
    <row r="342" spans="1:33">
      <c r="A342" s="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c r="P342" s="1">
        <f t="shared" si="50"/>
        <v>5300</v>
      </c>
      <c r="Q342" s="1">
        <v>10</v>
      </c>
      <c r="R342" s="1">
        <f t="shared" si="51"/>
        <v>530</v>
      </c>
      <c r="S342" s="1">
        <f t="shared" si="52"/>
        <v>4770</v>
      </c>
      <c r="T342" s="1">
        <v>0.47</v>
      </c>
      <c r="U342" s="1">
        <f t="shared" si="53"/>
        <v>2241.9</v>
      </c>
      <c r="V342" s="1">
        <f t="shared" si="54"/>
        <v>2528.1</v>
      </c>
      <c r="W342" s="4">
        <f t="shared" si="55"/>
        <v>0.53</v>
      </c>
      <c r="X342" s="1" t="s">
        <v>39</v>
      </c>
      <c r="Y342" s="1" t="s">
        <v>57</v>
      </c>
      <c r="Z342" s="1" t="s">
        <v>41</v>
      </c>
      <c r="AA342" s="2">
        <v>45766</v>
      </c>
      <c r="AB342" s="1">
        <v>4</v>
      </c>
      <c r="AC342" s="1" t="s">
        <v>42</v>
      </c>
      <c r="AD342" s="1" t="str">
        <f t="shared" si="56"/>
        <v>0497</v>
      </c>
      <c r="AE342" s="1" t="str">
        <f t="shared" si="57"/>
        <v>REGULAR</v>
      </c>
      <c r="AF342" s="1" t="str">
        <f t="shared" si="58"/>
        <v>Durgapur -  West Bengal</v>
      </c>
      <c r="AG342" s="1">
        <f t="shared" si="59"/>
        <v>4</v>
      </c>
    </row>
    <row r="343" spans="1:33">
      <c r="A343" s="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c r="P343" s="1">
        <f t="shared" si="50"/>
        <v>18720</v>
      </c>
      <c r="Q343" s="1">
        <v>5</v>
      </c>
      <c r="R343" s="1">
        <f t="shared" si="51"/>
        <v>936</v>
      </c>
      <c r="S343" s="1">
        <f t="shared" si="52"/>
        <v>17784</v>
      </c>
      <c r="T343" s="1">
        <v>0.47</v>
      </c>
      <c r="U343" s="1">
        <f t="shared" si="53"/>
        <v>8358.48</v>
      </c>
      <c r="V343" s="1">
        <f t="shared" si="54"/>
        <v>9425.52</v>
      </c>
      <c r="W343" s="4">
        <f t="shared" si="55"/>
        <v>0.53</v>
      </c>
      <c r="X343" s="1" t="s">
        <v>39</v>
      </c>
      <c r="Y343" s="1" t="s">
        <v>40</v>
      </c>
      <c r="Z343" s="1" t="s">
        <v>22</v>
      </c>
      <c r="AA343" s="1"/>
      <c r="AB343" s="1"/>
      <c r="AC343" s="1" t="s">
        <v>93</v>
      </c>
      <c r="AD343" s="1" t="str">
        <f t="shared" si="56"/>
        <v>0634</v>
      </c>
      <c r="AE343" s="1" t="str">
        <f t="shared" si="57"/>
        <v>REGULAR</v>
      </c>
      <c r="AF343" s="1" t="str">
        <f t="shared" si="58"/>
        <v>Haridwar -  Uttarakhand</v>
      </c>
      <c r="AG343" s="1">
        <f t="shared" si="59"/>
        <v>5</v>
      </c>
    </row>
    <row r="344" spans="1:33">
      <c r="A344" s="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c r="P344" s="1">
        <f t="shared" si="50"/>
        <v>1250</v>
      </c>
      <c r="Q344" s="1">
        <v>20</v>
      </c>
      <c r="R344" s="1">
        <f t="shared" si="51"/>
        <v>250</v>
      </c>
      <c r="S344" s="1">
        <f t="shared" si="52"/>
        <v>1000</v>
      </c>
      <c r="T344" s="1">
        <v>0.35</v>
      </c>
      <c r="U344" s="1">
        <f t="shared" si="53"/>
        <v>350</v>
      </c>
      <c r="V344" s="1">
        <f t="shared" si="54"/>
        <v>650</v>
      </c>
      <c r="W344" s="4">
        <f t="shared" si="55"/>
        <v>0.65</v>
      </c>
      <c r="X344" s="1" t="s">
        <v>39</v>
      </c>
      <c r="Y344" s="1" t="s">
        <v>81</v>
      </c>
      <c r="Z344" s="1" t="s">
        <v>120</v>
      </c>
      <c r="AA344" s="1"/>
      <c r="AB344" s="1"/>
      <c r="AC344" s="1" t="s">
        <v>42</v>
      </c>
      <c r="AD344" s="1" t="str">
        <f t="shared" si="56"/>
        <v>0874</v>
      </c>
      <c r="AE344" s="1" t="str">
        <f t="shared" si="57"/>
        <v>REGULAR</v>
      </c>
      <c r="AF344" s="1" t="str">
        <f t="shared" si="58"/>
        <v>Agartala -  Tripura</v>
      </c>
      <c r="AG344" s="1">
        <f t="shared" si="59"/>
        <v>4</v>
      </c>
    </row>
    <row r="345" spans="1:33">
      <c r="A345" s="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c r="P345" s="1">
        <f t="shared" si="50"/>
        <v>5040</v>
      </c>
      <c r="Q345" s="1">
        <v>15</v>
      </c>
      <c r="R345" s="1">
        <f t="shared" si="51"/>
        <v>756</v>
      </c>
      <c r="S345" s="1">
        <f t="shared" si="52"/>
        <v>4284</v>
      </c>
      <c r="T345" s="1">
        <v>0.57999999999999996</v>
      </c>
      <c r="U345" s="1">
        <f t="shared" si="53"/>
        <v>2484.7199999999998</v>
      </c>
      <c r="V345" s="1">
        <f t="shared" si="54"/>
        <v>1799.2800000000002</v>
      </c>
      <c r="W345" s="4">
        <f t="shared" si="55"/>
        <v>0.42000000000000004</v>
      </c>
      <c r="X345" s="1" t="s">
        <v>92</v>
      </c>
      <c r="Y345" s="1" t="s">
        <v>81</v>
      </c>
      <c r="Z345" s="1" t="s">
        <v>66</v>
      </c>
      <c r="AA345" s="1"/>
      <c r="AB345" s="1"/>
      <c r="AC345" s="1" t="s">
        <v>42</v>
      </c>
      <c r="AD345" s="1" t="str">
        <f t="shared" si="56"/>
        <v>0888</v>
      </c>
      <c r="AE345" s="1" t="str">
        <f t="shared" si="57"/>
        <v>REGULAR</v>
      </c>
      <c r="AF345" s="1" t="str">
        <f t="shared" si="58"/>
        <v>Tura -  Meghalaya</v>
      </c>
      <c r="AG345" s="1">
        <f t="shared" si="59"/>
        <v>4</v>
      </c>
    </row>
    <row r="346" spans="1:33">
      <c r="A346" s="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c r="P346" s="1">
        <f t="shared" si="50"/>
        <v>4720</v>
      </c>
      <c r="Q346" s="1">
        <v>0</v>
      </c>
      <c r="R346" s="1">
        <f t="shared" si="51"/>
        <v>0</v>
      </c>
      <c r="S346" s="1">
        <f t="shared" si="52"/>
        <v>4720</v>
      </c>
      <c r="T346" s="1">
        <v>0.52</v>
      </c>
      <c r="U346" s="1">
        <f t="shared" si="53"/>
        <v>2454.4</v>
      </c>
      <c r="V346" s="1">
        <f t="shared" si="54"/>
        <v>2265.6</v>
      </c>
      <c r="W346" s="4">
        <f t="shared" si="55"/>
        <v>0.48</v>
      </c>
      <c r="X346" s="1" t="s">
        <v>92</v>
      </c>
      <c r="Y346" s="1" t="s">
        <v>57</v>
      </c>
      <c r="Z346" s="1" t="s">
        <v>41</v>
      </c>
      <c r="AA346" s="2">
        <v>45764</v>
      </c>
      <c r="AB346" s="1">
        <v>4</v>
      </c>
      <c r="AC346" s="1" t="s">
        <v>42</v>
      </c>
      <c r="AD346" s="1" t="str">
        <f t="shared" si="56"/>
        <v>1229</v>
      </c>
      <c r="AE346" s="1" t="str">
        <f t="shared" si="57"/>
        <v>REGULAR</v>
      </c>
      <c r="AF346" s="1" t="str">
        <f t="shared" si="58"/>
        <v>Jodhpur -  Rajasthan</v>
      </c>
      <c r="AG346" s="1">
        <f t="shared" si="59"/>
        <v>4</v>
      </c>
    </row>
    <row r="347" spans="1:33">
      <c r="A347" s="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c r="P347" s="1">
        <f t="shared" si="50"/>
        <v>6300</v>
      </c>
      <c r="Q347" s="1">
        <v>10</v>
      </c>
      <c r="R347" s="1">
        <f t="shared" si="51"/>
        <v>630</v>
      </c>
      <c r="S347" s="1">
        <f t="shared" si="52"/>
        <v>5670</v>
      </c>
      <c r="T347" s="1">
        <v>0.52</v>
      </c>
      <c r="U347" s="1">
        <f t="shared" si="53"/>
        <v>2948.4</v>
      </c>
      <c r="V347" s="1">
        <f t="shared" si="54"/>
        <v>2721.6</v>
      </c>
      <c r="W347" s="4">
        <f t="shared" si="55"/>
        <v>0.48</v>
      </c>
      <c r="X347" s="1" t="s">
        <v>50</v>
      </c>
      <c r="Y347" s="1" t="s">
        <v>81</v>
      </c>
      <c r="Z347" s="1" t="s">
        <v>66</v>
      </c>
      <c r="AA347" s="1"/>
      <c r="AB347" s="1"/>
      <c r="AC347" s="1" t="s">
        <v>42</v>
      </c>
      <c r="AD347" s="1" t="str">
        <f t="shared" si="56"/>
        <v>1345</v>
      </c>
      <c r="AE347" s="1" t="str">
        <f t="shared" si="57"/>
        <v>PRIME</v>
      </c>
      <c r="AF347" s="1" t="str">
        <f t="shared" si="58"/>
        <v>Panaji -  Goa</v>
      </c>
      <c r="AG347" s="1">
        <f t="shared" si="59"/>
        <v>4</v>
      </c>
    </row>
    <row r="348" spans="1:33">
      <c r="A348" s="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c r="P348" s="1">
        <f t="shared" si="50"/>
        <v>630</v>
      </c>
      <c r="Q348" s="1">
        <v>5</v>
      </c>
      <c r="R348" s="1">
        <f t="shared" si="51"/>
        <v>31.5</v>
      </c>
      <c r="S348" s="1">
        <f t="shared" si="52"/>
        <v>598.5</v>
      </c>
      <c r="T348" s="1">
        <v>0.35</v>
      </c>
      <c r="U348" s="1">
        <f t="shared" si="53"/>
        <v>209.47499999999999</v>
      </c>
      <c r="V348" s="1">
        <f t="shared" si="54"/>
        <v>389.02499999999998</v>
      </c>
      <c r="W348" s="4">
        <f t="shared" si="55"/>
        <v>0.64999999999999991</v>
      </c>
      <c r="X348" s="1" t="s">
        <v>56</v>
      </c>
      <c r="Y348" s="1" t="s">
        <v>72</v>
      </c>
      <c r="Z348" s="1" t="s">
        <v>41</v>
      </c>
      <c r="AA348" s="2">
        <v>45767</v>
      </c>
      <c r="AB348" s="1">
        <v>5</v>
      </c>
      <c r="AC348" s="1" t="s">
        <v>42</v>
      </c>
      <c r="AD348" s="1" t="str">
        <f t="shared" si="56"/>
        <v>1541</v>
      </c>
      <c r="AE348" s="1" t="str">
        <f t="shared" si="57"/>
        <v>REGULAR</v>
      </c>
      <c r="AF348" s="1" t="str">
        <f t="shared" si="58"/>
        <v>Ranchi -  Jharkhand</v>
      </c>
      <c r="AG348" s="1">
        <f t="shared" si="59"/>
        <v>3</v>
      </c>
    </row>
    <row r="349" spans="1:33">
      <c r="A349" s="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c r="P349" s="1">
        <f t="shared" si="50"/>
        <v>18740</v>
      </c>
      <c r="Q349" s="1">
        <v>0</v>
      </c>
      <c r="R349" s="1">
        <f t="shared" si="51"/>
        <v>0</v>
      </c>
      <c r="S349" s="1">
        <f t="shared" si="52"/>
        <v>18740</v>
      </c>
      <c r="T349" s="1">
        <v>0.52</v>
      </c>
      <c r="U349" s="1">
        <f t="shared" si="53"/>
        <v>9744.8000000000011</v>
      </c>
      <c r="V349" s="1">
        <f t="shared" si="54"/>
        <v>8995.1999999999989</v>
      </c>
      <c r="W349" s="4">
        <f t="shared" si="55"/>
        <v>0.47999999999999993</v>
      </c>
      <c r="X349" s="1" t="s">
        <v>147</v>
      </c>
      <c r="Y349" s="1" t="s">
        <v>57</v>
      </c>
      <c r="Z349" s="1" t="s">
        <v>41</v>
      </c>
      <c r="AA349" s="2">
        <v>45769</v>
      </c>
      <c r="AB349" s="1">
        <v>4</v>
      </c>
      <c r="AC349" s="1" t="s">
        <v>42</v>
      </c>
      <c r="AD349" s="1" t="str">
        <f t="shared" si="56"/>
        <v>0331</v>
      </c>
      <c r="AE349" s="1" t="str">
        <f t="shared" si="57"/>
        <v>PRIME</v>
      </c>
      <c r="AF349" s="1" t="str">
        <f t="shared" si="58"/>
        <v>Agartala -  Tripura</v>
      </c>
      <c r="AG349" s="1">
        <f t="shared" si="59"/>
        <v>5</v>
      </c>
    </row>
    <row r="350" spans="1:33">
      <c r="A350" s="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c r="P350" s="1">
        <f t="shared" si="50"/>
        <v>14610</v>
      </c>
      <c r="Q350" s="1">
        <v>15</v>
      </c>
      <c r="R350" s="1">
        <f t="shared" si="51"/>
        <v>2191.5</v>
      </c>
      <c r="S350" s="1">
        <f t="shared" si="52"/>
        <v>12418.5</v>
      </c>
      <c r="T350" s="1">
        <v>0.45</v>
      </c>
      <c r="U350" s="1">
        <f t="shared" si="53"/>
        <v>5588.3249999999998</v>
      </c>
      <c r="V350" s="1">
        <f t="shared" si="54"/>
        <v>6830.1750000000002</v>
      </c>
      <c r="W350" s="4">
        <f t="shared" si="55"/>
        <v>0.55000000000000004</v>
      </c>
      <c r="X350" s="1" t="s">
        <v>65</v>
      </c>
      <c r="Y350" s="1" t="s">
        <v>81</v>
      </c>
      <c r="Z350" s="1" t="s">
        <v>51</v>
      </c>
      <c r="AA350" s="2">
        <v>45764</v>
      </c>
      <c r="AB350" s="1"/>
      <c r="AC350" s="1" t="s">
        <v>42</v>
      </c>
      <c r="AD350" s="1" t="str">
        <f t="shared" si="56"/>
        <v>0379</v>
      </c>
      <c r="AE350" s="1" t="str">
        <f t="shared" si="57"/>
        <v>REGULAR</v>
      </c>
      <c r="AF350" s="1" t="str">
        <f t="shared" si="58"/>
        <v>Dehradun -  Uttarakhand</v>
      </c>
      <c r="AG350" s="1">
        <f t="shared" si="59"/>
        <v>5</v>
      </c>
    </row>
    <row r="351" spans="1:33">
      <c r="A351" s="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c r="P351" s="1">
        <f t="shared" si="50"/>
        <v>11520</v>
      </c>
      <c r="Q351" s="1">
        <v>10</v>
      </c>
      <c r="R351" s="1">
        <f t="shared" si="51"/>
        <v>1152</v>
      </c>
      <c r="S351" s="1">
        <f t="shared" si="52"/>
        <v>10368</v>
      </c>
      <c r="T351" s="1">
        <v>0.47</v>
      </c>
      <c r="U351" s="1">
        <f t="shared" si="53"/>
        <v>4872.96</v>
      </c>
      <c r="V351" s="1">
        <f t="shared" si="54"/>
        <v>5495.04</v>
      </c>
      <c r="W351" s="4">
        <f t="shared" si="55"/>
        <v>0.53</v>
      </c>
      <c r="X351" s="1" t="s">
        <v>65</v>
      </c>
      <c r="Y351" s="1" t="s">
        <v>57</v>
      </c>
      <c r="Z351" s="1" t="s">
        <v>41</v>
      </c>
      <c r="AA351" s="2">
        <v>45769</v>
      </c>
      <c r="AB351" s="1">
        <v>5</v>
      </c>
      <c r="AC351" s="1" t="s">
        <v>42</v>
      </c>
      <c r="AD351" s="1" t="str">
        <f t="shared" si="56"/>
        <v>1174</v>
      </c>
      <c r="AE351" s="1" t="str">
        <f t="shared" si="57"/>
        <v>PRIME</v>
      </c>
      <c r="AF351" s="1" t="str">
        <f t="shared" si="58"/>
        <v>Nagpur -  Maharashtra</v>
      </c>
      <c r="AG351" s="1">
        <f t="shared" si="59"/>
        <v>5</v>
      </c>
    </row>
    <row r="352" spans="1:33">
      <c r="A352" s="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c r="P352" s="1">
        <f t="shared" si="50"/>
        <v>4550</v>
      </c>
      <c r="Q352" s="1">
        <v>10</v>
      </c>
      <c r="R352" s="1">
        <f t="shared" si="51"/>
        <v>455</v>
      </c>
      <c r="S352" s="1">
        <f t="shared" si="52"/>
        <v>4095</v>
      </c>
      <c r="T352" s="1">
        <v>0.62</v>
      </c>
      <c r="U352" s="1">
        <f t="shared" si="53"/>
        <v>2538.9</v>
      </c>
      <c r="V352" s="1">
        <f t="shared" si="54"/>
        <v>1556.1</v>
      </c>
      <c r="W352" s="4">
        <f t="shared" si="55"/>
        <v>0.38</v>
      </c>
      <c r="X352" s="1" t="s">
        <v>147</v>
      </c>
      <c r="Y352" s="1" t="s">
        <v>72</v>
      </c>
      <c r="Z352" s="1" t="s">
        <v>51</v>
      </c>
      <c r="AA352" s="2">
        <v>45764</v>
      </c>
      <c r="AB352" s="1"/>
      <c r="AC352" s="1" t="s">
        <v>42</v>
      </c>
      <c r="AD352" s="1" t="str">
        <f t="shared" si="56"/>
        <v>1288</v>
      </c>
      <c r="AE352" s="1" t="str">
        <f t="shared" si="57"/>
        <v>PRIME</v>
      </c>
      <c r="AF352" s="1" t="str">
        <f t="shared" si="58"/>
        <v>Warangal -  Telangana</v>
      </c>
      <c r="AG352" s="1">
        <f t="shared" si="59"/>
        <v>4</v>
      </c>
    </row>
    <row r="353" spans="1:33">
      <c r="A353" s="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c r="P353" s="1">
        <f t="shared" si="50"/>
        <v>3680</v>
      </c>
      <c r="Q353" s="1">
        <v>20</v>
      </c>
      <c r="R353" s="1">
        <f t="shared" si="51"/>
        <v>736</v>
      </c>
      <c r="S353" s="1">
        <f t="shared" si="52"/>
        <v>2944</v>
      </c>
      <c r="T353" s="1">
        <v>0.47</v>
      </c>
      <c r="U353" s="1">
        <f t="shared" si="53"/>
        <v>1383.6799999999998</v>
      </c>
      <c r="V353" s="1">
        <f t="shared" si="54"/>
        <v>1560.3200000000002</v>
      </c>
      <c r="W353" s="4">
        <f t="shared" si="55"/>
        <v>0.53</v>
      </c>
      <c r="X353" s="1" t="s">
        <v>104</v>
      </c>
      <c r="Y353" s="1" t="s">
        <v>72</v>
      </c>
      <c r="Z353" s="1" t="s">
        <v>22</v>
      </c>
      <c r="AA353" s="1"/>
      <c r="AB353" s="1"/>
      <c r="AC353" s="1" t="s">
        <v>93</v>
      </c>
      <c r="AD353" s="1" t="str">
        <f t="shared" si="56"/>
        <v>1369</v>
      </c>
      <c r="AE353" s="1" t="str">
        <f t="shared" si="57"/>
        <v>REGULAR</v>
      </c>
      <c r="AF353" s="1" t="str">
        <f t="shared" si="58"/>
        <v>Shillong -  Meghalaya</v>
      </c>
      <c r="AG353" s="1">
        <f t="shared" si="59"/>
        <v>4</v>
      </c>
    </row>
    <row r="354" spans="1:33">
      <c r="A354" s="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c r="P354" s="1">
        <f t="shared" si="50"/>
        <v>1480</v>
      </c>
      <c r="Q354" s="1">
        <v>10</v>
      </c>
      <c r="R354" s="1">
        <f t="shared" si="51"/>
        <v>148</v>
      </c>
      <c r="S354" s="1">
        <f t="shared" si="52"/>
        <v>1332</v>
      </c>
      <c r="T354" s="1">
        <v>0.45</v>
      </c>
      <c r="U354" s="1">
        <f t="shared" si="53"/>
        <v>599.4</v>
      </c>
      <c r="V354" s="1">
        <f t="shared" si="54"/>
        <v>732.6</v>
      </c>
      <c r="W354" s="4">
        <f t="shared" si="55"/>
        <v>0.55000000000000004</v>
      </c>
      <c r="X354" s="1" t="s">
        <v>50</v>
      </c>
      <c r="Y354" s="1" t="s">
        <v>57</v>
      </c>
      <c r="Z354" s="1" t="s">
        <v>41</v>
      </c>
      <c r="AA354" s="2">
        <v>45767</v>
      </c>
      <c r="AB354" s="1">
        <v>5</v>
      </c>
      <c r="AC354" s="1" t="s">
        <v>42</v>
      </c>
      <c r="AD354" s="1" t="str">
        <f t="shared" si="56"/>
        <v>0360</v>
      </c>
      <c r="AE354" s="1" t="str">
        <f t="shared" si="57"/>
        <v>PRIME</v>
      </c>
      <c r="AF354" s="1" t="str">
        <f t="shared" si="58"/>
        <v>Ludhiana -  Punjab</v>
      </c>
      <c r="AG354" s="1">
        <f t="shared" si="59"/>
        <v>4</v>
      </c>
    </row>
    <row r="355" spans="1:33">
      <c r="A355" s="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c r="P355" s="1">
        <f t="shared" si="50"/>
        <v>2080</v>
      </c>
      <c r="Q355" s="1">
        <v>0</v>
      </c>
      <c r="R355" s="1">
        <f t="shared" si="51"/>
        <v>0</v>
      </c>
      <c r="S355" s="1">
        <f t="shared" si="52"/>
        <v>2080</v>
      </c>
      <c r="T355" s="1">
        <v>0.35</v>
      </c>
      <c r="U355" s="1">
        <f t="shared" si="53"/>
        <v>728</v>
      </c>
      <c r="V355" s="1">
        <f t="shared" si="54"/>
        <v>1352</v>
      </c>
      <c r="W355" s="4">
        <f t="shared" si="55"/>
        <v>0.65</v>
      </c>
      <c r="X355" s="1" t="s">
        <v>92</v>
      </c>
      <c r="Y355" s="1" t="s">
        <v>57</v>
      </c>
      <c r="Z355" s="1" t="s">
        <v>22</v>
      </c>
      <c r="AA355" s="1"/>
      <c r="AB355" s="1"/>
      <c r="AC355" s="1" t="s">
        <v>93</v>
      </c>
      <c r="AD355" s="1" t="str">
        <f t="shared" si="56"/>
        <v>1106</v>
      </c>
      <c r="AE355" s="1" t="str">
        <f t="shared" si="57"/>
        <v>REGULAR</v>
      </c>
      <c r="AF355" s="1" t="str">
        <f t="shared" si="58"/>
        <v>Raipur -  Chhattisgarh</v>
      </c>
      <c r="AG355" s="1">
        <f t="shared" si="59"/>
        <v>4</v>
      </c>
    </row>
    <row r="356" spans="1:33">
      <c r="A356" s="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c r="P356" s="1">
        <f t="shared" si="50"/>
        <v>7550</v>
      </c>
      <c r="Q356" s="1">
        <v>5</v>
      </c>
      <c r="R356" s="1">
        <f t="shared" si="51"/>
        <v>377.5</v>
      </c>
      <c r="S356" s="1">
        <f t="shared" si="52"/>
        <v>7172.5</v>
      </c>
      <c r="T356" s="1">
        <v>0.48</v>
      </c>
      <c r="U356" s="1">
        <f t="shared" si="53"/>
        <v>3442.7999999999997</v>
      </c>
      <c r="V356" s="1">
        <f t="shared" si="54"/>
        <v>3729.7000000000003</v>
      </c>
      <c r="W356" s="4">
        <f t="shared" si="55"/>
        <v>0.52</v>
      </c>
      <c r="X356" s="1" t="s">
        <v>92</v>
      </c>
      <c r="Y356" s="1" t="s">
        <v>72</v>
      </c>
      <c r="Z356" s="1" t="s">
        <v>66</v>
      </c>
      <c r="AA356" s="1"/>
      <c r="AB356" s="1"/>
      <c r="AC356" s="1" t="s">
        <v>42</v>
      </c>
      <c r="AD356" s="1" t="str">
        <f t="shared" si="56"/>
        <v>0214</v>
      </c>
      <c r="AE356" s="1" t="str">
        <f t="shared" si="57"/>
        <v>REGULAR</v>
      </c>
      <c r="AF356" s="1" t="str">
        <f t="shared" si="58"/>
        <v>Gurgaon -  Haryana</v>
      </c>
      <c r="AG356" s="1">
        <f t="shared" si="59"/>
        <v>4</v>
      </c>
    </row>
    <row r="357" spans="1:33">
      <c r="A357" s="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c r="P357" s="1">
        <f t="shared" si="50"/>
        <v>144060</v>
      </c>
      <c r="Q357" s="1">
        <v>10</v>
      </c>
      <c r="R357" s="1">
        <f t="shared" si="51"/>
        <v>14406</v>
      </c>
      <c r="S357" s="1">
        <f t="shared" si="52"/>
        <v>129654</v>
      </c>
      <c r="T357" s="1">
        <v>0.57999999999999996</v>
      </c>
      <c r="U357" s="1">
        <f t="shared" si="53"/>
        <v>75199.319999999992</v>
      </c>
      <c r="V357" s="1">
        <f t="shared" si="54"/>
        <v>54454.680000000008</v>
      </c>
      <c r="W357" s="4">
        <f t="shared" si="55"/>
        <v>0.42000000000000004</v>
      </c>
      <c r="X357" s="1" t="s">
        <v>92</v>
      </c>
      <c r="Y357" s="1" t="s">
        <v>81</v>
      </c>
      <c r="Z357" s="1" t="s">
        <v>41</v>
      </c>
      <c r="AA357" s="2">
        <v>45767</v>
      </c>
      <c r="AB357" s="1">
        <v>3</v>
      </c>
      <c r="AC357" s="1" t="s">
        <v>42</v>
      </c>
      <c r="AD357" s="1" t="str">
        <f t="shared" si="56"/>
        <v>0550</v>
      </c>
      <c r="AE357" s="1" t="str">
        <f t="shared" si="57"/>
        <v>REGULAR</v>
      </c>
      <c r="AF357" s="1" t="str">
        <f t="shared" si="58"/>
        <v>Haridwar -  Uttarakhand</v>
      </c>
      <c r="AG357" s="1">
        <f t="shared" si="59"/>
        <v>6</v>
      </c>
    </row>
    <row r="358" spans="1:33">
      <c r="A358" s="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c r="P358" s="1">
        <f t="shared" si="50"/>
        <v>6080</v>
      </c>
      <c r="Q358" s="1">
        <v>0</v>
      </c>
      <c r="R358" s="1">
        <f t="shared" si="51"/>
        <v>0</v>
      </c>
      <c r="S358" s="1">
        <f t="shared" si="52"/>
        <v>6080</v>
      </c>
      <c r="T358" s="1">
        <v>0.48</v>
      </c>
      <c r="U358" s="1">
        <f t="shared" si="53"/>
        <v>2918.4</v>
      </c>
      <c r="V358" s="1">
        <f t="shared" si="54"/>
        <v>3161.6</v>
      </c>
      <c r="W358" s="4">
        <f t="shared" si="55"/>
        <v>0.52</v>
      </c>
      <c r="X358" s="1" t="s">
        <v>56</v>
      </c>
      <c r="Y358" s="1" t="s">
        <v>81</v>
      </c>
      <c r="Z358" s="1" t="s">
        <v>41</v>
      </c>
      <c r="AA358" s="2">
        <v>45766</v>
      </c>
      <c r="AB358" s="1">
        <v>3</v>
      </c>
      <c r="AC358" s="1" t="s">
        <v>42</v>
      </c>
      <c r="AD358" s="1" t="str">
        <f t="shared" si="56"/>
        <v>1330</v>
      </c>
      <c r="AE358" s="1" t="str">
        <f t="shared" si="57"/>
        <v>PRIME</v>
      </c>
      <c r="AF358" s="1" t="str">
        <f t="shared" si="58"/>
        <v>Udaipur -  Tripura</v>
      </c>
      <c r="AG358" s="1">
        <f t="shared" si="59"/>
        <v>4</v>
      </c>
    </row>
    <row r="359" spans="1:33">
      <c r="A359" s="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c r="P359" s="1">
        <f t="shared" si="50"/>
        <v>169290</v>
      </c>
      <c r="Q359" s="1">
        <v>10</v>
      </c>
      <c r="R359" s="1">
        <f t="shared" si="51"/>
        <v>16929</v>
      </c>
      <c r="S359" s="1">
        <f t="shared" si="52"/>
        <v>152361</v>
      </c>
      <c r="T359" s="1">
        <v>0.57999999999999996</v>
      </c>
      <c r="U359" s="1">
        <f t="shared" si="53"/>
        <v>88369.37999999999</v>
      </c>
      <c r="V359" s="1">
        <f t="shared" si="54"/>
        <v>63991.62000000001</v>
      </c>
      <c r="W359" s="4">
        <f t="shared" si="55"/>
        <v>0.42000000000000004</v>
      </c>
      <c r="X359" s="1" t="s">
        <v>39</v>
      </c>
      <c r="Y359" s="1" t="s">
        <v>40</v>
      </c>
      <c r="Z359" s="1" t="s">
        <v>41</v>
      </c>
      <c r="AA359" s="2">
        <v>45767</v>
      </c>
      <c r="AB359" s="1">
        <v>4</v>
      </c>
      <c r="AC359" s="1" t="s">
        <v>42</v>
      </c>
      <c r="AD359" s="1" t="str">
        <f t="shared" si="56"/>
        <v>0793</v>
      </c>
      <c r="AE359" s="1" t="str">
        <f t="shared" si="57"/>
        <v>REGULAR</v>
      </c>
      <c r="AF359" s="1" t="str">
        <f t="shared" si="58"/>
        <v>Ahmedabad -  Gujarat</v>
      </c>
      <c r="AG359" s="1">
        <f t="shared" si="59"/>
        <v>6</v>
      </c>
    </row>
    <row r="360" spans="1:33">
      <c r="A360" s="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c r="P360" s="1">
        <f t="shared" si="50"/>
        <v>6840</v>
      </c>
      <c r="Q360" s="1">
        <v>5</v>
      </c>
      <c r="R360" s="1">
        <f t="shared" si="51"/>
        <v>342</v>
      </c>
      <c r="S360" s="1">
        <f t="shared" si="52"/>
        <v>6498</v>
      </c>
      <c r="T360" s="1">
        <v>0.48</v>
      </c>
      <c r="U360" s="1">
        <f t="shared" si="53"/>
        <v>3119.04</v>
      </c>
      <c r="V360" s="1">
        <f t="shared" si="54"/>
        <v>3378.96</v>
      </c>
      <c r="W360" s="4">
        <f t="shared" si="55"/>
        <v>0.52</v>
      </c>
      <c r="X360" s="1" t="s">
        <v>39</v>
      </c>
      <c r="Y360" s="1" t="s">
        <v>40</v>
      </c>
      <c r="Z360" s="1" t="s">
        <v>22</v>
      </c>
      <c r="AA360" s="1"/>
      <c r="AB360" s="1"/>
      <c r="AC360" s="1" t="s">
        <v>93</v>
      </c>
      <c r="AD360" s="1" t="str">
        <f t="shared" si="56"/>
        <v>0805</v>
      </c>
      <c r="AE360" s="1" t="str">
        <f t="shared" si="57"/>
        <v>REGULAR</v>
      </c>
      <c r="AF360" s="1" t="str">
        <f t="shared" si="58"/>
        <v>Margao -  Goa</v>
      </c>
      <c r="AG360" s="1">
        <f t="shared" si="59"/>
        <v>4</v>
      </c>
    </row>
    <row r="361" spans="1:33">
      <c r="A361" s="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c r="P361" s="1">
        <f t="shared" si="50"/>
        <v>1720</v>
      </c>
      <c r="Q361" s="1">
        <v>0</v>
      </c>
      <c r="R361" s="1">
        <f t="shared" si="51"/>
        <v>0</v>
      </c>
      <c r="S361" s="1">
        <f t="shared" si="52"/>
        <v>1720</v>
      </c>
      <c r="T361" s="1">
        <v>0.35</v>
      </c>
      <c r="U361" s="1">
        <f t="shared" si="53"/>
        <v>602</v>
      </c>
      <c r="V361" s="1">
        <f t="shared" si="54"/>
        <v>1118</v>
      </c>
      <c r="W361" s="4">
        <f t="shared" si="55"/>
        <v>0.65</v>
      </c>
      <c r="X361" s="1" t="s">
        <v>50</v>
      </c>
      <c r="Y361" s="1" t="s">
        <v>40</v>
      </c>
      <c r="Z361" s="1" t="s">
        <v>120</v>
      </c>
      <c r="AA361" s="1"/>
      <c r="AB361" s="1"/>
      <c r="AC361" s="1" t="s">
        <v>42</v>
      </c>
      <c r="AD361" s="1" t="str">
        <f t="shared" si="56"/>
        <v>0653</v>
      </c>
      <c r="AE361" s="1" t="str">
        <f t="shared" si="57"/>
        <v>PRIME</v>
      </c>
      <c r="AF361" s="1" t="str">
        <f t="shared" si="58"/>
        <v>Pune -  Maharashtra</v>
      </c>
      <c r="AG361" s="1">
        <f t="shared" si="59"/>
        <v>4</v>
      </c>
    </row>
    <row r="362" spans="1:33">
      <c r="A362" s="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c r="P362" s="1">
        <f t="shared" si="50"/>
        <v>4950</v>
      </c>
      <c r="Q362" s="1">
        <v>25</v>
      </c>
      <c r="R362" s="1">
        <f t="shared" si="51"/>
        <v>1237.5</v>
      </c>
      <c r="S362" s="1">
        <f t="shared" si="52"/>
        <v>3712.5</v>
      </c>
      <c r="T362" s="1">
        <v>0.35</v>
      </c>
      <c r="U362" s="1">
        <f t="shared" si="53"/>
        <v>1299.375</v>
      </c>
      <c r="V362" s="1">
        <f t="shared" si="54"/>
        <v>2413.125</v>
      </c>
      <c r="W362" s="4">
        <f t="shared" si="55"/>
        <v>0.65</v>
      </c>
      <c r="X362" s="1" t="s">
        <v>92</v>
      </c>
      <c r="Y362" s="1" t="s">
        <v>57</v>
      </c>
      <c r="Z362" s="1" t="s">
        <v>41</v>
      </c>
      <c r="AA362" s="2">
        <v>45769</v>
      </c>
      <c r="AB362" s="1">
        <v>4</v>
      </c>
      <c r="AC362" s="1" t="s">
        <v>42</v>
      </c>
      <c r="AD362" s="1" t="str">
        <f t="shared" si="56"/>
        <v>1265</v>
      </c>
      <c r="AE362" s="1" t="str">
        <f t="shared" si="57"/>
        <v>PRIME</v>
      </c>
      <c r="AF362" s="1" t="str">
        <f t="shared" si="58"/>
        <v>New Delhi -  Delhi</v>
      </c>
      <c r="AG362" s="1">
        <f t="shared" si="59"/>
        <v>4</v>
      </c>
    </row>
    <row r="363" spans="1:33">
      <c r="A363" s="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c r="P363" s="1">
        <f t="shared" si="50"/>
        <v>265800</v>
      </c>
      <c r="Q363" s="1">
        <v>10</v>
      </c>
      <c r="R363" s="1">
        <f t="shared" si="51"/>
        <v>26580</v>
      </c>
      <c r="S363" s="1">
        <f t="shared" si="52"/>
        <v>239220</v>
      </c>
      <c r="T363" s="1">
        <v>0.57999999999999996</v>
      </c>
      <c r="U363" s="1">
        <f t="shared" si="53"/>
        <v>138747.59999999998</v>
      </c>
      <c r="V363" s="1">
        <f t="shared" si="54"/>
        <v>100472.40000000002</v>
      </c>
      <c r="W363" s="4">
        <f t="shared" si="55"/>
        <v>0.4200000000000001</v>
      </c>
      <c r="X363" s="1" t="s">
        <v>92</v>
      </c>
      <c r="Y363" s="1" t="s">
        <v>72</v>
      </c>
      <c r="Z363" s="1" t="s">
        <v>66</v>
      </c>
      <c r="AA363" s="1"/>
      <c r="AB363" s="1"/>
      <c r="AC363" s="1" t="s">
        <v>42</v>
      </c>
      <c r="AD363" s="1" t="str">
        <f t="shared" si="56"/>
        <v>0093</v>
      </c>
      <c r="AE363" s="1" t="str">
        <f t="shared" si="57"/>
        <v>REGULAR</v>
      </c>
      <c r="AF363" s="1" t="str">
        <f t="shared" si="58"/>
        <v>Cuttack -  Odisha</v>
      </c>
      <c r="AG363" s="1">
        <f t="shared" si="59"/>
        <v>6</v>
      </c>
    </row>
    <row r="364" spans="1:33">
      <c r="A364" s="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c r="P364" s="1">
        <f t="shared" si="50"/>
        <v>19050</v>
      </c>
      <c r="Q364" s="1">
        <v>25</v>
      </c>
      <c r="R364" s="1">
        <f t="shared" si="51"/>
        <v>4762.5</v>
      </c>
      <c r="S364" s="1">
        <f t="shared" si="52"/>
        <v>14287.5</v>
      </c>
      <c r="T364" s="1">
        <v>0.47</v>
      </c>
      <c r="U364" s="1">
        <f t="shared" si="53"/>
        <v>6715.125</v>
      </c>
      <c r="V364" s="1">
        <f t="shared" si="54"/>
        <v>7572.375</v>
      </c>
      <c r="W364" s="4">
        <f t="shared" si="55"/>
        <v>0.53</v>
      </c>
      <c r="X364" s="1" t="s">
        <v>50</v>
      </c>
      <c r="Y364" s="1" t="s">
        <v>57</v>
      </c>
      <c r="Z364" s="1" t="s">
        <v>51</v>
      </c>
      <c r="AA364" s="2">
        <v>45771</v>
      </c>
      <c r="AB364" s="1"/>
      <c r="AC364" s="1" t="s">
        <v>42</v>
      </c>
      <c r="AD364" s="1" t="str">
        <f t="shared" si="56"/>
        <v>1691</v>
      </c>
      <c r="AE364" s="1" t="str">
        <f t="shared" si="57"/>
        <v>REGULAR</v>
      </c>
      <c r="AF364" s="1" t="str">
        <f t="shared" si="58"/>
        <v>Raipur -  Chhattisgarh</v>
      </c>
      <c r="AG364" s="1">
        <f t="shared" si="59"/>
        <v>5</v>
      </c>
    </row>
    <row r="365" spans="1:33">
      <c r="A365" s="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c r="P365" s="1">
        <f t="shared" si="50"/>
        <v>800</v>
      </c>
      <c r="Q365" s="1">
        <v>30</v>
      </c>
      <c r="R365" s="1">
        <f t="shared" si="51"/>
        <v>240</v>
      </c>
      <c r="S365" s="1">
        <f t="shared" si="52"/>
        <v>560</v>
      </c>
      <c r="T365" s="1">
        <v>0.62</v>
      </c>
      <c r="U365" s="1">
        <f t="shared" si="53"/>
        <v>347.2</v>
      </c>
      <c r="V365" s="1">
        <f t="shared" si="54"/>
        <v>212.8</v>
      </c>
      <c r="W365" s="4">
        <f t="shared" si="55"/>
        <v>0.38</v>
      </c>
      <c r="X365" s="1" t="s">
        <v>50</v>
      </c>
      <c r="Y365" s="1" t="s">
        <v>72</v>
      </c>
      <c r="Z365" s="1" t="s">
        <v>22</v>
      </c>
      <c r="AA365" s="1"/>
      <c r="AB365" s="1"/>
      <c r="AC365" s="1" t="s">
        <v>93</v>
      </c>
      <c r="AD365" s="1" t="str">
        <f t="shared" si="56"/>
        <v>0035</v>
      </c>
      <c r="AE365" s="1" t="str">
        <f t="shared" si="57"/>
        <v>PRIME</v>
      </c>
      <c r="AF365" s="1" t="str">
        <f t="shared" si="58"/>
        <v>Shillong -  Meghalaya</v>
      </c>
      <c r="AG365" s="1">
        <f t="shared" si="59"/>
        <v>3</v>
      </c>
    </row>
    <row r="366" spans="1:33">
      <c r="A366" s="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c r="P366" s="1">
        <f t="shared" si="50"/>
        <v>13050</v>
      </c>
      <c r="Q366" s="1">
        <v>10</v>
      </c>
      <c r="R366" s="1">
        <f t="shared" si="51"/>
        <v>1305</v>
      </c>
      <c r="S366" s="1">
        <f t="shared" si="52"/>
        <v>11745</v>
      </c>
      <c r="T366" s="1">
        <v>0.47</v>
      </c>
      <c r="U366" s="1">
        <f t="shared" si="53"/>
        <v>5520.15</v>
      </c>
      <c r="V366" s="1">
        <f t="shared" si="54"/>
        <v>6224.85</v>
      </c>
      <c r="W366" s="4">
        <f t="shared" si="55"/>
        <v>0.53</v>
      </c>
      <c r="X366" s="1" t="s">
        <v>65</v>
      </c>
      <c r="Y366" s="1" t="s">
        <v>72</v>
      </c>
      <c r="Z366" s="1" t="s">
        <v>41</v>
      </c>
      <c r="AA366" s="2">
        <v>45772</v>
      </c>
      <c r="AB366" s="1">
        <v>4</v>
      </c>
      <c r="AC366" s="1" t="s">
        <v>42</v>
      </c>
      <c r="AD366" s="1" t="str">
        <f t="shared" si="56"/>
        <v>0081</v>
      </c>
      <c r="AE366" s="1" t="str">
        <f t="shared" si="57"/>
        <v>REGULAR</v>
      </c>
      <c r="AF366" s="1" t="str">
        <f t="shared" si="58"/>
        <v>Jodhpur -  Rajasthan</v>
      </c>
      <c r="AG366" s="1">
        <f t="shared" si="59"/>
        <v>5</v>
      </c>
    </row>
    <row r="367" spans="1:33">
      <c r="A367" s="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c r="P367" s="1">
        <f t="shared" si="50"/>
        <v>18950</v>
      </c>
      <c r="Q367" s="1">
        <v>10</v>
      </c>
      <c r="R367" s="1">
        <f t="shared" si="51"/>
        <v>1895</v>
      </c>
      <c r="S367" s="1">
        <f t="shared" si="52"/>
        <v>17055</v>
      </c>
      <c r="T367" s="1">
        <v>0.48</v>
      </c>
      <c r="U367" s="1">
        <f t="shared" si="53"/>
        <v>8186.4</v>
      </c>
      <c r="V367" s="1">
        <f t="shared" si="54"/>
        <v>8868.6</v>
      </c>
      <c r="W367" s="4">
        <f t="shared" si="55"/>
        <v>0.52</v>
      </c>
      <c r="X367" s="1" t="s">
        <v>65</v>
      </c>
      <c r="Y367" s="1" t="s">
        <v>72</v>
      </c>
      <c r="Z367" s="1" t="s">
        <v>22</v>
      </c>
      <c r="AA367" s="1"/>
      <c r="AB367" s="1"/>
      <c r="AC367" s="1" t="s">
        <v>93</v>
      </c>
      <c r="AD367" s="1" t="str">
        <f t="shared" si="56"/>
        <v>1171</v>
      </c>
      <c r="AE367" s="1" t="str">
        <f t="shared" si="57"/>
        <v>PRIME</v>
      </c>
      <c r="AF367" s="1" t="str">
        <f t="shared" si="58"/>
        <v>Shillong -  Meghalaya</v>
      </c>
      <c r="AG367" s="1">
        <f t="shared" si="59"/>
        <v>5</v>
      </c>
    </row>
    <row r="368" spans="1:33">
      <c r="A368" s="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c r="P368" s="1">
        <f t="shared" si="50"/>
        <v>5790</v>
      </c>
      <c r="Q368" s="1">
        <v>0</v>
      </c>
      <c r="R368" s="1">
        <f t="shared" si="51"/>
        <v>0</v>
      </c>
      <c r="S368" s="1">
        <f t="shared" si="52"/>
        <v>5790</v>
      </c>
      <c r="T368" s="1">
        <v>0.5</v>
      </c>
      <c r="U368" s="1">
        <f t="shared" si="53"/>
        <v>2895</v>
      </c>
      <c r="V368" s="1">
        <f t="shared" si="54"/>
        <v>2895</v>
      </c>
      <c r="W368" s="4">
        <f t="shared" si="55"/>
        <v>0.5</v>
      </c>
      <c r="X368" s="1" t="s">
        <v>50</v>
      </c>
      <c r="Y368" s="1" t="s">
        <v>72</v>
      </c>
      <c r="Z368" s="1" t="s">
        <v>66</v>
      </c>
      <c r="AA368" s="1"/>
      <c r="AB368" s="1"/>
      <c r="AC368" s="1" t="s">
        <v>42</v>
      </c>
      <c r="AD368" s="1" t="str">
        <f t="shared" si="56"/>
        <v>0687</v>
      </c>
      <c r="AE368" s="1" t="str">
        <f t="shared" si="57"/>
        <v>REGULAR</v>
      </c>
      <c r="AF368" s="1" t="str">
        <f t="shared" si="58"/>
        <v>Jabalpur -  Madhya Pradesh</v>
      </c>
      <c r="AG368" s="1">
        <f t="shared" si="59"/>
        <v>4</v>
      </c>
    </row>
    <row r="369" spans="1:33">
      <c r="A369" s="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c r="P369" s="1">
        <f t="shared" si="50"/>
        <v>9350</v>
      </c>
      <c r="Q369" s="1">
        <v>15</v>
      </c>
      <c r="R369" s="1">
        <f t="shared" si="51"/>
        <v>1402.5</v>
      </c>
      <c r="S369" s="1">
        <f t="shared" si="52"/>
        <v>7947.5</v>
      </c>
      <c r="T369" s="1">
        <v>0.45</v>
      </c>
      <c r="U369" s="1">
        <f t="shared" si="53"/>
        <v>3576.375</v>
      </c>
      <c r="V369" s="1">
        <f t="shared" si="54"/>
        <v>4371.125</v>
      </c>
      <c r="W369" s="4">
        <f t="shared" si="55"/>
        <v>0.55000000000000004</v>
      </c>
      <c r="X369" s="1" t="s">
        <v>50</v>
      </c>
      <c r="Y369" s="1" t="s">
        <v>72</v>
      </c>
      <c r="Z369" s="1" t="s">
        <v>41</v>
      </c>
      <c r="AA369" s="2">
        <v>45774</v>
      </c>
      <c r="AB369" s="1">
        <v>4</v>
      </c>
      <c r="AC369" s="1" t="s">
        <v>42</v>
      </c>
      <c r="AD369" s="1" t="str">
        <f t="shared" si="56"/>
        <v>0751</v>
      </c>
      <c r="AE369" s="1" t="str">
        <f t="shared" si="57"/>
        <v>REGULAR</v>
      </c>
      <c r="AF369" s="1" t="str">
        <f t="shared" si="58"/>
        <v>Bhilai -  Chhattisgarh</v>
      </c>
      <c r="AG369" s="1">
        <f t="shared" si="59"/>
        <v>4</v>
      </c>
    </row>
    <row r="370" spans="1:33">
      <c r="A370" s="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c r="P370" s="1">
        <f t="shared" si="50"/>
        <v>3160</v>
      </c>
      <c r="Q370" s="1">
        <v>0</v>
      </c>
      <c r="R370" s="1">
        <f t="shared" si="51"/>
        <v>0</v>
      </c>
      <c r="S370" s="1">
        <f t="shared" si="52"/>
        <v>3160</v>
      </c>
      <c r="T370" s="1">
        <v>0.62</v>
      </c>
      <c r="U370" s="1">
        <f t="shared" si="53"/>
        <v>1959.2</v>
      </c>
      <c r="V370" s="1">
        <f t="shared" si="54"/>
        <v>1200.8</v>
      </c>
      <c r="W370" s="4">
        <f t="shared" si="55"/>
        <v>0.38</v>
      </c>
      <c r="X370" s="1" t="s">
        <v>92</v>
      </c>
      <c r="Y370" s="1" t="s">
        <v>40</v>
      </c>
      <c r="Z370" s="1" t="s">
        <v>41</v>
      </c>
      <c r="AA370" s="2">
        <v>45776</v>
      </c>
      <c r="AB370" s="1">
        <v>5</v>
      </c>
      <c r="AC370" s="1" t="s">
        <v>42</v>
      </c>
      <c r="AD370" s="1" t="str">
        <f t="shared" si="56"/>
        <v>1314</v>
      </c>
      <c r="AE370" s="1" t="str">
        <f t="shared" si="57"/>
        <v>REGULAR</v>
      </c>
      <c r="AF370" s="1" t="str">
        <f t="shared" si="58"/>
        <v>Ahmedabad -  Gujarat</v>
      </c>
      <c r="AG370" s="1">
        <f t="shared" si="59"/>
        <v>4</v>
      </c>
    </row>
    <row r="371" spans="1:33">
      <c r="A371" s="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c r="P371" s="1">
        <f t="shared" si="50"/>
        <v>3360</v>
      </c>
      <c r="Q371" s="1">
        <v>20</v>
      </c>
      <c r="R371" s="1">
        <f t="shared" si="51"/>
        <v>672</v>
      </c>
      <c r="S371" s="1">
        <f t="shared" si="52"/>
        <v>2688</v>
      </c>
      <c r="T371" s="1">
        <v>0.48</v>
      </c>
      <c r="U371" s="1">
        <f t="shared" si="53"/>
        <v>1290.24</v>
      </c>
      <c r="V371" s="1">
        <f t="shared" si="54"/>
        <v>1397.76</v>
      </c>
      <c r="W371" s="4">
        <f t="shared" si="55"/>
        <v>0.52</v>
      </c>
      <c r="X371" s="1" t="s">
        <v>50</v>
      </c>
      <c r="Y371" s="1" t="s">
        <v>40</v>
      </c>
      <c r="Z371" s="1" t="s">
        <v>22</v>
      </c>
      <c r="AA371" s="1"/>
      <c r="AB371" s="1"/>
      <c r="AC371" s="1" t="s">
        <v>93</v>
      </c>
      <c r="AD371" s="1" t="str">
        <f t="shared" si="56"/>
        <v>0336</v>
      </c>
      <c r="AE371" s="1" t="str">
        <f t="shared" si="57"/>
        <v>PRIME</v>
      </c>
      <c r="AF371" s="1" t="str">
        <f t="shared" si="58"/>
        <v>Dibrugarh -  Assam</v>
      </c>
      <c r="AG371" s="1">
        <f t="shared" si="59"/>
        <v>4</v>
      </c>
    </row>
    <row r="372" spans="1:33">
      <c r="A372" s="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c r="P372" s="1">
        <f t="shared" si="50"/>
        <v>6680</v>
      </c>
      <c r="Q372" s="1">
        <v>0</v>
      </c>
      <c r="R372" s="1">
        <f t="shared" si="51"/>
        <v>0</v>
      </c>
      <c r="S372" s="1">
        <f t="shared" si="52"/>
        <v>6680</v>
      </c>
      <c r="T372" s="1">
        <v>0.48</v>
      </c>
      <c r="U372" s="1">
        <f t="shared" si="53"/>
        <v>3206.4</v>
      </c>
      <c r="V372" s="1">
        <f t="shared" si="54"/>
        <v>3473.6</v>
      </c>
      <c r="W372" s="4">
        <f t="shared" si="55"/>
        <v>0.52</v>
      </c>
      <c r="X372" s="1" t="s">
        <v>39</v>
      </c>
      <c r="Y372" s="1" t="s">
        <v>40</v>
      </c>
      <c r="Z372" s="1" t="s">
        <v>41</v>
      </c>
      <c r="AA372" s="2">
        <v>45772</v>
      </c>
      <c r="AB372" s="1">
        <v>5</v>
      </c>
      <c r="AC372" s="1" t="s">
        <v>42</v>
      </c>
      <c r="AD372" s="1" t="str">
        <f t="shared" si="56"/>
        <v>1382</v>
      </c>
      <c r="AE372" s="1" t="str">
        <f t="shared" si="57"/>
        <v>PRIME</v>
      </c>
      <c r="AF372" s="1" t="str">
        <f t="shared" si="58"/>
        <v>Agartala -  Tripura</v>
      </c>
      <c r="AG372" s="1">
        <f t="shared" si="59"/>
        <v>4</v>
      </c>
    </row>
    <row r="373" spans="1:33">
      <c r="A373" s="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c r="P373" s="1">
        <f t="shared" si="50"/>
        <v>32370</v>
      </c>
      <c r="Q373" s="1">
        <v>0</v>
      </c>
      <c r="R373" s="1">
        <f t="shared" si="51"/>
        <v>0</v>
      </c>
      <c r="S373" s="1">
        <f t="shared" si="52"/>
        <v>32370</v>
      </c>
      <c r="T373" s="1">
        <v>0.52</v>
      </c>
      <c r="U373" s="1">
        <f t="shared" si="53"/>
        <v>16832.400000000001</v>
      </c>
      <c r="V373" s="1">
        <f t="shared" si="54"/>
        <v>15537.599999999999</v>
      </c>
      <c r="W373" s="4">
        <f t="shared" si="55"/>
        <v>0.48</v>
      </c>
      <c r="X373" s="1" t="s">
        <v>65</v>
      </c>
      <c r="Y373" s="1" t="s">
        <v>57</v>
      </c>
      <c r="Z373" s="1" t="s">
        <v>22</v>
      </c>
      <c r="AA373" s="1"/>
      <c r="AB373" s="1"/>
      <c r="AC373" s="1" t="s">
        <v>93</v>
      </c>
      <c r="AD373" s="1" t="str">
        <f t="shared" si="56"/>
        <v>0872</v>
      </c>
      <c r="AE373" s="1" t="str">
        <f t="shared" si="57"/>
        <v>REGULAR</v>
      </c>
      <c r="AF373" s="1" t="str">
        <f t="shared" si="58"/>
        <v>Agartala -  Tripura</v>
      </c>
      <c r="AG373" s="1">
        <f t="shared" si="59"/>
        <v>5</v>
      </c>
    </row>
    <row r="374" spans="1:33">
      <c r="A374" s="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c r="P374" s="1">
        <f t="shared" si="50"/>
        <v>38550</v>
      </c>
      <c r="Q374" s="1">
        <v>5</v>
      </c>
      <c r="R374" s="1">
        <f t="shared" si="51"/>
        <v>1927.5</v>
      </c>
      <c r="S374" s="1">
        <f t="shared" si="52"/>
        <v>36622.5</v>
      </c>
      <c r="T374" s="1">
        <v>0.48</v>
      </c>
      <c r="U374" s="1">
        <f t="shared" si="53"/>
        <v>17578.8</v>
      </c>
      <c r="V374" s="1">
        <f t="shared" si="54"/>
        <v>19043.7</v>
      </c>
      <c r="W374" s="4">
        <f t="shared" si="55"/>
        <v>0.52</v>
      </c>
      <c r="X374" s="1" t="s">
        <v>50</v>
      </c>
      <c r="Y374" s="1" t="s">
        <v>81</v>
      </c>
      <c r="Z374" s="1" t="s">
        <v>41</v>
      </c>
      <c r="AA374" s="2">
        <v>45778</v>
      </c>
      <c r="AB374" s="1">
        <v>3</v>
      </c>
      <c r="AC374" s="1" t="s">
        <v>42</v>
      </c>
      <c r="AD374" s="1" t="str">
        <f t="shared" si="56"/>
        <v>0887</v>
      </c>
      <c r="AE374" s="1" t="str">
        <f t="shared" si="57"/>
        <v>REGULAR</v>
      </c>
      <c r="AF374" s="1" t="str">
        <f t="shared" si="58"/>
        <v>Tura -  Meghalaya</v>
      </c>
      <c r="AG374" s="1">
        <f t="shared" si="59"/>
        <v>5</v>
      </c>
    </row>
    <row r="375" spans="1:33">
      <c r="A375" s="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c r="P375" s="1">
        <f t="shared" si="50"/>
        <v>1560</v>
      </c>
      <c r="Q375" s="1">
        <v>10</v>
      </c>
      <c r="R375" s="1">
        <f t="shared" si="51"/>
        <v>156</v>
      </c>
      <c r="S375" s="1">
        <f t="shared" si="52"/>
        <v>1404</v>
      </c>
      <c r="T375" s="1">
        <v>0.35</v>
      </c>
      <c r="U375" s="1">
        <f t="shared" si="53"/>
        <v>491.4</v>
      </c>
      <c r="V375" s="1">
        <f t="shared" si="54"/>
        <v>912.6</v>
      </c>
      <c r="W375" s="4">
        <f t="shared" si="55"/>
        <v>0.65</v>
      </c>
      <c r="X375" s="1" t="s">
        <v>104</v>
      </c>
      <c r="Y375" s="1" t="s">
        <v>57</v>
      </c>
      <c r="Z375" s="1" t="s">
        <v>41</v>
      </c>
      <c r="AA375" s="2">
        <v>45775</v>
      </c>
      <c r="AB375" s="1">
        <v>4</v>
      </c>
      <c r="AC375" s="1" t="s">
        <v>42</v>
      </c>
      <c r="AD375" s="1" t="str">
        <f t="shared" si="56"/>
        <v>1094</v>
      </c>
      <c r="AE375" s="1" t="str">
        <f t="shared" si="57"/>
        <v>PRIME</v>
      </c>
      <c r="AF375" s="1" t="str">
        <f t="shared" si="58"/>
        <v>Muzaffarpur -  Bihar</v>
      </c>
      <c r="AG375" s="1">
        <f t="shared" si="59"/>
        <v>4</v>
      </c>
    </row>
    <row r="376" spans="1:33">
      <c r="A376" s="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c r="P376" s="1">
        <f t="shared" si="50"/>
        <v>4860</v>
      </c>
      <c r="Q376" s="1">
        <v>10</v>
      </c>
      <c r="R376" s="1">
        <f t="shared" si="51"/>
        <v>486</v>
      </c>
      <c r="S376" s="1">
        <f t="shared" si="52"/>
        <v>4374</v>
      </c>
      <c r="T376" s="1">
        <v>0.52</v>
      </c>
      <c r="U376" s="1">
        <f t="shared" si="53"/>
        <v>2274.48</v>
      </c>
      <c r="V376" s="1">
        <f t="shared" si="54"/>
        <v>2099.52</v>
      </c>
      <c r="W376" s="4">
        <f t="shared" si="55"/>
        <v>0.48</v>
      </c>
      <c r="X376" s="1" t="s">
        <v>56</v>
      </c>
      <c r="Y376" s="1" t="s">
        <v>81</v>
      </c>
      <c r="Z376" s="1" t="s">
        <v>41</v>
      </c>
      <c r="AA376" s="2">
        <v>45780</v>
      </c>
      <c r="AB376" s="1">
        <v>5</v>
      </c>
      <c r="AC376" s="1" t="s">
        <v>42</v>
      </c>
      <c r="AD376" s="1" t="str">
        <f t="shared" si="56"/>
        <v>1388</v>
      </c>
      <c r="AE376" s="1" t="str">
        <f t="shared" si="57"/>
        <v>REGULAR</v>
      </c>
      <c r="AF376" s="1" t="str">
        <f t="shared" si="58"/>
        <v>Ranchi -  Jharkhand</v>
      </c>
      <c r="AG376" s="1">
        <f t="shared" si="59"/>
        <v>4</v>
      </c>
    </row>
    <row r="377" spans="1:33">
      <c r="A377" s="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c r="P377" s="1">
        <f t="shared" si="50"/>
        <v>5550</v>
      </c>
      <c r="Q377" s="1">
        <v>0</v>
      </c>
      <c r="R377" s="1">
        <f t="shared" si="51"/>
        <v>0</v>
      </c>
      <c r="S377" s="1">
        <f t="shared" si="52"/>
        <v>5550</v>
      </c>
      <c r="T377" s="1">
        <v>0.57999999999999996</v>
      </c>
      <c r="U377" s="1">
        <f t="shared" si="53"/>
        <v>3219</v>
      </c>
      <c r="V377" s="1">
        <f t="shared" si="54"/>
        <v>2331</v>
      </c>
      <c r="W377" s="4">
        <f t="shared" si="55"/>
        <v>0.42</v>
      </c>
      <c r="X377" s="1" t="s">
        <v>147</v>
      </c>
      <c r="Y377" s="1" t="s">
        <v>40</v>
      </c>
      <c r="Z377" s="1" t="s">
        <v>66</v>
      </c>
      <c r="AA377" s="1"/>
      <c r="AB377" s="1"/>
      <c r="AC377" s="1" t="s">
        <v>42</v>
      </c>
      <c r="AD377" s="1" t="str">
        <f t="shared" si="56"/>
        <v>1419</v>
      </c>
      <c r="AE377" s="1" t="str">
        <f t="shared" si="57"/>
        <v>REGULAR</v>
      </c>
      <c r="AF377" s="1" t="str">
        <f t="shared" si="58"/>
        <v>Nagpur -  Maharashtra</v>
      </c>
      <c r="AG377" s="1">
        <f t="shared" si="59"/>
        <v>4</v>
      </c>
    </row>
    <row r="378" spans="1:33">
      <c r="A378" s="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c r="P378" s="1">
        <f t="shared" si="50"/>
        <v>7740</v>
      </c>
      <c r="Q378" s="1">
        <v>30</v>
      </c>
      <c r="R378" s="1">
        <f t="shared" si="51"/>
        <v>2322</v>
      </c>
      <c r="S378" s="1">
        <f t="shared" si="52"/>
        <v>5418</v>
      </c>
      <c r="T378" s="1">
        <v>0.45</v>
      </c>
      <c r="U378" s="1">
        <f t="shared" si="53"/>
        <v>2438.1</v>
      </c>
      <c r="V378" s="1">
        <f t="shared" si="54"/>
        <v>2979.9</v>
      </c>
      <c r="W378" s="4">
        <f t="shared" si="55"/>
        <v>0.55000000000000004</v>
      </c>
      <c r="X378" s="1" t="s">
        <v>104</v>
      </c>
      <c r="Y378" s="1" t="s">
        <v>72</v>
      </c>
      <c r="Z378" s="1" t="s">
        <v>120</v>
      </c>
      <c r="AA378" s="1"/>
      <c r="AB378" s="1"/>
      <c r="AC378" s="1" t="s">
        <v>42</v>
      </c>
      <c r="AD378" s="1" t="str">
        <f t="shared" si="56"/>
        <v>0275</v>
      </c>
      <c r="AE378" s="1" t="str">
        <f t="shared" si="57"/>
        <v>PRIME</v>
      </c>
      <c r="AF378" s="1" t="str">
        <f t="shared" si="58"/>
        <v>Kanpur -  Uttar Pradesh</v>
      </c>
      <c r="AG378" s="1">
        <f t="shared" si="59"/>
        <v>4</v>
      </c>
    </row>
    <row r="379" spans="1:33">
      <c r="A379" s="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c r="P379" s="1">
        <f t="shared" si="50"/>
        <v>700</v>
      </c>
      <c r="Q379" s="1">
        <v>10</v>
      </c>
      <c r="R379" s="1">
        <f t="shared" si="51"/>
        <v>70</v>
      </c>
      <c r="S379" s="1">
        <f t="shared" si="52"/>
        <v>630</v>
      </c>
      <c r="T379" s="1">
        <v>0.62</v>
      </c>
      <c r="U379" s="1">
        <f t="shared" si="53"/>
        <v>390.6</v>
      </c>
      <c r="V379" s="1">
        <f t="shared" si="54"/>
        <v>239.39999999999998</v>
      </c>
      <c r="W379" s="4">
        <f t="shared" si="55"/>
        <v>0.37999999999999995</v>
      </c>
      <c r="X379" s="1" t="s">
        <v>104</v>
      </c>
      <c r="Y379" s="1" t="s">
        <v>81</v>
      </c>
      <c r="Z379" s="1" t="s">
        <v>66</v>
      </c>
      <c r="AA379" s="1"/>
      <c r="AB379" s="1"/>
      <c r="AC379" s="1" t="s">
        <v>42</v>
      </c>
      <c r="AD379" s="1" t="str">
        <f t="shared" si="56"/>
        <v>1052</v>
      </c>
      <c r="AE379" s="1" t="str">
        <f t="shared" si="57"/>
        <v>REGULAR</v>
      </c>
      <c r="AF379" s="1" t="str">
        <f t="shared" si="58"/>
        <v>Jamshedpur -  Jharkhand</v>
      </c>
      <c r="AG379" s="1">
        <f t="shared" si="59"/>
        <v>3</v>
      </c>
    </row>
    <row r="380" spans="1:33">
      <c r="A380" s="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c r="P380" s="1">
        <f t="shared" si="50"/>
        <v>36200</v>
      </c>
      <c r="Q380" s="1">
        <v>15</v>
      </c>
      <c r="R380" s="1">
        <f t="shared" si="51"/>
        <v>5430</v>
      </c>
      <c r="S380" s="1">
        <f t="shared" si="52"/>
        <v>30770</v>
      </c>
      <c r="T380" s="1">
        <v>0.52</v>
      </c>
      <c r="U380" s="1">
        <f t="shared" si="53"/>
        <v>16000.400000000001</v>
      </c>
      <c r="V380" s="1">
        <f t="shared" si="54"/>
        <v>14769.599999999999</v>
      </c>
      <c r="W380" s="4">
        <f t="shared" si="55"/>
        <v>0.47999999999999993</v>
      </c>
      <c r="X380" s="1" t="s">
        <v>65</v>
      </c>
      <c r="Y380" s="1" t="s">
        <v>57</v>
      </c>
      <c r="Z380" s="1" t="s">
        <v>66</v>
      </c>
      <c r="AA380" s="1"/>
      <c r="AB380" s="1"/>
      <c r="AC380" s="1" t="s">
        <v>42</v>
      </c>
      <c r="AD380" s="1" t="str">
        <f t="shared" si="56"/>
        <v>1637</v>
      </c>
      <c r="AE380" s="1" t="str">
        <f t="shared" si="57"/>
        <v>PRIME</v>
      </c>
      <c r="AF380" s="1" t="str">
        <f t="shared" si="58"/>
        <v>Panaji -  Goa</v>
      </c>
      <c r="AG380" s="1">
        <f t="shared" si="59"/>
        <v>5</v>
      </c>
    </row>
    <row r="381" spans="1:33">
      <c r="A381" s="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c r="P381" s="1">
        <f t="shared" si="50"/>
        <v>25170</v>
      </c>
      <c r="Q381" s="1">
        <v>0</v>
      </c>
      <c r="R381" s="1">
        <f t="shared" si="51"/>
        <v>0</v>
      </c>
      <c r="S381" s="1">
        <f t="shared" si="52"/>
        <v>25170</v>
      </c>
      <c r="T381" s="1">
        <v>0.48</v>
      </c>
      <c r="U381" s="1">
        <f t="shared" si="53"/>
        <v>12081.6</v>
      </c>
      <c r="V381" s="1">
        <f t="shared" si="54"/>
        <v>13088.4</v>
      </c>
      <c r="W381" s="4">
        <f t="shared" si="55"/>
        <v>0.52</v>
      </c>
      <c r="X381" s="1" t="s">
        <v>65</v>
      </c>
      <c r="Y381" s="1" t="s">
        <v>81</v>
      </c>
      <c r="Z381" s="1" t="s">
        <v>41</v>
      </c>
      <c r="AA381" s="2">
        <v>45781</v>
      </c>
      <c r="AB381" s="1">
        <v>4</v>
      </c>
      <c r="AC381" s="1" t="s">
        <v>42</v>
      </c>
      <c r="AD381" s="1" t="str">
        <f t="shared" si="56"/>
        <v>0040</v>
      </c>
      <c r="AE381" s="1" t="str">
        <f t="shared" si="57"/>
        <v>REGULAR</v>
      </c>
      <c r="AF381" s="1" t="str">
        <f t="shared" si="58"/>
        <v>Jaipur -  Rajasthan</v>
      </c>
      <c r="AG381" s="1">
        <f t="shared" si="59"/>
        <v>5</v>
      </c>
    </row>
    <row r="382" spans="1:33">
      <c r="A382" s="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c r="P382" s="1">
        <f t="shared" si="50"/>
        <v>8940</v>
      </c>
      <c r="Q382" s="1">
        <v>0</v>
      </c>
      <c r="R382" s="1">
        <f t="shared" si="51"/>
        <v>0</v>
      </c>
      <c r="S382" s="1">
        <f t="shared" si="52"/>
        <v>8940</v>
      </c>
      <c r="T382" s="1">
        <v>0.48</v>
      </c>
      <c r="U382" s="1">
        <f t="shared" si="53"/>
        <v>4291.2</v>
      </c>
      <c r="V382" s="1">
        <f t="shared" si="54"/>
        <v>4648.8</v>
      </c>
      <c r="W382" s="4">
        <f t="shared" si="55"/>
        <v>0.52</v>
      </c>
      <c r="X382" s="1" t="s">
        <v>104</v>
      </c>
      <c r="Y382" s="1" t="s">
        <v>81</v>
      </c>
      <c r="Z382" s="1" t="s">
        <v>51</v>
      </c>
      <c r="AA382" s="2">
        <v>45782</v>
      </c>
      <c r="AB382" s="1"/>
      <c r="AC382" s="1" t="s">
        <v>42</v>
      </c>
      <c r="AD382" s="1" t="str">
        <f t="shared" si="56"/>
        <v>1496</v>
      </c>
      <c r="AE382" s="1" t="str">
        <f t="shared" si="57"/>
        <v>PRIME</v>
      </c>
      <c r="AF382" s="1" t="str">
        <f t="shared" si="58"/>
        <v>Muzaffarpur -  Bihar</v>
      </c>
      <c r="AG382" s="1">
        <f t="shared" si="59"/>
        <v>4</v>
      </c>
    </row>
    <row r="383" spans="1:33">
      <c r="A383" s="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c r="P383" s="1">
        <f t="shared" si="50"/>
        <v>358040</v>
      </c>
      <c r="Q383" s="1">
        <v>0</v>
      </c>
      <c r="R383" s="1">
        <f t="shared" si="51"/>
        <v>0</v>
      </c>
      <c r="S383" s="1">
        <f t="shared" si="52"/>
        <v>358040</v>
      </c>
      <c r="T383" s="1">
        <v>0.57999999999999996</v>
      </c>
      <c r="U383" s="1">
        <f t="shared" si="53"/>
        <v>207663.19999999998</v>
      </c>
      <c r="V383" s="1">
        <f t="shared" si="54"/>
        <v>150376.80000000002</v>
      </c>
      <c r="W383" s="4">
        <f t="shared" si="55"/>
        <v>0.42000000000000004</v>
      </c>
      <c r="X383" s="1" t="s">
        <v>56</v>
      </c>
      <c r="Y383" s="1" t="s">
        <v>40</v>
      </c>
      <c r="Z383" s="1" t="s">
        <v>41</v>
      </c>
      <c r="AA383" s="2">
        <v>45776</v>
      </c>
      <c r="AB383" s="1">
        <v>4</v>
      </c>
      <c r="AC383" s="1" t="s">
        <v>42</v>
      </c>
      <c r="AD383" s="1" t="str">
        <f t="shared" si="56"/>
        <v>1586</v>
      </c>
      <c r="AE383" s="1" t="str">
        <f t="shared" si="57"/>
        <v>REGULAR</v>
      </c>
      <c r="AF383" s="1" t="str">
        <f t="shared" si="58"/>
        <v>Bhopal -  Madhya Pradesh</v>
      </c>
      <c r="AG383" s="1">
        <f t="shared" si="59"/>
        <v>6</v>
      </c>
    </row>
    <row r="384" spans="1:33">
      <c r="A384" s="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c r="P384" s="1">
        <f t="shared" si="50"/>
        <v>30800</v>
      </c>
      <c r="Q384" s="1">
        <v>20</v>
      </c>
      <c r="R384" s="1">
        <f t="shared" si="51"/>
        <v>6160</v>
      </c>
      <c r="S384" s="1">
        <f t="shared" si="52"/>
        <v>24640</v>
      </c>
      <c r="T384" s="1">
        <v>0.48</v>
      </c>
      <c r="U384" s="1">
        <f t="shared" si="53"/>
        <v>11827.199999999999</v>
      </c>
      <c r="V384" s="1">
        <f t="shared" si="54"/>
        <v>12812.800000000001</v>
      </c>
      <c r="W384" s="4">
        <f t="shared" si="55"/>
        <v>0.52</v>
      </c>
      <c r="X384" s="1" t="s">
        <v>147</v>
      </c>
      <c r="Y384" s="1" t="s">
        <v>40</v>
      </c>
      <c r="Z384" s="1" t="s">
        <v>41</v>
      </c>
      <c r="AA384" s="2">
        <v>45779</v>
      </c>
      <c r="AB384" s="1">
        <v>5</v>
      </c>
      <c r="AC384" s="1" t="s">
        <v>42</v>
      </c>
      <c r="AD384" s="1" t="str">
        <f t="shared" si="56"/>
        <v>0547</v>
      </c>
      <c r="AE384" s="1" t="str">
        <f t="shared" si="57"/>
        <v>REGULAR</v>
      </c>
      <c r="AF384" s="1" t="str">
        <f t="shared" si="58"/>
        <v>Haridwar -  Uttarakhand</v>
      </c>
      <c r="AG384" s="1">
        <f t="shared" si="59"/>
        <v>5</v>
      </c>
    </row>
    <row r="385" spans="1:33">
      <c r="A385" s="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c r="P385" s="1">
        <f t="shared" si="50"/>
        <v>860</v>
      </c>
      <c r="Q385" s="1">
        <v>5</v>
      </c>
      <c r="R385" s="1">
        <f t="shared" si="51"/>
        <v>43</v>
      </c>
      <c r="S385" s="1">
        <f t="shared" si="52"/>
        <v>817</v>
      </c>
      <c r="T385" s="1">
        <v>0.62</v>
      </c>
      <c r="U385" s="1">
        <f t="shared" si="53"/>
        <v>506.54</v>
      </c>
      <c r="V385" s="1">
        <f t="shared" si="54"/>
        <v>310.45999999999998</v>
      </c>
      <c r="W385" s="4">
        <f t="shared" si="55"/>
        <v>0.37999999999999995</v>
      </c>
      <c r="X385" s="1" t="s">
        <v>50</v>
      </c>
      <c r="Y385" s="1" t="s">
        <v>72</v>
      </c>
      <c r="Z385" s="1" t="s">
        <v>22</v>
      </c>
      <c r="AA385" s="1"/>
      <c r="AB385" s="1"/>
      <c r="AC385" s="1" t="s">
        <v>93</v>
      </c>
      <c r="AD385" s="1" t="str">
        <f t="shared" si="56"/>
        <v>0924</v>
      </c>
      <c r="AE385" s="1" t="str">
        <f t="shared" si="57"/>
        <v>REGULAR</v>
      </c>
      <c r="AF385" s="1" t="str">
        <f t="shared" si="58"/>
        <v>Jodhpur -  Rajasthan</v>
      </c>
      <c r="AG385" s="1">
        <f t="shared" si="59"/>
        <v>3</v>
      </c>
    </row>
    <row r="386" spans="1:33">
      <c r="A386" s="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c r="P386" s="1">
        <f t="shared" si="50"/>
        <v>140500</v>
      </c>
      <c r="Q386" s="1">
        <v>10</v>
      </c>
      <c r="R386" s="1">
        <f t="shared" si="51"/>
        <v>14050</v>
      </c>
      <c r="S386" s="1">
        <f t="shared" si="52"/>
        <v>126450</v>
      </c>
      <c r="T386" s="1">
        <v>0.57999999999999996</v>
      </c>
      <c r="U386" s="1">
        <f t="shared" si="53"/>
        <v>73341</v>
      </c>
      <c r="V386" s="1">
        <f t="shared" si="54"/>
        <v>53109</v>
      </c>
      <c r="W386" s="4">
        <f t="shared" si="55"/>
        <v>0.42</v>
      </c>
      <c r="X386" s="1" t="s">
        <v>147</v>
      </c>
      <c r="Y386" s="1" t="s">
        <v>72</v>
      </c>
      <c r="Z386" s="1" t="s">
        <v>120</v>
      </c>
      <c r="AA386" s="1"/>
      <c r="AB386" s="1"/>
      <c r="AC386" s="1" t="s">
        <v>42</v>
      </c>
      <c r="AD386" s="1" t="str">
        <f t="shared" si="56"/>
        <v>0232</v>
      </c>
      <c r="AE386" s="1" t="str">
        <f t="shared" si="57"/>
        <v>PRIME</v>
      </c>
      <c r="AF386" s="1" t="str">
        <f t="shared" si="58"/>
        <v>Ludhiana -  Punjab</v>
      </c>
      <c r="AG386" s="1">
        <f t="shared" si="59"/>
        <v>6</v>
      </c>
    </row>
    <row r="387" spans="1:33">
      <c r="A387" s="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c r="P387" s="1">
        <f t="shared" ref="P387:P450" si="60">PRODUCT(N387,O387)</f>
        <v>5250</v>
      </c>
      <c r="Q387" s="1">
        <v>15</v>
      </c>
      <c r="R387" s="1">
        <f t="shared" ref="R387:R450" si="61">P387*(Q387/100)</f>
        <v>787.5</v>
      </c>
      <c r="S387" s="1">
        <f t="shared" ref="S387:S450" si="62">P387-R387</f>
        <v>4462.5</v>
      </c>
      <c r="T387" s="1">
        <v>0.5</v>
      </c>
      <c r="U387" s="1">
        <f t="shared" ref="U387:U450" si="63">S387*T387</f>
        <v>2231.25</v>
      </c>
      <c r="V387" s="1">
        <f t="shared" ref="V387:V450" si="64">S387-U387</f>
        <v>2231.25</v>
      </c>
      <c r="W387" s="4">
        <f t="shared" ref="W387:W450" si="65">(V387/S387)</f>
        <v>0.5</v>
      </c>
      <c r="X387" s="1" t="s">
        <v>50</v>
      </c>
      <c r="Y387" s="1" t="s">
        <v>40</v>
      </c>
      <c r="Z387" s="1" t="s">
        <v>41</v>
      </c>
      <c r="AA387" s="2">
        <v>45783</v>
      </c>
      <c r="AB387" s="1">
        <v>3</v>
      </c>
      <c r="AC387" s="1" t="s">
        <v>42</v>
      </c>
      <c r="AD387" s="1" t="str">
        <f t="shared" ref="AD387:AD450" si="66">RIGHT(A387,4)</f>
        <v>0313</v>
      </c>
      <c r="AE387" s="1" t="str">
        <f t="shared" ref="AE387:AE450" si="67">UPPER(H387)</f>
        <v>PRIME</v>
      </c>
      <c r="AF387" s="1" t="str">
        <f t="shared" ref="AF387:AF450" si="68">_xlfn.CONCAT(I387," -  ",J387)</f>
        <v>Visakhapatnam -  Andhra Pradesh</v>
      </c>
      <c r="AG387" s="1">
        <f t="shared" ref="AG387:AG450" si="69">LEN(P387)</f>
        <v>4</v>
      </c>
    </row>
    <row r="388" spans="1:33">
      <c r="A388" s="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c r="P388" s="1">
        <f t="shared" si="60"/>
        <v>205280</v>
      </c>
      <c r="Q388" s="1">
        <v>15</v>
      </c>
      <c r="R388" s="1">
        <f t="shared" si="61"/>
        <v>30792</v>
      </c>
      <c r="S388" s="1">
        <f t="shared" si="62"/>
        <v>174488</v>
      </c>
      <c r="T388" s="1">
        <v>0.57999999999999996</v>
      </c>
      <c r="U388" s="1">
        <f t="shared" si="63"/>
        <v>101203.04</v>
      </c>
      <c r="V388" s="1">
        <f t="shared" si="64"/>
        <v>73284.960000000006</v>
      </c>
      <c r="W388" s="4">
        <f t="shared" si="65"/>
        <v>0.42000000000000004</v>
      </c>
      <c r="X388" s="1" t="s">
        <v>147</v>
      </c>
      <c r="Y388" s="1" t="s">
        <v>40</v>
      </c>
      <c r="Z388" s="1" t="s">
        <v>41</v>
      </c>
      <c r="AA388" s="2">
        <v>45780</v>
      </c>
      <c r="AB388" s="1">
        <v>3</v>
      </c>
      <c r="AC388" s="1" t="s">
        <v>42</v>
      </c>
      <c r="AD388" s="1" t="str">
        <f t="shared" si="66"/>
        <v>0605</v>
      </c>
      <c r="AE388" s="1" t="str">
        <f t="shared" si="67"/>
        <v>REGULAR</v>
      </c>
      <c r="AF388" s="1" t="str">
        <f t="shared" si="68"/>
        <v>Thoubal -  Manipur</v>
      </c>
      <c r="AG388" s="1">
        <f t="shared" si="69"/>
        <v>6</v>
      </c>
    </row>
    <row r="389" spans="1:33">
      <c r="A389" s="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c r="P389" s="1">
        <f t="shared" si="60"/>
        <v>3480</v>
      </c>
      <c r="Q389" s="1">
        <v>0</v>
      </c>
      <c r="R389" s="1">
        <f t="shared" si="61"/>
        <v>0</v>
      </c>
      <c r="S389" s="1">
        <f t="shared" si="62"/>
        <v>3480</v>
      </c>
      <c r="T389" s="1">
        <v>0.5</v>
      </c>
      <c r="U389" s="1">
        <f t="shared" si="63"/>
        <v>1740</v>
      </c>
      <c r="V389" s="1">
        <f t="shared" si="64"/>
        <v>1740</v>
      </c>
      <c r="W389" s="4">
        <f t="shared" si="65"/>
        <v>0.5</v>
      </c>
      <c r="X389" s="1" t="s">
        <v>39</v>
      </c>
      <c r="Y389" s="1" t="s">
        <v>57</v>
      </c>
      <c r="Z389" s="1" t="s">
        <v>51</v>
      </c>
      <c r="AA389" s="2">
        <v>45782</v>
      </c>
      <c r="AB389" s="1"/>
      <c r="AC389" s="1" t="s">
        <v>42</v>
      </c>
      <c r="AD389" s="1" t="str">
        <f t="shared" si="66"/>
        <v>0637</v>
      </c>
      <c r="AE389" s="1" t="str">
        <f t="shared" si="67"/>
        <v>REGULAR</v>
      </c>
      <c r="AF389" s="1" t="str">
        <f t="shared" si="68"/>
        <v>Haridwar -  Uttarakhand</v>
      </c>
      <c r="AG389" s="1">
        <f t="shared" si="69"/>
        <v>4</v>
      </c>
    </row>
    <row r="390" spans="1:33">
      <c r="A390" s="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c r="P390" s="1">
        <f t="shared" si="60"/>
        <v>560</v>
      </c>
      <c r="Q390" s="1">
        <v>25</v>
      </c>
      <c r="R390" s="1">
        <f t="shared" si="61"/>
        <v>140</v>
      </c>
      <c r="S390" s="1">
        <f t="shared" si="62"/>
        <v>420</v>
      </c>
      <c r="T390" s="1">
        <v>0.35</v>
      </c>
      <c r="U390" s="1">
        <f t="shared" si="63"/>
        <v>147</v>
      </c>
      <c r="V390" s="1">
        <f t="shared" si="64"/>
        <v>273</v>
      </c>
      <c r="W390" s="4">
        <f t="shared" si="65"/>
        <v>0.65</v>
      </c>
      <c r="X390" s="1" t="s">
        <v>65</v>
      </c>
      <c r="Y390" s="1" t="s">
        <v>40</v>
      </c>
      <c r="Z390" s="1" t="s">
        <v>22</v>
      </c>
      <c r="AA390" s="1"/>
      <c r="AB390" s="1"/>
      <c r="AC390" s="1" t="s">
        <v>93</v>
      </c>
      <c r="AD390" s="1" t="str">
        <f t="shared" si="66"/>
        <v>0916</v>
      </c>
      <c r="AE390" s="1" t="str">
        <f t="shared" si="67"/>
        <v>REGULAR</v>
      </c>
      <c r="AF390" s="1" t="str">
        <f t="shared" si="68"/>
        <v>Nagpur -  Maharashtra</v>
      </c>
      <c r="AG390" s="1">
        <f t="shared" si="69"/>
        <v>3</v>
      </c>
    </row>
    <row r="391" spans="1:33">
      <c r="A391" s="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c r="P391" s="1">
        <f t="shared" si="60"/>
        <v>760</v>
      </c>
      <c r="Q391" s="1">
        <v>30</v>
      </c>
      <c r="R391" s="1">
        <f t="shared" si="61"/>
        <v>228</v>
      </c>
      <c r="S391" s="1">
        <f t="shared" si="62"/>
        <v>532</v>
      </c>
      <c r="T391" s="1">
        <v>0.62</v>
      </c>
      <c r="U391" s="1">
        <f t="shared" si="63"/>
        <v>329.84</v>
      </c>
      <c r="V391" s="1">
        <f t="shared" si="64"/>
        <v>202.16000000000003</v>
      </c>
      <c r="W391" s="4">
        <f t="shared" si="65"/>
        <v>0.38000000000000006</v>
      </c>
      <c r="X391" s="1" t="s">
        <v>65</v>
      </c>
      <c r="Y391" s="1" t="s">
        <v>72</v>
      </c>
      <c r="Z391" s="1" t="s">
        <v>120</v>
      </c>
      <c r="AA391" s="1"/>
      <c r="AB391" s="1"/>
      <c r="AC391" s="1" t="s">
        <v>42</v>
      </c>
      <c r="AD391" s="1" t="str">
        <f t="shared" si="66"/>
        <v>1238</v>
      </c>
      <c r="AE391" s="1" t="str">
        <f t="shared" si="67"/>
        <v>PRIME</v>
      </c>
      <c r="AF391" s="1" t="str">
        <f t="shared" si="68"/>
        <v>Imphal -  Manipur</v>
      </c>
      <c r="AG391" s="1">
        <f t="shared" si="69"/>
        <v>3</v>
      </c>
    </row>
    <row r="392" spans="1:33">
      <c r="A392" s="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c r="P392" s="1">
        <f t="shared" si="60"/>
        <v>720</v>
      </c>
      <c r="Q392" s="1">
        <v>10</v>
      </c>
      <c r="R392" s="1">
        <f t="shared" si="61"/>
        <v>72</v>
      </c>
      <c r="S392" s="1">
        <f t="shared" si="62"/>
        <v>648</v>
      </c>
      <c r="T392" s="1">
        <v>0.62</v>
      </c>
      <c r="U392" s="1">
        <f t="shared" si="63"/>
        <v>401.76</v>
      </c>
      <c r="V392" s="1">
        <f t="shared" si="64"/>
        <v>246.24</v>
      </c>
      <c r="W392" s="4">
        <f t="shared" si="65"/>
        <v>0.38</v>
      </c>
      <c r="X392" s="1" t="s">
        <v>50</v>
      </c>
      <c r="Y392" s="1" t="s">
        <v>40</v>
      </c>
      <c r="Z392" s="1" t="s">
        <v>41</v>
      </c>
      <c r="AA392" s="2">
        <v>45784</v>
      </c>
      <c r="AB392" s="1">
        <v>5</v>
      </c>
      <c r="AC392" s="1" t="s">
        <v>42</v>
      </c>
      <c r="AD392" s="1" t="str">
        <f t="shared" si="66"/>
        <v>0659</v>
      </c>
      <c r="AE392" s="1" t="str">
        <f t="shared" si="67"/>
        <v>PRIME</v>
      </c>
      <c r="AF392" s="1" t="str">
        <f t="shared" si="68"/>
        <v>Raipur -  Chhattisgarh</v>
      </c>
      <c r="AG392" s="1">
        <f t="shared" si="69"/>
        <v>3</v>
      </c>
    </row>
    <row r="393" spans="1:33">
      <c r="A393" s="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c r="P393" s="1">
        <f t="shared" si="60"/>
        <v>6840</v>
      </c>
      <c r="Q393" s="1">
        <v>5</v>
      </c>
      <c r="R393" s="1">
        <f t="shared" si="61"/>
        <v>342</v>
      </c>
      <c r="S393" s="1">
        <f t="shared" si="62"/>
        <v>6498</v>
      </c>
      <c r="T393" s="1">
        <v>0.47</v>
      </c>
      <c r="U393" s="1">
        <f t="shared" si="63"/>
        <v>3054.06</v>
      </c>
      <c r="V393" s="1">
        <f t="shared" si="64"/>
        <v>3443.94</v>
      </c>
      <c r="W393" s="4">
        <f t="shared" si="65"/>
        <v>0.53</v>
      </c>
      <c r="X393" s="1" t="s">
        <v>56</v>
      </c>
      <c r="Y393" s="1" t="s">
        <v>72</v>
      </c>
      <c r="Z393" s="1" t="s">
        <v>41</v>
      </c>
      <c r="AA393" s="2">
        <v>45782</v>
      </c>
      <c r="AB393" s="1">
        <v>4</v>
      </c>
      <c r="AC393" s="1" t="s">
        <v>42</v>
      </c>
      <c r="AD393" s="1" t="str">
        <f t="shared" si="66"/>
        <v>1515</v>
      </c>
      <c r="AE393" s="1" t="str">
        <f t="shared" si="67"/>
        <v>PRIME</v>
      </c>
      <c r="AF393" s="1" t="str">
        <f t="shared" si="68"/>
        <v>Panaji -  Goa</v>
      </c>
      <c r="AG393" s="1">
        <f t="shared" si="69"/>
        <v>4</v>
      </c>
    </row>
    <row r="394" spans="1:33">
      <c r="A394" s="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c r="P394" s="1">
        <f t="shared" si="60"/>
        <v>2150</v>
      </c>
      <c r="Q394" s="1">
        <v>20</v>
      </c>
      <c r="R394" s="1">
        <f t="shared" si="61"/>
        <v>430</v>
      </c>
      <c r="S394" s="1">
        <f t="shared" si="62"/>
        <v>1720</v>
      </c>
      <c r="T394" s="1">
        <v>0.35</v>
      </c>
      <c r="U394" s="1">
        <f t="shared" si="63"/>
        <v>602</v>
      </c>
      <c r="V394" s="1">
        <f t="shared" si="64"/>
        <v>1118</v>
      </c>
      <c r="W394" s="4">
        <f t="shared" si="65"/>
        <v>0.65</v>
      </c>
      <c r="X394" s="1" t="s">
        <v>65</v>
      </c>
      <c r="Y394" s="1" t="s">
        <v>57</v>
      </c>
      <c r="Z394" s="1" t="s">
        <v>41</v>
      </c>
      <c r="AA394" s="2">
        <v>45783</v>
      </c>
      <c r="AB394" s="1">
        <v>4</v>
      </c>
      <c r="AC394" s="1" t="s">
        <v>42</v>
      </c>
      <c r="AD394" s="1" t="str">
        <f t="shared" si="66"/>
        <v>1607</v>
      </c>
      <c r="AE394" s="1" t="str">
        <f t="shared" si="67"/>
        <v>REGULAR</v>
      </c>
      <c r="AF394" s="1" t="str">
        <f t="shared" si="68"/>
        <v>Tura -  Meghalaya</v>
      </c>
      <c r="AG394" s="1">
        <f t="shared" si="69"/>
        <v>4</v>
      </c>
    </row>
    <row r="395" spans="1:33">
      <c r="A395" s="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c r="P395" s="1">
        <f t="shared" si="60"/>
        <v>5400</v>
      </c>
      <c r="Q395" s="1">
        <v>0</v>
      </c>
      <c r="R395" s="1">
        <f t="shared" si="61"/>
        <v>0</v>
      </c>
      <c r="S395" s="1">
        <f t="shared" si="62"/>
        <v>5400</v>
      </c>
      <c r="T395" s="1">
        <v>0.5</v>
      </c>
      <c r="U395" s="1">
        <f t="shared" si="63"/>
        <v>2700</v>
      </c>
      <c r="V395" s="1">
        <f t="shared" si="64"/>
        <v>2700</v>
      </c>
      <c r="W395" s="4">
        <f t="shared" si="65"/>
        <v>0.5</v>
      </c>
      <c r="X395" s="1" t="s">
        <v>147</v>
      </c>
      <c r="Y395" s="1" t="s">
        <v>72</v>
      </c>
      <c r="Z395" s="1" t="s">
        <v>66</v>
      </c>
      <c r="AA395" s="1"/>
      <c r="AB395" s="1"/>
      <c r="AC395" s="1" t="s">
        <v>42</v>
      </c>
      <c r="AD395" s="1" t="str">
        <f t="shared" si="66"/>
        <v>0069</v>
      </c>
      <c r="AE395" s="1" t="str">
        <f t="shared" si="67"/>
        <v>REGULAR</v>
      </c>
      <c r="AF395" s="1" t="str">
        <f t="shared" si="68"/>
        <v>Shillong -  Meghalaya</v>
      </c>
      <c r="AG395" s="1">
        <f t="shared" si="69"/>
        <v>4</v>
      </c>
    </row>
    <row r="396" spans="1:33">
      <c r="A396" s="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c r="P396" s="1">
        <f t="shared" si="60"/>
        <v>11830</v>
      </c>
      <c r="Q396" s="1">
        <v>30</v>
      </c>
      <c r="R396" s="1">
        <f t="shared" si="61"/>
        <v>3549</v>
      </c>
      <c r="S396" s="1">
        <f t="shared" si="62"/>
        <v>8281</v>
      </c>
      <c r="T396" s="1">
        <v>0.52</v>
      </c>
      <c r="U396" s="1">
        <f t="shared" si="63"/>
        <v>4306.12</v>
      </c>
      <c r="V396" s="1">
        <f t="shared" si="64"/>
        <v>3974.88</v>
      </c>
      <c r="W396" s="4">
        <f t="shared" si="65"/>
        <v>0.48000000000000004</v>
      </c>
      <c r="X396" s="1" t="s">
        <v>65</v>
      </c>
      <c r="Y396" s="1" t="s">
        <v>81</v>
      </c>
      <c r="Z396" s="1" t="s">
        <v>41</v>
      </c>
      <c r="AA396" s="2">
        <v>45786</v>
      </c>
      <c r="AB396" s="1">
        <v>5</v>
      </c>
      <c r="AC396" s="1" t="s">
        <v>42</v>
      </c>
      <c r="AD396" s="1" t="str">
        <f t="shared" si="66"/>
        <v>0418</v>
      </c>
      <c r="AE396" s="1" t="str">
        <f t="shared" si="67"/>
        <v>PRIME</v>
      </c>
      <c r="AF396" s="1" t="str">
        <f t="shared" si="68"/>
        <v>Jodhpur -  Rajasthan</v>
      </c>
      <c r="AG396" s="1">
        <f t="shared" si="69"/>
        <v>5</v>
      </c>
    </row>
    <row r="397" spans="1:33">
      <c r="A397" s="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c r="P397" s="1">
        <f t="shared" si="60"/>
        <v>3820</v>
      </c>
      <c r="Q397" s="1">
        <v>0</v>
      </c>
      <c r="R397" s="1">
        <f t="shared" si="61"/>
        <v>0</v>
      </c>
      <c r="S397" s="1">
        <f t="shared" si="62"/>
        <v>3820</v>
      </c>
      <c r="T397" s="1">
        <v>0.47</v>
      </c>
      <c r="U397" s="1">
        <f t="shared" si="63"/>
        <v>1795.3999999999999</v>
      </c>
      <c r="V397" s="1">
        <f t="shared" si="64"/>
        <v>2024.6000000000001</v>
      </c>
      <c r="W397" s="4">
        <f t="shared" si="65"/>
        <v>0.53</v>
      </c>
      <c r="X397" s="1" t="s">
        <v>39</v>
      </c>
      <c r="Y397" s="1" t="s">
        <v>40</v>
      </c>
      <c r="Z397" s="1" t="s">
        <v>41</v>
      </c>
      <c r="AA397" s="2">
        <v>45785</v>
      </c>
      <c r="AB397" s="1">
        <v>5</v>
      </c>
      <c r="AC397" s="1" t="s">
        <v>42</v>
      </c>
      <c r="AD397" s="1" t="str">
        <f t="shared" si="66"/>
        <v>1341</v>
      </c>
      <c r="AE397" s="1" t="str">
        <f t="shared" si="67"/>
        <v>REGULAR</v>
      </c>
      <c r="AF397" s="1" t="str">
        <f t="shared" si="68"/>
        <v>Guwahati -  Assam</v>
      </c>
      <c r="AG397" s="1">
        <f t="shared" si="69"/>
        <v>4</v>
      </c>
    </row>
    <row r="398" spans="1:33">
      <c r="A398" s="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c r="P398" s="1">
        <f t="shared" si="60"/>
        <v>11250</v>
      </c>
      <c r="Q398" s="1">
        <v>0</v>
      </c>
      <c r="R398" s="1">
        <f t="shared" si="61"/>
        <v>0</v>
      </c>
      <c r="S398" s="1">
        <f t="shared" si="62"/>
        <v>11250</v>
      </c>
      <c r="T398" s="1">
        <v>0.48</v>
      </c>
      <c r="U398" s="1">
        <f t="shared" si="63"/>
        <v>5400</v>
      </c>
      <c r="V398" s="1">
        <f t="shared" si="64"/>
        <v>5850</v>
      </c>
      <c r="W398" s="4">
        <f t="shared" si="65"/>
        <v>0.52</v>
      </c>
      <c r="X398" s="1" t="s">
        <v>65</v>
      </c>
      <c r="Y398" s="1" t="s">
        <v>81</v>
      </c>
      <c r="Z398" s="1" t="s">
        <v>22</v>
      </c>
      <c r="AA398" s="1"/>
      <c r="AB398" s="1"/>
      <c r="AC398" s="1" t="s">
        <v>93</v>
      </c>
      <c r="AD398" s="1" t="str">
        <f t="shared" si="66"/>
        <v>0019</v>
      </c>
      <c r="AE398" s="1" t="str">
        <f t="shared" si="67"/>
        <v>PRIME</v>
      </c>
      <c r="AF398" s="1" t="str">
        <f t="shared" si="68"/>
        <v>Agartala -  Tripura</v>
      </c>
      <c r="AG398" s="1">
        <f t="shared" si="69"/>
        <v>5</v>
      </c>
    </row>
    <row r="399" spans="1:33">
      <c r="A399" s="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c r="P399" s="1">
        <f t="shared" si="60"/>
        <v>21400</v>
      </c>
      <c r="Q399" s="1">
        <v>0</v>
      </c>
      <c r="R399" s="1">
        <f t="shared" si="61"/>
        <v>0</v>
      </c>
      <c r="S399" s="1">
        <f t="shared" si="62"/>
        <v>21400</v>
      </c>
      <c r="T399" s="1">
        <v>0.47</v>
      </c>
      <c r="U399" s="1">
        <f t="shared" si="63"/>
        <v>10058</v>
      </c>
      <c r="V399" s="1">
        <f t="shared" si="64"/>
        <v>11342</v>
      </c>
      <c r="W399" s="4">
        <f t="shared" si="65"/>
        <v>0.53</v>
      </c>
      <c r="X399" s="1" t="s">
        <v>56</v>
      </c>
      <c r="Y399" s="1" t="s">
        <v>72</v>
      </c>
      <c r="Z399" s="1" t="s">
        <v>120</v>
      </c>
      <c r="AA399" s="1"/>
      <c r="AB399" s="1"/>
      <c r="AC399" s="1" t="s">
        <v>42</v>
      </c>
      <c r="AD399" s="1" t="str">
        <f t="shared" si="66"/>
        <v>0808</v>
      </c>
      <c r="AE399" s="1" t="str">
        <f t="shared" si="67"/>
        <v>PRIME</v>
      </c>
      <c r="AF399" s="1" t="str">
        <f t="shared" si="68"/>
        <v>Mumbai -  Maharashtra</v>
      </c>
      <c r="AG399" s="1">
        <f t="shared" si="69"/>
        <v>5</v>
      </c>
    </row>
    <row r="400" spans="1:33">
      <c r="A400" s="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c r="P400" s="1">
        <f t="shared" si="60"/>
        <v>3000</v>
      </c>
      <c r="Q400" s="1">
        <v>20</v>
      </c>
      <c r="R400" s="1">
        <f t="shared" si="61"/>
        <v>600</v>
      </c>
      <c r="S400" s="1">
        <f t="shared" si="62"/>
        <v>2400</v>
      </c>
      <c r="T400" s="1">
        <v>0.5</v>
      </c>
      <c r="U400" s="1">
        <f t="shared" si="63"/>
        <v>1200</v>
      </c>
      <c r="V400" s="1">
        <f t="shared" si="64"/>
        <v>1200</v>
      </c>
      <c r="W400" s="4">
        <f t="shared" si="65"/>
        <v>0.5</v>
      </c>
      <c r="X400" s="1" t="s">
        <v>65</v>
      </c>
      <c r="Y400" s="1" t="s">
        <v>57</v>
      </c>
      <c r="Z400" s="1" t="s">
        <v>51</v>
      </c>
      <c r="AA400" s="2">
        <v>45783</v>
      </c>
      <c r="AB400" s="1"/>
      <c r="AC400" s="1" t="s">
        <v>42</v>
      </c>
      <c r="AD400" s="1" t="str">
        <f t="shared" si="66"/>
        <v>0026</v>
      </c>
      <c r="AE400" s="1" t="str">
        <f t="shared" si="67"/>
        <v>PRIME</v>
      </c>
      <c r="AF400" s="1" t="str">
        <f t="shared" si="68"/>
        <v>Dibrugarh -  Assam</v>
      </c>
      <c r="AG400" s="1">
        <f t="shared" si="69"/>
        <v>4</v>
      </c>
    </row>
    <row r="401" spans="1:33">
      <c r="A401" s="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c r="P401" s="1">
        <f t="shared" si="60"/>
        <v>380850</v>
      </c>
      <c r="Q401" s="1">
        <v>0</v>
      </c>
      <c r="R401" s="1">
        <f t="shared" si="61"/>
        <v>0</v>
      </c>
      <c r="S401" s="1">
        <f t="shared" si="62"/>
        <v>380850</v>
      </c>
      <c r="T401" s="1">
        <v>0.57999999999999996</v>
      </c>
      <c r="U401" s="1">
        <f t="shared" si="63"/>
        <v>220892.99999999997</v>
      </c>
      <c r="V401" s="1">
        <f t="shared" si="64"/>
        <v>159957.00000000003</v>
      </c>
      <c r="W401" s="4">
        <f t="shared" si="65"/>
        <v>0.4200000000000001</v>
      </c>
      <c r="X401" s="1" t="s">
        <v>65</v>
      </c>
      <c r="Y401" s="1" t="s">
        <v>57</v>
      </c>
      <c r="Z401" s="1" t="s">
        <v>41</v>
      </c>
      <c r="AA401" s="2">
        <v>45788</v>
      </c>
      <c r="AB401" s="1">
        <v>3</v>
      </c>
      <c r="AC401" s="1" t="s">
        <v>42</v>
      </c>
      <c r="AD401" s="1" t="str">
        <f t="shared" si="66"/>
        <v>0238</v>
      </c>
      <c r="AE401" s="1" t="str">
        <f t="shared" si="67"/>
        <v>REGULAR</v>
      </c>
      <c r="AF401" s="1" t="str">
        <f t="shared" si="68"/>
        <v>Kochi -  Kerala</v>
      </c>
      <c r="AG401" s="1">
        <f t="shared" si="69"/>
        <v>6</v>
      </c>
    </row>
    <row r="402" spans="1:33">
      <c r="A402" s="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c r="P402" s="1">
        <f t="shared" si="60"/>
        <v>2060</v>
      </c>
      <c r="Q402" s="1">
        <v>15</v>
      </c>
      <c r="R402" s="1">
        <f t="shared" si="61"/>
        <v>309</v>
      </c>
      <c r="S402" s="1">
        <f t="shared" si="62"/>
        <v>1751</v>
      </c>
      <c r="T402" s="1">
        <v>0.48</v>
      </c>
      <c r="U402" s="1">
        <f t="shared" si="63"/>
        <v>840.48</v>
      </c>
      <c r="V402" s="1">
        <f t="shared" si="64"/>
        <v>910.52</v>
      </c>
      <c r="W402" s="4">
        <f t="shared" si="65"/>
        <v>0.52</v>
      </c>
      <c r="X402" s="1" t="s">
        <v>147</v>
      </c>
      <c r="Y402" s="1" t="s">
        <v>40</v>
      </c>
      <c r="Z402" s="1" t="s">
        <v>41</v>
      </c>
      <c r="AA402" s="2">
        <v>45784</v>
      </c>
      <c r="AB402" s="1">
        <v>5</v>
      </c>
      <c r="AC402" s="1" t="s">
        <v>42</v>
      </c>
      <c r="AD402" s="1" t="str">
        <f t="shared" si="66"/>
        <v>0686</v>
      </c>
      <c r="AE402" s="1" t="str">
        <f t="shared" si="67"/>
        <v>REGULAR</v>
      </c>
      <c r="AF402" s="1" t="str">
        <f t="shared" si="68"/>
        <v>Jabalpur -  Madhya Pradesh</v>
      </c>
      <c r="AG402" s="1">
        <f t="shared" si="69"/>
        <v>4</v>
      </c>
    </row>
    <row r="403" spans="1:33">
      <c r="A403" s="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c r="P403" s="1">
        <f t="shared" si="60"/>
        <v>28550</v>
      </c>
      <c r="Q403" s="1">
        <v>0</v>
      </c>
      <c r="R403" s="1">
        <f t="shared" si="61"/>
        <v>0</v>
      </c>
      <c r="S403" s="1">
        <f t="shared" si="62"/>
        <v>28550</v>
      </c>
      <c r="T403" s="1">
        <v>0.48</v>
      </c>
      <c r="U403" s="1">
        <f t="shared" si="63"/>
        <v>13704</v>
      </c>
      <c r="V403" s="1">
        <f t="shared" si="64"/>
        <v>14846</v>
      </c>
      <c r="W403" s="4">
        <f t="shared" si="65"/>
        <v>0.52</v>
      </c>
      <c r="X403" s="1" t="s">
        <v>39</v>
      </c>
      <c r="Y403" s="1" t="s">
        <v>40</v>
      </c>
      <c r="Z403" s="1" t="s">
        <v>41</v>
      </c>
      <c r="AA403" s="2">
        <v>45790</v>
      </c>
      <c r="AB403" s="1">
        <v>4</v>
      </c>
      <c r="AC403" s="1" t="s">
        <v>42</v>
      </c>
      <c r="AD403" s="1" t="str">
        <f t="shared" si="66"/>
        <v>0488</v>
      </c>
      <c r="AE403" s="1" t="str">
        <f t="shared" si="67"/>
        <v>REGULAR</v>
      </c>
      <c r="AF403" s="1" t="str">
        <f t="shared" si="68"/>
        <v>Durgapur -  West Bengal</v>
      </c>
      <c r="AG403" s="1">
        <f t="shared" si="69"/>
        <v>5</v>
      </c>
    </row>
    <row r="404" spans="1:33">
      <c r="A404" s="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c r="P404" s="1">
        <f t="shared" si="60"/>
        <v>28400</v>
      </c>
      <c r="Q404" s="1">
        <v>30</v>
      </c>
      <c r="R404" s="1">
        <f t="shared" si="61"/>
        <v>8520</v>
      </c>
      <c r="S404" s="1">
        <f t="shared" si="62"/>
        <v>19880</v>
      </c>
      <c r="T404" s="1">
        <v>0.52</v>
      </c>
      <c r="U404" s="1">
        <f t="shared" si="63"/>
        <v>10337.6</v>
      </c>
      <c r="V404" s="1">
        <f t="shared" si="64"/>
        <v>9542.4</v>
      </c>
      <c r="W404" s="4">
        <f t="shared" si="65"/>
        <v>0.48</v>
      </c>
      <c r="X404" s="1" t="s">
        <v>50</v>
      </c>
      <c r="Y404" s="1" t="s">
        <v>81</v>
      </c>
      <c r="Z404" s="1" t="s">
        <v>66</v>
      </c>
      <c r="AA404" s="1"/>
      <c r="AB404" s="1"/>
      <c r="AC404" s="1" t="s">
        <v>42</v>
      </c>
      <c r="AD404" s="1" t="str">
        <f t="shared" si="66"/>
        <v>1175</v>
      </c>
      <c r="AE404" s="1" t="str">
        <f t="shared" si="67"/>
        <v>PRIME</v>
      </c>
      <c r="AF404" s="1" t="str">
        <f t="shared" si="68"/>
        <v>Margao -  Goa</v>
      </c>
      <c r="AG404" s="1">
        <f t="shared" si="69"/>
        <v>5</v>
      </c>
    </row>
    <row r="405" spans="1:33">
      <c r="A405" s="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c r="P405" s="1">
        <f t="shared" si="60"/>
        <v>17240</v>
      </c>
      <c r="Q405" s="1">
        <v>0</v>
      </c>
      <c r="R405" s="1">
        <f t="shared" si="61"/>
        <v>0</v>
      </c>
      <c r="S405" s="1">
        <f t="shared" si="62"/>
        <v>17240</v>
      </c>
      <c r="T405" s="1">
        <v>0.5</v>
      </c>
      <c r="U405" s="1">
        <f t="shared" si="63"/>
        <v>8620</v>
      </c>
      <c r="V405" s="1">
        <f t="shared" si="64"/>
        <v>8620</v>
      </c>
      <c r="W405" s="4">
        <f t="shared" si="65"/>
        <v>0.5</v>
      </c>
      <c r="X405" s="1" t="s">
        <v>104</v>
      </c>
      <c r="Y405" s="1" t="s">
        <v>40</v>
      </c>
      <c r="Z405" s="1" t="s">
        <v>41</v>
      </c>
      <c r="AA405" s="2">
        <v>45787</v>
      </c>
      <c r="AB405" s="1">
        <v>5</v>
      </c>
      <c r="AC405" s="1" t="s">
        <v>42</v>
      </c>
      <c r="AD405" s="1" t="str">
        <f t="shared" si="66"/>
        <v>0328</v>
      </c>
      <c r="AE405" s="1" t="str">
        <f t="shared" si="67"/>
        <v>REGULAR</v>
      </c>
      <c r="AF405" s="1" t="str">
        <f t="shared" si="68"/>
        <v>Guwahati -  Assam</v>
      </c>
      <c r="AG405" s="1">
        <f t="shared" si="69"/>
        <v>5</v>
      </c>
    </row>
    <row r="406" spans="1:33">
      <c r="A406" s="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c r="P406" s="1">
        <f t="shared" si="60"/>
        <v>9880</v>
      </c>
      <c r="Q406" s="1">
        <v>30</v>
      </c>
      <c r="R406" s="1">
        <f t="shared" si="61"/>
        <v>2964</v>
      </c>
      <c r="S406" s="1">
        <f t="shared" si="62"/>
        <v>6916</v>
      </c>
      <c r="T406" s="1">
        <v>0.45</v>
      </c>
      <c r="U406" s="1">
        <f t="shared" si="63"/>
        <v>3112.2000000000003</v>
      </c>
      <c r="V406" s="1">
        <f t="shared" si="64"/>
        <v>3803.7999999999997</v>
      </c>
      <c r="W406" s="4">
        <f t="shared" si="65"/>
        <v>0.54999999999999993</v>
      </c>
      <c r="X406" s="1" t="s">
        <v>147</v>
      </c>
      <c r="Y406" s="1" t="s">
        <v>81</v>
      </c>
      <c r="Z406" s="1" t="s">
        <v>41</v>
      </c>
      <c r="AA406" s="2">
        <v>45789</v>
      </c>
      <c r="AB406" s="1">
        <v>3</v>
      </c>
      <c r="AC406" s="1" t="s">
        <v>42</v>
      </c>
      <c r="AD406" s="1" t="str">
        <f t="shared" si="66"/>
        <v>0430</v>
      </c>
      <c r="AE406" s="1" t="str">
        <f t="shared" si="67"/>
        <v>REGULAR</v>
      </c>
      <c r="AF406" s="1" t="str">
        <f t="shared" si="68"/>
        <v>Kochi -  Kerala</v>
      </c>
      <c r="AG406" s="1">
        <f t="shared" si="69"/>
        <v>4</v>
      </c>
    </row>
    <row r="407" spans="1:33">
      <c r="A407" s="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c r="P407" s="1">
        <f t="shared" si="60"/>
        <v>2070</v>
      </c>
      <c r="Q407" s="1">
        <v>0</v>
      </c>
      <c r="R407" s="1">
        <f t="shared" si="61"/>
        <v>0</v>
      </c>
      <c r="S407" s="1">
        <f t="shared" si="62"/>
        <v>2070</v>
      </c>
      <c r="T407" s="1">
        <v>0.35</v>
      </c>
      <c r="U407" s="1">
        <f t="shared" si="63"/>
        <v>724.5</v>
      </c>
      <c r="V407" s="1">
        <f t="shared" si="64"/>
        <v>1345.5</v>
      </c>
      <c r="W407" s="4">
        <f t="shared" si="65"/>
        <v>0.65</v>
      </c>
      <c r="X407" s="1" t="s">
        <v>92</v>
      </c>
      <c r="Y407" s="1" t="s">
        <v>57</v>
      </c>
      <c r="Z407" s="1" t="s">
        <v>51</v>
      </c>
      <c r="AA407" s="2">
        <v>45789</v>
      </c>
      <c r="AB407" s="1"/>
      <c r="AC407" s="1" t="s">
        <v>42</v>
      </c>
      <c r="AD407" s="1" t="str">
        <f t="shared" si="66"/>
        <v>0601</v>
      </c>
      <c r="AE407" s="1" t="str">
        <f t="shared" si="67"/>
        <v>REGULAR</v>
      </c>
      <c r="AF407" s="1" t="str">
        <f t="shared" si="68"/>
        <v>Thoubal -  Manipur</v>
      </c>
      <c r="AG407" s="1">
        <f t="shared" si="69"/>
        <v>4</v>
      </c>
    </row>
    <row r="408" spans="1:33">
      <c r="A408" s="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c r="P408" s="1">
        <f t="shared" si="60"/>
        <v>1690</v>
      </c>
      <c r="Q408" s="1">
        <v>0</v>
      </c>
      <c r="R408" s="1">
        <f t="shared" si="61"/>
        <v>0</v>
      </c>
      <c r="S408" s="1">
        <f t="shared" si="62"/>
        <v>1690</v>
      </c>
      <c r="T408" s="1">
        <v>0.45</v>
      </c>
      <c r="U408" s="1">
        <f t="shared" si="63"/>
        <v>760.5</v>
      </c>
      <c r="V408" s="1">
        <f t="shared" si="64"/>
        <v>929.5</v>
      </c>
      <c r="W408" s="4">
        <f t="shared" si="65"/>
        <v>0.55000000000000004</v>
      </c>
      <c r="X408" s="1" t="s">
        <v>56</v>
      </c>
      <c r="Y408" s="1" t="s">
        <v>40</v>
      </c>
      <c r="Z408" s="1" t="s">
        <v>41</v>
      </c>
      <c r="AA408" s="2">
        <v>45790</v>
      </c>
      <c r="AB408" s="1">
        <v>5</v>
      </c>
      <c r="AC408" s="1" t="s">
        <v>42</v>
      </c>
      <c r="AD408" s="1" t="str">
        <f t="shared" si="66"/>
        <v>0738</v>
      </c>
      <c r="AE408" s="1" t="str">
        <f t="shared" si="67"/>
        <v>PRIME</v>
      </c>
      <c r="AF408" s="1" t="str">
        <f t="shared" si="68"/>
        <v>Jamshedpur -  Jharkhand</v>
      </c>
      <c r="AG408" s="1">
        <f t="shared" si="69"/>
        <v>4</v>
      </c>
    </row>
    <row r="409" spans="1:33">
      <c r="A409" s="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c r="P409" s="1">
        <f t="shared" si="60"/>
        <v>9120</v>
      </c>
      <c r="Q409" s="1">
        <v>30</v>
      </c>
      <c r="R409" s="1">
        <f t="shared" si="61"/>
        <v>2736</v>
      </c>
      <c r="S409" s="1">
        <f t="shared" si="62"/>
        <v>6384</v>
      </c>
      <c r="T409" s="1">
        <v>0.47</v>
      </c>
      <c r="U409" s="1">
        <f t="shared" si="63"/>
        <v>3000.48</v>
      </c>
      <c r="V409" s="1">
        <f t="shared" si="64"/>
        <v>3383.52</v>
      </c>
      <c r="W409" s="4">
        <f t="shared" si="65"/>
        <v>0.53</v>
      </c>
      <c r="X409" s="1" t="s">
        <v>104</v>
      </c>
      <c r="Y409" s="1" t="s">
        <v>81</v>
      </c>
      <c r="Z409" s="1" t="s">
        <v>41</v>
      </c>
      <c r="AA409" s="2">
        <v>45786</v>
      </c>
      <c r="AB409" s="1">
        <v>4</v>
      </c>
      <c r="AC409" s="1" t="s">
        <v>42</v>
      </c>
      <c r="AD409" s="1" t="str">
        <f t="shared" si="66"/>
        <v>1285</v>
      </c>
      <c r="AE409" s="1" t="str">
        <f t="shared" si="67"/>
        <v>REGULAR</v>
      </c>
      <c r="AF409" s="1" t="str">
        <f t="shared" si="68"/>
        <v>Bhubaneswar -  Odisha</v>
      </c>
      <c r="AG409" s="1">
        <f t="shared" si="69"/>
        <v>4</v>
      </c>
    </row>
    <row r="410" spans="1:33">
      <c r="A410" s="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c r="P410" s="1">
        <f t="shared" si="60"/>
        <v>133800</v>
      </c>
      <c r="Q410" s="1">
        <v>10</v>
      </c>
      <c r="R410" s="1">
        <f t="shared" si="61"/>
        <v>13380</v>
      </c>
      <c r="S410" s="1">
        <f t="shared" si="62"/>
        <v>120420</v>
      </c>
      <c r="T410" s="1">
        <v>0.57999999999999996</v>
      </c>
      <c r="U410" s="1">
        <f t="shared" si="63"/>
        <v>69843.599999999991</v>
      </c>
      <c r="V410" s="1">
        <f t="shared" si="64"/>
        <v>50576.400000000009</v>
      </c>
      <c r="W410" s="4">
        <f t="shared" si="65"/>
        <v>0.4200000000000001</v>
      </c>
      <c r="X410" s="1" t="s">
        <v>65</v>
      </c>
      <c r="Y410" s="1" t="s">
        <v>81</v>
      </c>
      <c r="Z410" s="1" t="s">
        <v>22</v>
      </c>
      <c r="AA410" s="1"/>
      <c r="AB410" s="1"/>
      <c r="AC410" s="1" t="s">
        <v>93</v>
      </c>
      <c r="AD410" s="1" t="str">
        <f t="shared" si="66"/>
        <v>1509</v>
      </c>
      <c r="AE410" s="1" t="str">
        <f t="shared" si="67"/>
        <v>PRIME</v>
      </c>
      <c r="AF410" s="1" t="str">
        <f t="shared" si="68"/>
        <v>Thiruvananthapuram -  Kerala</v>
      </c>
      <c r="AG410" s="1">
        <f t="shared" si="69"/>
        <v>6</v>
      </c>
    </row>
    <row r="411" spans="1:33">
      <c r="A411" s="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c r="P411" s="1">
        <f t="shared" si="60"/>
        <v>10710</v>
      </c>
      <c r="Q411" s="1">
        <v>0</v>
      </c>
      <c r="R411" s="1">
        <f t="shared" si="61"/>
        <v>0</v>
      </c>
      <c r="S411" s="1">
        <f t="shared" si="62"/>
        <v>10710</v>
      </c>
      <c r="T411" s="1">
        <v>0.5</v>
      </c>
      <c r="U411" s="1">
        <f t="shared" si="63"/>
        <v>5355</v>
      </c>
      <c r="V411" s="1">
        <f t="shared" si="64"/>
        <v>5355</v>
      </c>
      <c r="W411" s="4">
        <f t="shared" si="65"/>
        <v>0.5</v>
      </c>
      <c r="X411" s="1" t="s">
        <v>56</v>
      </c>
      <c r="Y411" s="1" t="s">
        <v>72</v>
      </c>
      <c r="Z411" s="1" t="s">
        <v>66</v>
      </c>
      <c r="AA411" s="1"/>
      <c r="AB411" s="1"/>
      <c r="AC411" s="1" t="s">
        <v>42</v>
      </c>
      <c r="AD411" s="1" t="str">
        <f t="shared" si="66"/>
        <v>0260</v>
      </c>
      <c r="AE411" s="1" t="str">
        <f t="shared" si="67"/>
        <v>REGULAR</v>
      </c>
      <c r="AF411" s="1" t="str">
        <f t="shared" si="68"/>
        <v>Muzaffarpur -  Bihar</v>
      </c>
      <c r="AG411" s="1">
        <f t="shared" si="69"/>
        <v>5</v>
      </c>
    </row>
    <row r="412" spans="1:33">
      <c r="A412" s="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c r="P412" s="1">
        <f t="shared" si="60"/>
        <v>4920</v>
      </c>
      <c r="Q412" s="1">
        <v>15</v>
      </c>
      <c r="R412" s="1">
        <f t="shared" si="61"/>
        <v>738</v>
      </c>
      <c r="S412" s="1">
        <f t="shared" si="62"/>
        <v>4182</v>
      </c>
      <c r="T412" s="1">
        <v>0.5</v>
      </c>
      <c r="U412" s="1">
        <f t="shared" si="63"/>
        <v>2091</v>
      </c>
      <c r="V412" s="1">
        <f t="shared" si="64"/>
        <v>2091</v>
      </c>
      <c r="W412" s="4">
        <f t="shared" si="65"/>
        <v>0.5</v>
      </c>
      <c r="X412" s="1" t="s">
        <v>50</v>
      </c>
      <c r="Y412" s="1" t="s">
        <v>57</v>
      </c>
      <c r="Z412" s="1" t="s">
        <v>41</v>
      </c>
      <c r="AA412" s="2">
        <v>45789</v>
      </c>
      <c r="AB412" s="1">
        <v>3</v>
      </c>
      <c r="AC412" s="1" t="s">
        <v>42</v>
      </c>
      <c r="AD412" s="1" t="str">
        <f t="shared" si="66"/>
        <v>0734</v>
      </c>
      <c r="AE412" s="1" t="str">
        <f t="shared" si="67"/>
        <v>PRIME</v>
      </c>
      <c r="AF412" s="1" t="str">
        <f t="shared" si="68"/>
        <v>Raipur -  Chhattisgarh</v>
      </c>
      <c r="AG412" s="1">
        <f t="shared" si="69"/>
        <v>4</v>
      </c>
    </row>
    <row r="413" spans="1:33">
      <c r="A413" s="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c r="P413" s="1">
        <f t="shared" si="60"/>
        <v>41840</v>
      </c>
      <c r="Q413" s="1">
        <v>0</v>
      </c>
      <c r="R413" s="1">
        <f t="shared" si="61"/>
        <v>0</v>
      </c>
      <c r="S413" s="1">
        <f t="shared" si="62"/>
        <v>41840</v>
      </c>
      <c r="T413" s="1">
        <v>0.57999999999999996</v>
      </c>
      <c r="U413" s="1">
        <f t="shared" si="63"/>
        <v>24267.199999999997</v>
      </c>
      <c r="V413" s="1">
        <f t="shared" si="64"/>
        <v>17572.800000000003</v>
      </c>
      <c r="W413" s="4">
        <f t="shared" si="65"/>
        <v>0.4200000000000001</v>
      </c>
      <c r="X413" s="1" t="s">
        <v>65</v>
      </c>
      <c r="Y413" s="1" t="s">
        <v>81</v>
      </c>
      <c r="Z413" s="1" t="s">
        <v>41</v>
      </c>
      <c r="AA413" s="2">
        <v>45788</v>
      </c>
      <c r="AB413" s="1">
        <v>3</v>
      </c>
      <c r="AC413" s="1" t="s">
        <v>42</v>
      </c>
      <c r="AD413" s="1" t="str">
        <f t="shared" si="66"/>
        <v>1366</v>
      </c>
      <c r="AE413" s="1" t="str">
        <f t="shared" si="67"/>
        <v>PRIME</v>
      </c>
      <c r="AF413" s="1" t="str">
        <f t="shared" si="68"/>
        <v>Guwahati -  Assam</v>
      </c>
      <c r="AG413" s="1">
        <f t="shared" si="69"/>
        <v>5</v>
      </c>
    </row>
    <row r="414" spans="1:33">
      <c r="A414" s="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c r="P414" s="1">
        <f t="shared" si="60"/>
        <v>23520</v>
      </c>
      <c r="Q414" s="1">
        <v>0</v>
      </c>
      <c r="R414" s="1">
        <f t="shared" si="61"/>
        <v>0</v>
      </c>
      <c r="S414" s="1">
        <f t="shared" si="62"/>
        <v>23520</v>
      </c>
      <c r="T414" s="1">
        <v>0.48</v>
      </c>
      <c r="U414" s="1">
        <f t="shared" si="63"/>
        <v>11289.6</v>
      </c>
      <c r="V414" s="1">
        <f t="shared" si="64"/>
        <v>12230.4</v>
      </c>
      <c r="W414" s="4">
        <f t="shared" si="65"/>
        <v>0.52</v>
      </c>
      <c r="X414" s="1" t="s">
        <v>65</v>
      </c>
      <c r="Y414" s="1" t="s">
        <v>81</v>
      </c>
      <c r="Z414" s="1" t="s">
        <v>41</v>
      </c>
      <c r="AA414" s="2">
        <v>45791</v>
      </c>
      <c r="AB414" s="1">
        <v>4</v>
      </c>
      <c r="AC414" s="1" t="s">
        <v>42</v>
      </c>
      <c r="AD414" s="1" t="str">
        <f t="shared" si="66"/>
        <v>1549</v>
      </c>
      <c r="AE414" s="1" t="str">
        <f t="shared" si="67"/>
        <v>PRIME</v>
      </c>
      <c r="AF414" s="1" t="str">
        <f t="shared" si="68"/>
        <v>Bhopal -  Madhya Pradesh</v>
      </c>
      <c r="AG414" s="1">
        <f t="shared" si="69"/>
        <v>5</v>
      </c>
    </row>
    <row r="415" spans="1:33">
      <c r="A415" s="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c r="P415" s="1">
        <f t="shared" si="60"/>
        <v>540</v>
      </c>
      <c r="Q415" s="1">
        <v>15</v>
      </c>
      <c r="R415" s="1">
        <f t="shared" si="61"/>
        <v>81</v>
      </c>
      <c r="S415" s="1">
        <f t="shared" si="62"/>
        <v>459</v>
      </c>
      <c r="T415" s="1">
        <v>0.35</v>
      </c>
      <c r="U415" s="1">
        <f t="shared" si="63"/>
        <v>160.64999999999998</v>
      </c>
      <c r="V415" s="1">
        <f t="shared" si="64"/>
        <v>298.35000000000002</v>
      </c>
      <c r="W415" s="4">
        <f t="shared" si="65"/>
        <v>0.65</v>
      </c>
      <c r="X415" s="1" t="s">
        <v>147</v>
      </c>
      <c r="Y415" s="1" t="s">
        <v>81</v>
      </c>
      <c r="Z415" s="1" t="s">
        <v>41</v>
      </c>
      <c r="AA415" s="2">
        <v>45792</v>
      </c>
      <c r="AB415" s="1">
        <v>4</v>
      </c>
      <c r="AC415" s="1" t="s">
        <v>42</v>
      </c>
      <c r="AD415" s="1" t="str">
        <f t="shared" si="66"/>
        <v>0084</v>
      </c>
      <c r="AE415" s="1" t="str">
        <f t="shared" si="67"/>
        <v>REGULAR</v>
      </c>
      <c r="AF415" s="1" t="str">
        <f t="shared" si="68"/>
        <v>Jodhpur -  Rajasthan</v>
      </c>
      <c r="AG415" s="1">
        <f t="shared" si="69"/>
        <v>3</v>
      </c>
    </row>
    <row r="416" spans="1:33">
      <c r="A416" s="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c r="P416" s="1">
        <f t="shared" si="60"/>
        <v>13350</v>
      </c>
      <c r="Q416" s="1">
        <v>25</v>
      </c>
      <c r="R416" s="1">
        <f t="shared" si="61"/>
        <v>3337.5</v>
      </c>
      <c r="S416" s="1">
        <f t="shared" si="62"/>
        <v>10012.5</v>
      </c>
      <c r="T416" s="1">
        <v>0.5</v>
      </c>
      <c r="U416" s="1">
        <f t="shared" si="63"/>
        <v>5006.25</v>
      </c>
      <c r="V416" s="1">
        <f t="shared" si="64"/>
        <v>5006.25</v>
      </c>
      <c r="W416" s="4">
        <f t="shared" si="65"/>
        <v>0.5</v>
      </c>
      <c r="X416" s="1" t="s">
        <v>56</v>
      </c>
      <c r="Y416" s="1" t="s">
        <v>57</v>
      </c>
      <c r="Z416" s="1" t="s">
        <v>41</v>
      </c>
      <c r="AA416" s="2">
        <v>45789</v>
      </c>
      <c r="AB416" s="1">
        <v>5</v>
      </c>
      <c r="AC416" s="1" t="s">
        <v>42</v>
      </c>
      <c r="AD416" s="1" t="str">
        <f t="shared" si="66"/>
        <v>1273</v>
      </c>
      <c r="AE416" s="1" t="str">
        <f t="shared" si="67"/>
        <v>PRIME</v>
      </c>
      <c r="AF416" s="1" t="str">
        <f t="shared" si="68"/>
        <v>Jabalpur -  Madhya Pradesh</v>
      </c>
      <c r="AG416" s="1">
        <f t="shared" si="69"/>
        <v>5</v>
      </c>
    </row>
    <row r="417" spans="1:33">
      <c r="A417" s="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c r="P417" s="1">
        <f t="shared" si="60"/>
        <v>900</v>
      </c>
      <c r="Q417" s="1">
        <v>0</v>
      </c>
      <c r="R417" s="1">
        <f t="shared" si="61"/>
        <v>0</v>
      </c>
      <c r="S417" s="1">
        <f t="shared" si="62"/>
        <v>900</v>
      </c>
      <c r="T417" s="1">
        <v>0.62</v>
      </c>
      <c r="U417" s="1">
        <f t="shared" si="63"/>
        <v>558</v>
      </c>
      <c r="V417" s="1">
        <f t="shared" si="64"/>
        <v>342</v>
      </c>
      <c r="W417" s="4">
        <f t="shared" si="65"/>
        <v>0.38</v>
      </c>
      <c r="X417" s="1" t="s">
        <v>50</v>
      </c>
      <c r="Y417" s="1" t="s">
        <v>72</v>
      </c>
      <c r="Z417" s="1" t="s">
        <v>41</v>
      </c>
      <c r="AA417" s="2">
        <v>45788</v>
      </c>
      <c r="AB417" s="1">
        <v>4</v>
      </c>
      <c r="AC417" s="1" t="s">
        <v>42</v>
      </c>
      <c r="AD417" s="1" t="str">
        <f t="shared" si="66"/>
        <v>0292</v>
      </c>
      <c r="AE417" s="1" t="str">
        <f t="shared" si="67"/>
        <v>PRIME</v>
      </c>
      <c r="AF417" s="1" t="str">
        <f t="shared" si="68"/>
        <v>Kanpur -  Uttar Pradesh</v>
      </c>
      <c r="AG417" s="1">
        <f t="shared" si="69"/>
        <v>3</v>
      </c>
    </row>
    <row r="418" spans="1:33">
      <c r="A418" s="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c r="P418" s="1">
        <f t="shared" si="60"/>
        <v>52830</v>
      </c>
      <c r="Q418" s="1">
        <v>20</v>
      </c>
      <c r="R418" s="1">
        <f t="shared" si="61"/>
        <v>10566</v>
      </c>
      <c r="S418" s="1">
        <f t="shared" si="62"/>
        <v>42264</v>
      </c>
      <c r="T418" s="1">
        <v>0.57999999999999996</v>
      </c>
      <c r="U418" s="1">
        <f t="shared" si="63"/>
        <v>24513.119999999999</v>
      </c>
      <c r="V418" s="1">
        <f t="shared" si="64"/>
        <v>17750.88</v>
      </c>
      <c r="W418" s="4">
        <f t="shared" si="65"/>
        <v>0.42000000000000004</v>
      </c>
      <c r="X418" s="1" t="s">
        <v>39</v>
      </c>
      <c r="Y418" s="1" t="s">
        <v>81</v>
      </c>
      <c r="Z418" s="1" t="s">
        <v>41</v>
      </c>
      <c r="AA418" s="2">
        <v>45793</v>
      </c>
      <c r="AB418" s="1">
        <v>4</v>
      </c>
      <c r="AC418" s="1" t="s">
        <v>42</v>
      </c>
      <c r="AD418" s="1" t="str">
        <f t="shared" si="66"/>
        <v>1155</v>
      </c>
      <c r="AE418" s="1" t="str">
        <f t="shared" si="67"/>
        <v>REGULAR</v>
      </c>
      <c r="AF418" s="1" t="str">
        <f t="shared" si="68"/>
        <v>Cuttack -  Odisha</v>
      </c>
      <c r="AG418" s="1">
        <f t="shared" si="69"/>
        <v>5</v>
      </c>
    </row>
    <row r="419" spans="1:33">
      <c r="A419" s="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c r="P419" s="1">
        <f t="shared" si="60"/>
        <v>5040</v>
      </c>
      <c r="Q419" s="1">
        <v>0</v>
      </c>
      <c r="R419" s="1">
        <f t="shared" si="61"/>
        <v>0</v>
      </c>
      <c r="S419" s="1">
        <f t="shared" si="62"/>
        <v>5040</v>
      </c>
      <c r="T419" s="1">
        <v>0.35</v>
      </c>
      <c r="U419" s="1">
        <f t="shared" si="63"/>
        <v>1764</v>
      </c>
      <c r="V419" s="1">
        <f t="shared" si="64"/>
        <v>3276</v>
      </c>
      <c r="W419" s="4">
        <f t="shared" si="65"/>
        <v>0.65</v>
      </c>
      <c r="X419" s="1" t="s">
        <v>104</v>
      </c>
      <c r="Y419" s="1" t="s">
        <v>57</v>
      </c>
      <c r="Z419" s="1" t="s">
        <v>22</v>
      </c>
      <c r="AA419" s="1"/>
      <c r="AB419" s="1"/>
      <c r="AC419" s="1" t="s">
        <v>93</v>
      </c>
      <c r="AD419" s="1" t="str">
        <f t="shared" si="66"/>
        <v>1255</v>
      </c>
      <c r="AE419" s="1" t="str">
        <f t="shared" si="67"/>
        <v>REGULAR</v>
      </c>
      <c r="AF419" s="1" t="str">
        <f t="shared" si="68"/>
        <v>Gurgaon -  Haryana</v>
      </c>
      <c r="AG419" s="1">
        <f t="shared" si="69"/>
        <v>4</v>
      </c>
    </row>
    <row r="420" spans="1:33">
      <c r="A420" s="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c r="P420" s="1">
        <f t="shared" si="60"/>
        <v>13260</v>
      </c>
      <c r="Q420" s="1">
        <v>30</v>
      </c>
      <c r="R420" s="1">
        <f t="shared" si="61"/>
        <v>3978</v>
      </c>
      <c r="S420" s="1">
        <f t="shared" si="62"/>
        <v>9282</v>
      </c>
      <c r="T420" s="1">
        <v>0.47</v>
      </c>
      <c r="U420" s="1">
        <f t="shared" si="63"/>
        <v>4362.54</v>
      </c>
      <c r="V420" s="1">
        <f t="shared" si="64"/>
        <v>4919.46</v>
      </c>
      <c r="W420" s="4">
        <f t="shared" si="65"/>
        <v>0.53</v>
      </c>
      <c r="X420" s="1" t="s">
        <v>50</v>
      </c>
      <c r="Y420" s="1" t="s">
        <v>57</v>
      </c>
      <c r="Z420" s="1" t="s">
        <v>41</v>
      </c>
      <c r="AA420" s="2">
        <v>45793</v>
      </c>
      <c r="AB420" s="1">
        <v>5</v>
      </c>
      <c r="AC420" s="1" t="s">
        <v>42</v>
      </c>
      <c r="AD420" s="1" t="str">
        <f t="shared" si="66"/>
        <v>0397</v>
      </c>
      <c r="AE420" s="1" t="str">
        <f t="shared" si="67"/>
        <v>REGULAR</v>
      </c>
      <c r="AF420" s="1" t="str">
        <f t="shared" si="68"/>
        <v>Udaipur -  Tripura</v>
      </c>
      <c r="AG420" s="1">
        <f t="shared" si="69"/>
        <v>5</v>
      </c>
    </row>
    <row r="421" spans="1:33">
      <c r="A421" s="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c r="P421" s="1">
        <f t="shared" si="60"/>
        <v>230</v>
      </c>
      <c r="Q421" s="1">
        <v>20</v>
      </c>
      <c r="R421" s="1">
        <f t="shared" si="61"/>
        <v>46</v>
      </c>
      <c r="S421" s="1">
        <f t="shared" si="62"/>
        <v>184</v>
      </c>
      <c r="T421" s="1">
        <v>0.35</v>
      </c>
      <c r="U421" s="1">
        <f t="shared" si="63"/>
        <v>64.399999999999991</v>
      </c>
      <c r="V421" s="1">
        <f t="shared" si="64"/>
        <v>119.60000000000001</v>
      </c>
      <c r="W421" s="4">
        <f t="shared" si="65"/>
        <v>0.65</v>
      </c>
      <c r="X421" s="1" t="s">
        <v>92</v>
      </c>
      <c r="Y421" s="1" t="s">
        <v>72</v>
      </c>
      <c r="Z421" s="1" t="s">
        <v>41</v>
      </c>
      <c r="AA421" s="2">
        <v>45795</v>
      </c>
      <c r="AB421" s="1">
        <v>4</v>
      </c>
      <c r="AC421" s="1" t="s">
        <v>42</v>
      </c>
      <c r="AD421" s="1" t="str">
        <f t="shared" si="66"/>
        <v>0536</v>
      </c>
      <c r="AE421" s="1" t="str">
        <f t="shared" si="67"/>
        <v>REGULAR</v>
      </c>
      <c r="AF421" s="1" t="str">
        <f t="shared" si="68"/>
        <v>Thoubal -  Manipur</v>
      </c>
      <c r="AG421" s="1">
        <f t="shared" si="69"/>
        <v>3</v>
      </c>
    </row>
    <row r="422" spans="1:33">
      <c r="A422" s="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c r="P422" s="1">
        <f t="shared" si="60"/>
        <v>3240</v>
      </c>
      <c r="Q422" s="1">
        <v>0</v>
      </c>
      <c r="R422" s="1">
        <f t="shared" si="61"/>
        <v>0</v>
      </c>
      <c r="S422" s="1">
        <f t="shared" si="62"/>
        <v>3240</v>
      </c>
      <c r="T422" s="1">
        <v>0.48</v>
      </c>
      <c r="U422" s="1">
        <f t="shared" si="63"/>
        <v>1555.2</v>
      </c>
      <c r="V422" s="1">
        <f t="shared" si="64"/>
        <v>1684.8</v>
      </c>
      <c r="W422" s="4">
        <f t="shared" si="65"/>
        <v>0.52</v>
      </c>
      <c r="X422" s="1" t="s">
        <v>147</v>
      </c>
      <c r="Y422" s="1" t="s">
        <v>81</v>
      </c>
      <c r="Z422" s="1" t="s">
        <v>41</v>
      </c>
      <c r="AA422" s="2">
        <v>45794</v>
      </c>
      <c r="AB422" s="1">
        <v>5</v>
      </c>
      <c r="AC422" s="1" t="s">
        <v>42</v>
      </c>
      <c r="AD422" s="1" t="str">
        <f t="shared" si="66"/>
        <v>0671</v>
      </c>
      <c r="AE422" s="1" t="str">
        <f t="shared" si="67"/>
        <v>REGULAR</v>
      </c>
      <c r="AF422" s="1" t="str">
        <f t="shared" si="68"/>
        <v>Udaipur -  Tripura</v>
      </c>
      <c r="AG422" s="1">
        <f t="shared" si="69"/>
        <v>4</v>
      </c>
    </row>
    <row r="423" spans="1:33">
      <c r="A423" s="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c r="P423" s="1">
        <f t="shared" si="60"/>
        <v>28550</v>
      </c>
      <c r="Q423" s="1">
        <v>0</v>
      </c>
      <c r="R423" s="1">
        <f t="shared" si="61"/>
        <v>0</v>
      </c>
      <c r="S423" s="1">
        <f t="shared" si="62"/>
        <v>28550</v>
      </c>
      <c r="T423" s="1">
        <v>0.47</v>
      </c>
      <c r="U423" s="1">
        <f t="shared" si="63"/>
        <v>13418.5</v>
      </c>
      <c r="V423" s="1">
        <f t="shared" si="64"/>
        <v>15131.5</v>
      </c>
      <c r="W423" s="4">
        <f t="shared" si="65"/>
        <v>0.53</v>
      </c>
      <c r="X423" s="1" t="s">
        <v>65</v>
      </c>
      <c r="Y423" s="1" t="s">
        <v>40</v>
      </c>
      <c r="Z423" s="1" t="s">
        <v>22</v>
      </c>
      <c r="AA423" s="1"/>
      <c r="AB423" s="1"/>
      <c r="AC423" s="1" t="s">
        <v>93</v>
      </c>
      <c r="AD423" s="1" t="str">
        <f t="shared" si="66"/>
        <v>1024</v>
      </c>
      <c r="AE423" s="1" t="str">
        <f t="shared" si="67"/>
        <v>REGULAR</v>
      </c>
      <c r="AF423" s="1" t="str">
        <f t="shared" si="68"/>
        <v>Ludhiana -  Punjab</v>
      </c>
      <c r="AG423" s="1">
        <f t="shared" si="69"/>
        <v>5</v>
      </c>
    </row>
    <row r="424" spans="1:33">
      <c r="A424" s="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c r="P424" s="1">
        <f t="shared" si="60"/>
        <v>66480</v>
      </c>
      <c r="Q424" s="1">
        <v>15</v>
      </c>
      <c r="R424" s="1">
        <f t="shared" si="61"/>
        <v>9972</v>
      </c>
      <c r="S424" s="1">
        <f t="shared" si="62"/>
        <v>56508</v>
      </c>
      <c r="T424" s="1">
        <v>0.57999999999999996</v>
      </c>
      <c r="U424" s="1">
        <f t="shared" si="63"/>
        <v>32774.639999999999</v>
      </c>
      <c r="V424" s="1">
        <f t="shared" si="64"/>
        <v>23733.360000000001</v>
      </c>
      <c r="W424" s="4">
        <f t="shared" si="65"/>
        <v>0.42</v>
      </c>
      <c r="X424" s="1" t="s">
        <v>92</v>
      </c>
      <c r="Y424" s="1" t="s">
        <v>72</v>
      </c>
      <c r="Z424" s="1" t="s">
        <v>120</v>
      </c>
      <c r="AA424" s="1"/>
      <c r="AB424" s="1"/>
      <c r="AC424" s="1" t="s">
        <v>42</v>
      </c>
      <c r="AD424" s="1" t="str">
        <f t="shared" si="66"/>
        <v>1072</v>
      </c>
      <c r="AE424" s="1" t="str">
        <f t="shared" si="67"/>
        <v>PRIME</v>
      </c>
      <c r="AF424" s="1" t="str">
        <f t="shared" si="68"/>
        <v>Vijayawada -  Andhra Pradesh</v>
      </c>
      <c r="AG424" s="1">
        <f t="shared" si="69"/>
        <v>5</v>
      </c>
    </row>
    <row r="425" spans="1:33">
      <c r="A425" s="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c r="P425" s="1">
        <f t="shared" si="60"/>
        <v>18800</v>
      </c>
      <c r="Q425" s="1">
        <v>0</v>
      </c>
      <c r="R425" s="1">
        <f t="shared" si="61"/>
        <v>0</v>
      </c>
      <c r="S425" s="1">
        <f t="shared" si="62"/>
        <v>18800</v>
      </c>
      <c r="T425" s="1">
        <v>0.45</v>
      </c>
      <c r="U425" s="1">
        <f t="shared" si="63"/>
        <v>8460</v>
      </c>
      <c r="V425" s="1">
        <f t="shared" si="64"/>
        <v>10340</v>
      </c>
      <c r="W425" s="4">
        <f t="shared" si="65"/>
        <v>0.55000000000000004</v>
      </c>
      <c r="X425" s="1" t="s">
        <v>65</v>
      </c>
      <c r="Y425" s="1" t="s">
        <v>40</v>
      </c>
      <c r="Z425" s="1" t="s">
        <v>51</v>
      </c>
      <c r="AA425" s="2">
        <v>45795</v>
      </c>
      <c r="AB425" s="1"/>
      <c r="AC425" s="1" t="s">
        <v>42</v>
      </c>
      <c r="AD425" s="1" t="str">
        <f t="shared" si="66"/>
        <v>1099</v>
      </c>
      <c r="AE425" s="1" t="str">
        <f t="shared" si="67"/>
        <v>REGULAR</v>
      </c>
      <c r="AF425" s="1" t="str">
        <f t="shared" si="68"/>
        <v>Patna -  Bihar</v>
      </c>
      <c r="AG425" s="1">
        <f t="shared" si="69"/>
        <v>5</v>
      </c>
    </row>
    <row r="426" spans="1:33">
      <c r="A426" s="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c r="P426" s="1">
        <f t="shared" si="60"/>
        <v>1880</v>
      </c>
      <c r="Q426" s="1">
        <v>30</v>
      </c>
      <c r="R426" s="1">
        <f t="shared" si="61"/>
        <v>564</v>
      </c>
      <c r="S426" s="1">
        <f t="shared" si="62"/>
        <v>1316</v>
      </c>
      <c r="T426" s="1">
        <v>0.45</v>
      </c>
      <c r="U426" s="1">
        <f t="shared" si="63"/>
        <v>592.20000000000005</v>
      </c>
      <c r="V426" s="1">
        <f t="shared" si="64"/>
        <v>723.8</v>
      </c>
      <c r="W426" s="4">
        <f t="shared" si="65"/>
        <v>0.54999999999999993</v>
      </c>
      <c r="X426" s="1" t="s">
        <v>104</v>
      </c>
      <c r="Y426" s="1" t="s">
        <v>57</v>
      </c>
      <c r="Z426" s="1" t="s">
        <v>41</v>
      </c>
      <c r="AA426" s="2">
        <v>45791</v>
      </c>
      <c r="AB426" s="1">
        <v>4</v>
      </c>
      <c r="AC426" s="1" t="s">
        <v>42</v>
      </c>
      <c r="AD426" s="1" t="str">
        <f t="shared" si="66"/>
        <v>1598</v>
      </c>
      <c r="AE426" s="1" t="str">
        <f t="shared" si="67"/>
        <v>REGULAR</v>
      </c>
      <c r="AF426" s="1" t="str">
        <f t="shared" si="68"/>
        <v>Ahmedabad -  Gujarat</v>
      </c>
      <c r="AG426" s="1">
        <f t="shared" si="69"/>
        <v>4</v>
      </c>
    </row>
    <row r="427" spans="1:33">
      <c r="A427" s="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c r="P427" s="1">
        <f t="shared" si="60"/>
        <v>1140</v>
      </c>
      <c r="Q427" s="1">
        <v>10</v>
      </c>
      <c r="R427" s="1">
        <f t="shared" si="61"/>
        <v>114</v>
      </c>
      <c r="S427" s="1">
        <f t="shared" si="62"/>
        <v>1026</v>
      </c>
      <c r="T427" s="1">
        <v>0.62</v>
      </c>
      <c r="U427" s="1">
        <f t="shared" si="63"/>
        <v>636.12</v>
      </c>
      <c r="V427" s="1">
        <f t="shared" si="64"/>
        <v>389.88</v>
      </c>
      <c r="W427" s="4">
        <f t="shared" si="65"/>
        <v>0.38</v>
      </c>
      <c r="X427" s="1" t="s">
        <v>56</v>
      </c>
      <c r="Y427" s="1" t="s">
        <v>81</v>
      </c>
      <c r="Z427" s="1" t="s">
        <v>41</v>
      </c>
      <c r="AA427" s="2">
        <v>45791</v>
      </c>
      <c r="AB427" s="1">
        <v>5</v>
      </c>
      <c r="AC427" s="1" t="s">
        <v>42</v>
      </c>
      <c r="AD427" s="1" t="str">
        <f t="shared" si="66"/>
        <v>0033</v>
      </c>
      <c r="AE427" s="1" t="str">
        <f t="shared" si="67"/>
        <v>REGULAR</v>
      </c>
      <c r="AF427" s="1" t="str">
        <f t="shared" si="68"/>
        <v>Gaya -  Bihar</v>
      </c>
      <c r="AG427" s="1">
        <f t="shared" si="69"/>
        <v>4</v>
      </c>
    </row>
    <row r="428" spans="1:33">
      <c r="A428" s="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c r="P428" s="1">
        <f t="shared" si="60"/>
        <v>435750</v>
      </c>
      <c r="Q428" s="1">
        <v>0</v>
      </c>
      <c r="R428" s="1">
        <f t="shared" si="61"/>
        <v>0</v>
      </c>
      <c r="S428" s="1">
        <f t="shared" si="62"/>
        <v>435750</v>
      </c>
      <c r="T428" s="1">
        <v>0.57999999999999996</v>
      </c>
      <c r="U428" s="1">
        <f t="shared" si="63"/>
        <v>252734.99999999997</v>
      </c>
      <c r="V428" s="1">
        <f t="shared" si="64"/>
        <v>183015.00000000003</v>
      </c>
      <c r="W428" s="4">
        <f t="shared" si="65"/>
        <v>0.42000000000000004</v>
      </c>
      <c r="X428" s="1" t="s">
        <v>50</v>
      </c>
      <c r="Y428" s="1" t="s">
        <v>40</v>
      </c>
      <c r="Z428" s="1" t="s">
        <v>120</v>
      </c>
      <c r="AA428" s="1"/>
      <c r="AB428" s="1"/>
      <c r="AC428" s="1" t="s">
        <v>42</v>
      </c>
      <c r="AD428" s="1" t="str">
        <f t="shared" si="66"/>
        <v>0750</v>
      </c>
      <c r="AE428" s="1" t="str">
        <f t="shared" si="67"/>
        <v>PRIME</v>
      </c>
      <c r="AF428" s="1" t="str">
        <f t="shared" si="68"/>
        <v>Imphal -  Manipur</v>
      </c>
      <c r="AG428" s="1">
        <f t="shared" si="69"/>
        <v>6</v>
      </c>
    </row>
    <row r="429" spans="1:33">
      <c r="A429" s="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c r="P429" s="1">
        <f t="shared" si="60"/>
        <v>3910</v>
      </c>
      <c r="Q429" s="1">
        <v>20</v>
      </c>
      <c r="R429" s="1">
        <f t="shared" si="61"/>
        <v>782</v>
      </c>
      <c r="S429" s="1">
        <f t="shared" si="62"/>
        <v>3128</v>
      </c>
      <c r="T429" s="1">
        <v>0.5</v>
      </c>
      <c r="U429" s="1">
        <f t="shared" si="63"/>
        <v>1564</v>
      </c>
      <c r="V429" s="1">
        <f t="shared" si="64"/>
        <v>1564</v>
      </c>
      <c r="W429" s="4">
        <f t="shared" si="65"/>
        <v>0.5</v>
      </c>
      <c r="X429" s="1" t="s">
        <v>56</v>
      </c>
      <c r="Y429" s="1" t="s">
        <v>72</v>
      </c>
      <c r="Z429" s="1" t="s">
        <v>41</v>
      </c>
      <c r="AA429" s="2">
        <v>45795</v>
      </c>
      <c r="AB429" s="1">
        <v>5</v>
      </c>
      <c r="AC429" s="1" t="s">
        <v>42</v>
      </c>
      <c r="AD429" s="1" t="str">
        <f t="shared" si="66"/>
        <v>0402</v>
      </c>
      <c r="AE429" s="1" t="str">
        <f t="shared" si="67"/>
        <v>REGULAR</v>
      </c>
      <c r="AF429" s="1" t="str">
        <f t="shared" si="68"/>
        <v>Panaji -  Goa</v>
      </c>
      <c r="AG429" s="1">
        <f t="shared" si="69"/>
        <v>4</v>
      </c>
    </row>
    <row r="430" spans="1:33">
      <c r="A430" s="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c r="P430" s="1">
        <f t="shared" si="60"/>
        <v>136620</v>
      </c>
      <c r="Q430" s="1">
        <v>0</v>
      </c>
      <c r="R430" s="1">
        <f t="shared" si="61"/>
        <v>0</v>
      </c>
      <c r="S430" s="1">
        <f t="shared" si="62"/>
        <v>136620</v>
      </c>
      <c r="T430" s="1">
        <v>0.57999999999999996</v>
      </c>
      <c r="U430" s="1">
        <f t="shared" si="63"/>
        <v>79239.599999999991</v>
      </c>
      <c r="V430" s="1">
        <f t="shared" si="64"/>
        <v>57380.400000000009</v>
      </c>
      <c r="W430" s="4">
        <f t="shared" si="65"/>
        <v>0.42000000000000004</v>
      </c>
      <c r="X430" s="1" t="s">
        <v>39</v>
      </c>
      <c r="Y430" s="1" t="s">
        <v>40</v>
      </c>
      <c r="Z430" s="1" t="s">
        <v>41</v>
      </c>
      <c r="AA430" s="2">
        <v>45794</v>
      </c>
      <c r="AB430" s="1">
        <v>4</v>
      </c>
      <c r="AC430" s="1" t="s">
        <v>42</v>
      </c>
      <c r="AD430" s="1" t="str">
        <f t="shared" si="66"/>
        <v>0717</v>
      </c>
      <c r="AE430" s="1" t="str">
        <f t="shared" si="67"/>
        <v>PRIME</v>
      </c>
      <c r="AF430" s="1" t="str">
        <f t="shared" si="68"/>
        <v>Surat -  Gujarat</v>
      </c>
      <c r="AG430" s="1">
        <f t="shared" si="69"/>
        <v>6</v>
      </c>
    </row>
    <row r="431" spans="1:33">
      <c r="A431" s="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c r="P431" s="1">
        <f t="shared" si="60"/>
        <v>17720</v>
      </c>
      <c r="Q431" s="1">
        <v>20</v>
      </c>
      <c r="R431" s="1">
        <f t="shared" si="61"/>
        <v>3544</v>
      </c>
      <c r="S431" s="1">
        <f t="shared" si="62"/>
        <v>14176</v>
      </c>
      <c r="T431" s="1">
        <v>0.45</v>
      </c>
      <c r="U431" s="1">
        <f t="shared" si="63"/>
        <v>6379.2</v>
      </c>
      <c r="V431" s="1">
        <f t="shared" si="64"/>
        <v>7796.8</v>
      </c>
      <c r="W431" s="4">
        <f t="shared" si="65"/>
        <v>0.55000000000000004</v>
      </c>
      <c r="X431" s="1" t="s">
        <v>65</v>
      </c>
      <c r="Y431" s="1" t="s">
        <v>40</v>
      </c>
      <c r="Z431" s="1" t="s">
        <v>41</v>
      </c>
      <c r="AA431" s="2">
        <v>45793</v>
      </c>
      <c r="AB431" s="1">
        <v>4</v>
      </c>
      <c r="AC431" s="1" t="s">
        <v>42</v>
      </c>
      <c r="AD431" s="1" t="str">
        <f t="shared" si="66"/>
        <v>1046</v>
      </c>
      <c r="AE431" s="1" t="str">
        <f t="shared" si="67"/>
        <v>PRIME</v>
      </c>
      <c r="AF431" s="1" t="str">
        <f t="shared" si="68"/>
        <v>Shillong -  Meghalaya</v>
      </c>
      <c r="AG431" s="1">
        <f t="shared" si="69"/>
        <v>5</v>
      </c>
    </row>
    <row r="432" spans="1:33">
      <c r="A432" s="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c r="P432" s="1">
        <f t="shared" si="60"/>
        <v>8790</v>
      </c>
      <c r="Q432" s="1">
        <v>25</v>
      </c>
      <c r="R432" s="1">
        <f t="shared" si="61"/>
        <v>2197.5</v>
      </c>
      <c r="S432" s="1">
        <f t="shared" si="62"/>
        <v>6592.5</v>
      </c>
      <c r="T432" s="1">
        <v>0.52</v>
      </c>
      <c r="U432" s="1">
        <f t="shared" si="63"/>
        <v>3428.1</v>
      </c>
      <c r="V432" s="1">
        <f t="shared" si="64"/>
        <v>3164.4</v>
      </c>
      <c r="W432" s="4">
        <f t="shared" si="65"/>
        <v>0.48000000000000004</v>
      </c>
      <c r="X432" s="1" t="s">
        <v>104</v>
      </c>
      <c r="Y432" s="1" t="s">
        <v>81</v>
      </c>
      <c r="Z432" s="1" t="s">
        <v>41</v>
      </c>
      <c r="AA432" s="2">
        <v>45796</v>
      </c>
      <c r="AB432" s="1">
        <v>4</v>
      </c>
      <c r="AC432" s="1" t="s">
        <v>42</v>
      </c>
      <c r="AD432" s="1" t="str">
        <f t="shared" si="66"/>
        <v>0256</v>
      </c>
      <c r="AE432" s="1" t="str">
        <f t="shared" si="67"/>
        <v>REGULAR</v>
      </c>
      <c r="AF432" s="1" t="str">
        <f t="shared" si="68"/>
        <v>Raipur -  Chhattisgarh</v>
      </c>
      <c r="AG432" s="1">
        <f t="shared" si="69"/>
        <v>4</v>
      </c>
    </row>
    <row r="433" spans="1:33">
      <c r="A433" s="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c r="P433" s="1">
        <f t="shared" si="60"/>
        <v>17800</v>
      </c>
      <c r="Q433" s="1">
        <v>0</v>
      </c>
      <c r="R433" s="1">
        <f t="shared" si="61"/>
        <v>0</v>
      </c>
      <c r="S433" s="1">
        <f t="shared" si="62"/>
        <v>17800</v>
      </c>
      <c r="T433" s="1">
        <v>0.48</v>
      </c>
      <c r="U433" s="1">
        <f t="shared" si="63"/>
        <v>8544</v>
      </c>
      <c r="V433" s="1">
        <f t="shared" si="64"/>
        <v>9256</v>
      </c>
      <c r="W433" s="4">
        <f t="shared" si="65"/>
        <v>0.52</v>
      </c>
      <c r="X433" s="1" t="s">
        <v>56</v>
      </c>
      <c r="Y433" s="1" t="s">
        <v>57</v>
      </c>
      <c r="Z433" s="1" t="s">
        <v>51</v>
      </c>
      <c r="AA433" s="2">
        <v>45792</v>
      </c>
      <c r="AB433" s="1"/>
      <c r="AC433" s="1" t="s">
        <v>42</v>
      </c>
      <c r="AD433" s="1" t="str">
        <f t="shared" si="66"/>
        <v>0392</v>
      </c>
      <c r="AE433" s="1" t="str">
        <f t="shared" si="67"/>
        <v>REGULAR</v>
      </c>
      <c r="AF433" s="1" t="str">
        <f t="shared" si="68"/>
        <v>Cuttack -  Odisha</v>
      </c>
      <c r="AG433" s="1">
        <f t="shared" si="69"/>
        <v>5</v>
      </c>
    </row>
    <row r="434" spans="1:33">
      <c r="A434" s="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c r="P434" s="1">
        <f t="shared" si="60"/>
        <v>13600</v>
      </c>
      <c r="Q434" s="1">
        <v>15</v>
      </c>
      <c r="R434" s="1">
        <f t="shared" si="61"/>
        <v>2040</v>
      </c>
      <c r="S434" s="1">
        <f t="shared" si="62"/>
        <v>11560</v>
      </c>
      <c r="T434" s="1">
        <v>0.45</v>
      </c>
      <c r="U434" s="1">
        <f t="shared" si="63"/>
        <v>5202</v>
      </c>
      <c r="V434" s="1">
        <f t="shared" si="64"/>
        <v>6358</v>
      </c>
      <c r="W434" s="4">
        <f t="shared" si="65"/>
        <v>0.55000000000000004</v>
      </c>
      <c r="X434" s="1" t="s">
        <v>104</v>
      </c>
      <c r="Y434" s="1" t="s">
        <v>81</v>
      </c>
      <c r="Z434" s="1" t="s">
        <v>120</v>
      </c>
      <c r="AA434" s="1"/>
      <c r="AB434" s="1"/>
      <c r="AC434" s="1" t="s">
        <v>42</v>
      </c>
      <c r="AD434" s="1" t="str">
        <f t="shared" si="66"/>
        <v>0947</v>
      </c>
      <c r="AE434" s="1" t="str">
        <f t="shared" si="67"/>
        <v>REGULAR</v>
      </c>
      <c r="AF434" s="1" t="str">
        <f t="shared" si="68"/>
        <v>Jodhpur -  Rajasthan</v>
      </c>
      <c r="AG434" s="1">
        <f t="shared" si="69"/>
        <v>5</v>
      </c>
    </row>
    <row r="435" spans="1:33">
      <c r="A435" s="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c r="P435" s="1">
        <f t="shared" si="60"/>
        <v>19120</v>
      </c>
      <c r="Q435" s="1">
        <v>20</v>
      </c>
      <c r="R435" s="1">
        <f t="shared" si="61"/>
        <v>3824</v>
      </c>
      <c r="S435" s="1">
        <f t="shared" si="62"/>
        <v>15296</v>
      </c>
      <c r="T435" s="1">
        <v>0.5</v>
      </c>
      <c r="U435" s="1">
        <f t="shared" si="63"/>
        <v>7648</v>
      </c>
      <c r="V435" s="1">
        <f t="shared" si="64"/>
        <v>7648</v>
      </c>
      <c r="W435" s="4">
        <f t="shared" si="65"/>
        <v>0.5</v>
      </c>
      <c r="X435" s="1" t="s">
        <v>147</v>
      </c>
      <c r="Y435" s="1" t="s">
        <v>57</v>
      </c>
      <c r="Z435" s="1" t="s">
        <v>41</v>
      </c>
      <c r="AA435" s="2">
        <v>45796</v>
      </c>
      <c r="AB435" s="1">
        <v>4</v>
      </c>
      <c r="AC435" s="1" t="s">
        <v>42</v>
      </c>
      <c r="AD435" s="1" t="str">
        <f t="shared" si="66"/>
        <v>1408</v>
      </c>
      <c r="AE435" s="1" t="str">
        <f t="shared" si="67"/>
        <v>REGULAR</v>
      </c>
      <c r="AF435" s="1" t="str">
        <f t="shared" si="68"/>
        <v>Haridwar -  Uttarakhand</v>
      </c>
      <c r="AG435" s="1">
        <f t="shared" si="69"/>
        <v>5</v>
      </c>
    </row>
    <row r="436" spans="1:33">
      <c r="A436" s="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c r="P436" s="1">
        <f t="shared" si="60"/>
        <v>4920</v>
      </c>
      <c r="Q436" s="1">
        <v>0</v>
      </c>
      <c r="R436" s="1">
        <f t="shared" si="61"/>
        <v>0</v>
      </c>
      <c r="S436" s="1">
        <f t="shared" si="62"/>
        <v>4920</v>
      </c>
      <c r="T436" s="1">
        <v>0.35</v>
      </c>
      <c r="U436" s="1">
        <f t="shared" si="63"/>
        <v>1722</v>
      </c>
      <c r="V436" s="1">
        <f t="shared" si="64"/>
        <v>3198</v>
      </c>
      <c r="W436" s="4">
        <f t="shared" si="65"/>
        <v>0.65</v>
      </c>
      <c r="X436" s="1" t="s">
        <v>147</v>
      </c>
      <c r="Y436" s="1" t="s">
        <v>72</v>
      </c>
      <c r="Z436" s="1" t="s">
        <v>41</v>
      </c>
      <c r="AA436" s="2">
        <v>45796</v>
      </c>
      <c r="AB436" s="1">
        <v>4</v>
      </c>
      <c r="AC436" s="1" t="s">
        <v>42</v>
      </c>
      <c r="AD436" s="1" t="str">
        <f t="shared" si="66"/>
        <v>0318</v>
      </c>
      <c r="AE436" s="1" t="str">
        <f t="shared" si="67"/>
        <v>REGULAR</v>
      </c>
      <c r="AF436" s="1" t="str">
        <f t="shared" si="68"/>
        <v>Jamshedpur -  Jharkhand</v>
      </c>
      <c r="AG436" s="1">
        <f t="shared" si="69"/>
        <v>4</v>
      </c>
    </row>
    <row r="437" spans="1:33">
      <c r="A437" s="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c r="P437" s="1">
        <f t="shared" si="60"/>
        <v>7620</v>
      </c>
      <c r="Q437" s="1">
        <v>10</v>
      </c>
      <c r="R437" s="1">
        <f t="shared" si="61"/>
        <v>762</v>
      </c>
      <c r="S437" s="1">
        <f t="shared" si="62"/>
        <v>6858</v>
      </c>
      <c r="T437" s="1">
        <v>0.52</v>
      </c>
      <c r="U437" s="1">
        <f t="shared" si="63"/>
        <v>3566.1600000000003</v>
      </c>
      <c r="V437" s="1">
        <f t="shared" si="64"/>
        <v>3291.8399999999997</v>
      </c>
      <c r="W437" s="4">
        <f t="shared" si="65"/>
        <v>0.48</v>
      </c>
      <c r="X437" s="1" t="s">
        <v>147</v>
      </c>
      <c r="Y437" s="1" t="s">
        <v>40</v>
      </c>
      <c r="Z437" s="1" t="s">
        <v>22</v>
      </c>
      <c r="AA437" s="1"/>
      <c r="AB437" s="1"/>
      <c r="AC437" s="1" t="s">
        <v>93</v>
      </c>
      <c r="AD437" s="1" t="str">
        <f t="shared" si="66"/>
        <v>0395</v>
      </c>
      <c r="AE437" s="1" t="str">
        <f t="shared" si="67"/>
        <v>REGULAR</v>
      </c>
      <c r="AF437" s="1" t="str">
        <f t="shared" si="68"/>
        <v>Udaipur -  Tripura</v>
      </c>
      <c r="AG437" s="1">
        <f t="shared" si="69"/>
        <v>4</v>
      </c>
    </row>
    <row r="438" spans="1:33">
      <c r="A438" s="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c r="P438" s="1">
        <f t="shared" si="60"/>
        <v>5130</v>
      </c>
      <c r="Q438" s="1">
        <v>10</v>
      </c>
      <c r="R438" s="1">
        <f t="shared" si="61"/>
        <v>513</v>
      </c>
      <c r="S438" s="1">
        <f t="shared" si="62"/>
        <v>4617</v>
      </c>
      <c r="T438" s="1">
        <v>0.48</v>
      </c>
      <c r="U438" s="1">
        <f t="shared" si="63"/>
        <v>2216.16</v>
      </c>
      <c r="V438" s="1">
        <f t="shared" si="64"/>
        <v>2400.84</v>
      </c>
      <c r="W438" s="4">
        <f t="shared" si="65"/>
        <v>0.52</v>
      </c>
      <c r="X438" s="1" t="s">
        <v>39</v>
      </c>
      <c r="Y438" s="1" t="s">
        <v>72</v>
      </c>
      <c r="Z438" s="1" t="s">
        <v>41</v>
      </c>
      <c r="AA438" s="2">
        <v>45799</v>
      </c>
      <c r="AB438" s="1">
        <v>3</v>
      </c>
      <c r="AC438" s="1" t="s">
        <v>42</v>
      </c>
      <c r="AD438" s="1" t="str">
        <f t="shared" si="66"/>
        <v>0132</v>
      </c>
      <c r="AE438" s="1" t="str">
        <f t="shared" si="67"/>
        <v>REGULAR</v>
      </c>
      <c r="AF438" s="1" t="str">
        <f t="shared" si="68"/>
        <v>Faridabad -  Haryana</v>
      </c>
      <c r="AG438" s="1">
        <f t="shared" si="69"/>
        <v>4</v>
      </c>
    </row>
    <row r="439" spans="1:33">
      <c r="A439" s="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c r="P439" s="1">
        <f t="shared" si="60"/>
        <v>1110</v>
      </c>
      <c r="Q439" s="1">
        <v>15</v>
      </c>
      <c r="R439" s="1">
        <f t="shared" si="61"/>
        <v>166.5</v>
      </c>
      <c r="S439" s="1">
        <f t="shared" si="62"/>
        <v>943.5</v>
      </c>
      <c r="T439" s="1">
        <v>0.35</v>
      </c>
      <c r="U439" s="1">
        <f t="shared" si="63"/>
        <v>330.22499999999997</v>
      </c>
      <c r="V439" s="1">
        <f t="shared" si="64"/>
        <v>613.27500000000009</v>
      </c>
      <c r="W439" s="4">
        <f t="shared" si="65"/>
        <v>0.65000000000000013</v>
      </c>
      <c r="X439" s="1" t="s">
        <v>65</v>
      </c>
      <c r="Y439" s="1" t="s">
        <v>72</v>
      </c>
      <c r="Z439" s="1" t="s">
        <v>41</v>
      </c>
      <c r="AA439" s="2">
        <v>45795</v>
      </c>
      <c r="AB439" s="1">
        <v>5</v>
      </c>
      <c r="AC439" s="1" t="s">
        <v>42</v>
      </c>
      <c r="AD439" s="1" t="str">
        <f t="shared" si="66"/>
        <v>0843</v>
      </c>
      <c r="AE439" s="1" t="str">
        <f t="shared" si="67"/>
        <v>PRIME</v>
      </c>
      <c r="AF439" s="1" t="str">
        <f t="shared" si="68"/>
        <v>Indore -  Madhya Pradesh</v>
      </c>
      <c r="AG439" s="1">
        <f t="shared" si="69"/>
        <v>4</v>
      </c>
    </row>
    <row r="440" spans="1:33">
      <c r="A440" s="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c r="P440" s="1">
        <f t="shared" si="60"/>
        <v>19000</v>
      </c>
      <c r="Q440" s="1">
        <v>0</v>
      </c>
      <c r="R440" s="1">
        <f t="shared" si="61"/>
        <v>0</v>
      </c>
      <c r="S440" s="1">
        <f t="shared" si="62"/>
        <v>19000</v>
      </c>
      <c r="T440" s="1">
        <v>0.47</v>
      </c>
      <c r="U440" s="1">
        <f t="shared" si="63"/>
        <v>8930</v>
      </c>
      <c r="V440" s="1">
        <f t="shared" si="64"/>
        <v>10070</v>
      </c>
      <c r="W440" s="4">
        <f t="shared" si="65"/>
        <v>0.53</v>
      </c>
      <c r="X440" s="1" t="s">
        <v>92</v>
      </c>
      <c r="Y440" s="1" t="s">
        <v>72</v>
      </c>
      <c r="Z440" s="1" t="s">
        <v>41</v>
      </c>
      <c r="AA440" s="2">
        <v>45801</v>
      </c>
      <c r="AB440" s="1">
        <v>4</v>
      </c>
      <c r="AC440" s="1" t="s">
        <v>42</v>
      </c>
      <c r="AD440" s="1" t="str">
        <f t="shared" si="66"/>
        <v>0289</v>
      </c>
      <c r="AE440" s="1" t="str">
        <f t="shared" si="67"/>
        <v>REGULAR</v>
      </c>
      <c r="AF440" s="1" t="str">
        <f t="shared" si="68"/>
        <v>Lucknow -  Uttar Pradesh</v>
      </c>
      <c r="AG440" s="1">
        <f t="shared" si="69"/>
        <v>5</v>
      </c>
    </row>
    <row r="441" spans="1:33">
      <c r="A441" s="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c r="P441" s="1">
        <f t="shared" si="60"/>
        <v>6760</v>
      </c>
      <c r="Q441" s="1">
        <v>5</v>
      </c>
      <c r="R441" s="1">
        <f t="shared" si="61"/>
        <v>338</v>
      </c>
      <c r="S441" s="1">
        <f t="shared" si="62"/>
        <v>6422</v>
      </c>
      <c r="T441" s="1">
        <v>0.45</v>
      </c>
      <c r="U441" s="1">
        <f t="shared" si="63"/>
        <v>2889.9</v>
      </c>
      <c r="V441" s="1">
        <f t="shared" si="64"/>
        <v>3532.1</v>
      </c>
      <c r="W441" s="4">
        <f t="shared" si="65"/>
        <v>0.54999999999999993</v>
      </c>
      <c r="X441" s="1" t="s">
        <v>104</v>
      </c>
      <c r="Y441" s="1" t="s">
        <v>40</v>
      </c>
      <c r="Z441" s="1" t="s">
        <v>41</v>
      </c>
      <c r="AA441" s="2">
        <v>45797</v>
      </c>
      <c r="AB441" s="1">
        <v>4</v>
      </c>
      <c r="AC441" s="1" t="s">
        <v>42</v>
      </c>
      <c r="AD441" s="1" t="str">
        <f t="shared" si="66"/>
        <v>1227</v>
      </c>
      <c r="AE441" s="1" t="str">
        <f t="shared" si="67"/>
        <v>REGULAR</v>
      </c>
      <c r="AF441" s="1" t="str">
        <f t="shared" si="68"/>
        <v>Jodhpur -  Rajasthan</v>
      </c>
      <c r="AG441" s="1">
        <f t="shared" si="69"/>
        <v>4</v>
      </c>
    </row>
    <row r="442" spans="1:33">
      <c r="A442" s="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c r="P442" s="1">
        <f t="shared" si="60"/>
        <v>94960</v>
      </c>
      <c r="Q442" s="1">
        <v>0</v>
      </c>
      <c r="R442" s="1">
        <f t="shared" si="61"/>
        <v>0</v>
      </c>
      <c r="S442" s="1">
        <f t="shared" si="62"/>
        <v>94960</v>
      </c>
      <c r="T442" s="1">
        <v>0.57999999999999996</v>
      </c>
      <c r="U442" s="1">
        <f t="shared" si="63"/>
        <v>55076.799999999996</v>
      </c>
      <c r="V442" s="1">
        <f t="shared" si="64"/>
        <v>39883.200000000004</v>
      </c>
      <c r="W442" s="4">
        <f t="shared" si="65"/>
        <v>0.42000000000000004</v>
      </c>
      <c r="X442" s="1" t="s">
        <v>92</v>
      </c>
      <c r="Y442" s="1" t="s">
        <v>72</v>
      </c>
      <c r="Z442" s="1" t="s">
        <v>41</v>
      </c>
      <c r="AA442" s="2">
        <v>45801</v>
      </c>
      <c r="AB442" s="1">
        <v>3</v>
      </c>
      <c r="AC442" s="1" t="s">
        <v>42</v>
      </c>
      <c r="AD442" s="1" t="str">
        <f t="shared" si="66"/>
        <v>1559</v>
      </c>
      <c r="AE442" s="1" t="str">
        <f t="shared" si="67"/>
        <v>REGULAR</v>
      </c>
      <c r="AF442" s="1" t="str">
        <f t="shared" si="68"/>
        <v>Dehradun -  Uttarakhand</v>
      </c>
      <c r="AG442" s="1">
        <f t="shared" si="69"/>
        <v>5</v>
      </c>
    </row>
    <row r="443" spans="1:33">
      <c r="A443" s="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c r="P443" s="1">
        <f t="shared" si="60"/>
        <v>840</v>
      </c>
      <c r="Q443" s="1">
        <v>0</v>
      </c>
      <c r="R443" s="1">
        <f t="shared" si="61"/>
        <v>0</v>
      </c>
      <c r="S443" s="1">
        <f t="shared" si="62"/>
        <v>840</v>
      </c>
      <c r="T443" s="1">
        <v>0.62</v>
      </c>
      <c r="U443" s="1">
        <f t="shared" si="63"/>
        <v>520.79999999999995</v>
      </c>
      <c r="V443" s="1">
        <f t="shared" si="64"/>
        <v>319.20000000000005</v>
      </c>
      <c r="W443" s="4">
        <f t="shared" si="65"/>
        <v>0.38000000000000006</v>
      </c>
      <c r="X443" s="1" t="s">
        <v>39</v>
      </c>
      <c r="Y443" s="1" t="s">
        <v>57</v>
      </c>
      <c r="Z443" s="1" t="s">
        <v>22</v>
      </c>
      <c r="AA443" s="1"/>
      <c r="AB443" s="1"/>
      <c r="AC443" s="1" t="s">
        <v>93</v>
      </c>
      <c r="AD443" s="1" t="str">
        <f t="shared" si="66"/>
        <v>1563</v>
      </c>
      <c r="AE443" s="1" t="str">
        <f t="shared" si="67"/>
        <v>REGULAR</v>
      </c>
      <c r="AF443" s="1" t="str">
        <f t="shared" si="68"/>
        <v>Dehradun -  Uttarakhand</v>
      </c>
      <c r="AG443" s="1">
        <f t="shared" si="69"/>
        <v>3</v>
      </c>
    </row>
    <row r="444" spans="1:33">
      <c r="A444" s="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c r="P444" s="1">
        <f t="shared" si="60"/>
        <v>450</v>
      </c>
      <c r="Q444" s="1">
        <v>10</v>
      </c>
      <c r="R444" s="1">
        <f t="shared" si="61"/>
        <v>45</v>
      </c>
      <c r="S444" s="1">
        <f t="shared" si="62"/>
        <v>405</v>
      </c>
      <c r="T444" s="1">
        <v>0.62</v>
      </c>
      <c r="U444" s="1">
        <f t="shared" si="63"/>
        <v>251.1</v>
      </c>
      <c r="V444" s="1">
        <f t="shared" si="64"/>
        <v>153.9</v>
      </c>
      <c r="W444" s="4">
        <f t="shared" si="65"/>
        <v>0.38</v>
      </c>
      <c r="X444" s="1" t="s">
        <v>147</v>
      </c>
      <c r="Y444" s="1" t="s">
        <v>57</v>
      </c>
      <c r="Z444" s="1" t="s">
        <v>22</v>
      </c>
      <c r="AA444" s="1"/>
      <c r="AB444" s="1"/>
      <c r="AC444" s="1" t="s">
        <v>93</v>
      </c>
      <c r="AD444" s="1" t="str">
        <f t="shared" si="66"/>
        <v>0948</v>
      </c>
      <c r="AE444" s="1" t="str">
        <f t="shared" si="67"/>
        <v>REGULAR</v>
      </c>
      <c r="AF444" s="1" t="str">
        <f t="shared" si="68"/>
        <v>Jodhpur -  Rajasthan</v>
      </c>
      <c r="AG444" s="1">
        <f t="shared" si="69"/>
        <v>3</v>
      </c>
    </row>
    <row r="445" spans="1:33">
      <c r="A445" s="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c r="P445" s="1">
        <f t="shared" si="60"/>
        <v>43050</v>
      </c>
      <c r="Q445" s="1">
        <v>20</v>
      </c>
      <c r="R445" s="1">
        <f t="shared" si="61"/>
        <v>8610</v>
      </c>
      <c r="S445" s="1">
        <f t="shared" si="62"/>
        <v>34440</v>
      </c>
      <c r="T445" s="1">
        <v>0.48</v>
      </c>
      <c r="U445" s="1">
        <f t="shared" si="63"/>
        <v>16531.2</v>
      </c>
      <c r="V445" s="1">
        <f t="shared" si="64"/>
        <v>17908.8</v>
      </c>
      <c r="W445" s="4">
        <f t="shared" si="65"/>
        <v>0.52</v>
      </c>
      <c r="X445" s="1" t="s">
        <v>56</v>
      </c>
      <c r="Y445" s="1" t="s">
        <v>40</v>
      </c>
      <c r="Z445" s="1" t="s">
        <v>51</v>
      </c>
      <c r="AA445" s="2">
        <v>45801</v>
      </c>
      <c r="AB445" s="1"/>
      <c r="AC445" s="1" t="s">
        <v>42</v>
      </c>
      <c r="AD445" s="1" t="str">
        <f t="shared" si="66"/>
        <v>0963</v>
      </c>
      <c r="AE445" s="1" t="str">
        <f t="shared" si="67"/>
        <v>PRIME</v>
      </c>
      <c r="AF445" s="1" t="str">
        <f t="shared" si="68"/>
        <v>Ranchi -  Jharkhand</v>
      </c>
      <c r="AG445" s="1">
        <f t="shared" si="69"/>
        <v>5</v>
      </c>
    </row>
    <row r="446" spans="1:33">
      <c r="A446" s="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c r="P446" s="1">
        <f t="shared" si="60"/>
        <v>3340</v>
      </c>
      <c r="Q446" s="1">
        <v>15</v>
      </c>
      <c r="R446" s="1">
        <f t="shared" si="61"/>
        <v>501</v>
      </c>
      <c r="S446" s="1">
        <f t="shared" si="62"/>
        <v>2839</v>
      </c>
      <c r="T446" s="1">
        <v>0.48</v>
      </c>
      <c r="U446" s="1">
        <f t="shared" si="63"/>
        <v>1362.72</v>
      </c>
      <c r="V446" s="1">
        <f t="shared" si="64"/>
        <v>1476.28</v>
      </c>
      <c r="W446" s="4">
        <f t="shared" si="65"/>
        <v>0.52</v>
      </c>
      <c r="X446" s="1" t="s">
        <v>65</v>
      </c>
      <c r="Y446" s="1" t="s">
        <v>40</v>
      </c>
      <c r="Z446" s="1" t="s">
        <v>41</v>
      </c>
      <c r="AA446" s="2">
        <v>45801</v>
      </c>
      <c r="AB446" s="1">
        <v>4</v>
      </c>
      <c r="AC446" s="1" t="s">
        <v>42</v>
      </c>
      <c r="AD446" s="1" t="str">
        <f t="shared" si="66"/>
        <v>1409</v>
      </c>
      <c r="AE446" s="1" t="str">
        <f t="shared" si="67"/>
        <v>REGULAR</v>
      </c>
      <c r="AF446" s="1" t="str">
        <f t="shared" si="68"/>
        <v>Dibrugarh -  Assam</v>
      </c>
      <c r="AG446" s="1">
        <f t="shared" si="69"/>
        <v>4</v>
      </c>
    </row>
    <row r="447" spans="1:33">
      <c r="A447" s="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c r="P447" s="1">
        <f t="shared" si="60"/>
        <v>430</v>
      </c>
      <c r="Q447" s="1">
        <v>0</v>
      </c>
      <c r="R447" s="1">
        <f t="shared" si="61"/>
        <v>0</v>
      </c>
      <c r="S447" s="1">
        <f t="shared" si="62"/>
        <v>430</v>
      </c>
      <c r="T447" s="1">
        <v>0.62</v>
      </c>
      <c r="U447" s="1">
        <f t="shared" si="63"/>
        <v>266.60000000000002</v>
      </c>
      <c r="V447" s="1">
        <f t="shared" si="64"/>
        <v>163.39999999999998</v>
      </c>
      <c r="W447" s="4">
        <f t="shared" si="65"/>
        <v>0.37999999999999995</v>
      </c>
      <c r="X447" s="1" t="s">
        <v>56</v>
      </c>
      <c r="Y447" s="1" t="s">
        <v>81</v>
      </c>
      <c r="Z447" s="1" t="s">
        <v>41</v>
      </c>
      <c r="AA447" s="2">
        <v>45802</v>
      </c>
      <c r="AB447" s="1">
        <v>3</v>
      </c>
      <c r="AC447" s="1" t="s">
        <v>42</v>
      </c>
      <c r="AD447" s="1" t="str">
        <f t="shared" si="66"/>
        <v>0286</v>
      </c>
      <c r="AE447" s="1" t="str">
        <f t="shared" si="67"/>
        <v>REGULAR</v>
      </c>
      <c r="AF447" s="1" t="str">
        <f t="shared" si="68"/>
        <v>Gurgaon -  Delhi</v>
      </c>
      <c r="AG447" s="1">
        <f t="shared" si="69"/>
        <v>3</v>
      </c>
    </row>
    <row r="448" spans="1:33">
      <c r="A448" s="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c r="P448" s="1">
        <f t="shared" si="60"/>
        <v>6360</v>
      </c>
      <c r="Q448" s="1">
        <v>30</v>
      </c>
      <c r="R448" s="1">
        <f t="shared" si="61"/>
        <v>1908</v>
      </c>
      <c r="S448" s="1">
        <f t="shared" si="62"/>
        <v>4452</v>
      </c>
      <c r="T448" s="1">
        <v>0.5</v>
      </c>
      <c r="U448" s="1">
        <f t="shared" si="63"/>
        <v>2226</v>
      </c>
      <c r="V448" s="1">
        <f t="shared" si="64"/>
        <v>2226</v>
      </c>
      <c r="W448" s="4">
        <f t="shared" si="65"/>
        <v>0.5</v>
      </c>
      <c r="X448" s="1" t="s">
        <v>104</v>
      </c>
      <c r="Y448" s="1" t="s">
        <v>81</v>
      </c>
      <c r="Z448" s="1" t="s">
        <v>66</v>
      </c>
      <c r="AA448" s="1"/>
      <c r="AB448" s="1"/>
      <c r="AC448" s="1" t="s">
        <v>42</v>
      </c>
      <c r="AD448" s="1" t="str">
        <f t="shared" si="66"/>
        <v>0586</v>
      </c>
      <c r="AE448" s="1" t="str">
        <f t="shared" si="67"/>
        <v>PRIME</v>
      </c>
      <c r="AF448" s="1" t="str">
        <f t="shared" si="68"/>
        <v>Noida -  Delhi</v>
      </c>
      <c r="AG448" s="1">
        <f t="shared" si="69"/>
        <v>4</v>
      </c>
    </row>
    <row r="449" spans="1:33">
      <c r="A449" s="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c r="P449" s="1">
        <f t="shared" si="60"/>
        <v>1880</v>
      </c>
      <c r="Q449" s="1">
        <v>15</v>
      </c>
      <c r="R449" s="1">
        <f t="shared" si="61"/>
        <v>282</v>
      </c>
      <c r="S449" s="1">
        <f t="shared" si="62"/>
        <v>1598</v>
      </c>
      <c r="T449" s="1">
        <v>0.62</v>
      </c>
      <c r="U449" s="1">
        <f t="shared" si="63"/>
        <v>990.76</v>
      </c>
      <c r="V449" s="1">
        <f t="shared" si="64"/>
        <v>607.24</v>
      </c>
      <c r="W449" s="4">
        <f t="shared" si="65"/>
        <v>0.38</v>
      </c>
      <c r="X449" s="1" t="s">
        <v>147</v>
      </c>
      <c r="Y449" s="1" t="s">
        <v>72</v>
      </c>
      <c r="Z449" s="1" t="s">
        <v>41</v>
      </c>
      <c r="AA449" s="2">
        <v>45801</v>
      </c>
      <c r="AB449" s="1">
        <v>5</v>
      </c>
      <c r="AC449" s="1" t="s">
        <v>42</v>
      </c>
      <c r="AD449" s="1" t="str">
        <f t="shared" si="66"/>
        <v>0664</v>
      </c>
      <c r="AE449" s="1" t="str">
        <f t="shared" si="67"/>
        <v>REGULAR</v>
      </c>
      <c r="AF449" s="1" t="str">
        <f t="shared" si="68"/>
        <v>Ranchi -  Jharkhand</v>
      </c>
      <c r="AG449" s="1">
        <f t="shared" si="69"/>
        <v>4</v>
      </c>
    </row>
    <row r="450" spans="1:33">
      <c r="A450" s="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c r="P450" s="1">
        <f t="shared" si="60"/>
        <v>2400</v>
      </c>
      <c r="Q450" s="1">
        <v>15</v>
      </c>
      <c r="R450" s="1">
        <f t="shared" si="61"/>
        <v>360</v>
      </c>
      <c r="S450" s="1">
        <f t="shared" si="62"/>
        <v>2040</v>
      </c>
      <c r="T450" s="1">
        <v>0.45</v>
      </c>
      <c r="U450" s="1">
        <f t="shared" si="63"/>
        <v>918</v>
      </c>
      <c r="V450" s="1">
        <f t="shared" si="64"/>
        <v>1122</v>
      </c>
      <c r="W450" s="4">
        <f t="shared" si="65"/>
        <v>0.55000000000000004</v>
      </c>
      <c r="X450" s="1" t="s">
        <v>147</v>
      </c>
      <c r="Y450" s="1" t="s">
        <v>57</v>
      </c>
      <c r="Z450" s="1" t="s">
        <v>41</v>
      </c>
      <c r="AA450" s="2">
        <v>45800</v>
      </c>
      <c r="AB450" s="1">
        <v>4</v>
      </c>
      <c r="AC450" s="1" t="s">
        <v>42</v>
      </c>
      <c r="AD450" s="1" t="str">
        <f t="shared" si="66"/>
        <v>0844</v>
      </c>
      <c r="AE450" s="1" t="str">
        <f t="shared" si="67"/>
        <v>REGULAR</v>
      </c>
      <c r="AF450" s="1" t="str">
        <f t="shared" si="68"/>
        <v>Howrah -  West Bengal</v>
      </c>
      <c r="AG450" s="1">
        <f t="shared" si="69"/>
        <v>4</v>
      </c>
    </row>
    <row r="451" spans="1:33">
      <c r="A451" s="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c r="P451" s="1">
        <f t="shared" ref="P451:P514" si="70">PRODUCT(N451,O451)</f>
        <v>157100</v>
      </c>
      <c r="Q451" s="1">
        <v>15</v>
      </c>
      <c r="R451" s="1">
        <f t="shared" ref="R451:R514" si="71">P451*(Q451/100)</f>
        <v>23565</v>
      </c>
      <c r="S451" s="1">
        <f t="shared" ref="S451:S514" si="72">P451-R451</f>
        <v>133535</v>
      </c>
      <c r="T451" s="1">
        <v>0.57999999999999996</v>
      </c>
      <c r="U451" s="1">
        <f t="shared" ref="U451:U514" si="73">S451*T451</f>
        <v>77450.299999999988</v>
      </c>
      <c r="V451" s="1">
        <f t="shared" ref="V451:V514" si="74">S451-U451</f>
        <v>56084.700000000012</v>
      </c>
      <c r="W451" s="4">
        <f t="shared" ref="W451:W514" si="75">(V451/S451)</f>
        <v>0.4200000000000001</v>
      </c>
      <c r="X451" s="1" t="s">
        <v>147</v>
      </c>
      <c r="Y451" s="1" t="s">
        <v>81</v>
      </c>
      <c r="Z451" s="1" t="s">
        <v>66</v>
      </c>
      <c r="AA451" s="1"/>
      <c r="AB451" s="1"/>
      <c r="AC451" s="1" t="s">
        <v>42</v>
      </c>
      <c r="AD451" s="1" t="str">
        <f t="shared" ref="AD451:AD514" si="76">RIGHT(A451,4)</f>
        <v>0022</v>
      </c>
      <c r="AE451" s="1" t="str">
        <f t="shared" ref="AE451:AE514" si="77">UPPER(H451)</f>
        <v>PRIME</v>
      </c>
      <c r="AF451" s="1" t="str">
        <f t="shared" ref="AF451:AF514" si="78">_xlfn.CONCAT(I451," -  ",J451)</f>
        <v>Dibrugarh -  Assam</v>
      </c>
      <c r="AG451" s="1">
        <f t="shared" ref="AG451:AG514" si="79">LEN(P451)</f>
        <v>6</v>
      </c>
    </row>
    <row r="452" spans="1:33">
      <c r="A452" s="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c r="P452" s="1">
        <f t="shared" si="70"/>
        <v>6050</v>
      </c>
      <c r="Q452" s="1">
        <v>0</v>
      </c>
      <c r="R452" s="1">
        <f t="shared" si="71"/>
        <v>0</v>
      </c>
      <c r="S452" s="1">
        <f t="shared" si="72"/>
        <v>6050</v>
      </c>
      <c r="T452" s="1">
        <v>0.5</v>
      </c>
      <c r="U452" s="1">
        <f t="shared" si="73"/>
        <v>3025</v>
      </c>
      <c r="V452" s="1">
        <f t="shared" si="74"/>
        <v>3025</v>
      </c>
      <c r="W452" s="4">
        <f t="shared" si="75"/>
        <v>0.5</v>
      </c>
      <c r="X452" s="1" t="s">
        <v>104</v>
      </c>
      <c r="Y452" s="1" t="s">
        <v>57</v>
      </c>
      <c r="Z452" s="1" t="s">
        <v>41</v>
      </c>
      <c r="AA452" s="2">
        <v>45804</v>
      </c>
      <c r="AB452" s="1">
        <v>5</v>
      </c>
      <c r="AC452" s="1" t="s">
        <v>42</v>
      </c>
      <c r="AD452" s="1" t="str">
        <f t="shared" si="76"/>
        <v>0391</v>
      </c>
      <c r="AE452" s="1" t="str">
        <f t="shared" si="77"/>
        <v>REGULAR</v>
      </c>
      <c r="AF452" s="1" t="str">
        <f t="shared" si="78"/>
        <v>Cuttack -  Odisha</v>
      </c>
      <c r="AG452" s="1">
        <f t="shared" si="79"/>
        <v>4</v>
      </c>
    </row>
    <row r="453" spans="1:33">
      <c r="A453" s="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c r="P453" s="1">
        <f t="shared" si="70"/>
        <v>7880</v>
      </c>
      <c r="Q453" s="1">
        <v>25</v>
      </c>
      <c r="R453" s="1">
        <f t="shared" si="71"/>
        <v>1970</v>
      </c>
      <c r="S453" s="1">
        <f t="shared" si="72"/>
        <v>5910</v>
      </c>
      <c r="T453" s="1">
        <v>0.48</v>
      </c>
      <c r="U453" s="1">
        <f t="shared" si="73"/>
        <v>2836.7999999999997</v>
      </c>
      <c r="V453" s="1">
        <f t="shared" si="74"/>
        <v>3073.2000000000003</v>
      </c>
      <c r="W453" s="4">
        <f t="shared" si="75"/>
        <v>0.52</v>
      </c>
      <c r="X453" s="1" t="s">
        <v>65</v>
      </c>
      <c r="Y453" s="1" t="s">
        <v>81</v>
      </c>
      <c r="Z453" s="1" t="s">
        <v>51</v>
      </c>
      <c r="AA453" s="2">
        <v>45802</v>
      </c>
      <c r="AB453" s="1"/>
      <c r="AC453" s="1" t="s">
        <v>42</v>
      </c>
      <c r="AD453" s="1" t="str">
        <f t="shared" si="76"/>
        <v>0578</v>
      </c>
      <c r="AE453" s="1" t="str">
        <f t="shared" si="77"/>
        <v>REGULAR</v>
      </c>
      <c r="AF453" s="1" t="str">
        <f t="shared" si="78"/>
        <v>Guwahati -  Assam</v>
      </c>
      <c r="AG453" s="1">
        <f t="shared" si="79"/>
        <v>4</v>
      </c>
    </row>
    <row r="454" spans="1:33">
      <c r="A454" s="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c r="P454" s="1">
        <f t="shared" si="70"/>
        <v>1800</v>
      </c>
      <c r="Q454" s="1">
        <v>15</v>
      </c>
      <c r="R454" s="1">
        <f t="shared" si="71"/>
        <v>270</v>
      </c>
      <c r="S454" s="1">
        <f t="shared" si="72"/>
        <v>1530</v>
      </c>
      <c r="T454" s="1">
        <v>0.62</v>
      </c>
      <c r="U454" s="1">
        <f t="shared" si="73"/>
        <v>948.6</v>
      </c>
      <c r="V454" s="1">
        <f t="shared" si="74"/>
        <v>581.4</v>
      </c>
      <c r="W454" s="4">
        <f t="shared" si="75"/>
        <v>0.38</v>
      </c>
      <c r="X454" s="1" t="s">
        <v>56</v>
      </c>
      <c r="Y454" s="1" t="s">
        <v>57</v>
      </c>
      <c r="Z454" s="1" t="s">
        <v>41</v>
      </c>
      <c r="AA454" s="2">
        <v>45805</v>
      </c>
      <c r="AB454" s="1">
        <v>5</v>
      </c>
      <c r="AC454" s="1" t="s">
        <v>42</v>
      </c>
      <c r="AD454" s="1" t="str">
        <f t="shared" si="76"/>
        <v>0694</v>
      </c>
      <c r="AE454" s="1" t="str">
        <f t="shared" si="77"/>
        <v>REGULAR</v>
      </c>
      <c r="AF454" s="1" t="str">
        <f t="shared" si="78"/>
        <v>Agartala -  Tripura</v>
      </c>
      <c r="AG454" s="1">
        <f t="shared" si="79"/>
        <v>4</v>
      </c>
    </row>
    <row r="455" spans="1:33">
      <c r="A455" s="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c r="P455" s="1">
        <f t="shared" si="70"/>
        <v>11250</v>
      </c>
      <c r="Q455" s="1">
        <v>0</v>
      </c>
      <c r="R455" s="1">
        <f t="shared" si="71"/>
        <v>0</v>
      </c>
      <c r="S455" s="1">
        <f t="shared" si="72"/>
        <v>11250</v>
      </c>
      <c r="T455" s="1">
        <v>0.45</v>
      </c>
      <c r="U455" s="1">
        <f t="shared" si="73"/>
        <v>5062.5</v>
      </c>
      <c r="V455" s="1">
        <f t="shared" si="74"/>
        <v>6187.5</v>
      </c>
      <c r="W455" s="4">
        <f t="shared" si="75"/>
        <v>0.55000000000000004</v>
      </c>
      <c r="X455" s="1" t="s">
        <v>92</v>
      </c>
      <c r="Y455" s="1" t="s">
        <v>40</v>
      </c>
      <c r="Z455" s="1" t="s">
        <v>41</v>
      </c>
      <c r="AA455" s="2">
        <v>45801</v>
      </c>
      <c r="AB455" s="1">
        <v>5</v>
      </c>
      <c r="AC455" s="1" t="s">
        <v>42</v>
      </c>
      <c r="AD455" s="1" t="str">
        <f t="shared" si="76"/>
        <v>0912</v>
      </c>
      <c r="AE455" s="1" t="str">
        <f t="shared" si="77"/>
        <v>REGULAR</v>
      </c>
      <c r="AF455" s="1" t="str">
        <f t="shared" si="78"/>
        <v>Nagpur -  Maharashtra</v>
      </c>
      <c r="AG455" s="1">
        <f t="shared" si="79"/>
        <v>5</v>
      </c>
    </row>
    <row r="456" spans="1:33">
      <c r="A456" s="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c r="P456" s="1">
        <f t="shared" si="70"/>
        <v>15270</v>
      </c>
      <c r="Q456" s="1">
        <v>10</v>
      </c>
      <c r="R456" s="1">
        <f t="shared" si="71"/>
        <v>1527</v>
      </c>
      <c r="S456" s="1">
        <f t="shared" si="72"/>
        <v>13743</v>
      </c>
      <c r="T456" s="1">
        <v>0.5</v>
      </c>
      <c r="U456" s="1">
        <f t="shared" si="73"/>
        <v>6871.5</v>
      </c>
      <c r="V456" s="1">
        <f t="shared" si="74"/>
        <v>6871.5</v>
      </c>
      <c r="W456" s="4">
        <f t="shared" si="75"/>
        <v>0.5</v>
      </c>
      <c r="X456" s="1" t="s">
        <v>104</v>
      </c>
      <c r="Y456" s="1" t="s">
        <v>57</v>
      </c>
      <c r="Z456" s="1" t="s">
        <v>120</v>
      </c>
      <c r="AA456" s="1"/>
      <c r="AB456" s="1"/>
      <c r="AC456" s="1" t="s">
        <v>42</v>
      </c>
      <c r="AD456" s="1" t="str">
        <f t="shared" si="76"/>
        <v>0971</v>
      </c>
      <c r="AE456" s="1" t="str">
        <f t="shared" si="77"/>
        <v>PRIME</v>
      </c>
      <c r="AF456" s="1" t="str">
        <f t="shared" si="78"/>
        <v>Jodhpur -  Rajasthan</v>
      </c>
      <c r="AG456" s="1">
        <f t="shared" si="79"/>
        <v>5</v>
      </c>
    </row>
    <row r="457" spans="1:33">
      <c r="A457" s="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c r="P457" s="1">
        <f t="shared" si="70"/>
        <v>17520</v>
      </c>
      <c r="Q457" s="1">
        <v>30</v>
      </c>
      <c r="R457" s="1">
        <f t="shared" si="71"/>
        <v>5256</v>
      </c>
      <c r="S457" s="1">
        <f t="shared" si="72"/>
        <v>12264</v>
      </c>
      <c r="T457" s="1">
        <v>0.48</v>
      </c>
      <c r="U457" s="1">
        <f t="shared" si="73"/>
        <v>5886.7199999999993</v>
      </c>
      <c r="V457" s="1">
        <f t="shared" si="74"/>
        <v>6377.2800000000007</v>
      </c>
      <c r="W457" s="4">
        <f t="shared" si="75"/>
        <v>0.52</v>
      </c>
      <c r="X457" s="1" t="s">
        <v>39</v>
      </c>
      <c r="Y457" s="1" t="s">
        <v>57</v>
      </c>
      <c r="Z457" s="1" t="s">
        <v>22</v>
      </c>
      <c r="AA457" s="1"/>
      <c r="AB457" s="1"/>
      <c r="AC457" s="1" t="s">
        <v>93</v>
      </c>
      <c r="AD457" s="1" t="str">
        <f t="shared" si="76"/>
        <v>1290</v>
      </c>
      <c r="AE457" s="1" t="str">
        <f t="shared" si="77"/>
        <v>REGULAR</v>
      </c>
      <c r="AF457" s="1" t="str">
        <f t="shared" si="78"/>
        <v>Bhilai -  Chhattisgarh</v>
      </c>
      <c r="AG457" s="1">
        <f t="shared" si="79"/>
        <v>5</v>
      </c>
    </row>
    <row r="458" spans="1:33">
      <c r="A458" s="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c r="P458" s="1">
        <f t="shared" si="70"/>
        <v>26800</v>
      </c>
      <c r="Q458" s="1">
        <v>15</v>
      </c>
      <c r="R458" s="1">
        <f t="shared" si="71"/>
        <v>4020</v>
      </c>
      <c r="S458" s="1">
        <f t="shared" si="72"/>
        <v>22780</v>
      </c>
      <c r="T458" s="1">
        <v>0.47</v>
      </c>
      <c r="U458" s="1">
        <f t="shared" si="73"/>
        <v>10706.599999999999</v>
      </c>
      <c r="V458" s="1">
        <f t="shared" si="74"/>
        <v>12073.400000000001</v>
      </c>
      <c r="W458" s="4">
        <f t="shared" si="75"/>
        <v>0.53</v>
      </c>
      <c r="X458" s="1" t="s">
        <v>50</v>
      </c>
      <c r="Y458" s="1" t="s">
        <v>57</v>
      </c>
      <c r="Z458" s="1" t="s">
        <v>41</v>
      </c>
      <c r="AA458" s="2">
        <v>45803</v>
      </c>
      <c r="AB458" s="1">
        <v>5</v>
      </c>
      <c r="AC458" s="1" t="s">
        <v>42</v>
      </c>
      <c r="AD458" s="1" t="str">
        <f t="shared" si="76"/>
        <v>0148</v>
      </c>
      <c r="AE458" s="1" t="str">
        <f t="shared" si="77"/>
        <v>REGULAR</v>
      </c>
      <c r="AF458" s="1" t="str">
        <f t="shared" si="78"/>
        <v>Dehradun -  Uttarakhand</v>
      </c>
      <c r="AG458" s="1">
        <f t="shared" si="79"/>
        <v>5</v>
      </c>
    </row>
    <row r="459" spans="1:33">
      <c r="A459" s="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c r="P459" s="1">
        <f t="shared" si="70"/>
        <v>106500</v>
      </c>
      <c r="Q459" s="1">
        <v>10</v>
      </c>
      <c r="R459" s="1">
        <f t="shared" si="71"/>
        <v>10650</v>
      </c>
      <c r="S459" s="1">
        <f t="shared" si="72"/>
        <v>95850</v>
      </c>
      <c r="T459" s="1">
        <v>0.57999999999999996</v>
      </c>
      <c r="U459" s="1">
        <f t="shared" si="73"/>
        <v>55592.999999999993</v>
      </c>
      <c r="V459" s="1">
        <f t="shared" si="74"/>
        <v>40257.000000000007</v>
      </c>
      <c r="W459" s="4">
        <f t="shared" si="75"/>
        <v>0.4200000000000001</v>
      </c>
      <c r="X459" s="1" t="s">
        <v>56</v>
      </c>
      <c r="Y459" s="1" t="s">
        <v>81</v>
      </c>
      <c r="Z459" s="1" t="s">
        <v>41</v>
      </c>
      <c r="AA459" s="2">
        <v>45800</v>
      </c>
      <c r="AB459" s="1">
        <v>5</v>
      </c>
      <c r="AC459" s="1" t="s">
        <v>42</v>
      </c>
      <c r="AD459" s="1" t="str">
        <f t="shared" si="76"/>
        <v>1020</v>
      </c>
      <c r="AE459" s="1" t="str">
        <f t="shared" si="77"/>
        <v>REGULAR</v>
      </c>
      <c r="AF459" s="1" t="str">
        <f t="shared" si="78"/>
        <v>Muzaffarpur -  Bihar</v>
      </c>
      <c r="AG459" s="1">
        <f t="shared" si="79"/>
        <v>6</v>
      </c>
    </row>
    <row r="460" spans="1:33">
      <c r="A460" s="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c r="P460" s="1">
        <f t="shared" si="70"/>
        <v>11100</v>
      </c>
      <c r="Q460" s="1">
        <v>5</v>
      </c>
      <c r="R460" s="1">
        <f t="shared" si="71"/>
        <v>555</v>
      </c>
      <c r="S460" s="1">
        <f t="shared" si="72"/>
        <v>10545</v>
      </c>
      <c r="T460" s="1">
        <v>0.47</v>
      </c>
      <c r="U460" s="1">
        <f t="shared" si="73"/>
        <v>4956.1499999999996</v>
      </c>
      <c r="V460" s="1">
        <f t="shared" si="74"/>
        <v>5588.85</v>
      </c>
      <c r="W460" s="4">
        <f t="shared" si="75"/>
        <v>0.53</v>
      </c>
      <c r="X460" s="1" t="s">
        <v>147</v>
      </c>
      <c r="Y460" s="1" t="s">
        <v>40</v>
      </c>
      <c r="Z460" s="1" t="s">
        <v>51</v>
      </c>
      <c r="AA460" s="2">
        <v>45802</v>
      </c>
      <c r="AB460" s="1"/>
      <c r="AC460" s="1" t="s">
        <v>42</v>
      </c>
      <c r="AD460" s="1" t="str">
        <f t="shared" si="76"/>
        <v>1612</v>
      </c>
      <c r="AE460" s="1" t="str">
        <f t="shared" si="77"/>
        <v>REGULAR</v>
      </c>
      <c r="AF460" s="1" t="str">
        <f t="shared" si="78"/>
        <v>Bhilai -  Chhattisgarh</v>
      </c>
      <c r="AG460" s="1">
        <f t="shared" si="79"/>
        <v>5</v>
      </c>
    </row>
    <row r="461" spans="1:33">
      <c r="A461" s="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c r="P461" s="1">
        <f t="shared" si="70"/>
        <v>7410</v>
      </c>
      <c r="Q461" s="1">
        <v>25</v>
      </c>
      <c r="R461" s="1">
        <f t="shared" si="71"/>
        <v>1852.5</v>
      </c>
      <c r="S461" s="1">
        <f t="shared" si="72"/>
        <v>5557.5</v>
      </c>
      <c r="T461" s="1">
        <v>0.52</v>
      </c>
      <c r="U461" s="1">
        <f t="shared" si="73"/>
        <v>2889.9</v>
      </c>
      <c r="V461" s="1">
        <f t="shared" si="74"/>
        <v>2667.6</v>
      </c>
      <c r="W461" s="4">
        <f t="shared" si="75"/>
        <v>0.48</v>
      </c>
      <c r="X461" s="1" t="s">
        <v>50</v>
      </c>
      <c r="Y461" s="1" t="s">
        <v>57</v>
      </c>
      <c r="Z461" s="1" t="s">
        <v>41</v>
      </c>
      <c r="AA461" s="2">
        <v>45803</v>
      </c>
      <c r="AB461" s="1">
        <v>5</v>
      </c>
      <c r="AC461" s="1" t="s">
        <v>42</v>
      </c>
      <c r="AD461" s="1" t="str">
        <f t="shared" si="76"/>
        <v>0709</v>
      </c>
      <c r="AE461" s="1" t="str">
        <f t="shared" si="77"/>
        <v>PRIME</v>
      </c>
      <c r="AF461" s="1" t="str">
        <f t="shared" si="78"/>
        <v>Guwahati -  Assam</v>
      </c>
      <c r="AG461" s="1">
        <f t="shared" si="79"/>
        <v>4</v>
      </c>
    </row>
    <row r="462" spans="1:33">
      <c r="A462" s="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c r="P462" s="1">
        <f t="shared" si="70"/>
        <v>520</v>
      </c>
      <c r="Q462" s="1">
        <v>30</v>
      </c>
      <c r="R462" s="1">
        <f t="shared" si="71"/>
        <v>156</v>
      </c>
      <c r="S462" s="1">
        <f t="shared" si="72"/>
        <v>364</v>
      </c>
      <c r="T462" s="1">
        <v>0.62</v>
      </c>
      <c r="U462" s="1">
        <f t="shared" si="73"/>
        <v>225.68</v>
      </c>
      <c r="V462" s="1">
        <f t="shared" si="74"/>
        <v>138.32</v>
      </c>
      <c r="W462" s="4">
        <f t="shared" si="75"/>
        <v>0.38</v>
      </c>
      <c r="X462" s="1" t="s">
        <v>56</v>
      </c>
      <c r="Y462" s="1" t="s">
        <v>72</v>
      </c>
      <c r="Z462" s="1" t="s">
        <v>66</v>
      </c>
      <c r="AA462" s="1"/>
      <c r="AB462" s="1"/>
      <c r="AC462" s="1" t="s">
        <v>42</v>
      </c>
      <c r="AD462" s="1" t="str">
        <f t="shared" si="76"/>
        <v>1638</v>
      </c>
      <c r="AE462" s="1" t="str">
        <f t="shared" si="77"/>
        <v>REGULAR</v>
      </c>
      <c r="AF462" s="1" t="str">
        <f t="shared" si="78"/>
        <v>Cuttack -  Odisha</v>
      </c>
      <c r="AG462" s="1">
        <f t="shared" si="79"/>
        <v>3</v>
      </c>
    </row>
    <row r="463" spans="1:33">
      <c r="A463" s="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c r="P463" s="1">
        <f t="shared" si="70"/>
        <v>2400</v>
      </c>
      <c r="Q463" s="1">
        <v>5</v>
      </c>
      <c r="R463" s="1">
        <f t="shared" si="71"/>
        <v>120</v>
      </c>
      <c r="S463" s="1">
        <f t="shared" si="72"/>
        <v>2280</v>
      </c>
      <c r="T463" s="1">
        <v>0.35</v>
      </c>
      <c r="U463" s="1">
        <f t="shared" si="73"/>
        <v>798</v>
      </c>
      <c r="V463" s="1">
        <f t="shared" si="74"/>
        <v>1482</v>
      </c>
      <c r="W463" s="4">
        <f t="shared" si="75"/>
        <v>0.65</v>
      </c>
      <c r="X463" s="1" t="s">
        <v>39</v>
      </c>
      <c r="Y463" s="1" t="s">
        <v>40</v>
      </c>
      <c r="Z463" s="1" t="s">
        <v>41</v>
      </c>
      <c r="AA463" s="2">
        <v>45807</v>
      </c>
      <c r="AB463" s="1">
        <v>4</v>
      </c>
      <c r="AC463" s="1" t="s">
        <v>42</v>
      </c>
      <c r="AD463" s="1" t="str">
        <f t="shared" si="76"/>
        <v>0904</v>
      </c>
      <c r="AE463" s="1" t="str">
        <f t="shared" si="77"/>
        <v>PRIME</v>
      </c>
      <c r="AF463" s="1" t="str">
        <f t="shared" si="78"/>
        <v>New Delhi -  Delhi</v>
      </c>
      <c r="AG463" s="1">
        <f t="shared" si="79"/>
        <v>4</v>
      </c>
    </row>
    <row r="464" spans="1:33">
      <c r="A464" s="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c r="P464" s="1">
        <f t="shared" si="70"/>
        <v>2740</v>
      </c>
      <c r="Q464" s="1">
        <v>0</v>
      </c>
      <c r="R464" s="1">
        <f t="shared" si="71"/>
        <v>0</v>
      </c>
      <c r="S464" s="1">
        <f t="shared" si="72"/>
        <v>2740</v>
      </c>
      <c r="T464" s="1">
        <v>0.47</v>
      </c>
      <c r="U464" s="1">
        <f t="shared" si="73"/>
        <v>1287.8</v>
      </c>
      <c r="V464" s="1">
        <f t="shared" si="74"/>
        <v>1452.2</v>
      </c>
      <c r="W464" s="4">
        <f t="shared" si="75"/>
        <v>0.53</v>
      </c>
      <c r="X464" s="1" t="s">
        <v>147</v>
      </c>
      <c r="Y464" s="1" t="s">
        <v>57</v>
      </c>
      <c r="Z464" s="1" t="s">
        <v>41</v>
      </c>
      <c r="AA464" s="2">
        <v>45803</v>
      </c>
      <c r="AB464" s="1">
        <v>4</v>
      </c>
      <c r="AC464" s="1" t="s">
        <v>42</v>
      </c>
      <c r="AD464" s="1" t="str">
        <f t="shared" si="76"/>
        <v>1234</v>
      </c>
      <c r="AE464" s="1" t="str">
        <f t="shared" si="77"/>
        <v>REGULAR</v>
      </c>
      <c r="AF464" s="1" t="str">
        <f t="shared" si="78"/>
        <v>Imphal -  Manipur</v>
      </c>
      <c r="AG464" s="1">
        <f t="shared" si="79"/>
        <v>4</v>
      </c>
    </row>
    <row r="465" spans="1:33">
      <c r="A465" s="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c r="P465" s="1">
        <f t="shared" si="70"/>
        <v>3890</v>
      </c>
      <c r="Q465" s="1">
        <v>5</v>
      </c>
      <c r="R465" s="1">
        <f t="shared" si="71"/>
        <v>194.5</v>
      </c>
      <c r="S465" s="1">
        <f t="shared" si="72"/>
        <v>3695.5</v>
      </c>
      <c r="T465" s="1">
        <v>0.5</v>
      </c>
      <c r="U465" s="1">
        <f t="shared" si="73"/>
        <v>1847.75</v>
      </c>
      <c r="V465" s="1">
        <f t="shared" si="74"/>
        <v>1847.75</v>
      </c>
      <c r="W465" s="4">
        <f t="shared" si="75"/>
        <v>0.5</v>
      </c>
      <c r="X465" s="1" t="s">
        <v>147</v>
      </c>
      <c r="Y465" s="1" t="s">
        <v>57</v>
      </c>
      <c r="Z465" s="1" t="s">
        <v>41</v>
      </c>
      <c r="AA465" s="2">
        <v>45804</v>
      </c>
      <c r="AB465" s="1">
        <v>3</v>
      </c>
      <c r="AC465" s="1" t="s">
        <v>42</v>
      </c>
      <c r="AD465" s="1" t="str">
        <f t="shared" si="76"/>
        <v>0287</v>
      </c>
      <c r="AE465" s="1" t="str">
        <f t="shared" si="77"/>
        <v>REGULAR</v>
      </c>
      <c r="AF465" s="1" t="str">
        <f t="shared" si="78"/>
        <v>Gurgaon -  Delhi</v>
      </c>
      <c r="AG465" s="1">
        <f t="shared" si="79"/>
        <v>4</v>
      </c>
    </row>
    <row r="466" spans="1:33">
      <c r="A466" s="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c r="P466" s="1">
        <f t="shared" si="70"/>
        <v>1060</v>
      </c>
      <c r="Q466" s="1">
        <v>20</v>
      </c>
      <c r="R466" s="1">
        <f t="shared" si="71"/>
        <v>212</v>
      </c>
      <c r="S466" s="1">
        <f t="shared" si="72"/>
        <v>848</v>
      </c>
      <c r="T466" s="1">
        <v>0.5</v>
      </c>
      <c r="U466" s="1">
        <f t="shared" si="73"/>
        <v>424</v>
      </c>
      <c r="V466" s="1">
        <f t="shared" si="74"/>
        <v>424</v>
      </c>
      <c r="W466" s="4">
        <f t="shared" si="75"/>
        <v>0.5</v>
      </c>
      <c r="X466" s="1" t="s">
        <v>56</v>
      </c>
      <c r="Y466" s="1" t="s">
        <v>72</v>
      </c>
      <c r="Z466" s="1" t="s">
        <v>51</v>
      </c>
      <c r="AA466" s="2">
        <v>45809</v>
      </c>
      <c r="AB466" s="1"/>
      <c r="AC466" s="1" t="s">
        <v>42</v>
      </c>
      <c r="AD466" s="1" t="str">
        <f t="shared" si="76"/>
        <v>0814</v>
      </c>
      <c r="AE466" s="1" t="str">
        <f t="shared" si="77"/>
        <v>REGULAR</v>
      </c>
      <c r="AF466" s="1" t="str">
        <f t="shared" si="78"/>
        <v>Dibrugarh -  Assam</v>
      </c>
      <c r="AG466" s="1">
        <f t="shared" si="79"/>
        <v>4</v>
      </c>
    </row>
    <row r="467" spans="1:33">
      <c r="A467" s="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c r="P467" s="1">
        <f t="shared" si="70"/>
        <v>1510</v>
      </c>
      <c r="Q467" s="1">
        <v>20</v>
      </c>
      <c r="R467" s="1">
        <f t="shared" si="71"/>
        <v>302</v>
      </c>
      <c r="S467" s="1">
        <f t="shared" si="72"/>
        <v>1208</v>
      </c>
      <c r="T467" s="1">
        <v>0.52</v>
      </c>
      <c r="U467" s="1">
        <f t="shared" si="73"/>
        <v>628.16</v>
      </c>
      <c r="V467" s="1">
        <f t="shared" si="74"/>
        <v>579.84</v>
      </c>
      <c r="W467" s="4">
        <f t="shared" si="75"/>
        <v>0.48000000000000004</v>
      </c>
      <c r="X467" s="1" t="s">
        <v>39</v>
      </c>
      <c r="Y467" s="1" t="s">
        <v>72</v>
      </c>
      <c r="Z467" s="1" t="s">
        <v>51</v>
      </c>
      <c r="AA467" s="2">
        <v>45808</v>
      </c>
      <c r="AB467" s="1"/>
      <c r="AC467" s="1" t="s">
        <v>42</v>
      </c>
      <c r="AD467" s="1" t="str">
        <f t="shared" si="76"/>
        <v>1197</v>
      </c>
      <c r="AE467" s="1" t="str">
        <f t="shared" si="77"/>
        <v>PRIME</v>
      </c>
      <c r="AF467" s="1" t="str">
        <f t="shared" si="78"/>
        <v>Bhilai -  Chhattisgarh</v>
      </c>
      <c r="AG467" s="1">
        <f t="shared" si="79"/>
        <v>4</v>
      </c>
    </row>
    <row r="468" spans="1:33">
      <c r="A468" s="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c r="P468" s="1">
        <f t="shared" si="70"/>
        <v>15020</v>
      </c>
      <c r="Q468" s="1">
        <v>30</v>
      </c>
      <c r="R468" s="1">
        <f t="shared" si="71"/>
        <v>4506</v>
      </c>
      <c r="S468" s="1">
        <f t="shared" si="72"/>
        <v>10514</v>
      </c>
      <c r="T468" s="1">
        <v>0.57999999999999996</v>
      </c>
      <c r="U468" s="1">
        <f t="shared" si="73"/>
        <v>6098.12</v>
      </c>
      <c r="V468" s="1">
        <f t="shared" si="74"/>
        <v>4415.88</v>
      </c>
      <c r="W468" s="4">
        <f t="shared" si="75"/>
        <v>0.42</v>
      </c>
      <c r="X468" s="1" t="s">
        <v>50</v>
      </c>
      <c r="Y468" s="1" t="s">
        <v>57</v>
      </c>
      <c r="Z468" s="1" t="s">
        <v>41</v>
      </c>
      <c r="AA468" s="2">
        <v>45810</v>
      </c>
      <c r="AB468" s="1">
        <v>4</v>
      </c>
      <c r="AC468" s="1" t="s">
        <v>42</v>
      </c>
      <c r="AD468" s="1" t="str">
        <f t="shared" si="76"/>
        <v>0156</v>
      </c>
      <c r="AE468" s="1" t="str">
        <f t="shared" si="77"/>
        <v>REGULAR</v>
      </c>
      <c r="AF468" s="1" t="str">
        <f t="shared" si="78"/>
        <v>Guwahati -  Assam</v>
      </c>
      <c r="AG468" s="1">
        <f t="shared" si="79"/>
        <v>5</v>
      </c>
    </row>
    <row r="469" spans="1:33">
      <c r="A469" s="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c r="P469" s="1">
        <f t="shared" si="70"/>
        <v>14160</v>
      </c>
      <c r="Q469" s="1">
        <v>30</v>
      </c>
      <c r="R469" s="1">
        <f t="shared" si="71"/>
        <v>4248</v>
      </c>
      <c r="S469" s="1">
        <f t="shared" si="72"/>
        <v>9912</v>
      </c>
      <c r="T469" s="1">
        <v>0.48</v>
      </c>
      <c r="U469" s="1">
        <f t="shared" si="73"/>
        <v>4757.76</v>
      </c>
      <c r="V469" s="1">
        <f t="shared" si="74"/>
        <v>5154.24</v>
      </c>
      <c r="W469" s="4">
        <f t="shared" si="75"/>
        <v>0.52</v>
      </c>
      <c r="X469" s="1" t="s">
        <v>39</v>
      </c>
      <c r="Y469" s="1" t="s">
        <v>81</v>
      </c>
      <c r="Z469" s="1" t="s">
        <v>22</v>
      </c>
      <c r="AA469" s="1"/>
      <c r="AB469" s="1"/>
      <c r="AC469" s="1" t="s">
        <v>93</v>
      </c>
      <c r="AD469" s="1" t="str">
        <f t="shared" si="76"/>
        <v>0422</v>
      </c>
      <c r="AE469" s="1" t="str">
        <f t="shared" si="77"/>
        <v>PRIME</v>
      </c>
      <c r="AF469" s="1" t="str">
        <f t="shared" si="78"/>
        <v>Jodhpur -  Rajasthan</v>
      </c>
      <c r="AG469" s="1">
        <f t="shared" si="79"/>
        <v>5</v>
      </c>
    </row>
    <row r="470" spans="1:33">
      <c r="A470" s="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c r="P470" s="1">
        <f t="shared" si="70"/>
        <v>21560</v>
      </c>
      <c r="Q470" s="1">
        <v>15</v>
      </c>
      <c r="R470" s="1">
        <f t="shared" si="71"/>
        <v>3234</v>
      </c>
      <c r="S470" s="1">
        <f t="shared" si="72"/>
        <v>18326</v>
      </c>
      <c r="T470" s="1">
        <v>0.52</v>
      </c>
      <c r="U470" s="1">
        <f t="shared" si="73"/>
        <v>9529.52</v>
      </c>
      <c r="V470" s="1">
        <f t="shared" si="74"/>
        <v>8796.48</v>
      </c>
      <c r="W470" s="4">
        <f t="shared" si="75"/>
        <v>0.48</v>
      </c>
      <c r="X470" s="1" t="s">
        <v>104</v>
      </c>
      <c r="Y470" s="1" t="s">
        <v>81</v>
      </c>
      <c r="Z470" s="1" t="s">
        <v>41</v>
      </c>
      <c r="AA470" s="2">
        <v>45809</v>
      </c>
      <c r="AB470" s="1">
        <v>4</v>
      </c>
      <c r="AC470" s="1" t="s">
        <v>42</v>
      </c>
      <c r="AD470" s="1" t="str">
        <f t="shared" si="76"/>
        <v>0530</v>
      </c>
      <c r="AE470" s="1" t="str">
        <f t="shared" si="77"/>
        <v>PRIME</v>
      </c>
      <c r="AF470" s="1" t="str">
        <f t="shared" si="78"/>
        <v>Thiruvananthapuram -  Kerala</v>
      </c>
      <c r="AG470" s="1">
        <f t="shared" si="79"/>
        <v>5</v>
      </c>
    </row>
    <row r="471" spans="1:33">
      <c r="A471" s="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c r="P471" s="1">
        <f t="shared" si="70"/>
        <v>4690</v>
      </c>
      <c r="Q471" s="1">
        <v>0</v>
      </c>
      <c r="R471" s="1">
        <f t="shared" si="71"/>
        <v>0</v>
      </c>
      <c r="S471" s="1">
        <f t="shared" si="72"/>
        <v>4690</v>
      </c>
      <c r="T471" s="1">
        <v>0.52</v>
      </c>
      <c r="U471" s="1">
        <f t="shared" si="73"/>
        <v>2438.8000000000002</v>
      </c>
      <c r="V471" s="1">
        <f t="shared" si="74"/>
        <v>2251.1999999999998</v>
      </c>
      <c r="W471" s="4">
        <f t="shared" si="75"/>
        <v>0.48</v>
      </c>
      <c r="X471" s="1" t="s">
        <v>39</v>
      </c>
      <c r="Y471" s="1" t="s">
        <v>40</v>
      </c>
      <c r="Z471" s="1" t="s">
        <v>41</v>
      </c>
      <c r="AA471" s="2">
        <v>45808</v>
      </c>
      <c r="AB471" s="1">
        <v>4</v>
      </c>
      <c r="AC471" s="1" t="s">
        <v>42</v>
      </c>
      <c r="AD471" s="1" t="str">
        <f t="shared" si="76"/>
        <v>0580</v>
      </c>
      <c r="AE471" s="1" t="str">
        <f t="shared" si="77"/>
        <v>REGULAR</v>
      </c>
      <c r="AF471" s="1" t="str">
        <f t="shared" si="78"/>
        <v>Ludhiana -  Punjab</v>
      </c>
      <c r="AG471" s="1">
        <f t="shared" si="79"/>
        <v>4</v>
      </c>
    </row>
    <row r="472" spans="1:33">
      <c r="A472" s="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c r="P472" s="1">
        <f t="shared" si="70"/>
        <v>2650</v>
      </c>
      <c r="Q472" s="1">
        <v>0</v>
      </c>
      <c r="R472" s="1">
        <f t="shared" si="71"/>
        <v>0</v>
      </c>
      <c r="S472" s="1">
        <f t="shared" si="72"/>
        <v>2650</v>
      </c>
      <c r="T472" s="1">
        <v>0.62</v>
      </c>
      <c r="U472" s="1">
        <f t="shared" si="73"/>
        <v>1643</v>
      </c>
      <c r="V472" s="1">
        <f t="shared" si="74"/>
        <v>1007</v>
      </c>
      <c r="W472" s="4">
        <f t="shared" si="75"/>
        <v>0.38</v>
      </c>
      <c r="X472" s="1" t="s">
        <v>147</v>
      </c>
      <c r="Y472" s="1" t="s">
        <v>81</v>
      </c>
      <c r="Z472" s="1" t="s">
        <v>22</v>
      </c>
      <c r="AA472" s="1"/>
      <c r="AB472" s="1"/>
      <c r="AC472" s="1" t="s">
        <v>93</v>
      </c>
      <c r="AD472" s="1" t="str">
        <f t="shared" si="76"/>
        <v>0720</v>
      </c>
      <c r="AE472" s="1" t="str">
        <f t="shared" si="77"/>
        <v>REGULAR</v>
      </c>
      <c r="AF472" s="1" t="str">
        <f t="shared" si="78"/>
        <v>Gurgaon -  Delhi</v>
      </c>
      <c r="AG472" s="1">
        <f t="shared" si="79"/>
        <v>4</v>
      </c>
    </row>
    <row r="473" spans="1:33">
      <c r="A473" s="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c r="P473" s="1">
        <f t="shared" si="70"/>
        <v>1980</v>
      </c>
      <c r="Q473" s="1">
        <v>15</v>
      </c>
      <c r="R473" s="1">
        <f t="shared" si="71"/>
        <v>297</v>
      </c>
      <c r="S473" s="1">
        <f t="shared" si="72"/>
        <v>1683</v>
      </c>
      <c r="T473" s="1">
        <v>0.62</v>
      </c>
      <c r="U473" s="1">
        <f t="shared" si="73"/>
        <v>1043.46</v>
      </c>
      <c r="V473" s="1">
        <f t="shared" si="74"/>
        <v>639.54</v>
      </c>
      <c r="W473" s="4">
        <f t="shared" si="75"/>
        <v>0.38</v>
      </c>
      <c r="X473" s="1" t="s">
        <v>92</v>
      </c>
      <c r="Y473" s="1" t="s">
        <v>72</v>
      </c>
      <c r="Z473" s="1" t="s">
        <v>41</v>
      </c>
      <c r="AA473" s="2">
        <v>45805</v>
      </c>
      <c r="AB473" s="1">
        <v>5</v>
      </c>
      <c r="AC473" s="1" t="s">
        <v>42</v>
      </c>
      <c r="AD473" s="1" t="str">
        <f t="shared" si="76"/>
        <v>1030</v>
      </c>
      <c r="AE473" s="1" t="str">
        <f t="shared" si="77"/>
        <v>REGULAR</v>
      </c>
      <c r="AF473" s="1" t="str">
        <f t="shared" si="78"/>
        <v>Durgapur -  West Bengal</v>
      </c>
      <c r="AG473" s="1">
        <f t="shared" si="79"/>
        <v>4</v>
      </c>
    </row>
    <row r="474" spans="1:33">
      <c r="A474" s="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c r="P474" s="1">
        <f t="shared" si="70"/>
        <v>22600</v>
      </c>
      <c r="Q474" s="1">
        <v>30</v>
      </c>
      <c r="R474" s="1">
        <f t="shared" si="71"/>
        <v>6780</v>
      </c>
      <c r="S474" s="1">
        <f t="shared" si="72"/>
        <v>15820</v>
      </c>
      <c r="T474" s="1">
        <v>0.52</v>
      </c>
      <c r="U474" s="1">
        <f t="shared" si="73"/>
        <v>8226.4</v>
      </c>
      <c r="V474" s="1">
        <f t="shared" si="74"/>
        <v>7593.6</v>
      </c>
      <c r="W474" s="4">
        <f t="shared" si="75"/>
        <v>0.48000000000000004</v>
      </c>
      <c r="X474" s="1" t="s">
        <v>39</v>
      </c>
      <c r="Y474" s="1" t="s">
        <v>72</v>
      </c>
      <c r="Z474" s="1" t="s">
        <v>41</v>
      </c>
      <c r="AA474" s="2">
        <v>45812</v>
      </c>
      <c r="AB474" s="1">
        <v>5</v>
      </c>
      <c r="AC474" s="1" t="s">
        <v>42</v>
      </c>
      <c r="AD474" s="1" t="str">
        <f t="shared" si="76"/>
        <v>0071</v>
      </c>
      <c r="AE474" s="1" t="str">
        <f t="shared" si="77"/>
        <v>REGULAR</v>
      </c>
      <c r="AF474" s="1" t="str">
        <f t="shared" si="78"/>
        <v>Vijayawada -  Andhra Pradesh</v>
      </c>
      <c r="AG474" s="1">
        <f t="shared" si="79"/>
        <v>5</v>
      </c>
    </row>
    <row r="475" spans="1:33">
      <c r="A475" s="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c r="P475" s="1">
        <f t="shared" si="70"/>
        <v>920</v>
      </c>
      <c r="Q475" s="1">
        <v>5</v>
      </c>
      <c r="R475" s="1">
        <f t="shared" si="71"/>
        <v>46</v>
      </c>
      <c r="S475" s="1">
        <f t="shared" si="72"/>
        <v>874</v>
      </c>
      <c r="T475" s="1">
        <v>0.62</v>
      </c>
      <c r="U475" s="1">
        <f t="shared" si="73"/>
        <v>541.88</v>
      </c>
      <c r="V475" s="1">
        <f t="shared" si="74"/>
        <v>332.12</v>
      </c>
      <c r="W475" s="4">
        <f t="shared" si="75"/>
        <v>0.38</v>
      </c>
      <c r="X475" s="1" t="s">
        <v>50</v>
      </c>
      <c r="Y475" s="1" t="s">
        <v>57</v>
      </c>
      <c r="Z475" s="1" t="s">
        <v>41</v>
      </c>
      <c r="AA475" s="2">
        <v>45812</v>
      </c>
      <c r="AB475" s="1">
        <v>4</v>
      </c>
      <c r="AC475" s="1" t="s">
        <v>42</v>
      </c>
      <c r="AD475" s="1" t="str">
        <f t="shared" si="76"/>
        <v>0515</v>
      </c>
      <c r="AE475" s="1" t="str">
        <f t="shared" si="77"/>
        <v>REGULAR</v>
      </c>
      <c r="AF475" s="1" t="str">
        <f t="shared" si="78"/>
        <v>Gurgaon -  Delhi</v>
      </c>
      <c r="AG475" s="1">
        <f t="shared" si="79"/>
        <v>3</v>
      </c>
    </row>
    <row r="476" spans="1:33">
      <c r="A476" s="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c r="P476" s="1">
        <f t="shared" si="70"/>
        <v>159150</v>
      </c>
      <c r="Q476" s="1">
        <v>10</v>
      </c>
      <c r="R476" s="1">
        <f t="shared" si="71"/>
        <v>15915</v>
      </c>
      <c r="S476" s="1">
        <f t="shared" si="72"/>
        <v>143235</v>
      </c>
      <c r="T476" s="1">
        <v>0.57999999999999996</v>
      </c>
      <c r="U476" s="1">
        <f t="shared" si="73"/>
        <v>83076.299999999988</v>
      </c>
      <c r="V476" s="1">
        <f t="shared" si="74"/>
        <v>60158.700000000012</v>
      </c>
      <c r="W476" s="4">
        <f t="shared" si="75"/>
        <v>0.4200000000000001</v>
      </c>
      <c r="X476" s="1" t="s">
        <v>56</v>
      </c>
      <c r="Y476" s="1" t="s">
        <v>81</v>
      </c>
      <c r="Z476" s="1" t="s">
        <v>51</v>
      </c>
      <c r="AA476" s="2">
        <v>45811</v>
      </c>
      <c r="AB476" s="1"/>
      <c r="AC476" s="1" t="s">
        <v>42</v>
      </c>
      <c r="AD476" s="1" t="str">
        <f t="shared" si="76"/>
        <v>1611</v>
      </c>
      <c r="AE476" s="1" t="str">
        <f t="shared" si="77"/>
        <v>PRIME</v>
      </c>
      <c r="AF476" s="1" t="str">
        <f t="shared" si="78"/>
        <v>Raipur -  Chhattisgarh</v>
      </c>
      <c r="AG476" s="1">
        <f t="shared" si="79"/>
        <v>6</v>
      </c>
    </row>
    <row r="477" spans="1:33">
      <c r="A477" s="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c r="P477" s="1">
        <f t="shared" si="70"/>
        <v>20480</v>
      </c>
      <c r="Q477" s="1">
        <v>10</v>
      </c>
      <c r="R477" s="1">
        <f t="shared" si="71"/>
        <v>2048</v>
      </c>
      <c r="S477" s="1">
        <f t="shared" si="72"/>
        <v>18432</v>
      </c>
      <c r="T477" s="1">
        <v>0.5</v>
      </c>
      <c r="U477" s="1">
        <f t="shared" si="73"/>
        <v>9216</v>
      </c>
      <c r="V477" s="1">
        <f t="shared" si="74"/>
        <v>9216</v>
      </c>
      <c r="W477" s="4">
        <f t="shared" si="75"/>
        <v>0.5</v>
      </c>
      <c r="X477" s="1" t="s">
        <v>50</v>
      </c>
      <c r="Y477" s="1" t="s">
        <v>81</v>
      </c>
      <c r="Z477" s="1" t="s">
        <v>41</v>
      </c>
      <c r="AA477" s="2">
        <v>45810</v>
      </c>
      <c r="AB477" s="1">
        <v>5</v>
      </c>
      <c r="AC477" s="1" t="s">
        <v>42</v>
      </c>
      <c r="AD477" s="1" t="str">
        <f t="shared" si="76"/>
        <v>0877</v>
      </c>
      <c r="AE477" s="1" t="str">
        <f t="shared" si="77"/>
        <v>REGULAR</v>
      </c>
      <c r="AF477" s="1" t="str">
        <f t="shared" si="78"/>
        <v>Agartala -  Tripura</v>
      </c>
      <c r="AG477" s="1">
        <f t="shared" si="79"/>
        <v>5</v>
      </c>
    </row>
    <row r="478" spans="1:33">
      <c r="A478" s="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c r="P478" s="1">
        <f t="shared" si="70"/>
        <v>23720</v>
      </c>
      <c r="Q478" s="1">
        <v>5</v>
      </c>
      <c r="R478" s="1">
        <f t="shared" si="71"/>
        <v>1186</v>
      </c>
      <c r="S478" s="1">
        <f t="shared" si="72"/>
        <v>22534</v>
      </c>
      <c r="T478" s="1">
        <v>0.52</v>
      </c>
      <c r="U478" s="1">
        <f t="shared" si="73"/>
        <v>11717.68</v>
      </c>
      <c r="V478" s="1">
        <f t="shared" si="74"/>
        <v>10816.32</v>
      </c>
      <c r="W478" s="4">
        <f t="shared" si="75"/>
        <v>0.48</v>
      </c>
      <c r="X478" s="1" t="s">
        <v>50</v>
      </c>
      <c r="Y478" s="1" t="s">
        <v>57</v>
      </c>
      <c r="Z478" s="1" t="s">
        <v>66</v>
      </c>
      <c r="AA478" s="1"/>
      <c r="AB478" s="1"/>
      <c r="AC478" s="1" t="s">
        <v>42</v>
      </c>
      <c r="AD478" s="1" t="str">
        <f t="shared" si="76"/>
        <v>0952</v>
      </c>
      <c r="AE478" s="1" t="str">
        <f t="shared" si="77"/>
        <v>REGULAR</v>
      </c>
      <c r="AF478" s="1" t="str">
        <f t="shared" si="78"/>
        <v>Jodhpur -  Rajasthan</v>
      </c>
      <c r="AG478" s="1">
        <f t="shared" si="79"/>
        <v>5</v>
      </c>
    </row>
    <row r="479" spans="1:33">
      <c r="A479" s="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c r="P479" s="1">
        <f t="shared" si="70"/>
        <v>98190</v>
      </c>
      <c r="Q479" s="1">
        <v>25</v>
      </c>
      <c r="R479" s="1">
        <f t="shared" si="71"/>
        <v>24547.5</v>
      </c>
      <c r="S479" s="1">
        <f t="shared" si="72"/>
        <v>73642.5</v>
      </c>
      <c r="T479" s="1">
        <v>0.57999999999999996</v>
      </c>
      <c r="U479" s="1">
        <f t="shared" si="73"/>
        <v>42712.649999999994</v>
      </c>
      <c r="V479" s="1">
        <f t="shared" si="74"/>
        <v>30929.850000000006</v>
      </c>
      <c r="W479" s="4">
        <f t="shared" si="75"/>
        <v>0.4200000000000001</v>
      </c>
      <c r="X479" s="1" t="s">
        <v>92</v>
      </c>
      <c r="Y479" s="1" t="s">
        <v>57</v>
      </c>
      <c r="Z479" s="1" t="s">
        <v>41</v>
      </c>
      <c r="AA479" s="2">
        <v>45813</v>
      </c>
      <c r="AB479" s="1">
        <v>5</v>
      </c>
      <c r="AC479" s="1" t="s">
        <v>42</v>
      </c>
      <c r="AD479" s="1" t="str">
        <f t="shared" si="76"/>
        <v>1433</v>
      </c>
      <c r="AE479" s="1" t="str">
        <f t="shared" si="77"/>
        <v>PRIME</v>
      </c>
      <c r="AF479" s="1" t="str">
        <f t="shared" si="78"/>
        <v>Margao -  Goa</v>
      </c>
      <c r="AG479" s="1">
        <f t="shared" si="79"/>
        <v>5</v>
      </c>
    </row>
    <row r="480" spans="1:33">
      <c r="A480" s="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c r="P480" s="1">
        <f t="shared" si="70"/>
        <v>10560</v>
      </c>
      <c r="Q480" s="1">
        <v>10</v>
      </c>
      <c r="R480" s="1">
        <f t="shared" si="71"/>
        <v>1056</v>
      </c>
      <c r="S480" s="1">
        <f t="shared" si="72"/>
        <v>9504</v>
      </c>
      <c r="T480" s="1">
        <v>0.5</v>
      </c>
      <c r="U480" s="1">
        <f t="shared" si="73"/>
        <v>4752</v>
      </c>
      <c r="V480" s="1">
        <f t="shared" si="74"/>
        <v>4752</v>
      </c>
      <c r="W480" s="4">
        <f t="shared" si="75"/>
        <v>0.5</v>
      </c>
      <c r="X480" s="1" t="s">
        <v>104</v>
      </c>
      <c r="Y480" s="1" t="s">
        <v>57</v>
      </c>
      <c r="Z480" s="1" t="s">
        <v>22</v>
      </c>
      <c r="AA480" s="1"/>
      <c r="AB480" s="1"/>
      <c r="AC480" s="1" t="s">
        <v>93</v>
      </c>
      <c r="AD480" s="1" t="str">
        <f t="shared" si="76"/>
        <v>0109</v>
      </c>
      <c r="AE480" s="1" t="str">
        <f t="shared" si="77"/>
        <v>REGULAR</v>
      </c>
      <c r="AF480" s="1" t="str">
        <f t="shared" si="78"/>
        <v>Shillong -  Meghalaya</v>
      </c>
      <c r="AG480" s="1">
        <f t="shared" si="79"/>
        <v>5</v>
      </c>
    </row>
    <row r="481" spans="1:33">
      <c r="A481" s="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c r="P481" s="1">
        <f t="shared" si="70"/>
        <v>660</v>
      </c>
      <c r="Q481" s="1">
        <v>10</v>
      </c>
      <c r="R481" s="1">
        <f t="shared" si="71"/>
        <v>66</v>
      </c>
      <c r="S481" s="1">
        <f t="shared" si="72"/>
        <v>594</v>
      </c>
      <c r="T481" s="1">
        <v>0.62</v>
      </c>
      <c r="U481" s="1">
        <f t="shared" si="73"/>
        <v>368.28</v>
      </c>
      <c r="V481" s="1">
        <f t="shared" si="74"/>
        <v>225.72000000000003</v>
      </c>
      <c r="W481" s="4">
        <f t="shared" si="75"/>
        <v>0.38000000000000006</v>
      </c>
      <c r="X481" s="1" t="s">
        <v>147</v>
      </c>
      <c r="Y481" s="1" t="s">
        <v>57</v>
      </c>
      <c r="Z481" s="1" t="s">
        <v>66</v>
      </c>
      <c r="AA481" s="1"/>
      <c r="AB481" s="1"/>
      <c r="AC481" s="1" t="s">
        <v>42</v>
      </c>
      <c r="AD481" s="1" t="str">
        <f t="shared" si="76"/>
        <v>0351</v>
      </c>
      <c r="AE481" s="1" t="str">
        <f t="shared" si="77"/>
        <v>REGULAR</v>
      </c>
      <c r="AF481" s="1" t="str">
        <f t="shared" si="78"/>
        <v>Kolkata -  West Bengal</v>
      </c>
      <c r="AG481" s="1">
        <f t="shared" si="79"/>
        <v>3</v>
      </c>
    </row>
    <row r="482" spans="1:33">
      <c r="A482" s="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c r="P482" s="1">
        <f t="shared" si="70"/>
        <v>1920</v>
      </c>
      <c r="Q482" s="1">
        <v>25</v>
      </c>
      <c r="R482" s="1">
        <f t="shared" si="71"/>
        <v>480</v>
      </c>
      <c r="S482" s="1">
        <f t="shared" si="72"/>
        <v>1440</v>
      </c>
      <c r="T482" s="1">
        <v>0.48</v>
      </c>
      <c r="U482" s="1">
        <f t="shared" si="73"/>
        <v>691.19999999999993</v>
      </c>
      <c r="V482" s="1">
        <f t="shared" si="74"/>
        <v>748.80000000000007</v>
      </c>
      <c r="W482" s="4">
        <f t="shared" si="75"/>
        <v>0.52</v>
      </c>
      <c r="X482" s="1" t="s">
        <v>65</v>
      </c>
      <c r="Y482" s="1" t="s">
        <v>40</v>
      </c>
      <c r="Z482" s="1" t="s">
        <v>51</v>
      </c>
      <c r="AA482" s="2">
        <v>45811</v>
      </c>
      <c r="AB482" s="1"/>
      <c r="AC482" s="1" t="s">
        <v>42</v>
      </c>
      <c r="AD482" s="1" t="str">
        <f t="shared" si="76"/>
        <v>0442</v>
      </c>
      <c r="AE482" s="1" t="str">
        <f t="shared" si="77"/>
        <v>REGULAR</v>
      </c>
      <c r="AF482" s="1" t="str">
        <f t="shared" si="78"/>
        <v>Thoubal -  Manipur</v>
      </c>
      <c r="AG482" s="1">
        <f t="shared" si="79"/>
        <v>4</v>
      </c>
    </row>
    <row r="483" spans="1:33">
      <c r="A483" s="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c r="P483" s="1">
        <f t="shared" si="70"/>
        <v>22200</v>
      </c>
      <c r="Q483" s="1">
        <v>0</v>
      </c>
      <c r="R483" s="1">
        <f t="shared" si="71"/>
        <v>0</v>
      </c>
      <c r="S483" s="1">
        <f t="shared" si="72"/>
        <v>22200</v>
      </c>
      <c r="T483" s="1">
        <v>0.45</v>
      </c>
      <c r="U483" s="1">
        <f t="shared" si="73"/>
        <v>9990</v>
      </c>
      <c r="V483" s="1">
        <f t="shared" si="74"/>
        <v>12210</v>
      </c>
      <c r="W483" s="4">
        <f t="shared" si="75"/>
        <v>0.55000000000000004</v>
      </c>
      <c r="X483" s="1" t="s">
        <v>147</v>
      </c>
      <c r="Y483" s="1" t="s">
        <v>40</v>
      </c>
      <c r="Z483" s="1" t="s">
        <v>41</v>
      </c>
      <c r="AA483" s="2">
        <v>45809</v>
      </c>
      <c r="AB483" s="1">
        <v>3</v>
      </c>
      <c r="AC483" s="1" t="s">
        <v>42</v>
      </c>
      <c r="AD483" s="1" t="str">
        <f t="shared" si="76"/>
        <v>0609</v>
      </c>
      <c r="AE483" s="1" t="str">
        <f t="shared" si="77"/>
        <v>PRIME</v>
      </c>
      <c r="AF483" s="1" t="str">
        <f t="shared" si="78"/>
        <v>Margao -  Goa</v>
      </c>
      <c r="AG483" s="1">
        <f t="shared" si="79"/>
        <v>5</v>
      </c>
    </row>
    <row r="484" spans="1:33">
      <c r="A484" s="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c r="P484" s="1">
        <f t="shared" si="70"/>
        <v>15440</v>
      </c>
      <c r="Q484" s="1">
        <v>0</v>
      </c>
      <c r="R484" s="1">
        <f t="shared" si="71"/>
        <v>0</v>
      </c>
      <c r="S484" s="1">
        <f t="shared" si="72"/>
        <v>15440</v>
      </c>
      <c r="T484" s="1">
        <v>0.47</v>
      </c>
      <c r="U484" s="1">
        <f t="shared" si="73"/>
        <v>7256.7999999999993</v>
      </c>
      <c r="V484" s="1">
        <f t="shared" si="74"/>
        <v>8183.2000000000007</v>
      </c>
      <c r="W484" s="4">
        <f t="shared" si="75"/>
        <v>0.53</v>
      </c>
      <c r="X484" s="1" t="s">
        <v>39</v>
      </c>
      <c r="Y484" s="1" t="s">
        <v>72</v>
      </c>
      <c r="Z484" s="1" t="s">
        <v>22</v>
      </c>
      <c r="AA484" s="1"/>
      <c r="AB484" s="1"/>
      <c r="AC484" s="1" t="s">
        <v>93</v>
      </c>
      <c r="AD484" s="1" t="str">
        <f t="shared" si="76"/>
        <v>1148</v>
      </c>
      <c r="AE484" s="1" t="str">
        <f t="shared" si="77"/>
        <v>REGULAR</v>
      </c>
      <c r="AF484" s="1" t="str">
        <f t="shared" si="78"/>
        <v>Mysore -  Karnataka</v>
      </c>
      <c r="AG484" s="1">
        <f t="shared" si="79"/>
        <v>5</v>
      </c>
    </row>
    <row r="485" spans="1:33">
      <c r="A485" s="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c r="P485" s="1">
        <f t="shared" si="70"/>
        <v>5520</v>
      </c>
      <c r="Q485" s="1">
        <v>10</v>
      </c>
      <c r="R485" s="1">
        <f t="shared" si="71"/>
        <v>552</v>
      </c>
      <c r="S485" s="1">
        <f t="shared" si="72"/>
        <v>4968</v>
      </c>
      <c r="T485" s="1">
        <v>0.47</v>
      </c>
      <c r="U485" s="1">
        <f t="shared" si="73"/>
        <v>2334.96</v>
      </c>
      <c r="V485" s="1">
        <f t="shared" si="74"/>
        <v>2633.04</v>
      </c>
      <c r="W485" s="4">
        <f t="shared" si="75"/>
        <v>0.53</v>
      </c>
      <c r="X485" s="1" t="s">
        <v>147</v>
      </c>
      <c r="Y485" s="1" t="s">
        <v>81</v>
      </c>
      <c r="Z485" s="1" t="s">
        <v>120</v>
      </c>
      <c r="AA485" s="1"/>
      <c r="AB485" s="1"/>
      <c r="AC485" s="1" t="s">
        <v>42</v>
      </c>
      <c r="AD485" s="1" t="str">
        <f t="shared" si="76"/>
        <v>0441</v>
      </c>
      <c r="AE485" s="1" t="str">
        <f t="shared" si="77"/>
        <v>REGULAR</v>
      </c>
      <c r="AF485" s="1" t="str">
        <f t="shared" si="78"/>
        <v>Thoubal -  Manipur</v>
      </c>
      <c r="AG485" s="1">
        <f t="shared" si="79"/>
        <v>4</v>
      </c>
    </row>
    <row r="486" spans="1:33">
      <c r="A486" s="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c r="P486" s="1">
        <f t="shared" si="70"/>
        <v>4750</v>
      </c>
      <c r="Q486" s="1">
        <v>15</v>
      </c>
      <c r="R486" s="1">
        <f t="shared" si="71"/>
        <v>712.5</v>
      </c>
      <c r="S486" s="1">
        <f t="shared" si="72"/>
        <v>4037.5</v>
      </c>
      <c r="T486" s="1">
        <v>0.62</v>
      </c>
      <c r="U486" s="1">
        <f t="shared" si="73"/>
        <v>2503.25</v>
      </c>
      <c r="V486" s="1">
        <f t="shared" si="74"/>
        <v>1534.25</v>
      </c>
      <c r="W486" s="4">
        <f t="shared" si="75"/>
        <v>0.38</v>
      </c>
      <c r="X486" s="1" t="s">
        <v>39</v>
      </c>
      <c r="Y486" s="1" t="s">
        <v>57</v>
      </c>
      <c r="Z486" s="1" t="s">
        <v>41</v>
      </c>
      <c r="AA486" s="2">
        <v>45810</v>
      </c>
      <c r="AB486" s="1">
        <v>4</v>
      </c>
      <c r="AC486" s="1" t="s">
        <v>42</v>
      </c>
      <c r="AD486" s="1" t="str">
        <f t="shared" si="76"/>
        <v>0769</v>
      </c>
      <c r="AE486" s="1" t="str">
        <f t="shared" si="77"/>
        <v>PRIME</v>
      </c>
      <c r="AF486" s="1" t="str">
        <f t="shared" si="78"/>
        <v>Patna -  Bihar</v>
      </c>
      <c r="AG486" s="1">
        <f t="shared" si="79"/>
        <v>4</v>
      </c>
    </row>
    <row r="487" spans="1:33">
      <c r="A487" s="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c r="P487" s="1">
        <f t="shared" si="70"/>
        <v>440</v>
      </c>
      <c r="Q487" s="1">
        <v>0</v>
      </c>
      <c r="R487" s="1">
        <f t="shared" si="71"/>
        <v>0</v>
      </c>
      <c r="S487" s="1">
        <f t="shared" si="72"/>
        <v>440</v>
      </c>
      <c r="T487" s="1">
        <v>0.45</v>
      </c>
      <c r="U487" s="1">
        <f t="shared" si="73"/>
        <v>198</v>
      </c>
      <c r="V487" s="1">
        <f t="shared" si="74"/>
        <v>242</v>
      </c>
      <c r="W487" s="4">
        <f t="shared" si="75"/>
        <v>0.55000000000000004</v>
      </c>
      <c r="X487" s="1" t="s">
        <v>92</v>
      </c>
      <c r="Y487" s="1" t="s">
        <v>57</v>
      </c>
      <c r="Z487" s="1" t="s">
        <v>51</v>
      </c>
      <c r="AA487" s="2">
        <v>45812</v>
      </c>
      <c r="AB487" s="1"/>
      <c r="AC487" s="1" t="s">
        <v>42</v>
      </c>
      <c r="AD487" s="1" t="str">
        <f t="shared" si="76"/>
        <v>0823</v>
      </c>
      <c r="AE487" s="1" t="str">
        <f t="shared" si="77"/>
        <v>PRIME</v>
      </c>
      <c r="AF487" s="1" t="str">
        <f t="shared" si="78"/>
        <v>Kolkata -  West Bengal</v>
      </c>
      <c r="AG487" s="1">
        <f t="shared" si="79"/>
        <v>3</v>
      </c>
    </row>
    <row r="488" spans="1:33">
      <c r="A488" s="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c r="P488" s="1">
        <f t="shared" si="70"/>
        <v>24600</v>
      </c>
      <c r="Q488" s="1">
        <v>0</v>
      </c>
      <c r="R488" s="1">
        <f t="shared" si="71"/>
        <v>0</v>
      </c>
      <c r="S488" s="1">
        <f t="shared" si="72"/>
        <v>24600</v>
      </c>
      <c r="T488" s="1">
        <v>0.57999999999999996</v>
      </c>
      <c r="U488" s="1">
        <f t="shared" si="73"/>
        <v>14267.999999999998</v>
      </c>
      <c r="V488" s="1">
        <f t="shared" si="74"/>
        <v>10332.000000000002</v>
      </c>
      <c r="W488" s="4">
        <f t="shared" si="75"/>
        <v>0.4200000000000001</v>
      </c>
      <c r="X488" s="1" t="s">
        <v>56</v>
      </c>
      <c r="Y488" s="1" t="s">
        <v>40</v>
      </c>
      <c r="Z488" s="1" t="s">
        <v>41</v>
      </c>
      <c r="AA488" s="2">
        <v>45815</v>
      </c>
      <c r="AB488" s="1">
        <v>5</v>
      </c>
      <c r="AC488" s="1" t="s">
        <v>42</v>
      </c>
      <c r="AD488" s="1" t="str">
        <f t="shared" si="76"/>
        <v>1355</v>
      </c>
      <c r="AE488" s="1" t="str">
        <f t="shared" si="77"/>
        <v>REGULAR</v>
      </c>
      <c r="AF488" s="1" t="str">
        <f t="shared" si="78"/>
        <v>Warangal -  Telangana</v>
      </c>
      <c r="AG488" s="1">
        <f t="shared" si="79"/>
        <v>5</v>
      </c>
    </row>
    <row r="489" spans="1:33">
      <c r="A489" s="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c r="P489" s="1">
        <f t="shared" si="70"/>
        <v>860</v>
      </c>
      <c r="Q489" s="1">
        <v>20</v>
      </c>
      <c r="R489" s="1">
        <f t="shared" si="71"/>
        <v>172</v>
      </c>
      <c r="S489" s="1">
        <f t="shared" si="72"/>
        <v>688</v>
      </c>
      <c r="T489" s="1">
        <v>0.35</v>
      </c>
      <c r="U489" s="1">
        <f t="shared" si="73"/>
        <v>240.79999999999998</v>
      </c>
      <c r="V489" s="1">
        <f t="shared" si="74"/>
        <v>447.20000000000005</v>
      </c>
      <c r="W489" s="4">
        <f t="shared" si="75"/>
        <v>0.65</v>
      </c>
      <c r="X489" s="1" t="s">
        <v>92</v>
      </c>
      <c r="Y489" s="1" t="s">
        <v>57</v>
      </c>
      <c r="Z489" s="1" t="s">
        <v>120</v>
      </c>
      <c r="AA489" s="1"/>
      <c r="AB489" s="1"/>
      <c r="AC489" s="1" t="s">
        <v>42</v>
      </c>
      <c r="AD489" s="1" t="str">
        <f t="shared" si="76"/>
        <v>1449</v>
      </c>
      <c r="AE489" s="1" t="str">
        <f t="shared" si="77"/>
        <v>REGULAR</v>
      </c>
      <c r="AF489" s="1" t="str">
        <f t="shared" si="78"/>
        <v>Muzaffarpur -  Bihar</v>
      </c>
      <c r="AG489" s="1">
        <f t="shared" si="79"/>
        <v>3</v>
      </c>
    </row>
    <row r="490" spans="1:33">
      <c r="A490" s="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c r="P490" s="1">
        <f t="shared" si="70"/>
        <v>46250</v>
      </c>
      <c r="Q490" s="1">
        <v>30</v>
      </c>
      <c r="R490" s="1">
        <f t="shared" si="71"/>
        <v>13875</v>
      </c>
      <c r="S490" s="1">
        <f t="shared" si="72"/>
        <v>32375</v>
      </c>
      <c r="T490" s="1">
        <v>0.52</v>
      </c>
      <c r="U490" s="1">
        <f t="shared" si="73"/>
        <v>16835</v>
      </c>
      <c r="V490" s="1">
        <f t="shared" si="74"/>
        <v>15540</v>
      </c>
      <c r="W490" s="4">
        <f t="shared" si="75"/>
        <v>0.48</v>
      </c>
      <c r="X490" s="1" t="s">
        <v>56</v>
      </c>
      <c r="Y490" s="1" t="s">
        <v>72</v>
      </c>
      <c r="Z490" s="1" t="s">
        <v>120</v>
      </c>
      <c r="AA490" s="1"/>
      <c r="AB490" s="1"/>
      <c r="AC490" s="1" t="s">
        <v>42</v>
      </c>
      <c r="AD490" s="1" t="str">
        <f t="shared" si="76"/>
        <v>1618</v>
      </c>
      <c r="AE490" s="1" t="str">
        <f t="shared" si="77"/>
        <v>PRIME</v>
      </c>
      <c r="AF490" s="1" t="str">
        <f t="shared" si="78"/>
        <v>Margao -  Goa</v>
      </c>
      <c r="AG490" s="1">
        <f t="shared" si="79"/>
        <v>5</v>
      </c>
    </row>
    <row r="491" spans="1:33">
      <c r="A491" s="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c r="P491" s="1">
        <f t="shared" si="70"/>
        <v>2500</v>
      </c>
      <c r="Q491" s="1">
        <v>10</v>
      </c>
      <c r="R491" s="1">
        <f t="shared" si="71"/>
        <v>250</v>
      </c>
      <c r="S491" s="1">
        <f t="shared" si="72"/>
        <v>2250</v>
      </c>
      <c r="T491" s="1">
        <v>0.47</v>
      </c>
      <c r="U491" s="1">
        <f t="shared" si="73"/>
        <v>1057.5</v>
      </c>
      <c r="V491" s="1">
        <f t="shared" si="74"/>
        <v>1192.5</v>
      </c>
      <c r="W491" s="4">
        <f t="shared" si="75"/>
        <v>0.53</v>
      </c>
      <c r="X491" s="1" t="s">
        <v>92</v>
      </c>
      <c r="Y491" s="1" t="s">
        <v>57</v>
      </c>
      <c r="Z491" s="1" t="s">
        <v>41</v>
      </c>
      <c r="AA491" s="2">
        <v>45812</v>
      </c>
      <c r="AB491" s="1">
        <v>5</v>
      </c>
      <c r="AC491" s="1" t="s">
        <v>42</v>
      </c>
      <c r="AD491" s="1" t="str">
        <f t="shared" si="76"/>
        <v>0060</v>
      </c>
      <c r="AE491" s="1" t="str">
        <f t="shared" si="77"/>
        <v>REGULAR</v>
      </c>
      <c r="AF491" s="1" t="str">
        <f t="shared" si="78"/>
        <v>Guwahati -  Assam</v>
      </c>
      <c r="AG491" s="1">
        <f t="shared" si="79"/>
        <v>4</v>
      </c>
    </row>
    <row r="492" spans="1:33">
      <c r="A492" s="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c r="P492" s="1">
        <f t="shared" si="70"/>
        <v>263440</v>
      </c>
      <c r="Q492" s="1">
        <v>0</v>
      </c>
      <c r="R492" s="1">
        <f t="shared" si="71"/>
        <v>0</v>
      </c>
      <c r="S492" s="1">
        <f t="shared" si="72"/>
        <v>263440</v>
      </c>
      <c r="T492" s="1">
        <v>0.57999999999999996</v>
      </c>
      <c r="U492" s="1">
        <f t="shared" si="73"/>
        <v>152795.19999999998</v>
      </c>
      <c r="V492" s="1">
        <f t="shared" si="74"/>
        <v>110644.80000000002</v>
      </c>
      <c r="W492" s="4">
        <f t="shared" si="75"/>
        <v>0.42000000000000004</v>
      </c>
      <c r="X492" s="1" t="s">
        <v>65</v>
      </c>
      <c r="Y492" s="1" t="s">
        <v>81</v>
      </c>
      <c r="Z492" s="1" t="s">
        <v>41</v>
      </c>
      <c r="AA492" s="2">
        <v>45813</v>
      </c>
      <c r="AB492" s="1">
        <v>3</v>
      </c>
      <c r="AC492" s="1" t="s">
        <v>42</v>
      </c>
      <c r="AD492" s="1" t="str">
        <f t="shared" si="76"/>
        <v>0091</v>
      </c>
      <c r="AE492" s="1" t="str">
        <f t="shared" si="77"/>
        <v>PRIME</v>
      </c>
      <c r="AF492" s="1" t="str">
        <f t="shared" si="78"/>
        <v>Lucknow -  Uttar Pradesh</v>
      </c>
      <c r="AG492" s="1">
        <f t="shared" si="79"/>
        <v>6</v>
      </c>
    </row>
    <row r="493" spans="1:33">
      <c r="A493" s="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c r="P493" s="1">
        <f t="shared" si="70"/>
        <v>34080</v>
      </c>
      <c r="Q493" s="1">
        <v>15</v>
      </c>
      <c r="R493" s="1">
        <f t="shared" si="71"/>
        <v>5112</v>
      </c>
      <c r="S493" s="1">
        <f t="shared" si="72"/>
        <v>28968</v>
      </c>
      <c r="T493" s="1">
        <v>0.48</v>
      </c>
      <c r="U493" s="1">
        <f t="shared" si="73"/>
        <v>13904.64</v>
      </c>
      <c r="V493" s="1">
        <f t="shared" si="74"/>
        <v>15063.36</v>
      </c>
      <c r="W493" s="4">
        <f t="shared" si="75"/>
        <v>0.52</v>
      </c>
      <c r="X493" s="1" t="s">
        <v>65</v>
      </c>
      <c r="Y493" s="1" t="s">
        <v>57</v>
      </c>
      <c r="Z493" s="1" t="s">
        <v>66</v>
      </c>
      <c r="AA493" s="1"/>
      <c r="AB493" s="1"/>
      <c r="AC493" s="1" t="s">
        <v>42</v>
      </c>
      <c r="AD493" s="1" t="str">
        <f t="shared" si="76"/>
        <v>1128</v>
      </c>
      <c r="AE493" s="1" t="str">
        <f t="shared" si="77"/>
        <v>REGULAR</v>
      </c>
      <c r="AF493" s="1" t="str">
        <f t="shared" si="78"/>
        <v>Bhilai -  Chhattisgarh</v>
      </c>
      <c r="AG493" s="1">
        <f t="shared" si="79"/>
        <v>5</v>
      </c>
    </row>
    <row r="494" spans="1:33">
      <c r="A494" s="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c r="P494" s="1">
        <f t="shared" si="70"/>
        <v>132750</v>
      </c>
      <c r="Q494" s="1">
        <v>25</v>
      </c>
      <c r="R494" s="1">
        <f t="shared" si="71"/>
        <v>33187.5</v>
      </c>
      <c r="S494" s="1">
        <f t="shared" si="72"/>
        <v>99562.5</v>
      </c>
      <c r="T494" s="1">
        <v>0.57999999999999996</v>
      </c>
      <c r="U494" s="1">
        <f t="shared" si="73"/>
        <v>57746.249999999993</v>
      </c>
      <c r="V494" s="1">
        <f t="shared" si="74"/>
        <v>41816.250000000007</v>
      </c>
      <c r="W494" s="4">
        <f t="shared" si="75"/>
        <v>0.4200000000000001</v>
      </c>
      <c r="X494" s="1" t="s">
        <v>147</v>
      </c>
      <c r="Y494" s="1" t="s">
        <v>81</v>
      </c>
      <c r="Z494" s="1" t="s">
        <v>41</v>
      </c>
      <c r="AA494" s="2">
        <v>45811</v>
      </c>
      <c r="AB494" s="1">
        <v>5</v>
      </c>
      <c r="AC494" s="1" t="s">
        <v>42</v>
      </c>
      <c r="AD494" s="1" t="str">
        <f t="shared" si="76"/>
        <v>1214</v>
      </c>
      <c r="AE494" s="1" t="str">
        <f t="shared" si="77"/>
        <v>REGULAR</v>
      </c>
      <c r="AF494" s="1" t="str">
        <f t="shared" si="78"/>
        <v>Surat -  Gujarat</v>
      </c>
      <c r="AG494" s="1">
        <f t="shared" si="79"/>
        <v>6</v>
      </c>
    </row>
    <row r="495" spans="1:33">
      <c r="A495" s="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c r="P495" s="1">
        <f t="shared" si="70"/>
        <v>990</v>
      </c>
      <c r="Q495" s="1">
        <v>10</v>
      </c>
      <c r="R495" s="1">
        <f t="shared" si="71"/>
        <v>99</v>
      </c>
      <c r="S495" s="1">
        <f t="shared" si="72"/>
        <v>891</v>
      </c>
      <c r="T495" s="1">
        <v>0.35</v>
      </c>
      <c r="U495" s="1">
        <f t="shared" si="73"/>
        <v>311.84999999999997</v>
      </c>
      <c r="V495" s="1">
        <f t="shared" si="74"/>
        <v>579.15000000000009</v>
      </c>
      <c r="W495" s="4">
        <f t="shared" si="75"/>
        <v>0.65000000000000013</v>
      </c>
      <c r="X495" s="1" t="s">
        <v>104</v>
      </c>
      <c r="Y495" s="1" t="s">
        <v>40</v>
      </c>
      <c r="Z495" s="1" t="s">
        <v>51</v>
      </c>
      <c r="AA495" s="2">
        <v>45817</v>
      </c>
      <c r="AB495" s="1"/>
      <c r="AC495" s="1" t="s">
        <v>42</v>
      </c>
      <c r="AD495" s="1" t="str">
        <f t="shared" si="76"/>
        <v>0160</v>
      </c>
      <c r="AE495" s="1" t="str">
        <f t="shared" si="77"/>
        <v>REGULAR</v>
      </c>
      <c r="AF495" s="1" t="str">
        <f t="shared" si="78"/>
        <v>Kanpur -  Uttar Pradesh</v>
      </c>
      <c r="AG495" s="1">
        <f t="shared" si="79"/>
        <v>3</v>
      </c>
    </row>
    <row r="496" spans="1:33">
      <c r="A496" s="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c r="P496" s="1">
        <f t="shared" si="70"/>
        <v>23650</v>
      </c>
      <c r="Q496" s="1">
        <v>0</v>
      </c>
      <c r="R496" s="1">
        <f t="shared" si="71"/>
        <v>0</v>
      </c>
      <c r="S496" s="1">
        <f t="shared" si="72"/>
        <v>23650</v>
      </c>
      <c r="T496" s="1">
        <v>0.45</v>
      </c>
      <c r="U496" s="1">
        <f t="shared" si="73"/>
        <v>10642.5</v>
      </c>
      <c r="V496" s="1">
        <f t="shared" si="74"/>
        <v>13007.5</v>
      </c>
      <c r="W496" s="4">
        <f t="shared" si="75"/>
        <v>0.55000000000000004</v>
      </c>
      <c r="X496" s="1" t="s">
        <v>65</v>
      </c>
      <c r="Y496" s="1" t="s">
        <v>72</v>
      </c>
      <c r="Z496" s="1" t="s">
        <v>41</v>
      </c>
      <c r="AA496" s="2">
        <v>45811</v>
      </c>
      <c r="AB496" s="1">
        <v>3</v>
      </c>
      <c r="AC496" s="1" t="s">
        <v>42</v>
      </c>
      <c r="AD496" s="1" t="str">
        <f t="shared" si="76"/>
        <v>0220</v>
      </c>
      <c r="AE496" s="1" t="str">
        <f t="shared" si="77"/>
        <v>PRIME</v>
      </c>
      <c r="AF496" s="1" t="str">
        <f t="shared" si="78"/>
        <v>Nagpur -  Maharashtra</v>
      </c>
      <c r="AG496" s="1">
        <f t="shared" si="79"/>
        <v>5</v>
      </c>
    </row>
    <row r="497" spans="1:33">
      <c r="A497" s="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c r="P497" s="1">
        <f t="shared" si="70"/>
        <v>15720</v>
      </c>
      <c r="Q497" s="1">
        <v>30</v>
      </c>
      <c r="R497" s="1">
        <f t="shared" si="71"/>
        <v>4716</v>
      </c>
      <c r="S497" s="1">
        <f t="shared" si="72"/>
        <v>11004</v>
      </c>
      <c r="T497" s="1">
        <v>0.45</v>
      </c>
      <c r="U497" s="1">
        <f t="shared" si="73"/>
        <v>4951.8</v>
      </c>
      <c r="V497" s="1">
        <f t="shared" si="74"/>
        <v>6052.2</v>
      </c>
      <c r="W497" s="4">
        <f t="shared" si="75"/>
        <v>0.54999999999999993</v>
      </c>
      <c r="X497" s="1" t="s">
        <v>56</v>
      </c>
      <c r="Y497" s="1" t="s">
        <v>57</v>
      </c>
      <c r="Z497" s="1" t="s">
        <v>41</v>
      </c>
      <c r="AA497" s="2">
        <v>45813</v>
      </c>
      <c r="AB497" s="1">
        <v>4</v>
      </c>
      <c r="AC497" s="1" t="s">
        <v>42</v>
      </c>
      <c r="AD497" s="1" t="str">
        <f t="shared" si="76"/>
        <v>0537</v>
      </c>
      <c r="AE497" s="1" t="str">
        <f t="shared" si="77"/>
        <v>PRIME</v>
      </c>
      <c r="AF497" s="1" t="str">
        <f t="shared" si="78"/>
        <v>Rohtak -  Haryana</v>
      </c>
      <c r="AG497" s="1">
        <f t="shared" si="79"/>
        <v>5</v>
      </c>
    </row>
    <row r="498" spans="1:33">
      <c r="A498" s="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c r="P498" s="1">
        <f t="shared" si="70"/>
        <v>5830</v>
      </c>
      <c r="Q498" s="1">
        <v>25</v>
      </c>
      <c r="R498" s="1">
        <f t="shared" si="71"/>
        <v>1457.5</v>
      </c>
      <c r="S498" s="1">
        <f t="shared" si="72"/>
        <v>4372.5</v>
      </c>
      <c r="T498" s="1">
        <v>0.52</v>
      </c>
      <c r="U498" s="1">
        <f t="shared" si="73"/>
        <v>2273.7000000000003</v>
      </c>
      <c r="V498" s="1">
        <f t="shared" si="74"/>
        <v>2098.7999999999997</v>
      </c>
      <c r="W498" s="4">
        <f t="shared" si="75"/>
        <v>0.47999999999999993</v>
      </c>
      <c r="X498" s="1" t="s">
        <v>147</v>
      </c>
      <c r="Y498" s="1" t="s">
        <v>72</v>
      </c>
      <c r="Z498" s="1" t="s">
        <v>41</v>
      </c>
      <c r="AA498" s="2">
        <v>45814</v>
      </c>
      <c r="AB498" s="1">
        <v>3</v>
      </c>
      <c r="AC498" s="1" t="s">
        <v>42</v>
      </c>
      <c r="AD498" s="1" t="str">
        <f t="shared" si="76"/>
        <v>0703</v>
      </c>
      <c r="AE498" s="1" t="str">
        <f t="shared" si="77"/>
        <v>PRIME</v>
      </c>
      <c r="AF498" s="1" t="str">
        <f t="shared" si="78"/>
        <v>Agartala -  Tripura</v>
      </c>
      <c r="AG498" s="1">
        <f t="shared" si="79"/>
        <v>4</v>
      </c>
    </row>
    <row r="499" spans="1:33">
      <c r="A499" s="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c r="P499" s="1">
        <f t="shared" si="70"/>
        <v>4440</v>
      </c>
      <c r="Q499" s="1">
        <v>0</v>
      </c>
      <c r="R499" s="1">
        <f t="shared" si="71"/>
        <v>0</v>
      </c>
      <c r="S499" s="1">
        <f t="shared" si="72"/>
        <v>4440</v>
      </c>
      <c r="T499" s="1">
        <v>0.5</v>
      </c>
      <c r="U499" s="1">
        <f t="shared" si="73"/>
        <v>2220</v>
      </c>
      <c r="V499" s="1">
        <f t="shared" si="74"/>
        <v>2220</v>
      </c>
      <c r="W499" s="4">
        <f t="shared" si="75"/>
        <v>0.5</v>
      </c>
      <c r="X499" s="1" t="s">
        <v>39</v>
      </c>
      <c r="Y499" s="1" t="s">
        <v>40</v>
      </c>
      <c r="Z499" s="1" t="s">
        <v>41</v>
      </c>
      <c r="AA499" s="2">
        <v>45816</v>
      </c>
      <c r="AB499" s="1">
        <v>5</v>
      </c>
      <c r="AC499" s="1" t="s">
        <v>42</v>
      </c>
      <c r="AD499" s="1" t="str">
        <f t="shared" si="76"/>
        <v>1215</v>
      </c>
      <c r="AE499" s="1" t="str">
        <f t="shared" si="77"/>
        <v>REGULAR</v>
      </c>
      <c r="AF499" s="1" t="str">
        <f t="shared" si="78"/>
        <v>Surat -  Gujarat</v>
      </c>
      <c r="AG499" s="1">
        <f t="shared" si="79"/>
        <v>4</v>
      </c>
    </row>
    <row r="500" spans="1:33">
      <c r="A500" s="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c r="P500" s="1">
        <f t="shared" si="70"/>
        <v>21950</v>
      </c>
      <c r="Q500" s="1">
        <v>0</v>
      </c>
      <c r="R500" s="1">
        <f t="shared" si="71"/>
        <v>0</v>
      </c>
      <c r="S500" s="1">
        <f t="shared" si="72"/>
        <v>21950</v>
      </c>
      <c r="T500" s="1">
        <v>0.45</v>
      </c>
      <c r="U500" s="1">
        <f t="shared" si="73"/>
        <v>9877.5</v>
      </c>
      <c r="V500" s="1">
        <f t="shared" si="74"/>
        <v>12072.5</v>
      </c>
      <c r="W500" s="4">
        <f t="shared" si="75"/>
        <v>0.55000000000000004</v>
      </c>
      <c r="X500" s="1" t="s">
        <v>147</v>
      </c>
      <c r="Y500" s="1" t="s">
        <v>72</v>
      </c>
      <c r="Z500" s="1" t="s">
        <v>41</v>
      </c>
      <c r="AA500" s="2">
        <v>45813</v>
      </c>
      <c r="AB500" s="1">
        <v>5</v>
      </c>
      <c r="AC500" s="1" t="s">
        <v>42</v>
      </c>
      <c r="AD500" s="1" t="str">
        <f t="shared" si="76"/>
        <v>1472</v>
      </c>
      <c r="AE500" s="1" t="str">
        <f t="shared" si="77"/>
        <v>PRIME</v>
      </c>
      <c r="AF500" s="1" t="str">
        <f t="shared" si="78"/>
        <v>Ranchi -  Jharkhand</v>
      </c>
      <c r="AG500" s="1">
        <f t="shared" si="79"/>
        <v>5</v>
      </c>
    </row>
    <row r="501" spans="1:33">
      <c r="A501" s="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c r="P501" s="1">
        <f t="shared" si="70"/>
        <v>16080</v>
      </c>
      <c r="Q501" s="1">
        <v>10</v>
      </c>
      <c r="R501" s="1">
        <f t="shared" si="71"/>
        <v>1608</v>
      </c>
      <c r="S501" s="1">
        <f t="shared" si="72"/>
        <v>14472</v>
      </c>
      <c r="T501" s="1">
        <v>0.57999999999999996</v>
      </c>
      <c r="U501" s="1">
        <f t="shared" si="73"/>
        <v>8393.76</v>
      </c>
      <c r="V501" s="1">
        <f t="shared" si="74"/>
        <v>6078.24</v>
      </c>
      <c r="W501" s="4">
        <f t="shared" si="75"/>
        <v>0.42</v>
      </c>
      <c r="X501" s="1" t="s">
        <v>50</v>
      </c>
      <c r="Y501" s="1" t="s">
        <v>57</v>
      </c>
      <c r="Z501" s="1" t="s">
        <v>41</v>
      </c>
      <c r="AA501" s="2">
        <v>45817</v>
      </c>
      <c r="AB501" s="1">
        <v>4</v>
      </c>
      <c r="AC501" s="1" t="s">
        <v>42</v>
      </c>
      <c r="AD501" s="1" t="str">
        <f t="shared" si="76"/>
        <v>0062</v>
      </c>
      <c r="AE501" s="1" t="str">
        <f t="shared" si="77"/>
        <v>REGULAR</v>
      </c>
      <c r="AF501" s="1" t="str">
        <f t="shared" si="78"/>
        <v>Guwahati -  Assam</v>
      </c>
      <c r="AG501" s="1">
        <f t="shared" si="79"/>
        <v>5</v>
      </c>
    </row>
    <row r="502" spans="1:33">
      <c r="A502" s="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c r="P502" s="1">
        <f t="shared" si="70"/>
        <v>196950</v>
      </c>
      <c r="Q502" s="1">
        <v>5</v>
      </c>
      <c r="R502" s="1">
        <f t="shared" si="71"/>
        <v>9847.5</v>
      </c>
      <c r="S502" s="1">
        <f t="shared" si="72"/>
        <v>187102.5</v>
      </c>
      <c r="T502" s="1">
        <v>0.57999999999999996</v>
      </c>
      <c r="U502" s="1">
        <f t="shared" si="73"/>
        <v>108519.45</v>
      </c>
      <c r="V502" s="1">
        <f t="shared" si="74"/>
        <v>78583.05</v>
      </c>
      <c r="W502" s="4">
        <f t="shared" si="75"/>
        <v>0.42000000000000004</v>
      </c>
      <c r="X502" s="1" t="s">
        <v>56</v>
      </c>
      <c r="Y502" s="1" t="s">
        <v>72</v>
      </c>
      <c r="Z502" s="1" t="s">
        <v>41</v>
      </c>
      <c r="AA502" s="2">
        <v>45816</v>
      </c>
      <c r="AB502" s="1">
        <v>5</v>
      </c>
      <c r="AC502" s="1" t="s">
        <v>42</v>
      </c>
      <c r="AD502" s="1" t="str">
        <f t="shared" si="76"/>
        <v>0282</v>
      </c>
      <c r="AE502" s="1" t="str">
        <f t="shared" si="77"/>
        <v>REGULAR</v>
      </c>
      <c r="AF502" s="1" t="str">
        <f t="shared" si="78"/>
        <v>Gurgaon -  Delhi</v>
      </c>
      <c r="AG502" s="1">
        <f t="shared" si="79"/>
        <v>6</v>
      </c>
    </row>
    <row r="503" spans="1:33">
      <c r="A503" s="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c r="P503" s="1">
        <f t="shared" si="70"/>
        <v>16380</v>
      </c>
      <c r="Q503" s="1">
        <v>20</v>
      </c>
      <c r="R503" s="1">
        <f t="shared" si="71"/>
        <v>3276</v>
      </c>
      <c r="S503" s="1">
        <f t="shared" si="72"/>
        <v>13104</v>
      </c>
      <c r="T503" s="1">
        <v>0.47</v>
      </c>
      <c r="U503" s="1">
        <f t="shared" si="73"/>
        <v>6158.8799999999992</v>
      </c>
      <c r="V503" s="1">
        <f t="shared" si="74"/>
        <v>6945.1200000000008</v>
      </c>
      <c r="W503" s="4">
        <f t="shared" si="75"/>
        <v>0.53</v>
      </c>
      <c r="X503" s="1" t="s">
        <v>50</v>
      </c>
      <c r="Y503" s="1" t="s">
        <v>57</v>
      </c>
      <c r="Z503" s="1" t="s">
        <v>41</v>
      </c>
      <c r="AA503" s="2">
        <v>45817</v>
      </c>
      <c r="AB503" s="1">
        <v>5</v>
      </c>
      <c r="AC503" s="1" t="s">
        <v>42</v>
      </c>
      <c r="AD503" s="1" t="str">
        <f t="shared" si="76"/>
        <v>0408</v>
      </c>
      <c r="AE503" s="1" t="str">
        <f t="shared" si="77"/>
        <v>REGULAR</v>
      </c>
      <c r="AF503" s="1" t="str">
        <f t="shared" si="78"/>
        <v>Noida -  Delhi</v>
      </c>
      <c r="AG503" s="1">
        <f t="shared" si="79"/>
        <v>5</v>
      </c>
    </row>
    <row r="504" spans="1:33">
      <c r="A504" s="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c r="P504" s="1">
        <f t="shared" si="70"/>
        <v>35130</v>
      </c>
      <c r="Q504" s="1">
        <v>5</v>
      </c>
      <c r="R504" s="1">
        <f t="shared" si="71"/>
        <v>1756.5</v>
      </c>
      <c r="S504" s="1">
        <f t="shared" si="72"/>
        <v>33373.5</v>
      </c>
      <c r="T504" s="1">
        <v>0.52</v>
      </c>
      <c r="U504" s="1">
        <f t="shared" si="73"/>
        <v>17354.22</v>
      </c>
      <c r="V504" s="1">
        <f t="shared" si="74"/>
        <v>16019.279999999999</v>
      </c>
      <c r="W504" s="4">
        <f t="shared" si="75"/>
        <v>0.48</v>
      </c>
      <c r="X504" s="1" t="s">
        <v>147</v>
      </c>
      <c r="Y504" s="1" t="s">
        <v>40</v>
      </c>
      <c r="Z504" s="1" t="s">
        <v>66</v>
      </c>
      <c r="AA504" s="1"/>
      <c r="AB504" s="1"/>
      <c r="AC504" s="1" t="s">
        <v>42</v>
      </c>
      <c r="AD504" s="1" t="str">
        <f t="shared" si="76"/>
        <v>0534</v>
      </c>
      <c r="AE504" s="1" t="str">
        <f t="shared" si="77"/>
        <v>REGULAR</v>
      </c>
      <c r="AF504" s="1" t="str">
        <f t="shared" si="78"/>
        <v>Ranchi -  Jharkhand</v>
      </c>
      <c r="AG504" s="1">
        <f t="shared" si="79"/>
        <v>5</v>
      </c>
    </row>
    <row r="505" spans="1:33">
      <c r="A505" s="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c r="P505" s="1">
        <f t="shared" si="70"/>
        <v>8450</v>
      </c>
      <c r="Q505" s="1">
        <v>10</v>
      </c>
      <c r="R505" s="1">
        <f t="shared" si="71"/>
        <v>845</v>
      </c>
      <c r="S505" s="1">
        <f t="shared" si="72"/>
        <v>7605</v>
      </c>
      <c r="T505" s="1">
        <v>0.45</v>
      </c>
      <c r="U505" s="1">
        <f t="shared" si="73"/>
        <v>3422.25</v>
      </c>
      <c r="V505" s="1">
        <f t="shared" si="74"/>
        <v>4182.75</v>
      </c>
      <c r="W505" s="4">
        <f t="shared" si="75"/>
        <v>0.55000000000000004</v>
      </c>
      <c r="X505" s="1" t="s">
        <v>56</v>
      </c>
      <c r="Y505" s="1" t="s">
        <v>57</v>
      </c>
      <c r="Z505" s="1" t="s">
        <v>41</v>
      </c>
      <c r="AA505" s="2">
        <v>45815</v>
      </c>
      <c r="AB505" s="1">
        <v>5</v>
      </c>
      <c r="AC505" s="1" t="s">
        <v>42</v>
      </c>
      <c r="AD505" s="1" t="str">
        <f t="shared" si="76"/>
        <v>0728</v>
      </c>
      <c r="AE505" s="1" t="str">
        <f t="shared" si="77"/>
        <v>REGULAR</v>
      </c>
      <c r="AF505" s="1" t="str">
        <f t="shared" si="78"/>
        <v>Bhilai -  Chhattisgarh</v>
      </c>
      <c r="AG505" s="1">
        <f t="shared" si="79"/>
        <v>4</v>
      </c>
    </row>
    <row r="506" spans="1:33">
      <c r="A506" s="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c r="P506" s="1">
        <f t="shared" si="70"/>
        <v>3620</v>
      </c>
      <c r="Q506" s="1">
        <v>25</v>
      </c>
      <c r="R506" s="1">
        <f t="shared" si="71"/>
        <v>905</v>
      </c>
      <c r="S506" s="1">
        <f t="shared" si="72"/>
        <v>2715</v>
      </c>
      <c r="T506" s="1">
        <v>0.47</v>
      </c>
      <c r="U506" s="1">
        <f t="shared" si="73"/>
        <v>1276.05</v>
      </c>
      <c r="V506" s="1">
        <f t="shared" si="74"/>
        <v>1438.95</v>
      </c>
      <c r="W506" s="4">
        <f t="shared" si="75"/>
        <v>0.53</v>
      </c>
      <c r="X506" s="1" t="s">
        <v>92</v>
      </c>
      <c r="Y506" s="1" t="s">
        <v>81</v>
      </c>
      <c r="Z506" s="1" t="s">
        <v>41</v>
      </c>
      <c r="AA506" s="2">
        <v>45818</v>
      </c>
      <c r="AB506" s="1">
        <v>5</v>
      </c>
      <c r="AC506" s="1" t="s">
        <v>42</v>
      </c>
      <c r="AD506" s="1" t="str">
        <f t="shared" si="76"/>
        <v>0875</v>
      </c>
      <c r="AE506" s="1" t="str">
        <f t="shared" si="77"/>
        <v>REGULAR</v>
      </c>
      <c r="AF506" s="1" t="str">
        <f t="shared" si="78"/>
        <v>Agartala -  Tripura</v>
      </c>
      <c r="AG506" s="1">
        <f t="shared" si="79"/>
        <v>4</v>
      </c>
    </row>
    <row r="507" spans="1:33">
      <c r="A507" s="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c r="P507" s="1">
        <f t="shared" si="70"/>
        <v>57330</v>
      </c>
      <c r="Q507" s="1">
        <v>20</v>
      </c>
      <c r="R507" s="1">
        <f t="shared" si="71"/>
        <v>11466</v>
      </c>
      <c r="S507" s="1">
        <f t="shared" si="72"/>
        <v>45864</v>
      </c>
      <c r="T507" s="1">
        <v>0.57999999999999996</v>
      </c>
      <c r="U507" s="1">
        <f t="shared" si="73"/>
        <v>26601.119999999999</v>
      </c>
      <c r="V507" s="1">
        <f t="shared" si="74"/>
        <v>19262.88</v>
      </c>
      <c r="W507" s="4">
        <f t="shared" si="75"/>
        <v>0.42000000000000004</v>
      </c>
      <c r="X507" s="1" t="s">
        <v>39</v>
      </c>
      <c r="Y507" s="1" t="s">
        <v>40</v>
      </c>
      <c r="Z507" s="1" t="s">
        <v>41</v>
      </c>
      <c r="AA507" s="2">
        <v>45816</v>
      </c>
      <c r="AB507" s="1">
        <v>5</v>
      </c>
      <c r="AC507" s="1" t="s">
        <v>42</v>
      </c>
      <c r="AD507" s="1" t="str">
        <f t="shared" si="76"/>
        <v>1055</v>
      </c>
      <c r="AE507" s="1" t="str">
        <f t="shared" si="77"/>
        <v>REGULAR</v>
      </c>
      <c r="AF507" s="1" t="str">
        <f t="shared" si="78"/>
        <v>Bhilai -  Chhattisgarh</v>
      </c>
      <c r="AG507" s="1">
        <f t="shared" si="79"/>
        <v>5</v>
      </c>
    </row>
    <row r="508" spans="1:33">
      <c r="A508" s="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c r="P508" s="1">
        <f t="shared" si="70"/>
        <v>11120</v>
      </c>
      <c r="Q508" s="1">
        <v>5</v>
      </c>
      <c r="R508" s="1">
        <f t="shared" si="71"/>
        <v>556</v>
      </c>
      <c r="S508" s="1">
        <f t="shared" si="72"/>
        <v>10564</v>
      </c>
      <c r="T508" s="1">
        <v>0.45</v>
      </c>
      <c r="U508" s="1">
        <f t="shared" si="73"/>
        <v>4753.8</v>
      </c>
      <c r="V508" s="1">
        <f t="shared" si="74"/>
        <v>5810.2</v>
      </c>
      <c r="W508" s="4">
        <f t="shared" si="75"/>
        <v>0.54999999999999993</v>
      </c>
      <c r="X508" s="1" t="s">
        <v>92</v>
      </c>
      <c r="Y508" s="1" t="s">
        <v>57</v>
      </c>
      <c r="Z508" s="1" t="s">
        <v>41</v>
      </c>
      <c r="AA508" s="2">
        <v>45813</v>
      </c>
      <c r="AB508" s="1">
        <v>5</v>
      </c>
      <c r="AC508" s="1" t="s">
        <v>42</v>
      </c>
      <c r="AD508" s="1" t="str">
        <f t="shared" si="76"/>
        <v>1304</v>
      </c>
      <c r="AE508" s="1" t="str">
        <f t="shared" si="77"/>
        <v>REGULAR</v>
      </c>
      <c r="AF508" s="1" t="str">
        <f t="shared" si="78"/>
        <v>Jabalpur -  Madhya Pradesh</v>
      </c>
      <c r="AG508" s="1">
        <f t="shared" si="79"/>
        <v>5</v>
      </c>
    </row>
    <row r="509" spans="1:33">
      <c r="A509" s="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c r="P509" s="1">
        <f t="shared" si="70"/>
        <v>6900</v>
      </c>
      <c r="Q509" s="1">
        <v>0</v>
      </c>
      <c r="R509" s="1">
        <f t="shared" si="71"/>
        <v>0</v>
      </c>
      <c r="S509" s="1">
        <f t="shared" si="72"/>
        <v>6900</v>
      </c>
      <c r="T509" s="1">
        <v>0.47</v>
      </c>
      <c r="U509" s="1">
        <f t="shared" si="73"/>
        <v>3243</v>
      </c>
      <c r="V509" s="1">
        <f t="shared" si="74"/>
        <v>3657</v>
      </c>
      <c r="W509" s="4">
        <f t="shared" si="75"/>
        <v>0.53</v>
      </c>
      <c r="X509" s="1" t="s">
        <v>65</v>
      </c>
      <c r="Y509" s="1" t="s">
        <v>72</v>
      </c>
      <c r="Z509" s="1" t="s">
        <v>41</v>
      </c>
      <c r="AA509" s="2">
        <v>45815</v>
      </c>
      <c r="AB509" s="1">
        <v>4</v>
      </c>
      <c r="AC509" s="1" t="s">
        <v>42</v>
      </c>
      <c r="AD509" s="1" t="str">
        <f t="shared" si="76"/>
        <v>0519</v>
      </c>
      <c r="AE509" s="1" t="str">
        <f t="shared" si="77"/>
        <v>REGULAR</v>
      </c>
      <c r="AF509" s="1" t="str">
        <f t="shared" si="78"/>
        <v>Warangal -  Telangana</v>
      </c>
      <c r="AG509" s="1">
        <f t="shared" si="79"/>
        <v>4</v>
      </c>
    </row>
    <row r="510" spans="1:33">
      <c r="A510" s="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c r="P510" s="1">
        <f t="shared" si="70"/>
        <v>2320</v>
      </c>
      <c r="Q510" s="1">
        <v>0</v>
      </c>
      <c r="R510" s="1">
        <f t="shared" si="71"/>
        <v>0</v>
      </c>
      <c r="S510" s="1">
        <f t="shared" si="72"/>
        <v>2320</v>
      </c>
      <c r="T510" s="1">
        <v>0.62</v>
      </c>
      <c r="U510" s="1">
        <f t="shared" si="73"/>
        <v>1438.4</v>
      </c>
      <c r="V510" s="1">
        <f t="shared" si="74"/>
        <v>881.59999999999991</v>
      </c>
      <c r="W510" s="4">
        <f t="shared" si="75"/>
        <v>0.37999999999999995</v>
      </c>
      <c r="X510" s="1" t="s">
        <v>50</v>
      </c>
      <c r="Y510" s="1" t="s">
        <v>72</v>
      </c>
      <c r="Z510" s="1" t="s">
        <v>41</v>
      </c>
      <c r="AA510" s="2">
        <v>45814</v>
      </c>
      <c r="AB510" s="1">
        <v>4</v>
      </c>
      <c r="AC510" s="1" t="s">
        <v>42</v>
      </c>
      <c r="AD510" s="1" t="str">
        <f t="shared" si="76"/>
        <v>0541</v>
      </c>
      <c r="AE510" s="1" t="str">
        <f t="shared" si="77"/>
        <v>PRIME</v>
      </c>
      <c r="AF510" s="1" t="str">
        <f t="shared" si="78"/>
        <v>Ahmedabad -  Gujarat</v>
      </c>
      <c r="AG510" s="1">
        <f t="shared" si="79"/>
        <v>4</v>
      </c>
    </row>
    <row r="511" spans="1:33">
      <c r="A511" s="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c r="P511" s="1">
        <f t="shared" si="70"/>
        <v>12520</v>
      </c>
      <c r="Q511" s="1">
        <v>0</v>
      </c>
      <c r="R511" s="1">
        <f t="shared" si="71"/>
        <v>0</v>
      </c>
      <c r="S511" s="1">
        <f t="shared" si="72"/>
        <v>12520</v>
      </c>
      <c r="T511" s="1">
        <v>0.5</v>
      </c>
      <c r="U511" s="1">
        <f t="shared" si="73"/>
        <v>6260</v>
      </c>
      <c r="V511" s="1">
        <f t="shared" si="74"/>
        <v>6260</v>
      </c>
      <c r="W511" s="4">
        <f t="shared" si="75"/>
        <v>0.5</v>
      </c>
      <c r="X511" s="1" t="s">
        <v>92</v>
      </c>
      <c r="Y511" s="1" t="s">
        <v>40</v>
      </c>
      <c r="Z511" s="1" t="s">
        <v>66</v>
      </c>
      <c r="AA511" s="1"/>
      <c r="AB511" s="1"/>
      <c r="AC511" s="1" t="s">
        <v>42</v>
      </c>
      <c r="AD511" s="1" t="str">
        <f t="shared" si="76"/>
        <v>0831</v>
      </c>
      <c r="AE511" s="1" t="str">
        <f t="shared" si="77"/>
        <v>REGULAR</v>
      </c>
      <c r="AF511" s="1" t="str">
        <f t="shared" si="78"/>
        <v>Rohtak -  Haryana</v>
      </c>
      <c r="AG511" s="1">
        <f t="shared" si="79"/>
        <v>5</v>
      </c>
    </row>
    <row r="512" spans="1:33">
      <c r="A512" s="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c r="P512" s="1">
        <f t="shared" si="70"/>
        <v>13650</v>
      </c>
      <c r="Q512" s="1">
        <v>20</v>
      </c>
      <c r="R512" s="1">
        <f t="shared" si="71"/>
        <v>2730</v>
      </c>
      <c r="S512" s="1">
        <f t="shared" si="72"/>
        <v>10920</v>
      </c>
      <c r="T512" s="1">
        <v>0.5</v>
      </c>
      <c r="U512" s="1">
        <f t="shared" si="73"/>
        <v>5460</v>
      </c>
      <c r="V512" s="1">
        <f t="shared" si="74"/>
        <v>5460</v>
      </c>
      <c r="W512" s="4">
        <f t="shared" si="75"/>
        <v>0.5</v>
      </c>
      <c r="X512" s="1" t="s">
        <v>56</v>
      </c>
      <c r="Y512" s="1" t="s">
        <v>72</v>
      </c>
      <c r="Z512" s="1" t="s">
        <v>66</v>
      </c>
      <c r="AA512" s="1"/>
      <c r="AB512" s="1"/>
      <c r="AC512" s="1" t="s">
        <v>42</v>
      </c>
      <c r="AD512" s="1" t="str">
        <f t="shared" si="76"/>
        <v>0865</v>
      </c>
      <c r="AE512" s="1" t="str">
        <f t="shared" si="77"/>
        <v>PRIME</v>
      </c>
      <c r="AF512" s="1" t="str">
        <f t="shared" si="78"/>
        <v>Tura -  Meghalaya</v>
      </c>
      <c r="AG512" s="1">
        <f t="shared" si="79"/>
        <v>5</v>
      </c>
    </row>
    <row r="513" spans="1:33">
      <c r="A513" s="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c r="P513" s="1">
        <f t="shared" si="70"/>
        <v>1960</v>
      </c>
      <c r="Q513" s="1">
        <v>10</v>
      </c>
      <c r="R513" s="1">
        <f t="shared" si="71"/>
        <v>196</v>
      </c>
      <c r="S513" s="1">
        <f t="shared" si="72"/>
        <v>1764</v>
      </c>
      <c r="T513" s="1">
        <v>0.5</v>
      </c>
      <c r="U513" s="1">
        <f t="shared" si="73"/>
        <v>882</v>
      </c>
      <c r="V513" s="1">
        <f t="shared" si="74"/>
        <v>882</v>
      </c>
      <c r="W513" s="4">
        <f t="shared" si="75"/>
        <v>0.5</v>
      </c>
      <c r="X513" s="1" t="s">
        <v>147</v>
      </c>
      <c r="Y513" s="1" t="s">
        <v>40</v>
      </c>
      <c r="Z513" s="1" t="s">
        <v>22</v>
      </c>
      <c r="AA513" s="1"/>
      <c r="AB513" s="1"/>
      <c r="AC513" s="1" t="s">
        <v>93</v>
      </c>
      <c r="AD513" s="1" t="str">
        <f t="shared" si="76"/>
        <v>0957</v>
      </c>
      <c r="AE513" s="1" t="str">
        <f t="shared" si="77"/>
        <v>REGULAR</v>
      </c>
      <c r="AF513" s="1" t="str">
        <f t="shared" si="78"/>
        <v>Raipur -  Chhattisgarh</v>
      </c>
      <c r="AG513" s="1">
        <f t="shared" si="79"/>
        <v>4</v>
      </c>
    </row>
    <row r="514" spans="1:33">
      <c r="A514" s="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c r="P514" s="1">
        <f t="shared" si="70"/>
        <v>3620</v>
      </c>
      <c r="Q514" s="1">
        <v>5</v>
      </c>
      <c r="R514" s="1">
        <f t="shared" si="71"/>
        <v>181</v>
      </c>
      <c r="S514" s="1">
        <f t="shared" si="72"/>
        <v>3439</v>
      </c>
      <c r="T514" s="1">
        <v>0.5</v>
      </c>
      <c r="U514" s="1">
        <f t="shared" si="73"/>
        <v>1719.5</v>
      </c>
      <c r="V514" s="1">
        <f t="shared" si="74"/>
        <v>1719.5</v>
      </c>
      <c r="W514" s="4">
        <f t="shared" si="75"/>
        <v>0.5</v>
      </c>
      <c r="X514" s="1" t="s">
        <v>39</v>
      </c>
      <c r="Y514" s="1" t="s">
        <v>57</v>
      </c>
      <c r="Z514" s="1" t="s">
        <v>120</v>
      </c>
      <c r="AA514" s="1"/>
      <c r="AB514" s="1"/>
      <c r="AC514" s="1" t="s">
        <v>42</v>
      </c>
      <c r="AD514" s="1" t="str">
        <f t="shared" si="76"/>
        <v>1001</v>
      </c>
      <c r="AE514" s="1" t="str">
        <f t="shared" si="77"/>
        <v>PRIME</v>
      </c>
      <c r="AF514" s="1" t="str">
        <f t="shared" si="78"/>
        <v>Bhilai -  Chhattisgarh</v>
      </c>
      <c r="AG514" s="1">
        <f t="shared" si="79"/>
        <v>4</v>
      </c>
    </row>
    <row r="515" spans="1:33">
      <c r="A515" s="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c r="P515" s="1">
        <f t="shared" ref="P515:P578" si="80">PRODUCT(N515,O515)</f>
        <v>16600</v>
      </c>
      <c r="Q515" s="1">
        <v>15</v>
      </c>
      <c r="R515" s="1">
        <f t="shared" ref="R515:R578" si="81">P515*(Q515/100)</f>
        <v>2490</v>
      </c>
      <c r="S515" s="1">
        <f t="shared" ref="S515:S578" si="82">P515-R515</f>
        <v>14110</v>
      </c>
      <c r="T515" s="1">
        <v>0.47</v>
      </c>
      <c r="U515" s="1">
        <f t="shared" ref="U515:U578" si="83">S515*T515</f>
        <v>6631.7</v>
      </c>
      <c r="V515" s="1">
        <f t="shared" ref="V515:V578" si="84">S515-U515</f>
        <v>7478.3</v>
      </c>
      <c r="W515" s="4">
        <f t="shared" ref="W515:W578" si="85">(V515/S515)</f>
        <v>0.53</v>
      </c>
      <c r="X515" s="1" t="s">
        <v>50</v>
      </c>
      <c r="Y515" s="1" t="s">
        <v>72</v>
      </c>
      <c r="Z515" s="1" t="s">
        <v>41</v>
      </c>
      <c r="AA515" s="2">
        <v>45818</v>
      </c>
      <c r="AB515" s="1">
        <v>4</v>
      </c>
      <c r="AC515" s="1" t="s">
        <v>42</v>
      </c>
      <c r="AD515" s="1" t="str">
        <f t="shared" ref="AD515:AD578" si="86">RIGHT(A515,4)</f>
        <v>1186</v>
      </c>
      <c r="AE515" s="1" t="str">
        <f t="shared" ref="AE515:AE578" si="87">UPPER(H515)</f>
        <v>REGULAR</v>
      </c>
      <c r="AF515" s="1" t="str">
        <f t="shared" ref="AF515:AF578" si="88">_xlfn.CONCAT(I515," -  ",J515)</f>
        <v>Howrah -  West Bengal</v>
      </c>
      <c r="AG515" s="1">
        <f t="shared" ref="AG515:AG578" si="89">LEN(P515)</f>
        <v>5</v>
      </c>
    </row>
    <row r="516" spans="1:33">
      <c r="A516" s="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c r="P516" s="1">
        <f t="shared" si="80"/>
        <v>9930</v>
      </c>
      <c r="Q516" s="1">
        <v>5</v>
      </c>
      <c r="R516" s="1">
        <f t="shared" si="81"/>
        <v>496.5</v>
      </c>
      <c r="S516" s="1">
        <f t="shared" si="82"/>
        <v>9433.5</v>
      </c>
      <c r="T516" s="1">
        <v>0.52</v>
      </c>
      <c r="U516" s="1">
        <f t="shared" si="83"/>
        <v>4905.42</v>
      </c>
      <c r="V516" s="1">
        <f t="shared" si="84"/>
        <v>4528.08</v>
      </c>
      <c r="W516" s="4">
        <f t="shared" si="85"/>
        <v>0.48</v>
      </c>
      <c r="X516" s="1" t="s">
        <v>104</v>
      </c>
      <c r="Y516" s="1" t="s">
        <v>40</v>
      </c>
      <c r="Z516" s="1" t="s">
        <v>22</v>
      </c>
      <c r="AA516" s="1"/>
      <c r="AB516" s="1"/>
      <c r="AC516" s="1" t="s">
        <v>93</v>
      </c>
      <c r="AD516" s="1" t="str">
        <f t="shared" si="86"/>
        <v>0443</v>
      </c>
      <c r="AE516" s="1" t="str">
        <f t="shared" si="87"/>
        <v>REGULAR</v>
      </c>
      <c r="AF516" s="1" t="str">
        <f t="shared" si="88"/>
        <v>Indore -  Madhya Pradesh</v>
      </c>
      <c r="AG516" s="1">
        <f t="shared" si="89"/>
        <v>4</v>
      </c>
    </row>
    <row r="517" spans="1:33">
      <c r="A517" s="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c r="P517" s="1">
        <f t="shared" si="80"/>
        <v>16000</v>
      </c>
      <c r="Q517" s="1">
        <v>0</v>
      </c>
      <c r="R517" s="1">
        <f t="shared" si="81"/>
        <v>0</v>
      </c>
      <c r="S517" s="1">
        <f t="shared" si="82"/>
        <v>16000</v>
      </c>
      <c r="T517" s="1">
        <v>0.5</v>
      </c>
      <c r="U517" s="1">
        <f t="shared" si="83"/>
        <v>8000</v>
      </c>
      <c r="V517" s="1">
        <f t="shared" si="84"/>
        <v>8000</v>
      </c>
      <c r="W517" s="4">
        <f t="shared" si="85"/>
        <v>0.5</v>
      </c>
      <c r="X517" s="1" t="s">
        <v>65</v>
      </c>
      <c r="Y517" s="1" t="s">
        <v>40</v>
      </c>
      <c r="Z517" s="1" t="s">
        <v>41</v>
      </c>
      <c r="AA517" s="2">
        <v>45818</v>
      </c>
      <c r="AB517" s="1">
        <v>4</v>
      </c>
      <c r="AC517" s="1" t="s">
        <v>42</v>
      </c>
      <c r="AD517" s="1" t="str">
        <f t="shared" si="86"/>
        <v>1025</v>
      </c>
      <c r="AE517" s="1" t="str">
        <f t="shared" si="87"/>
        <v>PRIME</v>
      </c>
      <c r="AF517" s="1" t="str">
        <f t="shared" si="88"/>
        <v>Vijayawada -  Andhra Pradesh</v>
      </c>
      <c r="AG517" s="1">
        <f t="shared" si="89"/>
        <v>5</v>
      </c>
    </row>
    <row r="518" spans="1:33">
      <c r="A518" s="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c r="P518" s="1">
        <f t="shared" si="80"/>
        <v>7440</v>
      </c>
      <c r="Q518" s="1">
        <v>30</v>
      </c>
      <c r="R518" s="1">
        <f t="shared" si="81"/>
        <v>2232</v>
      </c>
      <c r="S518" s="1">
        <f t="shared" si="82"/>
        <v>5208</v>
      </c>
      <c r="T518" s="1">
        <v>0.5</v>
      </c>
      <c r="U518" s="1">
        <f t="shared" si="83"/>
        <v>2604</v>
      </c>
      <c r="V518" s="1">
        <f t="shared" si="84"/>
        <v>2604</v>
      </c>
      <c r="W518" s="4">
        <f t="shared" si="85"/>
        <v>0.5</v>
      </c>
      <c r="X518" s="1" t="s">
        <v>147</v>
      </c>
      <c r="Y518" s="1" t="s">
        <v>72</v>
      </c>
      <c r="Z518" s="1" t="s">
        <v>22</v>
      </c>
      <c r="AA518" s="1"/>
      <c r="AB518" s="1"/>
      <c r="AC518" s="1" t="s">
        <v>93</v>
      </c>
      <c r="AD518" s="1" t="str">
        <f t="shared" si="86"/>
        <v>1204</v>
      </c>
      <c r="AE518" s="1" t="str">
        <f t="shared" si="87"/>
        <v>REGULAR</v>
      </c>
      <c r="AF518" s="1" t="str">
        <f t="shared" si="88"/>
        <v>Jamshedpur -  Jharkhand</v>
      </c>
      <c r="AG518" s="1">
        <f t="shared" si="89"/>
        <v>4</v>
      </c>
    </row>
    <row r="519" spans="1:33">
      <c r="A519" s="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c r="P519" s="1">
        <f t="shared" si="80"/>
        <v>4200</v>
      </c>
      <c r="Q519" s="1">
        <v>0</v>
      </c>
      <c r="R519" s="1">
        <f t="shared" si="81"/>
        <v>0</v>
      </c>
      <c r="S519" s="1">
        <f t="shared" si="82"/>
        <v>4200</v>
      </c>
      <c r="T519" s="1">
        <v>0.62</v>
      </c>
      <c r="U519" s="1">
        <f t="shared" si="83"/>
        <v>2604</v>
      </c>
      <c r="V519" s="1">
        <f t="shared" si="84"/>
        <v>1596</v>
      </c>
      <c r="W519" s="4">
        <f t="shared" si="85"/>
        <v>0.38</v>
      </c>
      <c r="X519" s="1" t="s">
        <v>56</v>
      </c>
      <c r="Y519" s="1" t="s">
        <v>57</v>
      </c>
      <c r="Z519" s="1" t="s">
        <v>41</v>
      </c>
      <c r="AA519" s="2">
        <v>45814</v>
      </c>
      <c r="AB519" s="1">
        <v>5</v>
      </c>
      <c r="AC519" s="1" t="s">
        <v>42</v>
      </c>
      <c r="AD519" s="1" t="str">
        <f t="shared" si="86"/>
        <v>1233</v>
      </c>
      <c r="AE519" s="1" t="str">
        <f t="shared" si="87"/>
        <v>PRIME</v>
      </c>
      <c r="AF519" s="1" t="str">
        <f t="shared" si="88"/>
        <v>Hyderabad -  Telangana</v>
      </c>
      <c r="AG519" s="1">
        <f t="shared" si="89"/>
        <v>4</v>
      </c>
    </row>
    <row r="520" spans="1:33">
      <c r="A520" s="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c r="P520" s="1">
        <f t="shared" si="80"/>
        <v>17960</v>
      </c>
      <c r="Q520" s="1">
        <v>5</v>
      </c>
      <c r="R520" s="1">
        <f t="shared" si="81"/>
        <v>898</v>
      </c>
      <c r="S520" s="1">
        <f t="shared" si="82"/>
        <v>17062</v>
      </c>
      <c r="T520" s="1">
        <v>0.52</v>
      </c>
      <c r="U520" s="1">
        <f t="shared" si="83"/>
        <v>8872.24</v>
      </c>
      <c r="V520" s="1">
        <f t="shared" si="84"/>
        <v>8189.76</v>
      </c>
      <c r="W520" s="4">
        <f t="shared" si="85"/>
        <v>0.48000000000000004</v>
      </c>
      <c r="X520" s="1" t="s">
        <v>147</v>
      </c>
      <c r="Y520" s="1" t="s">
        <v>72</v>
      </c>
      <c r="Z520" s="1" t="s">
        <v>41</v>
      </c>
      <c r="AA520" s="2">
        <v>45819</v>
      </c>
      <c r="AB520" s="1">
        <v>5</v>
      </c>
      <c r="AC520" s="1" t="s">
        <v>42</v>
      </c>
      <c r="AD520" s="1" t="str">
        <f t="shared" si="86"/>
        <v>1264</v>
      </c>
      <c r="AE520" s="1" t="str">
        <f t="shared" si="87"/>
        <v>PRIME</v>
      </c>
      <c r="AF520" s="1" t="str">
        <f t="shared" si="88"/>
        <v>New Delhi -  Delhi</v>
      </c>
      <c r="AG520" s="1">
        <f t="shared" si="89"/>
        <v>5</v>
      </c>
    </row>
    <row r="521" spans="1:33">
      <c r="A521" s="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c r="P521" s="1">
        <f t="shared" si="80"/>
        <v>5920</v>
      </c>
      <c r="Q521" s="1">
        <v>0</v>
      </c>
      <c r="R521" s="1">
        <f t="shared" si="81"/>
        <v>0</v>
      </c>
      <c r="S521" s="1">
        <f t="shared" si="82"/>
        <v>5920</v>
      </c>
      <c r="T521" s="1">
        <v>0.48</v>
      </c>
      <c r="U521" s="1">
        <f t="shared" si="83"/>
        <v>2841.6</v>
      </c>
      <c r="V521" s="1">
        <f t="shared" si="84"/>
        <v>3078.4</v>
      </c>
      <c r="W521" s="4">
        <f t="shared" si="85"/>
        <v>0.52</v>
      </c>
      <c r="X521" s="1" t="s">
        <v>104</v>
      </c>
      <c r="Y521" s="1" t="s">
        <v>57</v>
      </c>
      <c r="Z521" s="1" t="s">
        <v>51</v>
      </c>
      <c r="AA521" s="2">
        <v>45819</v>
      </c>
      <c r="AB521" s="1"/>
      <c r="AC521" s="1" t="s">
        <v>42</v>
      </c>
      <c r="AD521" s="1" t="str">
        <f t="shared" si="86"/>
        <v>1507</v>
      </c>
      <c r="AE521" s="1" t="str">
        <f t="shared" si="87"/>
        <v>REGULAR</v>
      </c>
      <c r="AF521" s="1" t="str">
        <f t="shared" si="88"/>
        <v>Durgapur -  West Bengal</v>
      </c>
      <c r="AG521" s="1">
        <f t="shared" si="89"/>
        <v>4</v>
      </c>
    </row>
    <row r="522" spans="1:33">
      <c r="A522" s="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c r="P522" s="1">
        <f t="shared" si="80"/>
        <v>25700</v>
      </c>
      <c r="Q522" s="1">
        <v>5</v>
      </c>
      <c r="R522" s="1">
        <f t="shared" si="81"/>
        <v>1285</v>
      </c>
      <c r="S522" s="1">
        <f t="shared" si="82"/>
        <v>24415</v>
      </c>
      <c r="T522" s="1">
        <v>0.48</v>
      </c>
      <c r="U522" s="1">
        <f t="shared" si="83"/>
        <v>11719.199999999999</v>
      </c>
      <c r="V522" s="1">
        <f t="shared" si="84"/>
        <v>12695.800000000001</v>
      </c>
      <c r="W522" s="4">
        <f t="shared" si="85"/>
        <v>0.52</v>
      </c>
      <c r="X522" s="1" t="s">
        <v>39</v>
      </c>
      <c r="Y522" s="1" t="s">
        <v>72</v>
      </c>
      <c r="Z522" s="1" t="s">
        <v>41</v>
      </c>
      <c r="AA522" s="2">
        <v>45818</v>
      </c>
      <c r="AB522" s="1">
        <v>4</v>
      </c>
      <c r="AC522" s="1" t="s">
        <v>42</v>
      </c>
      <c r="AD522" s="1" t="str">
        <f t="shared" si="86"/>
        <v>1518</v>
      </c>
      <c r="AE522" s="1" t="str">
        <f t="shared" si="87"/>
        <v>PRIME</v>
      </c>
      <c r="AF522" s="1" t="str">
        <f t="shared" si="88"/>
        <v>Panaji -  Goa</v>
      </c>
      <c r="AG522" s="1">
        <f t="shared" si="89"/>
        <v>5</v>
      </c>
    </row>
    <row r="523" spans="1:33">
      <c r="A523" s="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c r="P523" s="1">
        <f t="shared" si="80"/>
        <v>3090</v>
      </c>
      <c r="Q523" s="1">
        <v>0</v>
      </c>
      <c r="R523" s="1">
        <f t="shared" si="81"/>
        <v>0</v>
      </c>
      <c r="S523" s="1">
        <f t="shared" si="82"/>
        <v>3090</v>
      </c>
      <c r="T523" s="1">
        <v>0.35</v>
      </c>
      <c r="U523" s="1">
        <f t="shared" si="83"/>
        <v>1081.5</v>
      </c>
      <c r="V523" s="1">
        <f t="shared" si="84"/>
        <v>2008.5</v>
      </c>
      <c r="W523" s="4">
        <f t="shared" si="85"/>
        <v>0.65</v>
      </c>
      <c r="X523" s="1" t="s">
        <v>39</v>
      </c>
      <c r="Y523" s="1" t="s">
        <v>57</v>
      </c>
      <c r="Z523" s="1" t="s">
        <v>41</v>
      </c>
      <c r="AA523" s="2">
        <v>45815</v>
      </c>
      <c r="AB523" s="1">
        <v>4</v>
      </c>
      <c r="AC523" s="1" t="s">
        <v>42</v>
      </c>
      <c r="AD523" s="1" t="str">
        <f t="shared" si="86"/>
        <v>0719</v>
      </c>
      <c r="AE523" s="1" t="str">
        <f t="shared" si="87"/>
        <v>PRIME</v>
      </c>
      <c r="AF523" s="1" t="str">
        <f t="shared" si="88"/>
        <v>Udaipur -  Tripura</v>
      </c>
      <c r="AG523" s="1">
        <f t="shared" si="89"/>
        <v>4</v>
      </c>
    </row>
    <row r="524" spans="1:33">
      <c r="A524" s="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c r="P524" s="1">
        <f t="shared" si="80"/>
        <v>890</v>
      </c>
      <c r="Q524" s="1">
        <v>25</v>
      </c>
      <c r="R524" s="1">
        <f t="shared" si="81"/>
        <v>222.5</v>
      </c>
      <c r="S524" s="1">
        <f t="shared" si="82"/>
        <v>667.5</v>
      </c>
      <c r="T524" s="1">
        <v>0.62</v>
      </c>
      <c r="U524" s="1">
        <f t="shared" si="83"/>
        <v>413.85</v>
      </c>
      <c r="V524" s="1">
        <f t="shared" si="84"/>
        <v>253.64999999999998</v>
      </c>
      <c r="W524" s="4">
        <f t="shared" si="85"/>
        <v>0.37999999999999995</v>
      </c>
      <c r="X524" s="1" t="s">
        <v>104</v>
      </c>
      <c r="Y524" s="1" t="s">
        <v>57</v>
      </c>
      <c r="Z524" s="1" t="s">
        <v>41</v>
      </c>
      <c r="AA524" s="2">
        <v>45816</v>
      </c>
      <c r="AB524" s="1">
        <v>3</v>
      </c>
      <c r="AC524" s="1" t="s">
        <v>42</v>
      </c>
      <c r="AD524" s="1" t="str">
        <f t="shared" si="86"/>
        <v>1149</v>
      </c>
      <c r="AE524" s="1" t="str">
        <f t="shared" si="87"/>
        <v>PRIME</v>
      </c>
      <c r="AF524" s="1" t="str">
        <f t="shared" si="88"/>
        <v>Jamshedpur -  Jharkhand</v>
      </c>
      <c r="AG524" s="1">
        <f t="shared" si="89"/>
        <v>3</v>
      </c>
    </row>
    <row r="525" spans="1:33">
      <c r="A525" s="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c r="P525" s="1">
        <f t="shared" si="80"/>
        <v>2920</v>
      </c>
      <c r="Q525" s="1">
        <v>0</v>
      </c>
      <c r="R525" s="1">
        <f t="shared" si="81"/>
        <v>0</v>
      </c>
      <c r="S525" s="1">
        <f t="shared" si="82"/>
        <v>2920</v>
      </c>
      <c r="T525" s="1">
        <v>0.45</v>
      </c>
      <c r="U525" s="1">
        <f t="shared" si="83"/>
        <v>1314</v>
      </c>
      <c r="V525" s="1">
        <f t="shared" si="84"/>
        <v>1606</v>
      </c>
      <c r="W525" s="4">
        <f t="shared" si="85"/>
        <v>0.55000000000000004</v>
      </c>
      <c r="X525" s="1" t="s">
        <v>50</v>
      </c>
      <c r="Y525" s="1" t="s">
        <v>40</v>
      </c>
      <c r="Z525" s="1" t="s">
        <v>66</v>
      </c>
      <c r="AA525" s="1"/>
      <c r="AB525" s="1"/>
      <c r="AC525" s="1" t="s">
        <v>42</v>
      </c>
      <c r="AD525" s="1" t="str">
        <f t="shared" si="86"/>
        <v>0758</v>
      </c>
      <c r="AE525" s="1" t="str">
        <f t="shared" si="87"/>
        <v>REGULAR</v>
      </c>
      <c r="AF525" s="1" t="str">
        <f t="shared" si="88"/>
        <v>Bhilai -  Chhattisgarh</v>
      </c>
      <c r="AG525" s="1">
        <f t="shared" si="89"/>
        <v>4</v>
      </c>
    </row>
    <row r="526" spans="1:33">
      <c r="A526" s="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c r="P526" s="1">
        <f t="shared" si="80"/>
        <v>5690</v>
      </c>
      <c r="Q526" s="1">
        <v>15</v>
      </c>
      <c r="R526" s="1">
        <f t="shared" si="81"/>
        <v>853.5</v>
      </c>
      <c r="S526" s="1">
        <f t="shared" si="82"/>
        <v>4836.5</v>
      </c>
      <c r="T526" s="1">
        <v>0.48</v>
      </c>
      <c r="U526" s="1">
        <f t="shared" si="83"/>
        <v>2321.52</v>
      </c>
      <c r="V526" s="1">
        <f t="shared" si="84"/>
        <v>2514.98</v>
      </c>
      <c r="W526" s="4">
        <f t="shared" si="85"/>
        <v>0.52</v>
      </c>
      <c r="X526" s="1" t="s">
        <v>56</v>
      </c>
      <c r="Y526" s="1" t="s">
        <v>40</v>
      </c>
      <c r="Z526" s="1" t="s">
        <v>41</v>
      </c>
      <c r="AA526" s="2">
        <v>45817</v>
      </c>
      <c r="AB526" s="1">
        <v>4</v>
      </c>
      <c r="AC526" s="1" t="s">
        <v>42</v>
      </c>
      <c r="AD526" s="1" t="str">
        <f t="shared" si="86"/>
        <v>0989</v>
      </c>
      <c r="AE526" s="1" t="str">
        <f t="shared" si="87"/>
        <v>PRIME</v>
      </c>
      <c r="AF526" s="1" t="str">
        <f t="shared" si="88"/>
        <v>Chennai -  Tamil Nadu</v>
      </c>
      <c r="AG526" s="1">
        <f t="shared" si="89"/>
        <v>4</v>
      </c>
    </row>
    <row r="527" spans="1:33">
      <c r="A527" s="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c r="P527" s="1">
        <f t="shared" si="80"/>
        <v>32640</v>
      </c>
      <c r="Q527" s="1">
        <v>20</v>
      </c>
      <c r="R527" s="1">
        <f t="shared" si="81"/>
        <v>6528</v>
      </c>
      <c r="S527" s="1">
        <f t="shared" si="82"/>
        <v>26112</v>
      </c>
      <c r="T527" s="1">
        <v>0.52</v>
      </c>
      <c r="U527" s="1">
        <f t="shared" si="83"/>
        <v>13578.24</v>
      </c>
      <c r="V527" s="1">
        <f t="shared" si="84"/>
        <v>12533.76</v>
      </c>
      <c r="W527" s="4">
        <f t="shared" si="85"/>
        <v>0.48</v>
      </c>
      <c r="X527" s="1" t="s">
        <v>50</v>
      </c>
      <c r="Y527" s="1" t="s">
        <v>40</v>
      </c>
      <c r="Z527" s="1" t="s">
        <v>22</v>
      </c>
      <c r="AA527" s="1"/>
      <c r="AB527" s="1"/>
      <c r="AC527" s="1" t="s">
        <v>93</v>
      </c>
      <c r="AD527" s="1" t="str">
        <f t="shared" si="86"/>
        <v>1044</v>
      </c>
      <c r="AE527" s="1" t="str">
        <f t="shared" si="87"/>
        <v>REGULAR</v>
      </c>
      <c r="AF527" s="1" t="str">
        <f t="shared" si="88"/>
        <v>Haridwar -  Uttarakhand</v>
      </c>
      <c r="AG527" s="1">
        <f t="shared" si="89"/>
        <v>5</v>
      </c>
    </row>
    <row r="528" spans="1:33">
      <c r="A528" s="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c r="P528" s="1">
        <f t="shared" si="80"/>
        <v>21000</v>
      </c>
      <c r="Q528" s="1">
        <v>0</v>
      </c>
      <c r="R528" s="1">
        <f t="shared" si="81"/>
        <v>0</v>
      </c>
      <c r="S528" s="1">
        <f t="shared" si="82"/>
        <v>21000</v>
      </c>
      <c r="T528" s="1">
        <v>0.48</v>
      </c>
      <c r="U528" s="1">
        <f t="shared" si="83"/>
        <v>10080</v>
      </c>
      <c r="V528" s="1">
        <f t="shared" si="84"/>
        <v>10920</v>
      </c>
      <c r="W528" s="4">
        <f t="shared" si="85"/>
        <v>0.52</v>
      </c>
      <c r="X528" s="1" t="s">
        <v>39</v>
      </c>
      <c r="Y528" s="1" t="s">
        <v>81</v>
      </c>
      <c r="Z528" s="1" t="s">
        <v>41</v>
      </c>
      <c r="AA528" s="2">
        <v>45821</v>
      </c>
      <c r="AB528" s="1">
        <v>4</v>
      </c>
      <c r="AC528" s="1" t="s">
        <v>42</v>
      </c>
      <c r="AD528" s="1" t="str">
        <f t="shared" si="86"/>
        <v>0278</v>
      </c>
      <c r="AE528" s="1" t="str">
        <f t="shared" si="87"/>
        <v>PRIME</v>
      </c>
      <c r="AF528" s="1" t="str">
        <f t="shared" si="88"/>
        <v>Rohtak -  Haryana</v>
      </c>
      <c r="AG528" s="1">
        <f t="shared" si="89"/>
        <v>5</v>
      </c>
    </row>
    <row r="529" spans="1:33">
      <c r="A529" s="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c r="P529" s="1">
        <f t="shared" si="80"/>
        <v>9160</v>
      </c>
      <c r="Q529" s="1">
        <v>20</v>
      </c>
      <c r="R529" s="1">
        <f t="shared" si="81"/>
        <v>1832</v>
      </c>
      <c r="S529" s="1">
        <f t="shared" si="82"/>
        <v>7328</v>
      </c>
      <c r="T529" s="1">
        <v>0.45</v>
      </c>
      <c r="U529" s="1">
        <f t="shared" si="83"/>
        <v>3297.6</v>
      </c>
      <c r="V529" s="1">
        <f t="shared" si="84"/>
        <v>4030.4</v>
      </c>
      <c r="W529" s="4">
        <f t="shared" si="85"/>
        <v>0.55000000000000004</v>
      </c>
      <c r="X529" s="1" t="s">
        <v>39</v>
      </c>
      <c r="Y529" s="1" t="s">
        <v>72</v>
      </c>
      <c r="Z529" s="1" t="s">
        <v>120</v>
      </c>
      <c r="AA529" s="1"/>
      <c r="AB529" s="1"/>
      <c r="AC529" s="1" t="s">
        <v>42</v>
      </c>
      <c r="AD529" s="1" t="str">
        <f t="shared" si="86"/>
        <v>0505</v>
      </c>
      <c r="AE529" s="1" t="str">
        <f t="shared" si="87"/>
        <v>REGULAR</v>
      </c>
      <c r="AF529" s="1" t="str">
        <f t="shared" si="88"/>
        <v>Rohtak -  Haryana</v>
      </c>
      <c r="AG529" s="1">
        <f t="shared" si="89"/>
        <v>4</v>
      </c>
    </row>
    <row r="530" spans="1:33">
      <c r="A530" s="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c r="P530" s="1">
        <f t="shared" si="80"/>
        <v>2920</v>
      </c>
      <c r="Q530" s="1">
        <v>0</v>
      </c>
      <c r="R530" s="1">
        <f t="shared" si="81"/>
        <v>0</v>
      </c>
      <c r="S530" s="1">
        <f t="shared" si="82"/>
        <v>2920</v>
      </c>
      <c r="T530" s="1">
        <v>0.62</v>
      </c>
      <c r="U530" s="1">
        <f t="shared" si="83"/>
        <v>1810.4</v>
      </c>
      <c r="V530" s="1">
        <f t="shared" si="84"/>
        <v>1109.5999999999999</v>
      </c>
      <c r="W530" s="4">
        <f t="shared" si="85"/>
        <v>0.37999999999999995</v>
      </c>
      <c r="X530" s="1" t="s">
        <v>65</v>
      </c>
      <c r="Y530" s="1" t="s">
        <v>81</v>
      </c>
      <c r="Z530" s="1" t="s">
        <v>41</v>
      </c>
      <c r="AA530" s="2">
        <v>45822</v>
      </c>
      <c r="AB530" s="1">
        <v>4</v>
      </c>
      <c r="AC530" s="1" t="s">
        <v>42</v>
      </c>
      <c r="AD530" s="1" t="str">
        <f t="shared" si="86"/>
        <v>1253</v>
      </c>
      <c r="AE530" s="1" t="str">
        <f t="shared" si="87"/>
        <v>REGULAR</v>
      </c>
      <c r="AF530" s="1" t="str">
        <f t="shared" si="88"/>
        <v>Gurgaon -  Haryana</v>
      </c>
      <c r="AG530" s="1">
        <f t="shared" si="89"/>
        <v>4</v>
      </c>
    </row>
    <row r="531" spans="1:33">
      <c r="A531" s="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c r="P531" s="1">
        <f t="shared" si="80"/>
        <v>4080</v>
      </c>
      <c r="Q531" s="1">
        <v>15</v>
      </c>
      <c r="R531" s="1">
        <f t="shared" si="81"/>
        <v>612</v>
      </c>
      <c r="S531" s="1">
        <f t="shared" si="82"/>
        <v>3468</v>
      </c>
      <c r="T531" s="1">
        <v>0.5</v>
      </c>
      <c r="U531" s="1">
        <f t="shared" si="83"/>
        <v>1734</v>
      </c>
      <c r="V531" s="1">
        <f t="shared" si="84"/>
        <v>1734</v>
      </c>
      <c r="W531" s="4">
        <f t="shared" si="85"/>
        <v>0.5</v>
      </c>
      <c r="X531" s="1" t="s">
        <v>56</v>
      </c>
      <c r="Y531" s="1" t="s">
        <v>40</v>
      </c>
      <c r="Z531" s="1" t="s">
        <v>41</v>
      </c>
      <c r="AA531" s="2">
        <v>45822</v>
      </c>
      <c r="AB531" s="1">
        <v>5</v>
      </c>
      <c r="AC531" s="1" t="s">
        <v>42</v>
      </c>
      <c r="AD531" s="1" t="str">
        <f t="shared" si="86"/>
        <v>1411</v>
      </c>
      <c r="AE531" s="1" t="str">
        <f t="shared" si="87"/>
        <v>REGULAR</v>
      </c>
      <c r="AF531" s="1" t="str">
        <f t="shared" si="88"/>
        <v>Dibrugarh -  Assam</v>
      </c>
      <c r="AG531" s="1">
        <f t="shared" si="89"/>
        <v>4</v>
      </c>
    </row>
    <row r="532" spans="1:33">
      <c r="A532" s="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c r="P532" s="1">
        <f t="shared" si="80"/>
        <v>16920</v>
      </c>
      <c r="Q532" s="1">
        <v>10</v>
      </c>
      <c r="R532" s="1">
        <f t="shared" si="81"/>
        <v>1692</v>
      </c>
      <c r="S532" s="1">
        <f t="shared" si="82"/>
        <v>15228</v>
      </c>
      <c r="T532" s="1">
        <v>0.47</v>
      </c>
      <c r="U532" s="1">
        <f t="shared" si="83"/>
        <v>7157.16</v>
      </c>
      <c r="V532" s="1">
        <f t="shared" si="84"/>
        <v>8070.84</v>
      </c>
      <c r="W532" s="4">
        <f t="shared" si="85"/>
        <v>0.53</v>
      </c>
      <c r="X532" s="1" t="s">
        <v>92</v>
      </c>
      <c r="Y532" s="1" t="s">
        <v>57</v>
      </c>
      <c r="Z532" s="1" t="s">
        <v>66</v>
      </c>
      <c r="AA532" s="1"/>
      <c r="AB532" s="1"/>
      <c r="AC532" s="1" t="s">
        <v>42</v>
      </c>
      <c r="AD532" s="1" t="str">
        <f t="shared" si="86"/>
        <v>0608</v>
      </c>
      <c r="AE532" s="1" t="str">
        <f t="shared" si="87"/>
        <v>REGULAR</v>
      </c>
      <c r="AF532" s="1" t="str">
        <f t="shared" si="88"/>
        <v>Chennai -  Tamil Nadu</v>
      </c>
      <c r="AG532" s="1">
        <f t="shared" si="89"/>
        <v>5</v>
      </c>
    </row>
    <row r="533" spans="1:33">
      <c r="A533" s="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c r="P533" s="1">
        <f t="shared" si="80"/>
        <v>2320</v>
      </c>
      <c r="Q533" s="1">
        <v>20</v>
      </c>
      <c r="R533" s="1">
        <f t="shared" si="81"/>
        <v>464</v>
      </c>
      <c r="S533" s="1">
        <f t="shared" si="82"/>
        <v>1856</v>
      </c>
      <c r="T533" s="1">
        <v>0.35</v>
      </c>
      <c r="U533" s="1">
        <f t="shared" si="83"/>
        <v>649.59999999999991</v>
      </c>
      <c r="V533" s="1">
        <f t="shared" si="84"/>
        <v>1206.4000000000001</v>
      </c>
      <c r="W533" s="4">
        <f t="shared" si="85"/>
        <v>0.65</v>
      </c>
      <c r="X533" s="1" t="s">
        <v>65</v>
      </c>
      <c r="Y533" s="1" t="s">
        <v>72</v>
      </c>
      <c r="Z533" s="1" t="s">
        <v>41</v>
      </c>
      <c r="AA533" s="2">
        <v>45824</v>
      </c>
      <c r="AB533" s="1">
        <v>3</v>
      </c>
      <c r="AC533" s="1" t="s">
        <v>42</v>
      </c>
      <c r="AD533" s="1" t="str">
        <f t="shared" si="86"/>
        <v>1109</v>
      </c>
      <c r="AE533" s="1" t="str">
        <f t="shared" si="87"/>
        <v>REGULAR</v>
      </c>
      <c r="AF533" s="1" t="str">
        <f t="shared" si="88"/>
        <v>Gurgaon -  Delhi</v>
      </c>
      <c r="AG533" s="1">
        <f t="shared" si="89"/>
        <v>4</v>
      </c>
    </row>
    <row r="534" spans="1:33">
      <c r="A534" s="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c r="P534" s="1">
        <f t="shared" si="80"/>
        <v>1080</v>
      </c>
      <c r="Q534" s="1">
        <v>0</v>
      </c>
      <c r="R534" s="1">
        <f t="shared" si="81"/>
        <v>0</v>
      </c>
      <c r="S534" s="1">
        <f t="shared" si="82"/>
        <v>1080</v>
      </c>
      <c r="T534" s="1">
        <v>0.47</v>
      </c>
      <c r="U534" s="1">
        <f t="shared" si="83"/>
        <v>507.59999999999997</v>
      </c>
      <c r="V534" s="1">
        <f t="shared" si="84"/>
        <v>572.40000000000009</v>
      </c>
      <c r="W534" s="4">
        <f t="shared" si="85"/>
        <v>0.53000000000000014</v>
      </c>
      <c r="X534" s="1" t="s">
        <v>104</v>
      </c>
      <c r="Y534" s="1" t="s">
        <v>40</v>
      </c>
      <c r="Z534" s="1" t="s">
        <v>41</v>
      </c>
      <c r="AA534" s="2">
        <v>45824</v>
      </c>
      <c r="AB534" s="1">
        <v>4</v>
      </c>
      <c r="AC534" s="1" t="s">
        <v>42</v>
      </c>
      <c r="AD534" s="1" t="str">
        <f t="shared" si="86"/>
        <v>0181</v>
      </c>
      <c r="AE534" s="1" t="str">
        <f t="shared" si="87"/>
        <v>PRIME</v>
      </c>
      <c r="AF534" s="1" t="str">
        <f t="shared" si="88"/>
        <v>Muzaffarpur -  Bihar</v>
      </c>
      <c r="AG534" s="1">
        <f t="shared" si="89"/>
        <v>4</v>
      </c>
    </row>
    <row r="535" spans="1:33">
      <c r="A535" s="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c r="P535" s="1">
        <f t="shared" si="80"/>
        <v>14700</v>
      </c>
      <c r="Q535" s="1">
        <v>0</v>
      </c>
      <c r="R535" s="1">
        <f t="shared" si="81"/>
        <v>0</v>
      </c>
      <c r="S535" s="1">
        <f t="shared" si="82"/>
        <v>14700</v>
      </c>
      <c r="T535" s="1">
        <v>0.45</v>
      </c>
      <c r="U535" s="1">
        <f t="shared" si="83"/>
        <v>6615</v>
      </c>
      <c r="V535" s="1">
        <f t="shared" si="84"/>
        <v>8085</v>
      </c>
      <c r="W535" s="4">
        <f t="shared" si="85"/>
        <v>0.55000000000000004</v>
      </c>
      <c r="X535" s="1" t="s">
        <v>56</v>
      </c>
      <c r="Y535" s="1" t="s">
        <v>57</v>
      </c>
      <c r="Z535" s="1" t="s">
        <v>41</v>
      </c>
      <c r="AA535" s="2">
        <v>45822</v>
      </c>
      <c r="AB535" s="1">
        <v>4</v>
      </c>
      <c r="AC535" s="1" t="s">
        <v>42</v>
      </c>
      <c r="AD535" s="1" t="str">
        <f t="shared" si="86"/>
        <v>0261</v>
      </c>
      <c r="AE535" s="1" t="str">
        <f t="shared" si="87"/>
        <v>REGULAR</v>
      </c>
      <c r="AF535" s="1" t="str">
        <f t="shared" si="88"/>
        <v>Muzaffarpur -  Bihar</v>
      </c>
      <c r="AG535" s="1">
        <f t="shared" si="89"/>
        <v>5</v>
      </c>
    </row>
    <row r="536" spans="1:33">
      <c r="A536" s="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c r="P536" s="1">
        <f t="shared" si="80"/>
        <v>1280</v>
      </c>
      <c r="Q536" s="1">
        <v>0</v>
      </c>
      <c r="R536" s="1">
        <f t="shared" si="81"/>
        <v>0</v>
      </c>
      <c r="S536" s="1">
        <f t="shared" si="82"/>
        <v>1280</v>
      </c>
      <c r="T536" s="1">
        <v>0.35</v>
      </c>
      <c r="U536" s="1">
        <f t="shared" si="83"/>
        <v>448</v>
      </c>
      <c r="V536" s="1">
        <f t="shared" si="84"/>
        <v>832</v>
      </c>
      <c r="W536" s="4">
        <f t="shared" si="85"/>
        <v>0.65</v>
      </c>
      <c r="X536" s="1" t="s">
        <v>39</v>
      </c>
      <c r="Y536" s="1" t="s">
        <v>81</v>
      </c>
      <c r="Z536" s="1" t="s">
        <v>41</v>
      </c>
      <c r="AA536" s="2">
        <v>45823</v>
      </c>
      <c r="AB536" s="1">
        <v>5</v>
      </c>
      <c r="AC536" s="1" t="s">
        <v>42</v>
      </c>
      <c r="AD536" s="1" t="str">
        <f t="shared" si="86"/>
        <v>0603</v>
      </c>
      <c r="AE536" s="1" t="str">
        <f t="shared" si="87"/>
        <v>REGULAR</v>
      </c>
      <c r="AF536" s="1" t="str">
        <f t="shared" si="88"/>
        <v>Thoubal -  Manipur</v>
      </c>
      <c r="AG536" s="1">
        <f t="shared" si="89"/>
        <v>4</v>
      </c>
    </row>
    <row r="537" spans="1:33">
      <c r="A537" s="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c r="P537" s="1">
        <f t="shared" si="80"/>
        <v>1540</v>
      </c>
      <c r="Q537" s="1">
        <v>30</v>
      </c>
      <c r="R537" s="1">
        <f t="shared" si="81"/>
        <v>462</v>
      </c>
      <c r="S537" s="1">
        <f t="shared" si="82"/>
        <v>1078</v>
      </c>
      <c r="T537" s="1">
        <v>0.35</v>
      </c>
      <c r="U537" s="1">
        <f t="shared" si="83"/>
        <v>377.29999999999995</v>
      </c>
      <c r="V537" s="1">
        <f t="shared" si="84"/>
        <v>700.7</v>
      </c>
      <c r="W537" s="4">
        <f t="shared" si="85"/>
        <v>0.65</v>
      </c>
      <c r="X537" s="1" t="s">
        <v>50</v>
      </c>
      <c r="Y537" s="1" t="s">
        <v>57</v>
      </c>
      <c r="Z537" s="1" t="s">
        <v>41</v>
      </c>
      <c r="AA537" s="2">
        <v>45821</v>
      </c>
      <c r="AB537" s="1">
        <v>5</v>
      </c>
      <c r="AC537" s="1" t="s">
        <v>42</v>
      </c>
      <c r="AD537" s="1" t="str">
        <f t="shared" si="86"/>
        <v>0984</v>
      </c>
      <c r="AE537" s="1" t="str">
        <f t="shared" si="87"/>
        <v>REGULAR</v>
      </c>
      <c r="AF537" s="1" t="str">
        <f t="shared" si="88"/>
        <v>Dibrugarh -  Assam</v>
      </c>
      <c r="AG537" s="1">
        <f t="shared" si="89"/>
        <v>4</v>
      </c>
    </row>
    <row r="538" spans="1:33">
      <c r="A538" s="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c r="P538" s="1">
        <f t="shared" si="80"/>
        <v>2660</v>
      </c>
      <c r="Q538" s="1">
        <v>25</v>
      </c>
      <c r="R538" s="1">
        <f t="shared" si="81"/>
        <v>665</v>
      </c>
      <c r="S538" s="1">
        <f t="shared" si="82"/>
        <v>1995</v>
      </c>
      <c r="T538" s="1">
        <v>0.48</v>
      </c>
      <c r="U538" s="1">
        <f t="shared" si="83"/>
        <v>957.59999999999991</v>
      </c>
      <c r="V538" s="1">
        <f t="shared" si="84"/>
        <v>1037.4000000000001</v>
      </c>
      <c r="W538" s="4">
        <f t="shared" si="85"/>
        <v>0.52</v>
      </c>
      <c r="X538" s="1" t="s">
        <v>65</v>
      </c>
      <c r="Y538" s="1" t="s">
        <v>81</v>
      </c>
      <c r="Z538" s="1" t="s">
        <v>41</v>
      </c>
      <c r="AA538" s="2">
        <v>45821</v>
      </c>
      <c r="AB538" s="1">
        <v>5</v>
      </c>
      <c r="AC538" s="1" t="s">
        <v>42</v>
      </c>
      <c r="AD538" s="1" t="str">
        <f t="shared" si="86"/>
        <v>1579</v>
      </c>
      <c r="AE538" s="1" t="str">
        <f t="shared" si="87"/>
        <v>PRIME</v>
      </c>
      <c r="AF538" s="1" t="str">
        <f t="shared" si="88"/>
        <v>Jaipur -  Rajasthan</v>
      </c>
      <c r="AG538" s="1">
        <f t="shared" si="89"/>
        <v>4</v>
      </c>
    </row>
    <row r="539" spans="1:33">
      <c r="A539" s="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c r="P539" s="1">
        <f t="shared" si="80"/>
        <v>2680</v>
      </c>
      <c r="Q539" s="1">
        <v>0</v>
      </c>
      <c r="R539" s="1">
        <f t="shared" si="81"/>
        <v>0</v>
      </c>
      <c r="S539" s="1">
        <f t="shared" si="82"/>
        <v>2680</v>
      </c>
      <c r="T539" s="1">
        <v>0.62</v>
      </c>
      <c r="U539" s="1">
        <f t="shared" si="83"/>
        <v>1661.6</v>
      </c>
      <c r="V539" s="1">
        <f t="shared" si="84"/>
        <v>1018.4000000000001</v>
      </c>
      <c r="W539" s="4">
        <f t="shared" si="85"/>
        <v>0.38000000000000006</v>
      </c>
      <c r="X539" s="1" t="s">
        <v>56</v>
      </c>
      <c r="Y539" s="1" t="s">
        <v>57</v>
      </c>
      <c r="Z539" s="1" t="s">
        <v>41</v>
      </c>
      <c r="AA539" s="2">
        <v>45821</v>
      </c>
      <c r="AB539" s="1">
        <v>3</v>
      </c>
      <c r="AC539" s="1" t="s">
        <v>42</v>
      </c>
      <c r="AD539" s="1" t="str">
        <f t="shared" si="86"/>
        <v>0522</v>
      </c>
      <c r="AE539" s="1" t="str">
        <f t="shared" si="87"/>
        <v>REGULAR</v>
      </c>
      <c r="AF539" s="1" t="str">
        <f t="shared" si="88"/>
        <v>Ahmedabad -  Gujarat</v>
      </c>
      <c r="AG539" s="1">
        <f t="shared" si="89"/>
        <v>4</v>
      </c>
    </row>
    <row r="540" spans="1:33">
      <c r="A540" s="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c r="P540" s="1">
        <f t="shared" si="80"/>
        <v>79530</v>
      </c>
      <c r="Q540" s="1">
        <v>0</v>
      </c>
      <c r="R540" s="1">
        <f t="shared" si="81"/>
        <v>0</v>
      </c>
      <c r="S540" s="1">
        <f t="shared" si="82"/>
        <v>79530</v>
      </c>
      <c r="T540" s="1">
        <v>0.57999999999999996</v>
      </c>
      <c r="U540" s="1">
        <f t="shared" si="83"/>
        <v>46127.399999999994</v>
      </c>
      <c r="V540" s="1">
        <f t="shared" si="84"/>
        <v>33402.600000000006</v>
      </c>
      <c r="W540" s="4">
        <f t="shared" si="85"/>
        <v>0.4200000000000001</v>
      </c>
      <c r="X540" s="1" t="s">
        <v>50</v>
      </c>
      <c r="Y540" s="1" t="s">
        <v>72</v>
      </c>
      <c r="Z540" s="1" t="s">
        <v>41</v>
      </c>
      <c r="AA540" s="2">
        <v>45825</v>
      </c>
      <c r="AB540" s="1">
        <v>4</v>
      </c>
      <c r="AC540" s="1" t="s">
        <v>42</v>
      </c>
      <c r="AD540" s="1" t="str">
        <f t="shared" si="86"/>
        <v>0599</v>
      </c>
      <c r="AE540" s="1" t="str">
        <f t="shared" si="87"/>
        <v>REGULAR</v>
      </c>
      <c r="AF540" s="1" t="str">
        <f t="shared" si="88"/>
        <v>Ludhiana -  Punjab</v>
      </c>
      <c r="AG540" s="1">
        <f t="shared" si="89"/>
        <v>5</v>
      </c>
    </row>
    <row r="541" spans="1:33">
      <c r="A541" s="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c r="P541" s="1">
        <f t="shared" si="80"/>
        <v>17240</v>
      </c>
      <c r="Q541" s="1">
        <v>10</v>
      </c>
      <c r="R541" s="1">
        <f t="shared" si="81"/>
        <v>1724</v>
      </c>
      <c r="S541" s="1">
        <f t="shared" si="82"/>
        <v>15516</v>
      </c>
      <c r="T541" s="1">
        <v>0.47</v>
      </c>
      <c r="U541" s="1">
        <f t="shared" si="83"/>
        <v>7292.5199999999995</v>
      </c>
      <c r="V541" s="1">
        <f t="shared" si="84"/>
        <v>8223.48</v>
      </c>
      <c r="W541" s="4">
        <f t="shared" si="85"/>
        <v>0.53</v>
      </c>
      <c r="X541" s="1" t="s">
        <v>39</v>
      </c>
      <c r="Y541" s="1" t="s">
        <v>72</v>
      </c>
      <c r="Z541" s="1" t="s">
        <v>66</v>
      </c>
      <c r="AA541" s="1"/>
      <c r="AB541" s="1"/>
      <c r="AC541" s="1" t="s">
        <v>42</v>
      </c>
      <c r="AD541" s="1" t="str">
        <f t="shared" si="86"/>
        <v>1583</v>
      </c>
      <c r="AE541" s="1" t="str">
        <f t="shared" si="87"/>
        <v>PRIME</v>
      </c>
      <c r="AF541" s="1" t="str">
        <f t="shared" si="88"/>
        <v>Jaipur -  Rajasthan</v>
      </c>
      <c r="AG541" s="1">
        <f t="shared" si="89"/>
        <v>5</v>
      </c>
    </row>
    <row r="542" spans="1:33">
      <c r="A542" s="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c r="P542" s="1">
        <f t="shared" si="80"/>
        <v>193280</v>
      </c>
      <c r="Q542" s="1">
        <v>0</v>
      </c>
      <c r="R542" s="1">
        <f t="shared" si="81"/>
        <v>0</v>
      </c>
      <c r="S542" s="1">
        <f t="shared" si="82"/>
        <v>193280</v>
      </c>
      <c r="T542" s="1">
        <v>0.57999999999999996</v>
      </c>
      <c r="U542" s="1">
        <f t="shared" si="83"/>
        <v>112102.39999999999</v>
      </c>
      <c r="V542" s="1">
        <f t="shared" si="84"/>
        <v>81177.600000000006</v>
      </c>
      <c r="W542" s="4">
        <f t="shared" si="85"/>
        <v>0.42000000000000004</v>
      </c>
      <c r="X542" s="1" t="s">
        <v>104</v>
      </c>
      <c r="Y542" s="1" t="s">
        <v>72</v>
      </c>
      <c r="Z542" s="1" t="s">
        <v>120</v>
      </c>
      <c r="AA542" s="1"/>
      <c r="AB542" s="1"/>
      <c r="AC542" s="1" t="s">
        <v>42</v>
      </c>
      <c r="AD542" s="1" t="str">
        <f t="shared" si="86"/>
        <v>0452</v>
      </c>
      <c r="AE542" s="1" t="str">
        <f t="shared" si="87"/>
        <v>REGULAR</v>
      </c>
      <c r="AF542" s="1" t="str">
        <f t="shared" si="88"/>
        <v>Surat -  Gujarat</v>
      </c>
      <c r="AG542" s="1">
        <f t="shared" si="89"/>
        <v>6</v>
      </c>
    </row>
    <row r="543" spans="1:33">
      <c r="A543" s="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c r="P543" s="1">
        <f t="shared" si="80"/>
        <v>2430</v>
      </c>
      <c r="Q543" s="1">
        <v>10</v>
      </c>
      <c r="R543" s="1">
        <f t="shared" si="81"/>
        <v>243</v>
      </c>
      <c r="S543" s="1">
        <f t="shared" si="82"/>
        <v>2187</v>
      </c>
      <c r="T543" s="1">
        <v>0.47</v>
      </c>
      <c r="U543" s="1">
        <f t="shared" si="83"/>
        <v>1027.8899999999999</v>
      </c>
      <c r="V543" s="1">
        <f t="shared" si="84"/>
        <v>1159.1100000000001</v>
      </c>
      <c r="W543" s="4">
        <f t="shared" si="85"/>
        <v>0.53</v>
      </c>
      <c r="X543" s="1" t="s">
        <v>92</v>
      </c>
      <c r="Y543" s="1" t="s">
        <v>40</v>
      </c>
      <c r="Z543" s="1" t="s">
        <v>41</v>
      </c>
      <c r="AA543" s="2">
        <v>45822</v>
      </c>
      <c r="AB543" s="1">
        <v>5</v>
      </c>
      <c r="AC543" s="1" t="s">
        <v>42</v>
      </c>
      <c r="AD543" s="1" t="str">
        <f t="shared" si="86"/>
        <v>0520</v>
      </c>
      <c r="AE543" s="1" t="str">
        <f t="shared" si="87"/>
        <v>REGULAR</v>
      </c>
      <c r="AF543" s="1" t="str">
        <f t="shared" si="88"/>
        <v>Ahmedabad -  Gujarat</v>
      </c>
      <c r="AG543" s="1">
        <f t="shared" si="89"/>
        <v>4</v>
      </c>
    </row>
    <row r="544" spans="1:33">
      <c r="A544" s="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c r="P544" s="1">
        <f t="shared" si="80"/>
        <v>1810</v>
      </c>
      <c r="Q544" s="1">
        <v>20</v>
      </c>
      <c r="R544" s="1">
        <f t="shared" si="81"/>
        <v>362</v>
      </c>
      <c r="S544" s="1">
        <f t="shared" si="82"/>
        <v>1448</v>
      </c>
      <c r="T544" s="1">
        <v>0.45</v>
      </c>
      <c r="U544" s="1">
        <f t="shared" si="83"/>
        <v>651.6</v>
      </c>
      <c r="V544" s="1">
        <f t="shared" si="84"/>
        <v>796.4</v>
      </c>
      <c r="W544" s="4">
        <f t="shared" si="85"/>
        <v>0.54999999999999993</v>
      </c>
      <c r="X544" s="1" t="s">
        <v>39</v>
      </c>
      <c r="Y544" s="1" t="s">
        <v>40</v>
      </c>
      <c r="Z544" s="1" t="s">
        <v>22</v>
      </c>
      <c r="AA544" s="1"/>
      <c r="AB544" s="1"/>
      <c r="AC544" s="1" t="s">
        <v>93</v>
      </c>
      <c r="AD544" s="1" t="str">
        <f t="shared" si="86"/>
        <v>0827</v>
      </c>
      <c r="AE544" s="1" t="str">
        <f t="shared" si="87"/>
        <v>REGULAR</v>
      </c>
      <c r="AF544" s="1" t="str">
        <f t="shared" si="88"/>
        <v>Bhubaneswar -  Odisha</v>
      </c>
      <c r="AG544" s="1">
        <f t="shared" si="89"/>
        <v>4</v>
      </c>
    </row>
    <row r="545" spans="1:33">
      <c r="A545" s="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c r="P545" s="1">
        <f t="shared" si="80"/>
        <v>4740</v>
      </c>
      <c r="Q545" s="1">
        <v>10</v>
      </c>
      <c r="R545" s="1">
        <f t="shared" si="81"/>
        <v>474</v>
      </c>
      <c r="S545" s="1">
        <f t="shared" si="82"/>
        <v>4266</v>
      </c>
      <c r="T545" s="1">
        <v>0.57999999999999996</v>
      </c>
      <c r="U545" s="1">
        <f t="shared" si="83"/>
        <v>2474.2799999999997</v>
      </c>
      <c r="V545" s="1">
        <f t="shared" si="84"/>
        <v>1791.7200000000003</v>
      </c>
      <c r="W545" s="4">
        <f t="shared" si="85"/>
        <v>0.42000000000000004</v>
      </c>
      <c r="X545" s="1" t="s">
        <v>39</v>
      </c>
      <c r="Y545" s="1" t="s">
        <v>57</v>
      </c>
      <c r="Z545" s="1" t="s">
        <v>22</v>
      </c>
      <c r="AA545" s="1"/>
      <c r="AB545" s="1"/>
      <c r="AC545" s="1" t="s">
        <v>93</v>
      </c>
      <c r="AD545" s="1" t="str">
        <f t="shared" si="86"/>
        <v>0988</v>
      </c>
      <c r="AE545" s="1" t="str">
        <f t="shared" si="87"/>
        <v>PRIME</v>
      </c>
      <c r="AF545" s="1" t="str">
        <f t="shared" si="88"/>
        <v>Chennai -  Tamil Nadu</v>
      </c>
      <c r="AG545" s="1">
        <f t="shared" si="89"/>
        <v>4</v>
      </c>
    </row>
    <row r="546" spans="1:33">
      <c r="A546" s="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c r="P546" s="1">
        <f t="shared" si="80"/>
        <v>4160</v>
      </c>
      <c r="Q546" s="1">
        <v>10</v>
      </c>
      <c r="R546" s="1">
        <f t="shared" si="81"/>
        <v>416</v>
      </c>
      <c r="S546" s="1">
        <f t="shared" si="82"/>
        <v>3744</v>
      </c>
      <c r="T546" s="1">
        <v>0.5</v>
      </c>
      <c r="U546" s="1">
        <f t="shared" si="83"/>
        <v>1872</v>
      </c>
      <c r="V546" s="1">
        <f t="shared" si="84"/>
        <v>1872</v>
      </c>
      <c r="W546" s="4">
        <f t="shared" si="85"/>
        <v>0.5</v>
      </c>
      <c r="X546" s="1" t="s">
        <v>50</v>
      </c>
      <c r="Y546" s="1" t="s">
        <v>57</v>
      </c>
      <c r="Z546" s="1" t="s">
        <v>22</v>
      </c>
      <c r="AA546" s="1"/>
      <c r="AB546" s="1"/>
      <c r="AC546" s="1" t="s">
        <v>93</v>
      </c>
      <c r="AD546" s="1" t="str">
        <f t="shared" si="86"/>
        <v>1121</v>
      </c>
      <c r="AE546" s="1" t="str">
        <f t="shared" si="87"/>
        <v>REGULAR</v>
      </c>
      <c r="AF546" s="1" t="str">
        <f t="shared" si="88"/>
        <v>Guwahati -  Assam</v>
      </c>
      <c r="AG546" s="1">
        <f t="shared" si="89"/>
        <v>4</v>
      </c>
    </row>
    <row r="547" spans="1:33">
      <c r="A547" s="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c r="P547" s="1">
        <f t="shared" si="80"/>
        <v>88200</v>
      </c>
      <c r="Q547" s="1">
        <v>20</v>
      </c>
      <c r="R547" s="1">
        <f t="shared" si="81"/>
        <v>17640</v>
      </c>
      <c r="S547" s="1">
        <f t="shared" si="82"/>
        <v>70560</v>
      </c>
      <c r="T547" s="1">
        <v>0.57999999999999996</v>
      </c>
      <c r="U547" s="1">
        <f t="shared" si="83"/>
        <v>40924.799999999996</v>
      </c>
      <c r="V547" s="1">
        <f t="shared" si="84"/>
        <v>29635.200000000004</v>
      </c>
      <c r="W547" s="4">
        <f t="shared" si="85"/>
        <v>0.42000000000000004</v>
      </c>
      <c r="X547" s="1" t="s">
        <v>65</v>
      </c>
      <c r="Y547" s="1" t="s">
        <v>81</v>
      </c>
      <c r="Z547" s="1" t="s">
        <v>51</v>
      </c>
      <c r="AA547" s="2">
        <v>45823</v>
      </c>
      <c r="AB547" s="1"/>
      <c r="AC547" s="1" t="s">
        <v>42</v>
      </c>
      <c r="AD547" s="1" t="str">
        <f t="shared" si="86"/>
        <v>0825</v>
      </c>
      <c r="AE547" s="1" t="str">
        <f t="shared" si="87"/>
        <v>PRIME</v>
      </c>
      <c r="AF547" s="1" t="str">
        <f t="shared" si="88"/>
        <v>Kolkata -  West Bengal</v>
      </c>
      <c r="AG547" s="1">
        <f t="shared" si="89"/>
        <v>5</v>
      </c>
    </row>
    <row r="548" spans="1:33">
      <c r="A548" s="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c r="P548" s="1">
        <f t="shared" si="80"/>
        <v>5760</v>
      </c>
      <c r="Q548" s="1">
        <v>20</v>
      </c>
      <c r="R548" s="1">
        <f t="shared" si="81"/>
        <v>1152</v>
      </c>
      <c r="S548" s="1">
        <f t="shared" si="82"/>
        <v>4608</v>
      </c>
      <c r="T548" s="1">
        <v>0.45</v>
      </c>
      <c r="U548" s="1">
        <f t="shared" si="83"/>
        <v>2073.6</v>
      </c>
      <c r="V548" s="1">
        <f t="shared" si="84"/>
        <v>2534.4</v>
      </c>
      <c r="W548" s="4">
        <f t="shared" si="85"/>
        <v>0.55000000000000004</v>
      </c>
      <c r="X548" s="1" t="s">
        <v>50</v>
      </c>
      <c r="Y548" s="1" t="s">
        <v>72</v>
      </c>
      <c r="Z548" s="1" t="s">
        <v>41</v>
      </c>
      <c r="AA548" s="2">
        <v>45826</v>
      </c>
      <c r="AB548" s="1">
        <v>4</v>
      </c>
      <c r="AC548" s="1" t="s">
        <v>42</v>
      </c>
      <c r="AD548" s="1" t="str">
        <f t="shared" si="86"/>
        <v>1023</v>
      </c>
      <c r="AE548" s="1" t="str">
        <f t="shared" si="87"/>
        <v>REGULAR</v>
      </c>
      <c r="AF548" s="1" t="str">
        <f t="shared" si="88"/>
        <v>Ludhiana -  Punjab</v>
      </c>
      <c r="AG548" s="1">
        <f t="shared" si="89"/>
        <v>4</v>
      </c>
    </row>
    <row r="549" spans="1:33">
      <c r="A549" s="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c r="P549" s="1">
        <f t="shared" si="80"/>
        <v>540</v>
      </c>
      <c r="Q549" s="1">
        <v>0</v>
      </c>
      <c r="R549" s="1">
        <f t="shared" si="81"/>
        <v>0</v>
      </c>
      <c r="S549" s="1">
        <f t="shared" si="82"/>
        <v>540</v>
      </c>
      <c r="T549" s="1">
        <v>0.62</v>
      </c>
      <c r="U549" s="1">
        <f t="shared" si="83"/>
        <v>334.8</v>
      </c>
      <c r="V549" s="1">
        <f t="shared" si="84"/>
        <v>205.2</v>
      </c>
      <c r="W549" s="4">
        <f t="shared" si="85"/>
        <v>0.38</v>
      </c>
      <c r="X549" s="1" t="s">
        <v>50</v>
      </c>
      <c r="Y549" s="1" t="s">
        <v>40</v>
      </c>
      <c r="Z549" s="1" t="s">
        <v>120</v>
      </c>
      <c r="AA549" s="1"/>
      <c r="AB549" s="1"/>
      <c r="AC549" s="1" t="s">
        <v>42</v>
      </c>
      <c r="AD549" s="1" t="str">
        <f t="shared" si="86"/>
        <v>1058</v>
      </c>
      <c r="AE549" s="1" t="str">
        <f t="shared" si="87"/>
        <v>REGULAR</v>
      </c>
      <c r="AF549" s="1" t="str">
        <f t="shared" si="88"/>
        <v>Haridwar -  Uttarakhand</v>
      </c>
      <c r="AG549" s="1">
        <f t="shared" si="89"/>
        <v>3</v>
      </c>
    </row>
    <row r="550" spans="1:33">
      <c r="A550" s="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c r="P550" s="1">
        <f t="shared" si="80"/>
        <v>17520</v>
      </c>
      <c r="Q550" s="1">
        <v>0</v>
      </c>
      <c r="R550" s="1">
        <f t="shared" si="81"/>
        <v>0</v>
      </c>
      <c r="S550" s="1">
        <f t="shared" si="82"/>
        <v>17520</v>
      </c>
      <c r="T550" s="1">
        <v>0.48</v>
      </c>
      <c r="U550" s="1">
        <f t="shared" si="83"/>
        <v>8409.6</v>
      </c>
      <c r="V550" s="1">
        <f t="shared" si="84"/>
        <v>9110.4</v>
      </c>
      <c r="W550" s="4">
        <f t="shared" si="85"/>
        <v>0.52</v>
      </c>
      <c r="X550" s="1" t="s">
        <v>65</v>
      </c>
      <c r="Y550" s="1" t="s">
        <v>81</v>
      </c>
      <c r="Z550" s="1" t="s">
        <v>51</v>
      </c>
      <c r="AA550" s="2">
        <v>45823</v>
      </c>
      <c r="AB550" s="1"/>
      <c r="AC550" s="1" t="s">
        <v>42</v>
      </c>
      <c r="AD550" s="1" t="str">
        <f t="shared" si="86"/>
        <v>0102</v>
      </c>
      <c r="AE550" s="1" t="str">
        <f t="shared" si="87"/>
        <v>PRIME</v>
      </c>
      <c r="AF550" s="1" t="str">
        <f t="shared" si="88"/>
        <v>Dehradun -  Uttarakhand</v>
      </c>
      <c r="AG550" s="1">
        <f t="shared" si="89"/>
        <v>5</v>
      </c>
    </row>
    <row r="551" spans="1:33">
      <c r="A551" s="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c r="P551" s="1">
        <f t="shared" si="80"/>
        <v>880</v>
      </c>
      <c r="Q551" s="1">
        <v>0</v>
      </c>
      <c r="R551" s="1">
        <f t="shared" si="81"/>
        <v>0</v>
      </c>
      <c r="S551" s="1">
        <f t="shared" si="82"/>
        <v>880</v>
      </c>
      <c r="T551" s="1">
        <v>0.35</v>
      </c>
      <c r="U551" s="1">
        <f t="shared" si="83"/>
        <v>308</v>
      </c>
      <c r="V551" s="1">
        <f t="shared" si="84"/>
        <v>572</v>
      </c>
      <c r="W551" s="4">
        <f t="shared" si="85"/>
        <v>0.65</v>
      </c>
      <c r="X551" s="1" t="s">
        <v>92</v>
      </c>
      <c r="Y551" s="1" t="s">
        <v>40</v>
      </c>
      <c r="Z551" s="1" t="s">
        <v>51</v>
      </c>
      <c r="AA551" s="2">
        <v>45825</v>
      </c>
      <c r="AB551" s="1"/>
      <c r="AC551" s="1" t="s">
        <v>42</v>
      </c>
      <c r="AD551" s="1" t="str">
        <f t="shared" si="86"/>
        <v>1569</v>
      </c>
      <c r="AE551" s="1" t="str">
        <f t="shared" si="87"/>
        <v>PRIME</v>
      </c>
      <c r="AF551" s="1" t="str">
        <f t="shared" si="88"/>
        <v>Coimbatore -  Tamil Nadu</v>
      </c>
      <c r="AG551" s="1">
        <f t="shared" si="89"/>
        <v>3</v>
      </c>
    </row>
    <row r="552" spans="1:33">
      <c r="A552" s="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c r="P552" s="1">
        <f t="shared" si="80"/>
        <v>19950</v>
      </c>
      <c r="Q552" s="1">
        <v>15</v>
      </c>
      <c r="R552" s="1">
        <f t="shared" si="81"/>
        <v>2992.5</v>
      </c>
      <c r="S552" s="1">
        <f t="shared" si="82"/>
        <v>16957.5</v>
      </c>
      <c r="T552" s="1">
        <v>0.48</v>
      </c>
      <c r="U552" s="1">
        <f t="shared" si="83"/>
        <v>8139.5999999999995</v>
      </c>
      <c r="V552" s="1">
        <f t="shared" si="84"/>
        <v>8817.9000000000015</v>
      </c>
      <c r="W552" s="4">
        <f t="shared" si="85"/>
        <v>0.52000000000000013</v>
      </c>
      <c r="X552" s="1" t="s">
        <v>39</v>
      </c>
      <c r="Y552" s="1" t="s">
        <v>57</v>
      </c>
      <c r="Z552" s="1" t="s">
        <v>120</v>
      </c>
      <c r="AA552" s="1"/>
      <c r="AB552" s="1"/>
      <c r="AC552" s="1" t="s">
        <v>42</v>
      </c>
      <c r="AD552" s="1" t="str">
        <f t="shared" si="86"/>
        <v>0652</v>
      </c>
      <c r="AE552" s="1" t="str">
        <f t="shared" si="87"/>
        <v>PRIME</v>
      </c>
      <c r="AF552" s="1" t="str">
        <f t="shared" si="88"/>
        <v>Pune -  Maharashtra</v>
      </c>
      <c r="AG552" s="1">
        <f t="shared" si="89"/>
        <v>5</v>
      </c>
    </row>
    <row r="553" spans="1:33">
      <c r="A553" s="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c r="P553" s="1">
        <f t="shared" si="80"/>
        <v>163400</v>
      </c>
      <c r="Q553" s="1">
        <v>0</v>
      </c>
      <c r="R553" s="1">
        <f t="shared" si="81"/>
        <v>0</v>
      </c>
      <c r="S553" s="1">
        <f t="shared" si="82"/>
        <v>163400</v>
      </c>
      <c r="T553" s="1">
        <v>0.57999999999999996</v>
      </c>
      <c r="U553" s="1">
        <f t="shared" si="83"/>
        <v>94772</v>
      </c>
      <c r="V553" s="1">
        <f t="shared" si="84"/>
        <v>68628</v>
      </c>
      <c r="W553" s="4">
        <f t="shared" si="85"/>
        <v>0.42</v>
      </c>
      <c r="X553" s="1" t="s">
        <v>104</v>
      </c>
      <c r="Y553" s="1" t="s">
        <v>57</v>
      </c>
      <c r="Z553" s="1" t="s">
        <v>41</v>
      </c>
      <c r="AA553" s="2">
        <v>45827</v>
      </c>
      <c r="AB553" s="1">
        <v>5</v>
      </c>
      <c r="AC553" s="1" t="s">
        <v>42</v>
      </c>
      <c r="AD553" s="1" t="str">
        <f t="shared" si="86"/>
        <v>0697</v>
      </c>
      <c r="AE553" s="1" t="str">
        <f t="shared" si="87"/>
        <v>REGULAR</v>
      </c>
      <c r="AF553" s="1" t="str">
        <f t="shared" si="88"/>
        <v>Mumbai -  Maharashtra</v>
      </c>
      <c r="AG553" s="1">
        <f t="shared" si="89"/>
        <v>6</v>
      </c>
    </row>
    <row r="554" spans="1:33">
      <c r="A554" s="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c r="P554" s="1">
        <f t="shared" si="80"/>
        <v>5720</v>
      </c>
      <c r="Q554" s="1">
        <v>0</v>
      </c>
      <c r="R554" s="1">
        <f t="shared" si="81"/>
        <v>0</v>
      </c>
      <c r="S554" s="1">
        <f t="shared" si="82"/>
        <v>5720</v>
      </c>
      <c r="T554" s="1">
        <v>0.45</v>
      </c>
      <c r="U554" s="1">
        <f t="shared" si="83"/>
        <v>2574</v>
      </c>
      <c r="V554" s="1">
        <f t="shared" si="84"/>
        <v>3146</v>
      </c>
      <c r="W554" s="4">
        <f t="shared" si="85"/>
        <v>0.55000000000000004</v>
      </c>
      <c r="X554" s="1" t="s">
        <v>92</v>
      </c>
      <c r="Y554" s="1" t="s">
        <v>40</v>
      </c>
      <c r="Z554" s="1" t="s">
        <v>22</v>
      </c>
      <c r="AA554" s="1"/>
      <c r="AB554" s="1"/>
      <c r="AC554" s="1" t="s">
        <v>93</v>
      </c>
      <c r="AD554" s="1" t="str">
        <f t="shared" si="86"/>
        <v>0797</v>
      </c>
      <c r="AE554" s="1" t="str">
        <f t="shared" si="87"/>
        <v>REGULAR</v>
      </c>
      <c r="AF554" s="1" t="str">
        <f t="shared" si="88"/>
        <v>Ahmedabad -  Gujarat</v>
      </c>
      <c r="AG554" s="1">
        <f t="shared" si="89"/>
        <v>4</v>
      </c>
    </row>
    <row r="555" spans="1:33">
      <c r="A555" s="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c r="P555" s="1">
        <f t="shared" si="80"/>
        <v>185950</v>
      </c>
      <c r="Q555" s="1">
        <v>0</v>
      </c>
      <c r="R555" s="1">
        <f t="shared" si="81"/>
        <v>0</v>
      </c>
      <c r="S555" s="1">
        <f t="shared" si="82"/>
        <v>185950</v>
      </c>
      <c r="T555" s="1">
        <v>0.57999999999999996</v>
      </c>
      <c r="U555" s="1">
        <f t="shared" si="83"/>
        <v>107850.99999999999</v>
      </c>
      <c r="V555" s="1">
        <f t="shared" si="84"/>
        <v>78099.000000000015</v>
      </c>
      <c r="W555" s="4">
        <f t="shared" si="85"/>
        <v>0.4200000000000001</v>
      </c>
      <c r="X555" s="1" t="s">
        <v>92</v>
      </c>
      <c r="Y555" s="1" t="s">
        <v>57</v>
      </c>
      <c r="Z555" s="1" t="s">
        <v>120</v>
      </c>
      <c r="AA555" s="1"/>
      <c r="AB555" s="1"/>
      <c r="AC555" s="1" t="s">
        <v>42</v>
      </c>
      <c r="AD555" s="1" t="str">
        <f t="shared" si="86"/>
        <v>0293</v>
      </c>
      <c r="AE555" s="1" t="str">
        <f t="shared" si="87"/>
        <v>PRIME</v>
      </c>
      <c r="AF555" s="1" t="str">
        <f t="shared" si="88"/>
        <v>Kanpur -  Uttar Pradesh</v>
      </c>
      <c r="AG555" s="1">
        <f t="shared" si="89"/>
        <v>6</v>
      </c>
    </row>
    <row r="556" spans="1:33">
      <c r="A556" s="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c r="P556" s="1">
        <f t="shared" si="80"/>
        <v>7560</v>
      </c>
      <c r="Q556" s="1">
        <v>0</v>
      </c>
      <c r="R556" s="1">
        <f t="shared" si="81"/>
        <v>0</v>
      </c>
      <c r="S556" s="1">
        <f t="shared" si="82"/>
        <v>7560</v>
      </c>
      <c r="T556" s="1">
        <v>0.48</v>
      </c>
      <c r="U556" s="1">
        <f t="shared" si="83"/>
        <v>3628.7999999999997</v>
      </c>
      <c r="V556" s="1">
        <f t="shared" si="84"/>
        <v>3931.2000000000003</v>
      </c>
      <c r="W556" s="4">
        <f t="shared" si="85"/>
        <v>0.52</v>
      </c>
      <c r="X556" s="1" t="s">
        <v>104</v>
      </c>
      <c r="Y556" s="1" t="s">
        <v>81</v>
      </c>
      <c r="Z556" s="1" t="s">
        <v>22</v>
      </c>
      <c r="AA556" s="1"/>
      <c r="AB556" s="1"/>
      <c r="AC556" s="1" t="s">
        <v>93</v>
      </c>
      <c r="AD556" s="1" t="str">
        <f t="shared" si="86"/>
        <v>0945</v>
      </c>
      <c r="AE556" s="1" t="str">
        <f t="shared" si="87"/>
        <v>PRIME</v>
      </c>
      <c r="AF556" s="1" t="str">
        <f t="shared" si="88"/>
        <v>Vadodara -  Gujarat</v>
      </c>
      <c r="AG556" s="1">
        <f t="shared" si="89"/>
        <v>4</v>
      </c>
    </row>
    <row r="557" spans="1:33">
      <c r="A557" s="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c r="P557" s="1">
        <f t="shared" si="80"/>
        <v>5180</v>
      </c>
      <c r="Q557" s="1">
        <v>10</v>
      </c>
      <c r="R557" s="1">
        <f t="shared" si="81"/>
        <v>518</v>
      </c>
      <c r="S557" s="1">
        <f t="shared" si="82"/>
        <v>4662</v>
      </c>
      <c r="T557" s="1">
        <v>0.5</v>
      </c>
      <c r="U557" s="1">
        <f t="shared" si="83"/>
        <v>2331</v>
      </c>
      <c r="V557" s="1">
        <f t="shared" si="84"/>
        <v>2331</v>
      </c>
      <c r="W557" s="4">
        <f t="shared" si="85"/>
        <v>0.5</v>
      </c>
      <c r="X557" s="1" t="s">
        <v>56</v>
      </c>
      <c r="Y557" s="1" t="s">
        <v>57</v>
      </c>
      <c r="Z557" s="1" t="s">
        <v>41</v>
      </c>
      <c r="AA557" s="2">
        <v>45829</v>
      </c>
      <c r="AB557" s="1">
        <v>5</v>
      </c>
      <c r="AC557" s="1" t="s">
        <v>42</v>
      </c>
      <c r="AD557" s="1" t="str">
        <f t="shared" si="86"/>
        <v>1015</v>
      </c>
      <c r="AE557" s="1" t="str">
        <f t="shared" si="87"/>
        <v>REGULAR</v>
      </c>
      <c r="AF557" s="1" t="str">
        <f t="shared" si="88"/>
        <v>Kolkata -  West Bengal</v>
      </c>
      <c r="AG557" s="1">
        <f t="shared" si="89"/>
        <v>4</v>
      </c>
    </row>
    <row r="558" spans="1:33">
      <c r="A558" s="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c r="P558" s="1">
        <f t="shared" si="80"/>
        <v>1780</v>
      </c>
      <c r="Q558" s="1">
        <v>5</v>
      </c>
      <c r="R558" s="1">
        <f t="shared" si="81"/>
        <v>89</v>
      </c>
      <c r="S558" s="1">
        <f t="shared" si="82"/>
        <v>1691</v>
      </c>
      <c r="T558" s="1">
        <v>0.62</v>
      </c>
      <c r="U558" s="1">
        <f t="shared" si="83"/>
        <v>1048.42</v>
      </c>
      <c r="V558" s="1">
        <f t="shared" si="84"/>
        <v>642.57999999999993</v>
      </c>
      <c r="W558" s="4">
        <f t="shared" si="85"/>
        <v>0.37999999999999995</v>
      </c>
      <c r="X558" s="1" t="s">
        <v>92</v>
      </c>
      <c r="Y558" s="1" t="s">
        <v>40</v>
      </c>
      <c r="Z558" s="1" t="s">
        <v>66</v>
      </c>
      <c r="AA558" s="1"/>
      <c r="AB558" s="1"/>
      <c r="AC558" s="1" t="s">
        <v>42</v>
      </c>
      <c r="AD558" s="1" t="str">
        <f t="shared" si="86"/>
        <v>1119</v>
      </c>
      <c r="AE558" s="1" t="str">
        <f t="shared" si="87"/>
        <v>REGULAR</v>
      </c>
      <c r="AF558" s="1" t="str">
        <f t="shared" si="88"/>
        <v>Guwahati -  Assam</v>
      </c>
      <c r="AG558" s="1">
        <f t="shared" si="89"/>
        <v>4</v>
      </c>
    </row>
    <row r="559" spans="1:33">
      <c r="A559" s="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c r="P559" s="1">
        <f t="shared" si="80"/>
        <v>15200</v>
      </c>
      <c r="Q559" s="1">
        <v>30</v>
      </c>
      <c r="R559" s="1">
        <f t="shared" si="81"/>
        <v>4560</v>
      </c>
      <c r="S559" s="1">
        <f t="shared" si="82"/>
        <v>10640</v>
      </c>
      <c r="T559" s="1">
        <v>0.52</v>
      </c>
      <c r="U559" s="1">
        <f t="shared" si="83"/>
        <v>5532.8</v>
      </c>
      <c r="V559" s="1">
        <f t="shared" si="84"/>
        <v>5107.2</v>
      </c>
      <c r="W559" s="4">
        <f t="shared" si="85"/>
        <v>0.48</v>
      </c>
      <c r="X559" s="1" t="s">
        <v>56</v>
      </c>
      <c r="Y559" s="1" t="s">
        <v>81</v>
      </c>
      <c r="Z559" s="1" t="s">
        <v>41</v>
      </c>
      <c r="AA559" s="2">
        <v>45830</v>
      </c>
      <c r="AB559" s="1">
        <v>5</v>
      </c>
      <c r="AC559" s="1" t="s">
        <v>42</v>
      </c>
      <c r="AD559" s="1" t="str">
        <f t="shared" si="86"/>
        <v>1506</v>
      </c>
      <c r="AE559" s="1" t="str">
        <f t="shared" si="87"/>
        <v>PRIME</v>
      </c>
      <c r="AF559" s="1" t="str">
        <f t="shared" si="88"/>
        <v>Raipur -  Chhattisgarh</v>
      </c>
      <c r="AG559" s="1">
        <f t="shared" si="89"/>
        <v>5</v>
      </c>
    </row>
    <row r="560" spans="1:33">
      <c r="A560" s="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c r="P560" s="1">
        <f t="shared" si="80"/>
        <v>5720</v>
      </c>
      <c r="Q560" s="1">
        <v>20</v>
      </c>
      <c r="R560" s="1">
        <f t="shared" si="81"/>
        <v>1144</v>
      </c>
      <c r="S560" s="1">
        <f t="shared" si="82"/>
        <v>4576</v>
      </c>
      <c r="T560" s="1">
        <v>0.48</v>
      </c>
      <c r="U560" s="1">
        <f t="shared" si="83"/>
        <v>2196.48</v>
      </c>
      <c r="V560" s="1">
        <f t="shared" si="84"/>
        <v>2379.52</v>
      </c>
      <c r="W560" s="4">
        <f t="shared" si="85"/>
        <v>0.52</v>
      </c>
      <c r="X560" s="1" t="s">
        <v>39</v>
      </c>
      <c r="Y560" s="1" t="s">
        <v>57</v>
      </c>
      <c r="Z560" s="1" t="s">
        <v>66</v>
      </c>
      <c r="AA560" s="1"/>
      <c r="AB560" s="1"/>
      <c r="AC560" s="1" t="s">
        <v>42</v>
      </c>
      <c r="AD560" s="1" t="str">
        <f t="shared" si="86"/>
        <v>0316</v>
      </c>
      <c r="AE560" s="1" t="str">
        <f t="shared" si="87"/>
        <v>REGULAR</v>
      </c>
      <c r="AF560" s="1" t="str">
        <f t="shared" si="88"/>
        <v>Jamshedpur -  Jharkhand</v>
      </c>
      <c r="AG560" s="1">
        <f t="shared" si="89"/>
        <v>4</v>
      </c>
    </row>
    <row r="561" spans="1:33">
      <c r="A561" s="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c r="P561" s="1">
        <f t="shared" si="80"/>
        <v>1580</v>
      </c>
      <c r="Q561" s="1">
        <v>0</v>
      </c>
      <c r="R561" s="1">
        <f t="shared" si="81"/>
        <v>0</v>
      </c>
      <c r="S561" s="1">
        <f t="shared" si="82"/>
        <v>1580</v>
      </c>
      <c r="T561" s="1">
        <v>0.47</v>
      </c>
      <c r="U561" s="1">
        <f t="shared" si="83"/>
        <v>742.59999999999991</v>
      </c>
      <c r="V561" s="1">
        <f t="shared" si="84"/>
        <v>837.40000000000009</v>
      </c>
      <c r="W561" s="4">
        <f t="shared" si="85"/>
        <v>0.53</v>
      </c>
      <c r="X561" s="1" t="s">
        <v>147</v>
      </c>
      <c r="Y561" s="1" t="s">
        <v>72</v>
      </c>
      <c r="Z561" s="1" t="s">
        <v>66</v>
      </c>
      <c r="AA561" s="1"/>
      <c r="AB561" s="1"/>
      <c r="AC561" s="1" t="s">
        <v>42</v>
      </c>
      <c r="AD561" s="1" t="str">
        <f t="shared" si="86"/>
        <v>0638</v>
      </c>
      <c r="AE561" s="1" t="str">
        <f t="shared" si="87"/>
        <v>REGULAR</v>
      </c>
      <c r="AF561" s="1" t="str">
        <f t="shared" si="88"/>
        <v>Haridwar -  Uttarakhand</v>
      </c>
      <c r="AG561" s="1">
        <f t="shared" si="89"/>
        <v>4</v>
      </c>
    </row>
    <row r="562" spans="1:33">
      <c r="A562" s="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c r="P562" s="1">
        <f t="shared" si="80"/>
        <v>5430</v>
      </c>
      <c r="Q562" s="1">
        <v>0</v>
      </c>
      <c r="R562" s="1">
        <f t="shared" si="81"/>
        <v>0</v>
      </c>
      <c r="S562" s="1">
        <f t="shared" si="82"/>
        <v>5430</v>
      </c>
      <c r="T562" s="1">
        <v>0.5</v>
      </c>
      <c r="U562" s="1">
        <f t="shared" si="83"/>
        <v>2715</v>
      </c>
      <c r="V562" s="1">
        <f t="shared" si="84"/>
        <v>2715</v>
      </c>
      <c r="W562" s="4">
        <f t="shared" si="85"/>
        <v>0.5</v>
      </c>
      <c r="X562" s="1" t="s">
        <v>147</v>
      </c>
      <c r="Y562" s="1" t="s">
        <v>81</v>
      </c>
      <c r="Z562" s="1" t="s">
        <v>22</v>
      </c>
      <c r="AA562" s="1"/>
      <c r="AB562" s="1"/>
      <c r="AC562" s="1" t="s">
        <v>93</v>
      </c>
      <c r="AD562" s="1" t="str">
        <f t="shared" si="86"/>
        <v>0600</v>
      </c>
      <c r="AE562" s="1" t="str">
        <f t="shared" si="87"/>
        <v>PRIME</v>
      </c>
      <c r="AF562" s="1" t="str">
        <f t="shared" si="88"/>
        <v>Bangalore -  Karnataka</v>
      </c>
      <c r="AG562" s="1">
        <f t="shared" si="89"/>
        <v>4</v>
      </c>
    </row>
    <row r="563" spans="1:33">
      <c r="A563" s="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c r="P563" s="1">
        <f t="shared" si="80"/>
        <v>4500</v>
      </c>
      <c r="Q563" s="1">
        <v>20</v>
      </c>
      <c r="R563" s="1">
        <f t="shared" si="81"/>
        <v>900</v>
      </c>
      <c r="S563" s="1">
        <f t="shared" si="82"/>
        <v>3600</v>
      </c>
      <c r="T563" s="1">
        <v>0.35</v>
      </c>
      <c r="U563" s="1">
        <f t="shared" si="83"/>
        <v>1260</v>
      </c>
      <c r="V563" s="1">
        <f t="shared" si="84"/>
        <v>2340</v>
      </c>
      <c r="W563" s="4">
        <f t="shared" si="85"/>
        <v>0.65</v>
      </c>
      <c r="X563" s="1" t="s">
        <v>39</v>
      </c>
      <c r="Y563" s="1" t="s">
        <v>40</v>
      </c>
      <c r="Z563" s="1" t="s">
        <v>41</v>
      </c>
      <c r="AA563" s="2">
        <v>45832</v>
      </c>
      <c r="AB563" s="1">
        <v>5</v>
      </c>
      <c r="AC563" s="1" t="s">
        <v>42</v>
      </c>
      <c r="AD563" s="1" t="str">
        <f t="shared" si="86"/>
        <v>0791</v>
      </c>
      <c r="AE563" s="1" t="str">
        <f t="shared" si="87"/>
        <v>REGULAR</v>
      </c>
      <c r="AF563" s="1" t="str">
        <f t="shared" si="88"/>
        <v>Surat -  Gujarat</v>
      </c>
      <c r="AG563" s="1">
        <f t="shared" si="89"/>
        <v>4</v>
      </c>
    </row>
    <row r="564" spans="1:33">
      <c r="A564" s="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c r="P564" s="1">
        <f t="shared" si="80"/>
        <v>2730</v>
      </c>
      <c r="Q564" s="1">
        <v>0</v>
      </c>
      <c r="R564" s="1">
        <f t="shared" si="81"/>
        <v>0</v>
      </c>
      <c r="S564" s="1">
        <f t="shared" si="82"/>
        <v>2730</v>
      </c>
      <c r="T564" s="1">
        <v>0.35</v>
      </c>
      <c r="U564" s="1">
        <f t="shared" si="83"/>
        <v>955.49999999999989</v>
      </c>
      <c r="V564" s="1">
        <f t="shared" si="84"/>
        <v>1774.5</v>
      </c>
      <c r="W564" s="4">
        <f t="shared" si="85"/>
        <v>0.65</v>
      </c>
      <c r="X564" s="1" t="s">
        <v>147</v>
      </c>
      <c r="Y564" s="1" t="s">
        <v>81</v>
      </c>
      <c r="Z564" s="1" t="s">
        <v>41</v>
      </c>
      <c r="AA564" s="2">
        <v>45834</v>
      </c>
      <c r="AB564" s="1">
        <v>5</v>
      </c>
      <c r="AC564" s="1" t="s">
        <v>42</v>
      </c>
      <c r="AD564" s="1" t="str">
        <f t="shared" si="86"/>
        <v>0131</v>
      </c>
      <c r="AE564" s="1" t="str">
        <f t="shared" si="87"/>
        <v>REGULAR</v>
      </c>
      <c r="AF564" s="1" t="str">
        <f t="shared" si="88"/>
        <v>Faridabad -  Haryana</v>
      </c>
      <c r="AG564" s="1">
        <f t="shared" si="89"/>
        <v>4</v>
      </c>
    </row>
    <row r="565" spans="1:33">
      <c r="A565" s="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c r="P565" s="1">
        <f t="shared" si="80"/>
        <v>22650</v>
      </c>
      <c r="Q565" s="1">
        <v>10</v>
      </c>
      <c r="R565" s="1">
        <f t="shared" si="81"/>
        <v>2265</v>
      </c>
      <c r="S565" s="1">
        <f t="shared" si="82"/>
        <v>20385</v>
      </c>
      <c r="T565" s="1">
        <v>0.45</v>
      </c>
      <c r="U565" s="1">
        <f t="shared" si="83"/>
        <v>9173.25</v>
      </c>
      <c r="V565" s="1">
        <f t="shared" si="84"/>
        <v>11211.75</v>
      </c>
      <c r="W565" s="4">
        <f t="shared" si="85"/>
        <v>0.55000000000000004</v>
      </c>
      <c r="X565" s="1" t="s">
        <v>56</v>
      </c>
      <c r="Y565" s="1" t="s">
        <v>72</v>
      </c>
      <c r="Z565" s="1" t="s">
        <v>41</v>
      </c>
      <c r="AA565" s="2">
        <v>45833</v>
      </c>
      <c r="AB565" s="1">
        <v>4</v>
      </c>
      <c r="AC565" s="1" t="s">
        <v>42</v>
      </c>
      <c r="AD565" s="1" t="str">
        <f t="shared" si="86"/>
        <v>0740</v>
      </c>
      <c r="AE565" s="1" t="str">
        <f t="shared" si="87"/>
        <v>REGULAR</v>
      </c>
      <c r="AF565" s="1" t="str">
        <f t="shared" si="88"/>
        <v>Howrah -  West Bengal</v>
      </c>
      <c r="AG565" s="1">
        <f t="shared" si="89"/>
        <v>5</v>
      </c>
    </row>
    <row r="566" spans="1:33">
      <c r="A566" s="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c r="P566" s="1">
        <f t="shared" si="80"/>
        <v>23120</v>
      </c>
      <c r="Q566" s="1">
        <v>5</v>
      </c>
      <c r="R566" s="1">
        <f t="shared" si="81"/>
        <v>1156</v>
      </c>
      <c r="S566" s="1">
        <f t="shared" si="82"/>
        <v>21964</v>
      </c>
      <c r="T566" s="1">
        <v>0.5</v>
      </c>
      <c r="U566" s="1">
        <f t="shared" si="83"/>
        <v>10982</v>
      </c>
      <c r="V566" s="1">
        <f t="shared" si="84"/>
        <v>10982</v>
      </c>
      <c r="W566" s="4">
        <f t="shared" si="85"/>
        <v>0.5</v>
      </c>
      <c r="X566" s="1" t="s">
        <v>56</v>
      </c>
      <c r="Y566" s="1" t="s">
        <v>81</v>
      </c>
      <c r="Z566" s="1" t="s">
        <v>41</v>
      </c>
      <c r="AA566" s="2">
        <v>45828</v>
      </c>
      <c r="AB566" s="1">
        <v>4</v>
      </c>
      <c r="AC566" s="1" t="s">
        <v>42</v>
      </c>
      <c r="AD566" s="1" t="str">
        <f t="shared" si="86"/>
        <v>0973</v>
      </c>
      <c r="AE566" s="1" t="str">
        <f t="shared" si="87"/>
        <v>PRIME</v>
      </c>
      <c r="AF566" s="1" t="str">
        <f t="shared" si="88"/>
        <v>Jodhpur -  Rajasthan</v>
      </c>
      <c r="AG566" s="1">
        <f t="shared" si="89"/>
        <v>5</v>
      </c>
    </row>
    <row r="567" spans="1:33">
      <c r="A567" s="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c r="P567" s="1">
        <f t="shared" si="80"/>
        <v>10960</v>
      </c>
      <c r="Q567" s="1">
        <v>15</v>
      </c>
      <c r="R567" s="1">
        <f t="shared" si="81"/>
        <v>1644</v>
      </c>
      <c r="S567" s="1">
        <f t="shared" si="82"/>
        <v>9316</v>
      </c>
      <c r="T567" s="1">
        <v>0.57999999999999996</v>
      </c>
      <c r="U567" s="1">
        <f t="shared" si="83"/>
        <v>5403.28</v>
      </c>
      <c r="V567" s="1">
        <f t="shared" si="84"/>
        <v>3912.7200000000003</v>
      </c>
      <c r="W567" s="4">
        <f t="shared" si="85"/>
        <v>0.42000000000000004</v>
      </c>
      <c r="X567" s="1" t="s">
        <v>92</v>
      </c>
      <c r="Y567" s="1" t="s">
        <v>57</v>
      </c>
      <c r="Z567" s="1" t="s">
        <v>41</v>
      </c>
      <c r="AA567" s="2">
        <v>45832</v>
      </c>
      <c r="AB567" s="1">
        <v>5</v>
      </c>
      <c r="AC567" s="1" t="s">
        <v>42</v>
      </c>
      <c r="AD567" s="1" t="str">
        <f t="shared" si="86"/>
        <v>1090</v>
      </c>
      <c r="AE567" s="1" t="str">
        <f t="shared" si="87"/>
        <v>REGULAR</v>
      </c>
      <c r="AF567" s="1" t="str">
        <f t="shared" si="88"/>
        <v>Imphal -  Manipur</v>
      </c>
      <c r="AG567" s="1">
        <f t="shared" si="89"/>
        <v>5</v>
      </c>
    </row>
    <row r="568" spans="1:33">
      <c r="A568" s="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c r="P568" s="1">
        <f t="shared" si="80"/>
        <v>35680</v>
      </c>
      <c r="Q568" s="1">
        <v>0</v>
      </c>
      <c r="R568" s="1">
        <f t="shared" si="81"/>
        <v>0</v>
      </c>
      <c r="S568" s="1">
        <f t="shared" si="82"/>
        <v>35680</v>
      </c>
      <c r="T568" s="1">
        <v>0.48</v>
      </c>
      <c r="U568" s="1">
        <f t="shared" si="83"/>
        <v>17126.399999999998</v>
      </c>
      <c r="V568" s="1">
        <f t="shared" si="84"/>
        <v>18553.600000000002</v>
      </c>
      <c r="W568" s="4">
        <f t="shared" si="85"/>
        <v>0.52</v>
      </c>
      <c r="X568" s="1" t="s">
        <v>50</v>
      </c>
      <c r="Y568" s="1" t="s">
        <v>40</v>
      </c>
      <c r="Z568" s="1" t="s">
        <v>66</v>
      </c>
      <c r="AA568" s="1"/>
      <c r="AB568" s="1"/>
      <c r="AC568" s="1" t="s">
        <v>42</v>
      </c>
      <c r="AD568" s="1" t="str">
        <f t="shared" si="86"/>
        <v>1135</v>
      </c>
      <c r="AE568" s="1" t="str">
        <f t="shared" si="87"/>
        <v>REGULAR</v>
      </c>
      <c r="AF568" s="1" t="str">
        <f t="shared" si="88"/>
        <v>Ahmedabad -  Gujarat</v>
      </c>
      <c r="AG568" s="1">
        <f t="shared" si="89"/>
        <v>5</v>
      </c>
    </row>
    <row r="569" spans="1:33">
      <c r="A569" s="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c r="P569" s="1">
        <f t="shared" si="80"/>
        <v>790</v>
      </c>
      <c r="Q569" s="1">
        <v>0</v>
      </c>
      <c r="R569" s="1">
        <f t="shared" si="81"/>
        <v>0</v>
      </c>
      <c r="S569" s="1">
        <f t="shared" si="82"/>
        <v>790</v>
      </c>
      <c r="T569" s="1">
        <v>0.48</v>
      </c>
      <c r="U569" s="1">
        <f t="shared" si="83"/>
        <v>379.2</v>
      </c>
      <c r="V569" s="1">
        <f t="shared" si="84"/>
        <v>410.8</v>
      </c>
      <c r="W569" s="4">
        <f t="shared" si="85"/>
        <v>0.52</v>
      </c>
      <c r="X569" s="1" t="s">
        <v>39</v>
      </c>
      <c r="Y569" s="1" t="s">
        <v>72</v>
      </c>
      <c r="Z569" s="1" t="s">
        <v>66</v>
      </c>
      <c r="AA569" s="1"/>
      <c r="AB569" s="1"/>
      <c r="AC569" s="1" t="s">
        <v>42</v>
      </c>
      <c r="AD569" s="1" t="str">
        <f t="shared" si="86"/>
        <v>1599</v>
      </c>
      <c r="AE569" s="1" t="str">
        <f t="shared" si="87"/>
        <v>REGULAR</v>
      </c>
      <c r="AF569" s="1" t="str">
        <f t="shared" si="88"/>
        <v>Ahmedabad -  Gujarat</v>
      </c>
      <c r="AG569" s="1">
        <f t="shared" si="89"/>
        <v>3</v>
      </c>
    </row>
    <row r="570" spans="1:33">
      <c r="A570" s="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c r="P570" s="1">
        <f t="shared" si="80"/>
        <v>5680</v>
      </c>
      <c r="Q570" s="1">
        <v>25</v>
      </c>
      <c r="R570" s="1">
        <f t="shared" si="81"/>
        <v>1420</v>
      </c>
      <c r="S570" s="1">
        <f t="shared" si="82"/>
        <v>4260</v>
      </c>
      <c r="T570" s="1">
        <v>0.5</v>
      </c>
      <c r="U570" s="1">
        <f t="shared" si="83"/>
        <v>2130</v>
      </c>
      <c r="V570" s="1">
        <f t="shared" si="84"/>
        <v>2130</v>
      </c>
      <c r="W570" s="4">
        <f t="shared" si="85"/>
        <v>0.5</v>
      </c>
      <c r="X570" s="1" t="s">
        <v>56</v>
      </c>
      <c r="Y570" s="1" t="s">
        <v>81</v>
      </c>
      <c r="Z570" s="1" t="s">
        <v>41</v>
      </c>
      <c r="AA570" s="2">
        <v>45829</v>
      </c>
      <c r="AB570" s="1">
        <v>5</v>
      </c>
      <c r="AC570" s="1" t="s">
        <v>42</v>
      </c>
      <c r="AD570" s="1" t="str">
        <f t="shared" si="86"/>
        <v>1676</v>
      </c>
      <c r="AE570" s="1" t="str">
        <f t="shared" si="87"/>
        <v>PRIME</v>
      </c>
      <c r="AF570" s="1" t="str">
        <f t="shared" si="88"/>
        <v>Imphal -  Manipur</v>
      </c>
      <c r="AG570" s="1">
        <f t="shared" si="89"/>
        <v>4</v>
      </c>
    </row>
    <row r="571" spans="1:33">
      <c r="A571" s="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c r="P571" s="1">
        <f t="shared" si="80"/>
        <v>1420</v>
      </c>
      <c r="Q571" s="1">
        <v>0</v>
      </c>
      <c r="R571" s="1">
        <f t="shared" si="81"/>
        <v>0</v>
      </c>
      <c r="S571" s="1">
        <f t="shared" si="82"/>
        <v>1420</v>
      </c>
      <c r="T571" s="1">
        <v>0.5</v>
      </c>
      <c r="U571" s="1">
        <f t="shared" si="83"/>
        <v>710</v>
      </c>
      <c r="V571" s="1">
        <f t="shared" si="84"/>
        <v>710</v>
      </c>
      <c r="W571" s="4">
        <f t="shared" si="85"/>
        <v>0.5</v>
      </c>
      <c r="X571" s="1" t="s">
        <v>39</v>
      </c>
      <c r="Y571" s="1" t="s">
        <v>72</v>
      </c>
      <c r="Z571" s="1" t="s">
        <v>41</v>
      </c>
      <c r="AA571" s="2">
        <v>45829</v>
      </c>
      <c r="AB571" s="1">
        <v>5</v>
      </c>
      <c r="AC571" s="1" t="s">
        <v>42</v>
      </c>
      <c r="AD571" s="1" t="str">
        <f t="shared" si="86"/>
        <v>1360</v>
      </c>
      <c r="AE571" s="1" t="str">
        <f t="shared" si="87"/>
        <v>REGULAR</v>
      </c>
      <c r="AF571" s="1" t="str">
        <f t="shared" si="88"/>
        <v>Nagpur -  Maharashtra</v>
      </c>
      <c r="AG571" s="1">
        <f t="shared" si="89"/>
        <v>4</v>
      </c>
    </row>
    <row r="572" spans="1:33">
      <c r="A572" s="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c r="P572" s="1">
        <f t="shared" si="80"/>
        <v>1110</v>
      </c>
      <c r="Q572" s="1">
        <v>30</v>
      </c>
      <c r="R572" s="1">
        <f t="shared" si="81"/>
        <v>333</v>
      </c>
      <c r="S572" s="1">
        <f t="shared" si="82"/>
        <v>777</v>
      </c>
      <c r="T572" s="1">
        <v>0.62</v>
      </c>
      <c r="U572" s="1">
        <f t="shared" si="83"/>
        <v>481.74</v>
      </c>
      <c r="V572" s="1">
        <f t="shared" si="84"/>
        <v>295.26</v>
      </c>
      <c r="W572" s="4">
        <f t="shared" si="85"/>
        <v>0.38</v>
      </c>
      <c r="X572" s="1" t="s">
        <v>39</v>
      </c>
      <c r="Y572" s="1" t="s">
        <v>57</v>
      </c>
      <c r="Z572" s="1" t="s">
        <v>41</v>
      </c>
      <c r="AA572" s="2">
        <v>45834</v>
      </c>
      <c r="AB572" s="1">
        <v>5</v>
      </c>
      <c r="AC572" s="1" t="s">
        <v>42</v>
      </c>
      <c r="AD572" s="1" t="str">
        <f t="shared" si="86"/>
        <v>1422</v>
      </c>
      <c r="AE572" s="1" t="str">
        <f t="shared" si="87"/>
        <v>PRIME</v>
      </c>
      <c r="AF572" s="1" t="str">
        <f t="shared" si="88"/>
        <v>Chennai -  Tamil Nadu</v>
      </c>
      <c r="AG572" s="1">
        <f t="shared" si="89"/>
        <v>4</v>
      </c>
    </row>
    <row r="573" spans="1:33">
      <c r="A573" s="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c r="P573" s="1">
        <f t="shared" si="80"/>
        <v>14720</v>
      </c>
      <c r="Q573" s="1">
        <v>10</v>
      </c>
      <c r="R573" s="1">
        <f t="shared" si="81"/>
        <v>1472</v>
      </c>
      <c r="S573" s="1">
        <f t="shared" si="82"/>
        <v>13248</v>
      </c>
      <c r="T573" s="1">
        <v>0.45</v>
      </c>
      <c r="U573" s="1">
        <f t="shared" si="83"/>
        <v>5961.6</v>
      </c>
      <c r="V573" s="1">
        <f t="shared" si="84"/>
        <v>7286.4</v>
      </c>
      <c r="W573" s="4">
        <f t="shared" si="85"/>
        <v>0.54999999999999993</v>
      </c>
      <c r="X573" s="1" t="s">
        <v>65</v>
      </c>
      <c r="Y573" s="1" t="s">
        <v>57</v>
      </c>
      <c r="Z573" s="1" t="s">
        <v>41</v>
      </c>
      <c r="AA573" s="2">
        <v>45832</v>
      </c>
      <c r="AB573" s="1">
        <v>4</v>
      </c>
      <c r="AC573" s="1" t="s">
        <v>42</v>
      </c>
      <c r="AD573" s="1" t="str">
        <f t="shared" si="86"/>
        <v>1187</v>
      </c>
      <c r="AE573" s="1" t="str">
        <f t="shared" si="87"/>
        <v>REGULAR</v>
      </c>
      <c r="AF573" s="1" t="str">
        <f t="shared" si="88"/>
        <v>Howrah -  West Bengal</v>
      </c>
      <c r="AG573" s="1">
        <f t="shared" si="89"/>
        <v>5</v>
      </c>
    </row>
    <row r="574" spans="1:33">
      <c r="A574" s="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c r="P574" s="1">
        <f t="shared" si="80"/>
        <v>2840</v>
      </c>
      <c r="Q574" s="1">
        <v>15</v>
      </c>
      <c r="R574" s="1">
        <f t="shared" si="81"/>
        <v>426</v>
      </c>
      <c r="S574" s="1">
        <f t="shared" si="82"/>
        <v>2414</v>
      </c>
      <c r="T574" s="1">
        <v>0.5</v>
      </c>
      <c r="U574" s="1">
        <f t="shared" si="83"/>
        <v>1207</v>
      </c>
      <c r="V574" s="1">
        <f t="shared" si="84"/>
        <v>1207</v>
      </c>
      <c r="W574" s="4">
        <f t="shared" si="85"/>
        <v>0.5</v>
      </c>
      <c r="X574" s="1" t="s">
        <v>50</v>
      </c>
      <c r="Y574" s="1" t="s">
        <v>40</v>
      </c>
      <c r="Z574" s="1" t="s">
        <v>22</v>
      </c>
      <c r="AA574" s="1"/>
      <c r="AB574" s="1"/>
      <c r="AC574" s="1" t="s">
        <v>93</v>
      </c>
      <c r="AD574" s="1" t="str">
        <f t="shared" si="86"/>
        <v>0128</v>
      </c>
      <c r="AE574" s="1" t="str">
        <f t="shared" si="87"/>
        <v>REGULAR</v>
      </c>
      <c r="AF574" s="1" t="str">
        <f t="shared" si="88"/>
        <v>Cuttack -  Odisha</v>
      </c>
      <c r="AG574" s="1">
        <f t="shared" si="89"/>
        <v>4</v>
      </c>
    </row>
    <row r="575" spans="1:33">
      <c r="A575" s="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c r="P575" s="1">
        <f t="shared" si="80"/>
        <v>10720</v>
      </c>
      <c r="Q575" s="1">
        <v>0</v>
      </c>
      <c r="R575" s="1">
        <f t="shared" si="81"/>
        <v>0</v>
      </c>
      <c r="S575" s="1">
        <f t="shared" si="82"/>
        <v>10720</v>
      </c>
      <c r="T575" s="1">
        <v>0.47</v>
      </c>
      <c r="U575" s="1">
        <f t="shared" si="83"/>
        <v>5038.3999999999996</v>
      </c>
      <c r="V575" s="1">
        <f t="shared" si="84"/>
        <v>5681.6</v>
      </c>
      <c r="W575" s="4">
        <f t="shared" si="85"/>
        <v>0.53</v>
      </c>
      <c r="X575" s="1" t="s">
        <v>56</v>
      </c>
      <c r="Y575" s="1" t="s">
        <v>72</v>
      </c>
      <c r="Z575" s="1" t="s">
        <v>66</v>
      </c>
      <c r="AA575" s="1"/>
      <c r="AB575" s="1"/>
      <c r="AC575" s="1" t="s">
        <v>42</v>
      </c>
      <c r="AD575" s="1" t="str">
        <f t="shared" si="86"/>
        <v>0551</v>
      </c>
      <c r="AE575" s="1" t="str">
        <f t="shared" si="87"/>
        <v>REGULAR</v>
      </c>
      <c r="AF575" s="1" t="str">
        <f t="shared" si="88"/>
        <v>Haridwar -  Uttarakhand</v>
      </c>
      <c r="AG575" s="1">
        <f t="shared" si="89"/>
        <v>5</v>
      </c>
    </row>
    <row r="576" spans="1:33">
      <c r="A576" s="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c r="P576" s="1">
        <f t="shared" si="80"/>
        <v>5160</v>
      </c>
      <c r="Q576" s="1">
        <v>25</v>
      </c>
      <c r="R576" s="1">
        <f t="shared" si="81"/>
        <v>1290</v>
      </c>
      <c r="S576" s="1">
        <f t="shared" si="82"/>
        <v>3870</v>
      </c>
      <c r="T576" s="1">
        <v>0.35</v>
      </c>
      <c r="U576" s="1">
        <f t="shared" si="83"/>
        <v>1354.5</v>
      </c>
      <c r="V576" s="1">
        <f t="shared" si="84"/>
        <v>2515.5</v>
      </c>
      <c r="W576" s="4">
        <f t="shared" si="85"/>
        <v>0.65</v>
      </c>
      <c r="X576" s="1" t="s">
        <v>92</v>
      </c>
      <c r="Y576" s="1" t="s">
        <v>81</v>
      </c>
      <c r="Z576" s="1" t="s">
        <v>41</v>
      </c>
      <c r="AA576" s="2">
        <v>45834</v>
      </c>
      <c r="AB576" s="1">
        <v>4</v>
      </c>
      <c r="AC576" s="1" t="s">
        <v>42</v>
      </c>
      <c r="AD576" s="1" t="str">
        <f t="shared" si="86"/>
        <v>1347</v>
      </c>
      <c r="AE576" s="1" t="str">
        <f t="shared" si="87"/>
        <v>PRIME</v>
      </c>
      <c r="AF576" s="1" t="str">
        <f t="shared" si="88"/>
        <v>Panaji -  Goa</v>
      </c>
      <c r="AG576" s="1">
        <f t="shared" si="89"/>
        <v>4</v>
      </c>
    </row>
    <row r="577" spans="1:33">
      <c r="A577" s="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c r="P577" s="1">
        <f t="shared" si="80"/>
        <v>3150</v>
      </c>
      <c r="Q577" s="1">
        <v>0</v>
      </c>
      <c r="R577" s="1">
        <f t="shared" si="81"/>
        <v>0</v>
      </c>
      <c r="S577" s="1">
        <f t="shared" si="82"/>
        <v>3150</v>
      </c>
      <c r="T577" s="1">
        <v>0.47</v>
      </c>
      <c r="U577" s="1">
        <f t="shared" si="83"/>
        <v>1480.5</v>
      </c>
      <c r="V577" s="1">
        <f t="shared" si="84"/>
        <v>1669.5</v>
      </c>
      <c r="W577" s="4">
        <f t="shared" si="85"/>
        <v>0.53</v>
      </c>
      <c r="X577" s="1" t="s">
        <v>50</v>
      </c>
      <c r="Y577" s="1" t="s">
        <v>81</v>
      </c>
      <c r="Z577" s="1" t="s">
        <v>41</v>
      </c>
      <c r="AA577" s="2">
        <v>45832</v>
      </c>
      <c r="AB577" s="1">
        <v>5</v>
      </c>
      <c r="AC577" s="1" t="s">
        <v>42</v>
      </c>
      <c r="AD577" s="1" t="str">
        <f t="shared" si="86"/>
        <v>1426</v>
      </c>
      <c r="AE577" s="1" t="str">
        <f t="shared" si="87"/>
        <v>PRIME</v>
      </c>
      <c r="AF577" s="1" t="str">
        <f t="shared" si="88"/>
        <v>Margao -  Goa</v>
      </c>
      <c r="AG577" s="1">
        <f t="shared" si="89"/>
        <v>4</v>
      </c>
    </row>
    <row r="578" spans="1:33">
      <c r="A578" s="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c r="P578" s="1">
        <f t="shared" si="80"/>
        <v>19140</v>
      </c>
      <c r="Q578" s="1">
        <v>5</v>
      </c>
      <c r="R578" s="1">
        <f t="shared" si="81"/>
        <v>957</v>
      </c>
      <c r="S578" s="1">
        <f t="shared" si="82"/>
        <v>18183</v>
      </c>
      <c r="T578" s="1">
        <v>0.52</v>
      </c>
      <c r="U578" s="1">
        <f t="shared" si="83"/>
        <v>9455.16</v>
      </c>
      <c r="V578" s="1">
        <f t="shared" si="84"/>
        <v>8727.84</v>
      </c>
      <c r="W578" s="4">
        <f t="shared" si="85"/>
        <v>0.48</v>
      </c>
      <c r="X578" s="1" t="s">
        <v>65</v>
      </c>
      <c r="Y578" s="1" t="s">
        <v>40</v>
      </c>
      <c r="Z578" s="1" t="s">
        <v>51</v>
      </c>
      <c r="AA578" s="2">
        <v>45836</v>
      </c>
      <c r="AB578" s="1"/>
      <c r="AC578" s="1" t="s">
        <v>42</v>
      </c>
      <c r="AD578" s="1" t="str">
        <f t="shared" si="86"/>
        <v>1657</v>
      </c>
      <c r="AE578" s="1" t="str">
        <f t="shared" si="87"/>
        <v>REGULAR</v>
      </c>
      <c r="AF578" s="1" t="str">
        <f t="shared" si="88"/>
        <v>Agra -  Uttar Pradesh</v>
      </c>
      <c r="AG578" s="1">
        <f t="shared" si="89"/>
        <v>5</v>
      </c>
    </row>
    <row r="579" spans="1:33">
      <c r="A579" s="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c r="P579" s="1">
        <f t="shared" ref="P579:P642" si="90">PRODUCT(N579,O579)</f>
        <v>16140</v>
      </c>
      <c r="Q579" s="1">
        <v>10</v>
      </c>
      <c r="R579" s="1">
        <f t="shared" ref="R579:R642" si="91">P579*(Q579/100)</f>
        <v>1614</v>
      </c>
      <c r="S579" s="1">
        <f t="shared" ref="S579:S642" si="92">P579-R579</f>
        <v>14526</v>
      </c>
      <c r="T579" s="1">
        <v>0.48</v>
      </c>
      <c r="U579" s="1">
        <f t="shared" ref="U579:U642" si="93">S579*T579</f>
        <v>6972.48</v>
      </c>
      <c r="V579" s="1">
        <f t="shared" ref="V579:V642" si="94">S579-U579</f>
        <v>7553.52</v>
      </c>
      <c r="W579" s="4">
        <f t="shared" ref="W579:W642" si="95">(V579/S579)</f>
        <v>0.52</v>
      </c>
      <c r="X579" s="1" t="s">
        <v>56</v>
      </c>
      <c r="Y579" s="1" t="s">
        <v>72</v>
      </c>
      <c r="Z579" s="1" t="s">
        <v>51</v>
      </c>
      <c r="AA579" s="2">
        <v>45837</v>
      </c>
      <c r="AB579" s="1"/>
      <c r="AC579" s="1" t="s">
        <v>42</v>
      </c>
      <c r="AD579" s="1" t="str">
        <f t="shared" ref="AD579:AD642" si="96">RIGHT(A579,4)</f>
        <v>0617</v>
      </c>
      <c r="AE579" s="1" t="str">
        <f t="shared" ref="AE579:AE642" si="97">UPPER(H579)</f>
        <v>REGULAR</v>
      </c>
      <c r="AF579" s="1" t="str">
        <f t="shared" ref="AF579:AF642" si="98">_xlfn.CONCAT(I579," -  ",J579)</f>
        <v>Faridabad -  Haryana</v>
      </c>
      <c r="AG579" s="1">
        <f t="shared" ref="AG579:AG642" si="99">LEN(P579)</f>
        <v>5</v>
      </c>
    </row>
    <row r="580" spans="1:33">
      <c r="A580" s="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c r="P580" s="1">
        <f t="shared" si="90"/>
        <v>900</v>
      </c>
      <c r="Q580" s="1">
        <v>20</v>
      </c>
      <c r="R580" s="1">
        <f t="shared" si="91"/>
        <v>180</v>
      </c>
      <c r="S580" s="1">
        <f t="shared" si="92"/>
        <v>720</v>
      </c>
      <c r="T580" s="1">
        <v>0.35</v>
      </c>
      <c r="U580" s="1">
        <f t="shared" si="93"/>
        <v>251.99999999999997</v>
      </c>
      <c r="V580" s="1">
        <f t="shared" si="94"/>
        <v>468</v>
      </c>
      <c r="W580" s="4">
        <f t="shared" si="95"/>
        <v>0.65</v>
      </c>
      <c r="X580" s="1" t="s">
        <v>65</v>
      </c>
      <c r="Y580" s="1" t="s">
        <v>81</v>
      </c>
      <c r="Z580" s="1" t="s">
        <v>120</v>
      </c>
      <c r="AA580" s="1"/>
      <c r="AB580" s="1"/>
      <c r="AC580" s="1" t="s">
        <v>42</v>
      </c>
      <c r="AD580" s="1" t="str">
        <f t="shared" si="96"/>
        <v>1221</v>
      </c>
      <c r="AE580" s="1" t="str">
        <f t="shared" si="97"/>
        <v>PRIME</v>
      </c>
      <c r="AF580" s="1" t="str">
        <f t="shared" si="98"/>
        <v>Ludhiana -  Punjab</v>
      </c>
      <c r="AG580" s="1">
        <f t="shared" si="99"/>
        <v>3</v>
      </c>
    </row>
    <row r="581" spans="1:33">
      <c r="A581" s="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c r="P581" s="1">
        <f t="shared" si="90"/>
        <v>2320</v>
      </c>
      <c r="Q581" s="1">
        <v>15</v>
      </c>
      <c r="R581" s="1">
        <f t="shared" si="91"/>
        <v>348</v>
      </c>
      <c r="S581" s="1">
        <f t="shared" si="92"/>
        <v>1972</v>
      </c>
      <c r="T581" s="1">
        <v>0.35</v>
      </c>
      <c r="U581" s="1">
        <f t="shared" si="93"/>
        <v>690.19999999999993</v>
      </c>
      <c r="V581" s="1">
        <f t="shared" si="94"/>
        <v>1281.8000000000002</v>
      </c>
      <c r="W581" s="4">
        <f t="shared" si="95"/>
        <v>0.65000000000000013</v>
      </c>
      <c r="X581" s="1" t="s">
        <v>92</v>
      </c>
      <c r="Y581" s="1" t="s">
        <v>81</v>
      </c>
      <c r="Z581" s="1" t="s">
        <v>41</v>
      </c>
      <c r="AA581" s="2">
        <v>45836</v>
      </c>
      <c r="AB581" s="1">
        <v>5</v>
      </c>
      <c r="AC581" s="1" t="s">
        <v>42</v>
      </c>
      <c r="AD581" s="1" t="str">
        <f t="shared" si="96"/>
        <v>0631</v>
      </c>
      <c r="AE581" s="1" t="str">
        <f t="shared" si="97"/>
        <v>REGULAR</v>
      </c>
      <c r="AF581" s="1" t="str">
        <f t="shared" si="98"/>
        <v>Chennai -  Tamil Nadu</v>
      </c>
      <c r="AG581" s="1">
        <f t="shared" si="99"/>
        <v>4</v>
      </c>
    </row>
    <row r="582" spans="1:33">
      <c r="A582" s="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c r="P582" s="1">
        <f t="shared" si="90"/>
        <v>62300</v>
      </c>
      <c r="Q582" s="1">
        <v>20</v>
      </c>
      <c r="R582" s="1">
        <f t="shared" si="91"/>
        <v>12460</v>
      </c>
      <c r="S582" s="1">
        <f t="shared" si="92"/>
        <v>49840</v>
      </c>
      <c r="T582" s="1">
        <v>0.52</v>
      </c>
      <c r="U582" s="1">
        <f t="shared" si="93"/>
        <v>25916.799999999999</v>
      </c>
      <c r="V582" s="1">
        <f t="shared" si="94"/>
        <v>23923.200000000001</v>
      </c>
      <c r="W582" s="4">
        <f t="shared" si="95"/>
        <v>0.48000000000000004</v>
      </c>
      <c r="X582" s="1" t="s">
        <v>65</v>
      </c>
      <c r="Y582" s="1" t="s">
        <v>72</v>
      </c>
      <c r="Z582" s="1" t="s">
        <v>41</v>
      </c>
      <c r="AA582" s="2">
        <v>45839</v>
      </c>
      <c r="AB582" s="1">
        <v>4</v>
      </c>
      <c r="AC582" s="1" t="s">
        <v>42</v>
      </c>
      <c r="AD582" s="1" t="str">
        <f t="shared" si="96"/>
        <v>0889</v>
      </c>
      <c r="AE582" s="1" t="str">
        <f t="shared" si="97"/>
        <v>REGULAR</v>
      </c>
      <c r="AF582" s="1" t="str">
        <f t="shared" si="98"/>
        <v>Tura -  Meghalaya</v>
      </c>
      <c r="AG582" s="1">
        <f t="shared" si="99"/>
        <v>5</v>
      </c>
    </row>
    <row r="583" spans="1:33">
      <c r="A583" s="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c r="P583" s="1">
        <f t="shared" si="90"/>
        <v>13260</v>
      </c>
      <c r="Q583" s="1">
        <v>20</v>
      </c>
      <c r="R583" s="1">
        <f t="shared" si="91"/>
        <v>2652</v>
      </c>
      <c r="S583" s="1">
        <f t="shared" si="92"/>
        <v>10608</v>
      </c>
      <c r="T583" s="1">
        <v>0.5</v>
      </c>
      <c r="U583" s="1">
        <f t="shared" si="93"/>
        <v>5304</v>
      </c>
      <c r="V583" s="1">
        <f t="shared" si="94"/>
        <v>5304</v>
      </c>
      <c r="W583" s="4">
        <f t="shared" si="95"/>
        <v>0.5</v>
      </c>
      <c r="X583" s="1" t="s">
        <v>147</v>
      </c>
      <c r="Y583" s="1" t="s">
        <v>81</v>
      </c>
      <c r="Z583" s="1" t="s">
        <v>41</v>
      </c>
      <c r="AA583" s="2">
        <v>45839</v>
      </c>
      <c r="AB583" s="1">
        <v>4</v>
      </c>
      <c r="AC583" s="1" t="s">
        <v>42</v>
      </c>
      <c r="AD583" s="1" t="str">
        <f t="shared" si="96"/>
        <v>1057</v>
      </c>
      <c r="AE583" s="1" t="str">
        <f t="shared" si="97"/>
        <v>REGULAR</v>
      </c>
      <c r="AF583" s="1" t="str">
        <f t="shared" si="98"/>
        <v>Haridwar -  Uttarakhand</v>
      </c>
      <c r="AG583" s="1">
        <f t="shared" si="99"/>
        <v>5</v>
      </c>
    </row>
    <row r="584" spans="1:33">
      <c r="A584" s="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c r="P584" s="1">
        <f t="shared" si="90"/>
        <v>2540</v>
      </c>
      <c r="Q584" s="1">
        <v>10</v>
      </c>
      <c r="R584" s="1">
        <f t="shared" si="91"/>
        <v>254</v>
      </c>
      <c r="S584" s="1">
        <f t="shared" si="92"/>
        <v>2286</v>
      </c>
      <c r="T584" s="1">
        <v>0.48</v>
      </c>
      <c r="U584" s="1">
        <f t="shared" si="93"/>
        <v>1097.28</v>
      </c>
      <c r="V584" s="1">
        <f t="shared" si="94"/>
        <v>1188.72</v>
      </c>
      <c r="W584" s="4">
        <f t="shared" si="95"/>
        <v>0.52</v>
      </c>
      <c r="X584" s="1" t="s">
        <v>50</v>
      </c>
      <c r="Y584" s="1" t="s">
        <v>57</v>
      </c>
      <c r="Z584" s="1" t="s">
        <v>66</v>
      </c>
      <c r="AA584" s="1"/>
      <c r="AB584" s="1"/>
      <c r="AC584" s="1" t="s">
        <v>42</v>
      </c>
      <c r="AD584" s="1" t="str">
        <f t="shared" si="96"/>
        <v>1383</v>
      </c>
      <c r="AE584" s="1" t="str">
        <f t="shared" si="97"/>
        <v>REGULAR</v>
      </c>
      <c r="AF584" s="1" t="str">
        <f t="shared" si="98"/>
        <v>Ahmedabad -  Gujarat</v>
      </c>
      <c r="AG584" s="1">
        <f t="shared" si="99"/>
        <v>4</v>
      </c>
    </row>
    <row r="585" spans="1:33">
      <c r="A585" s="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c r="P585" s="1">
        <f t="shared" si="90"/>
        <v>26960</v>
      </c>
      <c r="Q585" s="1">
        <v>10</v>
      </c>
      <c r="R585" s="1">
        <f t="shared" si="91"/>
        <v>2696</v>
      </c>
      <c r="S585" s="1">
        <f t="shared" si="92"/>
        <v>24264</v>
      </c>
      <c r="T585" s="1">
        <v>0.47</v>
      </c>
      <c r="U585" s="1">
        <f t="shared" si="93"/>
        <v>11404.08</v>
      </c>
      <c r="V585" s="1">
        <f t="shared" si="94"/>
        <v>12859.92</v>
      </c>
      <c r="W585" s="4">
        <f t="shared" si="95"/>
        <v>0.53</v>
      </c>
      <c r="X585" s="1" t="s">
        <v>50</v>
      </c>
      <c r="Y585" s="1" t="s">
        <v>81</v>
      </c>
      <c r="Z585" s="1" t="s">
        <v>22</v>
      </c>
      <c r="AA585" s="1"/>
      <c r="AB585" s="1"/>
      <c r="AC585" s="1" t="s">
        <v>93</v>
      </c>
      <c r="AD585" s="1" t="str">
        <f t="shared" si="96"/>
        <v>0288</v>
      </c>
      <c r="AE585" s="1" t="str">
        <f t="shared" si="97"/>
        <v>REGULAR</v>
      </c>
      <c r="AF585" s="1" t="str">
        <f t="shared" si="98"/>
        <v>Gurgaon -  Delhi</v>
      </c>
      <c r="AG585" s="1">
        <f t="shared" si="99"/>
        <v>5</v>
      </c>
    </row>
    <row r="586" spans="1:33">
      <c r="A586" s="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c r="P586" s="1">
        <f t="shared" si="90"/>
        <v>7960</v>
      </c>
      <c r="Q586" s="1">
        <v>0</v>
      </c>
      <c r="R586" s="1">
        <f t="shared" si="91"/>
        <v>0</v>
      </c>
      <c r="S586" s="1">
        <f t="shared" si="92"/>
        <v>7960</v>
      </c>
      <c r="T586" s="1">
        <v>0.48</v>
      </c>
      <c r="U586" s="1">
        <f t="shared" si="93"/>
        <v>3820.7999999999997</v>
      </c>
      <c r="V586" s="1">
        <f t="shared" si="94"/>
        <v>4139.2000000000007</v>
      </c>
      <c r="W586" s="4">
        <f t="shared" si="95"/>
        <v>0.52000000000000013</v>
      </c>
      <c r="X586" s="1" t="s">
        <v>50</v>
      </c>
      <c r="Y586" s="1" t="s">
        <v>57</v>
      </c>
      <c r="Z586" s="1" t="s">
        <v>41</v>
      </c>
      <c r="AA586" s="2">
        <v>45838</v>
      </c>
      <c r="AB586" s="1">
        <v>3</v>
      </c>
      <c r="AC586" s="1" t="s">
        <v>42</v>
      </c>
      <c r="AD586" s="1" t="str">
        <f t="shared" si="96"/>
        <v>1048</v>
      </c>
      <c r="AE586" s="1" t="str">
        <f t="shared" si="97"/>
        <v>REGULAR</v>
      </c>
      <c r="AF586" s="1" t="str">
        <f t="shared" si="98"/>
        <v>Jamshedpur -  Jharkhand</v>
      </c>
      <c r="AG586" s="1">
        <f t="shared" si="99"/>
        <v>4</v>
      </c>
    </row>
    <row r="587" spans="1:33">
      <c r="A587" s="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c r="P587" s="1">
        <f t="shared" si="90"/>
        <v>40720</v>
      </c>
      <c r="Q587" s="1">
        <v>30</v>
      </c>
      <c r="R587" s="1">
        <f t="shared" si="91"/>
        <v>12216</v>
      </c>
      <c r="S587" s="1">
        <f t="shared" si="92"/>
        <v>28504</v>
      </c>
      <c r="T587" s="1">
        <v>0.52</v>
      </c>
      <c r="U587" s="1">
        <f t="shared" si="93"/>
        <v>14822.08</v>
      </c>
      <c r="V587" s="1">
        <f t="shared" si="94"/>
        <v>13681.92</v>
      </c>
      <c r="W587" s="4">
        <f t="shared" si="95"/>
        <v>0.48</v>
      </c>
      <c r="X587" s="1" t="s">
        <v>65</v>
      </c>
      <c r="Y587" s="1" t="s">
        <v>81</v>
      </c>
      <c r="Z587" s="1" t="s">
        <v>41</v>
      </c>
      <c r="AA587" s="2">
        <v>45837</v>
      </c>
      <c r="AB587" s="1">
        <v>4</v>
      </c>
      <c r="AC587" s="1" t="s">
        <v>42</v>
      </c>
      <c r="AD587" s="1" t="str">
        <f t="shared" si="96"/>
        <v>1364</v>
      </c>
      <c r="AE587" s="1" t="str">
        <f t="shared" si="97"/>
        <v>REGULAR</v>
      </c>
      <c r="AF587" s="1" t="str">
        <f t="shared" si="98"/>
        <v>Tura -  Meghalaya</v>
      </c>
      <c r="AG587" s="1">
        <f t="shared" si="99"/>
        <v>5</v>
      </c>
    </row>
    <row r="588" spans="1:33">
      <c r="A588" s="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c r="P588" s="1">
        <f t="shared" si="90"/>
        <v>10540</v>
      </c>
      <c r="Q588" s="1">
        <v>20</v>
      </c>
      <c r="R588" s="1">
        <f t="shared" si="91"/>
        <v>2108</v>
      </c>
      <c r="S588" s="1">
        <f t="shared" si="92"/>
        <v>8432</v>
      </c>
      <c r="T588" s="1">
        <v>0.5</v>
      </c>
      <c r="U588" s="1">
        <f t="shared" si="93"/>
        <v>4216</v>
      </c>
      <c r="V588" s="1">
        <f t="shared" si="94"/>
        <v>4216</v>
      </c>
      <c r="W588" s="4">
        <f t="shared" si="95"/>
        <v>0.5</v>
      </c>
      <c r="X588" s="1" t="s">
        <v>65</v>
      </c>
      <c r="Y588" s="1" t="s">
        <v>81</v>
      </c>
      <c r="Z588" s="1" t="s">
        <v>120</v>
      </c>
      <c r="AA588" s="1"/>
      <c r="AB588" s="1"/>
      <c r="AC588" s="1" t="s">
        <v>42</v>
      </c>
      <c r="AD588" s="1" t="str">
        <f t="shared" si="96"/>
        <v>0255</v>
      </c>
      <c r="AE588" s="1" t="str">
        <f t="shared" si="97"/>
        <v>REGULAR</v>
      </c>
      <c r="AF588" s="1" t="str">
        <f t="shared" si="98"/>
        <v>Raipur -  Chhattisgarh</v>
      </c>
      <c r="AG588" s="1">
        <f t="shared" si="99"/>
        <v>5</v>
      </c>
    </row>
    <row r="589" spans="1:33">
      <c r="A589" s="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c r="P589" s="1">
        <f t="shared" si="90"/>
        <v>2760</v>
      </c>
      <c r="Q589" s="1">
        <v>25</v>
      </c>
      <c r="R589" s="1">
        <f t="shared" si="91"/>
        <v>690</v>
      </c>
      <c r="S589" s="1">
        <f t="shared" si="92"/>
        <v>2070</v>
      </c>
      <c r="T589" s="1">
        <v>0.47</v>
      </c>
      <c r="U589" s="1">
        <f t="shared" si="93"/>
        <v>972.9</v>
      </c>
      <c r="V589" s="1">
        <f t="shared" si="94"/>
        <v>1097.0999999999999</v>
      </c>
      <c r="W589" s="4">
        <f t="shared" si="95"/>
        <v>0.52999999999999992</v>
      </c>
      <c r="X589" s="1" t="s">
        <v>50</v>
      </c>
      <c r="Y589" s="1" t="s">
        <v>57</v>
      </c>
      <c r="Z589" s="1" t="s">
        <v>51</v>
      </c>
      <c r="AA589" s="2">
        <v>45842</v>
      </c>
      <c r="AB589" s="1"/>
      <c r="AC589" s="1" t="s">
        <v>42</v>
      </c>
      <c r="AD589" s="1" t="str">
        <f t="shared" si="96"/>
        <v>1592</v>
      </c>
      <c r="AE589" s="1" t="str">
        <f t="shared" si="97"/>
        <v>REGULAR</v>
      </c>
      <c r="AF589" s="1" t="str">
        <f t="shared" si="98"/>
        <v>Cuttack -  Odisha</v>
      </c>
      <c r="AG589" s="1">
        <f t="shared" si="99"/>
        <v>4</v>
      </c>
    </row>
    <row r="590" spans="1:33">
      <c r="A590" s="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c r="P590" s="1">
        <f t="shared" si="90"/>
        <v>880</v>
      </c>
      <c r="Q590" s="1">
        <v>5</v>
      </c>
      <c r="R590" s="1">
        <f t="shared" si="91"/>
        <v>44</v>
      </c>
      <c r="S590" s="1">
        <f t="shared" si="92"/>
        <v>836</v>
      </c>
      <c r="T590" s="1">
        <v>0.35</v>
      </c>
      <c r="U590" s="1">
        <f t="shared" si="93"/>
        <v>292.59999999999997</v>
      </c>
      <c r="V590" s="1">
        <f t="shared" si="94"/>
        <v>543.40000000000009</v>
      </c>
      <c r="W590" s="4">
        <f t="shared" si="95"/>
        <v>0.65000000000000013</v>
      </c>
      <c r="X590" s="1" t="s">
        <v>50</v>
      </c>
      <c r="Y590" s="1" t="s">
        <v>72</v>
      </c>
      <c r="Z590" s="1" t="s">
        <v>51</v>
      </c>
      <c r="AA590" s="2">
        <v>45843</v>
      </c>
      <c r="AB590" s="1"/>
      <c r="AC590" s="1" t="s">
        <v>42</v>
      </c>
      <c r="AD590" s="1" t="str">
        <f t="shared" si="96"/>
        <v>0076</v>
      </c>
      <c r="AE590" s="1" t="str">
        <f t="shared" si="97"/>
        <v>REGULAR</v>
      </c>
      <c r="AF590" s="1" t="str">
        <f t="shared" si="98"/>
        <v>Dehradun -  Uttarakhand</v>
      </c>
      <c r="AG590" s="1">
        <f t="shared" si="99"/>
        <v>3</v>
      </c>
    </row>
    <row r="591" spans="1:33">
      <c r="A591" s="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c r="P591" s="1">
        <f t="shared" si="90"/>
        <v>17440</v>
      </c>
      <c r="Q591" s="1">
        <v>25</v>
      </c>
      <c r="R591" s="1">
        <f t="shared" si="91"/>
        <v>4360</v>
      </c>
      <c r="S591" s="1">
        <f t="shared" si="92"/>
        <v>13080</v>
      </c>
      <c r="T591" s="1">
        <v>0.5</v>
      </c>
      <c r="U591" s="1">
        <f t="shared" si="93"/>
        <v>6540</v>
      </c>
      <c r="V591" s="1">
        <f t="shared" si="94"/>
        <v>6540</v>
      </c>
      <c r="W591" s="4">
        <f t="shared" si="95"/>
        <v>0.5</v>
      </c>
      <c r="X591" s="1" t="s">
        <v>56</v>
      </c>
      <c r="Y591" s="1" t="s">
        <v>40</v>
      </c>
      <c r="Z591" s="1" t="s">
        <v>120</v>
      </c>
      <c r="AA591" s="1"/>
      <c r="AB591" s="1"/>
      <c r="AC591" s="1" t="s">
        <v>42</v>
      </c>
      <c r="AD591" s="1" t="str">
        <f t="shared" si="96"/>
        <v>0819</v>
      </c>
      <c r="AE591" s="1" t="str">
        <f t="shared" si="97"/>
        <v>PRIME</v>
      </c>
      <c r="AF591" s="1" t="str">
        <f t="shared" si="98"/>
        <v>Kolkata -  West Bengal</v>
      </c>
      <c r="AG591" s="1">
        <f t="shared" si="99"/>
        <v>5</v>
      </c>
    </row>
    <row r="592" spans="1:33">
      <c r="A592" s="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c r="P592" s="1">
        <f t="shared" si="90"/>
        <v>15200</v>
      </c>
      <c r="Q592" s="1">
        <v>15</v>
      </c>
      <c r="R592" s="1">
        <f t="shared" si="91"/>
        <v>2280</v>
      </c>
      <c r="S592" s="1">
        <f t="shared" si="92"/>
        <v>12920</v>
      </c>
      <c r="T592" s="1">
        <v>0.5</v>
      </c>
      <c r="U592" s="1">
        <f t="shared" si="93"/>
        <v>6460</v>
      </c>
      <c r="V592" s="1">
        <f t="shared" si="94"/>
        <v>6460</v>
      </c>
      <c r="W592" s="4">
        <f t="shared" si="95"/>
        <v>0.5</v>
      </c>
      <c r="X592" s="1" t="s">
        <v>50</v>
      </c>
      <c r="Y592" s="1" t="s">
        <v>57</v>
      </c>
      <c r="Z592" s="1" t="s">
        <v>41</v>
      </c>
      <c r="AA592" s="2">
        <v>45839</v>
      </c>
      <c r="AB592" s="1">
        <v>5</v>
      </c>
      <c r="AC592" s="1" t="s">
        <v>42</v>
      </c>
      <c r="AD592" s="1" t="str">
        <f t="shared" si="96"/>
        <v>1274</v>
      </c>
      <c r="AE592" s="1" t="str">
        <f t="shared" si="97"/>
        <v>PRIME</v>
      </c>
      <c r="AF592" s="1" t="str">
        <f t="shared" si="98"/>
        <v>Jabalpur -  Madhya Pradesh</v>
      </c>
      <c r="AG592" s="1">
        <f t="shared" si="99"/>
        <v>5</v>
      </c>
    </row>
    <row r="593" spans="1:33">
      <c r="A593" s="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c r="P593" s="1">
        <f t="shared" si="90"/>
        <v>12320</v>
      </c>
      <c r="Q593" s="1">
        <v>30</v>
      </c>
      <c r="R593" s="1">
        <f t="shared" si="91"/>
        <v>3696</v>
      </c>
      <c r="S593" s="1">
        <f t="shared" si="92"/>
        <v>8624</v>
      </c>
      <c r="T593" s="1">
        <v>0.48</v>
      </c>
      <c r="U593" s="1">
        <f t="shared" si="93"/>
        <v>4139.5199999999995</v>
      </c>
      <c r="V593" s="1">
        <f t="shared" si="94"/>
        <v>4484.4800000000005</v>
      </c>
      <c r="W593" s="4">
        <f t="shared" si="95"/>
        <v>0.52</v>
      </c>
      <c r="X593" s="1" t="s">
        <v>92</v>
      </c>
      <c r="Y593" s="1" t="s">
        <v>57</v>
      </c>
      <c r="Z593" s="1" t="s">
        <v>22</v>
      </c>
      <c r="AA593" s="1"/>
      <c r="AB593" s="1"/>
      <c r="AC593" s="1" t="s">
        <v>93</v>
      </c>
      <c r="AD593" s="1" t="str">
        <f t="shared" si="96"/>
        <v>0088</v>
      </c>
      <c r="AE593" s="1" t="str">
        <f t="shared" si="97"/>
        <v>REGULAR</v>
      </c>
      <c r="AF593" s="1" t="str">
        <f t="shared" si="98"/>
        <v>Tura -  Meghalaya</v>
      </c>
      <c r="AG593" s="1">
        <f t="shared" si="99"/>
        <v>5</v>
      </c>
    </row>
    <row r="594" spans="1:33">
      <c r="A594" s="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c r="P594" s="1">
        <f t="shared" si="90"/>
        <v>11700</v>
      </c>
      <c r="Q594" s="1">
        <v>10</v>
      </c>
      <c r="R594" s="1">
        <f t="shared" si="91"/>
        <v>1170</v>
      </c>
      <c r="S594" s="1">
        <f t="shared" si="92"/>
        <v>10530</v>
      </c>
      <c r="T594" s="1">
        <v>0.48</v>
      </c>
      <c r="U594" s="1">
        <f t="shared" si="93"/>
        <v>5054.3999999999996</v>
      </c>
      <c r="V594" s="1">
        <f t="shared" si="94"/>
        <v>5475.6</v>
      </c>
      <c r="W594" s="4">
        <f t="shared" si="95"/>
        <v>0.52</v>
      </c>
      <c r="X594" s="1" t="s">
        <v>65</v>
      </c>
      <c r="Y594" s="1" t="s">
        <v>40</v>
      </c>
      <c r="Z594" s="1" t="s">
        <v>41</v>
      </c>
      <c r="AA594" s="2">
        <v>45840</v>
      </c>
      <c r="AB594" s="1">
        <v>4</v>
      </c>
      <c r="AC594" s="1" t="s">
        <v>42</v>
      </c>
      <c r="AD594" s="1" t="str">
        <f t="shared" si="96"/>
        <v>0356</v>
      </c>
      <c r="AE594" s="1" t="str">
        <f t="shared" si="97"/>
        <v>PRIME</v>
      </c>
      <c r="AF594" s="1" t="str">
        <f t="shared" si="98"/>
        <v>Rohtak -  Haryana</v>
      </c>
      <c r="AG594" s="1">
        <f t="shared" si="99"/>
        <v>5</v>
      </c>
    </row>
    <row r="595" spans="1:33">
      <c r="A595" s="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c r="P595" s="1">
        <f t="shared" si="90"/>
        <v>4890</v>
      </c>
      <c r="Q595" s="1">
        <v>5</v>
      </c>
      <c r="R595" s="1">
        <f t="shared" si="91"/>
        <v>244.5</v>
      </c>
      <c r="S595" s="1">
        <f t="shared" si="92"/>
        <v>4645.5</v>
      </c>
      <c r="T595" s="1">
        <v>0.5</v>
      </c>
      <c r="U595" s="1">
        <f t="shared" si="93"/>
        <v>2322.75</v>
      </c>
      <c r="V595" s="1">
        <f t="shared" si="94"/>
        <v>2322.75</v>
      </c>
      <c r="W595" s="4">
        <f t="shared" si="95"/>
        <v>0.5</v>
      </c>
      <c r="X595" s="1" t="s">
        <v>50</v>
      </c>
      <c r="Y595" s="1" t="s">
        <v>72</v>
      </c>
      <c r="Z595" s="1" t="s">
        <v>22</v>
      </c>
      <c r="AA595" s="1"/>
      <c r="AB595" s="1"/>
      <c r="AC595" s="1" t="s">
        <v>93</v>
      </c>
      <c r="AD595" s="1" t="str">
        <f t="shared" si="96"/>
        <v>0453</v>
      </c>
      <c r="AE595" s="1" t="str">
        <f t="shared" si="97"/>
        <v>REGULAR</v>
      </c>
      <c r="AF595" s="1" t="str">
        <f t="shared" si="98"/>
        <v>Ludhiana -  Punjab</v>
      </c>
      <c r="AG595" s="1">
        <f t="shared" si="99"/>
        <v>4</v>
      </c>
    </row>
    <row r="596" spans="1:33">
      <c r="A596" s="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c r="P596" s="1">
        <f t="shared" si="90"/>
        <v>1120</v>
      </c>
      <c r="Q596" s="1">
        <v>25</v>
      </c>
      <c r="R596" s="1">
        <f t="shared" si="91"/>
        <v>280</v>
      </c>
      <c r="S596" s="1">
        <f t="shared" si="92"/>
        <v>840</v>
      </c>
      <c r="T596" s="1">
        <v>0.35</v>
      </c>
      <c r="U596" s="1">
        <f t="shared" si="93"/>
        <v>294</v>
      </c>
      <c r="V596" s="1">
        <f t="shared" si="94"/>
        <v>546</v>
      </c>
      <c r="W596" s="4">
        <f t="shared" si="95"/>
        <v>0.65</v>
      </c>
      <c r="X596" s="1" t="s">
        <v>65</v>
      </c>
      <c r="Y596" s="1" t="s">
        <v>81</v>
      </c>
      <c r="Z596" s="1" t="s">
        <v>41</v>
      </c>
      <c r="AA596" s="2">
        <v>45838</v>
      </c>
      <c r="AB596" s="1">
        <v>3</v>
      </c>
      <c r="AC596" s="1" t="s">
        <v>42</v>
      </c>
      <c r="AD596" s="1" t="str">
        <f t="shared" si="96"/>
        <v>1140</v>
      </c>
      <c r="AE596" s="1" t="str">
        <f t="shared" si="97"/>
        <v>PRIME</v>
      </c>
      <c r="AF596" s="1" t="str">
        <f t="shared" si="98"/>
        <v>Bhilai -  Chhattisgarh</v>
      </c>
      <c r="AG596" s="1">
        <f t="shared" si="99"/>
        <v>4</v>
      </c>
    </row>
    <row r="597" spans="1:33">
      <c r="A597" s="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c r="P597" s="1">
        <f t="shared" si="90"/>
        <v>252280</v>
      </c>
      <c r="Q597" s="1">
        <v>25</v>
      </c>
      <c r="R597" s="1">
        <f t="shared" si="91"/>
        <v>63070</v>
      </c>
      <c r="S597" s="1">
        <f t="shared" si="92"/>
        <v>189210</v>
      </c>
      <c r="T597" s="1">
        <v>0.57999999999999996</v>
      </c>
      <c r="U597" s="1">
        <f t="shared" si="93"/>
        <v>109741.79999999999</v>
      </c>
      <c r="V597" s="1">
        <f t="shared" si="94"/>
        <v>79468.200000000012</v>
      </c>
      <c r="W597" s="4">
        <f t="shared" si="95"/>
        <v>0.42000000000000004</v>
      </c>
      <c r="X597" s="1" t="s">
        <v>50</v>
      </c>
      <c r="Y597" s="1" t="s">
        <v>72</v>
      </c>
      <c r="Z597" s="1" t="s">
        <v>41</v>
      </c>
      <c r="AA597" s="2">
        <v>45841</v>
      </c>
      <c r="AB597" s="1">
        <v>5</v>
      </c>
      <c r="AC597" s="1" t="s">
        <v>42</v>
      </c>
      <c r="AD597" s="1" t="str">
        <f t="shared" si="96"/>
        <v>1250</v>
      </c>
      <c r="AE597" s="1" t="str">
        <f t="shared" si="97"/>
        <v>REGULAR</v>
      </c>
      <c r="AF597" s="1" t="str">
        <f t="shared" si="98"/>
        <v>Gurgaon -  Haryana</v>
      </c>
      <c r="AG597" s="1">
        <f t="shared" si="99"/>
        <v>6</v>
      </c>
    </row>
    <row r="598" spans="1:33">
      <c r="A598" s="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c r="P598" s="1">
        <f t="shared" si="90"/>
        <v>1170</v>
      </c>
      <c r="Q598" s="1">
        <v>15</v>
      </c>
      <c r="R598" s="1">
        <f t="shared" si="91"/>
        <v>175.5</v>
      </c>
      <c r="S598" s="1">
        <f t="shared" si="92"/>
        <v>994.5</v>
      </c>
      <c r="T598" s="1">
        <v>0.35</v>
      </c>
      <c r="U598" s="1">
        <f t="shared" si="93"/>
        <v>348.07499999999999</v>
      </c>
      <c r="V598" s="1">
        <f t="shared" si="94"/>
        <v>646.42499999999995</v>
      </c>
      <c r="W598" s="4">
        <f t="shared" si="95"/>
        <v>0.64999999999999991</v>
      </c>
      <c r="X598" s="1" t="s">
        <v>56</v>
      </c>
      <c r="Y598" s="1" t="s">
        <v>72</v>
      </c>
      <c r="Z598" s="1" t="s">
        <v>41</v>
      </c>
      <c r="AA598" s="2">
        <v>45839</v>
      </c>
      <c r="AB598" s="1">
        <v>5</v>
      </c>
      <c r="AC598" s="1" t="s">
        <v>42</v>
      </c>
      <c r="AD598" s="1" t="str">
        <f t="shared" si="96"/>
        <v>1578</v>
      </c>
      <c r="AE598" s="1" t="str">
        <f t="shared" si="97"/>
        <v>PRIME</v>
      </c>
      <c r="AF598" s="1" t="str">
        <f t="shared" si="98"/>
        <v>Jaipur -  Rajasthan</v>
      </c>
      <c r="AG598" s="1">
        <f t="shared" si="99"/>
        <v>4</v>
      </c>
    </row>
    <row r="599" spans="1:33">
      <c r="A599" s="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c r="P599" s="1">
        <f t="shared" si="90"/>
        <v>20750</v>
      </c>
      <c r="Q599" s="1">
        <v>0</v>
      </c>
      <c r="R599" s="1">
        <f t="shared" si="91"/>
        <v>0</v>
      </c>
      <c r="S599" s="1">
        <f t="shared" si="92"/>
        <v>20750</v>
      </c>
      <c r="T599" s="1">
        <v>0.45</v>
      </c>
      <c r="U599" s="1">
        <f t="shared" si="93"/>
        <v>9337.5</v>
      </c>
      <c r="V599" s="1">
        <f t="shared" si="94"/>
        <v>11412.5</v>
      </c>
      <c r="W599" s="4">
        <f t="shared" si="95"/>
        <v>0.55000000000000004</v>
      </c>
      <c r="X599" s="1" t="s">
        <v>56</v>
      </c>
      <c r="Y599" s="1" t="s">
        <v>72</v>
      </c>
      <c r="Z599" s="1" t="s">
        <v>66</v>
      </c>
      <c r="AA599" s="1"/>
      <c r="AB599" s="1"/>
      <c r="AC599" s="1" t="s">
        <v>42</v>
      </c>
      <c r="AD599" s="1" t="str">
        <f t="shared" si="96"/>
        <v>0235</v>
      </c>
      <c r="AE599" s="1" t="str">
        <f t="shared" si="97"/>
        <v>REGULAR</v>
      </c>
      <c r="AF599" s="1" t="str">
        <f t="shared" si="98"/>
        <v>Bhilai -  Chhattisgarh</v>
      </c>
      <c r="AG599" s="1">
        <f t="shared" si="99"/>
        <v>5</v>
      </c>
    </row>
    <row r="600" spans="1:33">
      <c r="A600" s="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c r="P600" s="1">
        <f t="shared" si="90"/>
        <v>3970</v>
      </c>
      <c r="Q600" s="1">
        <v>0</v>
      </c>
      <c r="R600" s="1">
        <f t="shared" si="91"/>
        <v>0</v>
      </c>
      <c r="S600" s="1">
        <f t="shared" si="92"/>
        <v>3970</v>
      </c>
      <c r="T600" s="1">
        <v>0.48</v>
      </c>
      <c r="U600" s="1">
        <f t="shared" si="93"/>
        <v>1905.6</v>
      </c>
      <c r="V600" s="1">
        <f t="shared" si="94"/>
        <v>2064.4</v>
      </c>
      <c r="W600" s="4">
        <f t="shared" si="95"/>
        <v>0.52</v>
      </c>
      <c r="X600" s="1" t="s">
        <v>39</v>
      </c>
      <c r="Y600" s="1" t="s">
        <v>57</v>
      </c>
      <c r="Z600" s="1" t="s">
        <v>22</v>
      </c>
      <c r="AA600" s="1"/>
      <c r="AB600" s="1"/>
      <c r="AC600" s="1" t="s">
        <v>93</v>
      </c>
      <c r="AD600" s="1" t="str">
        <f t="shared" si="96"/>
        <v>0838</v>
      </c>
      <c r="AE600" s="1" t="str">
        <f t="shared" si="97"/>
        <v>REGULAR</v>
      </c>
      <c r="AF600" s="1" t="str">
        <f t="shared" si="98"/>
        <v>Shillong -  Meghalaya</v>
      </c>
      <c r="AG600" s="1">
        <f t="shared" si="99"/>
        <v>4</v>
      </c>
    </row>
    <row r="601" spans="1:33">
      <c r="A601" s="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c r="P601" s="1">
        <f t="shared" si="90"/>
        <v>11060</v>
      </c>
      <c r="Q601" s="1">
        <v>0</v>
      </c>
      <c r="R601" s="1">
        <f t="shared" si="91"/>
        <v>0</v>
      </c>
      <c r="S601" s="1">
        <f t="shared" si="92"/>
        <v>11060</v>
      </c>
      <c r="T601" s="1">
        <v>0.5</v>
      </c>
      <c r="U601" s="1">
        <f t="shared" si="93"/>
        <v>5530</v>
      </c>
      <c r="V601" s="1">
        <f t="shared" si="94"/>
        <v>5530</v>
      </c>
      <c r="W601" s="4">
        <f t="shared" si="95"/>
        <v>0.5</v>
      </c>
      <c r="X601" s="1" t="s">
        <v>50</v>
      </c>
      <c r="Y601" s="1" t="s">
        <v>40</v>
      </c>
      <c r="Z601" s="1" t="s">
        <v>66</v>
      </c>
      <c r="AA601" s="1"/>
      <c r="AB601" s="1"/>
      <c r="AC601" s="1" t="s">
        <v>42</v>
      </c>
      <c r="AD601" s="1" t="str">
        <f t="shared" si="96"/>
        <v>1480</v>
      </c>
      <c r="AE601" s="1" t="str">
        <f t="shared" si="97"/>
        <v>REGULAR</v>
      </c>
      <c r="AF601" s="1" t="str">
        <f t="shared" si="98"/>
        <v>Ahmedabad -  Gujarat</v>
      </c>
      <c r="AG601" s="1">
        <f t="shared" si="99"/>
        <v>5</v>
      </c>
    </row>
    <row r="602" spans="1:33">
      <c r="A602" s="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c r="P602" s="1">
        <f t="shared" si="90"/>
        <v>11820</v>
      </c>
      <c r="Q602" s="1">
        <v>0</v>
      </c>
      <c r="R602" s="1">
        <f t="shared" si="91"/>
        <v>0</v>
      </c>
      <c r="S602" s="1">
        <f t="shared" si="92"/>
        <v>11820</v>
      </c>
      <c r="T602" s="1">
        <v>0.47</v>
      </c>
      <c r="U602" s="1">
        <f t="shared" si="93"/>
        <v>5555.4</v>
      </c>
      <c r="V602" s="1">
        <f t="shared" si="94"/>
        <v>6264.6</v>
      </c>
      <c r="W602" s="4">
        <f t="shared" si="95"/>
        <v>0.53</v>
      </c>
      <c r="X602" s="1" t="s">
        <v>104</v>
      </c>
      <c r="Y602" s="1" t="s">
        <v>57</v>
      </c>
      <c r="Z602" s="1" t="s">
        <v>22</v>
      </c>
      <c r="AA602" s="1"/>
      <c r="AB602" s="1"/>
      <c r="AC602" s="1" t="s">
        <v>93</v>
      </c>
      <c r="AD602" s="1" t="str">
        <f t="shared" si="96"/>
        <v>1640</v>
      </c>
      <c r="AE602" s="1" t="str">
        <f t="shared" si="97"/>
        <v>REGULAR</v>
      </c>
      <c r="AF602" s="1" t="str">
        <f t="shared" si="98"/>
        <v>Cuttack -  Odisha</v>
      </c>
      <c r="AG602" s="1">
        <f t="shared" si="99"/>
        <v>5</v>
      </c>
    </row>
    <row r="603" spans="1:33">
      <c r="A603" s="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c r="P603" s="1">
        <f t="shared" si="90"/>
        <v>6480</v>
      </c>
      <c r="Q603" s="1">
        <v>0</v>
      </c>
      <c r="R603" s="1">
        <f t="shared" si="91"/>
        <v>0</v>
      </c>
      <c r="S603" s="1">
        <f t="shared" si="92"/>
        <v>6480</v>
      </c>
      <c r="T603" s="1">
        <v>0.47</v>
      </c>
      <c r="U603" s="1">
        <f t="shared" si="93"/>
        <v>3045.6</v>
      </c>
      <c r="V603" s="1">
        <f t="shared" si="94"/>
        <v>3434.4</v>
      </c>
      <c r="W603" s="4">
        <f t="shared" si="95"/>
        <v>0.53</v>
      </c>
      <c r="X603" s="1" t="s">
        <v>56</v>
      </c>
      <c r="Y603" s="1" t="s">
        <v>72</v>
      </c>
      <c r="Z603" s="1" t="s">
        <v>41</v>
      </c>
      <c r="AA603" s="2">
        <v>45842</v>
      </c>
      <c r="AB603" s="1">
        <v>3</v>
      </c>
      <c r="AC603" s="1" t="s">
        <v>42</v>
      </c>
      <c r="AD603" s="1" t="str">
        <f t="shared" si="96"/>
        <v>0729</v>
      </c>
      <c r="AE603" s="1" t="str">
        <f t="shared" si="97"/>
        <v>REGULAR</v>
      </c>
      <c r="AF603" s="1" t="str">
        <f t="shared" si="98"/>
        <v>Bhilai -  Chhattisgarh</v>
      </c>
      <c r="AG603" s="1">
        <f t="shared" si="99"/>
        <v>4</v>
      </c>
    </row>
    <row r="604" spans="1:33">
      <c r="A604" s="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c r="P604" s="1">
        <f t="shared" si="90"/>
        <v>18520</v>
      </c>
      <c r="Q604" s="1">
        <v>0</v>
      </c>
      <c r="R604" s="1">
        <f t="shared" si="91"/>
        <v>0</v>
      </c>
      <c r="S604" s="1">
        <f t="shared" si="92"/>
        <v>18520</v>
      </c>
      <c r="T604" s="1">
        <v>0.52</v>
      </c>
      <c r="U604" s="1">
        <f t="shared" si="93"/>
        <v>9630.4</v>
      </c>
      <c r="V604" s="1">
        <f t="shared" si="94"/>
        <v>8889.6</v>
      </c>
      <c r="W604" s="4">
        <f t="shared" si="95"/>
        <v>0.48000000000000004</v>
      </c>
      <c r="X604" s="1" t="s">
        <v>56</v>
      </c>
      <c r="Y604" s="1" t="s">
        <v>57</v>
      </c>
      <c r="Z604" s="1" t="s">
        <v>41</v>
      </c>
      <c r="AA604" s="2">
        <v>45842</v>
      </c>
      <c r="AB604" s="1">
        <v>5</v>
      </c>
      <c r="AC604" s="1" t="s">
        <v>42</v>
      </c>
      <c r="AD604" s="1" t="str">
        <f t="shared" si="96"/>
        <v>1139</v>
      </c>
      <c r="AE604" s="1" t="str">
        <f t="shared" si="97"/>
        <v>PRIME</v>
      </c>
      <c r="AF604" s="1" t="str">
        <f t="shared" si="98"/>
        <v>Bhilai -  Chhattisgarh</v>
      </c>
      <c r="AG604" s="1">
        <f t="shared" si="99"/>
        <v>5</v>
      </c>
    </row>
    <row r="605" spans="1:33">
      <c r="A605" s="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c r="P605" s="1">
        <f t="shared" si="90"/>
        <v>14910</v>
      </c>
      <c r="Q605" s="1">
        <v>15</v>
      </c>
      <c r="R605" s="1">
        <f t="shared" si="91"/>
        <v>2236.5</v>
      </c>
      <c r="S605" s="1">
        <f t="shared" si="92"/>
        <v>12673.5</v>
      </c>
      <c r="T605" s="1">
        <v>0.52</v>
      </c>
      <c r="U605" s="1">
        <f t="shared" si="93"/>
        <v>6590.22</v>
      </c>
      <c r="V605" s="1">
        <f t="shared" si="94"/>
        <v>6083.28</v>
      </c>
      <c r="W605" s="4">
        <f t="shared" si="95"/>
        <v>0.48</v>
      </c>
      <c r="X605" s="1" t="s">
        <v>104</v>
      </c>
      <c r="Y605" s="1" t="s">
        <v>40</v>
      </c>
      <c r="Z605" s="1" t="s">
        <v>51</v>
      </c>
      <c r="AA605" s="2">
        <v>45841</v>
      </c>
      <c r="AB605" s="1"/>
      <c r="AC605" s="1" t="s">
        <v>42</v>
      </c>
      <c r="AD605" s="1" t="str">
        <f t="shared" si="96"/>
        <v>0461</v>
      </c>
      <c r="AE605" s="1" t="str">
        <f t="shared" si="97"/>
        <v>REGULAR</v>
      </c>
      <c r="AF605" s="1" t="str">
        <f t="shared" si="98"/>
        <v>Haridwar -  Uttarakhand</v>
      </c>
      <c r="AG605" s="1">
        <f t="shared" si="99"/>
        <v>5</v>
      </c>
    </row>
    <row r="606" spans="1:33">
      <c r="A606" s="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c r="P606" s="1">
        <f t="shared" si="90"/>
        <v>1750</v>
      </c>
      <c r="Q606" s="1">
        <v>15</v>
      </c>
      <c r="R606" s="1">
        <f t="shared" si="91"/>
        <v>262.5</v>
      </c>
      <c r="S606" s="1">
        <f t="shared" si="92"/>
        <v>1487.5</v>
      </c>
      <c r="T606" s="1">
        <v>0.62</v>
      </c>
      <c r="U606" s="1">
        <f t="shared" si="93"/>
        <v>922.25</v>
      </c>
      <c r="V606" s="1">
        <f t="shared" si="94"/>
        <v>565.25</v>
      </c>
      <c r="W606" s="4">
        <f t="shared" si="95"/>
        <v>0.38</v>
      </c>
      <c r="X606" s="1" t="s">
        <v>50</v>
      </c>
      <c r="Y606" s="1" t="s">
        <v>81</v>
      </c>
      <c r="Z606" s="1" t="s">
        <v>51</v>
      </c>
      <c r="AA606" s="2">
        <v>45842</v>
      </c>
      <c r="AB606" s="1"/>
      <c r="AC606" s="1" t="s">
        <v>42</v>
      </c>
      <c r="AD606" s="1" t="str">
        <f t="shared" si="96"/>
        <v>0855</v>
      </c>
      <c r="AE606" s="1" t="str">
        <f t="shared" si="97"/>
        <v>PRIME</v>
      </c>
      <c r="AF606" s="1" t="str">
        <f t="shared" si="98"/>
        <v>Hyderabad -  Telangana</v>
      </c>
      <c r="AG606" s="1">
        <f t="shared" si="99"/>
        <v>4</v>
      </c>
    </row>
    <row r="607" spans="1:33">
      <c r="A607" s="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c r="P607" s="1">
        <f t="shared" si="90"/>
        <v>680</v>
      </c>
      <c r="Q607" s="1">
        <v>25</v>
      </c>
      <c r="R607" s="1">
        <f t="shared" si="91"/>
        <v>170</v>
      </c>
      <c r="S607" s="1">
        <f t="shared" si="92"/>
        <v>510</v>
      </c>
      <c r="T607" s="1">
        <v>0.62</v>
      </c>
      <c r="U607" s="1">
        <f t="shared" si="93"/>
        <v>316.2</v>
      </c>
      <c r="V607" s="1">
        <f t="shared" si="94"/>
        <v>193.8</v>
      </c>
      <c r="W607" s="4">
        <f t="shared" si="95"/>
        <v>0.38</v>
      </c>
      <c r="X607" s="1" t="s">
        <v>104</v>
      </c>
      <c r="Y607" s="1" t="s">
        <v>81</v>
      </c>
      <c r="Z607" s="1" t="s">
        <v>41</v>
      </c>
      <c r="AA607" s="2">
        <v>45846</v>
      </c>
      <c r="AB607" s="1">
        <v>4</v>
      </c>
      <c r="AC607" s="1" t="s">
        <v>42</v>
      </c>
      <c r="AD607" s="1" t="str">
        <f t="shared" si="96"/>
        <v>1049</v>
      </c>
      <c r="AE607" s="1" t="str">
        <f t="shared" si="97"/>
        <v>REGULAR</v>
      </c>
      <c r="AF607" s="1" t="str">
        <f t="shared" si="98"/>
        <v>Jamshedpur -  Jharkhand</v>
      </c>
      <c r="AG607" s="1">
        <f t="shared" si="99"/>
        <v>3</v>
      </c>
    </row>
    <row r="608" spans="1:33">
      <c r="A608" s="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c r="P608" s="1">
        <f t="shared" si="90"/>
        <v>2240</v>
      </c>
      <c r="Q608" s="1">
        <v>5</v>
      </c>
      <c r="R608" s="1">
        <f t="shared" si="91"/>
        <v>112</v>
      </c>
      <c r="S608" s="1">
        <f t="shared" si="92"/>
        <v>2128</v>
      </c>
      <c r="T608" s="1">
        <v>0.35</v>
      </c>
      <c r="U608" s="1">
        <f t="shared" si="93"/>
        <v>744.8</v>
      </c>
      <c r="V608" s="1">
        <f t="shared" si="94"/>
        <v>1383.2</v>
      </c>
      <c r="W608" s="4">
        <f t="shared" si="95"/>
        <v>0.65</v>
      </c>
      <c r="X608" s="1" t="s">
        <v>104</v>
      </c>
      <c r="Y608" s="1" t="s">
        <v>81</v>
      </c>
      <c r="Z608" s="1" t="s">
        <v>66</v>
      </c>
      <c r="AA608" s="1"/>
      <c r="AB608" s="1"/>
      <c r="AC608" s="1" t="s">
        <v>42</v>
      </c>
      <c r="AD608" s="1" t="str">
        <f t="shared" si="96"/>
        <v>1348</v>
      </c>
      <c r="AE608" s="1" t="str">
        <f t="shared" si="97"/>
        <v>PRIME</v>
      </c>
      <c r="AF608" s="1" t="str">
        <f t="shared" si="98"/>
        <v>Panaji -  Goa</v>
      </c>
      <c r="AG608" s="1">
        <f t="shared" si="99"/>
        <v>4</v>
      </c>
    </row>
    <row r="609" spans="1:33">
      <c r="A609" s="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c r="P609" s="1">
        <f t="shared" si="90"/>
        <v>1920</v>
      </c>
      <c r="Q609" s="1">
        <v>20</v>
      </c>
      <c r="R609" s="1">
        <f t="shared" si="91"/>
        <v>384</v>
      </c>
      <c r="S609" s="1">
        <f t="shared" si="92"/>
        <v>1536</v>
      </c>
      <c r="T609" s="1">
        <v>0.62</v>
      </c>
      <c r="U609" s="1">
        <f t="shared" si="93"/>
        <v>952.31999999999994</v>
      </c>
      <c r="V609" s="1">
        <f t="shared" si="94"/>
        <v>583.68000000000006</v>
      </c>
      <c r="W609" s="4">
        <f t="shared" si="95"/>
        <v>0.38000000000000006</v>
      </c>
      <c r="X609" s="1" t="s">
        <v>50</v>
      </c>
      <c r="Y609" s="1" t="s">
        <v>81</v>
      </c>
      <c r="Z609" s="1" t="s">
        <v>41</v>
      </c>
      <c r="AA609" s="2">
        <v>45844</v>
      </c>
      <c r="AB609" s="1">
        <v>3</v>
      </c>
      <c r="AC609" s="1" t="s">
        <v>42</v>
      </c>
      <c r="AD609" s="1" t="str">
        <f t="shared" si="96"/>
        <v>1380</v>
      </c>
      <c r="AE609" s="1" t="str">
        <f t="shared" si="97"/>
        <v>PRIME</v>
      </c>
      <c r="AF609" s="1" t="str">
        <f t="shared" si="98"/>
        <v>Ahmedabad -  Gujarat</v>
      </c>
      <c r="AG609" s="1">
        <f t="shared" si="99"/>
        <v>4</v>
      </c>
    </row>
    <row r="610" spans="1:33">
      <c r="A610" s="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c r="P610" s="1">
        <f t="shared" si="90"/>
        <v>36900</v>
      </c>
      <c r="Q610" s="1">
        <v>10</v>
      </c>
      <c r="R610" s="1">
        <f t="shared" si="91"/>
        <v>3690</v>
      </c>
      <c r="S610" s="1">
        <f t="shared" si="92"/>
        <v>33210</v>
      </c>
      <c r="T610" s="1">
        <v>0.48</v>
      </c>
      <c r="U610" s="1">
        <f t="shared" si="93"/>
        <v>15940.8</v>
      </c>
      <c r="V610" s="1">
        <f t="shared" si="94"/>
        <v>17269.2</v>
      </c>
      <c r="W610" s="4">
        <f t="shared" si="95"/>
        <v>0.52</v>
      </c>
      <c r="X610" s="1" t="s">
        <v>39</v>
      </c>
      <c r="Y610" s="1" t="s">
        <v>81</v>
      </c>
      <c r="Z610" s="1" t="s">
        <v>41</v>
      </c>
      <c r="AA610" s="2">
        <v>45841</v>
      </c>
      <c r="AB610" s="1">
        <v>4</v>
      </c>
      <c r="AC610" s="1" t="s">
        <v>42</v>
      </c>
      <c r="AD610" s="1" t="str">
        <f t="shared" si="96"/>
        <v>1665</v>
      </c>
      <c r="AE610" s="1" t="str">
        <f t="shared" si="97"/>
        <v>PRIME</v>
      </c>
      <c r="AF610" s="1" t="str">
        <f t="shared" si="98"/>
        <v>Imphal -  Manipur</v>
      </c>
      <c r="AG610" s="1">
        <f t="shared" si="99"/>
        <v>5</v>
      </c>
    </row>
    <row r="611" spans="1:33">
      <c r="A611" s="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c r="P611" s="1">
        <f t="shared" si="90"/>
        <v>12360</v>
      </c>
      <c r="Q611" s="1">
        <v>10</v>
      </c>
      <c r="R611" s="1">
        <f t="shared" si="91"/>
        <v>1236</v>
      </c>
      <c r="S611" s="1">
        <f t="shared" si="92"/>
        <v>11124</v>
      </c>
      <c r="T611" s="1">
        <v>0.48</v>
      </c>
      <c r="U611" s="1">
        <f t="shared" si="93"/>
        <v>5339.5199999999995</v>
      </c>
      <c r="V611" s="1">
        <f t="shared" si="94"/>
        <v>5784.4800000000005</v>
      </c>
      <c r="W611" s="4">
        <f t="shared" si="95"/>
        <v>0.52</v>
      </c>
      <c r="X611" s="1" t="s">
        <v>39</v>
      </c>
      <c r="Y611" s="1" t="s">
        <v>81</v>
      </c>
      <c r="Z611" s="1" t="s">
        <v>41</v>
      </c>
      <c r="AA611" s="2">
        <v>45848</v>
      </c>
      <c r="AB611" s="1">
        <v>5</v>
      </c>
      <c r="AC611" s="1" t="s">
        <v>42</v>
      </c>
      <c r="AD611" s="1" t="str">
        <f t="shared" si="96"/>
        <v>0824</v>
      </c>
      <c r="AE611" s="1" t="str">
        <f t="shared" si="97"/>
        <v>PRIME</v>
      </c>
      <c r="AF611" s="1" t="str">
        <f t="shared" si="98"/>
        <v>Kolkata -  West Bengal</v>
      </c>
      <c r="AG611" s="1">
        <f t="shared" si="99"/>
        <v>5</v>
      </c>
    </row>
    <row r="612" spans="1:33">
      <c r="A612" s="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c r="P612" s="1">
        <f t="shared" si="90"/>
        <v>22600</v>
      </c>
      <c r="Q612" s="1">
        <v>15</v>
      </c>
      <c r="R612" s="1">
        <f t="shared" si="91"/>
        <v>3390</v>
      </c>
      <c r="S612" s="1">
        <f t="shared" si="92"/>
        <v>19210</v>
      </c>
      <c r="T612" s="1">
        <v>0.5</v>
      </c>
      <c r="U612" s="1">
        <f t="shared" si="93"/>
        <v>9605</v>
      </c>
      <c r="V612" s="1">
        <f t="shared" si="94"/>
        <v>9605</v>
      </c>
      <c r="W612" s="4">
        <f t="shared" si="95"/>
        <v>0.5</v>
      </c>
      <c r="X612" s="1" t="s">
        <v>50</v>
      </c>
      <c r="Y612" s="1" t="s">
        <v>40</v>
      </c>
      <c r="Z612" s="1" t="s">
        <v>41</v>
      </c>
      <c r="AA612" s="2">
        <v>45848</v>
      </c>
      <c r="AB612" s="1">
        <v>4</v>
      </c>
      <c r="AC612" s="1" t="s">
        <v>42</v>
      </c>
      <c r="AD612" s="1" t="str">
        <f t="shared" si="96"/>
        <v>1329</v>
      </c>
      <c r="AE612" s="1" t="str">
        <f t="shared" si="97"/>
        <v>PRIME</v>
      </c>
      <c r="AF612" s="1" t="str">
        <f t="shared" si="98"/>
        <v>Udaipur -  Tripura</v>
      </c>
      <c r="AG612" s="1">
        <f t="shared" si="99"/>
        <v>5</v>
      </c>
    </row>
    <row r="613" spans="1:33">
      <c r="A613" s="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c r="P613" s="1">
        <f t="shared" si="90"/>
        <v>37440</v>
      </c>
      <c r="Q613" s="1">
        <v>30</v>
      </c>
      <c r="R613" s="1">
        <f t="shared" si="91"/>
        <v>11232</v>
      </c>
      <c r="S613" s="1">
        <f t="shared" si="92"/>
        <v>26208</v>
      </c>
      <c r="T613" s="1">
        <v>0.57999999999999996</v>
      </c>
      <c r="U613" s="1">
        <f t="shared" si="93"/>
        <v>15200.64</v>
      </c>
      <c r="V613" s="1">
        <f t="shared" si="94"/>
        <v>11007.36</v>
      </c>
      <c r="W613" s="4">
        <f t="shared" si="95"/>
        <v>0.42000000000000004</v>
      </c>
      <c r="X613" s="1" t="s">
        <v>56</v>
      </c>
      <c r="Y613" s="1" t="s">
        <v>81</v>
      </c>
      <c r="Z613" s="1" t="s">
        <v>22</v>
      </c>
      <c r="AA613" s="1"/>
      <c r="AB613" s="1"/>
      <c r="AC613" s="1" t="s">
        <v>93</v>
      </c>
      <c r="AD613" s="1" t="str">
        <f t="shared" si="96"/>
        <v>0138</v>
      </c>
      <c r="AE613" s="1" t="str">
        <f t="shared" si="97"/>
        <v>REGULAR</v>
      </c>
      <c r="AF613" s="1" t="str">
        <f t="shared" si="98"/>
        <v>Raipur -  Chhattisgarh</v>
      </c>
      <c r="AG613" s="1">
        <f t="shared" si="99"/>
        <v>5</v>
      </c>
    </row>
    <row r="614" spans="1:33">
      <c r="A614" s="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c r="P614" s="1">
        <f t="shared" si="90"/>
        <v>24560</v>
      </c>
      <c r="Q614" s="1">
        <v>5</v>
      </c>
      <c r="R614" s="1">
        <f t="shared" si="91"/>
        <v>1228</v>
      </c>
      <c r="S614" s="1">
        <f t="shared" si="92"/>
        <v>23332</v>
      </c>
      <c r="T614" s="1">
        <v>0.47</v>
      </c>
      <c r="U614" s="1">
        <f t="shared" si="93"/>
        <v>10966.039999999999</v>
      </c>
      <c r="V614" s="1">
        <f t="shared" si="94"/>
        <v>12365.960000000001</v>
      </c>
      <c r="W614" s="4">
        <f t="shared" si="95"/>
        <v>0.53</v>
      </c>
      <c r="X614" s="1" t="s">
        <v>56</v>
      </c>
      <c r="Y614" s="1" t="s">
        <v>72</v>
      </c>
      <c r="Z614" s="1" t="s">
        <v>41</v>
      </c>
      <c r="AA614" s="2">
        <v>45847</v>
      </c>
      <c r="AB614" s="1">
        <v>3</v>
      </c>
      <c r="AC614" s="1" t="s">
        <v>42</v>
      </c>
      <c r="AD614" s="1" t="str">
        <f t="shared" si="96"/>
        <v>0783</v>
      </c>
      <c r="AE614" s="1" t="str">
        <f t="shared" si="97"/>
        <v>REGULAR</v>
      </c>
      <c r="AF614" s="1" t="str">
        <f t="shared" si="98"/>
        <v>Warangal -  Telangana</v>
      </c>
      <c r="AG614" s="1">
        <f t="shared" si="99"/>
        <v>5</v>
      </c>
    </row>
    <row r="615" spans="1:33">
      <c r="A615" s="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c r="P615" s="1">
        <f t="shared" si="90"/>
        <v>15690</v>
      </c>
      <c r="Q615" s="1">
        <v>0</v>
      </c>
      <c r="R615" s="1">
        <f t="shared" si="91"/>
        <v>0</v>
      </c>
      <c r="S615" s="1">
        <f t="shared" si="92"/>
        <v>15690</v>
      </c>
      <c r="T615" s="1">
        <v>0.47</v>
      </c>
      <c r="U615" s="1">
        <f t="shared" si="93"/>
        <v>7374.2999999999993</v>
      </c>
      <c r="V615" s="1">
        <f t="shared" si="94"/>
        <v>8315.7000000000007</v>
      </c>
      <c r="W615" s="4">
        <f t="shared" si="95"/>
        <v>0.53</v>
      </c>
      <c r="X615" s="1" t="s">
        <v>50</v>
      </c>
      <c r="Y615" s="1" t="s">
        <v>72</v>
      </c>
      <c r="Z615" s="1" t="s">
        <v>51</v>
      </c>
      <c r="AA615" s="2">
        <v>45845</v>
      </c>
      <c r="AB615" s="1"/>
      <c r="AC615" s="1" t="s">
        <v>42</v>
      </c>
      <c r="AD615" s="1" t="str">
        <f t="shared" si="96"/>
        <v>1242</v>
      </c>
      <c r="AE615" s="1" t="str">
        <f t="shared" si="97"/>
        <v>REGULAR</v>
      </c>
      <c r="AF615" s="1" t="str">
        <f t="shared" si="98"/>
        <v>Vadodara -  Gujarat</v>
      </c>
      <c r="AG615" s="1">
        <f t="shared" si="99"/>
        <v>5</v>
      </c>
    </row>
    <row r="616" spans="1:33">
      <c r="A616" s="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c r="P616" s="1">
        <f t="shared" si="90"/>
        <v>5520</v>
      </c>
      <c r="Q616" s="1">
        <v>15</v>
      </c>
      <c r="R616" s="1">
        <f t="shared" si="91"/>
        <v>828</v>
      </c>
      <c r="S616" s="1">
        <f t="shared" si="92"/>
        <v>4692</v>
      </c>
      <c r="T616" s="1">
        <v>0.5</v>
      </c>
      <c r="U616" s="1">
        <f t="shared" si="93"/>
        <v>2346</v>
      </c>
      <c r="V616" s="1">
        <f t="shared" si="94"/>
        <v>2346</v>
      </c>
      <c r="W616" s="4">
        <f t="shared" si="95"/>
        <v>0.5</v>
      </c>
      <c r="X616" s="1" t="s">
        <v>39</v>
      </c>
      <c r="Y616" s="1" t="s">
        <v>81</v>
      </c>
      <c r="Z616" s="1" t="s">
        <v>41</v>
      </c>
      <c r="AA616" s="2">
        <v>45843</v>
      </c>
      <c r="AB616" s="1">
        <v>4</v>
      </c>
      <c r="AC616" s="1" t="s">
        <v>42</v>
      </c>
      <c r="AD616" s="1" t="str">
        <f t="shared" si="96"/>
        <v>1539</v>
      </c>
      <c r="AE616" s="1" t="str">
        <f t="shared" si="97"/>
        <v>REGULAR</v>
      </c>
      <c r="AF616" s="1" t="str">
        <f t="shared" si="98"/>
        <v>Noida -  Delhi</v>
      </c>
      <c r="AG616" s="1">
        <f t="shared" si="99"/>
        <v>4</v>
      </c>
    </row>
    <row r="617" spans="1:33">
      <c r="A617" s="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c r="P617" s="1">
        <f t="shared" si="90"/>
        <v>1230</v>
      </c>
      <c r="Q617" s="1">
        <v>10</v>
      </c>
      <c r="R617" s="1">
        <f t="shared" si="91"/>
        <v>123</v>
      </c>
      <c r="S617" s="1">
        <f t="shared" si="92"/>
        <v>1107</v>
      </c>
      <c r="T617" s="1">
        <v>0.35</v>
      </c>
      <c r="U617" s="1">
        <f t="shared" si="93"/>
        <v>387.45</v>
      </c>
      <c r="V617" s="1">
        <f t="shared" si="94"/>
        <v>719.55</v>
      </c>
      <c r="W617" s="4">
        <f t="shared" si="95"/>
        <v>0.64999999999999991</v>
      </c>
      <c r="X617" s="1" t="s">
        <v>65</v>
      </c>
      <c r="Y617" s="1" t="s">
        <v>57</v>
      </c>
      <c r="Z617" s="1" t="s">
        <v>22</v>
      </c>
      <c r="AA617" s="1"/>
      <c r="AB617" s="1"/>
      <c r="AC617" s="1" t="s">
        <v>93</v>
      </c>
      <c r="AD617" s="1" t="str">
        <f t="shared" si="96"/>
        <v>0925</v>
      </c>
      <c r="AE617" s="1" t="str">
        <f t="shared" si="97"/>
        <v>REGULAR</v>
      </c>
      <c r="AF617" s="1" t="str">
        <f t="shared" si="98"/>
        <v>Jodhpur -  Rajasthan</v>
      </c>
      <c r="AG617" s="1">
        <f t="shared" si="99"/>
        <v>4</v>
      </c>
    </row>
    <row r="618" spans="1:33">
      <c r="A618" s="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c r="P618" s="1">
        <f t="shared" si="90"/>
        <v>10920</v>
      </c>
      <c r="Q618" s="1">
        <v>0</v>
      </c>
      <c r="R618" s="1">
        <f t="shared" si="91"/>
        <v>0</v>
      </c>
      <c r="S618" s="1">
        <f t="shared" si="92"/>
        <v>10920</v>
      </c>
      <c r="T618" s="1">
        <v>0.52</v>
      </c>
      <c r="U618" s="1">
        <f t="shared" si="93"/>
        <v>5678.4000000000005</v>
      </c>
      <c r="V618" s="1">
        <f t="shared" si="94"/>
        <v>5241.5999999999995</v>
      </c>
      <c r="W618" s="4">
        <f t="shared" si="95"/>
        <v>0.47999999999999993</v>
      </c>
      <c r="X618" s="1" t="s">
        <v>147</v>
      </c>
      <c r="Y618" s="1" t="s">
        <v>57</v>
      </c>
      <c r="Z618" s="1" t="s">
        <v>41</v>
      </c>
      <c r="AA618" s="2">
        <v>45845</v>
      </c>
      <c r="AB618" s="1">
        <v>4</v>
      </c>
      <c r="AC618" s="1" t="s">
        <v>42</v>
      </c>
      <c r="AD618" s="1" t="str">
        <f t="shared" si="96"/>
        <v>1333</v>
      </c>
      <c r="AE618" s="1" t="str">
        <f t="shared" si="97"/>
        <v>PRIME</v>
      </c>
      <c r="AF618" s="1" t="str">
        <f t="shared" si="98"/>
        <v>Udaipur -  Tripura</v>
      </c>
      <c r="AG618" s="1">
        <f t="shared" si="99"/>
        <v>5</v>
      </c>
    </row>
    <row r="619" spans="1:33">
      <c r="A619" s="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c r="P619" s="1">
        <f t="shared" si="90"/>
        <v>2490</v>
      </c>
      <c r="Q619" s="1">
        <v>15</v>
      </c>
      <c r="R619" s="1">
        <f t="shared" si="91"/>
        <v>373.5</v>
      </c>
      <c r="S619" s="1">
        <f t="shared" si="92"/>
        <v>2116.5</v>
      </c>
      <c r="T619" s="1">
        <v>0.35</v>
      </c>
      <c r="U619" s="1">
        <f t="shared" si="93"/>
        <v>740.77499999999998</v>
      </c>
      <c r="V619" s="1">
        <f t="shared" si="94"/>
        <v>1375.7249999999999</v>
      </c>
      <c r="W619" s="4">
        <f t="shared" si="95"/>
        <v>0.64999999999999991</v>
      </c>
      <c r="X619" s="1" t="s">
        <v>104</v>
      </c>
      <c r="Y619" s="1" t="s">
        <v>57</v>
      </c>
      <c r="Z619" s="1" t="s">
        <v>41</v>
      </c>
      <c r="AA619" s="2">
        <v>45845</v>
      </c>
      <c r="AB619" s="1">
        <v>4</v>
      </c>
      <c r="AC619" s="1" t="s">
        <v>42</v>
      </c>
      <c r="AD619" s="1" t="str">
        <f t="shared" si="96"/>
        <v>1356</v>
      </c>
      <c r="AE619" s="1" t="str">
        <f t="shared" si="97"/>
        <v>REGULAR</v>
      </c>
      <c r="AF619" s="1" t="str">
        <f t="shared" si="98"/>
        <v>Nagpur -  Maharashtra</v>
      </c>
      <c r="AG619" s="1">
        <f t="shared" si="99"/>
        <v>4</v>
      </c>
    </row>
    <row r="620" spans="1:33">
      <c r="A620" s="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c r="P620" s="1">
        <f t="shared" si="90"/>
        <v>314040</v>
      </c>
      <c r="Q620" s="1">
        <v>0</v>
      </c>
      <c r="R620" s="1">
        <f t="shared" si="91"/>
        <v>0</v>
      </c>
      <c r="S620" s="1">
        <f t="shared" si="92"/>
        <v>314040</v>
      </c>
      <c r="T620" s="1">
        <v>0.57999999999999996</v>
      </c>
      <c r="U620" s="1">
        <f t="shared" si="93"/>
        <v>182143.19999999998</v>
      </c>
      <c r="V620" s="1">
        <f t="shared" si="94"/>
        <v>131896.80000000002</v>
      </c>
      <c r="W620" s="4">
        <f t="shared" si="95"/>
        <v>0.42000000000000004</v>
      </c>
      <c r="X620" s="1" t="s">
        <v>92</v>
      </c>
      <c r="Y620" s="1" t="s">
        <v>81</v>
      </c>
      <c r="Z620" s="1" t="s">
        <v>51</v>
      </c>
      <c r="AA620" s="2">
        <v>45848</v>
      </c>
      <c r="AB620" s="1"/>
      <c r="AC620" s="1" t="s">
        <v>42</v>
      </c>
      <c r="AD620" s="1" t="str">
        <f t="shared" si="96"/>
        <v>1620</v>
      </c>
      <c r="AE620" s="1" t="str">
        <f t="shared" si="97"/>
        <v>REGULAR</v>
      </c>
      <c r="AF620" s="1" t="str">
        <f t="shared" si="98"/>
        <v>Dehradun -  Uttarakhand</v>
      </c>
      <c r="AG620" s="1">
        <f t="shared" si="99"/>
        <v>6</v>
      </c>
    </row>
    <row r="621" spans="1:33">
      <c r="A621" s="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c r="P621" s="1">
        <f t="shared" si="90"/>
        <v>3950</v>
      </c>
      <c r="Q621" s="1">
        <v>10</v>
      </c>
      <c r="R621" s="1">
        <f t="shared" si="91"/>
        <v>395</v>
      </c>
      <c r="S621" s="1">
        <f t="shared" si="92"/>
        <v>3555</v>
      </c>
      <c r="T621" s="1">
        <v>0.45</v>
      </c>
      <c r="U621" s="1">
        <f t="shared" si="93"/>
        <v>1599.75</v>
      </c>
      <c r="V621" s="1">
        <f t="shared" si="94"/>
        <v>1955.25</v>
      </c>
      <c r="W621" s="4">
        <f t="shared" si="95"/>
        <v>0.55000000000000004</v>
      </c>
      <c r="X621" s="1" t="s">
        <v>65</v>
      </c>
      <c r="Y621" s="1" t="s">
        <v>40</v>
      </c>
      <c r="Z621" s="1" t="s">
        <v>22</v>
      </c>
      <c r="AA621" s="1"/>
      <c r="AB621" s="1"/>
      <c r="AC621" s="1" t="s">
        <v>93</v>
      </c>
      <c r="AD621" s="1" t="str">
        <f t="shared" si="96"/>
        <v>0066</v>
      </c>
      <c r="AE621" s="1" t="str">
        <f t="shared" si="97"/>
        <v>REGULAR</v>
      </c>
      <c r="AF621" s="1" t="str">
        <f t="shared" si="98"/>
        <v>Shillong -  Meghalaya</v>
      </c>
      <c r="AG621" s="1">
        <f t="shared" si="99"/>
        <v>4</v>
      </c>
    </row>
    <row r="622" spans="1:33">
      <c r="A622" s="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c r="P622" s="1">
        <f t="shared" si="90"/>
        <v>33100</v>
      </c>
      <c r="Q622" s="1">
        <v>10</v>
      </c>
      <c r="R622" s="1">
        <f t="shared" si="91"/>
        <v>3310</v>
      </c>
      <c r="S622" s="1">
        <f t="shared" si="92"/>
        <v>29790</v>
      </c>
      <c r="T622" s="1">
        <v>0.47</v>
      </c>
      <c r="U622" s="1">
        <f t="shared" si="93"/>
        <v>14001.3</v>
      </c>
      <c r="V622" s="1">
        <f t="shared" si="94"/>
        <v>15788.7</v>
      </c>
      <c r="W622" s="4">
        <f t="shared" si="95"/>
        <v>0.53</v>
      </c>
      <c r="X622" s="1" t="s">
        <v>147</v>
      </c>
      <c r="Y622" s="1" t="s">
        <v>40</v>
      </c>
      <c r="Z622" s="1" t="s">
        <v>41</v>
      </c>
      <c r="AA622" s="2">
        <v>45849</v>
      </c>
      <c r="AB622" s="1">
        <v>3</v>
      </c>
      <c r="AC622" s="1" t="s">
        <v>42</v>
      </c>
      <c r="AD622" s="1" t="str">
        <f t="shared" si="96"/>
        <v>0229</v>
      </c>
      <c r="AE622" s="1" t="str">
        <f t="shared" si="97"/>
        <v>REGULAR</v>
      </c>
      <c r="AF622" s="1" t="str">
        <f t="shared" si="98"/>
        <v>Kanpur -  Uttar Pradesh</v>
      </c>
      <c r="AG622" s="1">
        <f t="shared" si="99"/>
        <v>5</v>
      </c>
    </row>
    <row r="623" spans="1:33">
      <c r="A623" s="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c r="P623" s="1">
        <f t="shared" si="90"/>
        <v>4450</v>
      </c>
      <c r="Q623" s="1">
        <v>15</v>
      </c>
      <c r="R623" s="1">
        <f t="shared" si="91"/>
        <v>667.5</v>
      </c>
      <c r="S623" s="1">
        <f t="shared" si="92"/>
        <v>3782.5</v>
      </c>
      <c r="T623" s="1">
        <v>0.62</v>
      </c>
      <c r="U623" s="1">
        <f t="shared" si="93"/>
        <v>2345.15</v>
      </c>
      <c r="V623" s="1">
        <f t="shared" si="94"/>
        <v>1437.35</v>
      </c>
      <c r="W623" s="4">
        <f t="shared" si="95"/>
        <v>0.37999999999999995</v>
      </c>
      <c r="X623" s="1" t="s">
        <v>92</v>
      </c>
      <c r="Y623" s="1" t="s">
        <v>57</v>
      </c>
      <c r="Z623" s="1" t="s">
        <v>41</v>
      </c>
      <c r="AA623" s="2">
        <v>45846</v>
      </c>
      <c r="AB623" s="1">
        <v>5</v>
      </c>
      <c r="AC623" s="1" t="s">
        <v>42</v>
      </c>
      <c r="AD623" s="1" t="str">
        <f t="shared" si="96"/>
        <v>0299</v>
      </c>
      <c r="AE623" s="1" t="str">
        <f t="shared" si="97"/>
        <v>REGULAR</v>
      </c>
      <c r="AF623" s="1" t="str">
        <f t="shared" si="98"/>
        <v>Muzaffarpur -  Bihar</v>
      </c>
      <c r="AG623" s="1">
        <f t="shared" si="99"/>
        <v>4</v>
      </c>
    </row>
    <row r="624" spans="1:33">
      <c r="A624" s="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c r="P624" s="1">
        <f t="shared" si="90"/>
        <v>8490</v>
      </c>
      <c r="Q624" s="1">
        <v>30</v>
      </c>
      <c r="R624" s="1">
        <f t="shared" si="91"/>
        <v>2547</v>
      </c>
      <c r="S624" s="1">
        <f t="shared" si="92"/>
        <v>5943</v>
      </c>
      <c r="T624" s="1">
        <v>0.45</v>
      </c>
      <c r="U624" s="1">
        <f t="shared" si="93"/>
        <v>2674.35</v>
      </c>
      <c r="V624" s="1">
        <f t="shared" si="94"/>
        <v>3268.65</v>
      </c>
      <c r="W624" s="4">
        <f t="shared" si="95"/>
        <v>0.55000000000000004</v>
      </c>
      <c r="X624" s="1" t="s">
        <v>56</v>
      </c>
      <c r="Y624" s="1" t="s">
        <v>40</v>
      </c>
      <c r="Z624" s="1" t="s">
        <v>41</v>
      </c>
      <c r="AA624" s="2">
        <v>45852</v>
      </c>
      <c r="AB624" s="1">
        <v>4</v>
      </c>
      <c r="AC624" s="1" t="s">
        <v>42</v>
      </c>
      <c r="AD624" s="1" t="str">
        <f t="shared" si="96"/>
        <v>0320</v>
      </c>
      <c r="AE624" s="1" t="str">
        <f t="shared" si="97"/>
        <v>PRIME</v>
      </c>
      <c r="AF624" s="1" t="str">
        <f t="shared" si="98"/>
        <v>Udaipur -  Tripura</v>
      </c>
      <c r="AG624" s="1">
        <f t="shared" si="99"/>
        <v>4</v>
      </c>
    </row>
    <row r="625" spans="1:33">
      <c r="A625" s="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c r="P625" s="1">
        <f t="shared" si="90"/>
        <v>500</v>
      </c>
      <c r="Q625" s="1">
        <v>0</v>
      </c>
      <c r="R625" s="1">
        <f t="shared" si="91"/>
        <v>0</v>
      </c>
      <c r="S625" s="1">
        <f t="shared" si="92"/>
        <v>500</v>
      </c>
      <c r="T625" s="1">
        <v>0.62</v>
      </c>
      <c r="U625" s="1">
        <f t="shared" si="93"/>
        <v>310</v>
      </c>
      <c r="V625" s="1">
        <f t="shared" si="94"/>
        <v>190</v>
      </c>
      <c r="W625" s="4">
        <f t="shared" si="95"/>
        <v>0.38</v>
      </c>
      <c r="X625" s="1" t="s">
        <v>65</v>
      </c>
      <c r="Y625" s="1" t="s">
        <v>72</v>
      </c>
      <c r="Z625" s="1" t="s">
        <v>41</v>
      </c>
      <c r="AA625" s="2">
        <v>45849</v>
      </c>
      <c r="AB625" s="1">
        <v>5</v>
      </c>
      <c r="AC625" s="1" t="s">
        <v>42</v>
      </c>
      <c r="AD625" s="1" t="str">
        <f t="shared" si="96"/>
        <v>0154</v>
      </c>
      <c r="AE625" s="1" t="str">
        <f t="shared" si="97"/>
        <v>REGULAR</v>
      </c>
      <c r="AF625" s="1" t="str">
        <f t="shared" si="98"/>
        <v>Guwahati -  Assam</v>
      </c>
      <c r="AG625" s="1">
        <f t="shared" si="99"/>
        <v>3</v>
      </c>
    </row>
    <row r="626" spans="1:33">
      <c r="A626" s="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c r="P626" s="1">
        <f t="shared" si="90"/>
        <v>3200</v>
      </c>
      <c r="Q626" s="1">
        <v>25</v>
      </c>
      <c r="R626" s="1">
        <f t="shared" si="91"/>
        <v>800</v>
      </c>
      <c r="S626" s="1">
        <f t="shared" si="92"/>
        <v>2400</v>
      </c>
      <c r="T626" s="1">
        <v>0.62</v>
      </c>
      <c r="U626" s="1">
        <f t="shared" si="93"/>
        <v>1488</v>
      </c>
      <c r="V626" s="1">
        <f t="shared" si="94"/>
        <v>912</v>
      </c>
      <c r="W626" s="4">
        <f t="shared" si="95"/>
        <v>0.38</v>
      </c>
      <c r="X626" s="1" t="s">
        <v>50</v>
      </c>
      <c r="Y626" s="1" t="s">
        <v>57</v>
      </c>
      <c r="Z626" s="1" t="s">
        <v>120</v>
      </c>
      <c r="AA626" s="1"/>
      <c r="AB626" s="1"/>
      <c r="AC626" s="1" t="s">
        <v>42</v>
      </c>
      <c r="AD626" s="1" t="str">
        <f t="shared" si="96"/>
        <v>0682</v>
      </c>
      <c r="AE626" s="1" t="str">
        <f t="shared" si="97"/>
        <v>REGULAR</v>
      </c>
      <c r="AF626" s="1" t="str">
        <f t="shared" si="98"/>
        <v>Kolkata -  West Bengal</v>
      </c>
      <c r="AG626" s="1">
        <f t="shared" si="99"/>
        <v>4</v>
      </c>
    </row>
    <row r="627" spans="1:33">
      <c r="A627" s="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c r="P627" s="1">
        <f t="shared" si="90"/>
        <v>8120</v>
      </c>
      <c r="Q627" s="1">
        <v>0</v>
      </c>
      <c r="R627" s="1">
        <f t="shared" si="91"/>
        <v>0</v>
      </c>
      <c r="S627" s="1">
        <f t="shared" si="92"/>
        <v>8120</v>
      </c>
      <c r="T627" s="1">
        <v>0.52</v>
      </c>
      <c r="U627" s="1">
        <f t="shared" si="93"/>
        <v>4222.4000000000005</v>
      </c>
      <c r="V627" s="1">
        <f t="shared" si="94"/>
        <v>3897.5999999999995</v>
      </c>
      <c r="W627" s="4">
        <f t="shared" si="95"/>
        <v>0.47999999999999993</v>
      </c>
      <c r="X627" s="1" t="s">
        <v>56</v>
      </c>
      <c r="Y627" s="1" t="s">
        <v>57</v>
      </c>
      <c r="Z627" s="1" t="s">
        <v>22</v>
      </c>
      <c r="AA627" s="1"/>
      <c r="AB627" s="1"/>
      <c r="AC627" s="1" t="s">
        <v>93</v>
      </c>
      <c r="AD627" s="1" t="str">
        <f t="shared" si="96"/>
        <v>0752</v>
      </c>
      <c r="AE627" s="1" t="str">
        <f t="shared" si="97"/>
        <v>REGULAR</v>
      </c>
      <c r="AF627" s="1" t="str">
        <f t="shared" si="98"/>
        <v>Bhilai -  Chhattisgarh</v>
      </c>
      <c r="AG627" s="1">
        <f t="shared" si="99"/>
        <v>4</v>
      </c>
    </row>
    <row r="628" spans="1:33">
      <c r="A628" s="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c r="P628" s="1">
        <f t="shared" si="90"/>
        <v>80600</v>
      </c>
      <c r="Q628" s="1">
        <v>0</v>
      </c>
      <c r="R628" s="1">
        <f t="shared" si="91"/>
        <v>0</v>
      </c>
      <c r="S628" s="1">
        <f t="shared" si="92"/>
        <v>80600</v>
      </c>
      <c r="T628" s="1">
        <v>0.57999999999999996</v>
      </c>
      <c r="U628" s="1">
        <f t="shared" si="93"/>
        <v>46748</v>
      </c>
      <c r="V628" s="1">
        <f t="shared" si="94"/>
        <v>33852</v>
      </c>
      <c r="W628" s="4">
        <f t="shared" si="95"/>
        <v>0.42</v>
      </c>
      <c r="X628" s="1" t="s">
        <v>147</v>
      </c>
      <c r="Y628" s="1" t="s">
        <v>57</v>
      </c>
      <c r="Z628" s="1" t="s">
        <v>22</v>
      </c>
      <c r="AA628" s="1"/>
      <c r="AB628" s="1"/>
      <c r="AC628" s="1" t="s">
        <v>93</v>
      </c>
      <c r="AD628" s="1" t="str">
        <f t="shared" si="96"/>
        <v>1168</v>
      </c>
      <c r="AE628" s="1" t="str">
        <f t="shared" si="97"/>
        <v>REGULAR</v>
      </c>
      <c r="AF628" s="1" t="str">
        <f t="shared" si="98"/>
        <v>Raipur -  Chhattisgarh</v>
      </c>
      <c r="AG628" s="1">
        <f t="shared" si="99"/>
        <v>5</v>
      </c>
    </row>
    <row r="629" spans="1:33">
      <c r="A629" s="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c r="P629" s="1">
        <f t="shared" si="90"/>
        <v>77760</v>
      </c>
      <c r="Q629" s="1">
        <v>20</v>
      </c>
      <c r="R629" s="1">
        <f t="shared" si="91"/>
        <v>15552</v>
      </c>
      <c r="S629" s="1">
        <f t="shared" si="92"/>
        <v>62208</v>
      </c>
      <c r="T629" s="1">
        <v>0.57999999999999996</v>
      </c>
      <c r="U629" s="1">
        <f t="shared" si="93"/>
        <v>36080.639999999999</v>
      </c>
      <c r="V629" s="1">
        <f t="shared" si="94"/>
        <v>26127.360000000001</v>
      </c>
      <c r="W629" s="4">
        <f t="shared" si="95"/>
        <v>0.42</v>
      </c>
      <c r="X629" s="1" t="s">
        <v>147</v>
      </c>
      <c r="Y629" s="1" t="s">
        <v>81</v>
      </c>
      <c r="Z629" s="1" t="s">
        <v>22</v>
      </c>
      <c r="AA629" s="1"/>
      <c r="AB629" s="1"/>
      <c r="AC629" s="1" t="s">
        <v>93</v>
      </c>
      <c r="AD629" s="1" t="str">
        <f t="shared" si="96"/>
        <v>1310</v>
      </c>
      <c r="AE629" s="1" t="str">
        <f t="shared" si="97"/>
        <v>REGULAR</v>
      </c>
      <c r="AF629" s="1" t="str">
        <f t="shared" si="98"/>
        <v>Hyderabad -  Telangana</v>
      </c>
      <c r="AG629" s="1">
        <f t="shared" si="99"/>
        <v>5</v>
      </c>
    </row>
    <row r="630" spans="1:33">
      <c r="A630" s="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c r="P630" s="1">
        <f t="shared" si="90"/>
        <v>8010</v>
      </c>
      <c r="Q630" s="1">
        <v>25</v>
      </c>
      <c r="R630" s="1">
        <f t="shared" si="91"/>
        <v>2002.5</v>
      </c>
      <c r="S630" s="1">
        <f t="shared" si="92"/>
        <v>6007.5</v>
      </c>
      <c r="T630" s="1">
        <v>0.45</v>
      </c>
      <c r="U630" s="1">
        <f t="shared" si="93"/>
        <v>2703.375</v>
      </c>
      <c r="V630" s="1">
        <f t="shared" si="94"/>
        <v>3304.125</v>
      </c>
      <c r="W630" s="4">
        <f t="shared" si="95"/>
        <v>0.55000000000000004</v>
      </c>
      <c r="X630" s="1" t="s">
        <v>50</v>
      </c>
      <c r="Y630" s="1" t="s">
        <v>72</v>
      </c>
      <c r="Z630" s="1" t="s">
        <v>41</v>
      </c>
      <c r="AA630" s="2">
        <v>45853</v>
      </c>
      <c r="AB630" s="1">
        <v>5</v>
      </c>
      <c r="AC630" s="1" t="s">
        <v>42</v>
      </c>
      <c r="AD630" s="1" t="str">
        <f t="shared" si="96"/>
        <v>0800</v>
      </c>
      <c r="AE630" s="1" t="str">
        <f t="shared" si="97"/>
        <v>PRIME</v>
      </c>
      <c r="AF630" s="1" t="str">
        <f t="shared" si="98"/>
        <v>Visakhapatnam -  Andhra Pradesh</v>
      </c>
      <c r="AG630" s="1">
        <f t="shared" si="99"/>
        <v>4</v>
      </c>
    </row>
    <row r="631" spans="1:33">
      <c r="A631" s="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c r="P631" s="1">
        <f t="shared" si="90"/>
        <v>10200</v>
      </c>
      <c r="Q631" s="1">
        <v>10</v>
      </c>
      <c r="R631" s="1">
        <f t="shared" si="91"/>
        <v>1020</v>
      </c>
      <c r="S631" s="1">
        <f t="shared" si="92"/>
        <v>9180</v>
      </c>
      <c r="T631" s="1">
        <v>0.57999999999999996</v>
      </c>
      <c r="U631" s="1">
        <f t="shared" si="93"/>
        <v>5324.4</v>
      </c>
      <c r="V631" s="1">
        <f t="shared" si="94"/>
        <v>3855.6000000000004</v>
      </c>
      <c r="W631" s="4">
        <f t="shared" si="95"/>
        <v>0.42000000000000004</v>
      </c>
      <c r="X631" s="1" t="s">
        <v>92</v>
      </c>
      <c r="Y631" s="1" t="s">
        <v>40</v>
      </c>
      <c r="Z631" s="1" t="s">
        <v>41</v>
      </c>
      <c r="AA631" s="2">
        <v>45852</v>
      </c>
      <c r="AB631" s="1">
        <v>3</v>
      </c>
      <c r="AC631" s="1" t="s">
        <v>42</v>
      </c>
      <c r="AD631" s="1" t="str">
        <f t="shared" si="96"/>
        <v>1699</v>
      </c>
      <c r="AE631" s="1" t="str">
        <f t="shared" si="97"/>
        <v>REGULAR</v>
      </c>
      <c r="AF631" s="1" t="str">
        <f t="shared" si="98"/>
        <v>Jabalpur -  Madhya Pradesh</v>
      </c>
      <c r="AG631" s="1">
        <f t="shared" si="99"/>
        <v>5</v>
      </c>
    </row>
    <row r="632" spans="1:33">
      <c r="A632" s="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c r="P632" s="1">
        <f t="shared" si="90"/>
        <v>4520</v>
      </c>
      <c r="Q632" s="1">
        <v>15</v>
      </c>
      <c r="R632" s="1">
        <f t="shared" si="91"/>
        <v>678</v>
      </c>
      <c r="S632" s="1">
        <f t="shared" si="92"/>
        <v>3842</v>
      </c>
      <c r="T632" s="1">
        <v>0.45</v>
      </c>
      <c r="U632" s="1">
        <f t="shared" si="93"/>
        <v>1728.9</v>
      </c>
      <c r="V632" s="1">
        <f t="shared" si="94"/>
        <v>2113.1</v>
      </c>
      <c r="W632" s="4">
        <f t="shared" si="95"/>
        <v>0.54999999999999993</v>
      </c>
      <c r="X632" s="1" t="s">
        <v>104</v>
      </c>
      <c r="Y632" s="1" t="s">
        <v>72</v>
      </c>
      <c r="Z632" s="1" t="s">
        <v>22</v>
      </c>
      <c r="AA632" s="1"/>
      <c r="AB632" s="1"/>
      <c r="AC632" s="1" t="s">
        <v>93</v>
      </c>
      <c r="AD632" s="1" t="str">
        <f t="shared" si="96"/>
        <v>0182</v>
      </c>
      <c r="AE632" s="1" t="str">
        <f t="shared" si="97"/>
        <v>REGULAR</v>
      </c>
      <c r="AF632" s="1" t="str">
        <f t="shared" si="98"/>
        <v>Dehradun -  Uttarakhand</v>
      </c>
      <c r="AG632" s="1">
        <f t="shared" si="99"/>
        <v>4</v>
      </c>
    </row>
    <row r="633" spans="1:33">
      <c r="A633" s="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c r="P633" s="1">
        <f t="shared" si="90"/>
        <v>1300</v>
      </c>
      <c r="Q633" s="1">
        <v>10</v>
      </c>
      <c r="R633" s="1">
        <f t="shared" si="91"/>
        <v>130</v>
      </c>
      <c r="S633" s="1">
        <f t="shared" si="92"/>
        <v>1170</v>
      </c>
      <c r="T633" s="1">
        <v>0.62</v>
      </c>
      <c r="U633" s="1">
        <f t="shared" si="93"/>
        <v>725.4</v>
      </c>
      <c r="V633" s="1">
        <f t="shared" si="94"/>
        <v>444.6</v>
      </c>
      <c r="W633" s="4">
        <f t="shared" si="95"/>
        <v>0.38</v>
      </c>
      <c r="X633" s="1" t="s">
        <v>147</v>
      </c>
      <c r="Y633" s="1" t="s">
        <v>57</v>
      </c>
      <c r="Z633" s="1" t="s">
        <v>41</v>
      </c>
      <c r="AA633" s="2">
        <v>45849</v>
      </c>
      <c r="AB633" s="1">
        <v>5</v>
      </c>
      <c r="AC633" s="1" t="s">
        <v>42</v>
      </c>
      <c r="AD633" s="1" t="str">
        <f t="shared" si="96"/>
        <v>0447</v>
      </c>
      <c r="AE633" s="1" t="str">
        <f t="shared" si="97"/>
        <v>REGULAR</v>
      </c>
      <c r="AF633" s="1" t="str">
        <f t="shared" si="98"/>
        <v>Indore -  Madhya Pradesh</v>
      </c>
      <c r="AG633" s="1">
        <f t="shared" si="99"/>
        <v>4</v>
      </c>
    </row>
    <row r="634" spans="1:33">
      <c r="A634" s="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c r="P634" s="1">
        <f t="shared" si="90"/>
        <v>9860</v>
      </c>
      <c r="Q634" s="1">
        <v>5</v>
      </c>
      <c r="R634" s="1">
        <f t="shared" si="91"/>
        <v>493</v>
      </c>
      <c r="S634" s="1">
        <f t="shared" si="92"/>
        <v>9367</v>
      </c>
      <c r="T634" s="1">
        <v>0.47</v>
      </c>
      <c r="U634" s="1">
        <f t="shared" si="93"/>
        <v>4402.49</v>
      </c>
      <c r="V634" s="1">
        <f t="shared" si="94"/>
        <v>4964.51</v>
      </c>
      <c r="W634" s="4">
        <f t="shared" si="95"/>
        <v>0.53</v>
      </c>
      <c r="X634" s="1" t="s">
        <v>50</v>
      </c>
      <c r="Y634" s="1" t="s">
        <v>81</v>
      </c>
      <c r="Z634" s="1" t="s">
        <v>41</v>
      </c>
      <c r="AA634" s="2">
        <v>45855</v>
      </c>
      <c r="AB634" s="1">
        <v>3</v>
      </c>
      <c r="AC634" s="1" t="s">
        <v>42</v>
      </c>
      <c r="AD634" s="1" t="str">
        <f t="shared" si="96"/>
        <v>0038</v>
      </c>
      <c r="AE634" s="1" t="str">
        <f t="shared" si="97"/>
        <v>REGULAR</v>
      </c>
      <c r="AF634" s="1" t="str">
        <f t="shared" si="98"/>
        <v>Ranchi -  Jharkhand</v>
      </c>
      <c r="AG634" s="1">
        <f t="shared" si="99"/>
        <v>4</v>
      </c>
    </row>
    <row r="635" spans="1:33">
      <c r="A635" s="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c r="P635" s="1">
        <f t="shared" si="90"/>
        <v>24580</v>
      </c>
      <c r="Q635" s="1">
        <v>10</v>
      </c>
      <c r="R635" s="1">
        <f t="shared" si="91"/>
        <v>2458</v>
      </c>
      <c r="S635" s="1">
        <f t="shared" si="92"/>
        <v>22122</v>
      </c>
      <c r="T635" s="1">
        <v>0.52</v>
      </c>
      <c r="U635" s="1">
        <f t="shared" si="93"/>
        <v>11503.44</v>
      </c>
      <c r="V635" s="1">
        <f t="shared" si="94"/>
        <v>10618.56</v>
      </c>
      <c r="W635" s="4">
        <f t="shared" si="95"/>
        <v>0.48</v>
      </c>
      <c r="X635" s="1" t="s">
        <v>56</v>
      </c>
      <c r="Y635" s="1" t="s">
        <v>81</v>
      </c>
      <c r="Z635" s="1" t="s">
        <v>41</v>
      </c>
      <c r="AA635" s="2">
        <v>45851</v>
      </c>
      <c r="AB635" s="1">
        <v>5</v>
      </c>
      <c r="AC635" s="1" t="s">
        <v>42</v>
      </c>
      <c r="AD635" s="1" t="str">
        <f t="shared" si="96"/>
        <v>0426</v>
      </c>
      <c r="AE635" s="1" t="str">
        <f t="shared" si="97"/>
        <v>REGULAR</v>
      </c>
      <c r="AF635" s="1" t="str">
        <f t="shared" si="98"/>
        <v>Kochi -  Kerala</v>
      </c>
      <c r="AG635" s="1">
        <f t="shared" si="99"/>
        <v>5</v>
      </c>
    </row>
    <row r="636" spans="1:33">
      <c r="A636" s="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c r="P636" s="1">
        <f t="shared" si="90"/>
        <v>111700</v>
      </c>
      <c r="Q636" s="1">
        <v>0</v>
      </c>
      <c r="R636" s="1">
        <f t="shared" si="91"/>
        <v>0</v>
      </c>
      <c r="S636" s="1">
        <f t="shared" si="92"/>
        <v>111700</v>
      </c>
      <c r="T636" s="1">
        <v>0.57999999999999996</v>
      </c>
      <c r="U636" s="1">
        <f t="shared" si="93"/>
        <v>64785.999999999993</v>
      </c>
      <c r="V636" s="1">
        <f t="shared" si="94"/>
        <v>46914.000000000007</v>
      </c>
      <c r="W636" s="4">
        <f t="shared" si="95"/>
        <v>0.42000000000000004</v>
      </c>
      <c r="X636" s="1" t="s">
        <v>50</v>
      </c>
      <c r="Y636" s="1" t="s">
        <v>57</v>
      </c>
      <c r="Z636" s="1" t="s">
        <v>41</v>
      </c>
      <c r="AA636" s="2">
        <v>45852</v>
      </c>
      <c r="AB636" s="1">
        <v>5</v>
      </c>
      <c r="AC636" s="1" t="s">
        <v>42</v>
      </c>
      <c r="AD636" s="1" t="str">
        <f t="shared" si="96"/>
        <v>0460</v>
      </c>
      <c r="AE636" s="1" t="str">
        <f t="shared" si="97"/>
        <v>REGULAR</v>
      </c>
      <c r="AF636" s="1" t="str">
        <f t="shared" si="98"/>
        <v>Haridwar -  Uttarakhand</v>
      </c>
      <c r="AG636" s="1">
        <f t="shared" si="99"/>
        <v>6</v>
      </c>
    </row>
    <row r="637" spans="1:33">
      <c r="A637" s="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c r="P637" s="1">
        <f t="shared" si="90"/>
        <v>4280</v>
      </c>
      <c r="Q637" s="1">
        <v>5</v>
      </c>
      <c r="R637" s="1">
        <f t="shared" si="91"/>
        <v>214</v>
      </c>
      <c r="S637" s="1">
        <f t="shared" si="92"/>
        <v>4066</v>
      </c>
      <c r="T637" s="1">
        <v>0.35</v>
      </c>
      <c r="U637" s="1">
        <f t="shared" si="93"/>
        <v>1423.1</v>
      </c>
      <c r="V637" s="1">
        <f t="shared" si="94"/>
        <v>2642.9</v>
      </c>
      <c r="W637" s="4">
        <f t="shared" si="95"/>
        <v>0.65</v>
      </c>
      <c r="X637" s="1" t="s">
        <v>104</v>
      </c>
      <c r="Y637" s="1" t="s">
        <v>72</v>
      </c>
      <c r="Z637" s="1" t="s">
        <v>41</v>
      </c>
      <c r="AA637" s="2">
        <v>45856</v>
      </c>
      <c r="AB637" s="1">
        <v>4</v>
      </c>
      <c r="AC637" s="1" t="s">
        <v>42</v>
      </c>
      <c r="AD637" s="1" t="str">
        <f t="shared" si="96"/>
        <v>0503</v>
      </c>
      <c r="AE637" s="1" t="str">
        <f t="shared" si="97"/>
        <v>REGULAR</v>
      </c>
      <c r="AF637" s="1" t="str">
        <f t="shared" si="98"/>
        <v>Rohtak -  Haryana</v>
      </c>
      <c r="AG637" s="1">
        <f t="shared" si="99"/>
        <v>4</v>
      </c>
    </row>
    <row r="638" spans="1:33">
      <c r="A638" s="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c r="P638" s="1">
        <f t="shared" si="90"/>
        <v>7800</v>
      </c>
      <c r="Q638" s="1">
        <v>0</v>
      </c>
      <c r="R638" s="1">
        <f t="shared" si="91"/>
        <v>0</v>
      </c>
      <c r="S638" s="1">
        <f t="shared" si="92"/>
        <v>7800</v>
      </c>
      <c r="T638" s="1">
        <v>0.52</v>
      </c>
      <c r="U638" s="1">
        <f t="shared" si="93"/>
        <v>4056</v>
      </c>
      <c r="V638" s="1">
        <f t="shared" si="94"/>
        <v>3744</v>
      </c>
      <c r="W638" s="4">
        <f t="shared" si="95"/>
        <v>0.48</v>
      </c>
      <c r="X638" s="1" t="s">
        <v>92</v>
      </c>
      <c r="Y638" s="1" t="s">
        <v>40</v>
      </c>
      <c r="Z638" s="1" t="s">
        <v>22</v>
      </c>
      <c r="AA638" s="1"/>
      <c r="AB638" s="1"/>
      <c r="AC638" s="1" t="s">
        <v>93</v>
      </c>
      <c r="AD638" s="1" t="str">
        <f t="shared" si="96"/>
        <v>0632</v>
      </c>
      <c r="AE638" s="1" t="str">
        <f t="shared" si="97"/>
        <v>REGULAR</v>
      </c>
      <c r="AF638" s="1" t="str">
        <f t="shared" si="98"/>
        <v>Chennai -  Tamil Nadu</v>
      </c>
      <c r="AG638" s="1">
        <f t="shared" si="99"/>
        <v>4</v>
      </c>
    </row>
    <row r="639" spans="1:33">
      <c r="A639" s="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c r="P639" s="1">
        <f t="shared" si="90"/>
        <v>7040</v>
      </c>
      <c r="Q639" s="1">
        <v>20</v>
      </c>
      <c r="R639" s="1">
        <f t="shared" si="91"/>
        <v>1408</v>
      </c>
      <c r="S639" s="1">
        <f t="shared" si="92"/>
        <v>5632</v>
      </c>
      <c r="T639" s="1">
        <v>0.5</v>
      </c>
      <c r="U639" s="1">
        <f t="shared" si="93"/>
        <v>2816</v>
      </c>
      <c r="V639" s="1">
        <f t="shared" si="94"/>
        <v>2816</v>
      </c>
      <c r="W639" s="4">
        <f t="shared" si="95"/>
        <v>0.5</v>
      </c>
      <c r="X639" s="1" t="s">
        <v>104</v>
      </c>
      <c r="Y639" s="1" t="s">
        <v>72</v>
      </c>
      <c r="Z639" s="1" t="s">
        <v>41</v>
      </c>
      <c r="AA639" s="2">
        <v>45854</v>
      </c>
      <c r="AB639" s="1">
        <v>5</v>
      </c>
      <c r="AC639" s="1" t="s">
        <v>42</v>
      </c>
      <c r="AD639" s="1" t="str">
        <f t="shared" si="96"/>
        <v>1172</v>
      </c>
      <c r="AE639" s="1" t="str">
        <f t="shared" si="97"/>
        <v>PRIME</v>
      </c>
      <c r="AF639" s="1" t="str">
        <f t="shared" si="98"/>
        <v>Shillong -  Meghalaya</v>
      </c>
      <c r="AG639" s="1">
        <f t="shared" si="99"/>
        <v>4</v>
      </c>
    </row>
    <row r="640" spans="1:33">
      <c r="A640" s="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c r="P640" s="1">
        <f t="shared" si="90"/>
        <v>16520</v>
      </c>
      <c r="Q640" s="1">
        <v>5</v>
      </c>
      <c r="R640" s="1">
        <f t="shared" si="91"/>
        <v>826</v>
      </c>
      <c r="S640" s="1">
        <f t="shared" si="92"/>
        <v>15694</v>
      </c>
      <c r="T640" s="1">
        <v>0.52</v>
      </c>
      <c r="U640" s="1">
        <f t="shared" si="93"/>
        <v>8160.88</v>
      </c>
      <c r="V640" s="1">
        <f t="shared" si="94"/>
        <v>7533.12</v>
      </c>
      <c r="W640" s="4">
        <f t="shared" si="95"/>
        <v>0.48</v>
      </c>
      <c r="X640" s="1" t="s">
        <v>92</v>
      </c>
      <c r="Y640" s="1" t="s">
        <v>72</v>
      </c>
      <c r="Z640" s="1" t="s">
        <v>41</v>
      </c>
      <c r="AA640" s="2">
        <v>45857</v>
      </c>
      <c r="AB640" s="1">
        <v>4</v>
      </c>
      <c r="AC640" s="1" t="s">
        <v>42</v>
      </c>
      <c r="AD640" s="1" t="str">
        <f t="shared" si="96"/>
        <v>0024</v>
      </c>
      <c r="AE640" s="1" t="str">
        <f t="shared" si="97"/>
        <v>PRIME</v>
      </c>
      <c r="AF640" s="1" t="str">
        <f t="shared" si="98"/>
        <v>Dibrugarh -  Assam</v>
      </c>
      <c r="AG640" s="1">
        <f t="shared" si="99"/>
        <v>5</v>
      </c>
    </row>
    <row r="641" spans="1:33">
      <c r="A641" s="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c r="P641" s="1">
        <f t="shared" si="90"/>
        <v>21900</v>
      </c>
      <c r="Q641" s="1">
        <v>0</v>
      </c>
      <c r="R641" s="1">
        <f t="shared" si="91"/>
        <v>0</v>
      </c>
      <c r="S641" s="1">
        <f t="shared" si="92"/>
        <v>21900</v>
      </c>
      <c r="T641" s="1">
        <v>0.48</v>
      </c>
      <c r="U641" s="1">
        <f t="shared" si="93"/>
        <v>10512</v>
      </c>
      <c r="V641" s="1">
        <f t="shared" si="94"/>
        <v>11388</v>
      </c>
      <c r="W641" s="4">
        <f t="shared" si="95"/>
        <v>0.52</v>
      </c>
      <c r="X641" s="1" t="s">
        <v>104</v>
      </c>
      <c r="Y641" s="1" t="s">
        <v>72</v>
      </c>
      <c r="Z641" s="1" t="s">
        <v>41</v>
      </c>
      <c r="AA641" s="2">
        <v>45854</v>
      </c>
      <c r="AB641" s="1">
        <v>4</v>
      </c>
      <c r="AC641" s="1" t="s">
        <v>42</v>
      </c>
      <c r="AD641" s="1" t="str">
        <f t="shared" si="96"/>
        <v>0247</v>
      </c>
      <c r="AE641" s="1" t="str">
        <f t="shared" si="97"/>
        <v>PRIME</v>
      </c>
      <c r="AF641" s="1" t="str">
        <f t="shared" si="98"/>
        <v>Chandigarh -  Punjab</v>
      </c>
      <c r="AG641" s="1">
        <f t="shared" si="99"/>
        <v>5</v>
      </c>
    </row>
    <row r="642" spans="1:33">
      <c r="A642" s="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c r="P642" s="1">
        <f t="shared" si="90"/>
        <v>2560</v>
      </c>
      <c r="Q642" s="1">
        <v>0</v>
      </c>
      <c r="R642" s="1">
        <f t="shared" si="91"/>
        <v>0</v>
      </c>
      <c r="S642" s="1">
        <f t="shared" si="92"/>
        <v>2560</v>
      </c>
      <c r="T642" s="1">
        <v>0.35</v>
      </c>
      <c r="U642" s="1">
        <f t="shared" si="93"/>
        <v>896</v>
      </c>
      <c r="V642" s="1">
        <f t="shared" si="94"/>
        <v>1664</v>
      </c>
      <c r="W642" s="4">
        <f t="shared" si="95"/>
        <v>0.65</v>
      </c>
      <c r="X642" s="1" t="s">
        <v>104</v>
      </c>
      <c r="Y642" s="1" t="s">
        <v>40</v>
      </c>
      <c r="Z642" s="1" t="s">
        <v>66</v>
      </c>
      <c r="AA642" s="1"/>
      <c r="AB642" s="1"/>
      <c r="AC642" s="1" t="s">
        <v>42</v>
      </c>
      <c r="AD642" s="1" t="str">
        <f t="shared" si="96"/>
        <v>1458</v>
      </c>
      <c r="AE642" s="1" t="str">
        <f t="shared" si="97"/>
        <v>REGULAR</v>
      </c>
      <c r="AF642" s="1" t="str">
        <f t="shared" si="98"/>
        <v>Gurgaon -  Haryana</v>
      </c>
      <c r="AG642" s="1">
        <f t="shared" si="99"/>
        <v>4</v>
      </c>
    </row>
    <row r="643" spans="1:33">
      <c r="A643" s="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c r="P643" s="1">
        <f t="shared" ref="P643:P706" si="100">PRODUCT(N643,O643)</f>
        <v>10350</v>
      </c>
      <c r="Q643" s="1">
        <v>25</v>
      </c>
      <c r="R643" s="1">
        <f t="shared" ref="R643:R706" si="101">P643*(Q643/100)</f>
        <v>2587.5</v>
      </c>
      <c r="S643" s="1">
        <f t="shared" ref="S643:S706" si="102">P643-R643</f>
        <v>7762.5</v>
      </c>
      <c r="T643" s="1">
        <v>0.48</v>
      </c>
      <c r="U643" s="1">
        <f t="shared" ref="U643:U706" si="103">S643*T643</f>
        <v>3726</v>
      </c>
      <c r="V643" s="1">
        <f t="shared" ref="V643:V706" si="104">S643-U643</f>
        <v>4036.5</v>
      </c>
      <c r="W643" s="4">
        <f t="shared" ref="W643:W706" si="105">(V643/S643)</f>
        <v>0.52</v>
      </c>
      <c r="X643" s="1" t="s">
        <v>50</v>
      </c>
      <c r="Y643" s="1" t="s">
        <v>40</v>
      </c>
      <c r="Z643" s="1" t="s">
        <v>120</v>
      </c>
      <c r="AA643" s="1"/>
      <c r="AB643" s="1"/>
      <c r="AC643" s="1" t="s">
        <v>42</v>
      </c>
      <c r="AD643" s="1" t="str">
        <f t="shared" ref="AD643:AD706" si="106">RIGHT(A643,4)</f>
        <v>1605</v>
      </c>
      <c r="AE643" s="1" t="str">
        <f t="shared" ref="AE643:AE706" si="107">UPPER(H643)</f>
        <v>REGULAR</v>
      </c>
      <c r="AF643" s="1" t="str">
        <f t="shared" ref="AF643:AF706" si="108">_xlfn.CONCAT(I643," -  ",J643)</f>
        <v>Tura -  Meghalaya</v>
      </c>
      <c r="AG643" s="1">
        <f t="shared" ref="AG643:AG706" si="109">LEN(P643)</f>
        <v>5</v>
      </c>
    </row>
    <row r="644" spans="1:33">
      <c r="A644" s="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c r="P644" s="1">
        <f t="shared" si="100"/>
        <v>49500</v>
      </c>
      <c r="Q644" s="1">
        <v>5</v>
      </c>
      <c r="R644" s="1">
        <f t="shared" si="101"/>
        <v>2475</v>
      </c>
      <c r="S644" s="1">
        <f t="shared" si="102"/>
        <v>47025</v>
      </c>
      <c r="T644" s="1">
        <v>0.52</v>
      </c>
      <c r="U644" s="1">
        <f t="shared" si="103"/>
        <v>24453</v>
      </c>
      <c r="V644" s="1">
        <f t="shared" si="104"/>
        <v>22572</v>
      </c>
      <c r="W644" s="4">
        <f t="shared" si="105"/>
        <v>0.48</v>
      </c>
      <c r="X644" s="1" t="s">
        <v>147</v>
      </c>
      <c r="Y644" s="1" t="s">
        <v>40</v>
      </c>
      <c r="Z644" s="1" t="s">
        <v>41</v>
      </c>
      <c r="AA644" s="2">
        <v>45854</v>
      </c>
      <c r="AB644" s="1">
        <v>5</v>
      </c>
      <c r="AC644" s="1" t="s">
        <v>42</v>
      </c>
      <c r="AD644" s="1" t="str">
        <f t="shared" si="106"/>
        <v>0886</v>
      </c>
      <c r="AE644" s="1" t="str">
        <f t="shared" si="107"/>
        <v>REGULAR</v>
      </c>
      <c r="AF644" s="1" t="str">
        <f t="shared" si="108"/>
        <v>Tura -  Meghalaya</v>
      </c>
      <c r="AG644" s="1">
        <f t="shared" si="109"/>
        <v>5</v>
      </c>
    </row>
    <row r="645" spans="1:33">
      <c r="A645" s="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c r="P645" s="1">
        <f t="shared" si="100"/>
        <v>9630</v>
      </c>
      <c r="Q645" s="1">
        <v>25</v>
      </c>
      <c r="R645" s="1">
        <f t="shared" si="101"/>
        <v>2407.5</v>
      </c>
      <c r="S645" s="1">
        <f t="shared" si="102"/>
        <v>7222.5</v>
      </c>
      <c r="T645" s="1">
        <v>0.47</v>
      </c>
      <c r="U645" s="1">
        <f t="shared" si="103"/>
        <v>3394.5749999999998</v>
      </c>
      <c r="V645" s="1">
        <f t="shared" si="104"/>
        <v>3827.9250000000002</v>
      </c>
      <c r="W645" s="4">
        <f t="shared" si="105"/>
        <v>0.53</v>
      </c>
      <c r="X645" s="1" t="s">
        <v>39</v>
      </c>
      <c r="Y645" s="1" t="s">
        <v>57</v>
      </c>
      <c r="Z645" s="1" t="s">
        <v>51</v>
      </c>
      <c r="AA645" s="2">
        <v>45856</v>
      </c>
      <c r="AB645" s="1"/>
      <c r="AC645" s="1" t="s">
        <v>42</v>
      </c>
      <c r="AD645" s="1" t="str">
        <f t="shared" si="106"/>
        <v>0976</v>
      </c>
      <c r="AE645" s="1" t="str">
        <f t="shared" si="107"/>
        <v>PRIME</v>
      </c>
      <c r="AF645" s="1" t="str">
        <f t="shared" si="108"/>
        <v>Jodhpur -  Rajasthan</v>
      </c>
      <c r="AG645" s="1">
        <f t="shared" si="109"/>
        <v>4</v>
      </c>
    </row>
    <row r="646" spans="1:33">
      <c r="A646" s="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c r="P646" s="1">
        <f t="shared" si="100"/>
        <v>138200</v>
      </c>
      <c r="Q646" s="1">
        <v>15</v>
      </c>
      <c r="R646" s="1">
        <f t="shared" si="101"/>
        <v>20730</v>
      </c>
      <c r="S646" s="1">
        <f t="shared" si="102"/>
        <v>117470</v>
      </c>
      <c r="T646" s="1">
        <v>0.57999999999999996</v>
      </c>
      <c r="U646" s="1">
        <f t="shared" si="103"/>
        <v>68132.599999999991</v>
      </c>
      <c r="V646" s="1">
        <f t="shared" si="104"/>
        <v>49337.400000000009</v>
      </c>
      <c r="W646" s="4">
        <f t="shared" si="105"/>
        <v>0.4200000000000001</v>
      </c>
      <c r="X646" s="1" t="s">
        <v>56</v>
      </c>
      <c r="Y646" s="1" t="s">
        <v>72</v>
      </c>
      <c r="Z646" s="1" t="s">
        <v>41</v>
      </c>
      <c r="AA646" s="2">
        <v>45855</v>
      </c>
      <c r="AB646" s="1">
        <v>4</v>
      </c>
      <c r="AC646" s="1" t="s">
        <v>42</v>
      </c>
      <c r="AD646" s="1" t="str">
        <f t="shared" si="106"/>
        <v>1501</v>
      </c>
      <c r="AE646" s="1" t="str">
        <f t="shared" si="107"/>
        <v>REGULAR</v>
      </c>
      <c r="AF646" s="1" t="str">
        <f t="shared" si="108"/>
        <v>Raipur -  Chhattisgarh</v>
      </c>
      <c r="AG646" s="1">
        <f t="shared" si="109"/>
        <v>6</v>
      </c>
    </row>
    <row r="647" spans="1:33">
      <c r="A647" s="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c r="P647" s="1">
        <f t="shared" si="100"/>
        <v>33440</v>
      </c>
      <c r="Q647" s="1">
        <v>10</v>
      </c>
      <c r="R647" s="1">
        <f t="shared" si="101"/>
        <v>3344</v>
      </c>
      <c r="S647" s="1">
        <f t="shared" si="102"/>
        <v>30096</v>
      </c>
      <c r="T647" s="1">
        <v>0.57999999999999996</v>
      </c>
      <c r="U647" s="1">
        <f t="shared" si="103"/>
        <v>17455.68</v>
      </c>
      <c r="V647" s="1">
        <f t="shared" si="104"/>
        <v>12640.32</v>
      </c>
      <c r="W647" s="4">
        <f t="shared" si="105"/>
        <v>0.42</v>
      </c>
      <c r="X647" s="1" t="s">
        <v>50</v>
      </c>
      <c r="Y647" s="1" t="s">
        <v>72</v>
      </c>
      <c r="Z647" s="1" t="s">
        <v>41</v>
      </c>
      <c r="AA647" s="2">
        <v>45857</v>
      </c>
      <c r="AB647" s="1">
        <v>3</v>
      </c>
      <c r="AC647" s="1" t="s">
        <v>42</v>
      </c>
      <c r="AD647" s="1" t="str">
        <f t="shared" si="106"/>
        <v>0712</v>
      </c>
      <c r="AE647" s="1" t="str">
        <f t="shared" si="107"/>
        <v>PRIME</v>
      </c>
      <c r="AF647" s="1" t="str">
        <f t="shared" si="108"/>
        <v>Guwahati -  Assam</v>
      </c>
      <c r="AG647" s="1">
        <f t="shared" si="109"/>
        <v>5</v>
      </c>
    </row>
    <row r="648" spans="1:33">
      <c r="A648" s="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c r="P648" s="1">
        <f t="shared" si="100"/>
        <v>150</v>
      </c>
      <c r="Q648" s="1">
        <v>30</v>
      </c>
      <c r="R648" s="1">
        <f t="shared" si="101"/>
        <v>45</v>
      </c>
      <c r="S648" s="1">
        <f t="shared" si="102"/>
        <v>105</v>
      </c>
      <c r="T648" s="1">
        <v>0.62</v>
      </c>
      <c r="U648" s="1">
        <f t="shared" si="103"/>
        <v>65.099999999999994</v>
      </c>
      <c r="V648" s="1">
        <f t="shared" si="104"/>
        <v>39.900000000000006</v>
      </c>
      <c r="W648" s="4">
        <f t="shared" si="105"/>
        <v>0.38000000000000006</v>
      </c>
      <c r="X648" s="1" t="s">
        <v>104</v>
      </c>
      <c r="Y648" s="1" t="s">
        <v>40</v>
      </c>
      <c r="Z648" s="1" t="s">
        <v>41</v>
      </c>
      <c r="AA648" s="2">
        <v>45859</v>
      </c>
      <c r="AB648" s="1">
        <v>4</v>
      </c>
      <c r="AC648" s="1" t="s">
        <v>42</v>
      </c>
      <c r="AD648" s="1" t="str">
        <f t="shared" si="106"/>
        <v>1580</v>
      </c>
      <c r="AE648" s="1" t="str">
        <f t="shared" si="107"/>
        <v>PRIME</v>
      </c>
      <c r="AF648" s="1" t="str">
        <f t="shared" si="108"/>
        <v>Jaipur -  Rajasthan</v>
      </c>
      <c r="AG648" s="1">
        <f t="shared" si="109"/>
        <v>3</v>
      </c>
    </row>
    <row r="649" spans="1:33">
      <c r="A649" s="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c r="P649" s="1">
        <f t="shared" si="100"/>
        <v>4060</v>
      </c>
      <c r="Q649" s="1">
        <v>20</v>
      </c>
      <c r="R649" s="1">
        <f t="shared" si="101"/>
        <v>812</v>
      </c>
      <c r="S649" s="1">
        <f t="shared" si="102"/>
        <v>3248</v>
      </c>
      <c r="T649" s="1">
        <v>0.47</v>
      </c>
      <c r="U649" s="1">
        <f t="shared" si="103"/>
        <v>1526.56</v>
      </c>
      <c r="V649" s="1">
        <f t="shared" si="104"/>
        <v>1721.44</v>
      </c>
      <c r="W649" s="4">
        <f t="shared" si="105"/>
        <v>0.53</v>
      </c>
      <c r="X649" s="1" t="s">
        <v>92</v>
      </c>
      <c r="Y649" s="1" t="s">
        <v>40</v>
      </c>
      <c r="Z649" s="1" t="s">
        <v>41</v>
      </c>
      <c r="AA649" s="2">
        <v>45855</v>
      </c>
      <c r="AB649" s="1">
        <v>5</v>
      </c>
      <c r="AC649" s="1" t="s">
        <v>42</v>
      </c>
      <c r="AD649" s="1" t="str">
        <f t="shared" si="106"/>
        <v>0382</v>
      </c>
      <c r="AE649" s="1" t="str">
        <f t="shared" si="107"/>
        <v>REGULAR</v>
      </c>
      <c r="AF649" s="1" t="str">
        <f t="shared" si="108"/>
        <v>Dehradun -  Uttarakhand</v>
      </c>
      <c r="AG649" s="1">
        <f t="shared" si="109"/>
        <v>4</v>
      </c>
    </row>
    <row r="650" spans="1:33">
      <c r="A650" s="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c r="P650" s="1">
        <f t="shared" si="100"/>
        <v>1640</v>
      </c>
      <c r="Q650" s="1">
        <v>0</v>
      </c>
      <c r="R650" s="1">
        <f t="shared" si="101"/>
        <v>0</v>
      </c>
      <c r="S650" s="1">
        <f t="shared" si="102"/>
        <v>1640</v>
      </c>
      <c r="T650" s="1">
        <v>0.48</v>
      </c>
      <c r="U650" s="1">
        <f t="shared" si="103"/>
        <v>787.19999999999993</v>
      </c>
      <c r="V650" s="1">
        <f t="shared" si="104"/>
        <v>852.80000000000007</v>
      </c>
      <c r="W650" s="4">
        <f t="shared" si="105"/>
        <v>0.52</v>
      </c>
      <c r="X650" s="1" t="s">
        <v>50</v>
      </c>
      <c r="Y650" s="1" t="s">
        <v>72</v>
      </c>
      <c r="Z650" s="1" t="s">
        <v>41</v>
      </c>
      <c r="AA650" s="2">
        <v>45856</v>
      </c>
      <c r="AB650" s="1">
        <v>4</v>
      </c>
      <c r="AC650" s="1" t="s">
        <v>42</v>
      </c>
      <c r="AD650" s="1" t="str">
        <f t="shared" si="106"/>
        <v>0657</v>
      </c>
      <c r="AE650" s="1" t="str">
        <f t="shared" si="107"/>
        <v>PRIME</v>
      </c>
      <c r="AF650" s="1" t="str">
        <f t="shared" si="108"/>
        <v>Margao -  Goa</v>
      </c>
      <c r="AG650" s="1">
        <f t="shared" si="109"/>
        <v>4</v>
      </c>
    </row>
    <row r="651" spans="1:33">
      <c r="A651" s="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c r="P651" s="1">
        <f t="shared" si="100"/>
        <v>157770</v>
      </c>
      <c r="Q651" s="1">
        <v>25</v>
      </c>
      <c r="R651" s="1">
        <f t="shared" si="101"/>
        <v>39442.5</v>
      </c>
      <c r="S651" s="1">
        <f t="shared" si="102"/>
        <v>118327.5</v>
      </c>
      <c r="T651" s="1">
        <v>0.57999999999999996</v>
      </c>
      <c r="U651" s="1">
        <f t="shared" si="103"/>
        <v>68629.95</v>
      </c>
      <c r="V651" s="1">
        <f t="shared" si="104"/>
        <v>49697.55</v>
      </c>
      <c r="W651" s="4">
        <f t="shared" si="105"/>
        <v>0.42000000000000004</v>
      </c>
      <c r="X651" s="1" t="s">
        <v>65</v>
      </c>
      <c r="Y651" s="1" t="s">
        <v>81</v>
      </c>
      <c r="Z651" s="1" t="s">
        <v>41</v>
      </c>
      <c r="AA651" s="2">
        <v>45857</v>
      </c>
      <c r="AB651" s="1">
        <v>4</v>
      </c>
      <c r="AC651" s="1" t="s">
        <v>42</v>
      </c>
      <c r="AD651" s="1" t="str">
        <f t="shared" si="106"/>
        <v>0959</v>
      </c>
      <c r="AE651" s="1" t="str">
        <f t="shared" si="107"/>
        <v>REGULAR</v>
      </c>
      <c r="AF651" s="1" t="str">
        <f t="shared" si="108"/>
        <v>Raipur -  Chhattisgarh</v>
      </c>
      <c r="AG651" s="1">
        <f t="shared" si="109"/>
        <v>6</v>
      </c>
    </row>
    <row r="652" spans="1:33">
      <c r="A652" s="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c r="P652" s="1">
        <f t="shared" si="100"/>
        <v>34640</v>
      </c>
      <c r="Q652" s="1">
        <v>30</v>
      </c>
      <c r="R652" s="1">
        <f t="shared" si="101"/>
        <v>10392</v>
      </c>
      <c r="S652" s="1">
        <f t="shared" si="102"/>
        <v>24248</v>
      </c>
      <c r="T652" s="1">
        <v>0.57999999999999996</v>
      </c>
      <c r="U652" s="1">
        <f t="shared" si="103"/>
        <v>14063.839999999998</v>
      </c>
      <c r="V652" s="1">
        <f t="shared" si="104"/>
        <v>10184.160000000002</v>
      </c>
      <c r="W652" s="4">
        <f t="shared" si="105"/>
        <v>0.4200000000000001</v>
      </c>
      <c r="X652" s="1" t="s">
        <v>92</v>
      </c>
      <c r="Y652" s="1" t="s">
        <v>81</v>
      </c>
      <c r="Z652" s="1" t="s">
        <v>41</v>
      </c>
      <c r="AA652" s="2">
        <v>45860</v>
      </c>
      <c r="AB652" s="1">
        <v>4</v>
      </c>
      <c r="AC652" s="1" t="s">
        <v>42</v>
      </c>
      <c r="AD652" s="1" t="str">
        <f t="shared" si="106"/>
        <v>1164</v>
      </c>
      <c r="AE652" s="1" t="str">
        <f t="shared" si="107"/>
        <v>PRIME</v>
      </c>
      <c r="AF652" s="1" t="str">
        <f t="shared" si="108"/>
        <v>Lucknow -  Uttar Pradesh</v>
      </c>
      <c r="AG652" s="1">
        <f t="shared" si="109"/>
        <v>5</v>
      </c>
    </row>
    <row r="653" spans="1:33">
      <c r="A653" s="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c r="P653" s="1">
        <f t="shared" si="100"/>
        <v>4860</v>
      </c>
      <c r="Q653" s="1">
        <v>0</v>
      </c>
      <c r="R653" s="1">
        <f t="shared" si="101"/>
        <v>0</v>
      </c>
      <c r="S653" s="1">
        <f t="shared" si="102"/>
        <v>4860</v>
      </c>
      <c r="T653" s="1">
        <v>0.45</v>
      </c>
      <c r="U653" s="1">
        <f t="shared" si="103"/>
        <v>2187</v>
      </c>
      <c r="V653" s="1">
        <f t="shared" si="104"/>
        <v>2673</v>
      </c>
      <c r="W653" s="4">
        <f t="shared" si="105"/>
        <v>0.55000000000000004</v>
      </c>
      <c r="X653" s="1" t="s">
        <v>65</v>
      </c>
      <c r="Y653" s="1" t="s">
        <v>57</v>
      </c>
      <c r="Z653" s="1" t="s">
        <v>41</v>
      </c>
      <c r="AA653" s="2">
        <v>45855</v>
      </c>
      <c r="AB653" s="1">
        <v>4</v>
      </c>
      <c r="AC653" s="1" t="s">
        <v>42</v>
      </c>
      <c r="AD653" s="1" t="str">
        <f t="shared" si="106"/>
        <v>1478</v>
      </c>
      <c r="AE653" s="1" t="str">
        <f t="shared" si="107"/>
        <v>PRIME</v>
      </c>
      <c r="AF653" s="1" t="str">
        <f t="shared" si="108"/>
        <v>Thoubal -  Manipur</v>
      </c>
      <c r="AG653" s="1">
        <f t="shared" si="109"/>
        <v>4</v>
      </c>
    </row>
    <row r="654" spans="1:33">
      <c r="A654" s="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c r="P654" s="1">
        <f t="shared" si="100"/>
        <v>2720</v>
      </c>
      <c r="Q654" s="1">
        <v>0</v>
      </c>
      <c r="R654" s="1">
        <f t="shared" si="101"/>
        <v>0</v>
      </c>
      <c r="S654" s="1">
        <f t="shared" si="102"/>
        <v>2720</v>
      </c>
      <c r="T654" s="1">
        <v>0.47</v>
      </c>
      <c r="U654" s="1">
        <f t="shared" si="103"/>
        <v>1278.3999999999999</v>
      </c>
      <c r="V654" s="1">
        <f t="shared" si="104"/>
        <v>1441.6000000000001</v>
      </c>
      <c r="W654" s="4">
        <f t="shared" si="105"/>
        <v>0.53</v>
      </c>
      <c r="X654" s="1" t="s">
        <v>147</v>
      </c>
      <c r="Y654" s="1" t="s">
        <v>57</v>
      </c>
      <c r="Z654" s="1" t="s">
        <v>41</v>
      </c>
      <c r="AA654" s="2">
        <v>45858</v>
      </c>
      <c r="AB654" s="1">
        <v>3</v>
      </c>
      <c r="AC654" s="1" t="s">
        <v>42</v>
      </c>
      <c r="AD654" s="1" t="str">
        <f t="shared" si="106"/>
        <v>1521</v>
      </c>
      <c r="AE654" s="1" t="str">
        <f t="shared" si="107"/>
        <v>PRIME</v>
      </c>
      <c r="AF654" s="1" t="str">
        <f t="shared" si="108"/>
        <v>Lucknow -  Uttar Pradesh</v>
      </c>
      <c r="AG654" s="1">
        <f t="shared" si="109"/>
        <v>4</v>
      </c>
    </row>
    <row r="655" spans="1:33">
      <c r="A655" s="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c r="P655" s="1">
        <f t="shared" si="100"/>
        <v>22800</v>
      </c>
      <c r="Q655" s="1">
        <v>5</v>
      </c>
      <c r="R655" s="1">
        <f t="shared" si="101"/>
        <v>1140</v>
      </c>
      <c r="S655" s="1">
        <f t="shared" si="102"/>
        <v>21660</v>
      </c>
      <c r="T655" s="1">
        <v>0.57999999999999996</v>
      </c>
      <c r="U655" s="1">
        <f t="shared" si="103"/>
        <v>12562.8</v>
      </c>
      <c r="V655" s="1">
        <f t="shared" si="104"/>
        <v>9097.2000000000007</v>
      </c>
      <c r="W655" s="4">
        <f t="shared" si="105"/>
        <v>0.42000000000000004</v>
      </c>
      <c r="X655" s="1" t="s">
        <v>65</v>
      </c>
      <c r="Y655" s="1" t="s">
        <v>57</v>
      </c>
      <c r="Z655" s="1" t="s">
        <v>22</v>
      </c>
      <c r="AA655" s="1"/>
      <c r="AB655" s="1"/>
      <c r="AC655" s="1" t="s">
        <v>93</v>
      </c>
      <c r="AD655" s="1" t="str">
        <f t="shared" si="106"/>
        <v>1674</v>
      </c>
      <c r="AE655" s="1" t="str">
        <f t="shared" si="107"/>
        <v>PRIME</v>
      </c>
      <c r="AF655" s="1" t="str">
        <f t="shared" si="108"/>
        <v>Imphal -  Manipur</v>
      </c>
      <c r="AG655" s="1">
        <f t="shared" si="109"/>
        <v>5</v>
      </c>
    </row>
    <row r="656" spans="1:33">
      <c r="A656" s="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c r="P656" s="1">
        <f t="shared" si="100"/>
        <v>6880</v>
      </c>
      <c r="Q656" s="1">
        <v>30</v>
      </c>
      <c r="R656" s="1">
        <f t="shared" si="101"/>
        <v>2064</v>
      </c>
      <c r="S656" s="1">
        <f t="shared" si="102"/>
        <v>4816</v>
      </c>
      <c r="T656" s="1">
        <v>0.45</v>
      </c>
      <c r="U656" s="1">
        <f t="shared" si="103"/>
        <v>2167.2000000000003</v>
      </c>
      <c r="V656" s="1">
        <f t="shared" si="104"/>
        <v>2648.7999999999997</v>
      </c>
      <c r="W656" s="4">
        <f t="shared" si="105"/>
        <v>0.54999999999999993</v>
      </c>
      <c r="X656" s="1" t="s">
        <v>92</v>
      </c>
      <c r="Y656" s="1" t="s">
        <v>57</v>
      </c>
      <c r="Z656" s="1" t="s">
        <v>41</v>
      </c>
      <c r="AA656" s="2">
        <v>45859</v>
      </c>
      <c r="AB656" s="1">
        <v>5</v>
      </c>
      <c r="AC656" s="1" t="s">
        <v>42</v>
      </c>
      <c r="AD656" s="1" t="str">
        <f t="shared" si="106"/>
        <v>0385</v>
      </c>
      <c r="AE656" s="1" t="str">
        <f t="shared" si="107"/>
        <v>PRIME</v>
      </c>
      <c r="AF656" s="1" t="str">
        <f t="shared" si="108"/>
        <v>Agra -  Uttar Pradesh</v>
      </c>
      <c r="AG656" s="1">
        <f t="shared" si="109"/>
        <v>4</v>
      </c>
    </row>
    <row r="657" spans="1:33">
      <c r="A657" s="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c r="P657" s="1">
        <f t="shared" si="100"/>
        <v>660</v>
      </c>
      <c r="Q657" s="1">
        <v>15</v>
      </c>
      <c r="R657" s="1">
        <f t="shared" si="101"/>
        <v>99</v>
      </c>
      <c r="S657" s="1">
        <f t="shared" si="102"/>
        <v>561</v>
      </c>
      <c r="T657" s="1">
        <v>0.62</v>
      </c>
      <c r="U657" s="1">
        <f t="shared" si="103"/>
        <v>347.82</v>
      </c>
      <c r="V657" s="1">
        <f t="shared" si="104"/>
        <v>213.18</v>
      </c>
      <c r="W657" s="4">
        <f t="shared" si="105"/>
        <v>0.38</v>
      </c>
      <c r="X657" s="1" t="s">
        <v>65</v>
      </c>
      <c r="Y657" s="1" t="s">
        <v>81</v>
      </c>
      <c r="Z657" s="1" t="s">
        <v>41</v>
      </c>
      <c r="AA657" s="2">
        <v>45860</v>
      </c>
      <c r="AB657" s="1">
        <v>5</v>
      </c>
      <c r="AC657" s="1" t="s">
        <v>42</v>
      </c>
      <c r="AD657" s="1" t="str">
        <f t="shared" si="106"/>
        <v>0907</v>
      </c>
      <c r="AE657" s="1" t="str">
        <f t="shared" si="107"/>
        <v>REGULAR</v>
      </c>
      <c r="AF657" s="1" t="str">
        <f t="shared" si="108"/>
        <v>Jamshedpur -  Jharkhand</v>
      </c>
      <c r="AG657" s="1">
        <f t="shared" si="109"/>
        <v>3</v>
      </c>
    </row>
    <row r="658" spans="1:33">
      <c r="A658" s="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c r="P658" s="1">
        <f t="shared" si="100"/>
        <v>8910</v>
      </c>
      <c r="Q658" s="1">
        <v>10</v>
      </c>
      <c r="R658" s="1">
        <f t="shared" si="101"/>
        <v>891</v>
      </c>
      <c r="S658" s="1">
        <f t="shared" si="102"/>
        <v>8019</v>
      </c>
      <c r="T658" s="1">
        <v>0.52</v>
      </c>
      <c r="U658" s="1">
        <f t="shared" si="103"/>
        <v>4169.88</v>
      </c>
      <c r="V658" s="1">
        <f t="shared" si="104"/>
        <v>3849.12</v>
      </c>
      <c r="W658" s="4">
        <f t="shared" si="105"/>
        <v>0.48</v>
      </c>
      <c r="X658" s="1" t="s">
        <v>50</v>
      </c>
      <c r="Y658" s="1" t="s">
        <v>72</v>
      </c>
      <c r="Z658" s="1" t="s">
        <v>120</v>
      </c>
      <c r="AA658" s="1"/>
      <c r="AB658" s="1"/>
      <c r="AC658" s="1" t="s">
        <v>42</v>
      </c>
      <c r="AD658" s="1" t="str">
        <f t="shared" si="106"/>
        <v>1007</v>
      </c>
      <c r="AE658" s="1" t="str">
        <f t="shared" si="107"/>
        <v>REGULAR</v>
      </c>
      <c r="AF658" s="1" t="str">
        <f t="shared" si="108"/>
        <v>Dehradun -  Uttarakhand</v>
      </c>
      <c r="AG658" s="1">
        <f t="shared" si="109"/>
        <v>4</v>
      </c>
    </row>
    <row r="659" spans="1:33">
      <c r="A659" s="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c r="P659" s="1">
        <f t="shared" si="100"/>
        <v>4200</v>
      </c>
      <c r="Q659" s="1">
        <v>30</v>
      </c>
      <c r="R659" s="1">
        <f t="shared" si="101"/>
        <v>1260</v>
      </c>
      <c r="S659" s="1">
        <f t="shared" si="102"/>
        <v>2940</v>
      </c>
      <c r="T659" s="1">
        <v>0.47</v>
      </c>
      <c r="U659" s="1">
        <f t="shared" si="103"/>
        <v>1381.8</v>
      </c>
      <c r="V659" s="1">
        <f t="shared" si="104"/>
        <v>1558.2</v>
      </c>
      <c r="W659" s="4">
        <f t="shared" si="105"/>
        <v>0.53</v>
      </c>
      <c r="X659" s="1" t="s">
        <v>147</v>
      </c>
      <c r="Y659" s="1" t="s">
        <v>40</v>
      </c>
      <c r="Z659" s="1" t="s">
        <v>41</v>
      </c>
      <c r="AA659" s="2">
        <v>45857</v>
      </c>
      <c r="AB659" s="1">
        <v>5</v>
      </c>
      <c r="AC659" s="1" t="s">
        <v>42</v>
      </c>
      <c r="AD659" s="1" t="str">
        <f t="shared" si="106"/>
        <v>1666</v>
      </c>
      <c r="AE659" s="1" t="str">
        <f t="shared" si="107"/>
        <v>PRIME</v>
      </c>
      <c r="AF659" s="1" t="str">
        <f t="shared" si="108"/>
        <v>Imphal -  Manipur</v>
      </c>
      <c r="AG659" s="1">
        <f t="shared" si="109"/>
        <v>4</v>
      </c>
    </row>
    <row r="660" spans="1:33">
      <c r="A660" s="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c r="P660" s="1">
        <f t="shared" si="100"/>
        <v>33720</v>
      </c>
      <c r="Q660" s="1">
        <v>5</v>
      </c>
      <c r="R660" s="1">
        <f t="shared" si="101"/>
        <v>1686</v>
      </c>
      <c r="S660" s="1">
        <f t="shared" si="102"/>
        <v>32034</v>
      </c>
      <c r="T660" s="1">
        <v>0.52</v>
      </c>
      <c r="U660" s="1">
        <f t="shared" si="103"/>
        <v>16657.68</v>
      </c>
      <c r="V660" s="1">
        <f t="shared" si="104"/>
        <v>15376.32</v>
      </c>
      <c r="W660" s="4">
        <f t="shared" si="105"/>
        <v>0.48</v>
      </c>
      <c r="X660" s="1" t="s">
        <v>50</v>
      </c>
      <c r="Y660" s="1" t="s">
        <v>81</v>
      </c>
      <c r="Z660" s="1" t="s">
        <v>120</v>
      </c>
      <c r="AA660" s="1"/>
      <c r="AB660" s="1"/>
      <c r="AC660" s="1" t="s">
        <v>42</v>
      </c>
      <c r="AD660" s="1" t="str">
        <f t="shared" si="106"/>
        <v>0760</v>
      </c>
      <c r="AE660" s="1" t="str">
        <f t="shared" si="107"/>
        <v>REGULAR</v>
      </c>
      <c r="AF660" s="1" t="str">
        <f t="shared" si="108"/>
        <v>New Delhi -  Delhi</v>
      </c>
      <c r="AG660" s="1">
        <f t="shared" si="109"/>
        <v>5</v>
      </c>
    </row>
    <row r="661" spans="1:33">
      <c r="A661" s="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c r="P661" s="1">
        <f t="shared" si="100"/>
        <v>1530</v>
      </c>
      <c r="Q661" s="1">
        <v>30</v>
      </c>
      <c r="R661" s="1">
        <f t="shared" si="101"/>
        <v>459</v>
      </c>
      <c r="S661" s="1">
        <f t="shared" si="102"/>
        <v>1071</v>
      </c>
      <c r="T661" s="1">
        <v>0.5</v>
      </c>
      <c r="U661" s="1">
        <f t="shared" si="103"/>
        <v>535.5</v>
      </c>
      <c r="V661" s="1">
        <f t="shared" si="104"/>
        <v>535.5</v>
      </c>
      <c r="W661" s="4">
        <f t="shared" si="105"/>
        <v>0.5</v>
      </c>
      <c r="X661" s="1" t="s">
        <v>39</v>
      </c>
      <c r="Y661" s="1" t="s">
        <v>72</v>
      </c>
      <c r="Z661" s="1" t="s">
        <v>41</v>
      </c>
      <c r="AA661" s="2">
        <v>45857</v>
      </c>
      <c r="AB661" s="1">
        <v>4</v>
      </c>
      <c r="AC661" s="1" t="s">
        <v>42</v>
      </c>
      <c r="AD661" s="1" t="str">
        <f t="shared" si="106"/>
        <v>0121</v>
      </c>
      <c r="AE661" s="1" t="str">
        <f t="shared" si="107"/>
        <v>REGULAR</v>
      </c>
      <c r="AF661" s="1" t="str">
        <f t="shared" si="108"/>
        <v>Ahmedabad -  Gujarat</v>
      </c>
      <c r="AG661" s="1">
        <f t="shared" si="109"/>
        <v>4</v>
      </c>
    </row>
    <row r="662" spans="1:33">
      <c r="A662" s="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c r="P662" s="1">
        <f t="shared" si="100"/>
        <v>10160</v>
      </c>
      <c r="Q662" s="1">
        <v>10</v>
      </c>
      <c r="R662" s="1">
        <f t="shared" si="101"/>
        <v>1016</v>
      </c>
      <c r="S662" s="1">
        <f t="shared" si="102"/>
        <v>9144</v>
      </c>
      <c r="T662" s="1">
        <v>0.52</v>
      </c>
      <c r="U662" s="1">
        <f t="shared" si="103"/>
        <v>4754.88</v>
      </c>
      <c r="V662" s="1">
        <f t="shared" si="104"/>
        <v>4389.12</v>
      </c>
      <c r="W662" s="4">
        <f t="shared" si="105"/>
        <v>0.48</v>
      </c>
      <c r="X662" s="1" t="s">
        <v>56</v>
      </c>
      <c r="Y662" s="1" t="s">
        <v>81</v>
      </c>
      <c r="Z662" s="1" t="s">
        <v>41</v>
      </c>
      <c r="AA662" s="2">
        <v>45860</v>
      </c>
      <c r="AB662" s="1">
        <v>3</v>
      </c>
      <c r="AC662" s="1" t="s">
        <v>42</v>
      </c>
      <c r="AD662" s="1" t="str">
        <f t="shared" si="106"/>
        <v>0592</v>
      </c>
      <c r="AE662" s="1" t="str">
        <f t="shared" si="107"/>
        <v>PRIME</v>
      </c>
      <c r="AF662" s="1" t="str">
        <f t="shared" si="108"/>
        <v>Dibrugarh -  Assam</v>
      </c>
      <c r="AG662" s="1">
        <f t="shared" si="109"/>
        <v>5</v>
      </c>
    </row>
    <row r="663" spans="1:33">
      <c r="A663" s="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c r="P663" s="1">
        <f t="shared" si="100"/>
        <v>1070</v>
      </c>
      <c r="Q663" s="1">
        <v>0</v>
      </c>
      <c r="R663" s="1">
        <f t="shared" si="101"/>
        <v>0</v>
      </c>
      <c r="S663" s="1">
        <f t="shared" si="102"/>
        <v>1070</v>
      </c>
      <c r="T663" s="1">
        <v>0.45</v>
      </c>
      <c r="U663" s="1">
        <f t="shared" si="103"/>
        <v>481.5</v>
      </c>
      <c r="V663" s="1">
        <f t="shared" si="104"/>
        <v>588.5</v>
      </c>
      <c r="W663" s="4">
        <f t="shared" si="105"/>
        <v>0.55000000000000004</v>
      </c>
      <c r="X663" s="1" t="s">
        <v>92</v>
      </c>
      <c r="Y663" s="1" t="s">
        <v>40</v>
      </c>
      <c r="Z663" s="1" t="s">
        <v>41</v>
      </c>
      <c r="AA663" s="2">
        <v>45861</v>
      </c>
      <c r="AB663" s="1">
        <v>5</v>
      </c>
      <c r="AC663" s="1" t="s">
        <v>42</v>
      </c>
      <c r="AD663" s="1" t="str">
        <f t="shared" si="106"/>
        <v>0045</v>
      </c>
      <c r="AE663" s="1" t="str">
        <f t="shared" si="107"/>
        <v>PRIME</v>
      </c>
      <c r="AF663" s="1" t="str">
        <f t="shared" si="108"/>
        <v>Vadodara -  Gujarat</v>
      </c>
      <c r="AG663" s="1">
        <f t="shared" si="109"/>
        <v>4</v>
      </c>
    </row>
    <row r="664" spans="1:33">
      <c r="A664" s="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c r="P664" s="1">
        <f t="shared" si="100"/>
        <v>58300</v>
      </c>
      <c r="Q664" s="1">
        <v>10</v>
      </c>
      <c r="R664" s="1">
        <f t="shared" si="101"/>
        <v>5830</v>
      </c>
      <c r="S664" s="1">
        <f t="shared" si="102"/>
        <v>52470</v>
      </c>
      <c r="T664" s="1">
        <v>0.57999999999999996</v>
      </c>
      <c r="U664" s="1">
        <f t="shared" si="103"/>
        <v>30432.6</v>
      </c>
      <c r="V664" s="1">
        <f t="shared" si="104"/>
        <v>22037.4</v>
      </c>
      <c r="W664" s="4">
        <f t="shared" si="105"/>
        <v>0.42000000000000004</v>
      </c>
      <c r="X664" s="1" t="s">
        <v>92</v>
      </c>
      <c r="Y664" s="1" t="s">
        <v>57</v>
      </c>
      <c r="Z664" s="1" t="s">
        <v>41</v>
      </c>
      <c r="AA664" s="2">
        <v>45862</v>
      </c>
      <c r="AB664" s="1">
        <v>3</v>
      </c>
      <c r="AC664" s="1" t="s">
        <v>42</v>
      </c>
      <c r="AD664" s="1" t="str">
        <f t="shared" si="106"/>
        <v>0065</v>
      </c>
      <c r="AE664" s="1" t="str">
        <f t="shared" si="107"/>
        <v>REGULAR</v>
      </c>
      <c r="AF664" s="1" t="str">
        <f t="shared" si="108"/>
        <v>Shillong -  Meghalaya</v>
      </c>
      <c r="AG664" s="1">
        <f t="shared" si="109"/>
        <v>5</v>
      </c>
    </row>
    <row r="665" spans="1:33">
      <c r="A665" s="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c r="P665" s="1">
        <f t="shared" si="100"/>
        <v>28080</v>
      </c>
      <c r="Q665" s="1">
        <v>5</v>
      </c>
      <c r="R665" s="1">
        <f t="shared" si="101"/>
        <v>1404</v>
      </c>
      <c r="S665" s="1">
        <f t="shared" si="102"/>
        <v>26676</v>
      </c>
      <c r="T665" s="1">
        <v>0.52</v>
      </c>
      <c r="U665" s="1">
        <f t="shared" si="103"/>
        <v>13871.52</v>
      </c>
      <c r="V665" s="1">
        <f t="shared" si="104"/>
        <v>12804.48</v>
      </c>
      <c r="W665" s="4">
        <f t="shared" si="105"/>
        <v>0.48</v>
      </c>
      <c r="X665" s="1" t="s">
        <v>65</v>
      </c>
      <c r="Y665" s="1" t="s">
        <v>40</v>
      </c>
      <c r="Z665" s="1" t="s">
        <v>41</v>
      </c>
      <c r="AA665" s="2">
        <v>45862</v>
      </c>
      <c r="AB665" s="1">
        <v>4</v>
      </c>
      <c r="AC665" s="1" t="s">
        <v>42</v>
      </c>
      <c r="AD665" s="1" t="str">
        <f t="shared" si="106"/>
        <v>0561</v>
      </c>
      <c r="AE665" s="1" t="str">
        <f t="shared" si="107"/>
        <v>REGULAR</v>
      </c>
      <c r="AF665" s="1" t="str">
        <f t="shared" si="108"/>
        <v>Gaya -  Bihar</v>
      </c>
      <c r="AG665" s="1">
        <f t="shared" si="109"/>
        <v>5</v>
      </c>
    </row>
    <row r="666" spans="1:33">
      <c r="A666" s="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c r="P666" s="1">
        <f t="shared" si="100"/>
        <v>4880</v>
      </c>
      <c r="Q666" s="1">
        <v>25</v>
      </c>
      <c r="R666" s="1">
        <f t="shared" si="101"/>
        <v>1220</v>
      </c>
      <c r="S666" s="1">
        <f t="shared" si="102"/>
        <v>3660</v>
      </c>
      <c r="T666" s="1">
        <v>0.35</v>
      </c>
      <c r="U666" s="1">
        <f t="shared" si="103"/>
        <v>1281</v>
      </c>
      <c r="V666" s="1">
        <f t="shared" si="104"/>
        <v>2379</v>
      </c>
      <c r="W666" s="4">
        <f t="shared" si="105"/>
        <v>0.65</v>
      </c>
      <c r="X666" s="1" t="s">
        <v>39</v>
      </c>
      <c r="Y666" s="1" t="s">
        <v>81</v>
      </c>
      <c r="Z666" s="1" t="s">
        <v>66</v>
      </c>
      <c r="AA666" s="1"/>
      <c r="AB666" s="1"/>
      <c r="AC666" s="1" t="s">
        <v>42</v>
      </c>
      <c r="AD666" s="1" t="str">
        <f t="shared" si="106"/>
        <v>1420</v>
      </c>
      <c r="AE666" s="1" t="str">
        <f t="shared" si="107"/>
        <v>REGULAR</v>
      </c>
      <c r="AF666" s="1" t="str">
        <f t="shared" si="108"/>
        <v>Nagpur -  Maharashtra</v>
      </c>
      <c r="AG666" s="1">
        <f t="shared" si="109"/>
        <v>4</v>
      </c>
    </row>
    <row r="667" spans="1:33">
      <c r="A667" s="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c r="P667" s="1">
        <f t="shared" si="100"/>
        <v>4050</v>
      </c>
      <c r="Q667" s="1">
        <v>0</v>
      </c>
      <c r="R667" s="1">
        <f t="shared" si="101"/>
        <v>0</v>
      </c>
      <c r="S667" s="1">
        <f t="shared" si="102"/>
        <v>4050</v>
      </c>
      <c r="T667" s="1">
        <v>0.62</v>
      </c>
      <c r="U667" s="1">
        <f t="shared" si="103"/>
        <v>2511</v>
      </c>
      <c r="V667" s="1">
        <f t="shared" si="104"/>
        <v>1539</v>
      </c>
      <c r="W667" s="4">
        <f t="shared" si="105"/>
        <v>0.38</v>
      </c>
      <c r="X667" s="1" t="s">
        <v>147</v>
      </c>
      <c r="Y667" s="1" t="s">
        <v>81</v>
      </c>
      <c r="Z667" s="1" t="s">
        <v>51</v>
      </c>
      <c r="AA667" s="2">
        <v>45859</v>
      </c>
      <c r="AB667" s="1"/>
      <c r="AC667" s="1" t="s">
        <v>42</v>
      </c>
      <c r="AD667" s="1" t="str">
        <f t="shared" si="106"/>
        <v>0059</v>
      </c>
      <c r="AE667" s="1" t="str">
        <f t="shared" si="107"/>
        <v>REGULAR</v>
      </c>
      <c r="AF667" s="1" t="str">
        <f t="shared" si="108"/>
        <v>Guwahati -  Assam</v>
      </c>
      <c r="AG667" s="1">
        <f t="shared" si="109"/>
        <v>4</v>
      </c>
    </row>
    <row r="668" spans="1:33">
      <c r="A668" s="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c r="P668" s="1">
        <f t="shared" si="100"/>
        <v>6060</v>
      </c>
      <c r="Q668" s="1">
        <v>0</v>
      </c>
      <c r="R668" s="1">
        <f t="shared" si="101"/>
        <v>0</v>
      </c>
      <c r="S668" s="1">
        <f t="shared" si="102"/>
        <v>6060</v>
      </c>
      <c r="T668" s="1">
        <v>0.45</v>
      </c>
      <c r="U668" s="1">
        <f t="shared" si="103"/>
        <v>2727</v>
      </c>
      <c r="V668" s="1">
        <f t="shared" si="104"/>
        <v>3333</v>
      </c>
      <c r="W668" s="4">
        <f t="shared" si="105"/>
        <v>0.55000000000000004</v>
      </c>
      <c r="X668" s="1" t="s">
        <v>92</v>
      </c>
      <c r="Y668" s="1" t="s">
        <v>81</v>
      </c>
      <c r="Z668" s="1" t="s">
        <v>41</v>
      </c>
      <c r="AA668" s="2">
        <v>45861</v>
      </c>
      <c r="AB668" s="1">
        <v>3</v>
      </c>
      <c r="AC668" s="1" t="s">
        <v>42</v>
      </c>
      <c r="AD668" s="1" t="str">
        <f t="shared" si="106"/>
        <v>1423</v>
      </c>
      <c r="AE668" s="1" t="str">
        <f t="shared" si="107"/>
        <v>PRIME</v>
      </c>
      <c r="AF668" s="1" t="str">
        <f t="shared" si="108"/>
        <v>Chennai -  Tamil Nadu</v>
      </c>
      <c r="AG668" s="1">
        <f t="shared" si="109"/>
        <v>4</v>
      </c>
    </row>
    <row r="669" spans="1:33">
      <c r="A669" s="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c r="P669" s="1">
        <f t="shared" si="100"/>
        <v>560</v>
      </c>
      <c r="Q669" s="1">
        <v>10</v>
      </c>
      <c r="R669" s="1">
        <f t="shared" si="101"/>
        <v>56</v>
      </c>
      <c r="S669" s="1">
        <f t="shared" si="102"/>
        <v>504</v>
      </c>
      <c r="T669" s="1">
        <v>0.52</v>
      </c>
      <c r="U669" s="1">
        <f t="shared" si="103"/>
        <v>262.08</v>
      </c>
      <c r="V669" s="1">
        <f t="shared" si="104"/>
        <v>241.92000000000002</v>
      </c>
      <c r="W669" s="4">
        <f t="shared" si="105"/>
        <v>0.48000000000000004</v>
      </c>
      <c r="X669" s="1" t="s">
        <v>50</v>
      </c>
      <c r="Y669" s="1" t="s">
        <v>72</v>
      </c>
      <c r="Z669" s="1" t="s">
        <v>22</v>
      </c>
      <c r="AA669" s="1"/>
      <c r="AB669" s="1"/>
      <c r="AC669" s="1" t="s">
        <v>93</v>
      </c>
      <c r="AD669" s="1" t="str">
        <f t="shared" si="106"/>
        <v>0017</v>
      </c>
      <c r="AE669" s="1" t="str">
        <f t="shared" si="107"/>
        <v>REGULAR</v>
      </c>
      <c r="AF669" s="1" t="str">
        <f t="shared" si="108"/>
        <v>Agra -  Uttar Pradesh</v>
      </c>
      <c r="AG669" s="1">
        <f t="shared" si="109"/>
        <v>3</v>
      </c>
    </row>
    <row r="670" spans="1:33">
      <c r="A670" s="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c r="P670" s="1">
        <f t="shared" si="100"/>
        <v>61320</v>
      </c>
      <c r="Q670" s="1">
        <v>20</v>
      </c>
      <c r="R670" s="1">
        <f t="shared" si="101"/>
        <v>12264</v>
      </c>
      <c r="S670" s="1">
        <f t="shared" si="102"/>
        <v>49056</v>
      </c>
      <c r="T670" s="1">
        <v>0.57999999999999996</v>
      </c>
      <c r="U670" s="1">
        <f t="shared" si="103"/>
        <v>28452.48</v>
      </c>
      <c r="V670" s="1">
        <f t="shared" si="104"/>
        <v>20603.52</v>
      </c>
      <c r="W670" s="4">
        <f t="shared" si="105"/>
        <v>0.42</v>
      </c>
      <c r="X670" s="1" t="s">
        <v>50</v>
      </c>
      <c r="Y670" s="1" t="s">
        <v>81</v>
      </c>
      <c r="Z670" s="1" t="s">
        <v>41</v>
      </c>
      <c r="AA670" s="2">
        <v>45861</v>
      </c>
      <c r="AB670" s="1">
        <v>5</v>
      </c>
      <c r="AC670" s="1" t="s">
        <v>42</v>
      </c>
      <c r="AD670" s="1" t="str">
        <f t="shared" si="106"/>
        <v>0338</v>
      </c>
      <c r="AE670" s="1" t="str">
        <f t="shared" si="107"/>
        <v>PRIME</v>
      </c>
      <c r="AF670" s="1" t="str">
        <f t="shared" si="108"/>
        <v>Dibrugarh -  Assam</v>
      </c>
      <c r="AG670" s="1">
        <f t="shared" si="109"/>
        <v>5</v>
      </c>
    </row>
    <row r="671" spans="1:33">
      <c r="A671" s="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c r="P671" s="1">
        <f t="shared" si="100"/>
        <v>2140</v>
      </c>
      <c r="Q671" s="1">
        <v>0</v>
      </c>
      <c r="R671" s="1">
        <f t="shared" si="101"/>
        <v>0</v>
      </c>
      <c r="S671" s="1">
        <f t="shared" si="102"/>
        <v>2140</v>
      </c>
      <c r="T671" s="1">
        <v>0.47</v>
      </c>
      <c r="U671" s="1">
        <f t="shared" si="103"/>
        <v>1005.8</v>
      </c>
      <c r="V671" s="1">
        <f t="shared" si="104"/>
        <v>1134.2</v>
      </c>
      <c r="W671" s="4">
        <f t="shared" si="105"/>
        <v>0.53</v>
      </c>
      <c r="X671" s="1" t="s">
        <v>50</v>
      </c>
      <c r="Y671" s="1" t="s">
        <v>57</v>
      </c>
      <c r="Z671" s="1" t="s">
        <v>66</v>
      </c>
      <c r="AA671" s="1"/>
      <c r="AB671" s="1"/>
      <c r="AC671" s="1" t="s">
        <v>42</v>
      </c>
      <c r="AD671" s="1" t="str">
        <f t="shared" si="106"/>
        <v>0512</v>
      </c>
      <c r="AE671" s="1" t="str">
        <f t="shared" si="107"/>
        <v>PRIME</v>
      </c>
      <c r="AF671" s="1" t="str">
        <f t="shared" si="108"/>
        <v>Panaji -  Goa</v>
      </c>
      <c r="AG671" s="1">
        <f t="shared" si="109"/>
        <v>4</v>
      </c>
    </row>
    <row r="672" spans="1:33">
      <c r="A672" s="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c r="P672" s="1">
        <f t="shared" si="100"/>
        <v>3120</v>
      </c>
      <c r="Q672" s="1">
        <v>0</v>
      </c>
      <c r="R672" s="1">
        <f t="shared" si="101"/>
        <v>0</v>
      </c>
      <c r="S672" s="1">
        <f t="shared" si="102"/>
        <v>3120</v>
      </c>
      <c r="T672" s="1">
        <v>0.35</v>
      </c>
      <c r="U672" s="1">
        <f t="shared" si="103"/>
        <v>1092</v>
      </c>
      <c r="V672" s="1">
        <f t="shared" si="104"/>
        <v>2028</v>
      </c>
      <c r="W672" s="4">
        <f t="shared" si="105"/>
        <v>0.65</v>
      </c>
      <c r="X672" s="1" t="s">
        <v>65</v>
      </c>
      <c r="Y672" s="1" t="s">
        <v>72</v>
      </c>
      <c r="Z672" s="1" t="s">
        <v>22</v>
      </c>
      <c r="AA672" s="1"/>
      <c r="AB672" s="1"/>
      <c r="AC672" s="1" t="s">
        <v>93</v>
      </c>
      <c r="AD672" s="1" t="str">
        <f t="shared" si="106"/>
        <v>1228</v>
      </c>
      <c r="AE672" s="1" t="str">
        <f t="shared" si="107"/>
        <v>REGULAR</v>
      </c>
      <c r="AF672" s="1" t="str">
        <f t="shared" si="108"/>
        <v>Jodhpur -  Rajasthan</v>
      </c>
      <c r="AG672" s="1">
        <f t="shared" si="109"/>
        <v>4</v>
      </c>
    </row>
    <row r="673" spans="1:33">
      <c r="A673" s="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c r="P673" s="1">
        <f t="shared" si="100"/>
        <v>16860</v>
      </c>
      <c r="Q673" s="1">
        <v>10</v>
      </c>
      <c r="R673" s="1">
        <f t="shared" si="101"/>
        <v>1686</v>
      </c>
      <c r="S673" s="1">
        <f t="shared" si="102"/>
        <v>15174</v>
      </c>
      <c r="T673" s="1">
        <v>0.5</v>
      </c>
      <c r="U673" s="1">
        <f t="shared" si="103"/>
        <v>7587</v>
      </c>
      <c r="V673" s="1">
        <f t="shared" si="104"/>
        <v>7587</v>
      </c>
      <c r="W673" s="4">
        <f t="shared" si="105"/>
        <v>0.5</v>
      </c>
      <c r="X673" s="1" t="s">
        <v>65</v>
      </c>
      <c r="Y673" s="1" t="s">
        <v>40</v>
      </c>
      <c r="Z673" s="1" t="s">
        <v>66</v>
      </c>
      <c r="AA673" s="1"/>
      <c r="AB673" s="1"/>
      <c r="AC673" s="1" t="s">
        <v>42</v>
      </c>
      <c r="AD673" s="1" t="str">
        <f t="shared" si="106"/>
        <v>1270</v>
      </c>
      <c r="AE673" s="1" t="str">
        <f t="shared" si="107"/>
        <v>PRIME</v>
      </c>
      <c r="AF673" s="1" t="str">
        <f t="shared" si="108"/>
        <v>Jabalpur -  Madhya Pradesh</v>
      </c>
      <c r="AG673" s="1">
        <f t="shared" si="109"/>
        <v>5</v>
      </c>
    </row>
    <row r="674" spans="1:33">
      <c r="A674" s="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c r="P674" s="1">
        <f t="shared" si="100"/>
        <v>8850</v>
      </c>
      <c r="Q674" s="1">
        <v>0</v>
      </c>
      <c r="R674" s="1">
        <f t="shared" si="101"/>
        <v>0</v>
      </c>
      <c r="S674" s="1">
        <f t="shared" si="102"/>
        <v>8850</v>
      </c>
      <c r="T674" s="1">
        <v>0.45</v>
      </c>
      <c r="U674" s="1">
        <f t="shared" si="103"/>
        <v>3982.5</v>
      </c>
      <c r="V674" s="1">
        <f t="shared" si="104"/>
        <v>4867.5</v>
      </c>
      <c r="W674" s="4">
        <f t="shared" si="105"/>
        <v>0.55000000000000004</v>
      </c>
      <c r="X674" s="1" t="s">
        <v>56</v>
      </c>
      <c r="Y674" s="1" t="s">
        <v>57</v>
      </c>
      <c r="Z674" s="1" t="s">
        <v>51</v>
      </c>
      <c r="AA674" s="2">
        <v>45863</v>
      </c>
      <c r="AB674" s="1"/>
      <c r="AC674" s="1" t="s">
        <v>42</v>
      </c>
      <c r="AD674" s="1" t="str">
        <f t="shared" si="106"/>
        <v>1645</v>
      </c>
      <c r="AE674" s="1" t="str">
        <f t="shared" si="107"/>
        <v>PRIME</v>
      </c>
      <c r="AF674" s="1" t="str">
        <f t="shared" si="108"/>
        <v>Margao -  Goa</v>
      </c>
      <c r="AG674" s="1">
        <f t="shared" si="109"/>
        <v>4</v>
      </c>
    </row>
    <row r="675" spans="1:33">
      <c r="A675" s="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c r="P675" s="1">
        <f t="shared" si="100"/>
        <v>79290</v>
      </c>
      <c r="Q675" s="1">
        <v>10</v>
      </c>
      <c r="R675" s="1">
        <f t="shared" si="101"/>
        <v>7929</v>
      </c>
      <c r="S675" s="1">
        <f t="shared" si="102"/>
        <v>71361</v>
      </c>
      <c r="T675" s="1">
        <v>0.57999999999999996</v>
      </c>
      <c r="U675" s="1">
        <f t="shared" si="103"/>
        <v>41389.379999999997</v>
      </c>
      <c r="V675" s="1">
        <f t="shared" si="104"/>
        <v>29971.620000000003</v>
      </c>
      <c r="W675" s="4">
        <f t="shared" si="105"/>
        <v>0.42000000000000004</v>
      </c>
      <c r="X675" s="1" t="s">
        <v>147</v>
      </c>
      <c r="Y675" s="1" t="s">
        <v>81</v>
      </c>
      <c r="Z675" s="1" t="s">
        <v>22</v>
      </c>
      <c r="AA675" s="1"/>
      <c r="AB675" s="1"/>
      <c r="AC675" s="1" t="s">
        <v>93</v>
      </c>
      <c r="AD675" s="1" t="str">
        <f t="shared" si="106"/>
        <v>0357</v>
      </c>
      <c r="AE675" s="1" t="str">
        <f t="shared" si="107"/>
        <v>PRIME</v>
      </c>
      <c r="AF675" s="1" t="str">
        <f t="shared" si="108"/>
        <v>Ludhiana -  Punjab</v>
      </c>
      <c r="AG675" s="1">
        <f t="shared" si="109"/>
        <v>5</v>
      </c>
    </row>
    <row r="676" spans="1:33">
      <c r="A676" s="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c r="P676" s="1">
        <f t="shared" si="100"/>
        <v>17520</v>
      </c>
      <c r="Q676" s="1">
        <v>0</v>
      </c>
      <c r="R676" s="1">
        <f t="shared" si="101"/>
        <v>0</v>
      </c>
      <c r="S676" s="1">
        <f t="shared" si="102"/>
        <v>17520</v>
      </c>
      <c r="T676" s="1">
        <v>0.48</v>
      </c>
      <c r="U676" s="1">
        <f t="shared" si="103"/>
        <v>8409.6</v>
      </c>
      <c r="V676" s="1">
        <f t="shared" si="104"/>
        <v>9110.4</v>
      </c>
      <c r="W676" s="4">
        <f t="shared" si="105"/>
        <v>0.52</v>
      </c>
      <c r="X676" s="1" t="s">
        <v>39</v>
      </c>
      <c r="Y676" s="1" t="s">
        <v>72</v>
      </c>
      <c r="Z676" s="1" t="s">
        <v>66</v>
      </c>
      <c r="AA676" s="1"/>
      <c r="AB676" s="1"/>
      <c r="AC676" s="1" t="s">
        <v>42</v>
      </c>
      <c r="AD676" s="1" t="str">
        <f t="shared" si="106"/>
        <v>1157</v>
      </c>
      <c r="AE676" s="1" t="str">
        <f t="shared" si="107"/>
        <v>REGULAR</v>
      </c>
      <c r="AF676" s="1" t="str">
        <f t="shared" si="108"/>
        <v>Kolkata -  West Bengal</v>
      </c>
      <c r="AG676" s="1">
        <f t="shared" si="109"/>
        <v>5</v>
      </c>
    </row>
    <row r="677" spans="1:33">
      <c r="A677" s="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c r="P677" s="1">
        <f t="shared" si="100"/>
        <v>18400</v>
      </c>
      <c r="Q677" s="1">
        <v>10</v>
      </c>
      <c r="R677" s="1">
        <f t="shared" si="101"/>
        <v>1840</v>
      </c>
      <c r="S677" s="1">
        <f t="shared" si="102"/>
        <v>16560</v>
      </c>
      <c r="T677" s="1">
        <v>0.5</v>
      </c>
      <c r="U677" s="1">
        <f t="shared" si="103"/>
        <v>8280</v>
      </c>
      <c r="V677" s="1">
        <f t="shared" si="104"/>
        <v>8280</v>
      </c>
      <c r="W677" s="4">
        <f t="shared" si="105"/>
        <v>0.5</v>
      </c>
      <c r="X677" s="1" t="s">
        <v>92</v>
      </c>
      <c r="Y677" s="1" t="s">
        <v>40</v>
      </c>
      <c r="Z677" s="1" t="s">
        <v>41</v>
      </c>
      <c r="AA677" s="2">
        <v>45864</v>
      </c>
      <c r="AB677" s="1">
        <v>4</v>
      </c>
      <c r="AC677" s="1" t="s">
        <v>42</v>
      </c>
      <c r="AD677" s="1" t="str">
        <f t="shared" si="106"/>
        <v>1196</v>
      </c>
      <c r="AE677" s="1" t="str">
        <f t="shared" si="107"/>
        <v>PRIME</v>
      </c>
      <c r="AF677" s="1" t="str">
        <f t="shared" si="108"/>
        <v>Gurgaon -  Delhi</v>
      </c>
      <c r="AG677" s="1">
        <f t="shared" si="109"/>
        <v>5</v>
      </c>
    </row>
    <row r="678" spans="1:33">
      <c r="A678" s="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c r="P678" s="1">
        <f t="shared" si="100"/>
        <v>2150</v>
      </c>
      <c r="Q678" s="1">
        <v>25</v>
      </c>
      <c r="R678" s="1">
        <f t="shared" si="101"/>
        <v>537.5</v>
      </c>
      <c r="S678" s="1">
        <f t="shared" si="102"/>
        <v>1612.5</v>
      </c>
      <c r="T678" s="1">
        <v>0.35</v>
      </c>
      <c r="U678" s="1">
        <f t="shared" si="103"/>
        <v>564.375</v>
      </c>
      <c r="V678" s="1">
        <f t="shared" si="104"/>
        <v>1048.125</v>
      </c>
      <c r="W678" s="4">
        <f t="shared" si="105"/>
        <v>0.65</v>
      </c>
      <c r="X678" s="1" t="s">
        <v>65</v>
      </c>
      <c r="Y678" s="1" t="s">
        <v>81</v>
      </c>
      <c r="Z678" s="1" t="s">
        <v>41</v>
      </c>
      <c r="AA678" s="2">
        <v>45865</v>
      </c>
      <c r="AB678" s="1">
        <v>3</v>
      </c>
      <c r="AC678" s="1" t="s">
        <v>42</v>
      </c>
      <c r="AD678" s="1" t="str">
        <f t="shared" si="106"/>
        <v>1244</v>
      </c>
      <c r="AE678" s="1" t="str">
        <f t="shared" si="107"/>
        <v>REGULAR</v>
      </c>
      <c r="AF678" s="1" t="str">
        <f t="shared" si="108"/>
        <v>Hubli -  Karnataka</v>
      </c>
      <c r="AG678" s="1">
        <f t="shared" si="109"/>
        <v>4</v>
      </c>
    </row>
    <row r="679" spans="1:33">
      <c r="A679" s="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c r="P679" s="1">
        <f t="shared" si="100"/>
        <v>1740</v>
      </c>
      <c r="Q679" s="1">
        <v>20</v>
      </c>
      <c r="R679" s="1">
        <f t="shared" si="101"/>
        <v>348</v>
      </c>
      <c r="S679" s="1">
        <f t="shared" si="102"/>
        <v>1392</v>
      </c>
      <c r="T679" s="1">
        <v>0.48</v>
      </c>
      <c r="U679" s="1">
        <f t="shared" si="103"/>
        <v>668.16</v>
      </c>
      <c r="V679" s="1">
        <f t="shared" si="104"/>
        <v>723.84</v>
      </c>
      <c r="W679" s="4">
        <f t="shared" si="105"/>
        <v>0.52</v>
      </c>
      <c r="X679" s="1" t="s">
        <v>147</v>
      </c>
      <c r="Y679" s="1" t="s">
        <v>72</v>
      </c>
      <c r="Z679" s="1" t="s">
        <v>41</v>
      </c>
      <c r="AA679" s="2">
        <v>45864</v>
      </c>
      <c r="AB679" s="1">
        <v>5</v>
      </c>
      <c r="AC679" s="1" t="s">
        <v>42</v>
      </c>
      <c r="AD679" s="1" t="str">
        <f t="shared" si="106"/>
        <v>1305</v>
      </c>
      <c r="AE679" s="1" t="str">
        <f t="shared" si="107"/>
        <v>REGULAR</v>
      </c>
      <c r="AF679" s="1" t="str">
        <f t="shared" si="108"/>
        <v>Bhilai -  Chhattisgarh</v>
      </c>
      <c r="AG679" s="1">
        <f t="shared" si="109"/>
        <v>4</v>
      </c>
    </row>
    <row r="680" spans="1:33">
      <c r="A680" s="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c r="P680" s="1">
        <f t="shared" si="100"/>
        <v>26640</v>
      </c>
      <c r="Q680" s="1">
        <v>30</v>
      </c>
      <c r="R680" s="1">
        <f t="shared" si="101"/>
        <v>7992</v>
      </c>
      <c r="S680" s="1">
        <f t="shared" si="102"/>
        <v>18648</v>
      </c>
      <c r="T680" s="1">
        <v>0.48</v>
      </c>
      <c r="U680" s="1">
        <f t="shared" si="103"/>
        <v>8951.0399999999991</v>
      </c>
      <c r="V680" s="1">
        <f t="shared" si="104"/>
        <v>9696.9600000000009</v>
      </c>
      <c r="W680" s="4">
        <f t="shared" si="105"/>
        <v>0.52</v>
      </c>
      <c r="X680" s="1" t="s">
        <v>104</v>
      </c>
      <c r="Y680" s="1" t="s">
        <v>57</v>
      </c>
      <c r="Z680" s="1" t="s">
        <v>41</v>
      </c>
      <c r="AA680" s="2">
        <v>45867</v>
      </c>
      <c r="AB680" s="1">
        <v>4</v>
      </c>
      <c r="AC680" s="1" t="s">
        <v>42</v>
      </c>
      <c r="AD680" s="1" t="str">
        <f t="shared" si="106"/>
        <v>0960</v>
      </c>
      <c r="AE680" s="1" t="str">
        <f t="shared" si="107"/>
        <v>REGULAR</v>
      </c>
      <c r="AF680" s="1" t="str">
        <f t="shared" si="108"/>
        <v>Raipur -  Chhattisgarh</v>
      </c>
      <c r="AG680" s="1">
        <f t="shared" si="109"/>
        <v>5</v>
      </c>
    </row>
    <row r="681" spans="1:33">
      <c r="A681" s="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c r="P681" s="1">
        <f t="shared" si="100"/>
        <v>1440</v>
      </c>
      <c r="Q681" s="1">
        <v>0</v>
      </c>
      <c r="R681" s="1">
        <f t="shared" si="101"/>
        <v>0</v>
      </c>
      <c r="S681" s="1">
        <f t="shared" si="102"/>
        <v>1440</v>
      </c>
      <c r="T681" s="1">
        <v>0.62</v>
      </c>
      <c r="U681" s="1">
        <f t="shared" si="103"/>
        <v>892.8</v>
      </c>
      <c r="V681" s="1">
        <f t="shared" si="104"/>
        <v>547.20000000000005</v>
      </c>
      <c r="W681" s="4">
        <f t="shared" si="105"/>
        <v>0.38</v>
      </c>
      <c r="X681" s="1" t="s">
        <v>56</v>
      </c>
      <c r="Y681" s="1" t="s">
        <v>81</v>
      </c>
      <c r="Z681" s="1" t="s">
        <v>66</v>
      </c>
      <c r="AA681" s="1"/>
      <c r="AB681" s="1"/>
      <c r="AC681" s="1" t="s">
        <v>42</v>
      </c>
      <c r="AD681" s="1" t="str">
        <f t="shared" si="106"/>
        <v>0710</v>
      </c>
      <c r="AE681" s="1" t="str">
        <f t="shared" si="107"/>
        <v>PRIME</v>
      </c>
      <c r="AF681" s="1" t="str">
        <f t="shared" si="108"/>
        <v>Guwahati -  Assam</v>
      </c>
      <c r="AG681" s="1">
        <f t="shared" si="109"/>
        <v>4</v>
      </c>
    </row>
    <row r="682" spans="1:33">
      <c r="A682" s="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c r="P682" s="1">
        <f t="shared" si="100"/>
        <v>18400</v>
      </c>
      <c r="Q682" s="1">
        <v>15</v>
      </c>
      <c r="R682" s="1">
        <f t="shared" si="101"/>
        <v>2760</v>
      </c>
      <c r="S682" s="1">
        <f t="shared" si="102"/>
        <v>15640</v>
      </c>
      <c r="T682" s="1">
        <v>0.45</v>
      </c>
      <c r="U682" s="1">
        <f t="shared" si="103"/>
        <v>7038</v>
      </c>
      <c r="V682" s="1">
        <f t="shared" si="104"/>
        <v>8602</v>
      </c>
      <c r="W682" s="4">
        <f t="shared" si="105"/>
        <v>0.55000000000000004</v>
      </c>
      <c r="X682" s="1" t="s">
        <v>39</v>
      </c>
      <c r="Y682" s="1" t="s">
        <v>40</v>
      </c>
      <c r="Z682" s="1" t="s">
        <v>66</v>
      </c>
      <c r="AA682" s="1"/>
      <c r="AB682" s="1"/>
      <c r="AC682" s="1" t="s">
        <v>42</v>
      </c>
      <c r="AD682" s="1" t="str">
        <f t="shared" si="106"/>
        <v>1004</v>
      </c>
      <c r="AE682" s="1" t="str">
        <f t="shared" si="107"/>
        <v>PRIME</v>
      </c>
      <c r="AF682" s="1" t="str">
        <f t="shared" si="108"/>
        <v>Bhilai -  Chhattisgarh</v>
      </c>
      <c r="AG682" s="1">
        <f t="shared" si="109"/>
        <v>5</v>
      </c>
    </row>
    <row r="683" spans="1:33">
      <c r="A683" s="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c r="P683" s="1">
        <f t="shared" si="100"/>
        <v>1240</v>
      </c>
      <c r="Q683" s="1">
        <v>10</v>
      </c>
      <c r="R683" s="1">
        <f t="shared" si="101"/>
        <v>124</v>
      </c>
      <c r="S683" s="1">
        <f t="shared" si="102"/>
        <v>1116</v>
      </c>
      <c r="T683" s="1">
        <v>0.35</v>
      </c>
      <c r="U683" s="1">
        <f t="shared" si="103"/>
        <v>390.59999999999997</v>
      </c>
      <c r="V683" s="1">
        <f t="shared" si="104"/>
        <v>725.40000000000009</v>
      </c>
      <c r="W683" s="4">
        <f t="shared" si="105"/>
        <v>0.65000000000000013</v>
      </c>
      <c r="X683" s="1" t="s">
        <v>65</v>
      </c>
      <c r="Y683" s="1" t="s">
        <v>81</v>
      </c>
      <c r="Z683" s="1" t="s">
        <v>66</v>
      </c>
      <c r="AA683" s="1"/>
      <c r="AB683" s="1"/>
      <c r="AC683" s="1" t="s">
        <v>42</v>
      </c>
      <c r="AD683" s="1" t="str">
        <f t="shared" si="106"/>
        <v>1050</v>
      </c>
      <c r="AE683" s="1" t="str">
        <f t="shared" si="107"/>
        <v>REGULAR</v>
      </c>
      <c r="AF683" s="1" t="str">
        <f t="shared" si="108"/>
        <v>Jamshedpur -  Jharkhand</v>
      </c>
      <c r="AG683" s="1">
        <f t="shared" si="109"/>
        <v>4</v>
      </c>
    </row>
    <row r="684" spans="1:33">
      <c r="A684" s="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c r="P684" s="1">
        <f t="shared" si="100"/>
        <v>7520</v>
      </c>
      <c r="Q684" s="1">
        <v>0</v>
      </c>
      <c r="R684" s="1">
        <f t="shared" si="101"/>
        <v>0</v>
      </c>
      <c r="S684" s="1">
        <f t="shared" si="102"/>
        <v>7520</v>
      </c>
      <c r="T684" s="1">
        <v>0.45</v>
      </c>
      <c r="U684" s="1">
        <f t="shared" si="103"/>
        <v>3384</v>
      </c>
      <c r="V684" s="1">
        <f t="shared" si="104"/>
        <v>4136</v>
      </c>
      <c r="W684" s="4">
        <f t="shared" si="105"/>
        <v>0.55000000000000004</v>
      </c>
      <c r="X684" s="1" t="s">
        <v>39</v>
      </c>
      <c r="Y684" s="1" t="s">
        <v>72</v>
      </c>
      <c r="Z684" s="1" t="s">
        <v>41</v>
      </c>
      <c r="AA684" s="2">
        <v>45864</v>
      </c>
      <c r="AB684" s="1">
        <v>3</v>
      </c>
      <c r="AC684" s="1" t="s">
        <v>42</v>
      </c>
      <c r="AD684" s="1" t="str">
        <f t="shared" si="106"/>
        <v>1202</v>
      </c>
      <c r="AE684" s="1" t="str">
        <f t="shared" si="107"/>
        <v>REGULAR</v>
      </c>
      <c r="AF684" s="1" t="str">
        <f t="shared" si="108"/>
        <v>Jamshedpur -  Jharkhand</v>
      </c>
      <c r="AG684" s="1">
        <f t="shared" si="109"/>
        <v>4</v>
      </c>
    </row>
    <row r="685" spans="1:33">
      <c r="A685" s="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c r="P685" s="1">
        <f t="shared" si="100"/>
        <v>104840</v>
      </c>
      <c r="Q685" s="1">
        <v>25</v>
      </c>
      <c r="R685" s="1">
        <f t="shared" si="101"/>
        <v>26210</v>
      </c>
      <c r="S685" s="1">
        <f t="shared" si="102"/>
        <v>78630</v>
      </c>
      <c r="T685" s="1">
        <v>0.57999999999999996</v>
      </c>
      <c r="U685" s="1">
        <f t="shared" si="103"/>
        <v>45605.399999999994</v>
      </c>
      <c r="V685" s="1">
        <f t="shared" si="104"/>
        <v>33024.600000000006</v>
      </c>
      <c r="W685" s="4">
        <f t="shared" si="105"/>
        <v>0.4200000000000001</v>
      </c>
      <c r="X685" s="1" t="s">
        <v>147</v>
      </c>
      <c r="Y685" s="1" t="s">
        <v>40</v>
      </c>
      <c r="Z685" s="1" t="s">
        <v>41</v>
      </c>
      <c r="AA685" s="2">
        <v>45870</v>
      </c>
      <c r="AB685" s="1">
        <v>5</v>
      </c>
      <c r="AC685" s="1" t="s">
        <v>42</v>
      </c>
      <c r="AD685" s="1" t="str">
        <f t="shared" si="106"/>
        <v>0775</v>
      </c>
      <c r="AE685" s="1" t="str">
        <f t="shared" si="107"/>
        <v>REGULAR</v>
      </c>
      <c r="AF685" s="1" t="str">
        <f t="shared" si="108"/>
        <v>Udaipur -  Tripura</v>
      </c>
      <c r="AG685" s="1">
        <f t="shared" si="109"/>
        <v>6</v>
      </c>
    </row>
    <row r="686" spans="1:33">
      <c r="A686" s="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c r="P686" s="1">
        <f t="shared" si="100"/>
        <v>9120</v>
      </c>
      <c r="Q686" s="1">
        <v>0</v>
      </c>
      <c r="R686" s="1">
        <f t="shared" si="101"/>
        <v>0</v>
      </c>
      <c r="S686" s="1">
        <f t="shared" si="102"/>
        <v>9120</v>
      </c>
      <c r="T686" s="1">
        <v>0.45</v>
      </c>
      <c r="U686" s="1">
        <f t="shared" si="103"/>
        <v>4104</v>
      </c>
      <c r="V686" s="1">
        <f t="shared" si="104"/>
        <v>5016</v>
      </c>
      <c r="W686" s="4">
        <f t="shared" si="105"/>
        <v>0.55000000000000004</v>
      </c>
      <c r="X686" s="1" t="s">
        <v>50</v>
      </c>
      <c r="Y686" s="1" t="s">
        <v>72</v>
      </c>
      <c r="Z686" s="1" t="s">
        <v>22</v>
      </c>
      <c r="AA686" s="1"/>
      <c r="AB686" s="1"/>
      <c r="AC686" s="1" t="s">
        <v>93</v>
      </c>
      <c r="AD686" s="1" t="str">
        <f t="shared" si="106"/>
        <v>1241</v>
      </c>
      <c r="AE686" s="1" t="str">
        <f t="shared" si="107"/>
        <v>REGULAR</v>
      </c>
      <c r="AF686" s="1" t="str">
        <f t="shared" si="108"/>
        <v>Vadodara -  Gujarat</v>
      </c>
      <c r="AG686" s="1">
        <f t="shared" si="109"/>
        <v>4</v>
      </c>
    </row>
    <row r="687" spans="1:33">
      <c r="A687" s="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c r="P687" s="1">
        <f t="shared" si="100"/>
        <v>3440</v>
      </c>
      <c r="Q687" s="1">
        <v>0</v>
      </c>
      <c r="R687" s="1">
        <f t="shared" si="101"/>
        <v>0</v>
      </c>
      <c r="S687" s="1">
        <f t="shared" si="102"/>
        <v>3440</v>
      </c>
      <c r="T687" s="1">
        <v>0.47</v>
      </c>
      <c r="U687" s="1">
        <f t="shared" si="103"/>
        <v>1616.8</v>
      </c>
      <c r="V687" s="1">
        <f t="shared" si="104"/>
        <v>1823.2</v>
      </c>
      <c r="W687" s="4">
        <f t="shared" si="105"/>
        <v>0.53</v>
      </c>
      <c r="X687" s="1" t="s">
        <v>56</v>
      </c>
      <c r="Y687" s="1" t="s">
        <v>40</v>
      </c>
      <c r="Z687" s="1" t="s">
        <v>66</v>
      </c>
      <c r="AA687" s="1"/>
      <c r="AB687" s="1"/>
      <c r="AC687" s="1" t="s">
        <v>42</v>
      </c>
      <c r="AD687" s="1" t="str">
        <f t="shared" si="106"/>
        <v>0170</v>
      </c>
      <c r="AE687" s="1" t="str">
        <f t="shared" si="107"/>
        <v>REGULAR</v>
      </c>
      <c r="AF687" s="1" t="str">
        <f t="shared" si="108"/>
        <v>Lucknow -  Uttar Pradesh</v>
      </c>
      <c r="AG687" s="1">
        <f t="shared" si="109"/>
        <v>4</v>
      </c>
    </row>
    <row r="688" spans="1:33">
      <c r="A688" s="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c r="P688" s="1">
        <f t="shared" si="100"/>
        <v>19920</v>
      </c>
      <c r="Q688" s="1">
        <v>25</v>
      </c>
      <c r="R688" s="1">
        <f t="shared" si="101"/>
        <v>4980</v>
      </c>
      <c r="S688" s="1">
        <f t="shared" si="102"/>
        <v>14940</v>
      </c>
      <c r="T688" s="1">
        <v>0.48</v>
      </c>
      <c r="U688" s="1">
        <f t="shared" si="103"/>
        <v>7171.2</v>
      </c>
      <c r="V688" s="1">
        <f t="shared" si="104"/>
        <v>7768.8</v>
      </c>
      <c r="W688" s="4">
        <f t="shared" si="105"/>
        <v>0.52</v>
      </c>
      <c r="X688" s="1" t="s">
        <v>92</v>
      </c>
      <c r="Y688" s="1" t="s">
        <v>81</v>
      </c>
      <c r="Z688" s="1" t="s">
        <v>41</v>
      </c>
      <c r="AA688" s="2">
        <v>45867</v>
      </c>
      <c r="AB688" s="1">
        <v>4</v>
      </c>
      <c r="AC688" s="1" t="s">
        <v>42</v>
      </c>
      <c r="AD688" s="1" t="str">
        <f t="shared" si="106"/>
        <v>1412</v>
      </c>
      <c r="AE688" s="1" t="str">
        <f t="shared" si="107"/>
        <v>REGULAR</v>
      </c>
      <c r="AF688" s="1" t="str">
        <f t="shared" si="108"/>
        <v>Kolkata -  West Bengal</v>
      </c>
      <c r="AG688" s="1">
        <f t="shared" si="109"/>
        <v>5</v>
      </c>
    </row>
    <row r="689" spans="1:33">
      <c r="A689" s="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c r="P689" s="1">
        <f t="shared" si="100"/>
        <v>2550</v>
      </c>
      <c r="Q689" s="1">
        <v>0</v>
      </c>
      <c r="R689" s="1">
        <f t="shared" si="101"/>
        <v>0</v>
      </c>
      <c r="S689" s="1">
        <f t="shared" si="102"/>
        <v>2550</v>
      </c>
      <c r="T689" s="1">
        <v>0.62</v>
      </c>
      <c r="U689" s="1">
        <f t="shared" si="103"/>
        <v>1581</v>
      </c>
      <c r="V689" s="1">
        <f t="shared" si="104"/>
        <v>969</v>
      </c>
      <c r="W689" s="4">
        <f t="shared" si="105"/>
        <v>0.38</v>
      </c>
      <c r="X689" s="1" t="s">
        <v>147</v>
      </c>
      <c r="Y689" s="1" t="s">
        <v>57</v>
      </c>
      <c r="Z689" s="1" t="s">
        <v>41</v>
      </c>
      <c r="AA689" s="2">
        <v>45867</v>
      </c>
      <c r="AB689" s="1">
        <v>3</v>
      </c>
      <c r="AC689" s="1" t="s">
        <v>42</v>
      </c>
      <c r="AD689" s="1" t="str">
        <f t="shared" si="106"/>
        <v>1466</v>
      </c>
      <c r="AE689" s="1" t="str">
        <f t="shared" si="107"/>
        <v>REGULAR</v>
      </c>
      <c r="AF689" s="1" t="str">
        <f t="shared" si="108"/>
        <v>Mumbai -  Maharashtra</v>
      </c>
      <c r="AG689" s="1">
        <f t="shared" si="109"/>
        <v>4</v>
      </c>
    </row>
    <row r="690" spans="1:33">
      <c r="A690" s="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c r="P690" s="1">
        <f t="shared" si="100"/>
        <v>31100</v>
      </c>
      <c r="Q690" s="1">
        <v>30</v>
      </c>
      <c r="R690" s="1">
        <f t="shared" si="101"/>
        <v>9330</v>
      </c>
      <c r="S690" s="1">
        <f t="shared" si="102"/>
        <v>21770</v>
      </c>
      <c r="T690" s="1">
        <v>0.48</v>
      </c>
      <c r="U690" s="1">
        <f t="shared" si="103"/>
        <v>10449.6</v>
      </c>
      <c r="V690" s="1">
        <f t="shared" si="104"/>
        <v>11320.4</v>
      </c>
      <c r="W690" s="4">
        <f t="shared" si="105"/>
        <v>0.52</v>
      </c>
      <c r="X690" s="1" t="s">
        <v>56</v>
      </c>
      <c r="Y690" s="1" t="s">
        <v>81</v>
      </c>
      <c r="Z690" s="1" t="s">
        <v>51</v>
      </c>
      <c r="AA690" s="2">
        <v>45865</v>
      </c>
      <c r="AB690" s="1"/>
      <c r="AC690" s="1" t="s">
        <v>42</v>
      </c>
      <c r="AD690" s="1" t="str">
        <f t="shared" si="106"/>
        <v>1483</v>
      </c>
      <c r="AE690" s="1" t="str">
        <f t="shared" si="107"/>
        <v>REGULAR</v>
      </c>
      <c r="AF690" s="1" t="str">
        <f t="shared" si="108"/>
        <v>Ahmedabad -  Gujarat</v>
      </c>
      <c r="AG690" s="1">
        <f t="shared" si="109"/>
        <v>5</v>
      </c>
    </row>
    <row r="691" spans="1:33">
      <c r="A691" s="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c r="P691" s="1">
        <f t="shared" si="100"/>
        <v>850</v>
      </c>
      <c r="Q691" s="1">
        <v>0</v>
      </c>
      <c r="R691" s="1">
        <f t="shared" si="101"/>
        <v>0</v>
      </c>
      <c r="S691" s="1">
        <f t="shared" si="102"/>
        <v>850</v>
      </c>
      <c r="T691" s="1">
        <v>0.48</v>
      </c>
      <c r="U691" s="1">
        <f t="shared" si="103"/>
        <v>408</v>
      </c>
      <c r="V691" s="1">
        <f t="shared" si="104"/>
        <v>442</v>
      </c>
      <c r="W691" s="4">
        <f t="shared" si="105"/>
        <v>0.52</v>
      </c>
      <c r="X691" s="1" t="s">
        <v>104</v>
      </c>
      <c r="Y691" s="1" t="s">
        <v>40</v>
      </c>
      <c r="Z691" s="1" t="s">
        <v>66</v>
      </c>
      <c r="AA691" s="1"/>
      <c r="AB691" s="1"/>
      <c r="AC691" s="1" t="s">
        <v>42</v>
      </c>
      <c r="AD691" s="1" t="str">
        <f t="shared" si="106"/>
        <v>0254</v>
      </c>
      <c r="AE691" s="1" t="str">
        <f t="shared" si="107"/>
        <v>REGULAR</v>
      </c>
      <c r="AF691" s="1" t="str">
        <f t="shared" si="108"/>
        <v>Raipur -  Chhattisgarh</v>
      </c>
      <c r="AG691" s="1">
        <f t="shared" si="109"/>
        <v>3</v>
      </c>
    </row>
    <row r="692" spans="1:33">
      <c r="A692" s="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c r="P692" s="1">
        <f t="shared" si="100"/>
        <v>4480</v>
      </c>
      <c r="Q692" s="1">
        <v>25</v>
      </c>
      <c r="R692" s="1">
        <f t="shared" si="101"/>
        <v>1120</v>
      </c>
      <c r="S692" s="1">
        <f t="shared" si="102"/>
        <v>3360</v>
      </c>
      <c r="T692" s="1">
        <v>0.35</v>
      </c>
      <c r="U692" s="1">
        <f t="shared" si="103"/>
        <v>1176</v>
      </c>
      <c r="V692" s="1">
        <f t="shared" si="104"/>
        <v>2184</v>
      </c>
      <c r="W692" s="4">
        <f t="shared" si="105"/>
        <v>0.65</v>
      </c>
      <c r="X692" s="1" t="s">
        <v>56</v>
      </c>
      <c r="Y692" s="1" t="s">
        <v>81</v>
      </c>
      <c r="Z692" s="1" t="s">
        <v>41</v>
      </c>
      <c r="AA692" s="2">
        <v>45871</v>
      </c>
      <c r="AB692" s="1">
        <v>4</v>
      </c>
      <c r="AC692" s="1" t="s">
        <v>42</v>
      </c>
      <c r="AD692" s="1" t="str">
        <f t="shared" si="106"/>
        <v>0794</v>
      </c>
      <c r="AE692" s="1" t="str">
        <f t="shared" si="107"/>
        <v>REGULAR</v>
      </c>
      <c r="AF692" s="1" t="str">
        <f t="shared" si="108"/>
        <v>Ahmedabad -  Gujarat</v>
      </c>
      <c r="AG692" s="1">
        <f t="shared" si="109"/>
        <v>4</v>
      </c>
    </row>
    <row r="693" spans="1:33">
      <c r="A693" s="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c r="P693" s="1">
        <f t="shared" si="100"/>
        <v>108000</v>
      </c>
      <c r="Q693" s="1">
        <v>20</v>
      </c>
      <c r="R693" s="1">
        <f t="shared" si="101"/>
        <v>21600</v>
      </c>
      <c r="S693" s="1">
        <f t="shared" si="102"/>
        <v>86400</v>
      </c>
      <c r="T693" s="1">
        <v>0.57999999999999996</v>
      </c>
      <c r="U693" s="1">
        <f t="shared" si="103"/>
        <v>50112</v>
      </c>
      <c r="V693" s="1">
        <f t="shared" si="104"/>
        <v>36288</v>
      </c>
      <c r="W693" s="4">
        <f t="shared" si="105"/>
        <v>0.42</v>
      </c>
      <c r="X693" s="1" t="s">
        <v>50</v>
      </c>
      <c r="Y693" s="1" t="s">
        <v>40</v>
      </c>
      <c r="Z693" s="1" t="s">
        <v>120</v>
      </c>
      <c r="AA693" s="1"/>
      <c r="AB693" s="1"/>
      <c r="AC693" s="1" t="s">
        <v>42</v>
      </c>
      <c r="AD693" s="1" t="str">
        <f t="shared" si="106"/>
        <v>1696</v>
      </c>
      <c r="AE693" s="1" t="str">
        <f t="shared" si="107"/>
        <v>PRIME</v>
      </c>
      <c r="AF693" s="1" t="str">
        <f t="shared" si="108"/>
        <v>Hyderabad -  Telangana</v>
      </c>
      <c r="AG693" s="1">
        <f t="shared" si="109"/>
        <v>6</v>
      </c>
    </row>
    <row r="694" spans="1:33">
      <c r="A694" s="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c r="P694" s="1">
        <f t="shared" si="100"/>
        <v>4200</v>
      </c>
      <c r="Q694" s="1">
        <v>30</v>
      </c>
      <c r="R694" s="1">
        <f t="shared" si="101"/>
        <v>1260</v>
      </c>
      <c r="S694" s="1">
        <f t="shared" si="102"/>
        <v>2940</v>
      </c>
      <c r="T694" s="1">
        <v>0.35</v>
      </c>
      <c r="U694" s="1">
        <f t="shared" si="103"/>
        <v>1029</v>
      </c>
      <c r="V694" s="1">
        <f t="shared" si="104"/>
        <v>1911</v>
      </c>
      <c r="W694" s="4">
        <f t="shared" si="105"/>
        <v>0.65</v>
      </c>
      <c r="X694" s="1" t="s">
        <v>147</v>
      </c>
      <c r="Y694" s="1" t="s">
        <v>40</v>
      </c>
      <c r="Z694" s="1" t="s">
        <v>41</v>
      </c>
      <c r="AA694" s="2">
        <v>45869</v>
      </c>
      <c r="AB694" s="1">
        <v>4</v>
      </c>
      <c r="AC694" s="1" t="s">
        <v>42</v>
      </c>
      <c r="AD694" s="1" t="str">
        <f t="shared" si="106"/>
        <v>1339</v>
      </c>
      <c r="AE694" s="1" t="str">
        <f t="shared" si="107"/>
        <v>PRIME</v>
      </c>
      <c r="AF694" s="1" t="str">
        <f t="shared" si="108"/>
        <v>Patna -  Bihar</v>
      </c>
      <c r="AG694" s="1">
        <f t="shared" si="109"/>
        <v>4</v>
      </c>
    </row>
    <row r="695" spans="1:33">
      <c r="A695" s="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c r="P695" s="1">
        <f t="shared" si="100"/>
        <v>940</v>
      </c>
      <c r="Q695" s="1">
        <v>15</v>
      </c>
      <c r="R695" s="1">
        <f t="shared" si="101"/>
        <v>141</v>
      </c>
      <c r="S695" s="1">
        <f t="shared" si="102"/>
        <v>799</v>
      </c>
      <c r="T695" s="1">
        <v>0.5</v>
      </c>
      <c r="U695" s="1">
        <f t="shared" si="103"/>
        <v>399.5</v>
      </c>
      <c r="V695" s="1">
        <f t="shared" si="104"/>
        <v>399.5</v>
      </c>
      <c r="W695" s="4">
        <f t="shared" si="105"/>
        <v>0.5</v>
      </c>
      <c r="X695" s="1" t="s">
        <v>56</v>
      </c>
      <c r="Y695" s="1" t="s">
        <v>81</v>
      </c>
      <c r="Z695" s="1" t="s">
        <v>41</v>
      </c>
      <c r="AA695" s="2">
        <v>45869</v>
      </c>
      <c r="AB695" s="1">
        <v>5</v>
      </c>
      <c r="AC695" s="1" t="s">
        <v>42</v>
      </c>
      <c r="AD695" s="1" t="str">
        <f t="shared" si="106"/>
        <v>1410</v>
      </c>
      <c r="AE695" s="1" t="str">
        <f t="shared" si="107"/>
        <v>REGULAR</v>
      </c>
      <c r="AF695" s="1" t="str">
        <f t="shared" si="108"/>
        <v>Dibrugarh -  Assam</v>
      </c>
      <c r="AG695" s="1">
        <f t="shared" si="109"/>
        <v>3</v>
      </c>
    </row>
    <row r="696" spans="1:33">
      <c r="A696" s="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c r="P696" s="1">
        <f t="shared" si="100"/>
        <v>8400</v>
      </c>
      <c r="Q696" s="1">
        <v>15</v>
      </c>
      <c r="R696" s="1">
        <f t="shared" si="101"/>
        <v>1260</v>
      </c>
      <c r="S696" s="1">
        <f t="shared" si="102"/>
        <v>7140</v>
      </c>
      <c r="T696" s="1">
        <v>0.45</v>
      </c>
      <c r="U696" s="1">
        <f t="shared" si="103"/>
        <v>3213</v>
      </c>
      <c r="V696" s="1">
        <f t="shared" si="104"/>
        <v>3927</v>
      </c>
      <c r="W696" s="4">
        <f t="shared" si="105"/>
        <v>0.55000000000000004</v>
      </c>
      <c r="X696" s="1" t="s">
        <v>56</v>
      </c>
      <c r="Y696" s="1" t="s">
        <v>40</v>
      </c>
      <c r="Z696" s="1" t="s">
        <v>41</v>
      </c>
      <c r="AA696" s="2">
        <v>45869</v>
      </c>
      <c r="AB696" s="1">
        <v>5</v>
      </c>
      <c r="AC696" s="1" t="s">
        <v>42</v>
      </c>
      <c r="AD696" s="1" t="str">
        <f t="shared" si="106"/>
        <v>0625</v>
      </c>
      <c r="AE696" s="1" t="str">
        <f t="shared" si="107"/>
        <v>REGULAR</v>
      </c>
      <c r="AF696" s="1" t="str">
        <f t="shared" si="108"/>
        <v>Indore -  Madhya Pradesh</v>
      </c>
      <c r="AG696" s="1">
        <f t="shared" si="109"/>
        <v>4</v>
      </c>
    </row>
    <row r="697" spans="1:33">
      <c r="A697" s="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c r="P697" s="1">
        <f t="shared" si="100"/>
        <v>257200</v>
      </c>
      <c r="Q697" s="1">
        <v>0</v>
      </c>
      <c r="R697" s="1">
        <f t="shared" si="101"/>
        <v>0</v>
      </c>
      <c r="S697" s="1">
        <f t="shared" si="102"/>
        <v>257200</v>
      </c>
      <c r="T697" s="1">
        <v>0.57999999999999996</v>
      </c>
      <c r="U697" s="1">
        <f t="shared" si="103"/>
        <v>149176</v>
      </c>
      <c r="V697" s="1">
        <f t="shared" si="104"/>
        <v>108024</v>
      </c>
      <c r="W697" s="4">
        <f t="shared" si="105"/>
        <v>0.42</v>
      </c>
      <c r="X697" s="1" t="s">
        <v>104</v>
      </c>
      <c r="Y697" s="1" t="s">
        <v>40</v>
      </c>
      <c r="Z697" s="1" t="s">
        <v>41</v>
      </c>
      <c r="AA697" s="2">
        <v>45874</v>
      </c>
      <c r="AB697" s="1">
        <v>5</v>
      </c>
      <c r="AC697" s="1" t="s">
        <v>42</v>
      </c>
      <c r="AD697" s="1" t="str">
        <f t="shared" si="106"/>
        <v>0668</v>
      </c>
      <c r="AE697" s="1" t="str">
        <f t="shared" si="107"/>
        <v>REGULAR</v>
      </c>
      <c r="AF697" s="1" t="str">
        <f t="shared" si="108"/>
        <v>Jamshedpur -  Jharkhand</v>
      </c>
      <c r="AG697" s="1">
        <f t="shared" si="109"/>
        <v>6</v>
      </c>
    </row>
    <row r="698" spans="1:33">
      <c r="A698" s="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c r="P698" s="1">
        <f t="shared" si="100"/>
        <v>8120</v>
      </c>
      <c r="Q698" s="1">
        <v>5</v>
      </c>
      <c r="R698" s="1">
        <f t="shared" si="101"/>
        <v>406</v>
      </c>
      <c r="S698" s="1">
        <f t="shared" si="102"/>
        <v>7714</v>
      </c>
      <c r="T698" s="1">
        <v>0.5</v>
      </c>
      <c r="U698" s="1">
        <f t="shared" si="103"/>
        <v>3857</v>
      </c>
      <c r="V698" s="1">
        <f t="shared" si="104"/>
        <v>3857</v>
      </c>
      <c r="W698" s="4">
        <f t="shared" si="105"/>
        <v>0.5</v>
      </c>
      <c r="X698" s="1" t="s">
        <v>56</v>
      </c>
      <c r="Y698" s="1" t="s">
        <v>57</v>
      </c>
      <c r="Z698" s="1" t="s">
        <v>41</v>
      </c>
      <c r="AA698" s="2">
        <v>45870</v>
      </c>
      <c r="AB698" s="1">
        <v>5</v>
      </c>
      <c r="AC698" s="1" t="s">
        <v>42</v>
      </c>
      <c r="AD698" s="1" t="str">
        <f t="shared" si="106"/>
        <v>1630</v>
      </c>
      <c r="AE698" s="1" t="str">
        <f t="shared" si="107"/>
        <v>REGULAR</v>
      </c>
      <c r="AF698" s="1" t="str">
        <f t="shared" si="108"/>
        <v>Chandigarh -  Punjab</v>
      </c>
      <c r="AG698" s="1">
        <f t="shared" si="109"/>
        <v>4</v>
      </c>
    </row>
    <row r="699" spans="1:33">
      <c r="A699" s="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c r="P699" s="1">
        <f t="shared" si="100"/>
        <v>10560</v>
      </c>
      <c r="Q699" s="1">
        <v>30</v>
      </c>
      <c r="R699" s="1">
        <f t="shared" si="101"/>
        <v>3168</v>
      </c>
      <c r="S699" s="1">
        <f t="shared" si="102"/>
        <v>7392</v>
      </c>
      <c r="T699" s="1">
        <v>0.47</v>
      </c>
      <c r="U699" s="1">
        <f t="shared" si="103"/>
        <v>3474.24</v>
      </c>
      <c r="V699" s="1">
        <f t="shared" si="104"/>
        <v>3917.76</v>
      </c>
      <c r="W699" s="4">
        <f t="shared" si="105"/>
        <v>0.53</v>
      </c>
      <c r="X699" s="1" t="s">
        <v>56</v>
      </c>
      <c r="Y699" s="1" t="s">
        <v>72</v>
      </c>
      <c r="Z699" s="1" t="s">
        <v>66</v>
      </c>
      <c r="AA699" s="1"/>
      <c r="AB699" s="1"/>
      <c r="AC699" s="1" t="s">
        <v>42</v>
      </c>
      <c r="AD699" s="1" t="str">
        <f t="shared" si="106"/>
        <v>0309</v>
      </c>
      <c r="AE699" s="1" t="str">
        <f t="shared" si="107"/>
        <v>PRIME</v>
      </c>
      <c r="AF699" s="1" t="str">
        <f t="shared" si="108"/>
        <v>Visakhapatnam -  Andhra Pradesh</v>
      </c>
      <c r="AG699" s="1">
        <f t="shared" si="109"/>
        <v>5</v>
      </c>
    </row>
    <row r="700" spans="1:33">
      <c r="A700" s="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c r="P700" s="1">
        <f t="shared" si="100"/>
        <v>10140</v>
      </c>
      <c r="Q700" s="1">
        <v>0</v>
      </c>
      <c r="R700" s="1">
        <f t="shared" si="101"/>
        <v>0</v>
      </c>
      <c r="S700" s="1">
        <f t="shared" si="102"/>
        <v>10140</v>
      </c>
      <c r="T700" s="1">
        <v>0.48</v>
      </c>
      <c r="U700" s="1">
        <f t="shared" si="103"/>
        <v>4867.2</v>
      </c>
      <c r="V700" s="1">
        <f t="shared" si="104"/>
        <v>5272.8</v>
      </c>
      <c r="W700" s="4">
        <f t="shared" si="105"/>
        <v>0.52</v>
      </c>
      <c r="X700" s="1" t="s">
        <v>104</v>
      </c>
      <c r="Y700" s="1" t="s">
        <v>81</v>
      </c>
      <c r="Z700" s="1" t="s">
        <v>41</v>
      </c>
      <c r="AA700" s="2">
        <v>45872</v>
      </c>
      <c r="AB700" s="1">
        <v>5</v>
      </c>
      <c r="AC700" s="1" t="s">
        <v>42</v>
      </c>
      <c r="AD700" s="1" t="str">
        <f t="shared" si="106"/>
        <v>0990</v>
      </c>
      <c r="AE700" s="1" t="str">
        <f t="shared" si="107"/>
        <v>PRIME</v>
      </c>
      <c r="AF700" s="1" t="str">
        <f t="shared" si="108"/>
        <v>Chennai -  Tamil Nadu</v>
      </c>
      <c r="AG700" s="1">
        <f t="shared" si="109"/>
        <v>5</v>
      </c>
    </row>
    <row r="701" spans="1:33">
      <c r="A701" s="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c r="P701" s="1">
        <f t="shared" si="100"/>
        <v>40080</v>
      </c>
      <c r="Q701" s="1">
        <v>30</v>
      </c>
      <c r="R701" s="1">
        <f t="shared" si="101"/>
        <v>12024</v>
      </c>
      <c r="S701" s="1">
        <f t="shared" si="102"/>
        <v>28056</v>
      </c>
      <c r="T701" s="1">
        <v>0.52</v>
      </c>
      <c r="U701" s="1">
        <f t="shared" si="103"/>
        <v>14589.12</v>
      </c>
      <c r="V701" s="1">
        <f t="shared" si="104"/>
        <v>13466.88</v>
      </c>
      <c r="W701" s="4">
        <f t="shared" si="105"/>
        <v>0.48</v>
      </c>
      <c r="X701" s="1" t="s">
        <v>50</v>
      </c>
      <c r="Y701" s="1" t="s">
        <v>40</v>
      </c>
      <c r="Z701" s="1" t="s">
        <v>120</v>
      </c>
      <c r="AA701" s="1"/>
      <c r="AB701" s="1"/>
      <c r="AC701" s="1" t="s">
        <v>42</v>
      </c>
      <c r="AD701" s="1" t="str">
        <f t="shared" si="106"/>
        <v>1129</v>
      </c>
      <c r="AE701" s="1" t="str">
        <f t="shared" si="107"/>
        <v>REGULAR</v>
      </c>
      <c r="AF701" s="1" t="str">
        <f t="shared" si="108"/>
        <v>Bhilai -  Chhattisgarh</v>
      </c>
      <c r="AG701" s="1">
        <f t="shared" si="109"/>
        <v>5</v>
      </c>
    </row>
    <row r="702" spans="1:33">
      <c r="A702" s="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c r="P702" s="1">
        <f t="shared" si="100"/>
        <v>27100</v>
      </c>
      <c r="Q702" s="1">
        <v>20</v>
      </c>
      <c r="R702" s="1">
        <f t="shared" si="101"/>
        <v>5420</v>
      </c>
      <c r="S702" s="1">
        <f t="shared" si="102"/>
        <v>21680</v>
      </c>
      <c r="T702" s="1">
        <v>0.47</v>
      </c>
      <c r="U702" s="1">
        <f t="shared" si="103"/>
        <v>10189.599999999999</v>
      </c>
      <c r="V702" s="1">
        <f t="shared" si="104"/>
        <v>11490.400000000001</v>
      </c>
      <c r="W702" s="4">
        <f t="shared" si="105"/>
        <v>0.53</v>
      </c>
      <c r="X702" s="1" t="s">
        <v>56</v>
      </c>
      <c r="Y702" s="1" t="s">
        <v>81</v>
      </c>
      <c r="Z702" s="1" t="s">
        <v>66</v>
      </c>
      <c r="AA702" s="1"/>
      <c r="AB702" s="1"/>
      <c r="AC702" s="1" t="s">
        <v>42</v>
      </c>
      <c r="AD702" s="1" t="str">
        <f t="shared" si="106"/>
        <v>0494</v>
      </c>
      <c r="AE702" s="1" t="str">
        <f t="shared" si="107"/>
        <v>REGULAR</v>
      </c>
      <c r="AF702" s="1" t="str">
        <f t="shared" si="108"/>
        <v>Imphal -  Manipur</v>
      </c>
      <c r="AG702" s="1">
        <f t="shared" si="109"/>
        <v>5</v>
      </c>
    </row>
    <row r="703" spans="1:33">
      <c r="A703" s="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c r="P703" s="1">
        <f t="shared" si="100"/>
        <v>20070</v>
      </c>
      <c r="Q703" s="1">
        <v>10</v>
      </c>
      <c r="R703" s="1">
        <f t="shared" si="101"/>
        <v>2007</v>
      </c>
      <c r="S703" s="1">
        <f t="shared" si="102"/>
        <v>18063</v>
      </c>
      <c r="T703" s="1">
        <v>0.57999999999999996</v>
      </c>
      <c r="U703" s="1">
        <f t="shared" si="103"/>
        <v>10476.539999999999</v>
      </c>
      <c r="V703" s="1">
        <f t="shared" si="104"/>
        <v>7586.4600000000009</v>
      </c>
      <c r="W703" s="4">
        <f t="shared" si="105"/>
        <v>0.42000000000000004</v>
      </c>
      <c r="X703" s="1" t="s">
        <v>104</v>
      </c>
      <c r="Y703" s="1" t="s">
        <v>72</v>
      </c>
      <c r="Z703" s="1" t="s">
        <v>51</v>
      </c>
      <c r="AA703" s="2">
        <v>45871</v>
      </c>
      <c r="AB703" s="1"/>
      <c r="AC703" s="1" t="s">
        <v>42</v>
      </c>
      <c r="AD703" s="1" t="str">
        <f t="shared" si="106"/>
        <v>1306</v>
      </c>
      <c r="AE703" s="1" t="str">
        <f t="shared" si="107"/>
        <v>REGULAR</v>
      </c>
      <c r="AF703" s="1" t="str">
        <f t="shared" si="108"/>
        <v>Kochi -  Kerala</v>
      </c>
      <c r="AG703" s="1">
        <f t="shared" si="109"/>
        <v>5</v>
      </c>
    </row>
    <row r="704" spans="1:33">
      <c r="A704" s="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c r="P704" s="1">
        <f t="shared" si="100"/>
        <v>3240</v>
      </c>
      <c r="Q704" s="1">
        <v>30</v>
      </c>
      <c r="R704" s="1">
        <f t="shared" si="101"/>
        <v>972</v>
      </c>
      <c r="S704" s="1">
        <f t="shared" si="102"/>
        <v>2268</v>
      </c>
      <c r="T704" s="1">
        <v>0.35</v>
      </c>
      <c r="U704" s="1">
        <f t="shared" si="103"/>
        <v>793.8</v>
      </c>
      <c r="V704" s="1">
        <f t="shared" si="104"/>
        <v>1474.2</v>
      </c>
      <c r="W704" s="4">
        <f t="shared" si="105"/>
        <v>0.65</v>
      </c>
      <c r="X704" s="1" t="s">
        <v>65</v>
      </c>
      <c r="Y704" s="1" t="s">
        <v>57</v>
      </c>
      <c r="Z704" s="1" t="s">
        <v>41</v>
      </c>
      <c r="AA704" s="2">
        <v>45877</v>
      </c>
      <c r="AB704" s="1">
        <v>4</v>
      </c>
      <c r="AC704" s="1" t="s">
        <v>42</v>
      </c>
      <c r="AD704" s="1" t="str">
        <f t="shared" si="106"/>
        <v>1684</v>
      </c>
      <c r="AE704" s="1" t="str">
        <f t="shared" si="107"/>
        <v>PRIME</v>
      </c>
      <c r="AF704" s="1" t="str">
        <f t="shared" si="108"/>
        <v>Shillong -  Meghalaya</v>
      </c>
      <c r="AG704" s="1">
        <f t="shared" si="109"/>
        <v>4</v>
      </c>
    </row>
    <row r="705" spans="1:33">
      <c r="A705" s="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c r="P705" s="1">
        <f t="shared" si="100"/>
        <v>12400</v>
      </c>
      <c r="Q705" s="1">
        <v>10</v>
      </c>
      <c r="R705" s="1">
        <f t="shared" si="101"/>
        <v>1240</v>
      </c>
      <c r="S705" s="1">
        <f t="shared" si="102"/>
        <v>11160</v>
      </c>
      <c r="T705" s="1">
        <v>0.48</v>
      </c>
      <c r="U705" s="1">
        <f t="shared" si="103"/>
        <v>5356.8</v>
      </c>
      <c r="V705" s="1">
        <f t="shared" si="104"/>
        <v>5803.2</v>
      </c>
      <c r="W705" s="4">
        <f t="shared" si="105"/>
        <v>0.52</v>
      </c>
      <c r="X705" s="1" t="s">
        <v>65</v>
      </c>
      <c r="Y705" s="1" t="s">
        <v>57</v>
      </c>
      <c r="Z705" s="1" t="s">
        <v>51</v>
      </c>
      <c r="AA705" s="2">
        <v>45875</v>
      </c>
      <c r="AB705" s="1"/>
      <c r="AC705" s="1" t="s">
        <v>42</v>
      </c>
      <c r="AD705" s="1" t="str">
        <f t="shared" si="106"/>
        <v>0330</v>
      </c>
      <c r="AE705" s="1" t="str">
        <f t="shared" si="107"/>
        <v>PRIME</v>
      </c>
      <c r="AF705" s="1" t="str">
        <f t="shared" si="108"/>
        <v>Agartala -  Tripura</v>
      </c>
      <c r="AG705" s="1">
        <f t="shared" si="109"/>
        <v>5</v>
      </c>
    </row>
    <row r="706" spans="1:33">
      <c r="A706" s="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c r="P706" s="1">
        <f t="shared" si="100"/>
        <v>34530</v>
      </c>
      <c r="Q706" s="1">
        <v>30</v>
      </c>
      <c r="R706" s="1">
        <f t="shared" si="101"/>
        <v>10359</v>
      </c>
      <c r="S706" s="1">
        <f t="shared" si="102"/>
        <v>24171</v>
      </c>
      <c r="T706" s="1">
        <v>0.52</v>
      </c>
      <c r="U706" s="1">
        <f t="shared" si="103"/>
        <v>12568.92</v>
      </c>
      <c r="V706" s="1">
        <f t="shared" si="104"/>
        <v>11602.08</v>
      </c>
      <c r="W706" s="4">
        <f t="shared" si="105"/>
        <v>0.48</v>
      </c>
      <c r="X706" s="1" t="s">
        <v>56</v>
      </c>
      <c r="Y706" s="1" t="s">
        <v>72</v>
      </c>
      <c r="Z706" s="1" t="s">
        <v>66</v>
      </c>
      <c r="AA706" s="1"/>
      <c r="AB706" s="1"/>
      <c r="AC706" s="1" t="s">
        <v>42</v>
      </c>
      <c r="AD706" s="1" t="str">
        <f t="shared" si="106"/>
        <v>0349</v>
      </c>
      <c r="AE706" s="1" t="str">
        <f t="shared" si="107"/>
        <v>PRIME</v>
      </c>
      <c r="AF706" s="1" t="str">
        <f t="shared" si="108"/>
        <v>Raipur -  Chhattisgarh</v>
      </c>
      <c r="AG706" s="1">
        <f t="shared" si="109"/>
        <v>5</v>
      </c>
    </row>
    <row r="707" spans="1:33">
      <c r="A707" s="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c r="P707" s="1">
        <f t="shared" ref="P707:P770" si="110">PRODUCT(N707,O707)</f>
        <v>620</v>
      </c>
      <c r="Q707" s="1">
        <v>10</v>
      </c>
      <c r="R707" s="1">
        <f t="shared" ref="R707:R770" si="111">P707*(Q707/100)</f>
        <v>62</v>
      </c>
      <c r="S707" s="1">
        <f t="shared" ref="S707:S770" si="112">P707-R707</f>
        <v>558</v>
      </c>
      <c r="T707" s="1">
        <v>0.62</v>
      </c>
      <c r="U707" s="1">
        <f t="shared" ref="U707:U770" si="113">S707*T707</f>
        <v>345.96</v>
      </c>
      <c r="V707" s="1">
        <f t="shared" ref="V707:V770" si="114">S707-U707</f>
        <v>212.04000000000002</v>
      </c>
      <c r="W707" s="4">
        <f t="shared" ref="W707:W770" si="115">(V707/S707)</f>
        <v>0.38000000000000006</v>
      </c>
      <c r="X707" s="1" t="s">
        <v>147</v>
      </c>
      <c r="Y707" s="1" t="s">
        <v>72</v>
      </c>
      <c r="Z707" s="1" t="s">
        <v>66</v>
      </c>
      <c r="AA707" s="1"/>
      <c r="AB707" s="1"/>
      <c r="AC707" s="1" t="s">
        <v>42</v>
      </c>
      <c r="AD707" s="1" t="str">
        <f t="shared" ref="AD707:AD770" si="116">RIGHT(A707,4)</f>
        <v>0417</v>
      </c>
      <c r="AE707" s="1" t="str">
        <f t="shared" ref="AE707:AE770" si="117">UPPER(H707)</f>
        <v>PRIME</v>
      </c>
      <c r="AF707" s="1" t="str">
        <f t="shared" ref="AF707:AF770" si="118">_xlfn.CONCAT(I707," -  ",J707)</f>
        <v>Jodhpur -  Rajasthan</v>
      </c>
      <c r="AG707" s="1">
        <f t="shared" ref="AG707:AG770" si="119">LEN(P707)</f>
        <v>3</v>
      </c>
    </row>
    <row r="708" spans="1:33">
      <c r="A708" s="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c r="P708" s="1">
        <f t="shared" si="110"/>
        <v>23540</v>
      </c>
      <c r="Q708" s="1">
        <v>0</v>
      </c>
      <c r="R708" s="1">
        <f t="shared" si="111"/>
        <v>0</v>
      </c>
      <c r="S708" s="1">
        <f t="shared" si="112"/>
        <v>23540</v>
      </c>
      <c r="T708" s="1">
        <v>0.52</v>
      </c>
      <c r="U708" s="1">
        <f t="shared" si="113"/>
        <v>12240.800000000001</v>
      </c>
      <c r="V708" s="1">
        <f t="shared" si="114"/>
        <v>11299.199999999999</v>
      </c>
      <c r="W708" s="4">
        <f t="shared" si="115"/>
        <v>0.47999999999999993</v>
      </c>
      <c r="X708" s="1" t="s">
        <v>147</v>
      </c>
      <c r="Y708" s="1" t="s">
        <v>81</v>
      </c>
      <c r="Z708" s="1" t="s">
        <v>41</v>
      </c>
      <c r="AA708" s="2">
        <v>45878</v>
      </c>
      <c r="AB708" s="1">
        <v>4</v>
      </c>
      <c r="AC708" s="1" t="s">
        <v>42</v>
      </c>
      <c r="AD708" s="1" t="str">
        <f t="shared" si="116"/>
        <v>0458</v>
      </c>
      <c r="AE708" s="1" t="str">
        <f t="shared" si="117"/>
        <v>REGULAR</v>
      </c>
      <c r="AF708" s="1" t="str">
        <f t="shared" si="118"/>
        <v>Haridwar -  Uttarakhand</v>
      </c>
      <c r="AG708" s="1">
        <f t="shared" si="119"/>
        <v>5</v>
      </c>
    </row>
    <row r="709" spans="1:33">
      <c r="A709" s="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c r="P709" s="1">
        <f t="shared" si="110"/>
        <v>440</v>
      </c>
      <c r="Q709" s="1">
        <v>0</v>
      </c>
      <c r="R709" s="1">
        <f t="shared" si="111"/>
        <v>0</v>
      </c>
      <c r="S709" s="1">
        <f t="shared" si="112"/>
        <v>440</v>
      </c>
      <c r="T709" s="1">
        <v>0.62</v>
      </c>
      <c r="U709" s="1">
        <f t="shared" si="113"/>
        <v>272.8</v>
      </c>
      <c r="V709" s="1">
        <f t="shared" si="114"/>
        <v>167.2</v>
      </c>
      <c r="W709" s="4">
        <f t="shared" si="115"/>
        <v>0.37999999999999995</v>
      </c>
      <c r="X709" s="1" t="s">
        <v>104</v>
      </c>
      <c r="Y709" s="1" t="s">
        <v>40</v>
      </c>
      <c r="Z709" s="1" t="s">
        <v>22</v>
      </c>
      <c r="AA709" s="1"/>
      <c r="AB709" s="1"/>
      <c r="AC709" s="1" t="s">
        <v>93</v>
      </c>
      <c r="AD709" s="1" t="str">
        <f t="shared" si="116"/>
        <v>0465</v>
      </c>
      <c r="AE709" s="1" t="str">
        <f t="shared" si="117"/>
        <v>REGULAR</v>
      </c>
      <c r="AF709" s="1" t="str">
        <f t="shared" si="118"/>
        <v>Patna -  Bihar</v>
      </c>
      <c r="AG709" s="1">
        <f t="shared" si="119"/>
        <v>3</v>
      </c>
    </row>
    <row r="710" spans="1:33">
      <c r="A710" s="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c r="P710" s="1">
        <f t="shared" si="110"/>
        <v>10590</v>
      </c>
      <c r="Q710" s="1">
        <v>15</v>
      </c>
      <c r="R710" s="1">
        <f t="shared" si="111"/>
        <v>1588.5</v>
      </c>
      <c r="S710" s="1">
        <f t="shared" si="112"/>
        <v>9001.5</v>
      </c>
      <c r="T710" s="1">
        <v>0.45</v>
      </c>
      <c r="U710" s="1">
        <f t="shared" si="113"/>
        <v>4050.6750000000002</v>
      </c>
      <c r="V710" s="1">
        <f t="shared" si="114"/>
        <v>4950.8249999999998</v>
      </c>
      <c r="W710" s="4">
        <f t="shared" si="115"/>
        <v>0.54999999999999993</v>
      </c>
      <c r="X710" s="1" t="s">
        <v>104</v>
      </c>
      <c r="Y710" s="1" t="s">
        <v>57</v>
      </c>
      <c r="Z710" s="1" t="s">
        <v>41</v>
      </c>
      <c r="AA710" s="2">
        <v>45872</v>
      </c>
      <c r="AB710" s="1">
        <v>3</v>
      </c>
      <c r="AC710" s="1" t="s">
        <v>42</v>
      </c>
      <c r="AD710" s="1" t="str">
        <f t="shared" si="116"/>
        <v>1682</v>
      </c>
      <c r="AE710" s="1" t="str">
        <f t="shared" si="117"/>
        <v>PRIME</v>
      </c>
      <c r="AF710" s="1" t="str">
        <f t="shared" si="118"/>
        <v>Guwahati -  Assam</v>
      </c>
      <c r="AG710" s="1">
        <f t="shared" si="119"/>
        <v>5</v>
      </c>
    </row>
    <row r="711" spans="1:33">
      <c r="A711" s="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c r="P711" s="1">
        <f t="shared" si="110"/>
        <v>720</v>
      </c>
      <c r="Q711" s="1">
        <v>0</v>
      </c>
      <c r="R711" s="1">
        <f t="shared" si="111"/>
        <v>0</v>
      </c>
      <c r="S711" s="1">
        <f t="shared" si="112"/>
        <v>720</v>
      </c>
      <c r="T711" s="1">
        <v>0.62</v>
      </c>
      <c r="U711" s="1">
        <f t="shared" si="113"/>
        <v>446.4</v>
      </c>
      <c r="V711" s="1">
        <f t="shared" si="114"/>
        <v>273.60000000000002</v>
      </c>
      <c r="W711" s="4">
        <f t="shared" si="115"/>
        <v>0.38</v>
      </c>
      <c r="X711" s="1" t="s">
        <v>50</v>
      </c>
      <c r="Y711" s="1" t="s">
        <v>40</v>
      </c>
      <c r="Z711" s="1" t="s">
        <v>41</v>
      </c>
      <c r="AA711" s="2">
        <v>45874</v>
      </c>
      <c r="AB711" s="1">
        <v>5</v>
      </c>
      <c r="AC711" s="1" t="s">
        <v>42</v>
      </c>
      <c r="AD711" s="1" t="str">
        <f t="shared" si="116"/>
        <v>0107</v>
      </c>
      <c r="AE711" s="1" t="str">
        <f t="shared" si="117"/>
        <v>PRIME</v>
      </c>
      <c r="AF711" s="1" t="str">
        <f t="shared" si="118"/>
        <v>Visakhapatnam -  Andhra Pradesh</v>
      </c>
      <c r="AG711" s="1">
        <f t="shared" si="119"/>
        <v>3</v>
      </c>
    </row>
    <row r="712" spans="1:33">
      <c r="A712" s="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c r="P712" s="1">
        <f t="shared" si="110"/>
        <v>21360</v>
      </c>
      <c r="Q712" s="1">
        <v>10</v>
      </c>
      <c r="R712" s="1">
        <f t="shared" si="111"/>
        <v>2136</v>
      </c>
      <c r="S712" s="1">
        <f t="shared" si="112"/>
        <v>19224</v>
      </c>
      <c r="T712" s="1">
        <v>0.48</v>
      </c>
      <c r="U712" s="1">
        <f t="shared" si="113"/>
        <v>9227.52</v>
      </c>
      <c r="V712" s="1">
        <f t="shared" si="114"/>
        <v>9996.48</v>
      </c>
      <c r="W712" s="4">
        <f t="shared" si="115"/>
        <v>0.52</v>
      </c>
      <c r="X712" s="1" t="s">
        <v>92</v>
      </c>
      <c r="Y712" s="1" t="s">
        <v>57</v>
      </c>
      <c r="Z712" s="1" t="s">
        <v>22</v>
      </c>
      <c r="AA712" s="1"/>
      <c r="AB712" s="1"/>
      <c r="AC712" s="1" t="s">
        <v>93</v>
      </c>
      <c r="AD712" s="1" t="str">
        <f t="shared" si="116"/>
        <v>0197</v>
      </c>
      <c r="AE712" s="1" t="str">
        <f t="shared" si="117"/>
        <v>REGULAR</v>
      </c>
      <c r="AF712" s="1" t="str">
        <f t="shared" si="118"/>
        <v>Haridwar -  Uttarakhand</v>
      </c>
      <c r="AG712" s="1">
        <f t="shared" si="119"/>
        <v>5</v>
      </c>
    </row>
    <row r="713" spans="1:33">
      <c r="A713" s="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c r="P713" s="1">
        <f t="shared" si="110"/>
        <v>18000</v>
      </c>
      <c r="Q713" s="1">
        <v>0</v>
      </c>
      <c r="R713" s="1">
        <f t="shared" si="111"/>
        <v>0</v>
      </c>
      <c r="S713" s="1">
        <f t="shared" si="112"/>
        <v>18000</v>
      </c>
      <c r="T713" s="1">
        <v>0.52</v>
      </c>
      <c r="U713" s="1">
        <f t="shared" si="113"/>
        <v>9360</v>
      </c>
      <c r="V713" s="1">
        <f t="shared" si="114"/>
        <v>8640</v>
      </c>
      <c r="W713" s="4">
        <f t="shared" si="115"/>
        <v>0.48</v>
      </c>
      <c r="X713" s="1" t="s">
        <v>92</v>
      </c>
      <c r="Y713" s="1" t="s">
        <v>57</v>
      </c>
      <c r="Z713" s="1" t="s">
        <v>51</v>
      </c>
      <c r="AA713" s="2">
        <v>45873</v>
      </c>
      <c r="AB713" s="1"/>
      <c r="AC713" s="1" t="s">
        <v>42</v>
      </c>
      <c r="AD713" s="1" t="str">
        <f t="shared" si="116"/>
        <v>1088</v>
      </c>
      <c r="AE713" s="1" t="str">
        <f t="shared" si="117"/>
        <v>REGULAR</v>
      </c>
      <c r="AF713" s="1" t="str">
        <f t="shared" si="118"/>
        <v>Imphal -  Manipur</v>
      </c>
      <c r="AG713" s="1">
        <f t="shared" si="119"/>
        <v>5</v>
      </c>
    </row>
    <row r="714" spans="1:33">
      <c r="A714" s="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c r="P714" s="1">
        <f t="shared" si="110"/>
        <v>23740</v>
      </c>
      <c r="Q714" s="1">
        <v>20</v>
      </c>
      <c r="R714" s="1">
        <f t="shared" si="111"/>
        <v>4748</v>
      </c>
      <c r="S714" s="1">
        <f t="shared" si="112"/>
        <v>18992</v>
      </c>
      <c r="T714" s="1">
        <v>0.52</v>
      </c>
      <c r="U714" s="1">
        <f t="shared" si="113"/>
        <v>9875.84</v>
      </c>
      <c r="V714" s="1">
        <f t="shared" si="114"/>
        <v>9116.16</v>
      </c>
      <c r="W714" s="4">
        <f t="shared" si="115"/>
        <v>0.48</v>
      </c>
      <c r="X714" s="1" t="s">
        <v>65</v>
      </c>
      <c r="Y714" s="1" t="s">
        <v>57</v>
      </c>
      <c r="Z714" s="1" t="s">
        <v>51</v>
      </c>
      <c r="AA714" s="2">
        <v>45875</v>
      </c>
      <c r="AB714" s="1"/>
      <c r="AC714" s="1" t="s">
        <v>42</v>
      </c>
      <c r="AD714" s="1" t="str">
        <f t="shared" si="116"/>
        <v>1668</v>
      </c>
      <c r="AE714" s="1" t="str">
        <f t="shared" si="117"/>
        <v>REGULAR</v>
      </c>
      <c r="AF714" s="1" t="str">
        <f t="shared" si="118"/>
        <v>Lucknow -  Uttar Pradesh</v>
      </c>
      <c r="AG714" s="1">
        <f t="shared" si="119"/>
        <v>5</v>
      </c>
    </row>
    <row r="715" spans="1:33">
      <c r="A715" s="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c r="P715" s="1">
        <f t="shared" si="110"/>
        <v>420</v>
      </c>
      <c r="Q715" s="1">
        <v>0</v>
      </c>
      <c r="R715" s="1">
        <f t="shared" si="111"/>
        <v>0</v>
      </c>
      <c r="S715" s="1">
        <f t="shared" si="112"/>
        <v>420</v>
      </c>
      <c r="T715" s="1">
        <v>0.45</v>
      </c>
      <c r="U715" s="1">
        <f t="shared" si="113"/>
        <v>189</v>
      </c>
      <c r="V715" s="1">
        <f t="shared" si="114"/>
        <v>231</v>
      </c>
      <c r="W715" s="4">
        <f t="shared" si="115"/>
        <v>0.55000000000000004</v>
      </c>
      <c r="X715" s="1" t="s">
        <v>92</v>
      </c>
      <c r="Y715" s="1" t="s">
        <v>57</v>
      </c>
      <c r="Z715" s="1" t="s">
        <v>22</v>
      </c>
      <c r="AA715" s="1"/>
      <c r="AB715" s="1"/>
      <c r="AC715" s="1" t="s">
        <v>93</v>
      </c>
      <c r="AD715" s="1" t="str">
        <f t="shared" si="116"/>
        <v>0509</v>
      </c>
      <c r="AE715" s="1" t="str">
        <f t="shared" si="117"/>
        <v>REGULAR</v>
      </c>
      <c r="AF715" s="1" t="str">
        <f t="shared" si="118"/>
        <v>Rohtak -  Haryana</v>
      </c>
      <c r="AG715" s="1">
        <f t="shared" si="119"/>
        <v>3</v>
      </c>
    </row>
    <row r="716" spans="1:33">
      <c r="A716" s="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c r="P716" s="1">
        <f t="shared" si="110"/>
        <v>1100</v>
      </c>
      <c r="Q716" s="1">
        <v>5</v>
      </c>
      <c r="R716" s="1">
        <f t="shared" si="111"/>
        <v>55</v>
      </c>
      <c r="S716" s="1">
        <f t="shared" si="112"/>
        <v>1045</v>
      </c>
      <c r="T716" s="1">
        <v>0.62</v>
      </c>
      <c r="U716" s="1">
        <f t="shared" si="113"/>
        <v>647.9</v>
      </c>
      <c r="V716" s="1">
        <f t="shared" si="114"/>
        <v>397.1</v>
      </c>
      <c r="W716" s="4">
        <f t="shared" si="115"/>
        <v>0.38</v>
      </c>
      <c r="X716" s="1" t="s">
        <v>39</v>
      </c>
      <c r="Y716" s="1" t="s">
        <v>57</v>
      </c>
      <c r="Z716" s="1" t="s">
        <v>41</v>
      </c>
      <c r="AA716" s="2">
        <v>45880</v>
      </c>
      <c r="AB716" s="1">
        <v>3</v>
      </c>
      <c r="AC716" s="1" t="s">
        <v>42</v>
      </c>
      <c r="AD716" s="1" t="str">
        <f t="shared" si="116"/>
        <v>0607</v>
      </c>
      <c r="AE716" s="1" t="str">
        <f t="shared" si="117"/>
        <v>REGULAR</v>
      </c>
      <c r="AF716" s="1" t="str">
        <f t="shared" si="118"/>
        <v>Chennai -  Tamil Nadu</v>
      </c>
      <c r="AG716" s="1">
        <f t="shared" si="119"/>
        <v>4</v>
      </c>
    </row>
    <row r="717" spans="1:33">
      <c r="A717" s="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c r="P717" s="1">
        <f t="shared" si="110"/>
        <v>3020</v>
      </c>
      <c r="Q717" s="1">
        <v>20</v>
      </c>
      <c r="R717" s="1">
        <f t="shared" si="111"/>
        <v>604</v>
      </c>
      <c r="S717" s="1">
        <f t="shared" si="112"/>
        <v>2416</v>
      </c>
      <c r="T717" s="1">
        <v>0.45</v>
      </c>
      <c r="U717" s="1">
        <f t="shared" si="113"/>
        <v>1087.2</v>
      </c>
      <c r="V717" s="1">
        <f t="shared" si="114"/>
        <v>1328.8</v>
      </c>
      <c r="W717" s="4">
        <f t="shared" si="115"/>
        <v>0.54999999999999993</v>
      </c>
      <c r="X717" s="1" t="s">
        <v>147</v>
      </c>
      <c r="Y717" s="1" t="s">
        <v>72</v>
      </c>
      <c r="Z717" s="1" t="s">
        <v>41</v>
      </c>
      <c r="AA717" s="2">
        <v>45874</v>
      </c>
      <c r="AB717" s="1">
        <v>5</v>
      </c>
      <c r="AC717" s="1" t="s">
        <v>42</v>
      </c>
      <c r="AD717" s="1" t="str">
        <f t="shared" si="116"/>
        <v>0730</v>
      </c>
      <c r="AE717" s="1" t="str">
        <f t="shared" si="117"/>
        <v>REGULAR</v>
      </c>
      <c r="AF717" s="1" t="str">
        <f t="shared" si="118"/>
        <v>Bhilai -  Chhattisgarh</v>
      </c>
      <c r="AG717" s="1">
        <f t="shared" si="119"/>
        <v>4</v>
      </c>
    </row>
    <row r="718" spans="1:33">
      <c r="A718" s="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c r="P718" s="1">
        <f t="shared" si="110"/>
        <v>2260</v>
      </c>
      <c r="Q718" s="1">
        <v>30</v>
      </c>
      <c r="R718" s="1">
        <f t="shared" si="111"/>
        <v>678</v>
      </c>
      <c r="S718" s="1">
        <f t="shared" si="112"/>
        <v>1582</v>
      </c>
      <c r="T718" s="1">
        <v>0.35</v>
      </c>
      <c r="U718" s="1">
        <f t="shared" si="113"/>
        <v>553.69999999999993</v>
      </c>
      <c r="V718" s="1">
        <f t="shared" si="114"/>
        <v>1028.3000000000002</v>
      </c>
      <c r="W718" s="4">
        <f t="shared" si="115"/>
        <v>0.65000000000000013</v>
      </c>
      <c r="X718" s="1" t="s">
        <v>147</v>
      </c>
      <c r="Y718" s="1" t="s">
        <v>57</v>
      </c>
      <c r="Z718" s="1" t="s">
        <v>51</v>
      </c>
      <c r="AA718" s="2">
        <v>45878</v>
      </c>
      <c r="AB718" s="1"/>
      <c r="AC718" s="1" t="s">
        <v>42</v>
      </c>
      <c r="AD718" s="1" t="str">
        <f t="shared" si="116"/>
        <v>0828</v>
      </c>
      <c r="AE718" s="1" t="str">
        <f t="shared" si="117"/>
        <v>REGULAR</v>
      </c>
      <c r="AF718" s="1" t="str">
        <f t="shared" si="118"/>
        <v>Bhubaneswar -  Odisha</v>
      </c>
      <c r="AG718" s="1">
        <f t="shared" si="119"/>
        <v>4</v>
      </c>
    </row>
    <row r="719" spans="1:33">
      <c r="A719" s="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c r="P719" s="1">
        <f t="shared" si="110"/>
        <v>1810</v>
      </c>
      <c r="Q719" s="1">
        <v>0</v>
      </c>
      <c r="R719" s="1">
        <f t="shared" si="111"/>
        <v>0</v>
      </c>
      <c r="S719" s="1">
        <f t="shared" si="112"/>
        <v>1810</v>
      </c>
      <c r="T719" s="1">
        <v>0.45</v>
      </c>
      <c r="U719" s="1">
        <f t="shared" si="113"/>
        <v>814.5</v>
      </c>
      <c r="V719" s="1">
        <f t="shared" si="114"/>
        <v>995.5</v>
      </c>
      <c r="W719" s="4">
        <f t="shared" si="115"/>
        <v>0.55000000000000004</v>
      </c>
      <c r="X719" s="1" t="s">
        <v>50</v>
      </c>
      <c r="Y719" s="1" t="s">
        <v>57</v>
      </c>
      <c r="Z719" s="1" t="s">
        <v>41</v>
      </c>
      <c r="AA719" s="2">
        <v>45875</v>
      </c>
      <c r="AB719" s="1">
        <v>3</v>
      </c>
      <c r="AC719" s="1" t="s">
        <v>42</v>
      </c>
      <c r="AD719" s="1" t="str">
        <f t="shared" si="116"/>
        <v>1679</v>
      </c>
      <c r="AE719" s="1" t="str">
        <f t="shared" si="117"/>
        <v>PRIME</v>
      </c>
      <c r="AF719" s="1" t="str">
        <f t="shared" si="118"/>
        <v>Guwahati -  Assam</v>
      </c>
      <c r="AG719" s="1">
        <f t="shared" si="119"/>
        <v>4</v>
      </c>
    </row>
    <row r="720" spans="1:33">
      <c r="A720" s="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c r="P720" s="1">
        <f t="shared" si="110"/>
        <v>54550</v>
      </c>
      <c r="Q720" s="1">
        <v>0</v>
      </c>
      <c r="R720" s="1">
        <f t="shared" si="111"/>
        <v>0</v>
      </c>
      <c r="S720" s="1">
        <f t="shared" si="112"/>
        <v>54550</v>
      </c>
      <c r="T720" s="1">
        <v>0.52</v>
      </c>
      <c r="U720" s="1">
        <f t="shared" si="113"/>
        <v>28366</v>
      </c>
      <c r="V720" s="1">
        <f t="shared" si="114"/>
        <v>26184</v>
      </c>
      <c r="W720" s="4">
        <f t="shared" si="115"/>
        <v>0.48</v>
      </c>
      <c r="X720" s="1" t="s">
        <v>56</v>
      </c>
      <c r="Y720" s="1" t="s">
        <v>72</v>
      </c>
      <c r="Z720" s="1" t="s">
        <v>66</v>
      </c>
      <c r="AA720" s="1"/>
      <c r="AB720" s="1"/>
      <c r="AC720" s="1" t="s">
        <v>42</v>
      </c>
      <c r="AD720" s="1" t="str">
        <f t="shared" si="116"/>
        <v>0070</v>
      </c>
      <c r="AE720" s="1" t="str">
        <f t="shared" si="117"/>
        <v>REGULAR</v>
      </c>
      <c r="AF720" s="1" t="str">
        <f t="shared" si="118"/>
        <v>Vijayawada -  Andhra Pradesh</v>
      </c>
      <c r="AG720" s="1">
        <f t="shared" si="119"/>
        <v>5</v>
      </c>
    </row>
    <row r="721" spans="1:33">
      <c r="A721" s="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c r="P721" s="1">
        <f t="shared" si="110"/>
        <v>3480</v>
      </c>
      <c r="Q721" s="1">
        <v>15</v>
      </c>
      <c r="R721" s="1">
        <f t="shared" si="111"/>
        <v>522</v>
      </c>
      <c r="S721" s="1">
        <f t="shared" si="112"/>
        <v>2958</v>
      </c>
      <c r="T721" s="1">
        <v>0.62</v>
      </c>
      <c r="U721" s="1">
        <f t="shared" si="113"/>
        <v>1833.96</v>
      </c>
      <c r="V721" s="1">
        <f t="shared" si="114"/>
        <v>1124.04</v>
      </c>
      <c r="W721" s="4">
        <f t="shared" si="115"/>
        <v>0.38</v>
      </c>
      <c r="X721" s="1" t="s">
        <v>104</v>
      </c>
      <c r="Y721" s="1" t="s">
        <v>57</v>
      </c>
      <c r="Z721" s="1" t="s">
        <v>41</v>
      </c>
      <c r="AA721" s="2">
        <v>45879</v>
      </c>
      <c r="AB721" s="1">
        <v>4</v>
      </c>
      <c r="AC721" s="1" t="s">
        <v>42</v>
      </c>
      <c r="AD721" s="1" t="str">
        <f t="shared" si="116"/>
        <v>0696</v>
      </c>
      <c r="AE721" s="1" t="str">
        <f t="shared" si="117"/>
        <v>PRIME</v>
      </c>
      <c r="AF721" s="1" t="str">
        <f t="shared" si="118"/>
        <v>Guwahati -  Assam</v>
      </c>
      <c r="AG721" s="1">
        <f t="shared" si="119"/>
        <v>4</v>
      </c>
    </row>
    <row r="722" spans="1:33">
      <c r="A722" s="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c r="P722" s="1">
        <f t="shared" si="110"/>
        <v>7320</v>
      </c>
      <c r="Q722" s="1">
        <v>30</v>
      </c>
      <c r="R722" s="1">
        <f t="shared" si="111"/>
        <v>2196</v>
      </c>
      <c r="S722" s="1">
        <f t="shared" si="112"/>
        <v>5124</v>
      </c>
      <c r="T722" s="1">
        <v>0.47</v>
      </c>
      <c r="U722" s="1">
        <f t="shared" si="113"/>
        <v>2408.2799999999997</v>
      </c>
      <c r="V722" s="1">
        <f t="shared" si="114"/>
        <v>2715.7200000000003</v>
      </c>
      <c r="W722" s="4">
        <f t="shared" si="115"/>
        <v>0.53</v>
      </c>
      <c r="X722" s="1" t="s">
        <v>50</v>
      </c>
      <c r="Y722" s="1" t="s">
        <v>40</v>
      </c>
      <c r="Z722" s="1" t="s">
        <v>41</v>
      </c>
      <c r="AA722" s="2">
        <v>45876</v>
      </c>
      <c r="AB722" s="1">
        <v>5</v>
      </c>
      <c r="AC722" s="1" t="s">
        <v>42</v>
      </c>
      <c r="AD722" s="1" t="str">
        <f t="shared" si="116"/>
        <v>0863</v>
      </c>
      <c r="AE722" s="1" t="str">
        <f t="shared" si="117"/>
        <v>PRIME</v>
      </c>
      <c r="AF722" s="1" t="str">
        <f t="shared" si="118"/>
        <v>Tura -  Meghalaya</v>
      </c>
      <c r="AG722" s="1">
        <f t="shared" si="119"/>
        <v>4</v>
      </c>
    </row>
    <row r="723" spans="1:33">
      <c r="A723" s="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c r="P723" s="1">
        <f t="shared" si="110"/>
        <v>5400</v>
      </c>
      <c r="Q723" s="1">
        <v>0</v>
      </c>
      <c r="R723" s="1">
        <f t="shared" si="111"/>
        <v>0</v>
      </c>
      <c r="S723" s="1">
        <f t="shared" si="112"/>
        <v>5400</v>
      </c>
      <c r="T723" s="1">
        <v>0.47</v>
      </c>
      <c r="U723" s="1">
        <f t="shared" si="113"/>
        <v>2538</v>
      </c>
      <c r="V723" s="1">
        <f t="shared" si="114"/>
        <v>2862</v>
      </c>
      <c r="W723" s="4">
        <f t="shared" si="115"/>
        <v>0.53</v>
      </c>
      <c r="X723" s="1" t="s">
        <v>39</v>
      </c>
      <c r="Y723" s="1" t="s">
        <v>57</v>
      </c>
      <c r="Z723" s="1" t="s">
        <v>120</v>
      </c>
      <c r="AA723" s="1"/>
      <c r="AB723" s="1"/>
      <c r="AC723" s="1" t="s">
        <v>42</v>
      </c>
      <c r="AD723" s="1" t="str">
        <f t="shared" si="116"/>
        <v>1018</v>
      </c>
      <c r="AE723" s="1" t="str">
        <f t="shared" si="117"/>
        <v>REGULAR</v>
      </c>
      <c r="AF723" s="1" t="str">
        <f t="shared" si="118"/>
        <v>Dehradun -  Uttarakhand</v>
      </c>
      <c r="AG723" s="1">
        <f t="shared" si="119"/>
        <v>4</v>
      </c>
    </row>
    <row r="724" spans="1:33">
      <c r="A724" s="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c r="P724" s="1">
        <f t="shared" si="110"/>
        <v>2490</v>
      </c>
      <c r="Q724" s="1">
        <v>20</v>
      </c>
      <c r="R724" s="1">
        <f t="shared" si="111"/>
        <v>498</v>
      </c>
      <c r="S724" s="1">
        <f t="shared" si="112"/>
        <v>1992</v>
      </c>
      <c r="T724" s="1">
        <v>0.5</v>
      </c>
      <c r="U724" s="1">
        <f t="shared" si="113"/>
        <v>996</v>
      </c>
      <c r="V724" s="1">
        <f t="shared" si="114"/>
        <v>996</v>
      </c>
      <c r="W724" s="4">
        <f t="shared" si="115"/>
        <v>0.5</v>
      </c>
      <c r="X724" s="1" t="s">
        <v>104</v>
      </c>
      <c r="Y724" s="1" t="s">
        <v>72</v>
      </c>
      <c r="Z724" s="1" t="s">
        <v>51</v>
      </c>
      <c r="AA724" s="2">
        <v>45877</v>
      </c>
      <c r="AB724" s="1"/>
      <c r="AC724" s="1" t="s">
        <v>42</v>
      </c>
      <c r="AD724" s="1" t="str">
        <f t="shared" si="116"/>
        <v>1533</v>
      </c>
      <c r="AE724" s="1" t="str">
        <f t="shared" si="117"/>
        <v>REGULAR</v>
      </c>
      <c r="AF724" s="1" t="str">
        <f t="shared" si="118"/>
        <v>Indore -  Madhya Pradesh</v>
      </c>
      <c r="AG724" s="1">
        <f t="shared" si="119"/>
        <v>4</v>
      </c>
    </row>
    <row r="725" spans="1:33">
      <c r="A725" s="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c r="P725" s="1">
        <f t="shared" si="110"/>
        <v>960</v>
      </c>
      <c r="Q725" s="1">
        <v>15</v>
      </c>
      <c r="R725" s="1">
        <f t="shared" si="111"/>
        <v>144</v>
      </c>
      <c r="S725" s="1">
        <f t="shared" si="112"/>
        <v>816</v>
      </c>
      <c r="T725" s="1">
        <v>0.35</v>
      </c>
      <c r="U725" s="1">
        <f t="shared" si="113"/>
        <v>285.59999999999997</v>
      </c>
      <c r="V725" s="1">
        <f t="shared" si="114"/>
        <v>530.40000000000009</v>
      </c>
      <c r="W725" s="4">
        <f t="shared" si="115"/>
        <v>0.65000000000000013</v>
      </c>
      <c r="X725" s="1" t="s">
        <v>39</v>
      </c>
      <c r="Y725" s="1" t="s">
        <v>81</v>
      </c>
      <c r="Z725" s="1" t="s">
        <v>41</v>
      </c>
      <c r="AA725" s="2">
        <v>45877</v>
      </c>
      <c r="AB725" s="1">
        <v>3</v>
      </c>
      <c r="AC725" s="1" t="s">
        <v>42</v>
      </c>
      <c r="AD725" s="1" t="str">
        <f t="shared" si="116"/>
        <v>0468</v>
      </c>
      <c r="AE725" s="1" t="str">
        <f t="shared" si="117"/>
        <v>REGULAR</v>
      </c>
      <c r="AF725" s="1" t="str">
        <f t="shared" si="118"/>
        <v>Patna -  Bihar</v>
      </c>
      <c r="AG725" s="1">
        <f t="shared" si="119"/>
        <v>3</v>
      </c>
    </row>
    <row r="726" spans="1:33">
      <c r="A726" s="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c r="P726" s="1">
        <f t="shared" si="110"/>
        <v>23370</v>
      </c>
      <c r="Q726" s="1">
        <v>10</v>
      </c>
      <c r="R726" s="1">
        <f t="shared" si="111"/>
        <v>2337</v>
      </c>
      <c r="S726" s="1">
        <f t="shared" si="112"/>
        <v>21033</v>
      </c>
      <c r="T726" s="1">
        <v>0.52</v>
      </c>
      <c r="U726" s="1">
        <f t="shared" si="113"/>
        <v>10937.16</v>
      </c>
      <c r="V726" s="1">
        <f t="shared" si="114"/>
        <v>10095.84</v>
      </c>
      <c r="W726" s="4">
        <f t="shared" si="115"/>
        <v>0.48</v>
      </c>
      <c r="X726" s="1" t="s">
        <v>50</v>
      </c>
      <c r="Y726" s="1" t="s">
        <v>81</v>
      </c>
      <c r="Z726" s="1" t="s">
        <v>41</v>
      </c>
      <c r="AA726" s="2">
        <v>45880</v>
      </c>
      <c r="AB726" s="1">
        <v>4</v>
      </c>
      <c r="AC726" s="1" t="s">
        <v>42</v>
      </c>
      <c r="AD726" s="1" t="str">
        <f t="shared" si="116"/>
        <v>1391</v>
      </c>
      <c r="AE726" s="1" t="str">
        <f t="shared" si="117"/>
        <v>REGULAR</v>
      </c>
      <c r="AF726" s="1" t="str">
        <f t="shared" si="118"/>
        <v>Bhilai -  Chhattisgarh</v>
      </c>
      <c r="AG726" s="1">
        <f t="shared" si="119"/>
        <v>5</v>
      </c>
    </row>
    <row r="727" spans="1:33">
      <c r="A727" s="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c r="P727" s="1">
        <f t="shared" si="110"/>
        <v>9310</v>
      </c>
      <c r="Q727" s="1">
        <v>10</v>
      </c>
      <c r="R727" s="1">
        <f t="shared" si="111"/>
        <v>931</v>
      </c>
      <c r="S727" s="1">
        <f t="shared" si="112"/>
        <v>8379</v>
      </c>
      <c r="T727" s="1">
        <v>0.57999999999999996</v>
      </c>
      <c r="U727" s="1">
        <f t="shared" si="113"/>
        <v>4859.82</v>
      </c>
      <c r="V727" s="1">
        <f t="shared" si="114"/>
        <v>3519.1800000000003</v>
      </c>
      <c r="W727" s="4">
        <f t="shared" si="115"/>
        <v>0.42000000000000004</v>
      </c>
      <c r="X727" s="1" t="s">
        <v>65</v>
      </c>
      <c r="Y727" s="1" t="s">
        <v>57</v>
      </c>
      <c r="Z727" s="1" t="s">
        <v>41</v>
      </c>
      <c r="AA727" s="2">
        <v>45877</v>
      </c>
      <c r="AB727" s="1">
        <v>3</v>
      </c>
      <c r="AC727" s="1" t="s">
        <v>42</v>
      </c>
      <c r="AD727" s="1" t="str">
        <f t="shared" si="116"/>
        <v>1567</v>
      </c>
      <c r="AE727" s="1" t="str">
        <f t="shared" si="117"/>
        <v>REGULAR</v>
      </c>
      <c r="AF727" s="1" t="str">
        <f t="shared" si="118"/>
        <v>Shillong -  Meghalaya</v>
      </c>
      <c r="AG727" s="1">
        <f t="shared" si="119"/>
        <v>4</v>
      </c>
    </row>
    <row r="728" spans="1:33">
      <c r="A728" s="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c r="P728" s="1">
        <f t="shared" si="110"/>
        <v>540</v>
      </c>
      <c r="Q728" s="1">
        <v>5</v>
      </c>
      <c r="R728" s="1">
        <f t="shared" si="111"/>
        <v>27</v>
      </c>
      <c r="S728" s="1">
        <f t="shared" si="112"/>
        <v>513</v>
      </c>
      <c r="T728" s="1">
        <v>0.62</v>
      </c>
      <c r="U728" s="1">
        <f t="shared" si="113"/>
        <v>318.06</v>
      </c>
      <c r="V728" s="1">
        <f t="shared" si="114"/>
        <v>194.94</v>
      </c>
      <c r="W728" s="4">
        <f t="shared" si="115"/>
        <v>0.38</v>
      </c>
      <c r="X728" s="1" t="s">
        <v>56</v>
      </c>
      <c r="Y728" s="1" t="s">
        <v>57</v>
      </c>
      <c r="Z728" s="1" t="s">
        <v>120</v>
      </c>
      <c r="AA728" s="1"/>
      <c r="AB728" s="1"/>
      <c r="AC728" s="1" t="s">
        <v>42</v>
      </c>
      <c r="AD728" s="1" t="str">
        <f t="shared" si="116"/>
        <v>0663</v>
      </c>
      <c r="AE728" s="1" t="str">
        <f t="shared" si="117"/>
        <v>PRIME</v>
      </c>
      <c r="AF728" s="1" t="str">
        <f t="shared" si="118"/>
        <v>Raipur -  Chhattisgarh</v>
      </c>
      <c r="AG728" s="1">
        <f t="shared" si="119"/>
        <v>3</v>
      </c>
    </row>
    <row r="729" spans="1:33">
      <c r="A729" s="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c r="P729" s="1">
        <f t="shared" si="110"/>
        <v>2600</v>
      </c>
      <c r="Q729" s="1">
        <v>25</v>
      </c>
      <c r="R729" s="1">
        <f t="shared" si="111"/>
        <v>650</v>
      </c>
      <c r="S729" s="1">
        <f t="shared" si="112"/>
        <v>1950</v>
      </c>
      <c r="T729" s="1">
        <v>0.35</v>
      </c>
      <c r="U729" s="1">
        <f t="shared" si="113"/>
        <v>682.5</v>
      </c>
      <c r="V729" s="1">
        <f t="shared" si="114"/>
        <v>1267.5</v>
      </c>
      <c r="W729" s="4">
        <f t="shared" si="115"/>
        <v>0.65</v>
      </c>
      <c r="X729" s="1" t="s">
        <v>147</v>
      </c>
      <c r="Y729" s="1" t="s">
        <v>40</v>
      </c>
      <c r="Z729" s="1" t="s">
        <v>41</v>
      </c>
      <c r="AA729" s="2">
        <v>45879</v>
      </c>
      <c r="AB729" s="1">
        <v>5</v>
      </c>
      <c r="AC729" s="1" t="s">
        <v>42</v>
      </c>
      <c r="AD729" s="1" t="str">
        <f t="shared" si="116"/>
        <v>0665</v>
      </c>
      <c r="AE729" s="1" t="str">
        <f t="shared" si="117"/>
        <v>PRIME</v>
      </c>
      <c r="AF729" s="1" t="str">
        <f t="shared" si="118"/>
        <v>Pune -  Maharashtra</v>
      </c>
      <c r="AG729" s="1">
        <f t="shared" si="119"/>
        <v>4</v>
      </c>
    </row>
    <row r="730" spans="1:33">
      <c r="A730" s="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c r="P730" s="1">
        <f t="shared" si="110"/>
        <v>3120</v>
      </c>
      <c r="Q730" s="1">
        <v>0</v>
      </c>
      <c r="R730" s="1">
        <f t="shared" si="111"/>
        <v>0</v>
      </c>
      <c r="S730" s="1">
        <f t="shared" si="112"/>
        <v>3120</v>
      </c>
      <c r="T730" s="1">
        <v>0.5</v>
      </c>
      <c r="U730" s="1">
        <f t="shared" si="113"/>
        <v>1560</v>
      </c>
      <c r="V730" s="1">
        <f t="shared" si="114"/>
        <v>1560</v>
      </c>
      <c r="W730" s="4">
        <f t="shared" si="115"/>
        <v>0.5</v>
      </c>
      <c r="X730" s="1" t="s">
        <v>104</v>
      </c>
      <c r="Y730" s="1" t="s">
        <v>40</v>
      </c>
      <c r="Z730" s="1" t="s">
        <v>41</v>
      </c>
      <c r="AA730" s="2">
        <v>45883</v>
      </c>
      <c r="AB730" s="1">
        <v>5</v>
      </c>
      <c r="AC730" s="1" t="s">
        <v>42</v>
      </c>
      <c r="AD730" s="1" t="str">
        <f t="shared" si="116"/>
        <v>0765</v>
      </c>
      <c r="AE730" s="1" t="str">
        <f t="shared" si="117"/>
        <v>REGULAR</v>
      </c>
      <c r="AF730" s="1" t="str">
        <f t="shared" si="118"/>
        <v>Gurgaon -  Delhi</v>
      </c>
      <c r="AG730" s="1">
        <f t="shared" si="119"/>
        <v>4</v>
      </c>
    </row>
    <row r="731" spans="1:33">
      <c r="A731" s="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c r="P731" s="1">
        <f t="shared" si="110"/>
        <v>5150</v>
      </c>
      <c r="Q731" s="1">
        <v>10</v>
      </c>
      <c r="R731" s="1">
        <f t="shared" si="111"/>
        <v>515</v>
      </c>
      <c r="S731" s="1">
        <f t="shared" si="112"/>
        <v>4635</v>
      </c>
      <c r="T731" s="1">
        <v>0.35</v>
      </c>
      <c r="U731" s="1">
        <f t="shared" si="113"/>
        <v>1622.25</v>
      </c>
      <c r="V731" s="1">
        <f t="shared" si="114"/>
        <v>3012.75</v>
      </c>
      <c r="W731" s="4">
        <f t="shared" si="115"/>
        <v>0.65</v>
      </c>
      <c r="X731" s="1" t="s">
        <v>104</v>
      </c>
      <c r="Y731" s="1" t="s">
        <v>57</v>
      </c>
      <c r="Z731" s="1" t="s">
        <v>22</v>
      </c>
      <c r="AA731" s="1"/>
      <c r="AB731" s="1"/>
      <c r="AC731" s="1" t="s">
        <v>93</v>
      </c>
      <c r="AD731" s="1" t="str">
        <f t="shared" si="116"/>
        <v>0958</v>
      </c>
      <c r="AE731" s="1" t="str">
        <f t="shared" si="117"/>
        <v>REGULAR</v>
      </c>
      <c r="AF731" s="1" t="str">
        <f t="shared" si="118"/>
        <v>Raipur -  Chhattisgarh</v>
      </c>
      <c r="AG731" s="1">
        <f t="shared" si="119"/>
        <v>4</v>
      </c>
    </row>
    <row r="732" spans="1:33">
      <c r="A732" s="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c r="P732" s="1">
        <f t="shared" si="110"/>
        <v>1500</v>
      </c>
      <c r="Q732" s="1">
        <v>30</v>
      </c>
      <c r="R732" s="1">
        <f t="shared" si="111"/>
        <v>450</v>
      </c>
      <c r="S732" s="1">
        <f t="shared" si="112"/>
        <v>1050</v>
      </c>
      <c r="T732" s="1">
        <v>0.35</v>
      </c>
      <c r="U732" s="1">
        <f t="shared" si="113"/>
        <v>367.5</v>
      </c>
      <c r="V732" s="1">
        <f t="shared" si="114"/>
        <v>682.5</v>
      </c>
      <c r="W732" s="4">
        <f t="shared" si="115"/>
        <v>0.65</v>
      </c>
      <c r="X732" s="1" t="s">
        <v>104</v>
      </c>
      <c r="Y732" s="1" t="s">
        <v>72</v>
      </c>
      <c r="Z732" s="1" t="s">
        <v>41</v>
      </c>
      <c r="AA732" s="2">
        <v>45883</v>
      </c>
      <c r="AB732" s="1">
        <v>4</v>
      </c>
      <c r="AC732" s="1" t="s">
        <v>42</v>
      </c>
      <c r="AD732" s="1" t="str">
        <f t="shared" si="116"/>
        <v>1040</v>
      </c>
      <c r="AE732" s="1" t="str">
        <f t="shared" si="117"/>
        <v>REGULAR</v>
      </c>
      <c r="AF732" s="1" t="str">
        <f t="shared" si="118"/>
        <v>Bhopal -  Madhya Pradesh</v>
      </c>
      <c r="AG732" s="1">
        <f t="shared" si="119"/>
        <v>4</v>
      </c>
    </row>
    <row r="733" spans="1:33">
      <c r="A733" s="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c r="P733" s="1">
        <f t="shared" si="110"/>
        <v>15220</v>
      </c>
      <c r="Q733" s="1">
        <v>0</v>
      </c>
      <c r="R733" s="1">
        <f t="shared" si="111"/>
        <v>0</v>
      </c>
      <c r="S733" s="1">
        <f t="shared" si="112"/>
        <v>15220</v>
      </c>
      <c r="T733" s="1">
        <v>0.52</v>
      </c>
      <c r="U733" s="1">
        <f t="shared" si="113"/>
        <v>7914.4000000000005</v>
      </c>
      <c r="V733" s="1">
        <f t="shared" si="114"/>
        <v>7305.5999999999995</v>
      </c>
      <c r="W733" s="4">
        <f t="shared" si="115"/>
        <v>0.48</v>
      </c>
      <c r="X733" s="1" t="s">
        <v>56</v>
      </c>
      <c r="Y733" s="1" t="s">
        <v>72</v>
      </c>
      <c r="Z733" s="1" t="s">
        <v>41</v>
      </c>
      <c r="AA733" s="2">
        <v>45881</v>
      </c>
      <c r="AB733" s="1">
        <v>4</v>
      </c>
      <c r="AC733" s="1" t="s">
        <v>42</v>
      </c>
      <c r="AD733" s="1" t="str">
        <f t="shared" si="116"/>
        <v>0136</v>
      </c>
      <c r="AE733" s="1" t="str">
        <f t="shared" si="117"/>
        <v>REGULAR</v>
      </c>
      <c r="AF733" s="1" t="str">
        <f t="shared" si="118"/>
        <v>Raipur -  Chhattisgarh</v>
      </c>
      <c r="AG733" s="1">
        <f t="shared" si="119"/>
        <v>5</v>
      </c>
    </row>
    <row r="734" spans="1:33">
      <c r="A734" s="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c r="P734" s="1">
        <f t="shared" si="110"/>
        <v>22900</v>
      </c>
      <c r="Q734" s="1">
        <v>0</v>
      </c>
      <c r="R734" s="1">
        <f t="shared" si="111"/>
        <v>0</v>
      </c>
      <c r="S734" s="1">
        <f t="shared" si="112"/>
        <v>22900</v>
      </c>
      <c r="T734" s="1">
        <v>0.48</v>
      </c>
      <c r="U734" s="1">
        <f t="shared" si="113"/>
        <v>10992</v>
      </c>
      <c r="V734" s="1">
        <f t="shared" si="114"/>
        <v>11908</v>
      </c>
      <c r="W734" s="4">
        <f t="shared" si="115"/>
        <v>0.52</v>
      </c>
      <c r="X734" s="1" t="s">
        <v>65</v>
      </c>
      <c r="Y734" s="1" t="s">
        <v>40</v>
      </c>
      <c r="Z734" s="1" t="s">
        <v>51</v>
      </c>
      <c r="AA734" s="2">
        <v>45880</v>
      </c>
      <c r="AB734" s="1"/>
      <c r="AC734" s="1" t="s">
        <v>42</v>
      </c>
      <c r="AD734" s="1" t="str">
        <f t="shared" si="116"/>
        <v>1322</v>
      </c>
      <c r="AE734" s="1" t="str">
        <f t="shared" si="117"/>
        <v>REGULAR</v>
      </c>
      <c r="AF734" s="1" t="str">
        <f t="shared" si="118"/>
        <v>Bhilai -  Chhattisgarh</v>
      </c>
      <c r="AG734" s="1">
        <f t="shared" si="119"/>
        <v>5</v>
      </c>
    </row>
    <row r="735" spans="1:33">
      <c r="A735" s="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c r="P735" s="1">
        <f t="shared" si="110"/>
        <v>1460</v>
      </c>
      <c r="Q735" s="1">
        <v>20</v>
      </c>
      <c r="R735" s="1">
        <f t="shared" si="111"/>
        <v>292</v>
      </c>
      <c r="S735" s="1">
        <f t="shared" si="112"/>
        <v>1168</v>
      </c>
      <c r="T735" s="1">
        <v>0.5</v>
      </c>
      <c r="U735" s="1">
        <f t="shared" si="113"/>
        <v>584</v>
      </c>
      <c r="V735" s="1">
        <f t="shared" si="114"/>
        <v>584</v>
      </c>
      <c r="W735" s="4">
        <f t="shared" si="115"/>
        <v>0.5</v>
      </c>
      <c r="X735" s="1" t="s">
        <v>92</v>
      </c>
      <c r="Y735" s="1" t="s">
        <v>81</v>
      </c>
      <c r="Z735" s="1" t="s">
        <v>41</v>
      </c>
      <c r="AA735" s="2">
        <v>45884</v>
      </c>
      <c r="AB735" s="1">
        <v>4</v>
      </c>
      <c r="AC735" s="1" t="s">
        <v>42</v>
      </c>
      <c r="AD735" s="1" t="str">
        <f t="shared" si="116"/>
        <v>1460</v>
      </c>
      <c r="AE735" s="1" t="str">
        <f t="shared" si="117"/>
        <v>REGULAR</v>
      </c>
      <c r="AF735" s="1" t="str">
        <f t="shared" si="118"/>
        <v>Raipur -  Chhattisgarh</v>
      </c>
      <c r="AG735" s="1">
        <f t="shared" si="119"/>
        <v>4</v>
      </c>
    </row>
    <row r="736" spans="1:33">
      <c r="A736" s="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c r="P736" s="1">
        <f t="shared" si="110"/>
        <v>450</v>
      </c>
      <c r="Q736" s="1">
        <v>15</v>
      </c>
      <c r="R736" s="1">
        <f t="shared" si="111"/>
        <v>67.5</v>
      </c>
      <c r="S736" s="1">
        <f t="shared" si="112"/>
        <v>382.5</v>
      </c>
      <c r="T736" s="1">
        <v>0.62</v>
      </c>
      <c r="U736" s="1">
        <f t="shared" si="113"/>
        <v>237.15</v>
      </c>
      <c r="V736" s="1">
        <f t="shared" si="114"/>
        <v>145.35</v>
      </c>
      <c r="W736" s="4">
        <f t="shared" si="115"/>
        <v>0.38</v>
      </c>
      <c r="X736" s="1" t="s">
        <v>92</v>
      </c>
      <c r="Y736" s="1" t="s">
        <v>40</v>
      </c>
      <c r="Z736" s="1" t="s">
        <v>41</v>
      </c>
      <c r="AA736" s="2">
        <v>45880</v>
      </c>
      <c r="AB736" s="1">
        <v>3</v>
      </c>
      <c r="AC736" s="1" t="s">
        <v>42</v>
      </c>
      <c r="AD736" s="1" t="str">
        <f t="shared" si="116"/>
        <v>1582</v>
      </c>
      <c r="AE736" s="1" t="str">
        <f t="shared" si="117"/>
        <v>PRIME</v>
      </c>
      <c r="AF736" s="1" t="str">
        <f t="shared" si="118"/>
        <v>Jaipur -  Rajasthan</v>
      </c>
      <c r="AG736" s="1">
        <f t="shared" si="119"/>
        <v>3</v>
      </c>
    </row>
    <row r="737" spans="1:33">
      <c r="A737" s="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c r="P737" s="1">
        <f t="shared" si="110"/>
        <v>3020</v>
      </c>
      <c r="Q737" s="1">
        <v>10</v>
      </c>
      <c r="R737" s="1">
        <f t="shared" si="111"/>
        <v>302</v>
      </c>
      <c r="S737" s="1">
        <f t="shared" si="112"/>
        <v>2718</v>
      </c>
      <c r="T737" s="1">
        <v>0.5</v>
      </c>
      <c r="U737" s="1">
        <f t="shared" si="113"/>
        <v>1359</v>
      </c>
      <c r="V737" s="1">
        <f t="shared" si="114"/>
        <v>1359</v>
      </c>
      <c r="W737" s="4">
        <f t="shared" si="115"/>
        <v>0.5</v>
      </c>
      <c r="X737" s="1" t="s">
        <v>65</v>
      </c>
      <c r="Y737" s="1" t="s">
        <v>72</v>
      </c>
      <c r="Z737" s="1" t="s">
        <v>41</v>
      </c>
      <c r="AA737" s="2">
        <v>45883</v>
      </c>
      <c r="AB737" s="1">
        <v>3</v>
      </c>
      <c r="AC737" s="1" t="s">
        <v>42</v>
      </c>
      <c r="AD737" s="1" t="str">
        <f t="shared" si="116"/>
        <v>0317</v>
      </c>
      <c r="AE737" s="1" t="str">
        <f t="shared" si="117"/>
        <v>REGULAR</v>
      </c>
      <c r="AF737" s="1" t="str">
        <f t="shared" si="118"/>
        <v>Jamshedpur -  Jharkhand</v>
      </c>
      <c r="AG737" s="1">
        <f t="shared" si="119"/>
        <v>4</v>
      </c>
    </row>
    <row r="738" spans="1:33">
      <c r="A738" s="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c r="P738" s="1">
        <f t="shared" si="110"/>
        <v>2130</v>
      </c>
      <c r="Q738" s="1">
        <v>10</v>
      </c>
      <c r="R738" s="1">
        <f t="shared" si="111"/>
        <v>213</v>
      </c>
      <c r="S738" s="1">
        <f t="shared" si="112"/>
        <v>1917</v>
      </c>
      <c r="T738" s="1">
        <v>0.62</v>
      </c>
      <c r="U738" s="1">
        <f t="shared" si="113"/>
        <v>1188.54</v>
      </c>
      <c r="V738" s="1">
        <f t="shared" si="114"/>
        <v>728.46</v>
      </c>
      <c r="W738" s="4">
        <f t="shared" si="115"/>
        <v>0.38</v>
      </c>
      <c r="X738" s="1" t="s">
        <v>147</v>
      </c>
      <c r="Y738" s="1" t="s">
        <v>57</v>
      </c>
      <c r="Z738" s="1" t="s">
        <v>41</v>
      </c>
      <c r="AA738" s="2">
        <v>45884</v>
      </c>
      <c r="AB738" s="1">
        <v>5</v>
      </c>
      <c r="AC738" s="1" t="s">
        <v>42</v>
      </c>
      <c r="AD738" s="1" t="str">
        <f t="shared" si="116"/>
        <v>0821</v>
      </c>
      <c r="AE738" s="1" t="str">
        <f t="shared" si="117"/>
        <v>PRIME</v>
      </c>
      <c r="AF738" s="1" t="str">
        <f t="shared" si="118"/>
        <v>Kolkata -  West Bengal</v>
      </c>
      <c r="AG738" s="1">
        <f t="shared" si="119"/>
        <v>4</v>
      </c>
    </row>
    <row r="739" spans="1:33">
      <c r="A739" s="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c r="P739" s="1">
        <f t="shared" si="110"/>
        <v>1700</v>
      </c>
      <c r="Q739" s="1">
        <v>0</v>
      </c>
      <c r="R739" s="1">
        <f t="shared" si="111"/>
        <v>0</v>
      </c>
      <c r="S739" s="1">
        <f t="shared" si="112"/>
        <v>1700</v>
      </c>
      <c r="T739" s="1">
        <v>0.52</v>
      </c>
      <c r="U739" s="1">
        <f t="shared" si="113"/>
        <v>884</v>
      </c>
      <c r="V739" s="1">
        <f t="shared" si="114"/>
        <v>816</v>
      </c>
      <c r="W739" s="4">
        <f t="shared" si="115"/>
        <v>0.48</v>
      </c>
      <c r="X739" s="1" t="s">
        <v>147</v>
      </c>
      <c r="Y739" s="1" t="s">
        <v>72</v>
      </c>
      <c r="Z739" s="1" t="s">
        <v>41</v>
      </c>
      <c r="AA739" s="2">
        <v>45881</v>
      </c>
      <c r="AB739" s="1">
        <v>4</v>
      </c>
      <c r="AC739" s="1" t="s">
        <v>42</v>
      </c>
      <c r="AD739" s="1" t="str">
        <f t="shared" si="116"/>
        <v>0876</v>
      </c>
      <c r="AE739" s="1" t="str">
        <f t="shared" si="117"/>
        <v>REGULAR</v>
      </c>
      <c r="AF739" s="1" t="str">
        <f t="shared" si="118"/>
        <v>Agartala -  Tripura</v>
      </c>
      <c r="AG739" s="1">
        <f t="shared" si="119"/>
        <v>4</v>
      </c>
    </row>
    <row r="740" spans="1:33">
      <c r="A740" s="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c r="P740" s="1">
        <f t="shared" si="110"/>
        <v>48450</v>
      </c>
      <c r="Q740" s="1">
        <v>0</v>
      </c>
      <c r="R740" s="1">
        <f t="shared" si="111"/>
        <v>0</v>
      </c>
      <c r="S740" s="1">
        <f t="shared" si="112"/>
        <v>48450</v>
      </c>
      <c r="T740" s="1">
        <v>0.57999999999999996</v>
      </c>
      <c r="U740" s="1">
        <f t="shared" si="113"/>
        <v>28100.999999999996</v>
      </c>
      <c r="V740" s="1">
        <f t="shared" si="114"/>
        <v>20349.000000000004</v>
      </c>
      <c r="W740" s="4">
        <f t="shared" si="115"/>
        <v>0.4200000000000001</v>
      </c>
      <c r="X740" s="1" t="s">
        <v>104</v>
      </c>
      <c r="Y740" s="1" t="s">
        <v>40</v>
      </c>
      <c r="Z740" s="1" t="s">
        <v>41</v>
      </c>
      <c r="AA740" s="2">
        <v>45886</v>
      </c>
      <c r="AB740" s="1">
        <v>3</v>
      </c>
      <c r="AC740" s="1" t="s">
        <v>42</v>
      </c>
      <c r="AD740" s="1" t="str">
        <f t="shared" si="116"/>
        <v>1269</v>
      </c>
      <c r="AE740" s="1" t="str">
        <f t="shared" si="117"/>
        <v>PRIME</v>
      </c>
      <c r="AF740" s="1" t="str">
        <f t="shared" si="118"/>
        <v>Jabalpur -  Madhya Pradesh</v>
      </c>
      <c r="AG740" s="1">
        <f t="shared" si="119"/>
        <v>5</v>
      </c>
    </row>
    <row r="741" spans="1:33">
      <c r="A741" s="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c r="P741" s="1">
        <f t="shared" si="110"/>
        <v>52760</v>
      </c>
      <c r="Q741" s="1">
        <v>0</v>
      </c>
      <c r="R741" s="1">
        <f t="shared" si="111"/>
        <v>0</v>
      </c>
      <c r="S741" s="1">
        <f t="shared" si="112"/>
        <v>52760</v>
      </c>
      <c r="T741" s="1">
        <v>0.57999999999999996</v>
      </c>
      <c r="U741" s="1">
        <f t="shared" si="113"/>
        <v>30600.799999999999</v>
      </c>
      <c r="V741" s="1">
        <f t="shared" si="114"/>
        <v>22159.200000000001</v>
      </c>
      <c r="W741" s="4">
        <f t="shared" si="115"/>
        <v>0.42000000000000004</v>
      </c>
      <c r="X741" s="1" t="s">
        <v>147</v>
      </c>
      <c r="Y741" s="1" t="s">
        <v>72</v>
      </c>
      <c r="Z741" s="1" t="s">
        <v>41</v>
      </c>
      <c r="AA741" s="2">
        <v>45886</v>
      </c>
      <c r="AB741" s="1">
        <v>5</v>
      </c>
      <c r="AC741" s="1" t="s">
        <v>42</v>
      </c>
      <c r="AD741" s="1" t="str">
        <f t="shared" si="116"/>
        <v>0538</v>
      </c>
      <c r="AE741" s="1" t="str">
        <f t="shared" si="117"/>
        <v>PRIME</v>
      </c>
      <c r="AF741" s="1" t="str">
        <f t="shared" si="118"/>
        <v>Imphal -  Manipur</v>
      </c>
      <c r="AG741" s="1">
        <f t="shared" si="119"/>
        <v>5</v>
      </c>
    </row>
    <row r="742" spans="1:33">
      <c r="A742" s="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c r="P742" s="1">
        <f t="shared" si="110"/>
        <v>11720</v>
      </c>
      <c r="Q742" s="1">
        <v>30</v>
      </c>
      <c r="R742" s="1">
        <f t="shared" si="111"/>
        <v>3516</v>
      </c>
      <c r="S742" s="1">
        <f t="shared" si="112"/>
        <v>8204</v>
      </c>
      <c r="T742" s="1">
        <v>0.57999999999999996</v>
      </c>
      <c r="U742" s="1">
        <f t="shared" si="113"/>
        <v>4758.32</v>
      </c>
      <c r="V742" s="1">
        <f t="shared" si="114"/>
        <v>3445.6800000000003</v>
      </c>
      <c r="W742" s="4">
        <f t="shared" si="115"/>
        <v>0.42000000000000004</v>
      </c>
      <c r="X742" s="1" t="s">
        <v>147</v>
      </c>
      <c r="Y742" s="1" t="s">
        <v>72</v>
      </c>
      <c r="Z742" s="1" t="s">
        <v>41</v>
      </c>
      <c r="AA742" s="2">
        <v>45886</v>
      </c>
      <c r="AB742" s="1">
        <v>4</v>
      </c>
      <c r="AC742" s="1" t="s">
        <v>42</v>
      </c>
      <c r="AD742" s="1" t="str">
        <f t="shared" si="116"/>
        <v>0558</v>
      </c>
      <c r="AE742" s="1" t="str">
        <f t="shared" si="117"/>
        <v>REGULAR</v>
      </c>
      <c r="AF742" s="1" t="str">
        <f t="shared" si="118"/>
        <v>Dehradun -  Uttarakhand</v>
      </c>
      <c r="AG742" s="1">
        <f t="shared" si="119"/>
        <v>5</v>
      </c>
    </row>
    <row r="743" spans="1:33">
      <c r="A743" s="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c r="P743" s="1">
        <f t="shared" si="110"/>
        <v>2200</v>
      </c>
      <c r="Q743" s="1">
        <v>10</v>
      </c>
      <c r="R743" s="1">
        <f t="shared" si="111"/>
        <v>220</v>
      </c>
      <c r="S743" s="1">
        <f t="shared" si="112"/>
        <v>1980</v>
      </c>
      <c r="T743" s="1">
        <v>0.62</v>
      </c>
      <c r="U743" s="1">
        <f t="shared" si="113"/>
        <v>1227.5999999999999</v>
      </c>
      <c r="V743" s="1">
        <f t="shared" si="114"/>
        <v>752.40000000000009</v>
      </c>
      <c r="W743" s="4">
        <f t="shared" si="115"/>
        <v>0.38000000000000006</v>
      </c>
      <c r="X743" s="1" t="s">
        <v>50</v>
      </c>
      <c r="Y743" s="1" t="s">
        <v>72</v>
      </c>
      <c r="Z743" s="1" t="s">
        <v>22</v>
      </c>
      <c r="AA743" s="1"/>
      <c r="AB743" s="1"/>
      <c r="AC743" s="1" t="s">
        <v>93</v>
      </c>
      <c r="AD743" s="1" t="str">
        <f t="shared" si="116"/>
        <v>1317</v>
      </c>
      <c r="AE743" s="1" t="str">
        <f t="shared" si="117"/>
        <v>REGULAR</v>
      </c>
      <c r="AF743" s="1" t="str">
        <f t="shared" si="118"/>
        <v>Ahmedabad -  Gujarat</v>
      </c>
      <c r="AG743" s="1">
        <f t="shared" si="119"/>
        <v>4</v>
      </c>
    </row>
    <row r="744" spans="1:33">
      <c r="A744" s="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c r="P744" s="1">
        <f t="shared" si="110"/>
        <v>4920</v>
      </c>
      <c r="Q744" s="1">
        <v>5</v>
      </c>
      <c r="R744" s="1">
        <f t="shared" si="111"/>
        <v>246</v>
      </c>
      <c r="S744" s="1">
        <f t="shared" si="112"/>
        <v>4674</v>
      </c>
      <c r="T744" s="1">
        <v>0.35</v>
      </c>
      <c r="U744" s="1">
        <f t="shared" si="113"/>
        <v>1635.8999999999999</v>
      </c>
      <c r="V744" s="1">
        <f t="shared" si="114"/>
        <v>3038.1000000000004</v>
      </c>
      <c r="W744" s="4">
        <f t="shared" si="115"/>
        <v>0.65000000000000013</v>
      </c>
      <c r="X744" s="1" t="s">
        <v>104</v>
      </c>
      <c r="Y744" s="1" t="s">
        <v>40</v>
      </c>
      <c r="Z744" s="1" t="s">
        <v>66</v>
      </c>
      <c r="AA744" s="1"/>
      <c r="AB744" s="1"/>
      <c r="AC744" s="1" t="s">
        <v>42</v>
      </c>
      <c r="AD744" s="1" t="str">
        <f t="shared" si="116"/>
        <v>1672</v>
      </c>
      <c r="AE744" s="1" t="str">
        <f t="shared" si="117"/>
        <v>PRIME</v>
      </c>
      <c r="AF744" s="1" t="str">
        <f t="shared" si="118"/>
        <v>Imphal -  Manipur</v>
      </c>
      <c r="AG744" s="1">
        <f t="shared" si="119"/>
        <v>4</v>
      </c>
    </row>
    <row r="745" spans="1:33">
      <c r="A745" s="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c r="P745" s="1">
        <f t="shared" si="110"/>
        <v>4760</v>
      </c>
      <c r="Q745" s="1">
        <v>25</v>
      </c>
      <c r="R745" s="1">
        <f t="shared" si="111"/>
        <v>1190</v>
      </c>
      <c r="S745" s="1">
        <f t="shared" si="112"/>
        <v>3570</v>
      </c>
      <c r="T745" s="1">
        <v>0.35</v>
      </c>
      <c r="U745" s="1">
        <f t="shared" si="113"/>
        <v>1249.5</v>
      </c>
      <c r="V745" s="1">
        <f t="shared" si="114"/>
        <v>2320.5</v>
      </c>
      <c r="W745" s="4">
        <f t="shared" si="115"/>
        <v>0.65</v>
      </c>
      <c r="X745" s="1" t="s">
        <v>65</v>
      </c>
      <c r="Y745" s="1" t="s">
        <v>40</v>
      </c>
      <c r="Z745" s="1" t="s">
        <v>41</v>
      </c>
      <c r="AA745" s="2">
        <v>45886</v>
      </c>
      <c r="AB745" s="1">
        <v>4</v>
      </c>
      <c r="AC745" s="1" t="s">
        <v>42</v>
      </c>
      <c r="AD745" s="1" t="str">
        <f t="shared" si="116"/>
        <v>1432</v>
      </c>
      <c r="AE745" s="1" t="str">
        <f t="shared" si="117"/>
        <v>PRIME</v>
      </c>
      <c r="AF745" s="1" t="str">
        <f t="shared" si="118"/>
        <v>Margao -  Goa</v>
      </c>
      <c r="AG745" s="1">
        <f t="shared" si="119"/>
        <v>4</v>
      </c>
    </row>
    <row r="746" spans="1:33">
      <c r="A746" s="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c r="P746" s="1">
        <f t="shared" si="110"/>
        <v>11280</v>
      </c>
      <c r="Q746" s="1">
        <v>0</v>
      </c>
      <c r="R746" s="1">
        <f t="shared" si="111"/>
        <v>0</v>
      </c>
      <c r="S746" s="1">
        <f t="shared" si="112"/>
        <v>11280</v>
      </c>
      <c r="T746" s="1">
        <v>0.47</v>
      </c>
      <c r="U746" s="1">
        <f t="shared" si="113"/>
        <v>5301.5999999999995</v>
      </c>
      <c r="V746" s="1">
        <f t="shared" si="114"/>
        <v>5978.4000000000005</v>
      </c>
      <c r="W746" s="4">
        <f t="shared" si="115"/>
        <v>0.53</v>
      </c>
      <c r="X746" s="1" t="s">
        <v>104</v>
      </c>
      <c r="Y746" s="1" t="s">
        <v>40</v>
      </c>
      <c r="Z746" s="1" t="s">
        <v>41</v>
      </c>
      <c r="AA746" s="2">
        <v>45882</v>
      </c>
      <c r="AB746" s="1">
        <v>5</v>
      </c>
      <c r="AC746" s="1" t="s">
        <v>42</v>
      </c>
      <c r="AD746" s="1" t="str">
        <f t="shared" si="116"/>
        <v>1615</v>
      </c>
      <c r="AE746" s="1" t="str">
        <f t="shared" si="117"/>
        <v>PRIME</v>
      </c>
      <c r="AF746" s="1" t="str">
        <f t="shared" si="118"/>
        <v>Ludhiana -  Punjab</v>
      </c>
      <c r="AG746" s="1">
        <f t="shared" si="119"/>
        <v>5</v>
      </c>
    </row>
    <row r="747" spans="1:33">
      <c r="A747" s="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c r="P747" s="1">
        <f t="shared" si="110"/>
        <v>4160</v>
      </c>
      <c r="Q747" s="1">
        <v>0</v>
      </c>
      <c r="R747" s="1">
        <f t="shared" si="111"/>
        <v>0</v>
      </c>
      <c r="S747" s="1">
        <f t="shared" si="112"/>
        <v>4160</v>
      </c>
      <c r="T747" s="1">
        <v>0.48</v>
      </c>
      <c r="U747" s="1">
        <f t="shared" si="113"/>
        <v>1996.8</v>
      </c>
      <c r="V747" s="1">
        <f t="shared" si="114"/>
        <v>2163.1999999999998</v>
      </c>
      <c r="W747" s="4">
        <f t="shared" si="115"/>
        <v>0.51999999999999991</v>
      </c>
      <c r="X747" s="1" t="s">
        <v>104</v>
      </c>
      <c r="Y747" s="1" t="s">
        <v>57</v>
      </c>
      <c r="Z747" s="1" t="s">
        <v>66</v>
      </c>
      <c r="AA747" s="1"/>
      <c r="AB747" s="1"/>
      <c r="AC747" s="1" t="s">
        <v>42</v>
      </c>
      <c r="AD747" s="1" t="str">
        <f t="shared" si="116"/>
        <v>0020</v>
      </c>
      <c r="AE747" s="1" t="str">
        <f t="shared" si="117"/>
        <v>PRIME</v>
      </c>
      <c r="AF747" s="1" t="str">
        <f t="shared" si="118"/>
        <v>Dibrugarh -  Assam</v>
      </c>
      <c r="AG747" s="1">
        <f t="shared" si="119"/>
        <v>4</v>
      </c>
    </row>
    <row r="748" spans="1:33">
      <c r="A748" s="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c r="P748" s="1">
        <f t="shared" si="110"/>
        <v>14760</v>
      </c>
      <c r="Q748" s="1">
        <v>15</v>
      </c>
      <c r="R748" s="1">
        <f t="shared" si="111"/>
        <v>2214</v>
      </c>
      <c r="S748" s="1">
        <f t="shared" si="112"/>
        <v>12546</v>
      </c>
      <c r="T748" s="1">
        <v>0.47</v>
      </c>
      <c r="U748" s="1">
        <f t="shared" si="113"/>
        <v>5896.62</v>
      </c>
      <c r="V748" s="1">
        <f t="shared" si="114"/>
        <v>6649.38</v>
      </c>
      <c r="W748" s="4">
        <f t="shared" si="115"/>
        <v>0.53</v>
      </c>
      <c r="X748" s="1" t="s">
        <v>147</v>
      </c>
      <c r="Y748" s="1" t="s">
        <v>81</v>
      </c>
      <c r="Z748" s="1" t="s">
        <v>51</v>
      </c>
      <c r="AA748" s="2">
        <v>45887</v>
      </c>
      <c r="AB748" s="1"/>
      <c r="AC748" s="1" t="s">
        <v>42</v>
      </c>
      <c r="AD748" s="1" t="str">
        <f t="shared" si="116"/>
        <v>0133</v>
      </c>
      <c r="AE748" s="1" t="str">
        <f t="shared" si="117"/>
        <v>REGULAR</v>
      </c>
      <c r="AF748" s="1" t="str">
        <f t="shared" si="118"/>
        <v>Faridabad -  Haryana</v>
      </c>
      <c r="AG748" s="1">
        <f t="shared" si="119"/>
        <v>5</v>
      </c>
    </row>
    <row r="749" spans="1:33">
      <c r="A749" s="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c r="P749" s="1">
        <f t="shared" si="110"/>
        <v>26720</v>
      </c>
      <c r="Q749" s="1">
        <v>15</v>
      </c>
      <c r="R749" s="1">
        <f t="shared" si="111"/>
        <v>4008</v>
      </c>
      <c r="S749" s="1">
        <f t="shared" si="112"/>
        <v>22712</v>
      </c>
      <c r="T749" s="1">
        <v>0.47</v>
      </c>
      <c r="U749" s="1">
        <f t="shared" si="113"/>
        <v>10674.64</v>
      </c>
      <c r="V749" s="1">
        <f t="shared" si="114"/>
        <v>12037.36</v>
      </c>
      <c r="W749" s="4">
        <f t="shared" si="115"/>
        <v>0.53</v>
      </c>
      <c r="X749" s="1" t="s">
        <v>39</v>
      </c>
      <c r="Y749" s="1" t="s">
        <v>57</v>
      </c>
      <c r="Z749" s="1" t="s">
        <v>41</v>
      </c>
      <c r="AA749" s="2">
        <v>45884</v>
      </c>
      <c r="AB749" s="1">
        <v>4</v>
      </c>
      <c r="AC749" s="1" t="s">
        <v>42</v>
      </c>
      <c r="AD749" s="1" t="str">
        <f t="shared" si="116"/>
        <v>0745</v>
      </c>
      <c r="AE749" s="1" t="str">
        <f t="shared" si="117"/>
        <v>REGULAR</v>
      </c>
      <c r="AF749" s="1" t="str">
        <f t="shared" si="118"/>
        <v>Mumbai -  Maharashtra</v>
      </c>
      <c r="AG749" s="1">
        <f t="shared" si="119"/>
        <v>5</v>
      </c>
    </row>
    <row r="750" spans="1:33">
      <c r="A750" s="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c r="P750" s="1">
        <f t="shared" si="110"/>
        <v>3660</v>
      </c>
      <c r="Q750" s="1">
        <v>10</v>
      </c>
      <c r="R750" s="1">
        <f t="shared" si="111"/>
        <v>366</v>
      </c>
      <c r="S750" s="1">
        <f t="shared" si="112"/>
        <v>3294</v>
      </c>
      <c r="T750" s="1">
        <v>0.52</v>
      </c>
      <c r="U750" s="1">
        <f t="shared" si="113"/>
        <v>1712.88</v>
      </c>
      <c r="V750" s="1">
        <f t="shared" si="114"/>
        <v>1581.12</v>
      </c>
      <c r="W750" s="4">
        <f t="shared" si="115"/>
        <v>0.48</v>
      </c>
      <c r="X750" s="1" t="s">
        <v>65</v>
      </c>
      <c r="Y750" s="1" t="s">
        <v>72</v>
      </c>
      <c r="Z750" s="1" t="s">
        <v>41</v>
      </c>
      <c r="AA750" s="2">
        <v>45885</v>
      </c>
      <c r="AB750" s="1">
        <v>4</v>
      </c>
      <c r="AC750" s="1" t="s">
        <v>42</v>
      </c>
      <c r="AD750" s="1" t="str">
        <f t="shared" si="116"/>
        <v>0900</v>
      </c>
      <c r="AE750" s="1" t="str">
        <f t="shared" si="117"/>
        <v>PRIME</v>
      </c>
      <c r="AF750" s="1" t="str">
        <f t="shared" si="118"/>
        <v>New Delhi -  Delhi</v>
      </c>
      <c r="AG750" s="1">
        <f t="shared" si="119"/>
        <v>4</v>
      </c>
    </row>
    <row r="751" spans="1:33">
      <c r="A751" s="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c r="P751" s="1">
        <f t="shared" si="110"/>
        <v>1600</v>
      </c>
      <c r="Q751" s="1">
        <v>0</v>
      </c>
      <c r="R751" s="1">
        <f t="shared" si="111"/>
        <v>0</v>
      </c>
      <c r="S751" s="1">
        <f t="shared" si="112"/>
        <v>1600</v>
      </c>
      <c r="T751" s="1">
        <v>0.62</v>
      </c>
      <c r="U751" s="1">
        <f t="shared" si="113"/>
        <v>992</v>
      </c>
      <c r="V751" s="1">
        <f t="shared" si="114"/>
        <v>608</v>
      </c>
      <c r="W751" s="4">
        <f t="shared" si="115"/>
        <v>0.38</v>
      </c>
      <c r="X751" s="1" t="s">
        <v>50</v>
      </c>
      <c r="Y751" s="1" t="s">
        <v>72</v>
      </c>
      <c r="Z751" s="1" t="s">
        <v>51</v>
      </c>
      <c r="AA751" s="2">
        <v>45886</v>
      </c>
      <c r="AB751" s="1"/>
      <c r="AC751" s="1" t="s">
        <v>42</v>
      </c>
      <c r="AD751" s="1" t="str">
        <f t="shared" si="116"/>
        <v>1039</v>
      </c>
      <c r="AE751" s="1" t="str">
        <f t="shared" si="117"/>
        <v>REGULAR</v>
      </c>
      <c r="AF751" s="1" t="str">
        <f t="shared" si="118"/>
        <v>Bhopal -  Madhya Pradesh</v>
      </c>
      <c r="AG751" s="1">
        <f t="shared" si="119"/>
        <v>4</v>
      </c>
    </row>
    <row r="752" spans="1:33">
      <c r="A752" s="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c r="P752" s="1">
        <f t="shared" si="110"/>
        <v>7920</v>
      </c>
      <c r="Q752" s="1">
        <v>30</v>
      </c>
      <c r="R752" s="1">
        <f t="shared" si="111"/>
        <v>2376</v>
      </c>
      <c r="S752" s="1">
        <f t="shared" si="112"/>
        <v>5544</v>
      </c>
      <c r="T752" s="1">
        <v>0.47</v>
      </c>
      <c r="U752" s="1">
        <f t="shared" si="113"/>
        <v>2605.6799999999998</v>
      </c>
      <c r="V752" s="1">
        <f t="shared" si="114"/>
        <v>2938.32</v>
      </c>
      <c r="W752" s="4">
        <f t="shared" si="115"/>
        <v>0.53</v>
      </c>
      <c r="X752" s="1" t="s">
        <v>65</v>
      </c>
      <c r="Y752" s="1" t="s">
        <v>81</v>
      </c>
      <c r="Z752" s="1" t="s">
        <v>41</v>
      </c>
      <c r="AA752" s="2">
        <v>45883</v>
      </c>
      <c r="AB752" s="1">
        <v>4</v>
      </c>
      <c r="AC752" s="1" t="s">
        <v>42</v>
      </c>
      <c r="AD752" s="1" t="str">
        <f t="shared" si="116"/>
        <v>1082</v>
      </c>
      <c r="AE752" s="1" t="str">
        <f t="shared" si="117"/>
        <v>PRIME</v>
      </c>
      <c r="AF752" s="1" t="str">
        <f t="shared" si="118"/>
        <v>Pune -  Maharashtra</v>
      </c>
      <c r="AG752" s="1">
        <f t="shared" si="119"/>
        <v>4</v>
      </c>
    </row>
    <row r="753" spans="1:33">
      <c r="A753" s="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c r="P753" s="1">
        <f t="shared" si="110"/>
        <v>3620</v>
      </c>
      <c r="Q753" s="1">
        <v>25</v>
      </c>
      <c r="R753" s="1">
        <f t="shared" si="111"/>
        <v>905</v>
      </c>
      <c r="S753" s="1">
        <f t="shared" si="112"/>
        <v>2715</v>
      </c>
      <c r="T753" s="1">
        <v>0.5</v>
      </c>
      <c r="U753" s="1">
        <f t="shared" si="113"/>
        <v>1357.5</v>
      </c>
      <c r="V753" s="1">
        <f t="shared" si="114"/>
        <v>1357.5</v>
      </c>
      <c r="W753" s="4">
        <f t="shared" si="115"/>
        <v>0.5</v>
      </c>
      <c r="X753" s="1" t="s">
        <v>104</v>
      </c>
      <c r="Y753" s="1" t="s">
        <v>57</v>
      </c>
      <c r="Z753" s="1" t="s">
        <v>41</v>
      </c>
      <c r="AA753" s="2">
        <v>45889</v>
      </c>
      <c r="AB753" s="1">
        <v>5</v>
      </c>
      <c r="AC753" s="1" t="s">
        <v>42</v>
      </c>
      <c r="AD753" s="1" t="str">
        <f t="shared" si="116"/>
        <v>0446</v>
      </c>
      <c r="AE753" s="1" t="str">
        <f t="shared" si="117"/>
        <v>REGULAR</v>
      </c>
      <c r="AF753" s="1" t="str">
        <f t="shared" si="118"/>
        <v>Indore -  Madhya Pradesh</v>
      </c>
      <c r="AG753" s="1">
        <f t="shared" si="119"/>
        <v>4</v>
      </c>
    </row>
    <row r="754" spans="1:33">
      <c r="A754" s="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c r="P754" s="1">
        <f t="shared" si="110"/>
        <v>1880</v>
      </c>
      <c r="Q754" s="1">
        <v>0</v>
      </c>
      <c r="R754" s="1">
        <f t="shared" si="111"/>
        <v>0</v>
      </c>
      <c r="S754" s="1">
        <f t="shared" si="112"/>
        <v>1880</v>
      </c>
      <c r="T754" s="1">
        <v>0.62</v>
      </c>
      <c r="U754" s="1">
        <f t="shared" si="113"/>
        <v>1165.5999999999999</v>
      </c>
      <c r="V754" s="1">
        <f t="shared" si="114"/>
        <v>714.40000000000009</v>
      </c>
      <c r="W754" s="4">
        <f t="shared" si="115"/>
        <v>0.38000000000000006</v>
      </c>
      <c r="X754" s="1" t="s">
        <v>56</v>
      </c>
      <c r="Y754" s="1" t="s">
        <v>72</v>
      </c>
      <c r="Z754" s="1" t="s">
        <v>66</v>
      </c>
      <c r="AA754" s="1"/>
      <c r="AB754" s="1"/>
      <c r="AC754" s="1" t="s">
        <v>42</v>
      </c>
      <c r="AD754" s="1" t="str">
        <f t="shared" si="116"/>
        <v>0568</v>
      </c>
      <c r="AE754" s="1" t="str">
        <f t="shared" si="117"/>
        <v>PRIME</v>
      </c>
      <c r="AF754" s="1" t="str">
        <f t="shared" si="118"/>
        <v>Pune -  Maharashtra</v>
      </c>
      <c r="AG754" s="1">
        <f t="shared" si="119"/>
        <v>4</v>
      </c>
    </row>
    <row r="755" spans="1:33">
      <c r="A755" s="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c r="P755" s="1">
        <f t="shared" si="110"/>
        <v>10930</v>
      </c>
      <c r="Q755" s="1">
        <v>10</v>
      </c>
      <c r="R755" s="1">
        <f t="shared" si="111"/>
        <v>1093</v>
      </c>
      <c r="S755" s="1">
        <f t="shared" si="112"/>
        <v>9837</v>
      </c>
      <c r="T755" s="1">
        <v>0.52</v>
      </c>
      <c r="U755" s="1">
        <f t="shared" si="113"/>
        <v>5115.24</v>
      </c>
      <c r="V755" s="1">
        <f t="shared" si="114"/>
        <v>4721.76</v>
      </c>
      <c r="W755" s="4">
        <f t="shared" si="115"/>
        <v>0.48000000000000004</v>
      </c>
      <c r="X755" s="1" t="s">
        <v>147</v>
      </c>
      <c r="Y755" s="1" t="s">
        <v>40</v>
      </c>
      <c r="Z755" s="1" t="s">
        <v>22</v>
      </c>
      <c r="AA755" s="1"/>
      <c r="AB755" s="1"/>
      <c r="AC755" s="1" t="s">
        <v>93</v>
      </c>
      <c r="AD755" s="1" t="str">
        <f t="shared" si="116"/>
        <v>1092</v>
      </c>
      <c r="AE755" s="1" t="str">
        <f t="shared" si="117"/>
        <v>REGULAR</v>
      </c>
      <c r="AF755" s="1" t="str">
        <f t="shared" si="118"/>
        <v>Jabalpur -  Madhya Pradesh</v>
      </c>
      <c r="AG755" s="1">
        <f t="shared" si="119"/>
        <v>5</v>
      </c>
    </row>
    <row r="756" spans="1:33">
      <c r="A756" s="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c r="P756" s="1">
        <f t="shared" si="110"/>
        <v>1950</v>
      </c>
      <c r="Q756" s="1">
        <v>0</v>
      </c>
      <c r="R756" s="1">
        <f t="shared" si="111"/>
        <v>0</v>
      </c>
      <c r="S756" s="1">
        <f t="shared" si="112"/>
        <v>1950</v>
      </c>
      <c r="T756" s="1">
        <v>0.62</v>
      </c>
      <c r="U756" s="1">
        <f t="shared" si="113"/>
        <v>1209</v>
      </c>
      <c r="V756" s="1">
        <f t="shared" si="114"/>
        <v>741</v>
      </c>
      <c r="W756" s="4">
        <f t="shared" si="115"/>
        <v>0.38</v>
      </c>
      <c r="X756" s="1" t="s">
        <v>104</v>
      </c>
      <c r="Y756" s="1" t="s">
        <v>57</v>
      </c>
      <c r="Z756" s="1" t="s">
        <v>120</v>
      </c>
      <c r="AA756" s="1"/>
      <c r="AB756" s="1"/>
      <c r="AC756" s="1" t="s">
        <v>42</v>
      </c>
      <c r="AD756" s="1" t="str">
        <f t="shared" si="116"/>
        <v>1600</v>
      </c>
      <c r="AE756" s="1" t="str">
        <f t="shared" si="117"/>
        <v>REGULAR</v>
      </c>
      <c r="AF756" s="1" t="str">
        <f t="shared" si="118"/>
        <v>Ahmedabad -  Gujarat</v>
      </c>
      <c r="AG756" s="1">
        <f t="shared" si="119"/>
        <v>4</v>
      </c>
    </row>
    <row r="757" spans="1:33">
      <c r="A757" s="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c r="P757" s="1">
        <f t="shared" si="110"/>
        <v>42700</v>
      </c>
      <c r="Q757" s="1">
        <v>10</v>
      </c>
      <c r="R757" s="1">
        <f t="shared" si="111"/>
        <v>4270</v>
      </c>
      <c r="S757" s="1">
        <f t="shared" si="112"/>
        <v>38430</v>
      </c>
      <c r="T757" s="1">
        <v>0.48</v>
      </c>
      <c r="U757" s="1">
        <f t="shared" si="113"/>
        <v>18446.399999999998</v>
      </c>
      <c r="V757" s="1">
        <f t="shared" si="114"/>
        <v>19983.600000000002</v>
      </c>
      <c r="W757" s="4">
        <f t="shared" si="115"/>
        <v>0.52</v>
      </c>
      <c r="X757" s="1" t="s">
        <v>39</v>
      </c>
      <c r="Y757" s="1" t="s">
        <v>40</v>
      </c>
      <c r="Z757" s="1" t="s">
        <v>41</v>
      </c>
      <c r="AA757" s="2">
        <v>45889</v>
      </c>
      <c r="AB757" s="1">
        <v>4</v>
      </c>
      <c r="AC757" s="1" t="s">
        <v>42</v>
      </c>
      <c r="AD757" s="1" t="str">
        <f t="shared" si="116"/>
        <v>0151</v>
      </c>
      <c r="AE757" s="1" t="str">
        <f t="shared" si="117"/>
        <v>REGULAR</v>
      </c>
      <c r="AF757" s="1" t="str">
        <f t="shared" si="118"/>
        <v>Guwahati -  Assam</v>
      </c>
      <c r="AG757" s="1">
        <f t="shared" si="119"/>
        <v>5</v>
      </c>
    </row>
    <row r="758" spans="1:33">
      <c r="A758" s="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c r="P758" s="1">
        <f t="shared" si="110"/>
        <v>8520</v>
      </c>
      <c r="Q758" s="1">
        <v>10</v>
      </c>
      <c r="R758" s="1">
        <f t="shared" si="111"/>
        <v>852</v>
      </c>
      <c r="S758" s="1">
        <f t="shared" si="112"/>
        <v>7668</v>
      </c>
      <c r="T758" s="1">
        <v>0.47</v>
      </c>
      <c r="U758" s="1">
        <f t="shared" si="113"/>
        <v>3603.9599999999996</v>
      </c>
      <c r="V758" s="1">
        <f t="shared" si="114"/>
        <v>4064.0400000000004</v>
      </c>
      <c r="W758" s="4">
        <f t="shared" si="115"/>
        <v>0.53</v>
      </c>
      <c r="X758" s="1" t="s">
        <v>50</v>
      </c>
      <c r="Y758" s="1" t="s">
        <v>72</v>
      </c>
      <c r="Z758" s="1" t="s">
        <v>22</v>
      </c>
      <c r="AA758" s="1"/>
      <c r="AB758" s="1"/>
      <c r="AC758" s="1" t="s">
        <v>93</v>
      </c>
      <c r="AD758" s="1" t="str">
        <f t="shared" si="116"/>
        <v>0257</v>
      </c>
      <c r="AE758" s="1" t="str">
        <f t="shared" si="117"/>
        <v>REGULAR</v>
      </c>
      <c r="AF758" s="1" t="str">
        <f t="shared" si="118"/>
        <v>Muzaffarpur -  Bihar</v>
      </c>
      <c r="AG758" s="1">
        <f t="shared" si="119"/>
        <v>4</v>
      </c>
    </row>
    <row r="759" spans="1:33">
      <c r="A759" s="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c r="P759" s="1">
        <f t="shared" si="110"/>
        <v>260</v>
      </c>
      <c r="Q759" s="1">
        <v>25</v>
      </c>
      <c r="R759" s="1">
        <f t="shared" si="111"/>
        <v>65</v>
      </c>
      <c r="S759" s="1">
        <f t="shared" si="112"/>
        <v>195</v>
      </c>
      <c r="T759" s="1">
        <v>0.62</v>
      </c>
      <c r="U759" s="1">
        <f t="shared" si="113"/>
        <v>120.9</v>
      </c>
      <c r="V759" s="1">
        <f t="shared" si="114"/>
        <v>74.099999999999994</v>
      </c>
      <c r="W759" s="4">
        <f t="shared" si="115"/>
        <v>0.37999999999999995</v>
      </c>
      <c r="X759" s="1" t="s">
        <v>147</v>
      </c>
      <c r="Y759" s="1" t="s">
        <v>72</v>
      </c>
      <c r="Z759" s="1" t="s">
        <v>41</v>
      </c>
      <c r="AA759" s="2">
        <v>45890</v>
      </c>
      <c r="AB759" s="1">
        <v>4</v>
      </c>
      <c r="AC759" s="1" t="s">
        <v>42</v>
      </c>
      <c r="AD759" s="1" t="str">
        <f t="shared" si="116"/>
        <v>0484</v>
      </c>
      <c r="AE759" s="1" t="str">
        <f t="shared" si="117"/>
        <v>REGULAR</v>
      </c>
      <c r="AF759" s="1" t="str">
        <f t="shared" si="118"/>
        <v>Dehradun -  Uttarakhand</v>
      </c>
      <c r="AG759" s="1">
        <f t="shared" si="119"/>
        <v>3</v>
      </c>
    </row>
    <row r="760" spans="1:33">
      <c r="A760" s="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c r="P760" s="1">
        <f t="shared" si="110"/>
        <v>61300</v>
      </c>
      <c r="Q760" s="1">
        <v>0</v>
      </c>
      <c r="R760" s="1">
        <f t="shared" si="111"/>
        <v>0</v>
      </c>
      <c r="S760" s="1">
        <f t="shared" si="112"/>
        <v>61300</v>
      </c>
      <c r="T760" s="1">
        <v>0.52</v>
      </c>
      <c r="U760" s="1">
        <f t="shared" si="113"/>
        <v>31876</v>
      </c>
      <c r="V760" s="1">
        <f t="shared" si="114"/>
        <v>29424</v>
      </c>
      <c r="W760" s="4">
        <f t="shared" si="115"/>
        <v>0.48</v>
      </c>
      <c r="X760" s="1" t="s">
        <v>147</v>
      </c>
      <c r="Y760" s="1" t="s">
        <v>57</v>
      </c>
      <c r="Z760" s="1" t="s">
        <v>41</v>
      </c>
      <c r="AA760" s="2">
        <v>45887</v>
      </c>
      <c r="AB760" s="1">
        <v>5</v>
      </c>
      <c r="AC760" s="1" t="s">
        <v>42</v>
      </c>
      <c r="AD760" s="1" t="str">
        <f t="shared" si="116"/>
        <v>0557</v>
      </c>
      <c r="AE760" s="1" t="str">
        <f t="shared" si="117"/>
        <v>REGULAR</v>
      </c>
      <c r="AF760" s="1" t="str">
        <f t="shared" si="118"/>
        <v>Dehradun -  Uttarakhand</v>
      </c>
      <c r="AG760" s="1">
        <f t="shared" si="119"/>
        <v>5</v>
      </c>
    </row>
    <row r="761" spans="1:33">
      <c r="A761" s="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c r="P761" s="1">
        <f t="shared" si="110"/>
        <v>600</v>
      </c>
      <c r="Q761" s="1">
        <v>0</v>
      </c>
      <c r="R761" s="1">
        <f t="shared" si="111"/>
        <v>0</v>
      </c>
      <c r="S761" s="1">
        <f t="shared" si="112"/>
        <v>600</v>
      </c>
      <c r="T761" s="1">
        <v>0.52</v>
      </c>
      <c r="U761" s="1">
        <f t="shared" si="113"/>
        <v>312</v>
      </c>
      <c r="V761" s="1">
        <f t="shared" si="114"/>
        <v>288</v>
      </c>
      <c r="W761" s="4">
        <f t="shared" si="115"/>
        <v>0.48</v>
      </c>
      <c r="X761" s="1" t="s">
        <v>65</v>
      </c>
      <c r="Y761" s="1" t="s">
        <v>57</v>
      </c>
      <c r="Z761" s="1" t="s">
        <v>41</v>
      </c>
      <c r="AA761" s="2">
        <v>45887</v>
      </c>
      <c r="AB761" s="1">
        <v>4</v>
      </c>
      <c r="AC761" s="1" t="s">
        <v>42</v>
      </c>
      <c r="AD761" s="1" t="str">
        <f t="shared" si="116"/>
        <v>1194</v>
      </c>
      <c r="AE761" s="1" t="str">
        <f t="shared" si="117"/>
        <v>PRIME</v>
      </c>
      <c r="AF761" s="1" t="str">
        <f t="shared" si="118"/>
        <v>Gurgaon -  Delhi</v>
      </c>
      <c r="AG761" s="1">
        <f t="shared" si="119"/>
        <v>3</v>
      </c>
    </row>
    <row r="762" spans="1:33">
      <c r="A762" s="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c r="P762" s="1">
        <f t="shared" si="110"/>
        <v>1630</v>
      </c>
      <c r="Q762" s="1">
        <v>20</v>
      </c>
      <c r="R762" s="1">
        <f t="shared" si="111"/>
        <v>326</v>
      </c>
      <c r="S762" s="1">
        <f t="shared" si="112"/>
        <v>1304</v>
      </c>
      <c r="T762" s="1">
        <v>0.5</v>
      </c>
      <c r="U762" s="1">
        <f t="shared" si="113"/>
        <v>652</v>
      </c>
      <c r="V762" s="1">
        <f t="shared" si="114"/>
        <v>652</v>
      </c>
      <c r="W762" s="4">
        <f t="shared" si="115"/>
        <v>0.5</v>
      </c>
      <c r="X762" s="1" t="s">
        <v>92</v>
      </c>
      <c r="Y762" s="1" t="s">
        <v>72</v>
      </c>
      <c r="Z762" s="1" t="s">
        <v>41</v>
      </c>
      <c r="AA762" s="2">
        <v>45890</v>
      </c>
      <c r="AB762" s="1">
        <v>5</v>
      </c>
      <c r="AC762" s="1" t="s">
        <v>42</v>
      </c>
      <c r="AD762" s="1" t="str">
        <f t="shared" si="116"/>
        <v>1451</v>
      </c>
      <c r="AE762" s="1" t="str">
        <f t="shared" si="117"/>
        <v>REGULAR</v>
      </c>
      <c r="AF762" s="1" t="str">
        <f t="shared" si="118"/>
        <v>Gurgaon -  Haryana</v>
      </c>
      <c r="AG762" s="1">
        <f t="shared" si="119"/>
        <v>4</v>
      </c>
    </row>
    <row r="763" spans="1:33">
      <c r="A763" s="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c r="P763" s="1">
        <f t="shared" si="110"/>
        <v>5350</v>
      </c>
      <c r="Q763" s="1">
        <v>0</v>
      </c>
      <c r="R763" s="1">
        <f t="shared" si="111"/>
        <v>0</v>
      </c>
      <c r="S763" s="1">
        <f t="shared" si="112"/>
        <v>5350</v>
      </c>
      <c r="T763" s="1">
        <v>0.35</v>
      </c>
      <c r="U763" s="1">
        <f t="shared" si="113"/>
        <v>1872.4999999999998</v>
      </c>
      <c r="V763" s="1">
        <f t="shared" si="114"/>
        <v>3477.5</v>
      </c>
      <c r="W763" s="4">
        <f t="shared" si="115"/>
        <v>0.65</v>
      </c>
      <c r="X763" s="1" t="s">
        <v>56</v>
      </c>
      <c r="Y763" s="1" t="s">
        <v>57</v>
      </c>
      <c r="Z763" s="1" t="s">
        <v>120</v>
      </c>
      <c r="AA763" s="1"/>
      <c r="AB763" s="1"/>
      <c r="AC763" s="1" t="s">
        <v>42</v>
      </c>
      <c r="AD763" s="1" t="str">
        <f t="shared" si="116"/>
        <v>1530</v>
      </c>
      <c r="AE763" s="1" t="str">
        <f t="shared" si="117"/>
        <v>PRIME</v>
      </c>
      <c r="AF763" s="1" t="str">
        <f t="shared" si="118"/>
        <v>Bhilai -  Chhattisgarh</v>
      </c>
      <c r="AG763" s="1">
        <f t="shared" si="119"/>
        <v>4</v>
      </c>
    </row>
    <row r="764" spans="1:33">
      <c r="A764" s="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c r="P764" s="1">
        <f t="shared" si="110"/>
        <v>118940</v>
      </c>
      <c r="Q764" s="1">
        <v>15</v>
      </c>
      <c r="R764" s="1">
        <f t="shared" si="111"/>
        <v>17841</v>
      </c>
      <c r="S764" s="1">
        <f t="shared" si="112"/>
        <v>101099</v>
      </c>
      <c r="T764" s="1">
        <v>0.57999999999999996</v>
      </c>
      <c r="U764" s="1">
        <f t="shared" si="113"/>
        <v>58637.42</v>
      </c>
      <c r="V764" s="1">
        <f t="shared" si="114"/>
        <v>42461.58</v>
      </c>
      <c r="W764" s="4">
        <f t="shared" si="115"/>
        <v>0.42000000000000004</v>
      </c>
      <c r="X764" s="1" t="s">
        <v>50</v>
      </c>
      <c r="Y764" s="1" t="s">
        <v>72</v>
      </c>
      <c r="Z764" s="1" t="s">
        <v>41</v>
      </c>
      <c r="AA764" s="2">
        <v>45892</v>
      </c>
      <c r="AB764" s="1">
        <v>4</v>
      </c>
      <c r="AC764" s="1" t="s">
        <v>42</v>
      </c>
      <c r="AD764" s="1" t="str">
        <f t="shared" si="116"/>
        <v>1590</v>
      </c>
      <c r="AE764" s="1" t="str">
        <f t="shared" si="117"/>
        <v>REGULAR</v>
      </c>
      <c r="AF764" s="1" t="str">
        <f t="shared" si="118"/>
        <v>Noida -  Delhi</v>
      </c>
      <c r="AG764" s="1">
        <f t="shared" si="119"/>
        <v>6</v>
      </c>
    </row>
    <row r="765" spans="1:33">
      <c r="A765" s="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c r="P765" s="1">
        <f t="shared" si="110"/>
        <v>13850</v>
      </c>
      <c r="Q765" s="1">
        <v>30</v>
      </c>
      <c r="R765" s="1">
        <f t="shared" si="111"/>
        <v>4155</v>
      </c>
      <c r="S765" s="1">
        <f t="shared" si="112"/>
        <v>9695</v>
      </c>
      <c r="T765" s="1">
        <v>0.5</v>
      </c>
      <c r="U765" s="1">
        <f t="shared" si="113"/>
        <v>4847.5</v>
      </c>
      <c r="V765" s="1">
        <f t="shared" si="114"/>
        <v>4847.5</v>
      </c>
      <c r="W765" s="4">
        <f t="shared" si="115"/>
        <v>0.5</v>
      </c>
      <c r="X765" s="1" t="s">
        <v>50</v>
      </c>
      <c r="Y765" s="1" t="s">
        <v>57</v>
      </c>
      <c r="Z765" s="1" t="s">
        <v>41</v>
      </c>
      <c r="AA765" s="2">
        <v>45889</v>
      </c>
      <c r="AB765" s="1">
        <v>5</v>
      </c>
      <c r="AC765" s="1" t="s">
        <v>42</v>
      </c>
      <c r="AD765" s="1" t="str">
        <f t="shared" si="116"/>
        <v>0007</v>
      </c>
      <c r="AE765" s="1" t="str">
        <f t="shared" si="117"/>
        <v>REGULAR</v>
      </c>
      <c r="AF765" s="1" t="str">
        <f t="shared" si="118"/>
        <v>Howrah -  West Bengal</v>
      </c>
      <c r="AG765" s="1">
        <f t="shared" si="119"/>
        <v>5</v>
      </c>
    </row>
    <row r="766" spans="1:33">
      <c r="A766" s="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c r="P766" s="1">
        <f t="shared" si="110"/>
        <v>2440</v>
      </c>
      <c r="Q766" s="1">
        <v>0</v>
      </c>
      <c r="R766" s="1">
        <f t="shared" si="111"/>
        <v>0</v>
      </c>
      <c r="S766" s="1">
        <f t="shared" si="112"/>
        <v>2440</v>
      </c>
      <c r="T766" s="1">
        <v>0.35</v>
      </c>
      <c r="U766" s="1">
        <f t="shared" si="113"/>
        <v>854</v>
      </c>
      <c r="V766" s="1">
        <f t="shared" si="114"/>
        <v>1586</v>
      </c>
      <c r="W766" s="4">
        <f t="shared" si="115"/>
        <v>0.65</v>
      </c>
      <c r="X766" s="1" t="s">
        <v>56</v>
      </c>
      <c r="Y766" s="1" t="s">
        <v>57</v>
      </c>
      <c r="Z766" s="1" t="s">
        <v>51</v>
      </c>
      <c r="AA766" s="2">
        <v>45891</v>
      </c>
      <c r="AB766" s="1"/>
      <c r="AC766" s="1" t="s">
        <v>42</v>
      </c>
      <c r="AD766" s="1" t="str">
        <f t="shared" si="116"/>
        <v>0584</v>
      </c>
      <c r="AE766" s="1" t="str">
        <f t="shared" si="117"/>
        <v>REGULAR</v>
      </c>
      <c r="AF766" s="1" t="str">
        <f t="shared" si="118"/>
        <v>Pune -  Maharashtra</v>
      </c>
      <c r="AG766" s="1">
        <f t="shared" si="119"/>
        <v>4</v>
      </c>
    </row>
    <row r="767" spans="1:33">
      <c r="A767" s="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c r="P767" s="1">
        <f t="shared" si="110"/>
        <v>3500</v>
      </c>
      <c r="Q767" s="1">
        <v>10</v>
      </c>
      <c r="R767" s="1">
        <f t="shared" si="111"/>
        <v>350</v>
      </c>
      <c r="S767" s="1">
        <f t="shared" si="112"/>
        <v>3150</v>
      </c>
      <c r="T767" s="1">
        <v>0.35</v>
      </c>
      <c r="U767" s="1">
        <f t="shared" si="113"/>
        <v>1102.5</v>
      </c>
      <c r="V767" s="1">
        <f t="shared" si="114"/>
        <v>2047.5</v>
      </c>
      <c r="W767" s="4">
        <f t="shared" si="115"/>
        <v>0.65</v>
      </c>
      <c r="X767" s="1" t="s">
        <v>147</v>
      </c>
      <c r="Y767" s="1" t="s">
        <v>72</v>
      </c>
      <c r="Z767" s="1" t="s">
        <v>22</v>
      </c>
      <c r="AA767" s="1"/>
      <c r="AB767" s="1"/>
      <c r="AC767" s="1" t="s">
        <v>93</v>
      </c>
      <c r="AD767" s="1" t="str">
        <f t="shared" si="116"/>
        <v>0640</v>
      </c>
      <c r="AE767" s="1" t="str">
        <f t="shared" si="117"/>
        <v>REGULAR</v>
      </c>
      <c r="AF767" s="1" t="str">
        <f t="shared" si="118"/>
        <v>Chennai -  Tamil Nadu</v>
      </c>
      <c r="AG767" s="1">
        <f t="shared" si="119"/>
        <v>4</v>
      </c>
    </row>
    <row r="768" spans="1:33">
      <c r="A768" s="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c r="P768" s="1">
        <f t="shared" si="110"/>
        <v>4440</v>
      </c>
      <c r="Q768" s="1">
        <v>10</v>
      </c>
      <c r="R768" s="1">
        <f t="shared" si="111"/>
        <v>444</v>
      </c>
      <c r="S768" s="1">
        <f t="shared" si="112"/>
        <v>3996</v>
      </c>
      <c r="T768" s="1">
        <v>0.45</v>
      </c>
      <c r="U768" s="1">
        <f t="shared" si="113"/>
        <v>1798.2</v>
      </c>
      <c r="V768" s="1">
        <f t="shared" si="114"/>
        <v>2197.8000000000002</v>
      </c>
      <c r="W768" s="4">
        <f t="shared" si="115"/>
        <v>0.55000000000000004</v>
      </c>
      <c r="X768" s="1" t="s">
        <v>50</v>
      </c>
      <c r="Y768" s="1" t="s">
        <v>72</v>
      </c>
      <c r="Z768" s="1" t="s">
        <v>41</v>
      </c>
      <c r="AA768" s="2">
        <v>45893</v>
      </c>
      <c r="AB768" s="1">
        <v>5</v>
      </c>
      <c r="AC768" s="1" t="s">
        <v>42</v>
      </c>
      <c r="AD768" s="1" t="str">
        <f t="shared" si="116"/>
        <v>1208</v>
      </c>
      <c r="AE768" s="1" t="str">
        <f t="shared" si="117"/>
        <v>PRIME</v>
      </c>
      <c r="AF768" s="1" t="str">
        <f t="shared" si="118"/>
        <v>Bhopal -  Madhya Pradesh</v>
      </c>
      <c r="AG768" s="1">
        <f t="shared" si="119"/>
        <v>4</v>
      </c>
    </row>
    <row r="769" spans="1:33">
      <c r="A769" s="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c r="P769" s="1">
        <f t="shared" si="110"/>
        <v>540</v>
      </c>
      <c r="Q769" s="1">
        <v>15</v>
      </c>
      <c r="R769" s="1">
        <f t="shared" si="111"/>
        <v>81</v>
      </c>
      <c r="S769" s="1">
        <f t="shared" si="112"/>
        <v>459</v>
      </c>
      <c r="T769" s="1">
        <v>0.62</v>
      </c>
      <c r="U769" s="1">
        <f t="shared" si="113"/>
        <v>284.58</v>
      </c>
      <c r="V769" s="1">
        <f t="shared" si="114"/>
        <v>174.42000000000002</v>
      </c>
      <c r="W769" s="4">
        <f t="shared" si="115"/>
        <v>0.38000000000000006</v>
      </c>
      <c r="X769" s="1" t="s">
        <v>65</v>
      </c>
      <c r="Y769" s="1" t="s">
        <v>40</v>
      </c>
      <c r="Z769" s="1" t="s">
        <v>41</v>
      </c>
      <c r="AA769" s="2">
        <v>45894</v>
      </c>
      <c r="AB769" s="1">
        <v>4</v>
      </c>
      <c r="AC769" s="1" t="s">
        <v>42</v>
      </c>
      <c r="AD769" s="1" t="str">
        <f t="shared" si="116"/>
        <v>0240</v>
      </c>
      <c r="AE769" s="1" t="str">
        <f t="shared" si="117"/>
        <v>REGULAR</v>
      </c>
      <c r="AF769" s="1" t="str">
        <f t="shared" si="118"/>
        <v>Kochi -  Kerala</v>
      </c>
      <c r="AG769" s="1">
        <f t="shared" si="119"/>
        <v>3</v>
      </c>
    </row>
    <row r="770" spans="1:33">
      <c r="A770" s="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c r="P770" s="1">
        <f t="shared" si="110"/>
        <v>9920</v>
      </c>
      <c r="Q770" s="1">
        <v>25</v>
      </c>
      <c r="R770" s="1">
        <f t="shared" si="111"/>
        <v>2480</v>
      </c>
      <c r="S770" s="1">
        <f t="shared" si="112"/>
        <v>7440</v>
      </c>
      <c r="T770" s="1">
        <v>0.47</v>
      </c>
      <c r="U770" s="1">
        <f t="shared" si="113"/>
        <v>3496.7999999999997</v>
      </c>
      <c r="V770" s="1">
        <f t="shared" si="114"/>
        <v>3943.2000000000003</v>
      </c>
      <c r="W770" s="4">
        <f t="shared" si="115"/>
        <v>0.53</v>
      </c>
      <c r="X770" s="1" t="s">
        <v>50</v>
      </c>
      <c r="Y770" s="1" t="s">
        <v>57</v>
      </c>
      <c r="Z770" s="1" t="s">
        <v>41</v>
      </c>
      <c r="AA770" s="2">
        <v>45894</v>
      </c>
      <c r="AB770" s="1">
        <v>5</v>
      </c>
      <c r="AC770" s="1" t="s">
        <v>42</v>
      </c>
      <c r="AD770" s="1" t="str">
        <f t="shared" si="116"/>
        <v>0926</v>
      </c>
      <c r="AE770" s="1" t="str">
        <f t="shared" si="117"/>
        <v>REGULAR</v>
      </c>
      <c r="AF770" s="1" t="str">
        <f t="shared" si="118"/>
        <v>Jodhpur -  Rajasthan</v>
      </c>
      <c r="AG770" s="1">
        <f t="shared" si="119"/>
        <v>4</v>
      </c>
    </row>
    <row r="771" spans="1:33">
      <c r="A771" s="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c r="P771" s="1">
        <f t="shared" ref="P771:P834" si="120">PRODUCT(N771,O771)</f>
        <v>445250</v>
      </c>
      <c r="Q771" s="1">
        <v>10</v>
      </c>
      <c r="R771" s="1">
        <f t="shared" ref="R771:R834" si="121">P771*(Q771/100)</f>
        <v>44525</v>
      </c>
      <c r="S771" s="1">
        <f t="shared" ref="S771:S834" si="122">P771-R771</f>
        <v>400725</v>
      </c>
      <c r="T771" s="1">
        <v>0.57999999999999996</v>
      </c>
      <c r="U771" s="1">
        <f t="shared" ref="U771:U834" si="123">S771*T771</f>
        <v>232420.49999999997</v>
      </c>
      <c r="V771" s="1">
        <f t="shared" ref="V771:V834" si="124">S771-U771</f>
        <v>168304.50000000003</v>
      </c>
      <c r="W771" s="4">
        <f t="shared" ref="W771:W834" si="125">(V771/S771)</f>
        <v>0.4200000000000001</v>
      </c>
      <c r="X771" s="1" t="s">
        <v>104</v>
      </c>
      <c r="Y771" s="1" t="s">
        <v>81</v>
      </c>
      <c r="Z771" s="1" t="s">
        <v>51</v>
      </c>
      <c r="AA771" s="2">
        <v>45888</v>
      </c>
      <c r="AB771" s="1"/>
      <c r="AC771" s="1" t="s">
        <v>42</v>
      </c>
      <c r="AD771" s="1" t="str">
        <f t="shared" ref="AD771:AD834" si="126">RIGHT(A771,4)</f>
        <v>1181</v>
      </c>
      <c r="AE771" s="1" t="str">
        <f t="shared" ref="AE771:AE834" si="127">UPPER(H771)</f>
        <v>REGULAR</v>
      </c>
      <c r="AF771" s="1" t="str">
        <f t="shared" ref="AF771:AF834" si="128">_xlfn.CONCAT(I771," -  ",J771)</f>
        <v>New Delhi -  Delhi</v>
      </c>
      <c r="AG771" s="1">
        <f t="shared" ref="AG771:AG834" si="129">LEN(P771)</f>
        <v>6</v>
      </c>
    </row>
    <row r="772" spans="1:33">
      <c r="A772" s="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c r="P772" s="1">
        <f t="shared" si="120"/>
        <v>12340</v>
      </c>
      <c r="Q772" s="1">
        <v>10</v>
      </c>
      <c r="R772" s="1">
        <f t="shared" si="121"/>
        <v>1234</v>
      </c>
      <c r="S772" s="1">
        <f t="shared" si="122"/>
        <v>11106</v>
      </c>
      <c r="T772" s="1">
        <v>0.52</v>
      </c>
      <c r="U772" s="1">
        <f t="shared" si="123"/>
        <v>5775.12</v>
      </c>
      <c r="V772" s="1">
        <f t="shared" si="124"/>
        <v>5330.88</v>
      </c>
      <c r="W772" s="4">
        <f t="shared" si="125"/>
        <v>0.48</v>
      </c>
      <c r="X772" s="1" t="s">
        <v>104</v>
      </c>
      <c r="Y772" s="1" t="s">
        <v>57</v>
      </c>
      <c r="Z772" s="1" t="s">
        <v>51</v>
      </c>
      <c r="AA772" s="2">
        <v>45893</v>
      </c>
      <c r="AB772" s="1"/>
      <c r="AC772" s="1" t="s">
        <v>42</v>
      </c>
      <c r="AD772" s="1" t="str">
        <f t="shared" si="126"/>
        <v>1331</v>
      </c>
      <c r="AE772" s="1" t="str">
        <f t="shared" si="127"/>
        <v>PRIME</v>
      </c>
      <c r="AF772" s="1" t="str">
        <f t="shared" si="128"/>
        <v>Udaipur -  Tripura</v>
      </c>
      <c r="AG772" s="1">
        <f t="shared" si="129"/>
        <v>5</v>
      </c>
    </row>
    <row r="773" spans="1:33">
      <c r="A773" s="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c r="P773" s="1">
        <f t="shared" si="120"/>
        <v>9500</v>
      </c>
      <c r="Q773" s="1">
        <v>0</v>
      </c>
      <c r="R773" s="1">
        <f t="shared" si="121"/>
        <v>0</v>
      </c>
      <c r="S773" s="1">
        <f t="shared" si="122"/>
        <v>9500</v>
      </c>
      <c r="T773" s="1">
        <v>0.47</v>
      </c>
      <c r="U773" s="1">
        <f t="shared" si="123"/>
        <v>4465</v>
      </c>
      <c r="V773" s="1">
        <f t="shared" si="124"/>
        <v>5035</v>
      </c>
      <c r="W773" s="4">
        <f t="shared" si="125"/>
        <v>0.53</v>
      </c>
      <c r="X773" s="1" t="s">
        <v>104</v>
      </c>
      <c r="Y773" s="1" t="s">
        <v>72</v>
      </c>
      <c r="Z773" s="1" t="s">
        <v>41</v>
      </c>
      <c r="AA773" s="2">
        <v>45892</v>
      </c>
      <c r="AB773" s="1">
        <v>5</v>
      </c>
      <c r="AC773" s="1" t="s">
        <v>42</v>
      </c>
      <c r="AD773" s="1" t="str">
        <f t="shared" si="126"/>
        <v>1474</v>
      </c>
      <c r="AE773" s="1" t="str">
        <f t="shared" si="127"/>
        <v>PRIME</v>
      </c>
      <c r="AF773" s="1" t="str">
        <f t="shared" si="128"/>
        <v>Ranchi -  Jharkhand</v>
      </c>
      <c r="AG773" s="1">
        <f t="shared" si="129"/>
        <v>4</v>
      </c>
    </row>
    <row r="774" spans="1:33">
      <c r="A774" s="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c r="P774" s="1">
        <f t="shared" si="120"/>
        <v>5380</v>
      </c>
      <c r="Q774" s="1">
        <v>5</v>
      </c>
      <c r="R774" s="1">
        <f t="shared" si="121"/>
        <v>269</v>
      </c>
      <c r="S774" s="1">
        <f t="shared" si="122"/>
        <v>5111</v>
      </c>
      <c r="T774" s="1">
        <v>0.5</v>
      </c>
      <c r="U774" s="1">
        <f t="shared" si="123"/>
        <v>2555.5</v>
      </c>
      <c r="V774" s="1">
        <f t="shared" si="124"/>
        <v>2555.5</v>
      </c>
      <c r="W774" s="4">
        <f t="shared" si="125"/>
        <v>0.5</v>
      </c>
      <c r="X774" s="1" t="s">
        <v>39</v>
      </c>
      <c r="Y774" s="1" t="s">
        <v>57</v>
      </c>
      <c r="Z774" s="1" t="s">
        <v>66</v>
      </c>
      <c r="AA774" s="1"/>
      <c r="AB774" s="1"/>
      <c r="AC774" s="1" t="s">
        <v>42</v>
      </c>
      <c r="AD774" s="1" t="str">
        <f t="shared" si="126"/>
        <v>0788</v>
      </c>
      <c r="AE774" s="1" t="str">
        <f t="shared" si="127"/>
        <v>REGULAR</v>
      </c>
      <c r="AF774" s="1" t="str">
        <f t="shared" si="128"/>
        <v>Rohtak -  Haryana</v>
      </c>
      <c r="AG774" s="1">
        <f t="shared" si="129"/>
        <v>4</v>
      </c>
    </row>
    <row r="775" spans="1:33">
      <c r="A775" s="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c r="P775" s="1">
        <f t="shared" si="120"/>
        <v>30650</v>
      </c>
      <c r="Q775" s="1">
        <v>0</v>
      </c>
      <c r="R775" s="1">
        <f t="shared" si="121"/>
        <v>0</v>
      </c>
      <c r="S775" s="1">
        <f t="shared" si="122"/>
        <v>30650</v>
      </c>
      <c r="T775" s="1">
        <v>0.52</v>
      </c>
      <c r="U775" s="1">
        <f t="shared" si="123"/>
        <v>15938</v>
      </c>
      <c r="V775" s="1">
        <f t="shared" si="124"/>
        <v>14712</v>
      </c>
      <c r="W775" s="4">
        <f t="shared" si="125"/>
        <v>0.48</v>
      </c>
      <c r="X775" s="1" t="s">
        <v>50</v>
      </c>
      <c r="Y775" s="1" t="s">
        <v>57</v>
      </c>
      <c r="Z775" s="1" t="s">
        <v>51</v>
      </c>
      <c r="AA775" s="2">
        <v>45893</v>
      </c>
      <c r="AB775" s="1"/>
      <c r="AC775" s="1" t="s">
        <v>42</v>
      </c>
      <c r="AD775" s="1" t="str">
        <f t="shared" si="126"/>
        <v>1243</v>
      </c>
      <c r="AE775" s="1" t="str">
        <f t="shared" si="127"/>
        <v>REGULAR</v>
      </c>
      <c r="AF775" s="1" t="str">
        <f t="shared" si="128"/>
        <v>Vadodara -  Gujarat</v>
      </c>
      <c r="AG775" s="1">
        <f t="shared" si="129"/>
        <v>5</v>
      </c>
    </row>
    <row r="776" spans="1:33">
      <c r="A776" s="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c r="P776" s="1">
        <f t="shared" si="120"/>
        <v>1760</v>
      </c>
      <c r="Q776" s="1">
        <v>5</v>
      </c>
      <c r="R776" s="1">
        <f t="shared" si="121"/>
        <v>88</v>
      </c>
      <c r="S776" s="1">
        <f t="shared" si="122"/>
        <v>1672</v>
      </c>
      <c r="T776" s="1">
        <v>0.62</v>
      </c>
      <c r="U776" s="1">
        <f t="shared" si="123"/>
        <v>1036.6400000000001</v>
      </c>
      <c r="V776" s="1">
        <f t="shared" si="124"/>
        <v>635.3599999999999</v>
      </c>
      <c r="W776" s="4">
        <f t="shared" si="125"/>
        <v>0.37999999999999995</v>
      </c>
      <c r="X776" s="1" t="s">
        <v>147</v>
      </c>
      <c r="Y776" s="1" t="s">
        <v>57</v>
      </c>
      <c r="Z776" s="1" t="s">
        <v>41</v>
      </c>
      <c r="AA776" s="2">
        <v>45894</v>
      </c>
      <c r="AB776" s="1">
        <v>4</v>
      </c>
      <c r="AC776" s="1" t="s">
        <v>42</v>
      </c>
      <c r="AD776" s="1" t="str">
        <f t="shared" si="126"/>
        <v>1596</v>
      </c>
      <c r="AE776" s="1" t="str">
        <f t="shared" si="127"/>
        <v>PRIME</v>
      </c>
      <c r="AF776" s="1" t="str">
        <f t="shared" si="128"/>
        <v>New Delhi -  Delhi</v>
      </c>
      <c r="AG776" s="1">
        <f t="shared" si="129"/>
        <v>4</v>
      </c>
    </row>
    <row r="777" spans="1:33">
      <c r="A777" s="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c r="P777" s="1">
        <f t="shared" si="120"/>
        <v>800</v>
      </c>
      <c r="Q777" s="1">
        <v>10</v>
      </c>
      <c r="R777" s="1">
        <f t="shared" si="121"/>
        <v>80</v>
      </c>
      <c r="S777" s="1">
        <f t="shared" si="122"/>
        <v>720</v>
      </c>
      <c r="T777" s="1">
        <v>0.35</v>
      </c>
      <c r="U777" s="1">
        <f t="shared" si="123"/>
        <v>251.99999999999997</v>
      </c>
      <c r="V777" s="1">
        <f t="shared" si="124"/>
        <v>468</v>
      </c>
      <c r="W777" s="4">
        <f t="shared" si="125"/>
        <v>0.65</v>
      </c>
      <c r="X777" s="1" t="s">
        <v>104</v>
      </c>
      <c r="Y777" s="1" t="s">
        <v>57</v>
      </c>
      <c r="Z777" s="1" t="s">
        <v>41</v>
      </c>
      <c r="AA777" s="2">
        <v>45890</v>
      </c>
      <c r="AB777" s="1">
        <v>3</v>
      </c>
      <c r="AC777" s="1" t="s">
        <v>42</v>
      </c>
      <c r="AD777" s="1" t="str">
        <f t="shared" si="126"/>
        <v>0134</v>
      </c>
      <c r="AE777" s="1" t="str">
        <f t="shared" si="127"/>
        <v>REGULAR</v>
      </c>
      <c r="AF777" s="1" t="str">
        <f t="shared" si="128"/>
        <v>Raipur -  Chhattisgarh</v>
      </c>
      <c r="AG777" s="1">
        <f t="shared" si="129"/>
        <v>3</v>
      </c>
    </row>
    <row r="778" spans="1:33">
      <c r="A778" s="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c r="P778" s="1">
        <f t="shared" si="120"/>
        <v>900</v>
      </c>
      <c r="Q778" s="1">
        <v>0</v>
      </c>
      <c r="R778" s="1">
        <f t="shared" si="121"/>
        <v>0</v>
      </c>
      <c r="S778" s="1">
        <f t="shared" si="122"/>
        <v>900</v>
      </c>
      <c r="T778" s="1">
        <v>0.62</v>
      </c>
      <c r="U778" s="1">
        <f t="shared" si="123"/>
        <v>558</v>
      </c>
      <c r="V778" s="1">
        <f t="shared" si="124"/>
        <v>342</v>
      </c>
      <c r="W778" s="4">
        <f t="shared" si="125"/>
        <v>0.38</v>
      </c>
      <c r="X778" s="1" t="s">
        <v>56</v>
      </c>
      <c r="Y778" s="1" t="s">
        <v>57</v>
      </c>
      <c r="Z778" s="1" t="s">
        <v>120</v>
      </c>
      <c r="AA778" s="1"/>
      <c r="AB778" s="1"/>
      <c r="AC778" s="1" t="s">
        <v>42</v>
      </c>
      <c r="AD778" s="1" t="str">
        <f t="shared" si="126"/>
        <v>0432</v>
      </c>
      <c r="AE778" s="1" t="str">
        <f t="shared" si="127"/>
        <v>REGULAR</v>
      </c>
      <c r="AF778" s="1" t="str">
        <f t="shared" si="128"/>
        <v>Kochi -  Kerala</v>
      </c>
      <c r="AG778" s="1">
        <f t="shared" si="129"/>
        <v>3</v>
      </c>
    </row>
    <row r="779" spans="1:33">
      <c r="A779" s="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c r="P779" s="1">
        <f t="shared" si="120"/>
        <v>720</v>
      </c>
      <c r="Q779" s="1">
        <v>30</v>
      </c>
      <c r="R779" s="1">
        <f t="shared" si="121"/>
        <v>216</v>
      </c>
      <c r="S779" s="1">
        <f t="shared" si="122"/>
        <v>504</v>
      </c>
      <c r="T779" s="1">
        <v>0.62</v>
      </c>
      <c r="U779" s="1">
        <f t="shared" si="123"/>
        <v>312.48</v>
      </c>
      <c r="V779" s="1">
        <f t="shared" si="124"/>
        <v>191.51999999999998</v>
      </c>
      <c r="W779" s="4">
        <f t="shared" si="125"/>
        <v>0.37999999999999995</v>
      </c>
      <c r="X779" s="1" t="s">
        <v>104</v>
      </c>
      <c r="Y779" s="1" t="s">
        <v>57</v>
      </c>
      <c r="Z779" s="1" t="s">
        <v>51</v>
      </c>
      <c r="AA779" s="2">
        <v>45896</v>
      </c>
      <c r="AB779" s="1"/>
      <c r="AC779" s="1" t="s">
        <v>42</v>
      </c>
      <c r="AD779" s="1" t="str">
        <f t="shared" si="126"/>
        <v>0511</v>
      </c>
      <c r="AE779" s="1" t="str">
        <f t="shared" si="127"/>
        <v>REGULAR</v>
      </c>
      <c r="AF779" s="1" t="str">
        <f t="shared" si="128"/>
        <v>Udaipur -  Tripura</v>
      </c>
      <c r="AG779" s="1">
        <f t="shared" si="129"/>
        <v>3</v>
      </c>
    </row>
    <row r="780" spans="1:33">
      <c r="A780" s="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c r="P780" s="1">
        <f t="shared" si="120"/>
        <v>3680</v>
      </c>
      <c r="Q780" s="1">
        <v>10</v>
      </c>
      <c r="R780" s="1">
        <f t="shared" si="121"/>
        <v>368</v>
      </c>
      <c r="S780" s="1">
        <f t="shared" si="122"/>
        <v>3312</v>
      </c>
      <c r="T780" s="1">
        <v>0.48</v>
      </c>
      <c r="U780" s="1">
        <f t="shared" si="123"/>
        <v>1589.76</v>
      </c>
      <c r="V780" s="1">
        <f t="shared" si="124"/>
        <v>1722.24</v>
      </c>
      <c r="W780" s="4">
        <f t="shared" si="125"/>
        <v>0.52</v>
      </c>
      <c r="X780" s="1" t="s">
        <v>56</v>
      </c>
      <c r="Y780" s="1" t="s">
        <v>40</v>
      </c>
      <c r="Z780" s="1" t="s">
        <v>120</v>
      </c>
      <c r="AA780" s="1"/>
      <c r="AB780" s="1"/>
      <c r="AC780" s="1" t="s">
        <v>42</v>
      </c>
      <c r="AD780" s="1" t="str">
        <f t="shared" si="126"/>
        <v>0841</v>
      </c>
      <c r="AE780" s="1" t="str">
        <f t="shared" si="127"/>
        <v>REGULAR</v>
      </c>
      <c r="AF780" s="1" t="str">
        <f t="shared" si="128"/>
        <v>Shillong -  Meghalaya</v>
      </c>
      <c r="AG780" s="1">
        <f t="shared" si="129"/>
        <v>4</v>
      </c>
    </row>
    <row r="781" spans="1:33">
      <c r="A781" s="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c r="P781" s="1">
        <f t="shared" si="120"/>
        <v>11280</v>
      </c>
      <c r="Q781" s="1">
        <v>10</v>
      </c>
      <c r="R781" s="1">
        <f t="shared" si="121"/>
        <v>1128</v>
      </c>
      <c r="S781" s="1">
        <f t="shared" si="122"/>
        <v>10152</v>
      </c>
      <c r="T781" s="1">
        <v>0.52</v>
      </c>
      <c r="U781" s="1">
        <f t="shared" si="123"/>
        <v>5279.04</v>
      </c>
      <c r="V781" s="1">
        <f t="shared" si="124"/>
        <v>4872.96</v>
      </c>
      <c r="W781" s="4">
        <f t="shared" si="125"/>
        <v>0.48</v>
      </c>
      <c r="X781" s="1" t="s">
        <v>104</v>
      </c>
      <c r="Y781" s="1" t="s">
        <v>57</v>
      </c>
      <c r="Z781" s="1" t="s">
        <v>41</v>
      </c>
      <c r="AA781" s="2">
        <v>45891</v>
      </c>
      <c r="AB781" s="1">
        <v>5</v>
      </c>
      <c r="AC781" s="1" t="s">
        <v>42</v>
      </c>
      <c r="AD781" s="1" t="str">
        <f t="shared" si="126"/>
        <v>1294</v>
      </c>
      <c r="AE781" s="1" t="str">
        <f t="shared" si="127"/>
        <v>REGULAR</v>
      </c>
      <c r="AF781" s="1" t="str">
        <f t="shared" si="128"/>
        <v>Jodhpur -  Rajasthan</v>
      </c>
      <c r="AG781" s="1">
        <f t="shared" si="129"/>
        <v>5</v>
      </c>
    </row>
    <row r="782" spans="1:33">
      <c r="A782" s="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c r="P782" s="1">
        <f t="shared" si="120"/>
        <v>4850</v>
      </c>
      <c r="Q782" s="1">
        <v>20</v>
      </c>
      <c r="R782" s="1">
        <f t="shared" si="121"/>
        <v>970</v>
      </c>
      <c r="S782" s="1">
        <f t="shared" si="122"/>
        <v>3880</v>
      </c>
      <c r="T782" s="1">
        <v>0.62</v>
      </c>
      <c r="U782" s="1">
        <f t="shared" si="123"/>
        <v>2405.6</v>
      </c>
      <c r="V782" s="1">
        <f t="shared" si="124"/>
        <v>1474.4</v>
      </c>
      <c r="W782" s="4">
        <f t="shared" si="125"/>
        <v>0.38</v>
      </c>
      <c r="X782" s="1" t="s">
        <v>104</v>
      </c>
      <c r="Y782" s="1" t="s">
        <v>57</v>
      </c>
      <c r="Z782" s="1" t="s">
        <v>41</v>
      </c>
      <c r="AA782" s="2">
        <v>45892</v>
      </c>
      <c r="AB782" s="1">
        <v>3</v>
      </c>
      <c r="AC782" s="1" t="s">
        <v>42</v>
      </c>
      <c r="AD782" s="1" t="str">
        <f t="shared" si="126"/>
        <v>0004</v>
      </c>
      <c r="AE782" s="1" t="str">
        <f t="shared" si="127"/>
        <v>PRIME</v>
      </c>
      <c r="AF782" s="1" t="str">
        <f t="shared" si="128"/>
        <v>Ahmedabad -  Gujarat</v>
      </c>
      <c r="AG782" s="1">
        <f t="shared" si="129"/>
        <v>4</v>
      </c>
    </row>
    <row r="783" spans="1:33">
      <c r="A783" s="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c r="P783" s="1">
        <f t="shared" si="120"/>
        <v>29200</v>
      </c>
      <c r="Q783" s="1">
        <v>30</v>
      </c>
      <c r="R783" s="1">
        <f t="shared" si="121"/>
        <v>8760</v>
      </c>
      <c r="S783" s="1">
        <f t="shared" si="122"/>
        <v>20440</v>
      </c>
      <c r="T783" s="1">
        <v>0.52</v>
      </c>
      <c r="U783" s="1">
        <f t="shared" si="123"/>
        <v>10628.800000000001</v>
      </c>
      <c r="V783" s="1">
        <f t="shared" si="124"/>
        <v>9811.1999999999989</v>
      </c>
      <c r="W783" s="4">
        <f t="shared" si="125"/>
        <v>0.47999999999999993</v>
      </c>
      <c r="X783" s="1" t="s">
        <v>50</v>
      </c>
      <c r="Y783" s="1" t="s">
        <v>40</v>
      </c>
      <c r="Z783" s="1" t="s">
        <v>41</v>
      </c>
      <c r="AA783" s="2">
        <v>45895</v>
      </c>
      <c r="AB783" s="1">
        <v>5</v>
      </c>
      <c r="AC783" s="1" t="s">
        <v>42</v>
      </c>
      <c r="AD783" s="1" t="str">
        <f t="shared" si="126"/>
        <v>0013</v>
      </c>
      <c r="AE783" s="1" t="str">
        <f t="shared" si="127"/>
        <v>PRIME</v>
      </c>
      <c r="AF783" s="1" t="str">
        <f t="shared" si="128"/>
        <v>Raipur -  Chhattisgarh</v>
      </c>
      <c r="AG783" s="1">
        <f t="shared" si="129"/>
        <v>5</v>
      </c>
    </row>
    <row r="784" spans="1:33">
      <c r="A784" s="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c r="P784" s="1">
        <f t="shared" si="120"/>
        <v>6240</v>
      </c>
      <c r="Q784" s="1">
        <v>10</v>
      </c>
      <c r="R784" s="1">
        <f t="shared" si="121"/>
        <v>624</v>
      </c>
      <c r="S784" s="1">
        <f t="shared" si="122"/>
        <v>5616</v>
      </c>
      <c r="T784" s="1">
        <v>0.48</v>
      </c>
      <c r="U784" s="1">
        <f t="shared" si="123"/>
        <v>2695.68</v>
      </c>
      <c r="V784" s="1">
        <f t="shared" si="124"/>
        <v>2920.32</v>
      </c>
      <c r="W784" s="4">
        <f t="shared" si="125"/>
        <v>0.52</v>
      </c>
      <c r="X784" s="1" t="s">
        <v>39</v>
      </c>
      <c r="Y784" s="1" t="s">
        <v>81</v>
      </c>
      <c r="Z784" s="1" t="s">
        <v>41</v>
      </c>
      <c r="AA784" s="2">
        <v>45896</v>
      </c>
      <c r="AB784" s="1">
        <v>3</v>
      </c>
      <c r="AC784" s="1" t="s">
        <v>42</v>
      </c>
      <c r="AD784" s="1" t="str">
        <f t="shared" si="126"/>
        <v>0342</v>
      </c>
      <c r="AE784" s="1" t="str">
        <f t="shared" si="127"/>
        <v>REGULAR</v>
      </c>
      <c r="AF784" s="1" t="str">
        <f t="shared" si="128"/>
        <v>Mumbai -  Maharashtra</v>
      </c>
      <c r="AG784" s="1">
        <f t="shared" si="129"/>
        <v>4</v>
      </c>
    </row>
    <row r="785" spans="1:33">
      <c r="A785" s="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c r="P785" s="1">
        <f t="shared" si="120"/>
        <v>1740</v>
      </c>
      <c r="Q785" s="1">
        <v>0</v>
      </c>
      <c r="R785" s="1">
        <f t="shared" si="121"/>
        <v>0</v>
      </c>
      <c r="S785" s="1">
        <f t="shared" si="122"/>
        <v>1740</v>
      </c>
      <c r="T785" s="1">
        <v>0.35</v>
      </c>
      <c r="U785" s="1">
        <f t="shared" si="123"/>
        <v>609</v>
      </c>
      <c r="V785" s="1">
        <f t="shared" si="124"/>
        <v>1131</v>
      </c>
      <c r="W785" s="4">
        <f t="shared" si="125"/>
        <v>0.65</v>
      </c>
      <c r="X785" s="1" t="s">
        <v>104</v>
      </c>
      <c r="Y785" s="1" t="s">
        <v>57</v>
      </c>
      <c r="Z785" s="1" t="s">
        <v>41</v>
      </c>
      <c r="AA785" s="2">
        <v>45896</v>
      </c>
      <c r="AB785" s="1">
        <v>4</v>
      </c>
      <c r="AC785" s="1" t="s">
        <v>42</v>
      </c>
      <c r="AD785" s="1" t="str">
        <f t="shared" si="126"/>
        <v>1488</v>
      </c>
      <c r="AE785" s="1" t="str">
        <f t="shared" si="127"/>
        <v>REGULAR</v>
      </c>
      <c r="AF785" s="1" t="str">
        <f t="shared" si="128"/>
        <v>Ludhiana -  Punjab</v>
      </c>
      <c r="AG785" s="1">
        <f t="shared" si="129"/>
        <v>4</v>
      </c>
    </row>
    <row r="786" spans="1:33">
      <c r="A786" s="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c r="P786" s="1">
        <f t="shared" si="120"/>
        <v>2550</v>
      </c>
      <c r="Q786" s="1">
        <v>0</v>
      </c>
      <c r="R786" s="1">
        <f t="shared" si="121"/>
        <v>0</v>
      </c>
      <c r="S786" s="1">
        <f t="shared" si="122"/>
        <v>2550</v>
      </c>
      <c r="T786" s="1">
        <v>0.47</v>
      </c>
      <c r="U786" s="1">
        <f t="shared" si="123"/>
        <v>1198.5</v>
      </c>
      <c r="V786" s="1">
        <f t="shared" si="124"/>
        <v>1351.5</v>
      </c>
      <c r="W786" s="4">
        <f t="shared" si="125"/>
        <v>0.53</v>
      </c>
      <c r="X786" s="1" t="s">
        <v>104</v>
      </c>
      <c r="Y786" s="1" t="s">
        <v>57</v>
      </c>
      <c r="Z786" s="1" t="s">
        <v>66</v>
      </c>
      <c r="AA786" s="1"/>
      <c r="AB786" s="1"/>
      <c r="AC786" s="1" t="s">
        <v>42</v>
      </c>
      <c r="AD786" s="1" t="str">
        <f t="shared" si="126"/>
        <v>0681</v>
      </c>
      <c r="AE786" s="1" t="str">
        <f t="shared" si="127"/>
        <v>REGULAR</v>
      </c>
      <c r="AF786" s="1" t="str">
        <f t="shared" si="128"/>
        <v>Kolkata -  West Bengal</v>
      </c>
      <c r="AG786" s="1">
        <f t="shared" si="129"/>
        <v>4</v>
      </c>
    </row>
    <row r="787" spans="1:33">
      <c r="A787" s="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c r="P787" s="1">
        <f t="shared" si="120"/>
        <v>2300</v>
      </c>
      <c r="Q787" s="1">
        <v>10</v>
      </c>
      <c r="R787" s="1">
        <f t="shared" si="121"/>
        <v>230</v>
      </c>
      <c r="S787" s="1">
        <f t="shared" si="122"/>
        <v>2070</v>
      </c>
      <c r="T787" s="1">
        <v>0.5</v>
      </c>
      <c r="U787" s="1">
        <f t="shared" si="123"/>
        <v>1035</v>
      </c>
      <c r="V787" s="1">
        <f t="shared" si="124"/>
        <v>1035</v>
      </c>
      <c r="W787" s="4">
        <f t="shared" si="125"/>
        <v>0.5</v>
      </c>
      <c r="X787" s="1" t="s">
        <v>104</v>
      </c>
      <c r="Y787" s="1" t="s">
        <v>81</v>
      </c>
      <c r="Z787" s="1" t="s">
        <v>41</v>
      </c>
      <c r="AA787" s="2">
        <v>45892</v>
      </c>
      <c r="AB787" s="1">
        <v>3</v>
      </c>
      <c r="AC787" s="1" t="s">
        <v>42</v>
      </c>
      <c r="AD787" s="1" t="str">
        <f t="shared" si="126"/>
        <v>1523</v>
      </c>
      <c r="AE787" s="1" t="str">
        <f t="shared" si="127"/>
        <v>PRIME</v>
      </c>
      <c r="AF787" s="1" t="str">
        <f t="shared" si="128"/>
        <v>Raipur -  Chhattisgarh</v>
      </c>
      <c r="AG787" s="1">
        <f t="shared" si="129"/>
        <v>4</v>
      </c>
    </row>
    <row r="788" spans="1:33">
      <c r="A788" s="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c r="P788" s="1">
        <f t="shared" si="120"/>
        <v>1950</v>
      </c>
      <c r="Q788" s="1">
        <v>0</v>
      </c>
      <c r="R788" s="1">
        <f t="shared" si="121"/>
        <v>0</v>
      </c>
      <c r="S788" s="1">
        <f t="shared" si="122"/>
        <v>1950</v>
      </c>
      <c r="T788" s="1">
        <v>0.35</v>
      </c>
      <c r="U788" s="1">
        <f t="shared" si="123"/>
        <v>682.5</v>
      </c>
      <c r="V788" s="1">
        <f t="shared" si="124"/>
        <v>1267.5</v>
      </c>
      <c r="W788" s="4">
        <f t="shared" si="125"/>
        <v>0.65</v>
      </c>
      <c r="X788" s="1" t="s">
        <v>39</v>
      </c>
      <c r="Y788" s="1" t="s">
        <v>81</v>
      </c>
      <c r="Z788" s="1" t="s">
        <v>120</v>
      </c>
      <c r="AA788" s="1"/>
      <c r="AB788" s="1"/>
      <c r="AC788" s="1" t="s">
        <v>42</v>
      </c>
      <c r="AD788" s="1" t="str">
        <f t="shared" si="126"/>
        <v>0108</v>
      </c>
      <c r="AE788" s="1" t="str">
        <f t="shared" si="127"/>
        <v>PRIME</v>
      </c>
      <c r="AF788" s="1" t="str">
        <f t="shared" si="128"/>
        <v>Visakhapatnam -  Andhra Pradesh</v>
      </c>
      <c r="AG788" s="1">
        <f t="shared" si="129"/>
        <v>4</v>
      </c>
    </row>
    <row r="789" spans="1:33">
      <c r="A789" s="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c r="P789" s="1">
        <f t="shared" si="120"/>
        <v>2610</v>
      </c>
      <c r="Q789" s="1">
        <v>10</v>
      </c>
      <c r="R789" s="1">
        <f t="shared" si="121"/>
        <v>261</v>
      </c>
      <c r="S789" s="1">
        <f t="shared" si="122"/>
        <v>2349</v>
      </c>
      <c r="T789" s="1">
        <v>0.62</v>
      </c>
      <c r="U789" s="1">
        <f t="shared" si="123"/>
        <v>1456.3799999999999</v>
      </c>
      <c r="V789" s="1">
        <f t="shared" si="124"/>
        <v>892.62000000000012</v>
      </c>
      <c r="W789" s="4">
        <f t="shared" si="125"/>
        <v>0.38000000000000006</v>
      </c>
      <c r="X789" s="1" t="s">
        <v>104</v>
      </c>
      <c r="Y789" s="1" t="s">
        <v>72</v>
      </c>
      <c r="Z789" s="1" t="s">
        <v>41</v>
      </c>
      <c r="AA789" s="2">
        <v>45898</v>
      </c>
      <c r="AB789" s="1">
        <v>5</v>
      </c>
      <c r="AC789" s="1" t="s">
        <v>42</v>
      </c>
      <c r="AD789" s="1" t="str">
        <f t="shared" si="126"/>
        <v>1042</v>
      </c>
      <c r="AE789" s="1" t="str">
        <f t="shared" si="127"/>
        <v>REGULAR</v>
      </c>
      <c r="AF789" s="1" t="str">
        <f t="shared" si="128"/>
        <v>Bhopal -  Madhya Pradesh</v>
      </c>
      <c r="AG789" s="1">
        <f t="shared" si="129"/>
        <v>4</v>
      </c>
    </row>
    <row r="790" spans="1:33">
      <c r="A790" s="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c r="P790" s="1">
        <f t="shared" si="120"/>
        <v>1250</v>
      </c>
      <c r="Q790" s="1">
        <v>10</v>
      </c>
      <c r="R790" s="1">
        <f t="shared" si="121"/>
        <v>125</v>
      </c>
      <c r="S790" s="1">
        <f t="shared" si="122"/>
        <v>1125</v>
      </c>
      <c r="T790" s="1">
        <v>0.47</v>
      </c>
      <c r="U790" s="1">
        <f t="shared" si="123"/>
        <v>528.75</v>
      </c>
      <c r="V790" s="1">
        <f t="shared" si="124"/>
        <v>596.25</v>
      </c>
      <c r="W790" s="4">
        <f t="shared" si="125"/>
        <v>0.53</v>
      </c>
      <c r="X790" s="1" t="s">
        <v>104</v>
      </c>
      <c r="Y790" s="1" t="s">
        <v>72</v>
      </c>
      <c r="Z790" s="1" t="s">
        <v>41</v>
      </c>
      <c r="AA790" s="2">
        <v>45899</v>
      </c>
      <c r="AB790" s="1">
        <v>3</v>
      </c>
      <c r="AC790" s="1" t="s">
        <v>42</v>
      </c>
      <c r="AD790" s="1" t="str">
        <f t="shared" si="126"/>
        <v>0365</v>
      </c>
      <c r="AE790" s="1" t="str">
        <f t="shared" si="127"/>
        <v>REGULAR</v>
      </c>
      <c r="AF790" s="1" t="str">
        <f t="shared" si="128"/>
        <v>Mysore -  Karnataka</v>
      </c>
      <c r="AG790" s="1">
        <f t="shared" si="129"/>
        <v>4</v>
      </c>
    </row>
    <row r="791" spans="1:33">
      <c r="A791" s="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c r="P791" s="1">
        <f t="shared" si="120"/>
        <v>38970</v>
      </c>
      <c r="Q791" s="1">
        <v>15</v>
      </c>
      <c r="R791" s="1">
        <f t="shared" si="121"/>
        <v>5845.5</v>
      </c>
      <c r="S791" s="1">
        <f t="shared" si="122"/>
        <v>33124.5</v>
      </c>
      <c r="T791" s="1">
        <v>0.52</v>
      </c>
      <c r="U791" s="1">
        <f t="shared" si="123"/>
        <v>17224.740000000002</v>
      </c>
      <c r="V791" s="1">
        <f t="shared" si="124"/>
        <v>15899.759999999998</v>
      </c>
      <c r="W791" s="4">
        <f t="shared" si="125"/>
        <v>0.47999999999999993</v>
      </c>
      <c r="X791" s="1" t="s">
        <v>147</v>
      </c>
      <c r="Y791" s="1" t="s">
        <v>72</v>
      </c>
      <c r="Z791" s="1" t="s">
        <v>41</v>
      </c>
      <c r="AA791" s="2">
        <v>45900</v>
      </c>
      <c r="AB791" s="1">
        <v>5</v>
      </c>
      <c r="AC791" s="1" t="s">
        <v>42</v>
      </c>
      <c r="AD791" s="1" t="str">
        <f t="shared" si="126"/>
        <v>0881</v>
      </c>
      <c r="AE791" s="1" t="str">
        <f t="shared" si="127"/>
        <v>REGULAR</v>
      </c>
      <c r="AF791" s="1" t="str">
        <f t="shared" si="128"/>
        <v>Kanpur -  Uttar Pradesh</v>
      </c>
      <c r="AG791" s="1">
        <f t="shared" si="129"/>
        <v>5</v>
      </c>
    </row>
    <row r="792" spans="1:33">
      <c r="A792" s="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c r="P792" s="1">
        <f t="shared" si="120"/>
        <v>2000</v>
      </c>
      <c r="Q792" s="1">
        <v>10</v>
      </c>
      <c r="R792" s="1">
        <f t="shared" si="121"/>
        <v>200</v>
      </c>
      <c r="S792" s="1">
        <f t="shared" si="122"/>
        <v>1800</v>
      </c>
      <c r="T792" s="1">
        <v>0.62</v>
      </c>
      <c r="U792" s="1">
        <f t="shared" si="123"/>
        <v>1116</v>
      </c>
      <c r="V792" s="1">
        <f t="shared" si="124"/>
        <v>684</v>
      </c>
      <c r="W792" s="4">
        <f t="shared" si="125"/>
        <v>0.38</v>
      </c>
      <c r="X792" s="1" t="s">
        <v>50</v>
      </c>
      <c r="Y792" s="1" t="s">
        <v>72</v>
      </c>
      <c r="Z792" s="1" t="s">
        <v>51</v>
      </c>
      <c r="AA792" s="2">
        <v>45896</v>
      </c>
      <c r="AB792" s="1"/>
      <c r="AC792" s="1" t="s">
        <v>42</v>
      </c>
      <c r="AD792" s="1" t="str">
        <f t="shared" si="126"/>
        <v>1170</v>
      </c>
      <c r="AE792" s="1" t="str">
        <f t="shared" si="127"/>
        <v>REGULAR</v>
      </c>
      <c r="AF792" s="1" t="str">
        <f t="shared" si="128"/>
        <v>Raipur -  Chhattisgarh</v>
      </c>
      <c r="AG792" s="1">
        <f t="shared" si="129"/>
        <v>4</v>
      </c>
    </row>
    <row r="793" spans="1:33">
      <c r="A793" s="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c r="P793" s="1">
        <f t="shared" si="120"/>
        <v>5070</v>
      </c>
      <c r="Q793" s="1">
        <v>0</v>
      </c>
      <c r="R793" s="1">
        <f t="shared" si="121"/>
        <v>0</v>
      </c>
      <c r="S793" s="1">
        <f t="shared" si="122"/>
        <v>5070</v>
      </c>
      <c r="T793" s="1">
        <v>0.5</v>
      </c>
      <c r="U793" s="1">
        <f t="shared" si="123"/>
        <v>2535</v>
      </c>
      <c r="V793" s="1">
        <f t="shared" si="124"/>
        <v>2535</v>
      </c>
      <c r="W793" s="4">
        <f t="shared" si="125"/>
        <v>0.5</v>
      </c>
      <c r="X793" s="1" t="s">
        <v>104</v>
      </c>
      <c r="Y793" s="1" t="s">
        <v>40</v>
      </c>
      <c r="Z793" s="1" t="s">
        <v>41</v>
      </c>
      <c r="AA793" s="2">
        <v>45895</v>
      </c>
      <c r="AB793" s="1">
        <v>4</v>
      </c>
      <c r="AC793" s="1" t="s">
        <v>42</v>
      </c>
      <c r="AD793" s="1" t="str">
        <f t="shared" si="126"/>
        <v>1663</v>
      </c>
      <c r="AE793" s="1" t="str">
        <f t="shared" si="127"/>
        <v>PRIME</v>
      </c>
      <c r="AF793" s="1" t="str">
        <f t="shared" si="128"/>
        <v>Imphal -  Manipur</v>
      </c>
      <c r="AG793" s="1">
        <f t="shared" si="129"/>
        <v>4</v>
      </c>
    </row>
    <row r="794" spans="1:33">
      <c r="A794" s="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c r="P794" s="1">
        <f t="shared" si="120"/>
        <v>126600</v>
      </c>
      <c r="Q794" s="1">
        <v>0</v>
      </c>
      <c r="R794" s="1">
        <f t="shared" si="121"/>
        <v>0</v>
      </c>
      <c r="S794" s="1">
        <f t="shared" si="122"/>
        <v>126600</v>
      </c>
      <c r="T794" s="1">
        <v>0.57999999999999996</v>
      </c>
      <c r="U794" s="1">
        <f t="shared" si="123"/>
        <v>73428</v>
      </c>
      <c r="V794" s="1">
        <f t="shared" si="124"/>
        <v>53172</v>
      </c>
      <c r="W794" s="4">
        <f t="shared" si="125"/>
        <v>0.42</v>
      </c>
      <c r="X794" s="1" t="s">
        <v>104</v>
      </c>
      <c r="Y794" s="1" t="s">
        <v>40</v>
      </c>
      <c r="Z794" s="1" t="s">
        <v>41</v>
      </c>
      <c r="AA794" s="2">
        <v>45898</v>
      </c>
      <c r="AB794" s="1">
        <v>5</v>
      </c>
      <c r="AC794" s="1" t="s">
        <v>42</v>
      </c>
      <c r="AD794" s="1" t="str">
        <f t="shared" si="126"/>
        <v>1687</v>
      </c>
      <c r="AE794" s="1" t="str">
        <f t="shared" si="127"/>
        <v>PRIME</v>
      </c>
      <c r="AF794" s="1" t="str">
        <f t="shared" si="128"/>
        <v>Bhopal -  Madhya Pradesh</v>
      </c>
      <c r="AG794" s="1">
        <f t="shared" si="129"/>
        <v>6</v>
      </c>
    </row>
    <row r="795" spans="1:33">
      <c r="A795" s="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c r="P795" s="1">
        <f t="shared" si="120"/>
        <v>26600</v>
      </c>
      <c r="Q795" s="1">
        <v>0</v>
      </c>
      <c r="R795" s="1">
        <f t="shared" si="121"/>
        <v>0</v>
      </c>
      <c r="S795" s="1">
        <f t="shared" si="122"/>
        <v>26600</v>
      </c>
      <c r="T795" s="1">
        <v>0.52</v>
      </c>
      <c r="U795" s="1">
        <f t="shared" si="123"/>
        <v>13832</v>
      </c>
      <c r="V795" s="1">
        <f t="shared" si="124"/>
        <v>12768</v>
      </c>
      <c r="W795" s="4">
        <f t="shared" si="125"/>
        <v>0.48</v>
      </c>
      <c r="X795" s="1" t="s">
        <v>56</v>
      </c>
      <c r="Y795" s="1" t="s">
        <v>72</v>
      </c>
      <c r="Z795" s="1" t="s">
        <v>66</v>
      </c>
      <c r="AA795" s="1"/>
      <c r="AB795" s="1"/>
      <c r="AC795" s="1" t="s">
        <v>42</v>
      </c>
      <c r="AD795" s="1" t="str">
        <f t="shared" si="126"/>
        <v>0340</v>
      </c>
      <c r="AE795" s="1" t="str">
        <f t="shared" si="127"/>
        <v>PRIME</v>
      </c>
      <c r="AF795" s="1" t="str">
        <f t="shared" si="128"/>
        <v>Dibrugarh -  Assam</v>
      </c>
      <c r="AG795" s="1">
        <f t="shared" si="129"/>
        <v>5</v>
      </c>
    </row>
    <row r="796" spans="1:33">
      <c r="A796" s="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c r="P796" s="1">
        <f t="shared" si="120"/>
        <v>670</v>
      </c>
      <c r="Q796" s="1">
        <v>0</v>
      </c>
      <c r="R796" s="1">
        <f t="shared" si="121"/>
        <v>0</v>
      </c>
      <c r="S796" s="1">
        <f t="shared" si="122"/>
        <v>670</v>
      </c>
      <c r="T796" s="1">
        <v>0.62</v>
      </c>
      <c r="U796" s="1">
        <f t="shared" si="123"/>
        <v>415.4</v>
      </c>
      <c r="V796" s="1">
        <f t="shared" si="124"/>
        <v>254.60000000000002</v>
      </c>
      <c r="W796" s="4">
        <f t="shared" si="125"/>
        <v>0.38000000000000006</v>
      </c>
      <c r="X796" s="1" t="s">
        <v>50</v>
      </c>
      <c r="Y796" s="1" t="s">
        <v>81</v>
      </c>
      <c r="Z796" s="1" t="s">
        <v>120</v>
      </c>
      <c r="AA796" s="1"/>
      <c r="AB796" s="1"/>
      <c r="AC796" s="1" t="s">
        <v>42</v>
      </c>
      <c r="AD796" s="1" t="str">
        <f t="shared" si="126"/>
        <v>0964</v>
      </c>
      <c r="AE796" s="1" t="str">
        <f t="shared" si="127"/>
        <v>PRIME</v>
      </c>
      <c r="AF796" s="1" t="str">
        <f t="shared" si="128"/>
        <v>Ranchi -  Jharkhand</v>
      </c>
      <c r="AG796" s="1">
        <f t="shared" si="129"/>
        <v>3</v>
      </c>
    </row>
    <row r="797" spans="1:33">
      <c r="A797" s="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c r="P797" s="1">
        <f t="shared" si="120"/>
        <v>1510</v>
      </c>
      <c r="Q797" s="1">
        <v>10</v>
      </c>
      <c r="R797" s="1">
        <f t="shared" si="121"/>
        <v>151</v>
      </c>
      <c r="S797" s="1">
        <f t="shared" si="122"/>
        <v>1359</v>
      </c>
      <c r="T797" s="1">
        <v>0.47</v>
      </c>
      <c r="U797" s="1">
        <f t="shared" si="123"/>
        <v>638.73</v>
      </c>
      <c r="V797" s="1">
        <f t="shared" si="124"/>
        <v>720.27</v>
      </c>
      <c r="W797" s="4">
        <f t="shared" si="125"/>
        <v>0.53</v>
      </c>
      <c r="X797" s="1" t="s">
        <v>39</v>
      </c>
      <c r="Y797" s="1" t="s">
        <v>72</v>
      </c>
      <c r="Z797" s="1" t="s">
        <v>22</v>
      </c>
      <c r="AA797" s="1"/>
      <c r="AB797" s="1"/>
      <c r="AC797" s="1" t="s">
        <v>93</v>
      </c>
      <c r="AD797" s="1" t="str">
        <f t="shared" si="126"/>
        <v>0878</v>
      </c>
      <c r="AE797" s="1" t="str">
        <f t="shared" si="127"/>
        <v>REGULAR</v>
      </c>
      <c r="AF797" s="1" t="str">
        <f t="shared" si="128"/>
        <v>Agartala -  Tripura</v>
      </c>
      <c r="AG797" s="1">
        <f t="shared" si="129"/>
        <v>4</v>
      </c>
    </row>
    <row r="798" spans="1:33">
      <c r="A798" s="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c r="P798" s="1">
        <f t="shared" si="120"/>
        <v>15850</v>
      </c>
      <c r="Q798" s="1">
        <v>10</v>
      </c>
      <c r="R798" s="1">
        <f t="shared" si="121"/>
        <v>1585</v>
      </c>
      <c r="S798" s="1">
        <f t="shared" si="122"/>
        <v>14265</v>
      </c>
      <c r="T798" s="1">
        <v>0.45</v>
      </c>
      <c r="U798" s="1">
        <f t="shared" si="123"/>
        <v>6419.25</v>
      </c>
      <c r="V798" s="1">
        <f t="shared" si="124"/>
        <v>7845.75</v>
      </c>
      <c r="W798" s="4">
        <f t="shared" si="125"/>
        <v>0.55000000000000004</v>
      </c>
      <c r="X798" s="1" t="s">
        <v>56</v>
      </c>
      <c r="Y798" s="1" t="s">
        <v>72</v>
      </c>
      <c r="Z798" s="1" t="s">
        <v>22</v>
      </c>
      <c r="AA798" s="1"/>
      <c r="AB798" s="1"/>
      <c r="AC798" s="1" t="s">
        <v>93</v>
      </c>
      <c r="AD798" s="1" t="str">
        <f t="shared" si="126"/>
        <v>1503</v>
      </c>
      <c r="AE798" s="1" t="str">
        <f t="shared" si="127"/>
        <v>REGULAR</v>
      </c>
      <c r="AF798" s="1" t="str">
        <f t="shared" si="128"/>
        <v>Jaipur -  Rajasthan</v>
      </c>
      <c r="AG798" s="1">
        <f t="shared" si="129"/>
        <v>5</v>
      </c>
    </row>
    <row r="799" spans="1:33">
      <c r="A799" s="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c r="P799" s="1">
        <f t="shared" si="120"/>
        <v>3720</v>
      </c>
      <c r="Q799" s="1">
        <v>15</v>
      </c>
      <c r="R799" s="1">
        <f t="shared" si="121"/>
        <v>558</v>
      </c>
      <c r="S799" s="1">
        <f t="shared" si="122"/>
        <v>3162</v>
      </c>
      <c r="T799" s="1">
        <v>0.62</v>
      </c>
      <c r="U799" s="1">
        <f t="shared" si="123"/>
        <v>1960.44</v>
      </c>
      <c r="V799" s="1">
        <f t="shared" si="124"/>
        <v>1201.56</v>
      </c>
      <c r="W799" s="4">
        <f t="shared" si="125"/>
        <v>0.38</v>
      </c>
      <c r="X799" s="1" t="s">
        <v>50</v>
      </c>
      <c r="Y799" s="1" t="s">
        <v>40</v>
      </c>
      <c r="Z799" s="1" t="s">
        <v>66</v>
      </c>
      <c r="AA799" s="1"/>
      <c r="AB799" s="1"/>
      <c r="AC799" s="1" t="s">
        <v>42</v>
      </c>
      <c r="AD799" s="1" t="str">
        <f t="shared" si="126"/>
        <v>1547</v>
      </c>
      <c r="AE799" s="1" t="str">
        <f t="shared" si="127"/>
        <v>PRIME</v>
      </c>
      <c r="AF799" s="1" t="str">
        <f t="shared" si="128"/>
        <v>Guwahati -  Assam</v>
      </c>
      <c r="AG799" s="1">
        <f t="shared" si="129"/>
        <v>4</v>
      </c>
    </row>
    <row r="800" spans="1:33">
      <c r="A800" s="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c r="P800" s="1">
        <f t="shared" si="120"/>
        <v>7020</v>
      </c>
      <c r="Q800" s="1">
        <v>25</v>
      </c>
      <c r="R800" s="1">
        <f t="shared" si="121"/>
        <v>1755</v>
      </c>
      <c r="S800" s="1">
        <f t="shared" si="122"/>
        <v>5265</v>
      </c>
      <c r="T800" s="1">
        <v>0.45</v>
      </c>
      <c r="U800" s="1">
        <f t="shared" si="123"/>
        <v>2369.25</v>
      </c>
      <c r="V800" s="1">
        <f t="shared" si="124"/>
        <v>2895.75</v>
      </c>
      <c r="W800" s="4">
        <f t="shared" si="125"/>
        <v>0.55000000000000004</v>
      </c>
      <c r="X800" s="1" t="s">
        <v>147</v>
      </c>
      <c r="Y800" s="1" t="s">
        <v>81</v>
      </c>
      <c r="Z800" s="1" t="s">
        <v>22</v>
      </c>
      <c r="AA800" s="1"/>
      <c r="AB800" s="1"/>
      <c r="AC800" s="1" t="s">
        <v>93</v>
      </c>
      <c r="AD800" s="1" t="str">
        <f t="shared" si="126"/>
        <v>0029</v>
      </c>
      <c r="AE800" s="1" t="str">
        <f t="shared" si="127"/>
        <v>REGULAR</v>
      </c>
      <c r="AF800" s="1" t="str">
        <f t="shared" si="128"/>
        <v>Gaya -  Bihar</v>
      </c>
      <c r="AG800" s="1">
        <f t="shared" si="129"/>
        <v>4</v>
      </c>
    </row>
    <row r="801" spans="1:33">
      <c r="A801" s="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c r="P801" s="1">
        <f t="shared" si="120"/>
        <v>12500</v>
      </c>
      <c r="Q801" s="1">
        <v>0</v>
      </c>
      <c r="R801" s="1">
        <f t="shared" si="121"/>
        <v>0</v>
      </c>
      <c r="S801" s="1">
        <f t="shared" si="122"/>
        <v>12500</v>
      </c>
      <c r="T801" s="1">
        <v>0.5</v>
      </c>
      <c r="U801" s="1">
        <f t="shared" si="123"/>
        <v>6250</v>
      </c>
      <c r="V801" s="1">
        <f t="shared" si="124"/>
        <v>6250</v>
      </c>
      <c r="W801" s="4">
        <f t="shared" si="125"/>
        <v>0.5</v>
      </c>
      <c r="X801" s="1" t="s">
        <v>39</v>
      </c>
      <c r="Y801" s="1" t="s">
        <v>40</v>
      </c>
      <c r="Z801" s="1" t="s">
        <v>41</v>
      </c>
      <c r="AA801" s="2">
        <v>45903</v>
      </c>
      <c r="AB801" s="1">
        <v>3</v>
      </c>
      <c r="AC801" s="1" t="s">
        <v>42</v>
      </c>
      <c r="AD801" s="1" t="str">
        <f t="shared" si="126"/>
        <v>0141</v>
      </c>
      <c r="AE801" s="1" t="str">
        <f t="shared" si="127"/>
        <v>REGULAR</v>
      </c>
      <c r="AF801" s="1" t="str">
        <f t="shared" si="128"/>
        <v>Ludhiana -  Punjab</v>
      </c>
      <c r="AG801" s="1">
        <f t="shared" si="129"/>
        <v>5</v>
      </c>
    </row>
    <row r="802" spans="1:33">
      <c r="A802" s="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c r="P802" s="1">
        <f t="shared" si="120"/>
        <v>21640</v>
      </c>
      <c r="Q802" s="1">
        <v>30</v>
      </c>
      <c r="R802" s="1">
        <f t="shared" si="121"/>
        <v>6492</v>
      </c>
      <c r="S802" s="1">
        <f t="shared" si="122"/>
        <v>15148</v>
      </c>
      <c r="T802" s="1">
        <v>0.5</v>
      </c>
      <c r="U802" s="1">
        <f t="shared" si="123"/>
        <v>7574</v>
      </c>
      <c r="V802" s="1">
        <f t="shared" si="124"/>
        <v>7574</v>
      </c>
      <c r="W802" s="4">
        <f t="shared" si="125"/>
        <v>0.5</v>
      </c>
      <c r="X802" s="1" t="s">
        <v>65</v>
      </c>
      <c r="Y802" s="1" t="s">
        <v>40</v>
      </c>
      <c r="Z802" s="1" t="s">
        <v>41</v>
      </c>
      <c r="AA802" s="2">
        <v>45897</v>
      </c>
      <c r="AB802" s="1">
        <v>5</v>
      </c>
      <c r="AC802" s="1" t="s">
        <v>42</v>
      </c>
      <c r="AD802" s="1" t="str">
        <f t="shared" si="126"/>
        <v>0159</v>
      </c>
      <c r="AE802" s="1" t="str">
        <f t="shared" si="127"/>
        <v>REGULAR</v>
      </c>
      <c r="AF802" s="1" t="str">
        <f t="shared" si="128"/>
        <v>Kanpur -  Uttar Pradesh</v>
      </c>
      <c r="AG802" s="1">
        <f t="shared" si="129"/>
        <v>5</v>
      </c>
    </row>
    <row r="803" spans="1:33">
      <c r="A803" s="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c r="P803" s="1">
        <f t="shared" si="120"/>
        <v>26250</v>
      </c>
      <c r="Q803" s="1">
        <v>25</v>
      </c>
      <c r="R803" s="1">
        <f t="shared" si="121"/>
        <v>6562.5</v>
      </c>
      <c r="S803" s="1">
        <f t="shared" si="122"/>
        <v>19687.5</v>
      </c>
      <c r="T803" s="1">
        <v>0.52</v>
      </c>
      <c r="U803" s="1">
        <f t="shared" si="123"/>
        <v>10237.5</v>
      </c>
      <c r="V803" s="1">
        <f t="shared" si="124"/>
        <v>9450</v>
      </c>
      <c r="W803" s="4">
        <f t="shared" si="125"/>
        <v>0.48</v>
      </c>
      <c r="X803" s="1" t="s">
        <v>104</v>
      </c>
      <c r="Y803" s="1" t="s">
        <v>81</v>
      </c>
      <c r="Z803" s="1" t="s">
        <v>41</v>
      </c>
      <c r="AA803" s="2">
        <v>45899</v>
      </c>
      <c r="AB803" s="1">
        <v>5</v>
      </c>
      <c r="AC803" s="1" t="s">
        <v>42</v>
      </c>
      <c r="AD803" s="1" t="str">
        <f t="shared" si="126"/>
        <v>0859</v>
      </c>
      <c r="AE803" s="1" t="str">
        <f t="shared" si="127"/>
        <v>PRIME</v>
      </c>
      <c r="AF803" s="1" t="str">
        <f t="shared" si="128"/>
        <v>Pune -  Maharashtra</v>
      </c>
      <c r="AG803" s="1">
        <f t="shared" si="129"/>
        <v>5</v>
      </c>
    </row>
    <row r="804" spans="1:33">
      <c r="A804" s="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c r="P804" s="1">
        <f t="shared" si="120"/>
        <v>43000</v>
      </c>
      <c r="Q804" s="1">
        <v>25</v>
      </c>
      <c r="R804" s="1">
        <f t="shared" si="121"/>
        <v>10750</v>
      </c>
      <c r="S804" s="1">
        <f t="shared" si="122"/>
        <v>32250</v>
      </c>
      <c r="T804" s="1">
        <v>0.52</v>
      </c>
      <c r="U804" s="1">
        <f t="shared" si="123"/>
        <v>16770</v>
      </c>
      <c r="V804" s="1">
        <f t="shared" si="124"/>
        <v>15480</v>
      </c>
      <c r="W804" s="4">
        <f t="shared" si="125"/>
        <v>0.48</v>
      </c>
      <c r="X804" s="1" t="s">
        <v>92</v>
      </c>
      <c r="Y804" s="1" t="s">
        <v>40</v>
      </c>
      <c r="Z804" s="1" t="s">
        <v>41</v>
      </c>
      <c r="AA804" s="2">
        <v>45901</v>
      </c>
      <c r="AB804" s="1">
        <v>5</v>
      </c>
      <c r="AC804" s="1" t="s">
        <v>42</v>
      </c>
      <c r="AD804" s="1" t="str">
        <f t="shared" si="126"/>
        <v>1216</v>
      </c>
      <c r="AE804" s="1" t="str">
        <f t="shared" si="127"/>
        <v>REGULAR</v>
      </c>
      <c r="AF804" s="1" t="str">
        <f t="shared" si="128"/>
        <v>Surat -  Gujarat</v>
      </c>
      <c r="AG804" s="1">
        <f t="shared" si="129"/>
        <v>5</v>
      </c>
    </row>
    <row r="805" spans="1:33">
      <c r="A805" s="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c r="P805" s="1">
        <f t="shared" si="120"/>
        <v>296560</v>
      </c>
      <c r="Q805" s="1">
        <v>10</v>
      </c>
      <c r="R805" s="1">
        <f t="shared" si="121"/>
        <v>29656</v>
      </c>
      <c r="S805" s="1">
        <f t="shared" si="122"/>
        <v>266904</v>
      </c>
      <c r="T805" s="1">
        <v>0.57999999999999996</v>
      </c>
      <c r="U805" s="1">
        <f t="shared" si="123"/>
        <v>154804.31999999998</v>
      </c>
      <c r="V805" s="1">
        <f t="shared" si="124"/>
        <v>112099.68000000002</v>
      </c>
      <c r="W805" s="4">
        <f t="shared" si="125"/>
        <v>0.4200000000000001</v>
      </c>
      <c r="X805" s="1" t="s">
        <v>65</v>
      </c>
      <c r="Y805" s="1" t="s">
        <v>81</v>
      </c>
      <c r="Z805" s="1" t="s">
        <v>41</v>
      </c>
      <c r="AA805" s="2">
        <v>45904</v>
      </c>
      <c r="AB805" s="1">
        <v>4</v>
      </c>
      <c r="AC805" s="1" t="s">
        <v>42</v>
      </c>
      <c r="AD805" s="1" t="str">
        <f t="shared" si="126"/>
        <v>0304</v>
      </c>
      <c r="AE805" s="1" t="str">
        <f t="shared" si="127"/>
        <v>REGULAR</v>
      </c>
      <c r="AF805" s="1" t="str">
        <f t="shared" si="128"/>
        <v>Dibrugarh -  Assam</v>
      </c>
      <c r="AG805" s="1">
        <f t="shared" si="129"/>
        <v>6</v>
      </c>
    </row>
    <row r="806" spans="1:33">
      <c r="A806" s="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c r="P806" s="1">
        <f t="shared" si="120"/>
        <v>16080</v>
      </c>
      <c r="Q806" s="1">
        <v>15</v>
      </c>
      <c r="R806" s="1">
        <f t="shared" si="121"/>
        <v>2412</v>
      </c>
      <c r="S806" s="1">
        <f t="shared" si="122"/>
        <v>13668</v>
      </c>
      <c r="T806" s="1">
        <v>0.45</v>
      </c>
      <c r="U806" s="1">
        <f t="shared" si="123"/>
        <v>6150.6</v>
      </c>
      <c r="V806" s="1">
        <f t="shared" si="124"/>
        <v>7517.4</v>
      </c>
      <c r="W806" s="4">
        <f t="shared" si="125"/>
        <v>0.54999999999999993</v>
      </c>
      <c r="X806" s="1" t="s">
        <v>39</v>
      </c>
      <c r="Y806" s="1" t="s">
        <v>81</v>
      </c>
      <c r="Z806" s="1" t="s">
        <v>22</v>
      </c>
      <c r="AA806" s="1"/>
      <c r="AB806" s="1"/>
      <c r="AC806" s="1" t="s">
        <v>93</v>
      </c>
      <c r="AD806" s="1" t="str">
        <f t="shared" si="126"/>
        <v>0867</v>
      </c>
      <c r="AE806" s="1" t="str">
        <f t="shared" si="127"/>
        <v>PRIME</v>
      </c>
      <c r="AF806" s="1" t="str">
        <f t="shared" si="128"/>
        <v>Tura -  Meghalaya</v>
      </c>
      <c r="AG806" s="1">
        <f t="shared" si="129"/>
        <v>5</v>
      </c>
    </row>
    <row r="807" spans="1:33">
      <c r="A807" s="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c r="P807" s="1">
        <f t="shared" si="120"/>
        <v>35820</v>
      </c>
      <c r="Q807" s="1">
        <v>20</v>
      </c>
      <c r="R807" s="1">
        <f t="shared" si="121"/>
        <v>7164</v>
      </c>
      <c r="S807" s="1">
        <f t="shared" si="122"/>
        <v>28656</v>
      </c>
      <c r="T807" s="1">
        <v>0.52</v>
      </c>
      <c r="U807" s="1">
        <f t="shared" si="123"/>
        <v>14901.12</v>
      </c>
      <c r="V807" s="1">
        <f t="shared" si="124"/>
        <v>13754.88</v>
      </c>
      <c r="W807" s="4">
        <f t="shared" si="125"/>
        <v>0.48</v>
      </c>
      <c r="X807" s="1" t="s">
        <v>50</v>
      </c>
      <c r="Y807" s="1" t="s">
        <v>40</v>
      </c>
      <c r="Z807" s="1" t="s">
        <v>120</v>
      </c>
      <c r="AA807" s="1"/>
      <c r="AB807" s="1"/>
      <c r="AC807" s="1" t="s">
        <v>42</v>
      </c>
      <c r="AD807" s="1" t="str">
        <f t="shared" si="126"/>
        <v>0772</v>
      </c>
      <c r="AE807" s="1" t="str">
        <f t="shared" si="127"/>
        <v>PRIME</v>
      </c>
      <c r="AF807" s="1" t="str">
        <f t="shared" si="128"/>
        <v>Tura -  Meghalaya</v>
      </c>
      <c r="AG807" s="1">
        <f t="shared" si="129"/>
        <v>5</v>
      </c>
    </row>
    <row r="808" spans="1:33">
      <c r="A808" s="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c r="P808" s="1">
        <f t="shared" si="120"/>
        <v>1100</v>
      </c>
      <c r="Q808" s="1">
        <v>10</v>
      </c>
      <c r="R808" s="1">
        <f t="shared" si="121"/>
        <v>110</v>
      </c>
      <c r="S808" s="1">
        <f t="shared" si="122"/>
        <v>990</v>
      </c>
      <c r="T808" s="1">
        <v>0.5</v>
      </c>
      <c r="U808" s="1">
        <f t="shared" si="123"/>
        <v>495</v>
      </c>
      <c r="V808" s="1">
        <f t="shared" si="124"/>
        <v>495</v>
      </c>
      <c r="W808" s="4">
        <f t="shared" si="125"/>
        <v>0.5</v>
      </c>
      <c r="X808" s="1" t="s">
        <v>65</v>
      </c>
      <c r="Y808" s="1" t="s">
        <v>81</v>
      </c>
      <c r="Z808" s="1" t="s">
        <v>41</v>
      </c>
      <c r="AA808" s="2">
        <v>45901</v>
      </c>
      <c r="AB808" s="1">
        <v>4</v>
      </c>
      <c r="AC808" s="1" t="s">
        <v>42</v>
      </c>
      <c r="AD808" s="1" t="str">
        <f t="shared" si="126"/>
        <v>0920</v>
      </c>
      <c r="AE808" s="1" t="str">
        <f t="shared" si="127"/>
        <v>PRIME</v>
      </c>
      <c r="AF808" s="1" t="str">
        <f t="shared" si="128"/>
        <v>Raipur -  Chhattisgarh</v>
      </c>
      <c r="AG808" s="1">
        <f t="shared" si="129"/>
        <v>4</v>
      </c>
    </row>
    <row r="809" spans="1:33">
      <c r="A809" s="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c r="P809" s="1">
        <f t="shared" si="120"/>
        <v>12630</v>
      </c>
      <c r="Q809" s="1">
        <v>25</v>
      </c>
      <c r="R809" s="1">
        <f t="shared" si="121"/>
        <v>3157.5</v>
      </c>
      <c r="S809" s="1">
        <f t="shared" si="122"/>
        <v>9472.5</v>
      </c>
      <c r="T809" s="1">
        <v>0.45</v>
      </c>
      <c r="U809" s="1">
        <f t="shared" si="123"/>
        <v>4262.625</v>
      </c>
      <c r="V809" s="1">
        <f t="shared" si="124"/>
        <v>5209.875</v>
      </c>
      <c r="W809" s="4">
        <f t="shared" si="125"/>
        <v>0.55000000000000004</v>
      </c>
      <c r="X809" s="1" t="s">
        <v>65</v>
      </c>
      <c r="Y809" s="1" t="s">
        <v>81</v>
      </c>
      <c r="Z809" s="1" t="s">
        <v>66</v>
      </c>
      <c r="AA809" s="1"/>
      <c r="AB809" s="1"/>
      <c r="AC809" s="1" t="s">
        <v>42</v>
      </c>
      <c r="AD809" s="1" t="str">
        <f t="shared" si="126"/>
        <v>1272</v>
      </c>
      <c r="AE809" s="1" t="str">
        <f t="shared" si="127"/>
        <v>PRIME</v>
      </c>
      <c r="AF809" s="1" t="str">
        <f t="shared" si="128"/>
        <v>Jabalpur -  Madhya Pradesh</v>
      </c>
      <c r="AG809" s="1">
        <f t="shared" si="129"/>
        <v>5</v>
      </c>
    </row>
    <row r="810" spans="1:33">
      <c r="A810" s="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c r="P810" s="1">
        <f t="shared" si="120"/>
        <v>1220</v>
      </c>
      <c r="Q810" s="1">
        <v>30</v>
      </c>
      <c r="R810" s="1">
        <f t="shared" si="121"/>
        <v>366</v>
      </c>
      <c r="S810" s="1">
        <f t="shared" si="122"/>
        <v>854</v>
      </c>
      <c r="T810" s="1">
        <v>0.35</v>
      </c>
      <c r="U810" s="1">
        <f t="shared" si="123"/>
        <v>298.89999999999998</v>
      </c>
      <c r="V810" s="1">
        <f t="shared" si="124"/>
        <v>555.1</v>
      </c>
      <c r="W810" s="4">
        <f t="shared" si="125"/>
        <v>0.65</v>
      </c>
      <c r="X810" s="1" t="s">
        <v>39</v>
      </c>
      <c r="Y810" s="1" t="s">
        <v>57</v>
      </c>
      <c r="Z810" s="1" t="s">
        <v>41</v>
      </c>
      <c r="AA810" s="2">
        <v>45900</v>
      </c>
      <c r="AB810" s="1">
        <v>5</v>
      </c>
      <c r="AC810" s="1" t="s">
        <v>42</v>
      </c>
      <c r="AD810" s="1" t="str">
        <f t="shared" si="126"/>
        <v>1519</v>
      </c>
      <c r="AE810" s="1" t="str">
        <f t="shared" si="127"/>
        <v>PRIME</v>
      </c>
      <c r="AF810" s="1" t="str">
        <f t="shared" si="128"/>
        <v>Panaji -  Goa</v>
      </c>
      <c r="AG810" s="1">
        <f t="shared" si="129"/>
        <v>4</v>
      </c>
    </row>
    <row r="811" spans="1:33">
      <c r="A811" s="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c r="P811" s="1">
        <f t="shared" si="120"/>
        <v>141950</v>
      </c>
      <c r="Q811" s="1">
        <v>5</v>
      </c>
      <c r="R811" s="1">
        <f t="shared" si="121"/>
        <v>7097.5</v>
      </c>
      <c r="S811" s="1">
        <f t="shared" si="122"/>
        <v>134852.5</v>
      </c>
      <c r="T811" s="1">
        <v>0.57999999999999996</v>
      </c>
      <c r="U811" s="1">
        <f t="shared" si="123"/>
        <v>78214.45</v>
      </c>
      <c r="V811" s="1">
        <f t="shared" si="124"/>
        <v>56638.05</v>
      </c>
      <c r="W811" s="4">
        <f t="shared" si="125"/>
        <v>0.42000000000000004</v>
      </c>
      <c r="X811" s="1" t="s">
        <v>65</v>
      </c>
      <c r="Y811" s="1" t="s">
        <v>72</v>
      </c>
      <c r="Z811" s="1" t="s">
        <v>41</v>
      </c>
      <c r="AA811" s="2">
        <v>45904</v>
      </c>
      <c r="AB811" s="1">
        <v>4</v>
      </c>
      <c r="AC811" s="1" t="s">
        <v>42</v>
      </c>
      <c r="AD811" s="1" t="str">
        <f t="shared" si="126"/>
        <v>0323</v>
      </c>
      <c r="AE811" s="1" t="str">
        <f t="shared" si="127"/>
        <v>PRIME</v>
      </c>
      <c r="AF811" s="1" t="str">
        <f t="shared" si="128"/>
        <v>Udaipur -  Tripura</v>
      </c>
      <c r="AG811" s="1">
        <f t="shared" si="129"/>
        <v>6</v>
      </c>
    </row>
    <row r="812" spans="1:33">
      <c r="A812" s="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c r="P812" s="1">
        <f t="shared" si="120"/>
        <v>12040</v>
      </c>
      <c r="Q812" s="1">
        <v>0</v>
      </c>
      <c r="R812" s="1">
        <f t="shared" si="121"/>
        <v>0</v>
      </c>
      <c r="S812" s="1">
        <f t="shared" si="122"/>
        <v>12040</v>
      </c>
      <c r="T812" s="1">
        <v>0.52</v>
      </c>
      <c r="U812" s="1">
        <f t="shared" si="123"/>
        <v>6260.8</v>
      </c>
      <c r="V812" s="1">
        <f t="shared" si="124"/>
        <v>5779.2</v>
      </c>
      <c r="W812" s="4">
        <f t="shared" si="125"/>
        <v>0.48</v>
      </c>
      <c r="X812" s="1" t="s">
        <v>147</v>
      </c>
      <c r="Y812" s="1" t="s">
        <v>57</v>
      </c>
      <c r="Z812" s="1" t="s">
        <v>22</v>
      </c>
      <c r="AA812" s="1"/>
      <c r="AB812" s="1"/>
      <c r="AC812" s="1" t="s">
        <v>93</v>
      </c>
      <c r="AD812" s="1" t="str">
        <f t="shared" si="126"/>
        <v>1203</v>
      </c>
      <c r="AE812" s="1" t="str">
        <f t="shared" si="127"/>
        <v>REGULAR</v>
      </c>
      <c r="AF812" s="1" t="str">
        <f t="shared" si="128"/>
        <v>Jamshedpur -  Jharkhand</v>
      </c>
      <c r="AG812" s="1">
        <f t="shared" si="129"/>
        <v>5</v>
      </c>
    </row>
    <row r="813" spans="1:33">
      <c r="A813" s="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c r="P813" s="1">
        <f t="shared" si="120"/>
        <v>8200</v>
      </c>
      <c r="Q813" s="1">
        <v>15</v>
      </c>
      <c r="R813" s="1">
        <f t="shared" si="121"/>
        <v>1230</v>
      </c>
      <c r="S813" s="1">
        <f t="shared" si="122"/>
        <v>6970</v>
      </c>
      <c r="T813" s="1">
        <v>0.52</v>
      </c>
      <c r="U813" s="1">
        <f t="shared" si="123"/>
        <v>3624.4</v>
      </c>
      <c r="V813" s="1">
        <f t="shared" si="124"/>
        <v>3345.6</v>
      </c>
      <c r="W813" s="4">
        <f t="shared" si="125"/>
        <v>0.48</v>
      </c>
      <c r="X813" s="1" t="s">
        <v>104</v>
      </c>
      <c r="Y813" s="1" t="s">
        <v>57</v>
      </c>
      <c r="Z813" s="1" t="s">
        <v>66</v>
      </c>
      <c r="AA813" s="1"/>
      <c r="AB813" s="1"/>
      <c r="AC813" s="1" t="s">
        <v>42</v>
      </c>
      <c r="AD813" s="1" t="str">
        <f t="shared" si="126"/>
        <v>0219</v>
      </c>
      <c r="AE813" s="1" t="str">
        <f t="shared" si="127"/>
        <v>PRIME</v>
      </c>
      <c r="AF813" s="1" t="str">
        <f t="shared" si="128"/>
        <v>Nagpur -  Maharashtra</v>
      </c>
      <c r="AG813" s="1">
        <f t="shared" si="129"/>
        <v>4</v>
      </c>
    </row>
    <row r="814" spans="1:33">
      <c r="A814" s="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c r="P814" s="1">
        <f t="shared" si="120"/>
        <v>11520</v>
      </c>
      <c r="Q814" s="1">
        <v>30</v>
      </c>
      <c r="R814" s="1">
        <f t="shared" si="121"/>
        <v>3456</v>
      </c>
      <c r="S814" s="1">
        <f t="shared" si="122"/>
        <v>8064</v>
      </c>
      <c r="T814" s="1">
        <v>0.5</v>
      </c>
      <c r="U814" s="1">
        <f t="shared" si="123"/>
        <v>4032</v>
      </c>
      <c r="V814" s="1">
        <f t="shared" si="124"/>
        <v>4032</v>
      </c>
      <c r="W814" s="4">
        <f t="shared" si="125"/>
        <v>0.5</v>
      </c>
      <c r="X814" s="1" t="s">
        <v>104</v>
      </c>
      <c r="Y814" s="1" t="s">
        <v>81</v>
      </c>
      <c r="Z814" s="1" t="s">
        <v>22</v>
      </c>
      <c r="AA814" s="1"/>
      <c r="AB814" s="1"/>
      <c r="AC814" s="1" t="s">
        <v>93</v>
      </c>
      <c r="AD814" s="1" t="str">
        <f t="shared" si="126"/>
        <v>0449</v>
      </c>
      <c r="AE814" s="1" t="str">
        <f t="shared" si="127"/>
        <v>REGULAR</v>
      </c>
      <c r="AF814" s="1" t="str">
        <f t="shared" si="128"/>
        <v>Indore -  Madhya Pradesh</v>
      </c>
      <c r="AG814" s="1">
        <f t="shared" si="129"/>
        <v>5</v>
      </c>
    </row>
    <row r="815" spans="1:33">
      <c r="A815" s="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c r="P815" s="1">
        <f t="shared" si="120"/>
        <v>17900</v>
      </c>
      <c r="Q815" s="1">
        <v>0</v>
      </c>
      <c r="R815" s="1">
        <f t="shared" si="121"/>
        <v>0</v>
      </c>
      <c r="S815" s="1">
        <f t="shared" si="122"/>
        <v>17900</v>
      </c>
      <c r="T815" s="1">
        <v>0.5</v>
      </c>
      <c r="U815" s="1">
        <f t="shared" si="123"/>
        <v>8950</v>
      </c>
      <c r="V815" s="1">
        <f t="shared" si="124"/>
        <v>8950</v>
      </c>
      <c r="W815" s="4">
        <f t="shared" si="125"/>
        <v>0.5</v>
      </c>
      <c r="X815" s="1" t="s">
        <v>147</v>
      </c>
      <c r="Y815" s="1" t="s">
        <v>57</v>
      </c>
      <c r="Z815" s="1" t="s">
        <v>41</v>
      </c>
      <c r="AA815" s="2">
        <v>45902</v>
      </c>
      <c r="AB815" s="1">
        <v>4</v>
      </c>
      <c r="AC815" s="1" t="s">
        <v>42</v>
      </c>
      <c r="AD815" s="1" t="str">
        <f t="shared" si="126"/>
        <v>0622</v>
      </c>
      <c r="AE815" s="1" t="str">
        <f t="shared" si="127"/>
        <v>PRIME</v>
      </c>
      <c r="AF815" s="1" t="str">
        <f t="shared" si="128"/>
        <v>Bhilai -  Chhattisgarh</v>
      </c>
      <c r="AG815" s="1">
        <f t="shared" si="129"/>
        <v>5</v>
      </c>
    </row>
    <row r="816" spans="1:33">
      <c r="A816" s="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c r="P816" s="1">
        <f t="shared" si="120"/>
        <v>33550</v>
      </c>
      <c r="Q816" s="1">
        <v>10</v>
      </c>
      <c r="R816" s="1">
        <f t="shared" si="121"/>
        <v>3355</v>
      </c>
      <c r="S816" s="1">
        <f t="shared" si="122"/>
        <v>30195</v>
      </c>
      <c r="T816" s="1">
        <v>0.48</v>
      </c>
      <c r="U816" s="1">
        <f t="shared" si="123"/>
        <v>14493.6</v>
      </c>
      <c r="V816" s="1">
        <f t="shared" si="124"/>
        <v>15701.4</v>
      </c>
      <c r="W816" s="4">
        <f t="shared" si="125"/>
        <v>0.52</v>
      </c>
      <c r="X816" s="1" t="s">
        <v>50</v>
      </c>
      <c r="Y816" s="1" t="s">
        <v>72</v>
      </c>
      <c r="Z816" s="1" t="s">
        <v>22</v>
      </c>
      <c r="AA816" s="1"/>
      <c r="AB816" s="1"/>
      <c r="AC816" s="1" t="s">
        <v>93</v>
      </c>
      <c r="AD816" s="1" t="str">
        <f t="shared" si="126"/>
        <v>0997</v>
      </c>
      <c r="AE816" s="1" t="str">
        <f t="shared" si="127"/>
        <v>REGULAR</v>
      </c>
      <c r="AF816" s="1" t="str">
        <f t="shared" si="128"/>
        <v>Margao -  Goa</v>
      </c>
      <c r="AG816" s="1">
        <f t="shared" si="129"/>
        <v>5</v>
      </c>
    </row>
    <row r="817" spans="1:33">
      <c r="A817" s="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c r="P817" s="1">
        <f t="shared" si="120"/>
        <v>3140</v>
      </c>
      <c r="Q817" s="1">
        <v>10</v>
      </c>
      <c r="R817" s="1">
        <f t="shared" si="121"/>
        <v>314</v>
      </c>
      <c r="S817" s="1">
        <f t="shared" si="122"/>
        <v>2826</v>
      </c>
      <c r="T817" s="1">
        <v>0.47</v>
      </c>
      <c r="U817" s="1">
        <f t="shared" si="123"/>
        <v>1328.22</v>
      </c>
      <c r="V817" s="1">
        <f t="shared" si="124"/>
        <v>1497.78</v>
      </c>
      <c r="W817" s="4">
        <f t="shared" si="125"/>
        <v>0.53</v>
      </c>
      <c r="X817" s="1" t="s">
        <v>92</v>
      </c>
      <c r="Y817" s="1" t="s">
        <v>40</v>
      </c>
      <c r="Z817" s="1" t="s">
        <v>66</v>
      </c>
      <c r="AA817" s="1"/>
      <c r="AB817" s="1"/>
      <c r="AC817" s="1" t="s">
        <v>42</v>
      </c>
      <c r="AD817" s="1" t="str">
        <f t="shared" si="126"/>
        <v>0493</v>
      </c>
      <c r="AE817" s="1" t="str">
        <f t="shared" si="127"/>
        <v>REGULAR</v>
      </c>
      <c r="AF817" s="1" t="str">
        <f t="shared" si="128"/>
        <v>Udaipur -  Rajasthan</v>
      </c>
      <c r="AG817" s="1">
        <f t="shared" si="129"/>
        <v>4</v>
      </c>
    </row>
    <row r="818" spans="1:33">
      <c r="A818" s="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c r="P818" s="1">
        <f t="shared" si="120"/>
        <v>35080</v>
      </c>
      <c r="Q818" s="1">
        <v>20</v>
      </c>
      <c r="R818" s="1">
        <f t="shared" si="121"/>
        <v>7016</v>
      </c>
      <c r="S818" s="1">
        <f t="shared" si="122"/>
        <v>28064</v>
      </c>
      <c r="T818" s="1">
        <v>0.52</v>
      </c>
      <c r="U818" s="1">
        <f t="shared" si="123"/>
        <v>14593.28</v>
      </c>
      <c r="V818" s="1">
        <f t="shared" si="124"/>
        <v>13470.72</v>
      </c>
      <c r="W818" s="4">
        <f t="shared" si="125"/>
        <v>0.48</v>
      </c>
      <c r="X818" s="1" t="s">
        <v>56</v>
      </c>
      <c r="Y818" s="1" t="s">
        <v>40</v>
      </c>
      <c r="Z818" s="1" t="s">
        <v>22</v>
      </c>
      <c r="AA818" s="1"/>
      <c r="AB818" s="1"/>
      <c r="AC818" s="1" t="s">
        <v>93</v>
      </c>
      <c r="AD818" s="1" t="str">
        <f t="shared" si="126"/>
        <v>0574</v>
      </c>
      <c r="AE818" s="1" t="str">
        <f t="shared" si="127"/>
        <v>PRIME</v>
      </c>
      <c r="AF818" s="1" t="str">
        <f t="shared" si="128"/>
        <v>Tura -  Meghalaya</v>
      </c>
      <c r="AG818" s="1">
        <f t="shared" si="129"/>
        <v>5</v>
      </c>
    </row>
    <row r="819" spans="1:33">
      <c r="A819" s="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c r="P819" s="1">
        <f t="shared" si="120"/>
        <v>7710</v>
      </c>
      <c r="Q819" s="1">
        <v>0</v>
      </c>
      <c r="R819" s="1">
        <f t="shared" si="121"/>
        <v>0</v>
      </c>
      <c r="S819" s="1">
        <f t="shared" si="122"/>
        <v>7710</v>
      </c>
      <c r="T819" s="1">
        <v>0.45</v>
      </c>
      <c r="U819" s="1">
        <f t="shared" si="123"/>
        <v>3469.5</v>
      </c>
      <c r="V819" s="1">
        <f t="shared" si="124"/>
        <v>4240.5</v>
      </c>
      <c r="W819" s="4">
        <f t="shared" si="125"/>
        <v>0.55000000000000004</v>
      </c>
      <c r="X819" s="1" t="s">
        <v>56</v>
      </c>
      <c r="Y819" s="1" t="s">
        <v>57</v>
      </c>
      <c r="Z819" s="1" t="s">
        <v>66</v>
      </c>
      <c r="AA819" s="1"/>
      <c r="AB819" s="1"/>
      <c r="AC819" s="1" t="s">
        <v>42</v>
      </c>
      <c r="AD819" s="1" t="str">
        <f t="shared" si="126"/>
        <v>1178</v>
      </c>
      <c r="AE819" s="1" t="str">
        <f t="shared" si="127"/>
        <v>PRIME</v>
      </c>
      <c r="AF819" s="1" t="str">
        <f t="shared" si="128"/>
        <v>Margao -  Goa</v>
      </c>
      <c r="AG819" s="1">
        <f t="shared" si="129"/>
        <v>4</v>
      </c>
    </row>
    <row r="820" spans="1:33">
      <c r="A820" s="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c r="P820" s="1">
        <f t="shared" si="120"/>
        <v>2860</v>
      </c>
      <c r="Q820" s="1">
        <v>0</v>
      </c>
      <c r="R820" s="1">
        <f t="shared" si="121"/>
        <v>0</v>
      </c>
      <c r="S820" s="1">
        <f t="shared" si="122"/>
        <v>2860</v>
      </c>
      <c r="T820" s="1">
        <v>0.47</v>
      </c>
      <c r="U820" s="1">
        <f t="shared" si="123"/>
        <v>1344.1999999999998</v>
      </c>
      <c r="V820" s="1">
        <f t="shared" si="124"/>
        <v>1515.8000000000002</v>
      </c>
      <c r="W820" s="4">
        <f t="shared" si="125"/>
        <v>0.53</v>
      </c>
      <c r="X820" s="1" t="s">
        <v>92</v>
      </c>
      <c r="Y820" s="1" t="s">
        <v>81</v>
      </c>
      <c r="Z820" s="1" t="s">
        <v>41</v>
      </c>
      <c r="AA820" s="2">
        <v>45902</v>
      </c>
      <c r="AB820" s="1">
        <v>5</v>
      </c>
      <c r="AC820" s="1" t="s">
        <v>42</v>
      </c>
      <c r="AD820" s="1" t="str">
        <f t="shared" si="126"/>
        <v>1280</v>
      </c>
      <c r="AE820" s="1" t="str">
        <f t="shared" si="127"/>
        <v>REGULAR</v>
      </c>
      <c r="AF820" s="1" t="str">
        <f t="shared" si="128"/>
        <v>Margao -  Goa</v>
      </c>
      <c r="AG820" s="1">
        <f t="shared" si="129"/>
        <v>4</v>
      </c>
    </row>
    <row r="821" spans="1:33">
      <c r="A821" s="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c r="P821" s="1">
        <f t="shared" si="120"/>
        <v>17580</v>
      </c>
      <c r="Q821" s="1">
        <v>0</v>
      </c>
      <c r="R821" s="1">
        <f t="shared" si="121"/>
        <v>0</v>
      </c>
      <c r="S821" s="1">
        <f t="shared" si="122"/>
        <v>17580</v>
      </c>
      <c r="T821" s="1">
        <v>0.48</v>
      </c>
      <c r="U821" s="1">
        <f t="shared" si="123"/>
        <v>8438.4</v>
      </c>
      <c r="V821" s="1">
        <f t="shared" si="124"/>
        <v>9141.6</v>
      </c>
      <c r="W821" s="4">
        <f t="shared" si="125"/>
        <v>0.52</v>
      </c>
      <c r="X821" s="1" t="s">
        <v>65</v>
      </c>
      <c r="Y821" s="1" t="s">
        <v>81</v>
      </c>
      <c r="Z821" s="1" t="s">
        <v>41</v>
      </c>
      <c r="AA821" s="2">
        <v>45908</v>
      </c>
      <c r="AB821" s="1">
        <v>4</v>
      </c>
      <c r="AC821" s="1" t="s">
        <v>42</v>
      </c>
      <c r="AD821" s="1" t="str">
        <f t="shared" si="126"/>
        <v>0002</v>
      </c>
      <c r="AE821" s="1" t="str">
        <f t="shared" si="127"/>
        <v>REGULAR</v>
      </c>
      <c r="AF821" s="1" t="str">
        <f t="shared" si="128"/>
        <v>Bangalore -  Karnataka</v>
      </c>
      <c r="AG821" s="1">
        <f t="shared" si="129"/>
        <v>5</v>
      </c>
    </row>
    <row r="822" spans="1:33">
      <c r="A822" s="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c r="P822" s="1">
        <f t="shared" si="120"/>
        <v>110</v>
      </c>
      <c r="Q822" s="1">
        <v>10</v>
      </c>
      <c r="R822" s="1">
        <f t="shared" si="121"/>
        <v>11</v>
      </c>
      <c r="S822" s="1">
        <f t="shared" si="122"/>
        <v>99</v>
      </c>
      <c r="T822" s="1">
        <v>0.62</v>
      </c>
      <c r="U822" s="1">
        <f t="shared" si="123"/>
        <v>61.38</v>
      </c>
      <c r="V822" s="1">
        <f t="shared" si="124"/>
        <v>37.619999999999997</v>
      </c>
      <c r="W822" s="4">
        <f t="shared" si="125"/>
        <v>0.37999999999999995</v>
      </c>
      <c r="X822" s="1" t="s">
        <v>39</v>
      </c>
      <c r="Y822" s="1" t="s">
        <v>57</v>
      </c>
      <c r="Z822" s="1" t="s">
        <v>41</v>
      </c>
      <c r="AA822" s="2">
        <v>45908</v>
      </c>
      <c r="AB822" s="1">
        <v>3</v>
      </c>
      <c r="AC822" s="1" t="s">
        <v>42</v>
      </c>
      <c r="AD822" s="1" t="str">
        <f t="shared" si="126"/>
        <v>0678</v>
      </c>
      <c r="AE822" s="1" t="str">
        <f t="shared" si="127"/>
        <v>REGULAR</v>
      </c>
      <c r="AF822" s="1" t="str">
        <f t="shared" si="128"/>
        <v>Jaipur -  Rajasthan</v>
      </c>
      <c r="AG822" s="1">
        <f t="shared" si="129"/>
        <v>3</v>
      </c>
    </row>
    <row r="823" spans="1:33">
      <c r="A823" s="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c r="P823" s="1">
        <f t="shared" si="120"/>
        <v>360</v>
      </c>
      <c r="Q823" s="1">
        <v>10</v>
      </c>
      <c r="R823" s="1">
        <f t="shared" si="121"/>
        <v>36</v>
      </c>
      <c r="S823" s="1">
        <f t="shared" si="122"/>
        <v>324</v>
      </c>
      <c r="T823" s="1">
        <v>0.35</v>
      </c>
      <c r="U823" s="1">
        <f t="shared" si="123"/>
        <v>113.39999999999999</v>
      </c>
      <c r="V823" s="1">
        <f t="shared" si="124"/>
        <v>210.60000000000002</v>
      </c>
      <c r="W823" s="4">
        <f t="shared" si="125"/>
        <v>0.65</v>
      </c>
      <c r="X823" s="1" t="s">
        <v>56</v>
      </c>
      <c r="Y823" s="1" t="s">
        <v>72</v>
      </c>
      <c r="Z823" s="1" t="s">
        <v>66</v>
      </c>
      <c r="AA823" s="1"/>
      <c r="AB823" s="1"/>
      <c r="AC823" s="1" t="s">
        <v>42</v>
      </c>
      <c r="AD823" s="1" t="str">
        <f t="shared" si="126"/>
        <v>0901</v>
      </c>
      <c r="AE823" s="1" t="str">
        <f t="shared" si="127"/>
        <v>PRIME</v>
      </c>
      <c r="AF823" s="1" t="str">
        <f t="shared" si="128"/>
        <v>New Delhi -  Delhi</v>
      </c>
      <c r="AG823" s="1">
        <f t="shared" si="129"/>
        <v>3</v>
      </c>
    </row>
    <row r="824" spans="1:33">
      <c r="A824" s="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c r="P824" s="1">
        <f t="shared" si="120"/>
        <v>670</v>
      </c>
      <c r="Q824" s="1">
        <v>15</v>
      </c>
      <c r="R824" s="1">
        <f t="shared" si="121"/>
        <v>100.5</v>
      </c>
      <c r="S824" s="1">
        <f t="shared" si="122"/>
        <v>569.5</v>
      </c>
      <c r="T824" s="1">
        <v>0.35</v>
      </c>
      <c r="U824" s="1">
        <f t="shared" si="123"/>
        <v>199.32499999999999</v>
      </c>
      <c r="V824" s="1">
        <f t="shared" si="124"/>
        <v>370.17500000000001</v>
      </c>
      <c r="W824" s="4">
        <f t="shared" si="125"/>
        <v>0.65</v>
      </c>
      <c r="X824" s="1" t="s">
        <v>56</v>
      </c>
      <c r="Y824" s="1" t="s">
        <v>72</v>
      </c>
      <c r="Z824" s="1" t="s">
        <v>41</v>
      </c>
      <c r="AA824" s="2">
        <v>45904</v>
      </c>
      <c r="AB824" s="1">
        <v>3</v>
      </c>
      <c r="AC824" s="1" t="s">
        <v>42</v>
      </c>
      <c r="AD824" s="1" t="str">
        <f t="shared" si="126"/>
        <v>1158</v>
      </c>
      <c r="AE824" s="1" t="str">
        <f t="shared" si="127"/>
        <v>REGULAR</v>
      </c>
      <c r="AF824" s="1" t="str">
        <f t="shared" si="128"/>
        <v>Kolkata -  West Bengal</v>
      </c>
      <c r="AG824" s="1">
        <f t="shared" si="129"/>
        <v>3</v>
      </c>
    </row>
    <row r="825" spans="1:33">
      <c r="A825" s="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c r="P825" s="1">
        <f t="shared" si="120"/>
        <v>2790</v>
      </c>
      <c r="Q825" s="1">
        <v>5</v>
      </c>
      <c r="R825" s="1">
        <f t="shared" si="121"/>
        <v>139.5</v>
      </c>
      <c r="S825" s="1">
        <f t="shared" si="122"/>
        <v>2650.5</v>
      </c>
      <c r="T825" s="1">
        <v>0.48</v>
      </c>
      <c r="U825" s="1">
        <f t="shared" si="123"/>
        <v>1272.24</v>
      </c>
      <c r="V825" s="1">
        <f t="shared" si="124"/>
        <v>1378.26</v>
      </c>
      <c r="W825" s="4">
        <f t="shared" si="125"/>
        <v>0.52</v>
      </c>
      <c r="X825" s="1" t="s">
        <v>147</v>
      </c>
      <c r="Y825" s="1" t="s">
        <v>57</v>
      </c>
      <c r="Z825" s="1" t="s">
        <v>22</v>
      </c>
      <c r="AA825" s="1"/>
      <c r="AB825" s="1"/>
      <c r="AC825" s="1" t="s">
        <v>93</v>
      </c>
      <c r="AD825" s="1" t="str">
        <f t="shared" si="126"/>
        <v>1374</v>
      </c>
      <c r="AE825" s="1" t="str">
        <f t="shared" si="127"/>
        <v>REGULAR</v>
      </c>
      <c r="AF825" s="1" t="str">
        <f t="shared" si="128"/>
        <v>Shillong -  Meghalaya</v>
      </c>
      <c r="AG825" s="1">
        <f t="shared" si="129"/>
        <v>4</v>
      </c>
    </row>
    <row r="826" spans="1:33">
      <c r="A826" s="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c r="P826" s="1">
        <f t="shared" si="120"/>
        <v>7100</v>
      </c>
      <c r="Q826" s="1">
        <v>30</v>
      </c>
      <c r="R826" s="1">
        <f t="shared" si="121"/>
        <v>2130</v>
      </c>
      <c r="S826" s="1">
        <f t="shared" si="122"/>
        <v>4970</v>
      </c>
      <c r="T826" s="1">
        <v>0.45</v>
      </c>
      <c r="U826" s="1">
        <f t="shared" si="123"/>
        <v>2236.5</v>
      </c>
      <c r="V826" s="1">
        <f t="shared" si="124"/>
        <v>2733.5</v>
      </c>
      <c r="W826" s="4">
        <f t="shared" si="125"/>
        <v>0.55000000000000004</v>
      </c>
      <c r="X826" s="1" t="s">
        <v>65</v>
      </c>
      <c r="Y826" s="1" t="s">
        <v>72</v>
      </c>
      <c r="Z826" s="1" t="s">
        <v>41</v>
      </c>
      <c r="AA826" s="2">
        <v>45905</v>
      </c>
      <c r="AB826" s="1">
        <v>4</v>
      </c>
      <c r="AC826" s="1" t="s">
        <v>42</v>
      </c>
      <c r="AD826" s="1" t="str">
        <f t="shared" si="126"/>
        <v>0187</v>
      </c>
      <c r="AE826" s="1" t="str">
        <f t="shared" si="127"/>
        <v>REGULAR</v>
      </c>
      <c r="AF826" s="1" t="str">
        <f t="shared" si="128"/>
        <v>Ahmedabad -  Gujarat</v>
      </c>
      <c r="AG826" s="1">
        <f t="shared" si="129"/>
        <v>4</v>
      </c>
    </row>
    <row r="827" spans="1:33">
      <c r="A827" s="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c r="P827" s="1">
        <f t="shared" si="120"/>
        <v>23520</v>
      </c>
      <c r="Q827" s="1">
        <v>10</v>
      </c>
      <c r="R827" s="1">
        <f t="shared" si="121"/>
        <v>2352</v>
      </c>
      <c r="S827" s="1">
        <f t="shared" si="122"/>
        <v>21168</v>
      </c>
      <c r="T827" s="1">
        <v>0.48</v>
      </c>
      <c r="U827" s="1">
        <f t="shared" si="123"/>
        <v>10160.64</v>
      </c>
      <c r="V827" s="1">
        <f t="shared" si="124"/>
        <v>11007.36</v>
      </c>
      <c r="W827" s="4">
        <f t="shared" si="125"/>
        <v>0.52</v>
      </c>
      <c r="X827" s="1" t="s">
        <v>104</v>
      </c>
      <c r="Y827" s="1" t="s">
        <v>57</v>
      </c>
      <c r="Z827" s="1" t="s">
        <v>120</v>
      </c>
      <c r="AA827" s="1"/>
      <c r="AB827" s="1"/>
      <c r="AC827" s="1" t="s">
        <v>42</v>
      </c>
      <c r="AD827" s="1" t="str">
        <f t="shared" si="126"/>
        <v>0280</v>
      </c>
      <c r="AE827" s="1" t="str">
        <f t="shared" si="127"/>
        <v>REGULAR</v>
      </c>
      <c r="AF827" s="1" t="str">
        <f t="shared" si="128"/>
        <v>Thoubal -  Manipur</v>
      </c>
      <c r="AG827" s="1">
        <f t="shared" si="129"/>
        <v>5</v>
      </c>
    </row>
    <row r="828" spans="1:33">
      <c r="A828" s="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c r="P828" s="1">
        <f t="shared" si="120"/>
        <v>111000</v>
      </c>
      <c r="Q828" s="1">
        <v>25</v>
      </c>
      <c r="R828" s="1">
        <f t="shared" si="121"/>
        <v>27750</v>
      </c>
      <c r="S828" s="1">
        <f t="shared" si="122"/>
        <v>83250</v>
      </c>
      <c r="T828" s="1">
        <v>0.57999999999999996</v>
      </c>
      <c r="U828" s="1">
        <f t="shared" si="123"/>
        <v>48285</v>
      </c>
      <c r="V828" s="1">
        <f t="shared" si="124"/>
        <v>34965</v>
      </c>
      <c r="W828" s="4">
        <f t="shared" si="125"/>
        <v>0.42</v>
      </c>
      <c r="X828" s="1" t="s">
        <v>104</v>
      </c>
      <c r="Y828" s="1" t="s">
        <v>40</v>
      </c>
      <c r="Z828" s="1" t="s">
        <v>41</v>
      </c>
      <c r="AA828" s="2">
        <v>45910</v>
      </c>
      <c r="AB828" s="1">
        <v>3</v>
      </c>
      <c r="AC828" s="1" t="s">
        <v>42</v>
      </c>
      <c r="AD828" s="1" t="str">
        <f t="shared" si="126"/>
        <v>1497</v>
      </c>
      <c r="AE828" s="1" t="str">
        <f t="shared" si="127"/>
        <v>PRIME</v>
      </c>
      <c r="AF828" s="1" t="str">
        <f t="shared" si="128"/>
        <v>Ludhiana -  Punjab</v>
      </c>
      <c r="AG828" s="1">
        <f t="shared" si="129"/>
        <v>6</v>
      </c>
    </row>
    <row r="829" spans="1:33">
      <c r="A829" s="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c r="P829" s="1">
        <f t="shared" si="120"/>
        <v>2040</v>
      </c>
      <c r="Q829" s="1">
        <v>30</v>
      </c>
      <c r="R829" s="1">
        <f t="shared" si="121"/>
        <v>612</v>
      </c>
      <c r="S829" s="1">
        <f t="shared" si="122"/>
        <v>1428</v>
      </c>
      <c r="T829" s="1">
        <v>0.5</v>
      </c>
      <c r="U829" s="1">
        <f t="shared" si="123"/>
        <v>714</v>
      </c>
      <c r="V829" s="1">
        <f t="shared" si="124"/>
        <v>714</v>
      </c>
      <c r="W829" s="4">
        <f t="shared" si="125"/>
        <v>0.5</v>
      </c>
      <c r="X829" s="1" t="s">
        <v>56</v>
      </c>
      <c r="Y829" s="1" t="s">
        <v>40</v>
      </c>
      <c r="Z829" s="1" t="s">
        <v>120</v>
      </c>
      <c r="AA829" s="1"/>
      <c r="AB829" s="1"/>
      <c r="AC829" s="1" t="s">
        <v>42</v>
      </c>
      <c r="AD829" s="1" t="str">
        <f t="shared" si="126"/>
        <v>0724</v>
      </c>
      <c r="AE829" s="1" t="str">
        <f t="shared" si="127"/>
        <v>REGULAR</v>
      </c>
      <c r="AF829" s="1" t="str">
        <f t="shared" si="128"/>
        <v>Ludhiana -  Punjab</v>
      </c>
      <c r="AG829" s="1">
        <f t="shared" si="129"/>
        <v>4</v>
      </c>
    </row>
    <row r="830" spans="1:33">
      <c r="A830" s="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c r="P830" s="1">
        <f t="shared" si="120"/>
        <v>2190</v>
      </c>
      <c r="Q830" s="1">
        <v>30</v>
      </c>
      <c r="R830" s="1">
        <f t="shared" si="121"/>
        <v>657</v>
      </c>
      <c r="S830" s="1">
        <f t="shared" si="122"/>
        <v>1533</v>
      </c>
      <c r="T830" s="1">
        <v>0.62</v>
      </c>
      <c r="U830" s="1">
        <f t="shared" si="123"/>
        <v>950.46</v>
      </c>
      <c r="V830" s="1">
        <f t="shared" si="124"/>
        <v>582.54</v>
      </c>
      <c r="W830" s="4">
        <f t="shared" si="125"/>
        <v>0.37999999999999995</v>
      </c>
      <c r="X830" s="1" t="s">
        <v>92</v>
      </c>
      <c r="Y830" s="1" t="s">
        <v>40</v>
      </c>
      <c r="Z830" s="1" t="s">
        <v>41</v>
      </c>
      <c r="AA830" s="2">
        <v>45911</v>
      </c>
      <c r="AB830" s="1">
        <v>5</v>
      </c>
      <c r="AC830" s="1" t="s">
        <v>42</v>
      </c>
      <c r="AD830" s="1" t="str">
        <f t="shared" si="126"/>
        <v>0224</v>
      </c>
      <c r="AE830" s="1" t="str">
        <f t="shared" si="127"/>
        <v>REGULAR</v>
      </c>
      <c r="AF830" s="1" t="str">
        <f t="shared" si="128"/>
        <v>Kanpur -  Uttar Pradesh</v>
      </c>
      <c r="AG830" s="1">
        <f t="shared" si="129"/>
        <v>4</v>
      </c>
    </row>
    <row r="831" spans="1:33">
      <c r="A831" s="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c r="P831" s="1">
        <f t="shared" si="120"/>
        <v>5600</v>
      </c>
      <c r="Q831" s="1">
        <v>15</v>
      </c>
      <c r="R831" s="1">
        <f t="shared" si="121"/>
        <v>840</v>
      </c>
      <c r="S831" s="1">
        <f t="shared" si="122"/>
        <v>4760</v>
      </c>
      <c r="T831" s="1">
        <v>0.48</v>
      </c>
      <c r="U831" s="1">
        <f t="shared" si="123"/>
        <v>2284.7999999999997</v>
      </c>
      <c r="V831" s="1">
        <f t="shared" si="124"/>
        <v>2475.2000000000003</v>
      </c>
      <c r="W831" s="4">
        <f t="shared" si="125"/>
        <v>0.52</v>
      </c>
      <c r="X831" s="1" t="s">
        <v>65</v>
      </c>
      <c r="Y831" s="1" t="s">
        <v>40</v>
      </c>
      <c r="Z831" s="1" t="s">
        <v>22</v>
      </c>
      <c r="AA831" s="1"/>
      <c r="AB831" s="1"/>
      <c r="AC831" s="1" t="s">
        <v>93</v>
      </c>
      <c r="AD831" s="1" t="str">
        <f t="shared" si="126"/>
        <v>0302</v>
      </c>
      <c r="AE831" s="1" t="str">
        <f t="shared" si="127"/>
        <v>REGULAR</v>
      </c>
      <c r="AF831" s="1" t="str">
        <f t="shared" si="128"/>
        <v>Dibrugarh -  Assam</v>
      </c>
      <c r="AG831" s="1">
        <f t="shared" si="129"/>
        <v>4</v>
      </c>
    </row>
    <row r="832" spans="1:33">
      <c r="A832" s="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c r="P832" s="1">
        <f t="shared" si="120"/>
        <v>360</v>
      </c>
      <c r="Q832" s="1">
        <v>0</v>
      </c>
      <c r="R832" s="1">
        <f t="shared" si="121"/>
        <v>0</v>
      </c>
      <c r="S832" s="1">
        <f t="shared" si="122"/>
        <v>360</v>
      </c>
      <c r="T832" s="1">
        <v>0.62</v>
      </c>
      <c r="U832" s="1">
        <f t="shared" si="123"/>
        <v>223.2</v>
      </c>
      <c r="V832" s="1">
        <f t="shared" si="124"/>
        <v>136.80000000000001</v>
      </c>
      <c r="W832" s="4">
        <f t="shared" si="125"/>
        <v>0.38</v>
      </c>
      <c r="X832" s="1" t="s">
        <v>65</v>
      </c>
      <c r="Y832" s="1" t="s">
        <v>81</v>
      </c>
      <c r="Z832" s="1" t="s">
        <v>41</v>
      </c>
      <c r="AA832" s="2">
        <v>45911</v>
      </c>
      <c r="AB832" s="1">
        <v>4</v>
      </c>
      <c r="AC832" s="1" t="s">
        <v>42</v>
      </c>
      <c r="AD832" s="1" t="str">
        <f t="shared" si="126"/>
        <v>1544</v>
      </c>
      <c r="AE832" s="1" t="str">
        <f t="shared" si="127"/>
        <v>PRIME</v>
      </c>
      <c r="AF832" s="1" t="str">
        <f t="shared" si="128"/>
        <v>Rohtak -  Haryana</v>
      </c>
      <c r="AG832" s="1">
        <f t="shared" si="129"/>
        <v>3</v>
      </c>
    </row>
    <row r="833" spans="1:33">
      <c r="A833" s="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c r="P833" s="1">
        <f t="shared" si="120"/>
        <v>290150</v>
      </c>
      <c r="Q833" s="1">
        <v>0</v>
      </c>
      <c r="R833" s="1">
        <f t="shared" si="121"/>
        <v>0</v>
      </c>
      <c r="S833" s="1">
        <f t="shared" si="122"/>
        <v>290150</v>
      </c>
      <c r="T833" s="1">
        <v>0.57999999999999996</v>
      </c>
      <c r="U833" s="1">
        <f t="shared" si="123"/>
        <v>168287</v>
      </c>
      <c r="V833" s="1">
        <f t="shared" si="124"/>
        <v>121863</v>
      </c>
      <c r="W833" s="4">
        <f t="shared" si="125"/>
        <v>0.42</v>
      </c>
      <c r="X833" s="1" t="s">
        <v>56</v>
      </c>
      <c r="Y833" s="1" t="s">
        <v>40</v>
      </c>
      <c r="Z833" s="1" t="s">
        <v>41</v>
      </c>
      <c r="AA833" s="2">
        <v>45913</v>
      </c>
      <c r="AB833" s="1">
        <v>4</v>
      </c>
      <c r="AC833" s="1" t="s">
        <v>42</v>
      </c>
      <c r="AD833" s="1" t="str">
        <f t="shared" si="126"/>
        <v>1628</v>
      </c>
      <c r="AE833" s="1" t="str">
        <f t="shared" si="127"/>
        <v>REGULAR</v>
      </c>
      <c r="AF833" s="1" t="str">
        <f t="shared" si="128"/>
        <v>Chandigarh -  Punjab</v>
      </c>
      <c r="AG833" s="1">
        <f t="shared" si="129"/>
        <v>6</v>
      </c>
    </row>
    <row r="834" spans="1:33">
      <c r="A834" s="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c r="P834" s="1">
        <f t="shared" si="120"/>
        <v>10460</v>
      </c>
      <c r="Q834" s="1">
        <v>0</v>
      </c>
      <c r="R834" s="1">
        <f t="shared" si="121"/>
        <v>0</v>
      </c>
      <c r="S834" s="1">
        <f t="shared" si="122"/>
        <v>10460</v>
      </c>
      <c r="T834" s="1">
        <v>0.5</v>
      </c>
      <c r="U834" s="1">
        <f t="shared" si="123"/>
        <v>5230</v>
      </c>
      <c r="V834" s="1">
        <f t="shared" si="124"/>
        <v>5230</v>
      </c>
      <c r="W834" s="4">
        <f t="shared" si="125"/>
        <v>0.5</v>
      </c>
      <c r="X834" s="1" t="s">
        <v>104</v>
      </c>
      <c r="Y834" s="1" t="s">
        <v>81</v>
      </c>
      <c r="Z834" s="1" t="s">
        <v>41</v>
      </c>
      <c r="AA834" s="2">
        <v>45912</v>
      </c>
      <c r="AB834" s="1">
        <v>4</v>
      </c>
      <c r="AC834" s="1" t="s">
        <v>42</v>
      </c>
      <c r="AD834" s="1" t="str">
        <f t="shared" si="126"/>
        <v>1625</v>
      </c>
      <c r="AE834" s="1" t="str">
        <f t="shared" si="127"/>
        <v>REGULAR</v>
      </c>
      <c r="AF834" s="1" t="str">
        <f t="shared" si="128"/>
        <v>Dehradun -  Uttarakhand</v>
      </c>
      <c r="AG834" s="1">
        <f t="shared" si="129"/>
        <v>5</v>
      </c>
    </row>
    <row r="835" spans="1:33">
      <c r="A835" s="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c r="P835" s="1">
        <f t="shared" ref="P835:P898" si="130">PRODUCT(N835,O835)</f>
        <v>9760</v>
      </c>
      <c r="Q835" s="1">
        <v>5</v>
      </c>
      <c r="R835" s="1">
        <f t="shared" ref="R835:R898" si="131">P835*(Q835/100)</f>
        <v>488</v>
      </c>
      <c r="S835" s="1">
        <f t="shared" ref="S835:S898" si="132">P835-R835</f>
        <v>9272</v>
      </c>
      <c r="T835" s="1">
        <v>0.52</v>
      </c>
      <c r="U835" s="1">
        <f t="shared" ref="U835:U898" si="133">S835*T835</f>
        <v>4821.4400000000005</v>
      </c>
      <c r="V835" s="1">
        <f t="shared" ref="V835:V898" si="134">S835-U835</f>
        <v>4450.5599999999995</v>
      </c>
      <c r="W835" s="4">
        <f t="shared" ref="W835:W898" si="135">(V835/S835)</f>
        <v>0.47999999999999993</v>
      </c>
      <c r="X835" s="1" t="s">
        <v>56</v>
      </c>
      <c r="Y835" s="1" t="s">
        <v>40</v>
      </c>
      <c r="Z835" s="1" t="s">
        <v>41</v>
      </c>
      <c r="AA835" s="2">
        <v>45909</v>
      </c>
      <c r="AB835" s="1">
        <v>4</v>
      </c>
      <c r="AC835" s="1" t="s">
        <v>42</v>
      </c>
      <c r="AD835" s="1" t="str">
        <f t="shared" ref="AD835:AD898" si="136">RIGHT(A835,4)</f>
        <v>0073</v>
      </c>
      <c r="AE835" s="1" t="str">
        <f t="shared" ref="AE835:AE898" si="137">UPPER(H835)</f>
        <v>REGULAR</v>
      </c>
      <c r="AF835" s="1" t="str">
        <f t="shared" ref="AF835:AF898" si="138">_xlfn.CONCAT(I835," -  ",J835)</f>
        <v>Vijayawada -  Andhra Pradesh</v>
      </c>
      <c r="AG835" s="1">
        <f t="shared" ref="AG835:AG898" si="139">LEN(P835)</f>
        <v>4</v>
      </c>
    </row>
    <row r="836" spans="1:33">
      <c r="A836" s="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c r="P836" s="1">
        <f t="shared" si="130"/>
        <v>25380</v>
      </c>
      <c r="Q836" s="1">
        <v>0</v>
      </c>
      <c r="R836" s="1">
        <f t="shared" si="131"/>
        <v>0</v>
      </c>
      <c r="S836" s="1">
        <f t="shared" si="132"/>
        <v>25380</v>
      </c>
      <c r="T836" s="1">
        <v>0.48</v>
      </c>
      <c r="U836" s="1">
        <f t="shared" si="133"/>
        <v>12182.4</v>
      </c>
      <c r="V836" s="1">
        <f t="shared" si="134"/>
        <v>13197.6</v>
      </c>
      <c r="W836" s="4">
        <f t="shared" si="135"/>
        <v>0.52</v>
      </c>
      <c r="X836" s="1" t="s">
        <v>50</v>
      </c>
      <c r="Y836" s="1" t="s">
        <v>72</v>
      </c>
      <c r="Z836" s="1" t="s">
        <v>41</v>
      </c>
      <c r="AA836" s="2">
        <v>45912</v>
      </c>
      <c r="AB836" s="1">
        <v>5</v>
      </c>
      <c r="AC836" s="1" t="s">
        <v>42</v>
      </c>
      <c r="AD836" s="1" t="str">
        <f t="shared" si="136"/>
        <v>0702</v>
      </c>
      <c r="AE836" s="1" t="str">
        <f t="shared" si="137"/>
        <v>PRIME</v>
      </c>
      <c r="AF836" s="1" t="str">
        <f t="shared" si="138"/>
        <v>Agartala -  Tripura</v>
      </c>
      <c r="AG836" s="1">
        <f t="shared" si="139"/>
        <v>5</v>
      </c>
    </row>
    <row r="837" spans="1:33">
      <c r="A837" s="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c r="P837" s="1">
        <f t="shared" si="130"/>
        <v>2390</v>
      </c>
      <c r="Q837" s="1">
        <v>0</v>
      </c>
      <c r="R837" s="1">
        <f t="shared" si="131"/>
        <v>0</v>
      </c>
      <c r="S837" s="1">
        <f t="shared" si="132"/>
        <v>2390</v>
      </c>
      <c r="T837" s="1">
        <v>0.48</v>
      </c>
      <c r="U837" s="1">
        <f t="shared" si="133"/>
        <v>1147.2</v>
      </c>
      <c r="V837" s="1">
        <f t="shared" si="134"/>
        <v>1242.8</v>
      </c>
      <c r="W837" s="4">
        <f t="shared" si="135"/>
        <v>0.52</v>
      </c>
      <c r="X837" s="1" t="s">
        <v>65</v>
      </c>
      <c r="Y837" s="1" t="s">
        <v>57</v>
      </c>
      <c r="Z837" s="1" t="s">
        <v>41</v>
      </c>
      <c r="AA837" s="2">
        <v>45915</v>
      </c>
      <c r="AB837" s="1">
        <v>4</v>
      </c>
      <c r="AC837" s="1" t="s">
        <v>42</v>
      </c>
      <c r="AD837" s="1" t="str">
        <f t="shared" si="136"/>
        <v>0851</v>
      </c>
      <c r="AE837" s="1" t="str">
        <f t="shared" si="137"/>
        <v>PRIME</v>
      </c>
      <c r="AF837" s="1" t="str">
        <f t="shared" si="138"/>
        <v>Hyderabad -  Telangana</v>
      </c>
      <c r="AG837" s="1">
        <f t="shared" si="139"/>
        <v>4</v>
      </c>
    </row>
    <row r="838" spans="1:33">
      <c r="A838" s="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c r="P838" s="1">
        <f t="shared" si="130"/>
        <v>9540</v>
      </c>
      <c r="Q838" s="1">
        <v>25</v>
      </c>
      <c r="R838" s="1">
        <f t="shared" si="131"/>
        <v>2385</v>
      </c>
      <c r="S838" s="1">
        <f t="shared" si="132"/>
        <v>7155</v>
      </c>
      <c r="T838" s="1">
        <v>0.45</v>
      </c>
      <c r="U838" s="1">
        <f t="shared" si="133"/>
        <v>3219.75</v>
      </c>
      <c r="V838" s="1">
        <f t="shared" si="134"/>
        <v>3935.25</v>
      </c>
      <c r="W838" s="4">
        <f t="shared" si="135"/>
        <v>0.55000000000000004</v>
      </c>
      <c r="X838" s="1" t="s">
        <v>92</v>
      </c>
      <c r="Y838" s="1" t="s">
        <v>57</v>
      </c>
      <c r="Z838" s="1" t="s">
        <v>22</v>
      </c>
      <c r="AA838" s="1"/>
      <c r="AB838" s="1"/>
      <c r="AC838" s="1" t="s">
        <v>93</v>
      </c>
      <c r="AD838" s="1" t="str">
        <f t="shared" si="136"/>
        <v>0991</v>
      </c>
      <c r="AE838" s="1" t="str">
        <f t="shared" si="137"/>
        <v>PRIME</v>
      </c>
      <c r="AF838" s="1" t="str">
        <f t="shared" si="138"/>
        <v>Chennai -  Tamil Nadu</v>
      </c>
      <c r="AG838" s="1">
        <f t="shared" si="139"/>
        <v>4</v>
      </c>
    </row>
    <row r="839" spans="1:33">
      <c r="A839" s="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c r="P839" s="1">
        <f t="shared" si="130"/>
        <v>161520</v>
      </c>
      <c r="Q839" s="1">
        <v>5</v>
      </c>
      <c r="R839" s="1">
        <f t="shared" si="131"/>
        <v>8076</v>
      </c>
      <c r="S839" s="1">
        <f t="shared" si="132"/>
        <v>153444</v>
      </c>
      <c r="T839" s="1">
        <v>0.57999999999999996</v>
      </c>
      <c r="U839" s="1">
        <f t="shared" si="133"/>
        <v>88997.51999999999</v>
      </c>
      <c r="V839" s="1">
        <f t="shared" si="134"/>
        <v>64446.48000000001</v>
      </c>
      <c r="W839" s="4">
        <f t="shared" si="135"/>
        <v>0.4200000000000001</v>
      </c>
      <c r="X839" s="1" t="s">
        <v>104</v>
      </c>
      <c r="Y839" s="1" t="s">
        <v>81</v>
      </c>
      <c r="Z839" s="1" t="s">
        <v>51</v>
      </c>
      <c r="AA839" s="2">
        <v>45911</v>
      </c>
      <c r="AB839" s="1"/>
      <c r="AC839" s="1" t="s">
        <v>42</v>
      </c>
      <c r="AD839" s="1" t="str">
        <f t="shared" si="136"/>
        <v>1005</v>
      </c>
      <c r="AE839" s="1" t="str">
        <f t="shared" si="137"/>
        <v>PRIME</v>
      </c>
      <c r="AF839" s="1" t="str">
        <f t="shared" si="138"/>
        <v>Bhilai -  Chhattisgarh</v>
      </c>
      <c r="AG839" s="1">
        <f t="shared" si="139"/>
        <v>6</v>
      </c>
    </row>
    <row r="840" spans="1:33">
      <c r="A840" s="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c r="P840" s="1">
        <f t="shared" si="130"/>
        <v>3920</v>
      </c>
      <c r="Q840" s="1">
        <v>0</v>
      </c>
      <c r="R840" s="1">
        <f t="shared" si="131"/>
        <v>0</v>
      </c>
      <c r="S840" s="1">
        <f t="shared" si="132"/>
        <v>3920</v>
      </c>
      <c r="T840" s="1">
        <v>0.5</v>
      </c>
      <c r="U840" s="1">
        <f t="shared" si="133"/>
        <v>1960</v>
      </c>
      <c r="V840" s="1">
        <f t="shared" si="134"/>
        <v>1960</v>
      </c>
      <c r="W840" s="4">
        <f t="shared" si="135"/>
        <v>0.5</v>
      </c>
      <c r="X840" s="1" t="s">
        <v>65</v>
      </c>
      <c r="Y840" s="1" t="s">
        <v>81</v>
      </c>
      <c r="Z840" s="1" t="s">
        <v>51</v>
      </c>
      <c r="AA840" s="2">
        <v>45915</v>
      </c>
      <c r="AB840" s="1"/>
      <c r="AC840" s="1" t="s">
        <v>42</v>
      </c>
      <c r="AD840" s="1" t="str">
        <f t="shared" si="136"/>
        <v>1188</v>
      </c>
      <c r="AE840" s="1" t="str">
        <f t="shared" si="137"/>
        <v>REGULAR</v>
      </c>
      <c r="AF840" s="1" t="str">
        <f t="shared" si="138"/>
        <v>Howrah -  West Bengal</v>
      </c>
      <c r="AG840" s="1">
        <f t="shared" si="139"/>
        <v>4</v>
      </c>
    </row>
    <row r="841" spans="1:33">
      <c r="A841" s="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c r="P841" s="1">
        <f t="shared" si="130"/>
        <v>2100</v>
      </c>
      <c r="Q841" s="1">
        <v>0</v>
      </c>
      <c r="R841" s="1">
        <f t="shared" si="131"/>
        <v>0</v>
      </c>
      <c r="S841" s="1">
        <f t="shared" si="132"/>
        <v>2100</v>
      </c>
      <c r="T841" s="1">
        <v>0.62</v>
      </c>
      <c r="U841" s="1">
        <f t="shared" si="133"/>
        <v>1302</v>
      </c>
      <c r="V841" s="1">
        <f t="shared" si="134"/>
        <v>798</v>
      </c>
      <c r="W841" s="4">
        <f t="shared" si="135"/>
        <v>0.38</v>
      </c>
      <c r="X841" s="1" t="s">
        <v>92</v>
      </c>
      <c r="Y841" s="1" t="s">
        <v>57</v>
      </c>
      <c r="Z841" s="1" t="s">
        <v>120</v>
      </c>
      <c r="AA841" s="1"/>
      <c r="AB841" s="1"/>
      <c r="AC841" s="1" t="s">
        <v>42</v>
      </c>
      <c r="AD841" s="1" t="str">
        <f t="shared" si="136"/>
        <v>1210</v>
      </c>
      <c r="AE841" s="1" t="str">
        <f t="shared" si="137"/>
        <v>REGULAR</v>
      </c>
      <c r="AF841" s="1" t="str">
        <f t="shared" si="138"/>
        <v>Raipur -  Chhattisgarh</v>
      </c>
      <c r="AG841" s="1">
        <f t="shared" si="139"/>
        <v>4</v>
      </c>
    </row>
    <row r="842" spans="1:33">
      <c r="A842" s="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c r="P842" s="1">
        <f t="shared" si="130"/>
        <v>20360</v>
      </c>
      <c r="Q842" s="1">
        <v>5</v>
      </c>
      <c r="R842" s="1">
        <f t="shared" si="131"/>
        <v>1018</v>
      </c>
      <c r="S842" s="1">
        <f t="shared" si="132"/>
        <v>19342</v>
      </c>
      <c r="T842" s="1">
        <v>0.52</v>
      </c>
      <c r="U842" s="1">
        <f t="shared" si="133"/>
        <v>10057.84</v>
      </c>
      <c r="V842" s="1">
        <f t="shared" si="134"/>
        <v>9284.16</v>
      </c>
      <c r="W842" s="4">
        <f t="shared" si="135"/>
        <v>0.48</v>
      </c>
      <c r="X842" s="1" t="s">
        <v>147</v>
      </c>
      <c r="Y842" s="1" t="s">
        <v>81</v>
      </c>
      <c r="Z842" s="1" t="s">
        <v>41</v>
      </c>
      <c r="AA842" s="2">
        <v>45910</v>
      </c>
      <c r="AB842" s="1">
        <v>5</v>
      </c>
      <c r="AC842" s="1" t="s">
        <v>42</v>
      </c>
      <c r="AD842" s="1" t="str">
        <f t="shared" si="136"/>
        <v>0264</v>
      </c>
      <c r="AE842" s="1" t="str">
        <f t="shared" si="137"/>
        <v>PRIME</v>
      </c>
      <c r="AF842" s="1" t="str">
        <f t="shared" si="138"/>
        <v>Rohtak -  Haryana</v>
      </c>
      <c r="AG842" s="1">
        <f t="shared" si="139"/>
        <v>5</v>
      </c>
    </row>
    <row r="843" spans="1:33">
      <c r="A843" s="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c r="P843" s="1">
        <f t="shared" si="130"/>
        <v>540</v>
      </c>
      <c r="Q843" s="1">
        <v>5</v>
      </c>
      <c r="R843" s="1">
        <f t="shared" si="131"/>
        <v>27</v>
      </c>
      <c r="S843" s="1">
        <f t="shared" si="132"/>
        <v>513</v>
      </c>
      <c r="T843" s="1">
        <v>0.62</v>
      </c>
      <c r="U843" s="1">
        <f t="shared" si="133"/>
        <v>318.06</v>
      </c>
      <c r="V843" s="1">
        <f t="shared" si="134"/>
        <v>194.94</v>
      </c>
      <c r="W843" s="4">
        <f t="shared" si="135"/>
        <v>0.38</v>
      </c>
      <c r="X843" s="1" t="s">
        <v>104</v>
      </c>
      <c r="Y843" s="1" t="s">
        <v>72</v>
      </c>
      <c r="Z843" s="1" t="s">
        <v>41</v>
      </c>
      <c r="AA843" s="2">
        <v>45913</v>
      </c>
      <c r="AB843" s="1">
        <v>3</v>
      </c>
      <c r="AC843" s="1" t="s">
        <v>42</v>
      </c>
      <c r="AD843" s="1" t="str">
        <f t="shared" si="136"/>
        <v>0335</v>
      </c>
      <c r="AE843" s="1" t="str">
        <f t="shared" si="137"/>
        <v>PRIME</v>
      </c>
      <c r="AF843" s="1" t="str">
        <f t="shared" si="138"/>
        <v>Dibrugarh -  Assam</v>
      </c>
      <c r="AG843" s="1">
        <f t="shared" si="139"/>
        <v>3</v>
      </c>
    </row>
    <row r="844" spans="1:33">
      <c r="A844" s="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c r="P844" s="1">
        <f t="shared" si="130"/>
        <v>10590</v>
      </c>
      <c r="Q844" s="1">
        <v>15</v>
      </c>
      <c r="R844" s="1">
        <f t="shared" si="131"/>
        <v>1588.5</v>
      </c>
      <c r="S844" s="1">
        <f t="shared" si="132"/>
        <v>9001.5</v>
      </c>
      <c r="T844" s="1">
        <v>0.47</v>
      </c>
      <c r="U844" s="1">
        <f t="shared" si="133"/>
        <v>4230.7049999999999</v>
      </c>
      <c r="V844" s="1">
        <f t="shared" si="134"/>
        <v>4770.7950000000001</v>
      </c>
      <c r="W844" s="4">
        <f t="shared" si="135"/>
        <v>0.53</v>
      </c>
      <c r="X844" s="1" t="s">
        <v>104</v>
      </c>
      <c r="Y844" s="1" t="s">
        <v>81</v>
      </c>
      <c r="Z844" s="1" t="s">
        <v>22</v>
      </c>
      <c r="AA844" s="1"/>
      <c r="AB844" s="1"/>
      <c r="AC844" s="1" t="s">
        <v>93</v>
      </c>
      <c r="AD844" s="1" t="str">
        <f t="shared" si="136"/>
        <v>0667</v>
      </c>
      <c r="AE844" s="1" t="str">
        <f t="shared" si="137"/>
        <v>REGULAR</v>
      </c>
      <c r="AF844" s="1" t="str">
        <f t="shared" si="138"/>
        <v>Jamshedpur -  Jharkhand</v>
      </c>
      <c r="AG844" s="1">
        <f t="shared" si="139"/>
        <v>5</v>
      </c>
    </row>
    <row r="845" spans="1:33">
      <c r="A845" s="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c r="P845" s="1">
        <f t="shared" si="130"/>
        <v>4180</v>
      </c>
      <c r="Q845" s="1">
        <v>10</v>
      </c>
      <c r="R845" s="1">
        <f t="shared" si="131"/>
        <v>418</v>
      </c>
      <c r="S845" s="1">
        <f t="shared" si="132"/>
        <v>3762</v>
      </c>
      <c r="T845" s="1">
        <v>0.52</v>
      </c>
      <c r="U845" s="1">
        <f t="shared" si="133"/>
        <v>1956.24</v>
      </c>
      <c r="V845" s="1">
        <f t="shared" si="134"/>
        <v>1805.76</v>
      </c>
      <c r="W845" s="4">
        <f t="shared" si="135"/>
        <v>0.48</v>
      </c>
      <c r="X845" s="1" t="s">
        <v>65</v>
      </c>
      <c r="Y845" s="1" t="s">
        <v>40</v>
      </c>
      <c r="Z845" s="1" t="s">
        <v>51</v>
      </c>
      <c r="AA845" s="2">
        <v>45910</v>
      </c>
      <c r="AB845" s="1"/>
      <c r="AC845" s="1" t="s">
        <v>42</v>
      </c>
      <c r="AD845" s="1" t="str">
        <f t="shared" si="136"/>
        <v>0761</v>
      </c>
      <c r="AE845" s="1" t="str">
        <f t="shared" si="137"/>
        <v>REGULAR</v>
      </c>
      <c r="AF845" s="1" t="str">
        <f t="shared" si="138"/>
        <v>New Delhi -  Delhi</v>
      </c>
      <c r="AG845" s="1">
        <f t="shared" si="139"/>
        <v>4</v>
      </c>
    </row>
    <row r="846" spans="1:33">
      <c r="A846" s="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c r="P846" s="1">
        <f t="shared" si="130"/>
        <v>160480</v>
      </c>
      <c r="Q846" s="1">
        <v>20</v>
      </c>
      <c r="R846" s="1">
        <f t="shared" si="131"/>
        <v>32096</v>
      </c>
      <c r="S846" s="1">
        <f t="shared" si="132"/>
        <v>128384</v>
      </c>
      <c r="T846" s="1">
        <v>0.57999999999999996</v>
      </c>
      <c r="U846" s="1">
        <f t="shared" si="133"/>
        <v>74462.720000000001</v>
      </c>
      <c r="V846" s="1">
        <f t="shared" si="134"/>
        <v>53921.279999999999</v>
      </c>
      <c r="W846" s="4">
        <f t="shared" si="135"/>
        <v>0.42</v>
      </c>
      <c r="X846" s="1" t="s">
        <v>65</v>
      </c>
      <c r="Y846" s="1" t="s">
        <v>81</v>
      </c>
      <c r="Z846" s="1" t="s">
        <v>41</v>
      </c>
      <c r="AA846" s="2">
        <v>45917</v>
      </c>
      <c r="AB846" s="1">
        <v>5</v>
      </c>
      <c r="AC846" s="1" t="s">
        <v>42</v>
      </c>
      <c r="AD846" s="1" t="str">
        <f t="shared" si="136"/>
        <v>0832</v>
      </c>
      <c r="AE846" s="1" t="str">
        <f t="shared" si="137"/>
        <v>REGULAR</v>
      </c>
      <c r="AF846" s="1" t="str">
        <f t="shared" si="138"/>
        <v>Rohtak -  Haryana</v>
      </c>
      <c r="AG846" s="1">
        <f t="shared" si="139"/>
        <v>6</v>
      </c>
    </row>
    <row r="847" spans="1:33">
      <c r="A847" s="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c r="P847" s="1">
        <f t="shared" si="130"/>
        <v>5880</v>
      </c>
      <c r="Q847" s="1">
        <v>20</v>
      </c>
      <c r="R847" s="1">
        <f t="shared" si="131"/>
        <v>1176</v>
      </c>
      <c r="S847" s="1">
        <f t="shared" si="132"/>
        <v>4704</v>
      </c>
      <c r="T847" s="1">
        <v>0.47</v>
      </c>
      <c r="U847" s="1">
        <f t="shared" si="133"/>
        <v>2210.8799999999997</v>
      </c>
      <c r="V847" s="1">
        <f t="shared" si="134"/>
        <v>2493.1200000000003</v>
      </c>
      <c r="W847" s="4">
        <f t="shared" si="135"/>
        <v>0.53</v>
      </c>
      <c r="X847" s="1" t="s">
        <v>50</v>
      </c>
      <c r="Y847" s="1" t="s">
        <v>81</v>
      </c>
      <c r="Z847" s="1" t="s">
        <v>22</v>
      </c>
      <c r="AA847" s="1"/>
      <c r="AB847" s="1"/>
      <c r="AC847" s="1" t="s">
        <v>93</v>
      </c>
      <c r="AD847" s="1" t="str">
        <f t="shared" si="136"/>
        <v>1465</v>
      </c>
      <c r="AE847" s="1" t="str">
        <f t="shared" si="137"/>
        <v>REGULAR</v>
      </c>
      <c r="AF847" s="1" t="str">
        <f t="shared" si="138"/>
        <v>Mumbai -  Maharashtra</v>
      </c>
      <c r="AG847" s="1">
        <f t="shared" si="139"/>
        <v>4</v>
      </c>
    </row>
    <row r="848" spans="1:33">
      <c r="A848" s="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c r="P848" s="1">
        <f t="shared" si="130"/>
        <v>17520</v>
      </c>
      <c r="Q848" s="1">
        <v>10</v>
      </c>
      <c r="R848" s="1">
        <f t="shared" si="131"/>
        <v>1752</v>
      </c>
      <c r="S848" s="1">
        <f t="shared" si="132"/>
        <v>15768</v>
      </c>
      <c r="T848" s="1">
        <v>0.47</v>
      </c>
      <c r="U848" s="1">
        <f t="shared" si="133"/>
        <v>7410.9599999999991</v>
      </c>
      <c r="V848" s="1">
        <f t="shared" si="134"/>
        <v>8357.0400000000009</v>
      </c>
      <c r="W848" s="4">
        <f t="shared" si="135"/>
        <v>0.53</v>
      </c>
      <c r="X848" s="1" t="s">
        <v>39</v>
      </c>
      <c r="Y848" s="1" t="s">
        <v>81</v>
      </c>
      <c r="Z848" s="1" t="s">
        <v>51</v>
      </c>
      <c r="AA848" s="2">
        <v>45912</v>
      </c>
      <c r="AB848" s="1"/>
      <c r="AC848" s="1" t="s">
        <v>42</v>
      </c>
      <c r="AD848" s="1" t="str">
        <f t="shared" si="136"/>
        <v>0486</v>
      </c>
      <c r="AE848" s="1" t="str">
        <f t="shared" si="137"/>
        <v>REGULAR</v>
      </c>
      <c r="AF848" s="1" t="str">
        <f t="shared" si="138"/>
        <v>Gurgaon -  Haryana</v>
      </c>
      <c r="AG848" s="1">
        <f t="shared" si="139"/>
        <v>5</v>
      </c>
    </row>
    <row r="849" spans="1:33">
      <c r="A849" s="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c r="P849" s="1">
        <f t="shared" si="130"/>
        <v>850</v>
      </c>
      <c r="Q849" s="1">
        <v>15</v>
      </c>
      <c r="R849" s="1">
        <f t="shared" si="131"/>
        <v>127.5</v>
      </c>
      <c r="S849" s="1">
        <f t="shared" si="132"/>
        <v>722.5</v>
      </c>
      <c r="T849" s="1">
        <v>0.48</v>
      </c>
      <c r="U849" s="1">
        <f t="shared" si="133"/>
        <v>346.8</v>
      </c>
      <c r="V849" s="1">
        <f t="shared" si="134"/>
        <v>375.7</v>
      </c>
      <c r="W849" s="4">
        <f t="shared" si="135"/>
        <v>0.52</v>
      </c>
      <c r="X849" s="1" t="s">
        <v>104</v>
      </c>
      <c r="Y849" s="1" t="s">
        <v>81</v>
      </c>
      <c r="Z849" s="1" t="s">
        <v>41</v>
      </c>
      <c r="AA849" s="2">
        <v>45917</v>
      </c>
      <c r="AB849" s="1">
        <v>3</v>
      </c>
      <c r="AC849" s="1" t="s">
        <v>42</v>
      </c>
      <c r="AD849" s="1" t="str">
        <f t="shared" si="136"/>
        <v>1152</v>
      </c>
      <c r="AE849" s="1" t="str">
        <f t="shared" si="137"/>
        <v>REGULAR</v>
      </c>
      <c r="AF849" s="1" t="str">
        <f t="shared" si="138"/>
        <v>Tura -  Meghalaya</v>
      </c>
      <c r="AG849" s="1">
        <f t="shared" si="139"/>
        <v>3</v>
      </c>
    </row>
    <row r="850" spans="1:33">
      <c r="A850" s="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c r="P850" s="1">
        <f t="shared" si="130"/>
        <v>1300</v>
      </c>
      <c r="Q850" s="1">
        <v>30</v>
      </c>
      <c r="R850" s="1">
        <f t="shared" si="131"/>
        <v>390</v>
      </c>
      <c r="S850" s="1">
        <f t="shared" si="132"/>
        <v>910</v>
      </c>
      <c r="T850" s="1">
        <v>0.62</v>
      </c>
      <c r="U850" s="1">
        <f t="shared" si="133"/>
        <v>564.20000000000005</v>
      </c>
      <c r="V850" s="1">
        <f t="shared" si="134"/>
        <v>345.79999999999995</v>
      </c>
      <c r="W850" s="4">
        <f t="shared" si="135"/>
        <v>0.37999999999999995</v>
      </c>
      <c r="X850" s="1" t="s">
        <v>65</v>
      </c>
      <c r="Y850" s="1" t="s">
        <v>72</v>
      </c>
      <c r="Z850" s="1" t="s">
        <v>120</v>
      </c>
      <c r="AA850" s="1"/>
      <c r="AB850" s="1"/>
      <c r="AC850" s="1" t="s">
        <v>42</v>
      </c>
      <c r="AD850" s="1" t="str">
        <f t="shared" si="136"/>
        <v>1475</v>
      </c>
      <c r="AE850" s="1" t="str">
        <f t="shared" si="137"/>
        <v>PRIME</v>
      </c>
      <c r="AF850" s="1" t="str">
        <f t="shared" si="138"/>
        <v>Bhilai -  Chhattisgarh</v>
      </c>
      <c r="AG850" s="1">
        <f t="shared" si="139"/>
        <v>4</v>
      </c>
    </row>
    <row r="851" spans="1:33">
      <c r="A851" s="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c r="P851" s="1">
        <f t="shared" si="130"/>
        <v>25770</v>
      </c>
      <c r="Q851" s="1">
        <v>25</v>
      </c>
      <c r="R851" s="1">
        <f t="shared" si="131"/>
        <v>6442.5</v>
      </c>
      <c r="S851" s="1">
        <f t="shared" si="132"/>
        <v>19327.5</v>
      </c>
      <c r="T851" s="1">
        <v>0.48</v>
      </c>
      <c r="U851" s="1">
        <f t="shared" si="133"/>
        <v>9277.1999999999989</v>
      </c>
      <c r="V851" s="1">
        <f t="shared" si="134"/>
        <v>10050.300000000001</v>
      </c>
      <c r="W851" s="4">
        <f t="shared" si="135"/>
        <v>0.52</v>
      </c>
      <c r="X851" s="1" t="s">
        <v>56</v>
      </c>
      <c r="Y851" s="1" t="s">
        <v>40</v>
      </c>
      <c r="Z851" s="1" t="s">
        <v>66</v>
      </c>
      <c r="AA851" s="1"/>
      <c r="AB851" s="1"/>
      <c r="AC851" s="1" t="s">
        <v>42</v>
      </c>
      <c r="AD851" s="1" t="str">
        <f t="shared" si="136"/>
        <v>1560</v>
      </c>
      <c r="AE851" s="1" t="str">
        <f t="shared" si="137"/>
        <v>PRIME</v>
      </c>
      <c r="AF851" s="1" t="str">
        <f t="shared" si="138"/>
        <v>Ranchi -  Jharkhand</v>
      </c>
      <c r="AG851" s="1">
        <f t="shared" si="139"/>
        <v>5</v>
      </c>
    </row>
    <row r="852" spans="1:33">
      <c r="A852" s="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c r="P852" s="1">
        <f t="shared" si="130"/>
        <v>12700</v>
      </c>
      <c r="Q852" s="1">
        <v>0</v>
      </c>
      <c r="R852" s="1">
        <f t="shared" si="131"/>
        <v>0</v>
      </c>
      <c r="S852" s="1">
        <f t="shared" si="132"/>
        <v>12700</v>
      </c>
      <c r="T852" s="1">
        <v>0.52</v>
      </c>
      <c r="U852" s="1">
        <f t="shared" si="133"/>
        <v>6604</v>
      </c>
      <c r="V852" s="1">
        <f t="shared" si="134"/>
        <v>6096</v>
      </c>
      <c r="W852" s="4">
        <f t="shared" si="135"/>
        <v>0.48</v>
      </c>
      <c r="X852" s="1" t="s">
        <v>104</v>
      </c>
      <c r="Y852" s="1" t="s">
        <v>81</v>
      </c>
      <c r="Z852" s="1" t="s">
        <v>120</v>
      </c>
      <c r="AA852" s="1"/>
      <c r="AB852" s="1"/>
      <c r="AC852" s="1" t="s">
        <v>42</v>
      </c>
      <c r="AD852" s="1" t="str">
        <f t="shared" si="136"/>
        <v>1570</v>
      </c>
      <c r="AE852" s="1" t="str">
        <f t="shared" si="137"/>
        <v>PRIME</v>
      </c>
      <c r="AF852" s="1" t="str">
        <f t="shared" si="138"/>
        <v>Coimbatore -  Tamil Nadu</v>
      </c>
      <c r="AG852" s="1">
        <f t="shared" si="139"/>
        <v>5</v>
      </c>
    </row>
    <row r="853" spans="1:33">
      <c r="A853" s="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c r="P853" s="1">
        <f t="shared" si="130"/>
        <v>1920</v>
      </c>
      <c r="Q853" s="1">
        <v>25</v>
      </c>
      <c r="R853" s="1">
        <f t="shared" si="131"/>
        <v>480</v>
      </c>
      <c r="S853" s="1">
        <f t="shared" si="132"/>
        <v>1440</v>
      </c>
      <c r="T853" s="1">
        <v>0.5</v>
      </c>
      <c r="U853" s="1">
        <f t="shared" si="133"/>
        <v>720</v>
      </c>
      <c r="V853" s="1">
        <f t="shared" si="134"/>
        <v>720</v>
      </c>
      <c r="W853" s="4">
        <f t="shared" si="135"/>
        <v>0.5</v>
      </c>
      <c r="X853" s="1" t="s">
        <v>39</v>
      </c>
      <c r="Y853" s="1" t="s">
        <v>72</v>
      </c>
      <c r="Z853" s="1" t="s">
        <v>41</v>
      </c>
      <c r="AA853" s="2">
        <v>45913</v>
      </c>
      <c r="AB853" s="1">
        <v>5</v>
      </c>
      <c r="AC853" s="1" t="s">
        <v>42</v>
      </c>
      <c r="AD853" s="1" t="str">
        <f t="shared" si="136"/>
        <v>0941</v>
      </c>
      <c r="AE853" s="1" t="str">
        <f t="shared" si="137"/>
        <v>PRIME</v>
      </c>
      <c r="AF853" s="1" t="str">
        <f t="shared" si="138"/>
        <v>Vadodara -  Gujarat</v>
      </c>
      <c r="AG853" s="1">
        <f t="shared" si="139"/>
        <v>4</v>
      </c>
    </row>
    <row r="854" spans="1:33">
      <c r="A854" s="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c r="P854" s="1">
        <f t="shared" si="130"/>
        <v>76300</v>
      </c>
      <c r="Q854" s="1">
        <v>0</v>
      </c>
      <c r="R854" s="1">
        <f t="shared" si="131"/>
        <v>0</v>
      </c>
      <c r="S854" s="1">
        <f t="shared" si="132"/>
        <v>76300</v>
      </c>
      <c r="T854" s="1">
        <v>0.57999999999999996</v>
      </c>
      <c r="U854" s="1">
        <f t="shared" si="133"/>
        <v>44254</v>
      </c>
      <c r="V854" s="1">
        <f t="shared" si="134"/>
        <v>32046</v>
      </c>
      <c r="W854" s="4">
        <f t="shared" si="135"/>
        <v>0.42</v>
      </c>
      <c r="X854" s="1" t="s">
        <v>56</v>
      </c>
      <c r="Y854" s="1" t="s">
        <v>40</v>
      </c>
      <c r="Z854" s="1" t="s">
        <v>41</v>
      </c>
      <c r="AA854" s="2">
        <v>45918</v>
      </c>
      <c r="AB854" s="1">
        <v>5</v>
      </c>
      <c r="AC854" s="1" t="s">
        <v>42</v>
      </c>
      <c r="AD854" s="1" t="str">
        <f t="shared" si="136"/>
        <v>1629</v>
      </c>
      <c r="AE854" s="1" t="str">
        <f t="shared" si="137"/>
        <v>REGULAR</v>
      </c>
      <c r="AF854" s="1" t="str">
        <f t="shared" si="138"/>
        <v>Chandigarh -  Punjab</v>
      </c>
      <c r="AG854" s="1">
        <f t="shared" si="139"/>
        <v>5</v>
      </c>
    </row>
    <row r="855" spans="1:33">
      <c r="A855" s="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c r="P855" s="1">
        <f t="shared" si="130"/>
        <v>15480</v>
      </c>
      <c r="Q855" s="1">
        <v>15</v>
      </c>
      <c r="R855" s="1">
        <f t="shared" si="131"/>
        <v>2322</v>
      </c>
      <c r="S855" s="1">
        <f t="shared" si="132"/>
        <v>13158</v>
      </c>
      <c r="T855" s="1">
        <v>0.5</v>
      </c>
      <c r="U855" s="1">
        <f t="shared" si="133"/>
        <v>6579</v>
      </c>
      <c r="V855" s="1">
        <f t="shared" si="134"/>
        <v>6579</v>
      </c>
      <c r="W855" s="4">
        <f t="shared" si="135"/>
        <v>0.5</v>
      </c>
      <c r="X855" s="1" t="s">
        <v>50</v>
      </c>
      <c r="Y855" s="1" t="s">
        <v>72</v>
      </c>
      <c r="Z855" s="1" t="s">
        <v>51</v>
      </c>
      <c r="AA855" s="2">
        <v>45917</v>
      </c>
      <c r="AB855" s="1"/>
      <c r="AC855" s="1" t="s">
        <v>42</v>
      </c>
      <c r="AD855" s="1" t="str">
        <f t="shared" si="136"/>
        <v>0478</v>
      </c>
      <c r="AE855" s="1" t="str">
        <f t="shared" si="137"/>
        <v>PRIME</v>
      </c>
      <c r="AF855" s="1" t="str">
        <f t="shared" si="138"/>
        <v>Kozhikode -  Kerala</v>
      </c>
      <c r="AG855" s="1">
        <f t="shared" si="139"/>
        <v>5</v>
      </c>
    </row>
    <row r="856" spans="1:33">
      <c r="A856" s="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c r="P856" s="1">
        <f t="shared" si="130"/>
        <v>1290</v>
      </c>
      <c r="Q856" s="1">
        <v>25</v>
      </c>
      <c r="R856" s="1">
        <f t="shared" si="131"/>
        <v>322.5</v>
      </c>
      <c r="S856" s="1">
        <f t="shared" si="132"/>
        <v>967.5</v>
      </c>
      <c r="T856" s="1">
        <v>0.62</v>
      </c>
      <c r="U856" s="1">
        <f t="shared" si="133"/>
        <v>599.85</v>
      </c>
      <c r="V856" s="1">
        <f t="shared" si="134"/>
        <v>367.65</v>
      </c>
      <c r="W856" s="4">
        <f t="shared" si="135"/>
        <v>0.37999999999999995</v>
      </c>
      <c r="X856" s="1" t="s">
        <v>50</v>
      </c>
      <c r="Y856" s="1" t="s">
        <v>72</v>
      </c>
      <c r="Z856" s="1" t="s">
        <v>22</v>
      </c>
      <c r="AA856" s="1"/>
      <c r="AB856" s="1"/>
      <c r="AC856" s="1" t="s">
        <v>93</v>
      </c>
      <c r="AD856" s="1" t="str">
        <f t="shared" si="136"/>
        <v>0621</v>
      </c>
      <c r="AE856" s="1" t="str">
        <f t="shared" si="137"/>
        <v>PRIME</v>
      </c>
      <c r="AF856" s="1" t="str">
        <f t="shared" si="138"/>
        <v>Bhilai -  Chhattisgarh</v>
      </c>
      <c r="AG856" s="1">
        <f t="shared" si="139"/>
        <v>4</v>
      </c>
    </row>
    <row r="857" spans="1:33">
      <c r="A857" s="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c r="P857" s="1">
        <f t="shared" si="130"/>
        <v>16200</v>
      </c>
      <c r="Q857" s="1">
        <v>30</v>
      </c>
      <c r="R857" s="1">
        <f t="shared" si="131"/>
        <v>4860</v>
      </c>
      <c r="S857" s="1">
        <f t="shared" si="132"/>
        <v>11340</v>
      </c>
      <c r="T857" s="1">
        <v>0.47</v>
      </c>
      <c r="U857" s="1">
        <f t="shared" si="133"/>
        <v>5329.7999999999993</v>
      </c>
      <c r="V857" s="1">
        <f t="shared" si="134"/>
        <v>6010.2000000000007</v>
      </c>
      <c r="W857" s="4">
        <f t="shared" si="135"/>
        <v>0.53</v>
      </c>
      <c r="X857" s="1" t="s">
        <v>65</v>
      </c>
      <c r="Y857" s="1" t="s">
        <v>40</v>
      </c>
      <c r="Z857" s="1" t="s">
        <v>41</v>
      </c>
      <c r="AA857" s="2">
        <v>45917</v>
      </c>
      <c r="AB857" s="1">
        <v>5</v>
      </c>
      <c r="AC857" s="1" t="s">
        <v>42</v>
      </c>
      <c r="AD857" s="1" t="str">
        <f t="shared" si="136"/>
        <v>1231</v>
      </c>
      <c r="AE857" s="1" t="str">
        <f t="shared" si="137"/>
        <v>PRIME</v>
      </c>
      <c r="AF857" s="1" t="str">
        <f t="shared" si="138"/>
        <v>Hyderabad -  Telangana</v>
      </c>
      <c r="AG857" s="1">
        <f t="shared" si="139"/>
        <v>5</v>
      </c>
    </row>
    <row r="858" spans="1:33">
      <c r="A858" s="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c r="P858" s="1">
        <f t="shared" si="130"/>
        <v>35000</v>
      </c>
      <c r="Q858" s="1">
        <v>0</v>
      </c>
      <c r="R858" s="1">
        <f t="shared" si="131"/>
        <v>0</v>
      </c>
      <c r="S858" s="1">
        <f t="shared" si="132"/>
        <v>35000</v>
      </c>
      <c r="T858" s="1">
        <v>0.48</v>
      </c>
      <c r="U858" s="1">
        <f t="shared" si="133"/>
        <v>16800</v>
      </c>
      <c r="V858" s="1">
        <f t="shared" si="134"/>
        <v>18200</v>
      </c>
      <c r="W858" s="4">
        <f t="shared" si="135"/>
        <v>0.52</v>
      </c>
      <c r="X858" s="1" t="s">
        <v>104</v>
      </c>
      <c r="Y858" s="1" t="s">
        <v>40</v>
      </c>
      <c r="Z858" s="1" t="s">
        <v>41</v>
      </c>
      <c r="AA858" s="2">
        <v>45920</v>
      </c>
      <c r="AB858" s="1">
        <v>4</v>
      </c>
      <c r="AC858" s="1" t="s">
        <v>42</v>
      </c>
      <c r="AD858" s="1" t="str">
        <f t="shared" si="136"/>
        <v>0880</v>
      </c>
      <c r="AE858" s="1" t="str">
        <f t="shared" si="137"/>
        <v>REGULAR</v>
      </c>
      <c r="AF858" s="1" t="str">
        <f t="shared" si="138"/>
        <v>Kanpur -  Uttar Pradesh</v>
      </c>
      <c r="AG858" s="1">
        <f t="shared" si="139"/>
        <v>5</v>
      </c>
    </row>
    <row r="859" spans="1:33">
      <c r="A859" s="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c r="P859" s="1">
        <f t="shared" si="130"/>
        <v>271000</v>
      </c>
      <c r="Q859" s="1">
        <v>10</v>
      </c>
      <c r="R859" s="1">
        <f t="shared" si="131"/>
        <v>27100</v>
      </c>
      <c r="S859" s="1">
        <f t="shared" si="132"/>
        <v>243900</v>
      </c>
      <c r="T859" s="1">
        <v>0.57999999999999996</v>
      </c>
      <c r="U859" s="1">
        <f t="shared" si="133"/>
        <v>141462</v>
      </c>
      <c r="V859" s="1">
        <f t="shared" si="134"/>
        <v>102438</v>
      </c>
      <c r="W859" s="4">
        <f t="shared" si="135"/>
        <v>0.42</v>
      </c>
      <c r="X859" s="1" t="s">
        <v>92</v>
      </c>
      <c r="Y859" s="1" t="s">
        <v>72</v>
      </c>
      <c r="Z859" s="1" t="s">
        <v>120</v>
      </c>
      <c r="AA859" s="1"/>
      <c r="AB859" s="1"/>
      <c r="AC859" s="1" t="s">
        <v>42</v>
      </c>
      <c r="AD859" s="1" t="str">
        <f t="shared" si="136"/>
        <v>1686</v>
      </c>
      <c r="AE859" s="1" t="str">
        <f t="shared" si="137"/>
        <v>PRIME</v>
      </c>
      <c r="AF859" s="1" t="str">
        <f t="shared" si="138"/>
        <v>Bhopal -  Madhya Pradesh</v>
      </c>
      <c r="AG859" s="1">
        <f t="shared" si="139"/>
        <v>6</v>
      </c>
    </row>
    <row r="860" spans="1:33">
      <c r="A860" s="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c r="P860" s="1">
        <f t="shared" si="130"/>
        <v>1180</v>
      </c>
      <c r="Q860" s="1">
        <v>25</v>
      </c>
      <c r="R860" s="1">
        <f t="shared" si="131"/>
        <v>295</v>
      </c>
      <c r="S860" s="1">
        <f t="shared" si="132"/>
        <v>885</v>
      </c>
      <c r="T860" s="1">
        <v>0.47</v>
      </c>
      <c r="U860" s="1">
        <f t="shared" si="133"/>
        <v>415.95</v>
      </c>
      <c r="V860" s="1">
        <f t="shared" si="134"/>
        <v>469.05</v>
      </c>
      <c r="W860" s="4">
        <f t="shared" si="135"/>
        <v>0.53</v>
      </c>
      <c r="X860" s="1" t="s">
        <v>65</v>
      </c>
      <c r="Y860" s="1" t="s">
        <v>40</v>
      </c>
      <c r="Z860" s="1" t="s">
        <v>41</v>
      </c>
      <c r="AA860" s="2">
        <v>45917</v>
      </c>
      <c r="AB860" s="1">
        <v>4</v>
      </c>
      <c r="AC860" s="1" t="s">
        <v>42</v>
      </c>
      <c r="AD860" s="1" t="str">
        <f t="shared" si="136"/>
        <v>0037</v>
      </c>
      <c r="AE860" s="1" t="str">
        <f t="shared" si="137"/>
        <v>PRIME</v>
      </c>
      <c r="AF860" s="1" t="str">
        <f t="shared" si="138"/>
        <v>Shillong -  Meghalaya</v>
      </c>
      <c r="AG860" s="1">
        <f t="shared" si="139"/>
        <v>4</v>
      </c>
    </row>
    <row r="861" spans="1:33">
      <c r="A861" s="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c r="P861" s="1">
        <f t="shared" si="130"/>
        <v>15400</v>
      </c>
      <c r="Q861" s="1">
        <v>20</v>
      </c>
      <c r="R861" s="1">
        <f t="shared" si="131"/>
        <v>3080</v>
      </c>
      <c r="S861" s="1">
        <f t="shared" si="132"/>
        <v>12320</v>
      </c>
      <c r="T861" s="1">
        <v>0.45</v>
      </c>
      <c r="U861" s="1">
        <f t="shared" si="133"/>
        <v>5544</v>
      </c>
      <c r="V861" s="1">
        <f t="shared" si="134"/>
        <v>6776</v>
      </c>
      <c r="W861" s="4">
        <f t="shared" si="135"/>
        <v>0.55000000000000004</v>
      </c>
      <c r="X861" s="1" t="s">
        <v>50</v>
      </c>
      <c r="Y861" s="1" t="s">
        <v>40</v>
      </c>
      <c r="Z861" s="1" t="s">
        <v>120</v>
      </c>
      <c r="AA861" s="1"/>
      <c r="AB861" s="1"/>
      <c r="AC861" s="1" t="s">
        <v>42</v>
      </c>
      <c r="AD861" s="1" t="str">
        <f t="shared" si="136"/>
        <v>0200</v>
      </c>
      <c r="AE861" s="1" t="str">
        <f t="shared" si="137"/>
        <v>REGULAR</v>
      </c>
      <c r="AF861" s="1" t="str">
        <f t="shared" si="138"/>
        <v>Haridwar -  Uttarakhand</v>
      </c>
      <c r="AG861" s="1">
        <f t="shared" si="139"/>
        <v>5</v>
      </c>
    </row>
    <row r="862" spans="1:33">
      <c r="A862" s="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c r="P862" s="1">
        <f t="shared" si="130"/>
        <v>161550</v>
      </c>
      <c r="Q862" s="1">
        <v>0</v>
      </c>
      <c r="R862" s="1">
        <f t="shared" si="131"/>
        <v>0</v>
      </c>
      <c r="S862" s="1">
        <f t="shared" si="132"/>
        <v>161550</v>
      </c>
      <c r="T862" s="1">
        <v>0.57999999999999996</v>
      </c>
      <c r="U862" s="1">
        <f t="shared" si="133"/>
        <v>93699</v>
      </c>
      <c r="V862" s="1">
        <f t="shared" si="134"/>
        <v>67851</v>
      </c>
      <c r="W862" s="4">
        <f t="shared" si="135"/>
        <v>0.42</v>
      </c>
      <c r="X862" s="1" t="s">
        <v>56</v>
      </c>
      <c r="Y862" s="1" t="s">
        <v>72</v>
      </c>
      <c r="Z862" s="1" t="s">
        <v>66</v>
      </c>
      <c r="AA862" s="1"/>
      <c r="AB862" s="1"/>
      <c r="AC862" s="1" t="s">
        <v>42</v>
      </c>
      <c r="AD862" s="1" t="str">
        <f t="shared" si="136"/>
        <v>0230</v>
      </c>
      <c r="AE862" s="1" t="str">
        <f t="shared" si="137"/>
        <v>REGULAR</v>
      </c>
      <c r="AF862" s="1" t="str">
        <f t="shared" si="138"/>
        <v>Kanpur -  Uttar Pradesh</v>
      </c>
      <c r="AG862" s="1">
        <f t="shared" si="139"/>
        <v>6</v>
      </c>
    </row>
    <row r="863" spans="1:33">
      <c r="A863" s="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c r="P863" s="1">
        <f t="shared" si="130"/>
        <v>6520</v>
      </c>
      <c r="Q863" s="1">
        <v>0</v>
      </c>
      <c r="R863" s="1">
        <f t="shared" si="131"/>
        <v>0</v>
      </c>
      <c r="S863" s="1">
        <f t="shared" si="132"/>
        <v>6520</v>
      </c>
      <c r="T863" s="1">
        <v>0.45</v>
      </c>
      <c r="U863" s="1">
        <f t="shared" si="133"/>
        <v>2934</v>
      </c>
      <c r="V863" s="1">
        <f t="shared" si="134"/>
        <v>3586</v>
      </c>
      <c r="W863" s="4">
        <f t="shared" si="135"/>
        <v>0.55000000000000004</v>
      </c>
      <c r="X863" s="1" t="s">
        <v>147</v>
      </c>
      <c r="Y863" s="1" t="s">
        <v>40</v>
      </c>
      <c r="Z863" s="1" t="s">
        <v>66</v>
      </c>
      <c r="AA863" s="1"/>
      <c r="AB863" s="1"/>
      <c r="AC863" s="1" t="s">
        <v>42</v>
      </c>
      <c r="AD863" s="1" t="str">
        <f t="shared" si="136"/>
        <v>0265</v>
      </c>
      <c r="AE863" s="1" t="str">
        <f t="shared" si="137"/>
        <v>PRIME</v>
      </c>
      <c r="AF863" s="1" t="str">
        <f t="shared" si="138"/>
        <v>Rohtak -  Haryana</v>
      </c>
      <c r="AG863" s="1">
        <f t="shared" si="139"/>
        <v>4</v>
      </c>
    </row>
    <row r="864" spans="1:33">
      <c r="A864" s="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c r="P864" s="1">
        <f t="shared" si="130"/>
        <v>1160</v>
      </c>
      <c r="Q864" s="1">
        <v>10</v>
      </c>
      <c r="R864" s="1">
        <f t="shared" si="131"/>
        <v>116</v>
      </c>
      <c r="S864" s="1">
        <f t="shared" si="132"/>
        <v>1044</v>
      </c>
      <c r="T864" s="1">
        <v>0.35</v>
      </c>
      <c r="U864" s="1">
        <f t="shared" si="133"/>
        <v>365.4</v>
      </c>
      <c r="V864" s="1">
        <f t="shared" si="134"/>
        <v>678.6</v>
      </c>
      <c r="W864" s="4">
        <f t="shared" si="135"/>
        <v>0.65</v>
      </c>
      <c r="X864" s="1" t="s">
        <v>39</v>
      </c>
      <c r="Y864" s="1" t="s">
        <v>72</v>
      </c>
      <c r="Z864" s="1" t="s">
        <v>22</v>
      </c>
      <c r="AA864" s="1"/>
      <c r="AB864" s="1"/>
      <c r="AC864" s="1" t="s">
        <v>93</v>
      </c>
      <c r="AD864" s="1" t="str">
        <f t="shared" si="136"/>
        <v>1161</v>
      </c>
      <c r="AE864" s="1" t="str">
        <f t="shared" si="137"/>
        <v>REGULAR</v>
      </c>
      <c r="AF864" s="1" t="str">
        <f t="shared" si="138"/>
        <v>Surat -  Gujarat</v>
      </c>
      <c r="AG864" s="1">
        <f t="shared" si="139"/>
        <v>4</v>
      </c>
    </row>
    <row r="865" spans="1:33">
      <c r="A865" s="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c r="P865" s="1">
        <f t="shared" si="130"/>
        <v>5950</v>
      </c>
      <c r="Q865" s="1">
        <v>25</v>
      </c>
      <c r="R865" s="1">
        <f t="shared" si="131"/>
        <v>1487.5</v>
      </c>
      <c r="S865" s="1">
        <f t="shared" si="132"/>
        <v>4462.5</v>
      </c>
      <c r="T865" s="1">
        <v>0.35</v>
      </c>
      <c r="U865" s="1">
        <f t="shared" si="133"/>
        <v>1561.875</v>
      </c>
      <c r="V865" s="1">
        <f t="shared" si="134"/>
        <v>2900.625</v>
      </c>
      <c r="W865" s="4">
        <f t="shared" si="135"/>
        <v>0.65</v>
      </c>
      <c r="X865" s="1" t="s">
        <v>65</v>
      </c>
      <c r="Y865" s="1" t="s">
        <v>72</v>
      </c>
      <c r="Z865" s="1" t="s">
        <v>41</v>
      </c>
      <c r="AA865" s="2">
        <v>45920</v>
      </c>
      <c r="AB865" s="1">
        <v>4</v>
      </c>
      <c r="AC865" s="1" t="s">
        <v>42</v>
      </c>
      <c r="AD865" s="1" t="str">
        <f t="shared" si="136"/>
        <v>0327</v>
      </c>
      <c r="AE865" s="1" t="str">
        <f t="shared" si="137"/>
        <v>PRIME</v>
      </c>
      <c r="AF865" s="1" t="str">
        <f t="shared" si="138"/>
        <v>Udaipur -  Tripura</v>
      </c>
      <c r="AG865" s="1">
        <f t="shared" si="139"/>
        <v>4</v>
      </c>
    </row>
    <row r="866" spans="1:33">
      <c r="A866" s="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c r="P866" s="1">
        <f t="shared" si="130"/>
        <v>1260</v>
      </c>
      <c r="Q866" s="1">
        <v>25</v>
      </c>
      <c r="R866" s="1">
        <f t="shared" si="131"/>
        <v>315</v>
      </c>
      <c r="S866" s="1">
        <f t="shared" si="132"/>
        <v>945</v>
      </c>
      <c r="T866" s="1">
        <v>0.35</v>
      </c>
      <c r="U866" s="1">
        <f t="shared" si="133"/>
        <v>330.75</v>
      </c>
      <c r="V866" s="1">
        <f t="shared" si="134"/>
        <v>614.25</v>
      </c>
      <c r="W866" s="4">
        <f t="shared" si="135"/>
        <v>0.65</v>
      </c>
      <c r="X866" s="1" t="s">
        <v>65</v>
      </c>
      <c r="Y866" s="1" t="s">
        <v>72</v>
      </c>
      <c r="Z866" s="1" t="s">
        <v>41</v>
      </c>
      <c r="AA866" s="2">
        <v>45925</v>
      </c>
      <c r="AB866" s="1">
        <v>4</v>
      </c>
      <c r="AC866" s="1" t="s">
        <v>42</v>
      </c>
      <c r="AD866" s="1" t="str">
        <f t="shared" si="136"/>
        <v>0374</v>
      </c>
      <c r="AE866" s="1" t="str">
        <f t="shared" si="137"/>
        <v>REGULAR</v>
      </c>
      <c r="AF866" s="1" t="str">
        <f t="shared" si="138"/>
        <v>Bangalore -  Karnataka</v>
      </c>
      <c r="AG866" s="1">
        <f t="shared" si="139"/>
        <v>4</v>
      </c>
    </row>
    <row r="867" spans="1:33">
      <c r="A867" s="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c r="P867" s="1">
        <f t="shared" si="130"/>
        <v>13680</v>
      </c>
      <c r="Q867" s="1">
        <v>15</v>
      </c>
      <c r="R867" s="1">
        <f t="shared" si="131"/>
        <v>2052</v>
      </c>
      <c r="S867" s="1">
        <f t="shared" si="132"/>
        <v>11628</v>
      </c>
      <c r="T867" s="1">
        <v>0.5</v>
      </c>
      <c r="U867" s="1">
        <f t="shared" si="133"/>
        <v>5814</v>
      </c>
      <c r="V867" s="1">
        <f t="shared" si="134"/>
        <v>5814</v>
      </c>
      <c r="W867" s="4">
        <f t="shared" si="135"/>
        <v>0.5</v>
      </c>
      <c r="X867" s="1" t="s">
        <v>39</v>
      </c>
      <c r="Y867" s="1" t="s">
        <v>81</v>
      </c>
      <c r="Z867" s="1" t="s">
        <v>51</v>
      </c>
      <c r="AA867" s="2">
        <v>45924</v>
      </c>
      <c r="AB867" s="1"/>
      <c r="AC867" s="1" t="s">
        <v>42</v>
      </c>
      <c r="AD867" s="1" t="str">
        <f t="shared" si="136"/>
        <v>0204</v>
      </c>
      <c r="AE867" s="1" t="str">
        <f t="shared" si="137"/>
        <v>PRIME</v>
      </c>
      <c r="AF867" s="1" t="str">
        <f t="shared" si="138"/>
        <v>Bhilai -  Chhattisgarh</v>
      </c>
      <c r="AG867" s="1">
        <f t="shared" si="139"/>
        <v>5</v>
      </c>
    </row>
    <row r="868" spans="1:33">
      <c r="A868" s="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c r="P868" s="1">
        <f t="shared" si="130"/>
        <v>3120</v>
      </c>
      <c r="Q868" s="1">
        <v>10</v>
      </c>
      <c r="R868" s="1">
        <f t="shared" si="131"/>
        <v>312</v>
      </c>
      <c r="S868" s="1">
        <f t="shared" si="132"/>
        <v>2808</v>
      </c>
      <c r="T868" s="1">
        <v>0.62</v>
      </c>
      <c r="U868" s="1">
        <f t="shared" si="133"/>
        <v>1740.96</v>
      </c>
      <c r="V868" s="1">
        <f t="shared" si="134"/>
        <v>1067.04</v>
      </c>
      <c r="W868" s="4">
        <f t="shared" si="135"/>
        <v>0.38</v>
      </c>
      <c r="X868" s="1" t="s">
        <v>56</v>
      </c>
      <c r="Y868" s="1" t="s">
        <v>72</v>
      </c>
      <c r="Z868" s="1" t="s">
        <v>41</v>
      </c>
      <c r="AA868" s="2">
        <v>45924</v>
      </c>
      <c r="AB868" s="1">
        <v>3</v>
      </c>
      <c r="AC868" s="1" t="s">
        <v>42</v>
      </c>
      <c r="AD868" s="1" t="str">
        <f t="shared" si="136"/>
        <v>0975</v>
      </c>
      <c r="AE868" s="1" t="str">
        <f t="shared" si="137"/>
        <v>PRIME</v>
      </c>
      <c r="AF868" s="1" t="str">
        <f t="shared" si="138"/>
        <v>Jodhpur -  Rajasthan</v>
      </c>
      <c r="AG868" s="1">
        <f t="shared" si="139"/>
        <v>4</v>
      </c>
    </row>
    <row r="869" spans="1:33">
      <c r="A869" s="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c r="P869" s="1">
        <f t="shared" si="130"/>
        <v>2480</v>
      </c>
      <c r="Q869" s="1">
        <v>15</v>
      </c>
      <c r="R869" s="1">
        <f t="shared" si="131"/>
        <v>372</v>
      </c>
      <c r="S869" s="1">
        <f t="shared" si="132"/>
        <v>2108</v>
      </c>
      <c r="T869" s="1">
        <v>0.47</v>
      </c>
      <c r="U869" s="1">
        <f t="shared" si="133"/>
        <v>990.76</v>
      </c>
      <c r="V869" s="1">
        <f t="shared" si="134"/>
        <v>1117.24</v>
      </c>
      <c r="W869" s="4">
        <f t="shared" si="135"/>
        <v>0.53</v>
      </c>
      <c r="X869" s="1" t="s">
        <v>65</v>
      </c>
      <c r="Y869" s="1" t="s">
        <v>81</v>
      </c>
      <c r="Z869" s="1" t="s">
        <v>22</v>
      </c>
      <c r="AA869" s="1"/>
      <c r="AB869" s="1"/>
      <c r="AC869" s="1" t="s">
        <v>93</v>
      </c>
      <c r="AD869" s="1" t="str">
        <f t="shared" si="136"/>
        <v>1279</v>
      </c>
      <c r="AE869" s="1" t="str">
        <f t="shared" si="137"/>
        <v>REGULAR</v>
      </c>
      <c r="AF869" s="1" t="str">
        <f t="shared" si="138"/>
        <v>Margao -  Goa</v>
      </c>
      <c r="AG869" s="1">
        <f t="shared" si="139"/>
        <v>4</v>
      </c>
    </row>
    <row r="870" spans="1:33">
      <c r="A870" s="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c r="P870" s="1">
        <f t="shared" si="130"/>
        <v>6650</v>
      </c>
      <c r="Q870" s="1">
        <v>10</v>
      </c>
      <c r="R870" s="1">
        <f t="shared" si="131"/>
        <v>665</v>
      </c>
      <c r="S870" s="1">
        <f t="shared" si="132"/>
        <v>5985</v>
      </c>
      <c r="T870" s="1">
        <v>0.48</v>
      </c>
      <c r="U870" s="1">
        <f t="shared" si="133"/>
        <v>2872.7999999999997</v>
      </c>
      <c r="V870" s="1">
        <f t="shared" si="134"/>
        <v>3112.2000000000003</v>
      </c>
      <c r="W870" s="4">
        <f t="shared" si="135"/>
        <v>0.52</v>
      </c>
      <c r="X870" s="1" t="s">
        <v>92</v>
      </c>
      <c r="Y870" s="1" t="s">
        <v>72</v>
      </c>
      <c r="Z870" s="1" t="s">
        <v>41</v>
      </c>
      <c r="AA870" s="2">
        <v>45926</v>
      </c>
      <c r="AB870" s="1">
        <v>4</v>
      </c>
      <c r="AC870" s="1" t="s">
        <v>42</v>
      </c>
      <c r="AD870" s="1" t="str">
        <f t="shared" si="136"/>
        <v>1404</v>
      </c>
      <c r="AE870" s="1" t="str">
        <f t="shared" si="137"/>
        <v>PRIME</v>
      </c>
      <c r="AF870" s="1" t="str">
        <f t="shared" si="138"/>
        <v>Muzaffarpur -  Bihar</v>
      </c>
      <c r="AG870" s="1">
        <f t="shared" si="139"/>
        <v>4</v>
      </c>
    </row>
    <row r="871" spans="1:33">
      <c r="A871" s="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c r="P871" s="1">
        <f t="shared" si="130"/>
        <v>15880</v>
      </c>
      <c r="Q871" s="1">
        <v>20</v>
      </c>
      <c r="R871" s="1">
        <f t="shared" si="131"/>
        <v>3176</v>
      </c>
      <c r="S871" s="1">
        <f t="shared" si="132"/>
        <v>12704</v>
      </c>
      <c r="T871" s="1">
        <v>0.45</v>
      </c>
      <c r="U871" s="1">
        <f t="shared" si="133"/>
        <v>5716.8</v>
      </c>
      <c r="V871" s="1">
        <f t="shared" si="134"/>
        <v>6987.2</v>
      </c>
      <c r="W871" s="4">
        <f t="shared" si="135"/>
        <v>0.54999999999999993</v>
      </c>
      <c r="X871" s="1" t="s">
        <v>50</v>
      </c>
      <c r="Y871" s="1" t="s">
        <v>57</v>
      </c>
      <c r="Z871" s="1" t="s">
        <v>41</v>
      </c>
      <c r="AA871" s="2">
        <v>45925</v>
      </c>
      <c r="AB871" s="1">
        <v>3</v>
      </c>
      <c r="AC871" s="1" t="s">
        <v>42</v>
      </c>
      <c r="AD871" s="1" t="str">
        <f t="shared" si="136"/>
        <v>1624</v>
      </c>
      <c r="AE871" s="1" t="str">
        <f t="shared" si="137"/>
        <v>REGULAR</v>
      </c>
      <c r="AF871" s="1" t="str">
        <f t="shared" si="138"/>
        <v>Dehradun -  Uttarakhand</v>
      </c>
      <c r="AG871" s="1">
        <f t="shared" si="139"/>
        <v>5</v>
      </c>
    </row>
    <row r="872" spans="1:33">
      <c r="A872" s="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c r="P872" s="1">
        <f t="shared" si="130"/>
        <v>16680</v>
      </c>
      <c r="Q872" s="1">
        <v>10</v>
      </c>
      <c r="R872" s="1">
        <f t="shared" si="131"/>
        <v>1668</v>
      </c>
      <c r="S872" s="1">
        <f t="shared" si="132"/>
        <v>15012</v>
      </c>
      <c r="T872" s="1">
        <v>0.48</v>
      </c>
      <c r="U872" s="1">
        <f t="shared" si="133"/>
        <v>7205.7599999999993</v>
      </c>
      <c r="V872" s="1">
        <f t="shared" si="134"/>
        <v>7806.2400000000007</v>
      </c>
      <c r="W872" s="4">
        <f t="shared" si="135"/>
        <v>0.52</v>
      </c>
      <c r="X872" s="1" t="s">
        <v>147</v>
      </c>
      <c r="Y872" s="1" t="s">
        <v>57</v>
      </c>
      <c r="Z872" s="1" t="s">
        <v>41</v>
      </c>
      <c r="AA872" s="2">
        <v>45921</v>
      </c>
      <c r="AB872" s="1">
        <v>4</v>
      </c>
      <c r="AC872" s="1" t="s">
        <v>42</v>
      </c>
      <c r="AD872" s="1" t="str">
        <f t="shared" si="136"/>
        <v>0993</v>
      </c>
      <c r="AE872" s="1" t="str">
        <f t="shared" si="137"/>
        <v>PRIME</v>
      </c>
      <c r="AF872" s="1" t="str">
        <f t="shared" si="138"/>
        <v>Patna -  Bihar</v>
      </c>
      <c r="AG872" s="1">
        <f t="shared" si="139"/>
        <v>5</v>
      </c>
    </row>
    <row r="873" spans="1:33">
      <c r="A873" s="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c r="P873" s="1">
        <f t="shared" si="130"/>
        <v>67130</v>
      </c>
      <c r="Q873" s="1">
        <v>15</v>
      </c>
      <c r="R873" s="1">
        <f t="shared" si="131"/>
        <v>10069.5</v>
      </c>
      <c r="S873" s="1">
        <f t="shared" si="132"/>
        <v>57060.5</v>
      </c>
      <c r="T873" s="1">
        <v>0.57999999999999996</v>
      </c>
      <c r="U873" s="1">
        <f t="shared" si="133"/>
        <v>33095.089999999997</v>
      </c>
      <c r="V873" s="1">
        <f t="shared" si="134"/>
        <v>23965.410000000003</v>
      </c>
      <c r="W873" s="4">
        <f t="shared" si="135"/>
        <v>0.42000000000000004</v>
      </c>
      <c r="X873" s="1" t="s">
        <v>147</v>
      </c>
      <c r="Y873" s="1" t="s">
        <v>57</v>
      </c>
      <c r="Z873" s="1" t="s">
        <v>41</v>
      </c>
      <c r="AA873" s="2">
        <v>45922</v>
      </c>
      <c r="AB873" s="1">
        <v>3</v>
      </c>
      <c r="AC873" s="1" t="s">
        <v>42</v>
      </c>
      <c r="AD873" s="1" t="str">
        <f t="shared" si="136"/>
        <v>1298</v>
      </c>
      <c r="AE873" s="1" t="str">
        <f t="shared" si="137"/>
        <v>PRIME</v>
      </c>
      <c r="AF873" s="1" t="str">
        <f t="shared" si="138"/>
        <v>Cuttack -  Odisha</v>
      </c>
      <c r="AG873" s="1">
        <f t="shared" si="139"/>
        <v>5</v>
      </c>
    </row>
    <row r="874" spans="1:33">
      <c r="A874" s="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c r="P874" s="1">
        <f t="shared" si="130"/>
        <v>16080</v>
      </c>
      <c r="Q874" s="1">
        <v>10</v>
      </c>
      <c r="R874" s="1">
        <f t="shared" si="131"/>
        <v>1608</v>
      </c>
      <c r="S874" s="1">
        <f t="shared" si="132"/>
        <v>14472</v>
      </c>
      <c r="T874" s="1">
        <v>0.5</v>
      </c>
      <c r="U874" s="1">
        <f t="shared" si="133"/>
        <v>7236</v>
      </c>
      <c r="V874" s="1">
        <f t="shared" si="134"/>
        <v>7236</v>
      </c>
      <c r="W874" s="4">
        <f t="shared" si="135"/>
        <v>0.5</v>
      </c>
      <c r="X874" s="1" t="s">
        <v>50</v>
      </c>
      <c r="Y874" s="1" t="s">
        <v>72</v>
      </c>
      <c r="Z874" s="1" t="s">
        <v>41</v>
      </c>
      <c r="AA874" s="2">
        <v>45928</v>
      </c>
      <c r="AB874" s="1">
        <v>3</v>
      </c>
      <c r="AC874" s="1" t="s">
        <v>42</v>
      </c>
      <c r="AD874" s="1" t="str">
        <f t="shared" si="136"/>
        <v>0080</v>
      </c>
      <c r="AE874" s="1" t="str">
        <f t="shared" si="137"/>
        <v>PRIME</v>
      </c>
      <c r="AF874" s="1" t="str">
        <f t="shared" si="138"/>
        <v>Dibrugarh -  Assam</v>
      </c>
      <c r="AG874" s="1">
        <f t="shared" si="139"/>
        <v>5</v>
      </c>
    </row>
    <row r="875" spans="1:33">
      <c r="A875" s="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c r="P875" s="1">
        <f t="shared" si="130"/>
        <v>7350</v>
      </c>
      <c r="Q875" s="1">
        <v>0</v>
      </c>
      <c r="R875" s="1">
        <f t="shared" si="131"/>
        <v>0</v>
      </c>
      <c r="S875" s="1">
        <f t="shared" si="132"/>
        <v>7350</v>
      </c>
      <c r="T875" s="1">
        <v>0.48</v>
      </c>
      <c r="U875" s="1">
        <f t="shared" si="133"/>
        <v>3528</v>
      </c>
      <c r="V875" s="1">
        <f t="shared" si="134"/>
        <v>3822</v>
      </c>
      <c r="W875" s="4">
        <f t="shared" si="135"/>
        <v>0.52</v>
      </c>
      <c r="X875" s="1" t="s">
        <v>39</v>
      </c>
      <c r="Y875" s="1" t="s">
        <v>57</v>
      </c>
      <c r="Z875" s="1" t="s">
        <v>22</v>
      </c>
      <c r="AA875" s="1"/>
      <c r="AB875" s="1"/>
      <c r="AC875" s="1" t="s">
        <v>93</v>
      </c>
      <c r="AD875" s="1" t="str">
        <f t="shared" si="136"/>
        <v>0473</v>
      </c>
      <c r="AE875" s="1" t="str">
        <f t="shared" si="137"/>
        <v>PRIME</v>
      </c>
      <c r="AF875" s="1" t="str">
        <f t="shared" si="138"/>
        <v>Haridwar -  Uttarakhand</v>
      </c>
      <c r="AG875" s="1">
        <f t="shared" si="139"/>
        <v>4</v>
      </c>
    </row>
    <row r="876" spans="1:33">
      <c r="A876" s="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c r="P876" s="1">
        <f t="shared" si="130"/>
        <v>33650</v>
      </c>
      <c r="Q876" s="1">
        <v>20</v>
      </c>
      <c r="R876" s="1">
        <f t="shared" si="131"/>
        <v>6730</v>
      </c>
      <c r="S876" s="1">
        <f t="shared" si="132"/>
        <v>26920</v>
      </c>
      <c r="T876" s="1">
        <v>0.48</v>
      </c>
      <c r="U876" s="1">
        <f t="shared" si="133"/>
        <v>12921.6</v>
      </c>
      <c r="V876" s="1">
        <f t="shared" si="134"/>
        <v>13998.4</v>
      </c>
      <c r="W876" s="4">
        <f t="shared" si="135"/>
        <v>0.52</v>
      </c>
      <c r="X876" s="1" t="s">
        <v>104</v>
      </c>
      <c r="Y876" s="1" t="s">
        <v>57</v>
      </c>
      <c r="Z876" s="1" t="s">
        <v>41</v>
      </c>
      <c r="AA876" s="2">
        <v>45928</v>
      </c>
      <c r="AB876" s="1">
        <v>5</v>
      </c>
      <c r="AC876" s="1" t="s">
        <v>42</v>
      </c>
      <c r="AD876" s="1" t="str">
        <f t="shared" si="136"/>
        <v>1019</v>
      </c>
      <c r="AE876" s="1" t="str">
        <f t="shared" si="137"/>
        <v>REGULAR</v>
      </c>
      <c r="AF876" s="1" t="str">
        <f t="shared" si="138"/>
        <v>Muzaffarpur -  Bihar</v>
      </c>
      <c r="AG876" s="1">
        <f t="shared" si="139"/>
        <v>5</v>
      </c>
    </row>
    <row r="877" spans="1:33">
      <c r="A877" s="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c r="P877" s="1">
        <f t="shared" si="130"/>
        <v>9360</v>
      </c>
      <c r="Q877" s="1">
        <v>25</v>
      </c>
      <c r="R877" s="1">
        <f t="shared" si="131"/>
        <v>2340</v>
      </c>
      <c r="S877" s="1">
        <f t="shared" si="132"/>
        <v>7020</v>
      </c>
      <c r="T877" s="1">
        <v>0.52</v>
      </c>
      <c r="U877" s="1">
        <f t="shared" si="133"/>
        <v>3650.4</v>
      </c>
      <c r="V877" s="1">
        <f t="shared" si="134"/>
        <v>3369.6</v>
      </c>
      <c r="W877" s="4">
        <f t="shared" si="135"/>
        <v>0.48</v>
      </c>
      <c r="X877" s="1" t="s">
        <v>147</v>
      </c>
      <c r="Y877" s="1" t="s">
        <v>57</v>
      </c>
      <c r="Z877" s="1" t="s">
        <v>120</v>
      </c>
      <c r="AA877" s="1"/>
      <c r="AB877" s="1"/>
      <c r="AC877" s="1" t="s">
        <v>42</v>
      </c>
      <c r="AD877" s="1" t="str">
        <f t="shared" si="136"/>
        <v>0063</v>
      </c>
      <c r="AE877" s="1" t="str">
        <f t="shared" si="137"/>
        <v>REGULAR</v>
      </c>
      <c r="AF877" s="1" t="str">
        <f t="shared" si="138"/>
        <v>Guwahati -  Assam</v>
      </c>
      <c r="AG877" s="1">
        <f t="shared" si="139"/>
        <v>4</v>
      </c>
    </row>
    <row r="878" spans="1:33">
      <c r="A878" s="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c r="P878" s="1">
        <f t="shared" si="130"/>
        <v>30430</v>
      </c>
      <c r="Q878" s="1">
        <v>10</v>
      </c>
      <c r="R878" s="1">
        <f t="shared" si="131"/>
        <v>3043</v>
      </c>
      <c r="S878" s="1">
        <f t="shared" si="132"/>
        <v>27387</v>
      </c>
      <c r="T878" s="1">
        <v>0.57999999999999996</v>
      </c>
      <c r="U878" s="1">
        <f t="shared" si="133"/>
        <v>15884.46</v>
      </c>
      <c r="V878" s="1">
        <f t="shared" si="134"/>
        <v>11502.54</v>
      </c>
      <c r="W878" s="4">
        <f t="shared" si="135"/>
        <v>0.42000000000000004</v>
      </c>
      <c r="X878" s="1" t="s">
        <v>65</v>
      </c>
      <c r="Y878" s="1" t="s">
        <v>72</v>
      </c>
      <c r="Z878" s="1" t="s">
        <v>120</v>
      </c>
      <c r="AA878" s="1"/>
      <c r="AB878" s="1"/>
      <c r="AC878" s="1" t="s">
        <v>42</v>
      </c>
      <c r="AD878" s="1" t="str">
        <f t="shared" si="136"/>
        <v>0598</v>
      </c>
      <c r="AE878" s="1" t="str">
        <f t="shared" si="137"/>
        <v>REGULAR</v>
      </c>
      <c r="AF878" s="1" t="str">
        <f t="shared" si="138"/>
        <v>Ludhiana -  Punjab</v>
      </c>
      <c r="AG878" s="1">
        <f t="shared" si="139"/>
        <v>5</v>
      </c>
    </row>
    <row r="879" spans="1:33">
      <c r="A879" s="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c r="P879" s="1">
        <f t="shared" si="130"/>
        <v>1830</v>
      </c>
      <c r="Q879" s="1">
        <v>5</v>
      </c>
      <c r="R879" s="1">
        <f t="shared" si="131"/>
        <v>91.5</v>
      </c>
      <c r="S879" s="1">
        <f t="shared" si="132"/>
        <v>1738.5</v>
      </c>
      <c r="T879" s="1">
        <v>0.52</v>
      </c>
      <c r="U879" s="1">
        <f t="shared" si="133"/>
        <v>904.02</v>
      </c>
      <c r="V879" s="1">
        <f t="shared" si="134"/>
        <v>834.48</v>
      </c>
      <c r="W879" s="4">
        <f t="shared" si="135"/>
        <v>0.48000000000000004</v>
      </c>
      <c r="X879" s="1" t="s">
        <v>39</v>
      </c>
      <c r="Y879" s="1" t="s">
        <v>40</v>
      </c>
      <c r="Z879" s="1" t="s">
        <v>41</v>
      </c>
      <c r="AA879" s="2">
        <v>45930</v>
      </c>
      <c r="AB879" s="1">
        <v>5</v>
      </c>
      <c r="AC879" s="1" t="s">
        <v>42</v>
      </c>
      <c r="AD879" s="1" t="str">
        <f t="shared" si="136"/>
        <v>0311</v>
      </c>
      <c r="AE879" s="1" t="str">
        <f t="shared" si="137"/>
        <v>PRIME</v>
      </c>
      <c r="AF879" s="1" t="str">
        <f t="shared" si="138"/>
        <v>Visakhapatnam -  Andhra Pradesh</v>
      </c>
      <c r="AG879" s="1">
        <f t="shared" si="139"/>
        <v>4</v>
      </c>
    </row>
    <row r="880" spans="1:33">
      <c r="A880" s="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c r="P880" s="1">
        <f t="shared" si="130"/>
        <v>13280</v>
      </c>
      <c r="Q880" s="1">
        <v>10</v>
      </c>
      <c r="R880" s="1">
        <f t="shared" si="131"/>
        <v>1328</v>
      </c>
      <c r="S880" s="1">
        <f t="shared" si="132"/>
        <v>11952</v>
      </c>
      <c r="T880" s="1">
        <v>0.48</v>
      </c>
      <c r="U880" s="1">
        <f t="shared" si="133"/>
        <v>5736.96</v>
      </c>
      <c r="V880" s="1">
        <f t="shared" si="134"/>
        <v>6215.04</v>
      </c>
      <c r="W880" s="4">
        <f t="shared" si="135"/>
        <v>0.52</v>
      </c>
      <c r="X880" s="1" t="s">
        <v>65</v>
      </c>
      <c r="Y880" s="1" t="s">
        <v>40</v>
      </c>
      <c r="Z880" s="1" t="s">
        <v>41</v>
      </c>
      <c r="AA880" s="2">
        <v>45928</v>
      </c>
      <c r="AB880" s="1">
        <v>5</v>
      </c>
      <c r="AC880" s="1" t="s">
        <v>42</v>
      </c>
      <c r="AD880" s="1" t="str">
        <f t="shared" si="136"/>
        <v>0672</v>
      </c>
      <c r="AE880" s="1" t="str">
        <f t="shared" si="137"/>
        <v>REGULAR</v>
      </c>
      <c r="AF880" s="1" t="str">
        <f t="shared" si="138"/>
        <v>Udaipur -  Tripura</v>
      </c>
      <c r="AG880" s="1">
        <f t="shared" si="139"/>
        <v>5</v>
      </c>
    </row>
    <row r="881" spans="1:33">
      <c r="A881" s="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c r="P881" s="1">
        <f t="shared" si="130"/>
        <v>7700</v>
      </c>
      <c r="Q881" s="1">
        <v>25</v>
      </c>
      <c r="R881" s="1">
        <f t="shared" si="131"/>
        <v>1925</v>
      </c>
      <c r="S881" s="1">
        <f t="shared" si="132"/>
        <v>5775</v>
      </c>
      <c r="T881" s="1">
        <v>0.48</v>
      </c>
      <c r="U881" s="1">
        <f t="shared" si="133"/>
        <v>2772</v>
      </c>
      <c r="V881" s="1">
        <f t="shared" si="134"/>
        <v>3003</v>
      </c>
      <c r="W881" s="4">
        <f t="shared" si="135"/>
        <v>0.52</v>
      </c>
      <c r="X881" s="1" t="s">
        <v>92</v>
      </c>
      <c r="Y881" s="1" t="s">
        <v>57</v>
      </c>
      <c r="Z881" s="1" t="s">
        <v>120</v>
      </c>
      <c r="AA881" s="1"/>
      <c r="AB881" s="1"/>
      <c r="AC881" s="1" t="s">
        <v>42</v>
      </c>
      <c r="AD881" s="1" t="str">
        <f t="shared" si="136"/>
        <v>0951</v>
      </c>
      <c r="AE881" s="1" t="str">
        <f t="shared" si="137"/>
        <v>REGULAR</v>
      </c>
      <c r="AF881" s="1" t="str">
        <f t="shared" si="138"/>
        <v>Jodhpur -  Rajasthan</v>
      </c>
      <c r="AG881" s="1">
        <f t="shared" si="139"/>
        <v>4</v>
      </c>
    </row>
    <row r="882" spans="1:33">
      <c r="A882" s="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c r="P882" s="1">
        <f t="shared" si="130"/>
        <v>8180</v>
      </c>
      <c r="Q882" s="1">
        <v>10</v>
      </c>
      <c r="R882" s="1">
        <f t="shared" si="131"/>
        <v>818</v>
      </c>
      <c r="S882" s="1">
        <f t="shared" si="132"/>
        <v>7362</v>
      </c>
      <c r="T882" s="1">
        <v>0.5</v>
      </c>
      <c r="U882" s="1">
        <f t="shared" si="133"/>
        <v>3681</v>
      </c>
      <c r="V882" s="1">
        <f t="shared" si="134"/>
        <v>3681</v>
      </c>
      <c r="W882" s="4">
        <f t="shared" si="135"/>
        <v>0.5</v>
      </c>
      <c r="X882" s="1" t="s">
        <v>39</v>
      </c>
      <c r="Y882" s="1" t="s">
        <v>40</v>
      </c>
      <c r="Z882" s="1" t="s">
        <v>41</v>
      </c>
      <c r="AA882" s="2">
        <v>45925</v>
      </c>
      <c r="AB882" s="1">
        <v>5</v>
      </c>
      <c r="AC882" s="1" t="s">
        <v>42</v>
      </c>
      <c r="AD882" s="1" t="str">
        <f t="shared" si="136"/>
        <v>0968</v>
      </c>
      <c r="AE882" s="1" t="str">
        <f t="shared" si="137"/>
        <v>REGULAR</v>
      </c>
      <c r="AF882" s="1" t="str">
        <f t="shared" si="138"/>
        <v>Chennai -  Tamil Nadu</v>
      </c>
      <c r="AG882" s="1">
        <f t="shared" si="139"/>
        <v>4</v>
      </c>
    </row>
    <row r="883" spans="1:33">
      <c r="A883" s="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c r="P883" s="1">
        <f t="shared" si="130"/>
        <v>1600</v>
      </c>
      <c r="Q883" s="1">
        <v>10</v>
      </c>
      <c r="R883" s="1">
        <f t="shared" si="131"/>
        <v>160</v>
      </c>
      <c r="S883" s="1">
        <f t="shared" si="132"/>
        <v>1440</v>
      </c>
      <c r="T883" s="1">
        <v>0.62</v>
      </c>
      <c r="U883" s="1">
        <f t="shared" si="133"/>
        <v>892.8</v>
      </c>
      <c r="V883" s="1">
        <f t="shared" si="134"/>
        <v>547.20000000000005</v>
      </c>
      <c r="W883" s="4">
        <f t="shared" si="135"/>
        <v>0.38</v>
      </c>
      <c r="X883" s="1" t="s">
        <v>104</v>
      </c>
      <c r="Y883" s="1" t="s">
        <v>57</v>
      </c>
      <c r="Z883" s="1" t="s">
        <v>66</v>
      </c>
      <c r="AA883" s="1"/>
      <c r="AB883" s="1"/>
      <c r="AC883" s="1" t="s">
        <v>42</v>
      </c>
      <c r="AD883" s="1" t="str">
        <f t="shared" si="136"/>
        <v>1514</v>
      </c>
      <c r="AE883" s="1" t="str">
        <f t="shared" si="137"/>
        <v>PRIME</v>
      </c>
      <c r="AF883" s="1" t="str">
        <f t="shared" si="138"/>
        <v>Panaji -  Goa</v>
      </c>
      <c r="AG883" s="1">
        <f t="shared" si="139"/>
        <v>4</v>
      </c>
    </row>
    <row r="884" spans="1:33">
      <c r="A884" s="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c r="P884" s="1">
        <f t="shared" si="130"/>
        <v>590</v>
      </c>
      <c r="Q884" s="1">
        <v>20</v>
      </c>
      <c r="R884" s="1">
        <f t="shared" si="131"/>
        <v>118</v>
      </c>
      <c r="S884" s="1">
        <f t="shared" si="132"/>
        <v>472</v>
      </c>
      <c r="T884" s="1">
        <v>0.62</v>
      </c>
      <c r="U884" s="1">
        <f t="shared" si="133"/>
        <v>292.64</v>
      </c>
      <c r="V884" s="1">
        <f t="shared" si="134"/>
        <v>179.36</v>
      </c>
      <c r="W884" s="4">
        <f t="shared" si="135"/>
        <v>0.38</v>
      </c>
      <c r="X884" s="1" t="s">
        <v>104</v>
      </c>
      <c r="Y884" s="1" t="s">
        <v>81</v>
      </c>
      <c r="Z884" s="1" t="s">
        <v>22</v>
      </c>
      <c r="AA884" s="1"/>
      <c r="AB884" s="1"/>
      <c r="AC884" s="1" t="s">
        <v>93</v>
      </c>
      <c r="AD884" s="1" t="str">
        <f t="shared" si="136"/>
        <v>0061</v>
      </c>
      <c r="AE884" s="1" t="str">
        <f t="shared" si="137"/>
        <v>REGULAR</v>
      </c>
      <c r="AF884" s="1" t="str">
        <f t="shared" si="138"/>
        <v>Guwahati -  Assam</v>
      </c>
      <c r="AG884" s="1">
        <f t="shared" si="139"/>
        <v>3</v>
      </c>
    </row>
    <row r="885" spans="1:33">
      <c r="A885" s="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c r="P885" s="1">
        <f t="shared" si="130"/>
        <v>20910</v>
      </c>
      <c r="Q885" s="1">
        <v>10</v>
      </c>
      <c r="R885" s="1">
        <f t="shared" si="131"/>
        <v>2091</v>
      </c>
      <c r="S885" s="1">
        <f t="shared" si="132"/>
        <v>18819</v>
      </c>
      <c r="T885" s="1">
        <v>0.48</v>
      </c>
      <c r="U885" s="1">
        <f t="shared" si="133"/>
        <v>9033.119999999999</v>
      </c>
      <c r="V885" s="1">
        <f t="shared" si="134"/>
        <v>9785.880000000001</v>
      </c>
      <c r="W885" s="4">
        <f t="shared" si="135"/>
        <v>0.52</v>
      </c>
      <c r="X885" s="1" t="s">
        <v>50</v>
      </c>
      <c r="Y885" s="1" t="s">
        <v>81</v>
      </c>
      <c r="Z885" s="1" t="s">
        <v>41</v>
      </c>
      <c r="AA885" s="2">
        <v>45930</v>
      </c>
      <c r="AB885" s="1">
        <v>3</v>
      </c>
      <c r="AC885" s="1" t="s">
        <v>42</v>
      </c>
      <c r="AD885" s="1" t="str">
        <f t="shared" si="136"/>
        <v>0291</v>
      </c>
      <c r="AE885" s="1" t="str">
        <f t="shared" si="137"/>
        <v>PRIME</v>
      </c>
      <c r="AF885" s="1" t="str">
        <f t="shared" si="138"/>
        <v>Kanpur -  Uttar Pradesh</v>
      </c>
      <c r="AG885" s="1">
        <f t="shared" si="139"/>
        <v>5</v>
      </c>
    </row>
    <row r="886" spans="1:33">
      <c r="A886" s="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c r="P886" s="1">
        <f t="shared" si="130"/>
        <v>1860</v>
      </c>
      <c r="Q886" s="1">
        <v>30</v>
      </c>
      <c r="R886" s="1">
        <f t="shared" si="131"/>
        <v>558</v>
      </c>
      <c r="S886" s="1">
        <f t="shared" si="132"/>
        <v>1302</v>
      </c>
      <c r="T886" s="1">
        <v>0.62</v>
      </c>
      <c r="U886" s="1">
        <f t="shared" si="133"/>
        <v>807.24</v>
      </c>
      <c r="V886" s="1">
        <f t="shared" si="134"/>
        <v>494.76</v>
      </c>
      <c r="W886" s="4">
        <f t="shared" si="135"/>
        <v>0.38</v>
      </c>
      <c r="X886" s="1" t="s">
        <v>56</v>
      </c>
      <c r="Y886" s="1" t="s">
        <v>81</v>
      </c>
      <c r="Z886" s="1" t="s">
        <v>41</v>
      </c>
      <c r="AA886" s="2">
        <v>45930</v>
      </c>
      <c r="AB886" s="1">
        <v>4</v>
      </c>
      <c r="AC886" s="1" t="s">
        <v>42</v>
      </c>
      <c r="AD886" s="1" t="str">
        <f t="shared" si="136"/>
        <v>0354</v>
      </c>
      <c r="AE886" s="1" t="str">
        <f t="shared" si="137"/>
        <v>REGULAR</v>
      </c>
      <c r="AF886" s="1" t="str">
        <f t="shared" si="138"/>
        <v>Thoubal -  Manipur</v>
      </c>
      <c r="AG886" s="1">
        <f t="shared" si="139"/>
        <v>4</v>
      </c>
    </row>
    <row r="887" spans="1:33">
      <c r="A887" s="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c r="P887" s="1">
        <f t="shared" si="130"/>
        <v>2400</v>
      </c>
      <c r="Q887" s="1">
        <v>0</v>
      </c>
      <c r="R887" s="1">
        <f t="shared" si="131"/>
        <v>0</v>
      </c>
      <c r="S887" s="1">
        <f t="shared" si="132"/>
        <v>2400</v>
      </c>
      <c r="T887" s="1">
        <v>0.35</v>
      </c>
      <c r="U887" s="1">
        <f t="shared" si="133"/>
        <v>840</v>
      </c>
      <c r="V887" s="1">
        <f t="shared" si="134"/>
        <v>1560</v>
      </c>
      <c r="W887" s="4">
        <f t="shared" si="135"/>
        <v>0.65</v>
      </c>
      <c r="X887" s="1" t="s">
        <v>56</v>
      </c>
      <c r="Y887" s="1" t="s">
        <v>72</v>
      </c>
      <c r="Z887" s="1" t="s">
        <v>41</v>
      </c>
      <c r="AA887" s="2">
        <v>45928</v>
      </c>
      <c r="AB887" s="1">
        <v>5</v>
      </c>
      <c r="AC887" s="1" t="s">
        <v>42</v>
      </c>
      <c r="AD887" s="1" t="str">
        <f t="shared" si="136"/>
        <v>0965</v>
      </c>
      <c r="AE887" s="1" t="str">
        <f t="shared" si="137"/>
        <v>REGULAR</v>
      </c>
      <c r="AF887" s="1" t="str">
        <f t="shared" si="138"/>
        <v>Chennai -  Tamil Nadu</v>
      </c>
      <c r="AG887" s="1">
        <f t="shared" si="139"/>
        <v>4</v>
      </c>
    </row>
    <row r="888" spans="1:33">
      <c r="A888" s="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c r="P888" s="1">
        <f t="shared" si="130"/>
        <v>16360</v>
      </c>
      <c r="Q888" s="1">
        <v>5</v>
      </c>
      <c r="R888" s="1">
        <f t="shared" si="131"/>
        <v>818</v>
      </c>
      <c r="S888" s="1">
        <f t="shared" si="132"/>
        <v>15542</v>
      </c>
      <c r="T888" s="1">
        <v>0.48</v>
      </c>
      <c r="U888" s="1">
        <f t="shared" si="133"/>
        <v>7460.16</v>
      </c>
      <c r="V888" s="1">
        <f t="shared" si="134"/>
        <v>8081.84</v>
      </c>
      <c r="W888" s="4">
        <f t="shared" si="135"/>
        <v>0.52</v>
      </c>
      <c r="X888" s="1" t="s">
        <v>92</v>
      </c>
      <c r="Y888" s="1" t="s">
        <v>72</v>
      </c>
      <c r="Z888" s="1" t="s">
        <v>41</v>
      </c>
      <c r="AA888" s="2">
        <v>45931</v>
      </c>
      <c r="AB888" s="1">
        <v>4</v>
      </c>
      <c r="AC888" s="1" t="s">
        <v>42</v>
      </c>
      <c r="AD888" s="1" t="str">
        <f t="shared" si="136"/>
        <v>0496</v>
      </c>
      <c r="AE888" s="1" t="str">
        <f t="shared" si="137"/>
        <v>REGULAR</v>
      </c>
      <c r="AF888" s="1" t="str">
        <f t="shared" si="138"/>
        <v>Imphal -  Manipur</v>
      </c>
      <c r="AG888" s="1">
        <f t="shared" si="139"/>
        <v>5</v>
      </c>
    </row>
    <row r="889" spans="1:33">
      <c r="A889" s="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c r="P889" s="1">
        <f t="shared" si="130"/>
        <v>19740</v>
      </c>
      <c r="Q889" s="1">
        <v>10</v>
      </c>
      <c r="R889" s="1">
        <f t="shared" si="131"/>
        <v>1974</v>
      </c>
      <c r="S889" s="1">
        <f t="shared" si="132"/>
        <v>17766</v>
      </c>
      <c r="T889" s="1">
        <v>0.52</v>
      </c>
      <c r="U889" s="1">
        <f t="shared" si="133"/>
        <v>9238.32</v>
      </c>
      <c r="V889" s="1">
        <f t="shared" si="134"/>
        <v>8527.68</v>
      </c>
      <c r="W889" s="4">
        <f t="shared" si="135"/>
        <v>0.48000000000000004</v>
      </c>
      <c r="X889" s="1" t="s">
        <v>39</v>
      </c>
      <c r="Y889" s="1" t="s">
        <v>57</v>
      </c>
      <c r="Z889" s="1" t="s">
        <v>41</v>
      </c>
      <c r="AA889" s="2">
        <v>45928</v>
      </c>
      <c r="AB889" s="1">
        <v>5</v>
      </c>
      <c r="AC889" s="1" t="s">
        <v>42</v>
      </c>
      <c r="AD889" s="1" t="str">
        <f t="shared" si="136"/>
        <v>0571</v>
      </c>
      <c r="AE889" s="1" t="str">
        <f t="shared" si="137"/>
        <v>PRIME</v>
      </c>
      <c r="AF889" s="1" t="str">
        <f t="shared" si="138"/>
        <v>Tura -  Meghalaya</v>
      </c>
      <c r="AG889" s="1">
        <f t="shared" si="139"/>
        <v>5</v>
      </c>
    </row>
    <row r="890" spans="1:33">
      <c r="A890" s="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c r="P890" s="1">
        <f t="shared" si="130"/>
        <v>400150</v>
      </c>
      <c r="Q890" s="1">
        <v>10</v>
      </c>
      <c r="R890" s="1">
        <f t="shared" si="131"/>
        <v>40015</v>
      </c>
      <c r="S890" s="1">
        <f t="shared" si="132"/>
        <v>360135</v>
      </c>
      <c r="T890" s="1">
        <v>0.57999999999999996</v>
      </c>
      <c r="U890" s="1">
        <f t="shared" si="133"/>
        <v>208878.3</v>
      </c>
      <c r="V890" s="1">
        <f t="shared" si="134"/>
        <v>151256.70000000001</v>
      </c>
      <c r="W890" s="4">
        <f t="shared" si="135"/>
        <v>0.42000000000000004</v>
      </c>
      <c r="X890" s="1" t="s">
        <v>147</v>
      </c>
      <c r="Y890" s="1" t="s">
        <v>40</v>
      </c>
      <c r="Z890" s="1" t="s">
        <v>22</v>
      </c>
      <c r="AA890" s="1"/>
      <c r="AB890" s="1"/>
      <c r="AC890" s="1" t="s">
        <v>93</v>
      </c>
      <c r="AD890" s="1" t="str">
        <f t="shared" si="136"/>
        <v>0679</v>
      </c>
      <c r="AE890" s="1" t="str">
        <f t="shared" si="137"/>
        <v>REGULAR</v>
      </c>
      <c r="AF890" s="1" t="str">
        <f t="shared" si="138"/>
        <v>Jaipur -  Rajasthan</v>
      </c>
      <c r="AG890" s="1">
        <f t="shared" si="139"/>
        <v>6</v>
      </c>
    </row>
    <row r="891" spans="1:33">
      <c r="A891" s="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c r="P891" s="1">
        <f t="shared" si="130"/>
        <v>9400</v>
      </c>
      <c r="Q891" s="1">
        <v>0</v>
      </c>
      <c r="R891" s="1">
        <f t="shared" si="131"/>
        <v>0</v>
      </c>
      <c r="S891" s="1">
        <f t="shared" si="132"/>
        <v>9400</v>
      </c>
      <c r="T891" s="1">
        <v>0.5</v>
      </c>
      <c r="U891" s="1">
        <f t="shared" si="133"/>
        <v>4700</v>
      </c>
      <c r="V891" s="1">
        <f t="shared" si="134"/>
        <v>4700</v>
      </c>
      <c r="W891" s="4">
        <f t="shared" si="135"/>
        <v>0.5</v>
      </c>
      <c r="X891" s="1" t="s">
        <v>39</v>
      </c>
      <c r="Y891" s="1" t="s">
        <v>57</v>
      </c>
      <c r="Z891" s="1" t="s">
        <v>66</v>
      </c>
      <c r="AA891" s="1"/>
      <c r="AB891" s="1"/>
      <c r="AC891" s="1" t="s">
        <v>42</v>
      </c>
      <c r="AD891" s="1" t="str">
        <f t="shared" si="136"/>
        <v>0817</v>
      </c>
      <c r="AE891" s="1" t="str">
        <f t="shared" si="137"/>
        <v>REGULAR</v>
      </c>
      <c r="AF891" s="1" t="str">
        <f t="shared" si="138"/>
        <v>Raipur -  Chhattisgarh</v>
      </c>
      <c r="AG891" s="1">
        <f t="shared" si="139"/>
        <v>4</v>
      </c>
    </row>
    <row r="892" spans="1:33">
      <c r="A892" s="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c r="P892" s="1">
        <f t="shared" si="130"/>
        <v>26040</v>
      </c>
      <c r="Q892" s="1">
        <v>15</v>
      </c>
      <c r="R892" s="1">
        <f t="shared" si="131"/>
        <v>3906</v>
      </c>
      <c r="S892" s="1">
        <f t="shared" si="132"/>
        <v>22134</v>
      </c>
      <c r="T892" s="1">
        <v>0.48</v>
      </c>
      <c r="U892" s="1">
        <f t="shared" si="133"/>
        <v>10624.32</v>
      </c>
      <c r="V892" s="1">
        <f t="shared" si="134"/>
        <v>11509.68</v>
      </c>
      <c r="W892" s="4">
        <f t="shared" si="135"/>
        <v>0.52</v>
      </c>
      <c r="X892" s="1" t="s">
        <v>92</v>
      </c>
      <c r="Y892" s="1" t="s">
        <v>57</v>
      </c>
      <c r="Z892" s="1" t="s">
        <v>41</v>
      </c>
      <c r="AA892" s="2">
        <v>45931</v>
      </c>
      <c r="AB892" s="1">
        <v>5</v>
      </c>
      <c r="AC892" s="1" t="s">
        <v>42</v>
      </c>
      <c r="AD892" s="1" t="str">
        <f t="shared" si="136"/>
        <v>0962</v>
      </c>
      <c r="AE892" s="1" t="str">
        <f t="shared" si="137"/>
        <v>REGULAR</v>
      </c>
      <c r="AF892" s="1" t="str">
        <f t="shared" si="138"/>
        <v>Raipur -  Chhattisgarh</v>
      </c>
      <c r="AG892" s="1">
        <f t="shared" si="139"/>
        <v>5</v>
      </c>
    </row>
    <row r="893" spans="1:33">
      <c r="A893" s="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c r="P893" s="1">
        <f t="shared" si="130"/>
        <v>16200</v>
      </c>
      <c r="Q893" s="1">
        <v>0</v>
      </c>
      <c r="R893" s="1">
        <f t="shared" si="131"/>
        <v>0</v>
      </c>
      <c r="S893" s="1">
        <f t="shared" si="132"/>
        <v>16200</v>
      </c>
      <c r="T893" s="1">
        <v>0.45</v>
      </c>
      <c r="U893" s="1">
        <f t="shared" si="133"/>
        <v>7290</v>
      </c>
      <c r="V893" s="1">
        <f t="shared" si="134"/>
        <v>8910</v>
      </c>
      <c r="W893" s="4">
        <f t="shared" si="135"/>
        <v>0.55000000000000004</v>
      </c>
      <c r="X893" s="1" t="s">
        <v>92</v>
      </c>
      <c r="Y893" s="1" t="s">
        <v>40</v>
      </c>
      <c r="Z893" s="1" t="s">
        <v>41</v>
      </c>
      <c r="AA893" s="2">
        <v>45928</v>
      </c>
      <c r="AB893" s="1">
        <v>4</v>
      </c>
      <c r="AC893" s="1" t="s">
        <v>42</v>
      </c>
      <c r="AD893" s="1" t="str">
        <f t="shared" si="136"/>
        <v>0967</v>
      </c>
      <c r="AE893" s="1" t="str">
        <f t="shared" si="137"/>
        <v>REGULAR</v>
      </c>
      <c r="AF893" s="1" t="str">
        <f t="shared" si="138"/>
        <v>Chennai -  Tamil Nadu</v>
      </c>
      <c r="AG893" s="1">
        <f t="shared" si="139"/>
        <v>5</v>
      </c>
    </row>
    <row r="894" spans="1:33">
      <c r="A894" s="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c r="P894" s="1">
        <f t="shared" si="130"/>
        <v>4000</v>
      </c>
      <c r="Q894" s="1">
        <v>5</v>
      </c>
      <c r="R894" s="1">
        <f t="shared" si="131"/>
        <v>200</v>
      </c>
      <c r="S894" s="1">
        <f t="shared" si="132"/>
        <v>3800</v>
      </c>
      <c r="T894" s="1">
        <v>0.5</v>
      </c>
      <c r="U894" s="1">
        <f t="shared" si="133"/>
        <v>1900</v>
      </c>
      <c r="V894" s="1">
        <f t="shared" si="134"/>
        <v>1900</v>
      </c>
      <c r="W894" s="4">
        <f t="shared" si="135"/>
        <v>0.5</v>
      </c>
      <c r="X894" s="1" t="s">
        <v>147</v>
      </c>
      <c r="Y894" s="1" t="s">
        <v>81</v>
      </c>
      <c r="Z894" s="1" t="s">
        <v>22</v>
      </c>
      <c r="AA894" s="1"/>
      <c r="AB894" s="1"/>
      <c r="AC894" s="1" t="s">
        <v>93</v>
      </c>
      <c r="AD894" s="1" t="str">
        <f t="shared" si="136"/>
        <v>1053</v>
      </c>
      <c r="AE894" s="1" t="str">
        <f t="shared" si="137"/>
        <v>PRIME</v>
      </c>
      <c r="AF894" s="1" t="str">
        <f t="shared" si="138"/>
        <v>Guwahati -  Assam</v>
      </c>
      <c r="AG894" s="1">
        <f t="shared" si="139"/>
        <v>4</v>
      </c>
    </row>
    <row r="895" spans="1:33">
      <c r="A895" s="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c r="P895" s="1">
        <f t="shared" si="130"/>
        <v>39050</v>
      </c>
      <c r="Q895" s="1">
        <v>10</v>
      </c>
      <c r="R895" s="1">
        <f t="shared" si="131"/>
        <v>3905</v>
      </c>
      <c r="S895" s="1">
        <f t="shared" si="132"/>
        <v>35145</v>
      </c>
      <c r="T895" s="1">
        <v>0.48</v>
      </c>
      <c r="U895" s="1">
        <f t="shared" si="133"/>
        <v>16869.599999999999</v>
      </c>
      <c r="V895" s="1">
        <f t="shared" si="134"/>
        <v>18275.400000000001</v>
      </c>
      <c r="W895" s="4">
        <f t="shared" si="135"/>
        <v>0.52</v>
      </c>
      <c r="X895" s="1" t="s">
        <v>39</v>
      </c>
      <c r="Y895" s="1" t="s">
        <v>57</v>
      </c>
      <c r="Z895" s="1" t="s">
        <v>22</v>
      </c>
      <c r="AA895" s="1"/>
      <c r="AB895" s="1"/>
      <c r="AC895" s="1" t="s">
        <v>93</v>
      </c>
      <c r="AD895" s="1" t="str">
        <f t="shared" si="136"/>
        <v>1555</v>
      </c>
      <c r="AE895" s="1" t="str">
        <f t="shared" si="137"/>
        <v>REGULAR</v>
      </c>
      <c r="AF895" s="1" t="str">
        <f t="shared" si="138"/>
        <v>Gurgaon -  Delhi</v>
      </c>
      <c r="AG895" s="1">
        <f t="shared" si="139"/>
        <v>5</v>
      </c>
    </row>
    <row r="896" spans="1:33">
      <c r="A896" s="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c r="P896" s="1">
        <f t="shared" si="130"/>
        <v>88580</v>
      </c>
      <c r="Q896" s="1">
        <v>0</v>
      </c>
      <c r="R896" s="1">
        <f t="shared" si="131"/>
        <v>0</v>
      </c>
      <c r="S896" s="1">
        <f t="shared" si="132"/>
        <v>88580</v>
      </c>
      <c r="T896" s="1">
        <v>0.57999999999999996</v>
      </c>
      <c r="U896" s="1">
        <f t="shared" si="133"/>
        <v>51376.399999999994</v>
      </c>
      <c r="V896" s="1">
        <f t="shared" si="134"/>
        <v>37203.600000000006</v>
      </c>
      <c r="W896" s="4">
        <f t="shared" si="135"/>
        <v>0.42000000000000004</v>
      </c>
      <c r="X896" s="1" t="s">
        <v>56</v>
      </c>
      <c r="Y896" s="1" t="s">
        <v>57</v>
      </c>
      <c r="Z896" s="1" t="s">
        <v>120</v>
      </c>
      <c r="AA896" s="1"/>
      <c r="AB896" s="1"/>
      <c r="AC896" s="1" t="s">
        <v>42</v>
      </c>
      <c r="AD896" s="1" t="str">
        <f t="shared" si="136"/>
        <v>0034</v>
      </c>
      <c r="AE896" s="1" t="str">
        <f t="shared" si="137"/>
        <v>REGULAR</v>
      </c>
      <c r="AF896" s="1" t="str">
        <f t="shared" si="138"/>
        <v>Gaya -  Bihar</v>
      </c>
      <c r="AG896" s="1">
        <f t="shared" si="139"/>
        <v>5</v>
      </c>
    </row>
    <row r="897" spans="1:33">
      <c r="A897" s="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c r="P897" s="1">
        <f t="shared" si="130"/>
        <v>1440</v>
      </c>
      <c r="Q897" s="1">
        <v>20</v>
      </c>
      <c r="R897" s="1">
        <f t="shared" si="131"/>
        <v>288</v>
      </c>
      <c r="S897" s="1">
        <f t="shared" si="132"/>
        <v>1152</v>
      </c>
      <c r="T897" s="1">
        <v>0.35</v>
      </c>
      <c r="U897" s="1">
        <f t="shared" si="133"/>
        <v>403.2</v>
      </c>
      <c r="V897" s="1">
        <f t="shared" si="134"/>
        <v>748.8</v>
      </c>
      <c r="W897" s="4">
        <f t="shared" si="135"/>
        <v>0.64999999999999991</v>
      </c>
      <c r="X897" s="1" t="s">
        <v>104</v>
      </c>
      <c r="Y897" s="1" t="s">
        <v>81</v>
      </c>
      <c r="Z897" s="1" t="s">
        <v>66</v>
      </c>
      <c r="AA897" s="1"/>
      <c r="AB897" s="1"/>
      <c r="AC897" s="1" t="s">
        <v>42</v>
      </c>
      <c r="AD897" s="1" t="str">
        <f t="shared" si="136"/>
        <v>0099</v>
      </c>
      <c r="AE897" s="1" t="str">
        <f t="shared" si="137"/>
        <v>REGULAR</v>
      </c>
      <c r="AF897" s="1" t="str">
        <f t="shared" si="138"/>
        <v>Agartala -  Tripura</v>
      </c>
      <c r="AG897" s="1">
        <f t="shared" si="139"/>
        <v>4</v>
      </c>
    </row>
    <row r="898" spans="1:33">
      <c r="A898" s="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c r="P898" s="1">
        <f t="shared" si="130"/>
        <v>10620</v>
      </c>
      <c r="Q898" s="1">
        <v>15</v>
      </c>
      <c r="R898" s="1">
        <f t="shared" si="131"/>
        <v>1593</v>
      </c>
      <c r="S898" s="1">
        <f t="shared" si="132"/>
        <v>9027</v>
      </c>
      <c r="T898" s="1">
        <v>0.47</v>
      </c>
      <c r="U898" s="1">
        <f t="shared" si="133"/>
        <v>4242.6899999999996</v>
      </c>
      <c r="V898" s="1">
        <f t="shared" si="134"/>
        <v>4784.3100000000004</v>
      </c>
      <c r="W898" s="4">
        <f t="shared" si="135"/>
        <v>0.53</v>
      </c>
      <c r="X898" s="1" t="s">
        <v>147</v>
      </c>
      <c r="Y898" s="1" t="s">
        <v>81</v>
      </c>
      <c r="Z898" s="1" t="s">
        <v>66</v>
      </c>
      <c r="AA898" s="1"/>
      <c r="AB898" s="1"/>
      <c r="AC898" s="1" t="s">
        <v>42</v>
      </c>
      <c r="AD898" s="1" t="str">
        <f t="shared" si="136"/>
        <v>0343</v>
      </c>
      <c r="AE898" s="1" t="str">
        <f t="shared" si="137"/>
        <v>REGULAR</v>
      </c>
      <c r="AF898" s="1" t="str">
        <f t="shared" si="138"/>
        <v>Imphal -  Manipur</v>
      </c>
      <c r="AG898" s="1">
        <f t="shared" si="139"/>
        <v>5</v>
      </c>
    </row>
    <row r="899" spans="1:33">
      <c r="A899" s="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c r="P899" s="1">
        <f t="shared" ref="P899:P962" si="140">PRODUCT(N899,O899)</f>
        <v>238590</v>
      </c>
      <c r="Q899" s="1">
        <v>0</v>
      </c>
      <c r="R899" s="1">
        <f t="shared" ref="R899:R962" si="141">P899*(Q899/100)</f>
        <v>0</v>
      </c>
      <c r="S899" s="1">
        <f t="shared" ref="S899:S962" si="142">P899-R899</f>
        <v>238590</v>
      </c>
      <c r="T899" s="1">
        <v>0.57999999999999996</v>
      </c>
      <c r="U899" s="1">
        <f t="shared" ref="U899:U962" si="143">S899*T899</f>
        <v>138382.19999999998</v>
      </c>
      <c r="V899" s="1">
        <f t="shared" ref="V899:V962" si="144">S899-U899</f>
        <v>100207.80000000002</v>
      </c>
      <c r="W899" s="4">
        <f t="shared" ref="W899:W962" si="145">(V899/S899)</f>
        <v>0.4200000000000001</v>
      </c>
      <c r="X899" s="1" t="s">
        <v>92</v>
      </c>
      <c r="Y899" s="1" t="s">
        <v>57</v>
      </c>
      <c r="Z899" s="1" t="s">
        <v>41</v>
      </c>
      <c r="AA899" s="2">
        <v>45927</v>
      </c>
      <c r="AB899" s="1">
        <v>3</v>
      </c>
      <c r="AC899" s="1" t="s">
        <v>42</v>
      </c>
      <c r="AD899" s="1" t="str">
        <f t="shared" ref="AD899:AD962" si="146">RIGHT(A899,4)</f>
        <v>0744</v>
      </c>
      <c r="AE899" s="1" t="str">
        <f t="shared" ref="AE899:AE962" si="147">UPPER(H899)</f>
        <v>REGULAR</v>
      </c>
      <c r="AF899" s="1" t="str">
        <f t="shared" ref="AF899:AF962" si="148">_xlfn.CONCAT(I899," -  ",J899)</f>
        <v>Howrah -  West Bengal</v>
      </c>
      <c r="AG899" s="1">
        <f t="shared" ref="AG899:AG962" si="149">LEN(P899)</f>
        <v>6</v>
      </c>
    </row>
    <row r="900" spans="1:33">
      <c r="A900" s="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c r="P900" s="1">
        <f t="shared" si="140"/>
        <v>11980</v>
      </c>
      <c r="Q900" s="1">
        <v>25</v>
      </c>
      <c r="R900" s="1">
        <f t="shared" si="141"/>
        <v>2995</v>
      </c>
      <c r="S900" s="1">
        <f t="shared" si="142"/>
        <v>8985</v>
      </c>
      <c r="T900" s="1">
        <v>0.47</v>
      </c>
      <c r="U900" s="1">
        <f t="shared" si="143"/>
        <v>4222.95</v>
      </c>
      <c r="V900" s="1">
        <f t="shared" si="144"/>
        <v>4762.05</v>
      </c>
      <c r="W900" s="4">
        <f t="shared" si="145"/>
        <v>0.53</v>
      </c>
      <c r="X900" s="1" t="s">
        <v>147</v>
      </c>
      <c r="Y900" s="1" t="s">
        <v>57</v>
      </c>
      <c r="Z900" s="1" t="s">
        <v>41</v>
      </c>
      <c r="AA900" s="2">
        <v>45933</v>
      </c>
      <c r="AB900" s="1">
        <v>4</v>
      </c>
      <c r="AC900" s="1" t="s">
        <v>42</v>
      </c>
      <c r="AD900" s="1" t="str">
        <f t="shared" si="146"/>
        <v>1222</v>
      </c>
      <c r="AE900" s="1" t="str">
        <f t="shared" si="147"/>
        <v>PRIME</v>
      </c>
      <c r="AF900" s="1" t="str">
        <f t="shared" si="148"/>
        <v>Ludhiana -  Punjab</v>
      </c>
      <c r="AG900" s="1">
        <f t="shared" si="149"/>
        <v>5</v>
      </c>
    </row>
    <row r="901" spans="1:33">
      <c r="A901" s="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c r="P901" s="1">
        <f t="shared" si="140"/>
        <v>3680</v>
      </c>
      <c r="Q901" s="1">
        <v>10</v>
      </c>
      <c r="R901" s="1">
        <f t="shared" si="141"/>
        <v>368</v>
      </c>
      <c r="S901" s="1">
        <f t="shared" si="142"/>
        <v>3312</v>
      </c>
      <c r="T901" s="1">
        <v>0.5</v>
      </c>
      <c r="U901" s="1">
        <f t="shared" si="143"/>
        <v>1656</v>
      </c>
      <c r="V901" s="1">
        <f t="shared" si="144"/>
        <v>1656</v>
      </c>
      <c r="W901" s="4">
        <f t="shared" si="145"/>
        <v>0.5</v>
      </c>
      <c r="X901" s="1" t="s">
        <v>56</v>
      </c>
      <c r="Y901" s="1" t="s">
        <v>72</v>
      </c>
      <c r="Z901" s="1" t="s">
        <v>41</v>
      </c>
      <c r="AA901" s="2">
        <v>45929</v>
      </c>
      <c r="AB901" s="1">
        <v>4</v>
      </c>
      <c r="AC901" s="1" t="s">
        <v>42</v>
      </c>
      <c r="AD901" s="1" t="str">
        <f t="shared" si="146"/>
        <v>1371</v>
      </c>
      <c r="AE901" s="1" t="str">
        <f t="shared" si="147"/>
        <v>REGULAR</v>
      </c>
      <c r="AF901" s="1" t="str">
        <f t="shared" si="148"/>
        <v>Shillong -  Meghalaya</v>
      </c>
      <c r="AG901" s="1">
        <f t="shared" si="149"/>
        <v>4</v>
      </c>
    </row>
    <row r="902" spans="1:33">
      <c r="A902" s="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c r="P902" s="1">
        <f t="shared" si="140"/>
        <v>8600</v>
      </c>
      <c r="Q902" s="1">
        <v>0</v>
      </c>
      <c r="R902" s="1">
        <f t="shared" si="141"/>
        <v>0</v>
      </c>
      <c r="S902" s="1">
        <f t="shared" si="142"/>
        <v>8600</v>
      </c>
      <c r="T902" s="1">
        <v>0.48</v>
      </c>
      <c r="U902" s="1">
        <f t="shared" si="143"/>
        <v>4128</v>
      </c>
      <c r="V902" s="1">
        <f t="shared" si="144"/>
        <v>4472</v>
      </c>
      <c r="W902" s="4">
        <f t="shared" si="145"/>
        <v>0.52</v>
      </c>
      <c r="X902" s="1" t="s">
        <v>65</v>
      </c>
      <c r="Y902" s="1" t="s">
        <v>72</v>
      </c>
      <c r="Z902" s="1" t="s">
        <v>120</v>
      </c>
      <c r="AA902" s="1"/>
      <c r="AB902" s="1"/>
      <c r="AC902" s="1" t="s">
        <v>42</v>
      </c>
      <c r="AD902" s="1" t="str">
        <f t="shared" si="146"/>
        <v>0209</v>
      </c>
      <c r="AE902" s="1" t="str">
        <f t="shared" si="147"/>
        <v>PRIME</v>
      </c>
      <c r="AF902" s="1" t="str">
        <f t="shared" si="148"/>
        <v>Guwahati -  Assam</v>
      </c>
      <c r="AG902" s="1">
        <f t="shared" si="149"/>
        <v>4</v>
      </c>
    </row>
    <row r="903" spans="1:33">
      <c r="A903" s="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c r="P903" s="1">
        <f t="shared" si="140"/>
        <v>23280</v>
      </c>
      <c r="Q903" s="1">
        <v>0</v>
      </c>
      <c r="R903" s="1">
        <f t="shared" si="141"/>
        <v>0</v>
      </c>
      <c r="S903" s="1">
        <f t="shared" si="142"/>
        <v>23280</v>
      </c>
      <c r="T903" s="1">
        <v>0.47</v>
      </c>
      <c r="U903" s="1">
        <f t="shared" si="143"/>
        <v>10941.599999999999</v>
      </c>
      <c r="V903" s="1">
        <f t="shared" si="144"/>
        <v>12338.400000000001</v>
      </c>
      <c r="W903" s="4">
        <f t="shared" si="145"/>
        <v>0.53</v>
      </c>
      <c r="X903" s="1" t="s">
        <v>56</v>
      </c>
      <c r="Y903" s="1" t="s">
        <v>40</v>
      </c>
      <c r="Z903" s="1" t="s">
        <v>41</v>
      </c>
      <c r="AA903" s="2">
        <v>45933</v>
      </c>
      <c r="AB903" s="1">
        <v>4</v>
      </c>
      <c r="AC903" s="1" t="s">
        <v>42</v>
      </c>
      <c r="AD903" s="1" t="str">
        <f t="shared" si="146"/>
        <v>0514</v>
      </c>
      <c r="AE903" s="1" t="str">
        <f t="shared" si="147"/>
        <v>REGULAR</v>
      </c>
      <c r="AF903" s="1" t="str">
        <f t="shared" si="148"/>
        <v>Gurgaon -  Delhi</v>
      </c>
      <c r="AG903" s="1">
        <f t="shared" si="149"/>
        <v>5</v>
      </c>
    </row>
    <row r="904" spans="1:33">
      <c r="A904" s="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c r="P904" s="1">
        <f t="shared" si="140"/>
        <v>23650</v>
      </c>
      <c r="Q904" s="1">
        <v>0</v>
      </c>
      <c r="R904" s="1">
        <f t="shared" si="141"/>
        <v>0</v>
      </c>
      <c r="S904" s="1">
        <f t="shared" si="142"/>
        <v>23650</v>
      </c>
      <c r="T904" s="1">
        <v>0.5</v>
      </c>
      <c r="U904" s="1">
        <f t="shared" si="143"/>
        <v>11825</v>
      </c>
      <c r="V904" s="1">
        <f t="shared" si="144"/>
        <v>11825</v>
      </c>
      <c r="W904" s="4">
        <f t="shared" si="145"/>
        <v>0.5</v>
      </c>
      <c r="X904" s="1" t="s">
        <v>50</v>
      </c>
      <c r="Y904" s="1" t="s">
        <v>72</v>
      </c>
      <c r="Z904" s="1" t="s">
        <v>41</v>
      </c>
      <c r="AA904" s="2">
        <v>45930</v>
      </c>
      <c r="AB904" s="1">
        <v>5</v>
      </c>
      <c r="AC904" s="1" t="s">
        <v>42</v>
      </c>
      <c r="AD904" s="1" t="str">
        <f t="shared" si="146"/>
        <v>0903</v>
      </c>
      <c r="AE904" s="1" t="str">
        <f t="shared" si="147"/>
        <v>PRIME</v>
      </c>
      <c r="AF904" s="1" t="str">
        <f t="shared" si="148"/>
        <v>New Delhi -  Delhi</v>
      </c>
      <c r="AG904" s="1">
        <f t="shared" si="149"/>
        <v>5</v>
      </c>
    </row>
    <row r="905" spans="1:33">
      <c r="A905" s="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c r="P905" s="1">
        <f t="shared" si="140"/>
        <v>229650</v>
      </c>
      <c r="Q905" s="1">
        <v>25</v>
      </c>
      <c r="R905" s="1">
        <f t="shared" si="141"/>
        <v>57412.5</v>
      </c>
      <c r="S905" s="1">
        <f t="shared" si="142"/>
        <v>172237.5</v>
      </c>
      <c r="T905" s="1">
        <v>0.57999999999999996</v>
      </c>
      <c r="U905" s="1">
        <f t="shared" si="143"/>
        <v>99897.75</v>
      </c>
      <c r="V905" s="1">
        <f t="shared" si="144"/>
        <v>72339.75</v>
      </c>
      <c r="W905" s="4">
        <f t="shared" si="145"/>
        <v>0.42</v>
      </c>
      <c r="X905" s="1" t="s">
        <v>147</v>
      </c>
      <c r="Y905" s="1" t="s">
        <v>81</v>
      </c>
      <c r="Z905" s="1" t="s">
        <v>41</v>
      </c>
      <c r="AA905" s="2">
        <v>45931</v>
      </c>
      <c r="AB905" s="1">
        <v>5</v>
      </c>
      <c r="AC905" s="1" t="s">
        <v>42</v>
      </c>
      <c r="AD905" s="1" t="str">
        <f t="shared" si="146"/>
        <v>0545</v>
      </c>
      <c r="AE905" s="1" t="str">
        <f t="shared" si="147"/>
        <v>PRIME</v>
      </c>
      <c r="AF905" s="1" t="str">
        <f t="shared" si="148"/>
        <v>Ahmedabad -  Gujarat</v>
      </c>
      <c r="AG905" s="1">
        <f t="shared" si="149"/>
        <v>6</v>
      </c>
    </row>
    <row r="906" spans="1:33">
      <c r="A906" s="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c r="P906" s="1">
        <f t="shared" si="140"/>
        <v>4200</v>
      </c>
      <c r="Q906" s="1">
        <v>0</v>
      </c>
      <c r="R906" s="1">
        <f t="shared" si="141"/>
        <v>0</v>
      </c>
      <c r="S906" s="1">
        <f t="shared" si="142"/>
        <v>4200</v>
      </c>
      <c r="T906" s="1">
        <v>0.45</v>
      </c>
      <c r="U906" s="1">
        <f t="shared" si="143"/>
        <v>1890</v>
      </c>
      <c r="V906" s="1">
        <f t="shared" si="144"/>
        <v>2310</v>
      </c>
      <c r="W906" s="4">
        <f t="shared" si="145"/>
        <v>0.55000000000000004</v>
      </c>
      <c r="X906" s="1" t="s">
        <v>104</v>
      </c>
      <c r="Y906" s="1" t="s">
        <v>81</v>
      </c>
      <c r="Z906" s="1" t="s">
        <v>41</v>
      </c>
      <c r="AA906" s="2">
        <v>45935</v>
      </c>
      <c r="AB906" s="1">
        <v>4</v>
      </c>
      <c r="AC906" s="1" t="s">
        <v>42</v>
      </c>
      <c r="AD906" s="1" t="str">
        <f t="shared" si="146"/>
        <v>0122</v>
      </c>
      <c r="AE906" s="1" t="str">
        <f t="shared" si="147"/>
        <v>REGULAR</v>
      </c>
      <c r="AF906" s="1" t="str">
        <f t="shared" si="148"/>
        <v>Ahmedabad -  Gujarat</v>
      </c>
      <c r="AG906" s="1">
        <f t="shared" si="149"/>
        <v>4</v>
      </c>
    </row>
    <row r="907" spans="1:33">
      <c r="A907" s="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c r="P907" s="1">
        <f t="shared" si="140"/>
        <v>1200</v>
      </c>
      <c r="Q907" s="1">
        <v>0</v>
      </c>
      <c r="R907" s="1">
        <f t="shared" si="141"/>
        <v>0</v>
      </c>
      <c r="S907" s="1">
        <f t="shared" si="142"/>
        <v>1200</v>
      </c>
      <c r="T907" s="1">
        <v>0.35</v>
      </c>
      <c r="U907" s="1">
        <f t="shared" si="143"/>
        <v>420</v>
      </c>
      <c r="V907" s="1">
        <f t="shared" si="144"/>
        <v>780</v>
      </c>
      <c r="W907" s="4">
        <f t="shared" si="145"/>
        <v>0.65</v>
      </c>
      <c r="X907" s="1" t="s">
        <v>92</v>
      </c>
      <c r="Y907" s="1" t="s">
        <v>40</v>
      </c>
      <c r="Z907" s="1" t="s">
        <v>41</v>
      </c>
      <c r="AA907" s="2">
        <v>45934</v>
      </c>
      <c r="AB907" s="1">
        <v>5</v>
      </c>
      <c r="AC907" s="1" t="s">
        <v>42</v>
      </c>
      <c r="AD907" s="1" t="str">
        <f t="shared" si="146"/>
        <v>0462</v>
      </c>
      <c r="AE907" s="1" t="str">
        <f t="shared" si="147"/>
        <v>REGULAR</v>
      </c>
      <c r="AF907" s="1" t="str">
        <f t="shared" si="148"/>
        <v>Haridwar -  Uttarakhand</v>
      </c>
      <c r="AG907" s="1">
        <f t="shared" si="149"/>
        <v>4</v>
      </c>
    </row>
    <row r="908" spans="1:33">
      <c r="A908" s="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c r="P908" s="1">
        <f t="shared" si="140"/>
        <v>183900</v>
      </c>
      <c r="Q908" s="1">
        <v>15</v>
      </c>
      <c r="R908" s="1">
        <f t="shared" si="141"/>
        <v>27585</v>
      </c>
      <c r="S908" s="1">
        <f t="shared" si="142"/>
        <v>156315</v>
      </c>
      <c r="T908" s="1">
        <v>0.57999999999999996</v>
      </c>
      <c r="U908" s="1">
        <f t="shared" si="143"/>
        <v>90662.7</v>
      </c>
      <c r="V908" s="1">
        <f t="shared" si="144"/>
        <v>65652.3</v>
      </c>
      <c r="W908" s="4">
        <f t="shared" si="145"/>
        <v>0.42000000000000004</v>
      </c>
      <c r="X908" s="1" t="s">
        <v>147</v>
      </c>
      <c r="Y908" s="1" t="s">
        <v>57</v>
      </c>
      <c r="Z908" s="1" t="s">
        <v>41</v>
      </c>
      <c r="AA908" s="2">
        <v>45935</v>
      </c>
      <c r="AB908" s="1">
        <v>5</v>
      </c>
      <c r="AC908" s="1" t="s">
        <v>42</v>
      </c>
      <c r="AD908" s="1" t="str">
        <f t="shared" si="146"/>
        <v>1642</v>
      </c>
      <c r="AE908" s="1" t="str">
        <f t="shared" si="147"/>
        <v>REGULAR</v>
      </c>
      <c r="AF908" s="1" t="str">
        <f t="shared" si="148"/>
        <v>Cuttack -  Odisha</v>
      </c>
      <c r="AG908" s="1">
        <f t="shared" si="149"/>
        <v>6</v>
      </c>
    </row>
    <row r="909" spans="1:33">
      <c r="A909" s="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c r="P909" s="1">
        <f t="shared" si="140"/>
        <v>9320</v>
      </c>
      <c r="Q909" s="1">
        <v>10</v>
      </c>
      <c r="R909" s="1">
        <f t="shared" si="141"/>
        <v>932</v>
      </c>
      <c r="S909" s="1">
        <f t="shared" si="142"/>
        <v>8388</v>
      </c>
      <c r="T909" s="1">
        <v>0.47</v>
      </c>
      <c r="U909" s="1">
        <f t="shared" si="143"/>
        <v>3942.3599999999997</v>
      </c>
      <c r="V909" s="1">
        <f t="shared" si="144"/>
        <v>4445.6400000000003</v>
      </c>
      <c r="W909" s="4">
        <f t="shared" si="145"/>
        <v>0.53</v>
      </c>
      <c r="X909" s="1" t="s">
        <v>50</v>
      </c>
      <c r="Y909" s="1" t="s">
        <v>81</v>
      </c>
      <c r="Z909" s="1" t="s">
        <v>41</v>
      </c>
      <c r="AA909" s="2">
        <v>45933</v>
      </c>
      <c r="AB909" s="1">
        <v>4</v>
      </c>
      <c r="AC909" s="1" t="s">
        <v>42</v>
      </c>
      <c r="AD909" s="1" t="str">
        <f t="shared" si="146"/>
        <v>0018</v>
      </c>
      <c r="AE909" s="1" t="str">
        <f t="shared" si="147"/>
        <v>REGULAR</v>
      </c>
      <c r="AF909" s="1" t="str">
        <f t="shared" si="148"/>
        <v>Agra -  Uttar Pradesh</v>
      </c>
      <c r="AG909" s="1">
        <f t="shared" si="149"/>
        <v>4</v>
      </c>
    </row>
    <row r="910" spans="1:33">
      <c r="A910" s="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c r="P910" s="1">
        <f t="shared" si="140"/>
        <v>9700</v>
      </c>
      <c r="Q910" s="1">
        <v>20</v>
      </c>
      <c r="R910" s="1">
        <f t="shared" si="141"/>
        <v>1940</v>
      </c>
      <c r="S910" s="1">
        <f t="shared" si="142"/>
        <v>7760</v>
      </c>
      <c r="T910" s="1">
        <v>0.52</v>
      </c>
      <c r="U910" s="1">
        <f t="shared" si="143"/>
        <v>4035.2000000000003</v>
      </c>
      <c r="V910" s="1">
        <f t="shared" si="144"/>
        <v>3724.7999999999997</v>
      </c>
      <c r="W910" s="4">
        <f t="shared" si="145"/>
        <v>0.48</v>
      </c>
      <c r="X910" s="1" t="s">
        <v>92</v>
      </c>
      <c r="Y910" s="1" t="s">
        <v>72</v>
      </c>
      <c r="Z910" s="1" t="s">
        <v>41</v>
      </c>
      <c r="AA910" s="2">
        <v>45937</v>
      </c>
      <c r="AB910" s="1">
        <v>3</v>
      </c>
      <c r="AC910" s="1" t="s">
        <v>42</v>
      </c>
      <c r="AD910" s="1" t="str">
        <f t="shared" si="146"/>
        <v>1075</v>
      </c>
      <c r="AE910" s="1" t="str">
        <f t="shared" si="147"/>
        <v>PRIME</v>
      </c>
      <c r="AF910" s="1" t="str">
        <f t="shared" si="148"/>
        <v>Vijayawada -  Andhra Pradesh</v>
      </c>
      <c r="AG910" s="1">
        <f t="shared" si="149"/>
        <v>4</v>
      </c>
    </row>
    <row r="911" spans="1:33">
      <c r="A911" s="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c r="P911" s="1">
        <f t="shared" si="140"/>
        <v>11880</v>
      </c>
      <c r="Q911" s="1">
        <v>5</v>
      </c>
      <c r="R911" s="1">
        <f t="shared" si="141"/>
        <v>594</v>
      </c>
      <c r="S911" s="1">
        <f t="shared" si="142"/>
        <v>11286</v>
      </c>
      <c r="T911" s="1">
        <v>0.45</v>
      </c>
      <c r="U911" s="1">
        <f t="shared" si="143"/>
        <v>5078.7</v>
      </c>
      <c r="V911" s="1">
        <f t="shared" si="144"/>
        <v>6207.3</v>
      </c>
      <c r="W911" s="4">
        <f t="shared" si="145"/>
        <v>0.55000000000000004</v>
      </c>
      <c r="X911" s="1" t="s">
        <v>147</v>
      </c>
      <c r="Y911" s="1" t="s">
        <v>57</v>
      </c>
      <c r="Z911" s="1" t="s">
        <v>41</v>
      </c>
      <c r="AA911" s="2">
        <v>45936</v>
      </c>
      <c r="AB911" s="1">
        <v>3</v>
      </c>
      <c r="AC911" s="1" t="s">
        <v>42</v>
      </c>
      <c r="AD911" s="1" t="str">
        <f t="shared" si="146"/>
        <v>0407</v>
      </c>
      <c r="AE911" s="1" t="str">
        <f t="shared" si="147"/>
        <v>REGULAR</v>
      </c>
      <c r="AF911" s="1" t="str">
        <f t="shared" si="148"/>
        <v>Noida -  Delhi</v>
      </c>
      <c r="AG911" s="1">
        <f t="shared" si="149"/>
        <v>5</v>
      </c>
    </row>
    <row r="912" spans="1:33">
      <c r="A912" s="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c r="P912" s="1">
        <f t="shared" si="140"/>
        <v>600</v>
      </c>
      <c r="Q912" s="1">
        <v>25</v>
      </c>
      <c r="R912" s="1">
        <f t="shared" si="141"/>
        <v>150</v>
      </c>
      <c r="S912" s="1">
        <f t="shared" si="142"/>
        <v>450</v>
      </c>
      <c r="T912" s="1">
        <v>0.45</v>
      </c>
      <c r="U912" s="1">
        <f t="shared" si="143"/>
        <v>202.5</v>
      </c>
      <c r="V912" s="1">
        <f t="shared" si="144"/>
        <v>247.5</v>
      </c>
      <c r="W912" s="4">
        <f t="shared" si="145"/>
        <v>0.55000000000000004</v>
      </c>
      <c r="X912" s="1" t="s">
        <v>147</v>
      </c>
      <c r="Y912" s="1" t="s">
        <v>40</v>
      </c>
      <c r="Z912" s="1" t="s">
        <v>41</v>
      </c>
      <c r="AA912" s="2">
        <v>45934</v>
      </c>
      <c r="AB912" s="1">
        <v>5</v>
      </c>
      <c r="AC912" s="1" t="s">
        <v>42</v>
      </c>
      <c r="AD912" s="1" t="str">
        <f t="shared" si="146"/>
        <v>0463</v>
      </c>
      <c r="AE912" s="1" t="str">
        <f t="shared" si="147"/>
        <v>REGULAR</v>
      </c>
      <c r="AF912" s="1" t="str">
        <f t="shared" si="148"/>
        <v>Patna -  Bihar</v>
      </c>
      <c r="AG912" s="1">
        <f t="shared" si="149"/>
        <v>3</v>
      </c>
    </row>
    <row r="913" spans="1:33">
      <c r="A913" s="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c r="P913" s="1">
        <f t="shared" si="140"/>
        <v>26370</v>
      </c>
      <c r="Q913" s="1">
        <v>15</v>
      </c>
      <c r="R913" s="1">
        <f t="shared" si="141"/>
        <v>3955.5</v>
      </c>
      <c r="S913" s="1">
        <f t="shared" si="142"/>
        <v>22414.5</v>
      </c>
      <c r="T913" s="1">
        <v>0.48</v>
      </c>
      <c r="U913" s="1">
        <f t="shared" si="143"/>
        <v>10758.96</v>
      </c>
      <c r="V913" s="1">
        <f t="shared" si="144"/>
        <v>11655.54</v>
      </c>
      <c r="W913" s="4">
        <f t="shared" si="145"/>
        <v>0.52</v>
      </c>
      <c r="X913" s="1" t="s">
        <v>65</v>
      </c>
      <c r="Y913" s="1" t="s">
        <v>72</v>
      </c>
      <c r="Z913" s="1" t="s">
        <v>41</v>
      </c>
      <c r="AA913" s="2">
        <v>45936</v>
      </c>
      <c r="AB913" s="1">
        <v>3</v>
      </c>
      <c r="AC913" s="1" t="s">
        <v>42</v>
      </c>
      <c r="AD913" s="1" t="str">
        <f t="shared" si="146"/>
        <v>0892</v>
      </c>
      <c r="AE913" s="1" t="str">
        <f t="shared" si="147"/>
        <v>PRIME</v>
      </c>
      <c r="AF913" s="1" t="str">
        <f t="shared" si="148"/>
        <v>Hyderabad -  Telangana</v>
      </c>
      <c r="AG913" s="1">
        <f t="shared" si="149"/>
        <v>5</v>
      </c>
    </row>
    <row r="914" spans="1:33">
      <c r="A914" s="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c r="P914" s="1">
        <f t="shared" si="140"/>
        <v>1900</v>
      </c>
      <c r="Q914" s="1">
        <v>0</v>
      </c>
      <c r="R914" s="1">
        <f t="shared" si="141"/>
        <v>0</v>
      </c>
      <c r="S914" s="1">
        <f t="shared" si="142"/>
        <v>1900</v>
      </c>
      <c r="T914" s="1">
        <v>0.35</v>
      </c>
      <c r="U914" s="1">
        <f t="shared" si="143"/>
        <v>665</v>
      </c>
      <c r="V914" s="1">
        <f t="shared" si="144"/>
        <v>1235</v>
      </c>
      <c r="W914" s="4">
        <f t="shared" si="145"/>
        <v>0.65</v>
      </c>
      <c r="X914" s="1" t="s">
        <v>56</v>
      </c>
      <c r="Y914" s="1" t="s">
        <v>57</v>
      </c>
      <c r="Z914" s="1" t="s">
        <v>66</v>
      </c>
      <c r="AA914" s="1"/>
      <c r="AB914" s="1"/>
      <c r="AC914" s="1" t="s">
        <v>42</v>
      </c>
      <c r="AD914" s="1" t="str">
        <f t="shared" si="146"/>
        <v>1297</v>
      </c>
      <c r="AE914" s="1" t="str">
        <f t="shared" si="147"/>
        <v>REGULAR</v>
      </c>
      <c r="AF914" s="1" t="str">
        <f t="shared" si="148"/>
        <v>Lucknow -  Uttar Pradesh</v>
      </c>
      <c r="AG914" s="1">
        <f t="shared" si="149"/>
        <v>4</v>
      </c>
    </row>
    <row r="915" spans="1:33">
      <c r="A915" s="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c r="P915" s="1">
        <f t="shared" si="140"/>
        <v>2220</v>
      </c>
      <c r="Q915" s="1">
        <v>15</v>
      </c>
      <c r="R915" s="1">
        <f t="shared" si="141"/>
        <v>333</v>
      </c>
      <c r="S915" s="1">
        <f t="shared" si="142"/>
        <v>1887</v>
      </c>
      <c r="T915" s="1">
        <v>0.45</v>
      </c>
      <c r="U915" s="1">
        <f t="shared" si="143"/>
        <v>849.15</v>
      </c>
      <c r="V915" s="1">
        <f t="shared" si="144"/>
        <v>1037.8499999999999</v>
      </c>
      <c r="W915" s="4">
        <f t="shared" si="145"/>
        <v>0.54999999999999993</v>
      </c>
      <c r="X915" s="1" t="s">
        <v>39</v>
      </c>
      <c r="Y915" s="1" t="s">
        <v>72</v>
      </c>
      <c r="Z915" s="1" t="s">
        <v>41</v>
      </c>
      <c r="AA915" s="2">
        <v>45933</v>
      </c>
      <c r="AB915" s="1">
        <v>4</v>
      </c>
      <c r="AC915" s="1" t="s">
        <v>42</v>
      </c>
      <c r="AD915" s="1" t="str">
        <f t="shared" si="146"/>
        <v>0095</v>
      </c>
      <c r="AE915" s="1" t="str">
        <f t="shared" si="147"/>
        <v>REGULAR</v>
      </c>
      <c r="AF915" s="1" t="str">
        <f t="shared" si="148"/>
        <v>Agartala -  Tripura</v>
      </c>
      <c r="AG915" s="1">
        <f t="shared" si="149"/>
        <v>4</v>
      </c>
    </row>
    <row r="916" spans="1:33">
      <c r="A916" s="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c r="P916" s="1">
        <f t="shared" si="140"/>
        <v>31550</v>
      </c>
      <c r="Q916" s="1">
        <v>15</v>
      </c>
      <c r="R916" s="1">
        <f t="shared" si="141"/>
        <v>4732.5</v>
      </c>
      <c r="S916" s="1">
        <f t="shared" si="142"/>
        <v>26817.5</v>
      </c>
      <c r="T916" s="1">
        <v>0.52</v>
      </c>
      <c r="U916" s="1">
        <f t="shared" si="143"/>
        <v>13945.1</v>
      </c>
      <c r="V916" s="1">
        <f t="shared" si="144"/>
        <v>12872.4</v>
      </c>
      <c r="W916" s="4">
        <f t="shared" si="145"/>
        <v>0.48</v>
      </c>
      <c r="X916" s="1" t="s">
        <v>39</v>
      </c>
      <c r="Y916" s="1" t="s">
        <v>57</v>
      </c>
      <c r="Z916" s="1" t="s">
        <v>41</v>
      </c>
      <c r="AA916" s="2">
        <v>45937</v>
      </c>
      <c r="AB916" s="1">
        <v>4</v>
      </c>
      <c r="AC916" s="1" t="s">
        <v>42</v>
      </c>
      <c r="AD916" s="1" t="str">
        <f t="shared" si="146"/>
        <v>0796</v>
      </c>
      <c r="AE916" s="1" t="str">
        <f t="shared" si="147"/>
        <v>REGULAR</v>
      </c>
      <c r="AF916" s="1" t="str">
        <f t="shared" si="148"/>
        <v>Ahmedabad -  Gujarat</v>
      </c>
      <c r="AG916" s="1">
        <f t="shared" si="149"/>
        <v>5</v>
      </c>
    </row>
    <row r="917" spans="1:33">
      <c r="A917" s="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c r="P917" s="1">
        <f t="shared" si="140"/>
        <v>4140</v>
      </c>
      <c r="Q917" s="1">
        <v>0</v>
      </c>
      <c r="R917" s="1">
        <f t="shared" si="141"/>
        <v>0</v>
      </c>
      <c r="S917" s="1">
        <f t="shared" si="142"/>
        <v>4140</v>
      </c>
      <c r="T917" s="1">
        <v>0.45</v>
      </c>
      <c r="U917" s="1">
        <f t="shared" si="143"/>
        <v>1863</v>
      </c>
      <c r="V917" s="1">
        <f t="shared" si="144"/>
        <v>2277</v>
      </c>
      <c r="W917" s="4">
        <f t="shared" si="145"/>
        <v>0.55000000000000004</v>
      </c>
      <c r="X917" s="1" t="s">
        <v>104</v>
      </c>
      <c r="Y917" s="1" t="s">
        <v>57</v>
      </c>
      <c r="Z917" s="1" t="s">
        <v>120</v>
      </c>
      <c r="AA917" s="1"/>
      <c r="AB917" s="1"/>
      <c r="AC917" s="1" t="s">
        <v>42</v>
      </c>
      <c r="AD917" s="1" t="str">
        <f t="shared" si="146"/>
        <v>1167</v>
      </c>
      <c r="AE917" s="1" t="str">
        <f t="shared" si="147"/>
        <v>REGULAR</v>
      </c>
      <c r="AF917" s="1" t="str">
        <f t="shared" si="148"/>
        <v>Raipur -  Chhattisgarh</v>
      </c>
      <c r="AG917" s="1">
        <f t="shared" si="149"/>
        <v>4</v>
      </c>
    </row>
    <row r="918" spans="1:33">
      <c r="A918" s="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c r="P918" s="1">
        <f t="shared" si="140"/>
        <v>1890</v>
      </c>
      <c r="Q918" s="1">
        <v>5</v>
      </c>
      <c r="R918" s="1">
        <f t="shared" si="141"/>
        <v>94.5</v>
      </c>
      <c r="S918" s="1">
        <f t="shared" si="142"/>
        <v>1795.5</v>
      </c>
      <c r="T918" s="1">
        <v>0.35</v>
      </c>
      <c r="U918" s="1">
        <f t="shared" si="143"/>
        <v>628.42499999999995</v>
      </c>
      <c r="V918" s="1">
        <f t="shared" si="144"/>
        <v>1167.075</v>
      </c>
      <c r="W918" s="4">
        <f t="shared" si="145"/>
        <v>0.65</v>
      </c>
      <c r="X918" s="1" t="s">
        <v>50</v>
      </c>
      <c r="Y918" s="1" t="s">
        <v>57</v>
      </c>
      <c r="Z918" s="1" t="s">
        <v>120</v>
      </c>
      <c r="AA918" s="1"/>
      <c r="AB918" s="1"/>
      <c r="AC918" s="1" t="s">
        <v>42</v>
      </c>
      <c r="AD918" s="1" t="str">
        <f t="shared" si="146"/>
        <v>0221</v>
      </c>
      <c r="AE918" s="1" t="str">
        <f t="shared" si="147"/>
        <v>PRIME</v>
      </c>
      <c r="AF918" s="1" t="str">
        <f t="shared" si="148"/>
        <v>Nagpur -  Maharashtra</v>
      </c>
      <c r="AG918" s="1">
        <f t="shared" si="149"/>
        <v>4</v>
      </c>
    </row>
    <row r="919" spans="1:33">
      <c r="A919" s="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c r="P919" s="1">
        <f t="shared" si="140"/>
        <v>4000</v>
      </c>
      <c r="Q919" s="1">
        <v>0</v>
      </c>
      <c r="R919" s="1">
        <f t="shared" si="141"/>
        <v>0</v>
      </c>
      <c r="S919" s="1">
        <f t="shared" si="142"/>
        <v>4000</v>
      </c>
      <c r="T919" s="1">
        <v>0.47</v>
      </c>
      <c r="U919" s="1">
        <f t="shared" si="143"/>
        <v>1880</v>
      </c>
      <c r="V919" s="1">
        <f t="shared" si="144"/>
        <v>2120</v>
      </c>
      <c r="W919" s="4">
        <f t="shared" si="145"/>
        <v>0.53</v>
      </c>
      <c r="X919" s="1" t="s">
        <v>92</v>
      </c>
      <c r="Y919" s="1" t="s">
        <v>40</v>
      </c>
      <c r="Z919" s="1" t="s">
        <v>22</v>
      </c>
      <c r="AA919" s="1"/>
      <c r="AB919" s="1"/>
      <c r="AC919" s="1" t="s">
        <v>93</v>
      </c>
      <c r="AD919" s="1" t="str">
        <f t="shared" si="146"/>
        <v>0585</v>
      </c>
      <c r="AE919" s="1" t="str">
        <f t="shared" si="147"/>
        <v>REGULAR</v>
      </c>
      <c r="AF919" s="1" t="str">
        <f t="shared" si="148"/>
        <v>Pune -  Maharashtra</v>
      </c>
      <c r="AG919" s="1">
        <f t="shared" si="149"/>
        <v>4</v>
      </c>
    </row>
    <row r="920" spans="1:33">
      <c r="A920" s="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c r="P920" s="1">
        <f t="shared" si="140"/>
        <v>59350</v>
      </c>
      <c r="Q920" s="1">
        <v>10</v>
      </c>
      <c r="R920" s="1">
        <f t="shared" si="141"/>
        <v>5935</v>
      </c>
      <c r="S920" s="1">
        <f t="shared" si="142"/>
        <v>53415</v>
      </c>
      <c r="T920" s="1">
        <v>0.57999999999999996</v>
      </c>
      <c r="U920" s="1">
        <f t="shared" si="143"/>
        <v>30980.699999999997</v>
      </c>
      <c r="V920" s="1">
        <f t="shared" si="144"/>
        <v>22434.300000000003</v>
      </c>
      <c r="W920" s="4">
        <f t="shared" si="145"/>
        <v>0.42000000000000004</v>
      </c>
      <c r="X920" s="1" t="s">
        <v>92</v>
      </c>
      <c r="Y920" s="1" t="s">
        <v>40</v>
      </c>
      <c r="Z920" s="1" t="s">
        <v>120</v>
      </c>
      <c r="AA920" s="1"/>
      <c r="AB920" s="1"/>
      <c r="AC920" s="1" t="s">
        <v>42</v>
      </c>
      <c r="AD920" s="1" t="str">
        <f t="shared" si="146"/>
        <v>0591</v>
      </c>
      <c r="AE920" s="1" t="str">
        <f t="shared" si="147"/>
        <v>PRIME</v>
      </c>
      <c r="AF920" s="1" t="str">
        <f t="shared" si="148"/>
        <v>Dibrugarh -  Assam</v>
      </c>
      <c r="AG920" s="1">
        <f t="shared" si="149"/>
        <v>5</v>
      </c>
    </row>
    <row r="921" spans="1:33">
      <c r="A921" s="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c r="P921" s="1">
        <f t="shared" si="140"/>
        <v>1300</v>
      </c>
      <c r="Q921" s="1">
        <v>15</v>
      </c>
      <c r="R921" s="1">
        <f t="shared" si="141"/>
        <v>195</v>
      </c>
      <c r="S921" s="1">
        <f t="shared" si="142"/>
        <v>1105</v>
      </c>
      <c r="T921" s="1">
        <v>0.62</v>
      </c>
      <c r="U921" s="1">
        <f t="shared" si="143"/>
        <v>685.1</v>
      </c>
      <c r="V921" s="1">
        <f t="shared" si="144"/>
        <v>419.9</v>
      </c>
      <c r="W921" s="4">
        <f t="shared" si="145"/>
        <v>0.38</v>
      </c>
      <c r="X921" s="1" t="s">
        <v>65</v>
      </c>
      <c r="Y921" s="1" t="s">
        <v>57</v>
      </c>
      <c r="Z921" s="1" t="s">
        <v>41</v>
      </c>
      <c r="AA921" s="2">
        <v>45938</v>
      </c>
      <c r="AB921" s="1">
        <v>5</v>
      </c>
      <c r="AC921" s="1" t="s">
        <v>42</v>
      </c>
      <c r="AD921" s="1" t="str">
        <f t="shared" si="146"/>
        <v>0767</v>
      </c>
      <c r="AE921" s="1" t="str">
        <f t="shared" si="147"/>
        <v>REGULAR</v>
      </c>
      <c r="AF921" s="1" t="str">
        <f t="shared" si="148"/>
        <v>Jabalpur -  Madhya Pradesh</v>
      </c>
      <c r="AG921" s="1">
        <f t="shared" si="149"/>
        <v>4</v>
      </c>
    </row>
    <row r="922" spans="1:33">
      <c r="A922" s="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c r="P922" s="1">
        <f t="shared" si="140"/>
        <v>2530</v>
      </c>
      <c r="Q922" s="1">
        <v>20</v>
      </c>
      <c r="R922" s="1">
        <f t="shared" si="141"/>
        <v>506</v>
      </c>
      <c r="S922" s="1">
        <f t="shared" si="142"/>
        <v>2024</v>
      </c>
      <c r="T922" s="1">
        <v>0.45</v>
      </c>
      <c r="U922" s="1">
        <f t="shared" si="143"/>
        <v>910.80000000000007</v>
      </c>
      <c r="V922" s="1">
        <f t="shared" si="144"/>
        <v>1113.1999999999998</v>
      </c>
      <c r="W922" s="4">
        <f t="shared" si="145"/>
        <v>0.54999999999999993</v>
      </c>
      <c r="X922" s="1" t="s">
        <v>104</v>
      </c>
      <c r="Y922" s="1" t="s">
        <v>72</v>
      </c>
      <c r="Z922" s="1" t="s">
        <v>41</v>
      </c>
      <c r="AA922" s="2">
        <v>45939</v>
      </c>
      <c r="AB922" s="1">
        <v>3</v>
      </c>
      <c r="AC922" s="1" t="s">
        <v>42</v>
      </c>
      <c r="AD922" s="1" t="str">
        <f t="shared" si="146"/>
        <v>1068</v>
      </c>
      <c r="AE922" s="1" t="str">
        <f t="shared" si="147"/>
        <v>PRIME</v>
      </c>
      <c r="AF922" s="1" t="str">
        <f t="shared" si="148"/>
        <v>Thoubal -  Manipur</v>
      </c>
      <c r="AG922" s="1">
        <f t="shared" si="149"/>
        <v>4</v>
      </c>
    </row>
    <row r="923" spans="1:33">
      <c r="A923" s="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c r="P923" s="1">
        <f t="shared" si="140"/>
        <v>11400</v>
      </c>
      <c r="Q923" s="1">
        <v>0</v>
      </c>
      <c r="R923" s="1">
        <f t="shared" si="141"/>
        <v>0</v>
      </c>
      <c r="S923" s="1">
        <f t="shared" si="142"/>
        <v>11400</v>
      </c>
      <c r="T923" s="1">
        <v>0.45</v>
      </c>
      <c r="U923" s="1">
        <f t="shared" si="143"/>
        <v>5130</v>
      </c>
      <c r="V923" s="1">
        <f t="shared" si="144"/>
        <v>6270</v>
      </c>
      <c r="W923" s="4">
        <f t="shared" si="145"/>
        <v>0.55000000000000004</v>
      </c>
      <c r="X923" s="1" t="s">
        <v>92</v>
      </c>
      <c r="Y923" s="1" t="s">
        <v>72</v>
      </c>
      <c r="Z923" s="1" t="s">
        <v>41</v>
      </c>
      <c r="AA923" s="2">
        <v>45934</v>
      </c>
      <c r="AB923" s="1">
        <v>5</v>
      </c>
      <c r="AC923" s="1" t="s">
        <v>42</v>
      </c>
      <c r="AD923" s="1" t="str">
        <f t="shared" si="146"/>
        <v>1277</v>
      </c>
      <c r="AE923" s="1" t="str">
        <f t="shared" si="147"/>
        <v>REGULAR</v>
      </c>
      <c r="AF923" s="1" t="str">
        <f t="shared" si="148"/>
        <v>Margao -  Goa</v>
      </c>
      <c r="AG923" s="1">
        <f t="shared" si="149"/>
        <v>5</v>
      </c>
    </row>
    <row r="924" spans="1:33">
      <c r="A924" s="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c r="P924" s="1">
        <f t="shared" si="140"/>
        <v>6350</v>
      </c>
      <c r="Q924" s="1">
        <v>0</v>
      </c>
      <c r="R924" s="1">
        <f t="shared" si="141"/>
        <v>0</v>
      </c>
      <c r="S924" s="1">
        <f t="shared" si="142"/>
        <v>6350</v>
      </c>
      <c r="T924" s="1">
        <v>0.35</v>
      </c>
      <c r="U924" s="1">
        <f t="shared" si="143"/>
        <v>2222.5</v>
      </c>
      <c r="V924" s="1">
        <f t="shared" si="144"/>
        <v>4127.5</v>
      </c>
      <c r="W924" s="4">
        <f t="shared" si="145"/>
        <v>0.65</v>
      </c>
      <c r="X924" s="1" t="s">
        <v>65</v>
      </c>
      <c r="Y924" s="1" t="s">
        <v>57</v>
      </c>
      <c r="Z924" s="1" t="s">
        <v>41</v>
      </c>
      <c r="AA924" s="2">
        <v>45936</v>
      </c>
      <c r="AB924" s="1">
        <v>5</v>
      </c>
      <c r="AC924" s="1" t="s">
        <v>42</v>
      </c>
      <c r="AD924" s="1" t="str">
        <f t="shared" si="146"/>
        <v>1395</v>
      </c>
      <c r="AE924" s="1" t="str">
        <f t="shared" si="147"/>
        <v>PRIME</v>
      </c>
      <c r="AF924" s="1" t="str">
        <f t="shared" si="148"/>
        <v>Raipur -  Chhattisgarh</v>
      </c>
      <c r="AG924" s="1">
        <f t="shared" si="149"/>
        <v>4</v>
      </c>
    </row>
    <row r="925" spans="1:33">
      <c r="A925" s="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c r="P925" s="1">
        <f t="shared" si="140"/>
        <v>13590</v>
      </c>
      <c r="Q925" s="1">
        <v>25</v>
      </c>
      <c r="R925" s="1">
        <f t="shared" si="141"/>
        <v>3397.5</v>
      </c>
      <c r="S925" s="1">
        <f t="shared" si="142"/>
        <v>10192.5</v>
      </c>
      <c r="T925" s="1">
        <v>0.5</v>
      </c>
      <c r="U925" s="1">
        <f t="shared" si="143"/>
        <v>5096.25</v>
      </c>
      <c r="V925" s="1">
        <f t="shared" si="144"/>
        <v>5096.25</v>
      </c>
      <c r="W925" s="4">
        <f t="shared" si="145"/>
        <v>0.5</v>
      </c>
      <c r="X925" s="1" t="s">
        <v>147</v>
      </c>
      <c r="Y925" s="1" t="s">
        <v>72</v>
      </c>
      <c r="Z925" s="1" t="s">
        <v>66</v>
      </c>
      <c r="AA925" s="1"/>
      <c r="AB925" s="1"/>
      <c r="AC925" s="1" t="s">
        <v>42</v>
      </c>
      <c r="AD925" s="1" t="str">
        <f t="shared" si="146"/>
        <v>0212</v>
      </c>
      <c r="AE925" s="1" t="str">
        <f t="shared" si="147"/>
        <v>REGULAR</v>
      </c>
      <c r="AF925" s="1" t="str">
        <f t="shared" si="148"/>
        <v>Gurgaon -  Haryana</v>
      </c>
      <c r="AG925" s="1">
        <f t="shared" si="149"/>
        <v>5</v>
      </c>
    </row>
    <row r="926" spans="1:33">
      <c r="A926" s="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c r="P926" s="1">
        <f t="shared" si="140"/>
        <v>230</v>
      </c>
      <c r="Q926" s="1">
        <v>20</v>
      </c>
      <c r="R926" s="1">
        <f t="shared" si="141"/>
        <v>46</v>
      </c>
      <c r="S926" s="1">
        <f t="shared" si="142"/>
        <v>184</v>
      </c>
      <c r="T926" s="1">
        <v>0.62</v>
      </c>
      <c r="U926" s="1">
        <f t="shared" si="143"/>
        <v>114.08</v>
      </c>
      <c r="V926" s="1">
        <f t="shared" si="144"/>
        <v>69.92</v>
      </c>
      <c r="W926" s="4">
        <f t="shared" si="145"/>
        <v>0.38</v>
      </c>
      <c r="X926" s="1" t="s">
        <v>39</v>
      </c>
      <c r="Y926" s="1" t="s">
        <v>81</v>
      </c>
      <c r="Z926" s="1" t="s">
        <v>41</v>
      </c>
      <c r="AA926" s="2">
        <v>45935</v>
      </c>
      <c r="AB926" s="1">
        <v>5</v>
      </c>
      <c r="AC926" s="1" t="s">
        <v>42</v>
      </c>
      <c r="AD926" s="1" t="str">
        <f t="shared" si="146"/>
        <v>0369</v>
      </c>
      <c r="AE926" s="1" t="str">
        <f t="shared" si="147"/>
        <v>REGULAR</v>
      </c>
      <c r="AF926" s="1" t="str">
        <f t="shared" si="148"/>
        <v>Haridwar -  Uttarakhand</v>
      </c>
      <c r="AG926" s="1">
        <f t="shared" si="149"/>
        <v>3</v>
      </c>
    </row>
    <row r="927" spans="1:33">
      <c r="A927" s="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c r="P927" s="1">
        <f t="shared" si="140"/>
        <v>62870</v>
      </c>
      <c r="Q927" s="1">
        <v>10</v>
      </c>
      <c r="R927" s="1">
        <f t="shared" si="141"/>
        <v>6287</v>
      </c>
      <c r="S927" s="1">
        <f t="shared" si="142"/>
        <v>56583</v>
      </c>
      <c r="T927" s="1">
        <v>0.57999999999999996</v>
      </c>
      <c r="U927" s="1">
        <f t="shared" si="143"/>
        <v>32818.14</v>
      </c>
      <c r="V927" s="1">
        <f t="shared" si="144"/>
        <v>23764.86</v>
      </c>
      <c r="W927" s="4">
        <f t="shared" si="145"/>
        <v>0.42</v>
      </c>
      <c r="X927" s="1" t="s">
        <v>56</v>
      </c>
      <c r="Y927" s="1" t="s">
        <v>57</v>
      </c>
      <c r="Z927" s="1" t="s">
        <v>120</v>
      </c>
      <c r="AA927" s="1"/>
      <c r="AB927" s="1"/>
      <c r="AC927" s="1" t="s">
        <v>42</v>
      </c>
      <c r="AD927" s="1" t="str">
        <f t="shared" si="146"/>
        <v>0015</v>
      </c>
      <c r="AE927" s="1" t="str">
        <f t="shared" si="147"/>
        <v>PRIME</v>
      </c>
      <c r="AF927" s="1" t="str">
        <f t="shared" si="148"/>
        <v>Raipur -  Chhattisgarh</v>
      </c>
      <c r="AG927" s="1">
        <f t="shared" si="149"/>
        <v>5</v>
      </c>
    </row>
    <row r="928" spans="1:33">
      <c r="A928" s="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c r="P928" s="1">
        <f t="shared" si="140"/>
        <v>2940</v>
      </c>
      <c r="Q928" s="1">
        <v>15</v>
      </c>
      <c r="R928" s="1">
        <f t="shared" si="141"/>
        <v>441</v>
      </c>
      <c r="S928" s="1">
        <f t="shared" si="142"/>
        <v>2499</v>
      </c>
      <c r="T928" s="1">
        <v>0.45</v>
      </c>
      <c r="U928" s="1">
        <f t="shared" si="143"/>
        <v>1124.55</v>
      </c>
      <c r="V928" s="1">
        <f t="shared" si="144"/>
        <v>1374.45</v>
      </c>
      <c r="W928" s="4">
        <f t="shared" si="145"/>
        <v>0.55000000000000004</v>
      </c>
      <c r="X928" s="1" t="s">
        <v>65</v>
      </c>
      <c r="Y928" s="1" t="s">
        <v>57</v>
      </c>
      <c r="Z928" s="1" t="s">
        <v>41</v>
      </c>
      <c r="AA928" s="2">
        <v>45936</v>
      </c>
      <c r="AB928" s="1">
        <v>4</v>
      </c>
      <c r="AC928" s="1" t="s">
        <v>42</v>
      </c>
      <c r="AD928" s="1" t="str">
        <f t="shared" si="146"/>
        <v>0106</v>
      </c>
      <c r="AE928" s="1" t="str">
        <f t="shared" si="147"/>
        <v>PRIME</v>
      </c>
      <c r="AF928" s="1" t="str">
        <f t="shared" si="148"/>
        <v>Visakhapatnam -  Andhra Pradesh</v>
      </c>
      <c r="AG928" s="1">
        <f t="shared" si="149"/>
        <v>4</v>
      </c>
    </row>
    <row r="929" spans="1:33">
      <c r="A929" s="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c r="P929" s="1">
        <f t="shared" si="140"/>
        <v>3720</v>
      </c>
      <c r="Q929" s="1">
        <v>20</v>
      </c>
      <c r="R929" s="1">
        <f t="shared" si="141"/>
        <v>744</v>
      </c>
      <c r="S929" s="1">
        <f t="shared" si="142"/>
        <v>2976</v>
      </c>
      <c r="T929" s="1">
        <v>0.45</v>
      </c>
      <c r="U929" s="1">
        <f t="shared" si="143"/>
        <v>1339.2</v>
      </c>
      <c r="V929" s="1">
        <f t="shared" si="144"/>
        <v>1636.8</v>
      </c>
      <c r="W929" s="4">
        <f t="shared" si="145"/>
        <v>0.54999999999999993</v>
      </c>
      <c r="X929" s="1" t="s">
        <v>92</v>
      </c>
      <c r="Y929" s="1" t="s">
        <v>57</v>
      </c>
      <c r="Z929" s="1" t="s">
        <v>22</v>
      </c>
      <c r="AA929" s="1"/>
      <c r="AB929" s="1"/>
      <c r="AC929" s="1" t="s">
        <v>93</v>
      </c>
      <c r="AD929" s="1" t="str">
        <f t="shared" si="146"/>
        <v>0757</v>
      </c>
      <c r="AE929" s="1" t="str">
        <f t="shared" si="147"/>
        <v>REGULAR</v>
      </c>
      <c r="AF929" s="1" t="str">
        <f t="shared" si="148"/>
        <v>Bhilai -  Chhattisgarh</v>
      </c>
      <c r="AG929" s="1">
        <f t="shared" si="149"/>
        <v>4</v>
      </c>
    </row>
    <row r="930" spans="1:33">
      <c r="A930" s="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c r="P930" s="1">
        <f t="shared" si="140"/>
        <v>3150</v>
      </c>
      <c r="Q930" s="1">
        <v>0</v>
      </c>
      <c r="R930" s="1">
        <f t="shared" si="141"/>
        <v>0</v>
      </c>
      <c r="S930" s="1">
        <f t="shared" si="142"/>
        <v>3150</v>
      </c>
      <c r="T930" s="1">
        <v>0.35</v>
      </c>
      <c r="U930" s="1">
        <f t="shared" si="143"/>
        <v>1102.5</v>
      </c>
      <c r="V930" s="1">
        <f t="shared" si="144"/>
        <v>2047.5</v>
      </c>
      <c r="W930" s="4">
        <f t="shared" si="145"/>
        <v>0.65</v>
      </c>
      <c r="X930" s="1" t="s">
        <v>50</v>
      </c>
      <c r="Y930" s="1" t="s">
        <v>81</v>
      </c>
      <c r="Z930" s="1" t="s">
        <v>41</v>
      </c>
      <c r="AA930" s="2">
        <v>45937</v>
      </c>
      <c r="AB930" s="1">
        <v>4</v>
      </c>
      <c r="AC930" s="1" t="s">
        <v>42</v>
      </c>
      <c r="AD930" s="1" t="str">
        <f t="shared" si="146"/>
        <v>0777</v>
      </c>
      <c r="AE930" s="1" t="str">
        <f t="shared" si="147"/>
        <v>PRIME</v>
      </c>
      <c r="AF930" s="1" t="str">
        <f t="shared" si="148"/>
        <v>Hyderabad -  Telangana</v>
      </c>
      <c r="AG930" s="1">
        <f t="shared" si="149"/>
        <v>4</v>
      </c>
    </row>
    <row r="931" spans="1:33">
      <c r="A931" s="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c r="P931" s="1">
        <f t="shared" si="140"/>
        <v>10980</v>
      </c>
      <c r="Q931" s="1">
        <v>10</v>
      </c>
      <c r="R931" s="1">
        <f t="shared" si="141"/>
        <v>1098</v>
      </c>
      <c r="S931" s="1">
        <f t="shared" si="142"/>
        <v>9882</v>
      </c>
      <c r="T931" s="1">
        <v>0.45</v>
      </c>
      <c r="U931" s="1">
        <f t="shared" si="143"/>
        <v>4446.9000000000005</v>
      </c>
      <c r="V931" s="1">
        <f t="shared" si="144"/>
        <v>5435.0999999999995</v>
      </c>
      <c r="W931" s="4">
        <f t="shared" si="145"/>
        <v>0.54999999999999993</v>
      </c>
      <c r="X931" s="1" t="s">
        <v>104</v>
      </c>
      <c r="Y931" s="1" t="s">
        <v>81</v>
      </c>
      <c r="Z931" s="1" t="s">
        <v>41</v>
      </c>
      <c r="AA931" s="2">
        <v>45937</v>
      </c>
      <c r="AB931" s="1">
        <v>4</v>
      </c>
      <c r="AC931" s="1" t="s">
        <v>42</v>
      </c>
      <c r="AD931" s="1" t="str">
        <f t="shared" si="146"/>
        <v>1494</v>
      </c>
      <c r="AE931" s="1" t="str">
        <f t="shared" si="147"/>
        <v>REGULAR</v>
      </c>
      <c r="AF931" s="1" t="str">
        <f t="shared" si="148"/>
        <v>Margao -  Goa</v>
      </c>
      <c r="AG931" s="1">
        <f t="shared" si="149"/>
        <v>5</v>
      </c>
    </row>
    <row r="932" spans="1:33">
      <c r="A932" s="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c r="P932" s="1">
        <f t="shared" si="140"/>
        <v>33870</v>
      </c>
      <c r="Q932" s="1">
        <v>25</v>
      </c>
      <c r="R932" s="1">
        <f t="shared" si="141"/>
        <v>8467.5</v>
      </c>
      <c r="S932" s="1">
        <f t="shared" si="142"/>
        <v>25402.5</v>
      </c>
      <c r="T932" s="1">
        <v>0.52</v>
      </c>
      <c r="U932" s="1">
        <f t="shared" si="143"/>
        <v>13209.300000000001</v>
      </c>
      <c r="V932" s="1">
        <f t="shared" si="144"/>
        <v>12193.199999999999</v>
      </c>
      <c r="W932" s="4">
        <f t="shared" si="145"/>
        <v>0.48</v>
      </c>
      <c r="X932" s="1" t="s">
        <v>56</v>
      </c>
      <c r="Y932" s="1" t="s">
        <v>40</v>
      </c>
      <c r="Z932" s="1" t="s">
        <v>66</v>
      </c>
      <c r="AA932" s="1"/>
      <c r="AB932" s="1"/>
      <c r="AC932" s="1" t="s">
        <v>42</v>
      </c>
      <c r="AD932" s="1" t="str">
        <f t="shared" si="146"/>
        <v>1240</v>
      </c>
      <c r="AE932" s="1" t="str">
        <f t="shared" si="147"/>
        <v>PRIME</v>
      </c>
      <c r="AF932" s="1" t="str">
        <f t="shared" si="148"/>
        <v>Imphal -  Manipur</v>
      </c>
      <c r="AG932" s="1">
        <f t="shared" si="149"/>
        <v>5</v>
      </c>
    </row>
    <row r="933" spans="1:33">
      <c r="A933" s="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c r="P933" s="1">
        <f t="shared" si="140"/>
        <v>440</v>
      </c>
      <c r="Q933" s="1">
        <v>0</v>
      </c>
      <c r="R933" s="1">
        <f t="shared" si="141"/>
        <v>0</v>
      </c>
      <c r="S933" s="1">
        <f t="shared" si="142"/>
        <v>440</v>
      </c>
      <c r="T933" s="1">
        <v>0.35</v>
      </c>
      <c r="U933" s="1">
        <f t="shared" si="143"/>
        <v>154</v>
      </c>
      <c r="V933" s="1">
        <f t="shared" si="144"/>
        <v>286</v>
      </c>
      <c r="W933" s="4">
        <f t="shared" si="145"/>
        <v>0.65</v>
      </c>
      <c r="X933" s="1" t="s">
        <v>39</v>
      </c>
      <c r="Y933" s="1" t="s">
        <v>72</v>
      </c>
      <c r="Z933" s="1" t="s">
        <v>41</v>
      </c>
      <c r="AA933" s="2">
        <v>45937</v>
      </c>
      <c r="AB933" s="1">
        <v>4</v>
      </c>
      <c r="AC933" s="1" t="s">
        <v>42</v>
      </c>
      <c r="AD933" s="1" t="str">
        <f t="shared" si="146"/>
        <v>1456</v>
      </c>
      <c r="AE933" s="1" t="str">
        <f t="shared" si="147"/>
        <v>REGULAR</v>
      </c>
      <c r="AF933" s="1" t="str">
        <f t="shared" si="148"/>
        <v>Gurgaon -  Haryana</v>
      </c>
      <c r="AG933" s="1">
        <f t="shared" si="149"/>
        <v>3</v>
      </c>
    </row>
    <row r="934" spans="1:33">
      <c r="A934" s="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c r="P934" s="1">
        <f t="shared" si="140"/>
        <v>1320</v>
      </c>
      <c r="Q934" s="1">
        <v>5</v>
      </c>
      <c r="R934" s="1">
        <f t="shared" si="141"/>
        <v>66</v>
      </c>
      <c r="S934" s="1">
        <f t="shared" si="142"/>
        <v>1254</v>
      </c>
      <c r="T934" s="1">
        <v>0.45</v>
      </c>
      <c r="U934" s="1">
        <f t="shared" si="143"/>
        <v>564.30000000000007</v>
      </c>
      <c r="V934" s="1">
        <f t="shared" si="144"/>
        <v>689.69999999999993</v>
      </c>
      <c r="W934" s="4">
        <f t="shared" si="145"/>
        <v>0.54999999999999993</v>
      </c>
      <c r="X934" s="1" t="s">
        <v>50</v>
      </c>
      <c r="Y934" s="1" t="s">
        <v>81</v>
      </c>
      <c r="Z934" s="1" t="s">
        <v>22</v>
      </c>
      <c r="AA934" s="1"/>
      <c r="AB934" s="1"/>
      <c r="AC934" s="1" t="s">
        <v>93</v>
      </c>
      <c r="AD934" s="1" t="str">
        <f t="shared" si="146"/>
        <v>1464</v>
      </c>
      <c r="AE934" s="1" t="str">
        <f t="shared" si="147"/>
        <v>REGULAR</v>
      </c>
      <c r="AF934" s="1" t="str">
        <f t="shared" si="148"/>
        <v>Mumbai -  Maharashtra</v>
      </c>
      <c r="AG934" s="1">
        <f t="shared" si="149"/>
        <v>4</v>
      </c>
    </row>
    <row r="935" spans="1:33">
      <c r="A935" s="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c r="P935" s="1">
        <f t="shared" si="140"/>
        <v>940</v>
      </c>
      <c r="Q935" s="1">
        <v>0</v>
      </c>
      <c r="R935" s="1">
        <f t="shared" si="141"/>
        <v>0</v>
      </c>
      <c r="S935" s="1">
        <f t="shared" si="142"/>
        <v>940</v>
      </c>
      <c r="T935" s="1">
        <v>0.35</v>
      </c>
      <c r="U935" s="1">
        <f t="shared" si="143"/>
        <v>329</v>
      </c>
      <c r="V935" s="1">
        <f t="shared" si="144"/>
        <v>611</v>
      </c>
      <c r="W935" s="4">
        <f t="shared" si="145"/>
        <v>0.65</v>
      </c>
      <c r="X935" s="1" t="s">
        <v>92</v>
      </c>
      <c r="Y935" s="1" t="s">
        <v>81</v>
      </c>
      <c r="Z935" s="1" t="s">
        <v>41</v>
      </c>
      <c r="AA935" s="2">
        <v>45938</v>
      </c>
      <c r="AB935" s="1">
        <v>4</v>
      </c>
      <c r="AC935" s="1" t="s">
        <v>42</v>
      </c>
      <c r="AD935" s="1" t="str">
        <f t="shared" si="146"/>
        <v>1500</v>
      </c>
      <c r="AE935" s="1" t="str">
        <f t="shared" si="147"/>
        <v>REGULAR</v>
      </c>
      <c r="AF935" s="1" t="str">
        <f t="shared" si="148"/>
        <v>Hubli -  Karnataka</v>
      </c>
      <c r="AG935" s="1">
        <f t="shared" si="149"/>
        <v>3</v>
      </c>
    </row>
    <row r="936" spans="1:33">
      <c r="A936" s="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c r="P936" s="1">
        <f t="shared" si="140"/>
        <v>41310</v>
      </c>
      <c r="Q936" s="1">
        <v>20</v>
      </c>
      <c r="R936" s="1">
        <f t="shared" si="141"/>
        <v>8262</v>
      </c>
      <c r="S936" s="1">
        <f t="shared" si="142"/>
        <v>33048</v>
      </c>
      <c r="T936" s="1">
        <v>0.57999999999999996</v>
      </c>
      <c r="U936" s="1">
        <f t="shared" si="143"/>
        <v>19167.84</v>
      </c>
      <c r="V936" s="1">
        <f t="shared" si="144"/>
        <v>13880.16</v>
      </c>
      <c r="W936" s="4">
        <f t="shared" si="145"/>
        <v>0.42</v>
      </c>
      <c r="X936" s="1" t="s">
        <v>92</v>
      </c>
      <c r="Y936" s="1" t="s">
        <v>81</v>
      </c>
      <c r="Z936" s="1" t="s">
        <v>41</v>
      </c>
      <c r="AA936" s="2">
        <v>45938</v>
      </c>
      <c r="AB936" s="1">
        <v>3</v>
      </c>
      <c r="AC936" s="1" t="s">
        <v>42</v>
      </c>
      <c r="AD936" s="1" t="str">
        <f t="shared" si="146"/>
        <v>1537</v>
      </c>
      <c r="AE936" s="1" t="str">
        <f t="shared" si="147"/>
        <v>REGULAR</v>
      </c>
      <c r="AF936" s="1" t="str">
        <f t="shared" si="148"/>
        <v>Indore -  Madhya Pradesh</v>
      </c>
      <c r="AG936" s="1">
        <f t="shared" si="149"/>
        <v>5</v>
      </c>
    </row>
    <row r="937" spans="1:33">
      <c r="A937" s="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c r="P937" s="1">
        <f t="shared" si="140"/>
        <v>12720</v>
      </c>
      <c r="Q937" s="1">
        <v>0</v>
      </c>
      <c r="R937" s="1">
        <f t="shared" si="141"/>
        <v>0</v>
      </c>
      <c r="S937" s="1">
        <f t="shared" si="142"/>
        <v>12720</v>
      </c>
      <c r="T937" s="1">
        <v>0.48</v>
      </c>
      <c r="U937" s="1">
        <f t="shared" si="143"/>
        <v>6105.5999999999995</v>
      </c>
      <c r="V937" s="1">
        <f t="shared" si="144"/>
        <v>6614.4000000000005</v>
      </c>
      <c r="W937" s="4">
        <f t="shared" si="145"/>
        <v>0.52</v>
      </c>
      <c r="X937" s="1" t="s">
        <v>104</v>
      </c>
      <c r="Y937" s="1" t="s">
        <v>57</v>
      </c>
      <c r="Z937" s="1" t="s">
        <v>41</v>
      </c>
      <c r="AA937" s="2">
        <v>45943</v>
      </c>
      <c r="AB937" s="1">
        <v>5</v>
      </c>
      <c r="AC937" s="1" t="s">
        <v>42</v>
      </c>
      <c r="AD937" s="1" t="str">
        <f t="shared" si="146"/>
        <v>1702</v>
      </c>
      <c r="AE937" s="1" t="str">
        <f t="shared" si="147"/>
        <v>REGULAR</v>
      </c>
      <c r="AF937" s="1" t="str">
        <f t="shared" si="148"/>
        <v>Chandigarh -  Punjab</v>
      </c>
      <c r="AG937" s="1">
        <f t="shared" si="149"/>
        <v>5</v>
      </c>
    </row>
    <row r="938" spans="1:33">
      <c r="A938" s="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c r="P938" s="1">
        <f t="shared" si="140"/>
        <v>7640</v>
      </c>
      <c r="Q938" s="1">
        <v>10</v>
      </c>
      <c r="R938" s="1">
        <f t="shared" si="141"/>
        <v>764</v>
      </c>
      <c r="S938" s="1">
        <f t="shared" si="142"/>
        <v>6876</v>
      </c>
      <c r="T938" s="1">
        <v>0.48</v>
      </c>
      <c r="U938" s="1">
        <f t="shared" si="143"/>
        <v>3300.48</v>
      </c>
      <c r="V938" s="1">
        <f t="shared" si="144"/>
        <v>3575.52</v>
      </c>
      <c r="W938" s="4">
        <f t="shared" si="145"/>
        <v>0.52</v>
      </c>
      <c r="X938" s="1" t="s">
        <v>39</v>
      </c>
      <c r="Y938" s="1" t="s">
        <v>57</v>
      </c>
      <c r="Z938" s="1" t="s">
        <v>41</v>
      </c>
      <c r="AA938" s="2">
        <v>45941</v>
      </c>
      <c r="AB938" s="1">
        <v>3</v>
      </c>
      <c r="AC938" s="1" t="s">
        <v>42</v>
      </c>
      <c r="AD938" s="1" t="str">
        <f t="shared" si="146"/>
        <v>1343</v>
      </c>
      <c r="AE938" s="1" t="str">
        <f t="shared" si="147"/>
        <v>PRIME</v>
      </c>
      <c r="AF938" s="1" t="str">
        <f t="shared" si="148"/>
        <v>Panaji -  Goa</v>
      </c>
      <c r="AG938" s="1">
        <f t="shared" si="149"/>
        <v>4</v>
      </c>
    </row>
    <row r="939" spans="1:33">
      <c r="A939" s="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c r="P939" s="1">
        <f t="shared" si="140"/>
        <v>307600</v>
      </c>
      <c r="Q939" s="1">
        <v>0</v>
      </c>
      <c r="R939" s="1">
        <f t="shared" si="141"/>
        <v>0</v>
      </c>
      <c r="S939" s="1">
        <f t="shared" si="142"/>
        <v>307600</v>
      </c>
      <c r="T939" s="1">
        <v>0.57999999999999996</v>
      </c>
      <c r="U939" s="1">
        <f t="shared" si="143"/>
        <v>178408</v>
      </c>
      <c r="V939" s="1">
        <f t="shared" si="144"/>
        <v>129192</v>
      </c>
      <c r="W939" s="4">
        <f t="shared" si="145"/>
        <v>0.42</v>
      </c>
      <c r="X939" s="1" t="s">
        <v>147</v>
      </c>
      <c r="Y939" s="1" t="s">
        <v>40</v>
      </c>
      <c r="Z939" s="1" t="s">
        <v>41</v>
      </c>
      <c r="AA939" s="2">
        <v>45940</v>
      </c>
      <c r="AB939" s="1">
        <v>3</v>
      </c>
      <c r="AC939" s="1" t="s">
        <v>42</v>
      </c>
      <c r="AD939" s="1" t="str">
        <f t="shared" si="146"/>
        <v>1573</v>
      </c>
      <c r="AE939" s="1" t="str">
        <f t="shared" si="147"/>
        <v>REGULAR</v>
      </c>
      <c r="AF939" s="1" t="str">
        <f t="shared" si="148"/>
        <v>Agartala -  Tripura</v>
      </c>
      <c r="AG939" s="1">
        <f t="shared" si="149"/>
        <v>6</v>
      </c>
    </row>
    <row r="940" spans="1:33">
      <c r="A940" s="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c r="P940" s="1">
        <f t="shared" si="140"/>
        <v>1140</v>
      </c>
      <c r="Q940" s="1">
        <v>20</v>
      </c>
      <c r="R940" s="1">
        <f t="shared" si="141"/>
        <v>228</v>
      </c>
      <c r="S940" s="1">
        <f t="shared" si="142"/>
        <v>912</v>
      </c>
      <c r="T940" s="1">
        <v>0.45</v>
      </c>
      <c r="U940" s="1">
        <f t="shared" si="143"/>
        <v>410.40000000000003</v>
      </c>
      <c r="V940" s="1">
        <f t="shared" si="144"/>
        <v>501.59999999999997</v>
      </c>
      <c r="W940" s="4">
        <f t="shared" si="145"/>
        <v>0.54999999999999993</v>
      </c>
      <c r="X940" s="1" t="s">
        <v>39</v>
      </c>
      <c r="Y940" s="1" t="s">
        <v>40</v>
      </c>
      <c r="Z940" s="1" t="s">
        <v>41</v>
      </c>
      <c r="AA940" s="2">
        <v>45945</v>
      </c>
      <c r="AB940" s="1">
        <v>5</v>
      </c>
      <c r="AC940" s="1" t="s">
        <v>42</v>
      </c>
      <c r="AD940" s="1" t="str">
        <f t="shared" si="146"/>
        <v>0193</v>
      </c>
      <c r="AE940" s="1" t="str">
        <f t="shared" si="147"/>
        <v>PRIME</v>
      </c>
      <c r="AF940" s="1" t="str">
        <f t="shared" si="148"/>
        <v>Margao -  Goa</v>
      </c>
      <c r="AG940" s="1">
        <f t="shared" si="149"/>
        <v>4</v>
      </c>
    </row>
    <row r="941" spans="1:33">
      <c r="A941" s="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c r="P941" s="1">
        <f t="shared" si="140"/>
        <v>2240</v>
      </c>
      <c r="Q941" s="1">
        <v>20</v>
      </c>
      <c r="R941" s="1">
        <f t="shared" si="141"/>
        <v>448</v>
      </c>
      <c r="S941" s="1">
        <f t="shared" si="142"/>
        <v>1792</v>
      </c>
      <c r="T941" s="1">
        <v>0.45</v>
      </c>
      <c r="U941" s="1">
        <f t="shared" si="143"/>
        <v>806.4</v>
      </c>
      <c r="V941" s="1">
        <f t="shared" si="144"/>
        <v>985.6</v>
      </c>
      <c r="W941" s="4">
        <f t="shared" si="145"/>
        <v>0.55000000000000004</v>
      </c>
      <c r="X941" s="1" t="s">
        <v>104</v>
      </c>
      <c r="Y941" s="1" t="s">
        <v>72</v>
      </c>
      <c r="Z941" s="1" t="s">
        <v>41</v>
      </c>
      <c r="AA941" s="2">
        <v>45943</v>
      </c>
      <c r="AB941" s="1">
        <v>5</v>
      </c>
      <c r="AC941" s="1" t="s">
        <v>42</v>
      </c>
      <c r="AD941" s="1" t="str">
        <f t="shared" si="146"/>
        <v>0573</v>
      </c>
      <c r="AE941" s="1" t="str">
        <f t="shared" si="147"/>
        <v>PRIME</v>
      </c>
      <c r="AF941" s="1" t="str">
        <f t="shared" si="148"/>
        <v>Tura -  Meghalaya</v>
      </c>
      <c r="AG941" s="1">
        <f t="shared" si="149"/>
        <v>4</v>
      </c>
    </row>
    <row r="942" spans="1:33">
      <c r="A942" s="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c r="P942" s="1">
        <f t="shared" si="140"/>
        <v>15280</v>
      </c>
      <c r="Q942" s="1">
        <v>30</v>
      </c>
      <c r="R942" s="1">
        <f t="shared" si="141"/>
        <v>4584</v>
      </c>
      <c r="S942" s="1">
        <f t="shared" si="142"/>
        <v>10696</v>
      </c>
      <c r="T942" s="1">
        <v>0.48</v>
      </c>
      <c r="U942" s="1">
        <f t="shared" si="143"/>
        <v>5134.08</v>
      </c>
      <c r="V942" s="1">
        <f t="shared" si="144"/>
        <v>5561.92</v>
      </c>
      <c r="W942" s="4">
        <f t="shared" si="145"/>
        <v>0.52</v>
      </c>
      <c r="X942" s="1" t="s">
        <v>56</v>
      </c>
      <c r="Y942" s="1" t="s">
        <v>40</v>
      </c>
      <c r="Z942" s="1" t="s">
        <v>120</v>
      </c>
      <c r="AA942" s="1"/>
      <c r="AB942" s="1"/>
      <c r="AC942" s="1" t="s">
        <v>42</v>
      </c>
      <c r="AD942" s="1" t="str">
        <f t="shared" si="146"/>
        <v>1363</v>
      </c>
      <c r="AE942" s="1" t="str">
        <f t="shared" si="147"/>
        <v>REGULAR</v>
      </c>
      <c r="AF942" s="1" t="str">
        <f t="shared" si="148"/>
        <v>Tura -  Meghalaya</v>
      </c>
      <c r="AG942" s="1">
        <f t="shared" si="149"/>
        <v>5</v>
      </c>
    </row>
    <row r="943" spans="1:33">
      <c r="A943" s="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c r="P943" s="1">
        <f t="shared" si="140"/>
        <v>1220</v>
      </c>
      <c r="Q943" s="1">
        <v>10</v>
      </c>
      <c r="R943" s="1">
        <f t="shared" si="141"/>
        <v>122</v>
      </c>
      <c r="S943" s="1">
        <f t="shared" si="142"/>
        <v>1098</v>
      </c>
      <c r="T943" s="1">
        <v>0.48</v>
      </c>
      <c r="U943" s="1">
        <f t="shared" si="143"/>
        <v>527.04</v>
      </c>
      <c r="V943" s="1">
        <f t="shared" si="144"/>
        <v>570.96</v>
      </c>
      <c r="W943" s="4">
        <f t="shared" si="145"/>
        <v>0.52</v>
      </c>
      <c r="X943" s="1" t="s">
        <v>147</v>
      </c>
      <c r="Y943" s="1" t="s">
        <v>72</v>
      </c>
      <c r="Z943" s="1" t="s">
        <v>66</v>
      </c>
      <c r="AA943" s="1"/>
      <c r="AB943" s="1"/>
      <c r="AC943" s="1" t="s">
        <v>42</v>
      </c>
      <c r="AD943" s="1" t="str">
        <f t="shared" si="146"/>
        <v>1513</v>
      </c>
      <c r="AE943" s="1" t="str">
        <f t="shared" si="147"/>
        <v>PRIME</v>
      </c>
      <c r="AF943" s="1" t="str">
        <f t="shared" si="148"/>
        <v>Panaji -  Goa</v>
      </c>
      <c r="AG943" s="1">
        <f t="shared" si="149"/>
        <v>4</v>
      </c>
    </row>
    <row r="944" spans="1:33">
      <c r="A944" s="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c r="P944" s="1">
        <f t="shared" si="140"/>
        <v>13980</v>
      </c>
      <c r="Q944" s="1">
        <v>0</v>
      </c>
      <c r="R944" s="1">
        <f t="shared" si="141"/>
        <v>0</v>
      </c>
      <c r="S944" s="1">
        <f t="shared" si="142"/>
        <v>13980</v>
      </c>
      <c r="T944" s="1">
        <v>0.47</v>
      </c>
      <c r="U944" s="1">
        <f t="shared" si="143"/>
        <v>6570.5999999999995</v>
      </c>
      <c r="V944" s="1">
        <f t="shared" si="144"/>
        <v>7409.4000000000005</v>
      </c>
      <c r="W944" s="4">
        <f t="shared" si="145"/>
        <v>0.53</v>
      </c>
      <c r="X944" s="1" t="s">
        <v>147</v>
      </c>
      <c r="Y944" s="1" t="s">
        <v>72</v>
      </c>
      <c r="Z944" s="1" t="s">
        <v>22</v>
      </c>
      <c r="AA944" s="1"/>
      <c r="AB944" s="1"/>
      <c r="AC944" s="1" t="s">
        <v>93</v>
      </c>
      <c r="AD944" s="1" t="str">
        <f t="shared" si="146"/>
        <v>0189</v>
      </c>
      <c r="AE944" s="1" t="str">
        <f t="shared" si="147"/>
        <v>REGULAR</v>
      </c>
      <c r="AF944" s="1" t="str">
        <f t="shared" si="148"/>
        <v>Ahmedabad -  Gujarat</v>
      </c>
      <c r="AG944" s="1">
        <f t="shared" si="149"/>
        <v>5</v>
      </c>
    </row>
    <row r="945" spans="1:33">
      <c r="A945" s="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c r="P945" s="1">
        <f t="shared" si="140"/>
        <v>4080</v>
      </c>
      <c r="Q945" s="1">
        <v>30</v>
      </c>
      <c r="R945" s="1">
        <f t="shared" si="141"/>
        <v>1224</v>
      </c>
      <c r="S945" s="1">
        <f t="shared" si="142"/>
        <v>2856</v>
      </c>
      <c r="T945" s="1">
        <v>0.45</v>
      </c>
      <c r="U945" s="1">
        <f t="shared" si="143"/>
        <v>1285.2</v>
      </c>
      <c r="V945" s="1">
        <f t="shared" si="144"/>
        <v>1570.8</v>
      </c>
      <c r="W945" s="4">
        <f t="shared" si="145"/>
        <v>0.54999999999999993</v>
      </c>
      <c r="X945" s="1" t="s">
        <v>104</v>
      </c>
      <c r="Y945" s="1" t="s">
        <v>40</v>
      </c>
      <c r="Z945" s="1" t="s">
        <v>41</v>
      </c>
      <c r="AA945" s="2">
        <v>45941</v>
      </c>
      <c r="AB945" s="1">
        <v>3</v>
      </c>
      <c r="AC945" s="1" t="s">
        <v>42</v>
      </c>
      <c r="AD945" s="1" t="str">
        <f t="shared" si="146"/>
        <v>0368</v>
      </c>
      <c r="AE945" s="1" t="str">
        <f t="shared" si="147"/>
        <v>REGULAR</v>
      </c>
      <c r="AF945" s="1" t="str">
        <f t="shared" si="148"/>
        <v>Haridwar -  Uttarakhand</v>
      </c>
      <c r="AG945" s="1">
        <f t="shared" si="149"/>
        <v>4</v>
      </c>
    </row>
    <row r="946" spans="1:33">
      <c r="A946" s="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c r="P946" s="1">
        <f t="shared" si="140"/>
        <v>9420</v>
      </c>
      <c r="Q946" s="1">
        <v>20</v>
      </c>
      <c r="R946" s="1">
        <f t="shared" si="141"/>
        <v>1884</v>
      </c>
      <c r="S946" s="1">
        <f t="shared" si="142"/>
        <v>7536</v>
      </c>
      <c r="T946" s="1">
        <v>0.5</v>
      </c>
      <c r="U946" s="1">
        <f t="shared" si="143"/>
        <v>3768</v>
      </c>
      <c r="V946" s="1">
        <f t="shared" si="144"/>
        <v>3768</v>
      </c>
      <c r="W946" s="4">
        <f t="shared" si="145"/>
        <v>0.5</v>
      </c>
      <c r="X946" s="1" t="s">
        <v>147</v>
      </c>
      <c r="Y946" s="1" t="s">
        <v>72</v>
      </c>
      <c r="Z946" s="1" t="s">
        <v>41</v>
      </c>
      <c r="AA946" s="2">
        <v>45943</v>
      </c>
      <c r="AB946" s="1">
        <v>3</v>
      </c>
      <c r="AC946" s="1" t="s">
        <v>42</v>
      </c>
      <c r="AD946" s="1" t="str">
        <f t="shared" si="146"/>
        <v>0743</v>
      </c>
      <c r="AE946" s="1" t="str">
        <f t="shared" si="147"/>
        <v>REGULAR</v>
      </c>
      <c r="AF946" s="1" t="str">
        <f t="shared" si="148"/>
        <v>Howrah -  West Bengal</v>
      </c>
      <c r="AG946" s="1">
        <f t="shared" si="149"/>
        <v>4</v>
      </c>
    </row>
    <row r="947" spans="1:33">
      <c r="A947" s="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c r="P947" s="1">
        <f t="shared" si="140"/>
        <v>7670</v>
      </c>
      <c r="Q947" s="1">
        <v>30</v>
      </c>
      <c r="R947" s="1">
        <f t="shared" si="141"/>
        <v>2301</v>
      </c>
      <c r="S947" s="1">
        <f t="shared" si="142"/>
        <v>5369</v>
      </c>
      <c r="T947" s="1">
        <v>0.52</v>
      </c>
      <c r="U947" s="1">
        <f t="shared" si="143"/>
        <v>2791.88</v>
      </c>
      <c r="V947" s="1">
        <f t="shared" si="144"/>
        <v>2577.12</v>
      </c>
      <c r="W947" s="4">
        <f t="shared" si="145"/>
        <v>0.48</v>
      </c>
      <c r="X947" s="1" t="s">
        <v>56</v>
      </c>
      <c r="Y947" s="1" t="s">
        <v>40</v>
      </c>
      <c r="Z947" s="1" t="s">
        <v>51</v>
      </c>
      <c r="AA947" s="2">
        <v>45942</v>
      </c>
      <c r="AB947" s="1"/>
      <c r="AC947" s="1" t="s">
        <v>42</v>
      </c>
      <c r="AD947" s="1" t="str">
        <f t="shared" si="146"/>
        <v>0898</v>
      </c>
      <c r="AE947" s="1" t="str">
        <f t="shared" si="147"/>
        <v>REGULAR</v>
      </c>
      <c r="AF947" s="1" t="str">
        <f t="shared" si="148"/>
        <v>Dehradun -  Uttarakhand</v>
      </c>
      <c r="AG947" s="1">
        <f t="shared" si="149"/>
        <v>4</v>
      </c>
    </row>
    <row r="948" spans="1:33">
      <c r="A948" s="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c r="P948" s="1">
        <f t="shared" si="140"/>
        <v>17070</v>
      </c>
      <c r="Q948" s="1">
        <v>0</v>
      </c>
      <c r="R948" s="1">
        <f t="shared" si="141"/>
        <v>0</v>
      </c>
      <c r="S948" s="1">
        <f t="shared" si="142"/>
        <v>17070</v>
      </c>
      <c r="T948" s="1">
        <v>0.5</v>
      </c>
      <c r="U948" s="1">
        <f t="shared" si="143"/>
        <v>8535</v>
      </c>
      <c r="V948" s="1">
        <f t="shared" si="144"/>
        <v>8535</v>
      </c>
      <c r="W948" s="4">
        <f t="shared" si="145"/>
        <v>0.5</v>
      </c>
      <c r="X948" s="1" t="s">
        <v>92</v>
      </c>
      <c r="Y948" s="1" t="s">
        <v>81</v>
      </c>
      <c r="Z948" s="1" t="s">
        <v>120</v>
      </c>
      <c r="AA948" s="1"/>
      <c r="AB948" s="1"/>
      <c r="AC948" s="1" t="s">
        <v>42</v>
      </c>
      <c r="AD948" s="1" t="str">
        <f t="shared" si="146"/>
        <v>1359</v>
      </c>
      <c r="AE948" s="1" t="str">
        <f t="shared" si="147"/>
        <v>REGULAR</v>
      </c>
      <c r="AF948" s="1" t="str">
        <f t="shared" si="148"/>
        <v>Durgapur -  West Bengal</v>
      </c>
      <c r="AG948" s="1">
        <f t="shared" si="149"/>
        <v>5</v>
      </c>
    </row>
    <row r="949" spans="1:33">
      <c r="A949" s="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c r="P949" s="1">
        <f t="shared" si="140"/>
        <v>9920</v>
      </c>
      <c r="Q949" s="1">
        <v>0</v>
      </c>
      <c r="R949" s="1">
        <f t="shared" si="141"/>
        <v>0</v>
      </c>
      <c r="S949" s="1">
        <f t="shared" si="142"/>
        <v>9920</v>
      </c>
      <c r="T949" s="1">
        <v>0.52</v>
      </c>
      <c r="U949" s="1">
        <f t="shared" si="143"/>
        <v>5158.4000000000005</v>
      </c>
      <c r="V949" s="1">
        <f t="shared" si="144"/>
        <v>4761.5999999999995</v>
      </c>
      <c r="W949" s="4">
        <f t="shared" si="145"/>
        <v>0.47999999999999993</v>
      </c>
      <c r="X949" s="1" t="s">
        <v>56</v>
      </c>
      <c r="Y949" s="1" t="s">
        <v>72</v>
      </c>
      <c r="Z949" s="1" t="s">
        <v>41</v>
      </c>
      <c r="AA949" s="2">
        <v>45943</v>
      </c>
      <c r="AB949" s="1">
        <v>4</v>
      </c>
      <c r="AC949" s="1" t="s">
        <v>42</v>
      </c>
      <c r="AD949" s="1" t="str">
        <f t="shared" si="146"/>
        <v>1505</v>
      </c>
      <c r="AE949" s="1" t="str">
        <f t="shared" si="147"/>
        <v>PRIME</v>
      </c>
      <c r="AF949" s="1" t="str">
        <f t="shared" si="148"/>
        <v>Bhilai -  Chhattisgarh</v>
      </c>
      <c r="AG949" s="1">
        <f t="shared" si="149"/>
        <v>4</v>
      </c>
    </row>
    <row r="950" spans="1:33">
      <c r="A950" s="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c r="P950" s="1">
        <f t="shared" si="140"/>
        <v>12800</v>
      </c>
      <c r="Q950" s="1">
        <v>10</v>
      </c>
      <c r="R950" s="1">
        <f t="shared" si="141"/>
        <v>1280</v>
      </c>
      <c r="S950" s="1">
        <f t="shared" si="142"/>
        <v>11520</v>
      </c>
      <c r="T950" s="1">
        <v>0.45</v>
      </c>
      <c r="U950" s="1">
        <f t="shared" si="143"/>
        <v>5184</v>
      </c>
      <c r="V950" s="1">
        <f t="shared" si="144"/>
        <v>6336</v>
      </c>
      <c r="W950" s="4">
        <f t="shared" si="145"/>
        <v>0.55000000000000004</v>
      </c>
      <c r="X950" s="1" t="s">
        <v>104</v>
      </c>
      <c r="Y950" s="1" t="s">
        <v>81</v>
      </c>
      <c r="Z950" s="1" t="s">
        <v>41</v>
      </c>
      <c r="AA950" s="2">
        <v>45941</v>
      </c>
      <c r="AB950" s="1">
        <v>3</v>
      </c>
      <c r="AC950" s="1" t="s">
        <v>42</v>
      </c>
      <c r="AD950" s="1" t="str">
        <f t="shared" si="146"/>
        <v>1527</v>
      </c>
      <c r="AE950" s="1" t="str">
        <f t="shared" si="147"/>
        <v>PRIME</v>
      </c>
      <c r="AF950" s="1" t="str">
        <f t="shared" si="148"/>
        <v>Bhilai -  Chhattisgarh</v>
      </c>
      <c r="AG950" s="1">
        <f t="shared" si="149"/>
        <v>5</v>
      </c>
    </row>
    <row r="951" spans="1:33">
      <c r="A951" s="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c r="P951" s="1">
        <f t="shared" si="140"/>
        <v>4200</v>
      </c>
      <c r="Q951" s="1">
        <v>20</v>
      </c>
      <c r="R951" s="1">
        <f t="shared" si="141"/>
        <v>840</v>
      </c>
      <c r="S951" s="1">
        <f t="shared" si="142"/>
        <v>3360</v>
      </c>
      <c r="T951" s="1">
        <v>0.35</v>
      </c>
      <c r="U951" s="1">
        <f t="shared" si="143"/>
        <v>1176</v>
      </c>
      <c r="V951" s="1">
        <f t="shared" si="144"/>
        <v>2184</v>
      </c>
      <c r="W951" s="4">
        <f t="shared" si="145"/>
        <v>0.65</v>
      </c>
      <c r="X951" s="1" t="s">
        <v>56</v>
      </c>
      <c r="Y951" s="1" t="s">
        <v>81</v>
      </c>
      <c r="Z951" s="1" t="s">
        <v>22</v>
      </c>
      <c r="AA951" s="1"/>
      <c r="AB951" s="1"/>
      <c r="AC951" s="1" t="s">
        <v>93</v>
      </c>
      <c r="AD951" s="1" t="str">
        <f t="shared" si="146"/>
        <v>1673</v>
      </c>
      <c r="AE951" s="1" t="str">
        <f t="shared" si="147"/>
        <v>PRIME</v>
      </c>
      <c r="AF951" s="1" t="str">
        <f t="shared" si="148"/>
        <v>Imphal -  Manipur</v>
      </c>
      <c r="AG951" s="1">
        <f t="shared" si="149"/>
        <v>4</v>
      </c>
    </row>
    <row r="952" spans="1:33">
      <c r="A952" s="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c r="P952" s="1">
        <f t="shared" si="140"/>
        <v>750</v>
      </c>
      <c r="Q952" s="1">
        <v>0</v>
      </c>
      <c r="R952" s="1">
        <f t="shared" si="141"/>
        <v>0</v>
      </c>
      <c r="S952" s="1">
        <f t="shared" si="142"/>
        <v>750</v>
      </c>
      <c r="T952" s="1">
        <v>0.62</v>
      </c>
      <c r="U952" s="1">
        <f t="shared" si="143"/>
        <v>465</v>
      </c>
      <c r="V952" s="1">
        <f t="shared" si="144"/>
        <v>285</v>
      </c>
      <c r="W952" s="4">
        <f t="shared" si="145"/>
        <v>0.38</v>
      </c>
      <c r="X952" s="1" t="s">
        <v>50</v>
      </c>
      <c r="Y952" s="1" t="s">
        <v>40</v>
      </c>
      <c r="Z952" s="1" t="s">
        <v>41</v>
      </c>
      <c r="AA952" s="2">
        <v>45944</v>
      </c>
      <c r="AB952" s="1">
        <v>5</v>
      </c>
      <c r="AC952" s="1" t="s">
        <v>42</v>
      </c>
      <c r="AD952" s="1" t="str">
        <f t="shared" si="146"/>
        <v>0039</v>
      </c>
      <c r="AE952" s="1" t="str">
        <f t="shared" si="147"/>
        <v>PRIME</v>
      </c>
      <c r="AF952" s="1" t="str">
        <f t="shared" si="148"/>
        <v>Indore -  Madhya Pradesh</v>
      </c>
      <c r="AG952" s="1">
        <f t="shared" si="149"/>
        <v>3</v>
      </c>
    </row>
    <row r="953" spans="1:33">
      <c r="A953" s="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c r="P953" s="1">
        <f t="shared" si="140"/>
        <v>2000</v>
      </c>
      <c r="Q953" s="1">
        <v>0</v>
      </c>
      <c r="R953" s="1">
        <f t="shared" si="141"/>
        <v>0</v>
      </c>
      <c r="S953" s="1">
        <f t="shared" si="142"/>
        <v>2000</v>
      </c>
      <c r="T953" s="1">
        <v>0.62</v>
      </c>
      <c r="U953" s="1">
        <f t="shared" si="143"/>
        <v>1240</v>
      </c>
      <c r="V953" s="1">
        <f t="shared" si="144"/>
        <v>760</v>
      </c>
      <c r="W953" s="4">
        <f t="shared" si="145"/>
        <v>0.38</v>
      </c>
      <c r="X953" s="1" t="s">
        <v>50</v>
      </c>
      <c r="Y953" s="1" t="s">
        <v>72</v>
      </c>
      <c r="Z953" s="1" t="s">
        <v>120</v>
      </c>
      <c r="AA953" s="1"/>
      <c r="AB953" s="1"/>
      <c r="AC953" s="1" t="s">
        <v>42</v>
      </c>
      <c r="AD953" s="1" t="str">
        <f t="shared" si="146"/>
        <v>0897</v>
      </c>
      <c r="AE953" s="1" t="str">
        <f t="shared" si="147"/>
        <v>REGULAR</v>
      </c>
      <c r="AF953" s="1" t="str">
        <f t="shared" si="148"/>
        <v>Dehradun -  Uttarakhand</v>
      </c>
      <c r="AG953" s="1">
        <f t="shared" si="149"/>
        <v>4</v>
      </c>
    </row>
    <row r="954" spans="1:33">
      <c r="A954" s="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c r="P954" s="1">
        <f t="shared" si="140"/>
        <v>3440</v>
      </c>
      <c r="Q954" s="1">
        <v>0</v>
      </c>
      <c r="R954" s="1">
        <f t="shared" si="141"/>
        <v>0</v>
      </c>
      <c r="S954" s="1">
        <f t="shared" si="142"/>
        <v>3440</v>
      </c>
      <c r="T954" s="1">
        <v>0.35</v>
      </c>
      <c r="U954" s="1">
        <f t="shared" si="143"/>
        <v>1204</v>
      </c>
      <c r="V954" s="1">
        <f t="shared" si="144"/>
        <v>2236</v>
      </c>
      <c r="W954" s="4">
        <f t="shared" si="145"/>
        <v>0.65</v>
      </c>
      <c r="X954" s="1" t="s">
        <v>92</v>
      </c>
      <c r="Y954" s="1" t="s">
        <v>81</v>
      </c>
      <c r="Z954" s="1" t="s">
        <v>41</v>
      </c>
      <c r="AA954" s="2">
        <v>45945</v>
      </c>
      <c r="AB954" s="1">
        <v>5</v>
      </c>
      <c r="AC954" s="1" t="s">
        <v>42</v>
      </c>
      <c r="AD954" s="1" t="str">
        <f t="shared" si="146"/>
        <v>0047</v>
      </c>
      <c r="AE954" s="1" t="str">
        <f t="shared" si="147"/>
        <v>PRIME</v>
      </c>
      <c r="AF954" s="1" t="str">
        <f t="shared" si="148"/>
        <v>Noida -  Delhi</v>
      </c>
      <c r="AG954" s="1">
        <f t="shared" si="149"/>
        <v>4</v>
      </c>
    </row>
    <row r="955" spans="1:33">
      <c r="A955" s="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c r="P955" s="1">
        <f t="shared" si="140"/>
        <v>21300</v>
      </c>
      <c r="Q955" s="1">
        <v>0</v>
      </c>
      <c r="R955" s="1">
        <f t="shared" si="141"/>
        <v>0</v>
      </c>
      <c r="S955" s="1">
        <f t="shared" si="142"/>
        <v>21300</v>
      </c>
      <c r="T955" s="1">
        <v>0.47</v>
      </c>
      <c r="U955" s="1">
        <f t="shared" si="143"/>
        <v>10011</v>
      </c>
      <c r="V955" s="1">
        <f t="shared" si="144"/>
        <v>11289</v>
      </c>
      <c r="W955" s="4">
        <f t="shared" si="145"/>
        <v>0.53</v>
      </c>
      <c r="X955" s="1" t="s">
        <v>39</v>
      </c>
      <c r="Y955" s="1" t="s">
        <v>72</v>
      </c>
      <c r="Z955" s="1" t="s">
        <v>41</v>
      </c>
      <c r="AA955" s="2">
        <v>45947</v>
      </c>
      <c r="AB955" s="1">
        <v>4</v>
      </c>
      <c r="AC955" s="1" t="s">
        <v>42</v>
      </c>
      <c r="AD955" s="1" t="str">
        <f t="shared" si="146"/>
        <v>0196</v>
      </c>
      <c r="AE955" s="1" t="str">
        <f t="shared" si="147"/>
        <v>REGULAR</v>
      </c>
      <c r="AF955" s="1" t="str">
        <f t="shared" si="148"/>
        <v>Bangalore -  Karnataka</v>
      </c>
      <c r="AG955" s="1">
        <f t="shared" si="149"/>
        <v>5</v>
      </c>
    </row>
    <row r="956" spans="1:33">
      <c r="A956" s="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c r="P956" s="1">
        <f t="shared" si="140"/>
        <v>30560</v>
      </c>
      <c r="Q956" s="1">
        <v>10</v>
      </c>
      <c r="R956" s="1">
        <f t="shared" si="141"/>
        <v>3056</v>
      </c>
      <c r="S956" s="1">
        <f t="shared" si="142"/>
        <v>27504</v>
      </c>
      <c r="T956" s="1">
        <v>0.52</v>
      </c>
      <c r="U956" s="1">
        <f t="shared" si="143"/>
        <v>14302.08</v>
      </c>
      <c r="V956" s="1">
        <f t="shared" si="144"/>
        <v>13201.92</v>
      </c>
      <c r="W956" s="4">
        <f t="shared" si="145"/>
        <v>0.48</v>
      </c>
      <c r="X956" s="1" t="s">
        <v>50</v>
      </c>
      <c r="Y956" s="1" t="s">
        <v>40</v>
      </c>
      <c r="Z956" s="1" t="s">
        <v>120</v>
      </c>
      <c r="AA956" s="1"/>
      <c r="AB956" s="1"/>
      <c r="AC956" s="1" t="s">
        <v>42</v>
      </c>
      <c r="AD956" s="1" t="str">
        <f t="shared" si="146"/>
        <v>0802</v>
      </c>
      <c r="AE956" s="1" t="str">
        <f t="shared" si="147"/>
        <v>REGULAR</v>
      </c>
      <c r="AF956" s="1" t="str">
        <f t="shared" si="148"/>
        <v>Margao -  Goa</v>
      </c>
      <c r="AG956" s="1">
        <f t="shared" si="149"/>
        <v>5</v>
      </c>
    </row>
    <row r="957" spans="1:33">
      <c r="A957" s="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c r="P957" s="1">
        <f t="shared" si="140"/>
        <v>31840</v>
      </c>
      <c r="Q957" s="1">
        <v>10</v>
      </c>
      <c r="R957" s="1">
        <f t="shared" si="141"/>
        <v>3184</v>
      </c>
      <c r="S957" s="1">
        <f t="shared" si="142"/>
        <v>28656</v>
      </c>
      <c r="T957" s="1">
        <v>0.48</v>
      </c>
      <c r="U957" s="1">
        <f t="shared" si="143"/>
        <v>13754.88</v>
      </c>
      <c r="V957" s="1">
        <f t="shared" si="144"/>
        <v>14901.12</v>
      </c>
      <c r="W957" s="4">
        <f t="shared" si="145"/>
        <v>0.52</v>
      </c>
      <c r="X957" s="1" t="s">
        <v>147</v>
      </c>
      <c r="Y957" s="1" t="s">
        <v>81</v>
      </c>
      <c r="Z957" s="1" t="s">
        <v>41</v>
      </c>
      <c r="AA957" s="2">
        <v>45945</v>
      </c>
      <c r="AB957" s="1">
        <v>4</v>
      </c>
      <c r="AC957" s="1" t="s">
        <v>42</v>
      </c>
      <c r="AD957" s="1" t="str">
        <f t="shared" si="146"/>
        <v>1536</v>
      </c>
      <c r="AE957" s="1" t="str">
        <f t="shared" si="147"/>
        <v>REGULAR</v>
      </c>
      <c r="AF957" s="1" t="str">
        <f t="shared" si="148"/>
        <v>Indore -  Madhya Pradesh</v>
      </c>
      <c r="AG957" s="1">
        <f t="shared" si="149"/>
        <v>5</v>
      </c>
    </row>
    <row r="958" spans="1:33">
      <c r="A958" s="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c r="P958" s="1">
        <f t="shared" si="140"/>
        <v>98600</v>
      </c>
      <c r="Q958" s="1">
        <v>0</v>
      </c>
      <c r="R958" s="1">
        <f t="shared" si="141"/>
        <v>0</v>
      </c>
      <c r="S958" s="1">
        <f t="shared" si="142"/>
        <v>98600</v>
      </c>
      <c r="T958" s="1">
        <v>0.57999999999999996</v>
      </c>
      <c r="U958" s="1">
        <f t="shared" si="143"/>
        <v>57187.999999999993</v>
      </c>
      <c r="V958" s="1">
        <f t="shared" si="144"/>
        <v>41412.000000000007</v>
      </c>
      <c r="W958" s="4">
        <f t="shared" si="145"/>
        <v>0.4200000000000001</v>
      </c>
      <c r="X958" s="1" t="s">
        <v>104</v>
      </c>
      <c r="Y958" s="1" t="s">
        <v>40</v>
      </c>
      <c r="Z958" s="1" t="s">
        <v>22</v>
      </c>
      <c r="AA958" s="1"/>
      <c r="AB958" s="1"/>
      <c r="AC958" s="1" t="s">
        <v>93</v>
      </c>
      <c r="AD958" s="1" t="str">
        <f t="shared" si="146"/>
        <v>1623</v>
      </c>
      <c r="AE958" s="1" t="str">
        <f t="shared" si="147"/>
        <v>REGULAR</v>
      </c>
      <c r="AF958" s="1" t="str">
        <f t="shared" si="148"/>
        <v>Dehradun -  Uttarakhand</v>
      </c>
      <c r="AG958" s="1">
        <f t="shared" si="149"/>
        <v>5</v>
      </c>
    </row>
    <row r="959" spans="1:33">
      <c r="A959" s="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c r="P959" s="1">
        <f t="shared" si="140"/>
        <v>3720</v>
      </c>
      <c r="Q959" s="1">
        <v>20</v>
      </c>
      <c r="R959" s="1">
        <f t="shared" si="141"/>
        <v>744</v>
      </c>
      <c r="S959" s="1">
        <f t="shared" si="142"/>
        <v>2976</v>
      </c>
      <c r="T959" s="1">
        <v>0.5</v>
      </c>
      <c r="U959" s="1">
        <f t="shared" si="143"/>
        <v>1488</v>
      </c>
      <c r="V959" s="1">
        <f t="shared" si="144"/>
        <v>1488</v>
      </c>
      <c r="W959" s="4">
        <f t="shared" si="145"/>
        <v>0.5</v>
      </c>
      <c r="X959" s="1" t="s">
        <v>50</v>
      </c>
      <c r="Y959" s="1" t="s">
        <v>72</v>
      </c>
      <c r="Z959" s="1" t="s">
        <v>22</v>
      </c>
      <c r="AA959" s="1"/>
      <c r="AB959" s="1"/>
      <c r="AC959" s="1" t="s">
        <v>93</v>
      </c>
      <c r="AD959" s="1" t="str">
        <f t="shared" si="146"/>
        <v>1508</v>
      </c>
      <c r="AE959" s="1" t="str">
        <f t="shared" si="147"/>
        <v>REGULAR</v>
      </c>
      <c r="AF959" s="1" t="str">
        <f t="shared" si="148"/>
        <v>Bhilai -  Chhattisgarh</v>
      </c>
      <c r="AG959" s="1">
        <f t="shared" si="149"/>
        <v>4</v>
      </c>
    </row>
    <row r="960" spans="1:33">
      <c r="A960" s="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c r="P960" s="1">
        <f t="shared" si="140"/>
        <v>1700</v>
      </c>
      <c r="Q960" s="1">
        <v>0</v>
      </c>
      <c r="R960" s="1">
        <f t="shared" si="141"/>
        <v>0</v>
      </c>
      <c r="S960" s="1">
        <f t="shared" si="142"/>
        <v>1700</v>
      </c>
      <c r="T960" s="1">
        <v>0.35</v>
      </c>
      <c r="U960" s="1">
        <f t="shared" si="143"/>
        <v>595</v>
      </c>
      <c r="V960" s="1">
        <f t="shared" si="144"/>
        <v>1105</v>
      </c>
      <c r="W960" s="4">
        <f t="shared" si="145"/>
        <v>0.65</v>
      </c>
      <c r="X960" s="1" t="s">
        <v>147</v>
      </c>
      <c r="Y960" s="1" t="s">
        <v>40</v>
      </c>
      <c r="Z960" s="1" t="s">
        <v>51</v>
      </c>
      <c r="AA960" s="2">
        <v>45947</v>
      </c>
      <c r="AB960" s="1"/>
      <c r="AC960" s="1" t="s">
        <v>42</v>
      </c>
      <c r="AD960" s="1" t="str">
        <f t="shared" si="146"/>
        <v>0332</v>
      </c>
      <c r="AE960" s="1" t="str">
        <f t="shared" si="147"/>
        <v>REGULAR</v>
      </c>
      <c r="AF960" s="1" t="str">
        <f t="shared" si="148"/>
        <v>Hyderabad -  Telangana</v>
      </c>
      <c r="AG960" s="1">
        <f t="shared" si="149"/>
        <v>4</v>
      </c>
    </row>
    <row r="961" spans="1:33">
      <c r="A961" s="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c r="P961" s="1">
        <f t="shared" si="140"/>
        <v>6570</v>
      </c>
      <c r="Q961" s="1">
        <v>5</v>
      </c>
      <c r="R961" s="1">
        <f t="shared" si="141"/>
        <v>328.5</v>
      </c>
      <c r="S961" s="1">
        <f t="shared" si="142"/>
        <v>6241.5</v>
      </c>
      <c r="T961" s="1">
        <v>0.47</v>
      </c>
      <c r="U961" s="1">
        <f t="shared" si="143"/>
        <v>2933.5049999999997</v>
      </c>
      <c r="V961" s="1">
        <f t="shared" si="144"/>
        <v>3307.9950000000003</v>
      </c>
      <c r="W961" s="4">
        <f t="shared" si="145"/>
        <v>0.53</v>
      </c>
      <c r="X961" s="1" t="s">
        <v>104</v>
      </c>
      <c r="Y961" s="1" t="s">
        <v>40</v>
      </c>
      <c r="Z961" s="1" t="s">
        <v>41</v>
      </c>
      <c r="AA961" s="2">
        <v>45947</v>
      </c>
      <c r="AB961" s="1">
        <v>5</v>
      </c>
      <c r="AC961" s="1" t="s">
        <v>42</v>
      </c>
      <c r="AD961" s="1" t="str">
        <f t="shared" si="146"/>
        <v>0339</v>
      </c>
      <c r="AE961" s="1" t="str">
        <f t="shared" si="147"/>
        <v>PRIME</v>
      </c>
      <c r="AF961" s="1" t="str">
        <f t="shared" si="148"/>
        <v>Dibrugarh -  Assam</v>
      </c>
      <c r="AG961" s="1">
        <f t="shared" si="149"/>
        <v>4</v>
      </c>
    </row>
    <row r="962" spans="1:33">
      <c r="A962" s="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c r="P962" s="1">
        <f t="shared" si="140"/>
        <v>4920</v>
      </c>
      <c r="Q962" s="1">
        <v>10</v>
      </c>
      <c r="R962" s="1">
        <f t="shared" si="141"/>
        <v>492</v>
      </c>
      <c r="S962" s="1">
        <f t="shared" si="142"/>
        <v>4428</v>
      </c>
      <c r="T962" s="1">
        <v>0.48</v>
      </c>
      <c r="U962" s="1">
        <f t="shared" si="143"/>
        <v>2125.44</v>
      </c>
      <c r="V962" s="1">
        <f t="shared" si="144"/>
        <v>2302.56</v>
      </c>
      <c r="W962" s="4">
        <f t="shared" si="145"/>
        <v>0.52</v>
      </c>
      <c r="X962" s="1" t="s">
        <v>50</v>
      </c>
      <c r="Y962" s="1" t="s">
        <v>57</v>
      </c>
      <c r="Z962" s="1" t="s">
        <v>120</v>
      </c>
      <c r="AA962" s="1"/>
      <c r="AB962" s="1"/>
      <c r="AC962" s="1" t="s">
        <v>42</v>
      </c>
      <c r="AD962" s="1" t="str">
        <f t="shared" si="146"/>
        <v>0942</v>
      </c>
      <c r="AE962" s="1" t="str">
        <f t="shared" si="147"/>
        <v>PRIME</v>
      </c>
      <c r="AF962" s="1" t="str">
        <f t="shared" si="148"/>
        <v>Vadodara -  Gujarat</v>
      </c>
      <c r="AG962" s="1">
        <f t="shared" si="149"/>
        <v>4</v>
      </c>
    </row>
    <row r="963" spans="1:33">
      <c r="A963" s="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c r="P963" s="1">
        <f t="shared" ref="P963:P1026" si="150">PRODUCT(N963,O963)</f>
        <v>1450</v>
      </c>
      <c r="Q963" s="1">
        <v>10</v>
      </c>
      <c r="R963" s="1">
        <f t="shared" ref="R963:R1026" si="151">P963*(Q963/100)</f>
        <v>145</v>
      </c>
      <c r="S963" s="1">
        <f t="shared" ref="S963:S1026" si="152">P963-R963</f>
        <v>1305</v>
      </c>
      <c r="T963" s="1">
        <v>0.5</v>
      </c>
      <c r="U963" s="1">
        <f t="shared" ref="U963:U1026" si="153">S963*T963</f>
        <v>652.5</v>
      </c>
      <c r="V963" s="1">
        <f t="shared" ref="V963:V1026" si="154">S963-U963</f>
        <v>652.5</v>
      </c>
      <c r="W963" s="4">
        <f t="shared" ref="W963:W1026" si="155">(V963/S963)</f>
        <v>0.5</v>
      </c>
      <c r="X963" s="1" t="s">
        <v>147</v>
      </c>
      <c r="Y963" s="1" t="s">
        <v>57</v>
      </c>
      <c r="Z963" s="1" t="s">
        <v>51</v>
      </c>
      <c r="AA963" s="2">
        <v>45950</v>
      </c>
      <c r="AB963" s="1"/>
      <c r="AC963" s="1" t="s">
        <v>42</v>
      </c>
      <c r="AD963" s="1" t="str">
        <f t="shared" ref="AD963:AD1026" si="156">RIGHT(A963,4)</f>
        <v>1070</v>
      </c>
      <c r="AE963" s="1" t="str">
        <f t="shared" ref="AE963:AE1026" si="157">UPPER(H963)</f>
        <v>PRIME</v>
      </c>
      <c r="AF963" s="1" t="str">
        <f t="shared" ref="AF963:AF1026" si="158">_xlfn.CONCAT(I963," -  ",J963)</f>
        <v>Vijayawada -  Andhra Pradesh</v>
      </c>
      <c r="AG963" s="1">
        <f t="shared" ref="AG963:AG1026" si="159">LEN(P963)</f>
        <v>4</v>
      </c>
    </row>
    <row r="964" spans="1:33">
      <c r="A964" s="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c r="P964" s="1">
        <f t="shared" si="150"/>
        <v>2340</v>
      </c>
      <c r="Q964" s="1">
        <v>30</v>
      </c>
      <c r="R964" s="1">
        <f t="shared" si="151"/>
        <v>702</v>
      </c>
      <c r="S964" s="1">
        <f t="shared" si="152"/>
        <v>1638</v>
      </c>
      <c r="T964" s="1">
        <v>0.47</v>
      </c>
      <c r="U964" s="1">
        <f t="shared" si="153"/>
        <v>769.8599999999999</v>
      </c>
      <c r="V964" s="1">
        <f t="shared" si="154"/>
        <v>868.1400000000001</v>
      </c>
      <c r="W964" s="4">
        <f t="shared" si="155"/>
        <v>0.53</v>
      </c>
      <c r="X964" s="1" t="s">
        <v>147</v>
      </c>
      <c r="Y964" s="1" t="s">
        <v>72</v>
      </c>
      <c r="Z964" s="1" t="s">
        <v>66</v>
      </c>
      <c r="AA964" s="1"/>
      <c r="AB964" s="1"/>
      <c r="AC964" s="1" t="s">
        <v>42</v>
      </c>
      <c r="AD964" s="1" t="str">
        <f t="shared" si="156"/>
        <v>1492</v>
      </c>
      <c r="AE964" s="1" t="str">
        <f t="shared" si="157"/>
        <v>REGULAR</v>
      </c>
      <c r="AF964" s="1" t="str">
        <f t="shared" si="158"/>
        <v>Mysore -  Karnataka</v>
      </c>
      <c r="AG964" s="1">
        <f t="shared" si="159"/>
        <v>4</v>
      </c>
    </row>
    <row r="965" spans="1:33">
      <c r="A965" s="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c r="P965" s="1">
        <f t="shared" si="150"/>
        <v>1840</v>
      </c>
      <c r="Q965" s="1">
        <v>0</v>
      </c>
      <c r="R965" s="1">
        <f t="shared" si="151"/>
        <v>0</v>
      </c>
      <c r="S965" s="1">
        <f t="shared" si="152"/>
        <v>1840</v>
      </c>
      <c r="T965" s="1">
        <v>0.5</v>
      </c>
      <c r="U965" s="1">
        <f t="shared" si="153"/>
        <v>920</v>
      </c>
      <c r="V965" s="1">
        <f t="shared" si="154"/>
        <v>920</v>
      </c>
      <c r="W965" s="4">
        <f t="shared" si="155"/>
        <v>0.5</v>
      </c>
      <c r="X965" s="1" t="s">
        <v>50</v>
      </c>
      <c r="Y965" s="1" t="s">
        <v>57</v>
      </c>
      <c r="Z965" s="1" t="s">
        <v>51</v>
      </c>
      <c r="AA965" s="2">
        <v>45951</v>
      </c>
      <c r="AB965" s="1"/>
      <c r="AC965" s="1" t="s">
        <v>42</v>
      </c>
      <c r="AD965" s="1" t="str">
        <f t="shared" si="156"/>
        <v>0272</v>
      </c>
      <c r="AE965" s="1" t="str">
        <f t="shared" si="157"/>
        <v>REGULAR</v>
      </c>
      <c r="AF965" s="1" t="str">
        <f t="shared" si="158"/>
        <v>Visakhapatnam -  Andhra Pradesh</v>
      </c>
      <c r="AG965" s="1">
        <f t="shared" si="159"/>
        <v>4</v>
      </c>
    </row>
    <row r="966" spans="1:33">
      <c r="A966" s="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c r="P966" s="1">
        <f t="shared" si="150"/>
        <v>130</v>
      </c>
      <c r="Q966" s="1">
        <v>0</v>
      </c>
      <c r="R966" s="1">
        <f t="shared" si="151"/>
        <v>0</v>
      </c>
      <c r="S966" s="1">
        <f t="shared" si="152"/>
        <v>130</v>
      </c>
      <c r="T966" s="1">
        <v>0.62</v>
      </c>
      <c r="U966" s="1">
        <f t="shared" si="153"/>
        <v>80.599999999999994</v>
      </c>
      <c r="V966" s="1">
        <f t="shared" si="154"/>
        <v>49.400000000000006</v>
      </c>
      <c r="W966" s="4">
        <f t="shared" si="155"/>
        <v>0.38000000000000006</v>
      </c>
      <c r="X966" s="1" t="s">
        <v>39</v>
      </c>
      <c r="Y966" s="1" t="s">
        <v>40</v>
      </c>
      <c r="Z966" s="1" t="s">
        <v>41</v>
      </c>
      <c r="AA966" s="2">
        <v>45947</v>
      </c>
      <c r="AB966" s="1">
        <v>5</v>
      </c>
      <c r="AC966" s="1" t="s">
        <v>42</v>
      </c>
      <c r="AD966" s="1" t="str">
        <f t="shared" si="156"/>
        <v>0457</v>
      </c>
      <c r="AE966" s="1" t="str">
        <f t="shared" si="157"/>
        <v>REGULAR</v>
      </c>
      <c r="AF966" s="1" t="str">
        <f t="shared" si="158"/>
        <v>Haridwar -  Uttarakhand</v>
      </c>
      <c r="AG966" s="1">
        <f t="shared" si="159"/>
        <v>3</v>
      </c>
    </row>
    <row r="967" spans="1:33">
      <c r="A967" s="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c r="P967" s="1">
        <f t="shared" si="150"/>
        <v>3300</v>
      </c>
      <c r="Q967" s="1">
        <v>20</v>
      </c>
      <c r="R967" s="1">
        <f t="shared" si="151"/>
        <v>660</v>
      </c>
      <c r="S967" s="1">
        <f t="shared" si="152"/>
        <v>2640</v>
      </c>
      <c r="T967" s="1">
        <v>0.47</v>
      </c>
      <c r="U967" s="1">
        <f t="shared" si="153"/>
        <v>1240.8</v>
      </c>
      <c r="V967" s="1">
        <f t="shared" si="154"/>
        <v>1399.2</v>
      </c>
      <c r="W967" s="4">
        <f t="shared" si="155"/>
        <v>0.53</v>
      </c>
      <c r="X967" s="1" t="s">
        <v>104</v>
      </c>
      <c r="Y967" s="1" t="s">
        <v>72</v>
      </c>
      <c r="Z967" s="1" t="s">
        <v>66</v>
      </c>
      <c r="AA967" s="1"/>
      <c r="AB967" s="1"/>
      <c r="AC967" s="1" t="s">
        <v>42</v>
      </c>
      <c r="AD967" s="1" t="str">
        <f t="shared" si="156"/>
        <v>1484</v>
      </c>
      <c r="AE967" s="1" t="str">
        <f t="shared" si="157"/>
        <v>REGULAR</v>
      </c>
      <c r="AF967" s="1" t="str">
        <f t="shared" si="158"/>
        <v>Ahmedabad -  Gujarat</v>
      </c>
      <c r="AG967" s="1">
        <f t="shared" si="159"/>
        <v>4</v>
      </c>
    </row>
    <row r="968" spans="1:33">
      <c r="A968" s="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c r="P968" s="1">
        <f t="shared" si="150"/>
        <v>49600</v>
      </c>
      <c r="Q968" s="1">
        <v>30</v>
      </c>
      <c r="R968" s="1">
        <f t="shared" si="151"/>
        <v>14880</v>
      </c>
      <c r="S968" s="1">
        <f t="shared" si="152"/>
        <v>34720</v>
      </c>
      <c r="T968" s="1">
        <v>0.52</v>
      </c>
      <c r="U968" s="1">
        <f t="shared" si="153"/>
        <v>18054.400000000001</v>
      </c>
      <c r="V968" s="1">
        <f t="shared" si="154"/>
        <v>16665.599999999999</v>
      </c>
      <c r="W968" s="4">
        <f t="shared" si="155"/>
        <v>0.48</v>
      </c>
      <c r="X968" s="1" t="s">
        <v>50</v>
      </c>
      <c r="Y968" s="1" t="s">
        <v>81</v>
      </c>
      <c r="Z968" s="1" t="s">
        <v>22</v>
      </c>
      <c r="AA968" s="1"/>
      <c r="AB968" s="1"/>
      <c r="AC968" s="1" t="s">
        <v>93</v>
      </c>
      <c r="AD968" s="1" t="str">
        <f t="shared" si="156"/>
        <v>1558</v>
      </c>
      <c r="AE968" s="1" t="str">
        <f t="shared" si="157"/>
        <v>REGULAR</v>
      </c>
      <c r="AF968" s="1" t="str">
        <f t="shared" si="158"/>
        <v>Dehradun -  Uttarakhand</v>
      </c>
      <c r="AG968" s="1">
        <f t="shared" si="159"/>
        <v>5</v>
      </c>
    </row>
    <row r="969" spans="1:33">
      <c r="A969" s="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c r="P969" s="1">
        <f t="shared" si="150"/>
        <v>266040</v>
      </c>
      <c r="Q969" s="1">
        <v>20</v>
      </c>
      <c r="R969" s="1">
        <f t="shared" si="151"/>
        <v>53208</v>
      </c>
      <c r="S969" s="1">
        <f t="shared" si="152"/>
        <v>212832</v>
      </c>
      <c r="T969" s="1">
        <v>0.57999999999999996</v>
      </c>
      <c r="U969" s="1">
        <f t="shared" si="153"/>
        <v>123442.56</v>
      </c>
      <c r="V969" s="1">
        <f t="shared" si="154"/>
        <v>89389.440000000002</v>
      </c>
      <c r="W969" s="4">
        <f t="shared" si="155"/>
        <v>0.42</v>
      </c>
      <c r="X969" s="1" t="s">
        <v>39</v>
      </c>
      <c r="Y969" s="1" t="s">
        <v>40</v>
      </c>
      <c r="Z969" s="1" t="s">
        <v>41</v>
      </c>
      <c r="AA969" s="2">
        <v>45951</v>
      </c>
      <c r="AB969" s="1">
        <v>4</v>
      </c>
      <c r="AC969" s="1" t="s">
        <v>42</v>
      </c>
      <c r="AD969" s="1" t="str">
        <f t="shared" si="156"/>
        <v>0211</v>
      </c>
      <c r="AE969" s="1" t="str">
        <f t="shared" si="157"/>
        <v>PRIME</v>
      </c>
      <c r="AF969" s="1" t="str">
        <f t="shared" si="158"/>
        <v>Guwahati -  Assam</v>
      </c>
      <c r="AG969" s="1">
        <f t="shared" si="159"/>
        <v>6</v>
      </c>
    </row>
    <row r="970" spans="1:33">
      <c r="A970" s="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c r="P970" s="1">
        <f t="shared" si="150"/>
        <v>12180</v>
      </c>
      <c r="Q970" s="1">
        <v>25</v>
      </c>
      <c r="R970" s="1">
        <f t="shared" si="151"/>
        <v>3045</v>
      </c>
      <c r="S970" s="1">
        <f t="shared" si="152"/>
        <v>9135</v>
      </c>
      <c r="T970" s="1">
        <v>0.48</v>
      </c>
      <c r="U970" s="1">
        <f t="shared" si="153"/>
        <v>4384.8</v>
      </c>
      <c r="V970" s="1">
        <f t="shared" si="154"/>
        <v>4750.2</v>
      </c>
      <c r="W970" s="4">
        <f t="shared" si="155"/>
        <v>0.52</v>
      </c>
      <c r="X970" s="1" t="s">
        <v>50</v>
      </c>
      <c r="Y970" s="1" t="s">
        <v>57</v>
      </c>
      <c r="Z970" s="1" t="s">
        <v>41</v>
      </c>
      <c r="AA970" s="2">
        <v>45951</v>
      </c>
      <c r="AB970" s="1">
        <v>5</v>
      </c>
      <c r="AC970" s="1" t="s">
        <v>42</v>
      </c>
      <c r="AD970" s="1" t="str">
        <f t="shared" si="156"/>
        <v>0436</v>
      </c>
      <c r="AE970" s="1" t="str">
        <f t="shared" si="157"/>
        <v>REGULAR</v>
      </c>
      <c r="AF970" s="1" t="str">
        <f t="shared" si="158"/>
        <v>Bhubaneswar -  Odisha</v>
      </c>
      <c r="AG970" s="1">
        <f t="shared" si="159"/>
        <v>5</v>
      </c>
    </row>
    <row r="971" spans="1:33">
      <c r="A971" s="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c r="P971" s="1">
        <f t="shared" si="150"/>
        <v>12000</v>
      </c>
      <c r="Q971" s="1">
        <v>30</v>
      </c>
      <c r="R971" s="1">
        <f t="shared" si="151"/>
        <v>3600</v>
      </c>
      <c r="S971" s="1">
        <f t="shared" si="152"/>
        <v>8400</v>
      </c>
      <c r="T971" s="1">
        <v>0.45</v>
      </c>
      <c r="U971" s="1">
        <f t="shared" si="153"/>
        <v>3780</v>
      </c>
      <c r="V971" s="1">
        <f t="shared" si="154"/>
        <v>4620</v>
      </c>
      <c r="W971" s="4">
        <f t="shared" si="155"/>
        <v>0.55000000000000004</v>
      </c>
      <c r="X971" s="1" t="s">
        <v>39</v>
      </c>
      <c r="Y971" s="1" t="s">
        <v>81</v>
      </c>
      <c r="Z971" s="1" t="s">
        <v>41</v>
      </c>
      <c r="AA971" s="2">
        <v>45950</v>
      </c>
      <c r="AB971" s="1">
        <v>5</v>
      </c>
      <c r="AC971" s="1" t="s">
        <v>42</v>
      </c>
      <c r="AD971" s="1" t="str">
        <f t="shared" si="156"/>
        <v>0987</v>
      </c>
      <c r="AE971" s="1" t="str">
        <f t="shared" si="157"/>
        <v>REGULAR</v>
      </c>
      <c r="AF971" s="1" t="str">
        <f t="shared" si="158"/>
        <v>Kanpur -  Uttar Pradesh</v>
      </c>
      <c r="AG971" s="1">
        <f t="shared" si="159"/>
        <v>5</v>
      </c>
    </row>
    <row r="972" spans="1:33">
      <c r="A972" s="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c r="P972" s="1">
        <f t="shared" si="150"/>
        <v>12630</v>
      </c>
      <c r="Q972" s="1">
        <v>30</v>
      </c>
      <c r="R972" s="1">
        <f t="shared" si="151"/>
        <v>3789</v>
      </c>
      <c r="S972" s="1">
        <f t="shared" si="152"/>
        <v>8841</v>
      </c>
      <c r="T972" s="1">
        <v>0.48</v>
      </c>
      <c r="U972" s="1">
        <f t="shared" si="153"/>
        <v>4243.68</v>
      </c>
      <c r="V972" s="1">
        <f t="shared" si="154"/>
        <v>4597.32</v>
      </c>
      <c r="W972" s="4">
        <f t="shared" si="155"/>
        <v>0.52</v>
      </c>
      <c r="X972" s="1" t="s">
        <v>56</v>
      </c>
      <c r="Y972" s="1" t="s">
        <v>57</v>
      </c>
      <c r="Z972" s="1" t="s">
        <v>51</v>
      </c>
      <c r="AA972" s="2">
        <v>45951</v>
      </c>
      <c r="AB972" s="1"/>
      <c r="AC972" s="1" t="s">
        <v>42</v>
      </c>
      <c r="AD972" s="1" t="str">
        <f t="shared" si="156"/>
        <v>1441</v>
      </c>
      <c r="AE972" s="1" t="str">
        <f t="shared" si="157"/>
        <v>PRIME</v>
      </c>
      <c r="AF972" s="1" t="str">
        <f t="shared" si="158"/>
        <v>Tura -  Meghalaya</v>
      </c>
      <c r="AG972" s="1">
        <f t="shared" si="159"/>
        <v>5</v>
      </c>
    </row>
    <row r="973" spans="1:33">
      <c r="A973" s="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c r="P973" s="1">
        <f t="shared" si="150"/>
        <v>73000</v>
      </c>
      <c r="Q973" s="1">
        <v>0</v>
      </c>
      <c r="R973" s="1">
        <f t="shared" si="151"/>
        <v>0</v>
      </c>
      <c r="S973" s="1">
        <f t="shared" si="152"/>
        <v>73000</v>
      </c>
      <c r="T973" s="1">
        <v>0.57999999999999996</v>
      </c>
      <c r="U973" s="1">
        <f t="shared" si="153"/>
        <v>42340</v>
      </c>
      <c r="V973" s="1">
        <f t="shared" si="154"/>
        <v>30660</v>
      </c>
      <c r="W973" s="4">
        <f t="shared" si="155"/>
        <v>0.42</v>
      </c>
      <c r="X973" s="1" t="s">
        <v>56</v>
      </c>
      <c r="Y973" s="1" t="s">
        <v>40</v>
      </c>
      <c r="Z973" s="1" t="s">
        <v>41</v>
      </c>
      <c r="AA973" s="2">
        <v>45948</v>
      </c>
      <c r="AB973" s="1">
        <v>4</v>
      </c>
      <c r="AC973" s="1" t="s">
        <v>42</v>
      </c>
      <c r="AD973" s="1" t="str">
        <f t="shared" si="156"/>
        <v>1491</v>
      </c>
      <c r="AE973" s="1" t="str">
        <f t="shared" si="157"/>
        <v>REGULAR</v>
      </c>
      <c r="AF973" s="1" t="str">
        <f t="shared" si="158"/>
        <v>Bhilai -  Chhattisgarh</v>
      </c>
      <c r="AG973" s="1">
        <f t="shared" si="159"/>
        <v>5</v>
      </c>
    </row>
    <row r="974" spans="1:33">
      <c r="A974" s="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c r="P974" s="1">
        <f t="shared" si="150"/>
        <v>6720</v>
      </c>
      <c r="Q974" s="1">
        <v>0</v>
      </c>
      <c r="R974" s="1">
        <f t="shared" si="151"/>
        <v>0</v>
      </c>
      <c r="S974" s="1">
        <f t="shared" si="152"/>
        <v>6720</v>
      </c>
      <c r="T974" s="1">
        <v>0.45</v>
      </c>
      <c r="U974" s="1">
        <f t="shared" si="153"/>
        <v>3024</v>
      </c>
      <c r="V974" s="1">
        <f t="shared" si="154"/>
        <v>3696</v>
      </c>
      <c r="W974" s="4">
        <f t="shared" si="155"/>
        <v>0.55000000000000004</v>
      </c>
      <c r="X974" s="1" t="s">
        <v>92</v>
      </c>
      <c r="Y974" s="1" t="s">
        <v>57</v>
      </c>
      <c r="Z974" s="1" t="s">
        <v>51</v>
      </c>
      <c r="AA974" s="2">
        <v>45950</v>
      </c>
      <c r="AB974" s="1"/>
      <c r="AC974" s="1" t="s">
        <v>42</v>
      </c>
      <c r="AD974" s="1" t="str">
        <f t="shared" si="156"/>
        <v>1564</v>
      </c>
      <c r="AE974" s="1" t="str">
        <f t="shared" si="157"/>
        <v>REGULAR</v>
      </c>
      <c r="AF974" s="1" t="str">
        <f t="shared" si="158"/>
        <v>Dehradun -  Uttarakhand</v>
      </c>
      <c r="AG974" s="1">
        <f t="shared" si="159"/>
        <v>4</v>
      </c>
    </row>
    <row r="975" spans="1:33">
      <c r="A975" s="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c r="P975" s="1">
        <f t="shared" si="150"/>
        <v>3350</v>
      </c>
      <c r="Q975" s="1">
        <v>30</v>
      </c>
      <c r="R975" s="1">
        <f t="shared" si="151"/>
        <v>1005</v>
      </c>
      <c r="S975" s="1">
        <f t="shared" si="152"/>
        <v>2345</v>
      </c>
      <c r="T975" s="1">
        <v>0.48</v>
      </c>
      <c r="U975" s="1">
        <f t="shared" si="153"/>
        <v>1125.5999999999999</v>
      </c>
      <c r="V975" s="1">
        <f t="shared" si="154"/>
        <v>1219.4000000000001</v>
      </c>
      <c r="W975" s="4">
        <f t="shared" si="155"/>
        <v>0.52</v>
      </c>
      <c r="X975" s="1" t="s">
        <v>56</v>
      </c>
      <c r="Y975" s="1" t="s">
        <v>72</v>
      </c>
      <c r="Z975" s="1" t="s">
        <v>41</v>
      </c>
      <c r="AA975" s="2">
        <v>45950</v>
      </c>
      <c r="AB975" s="1">
        <v>3</v>
      </c>
      <c r="AC975" s="1" t="s">
        <v>42</v>
      </c>
      <c r="AD975" s="1" t="str">
        <f t="shared" si="156"/>
        <v>0525</v>
      </c>
      <c r="AE975" s="1" t="str">
        <f t="shared" si="157"/>
        <v>REGULAR</v>
      </c>
      <c r="AF975" s="1" t="str">
        <f t="shared" si="158"/>
        <v>Nagpur -  Maharashtra</v>
      </c>
      <c r="AG975" s="1">
        <f t="shared" si="159"/>
        <v>4</v>
      </c>
    </row>
    <row r="976" spans="1:33">
      <c r="A976" s="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c r="P976" s="1">
        <f t="shared" si="150"/>
        <v>26000</v>
      </c>
      <c r="Q976" s="1">
        <v>10</v>
      </c>
      <c r="R976" s="1">
        <f t="shared" si="151"/>
        <v>2600</v>
      </c>
      <c r="S976" s="1">
        <f t="shared" si="152"/>
        <v>23400</v>
      </c>
      <c r="T976" s="1">
        <v>0.47</v>
      </c>
      <c r="U976" s="1">
        <f t="shared" si="153"/>
        <v>10998</v>
      </c>
      <c r="V976" s="1">
        <f t="shared" si="154"/>
        <v>12402</v>
      </c>
      <c r="W976" s="4">
        <f t="shared" si="155"/>
        <v>0.53</v>
      </c>
      <c r="X976" s="1" t="s">
        <v>39</v>
      </c>
      <c r="Y976" s="1" t="s">
        <v>81</v>
      </c>
      <c r="Z976" s="1" t="s">
        <v>41</v>
      </c>
      <c r="AA976" s="2">
        <v>45950</v>
      </c>
      <c r="AB976" s="1">
        <v>5</v>
      </c>
      <c r="AC976" s="1" t="s">
        <v>42</v>
      </c>
      <c r="AD976" s="1" t="str">
        <f t="shared" si="156"/>
        <v>0532</v>
      </c>
      <c r="AE976" s="1" t="str">
        <f t="shared" si="157"/>
        <v>PRIME</v>
      </c>
      <c r="AF976" s="1" t="str">
        <f t="shared" si="158"/>
        <v>Thiruvananthapuram -  Kerala</v>
      </c>
      <c r="AG976" s="1">
        <f t="shared" si="159"/>
        <v>5</v>
      </c>
    </row>
    <row r="977" spans="1:33">
      <c r="A977" s="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c r="P977" s="1">
        <f t="shared" si="150"/>
        <v>1740</v>
      </c>
      <c r="Q977" s="1">
        <v>0</v>
      </c>
      <c r="R977" s="1">
        <f t="shared" si="151"/>
        <v>0</v>
      </c>
      <c r="S977" s="1">
        <f t="shared" si="152"/>
        <v>1740</v>
      </c>
      <c r="T977" s="1">
        <v>0.47</v>
      </c>
      <c r="U977" s="1">
        <f t="shared" si="153"/>
        <v>817.8</v>
      </c>
      <c r="V977" s="1">
        <f t="shared" si="154"/>
        <v>922.2</v>
      </c>
      <c r="W977" s="4">
        <f t="shared" si="155"/>
        <v>0.53</v>
      </c>
      <c r="X977" s="1" t="s">
        <v>39</v>
      </c>
      <c r="Y977" s="1" t="s">
        <v>57</v>
      </c>
      <c r="Z977" s="1" t="s">
        <v>51</v>
      </c>
      <c r="AA977" s="2">
        <v>45953</v>
      </c>
      <c r="AB977" s="1"/>
      <c r="AC977" s="1" t="s">
        <v>42</v>
      </c>
      <c r="AD977" s="1" t="str">
        <f t="shared" si="156"/>
        <v>0994</v>
      </c>
      <c r="AE977" s="1" t="str">
        <f t="shared" si="157"/>
        <v>REGULAR</v>
      </c>
      <c r="AF977" s="1" t="str">
        <f t="shared" si="158"/>
        <v>Haridwar -  Uttarakhand</v>
      </c>
      <c r="AG977" s="1">
        <f t="shared" si="159"/>
        <v>4</v>
      </c>
    </row>
    <row r="978" spans="1:33">
      <c r="A978" s="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c r="P978" s="1">
        <f t="shared" si="150"/>
        <v>9840</v>
      </c>
      <c r="Q978" s="1">
        <v>5</v>
      </c>
      <c r="R978" s="1">
        <f t="shared" si="151"/>
        <v>492</v>
      </c>
      <c r="S978" s="1">
        <f t="shared" si="152"/>
        <v>9348</v>
      </c>
      <c r="T978" s="1">
        <v>0.45</v>
      </c>
      <c r="U978" s="1">
        <f t="shared" si="153"/>
        <v>4206.6000000000004</v>
      </c>
      <c r="V978" s="1">
        <f t="shared" si="154"/>
        <v>5141.3999999999996</v>
      </c>
      <c r="W978" s="4">
        <f t="shared" si="155"/>
        <v>0.54999999999999993</v>
      </c>
      <c r="X978" s="1" t="s">
        <v>65</v>
      </c>
      <c r="Y978" s="1" t="s">
        <v>72</v>
      </c>
      <c r="Z978" s="1" t="s">
        <v>120</v>
      </c>
      <c r="AA978" s="1"/>
      <c r="AB978" s="1"/>
      <c r="AC978" s="1" t="s">
        <v>42</v>
      </c>
      <c r="AD978" s="1" t="str">
        <f t="shared" si="156"/>
        <v>0248</v>
      </c>
      <c r="AE978" s="1" t="str">
        <f t="shared" si="157"/>
        <v>PRIME</v>
      </c>
      <c r="AF978" s="1" t="str">
        <f t="shared" si="158"/>
        <v>Chandigarh -  Punjab</v>
      </c>
      <c r="AG978" s="1">
        <f t="shared" si="159"/>
        <v>4</v>
      </c>
    </row>
    <row r="979" spans="1:33">
      <c r="A979" s="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c r="P979" s="1">
        <f t="shared" si="150"/>
        <v>64410</v>
      </c>
      <c r="Q979" s="1">
        <v>0</v>
      </c>
      <c r="R979" s="1">
        <f t="shared" si="151"/>
        <v>0</v>
      </c>
      <c r="S979" s="1">
        <f t="shared" si="152"/>
        <v>64410</v>
      </c>
      <c r="T979" s="1">
        <v>0.57999999999999996</v>
      </c>
      <c r="U979" s="1">
        <f t="shared" si="153"/>
        <v>37357.799999999996</v>
      </c>
      <c r="V979" s="1">
        <f t="shared" si="154"/>
        <v>27052.200000000004</v>
      </c>
      <c r="W979" s="4">
        <f t="shared" si="155"/>
        <v>0.4200000000000001</v>
      </c>
      <c r="X979" s="1" t="s">
        <v>104</v>
      </c>
      <c r="Y979" s="1" t="s">
        <v>81</v>
      </c>
      <c r="Z979" s="1" t="s">
        <v>51</v>
      </c>
      <c r="AA979" s="2">
        <v>45948</v>
      </c>
      <c r="AB979" s="1"/>
      <c r="AC979" s="1" t="s">
        <v>42</v>
      </c>
      <c r="AD979" s="1" t="str">
        <f t="shared" si="156"/>
        <v>0778</v>
      </c>
      <c r="AE979" s="1" t="str">
        <f t="shared" si="157"/>
        <v>PRIME</v>
      </c>
      <c r="AF979" s="1" t="str">
        <f t="shared" si="158"/>
        <v>Durgapur -  West Bengal</v>
      </c>
      <c r="AG979" s="1">
        <f t="shared" si="159"/>
        <v>5</v>
      </c>
    </row>
    <row r="980" spans="1:33">
      <c r="A980" s="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c r="P980" s="1">
        <f t="shared" si="150"/>
        <v>15800</v>
      </c>
      <c r="Q980" s="1">
        <v>25</v>
      </c>
      <c r="R980" s="1">
        <f t="shared" si="151"/>
        <v>3950</v>
      </c>
      <c r="S980" s="1">
        <f t="shared" si="152"/>
        <v>11850</v>
      </c>
      <c r="T980" s="1">
        <v>0.47</v>
      </c>
      <c r="U980" s="1">
        <f t="shared" si="153"/>
        <v>5569.5</v>
      </c>
      <c r="V980" s="1">
        <f t="shared" si="154"/>
        <v>6280.5</v>
      </c>
      <c r="W980" s="4">
        <f t="shared" si="155"/>
        <v>0.53</v>
      </c>
      <c r="X980" s="1" t="s">
        <v>147</v>
      </c>
      <c r="Y980" s="1" t="s">
        <v>72</v>
      </c>
      <c r="Z980" s="1" t="s">
        <v>51</v>
      </c>
      <c r="AA980" s="2">
        <v>45951</v>
      </c>
      <c r="AB980" s="1"/>
      <c r="AC980" s="1" t="s">
        <v>42</v>
      </c>
      <c r="AD980" s="1" t="str">
        <f t="shared" si="156"/>
        <v>1540</v>
      </c>
      <c r="AE980" s="1" t="str">
        <f t="shared" si="157"/>
        <v>REGULAR</v>
      </c>
      <c r="AF980" s="1" t="str">
        <f t="shared" si="158"/>
        <v>Noida -  Delhi</v>
      </c>
      <c r="AG980" s="1">
        <f t="shared" si="159"/>
        <v>5</v>
      </c>
    </row>
    <row r="981" spans="1:33">
      <c r="A981" s="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c r="P981" s="1">
        <f t="shared" si="150"/>
        <v>18600</v>
      </c>
      <c r="Q981" s="1">
        <v>20</v>
      </c>
      <c r="R981" s="1">
        <f t="shared" si="151"/>
        <v>3720</v>
      </c>
      <c r="S981" s="1">
        <f t="shared" si="152"/>
        <v>14880</v>
      </c>
      <c r="T981" s="1">
        <v>0.52</v>
      </c>
      <c r="U981" s="1">
        <f t="shared" si="153"/>
        <v>7737.6</v>
      </c>
      <c r="V981" s="1">
        <f t="shared" si="154"/>
        <v>7142.4</v>
      </c>
      <c r="W981" s="4">
        <f t="shared" si="155"/>
        <v>0.48</v>
      </c>
      <c r="X981" s="1" t="s">
        <v>39</v>
      </c>
      <c r="Y981" s="1" t="s">
        <v>57</v>
      </c>
      <c r="Z981" s="1" t="s">
        <v>41</v>
      </c>
      <c r="AA981" s="2">
        <v>45955</v>
      </c>
      <c r="AB981" s="1">
        <v>4</v>
      </c>
      <c r="AC981" s="1" t="s">
        <v>42</v>
      </c>
      <c r="AD981" s="1" t="str">
        <f t="shared" si="156"/>
        <v>0298</v>
      </c>
      <c r="AE981" s="1" t="str">
        <f t="shared" si="157"/>
        <v>REGULAR</v>
      </c>
      <c r="AF981" s="1" t="str">
        <f t="shared" si="158"/>
        <v>Ranchi -  Jharkhand</v>
      </c>
      <c r="AG981" s="1">
        <f t="shared" si="159"/>
        <v>5</v>
      </c>
    </row>
    <row r="982" spans="1:33">
      <c r="A982" s="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c r="P982" s="1">
        <f t="shared" si="150"/>
        <v>47760</v>
      </c>
      <c r="Q982" s="1">
        <v>0</v>
      </c>
      <c r="R982" s="1">
        <f t="shared" si="151"/>
        <v>0</v>
      </c>
      <c r="S982" s="1">
        <f t="shared" si="152"/>
        <v>47760</v>
      </c>
      <c r="T982" s="1">
        <v>0.52</v>
      </c>
      <c r="U982" s="1">
        <f t="shared" si="153"/>
        <v>24835.200000000001</v>
      </c>
      <c r="V982" s="1">
        <f t="shared" si="154"/>
        <v>22924.799999999999</v>
      </c>
      <c r="W982" s="4">
        <f t="shared" si="155"/>
        <v>0.48</v>
      </c>
      <c r="X982" s="1" t="s">
        <v>104</v>
      </c>
      <c r="Y982" s="1" t="s">
        <v>72</v>
      </c>
      <c r="Z982" s="1" t="s">
        <v>22</v>
      </c>
      <c r="AA982" s="1"/>
      <c r="AB982" s="1"/>
      <c r="AC982" s="1" t="s">
        <v>93</v>
      </c>
      <c r="AD982" s="1" t="str">
        <f t="shared" si="156"/>
        <v>0371</v>
      </c>
      <c r="AE982" s="1" t="str">
        <f t="shared" si="157"/>
        <v>REGULAR</v>
      </c>
      <c r="AF982" s="1" t="str">
        <f t="shared" si="158"/>
        <v>Vadodara -  Gujarat</v>
      </c>
      <c r="AG982" s="1">
        <f t="shared" si="159"/>
        <v>5</v>
      </c>
    </row>
    <row r="983" spans="1:33">
      <c r="A983" s="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c r="P983" s="1">
        <f t="shared" si="150"/>
        <v>2880</v>
      </c>
      <c r="Q983" s="1">
        <v>0</v>
      </c>
      <c r="R983" s="1">
        <f t="shared" si="151"/>
        <v>0</v>
      </c>
      <c r="S983" s="1">
        <f t="shared" si="152"/>
        <v>2880</v>
      </c>
      <c r="T983" s="1">
        <v>0.45</v>
      </c>
      <c r="U983" s="1">
        <f t="shared" si="153"/>
        <v>1296</v>
      </c>
      <c r="V983" s="1">
        <f t="shared" si="154"/>
        <v>1584</v>
      </c>
      <c r="W983" s="4">
        <f t="shared" si="155"/>
        <v>0.55000000000000004</v>
      </c>
      <c r="X983" s="1" t="s">
        <v>65</v>
      </c>
      <c r="Y983" s="1" t="s">
        <v>72</v>
      </c>
      <c r="Z983" s="1" t="s">
        <v>41</v>
      </c>
      <c r="AA983" s="2">
        <v>45953</v>
      </c>
      <c r="AB983" s="1">
        <v>4</v>
      </c>
      <c r="AC983" s="1" t="s">
        <v>42</v>
      </c>
      <c r="AD983" s="1" t="str">
        <f t="shared" si="156"/>
        <v>0822</v>
      </c>
      <c r="AE983" s="1" t="str">
        <f t="shared" si="157"/>
        <v>PRIME</v>
      </c>
      <c r="AF983" s="1" t="str">
        <f t="shared" si="158"/>
        <v>Kolkata -  West Bengal</v>
      </c>
      <c r="AG983" s="1">
        <f t="shared" si="159"/>
        <v>4</v>
      </c>
    </row>
    <row r="984" spans="1:33">
      <c r="A984" s="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c r="P984" s="1">
        <f t="shared" si="150"/>
        <v>32490</v>
      </c>
      <c r="Q984" s="1">
        <v>0</v>
      </c>
      <c r="R984" s="1">
        <f t="shared" si="151"/>
        <v>0</v>
      </c>
      <c r="S984" s="1">
        <f t="shared" si="152"/>
        <v>32490</v>
      </c>
      <c r="T984" s="1">
        <v>0.52</v>
      </c>
      <c r="U984" s="1">
        <f t="shared" si="153"/>
        <v>16894.8</v>
      </c>
      <c r="V984" s="1">
        <f t="shared" si="154"/>
        <v>15595.2</v>
      </c>
      <c r="W984" s="4">
        <f t="shared" si="155"/>
        <v>0.48000000000000004</v>
      </c>
      <c r="X984" s="1" t="s">
        <v>50</v>
      </c>
      <c r="Y984" s="1" t="s">
        <v>72</v>
      </c>
      <c r="Z984" s="1" t="s">
        <v>41</v>
      </c>
      <c r="AA984" s="2">
        <v>45952</v>
      </c>
      <c r="AB984" s="1">
        <v>3</v>
      </c>
      <c r="AC984" s="1" t="s">
        <v>42</v>
      </c>
      <c r="AD984" s="1" t="str">
        <f t="shared" si="156"/>
        <v>1117</v>
      </c>
      <c r="AE984" s="1" t="str">
        <f t="shared" si="157"/>
        <v>REGULAR</v>
      </c>
      <c r="AF984" s="1" t="str">
        <f t="shared" si="158"/>
        <v>Guwahati -  Assam</v>
      </c>
      <c r="AG984" s="1">
        <f t="shared" si="159"/>
        <v>5</v>
      </c>
    </row>
    <row r="985" spans="1:33">
      <c r="A985" s="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c r="P985" s="1">
        <f t="shared" si="150"/>
        <v>1110</v>
      </c>
      <c r="Q985" s="1">
        <v>30</v>
      </c>
      <c r="R985" s="1">
        <f t="shared" si="151"/>
        <v>333</v>
      </c>
      <c r="S985" s="1">
        <f t="shared" si="152"/>
        <v>777</v>
      </c>
      <c r="T985" s="1">
        <v>0.47</v>
      </c>
      <c r="U985" s="1">
        <f t="shared" si="153"/>
        <v>365.19</v>
      </c>
      <c r="V985" s="1">
        <f t="shared" si="154"/>
        <v>411.81</v>
      </c>
      <c r="W985" s="4">
        <f t="shared" si="155"/>
        <v>0.53</v>
      </c>
      <c r="X985" s="1" t="s">
        <v>56</v>
      </c>
      <c r="Y985" s="1" t="s">
        <v>72</v>
      </c>
      <c r="Z985" s="1" t="s">
        <v>120</v>
      </c>
      <c r="AA985" s="1"/>
      <c r="AB985" s="1"/>
      <c r="AC985" s="1" t="s">
        <v>42</v>
      </c>
      <c r="AD985" s="1" t="str">
        <f t="shared" si="156"/>
        <v>1689</v>
      </c>
      <c r="AE985" s="1" t="str">
        <f t="shared" si="157"/>
        <v>REGULAR</v>
      </c>
      <c r="AF985" s="1" t="str">
        <f t="shared" si="158"/>
        <v>Raipur -  Chhattisgarh</v>
      </c>
      <c r="AG985" s="1">
        <f t="shared" si="159"/>
        <v>4</v>
      </c>
    </row>
    <row r="986" spans="1:33">
      <c r="A986" s="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c r="P986" s="1">
        <f t="shared" si="150"/>
        <v>63850</v>
      </c>
      <c r="Q986" s="1">
        <v>15</v>
      </c>
      <c r="R986" s="1">
        <f t="shared" si="151"/>
        <v>9577.5</v>
      </c>
      <c r="S986" s="1">
        <f t="shared" si="152"/>
        <v>54272.5</v>
      </c>
      <c r="T986" s="1">
        <v>0.52</v>
      </c>
      <c r="U986" s="1">
        <f t="shared" si="153"/>
        <v>28221.7</v>
      </c>
      <c r="V986" s="1">
        <f t="shared" si="154"/>
        <v>26050.799999999999</v>
      </c>
      <c r="W986" s="4">
        <f t="shared" si="155"/>
        <v>0.48</v>
      </c>
      <c r="X986" s="1" t="s">
        <v>50</v>
      </c>
      <c r="Y986" s="1" t="s">
        <v>72</v>
      </c>
      <c r="Z986" s="1" t="s">
        <v>41</v>
      </c>
      <c r="AA986" s="2">
        <v>45956</v>
      </c>
      <c r="AB986" s="1">
        <v>5</v>
      </c>
      <c r="AC986" s="1" t="s">
        <v>42</v>
      </c>
      <c r="AD986" s="1" t="str">
        <f t="shared" si="156"/>
        <v>0306</v>
      </c>
      <c r="AE986" s="1" t="str">
        <f t="shared" si="157"/>
        <v>PRIME</v>
      </c>
      <c r="AF986" s="1" t="str">
        <f t="shared" si="158"/>
        <v>Visakhapatnam -  Andhra Pradesh</v>
      </c>
      <c r="AG986" s="1">
        <f t="shared" si="159"/>
        <v>5</v>
      </c>
    </row>
    <row r="987" spans="1:33">
      <c r="A987" s="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c r="P987" s="1">
        <f t="shared" si="150"/>
        <v>11030</v>
      </c>
      <c r="Q987" s="1">
        <v>25</v>
      </c>
      <c r="R987" s="1">
        <f t="shared" si="151"/>
        <v>2757.5</v>
      </c>
      <c r="S987" s="1">
        <f t="shared" si="152"/>
        <v>8272.5</v>
      </c>
      <c r="T987" s="1">
        <v>0.57999999999999996</v>
      </c>
      <c r="U987" s="1">
        <f t="shared" si="153"/>
        <v>4798.0499999999993</v>
      </c>
      <c r="V987" s="1">
        <f t="shared" si="154"/>
        <v>3474.4500000000007</v>
      </c>
      <c r="W987" s="4">
        <f t="shared" si="155"/>
        <v>0.4200000000000001</v>
      </c>
      <c r="X987" s="1" t="s">
        <v>147</v>
      </c>
      <c r="Y987" s="1" t="s">
        <v>81</v>
      </c>
      <c r="Z987" s="1" t="s">
        <v>41</v>
      </c>
      <c r="AA987" s="2">
        <v>45954</v>
      </c>
      <c r="AB987" s="1">
        <v>5</v>
      </c>
      <c r="AC987" s="1" t="s">
        <v>42</v>
      </c>
      <c r="AD987" s="1" t="str">
        <f t="shared" si="156"/>
        <v>0535</v>
      </c>
      <c r="AE987" s="1" t="str">
        <f t="shared" si="157"/>
        <v>REGULAR</v>
      </c>
      <c r="AF987" s="1" t="str">
        <f t="shared" si="158"/>
        <v>Ranchi -  Jharkhand</v>
      </c>
      <c r="AG987" s="1">
        <f t="shared" si="159"/>
        <v>5</v>
      </c>
    </row>
    <row r="988" spans="1:33">
      <c r="A988" s="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c r="P988" s="1">
        <f t="shared" si="150"/>
        <v>380</v>
      </c>
      <c r="Q988" s="1">
        <v>0</v>
      </c>
      <c r="R988" s="1">
        <f t="shared" si="151"/>
        <v>0</v>
      </c>
      <c r="S988" s="1">
        <f t="shared" si="152"/>
        <v>380</v>
      </c>
      <c r="T988" s="1">
        <v>0.62</v>
      </c>
      <c r="U988" s="1">
        <f t="shared" si="153"/>
        <v>235.6</v>
      </c>
      <c r="V988" s="1">
        <f t="shared" si="154"/>
        <v>144.4</v>
      </c>
      <c r="W988" s="4">
        <f t="shared" si="155"/>
        <v>0.38</v>
      </c>
      <c r="X988" s="1" t="s">
        <v>56</v>
      </c>
      <c r="Y988" s="1" t="s">
        <v>81</v>
      </c>
      <c r="Z988" s="1" t="s">
        <v>66</v>
      </c>
      <c r="AA988" s="1"/>
      <c r="AB988" s="1"/>
      <c r="AC988" s="1" t="s">
        <v>42</v>
      </c>
      <c r="AD988" s="1" t="str">
        <f t="shared" si="156"/>
        <v>0635</v>
      </c>
      <c r="AE988" s="1" t="str">
        <f t="shared" si="157"/>
        <v>REGULAR</v>
      </c>
      <c r="AF988" s="1" t="str">
        <f t="shared" si="158"/>
        <v>Haridwar -  Uttarakhand</v>
      </c>
      <c r="AG988" s="1">
        <f t="shared" si="159"/>
        <v>3</v>
      </c>
    </row>
    <row r="989" spans="1:33">
      <c r="A989" s="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c r="P989" s="1">
        <f t="shared" si="150"/>
        <v>580</v>
      </c>
      <c r="Q989" s="1">
        <v>0</v>
      </c>
      <c r="R989" s="1">
        <f t="shared" si="151"/>
        <v>0</v>
      </c>
      <c r="S989" s="1">
        <f t="shared" si="152"/>
        <v>580</v>
      </c>
      <c r="T989" s="1">
        <v>0.35</v>
      </c>
      <c r="U989" s="1">
        <f t="shared" si="153"/>
        <v>203</v>
      </c>
      <c r="V989" s="1">
        <f t="shared" si="154"/>
        <v>377</v>
      </c>
      <c r="W989" s="4">
        <f t="shared" si="155"/>
        <v>0.65</v>
      </c>
      <c r="X989" s="1" t="s">
        <v>50</v>
      </c>
      <c r="Y989" s="1" t="s">
        <v>81</v>
      </c>
      <c r="Z989" s="1" t="s">
        <v>41</v>
      </c>
      <c r="AA989" s="2">
        <v>45955</v>
      </c>
      <c r="AB989" s="1">
        <v>4</v>
      </c>
      <c r="AC989" s="1" t="s">
        <v>42</v>
      </c>
      <c r="AD989" s="1" t="str">
        <f t="shared" si="156"/>
        <v>0642</v>
      </c>
      <c r="AE989" s="1" t="str">
        <f t="shared" si="157"/>
        <v>REGULAR</v>
      </c>
      <c r="AF989" s="1" t="str">
        <f t="shared" si="158"/>
        <v>Vadodara -  Gujarat</v>
      </c>
      <c r="AG989" s="1">
        <f t="shared" si="159"/>
        <v>3</v>
      </c>
    </row>
    <row r="990" spans="1:33">
      <c r="A990" s="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c r="P990" s="1">
        <f t="shared" si="150"/>
        <v>600</v>
      </c>
      <c r="Q990" s="1">
        <v>5</v>
      </c>
      <c r="R990" s="1">
        <f t="shared" si="151"/>
        <v>30</v>
      </c>
      <c r="S990" s="1">
        <f t="shared" si="152"/>
        <v>570</v>
      </c>
      <c r="T990" s="1">
        <v>0.62</v>
      </c>
      <c r="U990" s="1">
        <f t="shared" si="153"/>
        <v>353.4</v>
      </c>
      <c r="V990" s="1">
        <f t="shared" si="154"/>
        <v>216.60000000000002</v>
      </c>
      <c r="W990" s="4">
        <f t="shared" si="155"/>
        <v>0.38000000000000006</v>
      </c>
      <c r="X990" s="1" t="s">
        <v>56</v>
      </c>
      <c r="Y990" s="1" t="s">
        <v>72</v>
      </c>
      <c r="Z990" s="1" t="s">
        <v>41</v>
      </c>
      <c r="AA990" s="2">
        <v>45950</v>
      </c>
      <c r="AB990" s="1">
        <v>3</v>
      </c>
      <c r="AC990" s="1" t="s">
        <v>42</v>
      </c>
      <c r="AD990" s="1" t="str">
        <f t="shared" si="156"/>
        <v>1621</v>
      </c>
      <c r="AE990" s="1" t="str">
        <f t="shared" si="157"/>
        <v>REGULAR</v>
      </c>
      <c r="AF990" s="1" t="str">
        <f t="shared" si="158"/>
        <v>Dehradun -  Uttarakhand</v>
      </c>
      <c r="AG990" s="1">
        <f t="shared" si="159"/>
        <v>3</v>
      </c>
    </row>
    <row r="991" spans="1:33">
      <c r="A991" s="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c r="P991" s="1">
        <f t="shared" si="150"/>
        <v>3320</v>
      </c>
      <c r="Q991" s="1">
        <v>20</v>
      </c>
      <c r="R991" s="1">
        <f t="shared" si="151"/>
        <v>664</v>
      </c>
      <c r="S991" s="1">
        <f t="shared" si="152"/>
        <v>2656</v>
      </c>
      <c r="T991" s="1">
        <v>0.45</v>
      </c>
      <c r="U991" s="1">
        <f t="shared" si="153"/>
        <v>1195.2</v>
      </c>
      <c r="V991" s="1">
        <f t="shared" si="154"/>
        <v>1460.8</v>
      </c>
      <c r="W991" s="4">
        <f t="shared" si="155"/>
        <v>0.54999999999999993</v>
      </c>
      <c r="X991" s="1" t="s">
        <v>50</v>
      </c>
      <c r="Y991" s="1" t="s">
        <v>72</v>
      </c>
      <c r="Z991" s="1" t="s">
        <v>120</v>
      </c>
      <c r="AA991" s="1"/>
      <c r="AB991" s="1"/>
      <c r="AC991" s="1" t="s">
        <v>42</v>
      </c>
      <c r="AD991" s="1" t="str">
        <f t="shared" si="156"/>
        <v>1291</v>
      </c>
      <c r="AE991" s="1" t="str">
        <f t="shared" si="157"/>
        <v>PRIME</v>
      </c>
      <c r="AF991" s="1" t="str">
        <f t="shared" si="158"/>
        <v>Pune -  Maharashtra</v>
      </c>
      <c r="AG991" s="1">
        <f t="shared" si="159"/>
        <v>4</v>
      </c>
    </row>
    <row r="992" spans="1:33">
      <c r="A992" s="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c r="P992" s="1">
        <f t="shared" si="150"/>
        <v>5860</v>
      </c>
      <c r="Q992" s="1">
        <v>0</v>
      </c>
      <c r="R992" s="1">
        <f t="shared" si="151"/>
        <v>0</v>
      </c>
      <c r="S992" s="1">
        <f t="shared" si="152"/>
        <v>5860</v>
      </c>
      <c r="T992" s="1">
        <v>0.5</v>
      </c>
      <c r="U992" s="1">
        <f t="shared" si="153"/>
        <v>2930</v>
      </c>
      <c r="V992" s="1">
        <f t="shared" si="154"/>
        <v>2930</v>
      </c>
      <c r="W992" s="4">
        <f t="shared" si="155"/>
        <v>0.5</v>
      </c>
      <c r="X992" s="1" t="s">
        <v>39</v>
      </c>
      <c r="Y992" s="1" t="s">
        <v>40</v>
      </c>
      <c r="Z992" s="1" t="s">
        <v>120</v>
      </c>
      <c r="AA992" s="1"/>
      <c r="AB992" s="1"/>
      <c r="AC992" s="1" t="s">
        <v>42</v>
      </c>
      <c r="AD992" s="1" t="str">
        <f t="shared" si="156"/>
        <v>0078</v>
      </c>
      <c r="AE992" s="1" t="str">
        <f t="shared" si="157"/>
        <v>REGULAR</v>
      </c>
      <c r="AF992" s="1" t="str">
        <f t="shared" si="158"/>
        <v>Thoubal -  Manipur</v>
      </c>
      <c r="AG992" s="1">
        <f t="shared" si="159"/>
        <v>4</v>
      </c>
    </row>
    <row r="993" spans="1:33">
      <c r="A993" s="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c r="P993" s="1">
        <f t="shared" si="150"/>
        <v>9270</v>
      </c>
      <c r="Q993" s="1">
        <v>10</v>
      </c>
      <c r="R993" s="1">
        <f t="shared" si="151"/>
        <v>927</v>
      </c>
      <c r="S993" s="1">
        <f t="shared" si="152"/>
        <v>8343</v>
      </c>
      <c r="T993" s="1">
        <v>0.45</v>
      </c>
      <c r="U993" s="1">
        <f t="shared" si="153"/>
        <v>3754.35</v>
      </c>
      <c r="V993" s="1">
        <f t="shared" si="154"/>
        <v>4588.6499999999996</v>
      </c>
      <c r="W993" s="4">
        <f t="shared" si="155"/>
        <v>0.54999999999999993</v>
      </c>
      <c r="X993" s="1" t="s">
        <v>50</v>
      </c>
      <c r="Y993" s="1" t="s">
        <v>40</v>
      </c>
      <c r="Z993" s="1" t="s">
        <v>41</v>
      </c>
      <c r="AA993" s="2">
        <v>45952</v>
      </c>
      <c r="AB993" s="1">
        <v>4</v>
      </c>
      <c r="AC993" s="1" t="s">
        <v>42</v>
      </c>
      <c r="AD993" s="1" t="str">
        <f t="shared" si="156"/>
        <v>0389</v>
      </c>
      <c r="AE993" s="1" t="str">
        <f t="shared" si="157"/>
        <v>PRIME</v>
      </c>
      <c r="AF993" s="1" t="str">
        <f t="shared" si="158"/>
        <v>Dehradun -  Uttarakhand</v>
      </c>
      <c r="AG993" s="1">
        <f t="shared" si="159"/>
        <v>4</v>
      </c>
    </row>
    <row r="994" spans="1:33">
      <c r="A994" s="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c r="P994" s="1">
        <f t="shared" si="150"/>
        <v>196200</v>
      </c>
      <c r="Q994" s="1">
        <v>0</v>
      </c>
      <c r="R994" s="1">
        <f t="shared" si="151"/>
        <v>0</v>
      </c>
      <c r="S994" s="1">
        <f t="shared" si="152"/>
        <v>196200</v>
      </c>
      <c r="T994" s="1">
        <v>0.57999999999999996</v>
      </c>
      <c r="U994" s="1">
        <f t="shared" si="153"/>
        <v>113795.99999999999</v>
      </c>
      <c r="V994" s="1">
        <f t="shared" si="154"/>
        <v>82404.000000000015</v>
      </c>
      <c r="W994" s="4">
        <f t="shared" si="155"/>
        <v>0.4200000000000001</v>
      </c>
      <c r="X994" s="1" t="s">
        <v>56</v>
      </c>
      <c r="Y994" s="1" t="s">
        <v>81</v>
      </c>
      <c r="Z994" s="1" t="s">
        <v>41</v>
      </c>
      <c r="AA994" s="2">
        <v>45955</v>
      </c>
      <c r="AB994" s="1">
        <v>3</v>
      </c>
      <c r="AC994" s="1" t="s">
        <v>42</v>
      </c>
      <c r="AD994" s="1" t="str">
        <f t="shared" si="156"/>
        <v>0390</v>
      </c>
      <c r="AE994" s="1" t="str">
        <f t="shared" si="157"/>
        <v>PRIME</v>
      </c>
      <c r="AF994" s="1" t="str">
        <f t="shared" si="158"/>
        <v>Agartala -  Tripura</v>
      </c>
      <c r="AG994" s="1">
        <f t="shared" si="159"/>
        <v>6</v>
      </c>
    </row>
    <row r="995" spans="1:33">
      <c r="A995" s="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c r="P995" s="1">
        <f t="shared" si="150"/>
        <v>3880</v>
      </c>
      <c r="Q995" s="1">
        <v>30</v>
      </c>
      <c r="R995" s="1">
        <f t="shared" si="151"/>
        <v>1164</v>
      </c>
      <c r="S995" s="1">
        <f t="shared" si="152"/>
        <v>2716</v>
      </c>
      <c r="T995" s="1">
        <v>0.52</v>
      </c>
      <c r="U995" s="1">
        <f t="shared" si="153"/>
        <v>1412.32</v>
      </c>
      <c r="V995" s="1">
        <f t="shared" si="154"/>
        <v>1303.68</v>
      </c>
      <c r="W995" s="4">
        <f t="shared" si="155"/>
        <v>0.48000000000000004</v>
      </c>
      <c r="X995" s="1" t="s">
        <v>65</v>
      </c>
      <c r="Y995" s="1" t="s">
        <v>81</v>
      </c>
      <c r="Z995" s="1" t="s">
        <v>51</v>
      </c>
      <c r="AA995" s="2">
        <v>45953</v>
      </c>
      <c r="AB995" s="1"/>
      <c r="AC995" s="1" t="s">
        <v>42</v>
      </c>
      <c r="AD995" s="1" t="str">
        <f t="shared" si="156"/>
        <v>0949</v>
      </c>
      <c r="AE995" s="1" t="str">
        <f t="shared" si="157"/>
        <v>REGULAR</v>
      </c>
      <c r="AF995" s="1" t="str">
        <f t="shared" si="158"/>
        <v>Jodhpur -  Rajasthan</v>
      </c>
      <c r="AG995" s="1">
        <f t="shared" si="159"/>
        <v>4</v>
      </c>
    </row>
    <row r="996" spans="1:33">
      <c r="A996" s="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c r="P996" s="1">
        <f t="shared" si="150"/>
        <v>8160</v>
      </c>
      <c r="Q996" s="1">
        <v>5</v>
      </c>
      <c r="R996" s="1">
        <f t="shared" si="151"/>
        <v>408</v>
      </c>
      <c r="S996" s="1">
        <f t="shared" si="152"/>
        <v>7752</v>
      </c>
      <c r="T996" s="1">
        <v>0.48</v>
      </c>
      <c r="U996" s="1">
        <f t="shared" si="153"/>
        <v>3720.96</v>
      </c>
      <c r="V996" s="1">
        <f t="shared" si="154"/>
        <v>4031.04</v>
      </c>
      <c r="W996" s="4">
        <f t="shared" si="155"/>
        <v>0.52</v>
      </c>
      <c r="X996" s="1" t="s">
        <v>65</v>
      </c>
      <c r="Y996" s="1" t="s">
        <v>40</v>
      </c>
      <c r="Z996" s="1" t="s">
        <v>51</v>
      </c>
      <c r="AA996" s="2">
        <v>45956</v>
      </c>
      <c r="AB996" s="1"/>
      <c r="AC996" s="1" t="s">
        <v>42</v>
      </c>
      <c r="AD996" s="1" t="str">
        <f t="shared" si="156"/>
        <v>1069</v>
      </c>
      <c r="AE996" s="1" t="str">
        <f t="shared" si="157"/>
        <v>PRIME</v>
      </c>
      <c r="AF996" s="1" t="str">
        <f t="shared" si="158"/>
        <v>Vijayawada -  Andhra Pradesh</v>
      </c>
      <c r="AG996" s="1">
        <f t="shared" si="159"/>
        <v>4</v>
      </c>
    </row>
    <row r="997" spans="1:33">
      <c r="A997" s="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c r="P997" s="1">
        <f t="shared" si="150"/>
        <v>13680</v>
      </c>
      <c r="Q997" s="1">
        <v>0</v>
      </c>
      <c r="R997" s="1">
        <f t="shared" si="151"/>
        <v>0</v>
      </c>
      <c r="S997" s="1">
        <f t="shared" si="152"/>
        <v>13680</v>
      </c>
      <c r="T997" s="1">
        <v>0.47</v>
      </c>
      <c r="U997" s="1">
        <f t="shared" si="153"/>
        <v>6429.5999999999995</v>
      </c>
      <c r="V997" s="1">
        <f t="shared" si="154"/>
        <v>7250.4000000000005</v>
      </c>
      <c r="W997" s="4">
        <f t="shared" si="155"/>
        <v>0.53</v>
      </c>
      <c r="X997" s="1" t="s">
        <v>39</v>
      </c>
      <c r="Y997" s="1" t="s">
        <v>40</v>
      </c>
      <c r="Z997" s="1" t="s">
        <v>51</v>
      </c>
      <c r="AA997" s="2">
        <v>45953</v>
      </c>
      <c r="AB997" s="1"/>
      <c r="AC997" s="1" t="s">
        <v>42</v>
      </c>
      <c r="AD997" s="1" t="str">
        <f t="shared" si="156"/>
        <v>1138</v>
      </c>
      <c r="AE997" s="1" t="str">
        <f t="shared" si="157"/>
        <v>PRIME</v>
      </c>
      <c r="AF997" s="1" t="str">
        <f t="shared" si="158"/>
        <v>Bhilai -  Chhattisgarh</v>
      </c>
      <c r="AG997" s="1">
        <f t="shared" si="159"/>
        <v>5</v>
      </c>
    </row>
    <row r="998" spans="1:33">
      <c r="A998" s="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c r="P998" s="1">
        <f t="shared" si="150"/>
        <v>29120</v>
      </c>
      <c r="Q998" s="1">
        <v>20</v>
      </c>
      <c r="R998" s="1">
        <f t="shared" si="151"/>
        <v>5824</v>
      </c>
      <c r="S998" s="1">
        <f t="shared" si="152"/>
        <v>23296</v>
      </c>
      <c r="T998" s="1">
        <v>0.48</v>
      </c>
      <c r="U998" s="1">
        <f t="shared" si="153"/>
        <v>11182.08</v>
      </c>
      <c r="V998" s="1">
        <f t="shared" si="154"/>
        <v>12113.92</v>
      </c>
      <c r="W998" s="4">
        <f t="shared" si="155"/>
        <v>0.52</v>
      </c>
      <c r="X998" s="1" t="s">
        <v>147</v>
      </c>
      <c r="Y998" s="1" t="s">
        <v>40</v>
      </c>
      <c r="Z998" s="1" t="s">
        <v>120</v>
      </c>
      <c r="AA998" s="1"/>
      <c r="AB998" s="1"/>
      <c r="AC998" s="1" t="s">
        <v>42</v>
      </c>
      <c r="AD998" s="1" t="str">
        <f t="shared" si="156"/>
        <v>0216</v>
      </c>
      <c r="AE998" s="1" t="str">
        <f t="shared" si="157"/>
        <v>PRIME</v>
      </c>
      <c r="AF998" s="1" t="str">
        <f t="shared" si="158"/>
        <v>Hyderabad -  Telangana</v>
      </c>
      <c r="AG998" s="1">
        <f t="shared" si="159"/>
        <v>5</v>
      </c>
    </row>
    <row r="999" spans="1:33">
      <c r="A999" s="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c r="P999" s="1">
        <f t="shared" si="150"/>
        <v>1120</v>
      </c>
      <c r="Q999" s="1">
        <v>0</v>
      </c>
      <c r="R999" s="1">
        <f t="shared" si="151"/>
        <v>0</v>
      </c>
      <c r="S999" s="1">
        <f t="shared" si="152"/>
        <v>1120</v>
      </c>
      <c r="T999" s="1">
        <v>0.62</v>
      </c>
      <c r="U999" s="1">
        <f t="shared" si="153"/>
        <v>694.4</v>
      </c>
      <c r="V999" s="1">
        <f t="shared" si="154"/>
        <v>425.6</v>
      </c>
      <c r="W999" s="4">
        <f t="shared" si="155"/>
        <v>0.38</v>
      </c>
      <c r="X999" s="1" t="s">
        <v>104</v>
      </c>
      <c r="Y999" s="1" t="s">
        <v>72</v>
      </c>
      <c r="Z999" s="1" t="s">
        <v>41</v>
      </c>
      <c r="AA999" s="2">
        <v>45953</v>
      </c>
      <c r="AB999" s="1">
        <v>5</v>
      </c>
      <c r="AC999" s="1" t="s">
        <v>42</v>
      </c>
      <c r="AD999" s="1" t="str">
        <f t="shared" si="156"/>
        <v>0928</v>
      </c>
      <c r="AE999" s="1" t="str">
        <f t="shared" si="157"/>
        <v>REGULAR</v>
      </c>
      <c r="AF999" s="1" t="str">
        <f t="shared" si="158"/>
        <v>Jodhpur -  Rajasthan</v>
      </c>
      <c r="AG999" s="1">
        <f t="shared" si="159"/>
        <v>4</v>
      </c>
    </row>
    <row r="1000" spans="1:33">
      <c r="A1000" s="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c r="P1000" s="1">
        <f t="shared" si="150"/>
        <v>18960</v>
      </c>
      <c r="Q1000" s="1">
        <v>25</v>
      </c>
      <c r="R1000" s="1">
        <f t="shared" si="151"/>
        <v>4740</v>
      </c>
      <c r="S1000" s="1">
        <f t="shared" si="152"/>
        <v>14220</v>
      </c>
      <c r="T1000" s="1">
        <v>0.52</v>
      </c>
      <c r="U1000" s="1">
        <f t="shared" si="153"/>
        <v>7394.4000000000005</v>
      </c>
      <c r="V1000" s="1">
        <f t="shared" si="154"/>
        <v>6825.5999999999995</v>
      </c>
      <c r="W1000" s="4">
        <f t="shared" si="155"/>
        <v>0.48</v>
      </c>
      <c r="X1000" s="1" t="s">
        <v>92</v>
      </c>
      <c r="Y1000" s="1" t="s">
        <v>72</v>
      </c>
      <c r="Z1000" s="1" t="s">
        <v>22</v>
      </c>
      <c r="AA1000" s="1"/>
      <c r="AB1000" s="1"/>
      <c r="AC1000" s="1" t="s">
        <v>93</v>
      </c>
      <c r="AD1000" s="1" t="str">
        <f t="shared" si="156"/>
        <v>0273</v>
      </c>
      <c r="AE1000" s="1" t="str">
        <f t="shared" si="157"/>
        <v>REGULAR</v>
      </c>
      <c r="AF1000" s="1" t="str">
        <f t="shared" si="158"/>
        <v>Visakhapatnam -  Andhra Pradesh</v>
      </c>
      <c r="AG1000" s="1">
        <f t="shared" si="159"/>
        <v>5</v>
      </c>
    </row>
    <row r="1001" spans="1:33">
      <c r="A1001" s="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c r="P1001" s="1">
        <f t="shared" si="150"/>
        <v>16700</v>
      </c>
      <c r="Q1001" s="1">
        <v>0</v>
      </c>
      <c r="R1001" s="1">
        <f t="shared" si="151"/>
        <v>0</v>
      </c>
      <c r="S1001" s="1">
        <f t="shared" si="152"/>
        <v>16700</v>
      </c>
      <c r="T1001" s="1">
        <v>0.57999999999999996</v>
      </c>
      <c r="U1001" s="1">
        <f t="shared" si="153"/>
        <v>9686</v>
      </c>
      <c r="V1001" s="1">
        <f t="shared" si="154"/>
        <v>7014</v>
      </c>
      <c r="W1001" s="4">
        <f t="shared" si="155"/>
        <v>0.42</v>
      </c>
      <c r="X1001" s="1" t="s">
        <v>104</v>
      </c>
      <c r="Y1001" s="1" t="s">
        <v>57</v>
      </c>
      <c r="Z1001" s="1" t="s">
        <v>22</v>
      </c>
      <c r="AA1001" s="1"/>
      <c r="AB1001" s="1"/>
      <c r="AC1001" s="1" t="s">
        <v>93</v>
      </c>
      <c r="AD1001" s="1" t="str">
        <f t="shared" si="156"/>
        <v>0829</v>
      </c>
      <c r="AE1001" s="1" t="str">
        <f t="shared" si="157"/>
        <v>REGULAR</v>
      </c>
      <c r="AF1001" s="1" t="str">
        <f t="shared" si="158"/>
        <v>Bhubaneswar -  Odisha</v>
      </c>
      <c r="AG1001" s="1">
        <f t="shared" si="159"/>
        <v>5</v>
      </c>
    </row>
    <row r="1002" spans="1:33">
      <c r="A1002" s="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c r="P1002" s="1">
        <f t="shared" si="150"/>
        <v>5490</v>
      </c>
      <c r="Q1002" s="1">
        <v>5</v>
      </c>
      <c r="R1002" s="1">
        <f t="shared" si="151"/>
        <v>274.5</v>
      </c>
      <c r="S1002" s="1">
        <f t="shared" si="152"/>
        <v>5215.5</v>
      </c>
      <c r="T1002" s="1">
        <v>0.45</v>
      </c>
      <c r="U1002" s="1">
        <f t="shared" si="153"/>
        <v>2346.9749999999999</v>
      </c>
      <c r="V1002" s="1">
        <f t="shared" si="154"/>
        <v>2868.5250000000001</v>
      </c>
      <c r="W1002" s="4">
        <f t="shared" si="155"/>
        <v>0.55000000000000004</v>
      </c>
      <c r="X1002" s="1" t="s">
        <v>39</v>
      </c>
      <c r="Y1002" s="1" t="s">
        <v>57</v>
      </c>
      <c r="Z1002" s="1" t="s">
        <v>41</v>
      </c>
      <c r="AA1002" s="2">
        <v>45957</v>
      </c>
      <c r="AB1002" s="1">
        <v>4</v>
      </c>
      <c r="AC1002" s="1" t="s">
        <v>42</v>
      </c>
      <c r="AD1002" s="1" t="str">
        <f t="shared" si="156"/>
        <v>0424</v>
      </c>
      <c r="AE1002" s="1" t="str">
        <f t="shared" si="157"/>
        <v>PRIME</v>
      </c>
      <c r="AF1002" s="1" t="str">
        <f t="shared" si="158"/>
        <v>Kozhikode -  Kerala</v>
      </c>
      <c r="AG1002" s="1">
        <f t="shared" si="159"/>
        <v>4</v>
      </c>
    </row>
    <row r="1003" spans="1:33">
      <c r="A1003" s="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c r="P1003" s="1">
        <f t="shared" si="150"/>
        <v>4100</v>
      </c>
      <c r="Q1003" s="1">
        <v>0</v>
      </c>
      <c r="R1003" s="1">
        <f t="shared" si="151"/>
        <v>0</v>
      </c>
      <c r="S1003" s="1">
        <f t="shared" si="152"/>
        <v>4100</v>
      </c>
      <c r="T1003" s="1">
        <v>0.47</v>
      </c>
      <c r="U1003" s="1">
        <f t="shared" si="153"/>
        <v>1927</v>
      </c>
      <c r="V1003" s="1">
        <f t="shared" si="154"/>
        <v>2173</v>
      </c>
      <c r="W1003" s="4">
        <f t="shared" si="155"/>
        <v>0.53</v>
      </c>
      <c r="X1003" s="1" t="s">
        <v>147</v>
      </c>
      <c r="Y1003" s="1" t="s">
        <v>57</v>
      </c>
      <c r="Z1003" s="1" t="s">
        <v>41</v>
      </c>
      <c r="AA1003" s="2">
        <v>45958</v>
      </c>
      <c r="AB1003" s="1">
        <v>5</v>
      </c>
      <c r="AC1003" s="1" t="s">
        <v>42</v>
      </c>
      <c r="AD1003" s="1" t="str">
        <f t="shared" si="156"/>
        <v>1286</v>
      </c>
      <c r="AE1003" s="1" t="str">
        <f t="shared" si="157"/>
        <v>PRIME</v>
      </c>
      <c r="AF1003" s="1" t="str">
        <f t="shared" si="158"/>
        <v>Warangal -  Telangana</v>
      </c>
      <c r="AG1003" s="1">
        <f t="shared" si="159"/>
        <v>4</v>
      </c>
    </row>
    <row r="1004" spans="1:33">
      <c r="A1004" s="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c r="P1004" s="1">
        <f t="shared" si="150"/>
        <v>3040</v>
      </c>
      <c r="Q1004" s="1">
        <v>0</v>
      </c>
      <c r="R1004" s="1">
        <f t="shared" si="151"/>
        <v>0</v>
      </c>
      <c r="S1004" s="1">
        <f t="shared" si="152"/>
        <v>3040</v>
      </c>
      <c r="T1004" s="1">
        <v>0.48</v>
      </c>
      <c r="U1004" s="1">
        <f t="shared" si="153"/>
        <v>1459.2</v>
      </c>
      <c r="V1004" s="1">
        <f t="shared" si="154"/>
        <v>1580.8</v>
      </c>
      <c r="W1004" s="4">
        <f t="shared" si="155"/>
        <v>0.52</v>
      </c>
      <c r="X1004" s="1" t="s">
        <v>147</v>
      </c>
      <c r="Y1004" s="1" t="s">
        <v>81</v>
      </c>
      <c r="Z1004" s="1" t="s">
        <v>41</v>
      </c>
      <c r="AA1004" s="2">
        <v>45961</v>
      </c>
      <c r="AB1004" s="1">
        <v>5</v>
      </c>
      <c r="AC1004" s="1" t="s">
        <v>42</v>
      </c>
      <c r="AD1004" s="1" t="str">
        <f t="shared" si="156"/>
        <v>1512</v>
      </c>
      <c r="AE1004" s="1" t="str">
        <f t="shared" si="157"/>
        <v>PRIME</v>
      </c>
      <c r="AF1004" s="1" t="str">
        <f t="shared" si="158"/>
        <v>Panaji -  Goa</v>
      </c>
      <c r="AG1004" s="1">
        <f t="shared" si="159"/>
        <v>4</v>
      </c>
    </row>
    <row r="1005" spans="1:33">
      <c r="A1005" s="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c r="P1005" s="1">
        <f t="shared" si="150"/>
        <v>4700</v>
      </c>
      <c r="Q1005" s="1">
        <v>10</v>
      </c>
      <c r="R1005" s="1">
        <f t="shared" si="151"/>
        <v>470</v>
      </c>
      <c r="S1005" s="1">
        <f t="shared" si="152"/>
        <v>4230</v>
      </c>
      <c r="T1005" s="1">
        <v>0.35</v>
      </c>
      <c r="U1005" s="1">
        <f t="shared" si="153"/>
        <v>1480.5</v>
      </c>
      <c r="V1005" s="1">
        <f t="shared" si="154"/>
        <v>2749.5</v>
      </c>
      <c r="W1005" s="4">
        <f t="shared" si="155"/>
        <v>0.65</v>
      </c>
      <c r="X1005" s="1" t="s">
        <v>56</v>
      </c>
      <c r="Y1005" s="1" t="s">
        <v>40</v>
      </c>
      <c r="Z1005" s="1" t="s">
        <v>41</v>
      </c>
      <c r="AA1005" s="2">
        <v>45960</v>
      </c>
      <c r="AB1005" s="1">
        <v>4</v>
      </c>
      <c r="AC1005" s="1" t="s">
        <v>42</v>
      </c>
      <c r="AD1005" s="1" t="str">
        <f t="shared" si="156"/>
        <v>0266</v>
      </c>
      <c r="AE1005" s="1" t="str">
        <f t="shared" si="157"/>
        <v>PRIME</v>
      </c>
      <c r="AF1005" s="1" t="str">
        <f t="shared" si="158"/>
        <v>Kanpur -  Uttar Pradesh</v>
      </c>
      <c r="AG1005" s="1">
        <f t="shared" si="159"/>
        <v>4</v>
      </c>
    </row>
    <row r="1006" spans="1:33">
      <c r="A1006" s="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c r="P1006" s="1">
        <f t="shared" si="150"/>
        <v>21200</v>
      </c>
      <c r="Q1006" s="1">
        <v>20</v>
      </c>
      <c r="R1006" s="1">
        <f t="shared" si="151"/>
        <v>4240</v>
      </c>
      <c r="S1006" s="1">
        <f t="shared" si="152"/>
        <v>16960</v>
      </c>
      <c r="T1006" s="1">
        <v>0.48</v>
      </c>
      <c r="U1006" s="1">
        <f t="shared" si="153"/>
        <v>8140.7999999999993</v>
      </c>
      <c r="V1006" s="1">
        <f t="shared" si="154"/>
        <v>8819.2000000000007</v>
      </c>
      <c r="W1006" s="4">
        <f t="shared" si="155"/>
        <v>0.52</v>
      </c>
      <c r="X1006" s="1" t="s">
        <v>104</v>
      </c>
      <c r="Y1006" s="1" t="s">
        <v>57</v>
      </c>
      <c r="Z1006" s="1" t="s">
        <v>51</v>
      </c>
      <c r="AA1006" s="2">
        <v>45961</v>
      </c>
      <c r="AB1006" s="1"/>
      <c r="AC1006" s="1" t="s">
        <v>42</v>
      </c>
      <c r="AD1006" s="1" t="str">
        <f t="shared" si="156"/>
        <v>0163</v>
      </c>
      <c r="AE1006" s="1" t="str">
        <f t="shared" si="157"/>
        <v>REGULAR</v>
      </c>
      <c r="AF1006" s="1" t="str">
        <f t="shared" si="158"/>
        <v>Kanpur -  Uttar Pradesh</v>
      </c>
      <c r="AG1006" s="1">
        <f t="shared" si="159"/>
        <v>5</v>
      </c>
    </row>
    <row r="1007" spans="1:33">
      <c r="A1007" s="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c r="P1007" s="1">
        <f t="shared" si="150"/>
        <v>182920</v>
      </c>
      <c r="Q1007" s="1">
        <v>0</v>
      </c>
      <c r="R1007" s="1">
        <f t="shared" si="151"/>
        <v>0</v>
      </c>
      <c r="S1007" s="1">
        <f t="shared" si="152"/>
        <v>182920</v>
      </c>
      <c r="T1007" s="1">
        <v>0.57999999999999996</v>
      </c>
      <c r="U1007" s="1">
        <f t="shared" si="153"/>
        <v>106093.59999999999</v>
      </c>
      <c r="V1007" s="1">
        <f t="shared" si="154"/>
        <v>76826.400000000009</v>
      </c>
      <c r="W1007" s="4">
        <f t="shared" si="155"/>
        <v>0.42000000000000004</v>
      </c>
      <c r="X1007" s="1" t="s">
        <v>104</v>
      </c>
      <c r="Y1007" s="1" t="s">
        <v>40</v>
      </c>
      <c r="Z1007" s="1" t="s">
        <v>120</v>
      </c>
      <c r="AA1007" s="1"/>
      <c r="AB1007" s="1"/>
      <c r="AC1007" s="1" t="s">
        <v>42</v>
      </c>
      <c r="AD1007" s="1" t="str">
        <f t="shared" si="156"/>
        <v>0487</v>
      </c>
      <c r="AE1007" s="1" t="str">
        <f t="shared" si="157"/>
        <v>PRIME</v>
      </c>
      <c r="AF1007" s="1" t="str">
        <f t="shared" si="158"/>
        <v>Muzaffarpur -  Bihar</v>
      </c>
      <c r="AG1007" s="1">
        <f t="shared" si="159"/>
        <v>6</v>
      </c>
    </row>
    <row r="1008" spans="1:33">
      <c r="A1008" s="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c r="P1008" s="1">
        <f t="shared" si="150"/>
        <v>690</v>
      </c>
      <c r="Q1008" s="1">
        <v>0</v>
      </c>
      <c r="R1008" s="1">
        <f t="shared" si="151"/>
        <v>0</v>
      </c>
      <c r="S1008" s="1">
        <f t="shared" si="152"/>
        <v>690</v>
      </c>
      <c r="T1008" s="1">
        <v>0.62</v>
      </c>
      <c r="U1008" s="1">
        <f t="shared" si="153"/>
        <v>427.8</v>
      </c>
      <c r="V1008" s="1">
        <f t="shared" si="154"/>
        <v>262.2</v>
      </c>
      <c r="W1008" s="4">
        <f t="shared" si="155"/>
        <v>0.38</v>
      </c>
      <c r="X1008" s="1" t="s">
        <v>50</v>
      </c>
      <c r="Y1008" s="1" t="s">
        <v>72</v>
      </c>
      <c r="Z1008" s="1" t="s">
        <v>120</v>
      </c>
      <c r="AA1008" s="1"/>
      <c r="AB1008" s="1"/>
      <c r="AC1008" s="1" t="s">
        <v>42</v>
      </c>
      <c r="AD1008" s="1" t="str">
        <f t="shared" si="156"/>
        <v>0835</v>
      </c>
      <c r="AE1008" s="1" t="str">
        <f t="shared" si="157"/>
        <v>REGULAR</v>
      </c>
      <c r="AF1008" s="1" t="str">
        <f t="shared" si="158"/>
        <v>Shillong -  Meghalaya</v>
      </c>
      <c r="AG1008" s="1">
        <f t="shared" si="159"/>
        <v>3</v>
      </c>
    </row>
    <row r="1009" spans="1:33">
      <c r="A1009" s="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c r="P1009" s="1">
        <f t="shared" si="150"/>
        <v>650</v>
      </c>
      <c r="Q1009" s="1">
        <v>20</v>
      </c>
      <c r="R1009" s="1">
        <f t="shared" si="151"/>
        <v>130</v>
      </c>
      <c r="S1009" s="1">
        <f t="shared" si="152"/>
        <v>520</v>
      </c>
      <c r="T1009" s="1">
        <v>0.35</v>
      </c>
      <c r="U1009" s="1">
        <f t="shared" si="153"/>
        <v>182</v>
      </c>
      <c r="V1009" s="1">
        <f t="shared" si="154"/>
        <v>338</v>
      </c>
      <c r="W1009" s="4">
        <f t="shared" si="155"/>
        <v>0.65</v>
      </c>
      <c r="X1009" s="1" t="s">
        <v>92</v>
      </c>
      <c r="Y1009" s="1" t="s">
        <v>72</v>
      </c>
      <c r="Z1009" s="1" t="s">
        <v>51</v>
      </c>
      <c r="AA1009" s="2">
        <v>45959</v>
      </c>
      <c r="AB1009" s="1"/>
      <c r="AC1009" s="1" t="s">
        <v>42</v>
      </c>
      <c r="AD1009" s="1" t="str">
        <f t="shared" si="156"/>
        <v>0862</v>
      </c>
      <c r="AE1009" s="1" t="str">
        <f t="shared" si="157"/>
        <v>PRIME</v>
      </c>
      <c r="AF1009" s="1" t="str">
        <f t="shared" si="158"/>
        <v>Tura -  Meghalaya</v>
      </c>
      <c r="AG1009" s="1">
        <f t="shared" si="159"/>
        <v>3</v>
      </c>
    </row>
    <row r="1010" spans="1:33">
      <c r="A1010" s="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c r="P1010" s="1">
        <f t="shared" si="150"/>
        <v>1650</v>
      </c>
      <c r="Q1010" s="1">
        <v>15</v>
      </c>
      <c r="R1010" s="1">
        <f t="shared" si="151"/>
        <v>247.5</v>
      </c>
      <c r="S1010" s="1">
        <f t="shared" si="152"/>
        <v>1402.5</v>
      </c>
      <c r="T1010" s="1">
        <v>0.35</v>
      </c>
      <c r="U1010" s="1">
        <f t="shared" si="153"/>
        <v>490.87499999999994</v>
      </c>
      <c r="V1010" s="1">
        <f t="shared" si="154"/>
        <v>911.625</v>
      </c>
      <c r="W1010" s="4">
        <f t="shared" si="155"/>
        <v>0.65</v>
      </c>
      <c r="X1010" s="1" t="s">
        <v>56</v>
      </c>
      <c r="Y1010" s="1" t="s">
        <v>57</v>
      </c>
      <c r="Z1010" s="1" t="s">
        <v>41</v>
      </c>
      <c r="AA1010" s="2">
        <v>45964</v>
      </c>
      <c r="AB1010" s="1">
        <v>4</v>
      </c>
      <c r="AC1010" s="1" t="s">
        <v>42</v>
      </c>
      <c r="AD1010" s="1" t="str">
        <f t="shared" si="156"/>
        <v>1136</v>
      </c>
      <c r="AE1010" s="1" t="str">
        <f t="shared" si="157"/>
        <v>PRIME</v>
      </c>
      <c r="AF1010" s="1" t="str">
        <f t="shared" si="158"/>
        <v>Bhilai -  Chhattisgarh</v>
      </c>
      <c r="AG1010" s="1">
        <f t="shared" si="159"/>
        <v>4</v>
      </c>
    </row>
    <row r="1011" spans="1:33">
      <c r="A1011" s="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c r="P1011" s="1">
        <f t="shared" si="150"/>
        <v>780</v>
      </c>
      <c r="Q1011" s="1">
        <v>0</v>
      </c>
      <c r="R1011" s="1">
        <f t="shared" si="151"/>
        <v>0</v>
      </c>
      <c r="S1011" s="1">
        <f t="shared" si="152"/>
        <v>780</v>
      </c>
      <c r="T1011" s="1">
        <v>0.52</v>
      </c>
      <c r="U1011" s="1">
        <f t="shared" si="153"/>
        <v>405.6</v>
      </c>
      <c r="V1011" s="1">
        <f t="shared" si="154"/>
        <v>374.4</v>
      </c>
      <c r="W1011" s="4">
        <f t="shared" si="155"/>
        <v>0.48</v>
      </c>
      <c r="X1011" s="1" t="s">
        <v>147</v>
      </c>
      <c r="Y1011" s="1" t="s">
        <v>40</v>
      </c>
      <c r="Z1011" s="1" t="s">
        <v>51</v>
      </c>
      <c r="AA1011" s="2">
        <v>45963</v>
      </c>
      <c r="AB1011" s="1"/>
      <c r="AC1011" s="1" t="s">
        <v>42</v>
      </c>
      <c r="AD1011" s="1" t="str">
        <f t="shared" si="156"/>
        <v>1218</v>
      </c>
      <c r="AE1011" s="1" t="str">
        <f t="shared" si="157"/>
        <v>REGULAR</v>
      </c>
      <c r="AF1011" s="1" t="str">
        <f t="shared" si="158"/>
        <v>Surat -  Gujarat</v>
      </c>
      <c r="AG1011" s="1">
        <f t="shared" si="159"/>
        <v>3</v>
      </c>
    </row>
    <row r="1012" spans="1:33">
      <c r="A1012" s="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c r="P1012" s="1">
        <f t="shared" si="150"/>
        <v>6860</v>
      </c>
      <c r="Q1012" s="1">
        <v>0</v>
      </c>
      <c r="R1012" s="1">
        <f t="shared" si="151"/>
        <v>0</v>
      </c>
      <c r="S1012" s="1">
        <f t="shared" si="152"/>
        <v>6860</v>
      </c>
      <c r="T1012" s="1">
        <v>0.45</v>
      </c>
      <c r="U1012" s="1">
        <f t="shared" si="153"/>
        <v>3087</v>
      </c>
      <c r="V1012" s="1">
        <f t="shared" si="154"/>
        <v>3773</v>
      </c>
      <c r="W1012" s="4">
        <f t="shared" si="155"/>
        <v>0.55000000000000004</v>
      </c>
      <c r="X1012" s="1" t="s">
        <v>50</v>
      </c>
      <c r="Y1012" s="1" t="s">
        <v>72</v>
      </c>
      <c r="Z1012" s="1" t="s">
        <v>41</v>
      </c>
      <c r="AA1012" s="2">
        <v>45959</v>
      </c>
      <c r="AB1012" s="1">
        <v>3</v>
      </c>
      <c r="AC1012" s="1" t="s">
        <v>42</v>
      </c>
      <c r="AD1012" s="1" t="str">
        <f t="shared" si="156"/>
        <v>1417</v>
      </c>
      <c r="AE1012" s="1" t="str">
        <f t="shared" si="157"/>
        <v>REGULAR</v>
      </c>
      <c r="AF1012" s="1" t="str">
        <f t="shared" si="158"/>
        <v>Kolkata -  West Bengal</v>
      </c>
      <c r="AG1012" s="1">
        <f t="shared" si="159"/>
        <v>4</v>
      </c>
    </row>
    <row r="1013" spans="1:33">
      <c r="A1013" s="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c r="P1013" s="1">
        <f t="shared" si="150"/>
        <v>1050</v>
      </c>
      <c r="Q1013" s="1">
        <v>25</v>
      </c>
      <c r="R1013" s="1">
        <f t="shared" si="151"/>
        <v>262.5</v>
      </c>
      <c r="S1013" s="1">
        <f t="shared" si="152"/>
        <v>787.5</v>
      </c>
      <c r="T1013" s="1">
        <v>0.35</v>
      </c>
      <c r="U1013" s="1">
        <f t="shared" si="153"/>
        <v>275.625</v>
      </c>
      <c r="V1013" s="1">
        <f t="shared" si="154"/>
        <v>511.875</v>
      </c>
      <c r="W1013" s="4">
        <f t="shared" si="155"/>
        <v>0.65</v>
      </c>
      <c r="X1013" s="1" t="s">
        <v>56</v>
      </c>
      <c r="Y1013" s="1" t="s">
        <v>72</v>
      </c>
      <c r="Z1013" s="1" t="s">
        <v>41</v>
      </c>
      <c r="AA1013" s="2">
        <v>45965</v>
      </c>
      <c r="AB1013" s="1">
        <v>3</v>
      </c>
      <c r="AC1013" s="1" t="s">
        <v>42</v>
      </c>
      <c r="AD1013" s="1" t="str">
        <f t="shared" si="156"/>
        <v>1421</v>
      </c>
      <c r="AE1013" s="1" t="str">
        <f t="shared" si="157"/>
        <v>PRIME</v>
      </c>
      <c r="AF1013" s="1" t="str">
        <f t="shared" si="158"/>
        <v>Chennai -  Tamil Nadu</v>
      </c>
      <c r="AG1013" s="1">
        <f t="shared" si="159"/>
        <v>4</v>
      </c>
    </row>
    <row r="1014" spans="1:33">
      <c r="A1014" s="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c r="P1014" s="1">
        <f t="shared" si="150"/>
        <v>1220</v>
      </c>
      <c r="Q1014" s="1">
        <v>15</v>
      </c>
      <c r="R1014" s="1">
        <f t="shared" si="151"/>
        <v>183</v>
      </c>
      <c r="S1014" s="1">
        <f t="shared" si="152"/>
        <v>1037</v>
      </c>
      <c r="T1014" s="1">
        <v>0.62</v>
      </c>
      <c r="U1014" s="1">
        <f t="shared" si="153"/>
        <v>642.93999999999994</v>
      </c>
      <c r="V1014" s="1">
        <f t="shared" si="154"/>
        <v>394.06000000000006</v>
      </c>
      <c r="W1014" s="4">
        <f t="shared" si="155"/>
        <v>0.38000000000000006</v>
      </c>
      <c r="X1014" s="1" t="s">
        <v>50</v>
      </c>
      <c r="Y1014" s="1" t="s">
        <v>72</v>
      </c>
      <c r="Z1014" s="1" t="s">
        <v>22</v>
      </c>
      <c r="AA1014" s="1"/>
      <c r="AB1014" s="1"/>
      <c r="AC1014" s="1" t="s">
        <v>93</v>
      </c>
      <c r="AD1014" s="1" t="str">
        <f t="shared" si="156"/>
        <v>1498</v>
      </c>
      <c r="AE1014" s="1" t="str">
        <f t="shared" si="157"/>
        <v>REGULAR</v>
      </c>
      <c r="AF1014" s="1" t="str">
        <f t="shared" si="158"/>
        <v>Haridwar -  Uttarakhand</v>
      </c>
      <c r="AG1014" s="1">
        <f t="shared" si="159"/>
        <v>4</v>
      </c>
    </row>
    <row r="1015" spans="1:33">
      <c r="A1015" s="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c r="P1015" s="1">
        <f t="shared" si="150"/>
        <v>5790</v>
      </c>
      <c r="Q1015" s="1">
        <v>5</v>
      </c>
      <c r="R1015" s="1">
        <f t="shared" si="151"/>
        <v>289.5</v>
      </c>
      <c r="S1015" s="1">
        <f t="shared" si="152"/>
        <v>5500.5</v>
      </c>
      <c r="T1015" s="1">
        <v>0.5</v>
      </c>
      <c r="U1015" s="1">
        <f t="shared" si="153"/>
        <v>2750.25</v>
      </c>
      <c r="V1015" s="1">
        <f t="shared" si="154"/>
        <v>2750.25</v>
      </c>
      <c r="W1015" s="4">
        <f t="shared" si="155"/>
        <v>0.5</v>
      </c>
      <c r="X1015" s="1" t="s">
        <v>104</v>
      </c>
      <c r="Y1015" s="1" t="s">
        <v>72</v>
      </c>
      <c r="Z1015" s="1" t="s">
        <v>120</v>
      </c>
      <c r="AA1015" s="1"/>
      <c r="AB1015" s="1"/>
      <c r="AC1015" s="1" t="s">
        <v>42</v>
      </c>
      <c r="AD1015" s="1" t="str">
        <f t="shared" si="156"/>
        <v>1697</v>
      </c>
      <c r="AE1015" s="1" t="str">
        <f t="shared" si="157"/>
        <v>REGULAR</v>
      </c>
      <c r="AF1015" s="1" t="str">
        <f t="shared" si="158"/>
        <v>Jamshedpur -  Jharkhand</v>
      </c>
      <c r="AG1015" s="1">
        <f t="shared" si="159"/>
        <v>4</v>
      </c>
    </row>
    <row r="1016" spans="1:33">
      <c r="A1016" s="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c r="P1016" s="1">
        <f t="shared" si="150"/>
        <v>11460</v>
      </c>
      <c r="Q1016" s="1">
        <v>0</v>
      </c>
      <c r="R1016" s="1">
        <f t="shared" si="151"/>
        <v>0</v>
      </c>
      <c r="S1016" s="1">
        <f t="shared" si="152"/>
        <v>11460</v>
      </c>
      <c r="T1016" s="1">
        <v>0.47</v>
      </c>
      <c r="U1016" s="1">
        <f t="shared" si="153"/>
        <v>5386.2</v>
      </c>
      <c r="V1016" s="1">
        <f t="shared" si="154"/>
        <v>6073.8</v>
      </c>
      <c r="W1016" s="4">
        <f t="shared" si="155"/>
        <v>0.53</v>
      </c>
      <c r="X1016" s="1" t="s">
        <v>56</v>
      </c>
      <c r="Y1016" s="1" t="s">
        <v>40</v>
      </c>
      <c r="Z1016" s="1" t="s">
        <v>41</v>
      </c>
      <c r="AA1016" s="2">
        <v>45962</v>
      </c>
      <c r="AB1016" s="1">
        <v>3</v>
      </c>
      <c r="AC1016" s="1" t="s">
        <v>42</v>
      </c>
      <c r="AD1016" s="1" t="str">
        <f t="shared" si="156"/>
        <v>0089</v>
      </c>
      <c r="AE1016" s="1" t="str">
        <f t="shared" si="157"/>
        <v>PRIME</v>
      </c>
      <c r="AF1016" s="1" t="str">
        <f t="shared" si="158"/>
        <v>Lucknow -  Uttar Pradesh</v>
      </c>
      <c r="AG1016" s="1">
        <f t="shared" si="159"/>
        <v>5</v>
      </c>
    </row>
    <row r="1017" spans="1:33">
      <c r="A1017" s="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c r="P1017" s="1">
        <f t="shared" si="150"/>
        <v>24480</v>
      </c>
      <c r="Q1017" s="1">
        <v>25</v>
      </c>
      <c r="R1017" s="1">
        <f t="shared" si="151"/>
        <v>6120</v>
      </c>
      <c r="S1017" s="1">
        <f t="shared" si="152"/>
        <v>18360</v>
      </c>
      <c r="T1017" s="1">
        <v>0.47</v>
      </c>
      <c r="U1017" s="1">
        <f t="shared" si="153"/>
        <v>8629.1999999999989</v>
      </c>
      <c r="V1017" s="1">
        <f t="shared" si="154"/>
        <v>9730.8000000000011</v>
      </c>
      <c r="W1017" s="4">
        <f t="shared" si="155"/>
        <v>0.53</v>
      </c>
      <c r="X1017" s="1" t="s">
        <v>56</v>
      </c>
      <c r="Y1017" s="1" t="s">
        <v>40</v>
      </c>
      <c r="Z1017" s="1" t="s">
        <v>41</v>
      </c>
      <c r="AA1017" s="2">
        <v>45961</v>
      </c>
      <c r="AB1017" s="1">
        <v>3</v>
      </c>
      <c r="AC1017" s="1" t="s">
        <v>42</v>
      </c>
      <c r="AD1017" s="1" t="str">
        <f t="shared" si="156"/>
        <v>1589</v>
      </c>
      <c r="AE1017" s="1" t="str">
        <f t="shared" si="157"/>
        <v>REGULAR</v>
      </c>
      <c r="AF1017" s="1" t="str">
        <f t="shared" si="158"/>
        <v>Noida -  Delhi</v>
      </c>
      <c r="AG1017" s="1">
        <f t="shared" si="159"/>
        <v>5</v>
      </c>
    </row>
    <row r="1018" spans="1:33">
      <c r="A1018" s="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c r="P1018" s="1">
        <f t="shared" si="150"/>
        <v>27550</v>
      </c>
      <c r="Q1018" s="1">
        <v>25</v>
      </c>
      <c r="R1018" s="1">
        <f t="shared" si="151"/>
        <v>6887.5</v>
      </c>
      <c r="S1018" s="1">
        <f t="shared" si="152"/>
        <v>20662.5</v>
      </c>
      <c r="T1018" s="1">
        <v>0.48</v>
      </c>
      <c r="U1018" s="1">
        <f t="shared" si="153"/>
        <v>9918</v>
      </c>
      <c r="V1018" s="1">
        <f t="shared" si="154"/>
        <v>10744.5</v>
      </c>
      <c r="W1018" s="4">
        <f t="shared" si="155"/>
        <v>0.52</v>
      </c>
      <c r="X1018" s="1" t="s">
        <v>56</v>
      </c>
      <c r="Y1018" s="1" t="s">
        <v>40</v>
      </c>
      <c r="Z1018" s="1" t="s">
        <v>41</v>
      </c>
      <c r="AA1018" s="2">
        <v>45964</v>
      </c>
      <c r="AB1018" s="1">
        <v>4</v>
      </c>
      <c r="AC1018" s="1" t="s">
        <v>42</v>
      </c>
      <c r="AD1018" s="1" t="str">
        <f t="shared" si="156"/>
        <v>1643</v>
      </c>
      <c r="AE1018" s="1" t="str">
        <f t="shared" si="157"/>
        <v>REGULAR</v>
      </c>
      <c r="AF1018" s="1" t="str">
        <f t="shared" si="158"/>
        <v>Cuttack -  Odisha</v>
      </c>
      <c r="AG1018" s="1">
        <f t="shared" si="159"/>
        <v>5</v>
      </c>
    </row>
    <row r="1019" spans="1:33">
      <c r="A1019" s="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c r="P1019" s="1">
        <f t="shared" si="150"/>
        <v>9510</v>
      </c>
      <c r="Q1019" s="1">
        <v>20</v>
      </c>
      <c r="R1019" s="1">
        <f t="shared" si="151"/>
        <v>1902</v>
      </c>
      <c r="S1019" s="1">
        <f t="shared" si="152"/>
        <v>7608</v>
      </c>
      <c r="T1019" s="1">
        <v>0.52</v>
      </c>
      <c r="U1019" s="1">
        <f t="shared" si="153"/>
        <v>3956.1600000000003</v>
      </c>
      <c r="V1019" s="1">
        <f t="shared" si="154"/>
        <v>3651.8399999999997</v>
      </c>
      <c r="W1019" s="4">
        <f t="shared" si="155"/>
        <v>0.48</v>
      </c>
      <c r="X1019" s="1" t="s">
        <v>92</v>
      </c>
      <c r="Y1019" s="1" t="s">
        <v>81</v>
      </c>
      <c r="Z1019" s="1" t="s">
        <v>41</v>
      </c>
      <c r="AA1019" s="2">
        <v>45965</v>
      </c>
      <c r="AB1019" s="1">
        <v>4</v>
      </c>
      <c r="AC1019" s="1" t="s">
        <v>42</v>
      </c>
      <c r="AD1019" s="1" t="str">
        <f t="shared" si="156"/>
        <v>0054</v>
      </c>
      <c r="AE1019" s="1" t="str">
        <f t="shared" si="157"/>
        <v>REGULAR</v>
      </c>
      <c r="AF1019" s="1" t="str">
        <f t="shared" si="158"/>
        <v>Jaipur -  Rajasthan</v>
      </c>
      <c r="AG1019" s="1">
        <f t="shared" si="159"/>
        <v>4</v>
      </c>
    </row>
    <row r="1020" spans="1:33">
      <c r="A1020" s="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c r="P1020" s="1">
        <f t="shared" si="150"/>
        <v>11160</v>
      </c>
      <c r="Q1020" s="1">
        <v>25</v>
      </c>
      <c r="R1020" s="1">
        <f t="shared" si="151"/>
        <v>2790</v>
      </c>
      <c r="S1020" s="1">
        <f t="shared" si="152"/>
        <v>8370</v>
      </c>
      <c r="T1020" s="1">
        <v>0.5</v>
      </c>
      <c r="U1020" s="1">
        <f t="shared" si="153"/>
        <v>4185</v>
      </c>
      <c r="V1020" s="1">
        <f t="shared" si="154"/>
        <v>4185</v>
      </c>
      <c r="W1020" s="4">
        <f t="shared" si="155"/>
        <v>0.5</v>
      </c>
      <c r="X1020" s="1" t="s">
        <v>92</v>
      </c>
      <c r="Y1020" s="1" t="s">
        <v>40</v>
      </c>
      <c r="Z1020" s="1" t="s">
        <v>41</v>
      </c>
      <c r="AA1020" s="2">
        <v>45967</v>
      </c>
      <c r="AB1020" s="1">
        <v>3</v>
      </c>
      <c r="AC1020" s="1" t="s">
        <v>42</v>
      </c>
      <c r="AD1020" s="1" t="str">
        <f t="shared" si="156"/>
        <v>0562</v>
      </c>
      <c r="AE1020" s="1" t="str">
        <f t="shared" si="157"/>
        <v>PRIME</v>
      </c>
      <c r="AF1020" s="1" t="str">
        <f t="shared" si="158"/>
        <v>Gurgaon -  Delhi</v>
      </c>
      <c r="AG1020" s="1">
        <f t="shared" si="159"/>
        <v>5</v>
      </c>
    </row>
    <row r="1021" spans="1:33">
      <c r="A1021" s="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c r="P1021" s="1">
        <f t="shared" si="150"/>
        <v>9930</v>
      </c>
      <c r="Q1021" s="1">
        <v>20</v>
      </c>
      <c r="R1021" s="1">
        <f t="shared" si="151"/>
        <v>1986</v>
      </c>
      <c r="S1021" s="1">
        <f t="shared" si="152"/>
        <v>7944</v>
      </c>
      <c r="T1021" s="1">
        <v>0.45</v>
      </c>
      <c r="U1021" s="1">
        <f t="shared" si="153"/>
        <v>3574.8</v>
      </c>
      <c r="V1021" s="1">
        <f t="shared" si="154"/>
        <v>4369.2</v>
      </c>
      <c r="W1021" s="4">
        <f t="shared" si="155"/>
        <v>0.54999999999999993</v>
      </c>
      <c r="X1021" s="1" t="s">
        <v>92</v>
      </c>
      <c r="Y1021" s="1" t="s">
        <v>81</v>
      </c>
      <c r="Z1021" s="1" t="s">
        <v>41</v>
      </c>
      <c r="AA1021" s="2">
        <v>45966</v>
      </c>
      <c r="AB1021" s="1">
        <v>4</v>
      </c>
      <c r="AC1021" s="1" t="s">
        <v>42</v>
      </c>
      <c r="AD1021" s="1" t="str">
        <f t="shared" si="156"/>
        <v>0932</v>
      </c>
      <c r="AE1021" s="1" t="str">
        <f t="shared" si="157"/>
        <v>REGULAR</v>
      </c>
      <c r="AF1021" s="1" t="str">
        <f t="shared" si="158"/>
        <v>Jabalpur -  Madhya Pradesh</v>
      </c>
      <c r="AG1021" s="1">
        <f t="shared" si="159"/>
        <v>4</v>
      </c>
    </row>
    <row r="1022" spans="1:33">
      <c r="A1022" s="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c r="P1022" s="1">
        <f t="shared" si="150"/>
        <v>1120</v>
      </c>
      <c r="Q1022" s="1">
        <v>0</v>
      </c>
      <c r="R1022" s="1">
        <f t="shared" si="151"/>
        <v>0</v>
      </c>
      <c r="S1022" s="1">
        <f t="shared" si="152"/>
        <v>1120</v>
      </c>
      <c r="T1022" s="1">
        <v>0.47</v>
      </c>
      <c r="U1022" s="1">
        <f t="shared" si="153"/>
        <v>526.4</v>
      </c>
      <c r="V1022" s="1">
        <f t="shared" si="154"/>
        <v>593.6</v>
      </c>
      <c r="W1022" s="4">
        <f t="shared" si="155"/>
        <v>0.53</v>
      </c>
      <c r="X1022" s="1" t="s">
        <v>147</v>
      </c>
      <c r="Y1022" s="1" t="s">
        <v>81</v>
      </c>
      <c r="Z1022" s="1" t="s">
        <v>41</v>
      </c>
      <c r="AA1022" s="2">
        <v>45963</v>
      </c>
      <c r="AB1022" s="1">
        <v>5</v>
      </c>
      <c r="AC1022" s="1" t="s">
        <v>42</v>
      </c>
      <c r="AD1022" s="1" t="str">
        <f t="shared" si="156"/>
        <v>1323</v>
      </c>
      <c r="AE1022" s="1" t="str">
        <f t="shared" si="157"/>
        <v>REGULAR</v>
      </c>
      <c r="AF1022" s="1" t="str">
        <f t="shared" si="158"/>
        <v>Bhilai -  Chhattisgarh</v>
      </c>
      <c r="AG1022" s="1">
        <f t="shared" si="159"/>
        <v>4</v>
      </c>
    </row>
    <row r="1023" spans="1:33">
      <c r="A1023" s="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c r="P1023" s="1">
        <f t="shared" si="150"/>
        <v>43000</v>
      </c>
      <c r="Q1023" s="1">
        <v>25</v>
      </c>
      <c r="R1023" s="1">
        <f t="shared" si="151"/>
        <v>10750</v>
      </c>
      <c r="S1023" s="1">
        <f t="shared" si="152"/>
        <v>32250</v>
      </c>
      <c r="T1023" s="1">
        <v>0.52</v>
      </c>
      <c r="U1023" s="1">
        <f t="shared" si="153"/>
        <v>16770</v>
      </c>
      <c r="V1023" s="1">
        <f t="shared" si="154"/>
        <v>15480</v>
      </c>
      <c r="W1023" s="4">
        <f t="shared" si="155"/>
        <v>0.48</v>
      </c>
      <c r="X1023" s="1" t="s">
        <v>65</v>
      </c>
      <c r="Y1023" s="1" t="s">
        <v>81</v>
      </c>
      <c r="Z1023" s="1" t="s">
        <v>51</v>
      </c>
      <c r="AA1023" s="2">
        <v>45962</v>
      </c>
      <c r="AB1023" s="1"/>
      <c r="AC1023" s="1" t="s">
        <v>42</v>
      </c>
      <c r="AD1023" s="1" t="str">
        <f t="shared" si="156"/>
        <v>1354</v>
      </c>
      <c r="AE1023" s="1" t="str">
        <f t="shared" si="157"/>
        <v>PRIME</v>
      </c>
      <c r="AF1023" s="1" t="str">
        <f t="shared" si="158"/>
        <v>Dehradun -  Uttarakhand</v>
      </c>
      <c r="AG1023" s="1">
        <f t="shared" si="159"/>
        <v>5</v>
      </c>
    </row>
    <row r="1024" spans="1:33">
      <c r="A1024" s="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c r="P1024" s="1">
        <f t="shared" si="150"/>
        <v>840</v>
      </c>
      <c r="Q1024" s="1">
        <v>10</v>
      </c>
      <c r="R1024" s="1">
        <f t="shared" si="151"/>
        <v>84</v>
      </c>
      <c r="S1024" s="1">
        <f t="shared" si="152"/>
        <v>756</v>
      </c>
      <c r="T1024" s="1">
        <v>0.35</v>
      </c>
      <c r="U1024" s="1">
        <f t="shared" si="153"/>
        <v>264.59999999999997</v>
      </c>
      <c r="V1024" s="1">
        <f t="shared" si="154"/>
        <v>491.40000000000003</v>
      </c>
      <c r="W1024" s="4">
        <f t="shared" si="155"/>
        <v>0.65</v>
      </c>
      <c r="X1024" s="1" t="s">
        <v>39</v>
      </c>
      <c r="Y1024" s="1" t="s">
        <v>72</v>
      </c>
      <c r="Z1024" s="1" t="s">
        <v>120</v>
      </c>
      <c r="AA1024" s="1"/>
      <c r="AB1024" s="1"/>
      <c r="AC1024" s="1" t="s">
        <v>42</v>
      </c>
      <c r="AD1024" s="1" t="str">
        <f t="shared" si="156"/>
        <v>0361</v>
      </c>
      <c r="AE1024" s="1" t="str">
        <f t="shared" si="157"/>
        <v>REGULAR</v>
      </c>
      <c r="AF1024" s="1" t="str">
        <f t="shared" si="158"/>
        <v>Dehradun -  Uttarakhand</v>
      </c>
      <c r="AG1024" s="1">
        <f t="shared" si="159"/>
        <v>3</v>
      </c>
    </row>
    <row r="1025" spans="1:33">
      <c r="A1025" s="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c r="P1025" s="1">
        <f t="shared" si="150"/>
        <v>21120</v>
      </c>
      <c r="Q1025" s="1">
        <v>25</v>
      </c>
      <c r="R1025" s="1">
        <f t="shared" si="151"/>
        <v>5280</v>
      </c>
      <c r="S1025" s="1">
        <f t="shared" si="152"/>
        <v>15840</v>
      </c>
      <c r="T1025" s="1">
        <v>0.5</v>
      </c>
      <c r="U1025" s="1">
        <f t="shared" si="153"/>
        <v>7920</v>
      </c>
      <c r="V1025" s="1">
        <f t="shared" si="154"/>
        <v>7920</v>
      </c>
      <c r="W1025" s="4">
        <f t="shared" si="155"/>
        <v>0.5</v>
      </c>
      <c r="X1025" s="1" t="s">
        <v>39</v>
      </c>
      <c r="Y1025" s="1" t="s">
        <v>81</v>
      </c>
      <c r="Z1025" s="1" t="s">
        <v>120</v>
      </c>
      <c r="AA1025" s="1"/>
      <c r="AB1025" s="1"/>
      <c r="AC1025" s="1" t="s">
        <v>42</v>
      </c>
      <c r="AD1025" s="1" t="str">
        <f t="shared" si="156"/>
        <v>0845</v>
      </c>
      <c r="AE1025" s="1" t="str">
        <f t="shared" si="157"/>
        <v>REGULAR</v>
      </c>
      <c r="AF1025" s="1" t="str">
        <f t="shared" si="158"/>
        <v>Howrah -  West Bengal</v>
      </c>
      <c r="AG1025" s="1">
        <f t="shared" si="159"/>
        <v>5</v>
      </c>
    </row>
    <row r="1026" spans="1:33">
      <c r="A1026" s="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c r="P1026" s="1">
        <f t="shared" si="150"/>
        <v>31200</v>
      </c>
      <c r="Q1026" s="1">
        <v>5</v>
      </c>
      <c r="R1026" s="1">
        <f t="shared" si="151"/>
        <v>1560</v>
      </c>
      <c r="S1026" s="1">
        <f t="shared" si="152"/>
        <v>29640</v>
      </c>
      <c r="T1026" s="1">
        <v>0.52</v>
      </c>
      <c r="U1026" s="1">
        <f t="shared" si="153"/>
        <v>15412.800000000001</v>
      </c>
      <c r="V1026" s="1">
        <f t="shared" si="154"/>
        <v>14227.199999999999</v>
      </c>
      <c r="W1026" s="4">
        <f t="shared" si="155"/>
        <v>0.48</v>
      </c>
      <c r="X1026" s="1" t="s">
        <v>39</v>
      </c>
      <c r="Y1026" s="1" t="s">
        <v>57</v>
      </c>
      <c r="Z1026" s="1" t="s">
        <v>51</v>
      </c>
      <c r="AA1026" s="2">
        <v>45968</v>
      </c>
      <c r="AB1026" s="1"/>
      <c r="AC1026" s="1" t="s">
        <v>42</v>
      </c>
      <c r="AD1026" s="1" t="str">
        <f t="shared" si="156"/>
        <v>0970</v>
      </c>
      <c r="AE1026" s="1" t="str">
        <f t="shared" si="157"/>
        <v>PRIME</v>
      </c>
      <c r="AF1026" s="1" t="str">
        <f t="shared" si="158"/>
        <v>Jodhpur -  Rajasthan</v>
      </c>
      <c r="AG1026" s="1">
        <f t="shared" si="159"/>
        <v>5</v>
      </c>
    </row>
    <row r="1027" spans="1:33">
      <c r="A1027" s="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c r="P1027" s="1">
        <f t="shared" ref="P1027:P1090" si="160">PRODUCT(N1027,O1027)</f>
        <v>7660</v>
      </c>
      <c r="Q1027" s="1">
        <v>10</v>
      </c>
      <c r="R1027" s="1">
        <f t="shared" ref="R1027:R1090" si="161">P1027*(Q1027/100)</f>
        <v>766</v>
      </c>
      <c r="S1027" s="1">
        <f t="shared" ref="S1027:S1090" si="162">P1027-R1027</f>
        <v>6894</v>
      </c>
      <c r="T1027" s="1">
        <v>0.47</v>
      </c>
      <c r="U1027" s="1">
        <f t="shared" ref="U1027:U1090" si="163">S1027*T1027</f>
        <v>3240.18</v>
      </c>
      <c r="V1027" s="1">
        <f t="shared" ref="V1027:V1090" si="164">S1027-U1027</f>
        <v>3653.82</v>
      </c>
      <c r="W1027" s="4">
        <f t="shared" ref="W1027:W1090" si="165">(V1027/S1027)</f>
        <v>0.53</v>
      </c>
      <c r="X1027" s="1" t="s">
        <v>104</v>
      </c>
      <c r="Y1027" s="1" t="s">
        <v>40</v>
      </c>
      <c r="Z1027" s="1" t="s">
        <v>41</v>
      </c>
      <c r="AA1027" s="2">
        <v>45963</v>
      </c>
      <c r="AB1027" s="1">
        <v>4</v>
      </c>
      <c r="AC1027" s="1" t="s">
        <v>42</v>
      </c>
      <c r="AD1027" s="1" t="str">
        <f t="shared" ref="AD1027:AD1090" si="166">RIGHT(A1027,4)</f>
        <v>1698</v>
      </c>
      <c r="AE1027" s="1" t="str">
        <f t="shared" ref="AE1027:AE1090" si="167">UPPER(H1027)</f>
        <v>REGULAR</v>
      </c>
      <c r="AF1027" s="1" t="str">
        <f t="shared" ref="AF1027:AF1090" si="168">_xlfn.CONCAT(I1027," -  ",J1027)</f>
        <v>Jabalpur -  Madhya Pradesh</v>
      </c>
      <c r="AG1027" s="1">
        <f t="shared" ref="AG1027:AG1090" si="169">LEN(P1027)</f>
        <v>4</v>
      </c>
    </row>
    <row r="1028" spans="1:33">
      <c r="A1028" s="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c r="P1028" s="1">
        <f t="shared" si="160"/>
        <v>17550</v>
      </c>
      <c r="Q1028" s="1">
        <v>0</v>
      </c>
      <c r="R1028" s="1">
        <f t="shared" si="161"/>
        <v>0</v>
      </c>
      <c r="S1028" s="1">
        <f t="shared" si="162"/>
        <v>17550</v>
      </c>
      <c r="T1028" s="1">
        <v>0.47</v>
      </c>
      <c r="U1028" s="1">
        <f t="shared" si="163"/>
        <v>8248.5</v>
      </c>
      <c r="V1028" s="1">
        <f t="shared" si="164"/>
        <v>9301.5</v>
      </c>
      <c r="W1028" s="4">
        <f t="shared" si="165"/>
        <v>0.53</v>
      </c>
      <c r="X1028" s="1" t="s">
        <v>92</v>
      </c>
      <c r="Y1028" s="1" t="s">
        <v>72</v>
      </c>
      <c r="Z1028" s="1" t="s">
        <v>51</v>
      </c>
      <c r="AA1028" s="2">
        <v>45966</v>
      </c>
      <c r="AB1028" s="1"/>
      <c r="AC1028" s="1" t="s">
        <v>42</v>
      </c>
      <c r="AD1028" s="1" t="str">
        <f t="shared" si="166"/>
        <v>0067</v>
      </c>
      <c r="AE1028" s="1" t="str">
        <f t="shared" si="167"/>
        <v>REGULAR</v>
      </c>
      <c r="AF1028" s="1" t="str">
        <f t="shared" si="168"/>
        <v>Shillong -  Meghalaya</v>
      </c>
      <c r="AG1028" s="1">
        <f t="shared" si="169"/>
        <v>5</v>
      </c>
    </row>
    <row r="1029" spans="1:33">
      <c r="A1029" s="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c r="P1029" s="1">
        <f t="shared" si="160"/>
        <v>1380</v>
      </c>
      <c r="Q1029" s="1">
        <v>10</v>
      </c>
      <c r="R1029" s="1">
        <f t="shared" si="161"/>
        <v>138</v>
      </c>
      <c r="S1029" s="1">
        <f t="shared" si="162"/>
        <v>1242</v>
      </c>
      <c r="T1029" s="1">
        <v>0.62</v>
      </c>
      <c r="U1029" s="1">
        <f t="shared" si="163"/>
        <v>770.04</v>
      </c>
      <c r="V1029" s="1">
        <f t="shared" si="164"/>
        <v>471.96000000000004</v>
      </c>
      <c r="W1029" s="4">
        <f t="shared" si="165"/>
        <v>0.38</v>
      </c>
      <c r="X1029" s="1" t="s">
        <v>92</v>
      </c>
      <c r="Y1029" s="1" t="s">
        <v>72</v>
      </c>
      <c r="Z1029" s="1" t="s">
        <v>41</v>
      </c>
      <c r="AA1029" s="2">
        <v>45969</v>
      </c>
      <c r="AB1029" s="1">
        <v>3</v>
      </c>
      <c r="AC1029" s="1" t="s">
        <v>42</v>
      </c>
      <c r="AD1029" s="1" t="str">
        <f t="shared" si="166"/>
        <v>0370</v>
      </c>
      <c r="AE1029" s="1" t="str">
        <f t="shared" si="167"/>
        <v>REGULAR</v>
      </c>
      <c r="AF1029" s="1" t="str">
        <f t="shared" si="168"/>
        <v>Vadodara -  Gujarat</v>
      </c>
      <c r="AG1029" s="1">
        <f t="shared" si="169"/>
        <v>4</v>
      </c>
    </row>
    <row r="1030" spans="1:33">
      <c r="A1030" s="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c r="P1030" s="1">
        <f t="shared" si="160"/>
        <v>2550</v>
      </c>
      <c r="Q1030" s="1">
        <v>25</v>
      </c>
      <c r="R1030" s="1">
        <f t="shared" si="161"/>
        <v>637.5</v>
      </c>
      <c r="S1030" s="1">
        <f t="shared" si="162"/>
        <v>1912.5</v>
      </c>
      <c r="T1030" s="1">
        <v>0.62</v>
      </c>
      <c r="U1030" s="1">
        <f t="shared" si="163"/>
        <v>1185.75</v>
      </c>
      <c r="V1030" s="1">
        <f t="shared" si="164"/>
        <v>726.75</v>
      </c>
      <c r="W1030" s="4">
        <f t="shared" si="165"/>
        <v>0.38</v>
      </c>
      <c r="X1030" s="1" t="s">
        <v>65</v>
      </c>
      <c r="Y1030" s="1" t="s">
        <v>81</v>
      </c>
      <c r="Z1030" s="1" t="s">
        <v>120</v>
      </c>
      <c r="AA1030" s="1"/>
      <c r="AB1030" s="1"/>
      <c r="AC1030" s="1" t="s">
        <v>42</v>
      </c>
      <c r="AD1030" s="1" t="str">
        <f t="shared" si="166"/>
        <v>0056</v>
      </c>
      <c r="AE1030" s="1" t="str">
        <f t="shared" si="167"/>
        <v>REGULAR</v>
      </c>
      <c r="AF1030" s="1" t="str">
        <f t="shared" si="168"/>
        <v>Agartala -  Tripura</v>
      </c>
      <c r="AG1030" s="1">
        <f t="shared" si="169"/>
        <v>4</v>
      </c>
    </row>
    <row r="1031" spans="1:33">
      <c r="A1031" s="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c r="P1031" s="1">
        <f t="shared" si="160"/>
        <v>20700</v>
      </c>
      <c r="Q1031" s="1">
        <v>15</v>
      </c>
      <c r="R1031" s="1">
        <f t="shared" si="161"/>
        <v>3105</v>
      </c>
      <c r="S1031" s="1">
        <f t="shared" si="162"/>
        <v>17595</v>
      </c>
      <c r="T1031" s="1">
        <v>0.45</v>
      </c>
      <c r="U1031" s="1">
        <f t="shared" si="163"/>
        <v>7917.75</v>
      </c>
      <c r="V1031" s="1">
        <f t="shared" si="164"/>
        <v>9677.25</v>
      </c>
      <c r="W1031" s="4">
        <f t="shared" si="165"/>
        <v>0.55000000000000004</v>
      </c>
      <c r="X1031" s="1" t="s">
        <v>50</v>
      </c>
      <c r="Y1031" s="1" t="s">
        <v>81</v>
      </c>
      <c r="Z1031" s="1" t="s">
        <v>41</v>
      </c>
      <c r="AA1031" s="2">
        <v>45970</v>
      </c>
      <c r="AB1031" s="1">
        <v>5</v>
      </c>
      <c r="AC1031" s="1" t="s">
        <v>42</v>
      </c>
      <c r="AD1031" s="1" t="str">
        <f t="shared" si="166"/>
        <v>0459</v>
      </c>
      <c r="AE1031" s="1" t="str">
        <f t="shared" si="167"/>
        <v>REGULAR</v>
      </c>
      <c r="AF1031" s="1" t="str">
        <f t="shared" si="168"/>
        <v>Haridwar -  Uttarakhand</v>
      </c>
      <c r="AG1031" s="1">
        <f t="shared" si="169"/>
        <v>5</v>
      </c>
    </row>
    <row r="1032" spans="1:33">
      <c r="A1032" s="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c r="P1032" s="1">
        <f t="shared" si="160"/>
        <v>12420</v>
      </c>
      <c r="Q1032" s="1">
        <v>0</v>
      </c>
      <c r="R1032" s="1">
        <f t="shared" si="161"/>
        <v>0</v>
      </c>
      <c r="S1032" s="1">
        <f t="shared" si="162"/>
        <v>12420</v>
      </c>
      <c r="T1032" s="1">
        <v>0.45</v>
      </c>
      <c r="U1032" s="1">
        <f t="shared" si="163"/>
        <v>5589</v>
      </c>
      <c r="V1032" s="1">
        <f t="shared" si="164"/>
        <v>6831</v>
      </c>
      <c r="W1032" s="4">
        <f t="shared" si="165"/>
        <v>0.55000000000000004</v>
      </c>
      <c r="X1032" s="1" t="s">
        <v>147</v>
      </c>
      <c r="Y1032" s="1" t="s">
        <v>72</v>
      </c>
      <c r="Z1032" s="1" t="s">
        <v>41</v>
      </c>
      <c r="AA1032" s="2">
        <v>45965</v>
      </c>
      <c r="AB1032" s="1">
        <v>4</v>
      </c>
      <c r="AC1032" s="1" t="s">
        <v>42</v>
      </c>
      <c r="AD1032" s="1" t="str">
        <f t="shared" si="166"/>
        <v>0944</v>
      </c>
      <c r="AE1032" s="1" t="str">
        <f t="shared" si="167"/>
        <v>PRIME</v>
      </c>
      <c r="AF1032" s="1" t="str">
        <f t="shared" si="168"/>
        <v>Vadodara -  Gujarat</v>
      </c>
      <c r="AG1032" s="1">
        <f t="shared" si="169"/>
        <v>5</v>
      </c>
    </row>
    <row r="1033" spans="1:33">
      <c r="A1033" s="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c r="P1033" s="1">
        <f t="shared" si="160"/>
        <v>15360</v>
      </c>
      <c r="Q1033" s="1">
        <v>10</v>
      </c>
      <c r="R1033" s="1">
        <f t="shared" si="161"/>
        <v>1536</v>
      </c>
      <c r="S1033" s="1">
        <f t="shared" si="162"/>
        <v>13824</v>
      </c>
      <c r="T1033" s="1">
        <v>0.52</v>
      </c>
      <c r="U1033" s="1">
        <f t="shared" si="163"/>
        <v>7188.4800000000005</v>
      </c>
      <c r="V1033" s="1">
        <f t="shared" si="164"/>
        <v>6635.5199999999995</v>
      </c>
      <c r="W1033" s="4">
        <f t="shared" si="165"/>
        <v>0.48</v>
      </c>
      <c r="X1033" s="1" t="s">
        <v>39</v>
      </c>
      <c r="Y1033" s="1" t="s">
        <v>81</v>
      </c>
      <c r="Z1033" s="1" t="s">
        <v>41</v>
      </c>
      <c r="AA1033" s="2">
        <v>45967</v>
      </c>
      <c r="AB1033" s="1">
        <v>5</v>
      </c>
      <c r="AC1033" s="1" t="s">
        <v>42</v>
      </c>
      <c r="AD1033" s="1" t="str">
        <f t="shared" si="166"/>
        <v>1207</v>
      </c>
      <c r="AE1033" s="1" t="str">
        <f t="shared" si="167"/>
        <v>PRIME</v>
      </c>
      <c r="AF1033" s="1" t="str">
        <f t="shared" si="168"/>
        <v>Bhopal -  Madhya Pradesh</v>
      </c>
      <c r="AG1033" s="1">
        <f t="shared" si="169"/>
        <v>5</v>
      </c>
    </row>
    <row r="1034" spans="1:33">
      <c r="A1034" s="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c r="P1034" s="1">
        <f t="shared" si="160"/>
        <v>22500</v>
      </c>
      <c r="Q1034" s="1">
        <v>20</v>
      </c>
      <c r="R1034" s="1">
        <f t="shared" si="161"/>
        <v>4500</v>
      </c>
      <c r="S1034" s="1">
        <f t="shared" si="162"/>
        <v>18000</v>
      </c>
      <c r="T1034" s="1">
        <v>0.5</v>
      </c>
      <c r="U1034" s="1">
        <f t="shared" si="163"/>
        <v>9000</v>
      </c>
      <c r="V1034" s="1">
        <f t="shared" si="164"/>
        <v>9000</v>
      </c>
      <c r="W1034" s="4">
        <f t="shared" si="165"/>
        <v>0.5</v>
      </c>
      <c r="X1034" s="1" t="s">
        <v>39</v>
      </c>
      <c r="Y1034" s="1" t="s">
        <v>40</v>
      </c>
      <c r="Z1034" s="1" t="s">
        <v>41</v>
      </c>
      <c r="AA1034" s="2">
        <v>45971</v>
      </c>
      <c r="AB1034" s="1">
        <v>5</v>
      </c>
      <c r="AC1034" s="1" t="s">
        <v>42</v>
      </c>
      <c r="AD1034" s="1" t="str">
        <f t="shared" si="166"/>
        <v>1307</v>
      </c>
      <c r="AE1034" s="1" t="str">
        <f t="shared" si="167"/>
        <v>REGULAR</v>
      </c>
      <c r="AF1034" s="1" t="str">
        <f t="shared" si="168"/>
        <v>Agartala -  Tripura</v>
      </c>
      <c r="AG1034" s="1">
        <f t="shared" si="169"/>
        <v>5</v>
      </c>
    </row>
    <row r="1035" spans="1:33">
      <c r="A1035" s="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c r="P1035" s="1">
        <f t="shared" si="160"/>
        <v>10750</v>
      </c>
      <c r="Q1035" s="1">
        <v>15</v>
      </c>
      <c r="R1035" s="1">
        <f t="shared" si="161"/>
        <v>1612.5</v>
      </c>
      <c r="S1035" s="1">
        <f t="shared" si="162"/>
        <v>9137.5</v>
      </c>
      <c r="T1035" s="1">
        <v>0.5</v>
      </c>
      <c r="U1035" s="1">
        <f t="shared" si="163"/>
        <v>4568.75</v>
      </c>
      <c r="V1035" s="1">
        <f t="shared" si="164"/>
        <v>4568.75</v>
      </c>
      <c r="W1035" s="4">
        <f t="shared" si="165"/>
        <v>0.5</v>
      </c>
      <c r="X1035" s="1" t="s">
        <v>56</v>
      </c>
      <c r="Y1035" s="1" t="s">
        <v>81</v>
      </c>
      <c r="Z1035" s="1" t="s">
        <v>41</v>
      </c>
      <c r="AA1035" s="2">
        <v>45972</v>
      </c>
      <c r="AB1035" s="1">
        <v>5</v>
      </c>
      <c r="AC1035" s="1" t="s">
        <v>42</v>
      </c>
      <c r="AD1035" s="1" t="str">
        <f t="shared" si="166"/>
        <v>0475</v>
      </c>
      <c r="AE1035" s="1" t="str">
        <f t="shared" si="167"/>
        <v>REGULAR</v>
      </c>
      <c r="AF1035" s="1" t="str">
        <f t="shared" si="168"/>
        <v>Muzaffarpur -  Bihar</v>
      </c>
      <c r="AG1035" s="1">
        <f t="shared" si="169"/>
        <v>5</v>
      </c>
    </row>
    <row r="1036" spans="1:33">
      <c r="A1036" s="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c r="P1036" s="1">
        <f t="shared" si="160"/>
        <v>14520</v>
      </c>
      <c r="Q1036" s="1">
        <v>30</v>
      </c>
      <c r="R1036" s="1">
        <f t="shared" si="161"/>
        <v>4356</v>
      </c>
      <c r="S1036" s="1">
        <f t="shared" si="162"/>
        <v>10164</v>
      </c>
      <c r="T1036" s="1">
        <v>0.45</v>
      </c>
      <c r="U1036" s="1">
        <f t="shared" si="163"/>
        <v>4573.8</v>
      </c>
      <c r="V1036" s="1">
        <f t="shared" si="164"/>
        <v>5590.2</v>
      </c>
      <c r="W1036" s="4">
        <f t="shared" si="165"/>
        <v>0.54999999999999993</v>
      </c>
      <c r="X1036" s="1" t="s">
        <v>56</v>
      </c>
      <c r="Y1036" s="1" t="s">
        <v>81</v>
      </c>
      <c r="Z1036" s="1" t="s">
        <v>41</v>
      </c>
      <c r="AA1036" s="2">
        <v>45969</v>
      </c>
      <c r="AB1036" s="1">
        <v>5</v>
      </c>
      <c r="AC1036" s="1" t="s">
        <v>42</v>
      </c>
      <c r="AD1036" s="1" t="str">
        <f t="shared" si="166"/>
        <v>0611</v>
      </c>
      <c r="AE1036" s="1" t="str">
        <f t="shared" si="167"/>
        <v>PRIME</v>
      </c>
      <c r="AF1036" s="1" t="str">
        <f t="shared" si="168"/>
        <v>Margao -  Goa</v>
      </c>
      <c r="AG1036" s="1">
        <f t="shared" si="169"/>
        <v>5</v>
      </c>
    </row>
    <row r="1037" spans="1:33">
      <c r="A1037" s="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c r="P1037" s="1">
        <f t="shared" si="160"/>
        <v>5750</v>
      </c>
      <c r="Q1037" s="1">
        <v>30</v>
      </c>
      <c r="R1037" s="1">
        <f t="shared" si="161"/>
        <v>1725</v>
      </c>
      <c r="S1037" s="1">
        <f t="shared" si="162"/>
        <v>4025</v>
      </c>
      <c r="T1037" s="1">
        <v>0.5</v>
      </c>
      <c r="U1037" s="1">
        <f t="shared" si="163"/>
        <v>2012.5</v>
      </c>
      <c r="V1037" s="1">
        <f t="shared" si="164"/>
        <v>2012.5</v>
      </c>
      <c r="W1037" s="4">
        <f t="shared" si="165"/>
        <v>0.5</v>
      </c>
      <c r="X1037" s="1" t="s">
        <v>65</v>
      </c>
      <c r="Y1037" s="1" t="s">
        <v>81</v>
      </c>
      <c r="Z1037" s="1" t="s">
        <v>51</v>
      </c>
      <c r="AA1037" s="2">
        <v>45968</v>
      </c>
      <c r="AB1037" s="1"/>
      <c r="AC1037" s="1" t="s">
        <v>42</v>
      </c>
      <c r="AD1037" s="1" t="str">
        <f t="shared" si="166"/>
        <v>0693</v>
      </c>
      <c r="AE1037" s="1" t="str">
        <f t="shared" si="167"/>
        <v>REGULAR</v>
      </c>
      <c r="AF1037" s="1" t="str">
        <f t="shared" si="168"/>
        <v>Agartala -  Tripura</v>
      </c>
      <c r="AG1037" s="1">
        <f t="shared" si="169"/>
        <v>4</v>
      </c>
    </row>
    <row r="1038" spans="1:33">
      <c r="A1038" s="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c r="P1038" s="1">
        <f t="shared" si="160"/>
        <v>132180</v>
      </c>
      <c r="Q1038" s="1">
        <v>20</v>
      </c>
      <c r="R1038" s="1">
        <f t="shared" si="161"/>
        <v>26436</v>
      </c>
      <c r="S1038" s="1">
        <f t="shared" si="162"/>
        <v>105744</v>
      </c>
      <c r="T1038" s="1">
        <v>0.57999999999999996</v>
      </c>
      <c r="U1038" s="1">
        <f t="shared" si="163"/>
        <v>61331.519999999997</v>
      </c>
      <c r="V1038" s="1">
        <f t="shared" si="164"/>
        <v>44412.480000000003</v>
      </c>
      <c r="W1038" s="4">
        <f t="shared" si="165"/>
        <v>0.42000000000000004</v>
      </c>
      <c r="X1038" s="1" t="s">
        <v>39</v>
      </c>
      <c r="Y1038" s="1" t="s">
        <v>57</v>
      </c>
      <c r="Z1038" s="1" t="s">
        <v>120</v>
      </c>
      <c r="AA1038" s="1"/>
      <c r="AB1038" s="1"/>
      <c r="AC1038" s="1" t="s">
        <v>42</v>
      </c>
      <c r="AD1038" s="1" t="str">
        <f t="shared" si="166"/>
        <v>1648</v>
      </c>
      <c r="AE1038" s="1" t="str">
        <f t="shared" si="167"/>
        <v>REGULAR</v>
      </c>
      <c r="AF1038" s="1" t="str">
        <f t="shared" si="168"/>
        <v>Madurai -  Tamil Nadu</v>
      </c>
      <c r="AG1038" s="1">
        <f t="shared" si="169"/>
        <v>6</v>
      </c>
    </row>
    <row r="1039" spans="1:33">
      <c r="A1039" s="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c r="P1039" s="1">
        <f t="shared" si="160"/>
        <v>3700</v>
      </c>
      <c r="Q1039" s="1">
        <v>15</v>
      </c>
      <c r="R1039" s="1">
        <f t="shared" si="161"/>
        <v>555</v>
      </c>
      <c r="S1039" s="1">
        <f t="shared" si="162"/>
        <v>3145</v>
      </c>
      <c r="T1039" s="1">
        <v>0.62</v>
      </c>
      <c r="U1039" s="1">
        <f t="shared" si="163"/>
        <v>1949.9</v>
      </c>
      <c r="V1039" s="1">
        <f t="shared" si="164"/>
        <v>1195.0999999999999</v>
      </c>
      <c r="W1039" s="4">
        <f t="shared" si="165"/>
        <v>0.37999999999999995</v>
      </c>
      <c r="X1039" s="1" t="s">
        <v>56</v>
      </c>
      <c r="Y1039" s="1" t="s">
        <v>40</v>
      </c>
      <c r="Z1039" s="1" t="s">
        <v>41</v>
      </c>
      <c r="AA1039" s="2">
        <v>45969</v>
      </c>
      <c r="AB1039" s="1">
        <v>4</v>
      </c>
      <c r="AC1039" s="1" t="s">
        <v>42</v>
      </c>
      <c r="AD1039" s="1" t="str">
        <f t="shared" si="166"/>
        <v>1183</v>
      </c>
      <c r="AE1039" s="1" t="str">
        <f t="shared" si="167"/>
        <v>REGULAR</v>
      </c>
      <c r="AF1039" s="1" t="str">
        <f t="shared" si="168"/>
        <v>Dibrugarh -  Assam</v>
      </c>
      <c r="AG1039" s="1">
        <f t="shared" si="169"/>
        <v>4</v>
      </c>
    </row>
    <row r="1040" spans="1:33">
      <c r="A1040" s="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c r="P1040" s="1">
        <f t="shared" si="160"/>
        <v>10020</v>
      </c>
      <c r="Q1040" s="1">
        <v>10</v>
      </c>
      <c r="R1040" s="1">
        <f t="shared" si="161"/>
        <v>1002</v>
      </c>
      <c r="S1040" s="1">
        <f t="shared" si="162"/>
        <v>9018</v>
      </c>
      <c r="T1040" s="1">
        <v>0.47</v>
      </c>
      <c r="U1040" s="1">
        <f t="shared" si="163"/>
        <v>4238.46</v>
      </c>
      <c r="V1040" s="1">
        <f t="shared" si="164"/>
        <v>4779.54</v>
      </c>
      <c r="W1040" s="4">
        <f t="shared" si="165"/>
        <v>0.53</v>
      </c>
      <c r="X1040" s="1" t="s">
        <v>147</v>
      </c>
      <c r="Y1040" s="1" t="s">
        <v>81</v>
      </c>
      <c r="Z1040" s="1" t="s">
        <v>41</v>
      </c>
      <c r="AA1040" s="2">
        <v>45970</v>
      </c>
      <c r="AB1040" s="1">
        <v>5</v>
      </c>
      <c r="AC1040" s="1" t="s">
        <v>42</v>
      </c>
      <c r="AD1040" s="1" t="str">
        <f t="shared" si="166"/>
        <v>0680</v>
      </c>
      <c r="AE1040" s="1" t="str">
        <f t="shared" si="167"/>
        <v>REGULAR</v>
      </c>
      <c r="AF1040" s="1" t="str">
        <f t="shared" si="168"/>
        <v>Jaipur -  Rajasthan</v>
      </c>
      <c r="AG1040" s="1">
        <f t="shared" si="169"/>
        <v>5</v>
      </c>
    </row>
    <row r="1041" spans="1:33">
      <c r="A1041" s="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c r="P1041" s="1">
        <f t="shared" si="160"/>
        <v>9300</v>
      </c>
      <c r="Q1041" s="1">
        <v>0</v>
      </c>
      <c r="R1041" s="1">
        <f t="shared" si="161"/>
        <v>0</v>
      </c>
      <c r="S1041" s="1">
        <f t="shared" si="162"/>
        <v>9300</v>
      </c>
      <c r="T1041" s="1">
        <v>0.5</v>
      </c>
      <c r="U1041" s="1">
        <f t="shared" si="163"/>
        <v>4650</v>
      </c>
      <c r="V1041" s="1">
        <f t="shared" si="164"/>
        <v>4650</v>
      </c>
      <c r="W1041" s="4">
        <f t="shared" si="165"/>
        <v>0.5</v>
      </c>
      <c r="X1041" s="1" t="s">
        <v>65</v>
      </c>
      <c r="Y1041" s="1" t="s">
        <v>57</v>
      </c>
      <c r="Z1041" s="1" t="s">
        <v>41</v>
      </c>
      <c r="AA1041" s="2">
        <v>45972</v>
      </c>
      <c r="AB1041" s="1">
        <v>5</v>
      </c>
      <c r="AC1041" s="1" t="s">
        <v>42</v>
      </c>
      <c r="AD1041" s="1" t="str">
        <f t="shared" si="166"/>
        <v>0927</v>
      </c>
      <c r="AE1041" s="1" t="str">
        <f t="shared" si="167"/>
        <v>REGULAR</v>
      </c>
      <c r="AF1041" s="1" t="str">
        <f t="shared" si="168"/>
        <v>Jodhpur -  Rajasthan</v>
      </c>
      <c r="AG1041" s="1">
        <f t="shared" si="169"/>
        <v>4</v>
      </c>
    </row>
    <row r="1042" spans="1:33">
      <c r="A1042" s="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c r="P1042" s="1">
        <f t="shared" si="160"/>
        <v>2020</v>
      </c>
      <c r="Q1042" s="1">
        <v>5</v>
      </c>
      <c r="R1042" s="1">
        <f t="shared" si="161"/>
        <v>101</v>
      </c>
      <c r="S1042" s="1">
        <f t="shared" si="162"/>
        <v>1919</v>
      </c>
      <c r="T1042" s="1">
        <v>0.35</v>
      </c>
      <c r="U1042" s="1">
        <f t="shared" si="163"/>
        <v>671.65</v>
      </c>
      <c r="V1042" s="1">
        <f t="shared" si="164"/>
        <v>1247.3499999999999</v>
      </c>
      <c r="W1042" s="4">
        <f t="shared" si="165"/>
        <v>0.64999999999999991</v>
      </c>
      <c r="X1042" s="1" t="s">
        <v>56</v>
      </c>
      <c r="Y1042" s="1" t="s">
        <v>57</v>
      </c>
      <c r="Z1042" s="1" t="s">
        <v>41</v>
      </c>
      <c r="AA1042" s="2">
        <v>45973</v>
      </c>
      <c r="AB1042" s="1">
        <v>4</v>
      </c>
      <c r="AC1042" s="1" t="s">
        <v>42</v>
      </c>
      <c r="AD1042" s="1" t="str">
        <f t="shared" si="166"/>
        <v>1027</v>
      </c>
      <c r="AE1042" s="1" t="str">
        <f t="shared" si="167"/>
        <v>REGULAR</v>
      </c>
      <c r="AF1042" s="1" t="str">
        <f t="shared" si="168"/>
        <v>Bhopal -  Madhya Pradesh</v>
      </c>
      <c r="AG1042" s="1">
        <f t="shared" si="169"/>
        <v>4</v>
      </c>
    </row>
    <row r="1043" spans="1:33">
      <c r="A1043" s="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c r="P1043" s="1">
        <f t="shared" si="160"/>
        <v>1280</v>
      </c>
      <c r="Q1043" s="1">
        <v>25</v>
      </c>
      <c r="R1043" s="1">
        <f t="shared" si="161"/>
        <v>320</v>
      </c>
      <c r="S1043" s="1">
        <f t="shared" si="162"/>
        <v>960</v>
      </c>
      <c r="T1043" s="1">
        <v>0.62</v>
      </c>
      <c r="U1043" s="1">
        <f t="shared" si="163"/>
        <v>595.20000000000005</v>
      </c>
      <c r="V1043" s="1">
        <f t="shared" si="164"/>
        <v>364.79999999999995</v>
      </c>
      <c r="W1043" s="4">
        <f t="shared" si="165"/>
        <v>0.37999999999999995</v>
      </c>
      <c r="X1043" s="1" t="s">
        <v>65</v>
      </c>
      <c r="Y1043" s="1" t="s">
        <v>81</v>
      </c>
      <c r="Z1043" s="1" t="s">
        <v>120</v>
      </c>
      <c r="AA1043" s="1"/>
      <c r="AB1043" s="1"/>
      <c r="AC1043" s="1" t="s">
        <v>42</v>
      </c>
      <c r="AD1043" s="1" t="str">
        <f t="shared" si="166"/>
        <v>1619</v>
      </c>
      <c r="AE1043" s="1" t="str">
        <f t="shared" si="167"/>
        <v>PRIME</v>
      </c>
      <c r="AF1043" s="1" t="str">
        <f t="shared" si="168"/>
        <v>Margao -  Goa</v>
      </c>
      <c r="AG1043" s="1">
        <f t="shared" si="169"/>
        <v>4</v>
      </c>
    </row>
    <row r="1044" spans="1:33">
      <c r="A1044" s="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c r="P1044" s="1">
        <f t="shared" si="160"/>
        <v>15080</v>
      </c>
      <c r="Q1044" s="1">
        <v>10</v>
      </c>
      <c r="R1044" s="1">
        <f t="shared" si="161"/>
        <v>1508</v>
      </c>
      <c r="S1044" s="1">
        <f t="shared" si="162"/>
        <v>13572</v>
      </c>
      <c r="T1044" s="1">
        <v>0.5</v>
      </c>
      <c r="U1044" s="1">
        <f t="shared" si="163"/>
        <v>6786</v>
      </c>
      <c r="V1044" s="1">
        <f t="shared" si="164"/>
        <v>6786</v>
      </c>
      <c r="W1044" s="4">
        <f t="shared" si="165"/>
        <v>0.5</v>
      </c>
      <c r="X1044" s="1" t="s">
        <v>104</v>
      </c>
      <c r="Y1044" s="1" t="s">
        <v>57</v>
      </c>
      <c r="Z1044" s="1" t="s">
        <v>22</v>
      </c>
      <c r="AA1044" s="1"/>
      <c r="AB1044" s="1"/>
      <c r="AC1044" s="1" t="s">
        <v>93</v>
      </c>
      <c r="AD1044" s="1" t="str">
        <f t="shared" si="166"/>
        <v>0158</v>
      </c>
      <c r="AE1044" s="1" t="str">
        <f t="shared" si="167"/>
        <v>REGULAR</v>
      </c>
      <c r="AF1044" s="1" t="str">
        <f t="shared" si="168"/>
        <v>Kanpur -  Uttar Pradesh</v>
      </c>
      <c r="AG1044" s="1">
        <f t="shared" si="169"/>
        <v>5</v>
      </c>
    </row>
    <row r="1045" spans="1:33">
      <c r="A1045" s="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c r="P1045" s="1">
        <f t="shared" si="160"/>
        <v>1600</v>
      </c>
      <c r="Q1045" s="1">
        <v>20</v>
      </c>
      <c r="R1045" s="1">
        <f t="shared" si="161"/>
        <v>320</v>
      </c>
      <c r="S1045" s="1">
        <f t="shared" si="162"/>
        <v>1280</v>
      </c>
      <c r="T1045" s="1">
        <v>0.62</v>
      </c>
      <c r="U1045" s="1">
        <f t="shared" si="163"/>
        <v>793.6</v>
      </c>
      <c r="V1045" s="1">
        <f t="shared" si="164"/>
        <v>486.4</v>
      </c>
      <c r="W1045" s="4">
        <f t="shared" si="165"/>
        <v>0.38</v>
      </c>
      <c r="X1045" s="1" t="s">
        <v>147</v>
      </c>
      <c r="Y1045" s="1" t="s">
        <v>72</v>
      </c>
      <c r="Z1045" s="1" t="s">
        <v>22</v>
      </c>
      <c r="AA1045" s="1"/>
      <c r="AB1045" s="1"/>
      <c r="AC1045" s="1" t="s">
        <v>93</v>
      </c>
      <c r="AD1045" s="1" t="str">
        <f t="shared" si="166"/>
        <v>0346</v>
      </c>
      <c r="AE1045" s="1" t="str">
        <f t="shared" si="167"/>
        <v>PRIME</v>
      </c>
      <c r="AF1045" s="1" t="str">
        <f t="shared" si="168"/>
        <v>Bangalore -  Karnataka</v>
      </c>
      <c r="AG1045" s="1">
        <f t="shared" si="169"/>
        <v>4</v>
      </c>
    </row>
    <row r="1046" spans="1:33">
      <c r="A1046" s="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c r="P1046" s="1">
        <f t="shared" si="160"/>
        <v>22500</v>
      </c>
      <c r="Q1046" s="1">
        <v>30</v>
      </c>
      <c r="R1046" s="1">
        <f t="shared" si="161"/>
        <v>6750</v>
      </c>
      <c r="S1046" s="1">
        <f t="shared" si="162"/>
        <v>15750</v>
      </c>
      <c r="T1046" s="1">
        <v>0.45</v>
      </c>
      <c r="U1046" s="1">
        <f t="shared" si="163"/>
        <v>7087.5</v>
      </c>
      <c r="V1046" s="1">
        <f t="shared" si="164"/>
        <v>8662.5</v>
      </c>
      <c r="W1046" s="4">
        <f t="shared" si="165"/>
        <v>0.55000000000000004</v>
      </c>
      <c r="X1046" s="1" t="s">
        <v>65</v>
      </c>
      <c r="Y1046" s="1" t="s">
        <v>72</v>
      </c>
      <c r="Z1046" s="1" t="s">
        <v>51</v>
      </c>
      <c r="AA1046" s="2">
        <v>45971</v>
      </c>
      <c r="AB1046" s="1"/>
      <c r="AC1046" s="1" t="s">
        <v>42</v>
      </c>
      <c r="AD1046" s="1" t="str">
        <f t="shared" si="166"/>
        <v>0353</v>
      </c>
      <c r="AE1046" s="1" t="str">
        <f t="shared" si="167"/>
        <v>REGULAR</v>
      </c>
      <c r="AF1046" s="1" t="str">
        <f t="shared" si="168"/>
        <v>Thoubal -  Manipur</v>
      </c>
      <c r="AG1046" s="1">
        <f t="shared" si="169"/>
        <v>5</v>
      </c>
    </row>
    <row r="1047" spans="1:33">
      <c r="A1047" s="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c r="P1047" s="1">
        <f t="shared" si="160"/>
        <v>4820</v>
      </c>
      <c r="Q1047" s="1">
        <v>0</v>
      </c>
      <c r="R1047" s="1">
        <f t="shared" si="161"/>
        <v>0</v>
      </c>
      <c r="S1047" s="1">
        <f t="shared" si="162"/>
        <v>4820</v>
      </c>
      <c r="T1047" s="1">
        <v>0.5</v>
      </c>
      <c r="U1047" s="1">
        <f t="shared" si="163"/>
        <v>2410</v>
      </c>
      <c r="V1047" s="1">
        <f t="shared" si="164"/>
        <v>2410</v>
      </c>
      <c r="W1047" s="4">
        <f t="shared" si="165"/>
        <v>0.5</v>
      </c>
      <c r="X1047" s="1" t="s">
        <v>56</v>
      </c>
      <c r="Y1047" s="1" t="s">
        <v>81</v>
      </c>
      <c r="Z1047" s="1" t="s">
        <v>41</v>
      </c>
      <c r="AA1047" s="2">
        <v>45974</v>
      </c>
      <c r="AB1047" s="1">
        <v>4</v>
      </c>
      <c r="AC1047" s="1" t="s">
        <v>42</v>
      </c>
      <c r="AD1047" s="1" t="str">
        <f t="shared" si="166"/>
        <v>1045</v>
      </c>
      <c r="AE1047" s="1" t="str">
        <f t="shared" si="167"/>
        <v>PRIME</v>
      </c>
      <c r="AF1047" s="1" t="str">
        <f t="shared" si="168"/>
        <v>Shillong -  Meghalaya</v>
      </c>
      <c r="AG1047" s="1">
        <f t="shared" si="169"/>
        <v>4</v>
      </c>
    </row>
    <row r="1048" spans="1:33">
      <c r="A1048" s="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c r="P1048" s="1">
        <f t="shared" si="160"/>
        <v>11610</v>
      </c>
      <c r="Q1048" s="1">
        <v>0</v>
      </c>
      <c r="R1048" s="1">
        <f t="shared" si="161"/>
        <v>0</v>
      </c>
      <c r="S1048" s="1">
        <f t="shared" si="162"/>
        <v>11610</v>
      </c>
      <c r="T1048" s="1">
        <v>0.47</v>
      </c>
      <c r="U1048" s="1">
        <f t="shared" si="163"/>
        <v>5456.7</v>
      </c>
      <c r="V1048" s="1">
        <f t="shared" si="164"/>
        <v>6153.3</v>
      </c>
      <c r="W1048" s="4">
        <f t="shared" si="165"/>
        <v>0.53</v>
      </c>
      <c r="X1048" s="1" t="s">
        <v>104</v>
      </c>
      <c r="Y1048" s="1" t="s">
        <v>81</v>
      </c>
      <c r="Z1048" s="1" t="s">
        <v>41</v>
      </c>
      <c r="AA1048" s="2">
        <v>45971</v>
      </c>
      <c r="AB1048" s="1">
        <v>5</v>
      </c>
      <c r="AC1048" s="1" t="s">
        <v>42</v>
      </c>
      <c r="AD1048" s="1" t="str">
        <f t="shared" si="166"/>
        <v>1626</v>
      </c>
      <c r="AE1048" s="1" t="str">
        <f t="shared" si="167"/>
        <v>REGULAR</v>
      </c>
      <c r="AF1048" s="1" t="str">
        <f t="shared" si="168"/>
        <v>Dehradun -  Uttarakhand</v>
      </c>
      <c r="AG1048" s="1">
        <f t="shared" si="169"/>
        <v>5</v>
      </c>
    </row>
    <row r="1049" spans="1:33">
      <c r="A1049" s="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c r="P1049" s="1">
        <f t="shared" si="160"/>
        <v>200050</v>
      </c>
      <c r="Q1049" s="1">
        <v>20</v>
      </c>
      <c r="R1049" s="1">
        <f t="shared" si="161"/>
        <v>40010</v>
      </c>
      <c r="S1049" s="1">
        <f t="shared" si="162"/>
        <v>160040</v>
      </c>
      <c r="T1049" s="1">
        <v>0.57999999999999996</v>
      </c>
      <c r="U1049" s="1">
        <f t="shared" si="163"/>
        <v>92823.2</v>
      </c>
      <c r="V1049" s="1">
        <f t="shared" si="164"/>
        <v>67216.800000000003</v>
      </c>
      <c r="W1049" s="4">
        <f t="shared" si="165"/>
        <v>0.42000000000000004</v>
      </c>
      <c r="X1049" s="1" t="s">
        <v>92</v>
      </c>
      <c r="Y1049" s="1" t="s">
        <v>72</v>
      </c>
      <c r="Z1049" s="1" t="s">
        <v>120</v>
      </c>
      <c r="AA1049" s="1"/>
      <c r="AB1049" s="1"/>
      <c r="AC1049" s="1" t="s">
        <v>42</v>
      </c>
      <c r="AD1049" s="1" t="str">
        <f t="shared" si="166"/>
        <v>1546</v>
      </c>
      <c r="AE1049" s="1" t="str">
        <f t="shared" si="167"/>
        <v>PRIME</v>
      </c>
      <c r="AF1049" s="1" t="str">
        <f t="shared" si="168"/>
        <v>Rohtak -  Haryana</v>
      </c>
      <c r="AG1049" s="1">
        <f t="shared" si="169"/>
        <v>6</v>
      </c>
    </row>
    <row r="1050" spans="1:33">
      <c r="A1050" s="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c r="P1050" s="1">
        <f t="shared" si="160"/>
        <v>510</v>
      </c>
      <c r="Q1050" s="1">
        <v>0</v>
      </c>
      <c r="R1050" s="1">
        <f t="shared" si="161"/>
        <v>0</v>
      </c>
      <c r="S1050" s="1">
        <f t="shared" si="162"/>
        <v>510</v>
      </c>
      <c r="T1050" s="1">
        <v>0.62</v>
      </c>
      <c r="U1050" s="1">
        <f t="shared" si="163"/>
        <v>316.2</v>
      </c>
      <c r="V1050" s="1">
        <f t="shared" si="164"/>
        <v>193.8</v>
      </c>
      <c r="W1050" s="4">
        <f t="shared" si="165"/>
        <v>0.38</v>
      </c>
      <c r="X1050" s="1" t="s">
        <v>92</v>
      </c>
      <c r="Y1050" s="1" t="s">
        <v>57</v>
      </c>
      <c r="Z1050" s="1" t="s">
        <v>120</v>
      </c>
      <c r="AA1050" s="1"/>
      <c r="AB1050" s="1"/>
      <c r="AC1050" s="1" t="s">
        <v>42</v>
      </c>
      <c r="AD1050" s="1" t="str">
        <f t="shared" si="166"/>
        <v>1550</v>
      </c>
      <c r="AE1050" s="1" t="str">
        <f t="shared" si="167"/>
        <v>PRIME</v>
      </c>
      <c r="AF1050" s="1" t="str">
        <f t="shared" si="168"/>
        <v>Bhopal -  Madhya Pradesh</v>
      </c>
      <c r="AG1050" s="1">
        <f t="shared" si="169"/>
        <v>3</v>
      </c>
    </row>
    <row r="1051" spans="1:33">
      <c r="A1051" s="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c r="P1051" s="1">
        <f t="shared" si="160"/>
        <v>11160</v>
      </c>
      <c r="Q1051" s="1">
        <v>0</v>
      </c>
      <c r="R1051" s="1">
        <f t="shared" si="161"/>
        <v>0</v>
      </c>
      <c r="S1051" s="1">
        <f t="shared" si="162"/>
        <v>11160</v>
      </c>
      <c r="T1051" s="1">
        <v>0.48</v>
      </c>
      <c r="U1051" s="1">
        <f t="shared" si="163"/>
        <v>5356.8</v>
      </c>
      <c r="V1051" s="1">
        <f t="shared" si="164"/>
        <v>5803.2</v>
      </c>
      <c r="W1051" s="4">
        <f t="shared" si="165"/>
        <v>0.52</v>
      </c>
      <c r="X1051" s="1" t="s">
        <v>50</v>
      </c>
      <c r="Y1051" s="1" t="s">
        <v>40</v>
      </c>
      <c r="Z1051" s="1" t="s">
        <v>22</v>
      </c>
      <c r="AA1051" s="1"/>
      <c r="AB1051" s="1"/>
      <c r="AC1051" s="1" t="s">
        <v>93</v>
      </c>
      <c r="AD1051" s="1" t="str">
        <f t="shared" si="166"/>
        <v>0009</v>
      </c>
      <c r="AE1051" s="1" t="str">
        <f t="shared" si="167"/>
        <v>PRIME</v>
      </c>
      <c r="AF1051" s="1" t="str">
        <f t="shared" si="168"/>
        <v>Thoubal -  Manipur</v>
      </c>
      <c r="AG1051" s="1">
        <f t="shared" si="169"/>
        <v>5</v>
      </c>
    </row>
    <row r="1052" spans="1:33">
      <c r="A1052" s="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c r="P1052" s="1">
        <f t="shared" si="160"/>
        <v>21720</v>
      </c>
      <c r="Q1052" s="1">
        <v>15</v>
      </c>
      <c r="R1052" s="1">
        <f t="shared" si="161"/>
        <v>3258</v>
      </c>
      <c r="S1052" s="1">
        <f t="shared" si="162"/>
        <v>18462</v>
      </c>
      <c r="T1052" s="1">
        <v>0.48</v>
      </c>
      <c r="U1052" s="1">
        <f t="shared" si="163"/>
        <v>8861.76</v>
      </c>
      <c r="V1052" s="1">
        <f t="shared" si="164"/>
        <v>9600.24</v>
      </c>
      <c r="W1052" s="4">
        <f t="shared" si="165"/>
        <v>0.52</v>
      </c>
      <c r="X1052" s="1" t="s">
        <v>147</v>
      </c>
      <c r="Y1052" s="1" t="s">
        <v>81</v>
      </c>
      <c r="Z1052" s="1" t="s">
        <v>66</v>
      </c>
      <c r="AA1052" s="1"/>
      <c r="AB1052" s="1"/>
      <c r="AC1052" s="1" t="s">
        <v>42</v>
      </c>
      <c r="AD1052" s="1" t="str">
        <f t="shared" si="166"/>
        <v>0118</v>
      </c>
      <c r="AE1052" s="1" t="str">
        <f t="shared" si="167"/>
        <v>REGULAR</v>
      </c>
      <c r="AF1052" s="1" t="str">
        <f t="shared" si="168"/>
        <v>Ahmedabad -  Gujarat</v>
      </c>
      <c r="AG1052" s="1">
        <f t="shared" si="169"/>
        <v>5</v>
      </c>
    </row>
    <row r="1053" spans="1:33">
      <c r="A1053" s="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c r="P1053" s="1">
        <f t="shared" si="160"/>
        <v>7740</v>
      </c>
      <c r="Q1053" s="1">
        <v>20</v>
      </c>
      <c r="R1053" s="1">
        <f t="shared" si="161"/>
        <v>1548</v>
      </c>
      <c r="S1053" s="1">
        <f t="shared" si="162"/>
        <v>6192</v>
      </c>
      <c r="T1053" s="1">
        <v>0.5</v>
      </c>
      <c r="U1053" s="1">
        <f t="shared" si="163"/>
        <v>3096</v>
      </c>
      <c r="V1053" s="1">
        <f t="shared" si="164"/>
        <v>3096</v>
      </c>
      <c r="W1053" s="4">
        <f t="shared" si="165"/>
        <v>0.5</v>
      </c>
      <c r="X1053" s="1" t="s">
        <v>104</v>
      </c>
      <c r="Y1053" s="1" t="s">
        <v>40</v>
      </c>
      <c r="Z1053" s="1" t="s">
        <v>41</v>
      </c>
      <c r="AA1053" s="2">
        <v>45979</v>
      </c>
      <c r="AB1053" s="1">
        <v>4</v>
      </c>
      <c r="AC1053" s="1" t="s">
        <v>42</v>
      </c>
      <c r="AD1053" s="1" t="str">
        <f t="shared" si="166"/>
        <v>0491</v>
      </c>
      <c r="AE1053" s="1" t="str">
        <f t="shared" si="167"/>
        <v>REGULAR</v>
      </c>
      <c r="AF1053" s="1" t="str">
        <f t="shared" si="168"/>
        <v>Panaji -  Goa</v>
      </c>
      <c r="AG1053" s="1">
        <f t="shared" si="169"/>
        <v>4</v>
      </c>
    </row>
    <row r="1054" spans="1:33">
      <c r="A1054" s="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c r="P1054" s="1">
        <f t="shared" si="160"/>
        <v>2640</v>
      </c>
      <c r="Q1054" s="1">
        <v>0</v>
      </c>
      <c r="R1054" s="1">
        <f t="shared" si="161"/>
        <v>0</v>
      </c>
      <c r="S1054" s="1">
        <f t="shared" si="162"/>
        <v>2640</v>
      </c>
      <c r="T1054" s="1">
        <v>0.35</v>
      </c>
      <c r="U1054" s="1">
        <f t="shared" si="163"/>
        <v>923.99999999999989</v>
      </c>
      <c r="V1054" s="1">
        <f t="shared" si="164"/>
        <v>1716</v>
      </c>
      <c r="W1054" s="4">
        <f t="shared" si="165"/>
        <v>0.65</v>
      </c>
      <c r="X1054" s="1" t="s">
        <v>50</v>
      </c>
      <c r="Y1054" s="1" t="s">
        <v>40</v>
      </c>
      <c r="Z1054" s="1" t="s">
        <v>41</v>
      </c>
      <c r="AA1054" s="2">
        <v>45977</v>
      </c>
      <c r="AB1054" s="1">
        <v>4</v>
      </c>
      <c r="AC1054" s="1" t="s">
        <v>42</v>
      </c>
      <c r="AD1054" s="1" t="str">
        <f t="shared" si="166"/>
        <v>1126</v>
      </c>
      <c r="AE1054" s="1" t="str">
        <f t="shared" si="167"/>
        <v>REGULAR</v>
      </c>
      <c r="AF1054" s="1" t="str">
        <f t="shared" si="168"/>
        <v>Bhilai -  Chhattisgarh</v>
      </c>
      <c r="AG1054" s="1">
        <f t="shared" si="169"/>
        <v>4</v>
      </c>
    </row>
    <row r="1055" spans="1:33">
      <c r="A1055" s="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c r="P1055" s="1">
        <f t="shared" si="160"/>
        <v>21400</v>
      </c>
      <c r="Q1055" s="1">
        <v>20</v>
      </c>
      <c r="R1055" s="1">
        <f t="shared" si="161"/>
        <v>4280</v>
      </c>
      <c r="S1055" s="1">
        <f t="shared" si="162"/>
        <v>17120</v>
      </c>
      <c r="T1055" s="1">
        <v>0.52</v>
      </c>
      <c r="U1055" s="1">
        <f t="shared" si="163"/>
        <v>8902.4</v>
      </c>
      <c r="V1055" s="1">
        <f t="shared" si="164"/>
        <v>8217.6</v>
      </c>
      <c r="W1055" s="4">
        <f t="shared" si="165"/>
        <v>0.48000000000000004</v>
      </c>
      <c r="X1055" s="1" t="s">
        <v>65</v>
      </c>
      <c r="Y1055" s="1" t="s">
        <v>81</v>
      </c>
      <c r="Z1055" s="1" t="s">
        <v>41</v>
      </c>
      <c r="AA1055" s="2">
        <v>45973</v>
      </c>
      <c r="AB1055" s="1">
        <v>4</v>
      </c>
      <c r="AC1055" s="1" t="s">
        <v>42</v>
      </c>
      <c r="AD1055" s="1" t="str">
        <f t="shared" si="166"/>
        <v>1529</v>
      </c>
      <c r="AE1055" s="1" t="str">
        <f t="shared" si="167"/>
        <v>PRIME</v>
      </c>
      <c r="AF1055" s="1" t="str">
        <f t="shared" si="168"/>
        <v>Bhilai -  Chhattisgarh</v>
      </c>
      <c r="AG1055" s="1">
        <f t="shared" si="169"/>
        <v>5</v>
      </c>
    </row>
    <row r="1056" spans="1:33">
      <c r="A1056" s="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c r="P1056" s="1">
        <f t="shared" si="160"/>
        <v>1000</v>
      </c>
      <c r="Q1056" s="1">
        <v>0</v>
      </c>
      <c r="R1056" s="1">
        <f t="shared" si="161"/>
        <v>0</v>
      </c>
      <c r="S1056" s="1">
        <f t="shared" si="162"/>
        <v>1000</v>
      </c>
      <c r="T1056" s="1">
        <v>0.62</v>
      </c>
      <c r="U1056" s="1">
        <f t="shared" si="163"/>
        <v>620</v>
      </c>
      <c r="V1056" s="1">
        <f t="shared" si="164"/>
        <v>380</v>
      </c>
      <c r="W1056" s="4">
        <f t="shared" si="165"/>
        <v>0.38</v>
      </c>
      <c r="X1056" s="1" t="s">
        <v>56</v>
      </c>
      <c r="Y1056" s="1" t="s">
        <v>81</v>
      </c>
      <c r="Z1056" s="1" t="s">
        <v>41</v>
      </c>
      <c r="AA1056" s="2">
        <v>45975</v>
      </c>
      <c r="AB1056" s="1">
        <v>5</v>
      </c>
      <c r="AC1056" s="1" t="s">
        <v>42</v>
      </c>
      <c r="AD1056" s="1" t="str">
        <f t="shared" si="166"/>
        <v>0321</v>
      </c>
      <c r="AE1056" s="1" t="str">
        <f t="shared" si="167"/>
        <v>PRIME</v>
      </c>
      <c r="AF1056" s="1" t="str">
        <f t="shared" si="168"/>
        <v>Udaipur -  Tripura</v>
      </c>
      <c r="AG1056" s="1">
        <f t="shared" si="169"/>
        <v>4</v>
      </c>
    </row>
    <row r="1057" spans="1:33">
      <c r="A1057" s="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c r="P1057" s="1">
        <f t="shared" si="160"/>
        <v>13460</v>
      </c>
      <c r="Q1057" s="1">
        <v>0</v>
      </c>
      <c r="R1057" s="1">
        <f t="shared" si="161"/>
        <v>0</v>
      </c>
      <c r="S1057" s="1">
        <f t="shared" si="162"/>
        <v>13460</v>
      </c>
      <c r="T1057" s="1">
        <v>0.48</v>
      </c>
      <c r="U1057" s="1">
        <f t="shared" si="163"/>
        <v>6460.8</v>
      </c>
      <c r="V1057" s="1">
        <f t="shared" si="164"/>
        <v>6999.2</v>
      </c>
      <c r="W1057" s="4">
        <f t="shared" si="165"/>
        <v>0.52</v>
      </c>
      <c r="X1057" s="1" t="s">
        <v>65</v>
      </c>
      <c r="Y1057" s="1" t="s">
        <v>57</v>
      </c>
      <c r="Z1057" s="1" t="s">
        <v>41</v>
      </c>
      <c r="AA1057" s="2">
        <v>45977</v>
      </c>
      <c r="AB1057" s="1">
        <v>5</v>
      </c>
      <c r="AC1057" s="1" t="s">
        <v>42</v>
      </c>
      <c r="AD1057" s="1" t="str">
        <f t="shared" si="166"/>
        <v>0979</v>
      </c>
      <c r="AE1057" s="1" t="str">
        <f t="shared" si="167"/>
        <v>REGULAR</v>
      </c>
      <c r="AF1057" s="1" t="str">
        <f t="shared" si="168"/>
        <v>Dibrugarh -  Assam</v>
      </c>
      <c r="AG1057" s="1">
        <f t="shared" si="169"/>
        <v>5</v>
      </c>
    </row>
    <row r="1058" spans="1:33">
      <c r="A1058" s="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c r="P1058" s="1">
        <f t="shared" si="160"/>
        <v>5480</v>
      </c>
      <c r="Q1058" s="1">
        <v>30</v>
      </c>
      <c r="R1058" s="1">
        <f t="shared" si="161"/>
        <v>1644</v>
      </c>
      <c r="S1058" s="1">
        <f t="shared" si="162"/>
        <v>3836</v>
      </c>
      <c r="T1058" s="1">
        <v>0.45</v>
      </c>
      <c r="U1058" s="1">
        <f t="shared" si="163"/>
        <v>1726.2</v>
      </c>
      <c r="V1058" s="1">
        <f t="shared" si="164"/>
        <v>2109.8000000000002</v>
      </c>
      <c r="W1058" s="4">
        <f t="shared" si="165"/>
        <v>0.55000000000000004</v>
      </c>
      <c r="X1058" s="1" t="s">
        <v>92</v>
      </c>
      <c r="Y1058" s="1" t="s">
        <v>57</v>
      </c>
      <c r="Z1058" s="1" t="s">
        <v>41</v>
      </c>
      <c r="AA1058" s="2">
        <v>45979</v>
      </c>
      <c r="AB1058" s="1">
        <v>4</v>
      </c>
      <c r="AC1058" s="1" t="s">
        <v>42</v>
      </c>
      <c r="AD1058" s="1" t="str">
        <f t="shared" si="166"/>
        <v>1159</v>
      </c>
      <c r="AE1058" s="1" t="str">
        <f t="shared" si="167"/>
        <v>REGULAR</v>
      </c>
      <c r="AF1058" s="1" t="str">
        <f t="shared" si="168"/>
        <v>Kolkata -  West Bengal</v>
      </c>
      <c r="AG1058" s="1">
        <f t="shared" si="169"/>
        <v>4</v>
      </c>
    </row>
    <row r="1059" spans="1:33">
      <c r="A1059" s="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c r="P1059" s="1">
        <f t="shared" si="160"/>
        <v>11550</v>
      </c>
      <c r="Q1059" s="1">
        <v>25</v>
      </c>
      <c r="R1059" s="1">
        <f t="shared" si="161"/>
        <v>2887.5</v>
      </c>
      <c r="S1059" s="1">
        <f t="shared" si="162"/>
        <v>8662.5</v>
      </c>
      <c r="T1059" s="1">
        <v>0.45</v>
      </c>
      <c r="U1059" s="1">
        <f t="shared" si="163"/>
        <v>3898.125</v>
      </c>
      <c r="V1059" s="1">
        <f t="shared" si="164"/>
        <v>4764.375</v>
      </c>
      <c r="W1059" s="4">
        <f t="shared" si="165"/>
        <v>0.55000000000000004</v>
      </c>
      <c r="X1059" s="1" t="s">
        <v>92</v>
      </c>
      <c r="Y1059" s="1" t="s">
        <v>40</v>
      </c>
      <c r="Z1059" s="1" t="s">
        <v>66</v>
      </c>
      <c r="AA1059" s="1"/>
      <c r="AB1059" s="1"/>
      <c r="AC1059" s="1" t="s">
        <v>42</v>
      </c>
      <c r="AD1059" s="1" t="str">
        <f t="shared" si="166"/>
        <v>1315</v>
      </c>
      <c r="AE1059" s="1" t="str">
        <f t="shared" si="167"/>
        <v>REGULAR</v>
      </c>
      <c r="AF1059" s="1" t="str">
        <f t="shared" si="168"/>
        <v>Ahmedabad -  Gujarat</v>
      </c>
      <c r="AG1059" s="1">
        <f t="shared" si="169"/>
        <v>5</v>
      </c>
    </row>
    <row r="1060" spans="1:33">
      <c r="A1060" s="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c r="P1060" s="1">
        <f t="shared" si="160"/>
        <v>36180</v>
      </c>
      <c r="Q1060" s="1">
        <v>30</v>
      </c>
      <c r="R1060" s="1">
        <f t="shared" si="161"/>
        <v>10854</v>
      </c>
      <c r="S1060" s="1">
        <f t="shared" si="162"/>
        <v>25326</v>
      </c>
      <c r="T1060" s="1">
        <v>0.52</v>
      </c>
      <c r="U1060" s="1">
        <f t="shared" si="163"/>
        <v>13169.52</v>
      </c>
      <c r="V1060" s="1">
        <f t="shared" si="164"/>
        <v>12156.48</v>
      </c>
      <c r="W1060" s="4">
        <f t="shared" si="165"/>
        <v>0.48</v>
      </c>
      <c r="X1060" s="1" t="s">
        <v>104</v>
      </c>
      <c r="Y1060" s="1" t="s">
        <v>81</v>
      </c>
      <c r="Z1060" s="1" t="s">
        <v>41</v>
      </c>
      <c r="AA1060" s="2">
        <v>45980</v>
      </c>
      <c r="AB1060" s="1">
        <v>4</v>
      </c>
      <c r="AC1060" s="1" t="s">
        <v>42</v>
      </c>
      <c r="AD1060" s="1" t="str">
        <f t="shared" si="166"/>
        <v>0068</v>
      </c>
      <c r="AE1060" s="1" t="str">
        <f t="shared" si="167"/>
        <v>REGULAR</v>
      </c>
      <c r="AF1060" s="1" t="str">
        <f t="shared" si="168"/>
        <v>Shillong -  Meghalaya</v>
      </c>
      <c r="AG1060" s="1">
        <f t="shared" si="169"/>
        <v>5</v>
      </c>
    </row>
    <row r="1061" spans="1:33">
      <c r="A1061" s="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c r="P1061" s="1">
        <f t="shared" si="160"/>
        <v>8720</v>
      </c>
      <c r="Q1061" s="1">
        <v>20</v>
      </c>
      <c r="R1061" s="1">
        <f t="shared" si="161"/>
        <v>1744</v>
      </c>
      <c r="S1061" s="1">
        <f t="shared" si="162"/>
        <v>6976</v>
      </c>
      <c r="T1061" s="1">
        <v>0.45</v>
      </c>
      <c r="U1061" s="1">
        <f t="shared" si="163"/>
        <v>3139.2000000000003</v>
      </c>
      <c r="V1061" s="1">
        <f t="shared" si="164"/>
        <v>3836.7999999999997</v>
      </c>
      <c r="W1061" s="4">
        <f t="shared" si="165"/>
        <v>0.54999999999999993</v>
      </c>
      <c r="X1061" s="1" t="s">
        <v>56</v>
      </c>
      <c r="Y1061" s="1" t="s">
        <v>81</v>
      </c>
      <c r="Z1061" s="1" t="s">
        <v>41</v>
      </c>
      <c r="AA1061" s="2">
        <v>45977</v>
      </c>
      <c r="AB1061" s="1">
        <v>3</v>
      </c>
      <c r="AC1061" s="1" t="s">
        <v>42</v>
      </c>
      <c r="AD1061" s="1" t="str">
        <f t="shared" si="166"/>
        <v>0420</v>
      </c>
      <c r="AE1061" s="1" t="str">
        <f t="shared" si="167"/>
        <v>PRIME</v>
      </c>
      <c r="AF1061" s="1" t="str">
        <f t="shared" si="168"/>
        <v>Jodhpur -  Rajasthan</v>
      </c>
      <c r="AG1061" s="1">
        <f t="shared" si="169"/>
        <v>4</v>
      </c>
    </row>
    <row r="1062" spans="1:33">
      <c r="A1062" s="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c r="P1062" s="1">
        <f t="shared" si="160"/>
        <v>210</v>
      </c>
      <c r="Q1062" s="1">
        <v>5</v>
      </c>
      <c r="R1062" s="1">
        <f t="shared" si="161"/>
        <v>10.5</v>
      </c>
      <c r="S1062" s="1">
        <f t="shared" si="162"/>
        <v>199.5</v>
      </c>
      <c r="T1062" s="1">
        <v>0.62</v>
      </c>
      <c r="U1062" s="1">
        <f t="shared" si="163"/>
        <v>123.69</v>
      </c>
      <c r="V1062" s="1">
        <f t="shared" si="164"/>
        <v>75.81</v>
      </c>
      <c r="W1062" s="4">
        <f t="shared" si="165"/>
        <v>0.38</v>
      </c>
      <c r="X1062" s="1" t="s">
        <v>50</v>
      </c>
      <c r="Y1062" s="1" t="s">
        <v>72</v>
      </c>
      <c r="Z1062" s="1" t="s">
        <v>41</v>
      </c>
      <c r="AA1062" s="2">
        <v>45977</v>
      </c>
      <c r="AB1062" s="1">
        <v>5</v>
      </c>
      <c r="AC1062" s="1" t="s">
        <v>42</v>
      </c>
      <c r="AD1062" s="1" t="str">
        <f t="shared" si="166"/>
        <v>1066</v>
      </c>
      <c r="AE1062" s="1" t="str">
        <f t="shared" si="167"/>
        <v>REGULAR</v>
      </c>
      <c r="AF1062" s="1" t="str">
        <f t="shared" si="168"/>
        <v>Raipur -  Chhattisgarh</v>
      </c>
      <c r="AG1062" s="1">
        <f t="shared" si="169"/>
        <v>3</v>
      </c>
    </row>
    <row r="1063" spans="1:33">
      <c r="A1063" s="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c r="P1063" s="1">
        <f t="shared" si="160"/>
        <v>390</v>
      </c>
      <c r="Q1063" s="1">
        <v>30</v>
      </c>
      <c r="R1063" s="1">
        <f t="shared" si="161"/>
        <v>117</v>
      </c>
      <c r="S1063" s="1">
        <f t="shared" si="162"/>
        <v>273</v>
      </c>
      <c r="T1063" s="1">
        <v>0.35</v>
      </c>
      <c r="U1063" s="1">
        <f t="shared" si="163"/>
        <v>95.55</v>
      </c>
      <c r="V1063" s="1">
        <f t="shared" si="164"/>
        <v>177.45</v>
      </c>
      <c r="W1063" s="4">
        <f t="shared" si="165"/>
        <v>0.64999999999999991</v>
      </c>
      <c r="X1063" s="1" t="s">
        <v>92</v>
      </c>
      <c r="Y1063" s="1" t="s">
        <v>40</v>
      </c>
      <c r="Z1063" s="1" t="s">
        <v>120</v>
      </c>
      <c r="AA1063" s="1"/>
      <c r="AB1063" s="1"/>
      <c r="AC1063" s="1" t="s">
        <v>42</v>
      </c>
      <c r="AD1063" s="1" t="str">
        <f t="shared" si="166"/>
        <v>1124</v>
      </c>
      <c r="AE1063" s="1" t="str">
        <f t="shared" si="167"/>
        <v>REGULAR</v>
      </c>
      <c r="AF1063" s="1" t="str">
        <f t="shared" si="168"/>
        <v>Bhilai -  Chhattisgarh</v>
      </c>
      <c r="AG1063" s="1">
        <f t="shared" si="169"/>
        <v>3</v>
      </c>
    </row>
    <row r="1064" spans="1:33">
      <c r="A1064" s="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c r="P1064" s="1">
        <f t="shared" si="160"/>
        <v>2800</v>
      </c>
      <c r="Q1064" s="1">
        <v>0</v>
      </c>
      <c r="R1064" s="1">
        <f t="shared" si="161"/>
        <v>0</v>
      </c>
      <c r="S1064" s="1">
        <f t="shared" si="162"/>
        <v>2800</v>
      </c>
      <c r="T1064" s="1">
        <v>0.62</v>
      </c>
      <c r="U1064" s="1">
        <f t="shared" si="163"/>
        <v>1736</v>
      </c>
      <c r="V1064" s="1">
        <f t="shared" si="164"/>
        <v>1064</v>
      </c>
      <c r="W1064" s="4">
        <f t="shared" si="165"/>
        <v>0.38</v>
      </c>
      <c r="X1064" s="1" t="s">
        <v>65</v>
      </c>
      <c r="Y1064" s="1" t="s">
        <v>81</v>
      </c>
      <c r="Z1064" s="1" t="s">
        <v>41</v>
      </c>
      <c r="AA1064" s="2">
        <v>45975</v>
      </c>
      <c r="AB1064" s="1">
        <v>5</v>
      </c>
      <c r="AC1064" s="1" t="s">
        <v>42</v>
      </c>
      <c r="AD1064" s="1" t="str">
        <f t="shared" si="166"/>
        <v>1132</v>
      </c>
      <c r="AE1064" s="1" t="str">
        <f t="shared" si="167"/>
        <v>REGULAR</v>
      </c>
      <c r="AF1064" s="1" t="str">
        <f t="shared" si="168"/>
        <v>Howrah -  West Bengal</v>
      </c>
      <c r="AG1064" s="1">
        <f t="shared" si="169"/>
        <v>4</v>
      </c>
    </row>
    <row r="1065" spans="1:33">
      <c r="A1065" s="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c r="P1065" s="1">
        <f t="shared" si="160"/>
        <v>12800</v>
      </c>
      <c r="Q1065" s="1">
        <v>15</v>
      </c>
      <c r="R1065" s="1">
        <f t="shared" si="161"/>
        <v>1920</v>
      </c>
      <c r="S1065" s="1">
        <f t="shared" si="162"/>
        <v>10880</v>
      </c>
      <c r="T1065" s="1">
        <v>0.48</v>
      </c>
      <c r="U1065" s="1">
        <f t="shared" si="163"/>
        <v>5222.3999999999996</v>
      </c>
      <c r="V1065" s="1">
        <f t="shared" si="164"/>
        <v>5657.6</v>
      </c>
      <c r="W1065" s="4">
        <f t="shared" si="165"/>
        <v>0.52</v>
      </c>
      <c r="X1065" s="1" t="s">
        <v>92</v>
      </c>
      <c r="Y1065" s="1" t="s">
        <v>72</v>
      </c>
      <c r="Z1065" s="1" t="s">
        <v>41</v>
      </c>
      <c r="AA1065" s="2">
        <v>45978</v>
      </c>
      <c r="AB1065" s="1">
        <v>4</v>
      </c>
      <c r="AC1065" s="1" t="s">
        <v>42</v>
      </c>
      <c r="AD1065" s="1" t="str">
        <f t="shared" si="166"/>
        <v>0375</v>
      </c>
      <c r="AE1065" s="1" t="str">
        <f t="shared" si="167"/>
        <v>REGULAR</v>
      </c>
      <c r="AF1065" s="1" t="str">
        <f t="shared" si="168"/>
        <v>Dehradun -  Uttarakhand</v>
      </c>
      <c r="AG1065" s="1">
        <f t="shared" si="169"/>
        <v>5</v>
      </c>
    </row>
    <row r="1066" spans="1:33">
      <c r="A1066" s="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c r="P1066" s="1">
        <f t="shared" si="160"/>
        <v>13260</v>
      </c>
      <c r="Q1066" s="1">
        <v>0</v>
      </c>
      <c r="R1066" s="1">
        <f t="shared" si="161"/>
        <v>0</v>
      </c>
      <c r="S1066" s="1">
        <f t="shared" si="162"/>
        <v>13260</v>
      </c>
      <c r="T1066" s="1">
        <v>0.45</v>
      </c>
      <c r="U1066" s="1">
        <f t="shared" si="163"/>
        <v>5967</v>
      </c>
      <c r="V1066" s="1">
        <f t="shared" si="164"/>
        <v>7293</v>
      </c>
      <c r="W1066" s="4">
        <f t="shared" si="165"/>
        <v>0.55000000000000004</v>
      </c>
      <c r="X1066" s="1" t="s">
        <v>147</v>
      </c>
      <c r="Y1066" s="1" t="s">
        <v>81</v>
      </c>
      <c r="Z1066" s="1" t="s">
        <v>41</v>
      </c>
      <c r="AA1066" s="2">
        <v>45979</v>
      </c>
      <c r="AB1066" s="1">
        <v>5</v>
      </c>
      <c r="AC1066" s="1" t="s">
        <v>42</v>
      </c>
      <c r="AD1066" s="1" t="str">
        <f t="shared" si="166"/>
        <v>0435</v>
      </c>
      <c r="AE1066" s="1" t="str">
        <f t="shared" si="167"/>
        <v>REGULAR</v>
      </c>
      <c r="AF1066" s="1" t="str">
        <f t="shared" si="168"/>
        <v>Bhubaneswar -  Odisha</v>
      </c>
      <c r="AG1066" s="1">
        <f t="shared" si="169"/>
        <v>5</v>
      </c>
    </row>
    <row r="1067" spans="1:33">
      <c r="A1067" s="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c r="P1067" s="1">
        <f t="shared" si="160"/>
        <v>6960</v>
      </c>
      <c r="Q1067" s="1">
        <v>0</v>
      </c>
      <c r="R1067" s="1">
        <f t="shared" si="161"/>
        <v>0</v>
      </c>
      <c r="S1067" s="1">
        <f t="shared" si="162"/>
        <v>6960</v>
      </c>
      <c r="T1067" s="1">
        <v>0.45</v>
      </c>
      <c r="U1067" s="1">
        <f t="shared" si="163"/>
        <v>3132</v>
      </c>
      <c r="V1067" s="1">
        <f t="shared" si="164"/>
        <v>3828</v>
      </c>
      <c r="W1067" s="4">
        <f t="shared" si="165"/>
        <v>0.55000000000000004</v>
      </c>
      <c r="X1067" s="1" t="s">
        <v>104</v>
      </c>
      <c r="Y1067" s="1" t="s">
        <v>81</v>
      </c>
      <c r="Z1067" s="1" t="s">
        <v>41</v>
      </c>
      <c r="AA1067" s="2">
        <v>45979</v>
      </c>
      <c r="AB1067" s="1">
        <v>4</v>
      </c>
      <c r="AC1067" s="1" t="s">
        <v>42</v>
      </c>
      <c r="AD1067" s="1" t="str">
        <f t="shared" si="166"/>
        <v>0439</v>
      </c>
      <c r="AE1067" s="1" t="str">
        <f t="shared" si="167"/>
        <v>REGULAR</v>
      </c>
      <c r="AF1067" s="1" t="str">
        <f t="shared" si="168"/>
        <v>Thoubal -  Manipur</v>
      </c>
      <c r="AG1067" s="1">
        <f t="shared" si="169"/>
        <v>4</v>
      </c>
    </row>
    <row r="1068" spans="1:33">
      <c r="A1068" s="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c r="P1068" s="1">
        <f t="shared" si="160"/>
        <v>173600</v>
      </c>
      <c r="Q1068" s="1">
        <v>10</v>
      </c>
      <c r="R1068" s="1">
        <f t="shared" si="161"/>
        <v>17360</v>
      </c>
      <c r="S1068" s="1">
        <f t="shared" si="162"/>
        <v>156240</v>
      </c>
      <c r="T1068" s="1">
        <v>0.57999999999999996</v>
      </c>
      <c r="U1068" s="1">
        <f t="shared" si="163"/>
        <v>90619.199999999997</v>
      </c>
      <c r="V1068" s="1">
        <f t="shared" si="164"/>
        <v>65620.800000000003</v>
      </c>
      <c r="W1068" s="4">
        <f t="shared" si="165"/>
        <v>0.42000000000000004</v>
      </c>
      <c r="X1068" s="1" t="s">
        <v>147</v>
      </c>
      <c r="Y1068" s="1" t="s">
        <v>72</v>
      </c>
      <c r="Z1068" s="1" t="s">
        <v>66</v>
      </c>
      <c r="AA1068" s="1"/>
      <c r="AB1068" s="1"/>
      <c r="AC1068" s="1" t="s">
        <v>42</v>
      </c>
      <c r="AD1068" s="1" t="str">
        <f t="shared" si="166"/>
        <v>1295</v>
      </c>
      <c r="AE1068" s="1" t="str">
        <f t="shared" si="167"/>
        <v>REGULAR</v>
      </c>
      <c r="AF1068" s="1" t="str">
        <f t="shared" si="168"/>
        <v>Lucknow -  Uttar Pradesh</v>
      </c>
      <c r="AG1068" s="1">
        <f t="shared" si="169"/>
        <v>6</v>
      </c>
    </row>
    <row r="1069" spans="1:33">
      <c r="A1069" s="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c r="P1069" s="1">
        <f t="shared" si="160"/>
        <v>3200</v>
      </c>
      <c r="Q1069" s="1">
        <v>30</v>
      </c>
      <c r="R1069" s="1">
        <f t="shared" si="161"/>
        <v>960</v>
      </c>
      <c r="S1069" s="1">
        <f t="shared" si="162"/>
        <v>2240</v>
      </c>
      <c r="T1069" s="1">
        <v>0.52</v>
      </c>
      <c r="U1069" s="1">
        <f t="shared" si="163"/>
        <v>1164.8</v>
      </c>
      <c r="V1069" s="1">
        <f t="shared" si="164"/>
        <v>1075.2</v>
      </c>
      <c r="W1069" s="4">
        <f t="shared" si="165"/>
        <v>0.48000000000000004</v>
      </c>
      <c r="X1069" s="1" t="s">
        <v>39</v>
      </c>
      <c r="Y1069" s="1" t="s">
        <v>40</v>
      </c>
      <c r="Z1069" s="1" t="s">
        <v>66</v>
      </c>
      <c r="AA1069" s="1"/>
      <c r="AB1069" s="1"/>
      <c r="AC1069" s="1" t="s">
        <v>42</v>
      </c>
      <c r="AD1069" s="1" t="str">
        <f t="shared" si="166"/>
        <v>0324</v>
      </c>
      <c r="AE1069" s="1" t="str">
        <f t="shared" si="167"/>
        <v>PRIME</v>
      </c>
      <c r="AF1069" s="1" t="str">
        <f t="shared" si="168"/>
        <v>Udaipur -  Tripura</v>
      </c>
      <c r="AG1069" s="1">
        <f t="shared" si="169"/>
        <v>4</v>
      </c>
    </row>
    <row r="1070" spans="1:33">
      <c r="A1070" s="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c r="P1070" s="1">
        <f t="shared" si="160"/>
        <v>16240</v>
      </c>
      <c r="Q1070" s="1">
        <v>20</v>
      </c>
      <c r="R1070" s="1">
        <f t="shared" si="161"/>
        <v>3248</v>
      </c>
      <c r="S1070" s="1">
        <f t="shared" si="162"/>
        <v>12992</v>
      </c>
      <c r="T1070" s="1">
        <v>0.5</v>
      </c>
      <c r="U1070" s="1">
        <f t="shared" si="163"/>
        <v>6496</v>
      </c>
      <c r="V1070" s="1">
        <f t="shared" si="164"/>
        <v>6496</v>
      </c>
      <c r="W1070" s="4">
        <f t="shared" si="165"/>
        <v>0.5</v>
      </c>
      <c r="X1070" s="1" t="s">
        <v>92</v>
      </c>
      <c r="Y1070" s="1" t="s">
        <v>81</v>
      </c>
      <c r="Z1070" s="1" t="s">
        <v>66</v>
      </c>
      <c r="AA1070" s="1"/>
      <c r="AB1070" s="1"/>
      <c r="AC1070" s="1" t="s">
        <v>42</v>
      </c>
      <c r="AD1070" s="1" t="str">
        <f t="shared" si="166"/>
        <v>0345</v>
      </c>
      <c r="AE1070" s="1" t="str">
        <f t="shared" si="167"/>
        <v>PRIME</v>
      </c>
      <c r="AF1070" s="1" t="str">
        <f t="shared" si="168"/>
        <v>Bangalore -  Karnataka</v>
      </c>
      <c r="AG1070" s="1">
        <f t="shared" si="169"/>
        <v>5</v>
      </c>
    </row>
    <row r="1071" spans="1:33">
      <c r="A1071" s="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c r="P1071" s="1">
        <f t="shared" si="160"/>
        <v>125980</v>
      </c>
      <c r="Q1071" s="1">
        <v>15</v>
      </c>
      <c r="R1071" s="1">
        <f t="shared" si="161"/>
        <v>18897</v>
      </c>
      <c r="S1071" s="1">
        <f t="shared" si="162"/>
        <v>107083</v>
      </c>
      <c r="T1071" s="1">
        <v>0.57999999999999996</v>
      </c>
      <c r="U1071" s="1">
        <f t="shared" si="163"/>
        <v>62108.139999999992</v>
      </c>
      <c r="V1071" s="1">
        <f t="shared" si="164"/>
        <v>44974.860000000008</v>
      </c>
      <c r="W1071" s="4">
        <f t="shared" si="165"/>
        <v>0.4200000000000001</v>
      </c>
      <c r="X1071" s="1" t="s">
        <v>39</v>
      </c>
      <c r="Y1071" s="1" t="s">
        <v>72</v>
      </c>
      <c r="Z1071" s="1" t="s">
        <v>41</v>
      </c>
      <c r="AA1071" s="2">
        <v>45980</v>
      </c>
      <c r="AB1071" s="1">
        <v>5</v>
      </c>
      <c r="AC1071" s="1" t="s">
        <v>42</v>
      </c>
      <c r="AD1071" s="1" t="str">
        <f t="shared" si="166"/>
        <v>1440</v>
      </c>
      <c r="AE1071" s="1" t="str">
        <f t="shared" si="167"/>
        <v>PRIME</v>
      </c>
      <c r="AF1071" s="1" t="str">
        <f t="shared" si="168"/>
        <v>Chennai -  Tamil Nadu</v>
      </c>
      <c r="AG1071" s="1">
        <f t="shared" si="169"/>
        <v>6</v>
      </c>
    </row>
    <row r="1072" spans="1:33">
      <c r="A1072" s="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c r="P1072" s="1">
        <f t="shared" si="160"/>
        <v>740</v>
      </c>
      <c r="Q1072" s="1">
        <v>10</v>
      </c>
      <c r="R1072" s="1">
        <f t="shared" si="161"/>
        <v>74</v>
      </c>
      <c r="S1072" s="1">
        <f t="shared" si="162"/>
        <v>666</v>
      </c>
      <c r="T1072" s="1">
        <v>0.47</v>
      </c>
      <c r="U1072" s="1">
        <f t="shared" si="163"/>
        <v>313.02</v>
      </c>
      <c r="V1072" s="1">
        <f t="shared" si="164"/>
        <v>352.98</v>
      </c>
      <c r="W1072" s="4">
        <f t="shared" si="165"/>
        <v>0.53</v>
      </c>
      <c r="X1072" s="1" t="s">
        <v>56</v>
      </c>
      <c r="Y1072" s="1" t="s">
        <v>40</v>
      </c>
      <c r="Z1072" s="1" t="s">
        <v>120</v>
      </c>
      <c r="AA1072" s="1"/>
      <c r="AB1072" s="1"/>
      <c r="AC1072" s="1" t="s">
        <v>42</v>
      </c>
      <c r="AD1072" s="1" t="str">
        <f t="shared" si="166"/>
        <v>1077</v>
      </c>
      <c r="AE1072" s="1" t="str">
        <f t="shared" si="167"/>
        <v>PRIME</v>
      </c>
      <c r="AF1072" s="1" t="str">
        <f t="shared" si="168"/>
        <v>Panaji -  Goa</v>
      </c>
      <c r="AG1072" s="1">
        <f t="shared" si="169"/>
        <v>3</v>
      </c>
    </row>
    <row r="1073" spans="1:33">
      <c r="A1073" s="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c r="P1073" s="1">
        <f t="shared" si="160"/>
        <v>18120</v>
      </c>
      <c r="Q1073" s="1">
        <v>20</v>
      </c>
      <c r="R1073" s="1">
        <f t="shared" si="161"/>
        <v>3624</v>
      </c>
      <c r="S1073" s="1">
        <f t="shared" si="162"/>
        <v>14496</v>
      </c>
      <c r="T1073" s="1">
        <v>0.45</v>
      </c>
      <c r="U1073" s="1">
        <f t="shared" si="163"/>
        <v>6523.2</v>
      </c>
      <c r="V1073" s="1">
        <f t="shared" si="164"/>
        <v>7972.8</v>
      </c>
      <c r="W1073" s="4">
        <f t="shared" si="165"/>
        <v>0.55000000000000004</v>
      </c>
      <c r="X1073" s="1" t="s">
        <v>147</v>
      </c>
      <c r="Y1073" s="1" t="s">
        <v>57</v>
      </c>
      <c r="Z1073" s="1" t="s">
        <v>41</v>
      </c>
      <c r="AA1073" s="2">
        <v>45978</v>
      </c>
      <c r="AB1073" s="1">
        <v>5</v>
      </c>
      <c r="AC1073" s="1" t="s">
        <v>42</v>
      </c>
      <c r="AD1073" s="1" t="str">
        <f t="shared" si="166"/>
        <v>1211</v>
      </c>
      <c r="AE1073" s="1" t="str">
        <f t="shared" si="167"/>
        <v>REGULAR</v>
      </c>
      <c r="AF1073" s="1" t="str">
        <f t="shared" si="168"/>
        <v>Raipur -  Chhattisgarh</v>
      </c>
      <c r="AG1073" s="1">
        <f t="shared" si="169"/>
        <v>5</v>
      </c>
    </row>
    <row r="1074" spans="1:33">
      <c r="A1074" s="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c r="P1074" s="1">
        <f t="shared" si="160"/>
        <v>860</v>
      </c>
      <c r="Q1074" s="1">
        <v>0</v>
      </c>
      <c r="R1074" s="1">
        <f t="shared" si="161"/>
        <v>0</v>
      </c>
      <c r="S1074" s="1">
        <f t="shared" si="162"/>
        <v>860</v>
      </c>
      <c r="T1074" s="1">
        <v>0.5</v>
      </c>
      <c r="U1074" s="1">
        <f t="shared" si="163"/>
        <v>430</v>
      </c>
      <c r="V1074" s="1">
        <f t="shared" si="164"/>
        <v>430</v>
      </c>
      <c r="W1074" s="4">
        <f t="shared" si="165"/>
        <v>0.5</v>
      </c>
      <c r="X1074" s="1" t="s">
        <v>92</v>
      </c>
      <c r="Y1074" s="1" t="s">
        <v>81</v>
      </c>
      <c r="Z1074" s="1" t="s">
        <v>41</v>
      </c>
      <c r="AA1074" s="2">
        <v>45984</v>
      </c>
      <c r="AB1074" s="1">
        <v>5</v>
      </c>
      <c r="AC1074" s="1" t="s">
        <v>42</v>
      </c>
      <c r="AD1074" s="1" t="str">
        <f t="shared" si="166"/>
        <v>1470</v>
      </c>
      <c r="AE1074" s="1" t="str">
        <f t="shared" si="167"/>
        <v>PRIME</v>
      </c>
      <c r="AF1074" s="1" t="str">
        <f t="shared" si="168"/>
        <v>Ranchi -  Jharkhand</v>
      </c>
      <c r="AG1074" s="1">
        <f t="shared" si="169"/>
        <v>3</v>
      </c>
    </row>
    <row r="1075" spans="1:33">
      <c r="A1075" s="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c r="P1075" s="1">
        <f t="shared" si="160"/>
        <v>2700</v>
      </c>
      <c r="Q1075" s="1">
        <v>10</v>
      </c>
      <c r="R1075" s="1">
        <f t="shared" si="161"/>
        <v>270</v>
      </c>
      <c r="S1075" s="1">
        <f t="shared" si="162"/>
        <v>2430</v>
      </c>
      <c r="T1075" s="1">
        <v>0.5</v>
      </c>
      <c r="U1075" s="1">
        <f t="shared" si="163"/>
        <v>1215</v>
      </c>
      <c r="V1075" s="1">
        <f t="shared" si="164"/>
        <v>1215</v>
      </c>
      <c r="W1075" s="4">
        <f t="shared" si="165"/>
        <v>0.5</v>
      </c>
      <c r="X1075" s="1" t="s">
        <v>147</v>
      </c>
      <c r="Y1075" s="1" t="s">
        <v>57</v>
      </c>
      <c r="Z1075" s="1" t="s">
        <v>41</v>
      </c>
      <c r="AA1075" s="2">
        <v>45980</v>
      </c>
      <c r="AB1075" s="1">
        <v>5</v>
      </c>
      <c r="AC1075" s="1" t="s">
        <v>42</v>
      </c>
      <c r="AD1075" s="1" t="str">
        <f t="shared" si="166"/>
        <v>0329</v>
      </c>
      <c r="AE1075" s="1" t="str">
        <f t="shared" si="167"/>
        <v>PRIME</v>
      </c>
      <c r="AF1075" s="1" t="str">
        <f t="shared" si="168"/>
        <v>Dehradun -  Uttarakhand</v>
      </c>
      <c r="AG1075" s="1">
        <f t="shared" si="169"/>
        <v>4</v>
      </c>
    </row>
    <row r="1076" spans="1:33">
      <c r="A1076" s="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c r="P1076" s="1">
        <f t="shared" si="160"/>
        <v>15320</v>
      </c>
      <c r="Q1076" s="1">
        <v>30</v>
      </c>
      <c r="R1076" s="1">
        <f t="shared" si="161"/>
        <v>4596</v>
      </c>
      <c r="S1076" s="1">
        <f t="shared" si="162"/>
        <v>10724</v>
      </c>
      <c r="T1076" s="1">
        <v>0.48</v>
      </c>
      <c r="U1076" s="1">
        <f t="shared" si="163"/>
        <v>5147.5199999999995</v>
      </c>
      <c r="V1076" s="1">
        <f t="shared" si="164"/>
        <v>5576.4800000000005</v>
      </c>
      <c r="W1076" s="4">
        <f t="shared" si="165"/>
        <v>0.52</v>
      </c>
      <c r="X1076" s="1" t="s">
        <v>50</v>
      </c>
      <c r="Y1076" s="1" t="s">
        <v>81</v>
      </c>
      <c r="Z1076" s="1" t="s">
        <v>41</v>
      </c>
      <c r="AA1076" s="2">
        <v>45982</v>
      </c>
      <c r="AB1076" s="1">
        <v>4</v>
      </c>
      <c r="AC1076" s="1" t="s">
        <v>42</v>
      </c>
      <c r="AD1076" s="1" t="str">
        <f t="shared" si="166"/>
        <v>1193</v>
      </c>
      <c r="AE1076" s="1" t="str">
        <f t="shared" si="167"/>
        <v>PRIME</v>
      </c>
      <c r="AF1076" s="1" t="str">
        <f t="shared" si="168"/>
        <v>Gurgaon -  Delhi</v>
      </c>
      <c r="AG1076" s="1">
        <f t="shared" si="169"/>
        <v>5</v>
      </c>
    </row>
    <row r="1077" spans="1:33">
      <c r="A1077" s="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c r="P1077" s="1">
        <f t="shared" si="160"/>
        <v>3730</v>
      </c>
      <c r="Q1077" s="1">
        <v>25</v>
      </c>
      <c r="R1077" s="1">
        <f t="shared" si="161"/>
        <v>932.5</v>
      </c>
      <c r="S1077" s="1">
        <f t="shared" si="162"/>
        <v>2797.5</v>
      </c>
      <c r="T1077" s="1">
        <v>0.5</v>
      </c>
      <c r="U1077" s="1">
        <f t="shared" si="163"/>
        <v>1398.75</v>
      </c>
      <c r="V1077" s="1">
        <f t="shared" si="164"/>
        <v>1398.75</v>
      </c>
      <c r="W1077" s="4">
        <f t="shared" si="165"/>
        <v>0.5</v>
      </c>
      <c r="X1077" s="1" t="s">
        <v>65</v>
      </c>
      <c r="Y1077" s="1" t="s">
        <v>81</v>
      </c>
      <c r="Z1077" s="1" t="s">
        <v>41</v>
      </c>
      <c r="AA1077" s="2">
        <v>45981</v>
      </c>
      <c r="AB1077" s="1">
        <v>3</v>
      </c>
      <c r="AC1077" s="1" t="s">
        <v>42</v>
      </c>
      <c r="AD1077" s="1" t="str">
        <f t="shared" si="166"/>
        <v>0419</v>
      </c>
      <c r="AE1077" s="1" t="str">
        <f t="shared" si="167"/>
        <v>PRIME</v>
      </c>
      <c r="AF1077" s="1" t="str">
        <f t="shared" si="168"/>
        <v>Jodhpur -  Rajasthan</v>
      </c>
      <c r="AG1077" s="1">
        <f t="shared" si="169"/>
        <v>4</v>
      </c>
    </row>
    <row r="1078" spans="1:33">
      <c r="A1078" s="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c r="P1078" s="1">
        <f t="shared" si="160"/>
        <v>17360</v>
      </c>
      <c r="Q1078" s="1">
        <v>20</v>
      </c>
      <c r="R1078" s="1">
        <f t="shared" si="161"/>
        <v>3472</v>
      </c>
      <c r="S1078" s="1">
        <f t="shared" si="162"/>
        <v>13888</v>
      </c>
      <c r="T1078" s="1">
        <v>0.52</v>
      </c>
      <c r="U1078" s="1">
        <f t="shared" si="163"/>
        <v>7221.76</v>
      </c>
      <c r="V1078" s="1">
        <f t="shared" si="164"/>
        <v>6666.24</v>
      </c>
      <c r="W1078" s="4">
        <f t="shared" si="165"/>
        <v>0.48</v>
      </c>
      <c r="X1078" s="1" t="s">
        <v>65</v>
      </c>
      <c r="Y1078" s="1" t="s">
        <v>81</v>
      </c>
      <c r="Z1078" s="1" t="s">
        <v>41</v>
      </c>
      <c r="AA1078" s="2">
        <v>45985</v>
      </c>
      <c r="AB1078" s="1">
        <v>5</v>
      </c>
      <c r="AC1078" s="1" t="s">
        <v>42</v>
      </c>
      <c r="AD1078" s="1" t="str">
        <f t="shared" si="166"/>
        <v>0495</v>
      </c>
      <c r="AE1078" s="1" t="str">
        <f t="shared" si="167"/>
        <v>REGULAR</v>
      </c>
      <c r="AF1078" s="1" t="str">
        <f t="shared" si="168"/>
        <v>Imphal -  Manipur</v>
      </c>
      <c r="AG1078" s="1">
        <f t="shared" si="169"/>
        <v>5</v>
      </c>
    </row>
    <row r="1079" spans="1:33">
      <c r="A1079" s="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c r="P1079" s="1">
        <f t="shared" si="160"/>
        <v>7080</v>
      </c>
      <c r="Q1079" s="1">
        <v>10</v>
      </c>
      <c r="R1079" s="1">
        <f t="shared" si="161"/>
        <v>708</v>
      </c>
      <c r="S1079" s="1">
        <f t="shared" si="162"/>
        <v>6372</v>
      </c>
      <c r="T1079" s="1">
        <v>0.47</v>
      </c>
      <c r="U1079" s="1">
        <f t="shared" si="163"/>
        <v>2994.8399999999997</v>
      </c>
      <c r="V1079" s="1">
        <f t="shared" si="164"/>
        <v>3377.1600000000003</v>
      </c>
      <c r="W1079" s="4">
        <f t="shared" si="165"/>
        <v>0.53</v>
      </c>
      <c r="X1079" s="1" t="s">
        <v>104</v>
      </c>
      <c r="Y1079" s="1" t="s">
        <v>81</v>
      </c>
      <c r="Z1079" s="1" t="s">
        <v>41</v>
      </c>
      <c r="AA1079" s="2">
        <v>45985</v>
      </c>
      <c r="AB1079" s="1">
        <v>4</v>
      </c>
      <c r="AC1079" s="1" t="s">
        <v>42</v>
      </c>
      <c r="AD1079" s="1" t="str">
        <f t="shared" si="166"/>
        <v>1219</v>
      </c>
      <c r="AE1079" s="1" t="str">
        <f t="shared" si="167"/>
        <v>PRIME</v>
      </c>
      <c r="AF1079" s="1" t="str">
        <f t="shared" si="168"/>
        <v>Ranchi -  Jharkhand</v>
      </c>
      <c r="AG1079" s="1">
        <f t="shared" si="169"/>
        <v>4</v>
      </c>
    </row>
    <row r="1080" spans="1:33">
      <c r="A1080" s="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c r="P1080" s="1">
        <f t="shared" si="160"/>
        <v>6250</v>
      </c>
      <c r="Q1080" s="1">
        <v>0</v>
      </c>
      <c r="R1080" s="1">
        <f t="shared" si="161"/>
        <v>0</v>
      </c>
      <c r="S1080" s="1">
        <f t="shared" si="162"/>
        <v>6250</v>
      </c>
      <c r="T1080" s="1">
        <v>0.35</v>
      </c>
      <c r="U1080" s="1">
        <f t="shared" si="163"/>
        <v>2187.5</v>
      </c>
      <c r="V1080" s="1">
        <f t="shared" si="164"/>
        <v>4062.5</v>
      </c>
      <c r="W1080" s="4">
        <f t="shared" si="165"/>
        <v>0.65</v>
      </c>
      <c r="X1080" s="1" t="s">
        <v>56</v>
      </c>
      <c r="Y1080" s="1" t="s">
        <v>81</v>
      </c>
      <c r="Z1080" s="1" t="s">
        <v>41</v>
      </c>
      <c r="AA1080" s="2">
        <v>45983</v>
      </c>
      <c r="AB1080" s="1">
        <v>5</v>
      </c>
      <c r="AC1080" s="1" t="s">
        <v>42</v>
      </c>
      <c r="AD1080" s="1" t="str">
        <f t="shared" si="166"/>
        <v>1486</v>
      </c>
      <c r="AE1080" s="1" t="str">
        <f t="shared" si="167"/>
        <v>REGULAR</v>
      </c>
      <c r="AF1080" s="1" t="str">
        <f t="shared" si="168"/>
        <v>Ahmedabad -  Gujarat</v>
      </c>
      <c r="AG1080" s="1">
        <f t="shared" si="169"/>
        <v>4</v>
      </c>
    </row>
    <row r="1081" spans="1:33">
      <c r="A1081" s="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c r="P1081" s="1">
        <f t="shared" si="160"/>
        <v>15020</v>
      </c>
      <c r="Q1081" s="1">
        <v>0</v>
      </c>
      <c r="R1081" s="1">
        <f t="shared" si="161"/>
        <v>0</v>
      </c>
      <c r="S1081" s="1">
        <f t="shared" si="162"/>
        <v>15020</v>
      </c>
      <c r="T1081" s="1">
        <v>0.48</v>
      </c>
      <c r="U1081" s="1">
        <f t="shared" si="163"/>
        <v>7209.5999999999995</v>
      </c>
      <c r="V1081" s="1">
        <f t="shared" si="164"/>
        <v>7810.4000000000005</v>
      </c>
      <c r="W1081" s="4">
        <f t="shared" si="165"/>
        <v>0.52</v>
      </c>
      <c r="X1081" s="1" t="s">
        <v>147</v>
      </c>
      <c r="Y1081" s="1" t="s">
        <v>72</v>
      </c>
      <c r="Z1081" s="1" t="s">
        <v>120</v>
      </c>
      <c r="AA1081" s="1"/>
      <c r="AB1081" s="1"/>
      <c r="AC1081" s="1" t="s">
        <v>42</v>
      </c>
      <c r="AD1081" s="1" t="str">
        <f t="shared" si="166"/>
        <v>0556</v>
      </c>
      <c r="AE1081" s="1" t="str">
        <f t="shared" si="167"/>
        <v>REGULAR</v>
      </c>
      <c r="AF1081" s="1" t="str">
        <f t="shared" si="168"/>
        <v>Jamshedpur -  Jharkhand</v>
      </c>
      <c r="AG1081" s="1">
        <f t="shared" si="169"/>
        <v>5</v>
      </c>
    </row>
    <row r="1082" spans="1:33">
      <c r="A1082" s="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c r="P1082" s="1">
        <f t="shared" si="160"/>
        <v>16750</v>
      </c>
      <c r="Q1082" s="1">
        <v>25</v>
      </c>
      <c r="R1082" s="1">
        <f t="shared" si="161"/>
        <v>4187.5</v>
      </c>
      <c r="S1082" s="1">
        <f t="shared" si="162"/>
        <v>12562.5</v>
      </c>
      <c r="T1082" s="1">
        <v>0.5</v>
      </c>
      <c r="U1082" s="1">
        <f t="shared" si="163"/>
        <v>6281.25</v>
      </c>
      <c r="V1082" s="1">
        <f t="shared" si="164"/>
        <v>6281.25</v>
      </c>
      <c r="W1082" s="4">
        <f t="shared" si="165"/>
        <v>0.5</v>
      </c>
      <c r="X1082" s="1" t="s">
        <v>104</v>
      </c>
      <c r="Y1082" s="1" t="s">
        <v>72</v>
      </c>
      <c r="Z1082" s="1" t="s">
        <v>41</v>
      </c>
      <c r="AA1082" s="2">
        <v>45984</v>
      </c>
      <c r="AB1082" s="1">
        <v>4</v>
      </c>
      <c r="AC1082" s="1" t="s">
        <v>42</v>
      </c>
      <c r="AD1082" s="1" t="str">
        <f t="shared" si="166"/>
        <v>0711</v>
      </c>
      <c r="AE1082" s="1" t="str">
        <f t="shared" si="167"/>
        <v>PRIME</v>
      </c>
      <c r="AF1082" s="1" t="str">
        <f t="shared" si="168"/>
        <v>Guwahati -  Assam</v>
      </c>
      <c r="AG1082" s="1">
        <f t="shared" si="169"/>
        <v>5</v>
      </c>
    </row>
    <row r="1083" spans="1:33">
      <c r="A1083" s="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c r="P1083" s="1">
        <f t="shared" si="160"/>
        <v>840</v>
      </c>
      <c r="Q1083" s="1">
        <v>15</v>
      </c>
      <c r="R1083" s="1">
        <f t="shared" si="161"/>
        <v>126</v>
      </c>
      <c r="S1083" s="1">
        <f t="shared" si="162"/>
        <v>714</v>
      </c>
      <c r="T1083" s="1">
        <v>0.35</v>
      </c>
      <c r="U1083" s="1">
        <f t="shared" si="163"/>
        <v>249.89999999999998</v>
      </c>
      <c r="V1083" s="1">
        <f t="shared" si="164"/>
        <v>464.1</v>
      </c>
      <c r="W1083" s="4">
        <f t="shared" si="165"/>
        <v>0.65</v>
      </c>
      <c r="X1083" s="1" t="s">
        <v>56</v>
      </c>
      <c r="Y1083" s="1" t="s">
        <v>81</v>
      </c>
      <c r="Z1083" s="1" t="s">
        <v>41</v>
      </c>
      <c r="AA1083" s="2">
        <v>45986</v>
      </c>
      <c r="AB1083" s="1">
        <v>5</v>
      </c>
      <c r="AC1083" s="1" t="s">
        <v>42</v>
      </c>
      <c r="AD1083" s="1" t="str">
        <f t="shared" si="166"/>
        <v>0939</v>
      </c>
      <c r="AE1083" s="1" t="str">
        <f t="shared" si="167"/>
        <v>PRIME</v>
      </c>
      <c r="AF1083" s="1" t="str">
        <f t="shared" si="168"/>
        <v>Howrah -  West Bengal</v>
      </c>
      <c r="AG1083" s="1">
        <f t="shared" si="169"/>
        <v>3</v>
      </c>
    </row>
    <row r="1084" spans="1:33">
      <c r="A1084" s="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c r="P1084" s="1">
        <f t="shared" si="160"/>
        <v>176500</v>
      </c>
      <c r="Q1084" s="1">
        <v>10</v>
      </c>
      <c r="R1084" s="1">
        <f t="shared" si="161"/>
        <v>17650</v>
      </c>
      <c r="S1084" s="1">
        <f t="shared" si="162"/>
        <v>158850</v>
      </c>
      <c r="T1084" s="1">
        <v>0.57999999999999996</v>
      </c>
      <c r="U1084" s="1">
        <f t="shared" si="163"/>
        <v>92133</v>
      </c>
      <c r="V1084" s="1">
        <f t="shared" si="164"/>
        <v>66717</v>
      </c>
      <c r="W1084" s="4">
        <f t="shared" si="165"/>
        <v>0.42</v>
      </c>
      <c r="X1084" s="1" t="s">
        <v>50</v>
      </c>
      <c r="Y1084" s="1" t="s">
        <v>57</v>
      </c>
      <c r="Z1084" s="1" t="s">
        <v>22</v>
      </c>
      <c r="AA1084" s="1"/>
      <c r="AB1084" s="1"/>
      <c r="AC1084" s="1" t="s">
        <v>93</v>
      </c>
      <c r="AD1084" s="1" t="str">
        <f t="shared" si="166"/>
        <v>0670</v>
      </c>
      <c r="AE1084" s="1" t="str">
        <f t="shared" si="167"/>
        <v>REGULAR</v>
      </c>
      <c r="AF1084" s="1" t="str">
        <f t="shared" si="168"/>
        <v>Udaipur -  Tripura</v>
      </c>
      <c r="AG1084" s="1">
        <f t="shared" si="169"/>
        <v>6</v>
      </c>
    </row>
    <row r="1085" spans="1:33">
      <c r="A1085" s="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c r="P1085" s="1">
        <f t="shared" si="160"/>
        <v>35240</v>
      </c>
      <c r="Q1085" s="1">
        <v>25</v>
      </c>
      <c r="R1085" s="1">
        <f t="shared" si="161"/>
        <v>8810</v>
      </c>
      <c r="S1085" s="1">
        <f t="shared" si="162"/>
        <v>26430</v>
      </c>
      <c r="T1085" s="1">
        <v>0.52</v>
      </c>
      <c r="U1085" s="1">
        <f t="shared" si="163"/>
        <v>13743.6</v>
      </c>
      <c r="V1085" s="1">
        <f t="shared" si="164"/>
        <v>12686.4</v>
      </c>
      <c r="W1085" s="4">
        <f t="shared" si="165"/>
        <v>0.48</v>
      </c>
      <c r="X1085" s="1" t="s">
        <v>104</v>
      </c>
      <c r="Y1085" s="1" t="s">
        <v>57</v>
      </c>
      <c r="Z1085" s="1" t="s">
        <v>41</v>
      </c>
      <c r="AA1085" s="2">
        <v>45987</v>
      </c>
      <c r="AB1085" s="1">
        <v>4</v>
      </c>
      <c r="AC1085" s="1" t="s">
        <v>42</v>
      </c>
      <c r="AD1085" s="1" t="str">
        <f t="shared" si="166"/>
        <v>1056</v>
      </c>
      <c r="AE1085" s="1" t="str">
        <f t="shared" si="167"/>
        <v>REGULAR</v>
      </c>
      <c r="AF1085" s="1" t="str">
        <f t="shared" si="168"/>
        <v>Haridwar -  Uttarakhand</v>
      </c>
      <c r="AG1085" s="1">
        <f t="shared" si="169"/>
        <v>5</v>
      </c>
    </row>
    <row r="1086" spans="1:33">
      <c r="A1086" s="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c r="P1086" s="1">
        <f t="shared" si="160"/>
        <v>7350</v>
      </c>
      <c r="Q1086" s="1">
        <v>25</v>
      </c>
      <c r="R1086" s="1">
        <f t="shared" si="161"/>
        <v>1837.5</v>
      </c>
      <c r="S1086" s="1">
        <f t="shared" si="162"/>
        <v>5512.5</v>
      </c>
      <c r="T1086" s="1">
        <v>0.45</v>
      </c>
      <c r="U1086" s="1">
        <f t="shared" si="163"/>
        <v>2480.625</v>
      </c>
      <c r="V1086" s="1">
        <f t="shared" si="164"/>
        <v>3031.875</v>
      </c>
      <c r="W1086" s="4">
        <f t="shared" si="165"/>
        <v>0.55000000000000004</v>
      </c>
      <c r="X1086" s="1" t="s">
        <v>56</v>
      </c>
      <c r="Y1086" s="1" t="s">
        <v>81</v>
      </c>
      <c r="Z1086" s="1" t="s">
        <v>41</v>
      </c>
      <c r="AA1086" s="2">
        <v>45988</v>
      </c>
      <c r="AB1086" s="1">
        <v>4</v>
      </c>
      <c r="AC1086" s="1" t="s">
        <v>42</v>
      </c>
      <c r="AD1086" s="1" t="str">
        <f t="shared" si="166"/>
        <v>1316</v>
      </c>
      <c r="AE1086" s="1" t="str">
        <f t="shared" si="167"/>
        <v>REGULAR</v>
      </c>
      <c r="AF1086" s="1" t="str">
        <f t="shared" si="168"/>
        <v>Ahmedabad -  Gujarat</v>
      </c>
      <c r="AG1086" s="1">
        <f t="shared" si="169"/>
        <v>4</v>
      </c>
    </row>
    <row r="1087" spans="1:33">
      <c r="A1087" s="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c r="P1087" s="1">
        <f t="shared" si="160"/>
        <v>9750</v>
      </c>
      <c r="Q1087" s="1">
        <v>0</v>
      </c>
      <c r="R1087" s="1">
        <f t="shared" si="161"/>
        <v>0</v>
      </c>
      <c r="S1087" s="1">
        <f t="shared" si="162"/>
        <v>9750</v>
      </c>
      <c r="T1087" s="1">
        <v>0.45</v>
      </c>
      <c r="U1087" s="1">
        <f t="shared" si="163"/>
        <v>4387.5</v>
      </c>
      <c r="V1087" s="1">
        <f t="shared" si="164"/>
        <v>5362.5</v>
      </c>
      <c r="W1087" s="4">
        <f t="shared" si="165"/>
        <v>0.55000000000000004</v>
      </c>
      <c r="X1087" s="1" t="s">
        <v>56</v>
      </c>
      <c r="Y1087" s="1" t="s">
        <v>57</v>
      </c>
      <c r="Z1087" s="1" t="s">
        <v>41</v>
      </c>
      <c r="AA1087" s="2">
        <v>45985</v>
      </c>
      <c r="AB1087" s="1">
        <v>4</v>
      </c>
      <c r="AC1087" s="1" t="s">
        <v>42</v>
      </c>
      <c r="AD1087" s="1" t="str">
        <f t="shared" si="166"/>
        <v>1337</v>
      </c>
      <c r="AE1087" s="1" t="str">
        <f t="shared" si="167"/>
        <v>PRIME</v>
      </c>
      <c r="AF1087" s="1" t="str">
        <f t="shared" si="168"/>
        <v>Mumbai -  Maharashtra</v>
      </c>
      <c r="AG1087" s="1">
        <f t="shared" si="169"/>
        <v>4</v>
      </c>
    </row>
    <row r="1088" spans="1:33">
      <c r="A1088" s="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c r="P1088" s="1">
        <f t="shared" si="160"/>
        <v>4740</v>
      </c>
      <c r="Q1088" s="1">
        <v>15</v>
      </c>
      <c r="R1088" s="1">
        <f t="shared" si="161"/>
        <v>711</v>
      </c>
      <c r="S1088" s="1">
        <f t="shared" si="162"/>
        <v>4029</v>
      </c>
      <c r="T1088" s="1">
        <v>0.5</v>
      </c>
      <c r="U1088" s="1">
        <f t="shared" si="163"/>
        <v>2014.5</v>
      </c>
      <c r="V1088" s="1">
        <f t="shared" si="164"/>
        <v>2014.5</v>
      </c>
      <c r="W1088" s="4">
        <f t="shared" si="165"/>
        <v>0.5</v>
      </c>
      <c r="X1088" s="1" t="s">
        <v>39</v>
      </c>
      <c r="Y1088" s="1" t="s">
        <v>72</v>
      </c>
      <c r="Z1088" s="1" t="s">
        <v>120</v>
      </c>
      <c r="AA1088" s="1"/>
      <c r="AB1088" s="1"/>
      <c r="AC1088" s="1" t="s">
        <v>42</v>
      </c>
      <c r="AD1088" s="1" t="str">
        <f t="shared" si="166"/>
        <v>0055</v>
      </c>
      <c r="AE1088" s="1" t="str">
        <f t="shared" si="167"/>
        <v>REGULAR</v>
      </c>
      <c r="AF1088" s="1" t="str">
        <f t="shared" si="168"/>
        <v>Agartala -  Tripura</v>
      </c>
      <c r="AG1088" s="1">
        <f t="shared" si="169"/>
        <v>4</v>
      </c>
    </row>
    <row r="1089" spans="1:33">
      <c r="A1089" s="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c r="P1089" s="1">
        <f t="shared" si="160"/>
        <v>11440</v>
      </c>
      <c r="Q1089" s="1">
        <v>5</v>
      </c>
      <c r="R1089" s="1">
        <f t="shared" si="161"/>
        <v>572</v>
      </c>
      <c r="S1089" s="1">
        <f t="shared" si="162"/>
        <v>10868</v>
      </c>
      <c r="T1089" s="1">
        <v>0.45</v>
      </c>
      <c r="U1089" s="1">
        <f t="shared" si="163"/>
        <v>4890.6000000000004</v>
      </c>
      <c r="V1089" s="1">
        <f t="shared" si="164"/>
        <v>5977.4</v>
      </c>
      <c r="W1089" s="4">
        <f t="shared" si="165"/>
        <v>0.54999999999999993</v>
      </c>
      <c r="X1089" s="1" t="s">
        <v>147</v>
      </c>
      <c r="Y1089" s="1" t="s">
        <v>81</v>
      </c>
      <c r="Z1089" s="1" t="s">
        <v>22</v>
      </c>
      <c r="AA1089" s="1"/>
      <c r="AB1089" s="1"/>
      <c r="AC1089" s="1" t="s">
        <v>93</v>
      </c>
      <c r="AD1089" s="1" t="str">
        <f t="shared" si="166"/>
        <v>0683</v>
      </c>
      <c r="AE1089" s="1" t="str">
        <f t="shared" si="167"/>
        <v>PRIME</v>
      </c>
      <c r="AF1089" s="1" t="str">
        <f t="shared" si="168"/>
        <v>Imphal -  Manipur</v>
      </c>
      <c r="AG1089" s="1">
        <f t="shared" si="169"/>
        <v>5</v>
      </c>
    </row>
    <row r="1090" spans="1:33">
      <c r="A1090" s="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c r="P1090" s="1">
        <f t="shared" si="160"/>
        <v>11370</v>
      </c>
      <c r="Q1090" s="1">
        <v>0</v>
      </c>
      <c r="R1090" s="1">
        <f t="shared" si="161"/>
        <v>0</v>
      </c>
      <c r="S1090" s="1">
        <f t="shared" si="162"/>
        <v>11370</v>
      </c>
      <c r="T1090" s="1">
        <v>0.45</v>
      </c>
      <c r="U1090" s="1">
        <f t="shared" si="163"/>
        <v>5116.5</v>
      </c>
      <c r="V1090" s="1">
        <f t="shared" si="164"/>
        <v>6253.5</v>
      </c>
      <c r="W1090" s="4">
        <f t="shared" si="165"/>
        <v>0.55000000000000004</v>
      </c>
      <c r="X1090" s="1" t="s">
        <v>39</v>
      </c>
      <c r="Y1090" s="1" t="s">
        <v>72</v>
      </c>
      <c r="Z1090" s="1" t="s">
        <v>22</v>
      </c>
      <c r="AA1090" s="1"/>
      <c r="AB1090" s="1"/>
      <c r="AC1090" s="1" t="s">
        <v>93</v>
      </c>
      <c r="AD1090" s="1" t="str">
        <f t="shared" si="166"/>
        <v>1652</v>
      </c>
      <c r="AE1090" s="1" t="str">
        <f t="shared" si="167"/>
        <v>PRIME</v>
      </c>
      <c r="AF1090" s="1" t="str">
        <f t="shared" si="168"/>
        <v>Gaya -  Bihar</v>
      </c>
      <c r="AG1090" s="1">
        <f t="shared" si="169"/>
        <v>5</v>
      </c>
    </row>
    <row r="1091" spans="1:33">
      <c r="A1091" s="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c r="P1091" s="1">
        <f t="shared" ref="P1091:P1154" si="170">PRODUCT(N1091,O1091)</f>
        <v>15100</v>
      </c>
      <c r="Q1091" s="1">
        <v>10</v>
      </c>
      <c r="R1091" s="1">
        <f t="shared" ref="R1091:R1154" si="171">P1091*(Q1091/100)</f>
        <v>1510</v>
      </c>
      <c r="S1091" s="1">
        <f t="shared" ref="S1091:S1154" si="172">P1091-R1091</f>
        <v>13590</v>
      </c>
      <c r="T1091" s="1">
        <v>0.48</v>
      </c>
      <c r="U1091" s="1">
        <f t="shared" ref="U1091:U1154" si="173">S1091*T1091</f>
        <v>6523.2</v>
      </c>
      <c r="V1091" s="1">
        <f t="shared" ref="V1091:V1154" si="174">S1091-U1091</f>
        <v>7066.8</v>
      </c>
      <c r="W1091" s="4">
        <f t="shared" ref="W1091:W1154" si="175">(V1091/S1091)</f>
        <v>0.52</v>
      </c>
      <c r="X1091" s="1" t="s">
        <v>147</v>
      </c>
      <c r="Y1091" s="1" t="s">
        <v>72</v>
      </c>
      <c r="Z1091" s="1" t="s">
        <v>41</v>
      </c>
      <c r="AA1091" s="2">
        <v>45987</v>
      </c>
      <c r="AB1091" s="1">
        <v>4</v>
      </c>
      <c r="AC1091" s="1" t="s">
        <v>42</v>
      </c>
      <c r="AD1091" s="1" t="str">
        <f t="shared" ref="AD1091:AD1154" si="176">RIGHT(A1091,4)</f>
        <v>1104</v>
      </c>
      <c r="AE1091" s="1" t="str">
        <f t="shared" ref="AE1091:AE1154" si="177">UPPER(H1091)</f>
        <v>REGULAR</v>
      </c>
      <c r="AF1091" s="1" t="str">
        <f t="shared" ref="AF1091:AF1154" si="178">_xlfn.CONCAT(I1091," -  ",J1091)</f>
        <v>Raipur -  Chhattisgarh</v>
      </c>
      <c r="AG1091" s="1">
        <f t="shared" ref="AG1091:AG1154" si="179">LEN(P1091)</f>
        <v>5</v>
      </c>
    </row>
    <row r="1092" spans="1:33">
      <c r="A1092" s="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c r="P1092" s="1">
        <f t="shared" si="170"/>
        <v>7800</v>
      </c>
      <c r="Q1092" s="1">
        <v>0</v>
      </c>
      <c r="R1092" s="1">
        <f t="shared" si="171"/>
        <v>0</v>
      </c>
      <c r="S1092" s="1">
        <f t="shared" si="172"/>
        <v>7800</v>
      </c>
      <c r="T1092" s="1">
        <v>0.48</v>
      </c>
      <c r="U1092" s="1">
        <f t="shared" si="173"/>
        <v>3744</v>
      </c>
      <c r="V1092" s="1">
        <f t="shared" si="174"/>
        <v>4056</v>
      </c>
      <c r="W1092" s="4">
        <f t="shared" si="175"/>
        <v>0.52</v>
      </c>
      <c r="X1092" s="1" t="s">
        <v>39</v>
      </c>
      <c r="Y1092" s="1" t="s">
        <v>72</v>
      </c>
      <c r="Z1092" s="1" t="s">
        <v>41</v>
      </c>
      <c r="AA1092" s="2">
        <v>45989</v>
      </c>
      <c r="AB1092" s="1">
        <v>5</v>
      </c>
      <c r="AC1092" s="1" t="s">
        <v>42</v>
      </c>
      <c r="AD1092" s="1" t="str">
        <f t="shared" si="176"/>
        <v>0914</v>
      </c>
      <c r="AE1092" s="1" t="str">
        <f t="shared" si="177"/>
        <v>REGULAR</v>
      </c>
      <c r="AF1092" s="1" t="str">
        <f t="shared" si="178"/>
        <v>Nagpur -  Maharashtra</v>
      </c>
      <c r="AG1092" s="1">
        <f t="shared" si="179"/>
        <v>4</v>
      </c>
    </row>
    <row r="1093" spans="1:33">
      <c r="A1093" s="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c r="P1093" s="1">
        <f t="shared" si="170"/>
        <v>9080</v>
      </c>
      <c r="Q1093" s="1">
        <v>10</v>
      </c>
      <c r="R1093" s="1">
        <f t="shared" si="171"/>
        <v>908</v>
      </c>
      <c r="S1093" s="1">
        <f t="shared" si="172"/>
        <v>8172</v>
      </c>
      <c r="T1093" s="1">
        <v>0.45</v>
      </c>
      <c r="U1093" s="1">
        <f t="shared" si="173"/>
        <v>3677.4</v>
      </c>
      <c r="V1093" s="1">
        <f t="shared" si="174"/>
        <v>4494.6000000000004</v>
      </c>
      <c r="W1093" s="4">
        <f t="shared" si="175"/>
        <v>0.55000000000000004</v>
      </c>
      <c r="X1093" s="1" t="s">
        <v>147</v>
      </c>
      <c r="Y1093" s="1" t="s">
        <v>72</v>
      </c>
      <c r="Z1093" s="1" t="s">
        <v>41</v>
      </c>
      <c r="AA1093" s="2">
        <v>45987</v>
      </c>
      <c r="AB1093" s="1">
        <v>5</v>
      </c>
      <c r="AC1093" s="1" t="s">
        <v>42</v>
      </c>
      <c r="AD1093" s="1" t="str">
        <f t="shared" si="176"/>
        <v>0943</v>
      </c>
      <c r="AE1093" s="1" t="str">
        <f t="shared" si="177"/>
        <v>PRIME</v>
      </c>
      <c r="AF1093" s="1" t="str">
        <f t="shared" si="178"/>
        <v>Vadodara -  Gujarat</v>
      </c>
      <c r="AG1093" s="1">
        <f t="shared" si="179"/>
        <v>4</v>
      </c>
    </row>
    <row r="1094" spans="1:33">
      <c r="A1094" s="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c r="P1094" s="1">
        <f t="shared" si="170"/>
        <v>30050</v>
      </c>
      <c r="Q1094" s="1">
        <v>0</v>
      </c>
      <c r="R1094" s="1">
        <f t="shared" si="171"/>
        <v>0</v>
      </c>
      <c r="S1094" s="1">
        <f t="shared" si="172"/>
        <v>30050</v>
      </c>
      <c r="T1094" s="1">
        <v>0.48</v>
      </c>
      <c r="U1094" s="1">
        <f t="shared" si="173"/>
        <v>14424</v>
      </c>
      <c r="V1094" s="1">
        <f t="shared" si="174"/>
        <v>15626</v>
      </c>
      <c r="W1094" s="4">
        <f t="shared" si="175"/>
        <v>0.52</v>
      </c>
      <c r="X1094" s="1" t="s">
        <v>65</v>
      </c>
      <c r="Y1094" s="1" t="s">
        <v>57</v>
      </c>
      <c r="Z1094" s="1" t="s">
        <v>41</v>
      </c>
      <c r="AA1094" s="2">
        <v>45985</v>
      </c>
      <c r="AB1094" s="1">
        <v>4</v>
      </c>
      <c r="AC1094" s="1" t="s">
        <v>42</v>
      </c>
      <c r="AD1094" s="1" t="str">
        <f t="shared" si="176"/>
        <v>1438</v>
      </c>
      <c r="AE1094" s="1" t="str">
        <f t="shared" si="177"/>
        <v>PRIME</v>
      </c>
      <c r="AF1094" s="1" t="str">
        <f t="shared" si="178"/>
        <v>Haridwar -  Uttarakhand</v>
      </c>
      <c r="AG1094" s="1">
        <f t="shared" si="179"/>
        <v>5</v>
      </c>
    </row>
    <row r="1095" spans="1:33">
      <c r="A1095" s="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c r="P1095" s="1">
        <f t="shared" si="170"/>
        <v>2700</v>
      </c>
      <c r="Q1095" s="1">
        <v>5</v>
      </c>
      <c r="R1095" s="1">
        <f t="shared" si="171"/>
        <v>135</v>
      </c>
      <c r="S1095" s="1">
        <f t="shared" si="172"/>
        <v>2565</v>
      </c>
      <c r="T1095" s="1">
        <v>0.47</v>
      </c>
      <c r="U1095" s="1">
        <f t="shared" si="173"/>
        <v>1205.55</v>
      </c>
      <c r="V1095" s="1">
        <f t="shared" si="174"/>
        <v>1359.45</v>
      </c>
      <c r="W1095" s="4">
        <f t="shared" si="175"/>
        <v>0.53</v>
      </c>
      <c r="X1095" s="1" t="s">
        <v>65</v>
      </c>
      <c r="Y1095" s="1" t="s">
        <v>72</v>
      </c>
      <c r="Z1095" s="1" t="s">
        <v>22</v>
      </c>
      <c r="AA1095" s="1"/>
      <c r="AB1095" s="1"/>
      <c r="AC1095" s="1" t="s">
        <v>93</v>
      </c>
      <c r="AD1095" s="1" t="str">
        <f t="shared" si="176"/>
        <v>0064</v>
      </c>
      <c r="AE1095" s="1" t="str">
        <f t="shared" si="177"/>
        <v>REGULAR</v>
      </c>
      <c r="AF1095" s="1" t="str">
        <f t="shared" si="178"/>
        <v>Shillong -  Meghalaya</v>
      </c>
      <c r="AG1095" s="1">
        <f t="shared" si="179"/>
        <v>4</v>
      </c>
    </row>
    <row r="1096" spans="1:33">
      <c r="A1096" s="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c r="P1096" s="1">
        <f t="shared" si="170"/>
        <v>5610</v>
      </c>
      <c r="Q1096" s="1">
        <v>0</v>
      </c>
      <c r="R1096" s="1">
        <f t="shared" si="171"/>
        <v>0</v>
      </c>
      <c r="S1096" s="1">
        <f t="shared" si="172"/>
        <v>5610</v>
      </c>
      <c r="T1096" s="1">
        <v>0.52</v>
      </c>
      <c r="U1096" s="1">
        <f t="shared" si="173"/>
        <v>2917.2000000000003</v>
      </c>
      <c r="V1096" s="1">
        <f t="shared" si="174"/>
        <v>2692.7999999999997</v>
      </c>
      <c r="W1096" s="4">
        <f t="shared" si="175"/>
        <v>0.47999999999999993</v>
      </c>
      <c r="X1096" s="1" t="s">
        <v>56</v>
      </c>
      <c r="Y1096" s="1" t="s">
        <v>57</v>
      </c>
      <c r="Z1096" s="1" t="s">
        <v>66</v>
      </c>
      <c r="AA1096" s="1"/>
      <c r="AB1096" s="1"/>
      <c r="AC1096" s="1" t="s">
        <v>42</v>
      </c>
      <c r="AD1096" s="1" t="str">
        <f t="shared" si="176"/>
        <v>0094</v>
      </c>
      <c r="AE1096" s="1" t="str">
        <f t="shared" si="177"/>
        <v>REGULAR</v>
      </c>
      <c r="AF1096" s="1" t="str">
        <f t="shared" si="178"/>
        <v>Agartala -  Tripura</v>
      </c>
      <c r="AG1096" s="1">
        <f t="shared" si="179"/>
        <v>4</v>
      </c>
    </row>
    <row r="1097" spans="1:33">
      <c r="A1097" s="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c r="P1097" s="1">
        <f t="shared" si="170"/>
        <v>3560</v>
      </c>
      <c r="Q1097" s="1">
        <v>10</v>
      </c>
      <c r="R1097" s="1">
        <f t="shared" si="171"/>
        <v>356</v>
      </c>
      <c r="S1097" s="1">
        <f t="shared" si="172"/>
        <v>3204</v>
      </c>
      <c r="T1097" s="1">
        <v>0.62</v>
      </c>
      <c r="U1097" s="1">
        <f t="shared" si="173"/>
        <v>1986.48</v>
      </c>
      <c r="V1097" s="1">
        <f t="shared" si="174"/>
        <v>1217.52</v>
      </c>
      <c r="W1097" s="4">
        <f t="shared" si="175"/>
        <v>0.38</v>
      </c>
      <c r="X1097" s="1" t="s">
        <v>104</v>
      </c>
      <c r="Y1097" s="1" t="s">
        <v>81</v>
      </c>
      <c r="Z1097" s="1" t="s">
        <v>41</v>
      </c>
      <c r="AA1097" s="2">
        <v>45987</v>
      </c>
      <c r="AB1097" s="1">
        <v>3</v>
      </c>
      <c r="AC1097" s="1" t="s">
        <v>42</v>
      </c>
      <c r="AD1097" s="1" t="str">
        <f t="shared" si="176"/>
        <v>0401</v>
      </c>
      <c r="AE1097" s="1" t="str">
        <f t="shared" si="177"/>
        <v>REGULAR</v>
      </c>
      <c r="AF1097" s="1" t="str">
        <f t="shared" si="178"/>
        <v>Bhubaneswar -  Odisha</v>
      </c>
      <c r="AG1097" s="1">
        <f t="shared" si="179"/>
        <v>4</v>
      </c>
    </row>
    <row r="1098" spans="1:33">
      <c r="A1098" s="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c r="P1098" s="1">
        <f t="shared" si="170"/>
        <v>2600</v>
      </c>
      <c r="Q1098" s="1">
        <v>0</v>
      </c>
      <c r="R1098" s="1">
        <f t="shared" si="171"/>
        <v>0</v>
      </c>
      <c r="S1098" s="1">
        <f t="shared" si="172"/>
        <v>2600</v>
      </c>
      <c r="T1098" s="1">
        <v>0.35</v>
      </c>
      <c r="U1098" s="1">
        <f t="shared" si="173"/>
        <v>909.99999999999989</v>
      </c>
      <c r="V1098" s="1">
        <f t="shared" si="174"/>
        <v>1690</v>
      </c>
      <c r="W1098" s="4">
        <f t="shared" si="175"/>
        <v>0.65</v>
      </c>
      <c r="X1098" s="1" t="s">
        <v>56</v>
      </c>
      <c r="Y1098" s="1" t="s">
        <v>40</v>
      </c>
      <c r="Z1098" s="1" t="s">
        <v>41</v>
      </c>
      <c r="AA1098" s="2">
        <v>45988</v>
      </c>
      <c r="AB1098" s="1">
        <v>5</v>
      </c>
      <c r="AC1098" s="1" t="s">
        <v>42</v>
      </c>
      <c r="AD1098" s="1" t="str">
        <f t="shared" si="176"/>
        <v>1462</v>
      </c>
      <c r="AE1098" s="1" t="str">
        <f t="shared" si="177"/>
        <v>REGULAR</v>
      </c>
      <c r="AF1098" s="1" t="str">
        <f t="shared" si="178"/>
        <v>Mumbai -  Maharashtra</v>
      </c>
      <c r="AG1098" s="1">
        <f t="shared" si="179"/>
        <v>4</v>
      </c>
    </row>
    <row r="1099" spans="1:33">
      <c r="A1099" s="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c r="P1099" s="1">
        <f t="shared" si="170"/>
        <v>168780</v>
      </c>
      <c r="Q1099" s="1">
        <v>30</v>
      </c>
      <c r="R1099" s="1">
        <f t="shared" si="171"/>
        <v>50634</v>
      </c>
      <c r="S1099" s="1">
        <f t="shared" si="172"/>
        <v>118146</v>
      </c>
      <c r="T1099" s="1">
        <v>0.57999999999999996</v>
      </c>
      <c r="U1099" s="1">
        <f t="shared" si="173"/>
        <v>68524.679999999993</v>
      </c>
      <c r="V1099" s="1">
        <f t="shared" si="174"/>
        <v>49621.320000000007</v>
      </c>
      <c r="W1099" s="4">
        <f t="shared" si="175"/>
        <v>0.42000000000000004</v>
      </c>
      <c r="X1099" s="1" t="s">
        <v>147</v>
      </c>
      <c r="Y1099" s="1" t="s">
        <v>57</v>
      </c>
      <c r="Z1099" s="1" t="s">
        <v>120</v>
      </c>
      <c r="AA1099" s="1"/>
      <c r="AB1099" s="1"/>
      <c r="AC1099" s="1" t="s">
        <v>42</v>
      </c>
      <c r="AD1099" s="1" t="str">
        <f t="shared" si="176"/>
        <v>1562</v>
      </c>
      <c r="AE1099" s="1" t="str">
        <f t="shared" si="177"/>
        <v>PRIME</v>
      </c>
      <c r="AF1099" s="1" t="str">
        <f t="shared" si="178"/>
        <v>Ranchi -  Jharkhand</v>
      </c>
      <c r="AG1099" s="1">
        <f t="shared" si="179"/>
        <v>6</v>
      </c>
    </row>
    <row r="1100" spans="1:33">
      <c r="A1100" s="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c r="P1100" s="1">
        <f t="shared" si="170"/>
        <v>230760</v>
      </c>
      <c r="Q1100" s="1">
        <v>10</v>
      </c>
      <c r="R1100" s="1">
        <f t="shared" si="171"/>
        <v>23076</v>
      </c>
      <c r="S1100" s="1">
        <f t="shared" si="172"/>
        <v>207684</v>
      </c>
      <c r="T1100" s="1">
        <v>0.57999999999999996</v>
      </c>
      <c r="U1100" s="1">
        <f t="shared" si="173"/>
        <v>120456.71999999999</v>
      </c>
      <c r="V1100" s="1">
        <f t="shared" si="174"/>
        <v>87227.280000000013</v>
      </c>
      <c r="W1100" s="4">
        <f t="shared" si="175"/>
        <v>0.42000000000000004</v>
      </c>
      <c r="X1100" s="1" t="s">
        <v>147</v>
      </c>
      <c r="Y1100" s="1" t="s">
        <v>40</v>
      </c>
      <c r="Z1100" s="1" t="s">
        <v>41</v>
      </c>
      <c r="AA1100" s="2">
        <v>45992</v>
      </c>
      <c r="AB1100" s="1">
        <v>5</v>
      </c>
      <c r="AC1100" s="1" t="s">
        <v>42</v>
      </c>
      <c r="AD1100" s="1" t="str">
        <f t="shared" si="176"/>
        <v>0597</v>
      </c>
      <c r="AE1100" s="1" t="str">
        <f t="shared" si="177"/>
        <v>REGULAR</v>
      </c>
      <c r="AF1100" s="1" t="str">
        <f t="shared" si="178"/>
        <v>Ludhiana -  Punjab</v>
      </c>
      <c r="AG1100" s="1">
        <f t="shared" si="179"/>
        <v>6</v>
      </c>
    </row>
    <row r="1101" spans="1:33">
      <c r="A1101" s="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c r="P1101" s="1">
        <f t="shared" si="170"/>
        <v>4580</v>
      </c>
      <c r="Q1101" s="1">
        <v>0</v>
      </c>
      <c r="R1101" s="1">
        <f t="shared" si="171"/>
        <v>0</v>
      </c>
      <c r="S1101" s="1">
        <f t="shared" si="172"/>
        <v>4580</v>
      </c>
      <c r="T1101" s="1">
        <v>0.45</v>
      </c>
      <c r="U1101" s="1">
        <f t="shared" si="173"/>
        <v>2061</v>
      </c>
      <c r="V1101" s="1">
        <f t="shared" si="174"/>
        <v>2519</v>
      </c>
      <c r="W1101" s="4">
        <f t="shared" si="175"/>
        <v>0.55000000000000004</v>
      </c>
      <c r="X1101" s="1" t="s">
        <v>104</v>
      </c>
      <c r="Y1101" s="1" t="s">
        <v>81</v>
      </c>
      <c r="Z1101" s="1" t="s">
        <v>41</v>
      </c>
      <c r="AA1101" s="2">
        <v>45990</v>
      </c>
      <c r="AB1101" s="1">
        <v>4</v>
      </c>
      <c r="AC1101" s="1" t="s">
        <v>42</v>
      </c>
      <c r="AD1101" s="1" t="str">
        <f t="shared" si="176"/>
        <v>1150</v>
      </c>
      <c r="AE1101" s="1" t="str">
        <f t="shared" si="177"/>
        <v>PRIME</v>
      </c>
      <c r="AF1101" s="1" t="str">
        <f t="shared" si="178"/>
        <v>Jamshedpur -  Jharkhand</v>
      </c>
      <c r="AG1101" s="1">
        <f t="shared" si="179"/>
        <v>4</v>
      </c>
    </row>
    <row r="1102" spans="1:33">
      <c r="A1102" s="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c r="P1102" s="1">
        <f t="shared" si="170"/>
        <v>11670</v>
      </c>
      <c r="Q1102" s="1">
        <v>20</v>
      </c>
      <c r="R1102" s="1">
        <f t="shared" si="171"/>
        <v>2334</v>
      </c>
      <c r="S1102" s="1">
        <f t="shared" si="172"/>
        <v>9336</v>
      </c>
      <c r="T1102" s="1">
        <v>0.48</v>
      </c>
      <c r="U1102" s="1">
        <f t="shared" si="173"/>
        <v>4481.28</v>
      </c>
      <c r="V1102" s="1">
        <f t="shared" si="174"/>
        <v>4854.72</v>
      </c>
      <c r="W1102" s="4">
        <f t="shared" si="175"/>
        <v>0.52</v>
      </c>
      <c r="X1102" s="1" t="s">
        <v>104</v>
      </c>
      <c r="Y1102" s="1" t="s">
        <v>57</v>
      </c>
      <c r="Z1102" s="1" t="s">
        <v>120</v>
      </c>
      <c r="AA1102" s="1"/>
      <c r="AB1102" s="1"/>
      <c r="AC1102" s="1" t="s">
        <v>42</v>
      </c>
      <c r="AD1102" s="1" t="str">
        <f t="shared" si="176"/>
        <v>1373</v>
      </c>
      <c r="AE1102" s="1" t="str">
        <f t="shared" si="177"/>
        <v>REGULAR</v>
      </c>
      <c r="AF1102" s="1" t="str">
        <f t="shared" si="178"/>
        <v>Shillong -  Meghalaya</v>
      </c>
      <c r="AG1102" s="1">
        <f t="shared" si="179"/>
        <v>5</v>
      </c>
    </row>
    <row r="1103" spans="1:33">
      <c r="A1103" s="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c r="P1103" s="1">
        <f t="shared" si="170"/>
        <v>303480</v>
      </c>
      <c r="Q1103" s="1">
        <v>25</v>
      </c>
      <c r="R1103" s="1">
        <f t="shared" si="171"/>
        <v>75870</v>
      </c>
      <c r="S1103" s="1">
        <f t="shared" si="172"/>
        <v>227610</v>
      </c>
      <c r="T1103" s="1">
        <v>0.57999999999999996</v>
      </c>
      <c r="U1103" s="1">
        <f t="shared" si="173"/>
        <v>132013.79999999999</v>
      </c>
      <c r="V1103" s="1">
        <f t="shared" si="174"/>
        <v>95596.200000000012</v>
      </c>
      <c r="W1103" s="4">
        <f t="shared" si="175"/>
        <v>0.42000000000000004</v>
      </c>
      <c r="X1103" s="1" t="s">
        <v>50</v>
      </c>
      <c r="Y1103" s="1" t="s">
        <v>72</v>
      </c>
      <c r="Z1103" s="1" t="s">
        <v>41</v>
      </c>
      <c r="AA1103" s="2">
        <v>45988</v>
      </c>
      <c r="AB1103" s="1">
        <v>5</v>
      </c>
      <c r="AC1103" s="1" t="s">
        <v>42</v>
      </c>
      <c r="AD1103" s="1" t="str">
        <f t="shared" si="176"/>
        <v>1659</v>
      </c>
      <c r="AE1103" s="1" t="str">
        <f t="shared" si="177"/>
        <v>REGULAR</v>
      </c>
      <c r="AF1103" s="1" t="str">
        <f t="shared" si="178"/>
        <v>Agra -  Uttar Pradesh</v>
      </c>
      <c r="AG1103" s="1">
        <f t="shared" si="179"/>
        <v>6</v>
      </c>
    </row>
    <row r="1104" spans="1:33">
      <c r="A1104" s="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c r="P1104" s="1">
        <f t="shared" si="170"/>
        <v>12160</v>
      </c>
      <c r="Q1104" s="1">
        <v>25</v>
      </c>
      <c r="R1104" s="1">
        <f t="shared" si="171"/>
        <v>3040</v>
      </c>
      <c r="S1104" s="1">
        <f t="shared" si="172"/>
        <v>9120</v>
      </c>
      <c r="T1104" s="1">
        <v>0.52</v>
      </c>
      <c r="U1104" s="1">
        <f t="shared" si="173"/>
        <v>4742.4000000000005</v>
      </c>
      <c r="V1104" s="1">
        <f t="shared" si="174"/>
        <v>4377.5999999999995</v>
      </c>
      <c r="W1104" s="4">
        <f t="shared" si="175"/>
        <v>0.47999999999999993</v>
      </c>
      <c r="X1104" s="1" t="s">
        <v>92</v>
      </c>
      <c r="Y1104" s="1" t="s">
        <v>72</v>
      </c>
      <c r="Z1104" s="1" t="s">
        <v>51</v>
      </c>
      <c r="AA1104" s="2">
        <v>45992</v>
      </c>
      <c r="AB1104" s="1"/>
      <c r="AC1104" s="1" t="s">
        <v>42</v>
      </c>
      <c r="AD1104" s="1" t="str">
        <f t="shared" si="176"/>
        <v>0358</v>
      </c>
      <c r="AE1104" s="1" t="str">
        <f t="shared" si="177"/>
        <v>PRIME</v>
      </c>
      <c r="AF1104" s="1" t="str">
        <f t="shared" si="178"/>
        <v>Ludhiana -  Punjab</v>
      </c>
      <c r="AG1104" s="1">
        <f t="shared" si="179"/>
        <v>5</v>
      </c>
    </row>
    <row r="1105" spans="1:33">
      <c r="A1105" s="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c r="P1105" s="1">
        <f t="shared" si="170"/>
        <v>1110</v>
      </c>
      <c r="Q1105" s="1">
        <v>25</v>
      </c>
      <c r="R1105" s="1">
        <f t="shared" si="171"/>
        <v>277.5</v>
      </c>
      <c r="S1105" s="1">
        <f t="shared" si="172"/>
        <v>832.5</v>
      </c>
      <c r="T1105" s="1">
        <v>0.35</v>
      </c>
      <c r="U1105" s="1">
        <f t="shared" si="173"/>
        <v>291.375</v>
      </c>
      <c r="V1105" s="1">
        <f t="shared" si="174"/>
        <v>541.125</v>
      </c>
      <c r="W1105" s="4">
        <f t="shared" si="175"/>
        <v>0.65</v>
      </c>
      <c r="X1105" s="1" t="s">
        <v>65</v>
      </c>
      <c r="Y1105" s="1" t="s">
        <v>81</v>
      </c>
      <c r="Z1105" s="1" t="s">
        <v>66</v>
      </c>
      <c r="AA1105" s="1"/>
      <c r="AB1105" s="1"/>
      <c r="AC1105" s="1" t="s">
        <v>42</v>
      </c>
      <c r="AD1105" s="1" t="str">
        <f t="shared" si="176"/>
        <v>0626</v>
      </c>
      <c r="AE1105" s="1" t="str">
        <f t="shared" si="177"/>
        <v>REGULAR</v>
      </c>
      <c r="AF1105" s="1" t="str">
        <f t="shared" si="178"/>
        <v>Indore -  Madhya Pradesh</v>
      </c>
      <c r="AG1105" s="1">
        <f t="shared" si="179"/>
        <v>4</v>
      </c>
    </row>
    <row r="1106" spans="1:33">
      <c r="A1106" s="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c r="P1106" s="1">
        <f t="shared" si="170"/>
        <v>2460</v>
      </c>
      <c r="Q1106" s="1">
        <v>15</v>
      </c>
      <c r="R1106" s="1">
        <f t="shared" si="171"/>
        <v>369</v>
      </c>
      <c r="S1106" s="1">
        <f t="shared" si="172"/>
        <v>2091</v>
      </c>
      <c r="T1106" s="1">
        <v>0.62</v>
      </c>
      <c r="U1106" s="1">
        <f t="shared" si="173"/>
        <v>1296.42</v>
      </c>
      <c r="V1106" s="1">
        <f t="shared" si="174"/>
        <v>794.57999999999993</v>
      </c>
      <c r="W1106" s="4">
        <f t="shared" si="175"/>
        <v>0.37999999999999995</v>
      </c>
      <c r="X1106" s="1" t="s">
        <v>56</v>
      </c>
      <c r="Y1106" s="1" t="s">
        <v>72</v>
      </c>
      <c r="Z1106" s="1" t="s">
        <v>41</v>
      </c>
      <c r="AA1106" s="2">
        <v>45992</v>
      </c>
      <c r="AB1106" s="1">
        <v>4</v>
      </c>
      <c r="AC1106" s="1" t="s">
        <v>42</v>
      </c>
      <c r="AD1106" s="1" t="str">
        <f t="shared" si="176"/>
        <v>0641</v>
      </c>
      <c r="AE1106" s="1" t="str">
        <f t="shared" si="177"/>
        <v>REGULAR</v>
      </c>
      <c r="AF1106" s="1" t="str">
        <f t="shared" si="178"/>
        <v>Noida -  Delhi</v>
      </c>
      <c r="AG1106" s="1">
        <f t="shared" si="179"/>
        <v>4</v>
      </c>
    </row>
    <row r="1107" spans="1:33">
      <c r="A1107" s="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c r="P1107" s="1">
        <f t="shared" si="170"/>
        <v>4200</v>
      </c>
      <c r="Q1107" s="1">
        <v>0</v>
      </c>
      <c r="R1107" s="1">
        <f t="shared" si="171"/>
        <v>0</v>
      </c>
      <c r="S1107" s="1">
        <f t="shared" si="172"/>
        <v>4200</v>
      </c>
      <c r="T1107" s="1">
        <v>0.48</v>
      </c>
      <c r="U1107" s="1">
        <f t="shared" si="173"/>
        <v>2016</v>
      </c>
      <c r="V1107" s="1">
        <f t="shared" si="174"/>
        <v>2184</v>
      </c>
      <c r="W1107" s="4">
        <f t="shared" si="175"/>
        <v>0.52</v>
      </c>
      <c r="X1107" s="1" t="s">
        <v>56</v>
      </c>
      <c r="Y1107" s="1" t="s">
        <v>81</v>
      </c>
      <c r="Z1107" s="1" t="s">
        <v>41</v>
      </c>
      <c r="AA1107" s="2">
        <v>45993</v>
      </c>
      <c r="AB1107" s="1">
        <v>4</v>
      </c>
      <c r="AC1107" s="1" t="s">
        <v>42</v>
      </c>
      <c r="AD1107" s="1" t="str">
        <f t="shared" si="176"/>
        <v>0846</v>
      </c>
      <c r="AE1107" s="1" t="str">
        <f t="shared" si="177"/>
        <v>REGULAR</v>
      </c>
      <c r="AF1107" s="1" t="str">
        <f t="shared" si="178"/>
        <v>Howrah -  West Bengal</v>
      </c>
      <c r="AG1107" s="1">
        <f t="shared" si="179"/>
        <v>4</v>
      </c>
    </row>
    <row r="1108" spans="1:33">
      <c r="A1108" s="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c r="P1108" s="1">
        <f t="shared" si="170"/>
        <v>17580</v>
      </c>
      <c r="Q1108" s="1">
        <v>0</v>
      </c>
      <c r="R1108" s="1">
        <f t="shared" si="171"/>
        <v>0</v>
      </c>
      <c r="S1108" s="1">
        <f t="shared" si="172"/>
        <v>17580</v>
      </c>
      <c r="T1108" s="1">
        <v>0.48</v>
      </c>
      <c r="U1108" s="1">
        <f t="shared" si="173"/>
        <v>8438.4</v>
      </c>
      <c r="V1108" s="1">
        <f t="shared" si="174"/>
        <v>9141.6</v>
      </c>
      <c r="W1108" s="4">
        <f t="shared" si="175"/>
        <v>0.52</v>
      </c>
      <c r="X1108" s="1" t="s">
        <v>39</v>
      </c>
      <c r="Y1108" s="1" t="s">
        <v>40</v>
      </c>
      <c r="Z1108" s="1" t="s">
        <v>41</v>
      </c>
      <c r="AA1108" s="2">
        <v>45991</v>
      </c>
      <c r="AB1108" s="1">
        <v>5</v>
      </c>
      <c r="AC1108" s="1" t="s">
        <v>42</v>
      </c>
      <c r="AD1108" s="1" t="str">
        <f t="shared" si="176"/>
        <v>1006</v>
      </c>
      <c r="AE1108" s="1" t="str">
        <f t="shared" si="177"/>
        <v>REGULAR</v>
      </c>
      <c r="AF1108" s="1" t="str">
        <f t="shared" si="178"/>
        <v>Dehradun -  Uttarakhand</v>
      </c>
      <c r="AG1108" s="1">
        <f t="shared" si="179"/>
        <v>5</v>
      </c>
    </row>
    <row r="1109" spans="1:33">
      <c r="A1109" s="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c r="P1109" s="1">
        <f t="shared" si="170"/>
        <v>20550</v>
      </c>
      <c r="Q1109" s="1">
        <v>0</v>
      </c>
      <c r="R1109" s="1">
        <f t="shared" si="171"/>
        <v>0</v>
      </c>
      <c r="S1109" s="1">
        <f t="shared" si="172"/>
        <v>20550</v>
      </c>
      <c r="T1109" s="1">
        <v>0.48</v>
      </c>
      <c r="U1109" s="1">
        <f t="shared" si="173"/>
        <v>9864</v>
      </c>
      <c r="V1109" s="1">
        <f t="shared" si="174"/>
        <v>10686</v>
      </c>
      <c r="W1109" s="4">
        <f t="shared" si="175"/>
        <v>0.52</v>
      </c>
      <c r="X1109" s="1" t="s">
        <v>39</v>
      </c>
      <c r="Y1109" s="1" t="s">
        <v>81</v>
      </c>
      <c r="Z1109" s="1" t="s">
        <v>41</v>
      </c>
      <c r="AA1109" s="2">
        <v>45989</v>
      </c>
      <c r="AB1109" s="1">
        <v>4</v>
      </c>
      <c r="AC1109" s="1" t="s">
        <v>42</v>
      </c>
      <c r="AD1109" s="1" t="str">
        <f t="shared" si="176"/>
        <v>1293</v>
      </c>
      <c r="AE1109" s="1" t="str">
        <f t="shared" si="177"/>
        <v>PRIME</v>
      </c>
      <c r="AF1109" s="1" t="str">
        <f t="shared" si="178"/>
        <v>Hubli -  Karnataka</v>
      </c>
      <c r="AG1109" s="1">
        <f t="shared" si="179"/>
        <v>5</v>
      </c>
    </row>
    <row r="1110" spans="1:33">
      <c r="A1110" s="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c r="P1110" s="1">
        <f t="shared" si="170"/>
        <v>860</v>
      </c>
      <c r="Q1110" s="1">
        <v>20</v>
      </c>
      <c r="R1110" s="1">
        <f t="shared" si="171"/>
        <v>172</v>
      </c>
      <c r="S1110" s="1">
        <f t="shared" si="172"/>
        <v>688</v>
      </c>
      <c r="T1110" s="1">
        <v>0.35</v>
      </c>
      <c r="U1110" s="1">
        <f t="shared" si="173"/>
        <v>240.79999999999998</v>
      </c>
      <c r="V1110" s="1">
        <f t="shared" si="174"/>
        <v>447.20000000000005</v>
      </c>
      <c r="W1110" s="4">
        <f t="shared" si="175"/>
        <v>0.65</v>
      </c>
      <c r="X1110" s="1" t="s">
        <v>56</v>
      </c>
      <c r="Y1110" s="1" t="s">
        <v>81</v>
      </c>
      <c r="Z1110" s="1" t="s">
        <v>41</v>
      </c>
      <c r="AA1110" s="2">
        <v>45991</v>
      </c>
      <c r="AB1110" s="1">
        <v>4</v>
      </c>
      <c r="AC1110" s="1" t="s">
        <v>42</v>
      </c>
      <c r="AD1110" s="1" t="str">
        <f t="shared" si="176"/>
        <v>1516</v>
      </c>
      <c r="AE1110" s="1" t="str">
        <f t="shared" si="177"/>
        <v>PRIME</v>
      </c>
      <c r="AF1110" s="1" t="str">
        <f t="shared" si="178"/>
        <v>Panaji -  Goa</v>
      </c>
      <c r="AG1110" s="1">
        <f t="shared" si="179"/>
        <v>3</v>
      </c>
    </row>
    <row r="1111" spans="1:33">
      <c r="A1111" s="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c r="P1111" s="1">
        <f t="shared" si="170"/>
        <v>510</v>
      </c>
      <c r="Q1111" s="1">
        <v>20</v>
      </c>
      <c r="R1111" s="1">
        <f t="shared" si="171"/>
        <v>102</v>
      </c>
      <c r="S1111" s="1">
        <f t="shared" si="172"/>
        <v>408</v>
      </c>
      <c r="T1111" s="1">
        <v>0.35</v>
      </c>
      <c r="U1111" s="1">
        <f t="shared" si="173"/>
        <v>142.79999999999998</v>
      </c>
      <c r="V1111" s="1">
        <f t="shared" si="174"/>
        <v>265.20000000000005</v>
      </c>
      <c r="W1111" s="4">
        <f t="shared" si="175"/>
        <v>0.65000000000000013</v>
      </c>
      <c r="X1111" s="1" t="s">
        <v>39</v>
      </c>
      <c r="Y1111" s="1" t="s">
        <v>81</v>
      </c>
      <c r="Z1111" s="1" t="s">
        <v>51</v>
      </c>
      <c r="AA1111" s="2">
        <v>45990</v>
      </c>
      <c r="AB1111" s="1"/>
      <c r="AC1111" s="1" t="s">
        <v>42</v>
      </c>
      <c r="AD1111" s="1" t="str">
        <f t="shared" si="176"/>
        <v>0215</v>
      </c>
      <c r="AE1111" s="1" t="str">
        <f t="shared" si="177"/>
        <v>REGULAR</v>
      </c>
      <c r="AF1111" s="1" t="str">
        <f t="shared" si="178"/>
        <v>Gurgaon -  Haryana</v>
      </c>
      <c r="AG1111" s="1">
        <f t="shared" si="179"/>
        <v>3</v>
      </c>
    </row>
    <row r="1112" spans="1:33">
      <c r="A1112" s="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c r="P1112" s="1">
        <f t="shared" si="170"/>
        <v>65670</v>
      </c>
      <c r="Q1112" s="1">
        <v>0</v>
      </c>
      <c r="R1112" s="1">
        <f t="shared" si="171"/>
        <v>0</v>
      </c>
      <c r="S1112" s="1">
        <f t="shared" si="172"/>
        <v>65670</v>
      </c>
      <c r="T1112" s="1">
        <v>0.57999999999999996</v>
      </c>
      <c r="U1112" s="1">
        <f t="shared" si="173"/>
        <v>38088.6</v>
      </c>
      <c r="V1112" s="1">
        <f t="shared" si="174"/>
        <v>27581.4</v>
      </c>
      <c r="W1112" s="4">
        <f t="shared" si="175"/>
        <v>0.42000000000000004</v>
      </c>
      <c r="X1112" s="1" t="s">
        <v>50</v>
      </c>
      <c r="Y1112" s="1" t="s">
        <v>57</v>
      </c>
      <c r="Z1112" s="1" t="s">
        <v>41</v>
      </c>
      <c r="AA1112" s="2">
        <v>45992</v>
      </c>
      <c r="AB1112" s="1">
        <v>4</v>
      </c>
      <c r="AC1112" s="1" t="s">
        <v>42</v>
      </c>
      <c r="AD1112" s="1" t="str">
        <f t="shared" si="176"/>
        <v>0499</v>
      </c>
      <c r="AE1112" s="1" t="str">
        <f t="shared" si="177"/>
        <v>REGULAR</v>
      </c>
      <c r="AF1112" s="1" t="str">
        <f t="shared" si="178"/>
        <v>Durgapur -  West Bengal</v>
      </c>
      <c r="AG1112" s="1">
        <f t="shared" si="179"/>
        <v>5</v>
      </c>
    </row>
    <row r="1113" spans="1:33">
      <c r="A1113" s="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c r="P1113" s="1">
        <f t="shared" si="170"/>
        <v>45700</v>
      </c>
      <c r="Q1113" s="1">
        <v>0</v>
      </c>
      <c r="R1113" s="1">
        <f t="shared" si="171"/>
        <v>0</v>
      </c>
      <c r="S1113" s="1">
        <f t="shared" si="172"/>
        <v>45700</v>
      </c>
      <c r="T1113" s="1">
        <v>0.52</v>
      </c>
      <c r="U1113" s="1">
        <f t="shared" si="173"/>
        <v>23764</v>
      </c>
      <c r="V1113" s="1">
        <f t="shared" si="174"/>
        <v>21936</v>
      </c>
      <c r="W1113" s="4">
        <f t="shared" si="175"/>
        <v>0.48</v>
      </c>
      <c r="X1113" s="1" t="s">
        <v>39</v>
      </c>
      <c r="Y1113" s="1" t="s">
        <v>72</v>
      </c>
      <c r="Z1113" s="1" t="s">
        <v>41</v>
      </c>
      <c r="AA1113" s="2">
        <v>45993</v>
      </c>
      <c r="AB1113" s="1">
        <v>5</v>
      </c>
      <c r="AC1113" s="1" t="s">
        <v>42</v>
      </c>
      <c r="AD1113" s="1" t="str">
        <f t="shared" si="176"/>
        <v>0533</v>
      </c>
      <c r="AE1113" s="1" t="str">
        <f t="shared" si="177"/>
        <v>REGULAR</v>
      </c>
      <c r="AF1113" s="1" t="str">
        <f t="shared" si="178"/>
        <v>Ranchi -  Jharkhand</v>
      </c>
      <c r="AG1113" s="1">
        <f t="shared" si="179"/>
        <v>5</v>
      </c>
    </row>
    <row r="1114" spans="1:33">
      <c r="A1114" s="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c r="P1114" s="1">
        <f t="shared" si="170"/>
        <v>2790</v>
      </c>
      <c r="Q1114" s="1">
        <v>0</v>
      </c>
      <c r="R1114" s="1">
        <f t="shared" si="171"/>
        <v>0</v>
      </c>
      <c r="S1114" s="1">
        <f t="shared" si="172"/>
        <v>2790</v>
      </c>
      <c r="T1114" s="1">
        <v>0.35</v>
      </c>
      <c r="U1114" s="1">
        <f t="shared" si="173"/>
        <v>976.49999999999989</v>
      </c>
      <c r="V1114" s="1">
        <f t="shared" si="174"/>
        <v>1813.5</v>
      </c>
      <c r="W1114" s="4">
        <f t="shared" si="175"/>
        <v>0.65</v>
      </c>
      <c r="X1114" s="1" t="s">
        <v>65</v>
      </c>
      <c r="Y1114" s="1" t="s">
        <v>57</v>
      </c>
      <c r="Z1114" s="1" t="s">
        <v>22</v>
      </c>
      <c r="AA1114" s="1"/>
      <c r="AB1114" s="1"/>
      <c r="AC1114" s="1" t="s">
        <v>93</v>
      </c>
      <c r="AD1114" s="1" t="str">
        <f t="shared" si="176"/>
        <v>0995</v>
      </c>
      <c r="AE1114" s="1" t="str">
        <f t="shared" si="177"/>
        <v>REGULAR</v>
      </c>
      <c r="AF1114" s="1" t="str">
        <f t="shared" si="178"/>
        <v>Margao -  Goa</v>
      </c>
      <c r="AG1114" s="1">
        <f t="shared" si="179"/>
        <v>4</v>
      </c>
    </row>
    <row r="1115" spans="1:33">
      <c r="A1115" s="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c r="P1115" s="1">
        <f t="shared" si="170"/>
        <v>16800</v>
      </c>
      <c r="Q1115" s="1">
        <v>20</v>
      </c>
      <c r="R1115" s="1">
        <f t="shared" si="171"/>
        <v>3360</v>
      </c>
      <c r="S1115" s="1">
        <f t="shared" si="172"/>
        <v>13440</v>
      </c>
      <c r="T1115" s="1">
        <v>0.52</v>
      </c>
      <c r="U1115" s="1">
        <f t="shared" si="173"/>
        <v>6988.8</v>
      </c>
      <c r="V1115" s="1">
        <f t="shared" si="174"/>
        <v>6451.2</v>
      </c>
      <c r="W1115" s="4">
        <f t="shared" si="175"/>
        <v>0.48</v>
      </c>
      <c r="X1115" s="1" t="s">
        <v>39</v>
      </c>
      <c r="Y1115" s="1" t="s">
        <v>81</v>
      </c>
      <c r="Z1115" s="1" t="s">
        <v>120</v>
      </c>
      <c r="AA1115" s="1"/>
      <c r="AB1115" s="1"/>
      <c r="AC1115" s="1" t="s">
        <v>42</v>
      </c>
      <c r="AD1115" s="1" t="str">
        <f t="shared" si="176"/>
        <v>1047</v>
      </c>
      <c r="AE1115" s="1" t="str">
        <f t="shared" si="177"/>
        <v>REGULAR</v>
      </c>
      <c r="AF1115" s="1" t="str">
        <f t="shared" si="178"/>
        <v>Jamshedpur -  Jharkhand</v>
      </c>
      <c r="AG1115" s="1">
        <f t="shared" si="179"/>
        <v>5</v>
      </c>
    </row>
    <row r="1116" spans="1:33">
      <c r="A1116" s="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c r="P1116" s="1">
        <f t="shared" si="170"/>
        <v>12330</v>
      </c>
      <c r="Q1116" s="1">
        <v>5</v>
      </c>
      <c r="R1116" s="1">
        <f t="shared" si="171"/>
        <v>616.5</v>
      </c>
      <c r="S1116" s="1">
        <f t="shared" si="172"/>
        <v>11713.5</v>
      </c>
      <c r="T1116" s="1">
        <v>0.45</v>
      </c>
      <c r="U1116" s="1">
        <f t="shared" si="173"/>
        <v>5271.0749999999998</v>
      </c>
      <c r="V1116" s="1">
        <f t="shared" si="174"/>
        <v>6442.4250000000002</v>
      </c>
      <c r="W1116" s="4">
        <f t="shared" si="175"/>
        <v>0.55000000000000004</v>
      </c>
      <c r="X1116" s="1" t="s">
        <v>92</v>
      </c>
      <c r="Y1116" s="1" t="s">
        <v>57</v>
      </c>
      <c r="Z1116" s="1" t="s">
        <v>41</v>
      </c>
      <c r="AA1116" s="2">
        <v>45991</v>
      </c>
      <c r="AB1116" s="1">
        <v>3</v>
      </c>
      <c r="AC1116" s="1" t="s">
        <v>42</v>
      </c>
      <c r="AD1116" s="1" t="str">
        <f t="shared" si="176"/>
        <v>0896</v>
      </c>
      <c r="AE1116" s="1" t="str">
        <f t="shared" si="177"/>
        <v>REGULAR</v>
      </c>
      <c r="AF1116" s="1" t="str">
        <f t="shared" si="178"/>
        <v>Rohtak -  Haryana</v>
      </c>
      <c r="AG1116" s="1">
        <f t="shared" si="179"/>
        <v>5</v>
      </c>
    </row>
    <row r="1117" spans="1:33">
      <c r="A1117" s="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c r="P1117" s="1">
        <f t="shared" si="170"/>
        <v>3040</v>
      </c>
      <c r="Q1117" s="1">
        <v>10</v>
      </c>
      <c r="R1117" s="1">
        <f t="shared" si="171"/>
        <v>304</v>
      </c>
      <c r="S1117" s="1">
        <f t="shared" si="172"/>
        <v>2736</v>
      </c>
      <c r="T1117" s="1">
        <v>0.62</v>
      </c>
      <c r="U1117" s="1">
        <f t="shared" si="173"/>
        <v>1696.32</v>
      </c>
      <c r="V1117" s="1">
        <f t="shared" si="174"/>
        <v>1039.68</v>
      </c>
      <c r="W1117" s="4">
        <f t="shared" si="175"/>
        <v>0.38</v>
      </c>
      <c r="X1117" s="1" t="s">
        <v>147</v>
      </c>
      <c r="Y1117" s="1" t="s">
        <v>57</v>
      </c>
      <c r="Z1117" s="1" t="s">
        <v>120</v>
      </c>
      <c r="AA1117" s="1"/>
      <c r="AB1117" s="1"/>
      <c r="AC1117" s="1" t="s">
        <v>42</v>
      </c>
      <c r="AD1117" s="1" t="str">
        <f t="shared" si="176"/>
        <v>1165</v>
      </c>
      <c r="AE1117" s="1" t="str">
        <f t="shared" si="177"/>
        <v>REGULAR</v>
      </c>
      <c r="AF1117" s="1" t="str">
        <f t="shared" si="178"/>
        <v>Raipur -  Chhattisgarh</v>
      </c>
      <c r="AG1117" s="1">
        <f t="shared" si="179"/>
        <v>4</v>
      </c>
    </row>
    <row r="1118" spans="1:33">
      <c r="A1118" s="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c r="P1118" s="1">
        <f t="shared" si="170"/>
        <v>780</v>
      </c>
      <c r="Q1118" s="1">
        <v>20</v>
      </c>
      <c r="R1118" s="1">
        <f t="shared" si="171"/>
        <v>156</v>
      </c>
      <c r="S1118" s="1">
        <f t="shared" si="172"/>
        <v>624</v>
      </c>
      <c r="T1118" s="1">
        <v>0.45</v>
      </c>
      <c r="U1118" s="1">
        <f t="shared" si="173"/>
        <v>280.8</v>
      </c>
      <c r="V1118" s="1">
        <f t="shared" si="174"/>
        <v>343.2</v>
      </c>
      <c r="W1118" s="4">
        <f t="shared" si="175"/>
        <v>0.54999999999999993</v>
      </c>
      <c r="X1118" s="1" t="s">
        <v>65</v>
      </c>
      <c r="Y1118" s="1" t="s">
        <v>81</v>
      </c>
      <c r="Z1118" s="1" t="s">
        <v>41</v>
      </c>
      <c r="AA1118" s="2">
        <v>45992</v>
      </c>
      <c r="AB1118" s="1">
        <v>3</v>
      </c>
      <c r="AC1118" s="1" t="s">
        <v>42</v>
      </c>
      <c r="AD1118" s="1" t="str">
        <f t="shared" si="176"/>
        <v>1353</v>
      </c>
      <c r="AE1118" s="1" t="str">
        <f t="shared" si="177"/>
        <v>PRIME</v>
      </c>
      <c r="AF1118" s="1" t="str">
        <f t="shared" si="178"/>
        <v>Dehradun -  Uttarakhand</v>
      </c>
      <c r="AG1118" s="1">
        <f t="shared" si="179"/>
        <v>3</v>
      </c>
    </row>
    <row r="1119" spans="1:33">
      <c r="A1119" s="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c r="P1119" s="1">
        <f t="shared" si="170"/>
        <v>9260</v>
      </c>
      <c r="Q1119" s="1">
        <v>0</v>
      </c>
      <c r="R1119" s="1">
        <f t="shared" si="171"/>
        <v>0</v>
      </c>
      <c r="S1119" s="1">
        <f t="shared" si="172"/>
        <v>9260</v>
      </c>
      <c r="T1119" s="1">
        <v>0.48</v>
      </c>
      <c r="U1119" s="1">
        <f t="shared" si="173"/>
        <v>4444.8</v>
      </c>
      <c r="V1119" s="1">
        <f t="shared" si="174"/>
        <v>4815.2</v>
      </c>
      <c r="W1119" s="4">
        <f t="shared" si="175"/>
        <v>0.52</v>
      </c>
      <c r="X1119" s="1" t="s">
        <v>104</v>
      </c>
      <c r="Y1119" s="1" t="s">
        <v>81</v>
      </c>
      <c r="Z1119" s="1" t="s">
        <v>41</v>
      </c>
      <c r="AA1119" s="2">
        <v>45998</v>
      </c>
      <c r="AB1119" s="1">
        <v>5</v>
      </c>
      <c r="AC1119" s="1" t="s">
        <v>42</v>
      </c>
      <c r="AD1119" s="1" t="str">
        <f t="shared" si="176"/>
        <v>0319</v>
      </c>
      <c r="AE1119" s="1" t="str">
        <f t="shared" si="177"/>
        <v>REGULAR</v>
      </c>
      <c r="AF1119" s="1" t="str">
        <f t="shared" si="178"/>
        <v>Jamshedpur -  Jharkhand</v>
      </c>
      <c r="AG1119" s="1">
        <f t="shared" si="179"/>
        <v>4</v>
      </c>
    </row>
    <row r="1120" spans="1:33">
      <c r="A1120" s="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c r="P1120" s="1">
        <f t="shared" si="170"/>
        <v>76450</v>
      </c>
      <c r="Q1120" s="1">
        <v>0</v>
      </c>
      <c r="R1120" s="1">
        <f t="shared" si="171"/>
        <v>0</v>
      </c>
      <c r="S1120" s="1">
        <f t="shared" si="172"/>
        <v>76450</v>
      </c>
      <c r="T1120" s="1">
        <v>0.57999999999999996</v>
      </c>
      <c r="U1120" s="1">
        <f t="shared" si="173"/>
        <v>44341</v>
      </c>
      <c r="V1120" s="1">
        <f t="shared" si="174"/>
        <v>32109</v>
      </c>
      <c r="W1120" s="4">
        <f t="shared" si="175"/>
        <v>0.42</v>
      </c>
      <c r="X1120" s="1" t="s">
        <v>147</v>
      </c>
      <c r="Y1120" s="1" t="s">
        <v>57</v>
      </c>
      <c r="Z1120" s="1" t="s">
        <v>120</v>
      </c>
      <c r="AA1120" s="1"/>
      <c r="AB1120" s="1"/>
      <c r="AC1120" s="1" t="s">
        <v>42</v>
      </c>
      <c r="AD1120" s="1" t="str">
        <f t="shared" si="176"/>
        <v>0698</v>
      </c>
      <c r="AE1120" s="1" t="str">
        <f t="shared" si="177"/>
        <v>PRIME</v>
      </c>
      <c r="AF1120" s="1" t="str">
        <f t="shared" si="178"/>
        <v>Hubli -  Karnataka</v>
      </c>
      <c r="AG1120" s="1">
        <f t="shared" si="179"/>
        <v>5</v>
      </c>
    </row>
    <row r="1121" spans="1:33">
      <c r="A1121" s="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c r="P1121" s="1">
        <f t="shared" si="170"/>
        <v>1230</v>
      </c>
      <c r="Q1121" s="1">
        <v>20</v>
      </c>
      <c r="R1121" s="1">
        <f t="shared" si="171"/>
        <v>246</v>
      </c>
      <c r="S1121" s="1">
        <f t="shared" si="172"/>
        <v>984</v>
      </c>
      <c r="T1121" s="1">
        <v>0.45</v>
      </c>
      <c r="U1121" s="1">
        <f t="shared" si="173"/>
        <v>442.8</v>
      </c>
      <c r="V1121" s="1">
        <f t="shared" si="174"/>
        <v>541.20000000000005</v>
      </c>
      <c r="W1121" s="4">
        <f t="shared" si="175"/>
        <v>0.55000000000000004</v>
      </c>
      <c r="X1121" s="1" t="s">
        <v>147</v>
      </c>
      <c r="Y1121" s="1" t="s">
        <v>57</v>
      </c>
      <c r="Z1121" s="1" t="s">
        <v>51</v>
      </c>
      <c r="AA1121" s="2">
        <v>45997</v>
      </c>
      <c r="AB1121" s="1"/>
      <c r="AC1121" s="1" t="s">
        <v>42</v>
      </c>
      <c r="AD1121" s="1" t="str">
        <f t="shared" si="176"/>
        <v>0978</v>
      </c>
      <c r="AE1121" s="1" t="str">
        <f t="shared" si="177"/>
        <v>REGULAR</v>
      </c>
      <c r="AF1121" s="1" t="str">
        <f t="shared" si="178"/>
        <v>Dibrugarh -  Assam</v>
      </c>
      <c r="AG1121" s="1">
        <f t="shared" si="179"/>
        <v>4</v>
      </c>
    </row>
    <row r="1122" spans="1:33">
      <c r="A1122" s="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c r="P1122" s="1">
        <f t="shared" si="170"/>
        <v>3280</v>
      </c>
      <c r="Q1122" s="1">
        <v>0</v>
      </c>
      <c r="R1122" s="1">
        <f t="shared" si="171"/>
        <v>0</v>
      </c>
      <c r="S1122" s="1">
        <f t="shared" si="172"/>
        <v>3280</v>
      </c>
      <c r="T1122" s="1">
        <v>0.48</v>
      </c>
      <c r="U1122" s="1">
        <f t="shared" si="173"/>
        <v>1574.3999999999999</v>
      </c>
      <c r="V1122" s="1">
        <f t="shared" si="174"/>
        <v>1705.6000000000001</v>
      </c>
      <c r="W1122" s="4">
        <f t="shared" si="175"/>
        <v>0.52</v>
      </c>
      <c r="X1122" s="1" t="s">
        <v>147</v>
      </c>
      <c r="Y1122" s="1" t="s">
        <v>57</v>
      </c>
      <c r="Z1122" s="1" t="s">
        <v>51</v>
      </c>
      <c r="AA1122" s="2">
        <v>45993</v>
      </c>
      <c r="AB1122" s="1"/>
      <c r="AC1122" s="1" t="s">
        <v>42</v>
      </c>
      <c r="AD1122" s="1" t="str">
        <f t="shared" si="176"/>
        <v>1367</v>
      </c>
      <c r="AE1122" s="1" t="str">
        <f t="shared" si="177"/>
        <v>PRIME</v>
      </c>
      <c r="AF1122" s="1" t="str">
        <f t="shared" si="178"/>
        <v>Guwahati -  Assam</v>
      </c>
      <c r="AG1122" s="1">
        <f t="shared" si="179"/>
        <v>4</v>
      </c>
    </row>
    <row r="1123" spans="1:33">
      <c r="A1123" s="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c r="P1123" s="1">
        <f t="shared" si="170"/>
        <v>5110</v>
      </c>
      <c r="Q1123" s="1">
        <v>25</v>
      </c>
      <c r="R1123" s="1">
        <f t="shared" si="171"/>
        <v>1277.5</v>
      </c>
      <c r="S1123" s="1">
        <f t="shared" si="172"/>
        <v>3832.5</v>
      </c>
      <c r="T1123" s="1">
        <v>0.47</v>
      </c>
      <c r="U1123" s="1">
        <f t="shared" si="173"/>
        <v>1801.2749999999999</v>
      </c>
      <c r="V1123" s="1">
        <f t="shared" si="174"/>
        <v>2031.2250000000001</v>
      </c>
      <c r="W1123" s="4">
        <f t="shared" si="175"/>
        <v>0.53</v>
      </c>
      <c r="X1123" s="1" t="s">
        <v>65</v>
      </c>
      <c r="Y1123" s="1" t="s">
        <v>72</v>
      </c>
      <c r="Z1123" s="1" t="s">
        <v>41</v>
      </c>
      <c r="AA1123" s="2">
        <v>45996</v>
      </c>
      <c r="AB1123" s="1">
        <v>4</v>
      </c>
      <c r="AC1123" s="1" t="s">
        <v>42</v>
      </c>
      <c r="AD1123" s="1" t="str">
        <f t="shared" si="176"/>
        <v>0234</v>
      </c>
      <c r="AE1123" s="1" t="str">
        <f t="shared" si="177"/>
        <v>REGULAR</v>
      </c>
      <c r="AF1123" s="1" t="str">
        <f t="shared" si="178"/>
        <v>Bhilai -  Chhattisgarh</v>
      </c>
      <c r="AG1123" s="1">
        <f t="shared" si="179"/>
        <v>4</v>
      </c>
    </row>
    <row r="1124" spans="1:33">
      <c r="A1124" s="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c r="P1124" s="1">
        <f t="shared" si="170"/>
        <v>32050</v>
      </c>
      <c r="Q1124" s="1">
        <v>0</v>
      </c>
      <c r="R1124" s="1">
        <f t="shared" si="171"/>
        <v>0</v>
      </c>
      <c r="S1124" s="1">
        <f t="shared" si="172"/>
        <v>32050</v>
      </c>
      <c r="T1124" s="1">
        <v>0.48</v>
      </c>
      <c r="U1124" s="1">
        <f t="shared" si="173"/>
        <v>15384</v>
      </c>
      <c r="V1124" s="1">
        <f t="shared" si="174"/>
        <v>16666</v>
      </c>
      <c r="W1124" s="4">
        <f t="shared" si="175"/>
        <v>0.52</v>
      </c>
      <c r="X1124" s="1" t="s">
        <v>56</v>
      </c>
      <c r="Y1124" s="1" t="s">
        <v>40</v>
      </c>
      <c r="Z1124" s="1" t="s">
        <v>41</v>
      </c>
      <c r="AA1124" s="2">
        <v>45999</v>
      </c>
      <c r="AB1124" s="1">
        <v>4</v>
      </c>
      <c r="AC1124" s="1" t="s">
        <v>42</v>
      </c>
      <c r="AD1124" s="1" t="str">
        <f t="shared" si="176"/>
        <v>1078</v>
      </c>
      <c r="AE1124" s="1" t="str">
        <f t="shared" si="177"/>
        <v>PRIME</v>
      </c>
      <c r="AF1124" s="1" t="str">
        <f t="shared" si="178"/>
        <v>Haridwar -  Uttarakhand</v>
      </c>
      <c r="AG1124" s="1">
        <f t="shared" si="179"/>
        <v>5</v>
      </c>
    </row>
    <row r="1125" spans="1:33">
      <c r="A1125" s="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c r="P1125" s="1">
        <f t="shared" si="170"/>
        <v>7650</v>
      </c>
      <c r="Q1125" s="1">
        <v>5</v>
      </c>
      <c r="R1125" s="1">
        <f t="shared" si="171"/>
        <v>382.5</v>
      </c>
      <c r="S1125" s="1">
        <f t="shared" si="172"/>
        <v>7267.5</v>
      </c>
      <c r="T1125" s="1">
        <v>0.5</v>
      </c>
      <c r="U1125" s="1">
        <f t="shared" si="173"/>
        <v>3633.75</v>
      </c>
      <c r="V1125" s="1">
        <f t="shared" si="174"/>
        <v>3633.75</v>
      </c>
      <c r="W1125" s="4">
        <f t="shared" si="175"/>
        <v>0.5</v>
      </c>
      <c r="X1125" s="1" t="s">
        <v>50</v>
      </c>
      <c r="Y1125" s="1" t="s">
        <v>40</v>
      </c>
      <c r="Z1125" s="1" t="s">
        <v>41</v>
      </c>
      <c r="AA1125" s="2">
        <v>46000</v>
      </c>
      <c r="AB1125" s="1">
        <v>5</v>
      </c>
      <c r="AC1125" s="1" t="s">
        <v>42</v>
      </c>
      <c r="AD1125" s="1" t="str">
        <f t="shared" si="176"/>
        <v>0161</v>
      </c>
      <c r="AE1125" s="1" t="str">
        <f t="shared" si="177"/>
        <v>REGULAR</v>
      </c>
      <c r="AF1125" s="1" t="str">
        <f t="shared" si="178"/>
        <v>Kanpur -  Uttar Pradesh</v>
      </c>
      <c r="AG1125" s="1">
        <f t="shared" si="179"/>
        <v>4</v>
      </c>
    </row>
    <row r="1126" spans="1:33">
      <c r="A1126" s="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c r="P1126" s="1">
        <f t="shared" si="170"/>
        <v>3400</v>
      </c>
      <c r="Q1126" s="1">
        <v>10</v>
      </c>
      <c r="R1126" s="1">
        <f t="shared" si="171"/>
        <v>340</v>
      </c>
      <c r="S1126" s="1">
        <f t="shared" si="172"/>
        <v>3060</v>
      </c>
      <c r="T1126" s="1">
        <v>0.5</v>
      </c>
      <c r="U1126" s="1">
        <f t="shared" si="173"/>
        <v>1530</v>
      </c>
      <c r="V1126" s="1">
        <f t="shared" si="174"/>
        <v>1530</v>
      </c>
      <c r="W1126" s="4">
        <f t="shared" si="175"/>
        <v>0.5</v>
      </c>
      <c r="X1126" s="1" t="s">
        <v>56</v>
      </c>
      <c r="Y1126" s="1" t="s">
        <v>72</v>
      </c>
      <c r="Z1126" s="1" t="s">
        <v>41</v>
      </c>
      <c r="AA1126" s="2">
        <v>45999</v>
      </c>
      <c r="AB1126" s="1">
        <v>4</v>
      </c>
      <c r="AC1126" s="1" t="s">
        <v>42</v>
      </c>
      <c r="AD1126" s="1" t="str">
        <f t="shared" si="176"/>
        <v>0675</v>
      </c>
      <c r="AE1126" s="1" t="str">
        <f t="shared" si="177"/>
        <v>REGULAR</v>
      </c>
      <c r="AF1126" s="1" t="str">
        <f t="shared" si="178"/>
        <v>Udaipur -  Tripura</v>
      </c>
      <c r="AG1126" s="1">
        <f t="shared" si="179"/>
        <v>4</v>
      </c>
    </row>
    <row r="1127" spans="1:33">
      <c r="A1127" s="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c r="P1127" s="1">
        <f t="shared" si="170"/>
        <v>4860</v>
      </c>
      <c r="Q1127" s="1">
        <v>0</v>
      </c>
      <c r="R1127" s="1">
        <f t="shared" si="171"/>
        <v>0</v>
      </c>
      <c r="S1127" s="1">
        <f t="shared" si="172"/>
        <v>4860</v>
      </c>
      <c r="T1127" s="1">
        <v>0.47</v>
      </c>
      <c r="U1127" s="1">
        <f t="shared" si="173"/>
        <v>2284.1999999999998</v>
      </c>
      <c r="V1127" s="1">
        <f t="shared" si="174"/>
        <v>2575.8000000000002</v>
      </c>
      <c r="W1127" s="4">
        <f t="shared" si="175"/>
        <v>0.53</v>
      </c>
      <c r="X1127" s="1" t="s">
        <v>147</v>
      </c>
      <c r="Y1127" s="1" t="s">
        <v>72</v>
      </c>
      <c r="Z1127" s="1" t="s">
        <v>66</v>
      </c>
      <c r="AA1127" s="1"/>
      <c r="AB1127" s="1"/>
      <c r="AC1127" s="1" t="s">
        <v>42</v>
      </c>
      <c r="AD1127" s="1" t="str">
        <f t="shared" si="176"/>
        <v>1009</v>
      </c>
      <c r="AE1127" s="1" t="str">
        <f t="shared" si="177"/>
        <v>PRIME</v>
      </c>
      <c r="AF1127" s="1" t="str">
        <f t="shared" si="178"/>
        <v>Ranchi -  Jharkhand</v>
      </c>
      <c r="AG1127" s="1">
        <f t="shared" si="179"/>
        <v>4</v>
      </c>
    </row>
    <row r="1128" spans="1:33">
      <c r="A1128" s="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c r="P1128" s="1">
        <f t="shared" si="170"/>
        <v>8440</v>
      </c>
      <c r="Q1128" s="1">
        <v>30</v>
      </c>
      <c r="R1128" s="1">
        <f t="shared" si="171"/>
        <v>2532</v>
      </c>
      <c r="S1128" s="1">
        <f t="shared" si="172"/>
        <v>5908</v>
      </c>
      <c r="T1128" s="1">
        <v>0.52</v>
      </c>
      <c r="U1128" s="1">
        <f t="shared" si="173"/>
        <v>3072.1600000000003</v>
      </c>
      <c r="V1128" s="1">
        <f t="shared" si="174"/>
        <v>2835.8399999999997</v>
      </c>
      <c r="W1128" s="4">
        <f t="shared" si="175"/>
        <v>0.47999999999999993</v>
      </c>
      <c r="X1128" s="1" t="s">
        <v>147</v>
      </c>
      <c r="Y1128" s="1" t="s">
        <v>72</v>
      </c>
      <c r="Z1128" s="1" t="s">
        <v>120</v>
      </c>
      <c r="AA1128" s="1"/>
      <c r="AB1128" s="1"/>
      <c r="AC1128" s="1" t="s">
        <v>42</v>
      </c>
      <c r="AD1128" s="1" t="str">
        <f t="shared" si="176"/>
        <v>1031</v>
      </c>
      <c r="AE1128" s="1" t="str">
        <f t="shared" si="177"/>
        <v>REGULAR</v>
      </c>
      <c r="AF1128" s="1" t="str">
        <f t="shared" si="178"/>
        <v>Durgapur -  West Bengal</v>
      </c>
      <c r="AG1128" s="1">
        <f t="shared" si="179"/>
        <v>4</v>
      </c>
    </row>
    <row r="1129" spans="1:33">
      <c r="A1129" s="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c r="P1129" s="1">
        <f t="shared" si="170"/>
        <v>41320</v>
      </c>
      <c r="Q1129" s="1">
        <v>10</v>
      </c>
      <c r="R1129" s="1">
        <f t="shared" si="171"/>
        <v>4132</v>
      </c>
      <c r="S1129" s="1">
        <f t="shared" si="172"/>
        <v>37188</v>
      </c>
      <c r="T1129" s="1">
        <v>0.52</v>
      </c>
      <c r="U1129" s="1">
        <f t="shared" si="173"/>
        <v>19337.760000000002</v>
      </c>
      <c r="V1129" s="1">
        <f t="shared" si="174"/>
        <v>17850.239999999998</v>
      </c>
      <c r="W1129" s="4">
        <f t="shared" si="175"/>
        <v>0.47999999999999993</v>
      </c>
      <c r="X1129" s="1" t="s">
        <v>104</v>
      </c>
      <c r="Y1129" s="1" t="s">
        <v>40</v>
      </c>
      <c r="Z1129" s="1" t="s">
        <v>51</v>
      </c>
      <c r="AA1129" s="2">
        <v>45999</v>
      </c>
      <c r="AB1129" s="1"/>
      <c r="AC1129" s="1" t="s">
        <v>42</v>
      </c>
      <c r="AD1129" s="1" t="str">
        <f t="shared" si="176"/>
        <v>0308</v>
      </c>
      <c r="AE1129" s="1" t="str">
        <f t="shared" si="177"/>
        <v>PRIME</v>
      </c>
      <c r="AF1129" s="1" t="str">
        <f t="shared" si="178"/>
        <v>Visakhapatnam -  Andhra Pradesh</v>
      </c>
      <c r="AG1129" s="1">
        <f t="shared" si="179"/>
        <v>5</v>
      </c>
    </row>
    <row r="1130" spans="1:33">
      <c r="A1130" s="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c r="P1130" s="1">
        <f t="shared" si="170"/>
        <v>12990</v>
      </c>
      <c r="Q1130" s="1">
        <v>0</v>
      </c>
      <c r="R1130" s="1">
        <f t="shared" si="171"/>
        <v>0</v>
      </c>
      <c r="S1130" s="1">
        <f t="shared" si="172"/>
        <v>12990</v>
      </c>
      <c r="T1130" s="1">
        <v>0.52</v>
      </c>
      <c r="U1130" s="1">
        <f t="shared" si="173"/>
        <v>6754.8</v>
      </c>
      <c r="V1130" s="1">
        <f t="shared" si="174"/>
        <v>6235.2</v>
      </c>
      <c r="W1130" s="4">
        <f t="shared" si="175"/>
        <v>0.48</v>
      </c>
      <c r="X1130" s="1" t="s">
        <v>65</v>
      </c>
      <c r="Y1130" s="1" t="s">
        <v>81</v>
      </c>
      <c r="Z1130" s="1" t="s">
        <v>41</v>
      </c>
      <c r="AA1130" s="2">
        <v>45999</v>
      </c>
      <c r="AB1130" s="1">
        <v>5</v>
      </c>
      <c r="AC1130" s="1" t="s">
        <v>42</v>
      </c>
      <c r="AD1130" s="1" t="str">
        <f t="shared" si="176"/>
        <v>0922</v>
      </c>
      <c r="AE1130" s="1" t="str">
        <f t="shared" si="177"/>
        <v>PRIME</v>
      </c>
      <c r="AF1130" s="1" t="str">
        <f t="shared" si="178"/>
        <v>Raipur -  Chhattisgarh</v>
      </c>
      <c r="AG1130" s="1">
        <f t="shared" si="179"/>
        <v>5</v>
      </c>
    </row>
    <row r="1131" spans="1:33">
      <c r="A1131" s="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c r="P1131" s="1">
        <f t="shared" si="170"/>
        <v>8760</v>
      </c>
      <c r="Q1131" s="1">
        <v>5</v>
      </c>
      <c r="R1131" s="1">
        <f t="shared" si="171"/>
        <v>438</v>
      </c>
      <c r="S1131" s="1">
        <f t="shared" si="172"/>
        <v>8322</v>
      </c>
      <c r="T1131" s="1">
        <v>0.45</v>
      </c>
      <c r="U1131" s="1">
        <f t="shared" si="173"/>
        <v>3744.9</v>
      </c>
      <c r="V1131" s="1">
        <f t="shared" si="174"/>
        <v>4577.1000000000004</v>
      </c>
      <c r="W1131" s="4">
        <f t="shared" si="175"/>
        <v>0.55000000000000004</v>
      </c>
      <c r="X1131" s="1" t="s">
        <v>50</v>
      </c>
      <c r="Y1131" s="1" t="s">
        <v>81</v>
      </c>
      <c r="Z1131" s="1" t="s">
        <v>41</v>
      </c>
      <c r="AA1131" s="2">
        <v>45995</v>
      </c>
      <c r="AB1131" s="1">
        <v>5</v>
      </c>
      <c r="AC1131" s="1" t="s">
        <v>42</v>
      </c>
      <c r="AD1131" s="1" t="str">
        <f t="shared" si="176"/>
        <v>1041</v>
      </c>
      <c r="AE1131" s="1" t="str">
        <f t="shared" si="177"/>
        <v>REGULAR</v>
      </c>
      <c r="AF1131" s="1" t="str">
        <f t="shared" si="178"/>
        <v>Bhopal -  Madhya Pradesh</v>
      </c>
      <c r="AG1131" s="1">
        <f t="shared" si="179"/>
        <v>4</v>
      </c>
    </row>
    <row r="1132" spans="1:33">
      <c r="A1132" s="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c r="P1132" s="1">
        <f t="shared" si="170"/>
        <v>20280</v>
      </c>
      <c r="Q1132" s="1">
        <v>0</v>
      </c>
      <c r="R1132" s="1">
        <f t="shared" si="171"/>
        <v>0</v>
      </c>
      <c r="S1132" s="1">
        <f t="shared" si="172"/>
        <v>20280</v>
      </c>
      <c r="T1132" s="1">
        <v>0.52</v>
      </c>
      <c r="U1132" s="1">
        <f t="shared" si="173"/>
        <v>10545.6</v>
      </c>
      <c r="V1132" s="1">
        <f t="shared" si="174"/>
        <v>9734.4</v>
      </c>
      <c r="W1132" s="4">
        <f t="shared" si="175"/>
        <v>0.48</v>
      </c>
      <c r="X1132" s="1" t="s">
        <v>65</v>
      </c>
      <c r="Y1132" s="1" t="s">
        <v>40</v>
      </c>
      <c r="Z1132" s="1" t="s">
        <v>41</v>
      </c>
      <c r="AA1132" s="2">
        <v>45998</v>
      </c>
      <c r="AB1132" s="1">
        <v>4</v>
      </c>
      <c r="AC1132" s="1" t="s">
        <v>42</v>
      </c>
      <c r="AD1132" s="1" t="str">
        <f t="shared" si="176"/>
        <v>0595</v>
      </c>
      <c r="AE1132" s="1" t="str">
        <f t="shared" si="177"/>
        <v>REGULAR</v>
      </c>
      <c r="AF1132" s="1" t="str">
        <f t="shared" si="178"/>
        <v>Ludhiana -  Punjab</v>
      </c>
      <c r="AG1132" s="1">
        <f t="shared" si="179"/>
        <v>5</v>
      </c>
    </row>
    <row r="1133" spans="1:33">
      <c r="A1133" s="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c r="P1133" s="1">
        <f t="shared" si="170"/>
        <v>740</v>
      </c>
      <c r="Q1133" s="1">
        <v>30</v>
      </c>
      <c r="R1133" s="1">
        <f t="shared" si="171"/>
        <v>222</v>
      </c>
      <c r="S1133" s="1">
        <f t="shared" si="172"/>
        <v>518</v>
      </c>
      <c r="T1133" s="1">
        <v>0.62</v>
      </c>
      <c r="U1133" s="1">
        <f t="shared" si="173"/>
        <v>321.16000000000003</v>
      </c>
      <c r="V1133" s="1">
        <f t="shared" si="174"/>
        <v>196.83999999999997</v>
      </c>
      <c r="W1133" s="4">
        <f t="shared" si="175"/>
        <v>0.37999999999999995</v>
      </c>
      <c r="X1133" s="1" t="s">
        <v>56</v>
      </c>
      <c r="Y1133" s="1" t="s">
        <v>40</v>
      </c>
      <c r="Z1133" s="1" t="s">
        <v>41</v>
      </c>
      <c r="AA1133" s="2">
        <v>45997</v>
      </c>
      <c r="AB1133" s="1">
        <v>5</v>
      </c>
      <c r="AC1133" s="1" t="s">
        <v>42</v>
      </c>
      <c r="AD1133" s="1" t="str">
        <f t="shared" si="176"/>
        <v>0923</v>
      </c>
      <c r="AE1133" s="1" t="str">
        <f t="shared" si="177"/>
        <v>REGULAR</v>
      </c>
      <c r="AF1133" s="1" t="str">
        <f t="shared" si="178"/>
        <v>Jodhpur -  Rajasthan</v>
      </c>
      <c r="AG1133" s="1">
        <f t="shared" si="179"/>
        <v>3</v>
      </c>
    </row>
    <row r="1134" spans="1:33">
      <c r="A1134" s="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c r="P1134" s="1">
        <f t="shared" si="170"/>
        <v>6010</v>
      </c>
      <c r="Q1134" s="1">
        <v>20</v>
      </c>
      <c r="R1134" s="1">
        <f t="shared" si="171"/>
        <v>1202</v>
      </c>
      <c r="S1134" s="1">
        <f t="shared" si="172"/>
        <v>4808</v>
      </c>
      <c r="T1134" s="1">
        <v>0.48</v>
      </c>
      <c r="U1134" s="1">
        <f t="shared" si="173"/>
        <v>2307.8399999999997</v>
      </c>
      <c r="V1134" s="1">
        <f t="shared" si="174"/>
        <v>2500.1600000000003</v>
      </c>
      <c r="W1134" s="4">
        <f t="shared" si="175"/>
        <v>0.52</v>
      </c>
      <c r="X1134" s="1" t="s">
        <v>147</v>
      </c>
      <c r="Y1134" s="1" t="s">
        <v>57</v>
      </c>
      <c r="Z1134" s="1" t="s">
        <v>22</v>
      </c>
      <c r="AA1134" s="1"/>
      <c r="AB1134" s="1"/>
      <c r="AC1134" s="1" t="s">
        <v>93</v>
      </c>
      <c r="AD1134" s="1" t="str">
        <f t="shared" si="176"/>
        <v>0237</v>
      </c>
      <c r="AE1134" s="1" t="str">
        <f t="shared" si="177"/>
        <v>REGULAR</v>
      </c>
      <c r="AF1134" s="1" t="str">
        <f t="shared" si="178"/>
        <v>Bhilai -  Chhattisgarh</v>
      </c>
      <c r="AG1134" s="1">
        <f t="shared" si="179"/>
        <v>4</v>
      </c>
    </row>
    <row r="1135" spans="1:33">
      <c r="A1135" s="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c r="P1135" s="1">
        <f t="shared" si="170"/>
        <v>1180</v>
      </c>
      <c r="Q1135" s="1">
        <v>10</v>
      </c>
      <c r="R1135" s="1">
        <f t="shared" si="171"/>
        <v>118</v>
      </c>
      <c r="S1135" s="1">
        <f t="shared" si="172"/>
        <v>1062</v>
      </c>
      <c r="T1135" s="1">
        <v>0.5</v>
      </c>
      <c r="U1135" s="1">
        <f t="shared" si="173"/>
        <v>531</v>
      </c>
      <c r="V1135" s="1">
        <f t="shared" si="174"/>
        <v>531</v>
      </c>
      <c r="W1135" s="4">
        <f t="shared" si="175"/>
        <v>0.5</v>
      </c>
      <c r="X1135" s="1" t="s">
        <v>56</v>
      </c>
      <c r="Y1135" s="1" t="s">
        <v>72</v>
      </c>
      <c r="Z1135" s="1" t="s">
        <v>120</v>
      </c>
      <c r="AA1135" s="1"/>
      <c r="AB1135" s="1"/>
      <c r="AC1135" s="1" t="s">
        <v>42</v>
      </c>
      <c r="AD1135" s="1" t="str">
        <f t="shared" si="176"/>
        <v>0326</v>
      </c>
      <c r="AE1135" s="1" t="str">
        <f t="shared" si="177"/>
        <v>PRIME</v>
      </c>
      <c r="AF1135" s="1" t="str">
        <f t="shared" si="178"/>
        <v>Udaipur -  Tripura</v>
      </c>
      <c r="AG1135" s="1">
        <f t="shared" si="179"/>
        <v>4</v>
      </c>
    </row>
    <row r="1136" spans="1:33">
      <c r="A1136" s="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c r="P1136" s="1">
        <f t="shared" si="170"/>
        <v>1550</v>
      </c>
      <c r="Q1136" s="1">
        <v>10</v>
      </c>
      <c r="R1136" s="1">
        <f t="shared" si="171"/>
        <v>155</v>
      </c>
      <c r="S1136" s="1">
        <f t="shared" si="172"/>
        <v>1395</v>
      </c>
      <c r="T1136" s="1">
        <v>0.62</v>
      </c>
      <c r="U1136" s="1">
        <f t="shared" si="173"/>
        <v>864.9</v>
      </c>
      <c r="V1136" s="1">
        <f t="shared" si="174"/>
        <v>530.1</v>
      </c>
      <c r="W1136" s="4">
        <f t="shared" si="175"/>
        <v>0.38</v>
      </c>
      <c r="X1136" s="1" t="s">
        <v>92</v>
      </c>
      <c r="Y1136" s="1" t="s">
        <v>81</v>
      </c>
      <c r="Z1136" s="1" t="s">
        <v>41</v>
      </c>
      <c r="AA1136" s="2">
        <v>46002</v>
      </c>
      <c r="AB1136" s="1">
        <v>4</v>
      </c>
      <c r="AC1136" s="1" t="s">
        <v>42</v>
      </c>
      <c r="AD1136" s="1" t="str">
        <f t="shared" si="176"/>
        <v>0393</v>
      </c>
      <c r="AE1136" s="1" t="str">
        <f t="shared" si="177"/>
        <v>REGULAR</v>
      </c>
      <c r="AF1136" s="1" t="str">
        <f t="shared" si="178"/>
        <v>Bhopal -  Madhya Pradesh</v>
      </c>
      <c r="AG1136" s="1">
        <f t="shared" si="179"/>
        <v>4</v>
      </c>
    </row>
    <row r="1137" spans="1:33">
      <c r="A1137" s="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c r="P1137" s="1">
        <f t="shared" si="170"/>
        <v>820</v>
      </c>
      <c r="Q1137" s="1">
        <v>0</v>
      </c>
      <c r="R1137" s="1">
        <f t="shared" si="171"/>
        <v>0</v>
      </c>
      <c r="S1137" s="1">
        <f t="shared" si="172"/>
        <v>820</v>
      </c>
      <c r="T1137" s="1">
        <v>0.45</v>
      </c>
      <c r="U1137" s="1">
        <f t="shared" si="173"/>
        <v>369</v>
      </c>
      <c r="V1137" s="1">
        <f t="shared" si="174"/>
        <v>451</v>
      </c>
      <c r="W1137" s="4">
        <f t="shared" si="175"/>
        <v>0.55000000000000004</v>
      </c>
      <c r="X1137" s="1" t="s">
        <v>147</v>
      </c>
      <c r="Y1137" s="1" t="s">
        <v>72</v>
      </c>
      <c r="Z1137" s="1" t="s">
        <v>41</v>
      </c>
      <c r="AA1137" s="2">
        <v>45999</v>
      </c>
      <c r="AB1137" s="1">
        <v>4</v>
      </c>
      <c r="AC1137" s="1" t="s">
        <v>42</v>
      </c>
      <c r="AD1137" s="1" t="str">
        <f t="shared" si="176"/>
        <v>0764</v>
      </c>
      <c r="AE1137" s="1" t="str">
        <f t="shared" si="177"/>
        <v>REGULAR</v>
      </c>
      <c r="AF1137" s="1" t="str">
        <f t="shared" si="178"/>
        <v>New Delhi -  Delhi</v>
      </c>
      <c r="AG1137" s="1">
        <f t="shared" si="179"/>
        <v>3</v>
      </c>
    </row>
    <row r="1138" spans="1:33">
      <c r="A1138" s="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c r="P1138" s="1">
        <f t="shared" si="170"/>
        <v>67900</v>
      </c>
      <c r="Q1138" s="1">
        <v>10</v>
      </c>
      <c r="R1138" s="1">
        <f t="shared" si="171"/>
        <v>6790</v>
      </c>
      <c r="S1138" s="1">
        <f t="shared" si="172"/>
        <v>61110</v>
      </c>
      <c r="T1138" s="1">
        <v>0.57999999999999996</v>
      </c>
      <c r="U1138" s="1">
        <f t="shared" si="173"/>
        <v>35443.799999999996</v>
      </c>
      <c r="V1138" s="1">
        <f t="shared" si="174"/>
        <v>25666.200000000004</v>
      </c>
      <c r="W1138" s="4">
        <f t="shared" si="175"/>
        <v>0.4200000000000001</v>
      </c>
      <c r="X1138" s="1" t="s">
        <v>39</v>
      </c>
      <c r="Y1138" s="1" t="s">
        <v>40</v>
      </c>
      <c r="Z1138" s="1" t="s">
        <v>41</v>
      </c>
      <c r="AA1138" s="2">
        <v>46003</v>
      </c>
      <c r="AB1138" s="1">
        <v>4</v>
      </c>
      <c r="AC1138" s="1" t="s">
        <v>42</v>
      </c>
      <c r="AD1138" s="1" t="str">
        <f t="shared" si="176"/>
        <v>0861</v>
      </c>
      <c r="AE1138" s="1" t="str">
        <f t="shared" si="177"/>
        <v>REGULAR</v>
      </c>
      <c r="AF1138" s="1" t="str">
        <f t="shared" si="178"/>
        <v>Gurgaon -  Haryana</v>
      </c>
      <c r="AG1138" s="1">
        <f t="shared" si="179"/>
        <v>5</v>
      </c>
    </row>
    <row r="1139" spans="1:33">
      <c r="A1139" s="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c r="P1139" s="1">
        <f t="shared" si="170"/>
        <v>21500</v>
      </c>
      <c r="Q1139" s="1">
        <v>30</v>
      </c>
      <c r="R1139" s="1">
        <f t="shared" si="171"/>
        <v>6450</v>
      </c>
      <c r="S1139" s="1">
        <f t="shared" si="172"/>
        <v>15050</v>
      </c>
      <c r="T1139" s="1">
        <v>0.5</v>
      </c>
      <c r="U1139" s="1">
        <f t="shared" si="173"/>
        <v>7525</v>
      </c>
      <c r="V1139" s="1">
        <f t="shared" si="174"/>
        <v>7525</v>
      </c>
      <c r="W1139" s="4">
        <f t="shared" si="175"/>
        <v>0.5</v>
      </c>
      <c r="X1139" s="1" t="s">
        <v>65</v>
      </c>
      <c r="Y1139" s="1" t="s">
        <v>72</v>
      </c>
      <c r="Z1139" s="1" t="s">
        <v>120</v>
      </c>
      <c r="AA1139" s="1"/>
      <c r="AB1139" s="1"/>
      <c r="AC1139" s="1" t="s">
        <v>42</v>
      </c>
      <c r="AD1139" s="1" t="str">
        <f t="shared" si="176"/>
        <v>1114</v>
      </c>
      <c r="AE1139" s="1" t="str">
        <f t="shared" si="177"/>
        <v>PRIME</v>
      </c>
      <c r="AF1139" s="1" t="str">
        <f t="shared" si="178"/>
        <v>Ludhiana -  Punjab</v>
      </c>
      <c r="AG1139" s="1">
        <f t="shared" si="179"/>
        <v>5</v>
      </c>
    </row>
    <row r="1140" spans="1:33">
      <c r="A1140" s="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c r="P1140" s="1">
        <f t="shared" si="170"/>
        <v>1250</v>
      </c>
      <c r="Q1140" s="1">
        <v>5</v>
      </c>
      <c r="R1140" s="1">
        <f t="shared" si="171"/>
        <v>62.5</v>
      </c>
      <c r="S1140" s="1">
        <f t="shared" si="172"/>
        <v>1187.5</v>
      </c>
      <c r="T1140" s="1">
        <v>0.62</v>
      </c>
      <c r="U1140" s="1">
        <f t="shared" si="173"/>
        <v>736.25</v>
      </c>
      <c r="V1140" s="1">
        <f t="shared" si="174"/>
        <v>451.25</v>
      </c>
      <c r="W1140" s="4">
        <f t="shared" si="175"/>
        <v>0.38</v>
      </c>
      <c r="X1140" s="1" t="s">
        <v>147</v>
      </c>
      <c r="Y1140" s="1" t="s">
        <v>81</v>
      </c>
      <c r="Z1140" s="1" t="s">
        <v>41</v>
      </c>
      <c r="AA1140" s="2">
        <v>46000</v>
      </c>
      <c r="AB1140" s="1">
        <v>4</v>
      </c>
      <c r="AC1140" s="1" t="s">
        <v>42</v>
      </c>
      <c r="AD1140" s="1" t="str">
        <f t="shared" si="176"/>
        <v>0411</v>
      </c>
      <c r="AE1140" s="1" t="str">
        <f t="shared" si="177"/>
        <v>REGULAR</v>
      </c>
      <c r="AF1140" s="1" t="str">
        <f t="shared" si="178"/>
        <v>Agra -  Uttar Pradesh</v>
      </c>
      <c r="AG1140" s="1">
        <f t="shared" si="179"/>
        <v>4</v>
      </c>
    </row>
    <row r="1141" spans="1:33">
      <c r="A1141" s="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c r="P1141" s="1">
        <f t="shared" si="170"/>
        <v>2160</v>
      </c>
      <c r="Q1141" s="1">
        <v>25</v>
      </c>
      <c r="R1141" s="1">
        <f t="shared" si="171"/>
        <v>540</v>
      </c>
      <c r="S1141" s="1">
        <f t="shared" si="172"/>
        <v>1620</v>
      </c>
      <c r="T1141" s="1">
        <v>0.5</v>
      </c>
      <c r="U1141" s="1">
        <f t="shared" si="173"/>
        <v>810</v>
      </c>
      <c r="V1141" s="1">
        <f t="shared" si="174"/>
        <v>810</v>
      </c>
      <c r="W1141" s="4">
        <f t="shared" si="175"/>
        <v>0.5</v>
      </c>
      <c r="X1141" s="1" t="s">
        <v>92</v>
      </c>
      <c r="Y1141" s="1" t="s">
        <v>57</v>
      </c>
      <c r="Z1141" s="1" t="s">
        <v>66</v>
      </c>
      <c r="AA1141" s="1"/>
      <c r="AB1141" s="1"/>
      <c r="AC1141" s="1" t="s">
        <v>42</v>
      </c>
      <c r="AD1141" s="1" t="str">
        <f t="shared" si="176"/>
        <v>0935</v>
      </c>
      <c r="AE1141" s="1" t="str">
        <f t="shared" si="177"/>
        <v>REGULAR</v>
      </c>
      <c r="AF1141" s="1" t="str">
        <f t="shared" si="178"/>
        <v>Kolkata -  West Bengal</v>
      </c>
      <c r="AG1141" s="1">
        <f t="shared" si="179"/>
        <v>4</v>
      </c>
    </row>
    <row r="1142" spans="1:33">
      <c r="A1142" s="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c r="P1142" s="1">
        <f t="shared" si="170"/>
        <v>1960</v>
      </c>
      <c r="Q1142" s="1">
        <v>10</v>
      </c>
      <c r="R1142" s="1">
        <f t="shared" si="171"/>
        <v>196</v>
      </c>
      <c r="S1142" s="1">
        <f t="shared" si="172"/>
        <v>1764</v>
      </c>
      <c r="T1142" s="1">
        <v>0.35</v>
      </c>
      <c r="U1142" s="1">
        <f t="shared" si="173"/>
        <v>617.4</v>
      </c>
      <c r="V1142" s="1">
        <f t="shared" si="174"/>
        <v>1146.5999999999999</v>
      </c>
      <c r="W1142" s="4">
        <f t="shared" si="175"/>
        <v>0.64999999999999991</v>
      </c>
      <c r="X1142" s="1" t="s">
        <v>147</v>
      </c>
      <c r="Y1142" s="1" t="s">
        <v>57</v>
      </c>
      <c r="Z1142" s="1" t="s">
        <v>41</v>
      </c>
      <c r="AA1142" s="2">
        <v>46001</v>
      </c>
      <c r="AB1142" s="1">
        <v>4</v>
      </c>
      <c r="AC1142" s="1" t="s">
        <v>42</v>
      </c>
      <c r="AD1142" s="1" t="str">
        <f t="shared" si="176"/>
        <v>0006</v>
      </c>
      <c r="AE1142" s="1" t="str">
        <f t="shared" si="177"/>
        <v>REGULAR</v>
      </c>
      <c r="AF1142" s="1" t="str">
        <f t="shared" si="178"/>
        <v>Howrah -  West Bengal</v>
      </c>
      <c r="AG1142" s="1">
        <f t="shared" si="179"/>
        <v>4</v>
      </c>
    </row>
    <row r="1143" spans="1:33">
      <c r="A1143" s="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c r="P1143" s="1">
        <f t="shared" si="170"/>
        <v>2560</v>
      </c>
      <c r="Q1143" s="1">
        <v>30</v>
      </c>
      <c r="R1143" s="1">
        <f t="shared" si="171"/>
        <v>768</v>
      </c>
      <c r="S1143" s="1">
        <f t="shared" si="172"/>
        <v>1792</v>
      </c>
      <c r="T1143" s="1">
        <v>0.35</v>
      </c>
      <c r="U1143" s="1">
        <f t="shared" si="173"/>
        <v>627.19999999999993</v>
      </c>
      <c r="V1143" s="1">
        <f t="shared" si="174"/>
        <v>1164.8000000000002</v>
      </c>
      <c r="W1143" s="4">
        <f t="shared" si="175"/>
        <v>0.65000000000000013</v>
      </c>
      <c r="X1143" s="1" t="s">
        <v>50</v>
      </c>
      <c r="Y1143" s="1" t="s">
        <v>72</v>
      </c>
      <c r="Z1143" s="1" t="s">
        <v>22</v>
      </c>
      <c r="AA1143" s="1"/>
      <c r="AB1143" s="1"/>
      <c r="AC1143" s="1" t="s">
        <v>93</v>
      </c>
      <c r="AD1143" s="1" t="str">
        <f t="shared" si="176"/>
        <v>0836</v>
      </c>
      <c r="AE1143" s="1" t="str">
        <f t="shared" si="177"/>
        <v>REGULAR</v>
      </c>
      <c r="AF1143" s="1" t="str">
        <f t="shared" si="178"/>
        <v>Shillong -  Meghalaya</v>
      </c>
      <c r="AG1143" s="1">
        <f t="shared" si="179"/>
        <v>4</v>
      </c>
    </row>
    <row r="1144" spans="1:33">
      <c r="A1144" s="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c r="P1144" s="1">
        <f t="shared" si="170"/>
        <v>6050</v>
      </c>
      <c r="Q1144" s="1">
        <v>5</v>
      </c>
      <c r="R1144" s="1">
        <f t="shared" si="171"/>
        <v>302.5</v>
      </c>
      <c r="S1144" s="1">
        <f t="shared" si="172"/>
        <v>5747.5</v>
      </c>
      <c r="T1144" s="1">
        <v>0.35</v>
      </c>
      <c r="U1144" s="1">
        <f t="shared" si="173"/>
        <v>2011.6249999999998</v>
      </c>
      <c r="V1144" s="1">
        <f t="shared" si="174"/>
        <v>3735.875</v>
      </c>
      <c r="W1144" s="4">
        <f t="shared" si="175"/>
        <v>0.65</v>
      </c>
      <c r="X1144" s="1" t="s">
        <v>92</v>
      </c>
      <c r="Y1144" s="1" t="s">
        <v>57</v>
      </c>
      <c r="Z1144" s="1" t="s">
        <v>41</v>
      </c>
      <c r="AA1144" s="2">
        <v>46002</v>
      </c>
      <c r="AB1144" s="1">
        <v>4</v>
      </c>
      <c r="AC1144" s="1" t="s">
        <v>42</v>
      </c>
      <c r="AD1144" s="1" t="str">
        <f t="shared" si="176"/>
        <v>1093</v>
      </c>
      <c r="AE1144" s="1" t="str">
        <f t="shared" si="177"/>
        <v>PRIME</v>
      </c>
      <c r="AF1144" s="1" t="str">
        <f t="shared" si="178"/>
        <v>Muzaffarpur -  Bihar</v>
      </c>
      <c r="AG1144" s="1">
        <f t="shared" si="179"/>
        <v>4</v>
      </c>
    </row>
    <row r="1145" spans="1:33">
      <c r="A1145" s="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c r="P1145" s="1">
        <f t="shared" si="170"/>
        <v>2470</v>
      </c>
      <c r="Q1145" s="1">
        <v>25</v>
      </c>
      <c r="R1145" s="1">
        <f t="shared" si="171"/>
        <v>617.5</v>
      </c>
      <c r="S1145" s="1">
        <f t="shared" si="172"/>
        <v>1852.5</v>
      </c>
      <c r="T1145" s="1">
        <v>0.5</v>
      </c>
      <c r="U1145" s="1">
        <f t="shared" si="173"/>
        <v>926.25</v>
      </c>
      <c r="V1145" s="1">
        <f t="shared" si="174"/>
        <v>926.25</v>
      </c>
      <c r="W1145" s="4">
        <f t="shared" si="175"/>
        <v>0.5</v>
      </c>
      <c r="X1145" s="1" t="s">
        <v>92</v>
      </c>
      <c r="Y1145" s="1" t="s">
        <v>72</v>
      </c>
      <c r="Z1145" s="1" t="s">
        <v>41</v>
      </c>
      <c r="AA1145" s="2">
        <v>46001</v>
      </c>
      <c r="AB1145" s="1">
        <v>4</v>
      </c>
      <c r="AC1145" s="1" t="s">
        <v>42</v>
      </c>
      <c r="AD1145" s="1" t="str">
        <f t="shared" si="176"/>
        <v>1340</v>
      </c>
      <c r="AE1145" s="1" t="str">
        <f t="shared" si="177"/>
        <v>REGULAR</v>
      </c>
      <c r="AF1145" s="1" t="str">
        <f t="shared" si="178"/>
        <v>Guwahati -  Assam</v>
      </c>
      <c r="AG1145" s="1">
        <f t="shared" si="179"/>
        <v>4</v>
      </c>
    </row>
    <row r="1146" spans="1:33">
      <c r="A1146" s="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c r="P1146" s="1">
        <f t="shared" si="170"/>
        <v>2910</v>
      </c>
      <c r="Q1146" s="1">
        <v>15</v>
      </c>
      <c r="R1146" s="1">
        <f t="shared" si="171"/>
        <v>436.5</v>
      </c>
      <c r="S1146" s="1">
        <f t="shared" si="172"/>
        <v>2473.5</v>
      </c>
      <c r="T1146" s="1">
        <v>0.35</v>
      </c>
      <c r="U1146" s="1">
        <f t="shared" si="173"/>
        <v>865.72499999999991</v>
      </c>
      <c r="V1146" s="1">
        <f t="shared" si="174"/>
        <v>1607.7750000000001</v>
      </c>
      <c r="W1146" s="4">
        <f t="shared" si="175"/>
        <v>0.65</v>
      </c>
      <c r="X1146" s="1" t="s">
        <v>65</v>
      </c>
      <c r="Y1146" s="1" t="s">
        <v>81</v>
      </c>
      <c r="Z1146" s="1" t="s">
        <v>41</v>
      </c>
      <c r="AA1146" s="2">
        <v>46007</v>
      </c>
      <c r="AB1146" s="1">
        <v>4</v>
      </c>
      <c r="AC1146" s="1" t="s">
        <v>42</v>
      </c>
      <c r="AD1146" s="1" t="str">
        <f t="shared" si="176"/>
        <v>1413</v>
      </c>
      <c r="AE1146" s="1" t="str">
        <f t="shared" si="177"/>
        <v>REGULAR</v>
      </c>
      <c r="AF1146" s="1" t="str">
        <f t="shared" si="178"/>
        <v>Kolkata -  West Bengal</v>
      </c>
      <c r="AG1146" s="1">
        <f t="shared" si="179"/>
        <v>4</v>
      </c>
    </row>
    <row r="1147" spans="1:33">
      <c r="A1147" s="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c r="P1147" s="1">
        <f t="shared" si="170"/>
        <v>71980</v>
      </c>
      <c r="Q1147" s="1">
        <v>10</v>
      </c>
      <c r="R1147" s="1">
        <f t="shared" si="171"/>
        <v>7198</v>
      </c>
      <c r="S1147" s="1">
        <f t="shared" si="172"/>
        <v>64782</v>
      </c>
      <c r="T1147" s="1">
        <v>0.57999999999999996</v>
      </c>
      <c r="U1147" s="1">
        <f t="shared" si="173"/>
        <v>37573.56</v>
      </c>
      <c r="V1147" s="1">
        <f t="shared" si="174"/>
        <v>27208.440000000002</v>
      </c>
      <c r="W1147" s="4">
        <f t="shared" si="175"/>
        <v>0.42000000000000004</v>
      </c>
      <c r="X1147" s="1" t="s">
        <v>50</v>
      </c>
      <c r="Y1147" s="1" t="s">
        <v>40</v>
      </c>
      <c r="Z1147" s="1" t="s">
        <v>41</v>
      </c>
      <c r="AA1147" s="2">
        <v>46003</v>
      </c>
      <c r="AB1147" s="1">
        <v>3</v>
      </c>
      <c r="AC1147" s="1" t="s">
        <v>42</v>
      </c>
      <c r="AD1147" s="1" t="str">
        <f t="shared" si="176"/>
        <v>0202</v>
      </c>
      <c r="AE1147" s="1" t="str">
        <f t="shared" si="177"/>
        <v>REGULAR</v>
      </c>
      <c r="AF1147" s="1" t="str">
        <f t="shared" si="178"/>
        <v>Haridwar -  Uttarakhand</v>
      </c>
      <c r="AG1147" s="1">
        <f t="shared" si="179"/>
        <v>5</v>
      </c>
    </row>
    <row r="1148" spans="1:33">
      <c r="A1148" s="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c r="P1148" s="1">
        <f t="shared" si="170"/>
        <v>1000</v>
      </c>
      <c r="Q1148" s="1">
        <v>10</v>
      </c>
      <c r="R1148" s="1">
        <f t="shared" si="171"/>
        <v>100</v>
      </c>
      <c r="S1148" s="1">
        <f t="shared" si="172"/>
        <v>900</v>
      </c>
      <c r="T1148" s="1">
        <v>0.35</v>
      </c>
      <c r="U1148" s="1">
        <f t="shared" si="173"/>
        <v>315</v>
      </c>
      <c r="V1148" s="1">
        <f t="shared" si="174"/>
        <v>585</v>
      </c>
      <c r="W1148" s="4">
        <f t="shared" si="175"/>
        <v>0.65</v>
      </c>
      <c r="X1148" s="1" t="s">
        <v>56</v>
      </c>
      <c r="Y1148" s="1" t="s">
        <v>40</v>
      </c>
      <c r="Z1148" s="1" t="s">
        <v>41</v>
      </c>
      <c r="AA1148" s="2">
        <v>46002</v>
      </c>
      <c r="AB1148" s="1">
        <v>3</v>
      </c>
      <c r="AC1148" s="1" t="s">
        <v>42</v>
      </c>
      <c r="AD1148" s="1" t="str">
        <f t="shared" si="176"/>
        <v>0367</v>
      </c>
      <c r="AE1148" s="1" t="str">
        <f t="shared" si="177"/>
        <v>REGULAR</v>
      </c>
      <c r="AF1148" s="1" t="str">
        <f t="shared" si="178"/>
        <v>Haridwar -  Uttarakhand</v>
      </c>
      <c r="AG1148" s="1">
        <f t="shared" si="179"/>
        <v>4</v>
      </c>
    </row>
    <row r="1149" spans="1:33">
      <c r="A1149" s="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c r="P1149" s="1">
        <f t="shared" si="170"/>
        <v>8250</v>
      </c>
      <c r="Q1149" s="1">
        <v>0</v>
      </c>
      <c r="R1149" s="1">
        <f t="shared" si="171"/>
        <v>0</v>
      </c>
      <c r="S1149" s="1">
        <f t="shared" si="172"/>
        <v>8250</v>
      </c>
      <c r="T1149" s="1">
        <v>0.52</v>
      </c>
      <c r="U1149" s="1">
        <f t="shared" si="173"/>
        <v>4290</v>
      </c>
      <c r="V1149" s="1">
        <f t="shared" si="174"/>
        <v>3960</v>
      </c>
      <c r="W1149" s="4">
        <f t="shared" si="175"/>
        <v>0.48</v>
      </c>
      <c r="X1149" s="1" t="s">
        <v>92</v>
      </c>
      <c r="Y1149" s="1" t="s">
        <v>81</v>
      </c>
      <c r="Z1149" s="1" t="s">
        <v>66</v>
      </c>
      <c r="AA1149" s="1"/>
      <c r="AB1149" s="1"/>
      <c r="AC1149" s="1" t="s">
        <v>42</v>
      </c>
      <c r="AD1149" s="1" t="str">
        <f t="shared" si="176"/>
        <v>1452</v>
      </c>
      <c r="AE1149" s="1" t="str">
        <f t="shared" si="177"/>
        <v>REGULAR</v>
      </c>
      <c r="AF1149" s="1" t="str">
        <f t="shared" si="178"/>
        <v>Gurgaon -  Haryana</v>
      </c>
      <c r="AG1149" s="1">
        <f t="shared" si="179"/>
        <v>4</v>
      </c>
    </row>
    <row r="1150" spans="1:33">
      <c r="A1150" s="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c r="P1150" s="1">
        <f t="shared" si="170"/>
        <v>38400</v>
      </c>
      <c r="Q1150" s="1">
        <v>15</v>
      </c>
      <c r="R1150" s="1">
        <f t="shared" si="171"/>
        <v>5760</v>
      </c>
      <c r="S1150" s="1">
        <f t="shared" si="172"/>
        <v>32640</v>
      </c>
      <c r="T1150" s="1">
        <v>0.52</v>
      </c>
      <c r="U1150" s="1">
        <f t="shared" si="173"/>
        <v>16972.8</v>
      </c>
      <c r="V1150" s="1">
        <f t="shared" si="174"/>
        <v>15667.2</v>
      </c>
      <c r="W1150" s="4">
        <f t="shared" si="175"/>
        <v>0.48000000000000004</v>
      </c>
      <c r="X1150" s="1" t="s">
        <v>39</v>
      </c>
      <c r="Y1150" s="1" t="s">
        <v>81</v>
      </c>
      <c r="Z1150" s="1" t="s">
        <v>66</v>
      </c>
      <c r="AA1150" s="1"/>
      <c r="AB1150" s="1"/>
      <c r="AC1150" s="1" t="s">
        <v>42</v>
      </c>
      <c r="AD1150" s="1" t="str">
        <f t="shared" si="176"/>
        <v>0590</v>
      </c>
      <c r="AE1150" s="1" t="str">
        <f t="shared" si="177"/>
        <v>PRIME</v>
      </c>
      <c r="AF1150" s="1" t="str">
        <f t="shared" si="178"/>
        <v>Dibrugarh -  Assam</v>
      </c>
      <c r="AG1150" s="1">
        <f t="shared" si="179"/>
        <v>5</v>
      </c>
    </row>
    <row r="1151" spans="1:33">
      <c r="A1151" s="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c r="P1151" s="1">
        <f t="shared" si="170"/>
        <v>2370</v>
      </c>
      <c r="Q1151" s="1">
        <v>10</v>
      </c>
      <c r="R1151" s="1">
        <f t="shared" si="171"/>
        <v>237</v>
      </c>
      <c r="S1151" s="1">
        <f t="shared" si="172"/>
        <v>2133</v>
      </c>
      <c r="T1151" s="1">
        <v>0.35</v>
      </c>
      <c r="U1151" s="1">
        <f t="shared" si="173"/>
        <v>746.55</v>
      </c>
      <c r="V1151" s="1">
        <f t="shared" si="174"/>
        <v>1386.45</v>
      </c>
      <c r="W1151" s="4">
        <f t="shared" si="175"/>
        <v>0.65</v>
      </c>
      <c r="X1151" s="1" t="s">
        <v>65</v>
      </c>
      <c r="Y1151" s="1" t="s">
        <v>72</v>
      </c>
      <c r="Z1151" s="1" t="s">
        <v>41</v>
      </c>
      <c r="AA1151" s="2">
        <v>46003</v>
      </c>
      <c r="AB1151" s="1">
        <v>4</v>
      </c>
      <c r="AC1151" s="1" t="s">
        <v>42</v>
      </c>
      <c r="AD1151" s="1" t="str">
        <f t="shared" si="176"/>
        <v>1400</v>
      </c>
      <c r="AE1151" s="1" t="str">
        <f t="shared" si="177"/>
        <v>PRIME</v>
      </c>
      <c r="AF1151" s="1" t="str">
        <f t="shared" si="178"/>
        <v>Gaya -  Bihar</v>
      </c>
      <c r="AG1151" s="1">
        <f t="shared" si="179"/>
        <v>4</v>
      </c>
    </row>
    <row r="1152" spans="1:33">
      <c r="A1152" s="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c r="P1152" s="1">
        <f t="shared" si="170"/>
        <v>32360</v>
      </c>
      <c r="Q1152" s="1">
        <v>0</v>
      </c>
      <c r="R1152" s="1">
        <f t="shared" si="171"/>
        <v>0</v>
      </c>
      <c r="S1152" s="1">
        <f t="shared" si="172"/>
        <v>32360</v>
      </c>
      <c r="T1152" s="1">
        <v>0.57999999999999996</v>
      </c>
      <c r="U1152" s="1">
        <f t="shared" si="173"/>
        <v>18768.8</v>
      </c>
      <c r="V1152" s="1">
        <f t="shared" si="174"/>
        <v>13591.2</v>
      </c>
      <c r="W1152" s="4">
        <f t="shared" si="175"/>
        <v>0.42000000000000004</v>
      </c>
      <c r="X1152" s="1" t="s">
        <v>104</v>
      </c>
      <c r="Y1152" s="1" t="s">
        <v>72</v>
      </c>
      <c r="Z1152" s="1" t="s">
        <v>41</v>
      </c>
      <c r="AA1152" s="2">
        <v>46006</v>
      </c>
      <c r="AB1152" s="1">
        <v>5</v>
      </c>
      <c r="AC1152" s="1" t="s">
        <v>42</v>
      </c>
      <c r="AD1152" s="1" t="str">
        <f t="shared" si="176"/>
        <v>0253</v>
      </c>
      <c r="AE1152" s="1" t="str">
        <f t="shared" si="177"/>
        <v>REGULAR</v>
      </c>
      <c r="AF1152" s="1" t="str">
        <f t="shared" si="178"/>
        <v>Raipur -  Chhattisgarh</v>
      </c>
      <c r="AG1152" s="1">
        <f t="shared" si="179"/>
        <v>5</v>
      </c>
    </row>
    <row r="1153" spans="1:33">
      <c r="A1153" s="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c r="P1153" s="1">
        <f t="shared" si="170"/>
        <v>14220</v>
      </c>
      <c r="Q1153" s="1">
        <v>0</v>
      </c>
      <c r="R1153" s="1">
        <f t="shared" si="171"/>
        <v>0</v>
      </c>
      <c r="S1153" s="1">
        <f t="shared" si="172"/>
        <v>14220</v>
      </c>
      <c r="T1153" s="1">
        <v>0.5</v>
      </c>
      <c r="U1153" s="1">
        <f t="shared" si="173"/>
        <v>7110</v>
      </c>
      <c r="V1153" s="1">
        <f t="shared" si="174"/>
        <v>7110</v>
      </c>
      <c r="W1153" s="4">
        <f t="shared" si="175"/>
        <v>0.5</v>
      </c>
      <c r="X1153" s="1" t="s">
        <v>39</v>
      </c>
      <c r="Y1153" s="1" t="s">
        <v>72</v>
      </c>
      <c r="Z1153" s="1" t="s">
        <v>41</v>
      </c>
      <c r="AA1153" s="2">
        <v>46006</v>
      </c>
      <c r="AB1153" s="1">
        <v>5</v>
      </c>
      <c r="AC1153" s="1" t="s">
        <v>42</v>
      </c>
      <c r="AD1153" s="1" t="str">
        <f t="shared" si="176"/>
        <v>1014</v>
      </c>
      <c r="AE1153" s="1" t="str">
        <f t="shared" si="177"/>
        <v>REGULAR</v>
      </c>
      <c r="AF1153" s="1" t="str">
        <f t="shared" si="178"/>
        <v>Kolkata -  West Bengal</v>
      </c>
      <c r="AG1153" s="1">
        <f t="shared" si="179"/>
        <v>5</v>
      </c>
    </row>
    <row r="1154" spans="1:33">
      <c r="A1154" s="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c r="P1154" s="1">
        <f t="shared" si="170"/>
        <v>1340</v>
      </c>
      <c r="Q1154" s="1">
        <v>25</v>
      </c>
      <c r="R1154" s="1">
        <f t="shared" si="171"/>
        <v>335</v>
      </c>
      <c r="S1154" s="1">
        <f t="shared" si="172"/>
        <v>1005</v>
      </c>
      <c r="T1154" s="1">
        <v>0.45</v>
      </c>
      <c r="U1154" s="1">
        <f t="shared" si="173"/>
        <v>452.25</v>
      </c>
      <c r="V1154" s="1">
        <f t="shared" si="174"/>
        <v>552.75</v>
      </c>
      <c r="W1154" s="4">
        <f t="shared" si="175"/>
        <v>0.55000000000000004</v>
      </c>
      <c r="X1154" s="1" t="s">
        <v>39</v>
      </c>
      <c r="Y1154" s="1" t="s">
        <v>72</v>
      </c>
      <c r="Z1154" s="1" t="s">
        <v>51</v>
      </c>
      <c r="AA1154" s="2">
        <v>46005</v>
      </c>
      <c r="AB1154" s="1"/>
      <c r="AC1154" s="1" t="s">
        <v>42</v>
      </c>
      <c r="AD1154" s="1" t="str">
        <f t="shared" si="176"/>
        <v>0042</v>
      </c>
      <c r="AE1154" s="1" t="str">
        <f t="shared" si="177"/>
        <v>PRIME</v>
      </c>
      <c r="AF1154" s="1" t="str">
        <f t="shared" si="178"/>
        <v>Bhilai -  Chhattisgarh</v>
      </c>
      <c r="AG1154" s="1">
        <f t="shared" si="179"/>
        <v>4</v>
      </c>
    </row>
    <row r="1155" spans="1:33">
      <c r="A1155" s="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c r="P1155" s="1">
        <f t="shared" ref="P1155:P1218" si="180">PRODUCT(N1155,O1155)</f>
        <v>1720</v>
      </c>
      <c r="Q1155" s="1">
        <v>15</v>
      </c>
      <c r="R1155" s="1">
        <f t="shared" ref="R1155:R1218" si="181">P1155*(Q1155/100)</f>
        <v>258</v>
      </c>
      <c r="S1155" s="1">
        <f t="shared" ref="S1155:S1218" si="182">P1155-R1155</f>
        <v>1462</v>
      </c>
      <c r="T1155" s="1">
        <v>0.5</v>
      </c>
      <c r="U1155" s="1">
        <f t="shared" ref="U1155:U1218" si="183">S1155*T1155</f>
        <v>731</v>
      </c>
      <c r="V1155" s="1">
        <f t="shared" ref="V1155:V1218" si="184">S1155-U1155</f>
        <v>731</v>
      </c>
      <c r="W1155" s="4">
        <f t="shared" ref="W1155:W1218" si="185">(V1155/S1155)</f>
        <v>0.5</v>
      </c>
      <c r="X1155" s="1" t="s">
        <v>65</v>
      </c>
      <c r="Y1155" s="1" t="s">
        <v>57</v>
      </c>
      <c r="Z1155" s="1" t="s">
        <v>22</v>
      </c>
      <c r="AA1155" s="1"/>
      <c r="AB1155" s="1"/>
      <c r="AC1155" s="1" t="s">
        <v>93</v>
      </c>
      <c r="AD1155" s="1" t="str">
        <f t="shared" ref="AD1155:AD1218" si="186">RIGHT(A1155,4)</f>
        <v>0113</v>
      </c>
      <c r="AE1155" s="1" t="str">
        <f t="shared" ref="AE1155:AE1218" si="187">UPPER(H1155)</f>
        <v>REGULAR</v>
      </c>
      <c r="AF1155" s="1" t="str">
        <f t="shared" ref="AF1155:AF1218" si="188">_xlfn.CONCAT(I1155," -  ",J1155)</f>
        <v>Guwahati -  Assam</v>
      </c>
      <c r="AG1155" s="1">
        <f t="shared" ref="AG1155:AG1218" si="189">LEN(P1155)</f>
        <v>4</v>
      </c>
    </row>
    <row r="1156" spans="1:33">
      <c r="A1156" s="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c r="P1156" s="1">
        <f t="shared" si="180"/>
        <v>36550</v>
      </c>
      <c r="Q1156" s="1">
        <v>0</v>
      </c>
      <c r="R1156" s="1">
        <f t="shared" si="181"/>
        <v>0</v>
      </c>
      <c r="S1156" s="1">
        <f t="shared" si="182"/>
        <v>36550</v>
      </c>
      <c r="T1156" s="1">
        <v>0.48</v>
      </c>
      <c r="U1156" s="1">
        <f t="shared" si="183"/>
        <v>17544</v>
      </c>
      <c r="V1156" s="1">
        <f t="shared" si="184"/>
        <v>19006</v>
      </c>
      <c r="W1156" s="4">
        <f t="shared" si="185"/>
        <v>0.52</v>
      </c>
      <c r="X1156" s="1" t="s">
        <v>50</v>
      </c>
      <c r="Y1156" s="1" t="s">
        <v>57</v>
      </c>
      <c r="Z1156" s="1" t="s">
        <v>41</v>
      </c>
      <c r="AA1156" s="2">
        <v>46008</v>
      </c>
      <c r="AB1156" s="1">
        <v>4</v>
      </c>
      <c r="AC1156" s="1" t="s">
        <v>42</v>
      </c>
      <c r="AD1156" s="1" t="str">
        <f t="shared" si="186"/>
        <v>0157</v>
      </c>
      <c r="AE1156" s="1" t="str">
        <f t="shared" si="187"/>
        <v>REGULAR</v>
      </c>
      <c r="AF1156" s="1" t="str">
        <f t="shared" si="188"/>
        <v>Guwahati -  Assam</v>
      </c>
      <c r="AG1156" s="1">
        <f t="shared" si="189"/>
        <v>5</v>
      </c>
    </row>
    <row r="1157" spans="1:33">
      <c r="A1157" s="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c r="P1157" s="1">
        <f t="shared" si="180"/>
        <v>67220</v>
      </c>
      <c r="Q1157" s="1">
        <v>10</v>
      </c>
      <c r="R1157" s="1">
        <f t="shared" si="181"/>
        <v>6722</v>
      </c>
      <c r="S1157" s="1">
        <f t="shared" si="182"/>
        <v>60498</v>
      </c>
      <c r="T1157" s="1">
        <v>0.57999999999999996</v>
      </c>
      <c r="U1157" s="1">
        <f t="shared" si="183"/>
        <v>35088.839999999997</v>
      </c>
      <c r="V1157" s="1">
        <f t="shared" si="184"/>
        <v>25409.160000000003</v>
      </c>
      <c r="W1157" s="4">
        <f t="shared" si="185"/>
        <v>0.42000000000000004</v>
      </c>
      <c r="X1157" s="1" t="s">
        <v>147</v>
      </c>
      <c r="Y1157" s="1" t="s">
        <v>40</v>
      </c>
      <c r="Z1157" s="1" t="s">
        <v>41</v>
      </c>
      <c r="AA1157" s="2">
        <v>46006</v>
      </c>
      <c r="AB1157" s="1">
        <v>3</v>
      </c>
      <c r="AC1157" s="1" t="s">
        <v>42</v>
      </c>
      <c r="AD1157" s="1" t="str">
        <f t="shared" si="186"/>
        <v>0171</v>
      </c>
      <c r="AE1157" s="1" t="str">
        <f t="shared" si="187"/>
        <v>PRIME</v>
      </c>
      <c r="AF1157" s="1" t="str">
        <f t="shared" si="188"/>
        <v>Bhubaneswar -  Odisha</v>
      </c>
      <c r="AG1157" s="1">
        <f t="shared" si="189"/>
        <v>5</v>
      </c>
    </row>
    <row r="1158" spans="1:33">
      <c r="A1158" s="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c r="P1158" s="1">
        <f t="shared" si="180"/>
        <v>22080</v>
      </c>
      <c r="Q1158" s="1">
        <v>25</v>
      </c>
      <c r="R1158" s="1">
        <f t="shared" si="181"/>
        <v>5520</v>
      </c>
      <c r="S1158" s="1">
        <f t="shared" si="182"/>
        <v>16560</v>
      </c>
      <c r="T1158" s="1">
        <v>0.48</v>
      </c>
      <c r="U1158" s="1">
        <f t="shared" si="183"/>
        <v>7948.7999999999993</v>
      </c>
      <c r="V1158" s="1">
        <f t="shared" si="184"/>
        <v>8611.2000000000007</v>
      </c>
      <c r="W1158" s="4">
        <f t="shared" si="185"/>
        <v>0.52</v>
      </c>
      <c r="X1158" s="1" t="s">
        <v>39</v>
      </c>
      <c r="Y1158" s="1" t="s">
        <v>40</v>
      </c>
      <c r="Z1158" s="1" t="s">
        <v>66</v>
      </c>
      <c r="AA1158" s="1"/>
      <c r="AB1158" s="1"/>
      <c r="AC1158" s="1" t="s">
        <v>42</v>
      </c>
      <c r="AD1158" s="1" t="str">
        <f t="shared" si="186"/>
        <v>0259</v>
      </c>
      <c r="AE1158" s="1" t="str">
        <f t="shared" si="187"/>
        <v>REGULAR</v>
      </c>
      <c r="AF1158" s="1" t="str">
        <f t="shared" si="188"/>
        <v>Muzaffarpur -  Bihar</v>
      </c>
      <c r="AG1158" s="1">
        <f t="shared" si="189"/>
        <v>5</v>
      </c>
    </row>
    <row r="1159" spans="1:33">
      <c r="A1159" s="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c r="P1159" s="1">
        <f t="shared" si="180"/>
        <v>750</v>
      </c>
      <c r="Q1159" s="1">
        <v>0</v>
      </c>
      <c r="R1159" s="1">
        <f t="shared" si="181"/>
        <v>0</v>
      </c>
      <c r="S1159" s="1">
        <f t="shared" si="182"/>
        <v>750</v>
      </c>
      <c r="T1159" s="1">
        <v>0.35</v>
      </c>
      <c r="U1159" s="1">
        <f t="shared" si="183"/>
        <v>262.5</v>
      </c>
      <c r="V1159" s="1">
        <f t="shared" si="184"/>
        <v>487.5</v>
      </c>
      <c r="W1159" s="4">
        <f t="shared" si="185"/>
        <v>0.65</v>
      </c>
      <c r="X1159" s="1" t="s">
        <v>104</v>
      </c>
      <c r="Y1159" s="1" t="s">
        <v>81</v>
      </c>
      <c r="Z1159" s="1" t="s">
        <v>120</v>
      </c>
      <c r="AA1159" s="1"/>
      <c r="AB1159" s="1"/>
      <c r="AC1159" s="1" t="s">
        <v>42</v>
      </c>
      <c r="AD1159" s="1" t="str">
        <f t="shared" si="186"/>
        <v>0526</v>
      </c>
      <c r="AE1159" s="1" t="str">
        <f t="shared" si="187"/>
        <v>REGULAR</v>
      </c>
      <c r="AF1159" s="1" t="str">
        <f t="shared" si="188"/>
        <v>Nagpur -  Maharashtra</v>
      </c>
      <c r="AG1159" s="1">
        <f t="shared" si="189"/>
        <v>3</v>
      </c>
    </row>
    <row r="1160" spans="1:33">
      <c r="A1160" s="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c r="P1160" s="1">
        <f t="shared" si="180"/>
        <v>24400</v>
      </c>
      <c r="Q1160" s="1">
        <v>15</v>
      </c>
      <c r="R1160" s="1">
        <f t="shared" si="181"/>
        <v>3660</v>
      </c>
      <c r="S1160" s="1">
        <f t="shared" si="182"/>
        <v>20740</v>
      </c>
      <c r="T1160" s="1">
        <v>0.47</v>
      </c>
      <c r="U1160" s="1">
        <f t="shared" si="183"/>
        <v>9747.7999999999993</v>
      </c>
      <c r="V1160" s="1">
        <f t="shared" si="184"/>
        <v>10992.2</v>
      </c>
      <c r="W1160" s="4">
        <f t="shared" si="185"/>
        <v>0.53</v>
      </c>
      <c r="X1160" s="1" t="s">
        <v>50</v>
      </c>
      <c r="Y1160" s="1" t="s">
        <v>72</v>
      </c>
      <c r="Z1160" s="1" t="s">
        <v>41</v>
      </c>
      <c r="AA1160" s="2">
        <v>46009</v>
      </c>
      <c r="AB1160" s="1">
        <v>5</v>
      </c>
      <c r="AC1160" s="1" t="s">
        <v>42</v>
      </c>
      <c r="AD1160" s="1" t="str">
        <f t="shared" si="186"/>
        <v>0567</v>
      </c>
      <c r="AE1160" s="1" t="str">
        <f t="shared" si="187"/>
        <v>PRIME</v>
      </c>
      <c r="AF1160" s="1" t="str">
        <f t="shared" si="188"/>
        <v>Pune -  Maharashtra</v>
      </c>
      <c r="AG1160" s="1">
        <f t="shared" si="189"/>
        <v>5</v>
      </c>
    </row>
    <row r="1161" spans="1:33">
      <c r="A1161" s="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c r="P1161" s="1">
        <f t="shared" si="180"/>
        <v>23520</v>
      </c>
      <c r="Q1161" s="1">
        <v>15</v>
      </c>
      <c r="R1161" s="1">
        <f t="shared" si="181"/>
        <v>3528</v>
      </c>
      <c r="S1161" s="1">
        <f t="shared" si="182"/>
        <v>19992</v>
      </c>
      <c r="T1161" s="1">
        <v>0.57999999999999996</v>
      </c>
      <c r="U1161" s="1">
        <f t="shared" si="183"/>
        <v>11595.359999999999</v>
      </c>
      <c r="V1161" s="1">
        <f t="shared" si="184"/>
        <v>8396.6400000000012</v>
      </c>
      <c r="W1161" s="4">
        <f t="shared" si="185"/>
        <v>0.42000000000000004</v>
      </c>
      <c r="X1161" s="1" t="s">
        <v>39</v>
      </c>
      <c r="Y1161" s="1" t="s">
        <v>72</v>
      </c>
      <c r="Z1161" s="1" t="s">
        <v>120</v>
      </c>
      <c r="AA1161" s="1"/>
      <c r="AB1161" s="1"/>
      <c r="AC1161" s="1" t="s">
        <v>42</v>
      </c>
      <c r="AD1161" s="1" t="str">
        <f t="shared" si="186"/>
        <v>0604</v>
      </c>
      <c r="AE1161" s="1" t="str">
        <f t="shared" si="187"/>
        <v>REGULAR</v>
      </c>
      <c r="AF1161" s="1" t="str">
        <f t="shared" si="188"/>
        <v>Thoubal -  Manipur</v>
      </c>
      <c r="AG1161" s="1">
        <f t="shared" si="189"/>
        <v>5</v>
      </c>
    </row>
    <row r="1162" spans="1:33">
      <c r="A1162" s="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c r="P1162" s="1">
        <f t="shared" si="180"/>
        <v>370</v>
      </c>
      <c r="Q1162" s="1">
        <v>0</v>
      </c>
      <c r="R1162" s="1">
        <f t="shared" si="181"/>
        <v>0</v>
      </c>
      <c r="S1162" s="1">
        <f t="shared" si="182"/>
        <v>370</v>
      </c>
      <c r="T1162" s="1">
        <v>0.35</v>
      </c>
      <c r="U1162" s="1">
        <f t="shared" si="183"/>
        <v>129.5</v>
      </c>
      <c r="V1162" s="1">
        <f t="shared" si="184"/>
        <v>240.5</v>
      </c>
      <c r="W1162" s="4">
        <f t="shared" si="185"/>
        <v>0.65</v>
      </c>
      <c r="X1162" s="1" t="s">
        <v>104</v>
      </c>
      <c r="Y1162" s="1" t="s">
        <v>40</v>
      </c>
      <c r="Z1162" s="1" t="s">
        <v>41</v>
      </c>
      <c r="AA1162" s="2">
        <v>46007</v>
      </c>
      <c r="AB1162" s="1">
        <v>3</v>
      </c>
      <c r="AC1162" s="1" t="s">
        <v>42</v>
      </c>
      <c r="AD1162" s="1" t="str">
        <f t="shared" si="186"/>
        <v>1176</v>
      </c>
      <c r="AE1162" s="1" t="str">
        <f t="shared" si="187"/>
        <v>PRIME</v>
      </c>
      <c r="AF1162" s="1" t="str">
        <f t="shared" si="188"/>
        <v>Margao -  Goa</v>
      </c>
      <c r="AG1162" s="1">
        <f t="shared" si="189"/>
        <v>3</v>
      </c>
    </row>
    <row r="1163" spans="1:33">
      <c r="A1163" s="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c r="P1163" s="1">
        <f t="shared" si="180"/>
        <v>8400</v>
      </c>
      <c r="Q1163" s="1">
        <v>10</v>
      </c>
      <c r="R1163" s="1">
        <f t="shared" si="181"/>
        <v>840</v>
      </c>
      <c r="S1163" s="1">
        <f t="shared" si="182"/>
        <v>7560</v>
      </c>
      <c r="T1163" s="1">
        <v>0.47</v>
      </c>
      <c r="U1163" s="1">
        <f t="shared" si="183"/>
        <v>3553.2</v>
      </c>
      <c r="V1163" s="1">
        <f t="shared" si="184"/>
        <v>4006.8</v>
      </c>
      <c r="W1163" s="4">
        <f t="shared" si="185"/>
        <v>0.53</v>
      </c>
      <c r="X1163" s="1" t="s">
        <v>104</v>
      </c>
      <c r="Y1163" s="1" t="s">
        <v>57</v>
      </c>
      <c r="Z1163" s="1" t="s">
        <v>22</v>
      </c>
      <c r="AA1163" s="1"/>
      <c r="AB1163" s="1"/>
      <c r="AC1163" s="1" t="s">
        <v>93</v>
      </c>
      <c r="AD1163" s="1" t="str">
        <f t="shared" si="186"/>
        <v>1594</v>
      </c>
      <c r="AE1163" s="1" t="str">
        <f t="shared" si="187"/>
        <v>REGULAR</v>
      </c>
      <c r="AF1163" s="1" t="str">
        <f t="shared" si="188"/>
        <v>Cuttack -  Odisha</v>
      </c>
      <c r="AG1163" s="1">
        <f t="shared" si="189"/>
        <v>4</v>
      </c>
    </row>
    <row r="1164" spans="1:33">
      <c r="A1164" s="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c r="P1164" s="1">
        <f t="shared" si="180"/>
        <v>10110</v>
      </c>
      <c r="Q1164" s="1">
        <v>20</v>
      </c>
      <c r="R1164" s="1">
        <f t="shared" si="181"/>
        <v>2022</v>
      </c>
      <c r="S1164" s="1">
        <f t="shared" si="182"/>
        <v>8088</v>
      </c>
      <c r="T1164" s="1">
        <v>0.52</v>
      </c>
      <c r="U1164" s="1">
        <f t="shared" si="183"/>
        <v>4205.76</v>
      </c>
      <c r="V1164" s="1">
        <f t="shared" si="184"/>
        <v>3882.24</v>
      </c>
      <c r="W1164" s="4">
        <f t="shared" si="185"/>
        <v>0.48</v>
      </c>
      <c r="X1164" s="1" t="s">
        <v>65</v>
      </c>
      <c r="Y1164" s="1" t="s">
        <v>72</v>
      </c>
      <c r="Z1164" s="1" t="s">
        <v>41</v>
      </c>
      <c r="AA1164" s="2">
        <v>46008</v>
      </c>
      <c r="AB1164" s="1">
        <v>3</v>
      </c>
      <c r="AC1164" s="1" t="s">
        <v>42</v>
      </c>
      <c r="AD1164" s="1" t="str">
        <f t="shared" si="186"/>
        <v>0656</v>
      </c>
      <c r="AE1164" s="1" t="str">
        <f t="shared" si="187"/>
        <v>PRIME</v>
      </c>
      <c r="AF1164" s="1" t="str">
        <f t="shared" si="188"/>
        <v>Margao -  Goa</v>
      </c>
      <c r="AG1164" s="1">
        <f t="shared" si="189"/>
        <v>5</v>
      </c>
    </row>
    <row r="1165" spans="1:33">
      <c r="A1165" s="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c r="P1165" s="1">
        <f t="shared" si="180"/>
        <v>17280</v>
      </c>
      <c r="Q1165" s="1">
        <v>30</v>
      </c>
      <c r="R1165" s="1">
        <f t="shared" si="181"/>
        <v>5184</v>
      </c>
      <c r="S1165" s="1">
        <f t="shared" si="182"/>
        <v>12096</v>
      </c>
      <c r="T1165" s="1">
        <v>0.47</v>
      </c>
      <c r="U1165" s="1">
        <f t="shared" si="183"/>
        <v>5685.12</v>
      </c>
      <c r="V1165" s="1">
        <f t="shared" si="184"/>
        <v>6410.88</v>
      </c>
      <c r="W1165" s="4">
        <f t="shared" si="185"/>
        <v>0.53</v>
      </c>
      <c r="X1165" s="1" t="s">
        <v>104</v>
      </c>
      <c r="Y1165" s="1" t="s">
        <v>72</v>
      </c>
      <c r="Z1165" s="1" t="s">
        <v>41</v>
      </c>
      <c r="AA1165" s="2">
        <v>46008</v>
      </c>
      <c r="AB1165" s="1">
        <v>3</v>
      </c>
      <c r="AC1165" s="1" t="s">
        <v>42</v>
      </c>
      <c r="AD1165" s="1" t="str">
        <f t="shared" si="186"/>
        <v>0763</v>
      </c>
      <c r="AE1165" s="1" t="str">
        <f t="shared" si="187"/>
        <v>REGULAR</v>
      </c>
      <c r="AF1165" s="1" t="str">
        <f t="shared" si="188"/>
        <v>New Delhi -  Delhi</v>
      </c>
      <c r="AG1165" s="1">
        <f t="shared" si="189"/>
        <v>5</v>
      </c>
    </row>
    <row r="1166" spans="1:33">
      <c r="A1166" s="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c r="P1166" s="1">
        <f t="shared" si="180"/>
        <v>920</v>
      </c>
      <c r="Q1166" s="1">
        <v>0</v>
      </c>
      <c r="R1166" s="1">
        <f t="shared" si="181"/>
        <v>0</v>
      </c>
      <c r="S1166" s="1">
        <f t="shared" si="182"/>
        <v>920</v>
      </c>
      <c r="T1166" s="1">
        <v>0.45</v>
      </c>
      <c r="U1166" s="1">
        <f t="shared" si="183"/>
        <v>414</v>
      </c>
      <c r="V1166" s="1">
        <f t="shared" si="184"/>
        <v>506</v>
      </c>
      <c r="W1166" s="4">
        <f t="shared" si="185"/>
        <v>0.55000000000000004</v>
      </c>
      <c r="X1166" s="1" t="s">
        <v>39</v>
      </c>
      <c r="Y1166" s="1" t="s">
        <v>81</v>
      </c>
      <c r="Z1166" s="1" t="s">
        <v>41</v>
      </c>
      <c r="AA1166" s="2">
        <v>46008</v>
      </c>
      <c r="AB1166" s="1">
        <v>3</v>
      </c>
      <c r="AC1166" s="1" t="s">
        <v>42</v>
      </c>
      <c r="AD1166" s="1" t="str">
        <f t="shared" si="186"/>
        <v>1325</v>
      </c>
      <c r="AE1166" s="1" t="str">
        <f t="shared" si="187"/>
        <v>REGULAR</v>
      </c>
      <c r="AF1166" s="1" t="str">
        <f t="shared" si="188"/>
        <v>Bhilai -  Chhattisgarh</v>
      </c>
      <c r="AG1166" s="1">
        <f t="shared" si="189"/>
        <v>3</v>
      </c>
    </row>
    <row r="1167" spans="1:33">
      <c r="A1167" s="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c r="P1167" s="1">
        <f t="shared" si="180"/>
        <v>8610</v>
      </c>
      <c r="Q1167" s="1">
        <v>25</v>
      </c>
      <c r="R1167" s="1">
        <f t="shared" si="181"/>
        <v>2152.5</v>
      </c>
      <c r="S1167" s="1">
        <f t="shared" si="182"/>
        <v>6457.5</v>
      </c>
      <c r="T1167" s="1">
        <v>0.48</v>
      </c>
      <c r="U1167" s="1">
        <f t="shared" si="183"/>
        <v>3099.6</v>
      </c>
      <c r="V1167" s="1">
        <f t="shared" si="184"/>
        <v>3357.9</v>
      </c>
      <c r="W1167" s="4">
        <f t="shared" si="185"/>
        <v>0.52</v>
      </c>
      <c r="X1167" s="1" t="s">
        <v>92</v>
      </c>
      <c r="Y1167" s="1" t="s">
        <v>81</v>
      </c>
      <c r="Z1167" s="1" t="s">
        <v>22</v>
      </c>
      <c r="AA1167" s="1"/>
      <c r="AB1167" s="1"/>
      <c r="AC1167" s="1" t="s">
        <v>93</v>
      </c>
      <c r="AD1167" s="1" t="str">
        <f t="shared" si="186"/>
        <v>0012</v>
      </c>
      <c r="AE1167" s="1" t="str">
        <f t="shared" si="187"/>
        <v>PRIME</v>
      </c>
      <c r="AF1167" s="1" t="str">
        <f t="shared" si="188"/>
        <v>Raipur -  Chhattisgarh</v>
      </c>
      <c r="AG1167" s="1">
        <f t="shared" si="189"/>
        <v>4</v>
      </c>
    </row>
    <row r="1168" spans="1:33">
      <c r="A1168" s="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c r="P1168" s="1">
        <f t="shared" si="180"/>
        <v>33100</v>
      </c>
      <c r="Q1168" s="1">
        <v>10</v>
      </c>
      <c r="R1168" s="1">
        <f t="shared" si="181"/>
        <v>3310</v>
      </c>
      <c r="S1168" s="1">
        <f t="shared" si="182"/>
        <v>29790</v>
      </c>
      <c r="T1168" s="1">
        <v>0.47</v>
      </c>
      <c r="U1168" s="1">
        <f t="shared" si="183"/>
        <v>14001.3</v>
      </c>
      <c r="V1168" s="1">
        <f t="shared" si="184"/>
        <v>15788.7</v>
      </c>
      <c r="W1168" s="4">
        <f t="shared" si="185"/>
        <v>0.53</v>
      </c>
      <c r="X1168" s="1" t="s">
        <v>39</v>
      </c>
      <c r="Y1168" s="1" t="s">
        <v>40</v>
      </c>
      <c r="Z1168" s="1" t="s">
        <v>41</v>
      </c>
      <c r="AA1168" s="2">
        <v>46012</v>
      </c>
      <c r="AB1168" s="1">
        <v>3</v>
      </c>
      <c r="AC1168" s="1" t="s">
        <v>42</v>
      </c>
      <c r="AD1168" s="1" t="str">
        <f t="shared" si="186"/>
        <v>0044</v>
      </c>
      <c r="AE1168" s="1" t="str">
        <f t="shared" si="187"/>
        <v>REGULAR</v>
      </c>
      <c r="AF1168" s="1" t="str">
        <f t="shared" si="188"/>
        <v>Bhopal -  Madhya Pradesh</v>
      </c>
      <c r="AG1168" s="1">
        <f t="shared" si="189"/>
        <v>5</v>
      </c>
    </row>
    <row r="1169" spans="1:33">
      <c r="A1169" s="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c r="P1169" s="1">
        <f t="shared" si="180"/>
        <v>44960</v>
      </c>
      <c r="Q1169" s="1">
        <v>10</v>
      </c>
      <c r="R1169" s="1">
        <f t="shared" si="181"/>
        <v>4496</v>
      </c>
      <c r="S1169" s="1">
        <f t="shared" si="182"/>
        <v>40464</v>
      </c>
      <c r="T1169" s="1">
        <v>0.52</v>
      </c>
      <c r="U1169" s="1">
        <f t="shared" si="183"/>
        <v>21041.280000000002</v>
      </c>
      <c r="V1169" s="1">
        <f t="shared" si="184"/>
        <v>19422.719999999998</v>
      </c>
      <c r="W1169" s="4">
        <f t="shared" si="185"/>
        <v>0.47999999999999993</v>
      </c>
      <c r="X1169" s="1" t="s">
        <v>147</v>
      </c>
      <c r="Y1169" s="1" t="s">
        <v>81</v>
      </c>
      <c r="Z1169" s="1" t="s">
        <v>41</v>
      </c>
      <c r="AA1169" s="2">
        <v>46010</v>
      </c>
      <c r="AB1169" s="1">
        <v>5</v>
      </c>
      <c r="AC1169" s="1" t="s">
        <v>42</v>
      </c>
      <c r="AD1169" s="1" t="str">
        <f t="shared" si="186"/>
        <v>0162</v>
      </c>
      <c r="AE1169" s="1" t="str">
        <f t="shared" si="187"/>
        <v>REGULAR</v>
      </c>
      <c r="AF1169" s="1" t="str">
        <f t="shared" si="188"/>
        <v>Kanpur -  Uttar Pradesh</v>
      </c>
      <c r="AG1169" s="1">
        <f t="shared" si="189"/>
        <v>5</v>
      </c>
    </row>
    <row r="1170" spans="1:33">
      <c r="A1170" s="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c r="P1170" s="1">
        <f t="shared" si="180"/>
        <v>55720</v>
      </c>
      <c r="Q1170" s="1">
        <v>0</v>
      </c>
      <c r="R1170" s="1">
        <f t="shared" si="181"/>
        <v>0</v>
      </c>
      <c r="S1170" s="1">
        <f t="shared" si="182"/>
        <v>55720</v>
      </c>
      <c r="T1170" s="1">
        <v>0.57999999999999996</v>
      </c>
      <c r="U1170" s="1">
        <f t="shared" si="183"/>
        <v>32317.599999999999</v>
      </c>
      <c r="V1170" s="1">
        <f t="shared" si="184"/>
        <v>23402.400000000001</v>
      </c>
      <c r="W1170" s="4">
        <f t="shared" si="185"/>
        <v>0.42000000000000004</v>
      </c>
      <c r="X1170" s="1" t="s">
        <v>39</v>
      </c>
      <c r="Y1170" s="1" t="s">
        <v>57</v>
      </c>
      <c r="Z1170" s="1" t="s">
        <v>41</v>
      </c>
      <c r="AA1170" s="2">
        <v>46012</v>
      </c>
      <c r="AB1170" s="1">
        <v>5</v>
      </c>
      <c r="AC1170" s="1" t="s">
        <v>42</v>
      </c>
      <c r="AD1170" s="1" t="str">
        <f t="shared" si="186"/>
        <v>1151</v>
      </c>
      <c r="AE1170" s="1" t="str">
        <f t="shared" si="187"/>
        <v>REGULAR</v>
      </c>
      <c r="AF1170" s="1" t="str">
        <f t="shared" si="188"/>
        <v>Tura -  Meghalaya</v>
      </c>
      <c r="AG1170" s="1">
        <f t="shared" si="189"/>
        <v>5</v>
      </c>
    </row>
    <row r="1171" spans="1:33">
      <c r="A1171" s="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c r="P1171" s="1">
        <f t="shared" si="180"/>
        <v>170700</v>
      </c>
      <c r="Q1171" s="1">
        <v>5</v>
      </c>
      <c r="R1171" s="1">
        <f t="shared" si="181"/>
        <v>8535</v>
      </c>
      <c r="S1171" s="1">
        <f t="shared" si="182"/>
        <v>162165</v>
      </c>
      <c r="T1171" s="1">
        <v>0.57999999999999996</v>
      </c>
      <c r="U1171" s="1">
        <f t="shared" si="183"/>
        <v>94055.7</v>
      </c>
      <c r="V1171" s="1">
        <f t="shared" si="184"/>
        <v>68109.3</v>
      </c>
      <c r="W1171" s="4">
        <f t="shared" si="185"/>
        <v>0.42000000000000004</v>
      </c>
      <c r="X1171" s="1" t="s">
        <v>50</v>
      </c>
      <c r="Y1171" s="1" t="s">
        <v>40</v>
      </c>
      <c r="Z1171" s="1" t="s">
        <v>51</v>
      </c>
      <c r="AA1171" s="2">
        <v>46007</v>
      </c>
      <c r="AB1171" s="1"/>
      <c r="AC1171" s="1" t="s">
        <v>42</v>
      </c>
      <c r="AD1171" s="1" t="str">
        <f t="shared" si="186"/>
        <v>1477</v>
      </c>
      <c r="AE1171" s="1" t="str">
        <f t="shared" si="187"/>
        <v>PRIME</v>
      </c>
      <c r="AF1171" s="1" t="str">
        <f t="shared" si="188"/>
        <v>Bhilai -  Chhattisgarh</v>
      </c>
      <c r="AG1171" s="1">
        <f t="shared" si="189"/>
        <v>6</v>
      </c>
    </row>
    <row r="1172" spans="1:33">
      <c r="A1172" s="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c r="P1172" s="1">
        <f t="shared" si="180"/>
        <v>12300</v>
      </c>
      <c r="Q1172" s="1">
        <v>10</v>
      </c>
      <c r="R1172" s="1">
        <f t="shared" si="181"/>
        <v>1230</v>
      </c>
      <c r="S1172" s="1">
        <f t="shared" si="182"/>
        <v>11070</v>
      </c>
      <c r="T1172" s="1">
        <v>0.45</v>
      </c>
      <c r="U1172" s="1">
        <f t="shared" si="183"/>
        <v>4981.5</v>
      </c>
      <c r="V1172" s="1">
        <f t="shared" si="184"/>
        <v>6088.5</v>
      </c>
      <c r="W1172" s="4">
        <f t="shared" si="185"/>
        <v>0.55000000000000004</v>
      </c>
      <c r="X1172" s="1" t="s">
        <v>147</v>
      </c>
      <c r="Y1172" s="1" t="s">
        <v>57</v>
      </c>
      <c r="Z1172" s="1" t="s">
        <v>41</v>
      </c>
      <c r="AA1172" s="2">
        <v>46013</v>
      </c>
      <c r="AB1172" s="1">
        <v>5</v>
      </c>
      <c r="AC1172" s="1" t="s">
        <v>42</v>
      </c>
      <c r="AD1172" s="1" t="str">
        <f t="shared" si="186"/>
        <v>1133</v>
      </c>
      <c r="AE1172" s="1" t="str">
        <f t="shared" si="187"/>
        <v>REGULAR</v>
      </c>
      <c r="AF1172" s="1" t="str">
        <f t="shared" si="188"/>
        <v>Ahmedabad -  Gujarat</v>
      </c>
      <c r="AG1172" s="1">
        <f t="shared" si="189"/>
        <v>5</v>
      </c>
    </row>
    <row r="1173" spans="1:33">
      <c r="A1173" s="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c r="P1173" s="1">
        <f t="shared" si="180"/>
        <v>1580</v>
      </c>
      <c r="Q1173" s="1">
        <v>25</v>
      </c>
      <c r="R1173" s="1">
        <f t="shared" si="181"/>
        <v>395</v>
      </c>
      <c r="S1173" s="1">
        <f t="shared" si="182"/>
        <v>1185</v>
      </c>
      <c r="T1173" s="1">
        <v>0.45</v>
      </c>
      <c r="U1173" s="1">
        <f t="shared" si="183"/>
        <v>533.25</v>
      </c>
      <c r="V1173" s="1">
        <f t="shared" si="184"/>
        <v>651.75</v>
      </c>
      <c r="W1173" s="4">
        <f t="shared" si="185"/>
        <v>0.55000000000000004</v>
      </c>
      <c r="X1173" s="1" t="s">
        <v>147</v>
      </c>
      <c r="Y1173" s="1" t="s">
        <v>40</v>
      </c>
      <c r="Z1173" s="1" t="s">
        <v>41</v>
      </c>
      <c r="AA1173" s="2">
        <v>46008</v>
      </c>
      <c r="AB1173" s="1">
        <v>5</v>
      </c>
      <c r="AC1173" s="1" t="s">
        <v>42</v>
      </c>
      <c r="AD1173" s="1" t="str">
        <f t="shared" si="186"/>
        <v>1141</v>
      </c>
      <c r="AE1173" s="1" t="str">
        <f t="shared" si="187"/>
        <v>PRIME</v>
      </c>
      <c r="AF1173" s="1" t="str">
        <f t="shared" si="188"/>
        <v>Bhilai -  Chhattisgarh</v>
      </c>
      <c r="AG1173" s="1">
        <f t="shared" si="189"/>
        <v>4</v>
      </c>
    </row>
    <row r="1174" spans="1:33">
      <c r="A1174" s="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c r="P1174" s="1">
        <f t="shared" si="180"/>
        <v>1080</v>
      </c>
      <c r="Q1174" s="1">
        <v>20</v>
      </c>
      <c r="R1174" s="1">
        <f t="shared" si="181"/>
        <v>216</v>
      </c>
      <c r="S1174" s="1">
        <f t="shared" si="182"/>
        <v>864</v>
      </c>
      <c r="T1174" s="1">
        <v>0.62</v>
      </c>
      <c r="U1174" s="1">
        <f t="shared" si="183"/>
        <v>535.67999999999995</v>
      </c>
      <c r="V1174" s="1">
        <f t="shared" si="184"/>
        <v>328.32000000000005</v>
      </c>
      <c r="W1174" s="4">
        <f t="shared" si="185"/>
        <v>0.38000000000000006</v>
      </c>
      <c r="X1174" s="1" t="s">
        <v>56</v>
      </c>
      <c r="Y1174" s="1" t="s">
        <v>72</v>
      </c>
      <c r="Z1174" s="1" t="s">
        <v>22</v>
      </c>
      <c r="AA1174" s="1"/>
      <c r="AB1174" s="1"/>
      <c r="AC1174" s="1" t="s">
        <v>93</v>
      </c>
      <c r="AD1174" s="1" t="str">
        <f t="shared" si="186"/>
        <v>1166</v>
      </c>
      <c r="AE1174" s="1" t="str">
        <f t="shared" si="187"/>
        <v>REGULAR</v>
      </c>
      <c r="AF1174" s="1" t="str">
        <f t="shared" si="188"/>
        <v>Raipur -  Chhattisgarh</v>
      </c>
      <c r="AG1174" s="1">
        <f t="shared" si="189"/>
        <v>4</v>
      </c>
    </row>
    <row r="1175" spans="1:33">
      <c r="A1175" s="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c r="P1175" s="1">
        <f t="shared" si="180"/>
        <v>3700</v>
      </c>
      <c r="Q1175" s="1">
        <v>0</v>
      </c>
      <c r="R1175" s="1">
        <f t="shared" si="181"/>
        <v>0</v>
      </c>
      <c r="S1175" s="1">
        <f t="shared" si="182"/>
        <v>3700</v>
      </c>
      <c r="T1175" s="1">
        <v>0.52</v>
      </c>
      <c r="U1175" s="1">
        <f t="shared" si="183"/>
        <v>1924</v>
      </c>
      <c r="V1175" s="1">
        <f t="shared" si="184"/>
        <v>1776</v>
      </c>
      <c r="W1175" s="4">
        <f t="shared" si="185"/>
        <v>0.48</v>
      </c>
      <c r="X1175" s="1" t="s">
        <v>104</v>
      </c>
      <c r="Y1175" s="1" t="s">
        <v>40</v>
      </c>
      <c r="Z1175" s="1" t="s">
        <v>22</v>
      </c>
      <c r="AA1175" s="1"/>
      <c r="AB1175" s="1"/>
      <c r="AC1175" s="1" t="s">
        <v>93</v>
      </c>
      <c r="AD1175" s="1" t="str">
        <f t="shared" si="186"/>
        <v>1650</v>
      </c>
      <c r="AE1175" s="1" t="str">
        <f t="shared" si="187"/>
        <v>REGULAR</v>
      </c>
      <c r="AF1175" s="1" t="str">
        <f t="shared" si="188"/>
        <v>Madurai -  Tamil Nadu</v>
      </c>
      <c r="AG1175" s="1">
        <f t="shared" si="189"/>
        <v>4</v>
      </c>
    </row>
    <row r="1176" spans="1:33">
      <c r="A1176" s="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c r="P1176" s="1">
        <f t="shared" si="180"/>
        <v>2190</v>
      </c>
      <c r="Q1176" s="1">
        <v>25</v>
      </c>
      <c r="R1176" s="1">
        <f t="shared" si="181"/>
        <v>547.5</v>
      </c>
      <c r="S1176" s="1">
        <f t="shared" si="182"/>
        <v>1642.5</v>
      </c>
      <c r="T1176" s="1">
        <v>0.5</v>
      </c>
      <c r="U1176" s="1">
        <f t="shared" si="183"/>
        <v>821.25</v>
      </c>
      <c r="V1176" s="1">
        <f t="shared" si="184"/>
        <v>821.25</v>
      </c>
      <c r="W1176" s="4">
        <f t="shared" si="185"/>
        <v>0.5</v>
      </c>
      <c r="X1176" s="1" t="s">
        <v>65</v>
      </c>
      <c r="Y1176" s="1" t="s">
        <v>72</v>
      </c>
      <c r="Z1176" s="1" t="s">
        <v>41</v>
      </c>
      <c r="AA1176" s="2">
        <v>46012</v>
      </c>
      <c r="AB1176" s="1">
        <v>5</v>
      </c>
      <c r="AC1176" s="1" t="s">
        <v>42</v>
      </c>
      <c r="AD1176" s="1" t="str">
        <f t="shared" si="186"/>
        <v>0388</v>
      </c>
      <c r="AE1176" s="1" t="str">
        <f t="shared" si="187"/>
        <v>PRIME</v>
      </c>
      <c r="AF1176" s="1" t="str">
        <f t="shared" si="188"/>
        <v>Dehradun -  Uttarakhand</v>
      </c>
      <c r="AG1176" s="1">
        <f t="shared" si="189"/>
        <v>4</v>
      </c>
    </row>
    <row r="1177" spans="1:33">
      <c r="A1177" s="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c r="P1177" s="1">
        <f t="shared" si="180"/>
        <v>1820</v>
      </c>
      <c r="Q1177" s="1">
        <v>20</v>
      </c>
      <c r="R1177" s="1">
        <f t="shared" si="181"/>
        <v>364</v>
      </c>
      <c r="S1177" s="1">
        <f t="shared" si="182"/>
        <v>1456</v>
      </c>
      <c r="T1177" s="1">
        <v>0.62</v>
      </c>
      <c r="U1177" s="1">
        <f t="shared" si="183"/>
        <v>902.72</v>
      </c>
      <c r="V1177" s="1">
        <f t="shared" si="184"/>
        <v>553.28</v>
      </c>
      <c r="W1177" s="4">
        <f t="shared" si="185"/>
        <v>0.38</v>
      </c>
      <c r="X1177" s="1" t="s">
        <v>50</v>
      </c>
      <c r="Y1177" s="1" t="s">
        <v>81</v>
      </c>
      <c r="Z1177" s="1" t="s">
        <v>66</v>
      </c>
      <c r="AA1177" s="1"/>
      <c r="AB1177" s="1"/>
      <c r="AC1177" s="1" t="s">
        <v>42</v>
      </c>
      <c r="AD1177" s="1" t="str">
        <f t="shared" si="186"/>
        <v>1036</v>
      </c>
      <c r="AE1177" s="1" t="str">
        <f t="shared" si="187"/>
        <v>PRIME</v>
      </c>
      <c r="AF1177" s="1" t="str">
        <f t="shared" si="188"/>
        <v>Kozhikode -  Kerala</v>
      </c>
      <c r="AG1177" s="1">
        <f t="shared" si="189"/>
        <v>4</v>
      </c>
    </row>
    <row r="1178" spans="1:33">
      <c r="A1178" s="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c r="P1178" s="1">
        <f t="shared" si="180"/>
        <v>6300</v>
      </c>
      <c r="Q1178" s="1">
        <v>0</v>
      </c>
      <c r="R1178" s="1">
        <f t="shared" si="181"/>
        <v>0</v>
      </c>
      <c r="S1178" s="1">
        <f t="shared" si="182"/>
        <v>6300</v>
      </c>
      <c r="T1178" s="1">
        <v>0.35</v>
      </c>
      <c r="U1178" s="1">
        <f t="shared" si="183"/>
        <v>2205</v>
      </c>
      <c r="V1178" s="1">
        <f t="shared" si="184"/>
        <v>4095</v>
      </c>
      <c r="W1178" s="4">
        <f t="shared" si="185"/>
        <v>0.65</v>
      </c>
      <c r="X1178" s="1" t="s">
        <v>104</v>
      </c>
      <c r="Y1178" s="1" t="s">
        <v>81</v>
      </c>
      <c r="Z1178" s="1" t="s">
        <v>41</v>
      </c>
      <c r="AA1178" s="2">
        <v>46014</v>
      </c>
      <c r="AB1178" s="1">
        <v>5</v>
      </c>
      <c r="AC1178" s="1" t="s">
        <v>42</v>
      </c>
      <c r="AD1178" s="1" t="str">
        <f t="shared" si="186"/>
        <v>1163</v>
      </c>
      <c r="AE1178" s="1" t="str">
        <f t="shared" si="187"/>
        <v>REGULAR</v>
      </c>
      <c r="AF1178" s="1" t="str">
        <f t="shared" si="188"/>
        <v>Surat -  Gujarat</v>
      </c>
      <c r="AG1178" s="1">
        <f t="shared" si="189"/>
        <v>4</v>
      </c>
    </row>
    <row r="1179" spans="1:33">
      <c r="A1179" s="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c r="P1179" s="1">
        <f t="shared" si="180"/>
        <v>3480</v>
      </c>
      <c r="Q1179" s="1">
        <v>10</v>
      </c>
      <c r="R1179" s="1">
        <f t="shared" si="181"/>
        <v>348</v>
      </c>
      <c r="S1179" s="1">
        <f t="shared" si="182"/>
        <v>3132</v>
      </c>
      <c r="T1179" s="1">
        <v>0.45</v>
      </c>
      <c r="U1179" s="1">
        <f t="shared" si="183"/>
        <v>1409.4</v>
      </c>
      <c r="V1179" s="1">
        <f t="shared" si="184"/>
        <v>1722.6</v>
      </c>
      <c r="W1179" s="4">
        <f t="shared" si="185"/>
        <v>0.54999999999999993</v>
      </c>
      <c r="X1179" s="1" t="s">
        <v>147</v>
      </c>
      <c r="Y1179" s="1" t="s">
        <v>72</v>
      </c>
      <c r="Z1179" s="1" t="s">
        <v>66</v>
      </c>
      <c r="AA1179" s="1"/>
      <c r="AB1179" s="1"/>
      <c r="AC1179" s="1" t="s">
        <v>42</v>
      </c>
      <c r="AD1179" s="1" t="str">
        <f t="shared" si="186"/>
        <v>1245</v>
      </c>
      <c r="AE1179" s="1" t="str">
        <f t="shared" si="187"/>
        <v>REGULAR</v>
      </c>
      <c r="AF1179" s="1" t="str">
        <f t="shared" si="188"/>
        <v>Raipur -  Chhattisgarh</v>
      </c>
      <c r="AG1179" s="1">
        <f t="shared" si="189"/>
        <v>4</v>
      </c>
    </row>
    <row r="1180" spans="1:33">
      <c r="A1180" s="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c r="P1180" s="1">
        <f t="shared" si="180"/>
        <v>24840</v>
      </c>
      <c r="Q1180" s="1">
        <v>0</v>
      </c>
      <c r="R1180" s="1">
        <f t="shared" si="181"/>
        <v>0</v>
      </c>
      <c r="S1180" s="1">
        <f t="shared" si="182"/>
        <v>24840</v>
      </c>
      <c r="T1180" s="1">
        <v>0.52</v>
      </c>
      <c r="U1180" s="1">
        <f t="shared" si="183"/>
        <v>12916.800000000001</v>
      </c>
      <c r="V1180" s="1">
        <f t="shared" si="184"/>
        <v>11923.199999999999</v>
      </c>
      <c r="W1180" s="4">
        <f t="shared" si="185"/>
        <v>0.48</v>
      </c>
      <c r="X1180" s="1" t="s">
        <v>39</v>
      </c>
      <c r="Y1180" s="1" t="s">
        <v>81</v>
      </c>
      <c r="Z1180" s="1" t="s">
        <v>66</v>
      </c>
      <c r="AA1180" s="1"/>
      <c r="AB1180" s="1"/>
      <c r="AC1180" s="1" t="s">
        <v>42</v>
      </c>
      <c r="AD1180" s="1" t="str">
        <f t="shared" si="186"/>
        <v>1597</v>
      </c>
      <c r="AE1180" s="1" t="str">
        <f t="shared" si="187"/>
        <v>PRIME</v>
      </c>
      <c r="AF1180" s="1" t="str">
        <f t="shared" si="188"/>
        <v>Vijayawada -  Andhra Pradesh</v>
      </c>
      <c r="AG1180" s="1">
        <f t="shared" si="189"/>
        <v>5</v>
      </c>
    </row>
    <row r="1181" spans="1:33">
      <c r="A1181" s="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c r="P1181" s="1">
        <f t="shared" si="180"/>
        <v>37650</v>
      </c>
      <c r="Q1181" s="1">
        <v>10</v>
      </c>
      <c r="R1181" s="1">
        <f t="shared" si="181"/>
        <v>3765</v>
      </c>
      <c r="S1181" s="1">
        <f t="shared" si="182"/>
        <v>33885</v>
      </c>
      <c r="T1181" s="1">
        <v>0.48</v>
      </c>
      <c r="U1181" s="1">
        <f t="shared" si="183"/>
        <v>16264.8</v>
      </c>
      <c r="V1181" s="1">
        <f t="shared" si="184"/>
        <v>17620.2</v>
      </c>
      <c r="W1181" s="4">
        <f t="shared" si="185"/>
        <v>0.52</v>
      </c>
      <c r="X1181" s="1" t="s">
        <v>39</v>
      </c>
      <c r="Y1181" s="1" t="s">
        <v>40</v>
      </c>
      <c r="Z1181" s="1" t="s">
        <v>41</v>
      </c>
      <c r="AA1181" s="2">
        <v>46010</v>
      </c>
      <c r="AB1181" s="1">
        <v>3</v>
      </c>
      <c r="AC1181" s="1" t="s">
        <v>42</v>
      </c>
      <c r="AD1181" s="1" t="str">
        <f t="shared" si="186"/>
        <v>0517</v>
      </c>
      <c r="AE1181" s="1" t="str">
        <f t="shared" si="187"/>
        <v>REGULAR</v>
      </c>
      <c r="AF1181" s="1" t="str">
        <f t="shared" si="188"/>
        <v>Warangal -  Telangana</v>
      </c>
      <c r="AG1181" s="1">
        <f t="shared" si="189"/>
        <v>5</v>
      </c>
    </row>
    <row r="1182" spans="1:33">
      <c r="A1182" s="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c r="P1182" s="1">
        <f t="shared" si="180"/>
        <v>8250</v>
      </c>
      <c r="Q1182" s="1">
        <v>30</v>
      </c>
      <c r="R1182" s="1">
        <f t="shared" si="181"/>
        <v>2475</v>
      </c>
      <c r="S1182" s="1">
        <f t="shared" si="182"/>
        <v>5775</v>
      </c>
      <c r="T1182" s="1">
        <v>0.47</v>
      </c>
      <c r="U1182" s="1">
        <f t="shared" si="183"/>
        <v>2714.25</v>
      </c>
      <c r="V1182" s="1">
        <f t="shared" si="184"/>
        <v>3060.75</v>
      </c>
      <c r="W1182" s="4">
        <f t="shared" si="185"/>
        <v>0.53</v>
      </c>
      <c r="X1182" s="1" t="s">
        <v>56</v>
      </c>
      <c r="Y1182" s="1" t="s">
        <v>57</v>
      </c>
      <c r="Z1182" s="1" t="s">
        <v>41</v>
      </c>
      <c r="AA1182" s="2">
        <v>46014</v>
      </c>
      <c r="AB1182" s="1">
        <v>3</v>
      </c>
      <c r="AC1182" s="1" t="s">
        <v>42</v>
      </c>
      <c r="AD1182" s="1" t="str">
        <f t="shared" si="186"/>
        <v>0633</v>
      </c>
      <c r="AE1182" s="1" t="str">
        <f t="shared" si="187"/>
        <v>REGULAR</v>
      </c>
      <c r="AF1182" s="1" t="str">
        <f t="shared" si="188"/>
        <v>Thiruvananthapuram -  Kerala</v>
      </c>
      <c r="AG1182" s="1">
        <f t="shared" si="189"/>
        <v>4</v>
      </c>
    </row>
    <row r="1183" spans="1:33">
      <c r="A1183" s="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c r="P1183" s="1">
        <f t="shared" si="180"/>
        <v>2950</v>
      </c>
      <c r="Q1183" s="1">
        <v>15</v>
      </c>
      <c r="R1183" s="1">
        <f t="shared" si="181"/>
        <v>442.5</v>
      </c>
      <c r="S1183" s="1">
        <f t="shared" si="182"/>
        <v>2507.5</v>
      </c>
      <c r="T1183" s="1">
        <v>0.48</v>
      </c>
      <c r="U1183" s="1">
        <f t="shared" si="183"/>
        <v>1203.5999999999999</v>
      </c>
      <c r="V1183" s="1">
        <f t="shared" si="184"/>
        <v>1303.9000000000001</v>
      </c>
      <c r="W1183" s="4">
        <f t="shared" si="185"/>
        <v>0.52</v>
      </c>
      <c r="X1183" s="1" t="s">
        <v>39</v>
      </c>
      <c r="Y1183" s="1" t="s">
        <v>57</v>
      </c>
      <c r="Z1183" s="1" t="s">
        <v>41</v>
      </c>
      <c r="AA1183" s="2">
        <v>46013</v>
      </c>
      <c r="AB1183" s="1">
        <v>5</v>
      </c>
      <c r="AC1183" s="1" t="s">
        <v>42</v>
      </c>
      <c r="AD1183" s="1" t="str">
        <f t="shared" si="186"/>
        <v>0754</v>
      </c>
      <c r="AE1183" s="1" t="str">
        <f t="shared" si="187"/>
        <v>REGULAR</v>
      </c>
      <c r="AF1183" s="1" t="str">
        <f t="shared" si="188"/>
        <v>Bhilai -  Chhattisgarh</v>
      </c>
      <c r="AG1183" s="1">
        <f t="shared" si="189"/>
        <v>4</v>
      </c>
    </row>
    <row r="1184" spans="1:33">
      <c r="A1184" s="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c r="P1184" s="1">
        <f t="shared" si="180"/>
        <v>64600</v>
      </c>
      <c r="Q1184" s="1">
        <v>5</v>
      </c>
      <c r="R1184" s="1">
        <f t="shared" si="181"/>
        <v>3230</v>
      </c>
      <c r="S1184" s="1">
        <f t="shared" si="182"/>
        <v>61370</v>
      </c>
      <c r="T1184" s="1">
        <v>0.57999999999999996</v>
      </c>
      <c r="U1184" s="1">
        <f t="shared" si="183"/>
        <v>35594.6</v>
      </c>
      <c r="V1184" s="1">
        <f t="shared" si="184"/>
        <v>25775.4</v>
      </c>
      <c r="W1184" s="4">
        <f t="shared" si="185"/>
        <v>0.42000000000000004</v>
      </c>
      <c r="X1184" s="1" t="s">
        <v>56</v>
      </c>
      <c r="Y1184" s="1" t="s">
        <v>40</v>
      </c>
      <c r="Z1184" s="1" t="s">
        <v>41</v>
      </c>
      <c r="AA1184" s="2">
        <v>46016</v>
      </c>
      <c r="AB1184" s="1">
        <v>5</v>
      </c>
      <c r="AC1184" s="1" t="s">
        <v>42</v>
      </c>
      <c r="AD1184" s="1" t="str">
        <f t="shared" si="186"/>
        <v>1416</v>
      </c>
      <c r="AE1184" s="1" t="str">
        <f t="shared" si="187"/>
        <v>REGULAR</v>
      </c>
      <c r="AF1184" s="1" t="str">
        <f t="shared" si="188"/>
        <v>Kolkata -  West Bengal</v>
      </c>
      <c r="AG1184" s="1">
        <f t="shared" si="189"/>
        <v>5</v>
      </c>
    </row>
    <row r="1185" spans="1:33">
      <c r="A1185" s="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c r="P1185" s="1">
        <f t="shared" si="180"/>
        <v>9920</v>
      </c>
      <c r="Q1185" s="1">
        <v>0</v>
      </c>
      <c r="R1185" s="1">
        <f t="shared" si="181"/>
        <v>0</v>
      </c>
      <c r="S1185" s="1">
        <f t="shared" si="182"/>
        <v>9920</v>
      </c>
      <c r="T1185" s="1">
        <v>0.5</v>
      </c>
      <c r="U1185" s="1">
        <f t="shared" si="183"/>
        <v>4960</v>
      </c>
      <c r="V1185" s="1">
        <f t="shared" si="184"/>
        <v>4960</v>
      </c>
      <c r="W1185" s="4">
        <f t="shared" si="185"/>
        <v>0.5</v>
      </c>
      <c r="X1185" s="1" t="s">
        <v>50</v>
      </c>
      <c r="Y1185" s="1" t="s">
        <v>57</v>
      </c>
      <c r="Z1185" s="1" t="s">
        <v>66</v>
      </c>
      <c r="AA1185" s="1"/>
      <c r="AB1185" s="1"/>
      <c r="AC1185" s="1" t="s">
        <v>42</v>
      </c>
      <c r="AD1185" s="1" t="str">
        <f t="shared" si="186"/>
        <v>1468</v>
      </c>
      <c r="AE1185" s="1" t="str">
        <f t="shared" si="187"/>
        <v>PRIME</v>
      </c>
      <c r="AF1185" s="1" t="str">
        <f t="shared" si="188"/>
        <v>Ranchi -  Jharkhand</v>
      </c>
      <c r="AG1185" s="1">
        <f t="shared" si="189"/>
        <v>4</v>
      </c>
    </row>
    <row r="1186" spans="1:33">
      <c r="A1186" s="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c r="P1186" s="1">
        <f t="shared" si="180"/>
        <v>3870</v>
      </c>
      <c r="Q1186" s="1">
        <v>0</v>
      </c>
      <c r="R1186" s="1">
        <f t="shared" si="181"/>
        <v>0</v>
      </c>
      <c r="S1186" s="1">
        <f t="shared" si="182"/>
        <v>3870</v>
      </c>
      <c r="T1186" s="1">
        <v>0.35</v>
      </c>
      <c r="U1186" s="1">
        <f t="shared" si="183"/>
        <v>1354.5</v>
      </c>
      <c r="V1186" s="1">
        <f t="shared" si="184"/>
        <v>2515.5</v>
      </c>
      <c r="W1186" s="4">
        <f t="shared" si="185"/>
        <v>0.65</v>
      </c>
      <c r="X1186" s="1" t="s">
        <v>104</v>
      </c>
      <c r="Y1186" s="1" t="s">
        <v>72</v>
      </c>
      <c r="Z1186" s="1" t="s">
        <v>41</v>
      </c>
      <c r="AA1186" s="2">
        <v>46010</v>
      </c>
      <c r="AB1186" s="1">
        <v>3</v>
      </c>
      <c r="AC1186" s="1" t="s">
        <v>42</v>
      </c>
      <c r="AD1186" s="1" t="str">
        <f t="shared" si="186"/>
        <v>1704</v>
      </c>
      <c r="AE1186" s="1" t="str">
        <f t="shared" si="187"/>
        <v>PRIME</v>
      </c>
      <c r="AF1186" s="1" t="str">
        <f t="shared" si="188"/>
        <v>Udaipur -  Rajasthan</v>
      </c>
      <c r="AG1186" s="1">
        <f t="shared" si="189"/>
        <v>4</v>
      </c>
    </row>
    <row r="1187" spans="1:33">
      <c r="A1187" s="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c r="P1187" s="1">
        <f t="shared" si="180"/>
        <v>2260</v>
      </c>
      <c r="Q1187" s="1">
        <v>5</v>
      </c>
      <c r="R1187" s="1">
        <f t="shared" si="181"/>
        <v>113</v>
      </c>
      <c r="S1187" s="1">
        <f t="shared" si="182"/>
        <v>2147</v>
      </c>
      <c r="T1187" s="1">
        <v>0.35</v>
      </c>
      <c r="U1187" s="1">
        <f t="shared" si="183"/>
        <v>751.44999999999993</v>
      </c>
      <c r="V1187" s="1">
        <f t="shared" si="184"/>
        <v>1395.5500000000002</v>
      </c>
      <c r="W1187" s="4">
        <f t="shared" si="185"/>
        <v>0.65000000000000013</v>
      </c>
      <c r="X1187" s="1" t="s">
        <v>147</v>
      </c>
      <c r="Y1187" s="1" t="s">
        <v>57</v>
      </c>
      <c r="Z1187" s="1" t="s">
        <v>41</v>
      </c>
      <c r="AA1187" s="2">
        <v>46017</v>
      </c>
      <c r="AB1187" s="1">
        <v>3</v>
      </c>
      <c r="AC1187" s="1" t="s">
        <v>42</v>
      </c>
      <c r="AD1187" s="1" t="str">
        <f t="shared" si="186"/>
        <v>1246</v>
      </c>
      <c r="AE1187" s="1" t="str">
        <f t="shared" si="187"/>
        <v>PRIME</v>
      </c>
      <c r="AF1187" s="1" t="str">
        <f t="shared" si="188"/>
        <v>Haridwar -  Uttarakhand</v>
      </c>
      <c r="AG1187" s="1">
        <f t="shared" si="189"/>
        <v>4</v>
      </c>
    </row>
    <row r="1188" spans="1:33">
      <c r="A1188" s="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c r="P1188" s="1">
        <f t="shared" si="180"/>
        <v>4500</v>
      </c>
      <c r="Q1188" s="1">
        <v>10</v>
      </c>
      <c r="R1188" s="1">
        <f t="shared" si="181"/>
        <v>450</v>
      </c>
      <c r="S1188" s="1">
        <f t="shared" si="182"/>
        <v>4050</v>
      </c>
      <c r="T1188" s="1">
        <v>0.35</v>
      </c>
      <c r="U1188" s="1">
        <f t="shared" si="183"/>
        <v>1417.5</v>
      </c>
      <c r="V1188" s="1">
        <f t="shared" si="184"/>
        <v>2632.5</v>
      </c>
      <c r="W1188" s="4">
        <f t="shared" si="185"/>
        <v>0.65</v>
      </c>
      <c r="X1188" s="1" t="s">
        <v>50</v>
      </c>
      <c r="Y1188" s="1" t="s">
        <v>81</v>
      </c>
      <c r="Z1188" s="1" t="s">
        <v>51</v>
      </c>
      <c r="AA1188" s="2">
        <v>46017</v>
      </c>
      <c r="AB1188" s="1"/>
      <c r="AC1188" s="1" t="s">
        <v>42</v>
      </c>
      <c r="AD1188" s="1" t="str">
        <f t="shared" si="186"/>
        <v>1576</v>
      </c>
      <c r="AE1188" s="1" t="str">
        <f t="shared" si="187"/>
        <v>REGULAR</v>
      </c>
      <c r="AF1188" s="1" t="str">
        <f t="shared" si="188"/>
        <v>Raipur -  Chhattisgarh</v>
      </c>
      <c r="AG1188" s="1">
        <f t="shared" si="189"/>
        <v>4</v>
      </c>
    </row>
    <row r="1189" spans="1:33">
      <c r="A1189" s="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c r="P1189" s="1">
        <f t="shared" si="180"/>
        <v>19100</v>
      </c>
      <c r="Q1189" s="1">
        <v>25</v>
      </c>
      <c r="R1189" s="1">
        <f t="shared" si="181"/>
        <v>4775</v>
      </c>
      <c r="S1189" s="1">
        <f t="shared" si="182"/>
        <v>14325</v>
      </c>
      <c r="T1189" s="1">
        <v>0.45</v>
      </c>
      <c r="U1189" s="1">
        <f t="shared" si="183"/>
        <v>6446.25</v>
      </c>
      <c r="V1189" s="1">
        <f t="shared" si="184"/>
        <v>7878.75</v>
      </c>
      <c r="W1189" s="4">
        <f t="shared" si="185"/>
        <v>0.55000000000000004</v>
      </c>
      <c r="X1189" s="1" t="s">
        <v>50</v>
      </c>
      <c r="Y1189" s="1" t="s">
        <v>40</v>
      </c>
      <c r="Z1189" s="1" t="s">
        <v>51</v>
      </c>
      <c r="AA1189" s="2">
        <v>46013</v>
      </c>
      <c r="AB1189" s="1"/>
      <c r="AC1189" s="1" t="s">
        <v>42</v>
      </c>
      <c r="AD1189" s="1" t="str">
        <f t="shared" si="186"/>
        <v>0466</v>
      </c>
      <c r="AE1189" s="1" t="str">
        <f t="shared" si="187"/>
        <v>REGULAR</v>
      </c>
      <c r="AF1189" s="1" t="str">
        <f t="shared" si="188"/>
        <v>Patna -  Bihar</v>
      </c>
      <c r="AG1189" s="1">
        <f t="shared" si="189"/>
        <v>5</v>
      </c>
    </row>
    <row r="1190" spans="1:33">
      <c r="A1190" s="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c r="P1190" s="1">
        <f t="shared" si="180"/>
        <v>5950</v>
      </c>
      <c r="Q1190" s="1">
        <v>25</v>
      </c>
      <c r="R1190" s="1">
        <f t="shared" si="181"/>
        <v>1487.5</v>
      </c>
      <c r="S1190" s="1">
        <f t="shared" si="182"/>
        <v>4462.5</v>
      </c>
      <c r="T1190" s="1">
        <v>0.45</v>
      </c>
      <c r="U1190" s="1">
        <f t="shared" si="183"/>
        <v>2008.125</v>
      </c>
      <c r="V1190" s="1">
        <f t="shared" si="184"/>
        <v>2454.375</v>
      </c>
      <c r="W1190" s="4">
        <f t="shared" si="185"/>
        <v>0.55000000000000004</v>
      </c>
      <c r="X1190" s="1" t="s">
        <v>65</v>
      </c>
      <c r="Y1190" s="1" t="s">
        <v>57</v>
      </c>
      <c r="Z1190" s="1" t="s">
        <v>41</v>
      </c>
      <c r="AA1190" s="2">
        <v>46017</v>
      </c>
      <c r="AB1190" s="1">
        <v>4</v>
      </c>
      <c r="AC1190" s="1" t="s">
        <v>42</v>
      </c>
      <c r="AD1190" s="1" t="str">
        <f t="shared" si="186"/>
        <v>0871</v>
      </c>
      <c r="AE1190" s="1" t="str">
        <f t="shared" si="187"/>
        <v>PRIME</v>
      </c>
      <c r="AF1190" s="1" t="str">
        <f t="shared" si="188"/>
        <v>Dehradun -  Uttarakhand</v>
      </c>
      <c r="AG1190" s="1">
        <f t="shared" si="189"/>
        <v>4</v>
      </c>
    </row>
    <row r="1191" spans="1:33">
      <c r="A1191" s="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c r="P1191" s="1">
        <f t="shared" si="180"/>
        <v>18890</v>
      </c>
      <c r="Q1191" s="1">
        <v>20</v>
      </c>
      <c r="R1191" s="1">
        <f t="shared" si="181"/>
        <v>3778</v>
      </c>
      <c r="S1191" s="1">
        <f t="shared" si="182"/>
        <v>15112</v>
      </c>
      <c r="T1191" s="1">
        <v>0.57999999999999996</v>
      </c>
      <c r="U1191" s="1">
        <f t="shared" si="183"/>
        <v>8764.9599999999991</v>
      </c>
      <c r="V1191" s="1">
        <f t="shared" si="184"/>
        <v>6347.0400000000009</v>
      </c>
      <c r="W1191" s="4">
        <f t="shared" si="185"/>
        <v>0.42000000000000004</v>
      </c>
      <c r="X1191" s="1" t="s">
        <v>147</v>
      </c>
      <c r="Y1191" s="1" t="s">
        <v>57</v>
      </c>
      <c r="Z1191" s="1" t="s">
        <v>22</v>
      </c>
      <c r="AA1191" s="1"/>
      <c r="AB1191" s="1"/>
      <c r="AC1191" s="1" t="s">
        <v>93</v>
      </c>
      <c r="AD1191" s="1" t="str">
        <f t="shared" si="186"/>
        <v>0427</v>
      </c>
      <c r="AE1191" s="1" t="str">
        <f t="shared" si="187"/>
        <v>REGULAR</v>
      </c>
      <c r="AF1191" s="1" t="str">
        <f t="shared" si="188"/>
        <v>Kochi -  Kerala</v>
      </c>
      <c r="AG1191" s="1">
        <f t="shared" si="189"/>
        <v>5</v>
      </c>
    </row>
    <row r="1192" spans="1:33">
      <c r="A1192" s="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c r="P1192" s="1">
        <f t="shared" si="180"/>
        <v>540</v>
      </c>
      <c r="Q1192" s="1">
        <v>10</v>
      </c>
      <c r="R1192" s="1">
        <f t="shared" si="181"/>
        <v>54</v>
      </c>
      <c r="S1192" s="1">
        <f t="shared" si="182"/>
        <v>486</v>
      </c>
      <c r="T1192" s="1">
        <v>0.35</v>
      </c>
      <c r="U1192" s="1">
        <f t="shared" si="183"/>
        <v>170.1</v>
      </c>
      <c r="V1192" s="1">
        <f t="shared" si="184"/>
        <v>315.89999999999998</v>
      </c>
      <c r="W1192" s="4">
        <f t="shared" si="185"/>
        <v>0.64999999999999991</v>
      </c>
      <c r="X1192" s="1" t="s">
        <v>65</v>
      </c>
      <c r="Y1192" s="1" t="s">
        <v>72</v>
      </c>
      <c r="Z1192" s="1" t="s">
        <v>41</v>
      </c>
      <c r="AA1192" s="2">
        <v>46016</v>
      </c>
      <c r="AB1192" s="1">
        <v>4</v>
      </c>
      <c r="AC1192" s="1" t="s">
        <v>42</v>
      </c>
      <c r="AD1192" s="1" t="str">
        <f t="shared" si="186"/>
        <v>0477</v>
      </c>
      <c r="AE1192" s="1" t="str">
        <f t="shared" si="187"/>
        <v>PRIME</v>
      </c>
      <c r="AF1192" s="1" t="str">
        <f t="shared" si="188"/>
        <v>Thiruvananthapuram -  Kerala</v>
      </c>
      <c r="AG1192" s="1">
        <f t="shared" si="189"/>
        <v>3</v>
      </c>
    </row>
    <row r="1193" spans="1:33">
      <c r="A1193" s="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c r="P1193" s="1">
        <f t="shared" si="180"/>
        <v>1020</v>
      </c>
      <c r="Q1193" s="1">
        <v>10</v>
      </c>
      <c r="R1193" s="1">
        <f t="shared" si="181"/>
        <v>102</v>
      </c>
      <c r="S1193" s="1">
        <f t="shared" si="182"/>
        <v>918</v>
      </c>
      <c r="T1193" s="1">
        <v>0.62</v>
      </c>
      <c r="U1193" s="1">
        <f t="shared" si="183"/>
        <v>569.16</v>
      </c>
      <c r="V1193" s="1">
        <f t="shared" si="184"/>
        <v>348.84000000000003</v>
      </c>
      <c r="W1193" s="4">
        <f t="shared" si="185"/>
        <v>0.38000000000000006</v>
      </c>
      <c r="X1193" s="1" t="s">
        <v>39</v>
      </c>
      <c r="Y1193" s="1" t="s">
        <v>81</v>
      </c>
      <c r="Z1193" s="1" t="s">
        <v>41</v>
      </c>
      <c r="AA1193" s="2">
        <v>46017</v>
      </c>
      <c r="AB1193" s="1">
        <v>3</v>
      </c>
      <c r="AC1193" s="1" t="s">
        <v>42</v>
      </c>
      <c r="AD1193" s="1" t="str">
        <f t="shared" si="186"/>
        <v>1587</v>
      </c>
      <c r="AE1193" s="1" t="str">
        <f t="shared" si="187"/>
        <v>PRIME</v>
      </c>
      <c r="AF1193" s="1" t="str">
        <f t="shared" si="188"/>
        <v>Indore -  Madhya Pradesh</v>
      </c>
      <c r="AG1193" s="1">
        <f t="shared" si="189"/>
        <v>4</v>
      </c>
    </row>
    <row r="1194" spans="1:33">
      <c r="A1194" s="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c r="P1194" s="1">
        <f t="shared" si="180"/>
        <v>5480</v>
      </c>
      <c r="Q1194" s="1">
        <v>0</v>
      </c>
      <c r="R1194" s="1">
        <f t="shared" si="181"/>
        <v>0</v>
      </c>
      <c r="S1194" s="1">
        <f t="shared" si="182"/>
        <v>5480</v>
      </c>
      <c r="T1194" s="1">
        <v>0.5</v>
      </c>
      <c r="U1194" s="1">
        <f t="shared" si="183"/>
        <v>2740</v>
      </c>
      <c r="V1194" s="1">
        <f t="shared" si="184"/>
        <v>2740</v>
      </c>
      <c r="W1194" s="4">
        <f t="shared" si="185"/>
        <v>0.5</v>
      </c>
      <c r="X1194" s="1" t="s">
        <v>56</v>
      </c>
      <c r="Y1194" s="1" t="s">
        <v>81</v>
      </c>
      <c r="Z1194" s="1" t="s">
        <v>41</v>
      </c>
      <c r="AA1194" s="2">
        <v>46018</v>
      </c>
      <c r="AB1194" s="1">
        <v>5</v>
      </c>
      <c r="AC1194" s="1" t="s">
        <v>42</v>
      </c>
      <c r="AD1194" s="1" t="str">
        <f t="shared" si="186"/>
        <v>0137</v>
      </c>
      <c r="AE1194" s="1" t="str">
        <f t="shared" si="187"/>
        <v>REGULAR</v>
      </c>
      <c r="AF1194" s="1" t="str">
        <f t="shared" si="188"/>
        <v>Raipur -  Chhattisgarh</v>
      </c>
      <c r="AG1194" s="1">
        <f t="shared" si="189"/>
        <v>4</v>
      </c>
    </row>
    <row r="1195" spans="1:33">
      <c r="A1195" s="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c r="P1195" s="1">
        <f t="shared" si="180"/>
        <v>1550</v>
      </c>
      <c r="Q1195" s="1">
        <v>30</v>
      </c>
      <c r="R1195" s="1">
        <f t="shared" si="181"/>
        <v>465</v>
      </c>
      <c r="S1195" s="1">
        <f t="shared" si="182"/>
        <v>1085</v>
      </c>
      <c r="T1195" s="1">
        <v>0.48</v>
      </c>
      <c r="U1195" s="1">
        <f t="shared" si="183"/>
        <v>520.79999999999995</v>
      </c>
      <c r="V1195" s="1">
        <f t="shared" si="184"/>
        <v>564.20000000000005</v>
      </c>
      <c r="W1195" s="4">
        <f t="shared" si="185"/>
        <v>0.52</v>
      </c>
      <c r="X1195" s="1" t="s">
        <v>39</v>
      </c>
      <c r="Y1195" s="1" t="s">
        <v>72</v>
      </c>
      <c r="Z1195" s="1" t="s">
        <v>66</v>
      </c>
      <c r="AA1195" s="1"/>
      <c r="AB1195" s="1"/>
      <c r="AC1195" s="1" t="s">
        <v>42</v>
      </c>
      <c r="AD1195" s="1" t="str">
        <f t="shared" si="186"/>
        <v>0352</v>
      </c>
      <c r="AE1195" s="1" t="str">
        <f t="shared" si="187"/>
        <v>REGULAR</v>
      </c>
      <c r="AF1195" s="1" t="str">
        <f t="shared" si="188"/>
        <v>Kolkata -  West Bengal</v>
      </c>
      <c r="AG1195" s="1">
        <f t="shared" si="189"/>
        <v>4</v>
      </c>
    </row>
    <row r="1196" spans="1:33">
      <c r="A1196" s="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c r="P1196" s="1">
        <f t="shared" si="180"/>
        <v>69530</v>
      </c>
      <c r="Q1196" s="1">
        <v>15</v>
      </c>
      <c r="R1196" s="1">
        <f t="shared" si="181"/>
        <v>10429.5</v>
      </c>
      <c r="S1196" s="1">
        <f t="shared" si="182"/>
        <v>59100.5</v>
      </c>
      <c r="T1196" s="1">
        <v>0.57999999999999996</v>
      </c>
      <c r="U1196" s="1">
        <f t="shared" si="183"/>
        <v>34278.29</v>
      </c>
      <c r="V1196" s="1">
        <f t="shared" si="184"/>
        <v>24822.21</v>
      </c>
      <c r="W1196" s="4">
        <f t="shared" si="185"/>
        <v>0.42</v>
      </c>
      <c r="X1196" s="1" t="s">
        <v>65</v>
      </c>
      <c r="Y1196" s="1" t="s">
        <v>81</v>
      </c>
      <c r="Z1196" s="1" t="s">
        <v>41</v>
      </c>
      <c r="AA1196" s="2">
        <v>46018</v>
      </c>
      <c r="AB1196" s="1">
        <v>3</v>
      </c>
      <c r="AC1196" s="1" t="s">
        <v>42</v>
      </c>
      <c r="AD1196" s="1" t="str">
        <f t="shared" si="186"/>
        <v>0649</v>
      </c>
      <c r="AE1196" s="1" t="str">
        <f t="shared" si="187"/>
        <v>REGULAR</v>
      </c>
      <c r="AF1196" s="1" t="str">
        <f t="shared" si="188"/>
        <v>Kochi -  Kerala</v>
      </c>
      <c r="AG1196" s="1">
        <f t="shared" si="189"/>
        <v>5</v>
      </c>
    </row>
    <row r="1197" spans="1:33">
      <c r="A1197" s="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c r="P1197" s="1">
        <f t="shared" si="180"/>
        <v>206000</v>
      </c>
      <c r="Q1197" s="1">
        <v>5</v>
      </c>
      <c r="R1197" s="1">
        <f t="shared" si="181"/>
        <v>10300</v>
      </c>
      <c r="S1197" s="1">
        <f t="shared" si="182"/>
        <v>195700</v>
      </c>
      <c r="T1197" s="1">
        <v>0.57999999999999996</v>
      </c>
      <c r="U1197" s="1">
        <f t="shared" si="183"/>
        <v>113505.99999999999</v>
      </c>
      <c r="V1197" s="1">
        <f t="shared" si="184"/>
        <v>82194.000000000015</v>
      </c>
      <c r="W1197" s="4">
        <f t="shared" si="185"/>
        <v>0.4200000000000001</v>
      </c>
      <c r="X1197" s="1" t="s">
        <v>92</v>
      </c>
      <c r="Y1197" s="1" t="s">
        <v>40</v>
      </c>
      <c r="Z1197" s="1" t="s">
        <v>41</v>
      </c>
      <c r="AA1197" s="2">
        <v>46018</v>
      </c>
      <c r="AB1197" s="1">
        <v>3</v>
      </c>
      <c r="AC1197" s="1" t="s">
        <v>42</v>
      </c>
      <c r="AD1197" s="1" t="str">
        <f t="shared" si="186"/>
        <v>0669</v>
      </c>
      <c r="AE1197" s="1" t="str">
        <f t="shared" si="187"/>
        <v>REGULAR</v>
      </c>
      <c r="AF1197" s="1" t="str">
        <f t="shared" si="188"/>
        <v>Udaipur -  Tripura</v>
      </c>
      <c r="AG1197" s="1">
        <f t="shared" si="189"/>
        <v>6</v>
      </c>
    </row>
    <row r="1198" spans="1:33">
      <c r="A1198" s="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c r="P1198" s="1">
        <f t="shared" si="180"/>
        <v>7650</v>
      </c>
      <c r="Q1198" s="1">
        <v>10</v>
      </c>
      <c r="R1198" s="1">
        <f t="shared" si="181"/>
        <v>765</v>
      </c>
      <c r="S1198" s="1">
        <f t="shared" si="182"/>
        <v>6885</v>
      </c>
      <c r="T1198" s="1">
        <v>0.48</v>
      </c>
      <c r="U1198" s="1">
        <f t="shared" si="183"/>
        <v>3304.7999999999997</v>
      </c>
      <c r="V1198" s="1">
        <f t="shared" si="184"/>
        <v>3580.2000000000003</v>
      </c>
      <c r="W1198" s="4">
        <f t="shared" si="185"/>
        <v>0.52</v>
      </c>
      <c r="X1198" s="1" t="s">
        <v>39</v>
      </c>
      <c r="Y1198" s="1" t="s">
        <v>40</v>
      </c>
      <c r="Z1198" s="1" t="s">
        <v>41</v>
      </c>
      <c r="AA1198" s="2">
        <v>46020</v>
      </c>
      <c r="AB1198" s="1">
        <v>3</v>
      </c>
      <c r="AC1198" s="1" t="s">
        <v>42</v>
      </c>
      <c r="AD1198" s="1" t="str">
        <f t="shared" si="186"/>
        <v>0930</v>
      </c>
      <c r="AE1198" s="1" t="str">
        <f t="shared" si="187"/>
        <v>REGULAR</v>
      </c>
      <c r="AF1198" s="1" t="str">
        <f t="shared" si="188"/>
        <v>Cuttack -  Odisha</v>
      </c>
      <c r="AG1198" s="1">
        <f t="shared" si="189"/>
        <v>4</v>
      </c>
    </row>
    <row r="1199" spans="1:33">
      <c r="A1199" s="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c r="P1199" s="1">
        <f t="shared" si="180"/>
        <v>11530</v>
      </c>
      <c r="Q1199" s="1">
        <v>0</v>
      </c>
      <c r="R1199" s="1">
        <f t="shared" si="181"/>
        <v>0</v>
      </c>
      <c r="S1199" s="1">
        <f t="shared" si="182"/>
        <v>11530</v>
      </c>
      <c r="T1199" s="1">
        <v>0.52</v>
      </c>
      <c r="U1199" s="1">
        <f t="shared" si="183"/>
        <v>5995.6</v>
      </c>
      <c r="V1199" s="1">
        <f t="shared" si="184"/>
        <v>5534.4</v>
      </c>
      <c r="W1199" s="4">
        <f t="shared" si="185"/>
        <v>0.48</v>
      </c>
      <c r="X1199" s="1" t="s">
        <v>147</v>
      </c>
      <c r="Y1199" s="1" t="s">
        <v>57</v>
      </c>
      <c r="Z1199" s="1" t="s">
        <v>51</v>
      </c>
      <c r="AA1199" s="2">
        <v>46019</v>
      </c>
      <c r="AB1199" s="1"/>
      <c r="AC1199" s="1" t="s">
        <v>42</v>
      </c>
      <c r="AD1199" s="1" t="str">
        <f t="shared" si="186"/>
        <v>0472</v>
      </c>
      <c r="AE1199" s="1" t="str">
        <f t="shared" si="187"/>
        <v>PRIME</v>
      </c>
      <c r="AF1199" s="1" t="str">
        <f t="shared" si="188"/>
        <v>Haridwar -  Uttarakhand</v>
      </c>
      <c r="AG1199" s="1">
        <f t="shared" si="189"/>
        <v>5</v>
      </c>
    </row>
    <row r="1200" spans="1:33">
      <c r="A1200" s="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c r="P1200" s="1">
        <f t="shared" si="180"/>
        <v>4860</v>
      </c>
      <c r="Q1200" s="1">
        <v>5</v>
      </c>
      <c r="R1200" s="1">
        <f t="shared" si="181"/>
        <v>243</v>
      </c>
      <c r="S1200" s="1">
        <f t="shared" si="182"/>
        <v>4617</v>
      </c>
      <c r="T1200" s="1">
        <v>0.47</v>
      </c>
      <c r="U1200" s="1">
        <f t="shared" si="183"/>
        <v>2169.9899999999998</v>
      </c>
      <c r="V1200" s="1">
        <f t="shared" si="184"/>
        <v>2447.0100000000002</v>
      </c>
      <c r="W1200" s="4">
        <f t="shared" si="185"/>
        <v>0.53</v>
      </c>
      <c r="X1200" s="1" t="s">
        <v>104</v>
      </c>
      <c r="Y1200" s="1" t="s">
        <v>72</v>
      </c>
      <c r="Z1200" s="1" t="s">
        <v>22</v>
      </c>
      <c r="AA1200" s="1"/>
      <c r="AB1200" s="1"/>
      <c r="AC1200" s="1" t="s">
        <v>93</v>
      </c>
      <c r="AD1200" s="1" t="str">
        <f t="shared" si="186"/>
        <v>0546</v>
      </c>
      <c r="AE1200" s="1" t="str">
        <f t="shared" si="187"/>
        <v>REGULAR</v>
      </c>
      <c r="AF1200" s="1" t="str">
        <f t="shared" si="188"/>
        <v>Haridwar -  Uttarakhand</v>
      </c>
      <c r="AG1200" s="1">
        <f t="shared" si="189"/>
        <v>4</v>
      </c>
    </row>
    <row r="1201" spans="1:33">
      <c r="A1201" s="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c r="P1201" s="1">
        <f t="shared" si="180"/>
        <v>36700</v>
      </c>
      <c r="Q1201" s="1">
        <v>0</v>
      </c>
      <c r="R1201" s="1">
        <f t="shared" si="181"/>
        <v>0</v>
      </c>
      <c r="S1201" s="1">
        <f t="shared" si="182"/>
        <v>36700</v>
      </c>
      <c r="T1201" s="1">
        <v>0.48</v>
      </c>
      <c r="U1201" s="1">
        <f t="shared" si="183"/>
        <v>17616</v>
      </c>
      <c r="V1201" s="1">
        <f t="shared" si="184"/>
        <v>19084</v>
      </c>
      <c r="W1201" s="4">
        <f t="shared" si="185"/>
        <v>0.52</v>
      </c>
      <c r="X1201" s="1" t="s">
        <v>92</v>
      </c>
      <c r="Y1201" s="1" t="s">
        <v>81</v>
      </c>
      <c r="Z1201" s="1" t="s">
        <v>51</v>
      </c>
      <c r="AA1201" s="2">
        <v>46016</v>
      </c>
      <c r="AB1201" s="1"/>
      <c r="AC1201" s="1" t="s">
        <v>42</v>
      </c>
      <c r="AD1201" s="1" t="str">
        <f t="shared" si="186"/>
        <v>0643</v>
      </c>
      <c r="AE1201" s="1" t="str">
        <f t="shared" si="187"/>
        <v>REGULAR</v>
      </c>
      <c r="AF1201" s="1" t="str">
        <f t="shared" si="188"/>
        <v>Vadodara -  Gujarat</v>
      </c>
      <c r="AG1201" s="1">
        <f t="shared" si="189"/>
        <v>5</v>
      </c>
    </row>
    <row r="1202" spans="1:33">
      <c r="A1202" s="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c r="P1202" s="1">
        <f t="shared" si="180"/>
        <v>6720</v>
      </c>
      <c r="Q1202" s="1">
        <v>0</v>
      </c>
      <c r="R1202" s="1">
        <f t="shared" si="181"/>
        <v>0</v>
      </c>
      <c r="S1202" s="1">
        <f t="shared" si="182"/>
        <v>6720</v>
      </c>
      <c r="T1202" s="1">
        <v>0.5</v>
      </c>
      <c r="U1202" s="1">
        <f t="shared" si="183"/>
        <v>3360</v>
      </c>
      <c r="V1202" s="1">
        <f t="shared" si="184"/>
        <v>3360</v>
      </c>
      <c r="W1202" s="4">
        <f t="shared" si="185"/>
        <v>0.5</v>
      </c>
      <c r="X1202" s="1" t="s">
        <v>65</v>
      </c>
      <c r="Y1202" s="1" t="s">
        <v>72</v>
      </c>
      <c r="Z1202" s="1" t="s">
        <v>41</v>
      </c>
      <c r="AA1202" s="2">
        <v>46016</v>
      </c>
      <c r="AB1202" s="1">
        <v>5</v>
      </c>
      <c r="AC1202" s="1" t="s">
        <v>42</v>
      </c>
      <c r="AD1202" s="1" t="str">
        <f t="shared" si="186"/>
        <v>0674</v>
      </c>
      <c r="AE1202" s="1" t="str">
        <f t="shared" si="187"/>
        <v>REGULAR</v>
      </c>
      <c r="AF1202" s="1" t="str">
        <f t="shared" si="188"/>
        <v>Udaipur -  Tripura</v>
      </c>
      <c r="AG1202" s="1">
        <f t="shared" si="189"/>
        <v>4</v>
      </c>
    </row>
    <row r="1203" spans="1:33">
      <c r="A1203" s="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c r="P1203" s="1">
        <f t="shared" si="180"/>
        <v>10440</v>
      </c>
      <c r="Q1203" s="1">
        <v>5</v>
      </c>
      <c r="R1203" s="1">
        <f t="shared" si="181"/>
        <v>522</v>
      </c>
      <c r="S1203" s="1">
        <f t="shared" si="182"/>
        <v>9918</v>
      </c>
      <c r="T1203" s="1">
        <v>0.5</v>
      </c>
      <c r="U1203" s="1">
        <f t="shared" si="183"/>
        <v>4959</v>
      </c>
      <c r="V1203" s="1">
        <f t="shared" si="184"/>
        <v>4959</v>
      </c>
      <c r="W1203" s="4">
        <f t="shared" si="185"/>
        <v>0.5</v>
      </c>
      <c r="X1203" s="1" t="s">
        <v>50</v>
      </c>
      <c r="Y1203" s="1" t="s">
        <v>81</v>
      </c>
      <c r="Z1203" s="1" t="s">
        <v>41</v>
      </c>
      <c r="AA1203" s="2">
        <v>46019</v>
      </c>
      <c r="AB1203" s="1">
        <v>5</v>
      </c>
      <c r="AC1203" s="1" t="s">
        <v>42</v>
      </c>
      <c r="AD1203" s="1" t="str">
        <f t="shared" si="186"/>
        <v>1249</v>
      </c>
      <c r="AE1203" s="1" t="str">
        <f t="shared" si="187"/>
        <v>PRIME</v>
      </c>
      <c r="AF1203" s="1" t="str">
        <f t="shared" si="188"/>
        <v>Hubli -  Karnataka</v>
      </c>
      <c r="AG1203" s="1">
        <f t="shared" si="189"/>
        <v>5</v>
      </c>
    </row>
    <row r="1204" spans="1:33">
      <c r="A1204" s="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c r="P1204" s="1">
        <f t="shared" si="180"/>
        <v>19200</v>
      </c>
      <c r="Q1204" s="1">
        <v>10</v>
      </c>
      <c r="R1204" s="1">
        <f t="shared" si="181"/>
        <v>1920</v>
      </c>
      <c r="S1204" s="1">
        <f t="shared" si="182"/>
        <v>17280</v>
      </c>
      <c r="T1204" s="1">
        <v>0.47</v>
      </c>
      <c r="U1204" s="1">
        <f t="shared" si="183"/>
        <v>8121.5999999999995</v>
      </c>
      <c r="V1204" s="1">
        <f t="shared" si="184"/>
        <v>9158.4000000000015</v>
      </c>
      <c r="W1204" s="4">
        <f t="shared" si="185"/>
        <v>0.53000000000000014</v>
      </c>
      <c r="X1204" s="1" t="s">
        <v>147</v>
      </c>
      <c r="Y1204" s="1" t="s">
        <v>40</v>
      </c>
      <c r="Z1204" s="1" t="s">
        <v>66</v>
      </c>
      <c r="AA1204" s="1"/>
      <c r="AB1204" s="1"/>
      <c r="AC1204" s="1" t="s">
        <v>42</v>
      </c>
      <c r="AD1204" s="1" t="str">
        <f t="shared" si="186"/>
        <v>1575</v>
      </c>
      <c r="AE1204" s="1" t="str">
        <f t="shared" si="187"/>
        <v>REGULAR</v>
      </c>
      <c r="AF1204" s="1" t="str">
        <f t="shared" si="188"/>
        <v>Raipur -  Chhattisgarh</v>
      </c>
      <c r="AG1204" s="1">
        <f t="shared" si="189"/>
        <v>5</v>
      </c>
    </row>
    <row r="1205" spans="1:33">
      <c r="A1205" s="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c r="P1205" s="1">
        <f t="shared" si="180"/>
        <v>12600</v>
      </c>
      <c r="Q1205" s="1">
        <v>0</v>
      </c>
      <c r="R1205" s="1">
        <f t="shared" si="181"/>
        <v>0</v>
      </c>
      <c r="S1205" s="1">
        <f t="shared" si="182"/>
        <v>12600</v>
      </c>
      <c r="T1205" s="1">
        <v>0.5</v>
      </c>
      <c r="U1205" s="1">
        <f t="shared" si="183"/>
        <v>6300</v>
      </c>
      <c r="V1205" s="1">
        <f t="shared" si="184"/>
        <v>6300</v>
      </c>
      <c r="W1205" s="4">
        <f t="shared" si="185"/>
        <v>0.5</v>
      </c>
      <c r="X1205" s="1" t="s">
        <v>92</v>
      </c>
      <c r="Y1205" s="1" t="s">
        <v>72</v>
      </c>
      <c r="Z1205" s="1" t="s">
        <v>41</v>
      </c>
      <c r="AA1205" s="2">
        <v>46018</v>
      </c>
      <c r="AB1205" s="1">
        <v>5</v>
      </c>
      <c r="AC1205" s="1" t="s">
        <v>42</v>
      </c>
      <c r="AD1205" s="1" t="str">
        <f t="shared" si="186"/>
        <v>0715</v>
      </c>
      <c r="AE1205" s="1" t="str">
        <f t="shared" si="187"/>
        <v>PRIME</v>
      </c>
      <c r="AF1205" s="1" t="str">
        <f t="shared" si="188"/>
        <v>Surat -  Gujarat</v>
      </c>
      <c r="AG1205" s="1">
        <f t="shared" si="189"/>
        <v>5</v>
      </c>
    </row>
    <row r="1206" spans="1:33">
      <c r="A1206" s="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c r="P1206" s="1">
        <f t="shared" si="180"/>
        <v>12750</v>
      </c>
      <c r="Q1206" s="1">
        <v>0</v>
      </c>
      <c r="R1206" s="1">
        <f t="shared" si="181"/>
        <v>0</v>
      </c>
      <c r="S1206" s="1">
        <f t="shared" si="182"/>
        <v>12750</v>
      </c>
      <c r="T1206" s="1">
        <v>0.5</v>
      </c>
      <c r="U1206" s="1">
        <f t="shared" si="183"/>
        <v>6375</v>
      </c>
      <c r="V1206" s="1">
        <f t="shared" si="184"/>
        <v>6375</v>
      </c>
      <c r="W1206" s="4">
        <f t="shared" si="185"/>
        <v>0.5</v>
      </c>
      <c r="X1206" s="1" t="s">
        <v>39</v>
      </c>
      <c r="Y1206" s="1" t="s">
        <v>57</v>
      </c>
      <c r="Z1206" s="1" t="s">
        <v>41</v>
      </c>
      <c r="AA1206" s="2">
        <v>46018</v>
      </c>
      <c r="AB1206" s="1">
        <v>4</v>
      </c>
      <c r="AC1206" s="1" t="s">
        <v>42</v>
      </c>
      <c r="AD1206" s="1" t="str">
        <f t="shared" si="186"/>
        <v>1043</v>
      </c>
      <c r="AE1206" s="1" t="str">
        <f t="shared" si="187"/>
        <v>REGULAR</v>
      </c>
      <c r="AF1206" s="1" t="str">
        <f t="shared" si="188"/>
        <v>Bhopal -  Madhya Pradesh</v>
      </c>
      <c r="AG1206" s="1">
        <f t="shared" si="189"/>
        <v>5</v>
      </c>
    </row>
    <row r="1207" spans="1:33">
      <c r="A1207" s="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c r="P1207" s="1">
        <f t="shared" si="180"/>
        <v>700</v>
      </c>
      <c r="Q1207" s="1">
        <v>0</v>
      </c>
      <c r="R1207" s="1">
        <f t="shared" si="181"/>
        <v>0</v>
      </c>
      <c r="S1207" s="1">
        <f t="shared" si="182"/>
        <v>700</v>
      </c>
      <c r="T1207" s="1">
        <v>0.35</v>
      </c>
      <c r="U1207" s="1">
        <f t="shared" si="183"/>
        <v>244.99999999999997</v>
      </c>
      <c r="V1207" s="1">
        <f t="shared" si="184"/>
        <v>455</v>
      </c>
      <c r="W1207" s="4">
        <f t="shared" si="185"/>
        <v>0.65</v>
      </c>
      <c r="X1207" s="1" t="s">
        <v>56</v>
      </c>
      <c r="Y1207" s="1" t="s">
        <v>57</v>
      </c>
      <c r="Z1207" s="1" t="s">
        <v>51</v>
      </c>
      <c r="AA1207" s="2">
        <v>46023</v>
      </c>
      <c r="AB1207" s="1"/>
      <c r="AC1207" s="1" t="s">
        <v>42</v>
      </c>
      <c r="AD1207" s="1" t="str">
        <f t="shared" si="186"/>
        <v>1195</v>
      </c>
      <c r="AE1207" s="1" t="str">
        <f t="shared" si="187"/>
        <v>PRIME</v>
      </c>
      <c r="AF1207" s="1" t="str">
        <f t="shared" si="188"/>
        <v>Gurgaon -  Delhi</v>
      </c>
      <c r="AG1207" s="1">
        <f t="shared" si="189"/>
        <v>3</v>
      </c>
    </row>
    <row r="1208" spans="1:33">
      <c r="A1208" s="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c r="P1208" s="1">
        <f t="shared" si="180"/>
        <v>198180</v>
      </c>
      <c r="Q1208" s="1">
        <v>25</v>
      </c>
      <c r="R1208" s="1">
        <f t="shared" si="181"/>
        <v>49545</v>
      </c>
      <c r="S1208" s="1">
        <f t="shared" si="182"/>
        <v>148635</v>
      </c>
      <c r="T1208" s="1">
        <v>0.57999999999999996</v>
      </c>
      <c r="U1208" s="1">
        <f t="shared" si="183"/>
        <v>86208.299999999988</v>
      </c>
      <c r="V1208" s="1">
        <f t="shared" si="184"/>
        <v>62426.700000000012</v>
      </c>
      <c r="W1208" s="4">
        <f t="shared" si="185"/>
        <v>0.4200000000000001</v>
      </c>
      <c r="X1208" s="1" t="s">
        <v>92</v>
      </c>
      <c r="Y1208" s="1" t="s">
        <v>40</v>
      </c>
      <c r="Z1208" s="1" t="s">
        <v>66</v>
      </c>
      <c r="AA1208" s="1"/>
      <c r="AB1208" s="1"/>
      <c r="AC1208" s="1" t="s">
        <v>42</v>
      </c>
      <c r="AD1208" s="1" t="str">
        <f t="shared" si="186"/>
        <v>0097</v>
      </c>
      <c r="AE1208" s="1" t="str">
        <f t="shared" si="187"/>
        <v>REGULAR</v>
      </c>
      <c r="AF1208" s="1" t="str">
        <f t="shared" si="188"/>
        <v>Agartala -  Tripura</v>
      </c>
      <c r="AG1208" s="1">
        <f t="shared" si="189"/>
        <v>6</v>
      </c>
    </row>
    <row r="1209" spans="1:33">
      <c r="A1209" s="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c r="P1209" s="1">
        <f t="shared" si="180"/>
        <v>11890</v>
      </c>
      <c r="Q1209" s="1">
        <v>10</v>
      </c>
      <c r="R1209" s="1">
        <f t="shared" si="181"/>
        <v>1189</v>
      </c>
      <c r="S1209" s="1">
        <f t="shared" si="182"/>
        <v>10701</v>
      </c>
      <c r="T1209" s="1">
        <v>0.52</v>
      </c>
      <c r="U1209" s="1">
        <f t="shared" si="183"/>
        <v>5564.52</v>
      </c>
      <c r="V1209" s="1">
        <f t="shared" si="184"/>
        <v>5136.4799999999996</v>
      </c>
      <c r="W1209" s="4">
        <f t="shared" si="185"/>
        <v>0.48</v>
      </c>
      <c r="X1209" s="1" t="s">
        <v>50</v>
      </c>
      <c r="Y1209" s="1" t="s">
        <v>81</v>
      </c>
      <c r="Z1209" s="1" t="s">
        <v>120</v>
      </c>
      <c r="AA1209" s="1"/>
      <c r="AB1209" s="1"/>
      <c r="AC1209" s="1" t="s">
        <v>42</v>
      </c>
      <c r="AD1209" s="1" t="str">
        <f t="shared" si="186"/>
        <v>0176</v>
      </c>
      <c r="AE1209" s="1" t="str">
        <f t="shared" si="187"/>
        <v>PRIME</v>
      </c>
      <c r="AF1209" s="1" t="str">
        <f t="shared" si="188"/>
        <v>Howrah -  West Bengal</v>
      </c>
      <c r="AG1209" s="1">
        <f t="shared" si="189"/>
        <v>5</v>
      </c>
    </row>
    <row r="1210" spans="1:33">
      <c r="A1210" s="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c r="P1210" s="1">
        <f t="shared" si="180"/>
        <v>2400</v>
      </c>
      <c r="Q1210" s="1">
        <v>10</v>
      </c>
      <c r="R1210" s="1">
        <f t="shared" si="181"/>
        <v>240</v>
      </c>
      <c r="S1210" s="1">
        <f t="shared" si="182"/>
        <v>2160</v>
      </c>
      <c r="T1210" s="1">
        <v>0.35</v>
      </c>
      <c r="U1210" s="1">
        <f t="shared" si="183"/>
        <v>756</v>
      </c>
      <c r="V1210" s="1">
        <f t="shared" si="184"/>
        <v>1404</v>
      </c>
      <c r="W1210" s="4">
        <f t="shared" si="185"/>
        <v>0.65</v>
      </c>
      <c r="X1210" s="1" t="s">
        <v>92</v>
      </c>
      <c r="Y1210" s="1" t="s">
        <v>40</v>
      </c>
      <c r="Z1210" s="1" t="s">
        <v>66</v>
      </c>
      <c r="AA1210" s="1"/>
      <c r="AB1210" s="1"/>
      <c r="AC1210" s="1" t="s">
        <v>42</v>
      </c>
      <c r="AD1210" s="1" t="str">
        <f t="shared" si="186"/>
        <v>0296</v>
      </c>
      <c r="AE1210" s="1" t="str">
        <f t="shared" si="187"/>
        <v>PRIME</v>
      </c>
      <c r="AF1210" s="1" t="str">
        <f t="shared" si="188"/>
        <v>Kanpur -  Uttar Pradesh</v>
      </c>
      <c r="AG1210" s="1">
        <f t="shared" si="189"/>
        <v>4</v>
      </c>
    </row>
    <row r="1211" spans="1:33">
      <c r="A1211" s="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c r="P1211" s="1">
        <f t="shared" si="180"/>
        <v>3320</v>
      </c>
      <c r="Q1211" s="1">
        <v>25</v>
      </c>
      <c r="R1211" s="1">
        <f t="shared" si="181"/>
        <v>830</v>
      </c>
      <c r="S1211" s="1">
        <f t="shared" si="182"/>
        <v>2490</v>
      </c>
      <c r="T1211" s="1">
        <v>0.47</v>
      </c>
      <c r="U1211" s="1">
        <f t="shared" si="183"/>
        <v>1170.3</v>
      </c>
      <c r="V1211" s="1">
        <f t="shared" si="184"/>
        <v>1319.7</v>
      </c>
      <c r="W1211" s="4">
        <f t="shared" si="185"/>
        <v>0.53</v>
      </c>
      <c r="X1211" s="1" t="s">
        <v>65</v>
      </c>
      <c r="Y1211" s="1" t="s">
        <v>40</v>
      </c>
      <c r="Z1211" s="1" t="s">
        <v>120</v>
      </c>
      <c r="AA1211" s="1"/>
      <c r="AB1211" s="1"/>
      <c r="AC1211" s="1" t="s">
        <v>42</v>
      </c>
      <c r="AD1211" s="1" t="str">
        <f t="shared" si="186"/>
        <v>0307</v>
      </c>
      <c r="AE1211" s="1" t="str">
        <f t="shared" si="187"/>
        <v>PRIME</v>
      </c>
      <c r="AF1211" s="1" t="str">
        <f t="shared" si="188"/>
        <v>Visakhapatnam -  Andhra Pradesh</v>
      </c>
      <c r="AG1211" s="1">
        <f t="shared" si="189"/>
        <v>4</v>
      </c>
    </row>
    <row r="1212" spans="1:33">
      <c r="A1212" s="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c r="P1212" s="1">
        <f t="shared" si="180"/>
        <v>810</v>
      </c>
      <c r="Q1212" s="1">
        <v>30</v>
      </c>
      <c r="R1212" s="1">
        <f t="shared" si="181"/>
        <v>243</v>
      </c>
      <c r="S1212" s="1">
        <f t="shared" si="182"/>
        <v>567</v>
      </c>
      <c r="T1212" s="1">
        <v>0.35</v>
      </c>
      <c r="U1212" s="1">
        <f t="shared" si="183"/>
        <v>198.45</v>
      </c>
      <c r="V1212" s="1">
        <f t="shared" si="184"/>
        <v>368.55</v>
      </c>
      <c r="W1212" s="4">
        <f t="shared" si="185"/>
        <v>0.65</v>
      </c>
      <c r="X1212" s="1" t="s">
        <v>39</v>
      </c>
      <c r="Y1212" s="1" t="s">
        <v>81</v>
      </c>
      <c r="Z1212" s="1" t="s">
        <v>120</v>
      </c>
      <c r="AA1212" s="1"/>
      <c r="AB1212" s="1"/>
      <c r="AC1212" s="1" t="s">
        <v>42</v>
      </c>
      <c r="AD1212" s="1" t="str">
        <f t="shared" si="186"/>
        <v>0314</v>
      </c>
      <c r="AE1212" s="1" t="str">
        <f t="shared" si="187"/>
        <v>REGULAR</v>
      </c>
      <c r="AF1212" s="1" t="str">
        <f t="shared" si="188"/>
        <v>Kozhikode -  Kerala</v>
      </c>
      <c r="AG1212" s="1">
        <f t="shared" si="189"/>
        <v>3</v>
      </c>
    </row>
    <row r="1213" spans="1:33">
      <c r="A1213" s="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c r="P1213" s="1">
        <f t="shared" si="180"/>
        <v>3320</v>
      </c>
      <c r="Q1213" s="1">
        <v>10</v>
      </c>
      <c r="R1213" s="1">
        <f t="shared" si="181"/>
        <v>332</v>
      </c>
      <c r="S1213" s="1">
        <f t="shared" si="182"/>
        <v>2988</v>
      </c>
      <c r="T1213" s="1">
        <v>0.52</v>
      </c>
      <c r="U1213" s="1">
        <f t="shared" si="183"/>
        <v>1553.76</v>
      </c>
      <c r="V1213" s="1">
        <f t="shared" si="184"/>
        <v>1434.24</v>
      </c>
      <c r="W1213" s="4">
        <f t="shared" si="185"/>
        <v>0.48</v>
      </c>
      <c r="X1213" s="1" t="s">
        <v>92</v>
      </c>
      <c r="Y1213" s="1" t="s">
        <v>81</v>
      </c>
      <c r="Z1213" s="1" t="s">
        <v>41</v>
      </c>
      <c r="AA1213" s="2">
        <v>46021</v>
      </c>
      <c r="AB1213" s="1">
        <v>4</v>
      </c>
      <c r="AC1213" s="1" t="s">
        <v>42</v>
      </c>
      <c r="AD1213" s="1" t="str">
        <f t="shared" si="186"/>
        <v>0412</v>
      </c>
      <c r="AE1213" s="1" t="str">
        <f t="shared" si="187"/>
        <v>REGULAR</v>
      </c>
      <c r="AF1213" s="1" t="str">
        <f t="shared" si="188"/>
        <v>Raipur -  Chhattisgarh</v>
      </c>
      <c r="AG1213" s="1">
        <f t="shared" si="189"/>
        <v>4</v>
      </c>
    </row>
    <row r="1214" spans="1:33">
      <c r="A1214" s="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c r="P1214" s="1">
        <f t="shared" si="180"/>
        <v>35350</v>
      </c>
      <c r="Q1214" s="1">
        <v>15</v>
      </c>
      <c r="R1214" s="1">
        <f t="shared" si="181"/>
        <v>5302.5</v>
      </c>
      <c r="S1214" s="1">
        <f t="shared" si="182"/>
        <v>30047.5</v>
      </c>
      <c r="T1214" s="1">
        <v>0.52</v>
      </c>
      <c r="U1214" s="1">
        <f t="shared" si="183"/>
        <v>15624.7</v>
      </c>
      <c r="V1214" s="1">
        <f t="shared" si="184"/>
        <v>14422.8</v>
      </c>
      <c r="W1214" s="4">
        <f t="shared" si="185"/>
        <v>0.48</v>
      </c>
      <c r="X1214" s="1" t="s">
        <v>104</v>
      </c>
      <c r="Y1214" s="1" t="s">
        <v>57</v>
      </c>
      <c r="Z1214" s="1" t="s">
        <v>41</v>
      </c>
      <c r="AA1214" s="2">
        <v>46019</v>
      </c>
      <c r="AB1214" s="1">
        <v>3</v>
      </c>
      <c r="AC1214" s="1" t="s">
        <v>42</v>
      </c>
      <c r="AD1214" s="1" t="str">
        <f t="shared" si="186"/>
        <v>0513</v>
      </c>
      <c r="AE1214" s="1" t="str">
        <f t="shared" si="187"/>
        <v>PRIME</v>
      </c>
      <c r="AF1214" s="1" t="str">
        <f t="shared" si="188"/>
        <v>Surat -  Gujarat</v>
      </c>
      <c r="AG1214" s="1">
        <f t="shared" si="189"/>
        <v>5</v>
      </c>
    </row>
    <row r="1215" spans="1:33">
      <c r="A1215" s="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c r="P1215" s="1">
        <f t="shared" si="180"/>
        <v>940</v>
      </c>
      <c r="Q1215" s="1">
        <v>5</v>
      </c>
      <c r="R1215" s="1">
        <f t="shared" si="181"/>
        <v>47</v>
      </c>
      <c r="S1215" s="1">
        <f t="shared" si="182"/>
        <v>893</v>
      </c>
      <c r="T1215" s="1">
        <v>0.35</v>
      </c>
      <c r="U1215" s="1">
        <f t="shared" si="183"/>
        <v>312.54999999999995</v>
      </c>
      <c r="V1215" s="1">
        <f t="shared" si="184"/>
        <v>580.45000000000005</v>
      </c>
      <c r="W1215" s="4">
        <f t="shared" si="185"/>
        <v>0.65</v>
      </c>
      <c r="X1215" s="1" t="s">
        <v>56</v>
      </c>
      <c r="Y1215" s="1" t="s">
        <v>81</v>
      </c>
      <c r="Z1215" s="1" t="s">
        <v>41</v>
      </c>
      <c r="AA1215" s="2">
        <v>46020</v>
      </c>
      <c r="AB1215" s="1">
        <v>5</v>
      </c>
      <c r="AC1215" s="1" t="s">
        <v>42</v>
      </c>
      <c r="AD1215" s="1" t="str">
        <f t="shared" si="186"/>
        <v>0768</v>
      </c>
      <c r="AE1215" s="1" t="str">
        <f t="shared" si="187"/>
        <v>REGULAR</v>
      </c>
      <c r="AF1215" s="1" t="str">
        <f t="shared" si="188"/>
        <v>Jabalpur -  Madhya Pradesh</v>
      </c>
      <c r="AG1215" s="1">
        <f t="shared" si="189"/>
        <v>3</v>
      </c>
    </row>
    <row r="1216" spans="1:33">
      <c r="A1216" s="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c r="P1216" s="1">
        <f t="shared" si="180"/>
        <v>410</v>
      </c>
      <c r="Q1216" s="1">
        <v>0</v>
      </c>
      <c r="R1216" s="1">
        <f t="shared" si="181"/>
        <v>0</v>
      </c>
      <c r="S1216" s="1">
        <f t="shared" si="182"/>
        <v>410</v>
      </c>
      <c r="T1216" s="1">
        <v>0.35</v>
      </c>
      <c r="U1216" s="1">
        <f t="shared" si="183"/>
        <v>143.5</v>
      </c>
      <c r="V1216" s="1">
        <f t="shared" si="184"/>
        <v>266.5</v>
      </c>
      <c r="W1216" s="4">
        <f t="shared" si="185"/>
        <v>0.65</v>
      </c>
      <c r="X1216" s="1" t="s">
        <v>39</v>
      </c>
      <c r="Y1216" s="1" t="s">
        <v>72</v>
      </c>
      <c r="Z1216" s="1" t="s">
        <v>120</v>
      </c>
      <c r="AA1216" s="1"/>
      <c r="AB1216" s="1"/>
      <c r="AC1216" s="1" t="s">
        <v>42</v>
      </c>
      <c r="AD1216" s="1" t="str">
        <f t="shared" si="186"/>
        <v>0803</v>
      </c>
      <c r="AE1216" s="1" t="str">
        <f t="shared" si="187"/>
        <v>REGULAR</v>
      </c>
      <c r="AF1216" s="1" t="str">
        <f t="shared" si="188"/>
        <v>Margao -  Goa</v>
      </c>
      <c r="AG1216" s="1">
        <f t="shared" si="189"/>
        <v>3</v>
      </c>
    </row>
    <row r="1217" spans="1:33">
      <c r="A1217" s="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c r="P1217" s="1">
        <f t="shared" si="180"/>
        <v>4000</v>
      </c>
      <c r="Q1217" s="1">
        <v>0</v>
      </c>
      <c r="R1217" s="1">
        <f t="shared" si="181"/>
        <v>0</v>
      </c>
      <c r="S1217" s="1">
        <f t="shared" si="182"/>
        <v>4000</v>
      </c>
      <c r="T1217" s="1">
        <v>0.35</v>
      </c>
      <c r="U1217" s="1">
        <f t="shared" si="183"/>
        <v>1400</v>
      </c>
      <c r="V1217" s="1">
        <f t="shared" si="184"/>
        <v>2600</v>
      </c>
      <c r="W1217" s="4">
        <f t="shared" si="185"/>
        <v>0.65</v>
      </c>
      <c r="X1217" s="1" t="s">
        <v>39</v>
      </c>
      <c r="Y1217" s="1" t="s">
        <v>57</v>
      </c>
      <c r="Z1217" s="1" t="s">
        <v>41</v>
      </c>
      <c r="AA1217" s="2">
        <v>46023</v>
      </c>
      <c r="AB1217" s="1">
        <v>5</v>
      </c>
      <c r="AC1217" s="1" t="s">
        <v>42</v>
      </c>
      <c r="AD1217" s="1" t="str">
        <f t="shared" si="186"/>
        <v>1085</v>
      </c>
      <c r="AE1217" s="1" t="str">
        <f t="shared" si="187"/>
        <v>REGULAR</v>
      </c>
      <c r="AF1217" s="1" t="str">
        <f t="shared" si="188"/>
        <v>Imphal -  Manipur</v>
      </c>
      <c r="AG1217" s="1">
        <f t="shared" si="189"/>
        <v>4</v>
      </c>
    </row>
    <row r="1218" spans="1:33">
      <c r="A1218" s="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c r="P1218" s="1">
        <f t="shared" si="180"/>
        <v>4750</v>
      </c>
      <c r="Q1218" s="1">
        <v>0</v>
      </c>
      <c r="R1218" s="1">
        <f t="shared" si="181"/>
        <v>0</v>
      </c>
      <c r="S1218" s="1">
        <f t="shared" si="182"/>
        <v>4750</v>
      </c>
      <c r="T1218" s="1">
        <v>0.35</v>
      </c>
      <c r="U1218" s="1">
        <f t="shared" si="183"/>
        <v>1662.5</v>
      </c>
      <c r="V1218" s="1">
        <f t="shared" si="184"/>
        <v>3087.5</v>
      </c>
      <c r="W1218" s="4">
        <f t="shared" si="185"/>
        <v>0.65</v>
      </c>
      <c r="X1218" s="1" t="s">
        <v>56</v>
      </c>
      <c r="Y1218" s="1" t="s">
        <v>57</v>
      </c>
      <c r="Z1218" s="1" t="s">
        <v>120</v>
      </c>
      <c r="AA1218" s="1"/>
      <c r="AB1218" s="1"/>
      <c r="AC1218" s="1" t="s">
        <v>42</v>
      </c>
      <c r="AD1218" s="1" t="str">
        <f t="shared" si="186"/>
        <v>1226</v>
      </c>
      <c r="AE1218" s="1" t="str">
        <f t="shared" si="187"/>
        <v>REGULAR</v>
      </c>
      <c r="AF1218" s="1" t="str">
        <f t="shared" si="188"/>
        <v>Rohtak -  Haryana</v>
      </c>
      <c r="AG1218" s="1">
        <f t="shared" si="189"/>
        <v>4</v>
      </c>
    </row>
    <row r="1219" spans="1:33">
      <c r="A1219" s="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c r="P1219" s="1">
        <f t="shared" ref="P1219:P1282" si="190">PRODUCT(N1219,O1219)</f>
        <v>2560</v>
      </c>
      <c r="Q1219" s="1">
        <v>0</v>
      </c>
      <c r="R1219" s="1">
        <f t="shared" ref="R1219:R1282" si="191">P1219*(Q1219/100)</f>
        <v>0</v>
      </c>
      <c r="S1219" s="1">
        <f t="shared" ref="S1219:S1282" si="192">P1219-R1219</f>
        <v>2560</v>
      </c>
      <c r="T1219" s="1">
        <v>0.35</v>
      </c>
      <c r="U1219" s="1">
        <f t="shared" ref="U1219:U1282" si="193">S1219*T1219</f>
        <v>896</v>
      </c>
      <c r="V1219" s="1">
        <f t="shared" ref="V1219:V1282" si="194">S1219-U1219</f>
        <v>1664</v>
      </c>
      <c r="W1219" s="4">
        <f t="shared" ref="W1219:W1282" si="195">(V1219/S1219)</f>
        <v>0.65</v>
      </c>
      <c r="X1219" s="1" t="s">
        <v>65</v>
      </c>
      <c r="Y1219" s="1" t="s">
        <v>72</v>
      </c>
      <c r="Z1219" s="1" t="s">
        <v>41</v>
      </c>
      <c r="AA1219" s="2">
        <v>46023</v>
      </c>
      <c r="AB1219" s="1">
        <v>4</v>
      </c>
      <c r="AC1219" s="1" t="s">
        <v>42</v>
      </c>
      <c r="AD1219" s="1" t="str">
        <f t="shared" ref="AD1219:AD1282" si="196">RIGHT(A1219,4)</f>
        <v>0085</v>
      </c>
      <c r="AE1219" s="1" t="str">
        <f t="shared" ref="AE1219:AE1282" si="197">UPPER(H1219)</f>
        <v>REGULAR</v>
      </c>
      <c r="AF1219" s="1" t="str">
        <f t="shared" ref="AF1219:AF1282" si="198">_xlfn.CONCAT(I1219," -  ",J1219)</f>
        <v>Jodhpur -  Rajasthan</v>
      </c>
      <c r="AG1219" s="1">
        <f t="shared" ref="AG1219:AG1282" si="199">LEN(P1219)</f>
        <v>4</v>
      </c>
    </row>
    <row r="1220" spans="1:33">
      <c r="A1220" s="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c r="P1220" s="1">
        <f t="shared" si="190"/>
        <v>41040</v>
      </c>
      <c r="Q1220" s="1">
        <v>10</v>
      </c>
      <c r="R1220" s="1">
        <f t="shared" si="191"/>
        <v>4104</v>
      </c>
      <c r="S1220" s="1">
        <f t="shared" si="192"/>
        <v>36936</v>
      </c>
      <c r="T1220" s="1">
        <v>0.57999999999999996</v>
      </c>
      <c r="U1220" s="1">
        <f t="shared" si="193"/>
        <v>21422.879999999997</v>
      </c>
      <c r="V1220" s="1">
        <f t="shared" si="194"/>
        <v>15513.120000000003</v>
      </c>
      <c r="W1220" s="4">
        <f t="shared" si="195"/>
        <v>0.4200000000000001</v>
      </c>
      <c r="X1220" s="1" t="s">
        <v>39</v>
      </c>
      <c r="Y1220" s="1" t="s">
        <v>40</v>
      </c>
      <c r="Z1220" s="1" t="s">
        <v>66</v>
      </c>
      <c r="AA1220" s="1"/>
      <c r="AB1220" s="1"/>
      <c r="AC1220" s="1" t="s">
        <v>42</v>
      </c>
      <c r="AD1220" s="1" t="str">
        <f t="shared" si="196"/>
        <v>0434</v>
      </c>
      <c r="AE1220" s="1" t="str">
        <f t="shared" si="197"/>
        <v>REGULAR</v>
      </c>
      <c r="AF1220" s="1" t="str">
        <f t="shared" si="198"/>
        <v>Warangal -  Telangana</v>
      </c>
      <c r="AG1220" s="1">
        <f t="shared" si="199"/>
        <v>5</v>
      </c>
    </row>
    <row r="1221" spans="1:33">
      <c r="A1221" s="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c r="P1221" s="1">
        <f t="shared" si="190"/>
        <v>1720</v>
      </c>
      <c r="Q1221" s="1">
        <v>30</v>
      </c>
      <c r="R1221" s="1">
        <f t="shared" si="191"/>
        <v>516</v>
      </c>
      <c r="S1221" s="1">
        <f t="shared" si="192"/>
        <v>1204</v>
      </c>
      <c r="T1221" s="1">
        <v>0.35</v>
      </c>
      <c r="U1221" s="1">
        <f t="shared" si="193"/>
        <v>421.4</v>
      </c>
      <c r="V1221" s="1">
        <f t="shared" si="194"/>
        <v>782.6</v>
      </c>
      <c r="W1221" s="4">
        <f t="shared" si="195"/>
        <v>0.65</v>
      </c>
      <c r="X1221" s="1" t="s">
        <v>65</v>
      </c>
      <c r="Y1221" s="1" t="s">
        <v>40</v>
      </c>
      <c r="Z1221" s="1" t="s">
        <v>41</v>
      </c>
      <c r="AA1221" s="2">
        <v>46020</v>
      </c>
      <c r="AB1221" s="1">
        <v>5</v>
      </c>
      <c r="AC1221" s="1" t="s">
        <v>42</v>
      </c>
      <c r="AD1221" s="1" t="str">
        <f t="shared" si="196"/>
        <v>1602</v>
      </c>
      <c r="AE1221" s="1" t="str">
        <f t="shared" si="197"/>
        <v>PRIME</v>
      </c>
      <c r="AF1221" s="1" t="str">
        <f t="shared" si="198"/>
        <v>Surat -  Gujarat</v>
      </c>
      <c r="AG1221" s="1">
        <f t="shared" si="199"/>
        <v>4</v>
      </c>
    </row>
    <row r="1222" spans="1:33">
      <c r="A1222" s="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c r="P1222" s="1">
        <f t="shared" si="190"/>
        <v>41000</v>
      </c>
      <c r="Q1222" s="1">
        <v>25</v>
      </c>
      <c r="R1222" s="1">
        <f t="shared" si="191"/>
        <v>10250</v>
      </c>
      <c r="S1222" s="1">
        <f t="shared" si="192"/>
        <v>30750</v>
      </c>
      <c r="T1222" s="1">
        <v>0.48</v>
      </c>
      <c r="U1222" s="1">
        <f t="shared" si="193"/>
        <v>14760</v>
      </c>
      <c r="V1222" s="1">
        <f t="shared" si="194"/>
        <v>15990</v>
      </c>
      <c r="W1222" s="4">
        <f t="shared" si="195"/>
        <v>0.52</v>
      </c>
      <c r="X1222" s="1" t="s">
        <v>50</v>
      </c>
      <c r="Y1222" s="1" t="s">
        <v>81</v>
      </c>
      <c r="Z1222" s="1" t="s">
        <v>41</v>
      </c>
      <c r="AA1222" s="2">
        <v>46021</v>
      </c>
      <c r="AB1222" s="1">
        <v>5</v>
      </c>
      <c r="AC1222" s="1" t="s">
        <v>42</v>
      </c>
      <c r="AD1222" s="1" t="str">
        <f t="shared" si="196"/>
        <v>1653</v>
      </c>
      <c r="AE1222" s="1" t="str">
        <f t="shared" si="197"/>
        <v>PRIME</v>
      </c>
      <c r="AF1222" s="1" t="str">
        <f t="shared" si="198"/>
        <v>Gaya -  Bihar</v>
      </c>
      <c r="AG1222" s="1">
        <f t="shared" si="199"/>
        <v>5</v>
      </c>
    </row>
    <row r="1223" spans="1:33">
      <c r="A1223" s="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c r="P1223" s="1">
        <f t="shared" si="190"/>
        <v>880</v>
      </c>
      <c r="Q1223" s="1">
        <v>0</v>
      </c>
      <c r="R1223" s="1">
        <f t="shared" si="191"/>
        <v>0</v>
      </c>
      <c r="S1223" s="1">
        <f t="shared" si="192"/>
        <v>880</v>
      </c>
      <c r="T1223" s="1">
        <v>0.62</v>
      </c>
      <c r="U1223" s="1">
        <f t="shared" si="193"/>
        <v>545.6</v>
      </c>
      <c r="V1223" s="1">
        <f t="shared" si="194"/>
        <v>334.4</v>
      </c>
      <c r="W1223" s="4">
        <f t="shared" si="195"/>
        <v>0.37999999999999995</v>
      </c>
      <c r="X1223" s="1" t="s">
        <v>104</v>
      </c>
      <c r="Y1223" s="1" t="s">
        <v>72</v>
      </c>
      <c r="Z1223" s="1" t="s">
        <v>22</v>
      </c>
      <c r="AA1223" s="1"/>
      <c r="AB1223" s="1"/>
      <c r="AC1223" s="1" t="s">
        <v>93</v>
      </c>
      <c r="AD1223" s="1" t="str">
        <f t="shared" si="196"/>
        <v>0523</v>
      </c>
      <c r="AE1223" s="1" t="str">
        <f t="shared" si="197"/>
        <v>PRIME</v>
      </c>
      <c r="AF1223" s="1" t="str">
        <f t="shared" si="198"/>
        <v>Panaji -  Goa</v>
      </c>
      <c r="AG1223" s="1">
        <f t="shared" si="199"/>
        <v>3</v>
      </c>
    </row>
    <row r="1224" spans="1:33">
      <c r="A1224" s="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c r="P1224" s="1">
        <f t="shared" si="190"/>
        <v>11490</v>
      </c>
      <c r="Q1224" s="1">
        <v>10</v>
      </c>
      <c r="R1224" s="1">
        <f t="shared" si="191"/>
        <v>1149</v>
      </c>
      <c r="S1224" s="1">
        <f t="shared" si="192"/>
        <v>10341</v>
      </c>
      <c r="T1224" s="1">
        <v>0.45</v>
      </c>
      <c r="U1224" s="1">
        <f t="shared" si="193"/>
        <v>4653.45</v>
      </c>
      <c r="V1224" s="1">
        <f t="shared" si="194"/>
        <v>5687.55</v>
      </c>
      <c r="W1224" s="4">
        <f t="shared" si="195"/>
        <v>0.55000000000000004</v>
      </c>
      <c r="X1224" s="1" t="s">
        <v>104</v>
      </c>
      <c r="Y1224" s="1" t="s">
        <v>57</v>
      </c>
      <c r="Z1224" s="1" t="s">
        <v>66</v>
      </c>
      <c r="AA1224" s="1"/>
      <c r="AB1224" s="1"/>
      <c r="AC1224" s="1" t="s">
        <v>42</v>
      </c>
      <c r="AD1224" s="1" t="str">
        <f t="shared" si="196"/>
        <v>0902</v>
      </c>
      <c r="AE1224" s="1" t="str">
        <f t="shared" si="197"/>
        <v>PRIME</v>
      </c>
      <c r="AF1224" s="1" t="str">
        <f t="shared" si="198"/>
        <v>New Delhi -  Delhi</v>
      </c>
      <c r="AG1224" s="1">
        <f t="shared" si="199"/>
        <v>5</v>
      </c>
    </row>
    <row r="1225" spans="1:33">
      <c r="A1225" s="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c r="P1225" s="1">
        <f t="shared" si="190"/>
        <v>11190</v>
      </c>
      <c r="Q1225" s="1">
        <v>10</v>
      </c>
      <c r="R1225" s="1">
        <f t="shared" si="191"/>
        <v>1119</v>
      </c>
      <c r="S1225" s="1">
        <f t="shared" si="192"/>
        <v>10071</v>
      </c>
      <c r="T1225" s="1">
        <v>0.45</v>
      </c>
      <c r="U1225" s="1">
        <f t="shared" si="193"/>
        <v>4531.95</v>
      </c>
      <c r="V1225" s="1">
        <f t="shared" si="194"/>
        <v>5539.05</v>
      </c>
      <c r="W1225" s="4">
        <f t="shared" si="195"/>
        <v>0.55000000000000004</v>
      </c>
      <c r="X1225" s="1" t="s">
        <v>39</v>
      </c>
      <c r="Y1225" s="1" t="s">
        <v>57</v>
      </c>
      <c r="Z1225" s="1" t="s">
        <v>41</v>
      </c>
      <c r="AA1225" s="2">
        <v>46022</v>
      </c>
      <c r="AB1225" s="1">
        <v>5</v>
      </c>
      <c r="AC1225" s="1" t="s">
        <v>42</v>
      </c>
      <c r="AD1225" s="1" t="str">
        <f t="shared" si="196"/>
        <v>1130</v>
      </c>
      <c r="AE1225" s="1" t="str">
        <f t="shared" si="197"/>
        <v>REGULAR</v>
      </c>
      <c r="AF1225" s="1" t="str">
        <f t="shared" si="198"/>
        <v>Bhilai -  Chhattisgarh</v>
      </c>
      <c r="AG1225" s="1">
        <f t="shared" si="199"/>
        <v>5</v>
      </c>
    </row>
    <row r="1226" spans="1:33">
      <c r="A1226" s="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c r="P1226" s="1">
        <f t="shared" si="190"/>
        <v>250770</v>
      </c>
      <c r="Q1226" s="1">
        <v>25</v>
      </c>
      <c r="R1226" s="1">
        <f t="shared" si="191"/>
        <v>62692.5</v>
      </c>
      <c r="S1226" s="1">
        <f t="shared" si="192"/>
        <v>188077.5</v>
      </c>
      <c r="T1226" s="1">
        <v>0.57999999999999996</v>
      </c>
      <c r="U1226" s="1">
        <f t="shared" si="193"/>
        <v>109084.95</v>
      </c>
      <c r="V1226" s="1">
        <f t="shared" si="194"/>
        <v>78992.55</v>
      </c>
      <c r="W1226" s="4">
        <f t="shared" si="195"/>
        <v>0.42000000000000004</v>
      </c>
      <c r="X1226" s="1" t="s">
        <v>56</v>
      </c>
      <c r="Y1226" s="1" t="s">
        <v>81</v>
      </c>
      <c r="Z1226" s="1" t="s">
        <v>41</v>
      </c>
      <c r="AA1226" s="2">
        <v>46026</v>
      </c>
      <c r="AB1226" s="1">
        <v>3</v>
      </c>
      <c r="AC1226" s="1" t="s">
        <v>42</v>
      </c>
      <c r="AD1226" s="1" t="str">
        <f t="shared" si="196"/>
        <v>0576</v>
      </c>
      <c r="AE1226" s="1" t="str">
        <f t="shared" si="197"/>
        <v>REGULAR</v>
      </c>
      <c r="AF1226" s="1" t="str">
        <f t="shared" si="198"/>
        <v>Guwahati -  Assam</v>
      </c>
      <c r="AG1226" s="1">
        <f t="shared" si="199"/>
        <v>6</v>
      </c>
    </row>
    <row r="1227" spans="1:33">
      <c r="A1227" s="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c r="P1227" s="1">
        <f t="shared" si="190"/>
        <v>33450</v>
      </c>
      <c r="Q1227" s="1">
        <v>30</v>
      </c>
      <c r="R1227" s="1">
        <f t="shared" si="191"/>
        <v>10035</v>
      </c>
      <c r="S1227" s="1">
        <f t="shared" si="192"/>
        <v>23415</v>
      </c>
      <c r="T1227" s="1">
        <v>0.47</v>
      </c>
      <c r="U1227" s="1">
        <f t="shared" si="193"/>
        <v>11005.05</v>
      </c>
      <c r="V1227" s="1">
        <f t="shared" si="194"/>
        <v>12409.95</v>
      </c>
      <c r="W1227" s="4">
        <f t="shared" si="195"/>
        <v>0.53</v>
      </c>
      <c r="X1227" s="1" t="s">
        <v>92</v>
      </c>
      <c r="Y1227" s="1" t="s">
        <v>57</v>
      </c>
      <c r="Z1227" s="1" t="s">
        <v>41</v>
      </c>
      <c r="AA1227" s="2">
        <v>46023</v>
      </c>
      <c r="AB1227" s="1">
        <v>4</v>
      </c>
      <c r="AC1227" s="1" t="s">
        <v>42</v>
      </c>
      <c r="AD1227" s="1" t="str">
        <f t="shared" si="196"/>
        <v>0152</v>
      </c>
      <c r="AE1227" s="1" t="str">
        <f t="shared" si="197"/>
        <v>REGULAR</v>
      </c>
      <c r="AF1227" s="1" t="str">
        <f t="shared" si="198"/>
        <v>Guwahati -  Assam</v>
      </c>
      <c r="AG1227" s="1">
        <f t="shared" si="199"/>
        <v>5</v>
      </c>
    </row>
    <row r="1228" spans="1:33">
      <c r="A1228" s="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c r="P1228" s="1">
        <f t="shared" si="190"/>
        <v>14200</v>
      </c>
      <c r="Q1228" s="1">
        <v>10</v>
      </c>
      <c r="R1228" s="1">
        <f t="shared" si="191"/>
        <v>1420</v>
      </c>
      <c r="S1228" s="1">
        <f t="shared" si="192"/>
        <v>12780</v>
      </c>
      <c r="T1228" s="1">
        <v>0.52</v>
      </c>
      <c r="U1228" s="1">
        <f t="shared" si="193"/>
        <v>6645.6</v>
      </c>
      <c r="V1228" s="1">
        <f t="shared" si="194"/>
        <v>6134.4</v>
      </c>
      <c r="W1228" s="4">
        <f t="shared" si="195"/>
        <v>0.48</v>
      </c>
      <c r="X1228" s="1" t="s">
        <v>147</v>
      </c>
      <c r="Y1228" s="1" t="s">
        <v>81</v>
      </c>
      <c r="Z1228" s="1" t="s">
        <v>66</v>
      </c>
      <c r="AA1228" s="1"/>
      <c r="AB1228" s="1"/>
      <c r="AC1228" s="1" t="s">
        <v>42</v>
      </c>
      <c r="AD1228" s="1" t="str">
        <f t="shared" si="196"/>
        <v>0456</v>
      </c>
      <c r="AE1228" s="1" t="str">
        <f t="shared" si="197"/>
        <v>REGULAR</v>
      </c>
      <c r="AF1228" s="1" t="str">
        <f t="shared" si="198"/>
        <v>Panaji -  Goa</v>
      </c>
      <c r="AG1228" s="1">
        <f t="shared" si="199"/>
        <v>5</v>
      </c>
    </row>
    <row r="1229" spans="1:33">
      <c r="A1229" s="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c r="P1229" s="1">
        <f t="shared" si="190"/>
        <v>12200</v>
      </c>
      <c r="Q1229" s="1">
        <v>15</v>
      </c>
      <c r="R1229" s="1">
        <f t="shared" si="191"/>
        <v>1830</v>
      </c>
      <c r="S1229" s="1">
        <f t="shared" si="192"/>
        <v>10370</v>
      </c>
      <c r="T1229" s="1">
        <v>0.52</v>
      </c>
      <c r="U1229" s="1">
        <f t="shared" si="193"/>
        <v>5392.4000000000005</v>
      </c>
      <c r="V1229" s="1">
        <f t="shared" si="194"/>
        <v>4977.5999999999995</v>
      </c>
      <c r="W1229" s="4">
        <f t="shared" si="195"/>
        <v>0.47999999999999993</v>
      </c>
      <c r="X1229" s="1" t="s">
        <v>104</v>
      </c>
      <c r="Y1229" s="1" t="s">
        <v>57</v>
      </c>
      <c r="Z1229" s="1" t="s">
        <v>41</v>
      </c>
      <c r="AA1229" s="2">
        <v>46028</v>
      </c>
      <c r="AB1229" s="1">
        <v>4</v>
      </c>
      <c r="AC1229" s="1" t="s">
        <v>42</v>
      </c>
      <c r="AD1229" s="1" t="str">
        <f t="shared" si="196"/>
        <v>0810</v>
      </c>
      <c r="AE1229" s="1" t="str">
        <f t="shared" si="197"/>
        <v>PRIME</v>
      </c>
      <c r="AF1229" s="1" t="str">
        <f t="shared" si="198"/>
        <v>Mumbai -  Maharashtra</v>
      </c>
      <c r="AG1229" s="1">
        <f t="shared" si="199"/>
        <v>5</v>
      </c>
    </row>
    <row r="1230" spans="1:33">
      <c r="A1230" s="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c r="P1230" s="1">
        <f t="shared" si="190"/>
        <v>1420</v>
      </c>
      <c r="Q1230" s="1">
        <v>30</v>
      </c>
      <c r="R1230" s="1">
        <f t="shared" si="191"/>
        <v>426</v>
      </c>
      <c r="S1230" s="1">
        <f t="shared" si="192"/>
        <v>994</v>
      </c>
      <c r="T1230" s="1">
        <v>0.35</v>
      </c>
      <c r="U1230" s="1">
        <f t="shared" si="193"/>
        <v>347.9</v>
      </c>
      <c r="V1230" s="1">
        <f t="shared" si="194"/>
        <v>646.1</v>
      </c>
      <c r="W1230" s="4">
        <f t="shared" si="195"/>
        <v>0.65</v>
      </c>
      <c r="X1230" s="1" t="s">
        <v>56</v>
      </c>
      <c r="Y1230" s="1" t="s">
        <v>81</v>
      </c>
      <c r="Z1230" s="1" t="s">
        <v>41</v>
      </c>
      <c r="AA1230" s="2">
        <v>46022</v>
      </c>
      <c r="AB1230" s="1">
        <v>5</v>
      </c>
      <c r="AC1230" s="1" t="s">
        <v>42</v>
      </c>
      <c r="AD1230" s="1" t="str">
        <f t="shared" si="196"/>
        <v>1300</v>
      </c>
      <c r="AE1230" s="1" t="str">
        <f t="shared" si="197"/>
        <v>PRIME</v>
      </c>
      <c r="AF1230" s="1" t="str">
        <f t="shared" si="198"/>
        <v>Cuttack -  Odisha</v>
      </c>
      <c r="AG1230" s="1">
        <f t="shared" si="199"/>
        <v>4</v>
      </c>
    </row>
    <row r="1231" spans="1:33">
      <c r="A1231" s="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c r="P1231" s="1">
        <f t="shared" si="190"/>
        <v>20150</v>
      </c>
      <c r="Q1231" s="1">
        <v>10</v>
      </c>
      <c r="R1231" s="1">
        <f t="shared" si="191"/>
        <v>2015</v>
      </c>
      <c r="S1231" s="1">
        <f t="shared" si="192"/>
        <v>18135</v>
      </c>
      <c r="T1231" s="1">
        <v>0.48</v>
      </c>
      <c r="U1231" s="1">
        <f t="shared" si="193"/>
        <v>8704.7999999999993</v>
      </c>
      <c r="V1231" s="1">
        <f t="shared" si="194"/>
        <v>9430.2000000000007</v>
      </c>
      <c r="W1231" s="4">
        <f t="shared" si="195"/>
        <v>0.52</v>
      </c>
      <c r="X1231" s="1" t="s">
        <v>56</v>
      </c>
      <c r="Y1231" s="1" t="s">
        <v>57</v>
      </c>
      <c r="Z1231" s="1" t="s">
        <v>51</v>
      </c>
      <c r="AA1231" s="2">
        <v>46028</v>
      </c>
      <c r="AB1231" s="1"/>
      <c r="AC1231" s="1" t="s">
        <v>42</v>
      </c>
      <c r="AD1231" s="1" t="str">
        <f t="shared" si="196"/>
        <v>0199</v>
      </c>
      <c r="AE1231" s="1" t="str">
        <f t="shared" si="197"/>
        <v>REGULAR</v>
      </c>
      <c r="AF1231" s="1" t="str">
        <f t="shared" si="198"/>
        <v>Haridwar -  Uttarakhand</v>
      </c>
      <c r="AG1231" s="1">
        <f t="shared" si="199"/>
        <v>5</v>
      </c>
    </row>
    <row r="1232" spans="1:33">
      <c r="A1232" s="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c r="P1232" s="1">
        <f t="shared" si="190"/>
        <v>339680</v>
      </c>
      <c r="Q1232" s="1">
        <v>20</v>
      </c>
      <c r="R1232" s="1">
        <f t="shared" si="191"/>
        <v>67936</v>
      </c>
      <c r="S1232" s="1">
        <f t="shared" si="192"/>
        <v>271744</v>
      </c>
      <c r="T1232" s="1">
        <v>0.57999999999999996</v>
      </c>
      <c r="U1232" s="1">
        <f t="shared" si="193"/>
        <v>157611.51999999999</v>
      </c>
      <c r="V1232" s="1">
        <f t="shared" si="194"/>
        <v>114132.48000000001</v>
      </c>
      <c r="W1232" s="4">
        <f t="shared" si="195"/>
        <v>0.42000000000000004</v>
      </c>
      <c r="X1232" s="1" t="s">
        <v>56</v>
      </c>
      <c r="Y1232" s="1" t="s">
        <v>81</v>
      </c>
      <c r="Z1232" s="1" t="s">
        <v>41</v>
      </c>
      <c r="AA1232" s="2">
        <v>46024</v>
      </c>
      <c r="AB1232" s="1">
        <v>4</v>
      </c>
      <c r="AC1232" s="1" t="s">
        <v>42</v>
      </c>
      <c r="AD1232" s="1" t="str">
        <f t="shared" si="196"/>
        <v>0252</v>
      </c>
      <c r="AE1232" s="1" t="str">
        <f t="shared" si="197"/>
        <v>REGULAR</v>
      </c>
      <c r="AF1232" s="1" t="str">
        <f t="shared" si="198"/>
        <v>Dehradun -  Uttarakhand</v>
      </c>
      <c r="AG1232" s="1">
        <f t="shared" si="199"/>
        <v>6</v>
      </c>
    </row>
    <row r="1233" spans="1:33">
      <c r="A1233" s="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c r="P1233" s="1">
        <f t="shared" si="190"/>
        <v>23850</v>
      </c>
      <c r="Q1233" s="1">
        <v>10</v>
      </c>
      <c r="R1233" s="1">
        <f t="shared" si="191"/>
        <v>2385</v>
      </c>
      <c r="S1233" s="1">
        <f t="shared" si="192"/>
        <v>21465</v>
      </c>
      <c r="T1233" s="1">
        <v>0.5</v>
      </c>
      <c r="U1233" s="1">
        <f t="shared" si="193"/>
        <v>10732.5</v>
      </c>
      <c r="V1233" s="1">
        <f t="shared" si="194"/>
        <v>10732.5</v>
      </c>
      <c r="W1233" s="4">
        <f t="shared" si="195"/>
        <v>0.5</v>
      </c>
      <c r="X1233" s="1" t="s">
        <v>50</v>
      </c>
      <c r="Y1233" s="1" t="s">
        <v>40</v>
      </c>
      <c r="Z1233" s="1" t="s">
        <v>41</v>
      </c>
      <c r="AA1233" s="2">
        <v>46023</v>
      </c>
      <c r="AB1233" s="1">
        <v>5</v>
      </c>
      <c r="AC1233" s="1" t="s">
        <v>42</v>
      </c>
      <c r="AD1233" s="1" t="str">
        <f t="shared" si="196"/>
        <v>0386</v>
      </c>
      <c r="AE1233" s="1" t="str">
        <f t="shared" si="197"/>
        <v>PRIME</v>
      </c>
      <c r="AF1233" s="1" t="str">
        <f t="shared" si="198"/>
        <v>Agra -  Uttar Pradesh</v>
      </c>
      <c r="AG1233" s="1">
        <f t="shared" si="199"/>
        <v>5</v>
      </c>
    </row>
    <row r="1234" spans="1:33">
      <c r="A1234" s="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c r="P1234" s="1">
        <f t="shared" si="190"/>
        <v>970</v>
      </c>
      <c r="Q1234" s="1">
        <v>0</v>
      </c>
      <c r="R1234" s="1">
        <f t="shared" si="191"/>
        <v>0</v>
      </c>
      <c r="S1234" s="1">
        <f t="shared" si="192"/>
        <v>970</v>
      </c>
      <c r="T1234" s="1">
        <v>0.47</v>
      </c>
      <c r="U1234" s="1">
        <f t="shared" si="193"/>
        <v>455.9</v>
      </c>
      <c r="V1234" s="1">
        <f t="shared" si="194"/>
        <v>514.1</v>
      </c>
      <c r="W1234" s="4">
        <f t="shared" si="195"/>
        <v>0.53</v>
      </c>
      <c r="X1234" s="1" t="s">
        <v>56</v>
      </c>
      <c r="Y1234" s="1" t="s">
        <v>72</v>
      </c>
      <c r="Z1234" s="1" t="s">
        <v>120</v>
      </c>
      <c r="AA1234" s="1"/>
      <c r="AB1234" s="1"/>
      <c r="AC1234" s="1" t="s">
        <v>42</v>
      </c>
      <c r="AD1234" s="1" t="str">
        <f t="shared" si="196"/>
        <v>0566</v>
      </c>
      <c r="AE1234" s="1" t="str">
        <f t="shared" si="197"/>
        <v>REGULAR</v>
      </c>
      <c r="AF1234" s="1" t="str">
        <f t="shared" si="198"/>
        <v>Imphal -  Manipur</v>
      </c>
      <c r="AG1234" s="1">
        <f t="shared" si="199"/>
        <v>3</v>
      </c>
    </row>
    <row r="1235" spans="1:33">
      <c r="A1235" s="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c r="P1235" s="1">
        <f t="shared" si="190"/>
        <v>4100</v>
      </c>
      <c r="Q1235" s="1">
        <v>25</v>
      </c>
      <c r="R1235" s="1">
        <f t="shared" si="191"/>
        <v>1025</v>
      </c>
      <c r="S1235" s="1">
        <f t="shared" si="192"/>
        <v>3075</v>
      </c>
      <c r="T1235" s="1">
        <v>0.62</v>
      </c>
      <c r="U1235" s="1">
        <f t="shared" si="193"/>
        <v>1906.5</v>
      </c>
      <c r="V1235" s="1">
        <f t="shared" si="194"/>
        <v>1168.5</v>
      </c>
      <c r="W1235" s="4">
        <f t="shared" si="195"/>
        <v>0.38</v>
      </c>
      <c r="X1235" s="1" t="s">
        <v>147</v>
      </c>
      <c r="Y1235" s="1" t="s">
        <v>72</v>
      </c>
      <c r="Z1235" s="1" t="s">
        <v>41</v>
      </c>
      <c r="AA1235" s="2">
        <v>46028</v>
      </c>
      <c r="AB1235" s="1">
        <v>4</v>
      </c>
      <c r="AC1235" s="1" t="s">
        <v>42</v>
      </c>
      <c r="AD1235" s="1" t="str">
        <f t="shared" si="196"/>
        <v>0569</v>
      </c>
      <c r="AE1235" s="1" t="str">
        <f t="shared" si="197"/>
        <v>PRIME</v>
      </c>
      <c r="AF1235" s="1" t="str">
        <f t="shared" si="198"/>
        <v>Pune -  Maharashtra</v>
      </c>
      <c r="AG1235" s="1">
        <f t="shared" si="199"/>
        <v>4</v>
      </c>
    </row>
    <row r="1236" spans="1:33">
      <c r="A1236" s="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c r="P1236" s="1">
        <f t="shared" si="190"/>
        <v>6350</v>
      </c>
      <c r="Q1236" s="1">
        <v>30</v>
      </c>
      <c r="R1236" s="1">
        <f t="shared" si="191"/>
        <v>1905</v>
      </c>
      <c r="S1236" s="1">
        <f t="shared" si="192"/>
        <v>4445</v>
      </c>
      <c r="T1236" s="1">
        <v>0.35</v>
      </c>
      <c r="U1236" s="1">
        <f t="shared" si="193"/>
        <v>1555.75</v>
      </c>
      <c r="V1236" s="1">
        <f t="shared" si="194"/>
        <v>2889.25</v>
      </c>
      <c r="W1236" s="4">
        <f t="shared" si="195"/>
        <v>0.65</v>
      </c>
      <c r="X1236" s="1" t="s">
        <v>39</v>
      </c>
      <c r="Y1236" s="1" t="s">
        <v>40</v>
      </c>
      <c r="Z1236" s="1" t="s">
        <v>41</v>
      </c>
      <c r="AA1236" s="2">
        <v>46025</v>
      </c>
      <c r="AB1236" s="1">
        <v>3</v>
      </c>
      <c r="AC1236" s="1" t="s">
        <v>42</v>
      </c>
      <c r="AD1236" s="1" t="str">
        <f t="shared" si="196"/>
        <v>1357</v>
      </c>
      <c r="AE1236" s="1" t="str">
        <f t="shared" si="197"/>
        <v>REGULAR</v>
      </c>
      <c r="AF1236" s="1" t="str">
        <f t="shared" si="198"/>
        <v>Nagpur -  Maharashtra</v>
      </c>
      <c r="AG1236" s="1">
        <f t="shared" si="199"/>
        <v>4</v>
      </c>
    </row>
    <row r="1237" spans="1:33">
      <c r="A1237" s="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c r="P1237" s="1">
        <f t="shared" si="190"/>
        <v>4400</v>
      </c>
      <c r="Q1237" s="1">
        <v>20</v>
      </c>
      <c r="R1237" s="1">
        <f t="shared" si="191"/>
        <v>880</v>
      </c>
      <c r="S1237" s="1">
        <f t="shared" si="192"/>
        <v>3520</v>
      </c>
      <c r="T1237" s="1">
        <v>0.47</v>
      </c>
      <c r="U1237" s="1">
        <f t="shared" si="193"/>
        <v>1654.3999999999999</v>
      </c>
      <c r="V1237" s="1">
        <f t="shared" si="194"/>
        <v>1865.6000000000001</v>
      </c>
      <c r="W1237" s="4">
        <f t="shared" si="195"/>
        <v>0.53</v>
      </c>
      <c r="X1237" s="1" t="s">
        <v>39</v>
      </c>
      <c r="Y1237" s="1" t="s">
        <v>40</v>
      </c>
      <c r="Z1237" s="1" t="s">
        <v>120</v>
      </c>
      <c r="AA1237" s="1"/>
      <c r="AB1237" s="1"/>
      <c r="AC1237" s="1" t="s">
        <v>42</v>
      </c>
      <c r="AD1237" s="1" t="str">
        <f t="shared" si="196"/>
        <v>1568</v>
      </c>
      <c r="AE1237" s="1" t="str">
        <f t="shared" si="197"/>
        <v>REGULAR</v>
      </c>
      <c r="AF1237" s="1" t="str">
        <f t="shared" si="198"/>
        <v>Shillong -  Meghalaya</v>
      </c>
      <c r="AG1237" s="1">
        <f t="shared" si="199"/>
        <v>4</v>
      </c>
    </row>
    <row r="1238" spans="1:33">
      <c r="A1238" s="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c r="P1238" s="1">
        <f t="shared" si="190"/>
        <v>1130</v>
      </c>
      <c r="Q1238" s="1">
        <v>5</v>
      </c>
      <c r="R1238" s="1">
        <f t="shared" si="191"/>
        <v>56.5</v>
      </c>
      <c r="S1238" s="1">
        <f t="shared" si="192"/>
        <v>1073.5</v>
      </c>
      <c r="T1238" s="1">
        <v>0.45</v>
      </c>
      <c r="U1238" s="1">
        <f t="shared" si="193"/>
        <v>483.07499999999999</v>
      </c>
      <c r="V1238" s="1">
        <f t="shared" si="194"/>
        <v>590.42499999999995</v>
      </c>
      <c r="W1238" s="4">
        <f t="shared" si="195"/>
        <v>0.54999999999999993</v>
      </c>
      <c r="X1238" s="1" t="s">
        <v>92</v>
      </c>
      <c r="Y1238" s="1" t="s">
        <v>40</v>
      </c>
      <c r="Z1238" s="1" t="s">
        <v>41</v>
      </c>
      <c r="AA1238" s="2">
        <v>46027</v>
      </c>
      <c r="AB1238" s="1">
        <v>5</v>
      </c>
      <c r="AC1238" s="1" t="s">
        <v>42</v>
      </c>
      <c r="AD1238" s="1" t="str">
        <f t="shared" si="196"/>
        <v>0192</v>
      </c>
      <c r="AE1238" s="1" t="str">
        <f t="shared" si="197"/>
        <v>PRIME</v>
      </c>
      <c r="AF1238" s="1" t="str">
        <f t="shared" si="198"/>
        <v>Margao -  Goa</v>
      </c>
      <c r="AG1238" s="1">
        <f t="shared" si="199"/>
        <v>4</v>
      </c>
    </row>
    <row r="1239" spans="1:33">
      <c r="A1239" s="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c r="P1239" s="1">
        <f t="shared" si="190"/>
        <v>1850</v>
      </c>
      <c r="Q1239" s="1">
        <v>0</v>
      </c>
      <c r="R1239" s="1">
        <f t="shared" si="191"/>
        <v>0</v>
      </c>
      <c r="S1239" s="1">
        <f t="shared" si="192"/>
        <v>1850</v>
      </c>
      <c r="T1239" s="1">
        <v>0.45</v>
      </c>
      <c r="U1239" s="1">
        <f t="shared" si="193"/>
        <v>832.5</v>
      </c>
      <c r="V1239" s="1">
        <f t="shared" si="194"/>
        <v>1017.5</v>
      </c>
      <c r="W1239" s="4">
        <f t="shared" si="195"/>
        <v>0.55000000000000004</v>
      </c>
      <c r="X1239" s="1" t="s">
        <v>104</v>
      </c>
      <c r="Y1239" s="1" t="s">
        <v>72</v>
      </c>
      <c r="Z1239" s="1" t="s">
        <v>41</v>
      </c>
      <c r="AA1239" s="2">
        <v>46030</v>
      </c>
      <c r="AB1239" s="1">
        <v>4</v>
      </c>
      <c r="AC1239" s="1" t="s">
        <v>42</v>
      </c>
      <c r="AD1239" s="1" t="str">
        <f t="shared" si="196"/>
        <v>0504</v>
      </c>
      <c r="AE1239" s="1" t="str">
        <f t="shared" si="197"/>
        <v>REGULAR</v>
      </c>
      <c r="AF1239" s="1" t="str">
        <f t="shared" si="198"/>
        <v>Rohtak -  Haryana</v>
      </c>
      <c r="AG1239" s="1">
        <f t="shared" si="199"/>
        <v>4</v>
      </c>
    </row>
    <row r="1240" spans="1:33">
      <c r="A1240" s="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c r="P1240" s="1">
        <f t="shared" si="190"/>
        <v>2160</v>
      </c>
      <c r="Q1240" s="1">
        <v>5</v>
      </c>
      <c r="R1240" s="1">
        <f t="shared" si="191"/>
        <v>108</v>
      </c>
      <c r="S1240" s="1">
        <f t="shared" si="192"/>
        <v>2052</v>
      </c>
      <c r="T1240" s="1">
        <v>0.35</v>
      </c>
      <c r="U1240" s="1">
        <f t="shared" si="193"/>
        <v>718.19999999999993</v>
      </c>
      <c r="V1240" s="1">
        <f t="shared" si="194"/>
        <v>1333.8000000000002</v>
      </c>
      <c r="W1240" s="4">
        <f t="shared" si="195"/>
        <v>0.65000000000000013</v>
      </c>
      <c r="X1240" s="1" t="s">
        <v>147</v>
      </c>
      <c r="Y1240" s="1" t="s">
        <v>40</v>
      </c>
      <c r="Z1240" s="1" t="s">
        <v>41</v>
      </c>
      <c r="AA1240" s="2">
        <v>46031</v>
      </c>
      <c r="AB1240" s="1">
        <v>3</v>
      </c>
      <c r="AC1240" s="1" t="s">
        <v>42</v>
      </c>
      <c r="AD1240" s="1" t="str">
        <f t="shared" si="196"/>
        <v>1192</v>
      </c>
      <c r="AE1240" s="1" t="str">
        <f t="shared" si="197"/>
        <v>PRIME</v>
      </c>
      <c r="AF1240" s="1" t="str">
        <f t="shared" si="198"/>
        <v>Gurgaon -  Delhi</v>
      </c>
      <c r="AG1240" s="1">
        <f t="shared" si="199"/>
        <v>4</v>
      </c>
    </row>
    <row r="1241" spans="1:33">
      <c r="A1241" s="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c r="P1241" s="1">
        <f t="shared" si="190"/>
        <v>520</v>
      </c>
      <c r="Q1241" s="1">
        <v>25</v>
      </c>
      <c r="R1241" s="1">
        <f t="shared" si="191"/>
        <v>130</v>
      </c>
      <c r="S1241" s="1">
        <f t="shared" si="192"/>
        <v>390</v>
      </c>
      <c r="T1241" s="1">
        <v>0.62</v>
      </c>
      <c r="U1241" s="1">
        <f t="shared" si="193"/>
        <v>241.8</v>
      </c>
      <c r="V1241" s="1">
        <f t="shared" si="194"/>
        <v>148.19999999999999</v>
      </c>
      <c r="W1241" s="4">
        <f t="shared" si="195"/>
        <v>0.37999999999999995</v>
      </c>
      <c r="X1241" s="1" t="s">
        <v>147</v>
      </c>
      <c r="Y1241" s="1" t="s">
        <v>81</v>
      </c>
      <c r="Z1241" s="1" t="s">
        <v>41</v>
      </c>
      <c r="AA1241" s="2">
        <v>46031</v>
      </c>
      <c r="AB1241" s="1">
        <v>4</v>
      </c>
      <c r="AC1241" s="1" t="s">
        <v>42</v>
      </c>
      <c r="AD1241" s="1" t="str">
        <f t="shared" si="196"/>
        <v>1332</v>
      </c>
      <c r="AE1241" s="1" t="str">
        <f t="shared" si="197"/>
        <v>PRIME</v>
      </c>
      <c r="AF1241" s="1" t="str">
        <f t="shared" si="198"/>
        <v>Udaipur -  Tripura</v>
      </c>
      <c r="AG1241" s="1">
        <f t="shared" si="199"/>
        <v>3</v>
      </c>
    </row>
    <row r="1242" spans="1:33">
      <c r="A1242" s="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c r="P1242" s="1">
        <f t="shared" si="190"/>
        <v>28700</v>
      </c>
      <c r="Q1242" s="1">
        <v>30</v>
      </c>
      <c r="R1242" s="1">
        <f t="shared" si="191"/>
        <v>8610</v>
      </c>
      <c r="S1242" s="1">
        <f t="shared" si="192"/>
        <v>20090</v>
      </c>
      <c r="T1242" s="1">
        <v>0.52</v>
      </c>
      <c r="U1242" s="1">
        <f t="shared" si="193"/>
        <v>10446.800000000001</v>
      </c>
      <c r="V1242" s="1">
        <f t="shared" si="194"/>
        <v>9643.1999999999989</v>
      </c>
      <c r="W1242" s="4">
        <f t="shared" si="195"/>
        <v>0.47999999999999993</v>
      </c>
      <c r="X1242" s="1" t="s">
        <v>92</v>
      </c>
      <c r="Y1242" s="1" t="s">
        <v>40</v>
      </c>
      <c r="Z1242" s="1" t="s">
        <v>41</v>
      </c>
      <c r="AA1242" s="2">
        <v>46029</v>
      </c>
      <c r="AB1242" s="1">
        <v>3</v>
      </c>
      <c r="AC1242" s="1" t="s">
        <v>42</v>
      </c>
      <c r="AD1242" s="1" t="str">
        <f t="shared" si="196"/>
        <v>1476</v>
      </c>
      <c r="AE1242" s="1" t="str">
        <f t="shared" si="197"/>
        <v>PRIME</v>
      </c>
      <c r="AF1242" s="1" t="str">
        <f t="shared" si="198"/>
        <v>Bhilai -  Chhattisgarh</v>
      </c>
      <c r="AG1242" s="1">
        <f t="shared" si="199"/>
        <v>5</v>
      </c>
    </row>
    <row r="1243" spans="1:33">
      <c r="A1243" s="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c r="P1243" s="1">
        <f t="shared" si="190"/>
        <v>301040</v>
      </c>
      <c r="Q1243" s="1">
        <v>5</v>
      </c>
      <c r="R1243" s="1">
        <f t="shared" si="191"/>
        <v>15052</v>
      </c>
      <c r="S1243" s="1">
        <f t="shared" si="192"/>
        <v>285988</v>
      </c>
      <c r="T1243" s="1">
        <v>0.57999999999999996</v>
      </c>
      <c r="U1243" s="1">
        <f t="shared" si="193"/>
        <v>165873.03999999998</v>
      </c>
      <c r="V1243" s="1">
        <f t="shared" si="194"/>
        <v>120114.96000000002</v>
      </c>
      <c r="W1243" s="4">
        <f t="shared" si="195"/>
        <v>0.4200000000000001</v>
      </c>
      <c r="X1243" s="1" t="s">
        <v>56</v>
      </c>
      <c r="Y1243" s="1" t="s">
        <v>81</v>
      </c>
      <c r="Z1243" s="1" t="s">
        <v>22</v>
      </c>
      <c r="AA1243" s="1"/>
      <c r="AB1243" s="1"/>
      <c r="AC1243" s="1" t="s">
        <v>93</v>
      </c>
      <c r="AD1243" s="1" t="str">
        <f t="shared" si="196"/>
        <v>1703</v>
      </c>
      <c r="AE1243" s="1" t="str">
        <f t="shared" si="197"/>
        <v>REGULAR</v>
      </c>
      <c r="AF1243" s="1" t="str">
        <f t="shared" si="198"/>
        <v>Chandigarh -  Punjab</v>
      </c>
      <c r="AG1243" s="1">
        <f t="shared" si="199"/>
        <v>6</v>
      </c>
    </row>
    <row r="1244" spans="1:33">
      <c r="A1244" s="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c r="P1244" s="1">
        <f t="shared" si="190"/>
        <v>176000</v>
      </c>
      <c r="Q1244" s="1">
        <v>0</v>
      </c>
      <c r="R1244" s="1">
        <f t="shared" si="191"/>
        <v>0</v>
      </c>
      <c r="S1244" s="1">
        <f t="shared" si="192"/>
        <v>176000</v>
      </c>
      <c r="T1244" s="1">
        <v>0.57999999999999996</v>
      </c>
      <c r="U1244" s="1">
        <f t="shared" si="193"/>
        <v>102080</v>
      </c>
      <c r="V1244" s="1">
        <f t="shared" si="194"/>
        <v>73920</v>
      </c>
      <c r="W1244" s="4">
        <f t="shared" si="195"/>
        <v>0.42</v>
      </c>
      <c r="X1244" s="1" t="s">
        <v>104</v>
      </c>
      <c r="Y1244" s="1" t="s">
        <v>72</v>
      </c>
      <c r="Z1244" s="1" t="s">
        <v>120</v>
      </c>
      <c r="AA1244" s="1"/>
      <c r="AB1244" s="1"/>
      <c r="AC1244" s="1" t="s">
        <v>42</v>
      </c>
      <c r="AD1244" s="1" t="str">
        <f t="shared" si="196"/>
        <v>0474</v>
      </c>
      <c r="AE1244" s="1" t="str">
        <f t="shared" si="197"/>
        <v>REGULAR</v>
      </c>
      <c r="AF1244" s="1" t="str">
        <f t="shared" si="198"/>
        <v>Muzaffarpur -  Bihar</v>
      </c>
      <c r="AG1244" s="1">
        <f t="shared" si="199"/>
        <v>6</v>
      </c>
    </row>
    <row r="1245" spans="1:33">
      <c r="A1245" s="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c r="P1245" s="1">
        <f t="shared" si="190"/>
        <v>31560</v>
      </c>
      <c r="Q1245" s="1">
        <v>10</v>
      </c>
      <c r="R1245" s="1">
        <f t="shared" si="191"/>
        <v>3156</v>
      </c>
      <c r="S1245" s="1">
        <f t="shared" si="192"/>
        <v>28404</v>
      </c>
      <c r="T1245" s="1">
        <v>0.52</v>
      </c>
      <c r="U1245" s="1">
        <f t="shared" si="193"/>
        <v>14770.08</v>
      </c>
      <c r="V1245" s="1">
        <f t="shared" si="194"/>
        <v>13633.92</v>
      </c>
      <c r="W1245" s="4">
        <f t="shared" si="195"/>
        <v>0.48</v>
      </c>
      <c r="X1245" s="1" t="s">
        <v>92</v>
      </c>
      <c r="Y1245" s="1" t="s">
        <v>40</v>
      </c>
      <c r="Z1245" s="1" t="s">
        <v>41</v>
      </c>
      <c r="AA1245" s="2">
        <v>46033</v>
      </c>
      <c r="AB1245" s="1">
        <v>3</v>
      </c>
      <c r="AC1245" s="1" t="s">
        <v>42</v>
      </c>
      <c r="AD1245" s="1" t="str">
        <f t="shared" si="196"/>
        <v>0749</v>
      </c>
      <c r="AE1245" s="1" t="str">
        <f t="shared" si="197"/>
        <v>REGULAR</v>
      </c>
      <c r="AF1245" s="1" t="str">
        <f t="shared" si="198"/>
        <v>Lucknow -  Uttar Pradesh</v>
      </c>
      <c r="AG1245" s="1">
        <f t="shared" si="199"/>
        <v>5</v>
      </c>
    </row>
    <row r="1246" spans="1:33">
      <c r="A1246" s="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c r="P1246" s="1">
        <f t="shared" si="190"/>
        <v>47040</v>
      </c>
      <c r="Q1246" s="1">
        <v>10</v>
      </c>
      <c r="R1246" s="1">
        <f t="shared" si="191"/>
        <v>4704</v>
      </c>
      <c r="S1246" s="1">
        <f t="shared" si="192"/>
        <v>42336</v>
      </c>
      <c r="T1246" s="1">
        <v>0.52</v>
      </c>
      <c r="U1246" s="1">
        <f t="shared" si="193"/>
        <v>22014.720000000001</v>
      </c>
      <c r="V1246" s="1">
        <f t="shared" si="194"/>
        <v>20321.28</v>
      </c>
      <c r="W1246" s="4">
        <f t="shared" si="195"/>
        <v>0.48</v>
      </c>
      <c r="X1246" s="1" t="s">
        <v>50</v>
      </c>
      <c r="Y1246" s="1" t="s">
        <v>81</v>
      </c>
      <c r="Z1246" s="1" t="s">
        <v>41</v>
      </c>
      <c r="AA1246" s="2">
        <v>46033</v>
      </c>
      <c r="AB1246" s="1">
        <v>5</v>
      </c>
      <c r="AC1246" s="1" t="s">
        <v>42</v>
      </c>
      <c r="AD1246" s="1" t="str">
        <f t="shared" si="196"/>
        <v>1577</v>
      </c>
      <c r="AE1246" s="1" t="str">
        <f t="shared" si="197"/>
        <v>PRIME</v>
      </c>
      <c r="AF1246" s="1" t="str">
        <f t="shared" si="198"/>
        <v>Jaipur -  Rajasthan</v>
      </c>
      <c r="AG1246" s="1">
        <f t="shared" si="199"/>
        <v>5</v>
      </c>
    </row>
    <row r="1247" spans="1:33">
      <c r="A1247" s="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c r="P1247" s="1">
        <f t="shared" si="190"/>
        <v>34350</v>
      </c>
      <c r="Q1247" s="1">
        <v>5</v>
      </c>
      <c r="R1247" s="1">
        <f t="shared" si="191"/>
        <v>1717.5</v>
      </c>
      <c r="S1247" s="1">
        <f t="shared" si="192"/>
        <v>32632.5</v>
      </c>
      <c r="T1247" s="1">
        <v>0.57999999999999996</v>
      </c>
      <c r="U1247" s="1">
        <f t="shared" si="193"/>
        <v>18926.849999999999</v>
      </c>
      <c r="V1247" s="1">
        <f t="shared" si="194"/>
        <v>13705.650000000001</v>
      </c>
      <c r="W1247" s="4">
        <f t="shared" si="195"/>
        <v>0.42000000000000004</v>
      </c>
      <c r="X1247" s="1" t="s">
        <v>104</v>
      </c>
      <c r="Y1247" s="1" t="s">
        <v>81</v>
      </c>
      <c r="Z1247" s="1" t="s">
        <v>41</v>
      </c>
      <c r="AA1247" s="2">
        <v>46029</v>
      </c>
      <c r="AB1247" s="1">
        <v>5</v>
      </c>
      <c r="AC1247" s="1" t="s">
        <v>42</v>
      </c>
      <c r="AD1247" s="1" t="str">
        <f t="shared" si="196"/>
        <v>0014</v>
      </c>
      <c r="AE1247" s="1" t="str">
        <f t="shared" si="197"/>
        <v>PRIME</v>
      </c>
      <c r="AF1247" s="1" t="str">
        <f t="shared" si="198"/>
        <v>Raipur -  Chhattisgarh</v>
      </c>
      <c r="AG1247" s="1">
        <f t="shared" si="199"/>
        <v>5</v>
      </c>
    </row>
    <row r="1248" spans="1:33">
      <c r="A1248" s="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c r="P1248" s="1">
        <f t="shared" si="190"/>
        <v>2680</v>
      </c>
      <c r="Q1248" s="1">
        <v>10</v>
      </c>
      <c r="R1248" s="1">
        <f t="shared" si="191"/>
        <v>268</v>
      </c>
      <c r="S1248" s="1">
        <f t="shared" si="192"/>
        <v>2412</v>
      </c>
      <c r="T1248" s="1">
        <v>0.35</v>
      </c>
      <c r="U1248" s="1">
        <f t="shared" si="193"/>
        <v>844.19999999999993</v>
      </c>
      <c r="V1248" s="1">
        <f t="shared" si="194"/>
        <v>1567.8000000000002</v>
      </c>
      <c r="W1248" s="4">
        <f t="shared" si="195"/>
        <v>0.65</v>
      </c>
      <c r="X1248" s="1" t="s">
        <v>39</v>
      </c>
      <c r="Y1248" s="1" t="s">
        <v>57</v>
      </c>
      <c r="Z1248" s="1" t="s">
        <v>41</v>
      </c>
      <c r="AA1248" s="2">
        <v>46032</v>
      </c>
      <c r="AB1248" s="1">
        <v>3</v>
      </c>
      <c r="AC1248" s="1" t="s">
        <v>42</v>
      </c>
      <c r="AD1248" s="1" t="str">
        <f t="shared" si="196"/>
        <v>0180</v>
      </c>
      <c r="AE1248" s="1" t="str">
        <f t="shared" si="197"/>
        <v>PRIME</v>
      </c>
      <c r="AF1248" s="1" t="str">
        <f t="shared" si="198"/>
        <v>Jaipur -  Rajasthan</v>
      </c>
      <c r="AG1248" s="1">
        <f t="shared" si="199"/>
        <v>4</v>
      </c>
    </row>
    <row r="1249" spans="1:33">
      <c r="A1249" s="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c r="P1249" s="1">
        <f t="shared" si="190"/>
        <v>2940</v>
      </c>
      <c r="Q1249" s="1">
        <v>5</v>
      </c>
      <c r="R1249" s="1">
        <f t="shared" si="191"/>
        <v>147</v>
      </c>
      <c r="S1249" s="1">
        <f t="shared" si="192"/>
        <v>2793</v>
      </c>
      <c r="T1249" s="1">
        <v>0.35</v>
      </c>
      <c r="U1249" s="1">
        <f t="shared" si="193"/>
        <v>977.55</v>
      </c>
      <c r="V1249" s="1">
        <f t="shared" si="194"/>
        <v>1815.45</v>
      </c>
      <c r="W1249" s="4">
        <f t="shared" si="195"/>
        <v>0.65</v>
      </c>
      <c r="X1249" s="1" t="s">
        <v>39</v>
      </c>
      <c r="Y1249" s="1" t="s">
        <v>40</v>
      </c>
      <c r="Z1249" s="1" t="s">
        <v>22</v>
      </c>
      <c r="AA1249" s="1"/>
      <c r="AB1249" s="1"/>
      <c r="AC1249" s="1" t="s">
        <v>93</v>
      </c>
      <c r="AD1249" s="1" t="str">
        <f t="shared" si="196"/>
        <v>1252</v>
      </c>
      <c r="AE1249" s="1" t="str">
        <f t="shared" si="197"/>
        <v>REGULAR</v>
      </c>
      <c r="AF1249" s="1" t="str">
        <f t="shared" si="198"/>
        <v>Gurgaon -  Haryana</v>
      </c>
      <c r="AG1249" s="1">
        <f t="shared" si="199"/>
        <v>4</v>
      </c>
    </row>
    <row r="1250" spans="1:33">
      <c r="A1250" s="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c r="P1250" s="1">
        <f t="shared" si="190"/>
        <v>9900</v>
      </c>
      <c r="Q1250" s="1">
        <v>10</v>
      </c>
      <c r="R1250" s="1">
        <f t="shared" si="191"/>
        <v>990</v>
      </c>
      <c r="S1250" s="1">
        <f t="shared" si="192"/>
        <v>8910</v>
      </c>
      <c r="T1250" s="1">
        <v>0.5</v>
      </c>
      <c r="U1250" s="1">
        <f t="shared" si="193"/>
        <v>4455</v>
      </c>
      <c r="V1250" s="1">
        <f t="shared" si="194"/>
        <v>4455</v>
      </c>
      <c r="W1250" s="4">
        <f t="shared" si="195"/>
        <v>0.5</v>
      </c>
      <c r="X1250" s="1" t="s">
        <v>104</v>
      </c>
      <c r="Y1250" s="1" t="s">
        <v>57</v>
      </c>
      <c r="Z1250" s="1" t="s">
        <v>41</v>
      </c>
      <c r="AA1250" s="2">
        <v>46034</v>
      </c>
      <c r="AB1250" s="1">
        <v>5</v>
      </c>
      <c r="AC1250" s="1" t="s">
        <v>42</v>
      </c>
      <c r="AD1250" s="1" t="str">
        <f t="shared" si="196"/>
        <v>1276</v>
      </c>
      <c r="AE1250" s="1" t="str">
        <f t="shared" si="197"/>
        <v>REGULAR</v>
      </c>
      <c r="AF1250" s="1" t="str">
        <f t="shared" si="198"/>
        <v>Raipur -  Chhattisgarh</v>
      </c>
      <c r="AG1250" s="1">
        <f t="shared" si="199"/>
        <v>4</v>
      </c>
    </row>
    <row r="1251" spans="1:33">
      <c r="A1251" s="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c r="P1251" s="1">
        <f t="shared" si="190"/>
        <v>4720</v>
      </c>
      <c r="Q1251" s="1">
        <v>30</v>
      </c>
      <c r="R1251" s="1">
        <f t="shared" si="191"/>
        <v>1416</v>
      </c>
      <c r="S1251" s="1">
        <f t="shared" si="192"/>
        <v>3304</v>
      </c>
      <c r="T1251" s="1">
        <v>0.47</v>
      </c>
      <c r="U1251" s="1">
        <f t="shared" si="193"/>
        <v>1552.8799999999999</v>
      </c>
      <c r="V1251" s="1">
        <f t="shared" si="194"/>
        <v>1751.1200000000001</v>
      </c>
      <c r="W1251" s="4">
        <f t="shared" si="195"/>
        <v>0.53</v>
      </c>
      <c r="X1251" s="1" t="s">
        <v>56</v>
      </c>
      <c r="Y1251" s="1" t="s">
        <v>40</v>
      </c>
      <c r="Z1251" s="1" t="s">
        <v>120</v>
      </c>
      <c r="AA1251" s="1"/>
      <c r="AB1251" s="1"/>
      <c r="AC1251" s="1" t="s">
        <v>42</v>
      </c>
      <c r="AD1251" s="1" t="str">
        <f t="shared" si="196"/>
        <v>1561</v>
      </c>
      <c r="AE1251" s="1" t="str">
        <f t="shared" si="197"/>
        <v>PRIME</v>
      </c>
      <c r="AF1251" s="1" t="str">
        <f t="shared" si="198"/>
        <v>Ranchi -  Jharkhand</v>
      </c>
      <c r="AG1251" s="1">
        <f t="shared" si="199"/>
        <v>4</v>
      </c>
    </row>
    <row r="1252" spans="1:33">
      <c r="A1252" s="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c r="P1252" s="1">
        <f t="shared" si="190"/>
        <v>28450</v>
      </c>
      <c r="Q1252" s="1">
        <v>30</v>
      </c>
      <c r="R1252" s="1">
        <f t="shared" si="191"/>
        <v>8535</v>
      </c>
      <c r="S1252" s="1">
        <f t="shared" si="192"/>
        <v>19915</v>
      </c>
      <c r="T1252" s="1">
        <v>0.5</v>
      </c>
      <c r="U1252" s="1">
        <f t="shared" si="193"/>
        <v>9957.5</v>
      </c>
      <c r="V1252" s="1">
        <f t="shared" si="194"/>
        <v>9957.5</v>
      </c>
      <c r="W1252" s="4">
        <f t="shared" si="195"/>
        <v>0.5</v>
      </c>
      <c r="X1252" s="1" t="s">
        <v>104</v>
      </c>
      <c r="Y1252" s="1" t="s">
        <v>57</v>
      </c>
      <c r="Z1252" s="1" t="s">
        <v>120</v>
      </c>
      <c r="AA1252" s="1"/>
      <c r="AB1252" s="1"/>
      <c r="AC1252" s="1" t="s">
        <v>42</v>
      </c>
      <c r="AD1252" s="1" t="str">
        <f t="shared" si="196"/>
        <v>1693</v>
      </c>
      <c r="AE1252" s="1" t="str">
        <f t="shared" si="197"/>
        <v>REGULAR</v>
      </c>
      <c r="AF1252" s="1" t="str">
        <f t="shared" si="198"/>
        <v>Raipur -  Chhattisgarh</v>
      </c>
      <c r="AG1252" s="1">
        <f t="shared" si="199"/>
        <v>5</v>
      </c>
    </row>
    <row r="1253" spans="1:33">
      <c r="A1253" s="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c r="P1253" s="1">
        <f t="shared" si="190"/>
        <v>13520</v>
      </c>
      <c r="Q1253" s="1">
        <v>0</v>
      </c>
      <c r="R1253" s="1">
        <f t="shared" si="191"/>
        <v>0</v>
      </c>
      <c r="S1253" s="1">
        <f t="shared" si="192"/>
        <v>13520</v>
      </c>
      <c r="T1253" s="1">
        <v>0.48</v>
      </c>
      <c r="U1253" s="1">
        <f t="shared" si="193"/>
        <v>6489.5999999999995</v>
      </c>
      <c r="V1253" s="1">
        <f t="shared" si="194"/>
        <v>7030.4000000000005</v>
      </c>
      <c r="W1253" s="4">
        <f t="shared" si="195"/>
        <v>0.52</v>
      </c>
      <c r="X1253" s="1" t="s">
        <v>104</v>
      </c>
      <c r="Y1253" s="1" t="s">
        <v>72</v>
      </c>
      <c r="Z1253" s="1" t="s">
        <v>41</v>
      </c>
      <c r="AA1253" s="2">
        <v>46032</v>
      </c>
      <c r="AB1253" s="1">
        <v>4</v>
      </c>
      <c r="AC1253" s="1" t="s">
        <v>42</v>
      </c>
      <c r="AD1253" s="1" t="str">
        <f t="shared" si="196"/>
        <v>0048</v>
      </c>
      <c r="AE1253" s="1" t="str">
        <f t="shared" si="197"/>
        <v>PRIME</v>
      </c>
      <c r="AF1253" s="1" t="str">
        <f t="shared" si="198"/>
        <v>Noida -  Delhi</v>
      </c>
      <c r="AG1253" s="1">
        <f t="shared" si="199"/>
        <v>5</v>
      </c>
    </row>
    <row r="1254" spans="1:33">
      <c r="A1254" s="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c r="P1254" s="1">
        <f t="shared" si="190"/>
        <v>17400</v>
      </c>
      <c r="Q1254" s="1">
        <v>20</v>
      </c>
      <c r="R1254" s="1">
        <f t="shared" si="191"/>
        <v>3480</v>
      </c>
      <c r="S1254" s="1">
        <f t="shared" si="192"/>
        <v>13920</v>
      </c>
      <c r="T1254" s="1">
        <v>0.52</v>
      </c>
      <c r="U1254" s="1">
        <f t="shared" si="193"/>
        <v>7238.4000000000005</v>
      </c>
      <c r="V1254" s="1">
        <f t="shared" si="194"/>
        <v>6681.5999999999995</v>
      </c>
      <c r="W1254" s="4">
        <f t="shared" si="195"/>
        <v>0.48</v>
      </c>
      <c r="X1254" s="1" t="s">
        <v>92</v>
      </c>
      <c r="Y1254" s="1" t="s">
        <v>81</v>
      </c>
      <c r="Z1254" s="1" t="s">
        <v>41</v>
      </c>
      <c r="AA1254" s="2">
        <v>46030</v>
      </c>
      <c r="AB1254" s="1">
        <v>5</v>
      </c>
      <c r="AC1254" s="1" t="s">
        <v>42</v>
      </c>
      <c r="AD1254" s="1" t="str">
        <f t="shared" si="196"/>
        <v>0905</v>
      </c>
      <c r="AE1254" s="1" t="str">
        <f t="shared" si="197"/>
        <v>PRIME</v>
      </c>
      <c r="AF1254" s="1" t="str">
        <f t="shared" si="198"/>
        <v>New Delhi -  Delhi</v>
      </c>
      <c r="AG1254" s="1">
        <f t="shared" si="199"/>
        <v>5</v>
      </c>
    </row>
    <row r="1255" spans="1:33">
      <c r="A1255" s="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c r="P1255" s="1">
        <f t="shared" si="190"/>
        <v>56280</v>
      </c>
      <c r="Q1255" s="1">
        <v>15</v>
      </c>
      <c r="R1255" s="1">
        <f t="shared" si="191"/>
        <v>8442</v>
      </c>
      <c r="S1255" s="1">
        <f t="shared" si="192"/>
        <v>47838</v>
      </c>
      <c r="T1255" s="1">
        <v>0.57999999999999996</v>
      </c>
      <c r="U1255" s="1">
        <f t="shared" si="193"/>
        <v>27746.039999999997</v>
      </c>
      <c r="V1255" s="1">
        <f t="shared" si="194"/>
        <v>20091.960000000003</v>
      </c>
      <c r="W1255" s="4">
        <f t="shared" si="195"/>
        <v>0.42000000000000004</v>
      </c>
      <c r="X1255" s="1" t="s">
        <v>92</v>
      </c>
      <c r="Y1255" s="1" t="s">
        <v>81</v>
      </c>
      <c r="Z1255" s="1" t="s">
        <v>41</v>
      </c>
      <c r="AA1255" s="2">
        <v>46031</v>
      </c>
      <c r="AB1255" s="1">
        <v>3</v>
      </c>
      <c r="AC1255" s="1" t="s">
        <v>42</v>
      </c>
      <c r="AD1255" s="1" t="str">
        <f t="shared" si="196"/>
        <v>0755</v>
      </c>
      <c r="AE1255" s="1" t="str">
        <f t="shared" si="197"/>
        <v>REGULAR</v>
      </c>
      <c r="AF1255" s="1" t="str">
        <f t="shared" si="198"/>
        <v>Bhilai -  Chhattisgarh</v>
      </c>
      <c r="AG1255" s="1">
        <f t="shared" si="199"/>
        <v>5</v>
      </c>
    </row>
    <row r="1256" spans="1:33">
      <c r="A1256" s="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c r="P1256" s="1">
        <f t="shared" si="190"/>
        <v>34320</v>
      </c>
      <c r="Q1256" s="1">
        <v>10</v>
      </c>
      <c r="R1256" s="1">
        <f t="shared" si="191"/>
        <v>3432</v>
      </c>
      <c r="S1256" s="1">
        <f t="shared" si="192"/>
        <v>30888</v>
      </c>
      <c r="T1256" s="1">
        <v>0.52</v>
      </c>
      <c r="U1256" s="1">
        <f t="shared" si="193"/>
        <v>16061.76</v>
      </c>
      <c r="V1256" s="1">
        <f t="shared" si="194"/>
        <v>14826.24</v>
      </c>
      <c r="W1256" s="4">
        <f t="shared" si="195"/>
        <v>0.48</v>
      </c>
      <c r="X1256" s="1" t="s">
        <v>50</v>
      </c>
      <c r="Y1256" s="1" t="s">
        <v>57</v>
      </c>
      <c r="Z1256" s="1" t="s">
        <v>51</v>
      </c>
      <c r="AA1256" s="2">
        <v>46034</v>
      </c>
      <c r="AB1256" s="1"/>
      <c r="AC1256" s="1" t="s">
        <v>42</v>
      </c>
      <c r="AD1256" s="1" t="str">
        <f t="shared" si="196"/>
        <v>1016</v>
      </c>
      <c r="AE1256" s="1" t="str">
        <f t="shared" si="197"/>
        <v>PRIME</v>
      </c>
      <c r="AF1256" s="1" t="str">
        <f t="shared" si="198"/>
        <v>Raipur -  Chhattisgarh</v>
      </c>
      <c r="AG1256" s="1">
        <f t="shared" si="199"/>
        <v>5</v>
      </c>
    </row>
    <row r="1257" spans="1:33">
      <c r="A1257" s="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c r="P1257" s="1">
        <f t="shared" si="190"/>
        <v>11640</v>
      </c>
      <c r="Q1257" s="1">
        <v>15</v>
      </c>
      <c r="R1257" s="1">
        <f t="shared" si="191"/>
        <v>1746</v>
      </c>
      <c r="S1257" s="1">
        <f t="shared" si="192"/>
        <v>9894</v>
      </c>
      <c r="T1257" s="1">
        <v>0.45</v>
      </c>
      <c r="U1257" s="1">
        <f t="shared" si="193"/>
        <v>4452.3</v>
      </c>
      <c r="V1257" s="1">
        <f t="shared" si="194"/>
        <v>5441.7</v>
      </c>
      <c r="W1257" s="4">
        <f t="shared" si="195"/>
        <v>0.54999999999999993</v>
      </c>
      <c r="X1257" s="1" t="s">
        <v>92</v>
      </c>
      <c r="Y1257" s="1" t="s">
        <v>72</v>
      </c>
      <c r="Z1257" s="1" t="s">
        <v>120</v>
      </c>
      <c r="AA1257" s="1"/>
      <c r="AB1257" s="1"/>
      <c r="AC1257" s="1" t="s">
        <v>42</v>
      </c>
      <c r="AD1257" s="1" t="str">
        <f t="shared" si="196"/>
        <v>1063</v>
      </c>
      <c r="AE1257" s="1" t="str">
        <f t="shared" si="197"/>
        <v>PRIME</v>
      </c>
      <c r="AF1257" s="1" t="str">
        <f t="shared" si="198"/>
        <v>Panaji -  Goa</v>
      </c>
      <c r="AG1257" s="1">
        <f t="shared" si="199"/>
        <v>5</v>
      </c>
    </row>
    <row r="1258" spans="1:33">
      <c r="A1258" s="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c r="P1258" s="1">
        <f t="shared" si="190"/>
        <v>20400</v>
      </c>
      <c r="Q1258" s="1">
        <v>25</v>
      </c>
      <c r="R1258" s="1">
        <f t="shared" si="191"/>
        <v>5100</v>
      </c>
      <c r="S1258" s="1">
        <f t="shared" si="192"/>
        <v>15300</v>
      </c>
      <c r="T1258" s="1">
        <v>0.5</v>
      </c>
      <c r="U1258" s="1">
        <f t="shared" si="193"/>
        <v>7650</v>
      </c>
      <c r="V1258" s="1">
        <f t="shared" si="194"/>
        <v>7650</v>
      </c>
      <c r="W1258" s="4">
        <f t="shared" si="195"/>
        <v>0.5</v>
      </c>
      <c r="X1258" s="1" t="s">
        <v>65</v>
      </c>
      <c r="Y1258" s="1" t="s">
        <v>40</v>
      </c>
      <c r="Z1258" s="1" t="s">
        <v>66</v>
      </c>
      <c r="AA1258" s="1"/>
      <c r="AB1258" s="1"/>
      <c r="AC1258" s="1" t="s">
        <v>42</v>
      </c>
      <c r="AD1258" s="1" t="str">
        <f t="shared" si="196"/>
        <v>1095</v>
      </c>
      <c r="AE1258" s="1" t="str">
        <f t="shared" si="197"/>
        <v>PRIME</v>
      </c>
      <c r="AF1258" s="1" t="str">
        <f t="shared" si="198"/>
        <v>Muzaffarpur -  Bihar</v>
      </c>
      <c r="AG1258" s="1">
        <f t="shared" si="199"/>
        <v>5</v>
      </c>
    </row>
    <row r="1259" spans="1:33">
      <c r="A1259" s="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c r="P1259" s="1">
        <f t="shared" si="190"/>
        <v>62950</v>
      </c>
      <c r="Q1259" s="1">
        <v>5</v>
      </c>
      <c r="R1259" s="1">
        <f t="shared" si="191"/>
        <v>3147.5</v>
      </c>
      <c r="S1259" s="1">
        <f t="shared" si="192"/>
        <v>59802.5</v>
      </c>
      <c r="T1259" s="1">
        <v>0.52</v>
      </c>
      <c r="U1259" s="1">
        <f t="shared" si="193"/>
        <v>31097.3</v>
      </c>
      <c r="V1259" s="1">
        <f t="shared" si="194"/>
        <v>28705.200000000001</v>
      </c>
      <c r="W1259" s="4">
        <f t="shared" si="195"/>
        <v>0.48000000000000004</v>
      </c>
      <c r="X1259" s="1" t="s">
        <v>39</v>
      </c>
      <c r="Y1259" s="1" t="s">
        <v>40</v>
      </c>
      <c r="Z1259" s="1" t="s">
        <v>120</v>
      </c>
      <c r="AA1259" s="1"/>
      <c r="AB1259" s="1"/>
      <c r="AC1259" s="1" t="s">
        <v>42</v>
      </c>
      <c r="AD1259" s="1" t="str">
        <f t="shared" si="196"/>
        <v>1362</v>
      </c>
      <c r="AE1259" s="1" t="str">
        <f t="shared" si="197"/>
        <v>REGULAR</v>
      </c>
      <c r="AF1259" s="1" t="str">
        <f t="shared" si="198"/>
        <v>Pune -  Maharashtra</v>
      </c>
      <c r="AG1259" s="1">
        <f t="shared" si="199"/>
        <v>5</v>
      </c>
    </row>
    <row r="1260" spans="1:33">
      <c r="A1260" s="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c r="P1260" s="1">
        <f t="shared" si="190"/>
        <v>24640</v>
      </c>
      <c r="Q1260" s="1">
        <v>0</v>
      </c>
      <c r="R1260" s="1">
        <f t="shared" si="191"/>
        <v>0</v>
      </c>
      <c r="S1260" s="1">
        <f t="shared" si="192"/>
        <v>24640</v>
      </c>
      <c r="T1260" s="1">
        <v>0.57999999999999996</v>
      </c>
      <c r="U1260" s="1">
        <f t="shared" si="193"/>
        <v>14291.199999999999</v>
      </c>
      <c r="V1260" s="1">
        <f t="shared" si="194"/>
        <v>10348.800000000001</v>
      </c>
      <c r="W1260" s="4">
        <f t="shared" si="195"/>
        <v>0.42000000000000004</v>
      </c>
      <c r="X1260" s="1" t="s">
        <v>56</v>
      </c>
      <c r="Y1260" s="1" t="s">
        <v>57</v>
      </c>
      <c r="Z1260" s="1" t="s">
        <v>120</v>
      </c>
      <c r="AA1260" s="1"/>
      <c r="AB1260" s="1"/>
      <c r="AC1260" s="1" t="s">
        <v>42</v>
      </c>
      <c r="AD1260" s="1" t="str">
        <f t="shared" si="196"/>
        <v>1405</v>
      </c>
      <c r="AE1260" s="1" t="str">
        <f t="shared" si="197"/>
        <v>PRIME</v>
      </c>
      <c r="AF1260" s="1" t="str">
        <f t="shared" si="198"/>
        <v>Muzaffarpur -  Bihar</v>
      </c>
      <c r="AG1260" s="1">
        <f t="shared" si="199"/>
        <v>5</v>
      </c>
    </row>
    <row r="1261" spans="1:33">
      <c r="A1261" s="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c r="P1261" s="1">
        <f t="shared" si="190"/>
        <v>1200</v>
      </c>
      <c r="Q1261" s="1">
        <v>0</v>
      </c>
      <c r="R1261" s="1">
        <f t="shared" si="191"/>
        <v>0</v>
      </c>
      <c r="S1261" s="1">
        <f t="shared" si="192"/>
        <v>1200</v>
      </c>
      <c r="T1261" s="1">
        <v>0.62</v>
      </c>
      <c r="U1261" s="1">
        <f t="shared" si="193"/>
        <v>744</v>
      </c>
      <c r="V1261" s="1">
        <f t="shared" si="194"/>
        <v>456</v>
      </c>
      <c r="W1261" s="4">
        <f t="shared" si="195"/>
        <v>0.38</v>
      </c>
      <c r="X1261" s="1" t="s">
        <v>65</v>
      </c>
      <c r="Y1261" s="1" t="s">
        <v>57</v>
      </c>
      <c r="Z1261" s="1" t="s">
        <v>41</v>
      </c>
      <c r="AA1261" s="2">
        <v>46033</v>
      </c>
      <c r="AB1261" s="1">
        <v>5</v>
      </c>
      <c r="AC1261" s="1" t="s">
        <v>42</v>
      </c>
      <c r="AD1261" s="1" t="str">
        <f t="shared" si="196"/>
        <v>0450</v>
      </c>
      <c r="AE1261" s="1" t="str">
        <f t="shared" si="197"/>
        <v>REGULAR</v>
      </c>
      <c r="AF1261" s="1" t="str">
        <f t="shared" si="198"/>
        <v>Indore -  Madhya Pradesh</v>
      </c>
      <c r="AG1261" s="1">
        <f t="shared" si="199"/>
        <v>4</v>
      </c>
    </row>
    <row r="1262" spans="1:33">
      <c r="A1262" s="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c r="P1262" s="1">
        <f t="shared" si="190"/>
        <v>1280</v>
      </c>
      <c r="Q1262" s="1">
        <v>25</v>
      </c>
      <c r="R1262" s="1">
        <f t="shared" si="191"/>
        <v>320</v>
      </c>
      <c r="S1262" s="1">
        <f t="shared" si="192"/>
        <v>960</v>
      </c>
      <c r="T1262" s="1">
        <v>0.45</v>
      </c>
      <c r="U1262" s="1">
        <f t="shared" si="193"/>
        <v>432</v>
      </c>
      <c r="V1262" s="1">
        <f t="shared" si="194"/>
        <v>528</v>
      </c>
      <c r="W1262" s="4">
        <f t="shared" si="195"/>
        <v>0.55000000000000004</v>
      </c>
      <c r="X1262" s="1" t="s">
        <v>104</v>
      </c>
      <c r="Y1262" s="1" t="s">
        <v>40</v>
      </c>
      <c r="Z1262" s="1" t="s">
        <v>51</v>
      </c>
      <c r="AA1262" s="2">
        <v>46038</v>
      </c>
      <c r="AB1262" s="1"/>
      <c r="AC1262" s="1" t="s">
        <v>42</v>
      </c>
      <c r="AD1262" s="1" t="str">
        <f t="shared" si="196"/>
        <v>1627</v>
      </c>
      <c r="AE1262" s="1" t="str">
        <f t="shared" si="197"/>
        <v>REGULAR</v>
      </c>
      <c r="AF1262" s="1" t="str">
        <f t="shared" si="198"/>
        <v>Chandigarh -  Punjab</v>
      </c>
      <c r="AG1262" s="1">
        <f t="shared" si="199"/>
        <v>4</v>
      </c>
    </row>
    <row r="1263" spans="1:33">
      <c r="A1263" s="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c r="P1263" s="1">
        <f t="shared" si="190"/>
        <v>720</v>
      </c>
      <c r="Q1263" s="1">
        <v>25</v>
      </c>
      <c r="R1263" s="1">
        <f t="shared" si="191"/>
        <v>180</v>
      </c>
      <c r="S1263" s="1">
        <f t="shared" si="192"/>
        <v>540</v>
      </c>
      <c r="T1263" s="1">
        <v>0.35</v>
      </c>
      <c r="U1263" s="1">
        <f t="shared" si="193"/>
        <v>189</v>
      </c>
      <c r="V1263" s="1">
        <f t="shared" si="194"/>
        <v>351</v>
      </c>
      <c r="W1263" s="4">
        <f t="shared" si="195"/>
        <v>0.65</v>
      </c>
      <c r="X1263" s="1" t="s">
        <v>65</v>
      </c>
      <c r="Y1263" s="1" t="s">
        <v>72</v>
      </c>
      <c r="Z1263" s="1" t="s">
        <v>41</v>
      </c>
      <c r="AA1263" s="2">
        <v>46034</v>
      </c>
      <c r="AB1263" s="1">
        <v>4</v>
      </c>
      <c r="AC1263" s="1" t="s">
        <v>42</v>
      </c>
      <c r="AD1263" s="1" t="str">
        <f t="shared" si="196"/>
        <v>0305</v>
      </c>
      <c r="AE1263" s="1" t="str">
        <f t="shared" si="197"/>
        <v>REGULAR</v>
      </c>
      <c r="AF1263" s="1" t="str">
        <f t="shared" si="198"/>
        <v>Dibrugarh -  Assam</v>
      </c>
      <c r="AG1263" s="1">
        <f t="shared" si="199"/>
        <v>3</v>
      </c>
    </row>
    <row r="1264" spans="1:33">
      <c r="A1264" s="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c r="P1264" s="1">
        <f t="shared" si="190"/>
        <v>5950</v>
      </c>
      <c r="Q1264" s="1">
        <v>10</v>
      </c>
      <c r="R1264" s="1">
        <f t="shared" si="191"/>
        <v>595</v>
      </c>
      <c r="S1264" s="1">
        <f t="shared" si="192"/>
        <v>5355</v>
      </c>
      <c r="T1264" s="1">
        <v>0.47</v>
      </c>
      <c r="U1264" s="1">
        <f t="shared" si="193"/>
        <v>2516.85</v>
      </c>
      <c r="V1264" s="1">
        <f t="shared" si="194"/>
        <v>2838.15</v>
      </c>
      <c r="W1264" s="4">
        <f t="shared" si="195"/>
        <v>0.53</v>
      </c>
      <c r="X1264" s="1" t="s">
        <v>50</v>
      </c>
      <c r="Y1264" s="1" t="s">
        <v>72</v>
      </c>
      <c r="Z1264" s="1" t="s">
        <v>41</v>
      </c>
      <c r="AA1264" s="2">
        <v>46036</v>
      </c>
      <c r="AB1264" s="1">
        <v>4</v>
      </c>
      <c r="AC1264" s="1" t="s">
        <v>42</v>
      </c>
      <c r="AD1264" s="1" t="str">
        <f t="shared" si="196"/>
        <v>0673</v>
      </c>
      <c r="AE1264" s="1" t="str">
        <f t="shared" si="197"/>
        <v>REGULAR</v>
      </c>
      <c r="AF1264" s="1" t="str">
        <f t="shared" si="198"/>
        <v>Udaipur -  Tripura</v>
      </c>
      <c r="AG1264" s="1">
        <f t="shared" si="199"/>
        <v>4</v>
      </c>
    </row>
    <row r="1265" spans="1:33">
      <c r="A1265" s="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c r="P1265" s="1">
        <f t="shared" si="190"/>
        <v>170010</v>
      </c>
      <c r="Q1265" s="1">
        <v>0</v>
      </c>
      <c r="R1265" s="1">
        <f t="shared" si="191"/>
        <v>0</v>
      </c>
      <c r="S1265" s="1">
        <f t="shared" si="192"/>
        <v>170010</v>
      </c>
      <c r="T1265" s="1">
        <v>0.57999999999999996</v>
      </c>
      <c r="U1265" s="1">
        <f t="shared" si="193"/>
        <v>98605.799999999988</v>
      </c>
      <c r="V1265" s="1">
        <f t="shared" si="194"/>
        <v>71404.200000000012</v>
      </c>
      <c r="W1265" s="4">
        <f t="shared" si="195"/>
        <v>0.4200000000000001</v>
      </c>
      <c r="X1265" s="1" t="s">
        <v>147</v>
      </c>
      <c r="Y1265" s="1" t="s">
        <v>57</v>
      </c>
      <c r="Z1265" s="1" t="s">
        <v>41</v>
      </c>
      <c r="AA1265" s="2">
        <v>46039</v>
      </c>
      <c r="AB1265" s="1">
        <v>3</v>
      </c>
      <c r="AC1265" s="1" t="s">
        <v>42</v>
      </c>
      <c r="AD1265" s="1" t="str">
        <f t="shared" si="196"/>
        <v>0770</v>
      </c>
      <c r="AE1265" s="1" t="str">
        <f t="shared" si="197"/>
        <v>PRIME</v>
      </c>
      <c r="AF1265" s="1" t="str">
        <f t="shared" si="198"/>
        <v>Tura -  Meghalaya</v>
      </c>
      <c r="AG1265" s="1">
        <f t="shared" si="199"/>
        <v>6</v>
      </c>
    </row>
    <row r="1266" spans="1:33">
      <c r="A1266" s="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c r="P1266" s="1">
        <f t="shared" si="190"/>
        <v>126300</v>
      </c>
      <c r="Q1266" s="1">
        <v>30</v>
      </c>
      <c r="R1266" s="1">
        <f t="shared" si="191"/>
        <v>37890</v>
      </c>
      <c r="S1266" s="1">
        <f t="shared" si="192"/>
        <v>88410</v>
      </c>
      <c r="T1266" s="1">
        <v>0.57999999999999996</v>
      </c>
      <c r="U1266" s="1">
        <f t="shared" si="193"/>
        <v>51277.799999999996</v>
      </c>
      <c r="V1266" s="1">
        <f t="shared" si="194"/>
        <v>37132.200000000004</v>
      </c>
      <c r="W1266" s="4">
        <f t="shared" si="195"/>
        <v>0.42000000000000004</v>
      </c>
      <c r="X1266" s="1" t="s">
        <v>50</v>
      </c>
      <c r="Y1266" s="1" t="s">
        <v>40</v>
      </c>
      <c r="Z1266" s="1" t="s">
        <v>22</v>
      </c>
      <c r="AA1266" s="1"/>
      <c r="AB1266" s="1"/>
      <c r="AC1266" s="1" t="s">
        <v>93</v>
      </c>
      <c r="AD1266" s="1" t="str">
        <f t="shared" si="196"/>
        <v>0848</v>
      </c>
      <c r="AE1266" s="1" t="str">
        <f t="shared" si="197"/>
        <v>REGULAR</v>
      </c>
      <c r="AF1266" s="1" t="str">
        <f t="shared" si="198"/>
        <v>Thoubal -  Manipur</v>
      </c>
      <c r="AG1266" s="1">
        <f t="shared" si="199"/>
        <v>6</v>
      </c>
    </row>
    <row r="1267" spans="1:33">
      <c r="A1267" s="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c r="P1267" s="1">
        <f t="shared" si="190"/>
        <v>7840</v>
      </c>
      <c r="Q1267" s="1">
        <v>0</v>
      </c>
      <c r="R1267" s="1">
        <f t="shared" si="191"/>
        <v>0</v>
      </c>
      <c r="S1267" s="1">
        <f t="shared" si="192"/>
        <v>7840</v>
      </c>
      <c r="T1267" s="1">
        <v>0.52</v>
      </c>
      <c r="U1267" s="1">
        <f t="shared" si="193"/>
        <v>4076.8</v>
      </c>
      <c r="V1267" s="1">
        <f t="shared" si="194"/>
        <v>3763.2</v>
      </c>
      <c r="W1267" s="4">
        <f t="shared" si="195"/>
        <v>0.48</v>
      </c>
      <c r="X1267" s="1" t="s">
        <v>50</v>
      </c>
      <c r="Y1267" s="1" t="s">
        <v>72</v>
      </c>
      <c r="Z1267" s="1" t="s">
        <v>41</v>
      </c>
      <c r="AA1267" s="2">
        <v>46037</v>
      </c>
      <c r="AB1267" s="1">
        <v>3</v>
      </c>
      <c r="AC1267" s="1" t="s">
        <v>42</v>
      </c>
      <c r="AD1267" s="1" t="str">
        <f t="shared" si="196"/>
        <v>1387</v>
      </c>
      <c r="AE1267" s="1" t="str">
        <f t="shared" si="197"/>
        <v>REGULAR</v>
      </c>
      <c r="AF1267" s="1" t="str">
        <f t="shared" si="198"/>
        <v>Ranchi -  Jharkhand</v>
      </c>
      <c r="AG1267" s="1">
        <f t="shared" si="199"/>
        <v>4</v>
      </c>
    </row>
    <row r="1268" spans="1:33">
      <c r="A1268" s="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c r="P1268" s="1">
        <f t="shared" si="190"/>
        <v>15780</v>
      </c>
      <c r="Q1268" s="1">
        <v>10</v>
      </c>
      <c r="R1268" s="1">
        <f t="shared" si="191"/>
        <v>1578</v>
      </c>
      <c r="S1268" s="1">
        <f t="shared" si="192"/>
        <v>14202</v>
      </c>
      <c r="T1268" s="1">
        <v>0.47</v>
      </c>
      <c r="U1268" s="1">
        <f t="shared" si="193"/>
        <v>6674.94</v>
      </c>
      <c r="V1268" s="1">
        <f t="shared" si="194"/>
        <v>7527.06</v>
      </c>
      <c r="W1268" s="4">
        <f t="shared" si="195"/>
        <v>0.53</v>
      </c>
      <c r="X1268" s="1" t="s">
        <v>65</v>
      </c>
      <c r="Y1268" s="1" t="s">
        <v>81</v>
      </c>
      <c r="Z1268" s="1" t="s">
        <v>120</v>
      </c>
      <c r="AA1268" s="1"/>
      <c r="AB1268" s="1"/>
      <c r="AC1268" s="1" t="s">
        <v>42</v>
      </c>
      <c r="AD1268" s="1" t="str">
        <f t="shared" si="196"/>
        <v>0956</v>
      </c>
      <c r="AE1268" s="1" t="str">
        <f t="shared" si="197"/>
        <v>REGULAR</v>
      </c>
      <c r="AF1268" s="1" t="str">
        <f t="shared" si="198"/>
        <v>Raipur -  Chhattisgarh</v>
      </c>
      <c r="AG1268" s="1">
        <f t="shared" si="199"/>
        <v>5</v>
      </c>
    </row>
    <row r="1269" spans="1:33">
      <c r="A1269" s="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c r="P1269" s="1">
        <f t="shared" si="190"/>
        <v>1100</v>
      </c>
      <c r="Q1269" s="1">
        <v>15</v>
      </c>
      <c r="R1269" s="1">
        <f t="shared" si="191"/>
        <v>165</v>
      </c>
      <c r="S1269" s="1">
        <f t="shared" si="192"/>
        <v>935</v>
      </c>
      <c r="T1269" s="1">
        <v>0.62</v>
      </c>
      <c r="U1269" s="1">
        <f t="shared" si="193"/>
        <v>579.70000000000005</v>
      </c>
      <c r="V1269" s="1">
        <f t="shared" si="194"/>
        <v>355.29999999999995</v>
      </c>
      <c r="W1269" s="4">
        <f t="shared" si="195"/>
        <v>0.37999999999999995</v>
      </c>
      <c r="X1269" s="1" t="s">
        <v>39</v>
      </c>
      <c r="Y1269" s="1" t="s">
        <v>57</v>
      </c>
      <c r="Z1269" s="1" t="s">
        <v>41</v>
      </c>
      <c r="AA1269" s="2">
        <v>46041</v>
      </c>
      <c r="AB1269" s="1">
        <v>4</v>
      </c>
      <c r="AC1269" s="1" t="s">
        <v>42</v>
      </c>
      <c r="AD1269" s="1" t="str">
        <f t="shared" si="196"/>
        <v>1463</v>
      </c>
      <c r="AE1269" s="1" t="str">
        <f t="shared" si="197"/>
        <v>REGULAR</v>
      </c>
      <c r="AF1269" s="1" t="str">
        <f t="shared" si="198"/>
        <v>Mumbai -  Maharashtra</v>
      </c>
      <c r="AG1269" s="1">
        <f t="shared" si="199"/>
        <v>4</v>
      </c>
    </row>
    <row r="1270" spans="1:33">
      <c r="A1270" s="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c r="P1270" s="1">
        <f t="shared" si="190"/>
        <v>2360</v>
      </c>
      <c r="Q1270" s="1">
        <v>10</v>
      </c>
      <c r="R1270" s="1">
        <f t="shared" si="191"/>
        <v>236</v>
      </c>
      <c r="S1270" s="1">
        <f t="shared" si="192"/>
        <v>2124</v>
      </c>
      <c r="T1270" s="1">
        <v>0.35</v>
      </c>
      <c r="U1270" s="1">
        <f t="shared" si="193"/>
        <v>743.4</v>
      </c>
      <c r="V1270" s="1">
        <f t="shared" si="194"/>
        <v>1380.6</v>
      </c>
      <c r="W1270" s="4">
        <f t="shared" si="195"/>
        <v>0.64999999999999991</v>
      </c>
      <c r="X1270" s="1" t="s">
        <v>147</v>
      </c>
      <c r="Y1270" s="1" t="s">
        <v>57</v>
      </c>
      <c r="Z1270" s="1" t="s">
        <v>41</v>
      </c>
      <c r="AA1270" s="2">
        <v>46037</v>
      </c>
      <c r="AB1270" s="1">
        <v>3</v>
      </c>
      <c r="AC1270" s="1" t="s">
        <v>42</v>
      </c>
      <c r="AD1270" s="1" t="str">
        <f t="shared" si="196"/>
        <v>0895</v>
      </c>
      <c r="AE1270" s="1" t="str">
        <f t="shared" si="197"/>
        <v>REGULAR</v>
      </c>
      <c r="AF1270" s="1" t="str">
        <f t="shared" si="198"/>
        <v>Rohtak -  Haryana</v>
      </c>
      <c r="AG1270" s="1">
        <f t="shared" si="199"/>
        <v>4</v>
      </c>
    </row>
    <row r="1271" spans="1:33">
      <c r="A1271" s="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c r="P1271" s="1">
        <f t="shared" si="190"/>
        <v>25800</v>
      </c>
      <c r="Q1271" s="1">
        <v>0</v>
      </c>
      <c r="R1271" s="1">
        <f t="shared" si="191"/>
        <v>0</v>
      </c>
      <c r="S1271" s="1">
        <f t="shared" si="192"/>
        <v>25800</v>
      </c>
      <c r="T1271" s="1">
        <v>0.47</v>
      </c>
      <c r="U1271" s="1">
        <f t="shared" si="193"/>
        <v>12126</v>
      </c>
      <c r="V1271" s="1">
        <f t="shared" si="194"/>
        <v>13674</v>
      </c>
      <c r="W1271" s="4">
        <f t="shared" si="195"/>
        <v>0.53</v>
      </c>
      <c r="X1271" s="1" t="s">
        <v>92</v>
      </c>
      <c r="Y1271" s="1" t="s">
        <v>40</v>
      </c>
      <c r="Z1271" s="1" t="s">
        <v>66</v>
      </c>
      <c r="AA1271" s="1"/>
      <c r="AB1271" s="1"/>
      <c r="AC1271" s="1" t="s">
        <v>42</v>
      </c>
      <c r="AD1271" s="1" t="str">
        <f t="shared" si="196"/>
        <v>1287</v>
      </c>
      <c r="AE1271" s="1" t="str">
        <f t="shared" si="197"/>
        <v>PRIME</v>
      </c>
      <c r="AF1271" s="1" t="str">
        <f t="shared" si="198"/>
        <v>Warangal -  Telangana</v>
      </c>
      <c r="AG1271" s="1">
        <f t="shared" si="199"/>
        <v>5</v>
      </c>
    </row>
    <row r="1272" spans="1:33">
      <c r="A1272" s="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c r="P1272" s="1">
        <f t="shared" si="190"/>
        <v>23850</v>
      </c>
      <c r="Q1272" s="1">
        <v>30</v>
      </c>
      <c r="R1272" s="1">
        <f t="shared" si="191"/>
        <v>7155</v>
      </c>
      <c r="S1272" s="1">
        <f t="shared" si="192"/>
        <v>16695</v>
      </c>
      <c r="T1272" s="1">
        <v>0.52</v>
      </c>
      <c r="U1272" s="1">
        <f t="shared" si="193"/>
        <v>8681.4</v>
      </c>
      <c r="V1272" s="1">
        <f t="shared" si="194"/>
        <v>8013.6</v>
      </c>
      <c r="W1272" s="4">
        <f t="shared" si="195"/>
        <v>0.48000000000000004</v>
      </c>
      <c r="X1272" s="1" t="s">
        <v>104</v>
      </c>
      <c r="Y1272" s="1" t="s">
        <v>57</v>
      </c>
      <c r="Z1272" s="1" t="s">
        <v>120</v>
      </c>
      <c r="AA1272" s="1"/>
      <c r="AB1272" s="1"/>
      <c r="AC1272" s="1" t="s">
        <v>42</v>
      </c>
      <c r="AD1272" s="1" t="str">
        <f t="shared" si="196"/>
        <v>0031</v>
      </c>
      <c r="AE1272" s="1" t="str">
        <f t="shared" si="197"/>
        <v>REGULAR</v>
      </c>
      <c r="AF1272" s="1" t="str">
        <f t="shared" si="198"/>
        <v>Gaya -  Bihar</v>
      </c>
      <c r="AG1272" s="1">
        <f t="shared" si="199"/>
        <v>5</v>
      </c>
    </row>
    <row r="1273" spans="1:33">
      <c r="A1273" s="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c r="P1273" s="1">
        <f t="shared" si="190"/>
        <v>48100</v>
      </c>
      <c r="Q1273" s="1">
        <v>0</v>
      </c>
      <c r="R1273" s="1">
        <f t="shared" si="191"/>
        <v>0</v>
      </c>
      <c r="S1273" s="1">
        <f t="shared" si="192"/>
        <v>48100</v>
      </c>
      <c r="T1273" s="1">
        <v>0.57999999999999996</v>
      </c>
      <c r="U1273" s="1">
        <f t="shared" si="193"/>
        <v>27897.999999999996</v>
      </c>
      <c r="V1273" s="1">
        <f t="shared" si="194"/>
        <v>20202.000000000004</v>
      </c>
      <c r="W1273" s="4">
        <f t="shared" si="195"/>
        <v>0.4200000000000001</v>
      </c>
      <c r="X1273" s="1" t="s">
        <v>65</v>
      </c>
      <c r="Y1273" s="1" t="s">
        <v>81</v>
      </c>
      <c r="Z1273" s="1" t="s">
        <v>22</v>
      </c>
      <c r="AA1273" s="1"/>
      <c r="AB1273" s="1"/>
      <c r="AC1273" s="1" t="s">
        <v>93</v>
      </c>
      <c r="AD1273" s="1" t="str">
        <f t="shared" si="196"/>
        <v>0423</v>
      </c>
      <c r="AE1273" s="1" t="str">
        <f t="shared" si="197"/>
        <v>PRIME</v>
      </c>
      <c r="AF1273" s="1" t="str">
        <f t="shared" si="198"/>
        <v>Jodhpur -  Rajasthan</v>
      </c>
      <c r="AG1273" s="1">
        <f t="shared" si="199"/>
        <v>5</v>
      </c>
    </row>
    <row r="1274" spans="1:33">
      <c r="A1274" s="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c r="P1274" s="1">
        <f t="shared" si="190"/>
        <v>7200</v>
      </c>
      <c r="Q1274" s="1">
        <v>5</v>
      </c>
      <c r="R1274" s="1">
        <f t="shared" si="191"/>
        <v>360</v>
      </c>
      <c r="S1274" s="1">
        <f t="shared" si="192"/>
        <v>6840</v>
      </c>
      <c r="T1274" s="1">
        <v>0.45</v>
      </c>
      <c r="U1274" s="1">
        <f t="shared" si="193"/>
        <v>3078</v>
      </c>
      <c r="V1274" s="1">
        <f t="shared" si="194"/>
        <v>3762</v>
      </c>
      <c r="W1274" s="4">
        <f t="shared" si="195"/>
        <v>0.55000000000000004</v>
      </c>
      <c r="X1274" s="1" t="s">
        <v>147</v>
      </c>
      <c r="Y1274" s="1" t="s">
        <v>40</v>
      </c>
      <c r="Z1274" s="1" t="s">
        <v>41</v>
      </c>
      <c r="AA1274" s="2">
        <v>46044</v>
      </c>
      <c r="AB1274" s="1">
        <v>5</v>
      </c>
      <c r="AC1274" s="1" t="s">
        <v>42</v>
      </c>
      <c r="AD1274" s="1" t="str">
        <f t="shared" si="196"/>
        <v>1083</v>
      </c>
      <c r="AE1274" s="1" t="str">
        <f t="shared" si="197"/>
        <v>PRIME</v>
      </c>
      <c r="AF1274" s="1" t="str">
        <f t="shared" si="198"/>
        <v>Coimbatore -  Tamil Nadu</v>
      </c>
      <c r="AG1274" s="1">
        <f t="shared" si="199"/>
        <v>4</v>
      </c>
    </row>
    <row r="1275" spans="1:33">
      <c r="A1275" s="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c r="P1275" s="1">
        <f t="shared" si="190"/>
        <v>13400</v>
      </c>
      <c r="Q1275" s="1">
        <v>20</v>
      </c>
      <c r="R1275" s="1">
        <f t="shared" si="191"/>
        <v>2680</v>
      </c>
      <c r="S1275" s="1">
        <f t="shared" si="192"/>
        <v>10720</v>
      </c>
      <c r="T1275" s="1">
        <v>0.47</v>
      </c>
      <c r="U1275" s="1">
        <f t="shared" si="193"/>
        <v>5038.3999999999996</v>
      </c>
      <c r="V1275" s="1">
        <f t="shared" si="194"/>
        <v>5681.6</v>
      </c>
      <c r="W1275" s="4">
        <f t="shared" si="195"/>
        <v>0.53</v>
      </c>
      <c r="X1275" s="1" t="s">
        <v>65</v>
      </c>
      <c r="Y1275" s="1" t="s">
        <v>57</v>
      </c>
      <c r="Z1275" s="1" t="s">
        <v>41</v>
      </c>
      <c r="AA1275" s="2">
        <v>46040</v>
      </c>
      <c r="AB1275" s="1">
        <v>5</v>
      </c>
      <c r="AC1275" s="1" t="s">
        <v>42</v>
      </c>
      <c r="AD1275" s="1" t="str">
        <f t="shared" si="196"/>
        <v>1120</v>
      </c>
      <c r="AE1275" s="1" t="str">
        <f t="shared" si="197"/>
        <v>REGULAR</v>
      </c>
      <c r="AF1275" s="1" t="str">
        <f t="shared" si="198"/>
        <v>Guwahati -  Assam</v>
      </c>
      <c r="AG1275" s="1">
        <f t="shared" si="199"/>
        <v>5</v>
      </c>
    </row>
    <row r="1276" spans="1:33">
      <c r="A1276" s="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c r="P1276" s="1">
        <f t="shared" si="190"/>
        <v>1080</v>
      </c>
      <c r="Q1276" s="1">
        <v>0</v>
      </c>
      <c r="R1276" s="1">
        <f t="shared" si="191"/>
        <v>0</v>
      </c>
      <c r="S1276" s="1">
        <f t="shared" si="192"/>
        <v>1080</v>
      </c>
      <c r="T1276" s="1">
        <v>0.35</v>
      </c>
      <c r="U1276" s="1">
        <f t="shared" si="193"/>
        <v>378</v>
      </c>
      <c r="V1276" s="1">
        <f t="shared" si="194"/>
        <v>702</v>
      </c>
      <c r="W1276" s="4">
        <f t="shared" si="195"/>
        <v>0.65</v>
      </c>
      <c r="X1276" s="1" t="s">
        <v>65</v>
      </c>
      <c r="Y1276" s="1" t="s">
        <v>72</v>
      </c>
      <c r="Z1276" s="1" t="s">
        <v>41</v>
      </c>
      <c r="AA1276" s="2">
        <v>46039</v>
      </c>
      <c r="AB1276" s="1">
        <v>4</v>
      </c>
      <c r="AC1276" s="1" t="s">
        <v>42</v>
      </c>
      <c r="AD1276" s="1" t="str">
        <f t="shared" si="196"/>
        <v>0929</v>
      </c>
      <c r="AE1276" s="1" t="str">
        <f t="shared" si="197"/>
        <v>REGULAR</v>
      </c>
      <c r="AF1276" s="1" t="str">
        <f t="shared" si="198"/>
        <v>Jodhpur -  Rajasthan</v>
      </c>
      <c r="AG1276" s="1">
        <f t="shared" si="199"/>
        <v>4</v>
      </c>
    </row>
    <row r="1277" spans="1:33">
      <c r="A1277" s="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c r="P1277" s="1">
        <f t="shared" si="190"/>
        <v>3810</v>
      </c>
      <c r="Q1277" s="1">
        <v>30</v>
      </c>
      <c r="R1277" s="1">
        <f t="shared" si="191"/>
        <v>1143</v>
      </c>
      <c r="S1277" s="1">
        <f t="shared" si="192"/>
        <v>2667</v>
      </c>
      <c r="T1277" s="1">
        <v>0.45</v>
      </c>
      <c r="U1277" s="1">
        <f t="shared" si="193"/>
        <v>1200.1500000000001</v>
      </c>
      <c r="V1277" s="1">
        <f t="shared" si="194"/>
        <v>1466.85</v>
      </c>
      <c r="W1277" s="4">
        <f t="shared" si="195"/>
        <v>0.54999999999999993</v>
      </c>
      <c r="X1277" s="1" t="s">
        <v>39</v>
      </c>
      <c r="Y1277" s="1" t="s">
        <v>72</v>
      </c>
      <c r="Z1277" s="1" t="s">
        <v>41</v>
      </c>
      <c r="AA1277" s="2">
        <v>46040</v>
      </c>
      <c r="AB1277" s="1">
        <v>3</v>
      </c>
      <c r="AC1277" s="1" t="s">
        <v>42</v>
      </c>
      <c r="AD1277" s="1" t="str">
        <f t="shared" si="196"/>
        <v>1635</v>
      </c>
      <c r="AE1277" s="1" t="str">
        <f t="shared" si="197"/>
        <v>REGULAR</v>
      </c>
      <c r="AF1277" s="1" t="str">
        <f t="shared" si="198"/>
        <v>Howrah -  West Bengal</v>
      </c>
      <c r="AG1277" s="1">
        <f t="shared" si="199"/>
        <v>4</v>
      </c>
    </row>
    <row r="1278" spans="1:33">
      <c r="A1278" s="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c r="P1278" s="1">
        <f t="shared" si="190"/>
        <v>15090</v>
      </c>
      <c r="Q1278" s="1">
        <v>5</v>
      </c>
      <c r="R1278" s="1">
        <f t="shared" si="191"/>
        <v>754.5</v>
      </c>
      <c r="S1278" s="1">
        <f t="shared" si="192"/>
        <v>14335.5</v>
      </c>
      <c r="T1278" s="1">
        <v>0.5</v>
      </c>
      <c r="U1278" s="1">
        <f t="shared" si="193"/>
        <v>7167.75</v>
      </c>
      <c r="V1278" s="1">
        <f t="shared" si="194"/>
        <v>7167.75</v>
      </c>
      <c r="W1278" s="4">
        <f t="shared" si="195"/>
        <v>0.5</v>
      </c>
      <c r="X1278" s="1" t="s">
        <v>56</v>
      </c>
      <c r="Y1278" s="1" t="s">
        <v>40</v>
      </c>
      <c r="Z1278" s="1" t="s">
        <v>51</v>
      </c>
      <c r="AA1278" s="2">
        <v>46041</v>
      </c>
      <c r="AB1278" s="1"/>
      <c r="AC1278" s="1" t="s">
        <v>42</v>
      </c>
      <c r="AD1278" s="1" t="str">
        <f t="shared" si="196"/>
        <v>0366</v>
      </c>
      <c r="AE1278" s="1" t="str">
        <f t="shared" si="197"/>
        <v>PRIME</v>
      </c>
      <c r="AF1278" s="1" t="str">
        <f t="shared" si="198"/>
        <v>Udaipur -  Rajasthan</v>
      </c>
      <c r="AG1278" s="1">
        <f t="shared" si="199"/>
        <v>5</v>
      </c>
    </row>
    <row r="1279" spans="1:33">
      <c r="A1279" s="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c r="P1279" s="1">
        <f t="shared" si="190"/>
        <v>10500</v>
      </c>
      <c r="Q1279" s="1">
        <v>25</v>
      </c>
      <c r="R1279" s="1">
        <f t="shared" si="191"/>
        <v>2625</v>
      </c>
      <c r="S1279" s="1">
        <f t="shared" si="192"/>
        <v>7875</v>
      </c>
      <c r="T1279" s="1">
        <v>0.5</v>
      </c>
      <c r="U1279" s="1">
        <f t="shared" si="193"/>
        <v>3937.5</v>
      </c>
      <c r="V1279" s="1">
        <f t="shared" si="194"/>
        <v>3937.5</v>
      </c>
      <c r="W1279" s="4">
        <f t="shared" si="195"/>
        <v>0.5</v>
      </c>
      <c r="X1279" s="1" t="s">
        <v>104</v>
      </c>
      <c r="Y1279" s="1" t="s">
        <v>40</v>
      </c>
      <c r="Z1279" s="1" t="s">
        <v>41</v>
      </c>
      <c r="AA1279" s="2">
        <v>46040</v>
      </c>
      <c r="AB1279" s="1">
        <v>4</v>
      </c>
      <c r="AC1279" s="1" t="s">
        <v>42</v>
      </c>
      <c r="AD1279" s="1" t="str">
        <f t="shared" si="196"/>
        <v>0628</v>
      </c>
      <c r="AE1279" s="1" t="str">
        <f t="shared" si="197"/>
        <v>REGULAR</v>
      </c>
      <c r="AF1279" s="1" t="str">
        <f t="shared" si="198"/>
        <v>Chennai -  Tamil Nadu</v>
      </c>
      <c r="AG1279" s="1">
        <f t="shared" si="199"/>
        <v>5</v>
      </c>
    </row>
    <row r="1280" spans="1:33">
      <c r="A1280" s="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c r="P1280" s="1">
        <f t="shared" si="190"/>
        <v>32300</v>
      </c>
      <c r="Q1280" s="1">
        <v>0</v>
      </c>
      <c r="R1280" s="1">
        <f t="shared" si="191"/>
        <v>0</v>
      </c>
      <c r="S1280" s="1">
        <f t="shared" si="192"/>
        <v>32300</v>
      </c>
      <c r="T1280" s="1">
        <v>0.47</v>
      </c>
      <c r="U1280" s="1">
        <f t="shared" si="193"/>
        <v>15181</v>
      </c>
      <c r="V1280" s="1">
        <f t="shared" si="194"/>
        <v>17119</v>
      </c>
      <c r="W1280" s="4">
        <f t="shared" si="195"/>
        <v>0.53</v>
      </c>
      <c r="X1280" s="1" t="s">
        <v>104</v>
      </c>
      <c r="Y1280" s="1" t="s">
        <v>72</v>
      </c>
      <c r="Z1280" s="1" t="s">
        <v>41</v>
      </c>
      <c r="AA1280" s="2">
        <v>46046</v>
      </c>
      <c r="AB1280" s="1">
        <v>4</v>
      </c>
      <c r="AC1280" s="1" t="s">
        <v>42</v>
      </c>
      <c r="AD1280" s="1" t="str">
        <f t="shared" si="196"/>
        <v>1335</v>
      </c>
      <c r="AE1280" s="1" t="str">
        <f t="shared" si="197"/>
        <v>PRIME</v>
      </c>
      <c r="AF1280" s="1" t="str">
        <f t="shared" si="198"/>
        <v>Udaipur -  Tripura</v>
      </c>
      <c r="AG1280" s="1">
        <f t="shared" si="199"/>
        <v>5</v>
      </c>
    </row>
    <row r="1281" spans="1:33">
      <c r="A1281" s="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c r="P1281" s="1">
        <f t="shared" si="190"/>
        <v>490</v>
      </c>
      <c r="Q1281" s="1">
        <v>0</v>
      </c>
      <c r="R1281" s="1">
        <f t="shared" si="191"/>
        <v>0</v>
      </c>
      <c r="S1281" s="1">
        <f t="shared" si="192"/>
        <v>490</v>
      </c>
      <c r="T1281" s="1">
        <v>0.62</v>
      </c>
      <c r="U1281" s="1">
        <f t="shared" si="193"/>
        <v>303.8</v>
      </c>
      <c r="V1281" s="1">
        <f t="shared" si="194"/>
        <v>186.2</v>
      </c>
      <c r="W1281" s="4">
        <f t="shared" si="195"/>
        <v>0.38</v>
      </c>
      <c r="X1281" s="1" t="s">
        <v>39</v>
      </c>
      <c r="Y1281" s="1" t="s">
        <v>72</v>
      </c>
      <c r="Z1281" s="1" t="s">
        <v>41</v>
      </c>
      <c r="AA1281" s="2">
        <v>46046</v>
      </c>
      <c r="AB1281" s="1">
        <v>4</v>
      </c>
      <c r="AC1281" s="1" t="s">
        <v>42</v>
      </c>
      <c r="AD1281" s="1" t="str">
        <f t="shared" si="196"/>
        <v>1453</v>
      </c>
      <c r="AE1281" s="1" t="str">
        <f t="shared" si="197"/>
        <v>REGULAR</v>
      </c>
      <c r="AF1281" s="1" t="str">
        <f t="shared" si="198"/>
        <v>Gurgaon -  Haryana</v>
      </c>
      <c r="AG1281" s="1">
        <f t="shared" si="199"/>
        <v>3</v>
      </c>
    </row>
    <row r="1282" spans="1:33">
      <c r="A1282" s="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c r="P1282" s="1">
        <f t="shared" si="190"/>
        <v>7560</v>
      </c>
      <c r="Q1282" s="1">
        <v>30</v>
      </c>
      <c r="R1282" s="1">
        <f t="shared" si="191"/>
        <v>2268</v>
      </c>
      <c r="S1282" s="1">
        <f t="shared" si="192"/>
        <v>5292</v>
      </c>
      <c r="T1282" s="1">
        <v>0.45</v>
      </c>
      <c r="U1282" s="1">
        <f t="shared" si="193"/>
        <v>2381.4</v>
      </c>
      <c r="V1282" s="1">
        <f t="shared" si="194"/>
        <v>2910.6</v>
      </c>
      <c r="W1282" s="4">
        <f t="shared" si="195"/>
        <v>0.54999999999999993</v>
      </c>
      <c r="X1282" s="1" t="s">
        <v>147</v>
      </c>
      <c r="Y1282" s="1" t="s">
        <v>57</v>
      </c>
      <c r="Z1282" s="1" t="s">
        <v>41</v>
      </c>
      <c r="AA1282" s="2">
        <v>46045</v>
      </c>
      <c r="AB1282" s="1">
        <v>5</v>
      </c>
      <c r="AC1282" s="1" t="s">
        <v>42</v>
      </c>
      <c r="AD1282" s="1" t="str">
        <f t="shared" si="196"/>
        <v>0521</v>
      </c>
      <c r="AE1282" s="1" t="str">
        <f t="shared" si="197"/>
        <v>REGULAR</v>
      </c>
      <c r="AF1282" s="1" t="str">
        <f t="shared" si="198"/>
        <v>Ahmedabad -  Gujarat</v>
      </c>
      <c r="AG1282" s="1">
        <f t="shared" si="199"/>
        <v>4</v>
      </c>
    </row>
    <row r="1283" spans="1:33">
      <c r="A1283" s="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c r="P1283" s="1">
        <f t="shared" ref="P1283:P1346" si="200">PRODUCT(N1283,O1283)</f>
        <v>4050</v>
      </c>
      <c r="Q1283" s="1">
        <v>0</v>
      </c>
      <c r="R1283" s="1">
        <f t="shared" ref="R1283:R1346" si="201">P1283*(Q1283/100)</f>
        <v>0</v>
      </c>
      <c r="S1283" s="1">
        <f t="shared" ref="S1283:S1346" si="202">P1283-R1283</f>
        <v>4050</v>
      </c>
      <c r="T1283" s="1">
        <v>0.47</v>
      </c>
      <c r="U1283" s="1">
        <f t="shared" ref="U1283:U1346" si="203">S1283*T1283</f>
        <v>1903.5</v>
      </c>
      <c r="V1283" s="1">
        <f t="shared" ref="V1283:V1346" si="204">S1283-U1283</f>
        <v>2146.5</v>
      </c>
      <c r="W1283" s="4">
        <f t="shared" ref="W1283:W1346" si="205">(V1283/S1283)</f>
        <v>0.53</v>
      </c>
      <c r="X1283" s="1" t="s">
        <v>92</v>
      </c>
      <c r="Y1283" s="1" t="s">
        <v>57</v>
      </c>
      <c r="Z1283" s="1" t="s">
        <v>41</v>
      </c>
      <c r="AA1283" s="2">
        <v>46043</v>
      </c>
      <c r="AB1283" s="1">
        <v>4</v>
      </c>
      <c r="AC1283" s="1" t="s">
        <v>42</v>
      </c>
      <c r="AD1283" s="1" t="str">
        <f t="shared" ref="AD1283:AD1346" si="206">RIGHT(A1283,4)</f>
        <v>1376</v>
      </c>
      <c r="AE1283" s="1" t="str">
        <f t="shared" ref="AE1283:AE1346" si="207">UPPER(H1283)</f>
        <v>REGULAR</v>
      </c>
      <c r="AF1283" s="1" t="str">
        <f t="shared" ref="AF1283:AF1346" si="208">_xlfn.CONCAT(I1283," -  ",J1283)</f>
        <v>Shillong -  Meghalaya</v>
      </c>
      <c r="AG1283" s="1">
        <f t="shared" ref="AG1283:AG1346" si="209">LEN(P1283)</f>
        <v>4</v>
      </c>
    </row>
    <row r="1284" spans="1:33">
      <c r="A1284" s="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c r="P1284" s="1">
        <f t="shared" si="200"/>
        <v>245050</v>
      </c>
      <c r="Q1284" s="1">
        <v>0</v>
      </c>
      <c r="R1284" s="1">
        <f t="shared" si="201"/>
        <v>0</v>
      </c>
      <c r="S1284" s="1">
        <f t="shared" si="202"/>
        <v>245050</v>
      </c>
      <c r="T1284" s="1">
        <v>0.57999999999999996</v>
      </c>
      <c r="U1284" s="1">
        <f t="shared" si="203"/>
        <v>142129</v>
      </c>
      <c r="V1284" s="1">
        <f t="shared" si="204"/>
        <v>102921</v>
      </c>
      <c r="W1284" s="4">
        <f t="shared" si="205"/>
        <v>0.42</v>
      </c>
      <c r="X1284" s="1" t="s">
        <v>56</v>
      </c>
      <c r="Y1284" s="1" t="s">
        <v>81</v>
      </c>
      <c r="Z1284" s="1" t="s">
        <v>51</v>
      </c>
      <c r="AA1284" s="2">
        <v>46043</v>
      </c>
      <c r="AB1284" s="1"/>
      <c r="AC1284" s="1" t="s">
        <v>42</v>
      </c>
      <c r="AD1284" s="1" t="str">
        <f t="shared" si="206"/>
        <v>1499</v>
      </c>
      <c r="AE1284" s="1" t="str">
        <f t="shared" si="207"/>
        <v>REGULAR</v>
      </c>
      <c r="AF1284" s="1" t="str">
        <f t="shared" si="208"/>
        <v>Agartala -  Tripura</v>
      </c>
      <c r="AG1284" s="1">
        <f t="shared" si="209"/>
        <v>6</v>
      </c>
    </row>
    <row r="1285" spans="1:33">
      <c r="A1285" s="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c r="P1285" s="1">
        <f t="shared" si="200"/>
        <v>5550</v>
      </c>
      <c r="Q1285" s="1">
        <v>30</v>
      </c>
      <c r="R1285" s="1">
        <f t="shared" si="201"/>
        <v>1665</v>
      </c>
      <c r="S1285" s="1">
        <f t="shared" si="202"/>
        <v>3885</v>
      </c>
      <c r="T1285" s="1">
        <v>0.35</v>
      </c>
      <c r="U1285" s="1">
        <f t="shared" si="203"/>
        <v>1359.75</v>
      </c>
      <c r="V1285" s="1">
        <f t="shared" si="204"/>
        <v>2525.25</v>
      </c>
      <c r="W1285" s="4">
        <f t="shared" si="205"/>
        <v>0.65</v>
      </c>
      <c r="X1285" s="1" t="s">
        <v>92</v>
      </c>
      <c r="Y1285" s="1" t="s">
        <v>72</v>
      </c>
      <c r="Z1285" s="1" t="s">
        <v>41</v>
      </c>
      <c r="AA1285" s="2">
        <v>46047</v>
      </c>
      <c r="AB1285" s="1">
        <v>4</v>
      </c>
      <c r="AC1285" s="1" t="s">
        <v>42</v>
      </c>
      <c r="AD1285" s="1" t="str">
        <f t="shared" si="206"/>
        <v>0804</v>
      </c>
      <c r="AE1285" s="1" t="str">
        <f t="shared" si="207"/>
        <v>REGULAR</v>
      </c>
      <c r="AF1285" s="1" t="str">
        <f t="shared" si="208"/>
        <v>Margao -  Goa</v>
      </c>
      <c r="AG1285" s="1">
        <f t="shared" si="209"/>
        <v>4</v>
      </c>
    </row>
    <row r="1286" spans="1:33">
      <c r="A1286" s="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c r="P1286" s="1">
        <f t="shared" si="200"/>
        <v>2200</v>
      </c>
      <c r="Q1286" s="1">
        <v>0</v>
      </c>
      <c r="R1286" s="1">
        <f t="shared" si="201"/>
        <v>0</v>
      </c>
      <c r="S1286" s="1">
        <f t="shared" si="202"/>
        <v>2200</v>
      </c>
      <c r="T1286" s="1">
        <v>0.62</v>
      </c>
      <c r="U1286" s="1">
        <f t="shared" si="203"/>
        <v>1364</v>
      </c>
      <c r="V1286" s="1">
        <f t="shared" si="204"/>
        <v>836</v>
      </c>
      <c r="W1286" s="4">
        <f t="shared" si="205"/>
        <v>0.38</v>
      </c>
      <c r="X1286" s="1" t="s">
        <v>50</v>
      </c>
      <c r="Y1286" s="1" t="s">
        <v>81</v>
      </c>
      <c r="Z1286" s="1" t="s">
        <v>41</v>
      </c>
      <c r="AA1286" s="2">
        <v>46048</v>
      </c>
      <c r="AB1286" s="1">
        <v>3</v>
      </c>
      <c r="AC1286" s="1" t="s">
        <v>42</v>
      </c>
      <c r="AD1286" s="1" t="str">
        <f t="shared" si="206"/>
        <v>1185</v>
      </c>
      <c r="AE1286" s="1" t="str">
        <f t="shared" si="207"/>
        <v>REGULAR</v>
      </c>
      <c r="AF1286" s="1" t="str">
        <f t="shared" si="208"/>
        <v>Howrah -  West Bengal</v>
      </c>
      <c r="AG1286" s="1">
        <f t="shared" si="209"/>
        <v>4</v>
      </c>
    </row>
    <row r="1287" spans="1:33">
      <c r="A1287" s="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c r="P1287" s="1">
        <f t="shared" si="200"/>
        <v>5550</v>
      </c>
      <c r="Q1287" s="1">
        <v>10</v>
      </c>
      <c r="R1287" s="1">
        <f t="shared" si="201"/>
        <v>555</v>
      </c>
      <c r="S1287" s="1">
        <f t="shared" si="202"/>
        <v>4995</v>
      </c>
      <c r="T1287" s="1">
        <v>0.35</v>
      </c>
      <c r="U1287" s="1">
        <f t="shared" si="203"/>
        <v>1748.25</v>
      </c>
      <c r="V1287" s="1">
        <f t="shared" si="204"/>
        <v>3246.75</v>
      </c>
      <c r="W1287" s="4">
        <f t="shared" si="205"/>
        <v>0.65</v>
      </c>
      <c r="X1287" s="1" t="s">
        <v>147</v>
      </c>
      <c r="Y1287" s="1" t="s">
        <v>40</v>
      </c>
      <c r="Z1287" s="1" t="s">
        <v>41</v>
      </c>
      <c r="AA1287" s="2">
        <v>46047</v>
      </c>
      <c r="AB1287" s="1">
        <v>3</v>
      </c>
      <c r="AC1287" s="1" t="s">
        <v>42</v>
      </c>
      <c r="AD1287" s="1" t="str">
        <f t="shared" si="206"/>
        <v>0624</v>
      </c>
      <c r="AE1287" s="1" t="str">
        <f t="shared" si="207"/>
        <v>REGULAR</v>
      </c>
      <c r="AF1287" s="1" t="str">
        <f t="shared" si="208"/>
        <v>Warangal -  Telangana</v>
      </c>
      <c r="AG1287" s="1">
        <f t="shared" si="209"/>
        <v>4</v>
      </c>
    </row>
    <row r="1288" spans="1:33">
      <c r="A1288" s="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c r="P1288" s="1">
        <f t="shared" si="200"/>
        <v>133260</v>
      </c>
      <c r="Q1288" s="1">
        <v>5</v>
      </c>
      <c r="R1288" s="1">
        <f t="shared" si="201"/>
        <v>6663</v>
      </c>
      <c r="S1288" s="1">
        <f t="shared" si="202"/>
        <v>126597</v>
      </c>
      <c r="T1288" s="1">
        <v>0.57999999999999996</v>
      </c>
      <c r="U1288" s="1">
        <f t="shared" si="203"/>
        <v>73426.259999999995</v>
      </c>
      <c r="V1288" s="1">
        <f t="shared" si="204"/>
        <v>53170.740000000005</v>
      </c>
      <c r="W1288" s="4">
        <f t="shared" si="205"/>
        <v>0.42000000000000004</v>
      </c>
      <c r="X1288" s="1" t="s">
        <v>50</v>
      </c>
      <c r="Y1288" s="1" t="s">
        <v>57</v>
      </c>
      <c r="Z1288" s="1" t="s">
        <v>41</v>
      </c>
      <c r="AA1288" s="2">
        <v>46047</v>
      </c>
      <c r="AB1288" s="1">
        <v>3</v>
      </c>
      <c r="AC1288" s="1" t="s">
        <v>42</v>
      </c>
      <c r="AD1288" s="1" t="str">
        <f t="shared" si="206"/>
        <v>0660</v>
      </c>
      <c r="AE1288" s="1" t="str">
        <f t="shared" si="207"/>
        <v>PRIME</v>
      </c>
      <c r="AF1288" s="1" t="str">
        <f t="shared" si="208"/>
        <v>Raipur -  Chhattisgarh</v>
      </c>
      <c r="AG1288" s="1">
        <f t="shared" si="209"/>
        <v>6</v>
      </c>
    </row>
    <row r="1289" spans="1:33">
      <c r="A1289" s="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c r="P1289" s="1">
        <f t="shared" si="200"/>
        <v>8640</v>
      </c>
      <c r="Q1289" s="1">
        <v>15</v>
      </c>
      <c r="R1289" s="1">
        <f t="shared" si="201"/>
        <v>1296</v>
      </c>
      <c r="S1289" s="1">
        <f t="shared" si="202"/>
        <v>7344</v>
      </c>
      <c r="T1289" s="1">
        <v>0.5</v>
      </c>
      <c r="U1289" s="1">
        <f t="shared" si="203"/>
        <v>3672</v>
      </c>
      <c r="V1289" s="1">
        <f t="shared" si="204"/>
        <v>3672</v>
      </c>
      <c r="W1289" s="4">
        <f t="shared" si="205"/>
        <v>0.5</v>
      </c>
      <c r="X1289" s="1" t="s">
        <v>56</v>
      </c>
      <c r="Y1289" s="1" t="s">
        <v>72</v>
      </c>
      <c r="Z1289" s="1" t="s">
        <v>66</v>
      </c>
      <c r="AA1289" s="1"/>
      <c r="AB1289" s="1"/>
      <c r="AC1289" s="1" t="s">
        <v>42</v>
      </c>
      <c r="AD1289" s="1" t="str">
        <f t="shared" si="206"/>
        <v>1026</v>
      </c>
      <c r="AE1289" s="1" t="str">
        <f t="shared" si="207"/>
        <v>REGULAR</v>
      </c>
      <c r="AF1289" s="1" t="str">
        <f t="shared" si="208"/>
        <v>Bhopal -  Madhya Pradesh</v>
      </c>
      <c r="AG1289" s="1">
        <f t="shared" si="209"/>
        <v>4</v>
      </c>
    </row>
    <row r="1290" spans="1:33">
      <c r="A1290" s="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c r="P1290" s="1">
        <f t="shared" si="200"/>
        <v>19140</v>
      </c>
      <c r="Q1290" s="1">
        <v>25</v>
      </c>
      <c r="R1290" s="1">
        <f t="shared" si="201"/>
        <v>4785</v>
      </c>
      <c r="S1290" s="1">
        <f t="shared" si="202"/>
        <v>14355</v>
      </c>
      <c r="T1290" s="1">
        <v>0.48</v>
      </c>
      <c r="U1290" s="1">
        <f t="shared" si="203"/>
        <v>6890.4</v>
      </c>
      <c r="V1290" s="1">
        <f t="shared" si="204"/>
        <v>7464.6</v>
      </c>
      <c r="W1290" s="4">
        <f t="shared" si="205"/>
        <v>0.52</v>
      </c>
      <c r="X1290" s="1" t="s">
        <v>104</v>
      </c>
      <c r="Y1290" s="1" t="s">
        <v>81</v>
      </c>
      <c r="Z1290" s="1" t="s">
        <v>120</v>
      </c>
      <c r="AA1290" s="1"/>
      <c r="AB1290" s="1"/>
      <c r="AC1290" s="1" t="s">
        <v>42</v>
      </c>
      <c r="AD1290" s="1" t="str">
        <f t="shared" si="206"/>
        <v>0437</v>
      </c>
      <c r="AE1290" s="1" t="str">
        <f t="shared" si="207"/>
        <v>REGULAR</v>
      </c>
      <c r="AF1290" s="1" t="str">
        <f t="shared" si="208"/>
        <v>Bhubaneswar -  Odisha</v>
      </c>
      <c r="AG1290" s="1">
        <f t="shared" si="209"/>
        <v>5</v>
      </c>
    </row>
    <row r="1291" spans="1:33">
      <c r="A1291" s="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c r="P1291" s="1">
        <f t="shared" si="200"/>
        <v>44650</v>
      </c>
      <c r="Q1291" s="1">
        <v>15</v>
      </c>
      <c r="R1291" s="1">
        <f t="shared" si="201"/>
        <v>6697.5</v>
      </c>
      <c r="S1291" s="1">
        <f t="shared" si="202"/>
        <v>37952.5</v>
      </c>
      <c r="T1291" s="1">
        <v>0.48</v>
      </c>
      <c r="U1291" s="1">
        <f t="shared" si="203"/>
        <v>18217.2</v>
      </c>
      <c r="V1291" s="1">
        <f t="shared" si="204"/>
        <v>19735.3</v>
      </c>
      <c r="W1291" s="4">
        <f t="shared" si="205"/>
        <v>0.52</v>
      </c>
      <c r="X1291" s="1" t="s">
        <v>104</v>
      </c>
      <c r="Y1291" s="1" t="s">
        <v>72</v>
      </c>
      <c r="Z1291" s="1" t="s">
        <v>41</v>
      </c>
      <c r="AA1291" s="2">
        <v>46046</v>
      </c>
      <c r="AB1291" s="1">
        <v>3</v>
      </c>
      <c r="AC1291" s="1" t="s">
        <v>42</v>
      </c>
      <c r="AD1291" s="1" t="str">
        <f t="shared" si="206"/>
        <v>0582</v>
      </c>
      <c r="AE1291" s="1" t="str">
        <f t="shared" si="207"/>
        <v>PRIME</v>
      </c>
      <c r="AF1291" s="1" t="str">
        <f t="shared" si="208"/>
        <v>Lucknow -  Uttar Pradesh</v>
      </c>
      <c r="AG1291" s="1">
        <f t="shared" si="209"/>
        <v>5</v>
      </c>
    </row>
    <row r="1292" spans="1:33">
      <c r="A1292" s="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c r="P1292" s="1">
        <f t="shared" si="200"/>
        <v>327280</v>
      </c>
      <c r="Q1292" s="1">
        <v>30</v>
      </c>
      <c r="R1292" s="1">
        <f t="shared" si="201"/>
        <v>98184</v>
      </c>
      <c r="S1292" s="1">
        <f t="shared" si="202"/>
        <v>229096</v>
      </c>
      <c r="T1292" s="1">
        <v>0.57999999999999996</v>
      </c>
      <c r="U1292" s="1">
        <f t="shared" si="203"/>
        <v>132875.68</v>
      </c>
      <c r="V1292" s="1">
        <f t="shared" si="204"/>
        <v>96220.32</v>
      </c>
      <c r="W1292" s="4">
        <f t="shared" si="205"/>
        <v>0.42000000000000004</v>
      </c>
      <c r="X1292" s="1" t="s">
        <v>50</v>
      </c>
      <c r="Y1292" s="1" t="s">
        <v>72</v>
      </c>
      <c r="Z1292" s="1" t="s">
        <v>120</v>
      </c>
      <c r="AA1292" s="1"/>
      <c r="AB1292" s="1"/>
      <c r="AC1292" s="1" t="s">
        <v>42</v>
      </c>
      <c r="AD1292" s="1" t="str">
        <f t="shared" si="206"/>
        <v>0996</v>
      </c>
      <c r="AE1292" s="1" t="str">
        <f t="shared" si="207"/>
        <v>REGULAR</v>
      </c>
      <c r="AF1292" s="1" t="str">
        <f t="shared" si="208"/>
        <v>Margao -  Goa</v>
      </c>
      <c r="AG1292" s="1">
        <f t="shared" si="209"/>
        <v>6</v>
      </c>
    </row>
    <row r="1293" spans="1:33">
      <c r="A1293" s="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c r="P1293" s="1">
        <f t="shared" si="200"/>
        <v>6420</v>
      </c>
      <c r="Q1293" s="1">
        <v>10</v>
      </c>
      <c r="R1293" s="1">
        <f t="shared" si="201"/>
        <v>642</v>
      </c>
      <c r="S1293" s="1">
        <f t="shared" si="202"/>
        <v>5778</v>
      </c>
      <c r="T1293" s="1">
        <v>0.52</v>
      </c>
      <c r="U1293" s="1">
        <f t="shared" si="203"/>
        <v>3004.56</v>
      </c>
      <c r="V1293" s="1">
        <f t="shared" si="204"/>
        <v>2773.44</v>
      </c>
      <c r="W1293" s="4">
        <f t="shared" si="205"/>
        <v>0.48</v>
      </c>
      <c r="X1293" s="1" t="s">
        <v>147</v>
      </c>
      <c r="Y1293" s="1" t="s">
        <v>40</v>
      </c>
      <c r="Z1293" s="1" t="s">
        <v>22</v>
      </c>
      <c r="AA1293" s="1"/>
      <c r="AB1293" s="1"/>
      <c r="AC1293" s="1" t="s">
        <v>93</v>
      </c>
      <c r="AD1293" s="1" t="str">
        <f t="shared" si="206"/>
        <v>0852</v>
      </c>
      <c r="AE1293" s="1" t="str">
        <f t="shared" si="207"/>
        <v>PRIME</v>
      </c>
      <c r="AF1293" s="1" t="str">
        <f t="shared" si="208"/>
        <v>Hyderabad -  Telangana</v>
      </c>
      <c r="AG1293" s="1">
        <f t="shared" si="209"/>
        <v>4</v>
      </c>
    </row>
    <row r="1294" spans="1:33">
      <c r="A1294" s="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c r="P1294" s="1">
        <f t="shared" si="200"/>
        <v>3600</v>
      </c>
      <c r="Q1294" s="1">
        <v>20</v>
      </c>
      <c r="R1294" s="1">
        <f t="shared" si="201"/>
        <v>720</v>
      </c>
      <c r="S1294" s="1">
        <f t="shared" si="202"/>
        <v>2880</v>
      </c>
      <c r="T1294" s="1">
        <v>0.47</v>
      </c>
      <c r="U1294" s="1">
        <f t="shared" si="203"/>
        <v>1353.6</v>
      </c>
      <c r="V1294" s="1">
        <f t="shared" si="204"/>
        <v>1526.4</v>
      </c>
      <c r="W1294" s="4">
        <f t="shared" si="205"/>
        <v>0.53</v>
      </c>
      <c r="X1294" s="1" t="s">
        <v>147</v>
      </c>
      <c r="Y1294" s="1" t="s">
        <v>81</v>
      </c>
      <c r="Z1294" s="1" t="s">
        <v>66</v>
      </c>
      <c r="AA1294" s="1"/>
      <c r="AB1294" s="1"/>
      <c r="AC1294" s="1" t="s">
        <v>42</v>
      </c>
      <c r="AD1294" s="1" t="str">
        <f t="shared" si="206"/>
        <v>0869</v>
      </c>
      <c r="AE1294" s="1" t="str">
        <f t="shared" si="207"/>
        <v>PRIME</v>
      </c>
      <c r="AF1294" s="1" t="str">
        <f t="shared" si="208"/>
        <v>Dehradun -  Uttarakhand</v>
      </c>
      <c r="AG1294" s="1">
        <f t="shared" si="209"/>
        <v>4</v>
      </c>
    </row>
    <row r="1295" spans="1:33">
      <c r="A1295" s="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c r="P1295" s="1">
        <f t="shared" si="200"/>
        <v>5790</v>
      </c>
      <c r="Q1295" s="1">
        <v>0</v>
      </c>
      <c r="R1295" s="1">
        <f t="shared" si="201"/>
        <v>0</v>
      </c>
      <c r="S1295" s="1">
        <f t="shared" si="202"/>
        <v>5790</v>
      </c>
      <c r="T1295" s="1">
        <v>0.52</v>
      </c>
      <c r="U1295" s="1">
        <f t="shared" si="203"/>
        <v>3010.8</v>
      </c>
      <c r="V1295" s="1">
        <f t="shared" si="204"/>
        <v>2779.2</v>
      </c>
      <c r="W1295" s="4">
        <f t="shared" si="205"/>
        <v>0.48</v>
      </c>
      <c r="X1295" s="1" t="s">
        <v>65</v>
      </c>
      <c r="Y1295" s="1" t="s">
        <v>40</v>
      </c>
      <c r="Z1295" s="1" t="s">
        <v>41</v>
      </c>
      <c r="AA1295" s="2">
        <v>46049</v>
      </c>
      <c r="AB1295" s="1">
        <v>4</v>
      </c>
      <c r="AC1295" s="1" t="s">
        <v>42</v>
      </c>
      <c r="AD1295" s="1" t="str">
        <f t="shared" si="206"/>
        <v>1123</v>
      </c>
      <c r="AE1295" s="1" t="str">
        <f t="shared" si="207"/>
        <v>REGULAR</v>
      </c>
      <c r="AF1295" s="1" t="str">
        <f t="shared" si="208"/>
        <v>Guwahati -  Assam</v>
      </c>
      <c r="AG1295" s="1">
        <f t="shared" si="209"/>
        <v>4</v>
      </c>
    </row>
    <row r="1296" spans="1:33">
      <c r="A1296" s="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c r="P1296" s="1">
        <f t="shared" si="200"/>
        <v>10050</v>
      </c>
      <c r="Q1296" s="1">
        <v>0</v>
      </c>
      <c r="R1296" s="1">
        <f t="shared" si="201"/>
        <v>0</v>
      </c>
      <c r="S1296" s="1">
        <f t="shared" si="202"/>
        <v>10050</v>
      </c>
      <c r="T1296" s="1">
        <v>0.47</v>
      </c>
      <c r="U1296" s="1">
        <f t="shared" si="203"/>
        <v>4723.5</v>
      </c>
      <c r="V1296" s="1">
        <f t="shared" si="204"/>
        <v>5326.5</v>
      </c>
      <c r="W1296" s="4">
        <f t="shared" si="205"/>
        <v>0.53</v>
      </c>
      <c r="X1296" s="1" t="s">
        <v>39</v>
      </c>
      <c r="Y1296" s="1" t="s">
        <v>40</v>
      </c>
      <c r="Z1296" s="1" t="s">
        <v>41</v>
      </c>
      <c r="AA1296" s="2">
        <v>46045</v>
      </c>
      <c r="AB1296" s="1">
        <v>3</v>
      </c>
      <c r="AC1296" s="1" t="s">
        <v>42</v>
      </c>
      <c r="AD1296" s="1" t="str">
        <f t="shared" si="206"/>
        <v>1247</v>
      </c>
      <c r="AE1296" s="1" t="str">
        <f t="shared" si="207"/>
        <v>PRIME</v>
      </c>
      <c r="AF1296" s="1" t="str">
        <f t="shared" si="208"/>
        <v>Imphal -  Manipur</v>
      </c>
      <c r="AG1296" s="1">
        <f t="shared" si="209"/>
        <v>5</v>
      </c>
    </row>
    <row r="1297" spans="1:33">
      <c r="A1297" s="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c r="P1297" s="1">
        <f t="shared" si="200"/>
        <v>18920</v>
      </c>
      <c r="Q1297" s="1">
        <v>25</v>
      </c>
      <c r="R1297" s="1">
        <f t="shared" si="201"/>
        <v>4730</v>
      </c>
      <c r="S1297" s="1">
        <f t="shared" si="202"/>
        <v>14190</v>
      </c>
      <c r="T1297" s="1">
        <v>0.47</v>
      </c>
      <c r="U1297" s="1">
        <f t="shared" si="203"/>
        <v>6669.2999999999993</v>
      </c>
      <c r="V1297" s="1">
        <f t="shared" si="204"/>
        <v>7520.7000000000007</v>
      </c>
      <c r="W1297" s="4">
        <f t="shared" si="205"/>
        <v>0.53</v>
      </c>
      <c r="X1297" s="1" t="s">
        <v>50</v>
      </c>
      <c r="Y1297" s="1" t="s">
        <v>40</v>
      </c>
      <c r="Z1297" s="1" t="s">
        <v>22</v>
      </c>
      <c r="AA1297" s="1"/>
      <c r="AB1297" s="1"/>
      <c r="AC1297" s="1" t="s">
        <v>93</v>
      </c>
      <c r="AD1297" s="1" t="str">
        <f t="shared" si="206"/>
        <v>1301</v>
      </c>
      <c r="AE1297" s="1" t="str">
        <f t="shared" si="207"/>
        <v>REGULAR</v>
      </c>
      <c r="AF1297" s="1" t="str">
        <f t="shared" si="208"/>
        <v>Jabalpur -  Madhya Pradesh</v>
      </c>
      <c r="AG1297" s="1">
        <f t="shared" si="209"/>
        <v>5</v>
      </c>
    </row>
    <row r="1298" spans="1:33">
      <c r="A1298" s="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c r="P1298" s="1">
        <f t="shared" si="200"/>
        <v>4900</v>
      </c>
      <c r="Q1298" s="1">
        <v>0</v>
      </c>
      <c r="R1298" s="1">
        <f t="shared" si="201"/>
        <v>0</v>
      </c>
      <c r="S1298" s="1">
        <f t="shared" si="202"/>
        <v>4900</v>
      </c>
      <c r="T1298" s="1">
        <v>0.62</v>
      </c>
      <c r="U1298" s="1">
        <f t="shared" si="203"/>
        <v>3038</v>
      </c>
      <c r="V1298" s="1">
        <f t="shared" si="204"/>
        <v>1862</v>
      </c>
      <c r="W1298" s="4">
        <f t="shared" si="205"/>
        <v>0.38</v>
      </c>
      <c r="X1298" s="1" t="s">
        <v>104</v>
      </c>
      <c r="Y1298" s="1" t="s">
        <v>57</v>
      </c>
      <c r="Z1298" s="1" t="s">
        <v>41</v>
      </c>
      <c r="AA1298" s="2">
        <v>46046</v>
      </c>
      <c r="AB1298" s="1">
        <v>5</v>
      </c>
      <c r="AC1298" s="1" t="s">
        <v>42</v>
      </c>
      <c r="AD1298" s="1" t="str">
        <f t="shared" si="206"/>
        <v>1667</v>
      </c>
      <c r="AE1298" s="1" t="str">
        <f t="shared" si="207"/>
        <v>PRIME</v>
      </c>
      <c r="AF1298" s="1" t="str">
        <f t="shared" si="208"/>
        <v>Imphal -  Manipur</v>
      </c>
      <c r="AG1298" s="1">
        <f t="shared" si="209"/>
        <v>4</v>
      </c>
    </row>
    <row r="1299" spans="1:33">
      <c r="A1299" s="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c r="P1299" s="1">
        <f t="shared" si="200"/>
        <v>9880</v>
      </c>
      <c r="Q1299" s="1">
        <v>10</v>
      </c>
      <c r="R1299" s="1">
        <f t="shared" si="201"/>
        <v>988</v>
      </c>
      <c r="S1299" s="1">
        <f t="shared" si="202"/>
        <v>8892</v>
      </c>
      <c r="T1299" s="1">
        <v>0.47</v>
      </c>
      <c r="U1299" s="1">
        <f t="shared" si="203"/>
        <v>4179.24</v>
      </c>
      <c r="V1299" s="1">
        <f t="shared" si="204"/>
        <v>4712.76</v>
      </c>
      <c r="W1299" s="4">
        <f t="shared" si="205"/>
        <v>0.53</v>
      </c>
      <c r="X1299" s="1" t="s">
        <v>147</v>
      </c>
      <c r="Y1299" s="1" t="s">
        <v>40</v>
      </c>
      <c r="Z1299" s="1" t="s">
        <v>51</v>
      </c>
      <c r="AA1299" s="2">
        <v>46052</v>
      </c>
      <c r="AB1299" s="1"/>
      <c r="AC1299" s="1" t="s">
        <v>42</v>
      </c>
      <c r="AD1299" s="1" t="str">
        <f t="shared" si="206"/>
        <v>1122</v>
      </c>
      <c r="AE1299" s="1" t="str">
        <f t="shared" si="207"/>
        <v>REGULAR</v>
      </c>
      <c r="AF1299" s="1" t="str">
        <f t="shared" si="208"/>
        <v>Guwahati -  Assam</v>
      </c>
      <c r="AG1299" s="1">
        <f t="shared" si="209"/>
        <v>4</v>
      </c>
    </row>
    <row r="1300" spans="1:33">
      <c r="A1300" s="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c r="P1300" s="1">
        <f t="shared" si="200"/>
        <v>1870</v>
      </c>
      <c r="Q1300" s="1">
        <v>30</v>
      </c>
      <c r="R1300" s="1">
        <f t="shared" si="201"/>
        <v>561</v>
      </c>
      <c r="S1300" s="1">
        <f t="shared" si="202"/>
        <v>1309</v>
      </c>
      <c r="T1300" s="1">
        <v>0.5</v>
      </c>
      <c r="U1300" s="1">
        <f t="shared" si="203"/>
        <v>654.5</v>
      </c>
      <c r="V1300" s="1">
        <f t="shared" si="204"/>
        <v>654.5</v>
      </c>
      <c r="W1300" s="4">
        <f t="shared" si="205"/>
        <v>0.5</v>
      </c>
      <c r="X1300" s="1" t="s">
        <v>56</v>
      </c>
      <c r="Y1300" s="1" t="s">
        <v>72</v>
      </c>
      <c r="Z1300" s="1" t="s">
        <v>41</v>
      </c>
      <c r="AA1300" s="2">
        <v>46053</v>
      </c>
      <c r="AB1300" s="1">
        <v>4</v>
      </c>
      <c r="AC1300" s="1" t="s">
        <v>42</v>
      </c>
      <c r="AD1300" s="1" t="str">
        <f t="shared" si="206"/>
        <v>0593</v>
      </c>
      <c r="AE1300" s="1" t="str">
        <f t="shared" si="207"/>
        <v>PRIME</v>
      </c>
      <c r="AF1300" s="1" t="str">
        <f t="shared" si="208"/>
        <v>Dibrugarh -  Assam</v>
      </c>
      <c r="AG1300" s="1">
        <f t="shared" si="209"/>
        <v>4</v>
      </c>
    </row>
    <row r="1301" spans="1:33">
      <c r="A1301" s="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c r="P1301" s="1">
        <f t="shared" si="200"/>
        <v>1280</v>
      </c>
      <c r="Q1301" s="1">
        <v>0</v>
      </c>
      <c r="R1301" s="1">
        <f t="shared" si="201"/>
        <v>0</v>
      </c>
      <c r="S1301" s="1">
        <f t="shared" si="202"/>
        <v>1280</v>
      </c>
      <c r="T1301" s="1">
        <v>0.62</v>
      </c>
      <c r="U1301" s="1">
        <f t="shared" si="203"/>
        <v>793.6</v>
      </c>
      <c r="V1301" s="1">
        <f t="shared" si="204"/>
        <v>486.4</v>
      </c>
      <c r="W1301" s="4">
        <f t="shared" si="205"/>
        <v>0.38</v>
      </c>
      <c r="X1301" s="1" t="s">
        <v>147</v>
      </c>
      <c r="Y1301" s="1" t="s">
        <v>40</v>
      </c>
      <c r="Z1301" s="1" t="s">
        <v>41</v>
      </c>
      <c r="AA1301" s="2">
        <v>46050</v>
      </c>
      <c r="AB1301" s="1">
        <v>3</v>
      </c>
      <c r="AC1301" s="1" t="s">
        <v>42</v>
      </c>
      <c r="AD1301" s="1" t="str">
        <f t="shared" si="206"/>
        <v>0075</v>
      </c>
      <c r="AE1301" s="1" t="str">
        <f t="shared" si="207"/>
        <v>REGULAR</v>
      </c>
      <c r="AF1301" s="1" t="str">
        <f t="shared" si="208"/>
        <v>Dehradun -  Uttarakhand</v>
      </c>
      <c r="AG1301" s="1">
        <f t="shared" si="209"/>
        <v>4</v>
      </c>
    </row>
    <row r="1302" spans="1:33">
      <c r="A1302" s="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c r="P1302" s="1">
        <f t="shared" si="200"/>
        <v>12360</v>
      </c>
      <c r="Q1302" s="1">
        <v>0</v>
      </c>
      <c r="R1302" s="1">
        <f t="shared" si="201"/>
        <v>0</v>
      </c>
      <c r="S1302" s="1">
        <f t="shared" si="202"/>
        <v>12360</v>
      </c>
      <c r="T1302" s="1">
        <v>0.52</v>
      </c>
      <c r="U1302" s="1">
        <f t="shared" si="203"/>
        <v>6427.2</v>
      </c>
      <c r="V1302" s="1">
        <f t="shared" si="204"/>
        <v>5932.8</v>
      </c>
      <c r="W1302" s="4">
        <f t="shared" si="205"/>
        <v>0.48000000000000004</v>
      </c>
      <c r="X1302" s="1" t="s">
        <v>50</v>
      </c>
      <c r="Y1302" s="1" t="s">
        <v>72</v>
      </c>
      <c r="Z1302" s="1" t="s">
        <v>41</v>
      </c>
      <c r="AA1302" s="2">
        <v>46052</v>
      </c>
      <c r="AB1302" s="1">
        <v>5</v>
      </c>
      <c r="AC1302" s="1" t="s">
        <v>42</v>
      </c>
      <c r="AD1302" s="1" t="str">
        <f t="shared" si="206"/>
        <v>0169</v>
      </c>
      <c r="AE1302" s="1" t="str">
        <f t="shared" si="207"/>
        <v>REGULAR</v>
      </c>
      <c r="AF1302" s="1" t="str">
        <f t="shared" si="208"/>
        <v>Lucknow -  Uttar Pradesh</v>
      </c>
      <c r="AG1302" s="1">
        <f t="shared" si="209"/>
        <v>5</v>
      </c>
    </row>
    <row r="1303" spans="1:33">
      <c r="A1303" s="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c r="P1303" s="1">
        <f t="shared" si="200"/>
        <v>13100</v>
      </c>
      <c r="Q1303" s="1">
        <v>0</v>
      </c>
      <c r="R1303" s="1">
        <f t="shared" si="201"/>
        <v>0</v>
      </c>
      <c r="S1303" s="1">
        <f t="shared" si="202"/>
        <v>13100</v>
      </c>
      <c r="T1303" s="1">
        <v>0.45</v>
      </c>
      <c r="U1303" s="1">
        <f t="shared" si="203"/>
        <v>5895</v>
      </c>
      <c r="V1303" s="1">
        <f t="shared" si="204"/>
        <v>7205</v>
      </c>
      <c r="W1303" s="4">
        <f t="shared" si="205"/>
        <v>0.55000000000000004</v>
      </c>
      <c r="X1303" s="1" t="s">
        <v>39</v>
      </c>
      <c r="Y1303" s="1" t="s">
        <v>72</v>
      </c>
      <c r="Z1303" s="1" t="s">
        <v>41</v>
      </c>
      <c r="AA1303" s="2">
        <v>46052</v>
      </c>
      <c r="AB1303" s="1">
        <v>4</v>
      </c>
      <c r="AC1303" s="1" t="s">
        <v>42</v>
      </c>
      <c r="AD1303" s="1" t="str">
        <f t="shared" si="206"/>
        <v>0428</v>
      </c>
      <c r="AE1303" s="1" t="str">
        <f t="shared" si="207"/>
        <v>REGULAR</v>
      </c>
      <c r="AF1303" s="1" t="str">
        <f t="shared" si="208"/>
        <v>Kochi -  Kerala</v>
      </c>
      <c r="AG1303" s="1">
        <f t="shared" si="209"/>
        <v>5</v>
      </c>
    </row>
    <row r="1304" spans="1:33">
      <c r="A1304" s="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c r="P1304" s="1">
        <f t="shared" si="200"/>
        <v>11340</v>
      </c>
      <c r="Q1304" s="1">
        <v>25</v>
      </c>
      <c r="R1304" s="1">
        <f t="shared" si="201"/>
        <v>2835</v>
      </c>
      <c r="S1304" s="1">
        <f t="shared" si="202"/>
        <v>8505</v>
      </c>
      <c r="T1304" s="1">
        <v>0.5</v>
      </c>
      <c r="U1304" s="1">
        <f t="shared" si="203"/>
        <v>4252.5</v>
      </c>
      <c r="V1304" s="1">
        <f t="shared" si="204"/>
        <v>4252.5</v>
      </c>
      <c r="W1304" s="4">
        <f t="shared" si="205"/>
        <v>0.5</v>
      </c>
      <c r="X1304" s="1" t="s">
        <v>104</v>
      </c>
      <c r="Y1304" s="1" t="s">
        <v>72</v>
      </c>
      <c r="Z1304" s="1" t="s">
        <v>41</v>
      </c>
      <c r="AA1304" s="2">
        <v>46049</v>
      </c>
      <c r="AB1304" s="1">
        <v>4</v>
      </c>
      <c r="AC1304" s="1" t="s">
        <v>42</v>
      </c>
      <c r="AD1304" s="1" t="str">
        <f t="shared" si="206"/>
        <v>0840</v>
      </c>
      <c r="AE1304" s="1" t="str">
        <f t="shared" si="207"/>
        <v>REGULAR</v>
      </c>
      <c r="AF1304" s="1" t="str">
        <f t="shared" si="208"/>
        <v>Shillong -  Meghalaya</v>
      </c>
      <c r="AG1304" s="1">
        <f t="shared" si="209"/>
        <v>5</v>
      </c>
    </row>
    <row r="1305" spans="1:33">
      <c r="A1305" s="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c r="P1305" s="1">
        <f t="shared" si="200"/>
        <v>22230</v>
      </c>
      <c r="Q1305" s="1">
        <v>0</v>
      </c>
      <c r="R1305" s="1">
        <f t="shared" si="201"/>
        <v>0</v>
      </c>
      <c r="S1305" s="1">
        <f t="shared" si="202"/>
        <v>22230</v>
      </c>
      <c r="T1305" s="1">
        <v>0.52</v>
      </c>
      <c r="U1305" s="1">
        <f t="shared" si="203"/>
        <v>11559.6</v>
      </c>
      <c r="V1305" s="1">
        <f t="shared" si="204"/>
        <v>10670.4</v>
      </c>
      <c r="W1305" s="4">
        <f t="shared" si="205"/>
        <v>0.48</v>
      </c>
      <c r="X1305" s="1" t="s">
        <v>50</v>
      </c>
      <c r="Y1305" s="1" t="s">
        <v>81</v>
      </c>
      <c r="Z1305" s="1" t="s">
        <v>41</v>
      </c>
      <c r="AA1305" s="2">
        <v>46053</v>
      </c>
      <c r="AB1305" s="1">
        <v>5</v>
      </c>
      <c r="AC1305" s="1" t="s">
        <v>42</v>
      </c>
      <c r="AD1305" s="1" t="str">
        <f t="shared" si="206"/>
        <v>1096</v>
      </c>
      <c r="AE1305" s="1" t="str">
        <f t="shared" si="207"/>
        <v>PRIME</v>
      </c>
      <c r="AF1305" s="1" t="str">
        <f t="shared" si="208"/>
        <v>Muzaffarpur -  Bihar</v>
      </c>
      <c r="AG1305" s="1">
        <f t="shared" si="209"/>
        <v>5</v>
      </c>
    </row>
    <row r="1306" spans="1:33">
      <c r="A1306" s="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c r="P1306" s="1">
        <f t="shared" si="200"/>
        <v>9700</v>
      </c>
      <c r="Q1306" s="1">
        <v>20</v>
      </c>
      <c r="R1306" s="1">
        <f t="shared" si="201"/>
        <v>1940</v>
      </c>
      <c r="S1306" s="1">
        <f t="shared" si="202"/>
        <v>7760</v>
      </c>
      <c r="T1306" s="1">
        <v>0.48</v>
      </c>
      <c r="U1306" s="1">
        <f t="shared" si="203"/>
        <v>3724.7999999999997</v>
      </c>
      <c r="V1306" s="1">
        <f t="shared" si="204"/>
        <v>4035.2000000000003</v>
      </c>
      <c r="W1306" s="4">
        <f t="shared" si="205"/>
        <v>0.52</v>
      </c>
      <c r="X1306" s="1" t="s">
        <v>50</v>
      </c>
      <c r="Y1306" s="1" t="s">
        <v>40</v>
      </c>
      <c r="Z1306" s="1" t="s">
        <v>66</v>
      </c>
      <c r="AA1306" s="1"/>
      <c r="AB1306" s="1"/>
      <c r="AC1306" s="1" t="s">
        <v>42</v>
      </c>
      <c r="AD1306" s="1" t="str">
        <f t="shared" si="206"/>
        <v>0010</v>
      </c>
      <c r="AE1306" s="1" t="str">
        <f t="shared" si="207"/>
        <v>REGULAR</v>
      </c>
      <c r="AF1306" s="1" t="str">
        <f t="shared" si="208"/>
        <v>Agartala -  Tripura</v>
      </c>
      <c r="AG1306" s="1">
        <f t="shared" si="209"/>
        <v>4</v>
      </c>
    </row>
    <row r="1307" spans="1:33">
      <c r="A1307" s="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c r="P1307" s="1">
        <f t="shared" si="200"/>
        <v>780</v>
      </c>
      <c r="Q1307" s="1">
        <v>10</v>
      </c>
      <c r="R1307" s="1">
        <f t="shared" si="201"/>
        <v>78</v>
      </c>
      <c r="S1307" s="1">
        <f t="shared" si="202"/>
        <v>702</v>
      </c>
      <c r="T1307" s="1">
        <v>0.62</v>
      </c>
      <c r="U1307" s="1">
        <f t="shared" si="203"/>
        <v>435.24</v>
      </c>
      <c r="V1307" s="1">
        <f t="shared" si="204"/>
        <v>266.76</v>
      </c>
      <c r="W1307" s="4">
        <f t="shared" si="205"/>
        <v>0.38</v>
      </c>
      <c r="X1307" s="1" t="s">
        <v>147</v>
      </c>
      <c r="Y1307" s="1" t="s">
        <v>72</v>
      </c>
      <c r="Z1307" s="1" t="s">
        <v>41</v>
      </c>
      <c r="AA1307" s="2">
        <v>46049</v>
      </c>
      <c r="AB1307" s="1">
        <v>4</v>
      </c>
      <c r="AC1307" s="1" t="s">
        <v>42</v>
      </c>
      <c r="AD1307" s="1" t="str">
        <f t="shared" si="206"/>
        <v>0554</v>
      </c>
      <c r="AE1307" s="1" t="str">
        <f t="shared" si="207"/>
        <v>REGULAR</v>
      </c>
      <c r="AF1307" s="1" t="str">
        <f t="shared" si="208"/>
        <v>Warangal -  Telangana</v>
      </c>
      <c r="AG1307" s="1">
        <f t="shared" si="209"/>
        <v>3</v>
      </c>
    </row>
    <row r="1308" spans="1:33">
      <c r="A1308" s="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c r="P1308" s="1">
        <f t="shared" si="200"/>
        <v>1320</v>
      </c>
      <c r="Q1308" s="1">
        <v>5</v>
      </c>
      <c r="R1308" s="1">
        <f t="shared" si="201"/>
        <v>66</v>
      </c>
      <c r="S1308" s="1">
        <f t="shared" si="202"/>
        <v>1254</v>
      </c>
      <c r="T1308" s="1">
        <v>0.62</v>
      </c>
      <c r="U1308" s="1">
        <f t="shared" si="203"/>
        <v>777.48</v>
      </c>
      <c r="V1308" s="1">
        <f t="shared" si="204"/>
        <v>476.52</v>
      </c>
      <c r="W1308" s="4">
        <f t="shared" si="205"/>
        <v>0.38</v>
      </c>
      <c r="X1308" s="1" t="s">
        <v>147</v>
      </c>
      <c r="Y1308" s="1" t="s">
        <v>72</v>
      </c>
      <c r="Z1308" s="1" t="s">
        <v>41</v>
      </c>
      <c r="AA1308" s="2">
        <v>46049</v>
      </c>
      <c r="AB1308" s="1">
        <v>5</v>
      </c>
      <c r="AC1308" s="1" t="s">
        <v>42</v>
      </c>
      <c r="AD1308" s="1" t="str">
        <f t="shared" si="206"/>
        <v>1199</v>
      </c>
      <c r="AE1308" s="1" t="str">
        <f t="shared" si="207"/>
        <v>REGULAR</v>
      </c>
      <c r="AF1308" s="1" t="str">
        <f t="shared" si="208"/>
        <v>Jamshedpur -  Jharkhand</v>
      </c>
      <c r="AG1308" s="1">
        <f t="shared" si="209"/>
        <v>4</v>
      </c>
    </row>
    <row r="1309" spans="1:33">
      <c r="A1309" s="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c r="P1309" s="1">
        <f t="shared" si="200"/>
        <v>5600</v>
      </c>
      <c r="Q1309" s="1">
        <v>10</v>
      </c>
      <c r="R1309" s="1">
        <f t="shared" si="201"/>
        <v>560</v>
      </c>
      <c r="S1309" s="1">
        <f t="shared" si="202"/>
        <v>5040</v>
      </c>
      <c r="T1309" s="1">
        <v>0.45</v>
      </c>
      <c r="U1309" s="1">
        <f t="shared" si="203"/>
        <v>2268</v>
      </c>
      <c r="V1309" s="1">
        <f t="shared" si="204"/>
        <v>2772</v>
      </c>
      <c r="W1309" s="4">
        <f t="shared" si="205"/>
        <v>0.55000000000000004</v>
      </c>
      <c r="X1309" s="1" t="s">
        <v>65</v>
      </c>
      <c r="Y1309" s="1" t="s">
        <v>72</v>
      </c>
      <c r="Z1309" s="1" t="s">
        <v>41</v>
      </c>
      <c r="AA1309" s="2">
        <v>46055</v>
      </c>
      <c r="AB1309" s="1">
        <v>5</v>
      </c>
      <c r="AC1309" s="1" t="s">
        <v>42</v>
      </c>
      <c r="AD1309" s="1" t="str">
        <f t="shared" si="206"/>
        <v>1443</v>
      </c>
      <c r="AE1309" s="1" t="str">
        <f t="shared" si="207"/>
        <v>REGULAR</v>
      </c>
      <c r="AF1309" s="1" t="str">
        <f t="shared" si="208"/>
        <v>Kozhikode -  Kerala</v>
      </c>
      <c r="AG1309" s="1">
        <f t="shared" si="209"/>
        <v>4</v>
      </c>
    </row>
    <row r="1310" spans="1:33">
      <c r="A1310" s="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c r="P1310" s="1">
        <f t="shared" si="200"/>
        <v>20880</v>
      </c>
      <c r="Q1310" s="1">
        <v>0</v>
      </c>
      <c r="R1310" s="1">
        <f t="shared" si="201"/>
        <v>0</v>
      </c>
      <c r="S1310" s="1">
        <f t="shared" si="202"/>
        <v>20880</v>
      </c>
      <c r="T1310" s="1">
        <v>0.48</v>
      </c>
      <c r="U1310" s="1">
        <f t="shared" si="203"/>
        <v>10022.4</v>
      </c>
      <c r="V1310" s="1">
        <f t="shared" si="204"/>
        <v>10857.6</v>
      </c>
      <c r="W1310" s="4">
        <f t="shared" si="205"/>
        <v>0.52</v>
      </c>
      <c r="X1310" s="1" t="s">
        <v>92</v>
      </c>
      <c r="Y1310" s="1" t="s">
        <v>40</v>
      </c>
      <c r="Z1310" s="1" t="s">
        <v>41</v>
      </c>
      <c r="AA1310" s="2">
        <v>46051</v>
      </c>
      <c r="AB1310" s="1">
        <v>5</v>
      </c>
      <c r="AC1310" s="1" t="s">
        <v>42</v>
      </c>
      <c r="AD1310" s="1" t="str">
        <f t="shared" si="206"/>
        <v>0123</v>
      </c>
      <c r="AE1310" s="1" t="str">
        <f t="shared" si="207"/>
        <v>REGULAR</v>
      </c>
      <c r="AF1310" s="1" t="str">
        <f t="shared" si="208"/>
        <v>Ahmedabad -  Gujarat</v>
      </c>
      <c r="AG1310" s="1">
        <f t="shared" si="209"/>
        <v>5</v>
      </c>
    </row>
    <row r="1311" spans="1:33">
      <c r="A1311" s="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c r="P1311" s="1">
        <f t="shared" si="200"/>
        <v>6000</v>
      </c>
      <c r="Q1311" s="1">
        <v>25</v>
      </c>
      <c r="R1311" s="1">
        <f t="shared" si="201"/>
        <v>1500</v>
      </c>
      <c r="S1311" s="1">
        <f t="shared" si="202"/>
        <v>4500</v>
      </c>
      <c r="T1311" s="1">
        <v>0.35</v>
      </c>
      <c r="U1311" s="1">
        <f t="shared" si="203"/>
        <v>1575</v>
      </c>
      <c r="V1311" s="1">
        <f t="shared" si="204"/>
        <v>2925</v>
      </c>
      <c r="W1311" s="4">
        <f t="shared" si="205"/>
        <v>0.65</v>
      </c>
      <c r="X1311" s="1" t="s">
        <v>147</v>
      </c>
      <c r="Y1311" s="1" t="s">
        <v>57</v>
      </c>
      <c r="Z1311" s="1" t="s">
        <v>22</v>
      </c>
      <c r="AA1311" s="1"/>
      <c r="AB1311" s="1"/>
      <c r="AC1311" s="1" t="s">
        <v>93</v>
      </c>
      <c r="AD1311" s="1" t="str">
        <f t="shared" si="206"/>
        <v>0485</v>
      </c>
      <c r="AE1311" s="1" t="str">
        <f t="shared" si="207"/>
        <v>PRIME</v>
      </c>
      <c r="AF1311" s="1" t="str">
        <f t="shared" si="208"/>
        <v>Jamshedpur -  Jharkhand</v>
      </c>
      <c r="AG1311" s="1">
        <f t="shared" si="209"/>
        <v>4</v>
      </c>
    </row>
    <row r="1312" spans="1:33">
      <c r="A1312" s="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c r="P1312" s="1">
        <f t="shared" si="200"/>
        <v>12840</v>
      </c>
      <c r="Q1312" s="1">
        <v>15</v>
      </c>
      <c r="R1312" s="1">
        <f t="shared" si="201"/>
        <v>1926</v>
      </c>
      <c r="S1312" s="1">
        <f t="shared" si="202"/>
        <v>10914</v>
      </c>
      <c r="T1312" s="1">
        <v>0.48</v>
      </c>
      <c r="U1312" s="1">
        <f t="shared" si="203"/>
        <v>5238.72</v>
      </c>
      <c r="V1312" s="1">
        <f t="shared" si="204"/>
        <v>5675.28</v>
      </c>
      <c r="W1312" s="4">
        <f t="shared" si="205"/>
        <v>0.52</v>
      </c>
      <c r="X1312" s="1" t="s">
        <v>39</v>
      </c>
      <c r="Y1312" s="1" t="s">
        <v>57</v>
      </c>
      <c r="Z1312" s="1" t="s">
        <v>41</v>
      </c>
      <c r="AA1312" s="2">
        <v>46051</v>
      </c>
      <c r="AB1312" s="1">
        <v>5</v>
      </c>
      <c r="AC1312" s="1" t="s">
        <v>42</v>
      </c>
      <c r="AD1312" s="1" t="str">
        <f t="shared" si="206"/>
        <v>1107</v>
      </c>
      <c r="AE1312" s="1" t="str">
        <f t="shared" si="207"/>
        <v>REGULAR</v>
      </c>
      <c r="AF1312" s="1" t="str">
        <f t="shared" si="208"/>
        <v>Raipur -  Chhattisgarh</v>
      </c>
      <c r="AG1312" s="1">
        <f t="shared" si="209"/>
        <v>5</v>
      </c>
    </row>
    <row r="1313" spans="1:33">
      <c r="A1313" s="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c r="P1313" s="1">
        <f t="shared" si="200"/>
        <v>4960</v>
      </c>
      <c r="Q1313" s="1">
        <v>30</v>
      </c>
      <c r="R1313" s="1">
        <f t="shared" si="201"/>
        <v>1488</v>
      </c>
      <c r="S1313" s="1">
        <f t="shared" si="202"/>
        <v>3472</v>
      </c>
      <c r="T1313" s="1">
        <v>0.35</v>
      </c>
      <c r="U1313" s="1">
        <f t="shared" si="203"/>
        <v>1215.1999999999998</v>
      </c>
      <c r="V1313" s="1">
        <f t="shared" si="204"/>
        <v>2256.8000000000002</v>
      </c>
      <c r="W1313" s="4">
        <f t="shared" si="205"/>
        <v>0.65</v>
      </c>
      <c r="X1313" s="1" t="s">
        <v>65</v>
      </c>
      <c r="Y1313" s="1" t="s">
        <v>72</v>
      </c>
      <c r="Z1313" s="1" t="s">
        <v>41</v>
      </c>
      <c r="AA1313" s="2">
        <v>46056</v>
      </c>
      <c r="AB1313" s="1">
        <v>4</v>
      </c>
      <c r="AC1313" s="1" t="s">
        <v>42</v>
      </c>
      <c r="AD1313" s="1" t="str">
        <f t="shared" si="206"/>
        <v>1557</v>
      </c>
      <c r="AE1313" s="1" t="str">
        <f t="shared" si="207"/>
        <v>REGULAR</v>
      </c>
      <c r="AF1313" s="1" t="str">
        <f t="shared" si="208"/>
        <v>Dehradun -  Uttarakhand</v>
      </c>
      <c r="AG1313" s="1">
        <f t="shared" si="209"/>
        <v>4</v>
      </c>
    </row>
    <row r="1314" spans="1:33">
      <c r="A1314" s="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c r="P1314" s="1">
        <f t="shared" si="200"/>
        <v>13720</v>
      </c>
      <c r="Q1314" s="1">
        <v>15</v>
      </c>
      <c r="R1314" s="1">
        <f t="shared" si="201"/>
        <v>2058</v>
      </c>
      <c r="S1314" s="1">
        <f t="shared" si="202"/>
        <v>11662</v>
      </c>
      <c r="T1314" s="1">
        <v>0.47</v>
      </c>
      <c r="U1314" s="1">
        <f t="shared" si="203"/>
        <v>5481.1399999999994</v>
      </c>
      <c r="V1314" s="1">
        <f t="shared" si="204"/>
        <v>6180.8600000000006</v>
      </c>
      <c r="W1314" s="4">
        <f t="shared" si="205"/>
        <v>0.53</v>
      </c>
      <c r="X1314" s="1" t="s">
        <v>39</v>
      </c>
      <c r="Y1314" s="1" t="s">
        <v>57</v>
      </c>
      <c r="Z1314" s="1" t="s">
        <v>120</v>
      </c>
      <c r="AA1314" s="1"/>
      <c r="AB1314" s="1"/>
      <c r="AC1314" s="1" t="s">
        <v>42</v>
      </c>
      <c r="AD1314" s="1" t="str">
        <f t="shared" si="206"/>
        <v>0016</v>
      </c>
      <c r="AE1314" s="1" t="str">
        <f t="shared" si="207"/>
        <v>PRIME</v>
      </c>
      <c r="AF1314" s="1" t="str">
        <f t="shared" si="208"/>
        <v>Raipur -  Chhattisgarh</v>
      </c>
      <c r="AG1314" s="1">
        <f t="shared" si="209"/>
        <v>5</v>
      </c>
    </row>
    <row r="1315" spans="1:33">
      <c r="A1315" s="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c r="P1315" s="1">
        <f t="shared" si="200"/>
        <v>16000</v>
      </c>
      <c r="Q1315" s="1">
        <v>15</v>
      </c>
      <c r="R1315" s="1">
        <f t="shared" si="201"/>
        <v>2400</v>
      </c>
      <c r="S1315" s="1">
        <f t="shared" si="202"/>
        <v>13600</v>
      </c>
      <c r="T1315" s="1">
        <v>0.5</v>
      </c>
      <c r="U1315" s="1">
        <f t="shared" si="203"/>
        <v>6800</v>
      </c>
      <c r="V1315" s="1">
        <f t="shared" si="204"/>
        <v>6800</v>
      </c>
      <c r="W1315" s="4">
        <f t="shared" si="205"/>
        <v>0.5</v>
      </c>
      <c r="X1315" s="1" t="s">
        <v>104</v>
      </c>
      <c r="Y1315" s="1" t="s">
        <v>81</v>
      </c>
      <c r="Z1315" s="1" t="s">
        <v>41</v>
      </c>
      <c r="AA1315" s="2">
        <v>46056</v>
      </c>
      <c r="AB1315" s="1">
        <v>3</v>
      </c>
      <c r="AC1315" s="1" t="s">
        <v>42</v>
      </c>
      <c r="AD1315" s="1" t="str">
        <f t="shared" si="206"/>
        <v>0310</v>
      </c>
      <c r="AE1315" s="1" t="str">
        <f t="shared" si="207"/>
        <v>PRIME</v>
      </c>
      <c r="AF1315" s="1" t="str">
        <f t="shared" si="208"/>
        <v>Visakhapatnam -  Andhra Pradesh</v>
      </c>
      <c r="AG1315" s="1">
        <f t="shared" si="209"/>
        <v>5</v>
      </c>
    </row>
    <row r="1316" spans="1:33">
      <c r="A1316" s="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c r="P1316" s="1">
        <f t="shared" si="200"/>
        <v>10920</v>
      </c>
      <c r="Q1316" s="1">
        <v>5</v>
      </c>
      <c r="R1316" s="1">
        <f t="shared" si="201"/>
        <v>546</v>
      </c>
      <c r="S1316" s="1">
        <f t="shared" si="202"/>
        <v>10374</v>
      </c>
      <c r="T1316" s="1">
        <v>0.47</v>
      </c>
      <c r="U1316" s="1">
        <f t="shared" si="203"/>
        <v>4875.78</v>
      </c>
      <c r="V1316" s="1">
        <f t="shared" si="204"/>
        <v>5498.22</v>
      </c>
      <c r="W1316" s="4">
        <f t="shared" si="205"/>
        <v>0.53</v>
      </c>
      <c r="X1316" s="1" t="s">
        <v>65</v>
      </c>
      <c r="Y1316" s="1" t="s">
        <v>40</v>
      </c>
      <c r="Z1316" s="1" t="s">
        <v>120</v>
      </c>
      <c r="AA1316" s="1"/>
      <c r="AB1316" s="1"/>
      <c r="AC1316" s="1" t="s">
        <v>42</v>
      </c>
      <c r="AD1316" s="1" t="str">
        <f t="shared" si="206"/>
        <v>1028</v>
      </c>
      <c r="AE1316" s="1" t="str">
        <f t="shared" si="207"/>
        <v>REGULAR</v>
      </c>
      <c r="AF1316" s="1" t="str">
        <f t="shared" si="208"/>
        <v>Bhopal -  Madhya Pradesh</v>
      </c>
      <c r="AG1316" s="1">
        <f t="shared" si="209"/>
        <v>5</v>
      </c>
    </row>
    <row r="1317" spans="1:33">
      <c r="A1317" s="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c r="P1317" s="1">
        <f t="shared" si="200"/>
        <v>630</v>
      </c>
      <c r="Q1317" s="1">
        <v>20</v>
      </c>
      <c r="R1317" s="1">
        <f t="shared" si="201"/>
        <v>126</v>
      </c>
      <c r="S1317" s="1">
        <f t="shared" si="202"/>
        <v>504</v>
      </c>
      <c r="T1317" s="1">
        <v>0.62</v>
      </c>
      <c r="U1317" s="1">
        <f t="shared" si="203"/>
        <v>312.48</v>
      </c>
      <c r="V1317" s="1">
        <f t="shared" si="204"/>
        <v>191.51999999999998</v>
      </c>
      <c r="W1317" s="4">
        <f t="shared" si="205"/>
        <v>0.37999999999999995</v>
      </c>
      <c r="X1317" s="1" t="s">
        <v>104</v>
      </c>
      <c r="Y1317" s="1" t="s">
        <v>72</v>
      </c>
      <c r="Z1317" s="1" t="s">
        <v>41</v>
      </c>
      <c r="AA1317" s="2">
        <v>46057</v>
      </c>
      <c r="AB1317" s="1">
        <v>4</v>
      </c>
      <c r="AC1317" s="1" t="s">
        <v>42</v>
      </c>
      <c r="AD1317" s="1" t="str">
        <f t="shared" si="206"/>
        <v>1502</v>
      </c>
      <c r="AE1317" s="1" t="str">
        <f t="shared" si="207"/>
        <v>REGULAR</v>
      </c>
      <c r="AF1317" s="1" t="str">
        <f t="shared" si="208"/>
        <v>Jaipur -  Rajasthan</v>
      </c>
      <c r="AG1317" s="1">
        <f t="shared" si="209"/>
        <v>3</v>
      </c>
    </row>
    <row r="1318" spans="1:33">
      <c r="A1318" s="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c r="P1318" s="1">
        <f t="shared" si="200"/>
        <v>1620</v>
      </c>
      <c r="Q1318" s="1">
        <v>20</v>
      </c>
      <c r="R1318" s="1">
        <f t="shared" si="201"/>
        <v>324</v>
      </c>
      <c r="S1318" s="1">
        <f t="shared" si="202"/>
        <v>1296</v>
      </c>
      <c r="T1318" s="1">
        <v>0.47</v>
      </c>
      <c r="U1318" s="1">
        <f t="shared" si="203"/>
        <v>609.12</v>
      </c>
      <c r="V1318" s="1">
        <f t="shared" si="204"/>
        <v>686.88</v>
      </c>
      <c r="W1318" s="4">
        <f t="shared" si="205"/>
        <v>0.53</v>
      </c>
      <c r="X1318" s="1" t="s">
        <v>56</v>
      </c>
      <c r="Y1318" s="1" t="s">
        <v>40</v>
      </c>
      <c r="Z1318" s="1" t="s">
        <v>22</v>
      </c>
      <c r="AA1318" s="1"/>
      <c r="AB1318" s="1"/>
      <c r="AC1318" s="1" t="s">
        <v>93</v>
      </c>
      <c r="AD1318" s="1" t="str">
        <f t="shared" si="206"/>
        <v>0043</v>
      </c>
      <c r="AE1318" s="1" t="str">
        <f t="shared" si="207"/>
        <v>PRIME</v>
      </c>
      <c r="AF1318" s="1" t="str">
        <f t="shared" si="208"/>
        <v>Chandigarh -  Punjab</v>
      </c>
      <c r="AG1318" s="1">
        <f t="shared" si="209"/>
        <v>4</v>
      </c>
    </row>
    <row r="1319" spans="1:33">
      <c r="A1319" s="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c r="P1319" s="1">
        <f t="shared" si="200"/>
        <v>12840</v>
      </c>
      <c r="Q1319" s="1">
        <v>30</v>
      </c>
      <c r="R1319" s="1">
        <f t="shared" si="201"/>
        <v>3852</v>
      </c>
      <c r="S1319" s="1">
        <f t="shared" si="202"/>
        <v>8988</v>
      </c>
      <c r="T1319" s="1">
        <v>0.48</v>
      </c>
      <c r="U1319" s="1">
        <f t="shared" si="203"/>
        <v>4314.24</v>
      </c>
      <c r="V1319" s="1">
        <f t="shared" si="204"/>
        <v>4673.76</v>
      </c>
      <c r="W1319" s="4">
        <f t="shared" si="205"/>
        <v>0.52</v>
      </c>
      <c r="X1319" s="1" t="s">
        <v>92</v>
      </c>
      <c r="Y1319" s="1" t="s">
        <v>40</v>
      </c>
      <c r="Z1319" s="1" t="s">
        <v>41</v>
      </c>
      <c r="AA1319" s="2">
        <v>46056</v>
      </c>
      <c r="AB1319" s="1">
        <v>5</v>
      </c>
      <c r="AC1319" s="1" t="s">
        <v>42</v>
      </c>
      <c r="AD1319" s="1" t="str">
        <f t="shared" si="206"/>
        <v>0057</v>
      </c>
      <c r="AE1319" s="1" t="str">
        <f t="shared" si="207"/>
        <v>REGULAR</v>
      </c>
      <c r="AF1319" s="1" t="str">
        <f t="shared" si="208"/>
        <v>Guwahati -  Assam</v>
      </c>
      <c r="AG1319" s="1">
        <f t="shared" si="209"/>
        <v>5</v>
      </c>
    </row>
    <row r="1320" spans="1:33">
      <c r="A1320" s="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c r="P1320" s="1">
        <f t="shared" si="200"/>
        <v>13280</v>
      </c>
      <c r="Q1320" s="1">
        <v>0</v>
      </c>
      <c r="R1320" s="1">
        <f t="shared" si="201"/>
        <v>0</v>
      </c>
      <c r="S1320" s="1">
        <f t="shared" si="202"/>
        <v>13280</v>
      </c>
      <c r="T1320" s="1">
        <v>0.5</v>
      </c>
      <c r="U1320" s="1">
        <f t="shared" si="203"/>
        <v>6640</v>
      </c>
      <c r="V1320" s="1">
        <f t="shared" si="204"/>
        <v>6640</v>
      </c>
      <c r="W1320" s="4">
        <f t="shared" si="205"/>
        <v>0.5</v>
      </c>
      <c r="X1320" s="1" t="s">
        <v>92</v>
      </c>
      <c r="Y1320" s="1" t="s">
        <v>81</v>
      </c>
      <c r="Z1320" s="1" t="s">
        <v>120</v>
      </c>
      <c r="AA1320" s="1"/>
      <c r="AB1320" s="1"/>
      <c r="AC1320" s="1" t="s">
        <v>42</v>
      </c>
      <c r="AD1320" s="1" t="str">
        <f t="shared" si="206"/>
        <v>0350</v>
      </c>
      <c r="AE1320" s="1" t="str">
        <f t="shared" si="207"/>
        <v>REGULAR</v>
      </c>
      <c r="AF1320" s="1" t="str">
        <f t="shared" si="208"/>
        <v>Kolkata -  West Bengal</v>
      </c>
      <c r="AG1320" s="1">
        <f t="shared" si="209"/>
        <v>5</v>
      </c>
    </row>
    <row r="1321" spans="1:33">
      <c r="A1321" s="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c r="P1321" s="1">
        <f t="shared" si="200"/>
        <v>660</v>
      </c>
      <c r="Q1321" s="1">
        <v>20</v>
      </c>
      <c r="R1321" s="1">
        <f t="shared" si="201"/>
        <v>132</v>
      </c>
      <c r="S1321" s="1">
        <f t="shared" si="202"/>
        <v>528</v>
      </c>
      <c r="T1321" s="1">
        <v>0.62</v>
      </c>
      <c r="U1321" s="1">
        <f t="shared" si="203"/>
        <v>327.36</v>
      </c>
      <c r="V1321" s="1">
        <f t="shared" si="204"/>
        <v>200.64</v>
      </c>
      <c r="W1321" s="4">
        <f t="shared" si="205"/>
        <v>0.37999999999999995</v>
      </c>
      <c r="X1321" s="1" t="s">
        <v>56</v>
      </c>
      <c r="Y1321" s="1" t="s">
        <v>57</v>
      </c>
      <c r="Z1321" s="1" t="s">
        <v>22</v>
      </c>
      <c r="AA1321" s="1"/>
      <c r="AB1321" s="1"/>
      <c r="AC1321" s="1" t="s">
        <v>93</v>
      </c>
      <c r="AD1321" s="1" t="str">
        <f t="shared" si="206"/>
        <v>0479</v>
      </c>
      <c r="AE1321" s="1" t="str">
        <f t="shared" si="207"/>
        <v>REGULAR</v>
      </c>
      <c r="AF1321" s="1" t="str">
        <f t="shared" si="208"/>
        <v>Dehradun -  Uttarakhand</v>
      </c>
      <c r="AG1321" s="1">
        <f t="shared" si="209"/>
        <v>3</v>
      </c>
    </row>
    <row r="1322" spans="1:33">
      <c r="A1322" s="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c r="P1322" s="1">
        <f t="shared" si="200"/>
        <v>189240</v>
      </c>
      <c r="Q1322" s="1">
        <v>10</v>
      </c>
      <c r="R1322" s="1">
        <f t="shared" si="201"/>
        <v>18924</v>
      </c>
      <c r="S1322" s="1">
        <f t="shared" si="202"/>
        <v>170316</v>
      </c>
      <c r="T1322" s="1">
        <v>0.57999999999999996</v>
      </c>
      <c r="U1322" s="1">
        <f t="shared" si="203"/>
        <v>98783.28</v>
      </c>
      <c r="V1322" s="1">
        <f t="shared" si="204"/>
        <v>71532.72</v>
      </c>
      <c r="W1322" s="4">
        <f t="shared" si="205"/>
        <v>0.42</v>
      </c>
      <c r="X1322" s="1" t="s">
        <v>56</v>
      </c>
      <c r="Y1322" s="1" t="s">
        <v>81</v>
      </c>
      <c r="Z1322" s="1" t="s">
        <v>66</v>
      </c>
      <c r="AA1322" s="1"/>
      <c r="AB1322" s="1"/>
      <c r="AC1322" s="1" t="s">
        <v>42</v>
      </c>
      <c r="AD1322" s="1" t="str">
        <f t="shared" si="206"/>
        <v>0555</v>
      </c>
      <c r="AE1322" s="1" t="str">
        <f t="shared" si="207"/>
        <v>REGULAR</v>
      </c>
      <c r="AF1322" s="1" t="str">
        <f t="shared" si="208"/>
        <v>Warangal -  Telangana</v>
      </c>
      <c r="AG1322" s="1">
        <f t="shared" si="209"/>
        <v>6</v>
      </c>
    </row>
    <row r="1323" spans="1:33">
      <c r="A1323" s="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c r="P1323" s="1">
        <f t="shared" si="200"/>
        <v>10830</v>
      </c>
      <c r="Q1323" s="1">
        <v>25</v>
      </c>
      <c r="R1323" s="1">
        <f t="shared" si="201"/>
        <v>2707.5</v>
      </c>
      <c r="S1323" s="1">
        <f t="shared" si="202"/>
        <v>8122.5</v>
      </c>
      <c r="T1323" s="1">
        <v>0.52</v>
      </c>
      <c r="U1323" s="1">
        <f t="shared" si="203"/>
        <v>4223.7</v>
      </c>
      <c r="V1323" s="1">
        <f t="shared" si="204"/>
        <v>3898.8</v>
      </c>
      <c r="W1323" s="4">
        <f t="shared" si="205"/>
        <v>0.48000000000000004</v>
      </c>
      <c r="X1323" s="1" t="s">
        <v>104</v>
      </c>
      <c r="Y1323" s="1" t="s">
        <v>57</v>
      </c>
      <c r="Z1323" s="1" t="s">
        <v>66</v>
      </c>
      <c r="AA1323" s="1"/>
      <c r="AB1323" s="1"/>
      <c r="AC1323" s="1" t="s">
        <v>42</v>
      </c>
      <c r="AD1323" s="1" t="str">
        <f t="shared" si="206"/>
        <v>1275</v>
      </c>
      <c r="AE1323" s="1" t="str">
        <f t="shared" si="207"/>
        <v>PRIME</v>
      </c>
      <c r="AF1323" s="1" t="str">
        <f t="shared" si="208"/>
        <v>Jabalpur -  Madhya Pradesh</v>
      </c>
      <c r="AG1323" s="1">
        <f t="shared" si="209"/>
        <v>5</v>
      </c>
    </row>
    <row r="1324" spans="1:33">
      <c r="A1324" s="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c r="P1324" s="1">
        <f t="shared" si="200"/>
        <v>154080</v>
      </c>
      <c r="Q1324" s="1">
        <v>25</v>
      </c>
      <c r="R1324" s="1">
        <f t="shared" si="201"/>
        <v>38520</v>
      </c>
      <c r="S1324" s="1">
        <f t="shared" si="202"/>
        <v>115560</v>
      </c>
      <c r="T1324" s="1">
        <v>0.57999999999999996</v>
      </c>
      <c r="U1324" s="1">
        <f t="shared" si="203"/>
        <v>67024.799999999988</v>
      </c>
      <c r="V1324" s="1">
        <f t="shared" si="204"/>
        <v>48535.200000000012</v>
      </c>
      <c r="W1324" s="4">
        <f t="shared" si="205"/>
        <v>0.4200000000000001</v>
      </c>
      <c r="X1324" s="1" t="s">
        <v>104</v>
      </c>
      <c r="Y1324" s="1" t="s">
        <v>81</v>
      </c>
      <c r="Z1324" s="1" t="s">
        <v>66</v>
      </c>
      <c r="AA1324" s="1"/>
      <c r="AB1324" s="1"/>
      <c r="AC1324" s="1" t="s">
        <v>42</v>
      </c>
      <c r="AD1324" s="1" t="str">
        <f t="shared" si="206"/>
        <v>1342</v>
      </c>
      <c r="AE1324" s="1" t="str">
        <f t="shared" si="207"/>
        <v>REGULAR</v>
      </c>
      <c r="AF1324" s="1" t="str">
        <f t="shared" si="208"/>
        <v>Guwahati -  Assam</v>
      </c>
      <c r="AG1324" s="1">
        <f t="shared" si="209"/>
        <v>6</v>
      </c>
    </row>
    <row r="1325" spans="1:33">
      <c r="A1325" s="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c r="P1325" s="1">
        <f t="shared" si="200"/>
        <v>2420</v>
      </c>
      <c r="Q1325" s="1">
        <v>30</v>
      </c>
      <c r="R1325" s="1">
        <f t="shared" si="201"/>
        <v>726</v>
      </c>
      <c r="S1325" s="1">
        <f t="shared" si="202"/>
        <v>1694</v>
      </c>
      <c r="T1325" s="1">
        <v>0.45</v>
      </c>
      <c r="U1325" s="1">
        <f t="shared" si="203"/>
        <v>762.30000000000007</v>
      </c>
      <c r="V1325" s="1">
        <f t="shared" si="204"/>
        <v>931.69999999999993</v>
      </c>
      <c r="W1325" s="4">
        <f t="shared" si="205"/>
        <v>0.54999999999999993</v>
      </c>
      <c r="X1325" s="1" t="s">
        <v>56</v>
      </c>
      <c r="Y1325" s="1" t="s">
        <v>81</v>
      </c>
      <c r="Z1325" s="1" t="s">
        <v>41</v>
      </c>
      <c r="AA1325" s="2">
        <v>46056</v>
      </c>
      <c r="AB1325" s="1">
        <v>3</v>
      </c>
      <c r="AC1325" s="1" t="s">
        <v>42</v>
      </c>
      <c r="AD1325" s="1" t="str">
        <f t="shared" si="206"/>
        <v>1358</v>
      </c>
      <c r="AE1325" s="1" t="str">
        <f t="shared" si="207"/>
        <v>REGULAR</v>
      </c>
      <c r="AF1325" s="1" t="str">
        <f t="shared" si="208"/>
        <v>Nagpur -  Maharashtra</v>
      </c>
      <c r="AG1325" s="1">
        <f t="shared" si="209"/>
        <v>4</v>
      </c>
    </row>
    <row r="1326" spans="1:33">
      <c r="A1326" s="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c r="P1326" s="1">
        <f t="shared" si="200"/>
        <v>70410</v>
      </c>
      <c r="Q1326" s="1">
        <v>30</v>
      </c>
      <c r="R1326" s="1">
        <f t="shared" si="201"/>
        <v>21123</v>
      </c>
      <c r="S1326" s="1">
        <f t="shared" si="202"/>
        <v>49287</v>
      </c>
      <c r="T1326" s="1">
        <v>0.57999999999999996</v>
      </c>
      <c r="U1326" s="1">
        <f t="shared" si="203"/>
        <v>28586.46</v>
      </c>
      <c r="V1326" s="1">
        <f t="shared" si="204"/>
        <v>20700.54</v>
      </c>
      <c r="W1326" s="4">
        <f t="shared" si="205"/>
        <v>0.42000000000000004</v>
      </c>
      <c r="X1326" s="1" t="s">
        <v>104</v>
      </c>
      <c r="Y1326" s="1" t="s">
        <v>40</v>
      </c>
      <c r="Z1326" s="1" t="s">
        <v>22</v>
      </c>
      <c r="AA1326" s="1"/>
      <c r="AB1326" s="1"/>
      <c r="AC1326" s="1" t="s">
        <v>93</v>
      </c>
      <c r="AD1326" s="1" t="str">
        <f t="shared" si="206"/>
        <v>1372</v>
      </c>
      <c r="AE1326" s="1" t="str">
        <f t="shared" si="207"/>
        <v>REGULAR</v>
      </c>
      <c r="AF1326" s="1" t="str">
        <f t="shared" si="208"/>
        <v>Shillong -  Meghalaya</v>
      </c>
      <c r="AG1326" s="1">
        <f t="shared" si="209"/>
        <v>5</v>
      </c>
    </row>
    <row r="1327" spans="1:33">
      <c r="A1327" s="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c r="P1327" s="1">
        <f t="shared" si="200"/>
        <v>850</v>
      </c>
      <c r="Q1327" s="1">
        <v>5</v>
      </c>
      <c r="R1327" s="1">
        <f t="shared" si="201"/>
        <v>42.5</v>
      </c>
      <c r="S1327" s="1">
        <f t="shared" si="202"/>
        <v>807.5</v>
      </c>
      <c r="T1327" s="1">
        <v>0.62</v>
      </c>
      <c r="U1327" s="1">
        <f t="shared" si="203"/>
        <v>500.65</v>
      </c>
      <c r="V1327" s="1">
        <f t="shared" si="204"/>
        <v>306.85000000000002</v>
      </c>
      <c r="W1327" s="4">
        <f t="shared" si="205"/>
        <v>0.38</v>
      </c>
      <c r="X1327" s="1" t="s">
        <v>50</v>
      </c>
      <c r="Y1327" s="1" t="s">
        <v>81</v>
      </c>
      <c r="Z1327" s="1" t="s">
        <v>22</v>
      </c>
      <c r="AA1327" s="1"/>
      <c r="AB1327" s="1"/>
      <c r="AC1327" s="1" t="s">
        <v>93</v>
      </c>
      <c r="AD1327" s="1" t="str">
        <f t="shared" si="206"/>
        <v>0290</v>
      </c>
      <c r="AE1327" s="1" t="str">
        <f t="shared" si="207"/>
        <v>PRIME</v>
      </c>
      <c r="AF1327" s="1" t="str">
        <f t="shared" si="208"/>
        <v>Kanpur -  Uttar Pradesh</v>
      </c>
      <c r="AG1327" s="1">
        <f t="shared" si="209"/>
        <v>3</v>
      </c>
    </row>
    <row r="1328" spans="1:33">
      <c r="A1328" s="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c r="P1328" s="1">
        <f t="shared" si="200"/>
        <v>141840</v>
      </c>
      <c r="Q1328" s="1">
        <v>20</v>
      </c>
      <c r="R1328" s="1">
        <f t="shared" si="201"/>
        <v>28368</v>
      </c>
      <c r="S1328" s="1">
        <f t="shared" si="202"/>
        <v>113472</v>
      </c>
      <c r="T1328" s="1">
        <v>0.57999999999999996</v>
      </c>
      <c r="U1328" s="1">
        <f t="shared" si="203"/>
        <v>65813.759999999995</v>
      </c>
      <c r="V1328" s="1">
        <f t="shared" si="204"/>
        <v>47658.240000000005</v>
      </c>
      <c r="W1328" s="4">
        <f t="shared" si="205"/>
        <v>0.42000000000000004</v>
      </c>
      <c r="X1328" s="1" t="s">
        <v>50</v>
      </c>
      <c r="Y1328" s="1" t="s">
        <v>40</v>
      </c>
      <c r="Z1328" s="1" t="s">
        <v>41</v>
      </c>
      <c r="AA1328" s="2">
        <v>46057</v>
      </c>
      <c r="AB1328" s="1">
        <v>4</v>
      </c>
      <c r="AC1328" s="1" t="s">
        <v>42</v>
      </c>
      <c r="AD1328" s="1" t="str">
        <f t="shared" si="206"/>
        <v>0444</v>
      </c>
      <c r="AE1328" s="1" t="str">
        <f t="shared" si="207"/>
        <v>REGULAR</v>
      </c>
      <c r="AF1328" s="1" t="str">
        <f t="shared" si="208"/>
        <v>Indore -  Madhya Pradesh</v>
      </c>
      <c r="AG1328" s="1">
        <f t="shared" si="209"/>
        <v>6</v>
      </c>
    </row>
    <row r="1329" spans="1:33">
      <c r="A1329" s="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c r="P1329" s="1">
        <f t="shared" si="200"/>
        <v>29750</v>
      </c>
      <c r="Q1329" s="1">
        <v>30</v>
      </c>
      <c r="R1329" s="1">
        <f t="shared" si="201"/>
        <v>8925</v>
      </c>
      <c r="S1329" s="1">
        <f t="shared" si="202"/>
        <v>20825</v>
      </c>
      <c r="T1329" s="1">
        <v>0.5</v>
      </c>
      <c r="U1329" s="1">
        <f t="shared" si="203"/>
        <v>10412.5</v>
      </c>
      <c r="V1329" s="1">
        <f t="shared" si="204"/>
        <v>10412.5</v>
      </c>
      <c r="W1329" s="4">
        <f t="shared" si="205"/>
        <v>0.5</v>
      </c>
      <c r="X1329" s="1" t="s">
        <v>147</v>
      </c>
      <c r="Y1329" s="1" t="s">
        <v>72</v>
      </c>
      <c r="Z1329" s="1" t="s">
        <v>41</v>
      </c>
      <c r="AA1329" s="2">
        <v>46058</v>
      </c>
      <c r="AB1329" s="1">
        <v>3</v>
      </c>
      <c r="AC1329" s="1" t="s">
        <v>42</v>
      </c>
      <c r="AD1329" s="1" t="str">
        <f t="shared" si="206"/>
        <v>0552</v>
      </c>
      <c r="AE1329" s="1" t="str">
        <f t="shared" si="207"/>
        <v>REGULAR</v>
      </c>
      <c r="AF1329" s="1" t="str">
        <f t="shared" si="208"/>
        <v>Patna -  Bihar</v>
      </c>
      <c r="AG1329" s="1">
        <f t="shared" si="209"/>
        <v>5</v>
      </c>
    </row>
    <row r="1330" spans="1:33">
      <c r="A1330" s="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c r="P1330" s="1">
        <f t="shared" si="200"/>
        <v>170100</v>
      </c>
      <c r="Q1330" s="1">
        <v>0</v>
      </c>
      <c r="R1330" s="1">
        <f t="shared" si="201"/>
        <v>0</v>
      </c>
      <c r="S1330" s="1">
        <f t="shared" si="202"/>
        <v>170100</v>
      </c>
      <c r="T1330" s="1">
        <v>0.57999999999999996</v>
      </c>
      <c r="U1330" s="1">
        <f t="shared" si="203"/>
        <v>98658</v>
      </c>
      <c r="V1330" s="1">
        <f t="shared" si="204"/>
        <v>71442</v>
      </c>
      <c r="W1330" s="4">
        <f t="shared" si="205"/>
        <v>0.42</v>
      </c>
      <c r="X1330" s="1" t="s">
        <v>65</v>
      </c>
      <c r="Y1330" s="1" t="s">
        <v>40</v>
      </c>
      <c r="Z1330" s="1" t="s">
        <v>22</v>
      </c>
      <c r="AA1330" s="1"/>
      <c r="AB1330" s="1"/>
      <c r="AC1330" s="1" t="s">
        <v>93</v>
      </c>
      <c r="AD1330" s="1" t="str">
        <f t="shared" si="206"/>
        <v>1010</v>
      </c>
      <c r="AE1330" s="1" t="str">
        <f t="shared" si="207"/>
        <v>PRIME</v>
      </c>
      <c r="AF1330" s="1" t="str">
        <f t="shared" si="208"/>
        <v>Indore -  Madhya Pradesh</v>
      </c>
      <c r="AG1330" s="1">
        <f t="shared" si="209"/>
        <v>6</v>
      </c>
    </row>
    <row r="1331" spans="1:33">
      <c r="A1331" s="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c r="P1331" s="1">
        <f t="shared" si="200"/>
        <v>9240</v>
      </c>
      <c r="Q1331" s="1">
        <v>0</v>
      </c>
      <c r="R1331" s="1">
        <f t="shared" si="201"/>
        <v>0</v>
      </c>
      <c r="S1331" s="1">
        <f t="shared" si="202"/>
        <v>9240</v>
      </c>
      <c r="T1331" s="1">
        <v>0.48</v>
      </c>
      <c r="U1331" s="1">
        <f t="shared" si="203"/>
        <v>4435.2</v>
      </c>
      <c r="V1331" s="1">
        <f t="shared" si="204"/>
        <v>4804.8</v>
      </c>
      <c r="W1331" s="4">
        <f t="shared" si="205"/>
        <v>0.52</v>
      </c>
      <c r="X1331" s="1" t="s">
        <v>39</v>
      </c>
      <c r="Y1331" s="1" t="s">
        <v>57</v>
      </c>
      <c r="Z1331" s="1" t="s">
        <v>120</v>
      </c>
      <c r="AA1331" s="1"/>
      <c r="AB1331" s="1"/>
      <c r="AC1331" s="1" t="s">
        <v>42</v>
      </c>
      <c r="AD1331" s="1" t="str">
        <f t="shared" si="206"/>
        <v>0105</v>
      </c>
      <c r="AE1331" s="1" t="str">
        <f t="shared" si="207"/>
        <v>PRIME</v>
      </c>
      <c r="AF1331" s="1" t="str">
        <f t="shared" si="208"/>
        <v>Visakhapatnam -  Andhra Pradesh</v>
      </c>
      <c r="AG1331" s="1">
        <f t="shared" si="209"/>
        <v>4</v>
      </c>
    </row>
    <row r="1332" spans="1:33">
      <c r="A1332" s="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c r="P1332" s="1">
        <f t="shared" si="200"/>
        <v>3850</v>
      </c>
      <c r="Q1332" s="1">
        <v>25</v>
      </c>
      <c r="R1332" s="1">
        <f t="shared" si="201"/>
        <v>962.5</v>
      </c>
      <c r="S1332" s="1">
        <f t="shared" si="202"/>
        <v>2887.5</v>
      </c>
      <c r="T1332" s="1">
        <v>0.62</v>
      </c>
      <c r="U1332" s="1">
        <f t="shared" si="203"/>
        <v>1790.25</v>
      </c>
      <c r="V1332" s="1">
        <f t="shared" si="204"/>
        <v>1097.25</v>
      </c>
      <c r="W1332" s="4">
        <f t="shared" si="205"/>
        <v>0.38</v>
      </c>
      <c r="X1332" s="1" t="s">
        <v>65</v>
      </c>
      <c r="Y1332" s="1" t="s">
        <v>81</v>
      </c>
      <c r="Z1332" s="1" t="s">
        <v>41</v>
      </c>
      <c r="AA1332" s="2">
        <v>46057</v>
      </c>
      <c r="AB1332" s="1">
        <v>3</v>
      </c>
      <c r="AC1332" s="1" t="s">
        <v>42</v>
      </c>
      <c r="AD1332" s="1" t="str">
        <f t="shared" si="206"/>
        <v>0195</v>
      </c>
      <c r="AE1332" s="1" t="str">
        <f t="shared" si="207"/>
        <v>REGULAR</v>
      </c>
      <c r="AF1332" s="1" t="str">
        <f t="shared" si="208"/>
        <v>Bangalore -  Karnataka</v>
      </c>
      <c r="AG1332" s="1">
        <f t="shared" si="209"/>
        <v>4</v>
      </c>
    </row>
    <row r="1333" spans="1:33">
      <c r="A1333" s="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c r="P1333" s="1">
        <f t="shared" si="200"/>
        <v>5280</v>
      </c>
      <c r="Q1333" s="1">
        <v>0</v>
      </c>
      <c r="R1333" s="1">
        <f t="shared" si="201"/>
        <v>0</v>
      </c>
      <c r="S1333" s="1">
        <f t="shared" si="202"/>
        <v>5280</v>
      </c>
      <c r="T1333" s="1">
        <v>0.45</v>
      </c>
      <c r="U1333" s="1">
        <f t="shared" si="203"/>
        <v>2376</v>
      </c>
      <c r="V1333" s="1">
        <f t="shared" si="204"/>
        <v>2904</v>
      </c>
      <c r="W1333" s="4">
        <f t="shared" si="205"/>
        <v>0.55000000000000004</v>
      </c>
      <c r="X1333" s="1" t="s">
        <v>39</v>
      </c>
      <c r="Y1333" s="1" t="s">
        <v>72</v>
      </c>
      <c r="Z1333" s="1" t="s">
        <v>120</v>
      </c>
      <c r="AA1333" s="1"/>
      <c r="AB1333" s="1"/>
      <c r="AC1333" s="1" t="s">
        <v>42</v>
      </c>
      <c r="AD1333" s="1" t="str">
        <f t="shared" si="206"/>
        <v>1081</v>
      </c>
      <c r="AE1333" s="1" t="str">
        <f t="shared" si="207"/>
        <v>PRIME</v>
      </c>
      <c r="AF1333" s="1" t="str">
        <f t="shared" si="208"/>
        <v>Haridwar -  Uttarakhand</v>
      </c>
      <c r="AG1333" s="1">
        <f t="shared" si="209"/>
        <v>4</v>
      </c>
    </row>
    <row r="1334" spans="1:33">
      <c r="A1334" s="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c r="P1334" s="1">
        <f t="shared" si="200"/>
        <v>5560</v>
      </c>
      <c r="Q1334" s="1">
        <v>5</v>
      </c>
      <c r="R1334" s="1">
        <f t="shared" si="201"/>
        <v>278</v>
      </c>
      <c r="S1334" s="1">
        <f t="shared" si="202"/>
        <v>5282</v>
      </c>
      <c r="T1334" s="1">
        <v>0.47</v>
      </c>
      <c r="U1334" s="1">
        <f t="shared" si="203"/>
        <v>2482.54</v>
      </c>
      <c r="V1334" s="1">
        <f t="shared" si="204"/>
        <v>2799.46</v>
      </c>
      <c r="W1334" s="4">
        <f t="shared" si="205"/>
        <v>0.53</v>
      </c>
      <c r="X1334" s="1" t="s">
        <v>50</v>
      </c>
      <c r="Y1334" s="1" t="s">
        <v>72</v>
      </c>
      <c r="Z1334" s="1" t="s">
        <v>51</v>
      </c>
      <c r="AA1334" s="2">
        <v>46060</v>
      </c>
      <c r="AB1334" s="1"/>
      <c r="AC1334" s="1" t="s">
        <v>42</v>
      </c>
      <c r="AD1334" s="1" t="str">
        <f t="shared" si="206"/>
        <v>1257</v>
      </c>
      <c r="AE1334" s="1" t="str">
        <f t="shared" si="207"/>
        <v>PRIME</v>
      </c>
      <c r="AF1334" s="1" t="str">
        <f t="shared" si="208"/>
        <v>Gaya -  Bihar</v>
      </c>
      <c r="AG1334" s="1">
        <f t="shared" si="209"/>
        <v>4</v>
      </c>
    </row>
    <row r="1335" spans="1:33">
      <c r="A1335" s="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c r="P1335" s="1">
        <f t="shared" si="200"/>
        <v>13260</v>
      </c>
      <c r="Q1335" s="1">
        <v>25</v>
      </c>
      <c r="R1335" s="1">
        <f t="shared" si="201"/>
        <v>3315</v>
      </c>
      <c r="S1335" s="1">
        <f t="shared" si="202"/>
        <v>9945</v>
      </c>
      <c r="T1335" s="1">
        <v>0.48</v>
      </c>
      <c r="U1335" s="1">
        <f t="shared" si="203"/>
        <v>4773.5999999999995</v>
      </c>
      <c r="V1335" s="1">
        <f t="shared" si="204"/>
        <v>5171.4000000000005</v>
      </c>
      <c r="W1335" s="4">
        <f t="shared" si="205"/>
        <v>0.52</v>
      </c>
      <c r="X1335" s="1" t="s">
        <v>65</v>
      </c>
      <c r="Y1335" s="1" t="s">
        <v>57</v>
      </c>
      <c r="Z1335" s="1" t="s">
        <v>66</v>
      </c>
      <c r="AA1335" s="1"/>
      <c r="AB1335" s="1"/>
      <c r="AC1335" s="1" t="s">
        <v>42</v>
      </c>
      <c r="AD1335" s="1" t="str">
        <f t="shared" si="206"/>
        <v>1414</v>
      </c>
      <c r="AE1335" s="1" t="str">
        <f t="shared" si="207"/>
        <v>REGULAR</v>
      </c>
      <c r="AF1335" s="1" t="str">
        <f t="shared" si="208"/>
        <v>Kolkata -  West Bengal</v>
      </c>
      <c r="AG1335" s="1">
        <f t="shared" si="209"/>
        <v>5</v>
      </c>
    </row>
    <row r="1336" spans="1:33">
      <c r="A1336" s="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c r="P1336" s="1">
        <f t="shared" si="200"/>
        <v>51200</v>
      </c>
      <c r="Q1336" s="1">
        <v>30</v>
      </c>
      <c r="R1336" s="1">
        <f t="shared" si="201"/>
        <v>15360</v>
      </c>
      <c r="S1336" s="1">
        <f t="shared" si="202"/>
        <v>35840</v>
      </c>
      <c r="T1336" s="1">
        <v>0.52</v>
      </c>
      <c r="U1336" s="1">
        <f t="shared" si="203"/>
        <v>18636.8</v>
      </c>
      <c r="V1336" s="1">
        <f t="shared" si="204"/>
        <v>17203.2</v>
      </c>
      <c r="W1336" s="4">
        <f t="shared" si="205"/>
        <v>0.48000000000000004</v>
      </c>
      <c r="X1336" s="1" t="s">
        <v>50</v>
      </c>
      <c r="Y1336" s="1" t="s">
        <v>81</v>
      </c>
      <c r="Z1336" s="1" t="s">
        <v>66</v>
      </c>
      <c r="AA1336" s="1"/>
      <c r="AB1336" s="1"/>
      <c r="AC1336" s="1" t="s">
        <v>42</v>
      </c>
      <c r="AD1336" s="1" t="str">
        <f t="shared" si="206"/>
        <v>1572</v>
      </c>
      <c r="AE1336" s="1" t="str">
        <f t="shared" si="207"/>
        <v>REGULAR</v>
      </c>
      <c r="AF1336" s="1" t="str">
        <f t="shared" si="208"/>
        <v>Agartala -  Tripura</v>
      </c>
      <c r="AG1336" s="1">
        <f t="shared" si="209"/>
        <v>5</v>
      </c>
    </row>
    <row r="1337" spans="1:33">
      <c r="A1337" s="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c r="P1337" s="1">
        <f t="shared" si="200"/>
        <v>950</v>
      </c>
      <c r="Q1337" s="1">
        <v>10</v>
      </c>
      <c r="R1337" s="1">
        <f t="shared" si="201"/>
        <v>95</v>
      </c>
      <c r="S1337" s="1">
        <f t="shared" si="202"/>
        <v>855</v>
      </c>
      <c r="T1337" s="1">
        <v>0.35</v>
      </c>
      <c r="U1337" s="1">
        <f t="shared" si="203"/>
        <v>299.25</v>
      </c>
      <c r="V1337" s="1">
        <f t="shared" si="204"/>
        <v>555.75</v>
      </c>
      <c r="W1337" s="4">
        <f t="shared" si="205"/>
        <v>0.65</v>
      </c>
      <c r="X1337" s="1" t="s">
        <v>65</v>
      </c>
      <c r="Y1337" s="1" t="s">
        <v>81</v>
      </c>
      <c r="Z1337" s="1" t="s">
        <v>120</v>
      </c>
      <c r="AA1337" s="1"/>
      <c r="AB1337" s="1"/>
      <c r="AC1337" s="1" t="s">
        <v>42</v>
      </c>
      <c r="AD1337" s="1" t="str">
        <f t="shared" si="206"/>
        <v>0127</v>
      </c>
      <c r="AE1337" s="1" t="str">
        <f t="shared" si="207"/>
        <v>REGULAR</v>
      </c>
      <c r="AF1337" s="1" t="str">
        <f t="shared" si="208"/>
        <v>Cuttack -  Odisha</v>
      </c>
      <c r="AG1337" s="1">
        <f t="shared" si="209"/>
        <v>3</v>
      </c>
    </row>
    <row r="1338" spans="1:33">
      <c r="A1338" s="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c r="P1338" s="1">
        <f t="shared" si="200"/>
        <v>2840</v>
      </c>
      <c r="Q1338" s="1">
        <v>5</v>
      </c>
      <c r="R1338" s="1">
        <f t="shared" si="201"/>
        <v>142</v>
      </c>
      <c r="S1338" s="1">
        <f t="shared" si="202"/>
        <v>2698</v>
      </c>
      <c r="T1338" s="1">
        <v>0.62</v>
      </c>
      <c r="U1338" s="1">
        <f t="shared" si="203"/>
        <v>1672.76</v>
      </c>
      <c r="V1338" s="1">
        <f t="shared" si="204"/>
        <v>1025.24</v>
      </c>
      <c r="W1338" s="4">
        <f t="shared" si="205"/>
        <v>0.38</v>
      </c>
      <c r="X1338" s="1" t="s">
        <v>65</v>
      </c>
      <c r="Y1338" s="1" t="s">
        <v>57</v>
      </c>
      <c r="Z1338" s="1" t="s">
        <v>41</v>
      </c>
      <c r="AA1338" s="2">
        <v>46057</v>
      </c>
      <c r="AB1338" s="1">
        <v>4</v>
      </c>
      <c r="AC1338" s="1" t="s">
        <v>42</v>
      </c>
      <c r="AD1338" s="1" t="str">
        <f t="shared" si="206"/>
        <v>0946</v>
      </c>
      <c r="AE1338" s="1" t="str">
        <f t="shared" si="207"/>
        <v>REGULAR</v>
      </c>
      <c r="AF1338" s="1" t="str">
        <f t="shared" si="208"/>
        <v>Agartala -  Tripura</v>
      </c>
      <c r="AG1338" s="1">
        <f t="shared" si="209"/>
        <v>4</v>
      </c>
    </row>
    <row r="1339" spans="1:33">
      <c r="A1339" s="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c r="P1339" s="1">
        <f t="shared" si="200"/>
        <v>81080</v>
      </c>
      <c r="Q1339" s="1">
        <v>25</v>
      </c>
      <c r="R1339" s="1">
        <f t="shared" si="201"/>
        <v>20270</v>
      </c>
      <c r="S1339" s="1">
        <f t="shared" si="202"/>
        <v>60810</v>
      </c>
      <c r="T1339" s="1">
        <v>0.57999999999999996</v>
      </c>
      <c r="U1339" s="1">
        <f t="shared" si="203"/>
        <v>35269.799999999996</v>
      </c>
      <c r="V1339" s="1">
        <f t="shared" si="204"/>
        <v>25540.200000000004</v>
      </c>
      <c r="W1339" s="4">
        <f t="shared" si="205"/>
        <v>0.4200000000000001</v>
      </c>
      <c r="X1339" s="1" t="s">
        <v>56</v>
      </c>
      <c r="Y1339" s="1" t="s">
        <v>72</v>
      </c>
      <c r="Z1339" s="1" t="s">
        <v>66</v>
      </c>
      <c r="AA1339" s="1"/>
      <c r="AB1339" s="1"/>
      <c r="AC1339" s="1" t="s">
        <v>42</v>
      </c>
      <c r="AD1339" s="1" t="str">
        <f t="shared" si="206"/>
        <v>0090</v>
      </c>
      <c r="AE1339" s="1" t="str">
        <f t="shared" si="207"/>
        <v>PRIME</v>
      </c>
      <c r="AF1339" s="1" t="str">
        <f t="shared" si="208"/>
        <v>Lucknow -  Uttar Pradesh</v>
      </c>
      <c r="AG1339" s="1">
        <f t="shared" si="209"/>
        <v>5</v>
      </c>
    </row>
    <row r="1340" spans="1:33">
      <c r="A1340" s="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c r="P1340" s="1">
        <f t="shared" si="200"/>
        <v>1760</v>
      </c>
      <c r="Q1340" s="1">
        <v>10</v>
      </c>
      <c r="R1340" s="1">
        <f t="shared" si="201"/>
        <v>176</v>
      </c>
      <c r="S1340" s="1">
        <f t="shared" si="202"/>
        <v>1584</v>
      </c>
      <c r="T1340" s="1">
        <v>0.35</v>
      </c>
      <c r="U1340" s="1">
        <f t="shared" si="203"/>
        <v>554.4</v>
      </c>
      <c r="V1340" s="1">
        <f t="shared" si="204"/>
        <v>1029.5999999999999</v>
      </c>
      <c r="W1340" s="4">
        <f t="shared" si="205"/>
        <v>0.64999999999999991</v>
      </c>
      <c r="X1340" s="1" t="s">
        <v>104</v>
      </c>
      <c r="Y1340" s="1" t="s">
        <v>57</v>
      </c>
      <c r="Z1340" s="1" t="s">
        <v>41</v>
      </c>
      <c r="AA1340" s="2">
        <v>46057</v>
      </c>
      <c r="AB1340" s="1">
        <v>5</v>
      </c>
      <c r="AC1340" s="1" t="s">
        <v>42</v>
      </c>
      <c r="AD1340" s="1" t="str">
        <f t="shared" si="206"/>
        <v>0168</v>
      </c>
      <c r="AE1340" s="1" t="str">
        <f t="shared" si="207"/>
        <v>REGULAR</v>
      </c>
      <c r="AF1340" s="1" t="str">
        <f t="shared" si="208"/>
        <v>Lucknow -  Uttar Pradesh</v>
      </c>
      <c r="AG1340" s="1">
        <f t="shared" si="209"/>
        <v>4</v>
      </c>
    </row>
    <row r="1341" spans="1:33">
      <c r="A1341" s="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c r="P1341" s="1">
        <f t="shared" si="200"/>
        <v>5850</v>
      </c>
      <c r="Q1341" s="1">
        <v>15</v>
      </c>
      <c r="R1341" s="1">
        <f t="shared" si="201"/>
        <v>877.5</v>
      </c>
      <c r="S1341" s="1">
        <f t="shared" si="202"/>
        <v>4972.5</v>
      </c>
      <c r="T1341" s="1">
        <v>0.5</v>
      </c>
      <c r="U1341" s="1">
        <f t="shared" si="203"/>
        <v>2486.25</v>
      </c>
      <c r="V1341" s="1">
        <f t="shared" si="204"/>
        <v>2486.25</v>
      </c>
      <c r="W1341" s="4">
        <f t="shared" si="205"/>
        <v>0.5</v>
      </c>
      <c r="X1341" s="1" t="s">
        <v>65</v>
      </c>
      <c r="Y1341" s="1" t="s">
        <v>72</v>
      </c>
      <c r="Z1341" s="1" t="s">
        <v>41</v>
      </c>
      <c r="AA1341" s="2">
        <v>46058</v>
      </c>
      <c r="AB1341" s="1">
        <v>3</v>
      </c>
      <c r="AC1341" s="1" t="s">
        <v>42</v>
      </c>
      <c r="AD1341" s="1" t="str">
        <f t="shared" si="206"/>
        <v>0178</v>
      </c>
      <c r="AE1341" s="1" t="str">
        <f t="shared" si="207"/>
        <v>REGULAR</v>
      </c>
      <c r="AF1341" s="1" t="str">
        <f t="shared" si="208"/>
        <v>Cuttack -  Odisha</v>
      </c>
      <c r="AG1341" s="1">
        <f t="shared" si="209"/>
        <v>4</v>
      </c>
    </row>
    <row r="1342" spans="1:33">
      <c r="A1342" s="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c r="P1342" s="1">
        <f t="shared" si="200"/>
        <v>5500</v>
      </c>
      <c r="Q1342" s="1">
        <v>0</v>
      </c>
      <c r="R1342" s="1">
        <f t="shared" si="201"/>
        <v>0</v>
      </c>
      <c r="S1342" s="1">
        <f t="shared" si="202"/>
        <v>5500</v>
      </c>
      <c r="T1342" s="1">
        <v>0.48</v>
      </c>
      <c r="U1342" s="1">
        <f t="shared" si="203"/>
        <v>2640</v>
      </c>
      <c r="V1342" s="1">
        <f t="shared" si="204"/>
        <v>2860</v>
      </c>
      <c r="W1342" s="4">
        <f t="shared" si="205"/>
        <v>0.52</v>
      </c>
      <c r="X1342" s="1" t="s">
        <v>65</v>
      </c>
      <c r="Y1342" s="1" t="s">
        <v>57</v>
      </c>
      <c r="Z1342" s="1" t="s">
        <v>41</v>
      </c>
      <c r="AA1342" s="2">
        <v>46061</v>
      </c>
      <c r="AB1342" s="1">
        <v>4</v>
      </c>
      <c r="AC1342" s="1" t="s">
        <v>42</v>
      </c>
      <c r="AD1342" s="1" t="str">
        <f t="shared" si="206"/>
        <v>0333</v>
      </c>
      <c r="AE1342" s="1" t="str">
        <f t="shared" si="207"/>
        <v>REGULAR</v>
      </c>
      <c r="AF1342" s="1" t="str">
        <f t="shared" si="208"/>
        <v>Imphal -  Manipur</v>
      </c>
      <c r="AG1342" s="1">
        <f t="shared" si="209"/>
        <v>4</v>
      </c>
    </row>
    <row r="1343" spans="1:33">
      <c r="A1343" s="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c r="P1343" s="1">
        <f t="shared" si="200"/>
        <v>8480</v>
      </c>
      <c r="Q1343" s="1">
        <v>0</v>
      </c>
      <c r="R1343" s="1">
        <f t="shared" si="201"/>
        <v>0</v>
      </c>
      <c r="S1343" s="1">
        <f t="shared" si="202"/>
        <v>8480</v>
      </c>
      <c r="T1343" s="1">
        <v>0.52</v>
      </c>
      <c r="U1343" s="1">
        <f t="shared" si="203"/>
        <v>4409.6000000000004</v>
      </c>
      <c r="V1343" s="1">
        <f t="shared" si="204"/>
        <v>4070.3999999999996</v>
      </c>
      <c r="W1343" s="4">
        <f t="shared" si="205"/>
        <v>0.48</v>
      </c>
      <c r="X1343" s="1" t="s">
        <v>50</v>
      </c>
      <c r="Y1343" s="1" t="s">
        <v>40</v>
      </c>
      <c r="Z1343" s="1" t="s">
        <v>41</v>
      </c>
      <c r="AA1343" s="2">
        <v>46058</v>
      </c>
      <c r="AB1343" s="1">
        <v>3</v>
      </c>
      <c r="AC1343" s="1" t="s">
        <v>42</v>
      </c>
      <c r="AD1343" s="1" t="str">
        <f t="shared" si="206"/>
        <v>0416</v>
      </c>
      <c r="AE1343" s="1" t="str">
        <f t="shared" si="207"/>
        <v>PRIME</v>
      </c>
      <c r="AF1343" s="1" t="str">
        <f t="shared" si="208"/>
        <v>Jodhpur -  Rajasthan</v>
      </c>
      <c r="AG1343" s="1">
        <f t="shared" si="209"/>
        <v>4</v>
      </c>
    </row>
    <row r="1344" spans="1:33">
      <c r="A1344" s="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c r="P1344" s="1">
        <f t="shared" si="200"/>
        <v>1520</v>
      </c>
      <c r="Q1344" s="1">
        <v>10</v>
      </c>
      <c r="R1344" s="1">
        <f t="shared" si="201"/>
        <v>152</v>
      </c>
      <c r="S1344" s="1">
        <f t="shared" si="202"/>
        <v>1368</v>
      </c>
      <c r="T1344" s="1">
        <v>0.62</v>
      </c>
      <c r="U1344" s="1">
        <f t="shared" si="203"/>
        <v>848.16</v>
      </c>
      <c r="V1344" s="1">
        <f t="shared" si="204"/>
        <v>519.84</v>
      </c>
      <c r="W1344" s="4">
        <f t="shared" si="205"/>
        <v>0.38</v>
      </c>
      <c r="X1344" s="1" t="s">
        <v>39</v>
      </c>
      <c r="Y1344" s="1" t="s">
        <v>81</v>
      </c>
      <c r="Z1344" s="1" t="s">
        <v>41</v>
      </c>
      <c r="AA1344" s="2">
        <v>46057</v>
      </c>
      <c r="AB1344" s="1">
        <v>3</v>
      </c>
      <c r="AC1344" s="1" t="s">
        <v>42</v>
      </c>
      <c r="AD1344" s="1" t="str">
        <f t="shared" si="206"/>
        <v>0701</v>
      </c>
      <c r="AE1344" s="1" t="str">
        <f t="shared" si="207"/>
        <v>PRIME</v>
      </c>
      <c r="AF1344" s="1" t="str">
        <f t="shared" si="208"/>
        <v>Agartala -  Tripura</v>
      </c>
      <c r="AG1344" s="1">
        <f t="shared" si="209"/>
        <v>4</v>
      </c>
    </row>
    <row r="1345" spans="1:33">
      <c r="A1345" s="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c r="P1345" s="1">
        <f t="shared" si="200"/>
        <v>7200</v>
      </c>
      <c r="Q1345" s="1">
        <v>0</v>
      </c>
      <c r="R1345" s="1">
        <f t="shared" si="201"/>
        <v>0</v>
      </c>
      <c r="S1345" s="1">
        <f t="shared" si="202"/>
        <v>7200</v>
      </c>
      <c r="T1345" s="1">
        <v>0.45</v>
      </c>
      <c r="U1345" s="1">
        <f t="shared" si="203"/>
        <v>3240</v>
      </c>
      <c r="V1345" s="1">
        <f t="shared" si="204"/>
        <v>3960</v>
      </c>
      <c r="W1345" s="4">
        <f t="shared" si="205"/>
        <v>0.55000000000000004</v>
      </c>
      <c r="X1345" s="1" t="s">
        <v>147</v>
      </c>
      <c r="Y1345" s="1" t="s">
        <v>72</v>
      </c>
      <c r="Z1345" s="1" t="s">
        <v>66</v>
      </c>
      <c r="AA1345" s="1"/>
      <c r="AB1345" s="1"/>
      <c r="AC1345" s="1" t="s">
        <v>42</v>
      </c>
      <c r="AD1345" s="1" t="str">
        <f t="shared" si="206"/>
        <v>1479</v>
      </c>
      <c r="AE1345" s="1" t="str">
        <f t="shared" si="207"/>
        <v>PRIME</v>
      </c>
      <c r="AF1345" s="1" t="str">
        <f t="shared" si="208"/>
        <v>Thoubal -  Manipur</v>
      </c>
      <c r="AG1345" s="1">
        <f t="shared" si="209"/>
        <v>4</v>
      </c>
    </row>
    <row r="1346" spans="1:33">
      <c r="A1346" s="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c r="P1346" s="1">
        <f t="shared" si="200"/>
        <v>4800</v>
      </c>
      <c r="Q1346" s="1">
        <v>10</v>
      </c>
      <c r="R1346" s="1">
        <f t="shared" si="201"/>
        <v>480</v>
      </c>
      <c r="S1346" s="1">
        <f t="shared" si="202"/>
        <v>4320</v>
      </c>
      <c r="T1346" s="1">
        <v>0.62</v>
      </c>
      <c r="U1346" s="1">
        <f t="shared" si="203"/>
        <v>2678.4</v>
      </c>
      <c r="V1346" s="1">
        <f t="shared" si="204"/>
        <v>1641.6</v>
      </c>
      <c r="W1346" s="4">
        <f t="shared" si="205"/>
        <v>0.38</v>
      </c>
      <c r="X1346" s="1" t="s">
        <v>147</v>
      </c>
      <c r="Y1346" s="1" t="s">
        <v>72</v>
      </c>
      <c r="Z1346" s="1" t="s">
        <v>41</v>
      </c>
      <c r="AA1346" s="2">
        <v>46064</v>
      </c>
      <c r="AB1346" s="1">
        <v>4</v>
      </c>
      <c r="AC1346" s="1" t="s">
        <v>42</v>
      </c>
      <c r="AD1346" s="1" t="str">
        <f t="shared" si="206"/>
        <v>1011</v>
      </c>
      <c r="AE1346" s="1" t="str">
        <f t="shared" si="207"/>
        <v>PRIME</v>
      </c>
      <c r="AF1346" s="1" t="str">
        <f t="shared" si="208"/>
        <v>Indore -  Madhya Pradesh</v>
      </c>
      <c r="AG1346" s="1">
        <f t="shared" si="209"/>
        <v>4</v>
      </c>
    </row>
    <row r="1347" spans="1:33">
      <c r="A1347" s="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c r="P1347" s="1">
        <f t="shared" ref="P1347:P1410" si="210">PRODUCT(N1347,O1347)</f>
        <v>9800</v>
      </c>
      <c r="Q1347" s="1">
        <v>10</v>
      </c>
      <c r="R1347" s="1">
        <f t="shared" ref="R1347:R1410" si="211">P1347*(Q1347/100)</f>
        <v>980</v>
      </c>
      <c r="S1347" s="1">
        <f t="shared" ref="S1347:S1410" si="212">P1347-R1347</f>
        <v>8820</v>
      </c>
      <c r="T1347" s="1">
        <v>0.5</v>
      </c>
      <c r="U1347" s="1">
        <f t="shared" ref="U1347:U1410" si="213">S1347*T1347</f>
        <v>4410</v>
      </c>
      <c r="V1347" s="1">
        <f t="shared" ref="V1347:V1410" si="214">S1347-U1347</f>
        <v>4410</v>
      </c>
      <c r="W1347" s="4">
        <f t="shared" ref="W1347:W1410" si="215">(V1347/S1347)</f>
        <v>0.5</v>
      </c>
      <c r="X1347" s="1" t="s">
        <v>104</v>
      </c>
      <c r="Y1347" s="1" t="s">
        <v>40</v>
      </c>
      <c r="Z1347" s="1" t="s">
        <v>51</v>
      </c>
      <c r="AA1347" s="2">
        <v>46059</v>
      </c>
      <c r="AB1347" s="1"/>
      <c r="AC1347" s="1" t="s">
        <v>42</v>
      </c>
      <c r="AD1347" s="1" t="str">
        <f t="shared" ref="AD1347:AD1410" si="216">RIGHT(A1347,4)</f>
        <v>1062</v>
      </c>
      <c r="AE1347" s="1" t="str">
        <f t="shared" ref="AE1347:AE1410" si="217">UPPER(H1347)</f>
        <v>PRIME</v>
      </c>
      <c r="AF1347" s="1" t="str">
        <f t="shared" ref="AF1347:AF1410" si="218">_xlfn.CONCAT(I1347," -  ",J1347)</f>
        <v>Panaji -  Goa</v>
      </c>
      <c r="AG1347" s="1">
        <f t="shared" ref="AG1347:AG1410" si="219">LEN(P1347)</f>
        <v>4</v>
      </c>
    </row>
    <row r="1348" spans="1:33">
      <c r="A1348" s="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c r="P1348" s="1">
        <f t="shared" si="210"/>
        <v>1400</v>
      </c>
      <c r="Q1348" s="1">
        <v>0</v>
      </c>
      <c r="R1348" s="1">
        <f t="shared" si="211"/>
        <v>0</v>
      </c>
      <c r="S1348" s="1">
        <f t="shared" si="212"/>
        <v>1400</v>
      </c>
      <c r="T1348" s="1">
        <v>0.35</v>
      </c>
      <c r="U1348" s="1">
        <f t="shared" si="213"/>
        <v>489.99999999999994</v>
      </c>
      <c r="V1348" s="1">
        <f t="shared" si="214"/>
        <v>910</v>
      </c>
      <c r="W1348" s="4">
        <f t="shared" si="215"/>
        <v>0.65</v>
      </c>
      <c r="X1348" s="1" t="s">
        <v>92</v>
      </c>
      <c r="Y1348" s="1" t="s">
        <v>57</v>
      </c>
      <c r="Z1348" s="1" t="s">
        <v>41</v>
      </c>
      <c r="AA1348" s="2">
        <v>46064</v>
      </c>
      <c r="AB1348" s="1">
        <v>3</v>
      </c>
      <c r="AC1348" s="1" t="s">
        <v>42</v>
      </c>
      <c r="AD1348" s="1" t="str">
        <f t="shared" si="216"/>
        <v>0553</v>
      </c>
      <c r="AE1348" s="1" t="str">
        <f t="shared" si="217"/>
        <v>PRIME</v>
      </c>
      <c r="AF1348" s="1" t="str">
        <f t="shared" si="218"/>
        <v>Udaipur -  Rajasthan</v>
      </c>
      <c r="AG1348" s="1">
        <f t="shared" si="219"/>
        <v>4</v>
      </c>
    </row>
    <row r="1349" spans="1:33">
      <c r="A1349" s="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c r="P1349" s="1">
        <f t="shared" si="210"/>
        <v>5050</v>
      </c>
      <c r="Q1349" s="1">
        <v>20</v>
      </c>
      <c r="R1349" s="1">
        <f t="shared" si="211"/>
        <v>1010</v>
      </c>
      <c r="S1349" s="1">
        <f t="shared" si="212"/>
        <v>4040</v>
      </c>
      <c r="T1349" s="1">
        <v>0.47</v>
      </c>
      <c r="U1349" s="1">
        <f t="shared" si="213"/>
        <v>1898.8</v>
      </c>
      <c r="V1349" s="1">
        <f t="shared" si="214"/>
        <v>2141.1999999999998</v>
      </c>
      <c r="W1349" s="4">
        <f t="shared" si="215"/>
        <v>0.52999999999999992</v>
      </c>
      <c r="X1349" s="1" t="s">
        <v>92</v>
      </c>
      <c r="Y1349" s="1" t="s">
        <v>57</v>
      </c>
      <c r="Z1349" s="1" t="s">
        <v>66</v>
      </c>
      <c r="AA1349" s="1"/>
      <c r="AB1349" s="1"/>
      <c r="AC1349" s="1" t="s">
        <v>42</v>
      </c>
      <c r="AD1349" s="1" t="str">
        <f t="shared" si="216"/>
        <v>0629</v>
      </c>
      <c r="AE1349" s="1" t="str">
        <f t="shared" si="217"/>
        <v>REGULAR</v>
      </c>
      <c r="AF1349" s="1" t="str">
        <f t="shared" si="218"/>
        <v>Chennai -  Tamil Nadu</v>
      </c>
      <c r="AG1349" s="1">
        <f t="shared" si="219"/>
        <v>4</v>
      </c>
    </row>
    <row r="1350" spans="1:33">
      <c r="A1350" s="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c r="P1350" s="1">
        <f t="shared" si="210"/>
        <v>7150</v>
      </c>
      <c r="Q1350" s="1">
        <v>20</v>
      </c>
      <c r="R1350" s="1">
        <f t="shared" si="211"/>
        <v>1430</v>
      </c>
      <c r="S1350" s="1">
        <f t="shared" si="212"/>
        <v>5720</v>
      </c>
      <c r="T1350" s="1">
        <v>0.47</v>
      </c>
      <c r="U1350" s="1">
        <f t="shared" si="213"/>
        <v>2688.3999999999996</v>
      </c>
      <c r="V1350" s="1">
        <f t="shared" si="214"/>
        <v>3031.6000000000004</v>
      </c>
      <c r="W1350" s="4">
        <f t="shared" si="215"/>
        <v>0.53</v>
      </c>
      <c r="X1350" s="1" t="s">
        <v>50</v>
      </c>
      <c r="Y1350" s="1" t="s">
        <v>40</v>
      </c>
      <c r="Z1350" s="1" t="s">
        <v>51</v>
      </c>
      <c r="AA1350" s="2">
        <v>46063</v>
      </c>
      <c r="AB1350" s="1"/>
      <c r="AC1350" s="1" t="s">
        <v>42</v>
      </c>
      <c r="AD1350" s="1" t="str">
        <f t="shared" si="216"/>
        <v>0866</v>
      </c>
      <c r="AE1350" s="1" t="str">
        <f t="shared" si="217"/>
        <v>PRIME</v>
      </c>
      <c r="AF1350" s="1" t="str">
        <f t="shared" si="218"/>
        <v>Tura -  Meghalaya</v>
      </c>
      <c r="AG1350" s="1">
        <f t="shared" si="219"/>
        <v>4</v>
      </c>
    </row>
    <row r="1351" spans="1:33">
      <c r="A1351" s="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c r="P1351" s="1">
        <f t="shared" si="210"/>
        <v>7650</v>
      </c>
      <c r="Q1351" s="1">
        <v>20</v>
      </c>
      <c r="R1351" s="1">
        <f t="shared" si="211"/>
        <v>1530</v>
      </c>
      <c r="S1351" s="1">
        <f t="shared" si="212"/>
        <v>6120</v>
      </c>
      <c r="T1351" s="1">
        <v>0.47</v>
      </c>
      <c r="U1351" s="1">
        <f t="shared" si="213"/>
        <v>2876.3999999999996</v>
      </c>
      <c r="V1351" s="1">
        <f t="shared" si="214"/>
        <v>3243.6000000000004</v>
      </c>
      <c r="W1351" s="4">
        <f t="shared" si="215"/>
        <v>0.53</v>
      </c>
      <c r="X1351" s="1" t="s">
        <v>56</v>
      </c>
      <c r="Y1351" s="1" t="s">
        <v>57</v>
      </c>
      <c r="Z1351" s="1" t="s">
        <v>51</v>
      </c>
      <c r="AA1351" s="2">
        <v>46059</v>
      </c>
      <c r="AB1351" s="1"/>
      <c r="AC1351" s="1" t="s">
        <v>42</v>
      </c>
      <c r="AD1351" s="1" t="str">
        <f t="shared" si="216"/>
        <v>1021</v>
      </c>
      <c r="AE1351" s="1" t="str">
        <f t="shared" si="217"/>
        <v>REGULAR</v>
      </c>
      <c r="AF1351" s="1" t="str">
        <f t="shared" si="218"/>
        <v>Muzaffarpur -  Bihar</v>
      </c>
      <c r="AG1351" s="1">
        <f t="shared" si="219"/>
        <v>4</v>
      </c>
    </row>
    <row r="1352" spans="1:33">
      <c r="A1352" s="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c r="P1352" s="1">
        <f t="shared" si="210"/>
        <v>30800</v>
      </c>
      <c r="Q1352" s="1">
        <v>0</v>
      </c>
      <c r="R1352" s="1">
        <f t="shared" si="211"/>
        <v>0</v>
      </c>
      <c r="S1352" s="1">
        <f t="shared" si="212"/>
        <v>30800</v>
      </c>
      <c r="T1352" s="1">
        <v>0.47</v>
      </c>
      <c r="U1352" s="1">
        <f t="shared" si="213"/>
        <v>14476</v>
      </c>
      <c r="V1352" s="1">
        <f t="shared" si="214"/>
        <v>16324</v>
      </c>
      <c r="W1352" s="4">
        <f t="shared" si="215"/>
        <v>0.53</v>
      </c>
      <c r="X1352" s="1" t="s">
        <v>50</v>
      </c>
      <c r="Y1352" s="1" t="s">
        <v>81</v>
      </c>
      <c r="Z1352" s="1" t="s">
        <v>66</v>
      </c>
      <c r="AA1352" s="1"/>
      <c r="AB1352" s="1"/>
      <c r="AC1352" s="1" t="s">
        <v>42</v>
      </c>
      <c r="AD1352" s="1" t="str">
        <f t="shared" si="216"/>
        <v>1038</v>
      </c>
      <c r="AE1352" s="1" t="str">
        <f t="shared" si="217"/>
        <v>REGULAR</v>
      </c>
      <c r="AF1352" s="1" t="str">
        <f t="shared" si="218"/>
        <v>Bhopal -  Madhya Pradesh</v>
      </c>
      <c r="AG1352" s="1">
        <f t="shared" si="219"/>
        <v>5</v>
      </c>
    </row>
    <row r="1353" spans="1:33">
      <c r="A1353" s="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c r="P1353" s="1">
        <f t="shared" si="210"/>
        <v>4220</v>
      </c>
      <c r="Q1353" s="1">
        <v>25</v>
      </c>
      <c r="R1353" s="1">
        <f t="shared" si="211"/>
        <v>1055</v>
      </c>
      <c r="S1353" s="1">
        <f t="shared" si="212"/>
        <v>3165</v>
      </c>
      <c r="T1353" s="1">
        <v>0.5</v>
      </c>
      <c r="U1353" s="1">
        <f t="shared" si="213"/>
        <v>1582.5</v>
      </c>
      <c r="V1353" s="1">
        <f t="shared" si="214"/>
        <v>1582.5</v>
      </c>
      <c r="W1353" s="4">
        <f t="shared" si="215"/>
        <v>0.5</v>
      </c>
      <c r="X1353" s="1" t="s">
        <v>56</v>
      </c>
      <c r="Y1353" s="1" t="s">
        <v>40</v>
      </c>
      <c r="Z1353" s="1" t="s">
        <v>41</v>
      </c>
      <c r="AA1353" s="2">
        <v>46062</v>
      </c>
      <c r="AB1353" s="1">
        <v>4</v>
      </c>
      <c r="AC1353" s="1" t="s">
        <v>42</v>
      </c>
      <c r="AD1353" s="1" t="str">
        <f t="shared" si="216"/>
        <v>1584</v>
      </c>
      <c r="AE1353" s="1" t="str">
        <f t="shared" si="217"/>
        <v>PRIME</v>
      </c>
      <c r="AF1353" s="1" t="str">
        <f t="shared" si="218"/>
        <v>Jaipur -  Rajasthan</v>
      </c>
      <c r="AG1353" s="1">
        <f t="shared" si="219"/>
        <v>4</v>
      </c>
    </row>
    <row r="1354" spans="1:33">
      <c r="A1354" s="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c r="P1354" s="1">
        <f t="shared" si="210"/>
        <v>320</v>
      </c>
      <c r="Q1354" s="1">
        <v>25</v>
      </c>
      <c r="R1354" s="1">
        <f t="shared" si="211"/>
        <v>80</v>
      </c>
      <c r="S1354" s="1">
        <f t="shared" si="212"/>
        <v>240</v>
      </c>
      <c r="T1354" s="1">
        <v>0.62</v>
      </c>
      <c r="U1354" s="1">
        <f t="shared" si="213"/>
        <v>148.80000000000001</v>
      </c>
      <c r="V1354" s="1">
        <f t="shared" si="214"/>
        <v>91.199999999999989</v>
      </c>
      <c r="W1354" s="4">
        <f t="shared" si="215"/>
        <v>0.37999999999999995</v>
      </c>
      <c r="X1354" s="1" t="s">
        <v>92</v>
      </c>
      <c r="Y1354" s="1" t="s">
        <v>40</v>
      </c>
      <c r="Z1354" s="1" t="s">
        <v>120</v>
      </c>
      <c r="AA1354" s="1"/>
      <c r="AB1354" s="1"/>
      <c r="AC1354" s="1" t="s">
        <v>42</v>
      </c>
      <c r="AD1354" s="1" t="str">
        <f t="shared" si="216"/>
        <v>0620</v>
      </c>
      <c r="AE1354" s="1" t="str">
        <f t="shared" si="217"/>
        <v>PRIME</v>
      </c>
      <c r="AF1354" s="1" t="str">
        <f t="shared" si="218"/>
        <v>Bhilai -  Chhattisgarh</v>
      </c>
      <c r="AG1354" s="1">
        <f t="shared" si="219"/>
        <v>3</v>
      </c>
    </row>
    <row r="1355" spans="1:33">
      <c r="A1355" s="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c r="P1355" s="1">
        <f t="shared" si="210"/>
        <v>7380</v>
      </c>
      <c r="Q1355" s="1">
        <v>0</v>
      </c>
      <c r="R1355" s="1">
        <f t="shared" si="211"/>
        <v>0</v>
      </c>
      <c r="S1355" s="1">
        <f t="shared" si="212"/>
        <v>7380</v>
      </c>
      <c r="T1355" s="1">
        <v>0.47</v>
      </c>
      <c r="U1355" s="1">
        <f t="shared" si="213"/>
        <v>3468.6</v>
      </c>
      <c r="V1355" s="1">
        <f t="shared" si="214"/>
        <v>3911.4</v>
      </c>
      <c r="W1355" s="4">
        <f t="shared" si="215"/>
        <v>0.53</v>
      </c>
      <c r="X1355" s="1" t="s">
        <v>92</v>
      </c>
      <c r="Y1355" s="1" t="s">
        <v>40</v>
      </c>
      <c r="Z1355" s="1" t="s">
        <v>41</v>
      </c>
      <c r="AA1355" s="2">
        <v>46061</v>
      </c>
      <c r="AB1355" s="1">
        <v>3</v>
      </c>
      <c r="AC1355" s="1" t="s">
        <v>42</v>
      </c>
      <c r="AD1355" s="1" t="str">
        <f t="shared" si="216"/>
        <v>0146</v>
      </c>
      <c r="AE1355" s="1" t="str">
        <f t="shared" si="217"/>
        <v>REGULAR</v>
      </c>
      <c r="AF1355" s="1" t="str">
        <f t="shared" si="218"/>
        <v>Dehradun -  Uttarakhand</v>
      </c>
      <c r="AG1355" s="1">
        <f t="shared" si="219"/>
        <v>4</v>
      </c>
    </row>
    <row r="1356" spans="1:33">
      <c r="A1356" s="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c r="P1356" s="1">
        <f t="shared" si="210"/>
        <v>3030</v>
      </c>
      <c r="Q1356" s="1">
        <v>20</v>
      </c>
      <c r="R1356" s="1">
        <f t="shared" si="211"/>
        <v>606</v>
      </c>
      <c r="S1356" s="1">
        <f t="shared" si="212"/>
        <v>2424</v>
      </c>
      <c r="T1356" s="1">
        <v>0.5</v>
      </c>
      <c r="U1356" s="1">
        <f t="shared" si="213"/>
        <v>1212</v>
      </c>
      <c r="V1356" s="1">
        <f t="shared" si="214"/>
        <v>1212</v>
      </c>
      <c r="W1356" s="4">
        <f t="shared" si="215"/>
        <v>0.5</v>
      </c>
      <c r="X1356" s="1" t="s">
        <v>147</v>
      </c>
      <c r="Y1356" s="1" t="s">
        <v>81</v>
      </c>
      <c r="Z1356" s="1" t="s">
        <v>120</v>
      </c>
      <c r="AA1356" s="1"/>
      <c r="AB1356" s="1"/>
      <c r="AC1356" s="1" t="s">
        <v>42</v>
      </c>
      <c r="AD1356" s="1" t="str">
        <f t="shared" si="216"/>
        <v>0218</v>
      </c>
      <c r="AE1356" s="1" t="str">
        <f t="shared" si="217"/>
        <v>PRIME</v>
      </c>
      <c r="AF1356" s="1" t="str">
        <f t="shared" si="218"/>
        <v>Nagpur -  Maharashtra</v>
      </c>
      <c r="AG1356" s="1">
        <f t="shared" si="219"/>
        <v>4</v>
      </c>
    </row>
    <row r="1357" spans="1:33">
      <c r="A1357" s="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c r="P1357" s="1">
        <f t="shared" si="210"/>
        <v>1240</v>
      </c>
      <c r="Q1357" s="1">
        <v>15</v>
      </c>
      <c r="R1357" s="1">
        <f t="shared" si="211"/>
        <v>186</v>
      </c>
      <c r="S1357" s="1">
        <f t="shared" si="212"/>
        <v>1054</v>
      </c>
      <c r="T1357" s="1">
        <v>0.45</v>
      </c>
      <c r="U1357" s="1">
        <f t="shared" si="213"/>
        <v>474.3</v>
      </c>
      <c r="V1357" s="1">
        <f t="shared" si="214"/>
        <v>579.70000000000005</v>
      </c>
      <c r="W1357" s="4">
        <f t="shared" si="215"/>
        <v>0.55000000000000004</v>
      </c>
      <c r="X1357" s="1" t="s">
        <v>92</v>
      </c>
      <c r="Y1357" s="1" t="s">
        <v>57</v>
      </c>
      <c r="Z1357" s="1" t="s">
        <v>41</v>
      </c>
      <c r="AA1357" s="2">
        <v>46067</v>
      </c>
      <c r="AB1357" s="1">
        <v>3</v>
      </c>
      <c r="AC1357" s="1" t="s">
        <v>42</v>
      </c>
      <c r="AD1357" s="1" t="str">
        <f t="shared" si="216"/>
        <v>0250</v>
      </c>
      <c r="AE1357" s="1" t="str">
        <f t="shared" si="217"/>
        <v>PRIME</v>
      </c>
      <c r="AF1357" s="1" t="str">
        <f t="shared" si="218"/>
        <v>Vijayawada -  Andhra Pradesh</v>
      </c>
      <c r="AG1357" s="1">
        <f t="shared" si="219"/>
        <v>4</v>
      </c>
    </row>
    <row r="1358" spans="1:33">
      <c r="A1358" s="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c r="P1358" s="1">
        <f t="shared" si="210"/>
        <v>450</v>
      </c>
      <c r="Q1358" s="1">
        <v>0</v>
      </c>
      <c r="R1358" s="1">
        <f t="shared" si="211"/>
        <v>0</v>
      </c>
      <c r="S1358" s="1">
        <f t="shared" si="212"/>
        <v>450</v>
      </c>
      <c r="T1358" s="1">
        <v>0.35</v>
      </c>
      <c r="U1358" s="1">
        <f t="shared" si="213"/>
        <v>157.5</v>
      </c>
      <c r="V1358" s="1">
        <f t="shared" si="214"/>
        <v>292.5</v>
      </c>
      <c r="W1358" s="4">
        <f t="shared" si="215"/>
        <v>0.65</v>
      </c>
      <c r="X1358" s="1" t="s">
        <v>56</v>
      </c>
      <c r="Y1358" s="1" t="s">
        <v>81</v>
      </c>
      <c r="Z1358" s="1" t="s">
        <v>41</v>
      </c>
      <c r="AA1358" s="2">
        <v>46066</v>
      </c>
      <c r="AB1358" s="1">
        <v>3</v>
      </c>
      <c r="AC1358" s="1" t="s">
        <v>42</v>
      </c>
      <c r="AD1358" s="1" t="str">
        <f t="shared" si="216"/>
        <v>1191</v>
      </c>
      <c r="AE1358" s="1" t="str">
        <f t="shared" si="217"/>
        <v>PRIME</v>
      </c>
      <c r="AF1358" s="1" t="str">
        <f t="shared" si="218"/>
        <v>Gurgaon -  Delhi</v>
      </c>
      <c r="AG1358" s="1">
        <f t="shared" si="219"/>
        <v>3</v>
      </c>
    </row>
    <row r="1359" spans="1:33">
      <c r="A1359" s="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c r="P1359" s="1">
        <f t="shared" si="210"/>
        <v>15450</v>
      </c>
      <c r="Q1359" s="1">
        <v>10</v>
      </c>
      <c r="R1359" s="1">
        <f t="shared" si="211"/>
        <v>1545</v>
      </c>
      <c r="S1359" s="1">
        <f t="shared" si="212"/>
        <v>13905</v>
      </c>
      <c r="T1359" s="1">
        <v>0.5</v>
      </c>
      <c r="U1359" s="1">
        <f t="shared" si="213"/>
        <v>6952.5</v>
      </c>
      <c r="V1359" s="1">
        <f t="shared" si="214"/>
        <v>6952.5</v>
      </c>
      <c r="W1359" s="4">
        <f t="shared" si="215"/>
        <v>0.5</v>
      </c>
      <c r="X1359" s="1" t="s">
        <v>92</v>
      </c>
      <c r="Y1359" s="1" t="s">
        <v>57</v>
      </c>
      <c r="Z1359" s="1" t="s">
        <v>41</v>
      </c>
      <c r="AA1359" s="2">
        <v>46062</v>
      </c>
      <c r="AB1359" s="1">
        <v>5</v>
      </c>
      <c r="AC1359" s="1" t="s">
        <v>42</v>
      </c>
      <c r="AD1359" s="1" t="str">
        <f t="shared" si="216"/>
        <v>1209</v>
      </c>
      <c r="AE1359" s="1" t="str">
        <f t="shared" si="217"/>
        <v>PRIME</v>
      </c>
      <c r="AF1359" s="1" t="str">
        <f t="shared" si="218"/>
        <v>Bhopal -  Madhya Pradesh</v>
      </c>
      <c r="AG1359" s="1">
        <f t="shared" si="219"/>
        <v>5</v>
      </c>
    </row>
    <row r="1360" spans="1:33">
      <c r="A1360" s="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c r="P1360" s="1">
        <f t="shared" si="210"/>
        <v>18360</v>
      </c>
      <c r="Q1360" s="1">
        <v>0</v>
      </c>
      <c r="R1360" s="1">
        <f t="shared" si="211"/>
        <v>0</v>
      </c>
      <c r="S1360" s="1">
        <f t="shared" si="212"/>
        <v>18360</v>
      </c>
      <c r="T1360" s="1">
        <v>0.47</v>
      </c>
      <c r="U1360" s="1">
        <f t="shared" si="213"/>
        <v>8629.1999999999989</v>
      </c>
      <c r="V1360" s="1">
        <f t="shared" si="214"/>
        <v>9730.8000000000011</v>
      </c>
      <c r="W1360" s="4">
        <f t="shared" si="215"/>
        <v>0.53</v>
      </c>
      <c r="X1360" s="1" t="s">
        <v>92</v>
      </c>
      <c r="Y1360" s="1" t="s">
        <v>72</v>
      </c>
      <c r="Z1360" s="1" t="s">
        <v>66</v>
      </c>
      <c r="AA1360" s="1"/>
      <c r="AB1360" s="1"/>
      <c r="AC1360" s="1" t="s">
        <v>42</v>
      </c>
      <c r="AD1360" s="1" t="str">
        <f t="shared" si="216"/>
        <v>1302</v>
      </c>
      <c r="AE1360" s="1" t="str">
        <f t="shared" si="217"/>
        <v>REGULAR</v>
      </c>
      <c r="AF1360" s="1" t="str">
        <f t="shared" si="218"/>
        <v>Jabalpur -  Madhya Pradesh</v>
      </c>
      <c r="AG1360" s="1">
        <f t="shared" si="219"/>
        <v>5</v>
      </c>
    </row>
    <row r="1361" spans="1:33">
      <c r="A1361" s="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c r="P1361" s="1">
        <f t="shared" si="210"/>
        <v>421950</v>
      </c>
      <c r="Q1361" s="1">
        <v>0</v>
      </c>
      <c r="R1361" s="1">
        <f t="shared" si="211"/>
        <v>0</v>
      </c>
      <c r="S1361" s="1">
        <f t="shared" si="212"/>
        <v>421950</v>
      </c>
      <c r="T1361" s="1">
        <v>0.57999999999999996</v>
      </c>
      <c r="U1361" s="1">
        <f t="shared" si="213"/>
        <v>244730.99999999997</v>
      </c>
      <c r="V1361" s="1">
        <f t="shared" si="214"/>
        <v>177219.00000000003</v>
      </c>
      <c r="W1361" s="4">
        <f t="shared" si="215"/>
        <v>0.4200000000000001</v>
      </c>
      <c r="X1361" s="1" t="s">
        <v>104</v>
      </c>
      <c r="Y1361" s="1" t="s">
        <v>81</v>
      </c>
      <c r="Z1361" s="1" t="s">
        <v>41</v>
      </c>
      <c r="AA1361" s="2">
        <v>46061</v>
      </c>
      <c r="AB1361" s="1">
        <v>3</v>
      </c>
      <c r="AC1361" s="1" t="s">
        <v>42</v>
      </c>
      <c r="AD1361" s="1" t="str">
        <f t="shared" si="216"/>
        <v>1406</v>
      </c>
      <c r="AE1361" s="1" t="str">
        <f t="shared" si="217"/>
        <v>REGULAR</v>
      </c>
      <c r="AF1361" s="1" t="str">
        <f t="shared" si="218"/>
        <v>Haridwar -  Uttarakhand</v>
      </c>
      <c r="AG1361" s="1">
        <f t="shared" si="219"/>
        <v>6</v>
      </c>
    </row>
    <row r="1362" spans="1:33">
      <c r="A1362" s="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c r="P1362" s="1">
        <f t="shared" si="210"/>
        <v>580</v>
      </c>
      <c r="Q1362" s="1">
        <v>20</v>
      </c>
      <c r="R1362" s="1">
        <f t="shared" si="211"/>
        <v>116</v>
      </c>
      <c r="S1362" s="1">
        <f t="shared" si="212"/>
        <v>464</v>
      </c>
      <c r="T1362" s="1">
        <v>0.45</v>
      </c>
      <c r="U1362" s="1">
        <f t="shared" si="213"/>
        <v>208.8</v>
      </c>
      <c r="V1362" s="1">
        <f t="shared" si="214"/>
        <v>255.2</v>
      </c>
      <c r="W1362" s="4">
        <f t="shared" si="215"/>
        <v>0.54999999999999993</v>
      </c>
      <c r="X1362" s="1" t="s">
        <v>147</v>
      </c>
      <c r="Y1362" s="1" t="s">
        <v>72</v>
      </c>
      <c r="Z1362" s="1" t="s">
        <v>41</v>
      </c>
      <c r="AA1362" s="2">
        <v>46062</v>
      </c>
      <c r="AB1362" s="1">
        <v>4</v>
      </c>
      <c r="AC1362" s="1" t="s">
        <v>42</v>
      </c>
      <c r="AD1362" s="1" t="str">
        <f t="shared" si="216"/>
        <v>0082</v>
      </c>
      <c r="AE1362" s="1" t="str">
        <f t="shared" si="217"/>
        <v>REGULAR</v>
      </c>
      <c r="AF1362" s="1" t="str">
        <f t="shared" si="218"/>
        <v>Jodhpur -  Rajasthan</v>
      </c>
      <c r="AG1362" s="1">
        <f t="shared" si="219"/>
        <v>3</v>
      </c>
    </row>
    <row r="1363" spans="1:33">
      <c r="A1363" s="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c r="P1363" s="1">
        <f t="shared" si="210"/>
        <v>4550</v>
      </c>
      <c r="Q1363" s="1">
        <v>10</v>
      </c>
      <c r="R1363" s="1">
        <f t="shared" si="211"/>
        <v>455</v>
      </c>
      <c r="S1363" s="1">
        <f t="shared" si="212"/>
        <v>4095</v>
      </c>
      <c r="T1363" s="1">
        <v>0.52</v>
      </c>
      <c r="U1363" s="1">
        <f t="shared" si="213"/>
        <v>2129.4</v>
      </c>
      <c r="V1363" s="1">
        <f t="shared" si="214"/>
        <v>1965.6</v>
      </c>
      <c r="W1363" s="4">
        <f t="shared" si="215"/>
        <v>0.48</v>
      </c>
      <c r="X1363" s="1" t="s">
        <v>56</v>
      </c>
      <c r="Y1363" s="1" t="s">
        <v>81</v>
      </c>
      <c r="Z1363" s="1" t="s">
        <v>41</v>
      </c>
      <c r="AA1363" s="2">
        <v>46069</v>
      </c>
      <c r="AB1363" s="1">
        <v>5</v>
      </c>
      <c r="AC1363" s="1" t="s">
        <v>42</v>
      </c>
      <c r="AD1363" s="1" t="str">
        <f t="shared" si="216"/>
        <v>0619</v>
      </c>
      <c r="AE1363" s="1" t="str">
        <f t="shared" si="217"/>
        <v>PRIME</v>
      </c>
      <c r="AF1363" s="1" t="str">
        <f t="shared" si="218"/>
        <v>Bhilai -  Chhattisgarh</v>
      </c>
      <c r="AG1363" s="1">
        <f t="shared" si="219"/>
        <v>4</v>
      </c>
    </row>
    <row r="1364" spans="1:33">
      <c r="A1364" s="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c r="P1364" s="1">
        <f t="shared" si="210"/>
        <v>2070</v>
      </c>
      <c r="Q1364" s="1">
        <v>0</v>
      </c>
      <c r="R1364" s="1">
        <f t="shared" si="211"/>
        <v>0</v>
      </c>
      <c r="S1364" s="1">
        <f t="shared" si="212"/>
        <v>2070</v>
      </c>
      <c r="T1364" s="1">
        <v>0.62</v>
      </c>
      <c r="U1364" s="1">
        <f t="shared" si="213"/>
        <v>1283.4000000000001</v>
      </c>
      <c r="V1364" s="1">
        <f t="shared" si="214"/>
        <v>786.59999999999991</v>
      </c>
      <c r="W1364" s="4">
        <f t="shared" si="215"/>
        <v>0.37999999999999995</v>
      </c>
      <c r="X1364" s="1" t="s">
        <v>65</v>
      </c>
      <c r="Y1364" s="1" t="s">
        <v>81</v>
      </c>
      <c r="Z1364" s="1" t="s">
        <v>41</v>
      </c>
      <c r="AA1364" s="2">
        <v>46067</v>
      </c>
      <c r="AB1364" s="1">
        <v>3</v>
      </c>
      <c r="AC1364" s="1" t="s">
        <v>42</v>
      </c>
      <c r="AD1364" s="1" t="str">
        <f t="shared" si="216"/>
        <v>1074</v>
      </c>
      <c r="AE1364" s="1" t="str">
        <f t="shared" si="217"/>
        <v>PRIME</v>
      </c>
      <c r="AF1364" s="1" t="str">
        <f t="shared" si="218"/>
        <v>Vijayawada -  Andhra Pradesh</v>
      </c>
      <c r="AG1364" s="1">
        <f t="shared" si="219"/>
        <v>4</v>
      </c>
    </row>
    <row r="1365" spans="1:33">
      <c r="A1365" s="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c r="P1365" s="1">
        <f t="shared" si="210"/>
        <v>9450</v>
      </c>
      <c r="Q1365" s="1">
        <v>30</v>
      </c>
      <c r="R1365" s="1">
        <f t="shared" si="211"/>
        <v>2835</v>
      </c>
      <c r="S1365" s="1">
        <f t="shared" si="212"/>
        <v>6615</v>
      </c>
      <c r="T1365" s="1">
        <v>0.47</v>
      </c>
      <c r="U1365" s="1">
        <f t="shared" si="213"/>
        <v>3109.0499999999997</v>
      </c>
      <c r="V1365" s="1">
        <f t="shared" si="214"/>
        <v>3505.9500000000003</v>
      </c>
      <c r="W1365" s="4">
        <f t="shared" si="215"/>
        <v>0.53</v>
      </c>
      <c r="X1365" s="1" t="s">
        <v>56</v>
      </c>
      <c r="Y1365" s="1" t="s">
        <v>40</v>
      </c>
      <c r="Z1365" s="1" t="s">
        <v>41</v>
      </c>
      <c r="AA1365" s="2">
        <v>46065</v>
      </c>
      <c r="AB1365" s="1">
        <v>5</v>
      </c>
      <c r="AC1365" s="1" t="s">
        <v>42</v>
      </c>
      <c r="AD1365" s="1" t="str">
        <f t="shared" si="216"/>
        <v>1481</v>
      </c>
      <c r="AE1365" s="1" t="str">
        <f t="shared" si="217"/>
        <v>REGULAR</v>
      </c>
      <c r="AF1365" s="1" t="str">
        <f t="shared" si="218"/>
        <v>Ahmedabad -  Gujarat</v>
      </c>
      <c r="AG1365" s="1">
        <f t="shared" si="219"/>
        <v>4</v>
      </c>
    </row>
    <row r="1366" spans="1:33">
      <c r="A1366" s="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c r="P1366" s="1">
        <f t="shared" si="210"/>
        <v>9800</v>
      </c>
      <c r="Q1366" s="1">
        <v>20</v>
      </c>
      <c r="R1366" s="1">
        <f t="shared" si="211"/>
        <v>1960</v>
      </c>
      <c r="S1366" s="1">
        <f t="shared" si="212"/>
        <v>7840</v>
      </c>
      <c r="T1366" s="1">
        <v>0.5</v>
      </c>
      <c r="U1366" s="1">
        <f t="shared" si="213"/>
        <v>3920</v>
      </c>
      <c r="V1366" s="1">
        <f t="shared" si="214"/>
        <v>3920</v>
      </c>
      <c r="W1366" s="4">
        <f t="shared" si="215"/>
        <v>0.5</v>
      </c>
      <c r="X1366" s="1" t="s">
        <v>92</v>
      </c>
      <c r="Y1366" s="1" t="s">
        <v>81</v>
      </c>
      <c r="Z1366" s="1" t="s">
        <v>51</v>
      </c>
      <c r="AA1366" s="2">
        <v>46066</v>
      </c>
      <c r="AB1366" s="1"/>
      <c r="AC1366" s="1" t="s">
        <v>42</v>
      </c>
      <c r="AD1366" s="1" t="str">
        <f t="shared" si="216"/>
        <v>0191</v>
      </c>
      <c r="AE1366" s="1" t="str">
        <f t="shared" si="217"/>
        <v>REGULAR</v>
      </c>
      <c r="AF1366" s="1" t="str">
        <f t="shared" si="218"/>
        <v>Raipur -  Chhattisgarh</v>
      </c>
      <c r="AG1366" s="1">
        <f t="shared" si="219"/>
        <v>4</v>
      </c>
    </row>
    <row r="1367" spans="1:33">
      <c r="A1367" s="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c r="P1367" s="1">
        <f t="shared" si="210"/>
        <v>18680</v>
      </c>
      <c r="Q1367" s="1">
        <v>0</v>
      </c>
      <c r="R1367" s="1">
        <f t="shared" si="211"/>
        <v>0</v>
      </c>
      <c r="S1367" s="1">
        <f t="shared" si="212"/>
        <v>18680</v>
      </c>
      <c r="T1367" s="1">
        <v>0.5</v>
      </c>
      <c r="U1367" s="1">
        <f t="shared" si="213"/>
        <v>9340</v>
      </c>
      <c r="V1367" s="1">
        <f t="shared" si="214"/>
        <v>9340</v>
      </c>
      <c r="W1367" s="4">
        <f t="shared" si="215"/>
        <v>0.5</v>
      </c>
      <c r="X1367" s="1" t="s">
        <v>104</v>
      </c>
      <c r="Y1367" s="1" t="s">
        <v>81</v>
      </c>
      <c r="Z1367" s="1" t="s">
        <v>41</v>
      </c>
      <c r="AA1367" s="2">
        <v>46066</v>
      </c>
      <c r="AB1367" s="1">
        <v>3</v>
      </c>
      <c r="AC1367" s="1" t="s">
        <v>42</v>
      </c>
      <c r="AD1367" s="1" t="str">
        <f t="shared" si="216"/>
        <v>0410</v>
      </c>
      <c r="AE1367" s="1" t="str">
        <f t="shared" si="217"/>
        <v>REGULAR</v>
      </c>
      <c r="AF1367" s="1" t="str">
        <f t="shared" si="218"/>
        <v>Noida -  Delhi</v>
      </c>
      <c r="AG1367" s="1">
        <f t="shared" si="219"/>
        <v>5</v>
      </c>
    </row>
    <row r="1368" spans="1:33">
      <c r="A1368" s="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c r="P1368" s="1">
        <f t="shared" si="210"/>
        <v>1600</v>
      </c>
      <c r="Q1368" s="1">
        <v>20</v>
      </c>
      <c r="R1368" s="1">
        <f t="shared" si="211"/>
        <v>320</v>
      </c>
      <c r="S1368" s="1">
        <f t="shared" si="212"/>
        <v>1280</v>
      </c>
      <c r="T1368" s="1">
        <v>0.62</v>
      </c>
      <c r="U1368" s="1">
        <f t="shared" si="213"/>
        <v>793.6</v>
      </c>
      <c r="V1368" s="1">
        <f t="shared" si="214"/>
        <v>486.4</v>
      </c>
      <c r="W1368" s="4">
        <f t="shared" si="215"/>
        <v>0.38</v>
      </c>
      <c r="X1368" s="1" t="s">
        <v>104</v>
      </c>
      <c r="Y1368" s="1" t="s">
        <v>40</v>
      </c>
      <c r="Z1368" s="1" t="s">
        <v>66</v>
      </c>
      <c r="AA1368" s="1"/>
      <c r="AB1368" s="1"/>
      <c r="AC1368" s="1" t="s">
        <v>42</v>
      </c>
      <c r="AD1368" s="1" t="str">
        <f t="shared" si="216"/>
        <v>0482</v>
      </c>
      <c r="AE1368" s="1" t="str">
        <f t="shared" si="217"/>
        <v>REGULAR</v>
      </c>
      <c r="AF1368" s="1" t="str">
        <f t="shared" si="218"/>
        <v>Dehradun -  Uttarakhand</v>
      </c>
      <c r="AG1368" s="1">
        <f t="shared" si="219"/>
        <v>4</v>
      </c>
    </row>
    <row r="1369" spans="1:33">
      <c r="A1369" s="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c r="P1369" s="1">
        <f t="shared" si="210"/>
        <v>3280</v>
      </c>
      <c r="Q1369" s="1">
        <v>20</v>
      </c>
      <c r="R1369" s="1">
        <f t="shared" si="211"/>
        <v>656</v>
      </c>
      <c r="S1369" s="1">
        <f t="shared" si="212"/>
        <v>2624</v>
      </c>
      <c r="T1369" s="1">
        <v>0.5</v>
      </c>
      <c r="U1369" s="1">
        <f t="shared" si="213"/>
        <v>1312</v>
      </c>
      <c r="V1369" s="1">
        <f t="shared" si="214"/>
        <v>1312</v>
      </c>
      <c r="W1369" s="4">
        <f t="shared" si="215"/>
        <v>0.5</v>
      </c>
      <c r="X1369" s="1" t="s">
        <v>104</v>
      </c>
      <c r="Y1369" s="1" t="s">
        <v>40</v>
      </c>
      <c r="Z1369" s="1" t="s">
        <v>41</v>
      </c>
      <c r="AA1369" s="2">
        <v>46065</v>
      </c>
      <c r="AB1369" s="1">
        <v>3</v>
      </c>
      <c r="AC1369" s="1" t="s">
        <v>42</v>
      </c>
      <c r="AD1369" s="1" t="str">
        <f t="shared" si="216"/>
        <v>1212</v>
      </c>
      <c r="AE1369" s="1" t="str">
        <f t="shared" si="217"/>
        <v>REGULAR</v>
      </c>
      <c r="AF1369" s="1" t="str">
        <f t="shared" si="218"/>
        <v>Raipur -  Chhattisgarh</v>
      </c>
      <c r="AG1369" s="1">
        <f t="shared" si="219"/>
        <v>4</v>
      </c>
    </row>
    <row r="1370" spans="1:33">
      <c r="A1370" s="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c r="P1370" s="1">
        <f t="shared" si="210"/>
        <v>15870</v>
      </c>
      <c r="Q1370" s="1">
        <v>0</v>
      </c>
      <c r="R1370" s="1">
        <f t="shared" si="211"/>
        <v>0</v>
      </c>
      <c r="S1370" s="1">
        <f t="shared" si="212"/>
        <v>15870</v>
      </c>
      <c r="T1370" s="1">
        <v>0.48</v>
      </c>
      <c r="U1370" s="1">
        <f t="shared" si="213"/>
        <v>7617.5999999999995</v>
      </c>
      <c r="V1370" s="1">
        <f t="shared" si="214"/>
        <v>8252.4000000000015</v>
      </c>
      <c r="W1370" s="4">
        <f t="shared" si="215"/>
        <v>0.52000000000000013</v>
      </c>
      <c r="X1370" s="1" t="s">
        <v>92</v>
      </c>
      <c r="Y1370" s="1" t="s">
        <v>72</v>
      </c>
      <c r="Z1370" s="1" t="s">
        <v>51</v>
      </c>
      <c r="AA1370" s="2">
        <v>46067</v>
      </c>
      <c r="AB1370" s="1"/>
      <c r="AC1370" s="1" t="s">
        <v>42</v>
      </c>
      <c r="AD1370" s="1" t="str">
        <f t="shared" si="216"/>
        <v>1239</v>
      </c>
      <c r="AE1370" s="1" t="str">
        <f t="shared" si="217"/>
        <v>PRIME</v>
      </c>
      <c r="AF1370" s="1" t="str">
        <f t="shared" si="218"/>
        <v>Imphal -  Manipur</v>
      </c>
      <c r="AG1370" s="1">
        <f t="shared" si="219"/>
        <v>5</v>
      </c>
    </row>
    <row r="1371" spans="1:33">
      <c r="A1371" s="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c r="P1371" s="1">
        <f t="shared" si="210"/>
        <v>20400</v>
      </c>
      <c r="Q1371" s="1">
        <v>10</v>
      </c>
      <c r="R1371" s="1">
        <f t="shared" si="211"/>
        <v>2040</v>
      </c>
      <c r="S1371" s="1">
        <f t="shared" si="212"/>
        <v>18360</v>
      </c>
      <c r="T1371" s="1">
        <v>0.48</v>
      </c>
      <c r="U1371" s="1">
        <f t="shared" si="213"/>
        <v>8812.7999999999993</v>
      </c>
      <c r="V1371" s="1">
        <f t="shared" si="214"/>
        <v>9547.2000000000007</v>
      </c>
      <c r="W1371" s="4">
        <f t="shared" si="215"/>
        <v>0.52</v>
      </c>
      <c r="X1371" s="1" t="s">
        <v>50</v>
      </c>
      <c r="Y1371" s="1" t="s">
        <v>57</v>
      </c>
      <c r="Z1371" s="1" t="s">
        <v>120</v>
      </c>
      <c r="AA1371" s="1"/>
      <c r="AB1371" s="1"/>
      <c r="AC1371" s="1" t="s">
        <v>42</v>
      </c>
      <c r="AD1371" s="1" t="str">
        <f t="shared" si="216"/>
        <v>0618</v>
      </c>
      <c r="AE1371" s="1" t="str">
        <f t="shared" si="217"/>
        <v>PRIME</v>
      </c>
      <c r="AF1371" s="1" t="str">
        <f t="shared" si="218"/>
        <v>Lucknow -  Uttar Pradesh</v>
      </c>
      <c r="AG1371" s="1">
        <f t="shared" si="219"/>
        <v>5</v>
      </c>
    </row>
    <row r="1372" spans="1:33">
      <c r="A1372" s="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c r="P1372" s="1">
        <f t="shared" si="210"/>
        <v>1660</v>
      </c>
      <c r="Q1372" s="1">
        <v>0</v>
      </c>
      <c r="R1372" s="1">
        <f t="shared" si="211"/>
        <v>0</v>
      </c>
      <c r="S1372" s="1">
        <f t="shared" si="212"/>
        <v>1660</v>
      </c>
      <c r="T1372" s="1">
        <v>0.48</v>
      </c>
      <c r="U1372" s="1">
        <f t="shared" si="213"/>
        <v>796.8</v>
      </c>
      <c r="V1372" s="1">
        <f t="shared" si="214"/>
        <v>863.2</v>
      </c>
      <c r="W1372" s="4">
        <f t="shared" si="215"/>
        <v>0.52</v>
      </c>
      <c r="X1372" s="1" t="s">
        <v>104</v>
      </c>
      <c r="Y1372" s="1" t="s">
        <v>81</v>
      </c>
      <c r="Z1372" s="1" t="s">
        <v>41</v>
      </c>
      <c r="AA1372" s="2">
        <v>46066</v>
      </c>
      <c r="AB1372" s="1">
        <v>5</v>
      </c>
      <c r="AC1372" s="1" t="s">
        <v>42</v>
      </c>
      <c r="AD1372" s="1" t="str">
        <f t="shared" si="216"/>
        <v>1097</v>
      </c>
      <c r="AE1372" s="1" t="str">
        <f t="shared" si="217"/>
        <v>PRIME</v>
      </c>
      <c r="AF1372" s="1" t="str">
        <f t="shared" si="218"/>
        <v>Muzaffarpur -  Bihar</v>
      </c>
      <c r="AG1372" s="1">
        <f t="shared" si="219"/>
        <v>4</v>
      </c>
    </row>
    <row r="1373" spans="1:33">
      <c r="A1373" s="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c r="P1373" s="1">
        <f t="shared" si="210"/>
        <v>3100</v>
      </c>
      <c r="Q1373" s="1">
        <v>15</v>
      </c>
      <c r="R1373" s="1">
        <f t="shared" si="211"/>
        <v>465</v>
      </c>
      <c r="S1373" s="1">
        <f t="shared" si="212"/>
        <v>2635</v>
      </c>
      <c r="T1373" s="1">
        <v>0.35</v>
      </c>
      <c r="U1373" s="1">
        <f t="shared" si="213"/>
        <v>922.24999999999989</v>
      </c>
      <c r="V1373" s="1">
        <f t="shared" si="214"/>
        <v>1712.75</v>
      </c>
      <c r="W1373" s="4">
        <f t="shared" si="215"/>
        <v>0.65</v>
      </c>
      <c r="X1373" s="1" t="s">
        <v>39</v>
      </c>
      <c r="Y1373" s="1" t="s">
        <v>40</v>
      </c>
      <c r="Z1373" s="1" t="s">
        <v>120</v>
      </c>
      <c r="AA1373" s="1"/>
      <c r="AB1373" s="1"/>
      <c r="AC1373" s="1" t="s">
        <v>42</v>
      </c>
      <c r="AD1373" s="1" t="str">
        <f t="shared" si="216"/>
        <v>0355</v>
      </c>
      <c r="AE1373" s="1" t="str">
        <f t="shared" si="217"/>
        <v>PRIME</v>
      </c>
      <c r="AF1373" s="1" t="str">
        <f t="shared" si="218"/>
        <v>Rohtak -  Haryana</v>
      </c>
      <c r="AG1373" s="1">
        <f t="shared" si="219"/>
        <v>4</v>
      </c>
    </row>
    <row r="1374" spans="1:33">
      <c r="A1374" s="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c r="P1374" s="1">
        <f t="shared" si="210"/>
        <v>33080</v>
      </c>
      <c r="Q1374" s="1">
        <v>0</v>
      </c>
      <c r="R1374" s="1">
        <f t="shared" si="211"/>
        <v>0</v>
      </c>
      <c r="S1374" s="1">
        <f t="shared" si="212"/>
        <v>33080</v>
      </c>
      <c r="T1374" s="1">
        <v>0.52</v>
      </c>
      <c r="U1374" s="1">
        <f t="shared" si="213"/>
        <v>17201.600000000002</v>
      </c>
      <c r="V1374" s="1">
        <f t="shared" si="214"/>
        <v>15878.399999999998</v>
      </c>
      <c r="W1374" s="4">
        <f t="shared" si="215"/>
        <v>0.47999999999999993</v>
      </c>
      <c r="X1374" s="1" t="s">
        <v>39</v>
      </c>
      <c r="Y1374" s="1" t="s">
        <v>40</v>
      </c>
      <c r="Z1374" s="1" t="s">
        <v>41</v>
      </c>
      <c r="AA1374" s="2">
        <v>46071</v>
      </c>
      <c r="AB1374" s="1">
        <v>3</v>
      </c>
      <c r="AC1374" s="1" t="s">
        <v>42</v>
      </c>
      <c r="AD1374" s="1" t="str">
        <f t="shared" si="216"/>
        <v>0421</v>
      </c>
      <c r="AE1374" s="1" t="str">
        <f t="shared" si="217"/>
        <v>PRIME</v>
      </c>
      <c r="AF1374" s="1" t="str">
        <f t="shared" si="218"/>
        <v>Jodhpur -  Rajasthan</v>
      </c>
      <c r="AG1374" s="1">
        <f t="shared" si="219"/>
        <v>5</v>
      </c>
    </row>
    <row r="1375" spans="1:33">
      <c r="A1375" s="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c r="P1375" s="1">
        <f t="shared" si="210"/>
        <v>1480</v>
      </c>
      <c r="Q1375" s="1">
        <v>10</v>
      </c>
      <c r="R1375" s="1">
        <f t="shared" si="211"/>
        <v>148</v>
      </c>
      <c r="S1375" s="1">
        <f t="shared" si="212"/>
        <v>1332</v>
      </c>
      <c r="T1375" s="1">
        <v>0.62</v>
      </c>
      <c r="U1375" s="1">
        <f t="shared" si="213"/>
        <v>825.84</v>
      </c>
      <c r="V1375" s="1">
        <f t="shared" si="214"/>
        <v>506.15999999999997</v>
      </c>
      <c r="W1375" s="4">
        <f t="shared" si="215"/>
        <v>0.37999999999999995</v>
      </c>
      <c r="X1375" s="1" t="s">
        <v>56</v>
      </c>
      <c r="Y1375" s="1" t="s">
        <v>57</v>
      </c>
      <c r="Z1375" s="1" t="s">
        <v>41</v>
      </c>
      <c r="AA1375" s="2">
        <v>46071</v>
      </c>
      <c r="AB1375" s="1">
        <v>5</v>
      </c>
      <c r="AC1375" s="1" t="s">
        <v>42</v>
      </c>
      <c r="AD1375" s="1" t="str">
        <f t="shared" si="216"/>
        <v>0548</v>
      </c>
      <c r="AE1375" s="1" t="str">
        <f t="shared" si="217"/>
        <v>REGULAR</v>
      </c>
      <c r="AF1375" s="1" t="str">
        <f t="shared" si="218"/>
        <v>Haridwar -  Uttarakhand</v>
      </c>
      <c r="AG1375" s="1">
        <f t="shared" si="219"/>
        <v>4</v>
      </c>
    </row>
    <row r="1376" spans="1:33">
      <c r="A1376" s="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c r="P1376" s="1">
        <f t="shared" si="210"/>
        <v>2360</v>
      </c>
      <c r="Q1376" s="1">
        <v>0</v>
      </c>
      <c r="R1376" s="1">
        <f t="shared" si="211"/>
        <v>0</v>
      </c>
      <c r="S1376" s="1">
        <f t="shared" si="212"/>
        <v>2360</v>
      </c>
      <c r="T1376" s="1">
        <v>0.48</v>
      </c>
      <c r="U1376" s="1">
        <f t="shared" si="213"/>
        <v>1132.8</v>
      </c>
      <c r="V1376" s="1">
        <f t="shared" si="214"/>
        <v>1227.2</v>
      </c>
      <c r="W1376" s="4">
        <f t="shared" si="215"/>
        <v>0.52</v>
      </c>
      <c r="X1376" s="1" t="s">
        <v>104</v>
      </c>
      <c r="Y1376" s="1" t="s">
        <v>81</v>
      </c>
      <c r="Z1376" s="1" t="s">
        <v>41</v>
      </c>
      <c r="AA1376" s="2">
        <v>46072</v>
      </c>
      <c r="AB1376" s="1">
        <v>3</v>
      </c>
      <c r="AC1376" s="1" t="s">
        <v>42</v>
      </c>
      <c r="AD1376" s="1" t="str">
        <f t="shared" si="216"/>
        <v>1232</v>
      </c>
      <c r="AE1376" s="1" t="str">
        <f t="shared" si="217"/>
        <v>PRIME</v>
      </c>
      <c r="AF1376" s="1" t="str">
        <f t="shared" si="218"/>
        <v>Hyderabad -  Telangana</v>
      </c>
      <c r="AG1376" s="1">
        <f t="shared" si="219"/>
        <v>4</v>
      </c>
    </row>
    <row r="1377" spans="1:33">
      <c r="A1377" s="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c r="P1377" s="1">
        <f t="shared" si="210"/>
        <v>1120</v>
      </c>
      <c r="Q1377" s="1">
        <v>25</v>
      </c>
      <c r="R1377" s="1">
        <f t="shared" si="211"/>
        <v>280</v>
      </c>
      <c r="S1377" s="1">
        <f t="shared" si="212"/>
        <v>840</v>
      </c>
      <c r="T1377" s="1">
        <v>0.47</v>
      </c>
      <c r="U1377" s="1">
        <f t="shared" si="213"/>
        <v>394.79999999999995</v>
      </c>
      <c r="V1377" s="1">
        <f t="shared" si="214"/>
        <v>445.20000000000005</v>
      </c>
      <c r="W1377" s="4">
        <f t="shared" si="215"/>
        <v>0.53</v>
      </c>
      <c r="X1377" s="1" t="s">
        <v>39</v>
      </c>
      <c r="Y1377" s="1" t="s">
        <v>72</v>
      </c>
      <c r="Z1377" s="1" t="s">
        <v>41</v>
      </c>
      <c r="AA1377" s="2">
        <v>46070</v>
      </c>
      <c r="AB1377" s="1">
        <v>4</v>
      </c>
      <c r="AC1377" s="1" t="s">
        <v>42</v>
      </c>
      <c r="AD1377" s="1" t="str">
        <f t="shared" si="216"/>
        <v>1385</v>
      </c>
      <c r="AE1377" s="1" t="str">
        <f t="shared" si="217"/>
        <v>REGULAR</v>
      </c>
      <c r="AF1377" s="1" t="str">
        <f t="shared" si="218"/>
        <v>Ahmedabad -  Gujarat</v>
      </c>
      <c r="AG1377" s="1">
        <f t="shared" si="219"/>
        <v>4</v>
      </c>
    </row>
    <row r="1378" spans="1:33">
      <c r="A1378" s="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c r="P1378" s="1">
        <f t="shared" si="210"/>
        <v>44500</v>
      </c>
      <c r="Q1378" s="1">
        <v>10</v>
      </c>
      <c r="R1378" s="1">
        <f t="shared" si="211"/>
        <v>4450</v>
      </c>
      <c r="S1378" s="1">
        <f t="shared" si="212"/>
        <v>40050</v>
      </c>
      <c r="T1378" s="1">
        <v>0.57999999999999996</v>
      </c>
      <c r="U1378" s="1">
        <f t="shared" si="213"/>
        <v>23229</v>
      </c>
      <c r="V1378" s="1">
        <f t="shared" si="214"/>
        <v>16821</v>
      </c>
      <c r="W1378" s="4">
        <f t="shared" si="215"/>
        <v>0.42</v>
      </c>
      <c r="X1378" s="1" t="s">
        <v>39</v>
      </c>
      <c r="Y1378" s="1" t="s">
        <v>40</v>
      </c>
      <c r="Z1378" s="1" t="s">
        <v>41</v>
      </c>
      <c r="AA1378" s="2">
        <v>46071</v>
      </c>
      <c r="AB1378" s="1">
        <v>5</v>
      </c>
      <c r="AC1378" s="1" t="s">
        <v>42</v>
      </c>
      <c r="AD1378" s="1" t="str">
        <f t="shared" si="216"/>
        <v>1073</v>
      </c>
      <c r="AE1378" s="1" t="str">
        <f t="shared" si="217"/>
        <v>PRIME</v>
      </c>
      <c r="AF1378" s="1" t="str">
        <f t="shared" si="218"/>
        <v>Vijayawada -  Andhra Pradesh</v>
      </c>
      <c r="AG1378" s="1">
        <f t="shared" si="219"/>
        <v>5</v>
      </c>
    </row>
    <row r="1379" spans="1:33">
      <c r="A1379" s="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c r="P1379" s="1">
        <f t="shared" si="210"/>
        <v>15680</v>
      </c>
      <c r="Q1379" s="1">
        <v>10</v>
      </c>
      <c r="R1379" s="1">
        <f t="shared" si="211"/>
        <v>1568</v>
      </c>
      <c r="S1379" s="1">
        <f t="shared" si="212"/>
        <v>14112</v>
      </c>
      <c r="T1379" s="1">
        <v>0.48</v>
      </c>
      <c r="U1379" s="1">
        <f t="shared" si="213"/>
        <v>6773.7599999999993</v>
      </c>
      <c r="V1379" s="1">
        <f t="shared" si="214"/>
        <v>7338.2400000000007</v>
      </c>
      <c r="W1379" s="4">
        <f t="shared" si="215"/>
        <v>0.52</v>
      </c>
      <c r="X1379" s="1" t="s">
        <v>104</v>
      </c>
      <c r="Y1379" s="1" t="s">
        <v>81</v>
      </c>
      <c r="Z1379" s="1" t="s">
        <v>120</v>
      </c>
      <c r="AA1379" s="1"/>
      <c r="AB1379" s="1"/>
      <c r="AC1379" s="1" t="s">
        <v>42</v>
      </c>
      <c r="AD1379" s="1" t="str">
        <f t="shared" si="216"/>
        <v>0413</v>
      </c>
      <c r="AE1379" s="1" t="str">
        <f t="shared" si="217"/>
        <v>PRIME</v>
      </c>
      <c r="AF1379" s="1" t="str">
        <f t="shared" si="218"/>
        <v>Rohtak -  Haryana</v>
      </c>
      <c r="AG1379" s="1">
        <f t="shared" si="219"/>
        <v>5</v>
      </c>
    </row>
    <row r="1380" spans="1:33">
      <c r="A1380" s="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c r="P1380" s="1">
        <f t="shared" si="210"/>
        <v>51200</v>
      </c>
      <c r="Q1380" s="1">
        <v>25</v>
      </c>
      <c r="R1380" s="1">
        <f t="shared" si="211"/>
        <v>12800</v>
      </c>
      <c r="S1380" s="1">
        <f t="shared" si="212"/>
        <v>38400</v>
      </c>
      <c r="T1380" s="1">
        <v>0.52</v>
      </c>
      <c r="U1380" s="1">
        <f t="shared" si="213"/>
        <v>19968</v>
      </c>
      <c r="V1380" s="1">
        <f t="shared" si="214"/>
        <v>18432</v>
      </c>
      <c r="W1380" s="4">
        <f t="shared" si="215"/>
        <v>0.48</v>
      </c>
      <c r="X1380" s="1" t="s">
        <v>56</v>
      </c>
      <c r="Y1380" s="1" t="s">
        <v>81</v>
      </c>
      <c r="Z1380" s="1" t="s">
        <v>120</v>
      </c>
      <c r="AA1380" s="1"/>
      <c r="AB1380" s="1"/>
      <c r="AC1380" s="1" t="s">
        <v>42</v>
      </c>
      <c r="AD1380" s="1" t="str">
        <f t="shared" si="216"/>
        <v>0731</v>
      </c>
      <c r="AE1380" s="1" t="str">
        <f t="shared" si="217"/>
        <v>REGULAR</v>
      </c>
      <c r="AF1380" s="1" t="str">
        <f t="shared" si="218"/>
        <v>Bhilai -  Chhattisgarh</v>
      </c>
      <c r="AG1380" s="1">
        <f t="shared" si="219"/>
        <v>5</v>
      </c>
    </row>
    <row r="1381" spans="1:33">
      <c r="A1381" s="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c r="P1381" s="1">
        <f t="shared" si="210"/>
        <v>4020</v>
      </c>
      <c r="Q1381" s="1">
        <v>5</v>
      </c>
      <c r="R1381" s="1">
        <f t="shared" si="211"/>
        <v>201</v>
      </c>
      <c r="S1381" s="1">
        <f t="shared" si="212"/>
        <v>3819</v>
      </c>
      <c r="T1381" s="1">
        <v>0.5</v>
      </c>
      <c r="U1381" s="1">
        <f t="shared" si="213"/>
        <v>1909.5</v>
      </c>
      <c r="V1381" s="1">
        <f t="shared" si="214"/>
        <v>1909.5</v>
      </c>
      <c r="W1381" s="4">
        <f t="shared" si="215"/>
        <v>0.5</v>
      </c>
      <c r="X1381" s="1" t="s">
        <v>39</v>
      </c>
      <c r="Y1381" s="1" t="s">
        <v>72</v>
      </c>
      <c r="Z1381" s="1" t="s">
        <v>41</v>
      </c>
      <c r="AA1381" s="2">
        <v>46074</v>
      </c>
      <c r="AB1381" s="1">
        <v>3</v>
      </c>
      <c r="AC1381" s="1" t="s">
        <v>42</v>
      </c>
      <c r="AD1381" s="1" t="str">
        <f t="shared" si="216"/>
        <v>0860</v>
      </c>
      <c r="AE1381" s="1" t="str">
        <f t="shared" si="217"/>
        <v>PRIME</v>
      </c>
      <c r="AF1381" s="1" t="str">
        <f t="shared" si="218"/>
        <v>Pune -  Maharashtra</v>
      </c>
      <c r="AG1381" s="1">
        <f t="shared" si="219"/>
        <v>4</v>
      </c>
    </row>
    <row r="1382" spans="1:33">
      <c r="A1382" s="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c r="P1382" s="1">
        <f t="shared" si="210"/>
        <v>10450</v>
      </c>
      <c r="Q1382" s="1">
        <v>0</v>
      </c>
      <c r="R1382" s="1">
        <f t="shared" si="211"/>
        <v>0</v>
      </c>
      <c r="S1382" s="1">
        <f t="shared" si="212"/>
        <v>10450</v>
      </c>
      <c r="T1382" s="1">
        <v>0.45</v>
      </c>
      <c r="U1382" s="1">
        <f t="shared" si="213"/>
        <v>4702.5</v>
      </c>
      <c r="V1382" s="1">
        <f t="shared" si="214"/>
        <v>5747.5</v>
      </c>
      <c r="W1382" s="4">
        <f t="shared" si="215"/>
        <v>0.55000000000000004</v>
      </c>
      <c r="X1382" s="1" t="s">
        <v>39</v>
      </c>
      <c r="Y1382" s="1" t="s">
        <v>57</v>
      </c>
      <c r="Z1382" s="1" t="s">
        <v>51</v>
      </c>
      <c r="AA1382" s="2">
        <v>46069</v>
      </c>
      <c r="AB1382" s="1"/>
      <c r="AC1382" s="1" t="s">
        <v>42</v>
      </c>
      <c r="AD1382" s="1" t="str">
        <f t="shared" si="216"/>
        <v>1103</v>
      </c>
      <c r="AE1382" s="1" t="str">
        <f t="shared" si="217"/>
        <v>REGULAR</v>
      </c>
      <c r="AF1382" s="1" t="str">
        <f t="shared" si="218"/>
        <v>Raipur -  Chhattisgarh</v>
      </c>
      <c r="AG1382" s="1">
        <f t="shared" si="219"/>
        <v>5</v>
      </c>
    </row>
    <row r="1383" spans="1:33">
      <c r="A1383" s="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c r="P1383" s="1">
        <f t="shared" si="210"/>
        <v>6650</v>
      </c>
      <c r="Q1383" s="1">
        <v>30</v>
      </c>
      <c r="R1383" s="1">
        <f t="shared" si="211"/>
        <v>1995</v>
      </c>
      <c r="S1383" s="1">
        <f t="shared" si="212"/>
        <v>4655</v>
      </c>
      <c r="T1383" s="1">
        <v>0.52</v>
      </c>
      <c r="U1383" s="1">
        <f t="shared" si="213"/>
        <v>2420.6</v>
      </c>
      <c r="V1383" s="1">
        <f t="shared" si="214"/>
        <v>2234.4</v>
      </c>
      <c r="W1383" s="4">
        <f t="shared" si="215"/>
        <v>0.48000000000000004</v>
      </c>
      <c r="X1383" s="1" t="s">
        <v>39</v>
      </c>
      <c r="Y1383" s="1" t="s">
        <v>57</v>
      </c>
      <c r="Z1383" s="1" t="s">
        <v>66</v>
      </c>
      <c r="AA1383" s="1"/>
      <c r="AB1383" s="1"/>
      <c r="AC1383" s="1" t="s">
        <v>42</v>
      </c>
      <c r="AD1383" s="1" t="str">
        <f t="shared" si="216"/>
        <v>1394</v>
      </c>
      <c r="AE1383" s="1" t="str">
        <f t="shared" si="217"/>
        <v>PRIME</v>
      </c>
      <c r="AF1383" s="1" t="str">
        <f t="shared" si="218"/>
        <v>Raipur -  Chhattisgarh</v>
      </c>
      <c r="AG1383" s="1">
        <f t="shared" si="219"/>
        <v>4</v>
      </c>
    </row>
    <row r="1384" spans="1:33">
      <c r="A1384" s="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c r="P1384" s="1">
        <f t="shared" si="210"/>
        <v>34250</v>
      </c>
      <c r="Q1384" s="1">
        <v>10</v>
      </c>
      <c r="R1384" s="1">
        <f t="shared" si="211"/>
        <v>3425</v>
      </c>
      <c r="S1384" s="1">
        <f t="shared" si="212"/>
        <v>30825</v>
      </c>
      <c r="T1384" s="1">
        <v>0.48</v>
      </c>
      <c r="U1384" s="1">
        <f t="shared" si="213"/>
        <v>14796</v>
      </c>
      <c r="V1384" s="1">
        <f t="shared" si="214"/>
        <v>16029</v>
      </c>
      <c r="W1384" s="4">
        <f t="shared" si="215"/>
        <v>0.52</v>
      </c>
      <c r="X1384" s="1" t="s">
        <v>39</v>
      </c>
      <c r="Y1384" s="1" t="s">
        <v>72</v>
      </c>
      <c r="Z1384" s="1" t="s">
        <v>41</v>
      </c>
      <c r="AA1384" s="2">
        <v>46072</v>
      </c>
      <c r="AB1384" s="1">
        <v>3</v>
      </c>
      <c r="AC1384" s="1" t="s">
        <v>42</v>
      </c>
      <c r="AD1384" s="1" t="str">
        <f t="shared" si="216"/>
        <v>0661</v>
      </c>
      <c r="AE1384" s="1" t="str">
        <f t="shared" si="217"/>
        <v>PRIME</v>
      </c>
      <c r="AF1384" s="1" t="str">
        <f t="shared" si="218"/>
        <v>Raipur -  Chhattisgarh</v>
      </c>
      <c r="AG1384" s="1">
        <f t="shared" si="219"/>
        <v>5</v>
      </c>
    </row>
    <row r="1385" spans="1:33">
      <c r="A1385" s="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c r="P1385" s="1">
        <f t="shared" si="210"/>
        <v>6880</v>
      </c>
      <c r="Q1385" s="1">
        <v>20</v>
      </c>
      <c r="R1385" s="1">
        <f t="shared" si="211"/>
        <v>1376</v>
      </c>
      <c r="S1385" s="1">
        <f t="shared" si="212"/>
        <v>5504</v>
      </c>
      <c r="T1385" s="1">
        <v>0.45</v>
      </c>
      <c r="U1385" s="1">
        <f t="shared" si="213"/>
        <v>2476.8000000000002</v>
      </c>
      <c r="V1385" s="1">
        <f t="shared" si="214"/>
        <v>3027.2</v>
      </c>
      <c r="W1385" s="4">
        <f t="shared" si="215"/>
        <v>0.54999999999999993</v>
      </c>
      <c r="X1385" s="1" t="s">
        <v>56</v>
      </c>
      <c r="Y1385" s="1" t="s">
        <v>57</v>
      </c>
      <c r="Z1385" s="1" t="s">
        <v>41</v>
      </c>
      <c r="AA1385" s="2">
        <v>46074</v>
      </c>
      <c r="AB1385" s="1">
        <v>4</v>
      </c>
      <c r="AC1385" s="1" t="s">
        <v>42</v>
      </c>
      <c r="AD1385" s="1" t="str">
        <f t="shared" si="216"/>
        <v>1000</v>
      </c>
      <c r="AE1385" s="1" t="str">
        <f t="shared" si="217"/>
        <v>PRIME</v>
      </c>
      <c r="AF1385" s="1" t="str">
        <f t="shared" si="218"/>
        <v>Bhilai -  Chhattisgarh</v>
      </c>
      <c r="AG1385" s="1">
        <f t="shared" si="219"/>
        <v>4</v>
      </c>
    </row>
    <row r="1386" spans="1:33">
      <c r="A1386" s="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c r="P1386" s="1">
        <f t="shared" si="210"/>
        <v>10250</v>
      </c>
      <c r="Q1386" s="1">
        <v>0</v>
      </c>
      <c r="R1386" s="1">
        <f t="shared" si="211"/>
        <v>0</v>
      </c>
      <c r="S1386" s="1">
        <f t="shared" si="212"/>
        <v>10250</v>
      </c>
      <c r="T1386" s="1">
        <v>0.45</v>
      </c>
      <c r="U1386" s="1">
        <f t="shared" si="213"/>
        <v>4612.5</v>
      </c>
      <c r="V1386" s="1">
        <f t="shared" si="214"/>
        <v>5637.5</v>
      </c>
      <c r="W1386" s="4">
        <f t="shared" si="215"/>
        <v>0.55000000000000004</v>
      </c>
      <c r="X1386" s="1" t="s">
        <v>50</v>
      </c>
      <c r="Y1386" s="1" t="s">
        <v>57</v>
      </c>
      <c r="Z1386" s="1" t="s">
        <v>41</v>
      </c>
      <c r="AA1386" s="2">
        <v>46070</v>
      </c>
      <c r="AB1386" s="1">
        <v>5</v>
      </c>
      <c r="AC1386" s="1" t="s">
        <v>42</v>
      </c>
      <c r="AD1386" s="1" t="str">
        <f t="shared" si="216"/>
        <v>1670</v>
      </c>
      <c r="AE1386" s="1" t="str">
        <f t="shared" si="217"/>
        <v>PRIME</v>
      </c>
      <c r="AF1386" s="1" t="str">
        <f t="shared" si="218"/>
        <v>Jamshedpur -  Jharkhand</v>
      </c>
      <c r="AG1386" s="1">
        <f t="shared" si="219"/>
        <v>5</v>
      </c>
    </row>
    <row r="1387" spans="1:33">
      <c r="A1387" s="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c r="P1387" s="1">
        <f t="shared" si="210"/>
        <v>930</v>
      </c>
      <c r="Q1387" s="1">
        <v>10</v>
      </c>
      <c r="R1387" s="1">
        <f t="shared" si="211"/>
        <v>93</v>
      </c>
      <c r="S1387" s="1">
        <f t="shared" si="212"/>
        <v>837</v>
      </c>
      <c r="T1387" s="1">
        <v>0.62</v>
      </c>
      <c r="U1387" s="1">
        <f t="shared" si="213"/>
        <v>518.93999999999994</v>
      </c>
      <c r="V1387" s="1">
        <f t="shared" si="214"/>
        <v>318.06000000000006</v>
      </c>
      <c r="W1387" s="4">
        <f t="shared" si="215"/>
        <v>0.38000000000000006</v>
      </c>
      <c r="X1387" s="1" t="s">
        <v>39</v>
      </c>
      <c r="Y1387" s="1" t="s">
        <v>57</v>
      </c>
      <c r="Z1387" s="1" t="s">
        <v>120</v>
      </c>
      <c r="AA1387" s="1"/>
      <c r="AB1387" s="1"/>
      <c r="AC1387" s="1" t="s">
        <v>42</v>
      </c>
      <c r="AD1387" s="1" t="str">
        <f t="shared" si="216"/>
        <v>0030</v>
      </c>
      <c r="AE1387" s="1" t="str">
        <f t="shared" si="217"/>
        <v>REGULAR</v>
      </c>
      <c r="AF1387" s="1" t="str">
        <f t="shared" si="218"/>
        <v>Gaya -  Bihar</v>
      </c>
      <c r="AG1387" s="1">
        <f t="shared" si="219"/>
        <v>3</v>
      </c>
    </row>
    <row r="1388" spans="1:33">
      <c r="A1388" s="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c r="P1388" s="1">
        <f t="shared" si="210"/>
        <v>1080</v>
      </c>
      <c r="Q1388" s="1">
        <v>15</v>
      </c>
      <c r="R1388" s="1">
        <f t="shared" si="211"/>
        <v>162</v>
      </c>
      <c r="S1388" s="1">
        <f t="shared" si="212"/>
        <v>918</v>
      </c>
      <c r="T1388" s="1">
        <v>0.62</v>
      </c>
      <c r="U1388" s="1">
        <f t="shared" si="213"/>
        <v>569.16</v>
      </c>
      <c r="V1388" s="1">
        <f t="shared" si="214"/>
        <v>348.84000000000003</v>
      </c>
      <c r="W1388" s="4">
        <f t="shared" si="215"/>
        <v>0.38000000000000006</v>
      </c>
      <c r="X1388" s="1" t="s">
        <v>56</v>
      </c>
      <c r="Y1388" s="1" t="s">
        <v>57</v>
      </c>
      <c r="Z1388" s="1" t="s">
        <v>41</v>
      </c>
      <c r="AA1388" s="2">
        <v>46076</v>
      </c>
      <c r="AB1388" s="1">
        <v>3</v>
      </c>
      <c r="AC1388" s="1" t="s">
        <v>42</v>
      </c>
      <c r="AD1388" s="1" t="str">
        <f t="shared" si="216"/>
        <v>0454</v>
      </c>
      <c r="AE1388" s="1" t="str">
        <f t="shared" si="217"/>
        <v>REGULAR</v>
      </c>
      <c r="AF1388" s="1" t="str">
        <f t="shared" si="218"/>
        <v>Ludhiana -  Punjab</v>
      </c>
      <c r="AG1388" s="1">
        <f t="shared" si="219"/>
        <v>4</v>
      </c>
    </row>
    <row r="1389" spans="1:33">
      <c r="A1389" s="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c r="P1389" s="1">
        <f t="shared" si="210"/>
        <v>5370</v>
      </c>
      <c r="Q1389" s="1">
        <v>0</v>
      </c>
      <c r="R1389" s="1">
        <f t="shared" si="211"/>
        <v>0</v>
      </c>
      <c r="S1389" s="1">
        <f t="shared" si="212"/>
        <v>5370</v>
      </c>
      <c r="T1389" s="1">
        <v>0.45</v>
      </c>
      <c r="U1389" s="1">
        <f t="shared" si="213"/>
        <v>2416.5</v>
      </c>
      <c r="V1389" s="1">
        <f t="shared" si="214"/>
        <v>2953.5</v>
      </c>
      <c r="W1389" s="4">
        <f t="shared" si="215"/>
        <v>0.55000000000000004</v>
      </c>
      <c r="X1389" s="1" t="s">
        <v>65</v>
      </c>
      <c r="Y1389" s="1" t="s">
        <v>40</v>
      </c>
      <c r="Z1389" s="1" t="s">
        <v>41</v>
      </c>
      <c r="AA1389" s="2">
        <v>46070</v>
      </c>
      <c r="AB1389" s="1">
        <v>5</v>
      </c>
      <c r="AC1389" s="1" t="s">
        <v>42</v>
      </c>
      <c r="AD1389" s="1" t="str">
        <f t="shared" si="216"/>
        <v>0776</v>
      </c>
      <c r="AE1389" s="1" t="str">
        <f t="shared" si="217"/>
        <v>REGULAR</v>
      </c>
      <c r="AF1389" s="1" t="str">
        <f t="shared" si="218"/>
        <v>Ahmedabad -  Gujarat</v>
      </c>
      <c r="AG1389" s="1">
        <f t="shared" si="219"/>
        <v>4</v>
      </c>
    </row>
    <row r="1390" spans="1:33">
      <c r="A1390" s="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c r="P1390" s="1">
        <f t="shared" si="210"/>
        <v>11310</v>
      </c>
      <c r="Q1390" s="1">
        <v>0</v>
      </c>
      <c r="R1390" s="1">
        <f t="shared" si="211"/>
        <v>0</v>
      </c>
      <c r="S1390" s="1">
        <f t="shared" si="212"/>
        <v>11310</v>
      </c>
      <c r="T1390" s="1">
        <v>0.52</v>
      </c>
      <c r="U1390" s="1">
        <f t="shared" si="213"/>
        <v>5881.2</v>
      </c>
      <c r="V1390" s="1">
        <f t="shared" si="214"/>
        <v>5428.8</v>
      </c>
      <c r="W1390" s="4">
        <f t="shared" si="215"/>
        <v>0.48000000000000004</v>
      </c>
      <c r="X1390" s="1" t="s">
        <v>65</v>
      </c>
      <c r="Y1390" s="1" t="s">
        <v>57</v>
      </c>
      <c r="Z1390" s="1" t="s">
        <v>120</v>
      </c>
      <c r="AA1390" s="1"/>
      <c r="AB1390" s="1"/>
      <c r="AC1390" s="1" t="s">
        <v>42</v>
      </c>
      <c r="AD1390" s="1" t="str">
        <f t="shared" si="216"/>
        <v>0864</v>
      </c>
      <c r="AE1390" s="1" t="str">
        <f t="shared" si="217"/>
        <v>PRIME</v>
      </c>
      <c r="AF1390" s="1" t="str">
        <f t="shared" si="218"/>
        <v>Tura -  Meghalaya</v>
      </c>
      <c r="AG1390" s="1">
        <f t="shared" si="219"/>
        <v>5</v>
      </c>
    </row>
    <row r="1391" spans="1:33">
      <c r="A1391" s="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c r="P1391" s="1">
        <f t="shared" si="210"/>
        <v>650</v>
      </c>
      <c r="Q1391" s="1">
        <v>10</v>
      </c>
      <c r="R1391" s="1">
        <f t="shared" si="211"/>
        <v>65</v>
      </c>
      <c r="S1391" s="1">
        <f t="shared" si="212"/>
        <v>585</v>
      </c>
      <c r="T1391" s="1">
        <v>0.35</v>
      </c>
      <c r="U1391" s="1">
        <f t="shared" si="213"/>
        <v>204.75</v>
      </c>
      <c r="V1391" s="1">
        <f t="shared" si="214"/>
        <v>380.25</v>
      </c>
      <c r="W1391" s="4">
        <f t="shared" si="215"/>
        <v>0.65</v>
      </c>
      <c r="X1391" s="1" t="s">
        <v>104</v>
      </c>
      <c r="Y1391" s="1" t="s">
        <v>72</v>
      </c>
      <c r="Z1391" s="1" t="s">
        <v>41</v>
      </c>
      <c r="AA1391" s="2">
        <v>46074</v>
      </c>
      <c r="AB1391" s="1">
        <v>5</v>
      </c>
      <c r="AC1391" s="1" t="s">
        <v>42</v>
      </c>
      <c r="AD1391" s="1" t="str">
        <f t="shared" si="216"/>
        <v>0938</v>
      </c>
      <c r="AE1391" s="1" t="str">
        <f t="shared" si="217"/>
        <v>PRIME</v>
      </c>
      <c r="AF1391" s="1" t="str">
        <f t="shared" si="218"/>
        <v>Howrah -  West Bengal</v>
      </c>
      <c r="AG1391" s="1">
        <f t="shared" si="219"/>
        <v>3</v>
      </c>
    </row>
    <row r="1392" spans="1:33">
      <c r="A1392" s="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c r="P1392" s="1">
        <f t="shared" si="210"/>
        <v>8800</v>
      </c>
      <c r="Q1392" s="1">
        <v>0</v>
      </c>
      <c r="R1392" s="1">
        <f t="shared" si="211"/>
        <v>0</v>
      </c>
      <c r="S1392" s="1">
        <f t="shared" si="212"/>
        <v>8800</v>
      </c>
      <c r="T1392" s="1">
        <v>0.45</v>
      </c>
      <c r="U1392" s="1">
        <f t="shared" si="213"/>
        <v>3960</v>
      </c>
      <c r="V1392" s="1">
        <f t="shared" si="214"/>
        <v>4840</v>
      </c>
      <c r="W1392" s="4">
        <f t="shared" si="215"/>
        <v>0.55000000000000004</v>
      </c>
      <c r="X1392" s="1" t="s">
        <v>50</v>
      </c>
      <c r="Y1392" s="1" t="s">
        <v>72</v>
      </c>
      <c r="Z1392" s="1" t="s">
        <v>41</v>
      </c>
      <c r="AA1392" s="2">
        <v>46075</v>
      </c>
      <c r="AB1392" s="1">
        <v>3</v>
      </c>
      <c r="AC1392" s="1" t="s">
        <v>42</v>
      </c>
      <c r="AD1392" s="1" t="str">
        <f t="shared" si="216"/>
        <v>1037</v>
      </c>
      <c r="AE1392" s="1" t="str">
        <f t="shared" si="217"/>
        <v>PRIME</v>
      </c>
      <c r="AF1392" s="1" t="str">
        <f t="shared" si="218"/>
        <v>Kozhikode -  Kerala</v>
      </c>
      <c r="AG1392" s="1">
        <f t="shared" si="219"/>
        <v>4</v>
      </c>
    </row>
    <row r="1393" spans="1:33">
      <c r="A1393" s="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c r="P1393" s="1">
        <f t="shared" si="210"/>
        <v>10000</v>
      </c>
      <c r="Q1393" s="1">
        <v>0</v>
      </c>
      <c r="R1393" s="1">
        <f t="shared" si="211"/>
        <v>0</v>
      </c>
      <c r="S1393" s="1">
        <f t="shared" si="212"/>
        <v>10000</v>
      </c>
      <c r="T1393" s="1">
        <v>0.5</v>
      </c>
      <c r="U1393" s="1">
        <f t="shared" si="213"/>
        <v>5000</v>
      </c>
      <c r="V1393" s="1">
        <f t="shared" si="214"/>
        <v>5000</v>
      </c>
      <c r="W1393" s="4">
        <f t="shared" si="215"/>
        <v>0.5</v>
      </c>
      <c r="X1393" s="1" t="s">
        <v>104</v>
      </c>
      <c r="Y1393" s="1" t="s">
        <v>57</v>
      </c>
      <c r="Z1393" s="1" t="s">
        <v>22</v>
      </c>
      <c r="AA1393" s="1"/>
      <c r="AB1393" s="1"/>
      <c r="AC1393" s="1" t="s">
        <v>93</v>
      </c>
      <c r="AD1393" s="1" t="str">
        <f t="shared" si="216"/>
        <v>1436</v>
      </c>
      <c r="AE1393" s="1" t="str">
        <f t="shared" si="217"/>
        <v>REGULAR</v>
      </c>
      <c r="AF1393" s="1" t="str">
        <f t="shared" si="218"/>
        <v>Cuttack -  Odisha</v>
      </c>
      <c r="AG1393" s="1">
        <f t="shared" si="219"/>
        <v>5</v>
      </c>
    </row>
    <row r="1394" spans="1:33">
      <c r="A1394" s="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c r="P1394" s="1">
        <f t="shared" si="210"/>
        <v>480</v>
      </c>
      <c r="Q1394" s="1">
        <v>10</v>
      </c>
      <c r="R1394" s="1">
        <f t="shared" si="211"/>
        <v>48</v>
      </c>
      <c r="S1394" s="1">
        <f t="shared" si="212"/>
        <v>432</v>
      </c>
      <c r="T1394" s="1">
        <v>0.62</v>
      </c>
      <c r="U1394" s="1">
        <f t="shared" si="213"/>
        <v>267.83999999999997</v>
      </c>
      <c r="V1394" s="1">
        <f t="shared" si="214"/>
        <v>164.16000000000003</v>
      </c>
      <c r="W1394" s="4">
        <f t="shared" si="215"/>
        <v>0.38000000000000006</v>
      </c>
      <c r="X1394" s="1" t="s">
        <v>147</v>
      </c>
      <c r="Y1394" s="1" t="s">
        <v>72</v>
      </c>
      <c r="Z1394" s="1" t="s">
        <v>41</v>
      </c>
      <c r="AA1394" s="2">
        <v>46073</v>
      </c>
      <c r="AB1394" s="1">
        <v>3</v>
      </c>
      <c r="AC1394" s="1" t="s">
        <v>42</v>
      </c>
      <c r="AD1394" s="1" t="str">
        <f t="shared" si="216"/>
        <v>0297</v>
      </c>
      <c r="AE1394" s="1" t="str">
        <f t="shared" si="217"/>
        <v>PRIME</v>
      </c>
      <c r="AF1394" s="1" t="str">
        <f t="shared" si="218"/>
        <v>Kanpur -  Uttar Pradesh</v>
      </c>
      <c r="AG1394" s="1">
        <f t="shared" si="219"/>
        <v>3</v>
      </c>
    </row>
    <row r="1395" spans="1:33">
      <c r="A1395" s="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c r="P1395" s="1">
        <f t="shared" si="210"/>
        <v>33800</v>
      </c>
      <c r="Q1395" s="1">
        <v>15</v>
      </c>
      <c r="R1395" s="1">
        <f t="shared" si="211"/>
        <v>5070</v>
      </c>
      <c r="S1395" s="1">
        <f t="shared" si="212"/>
        <v>28730</v>
      </c>
      <c r="T1395" s="1">
        <v>0.47</v>
      </c>
      <c r="U1395" s="1">
        <f t="shared" si="213"/>
        <v>13503.099999999999</v>
      </c>
      <c r="V1395" s="1">
        <f t="shared" si="214"/>
        <v>15226.900000000001</v>
      </c>
      <c r="W1395" s="4">
        <f t="shared" si="215"/>
        <v>0.53</v>
      </c>
      <c r="X1395" s="1" t="s">
        <v>65</v>
      </c>
      <c r="Y1395" s="1" t="s">
        <v>72</v>
      </c>
      <c r="Z1395" s="1" t="s">
        <v>41</v>
      </c>
      <c r="AA1395" s="2">
        <v>46074</v>
      </c>
      <c r="AB1395" s="1">
        <v>5</v>
      </c>
      <c r="AC1395" s="1" t="s">
        <v>42</v>
      </c>
      <c r="AD1395" s="1" t="str">
        <f t="shared" si="216"/>
        <v>0384</v>
      </c>
      <c r="AE1395" s="1" t="str">
        <f t="shared" si="217"/>
        <v>PRIME</v>
      </c>
      <c r="AF1395" s="1" t="str">
        <f t="shared" si="218"/>
        <v>Agra -  Uttar Pradesh</v>
      </c>
      <c r="AG1395" s="1">
        <f t="shared" si="219"/>
        <v>5</v>
      </c>
    </row>
    <row r="1396" spans="1:33">
      <c r="A1396" s="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c r="P1396" s="1">
        <f t="shared" si="210"/>
        <v>16500</v>
      </c>
      <c r="Q1396" s="1">
        <v>30</v>
      </c>
      <c r="R1396" s="1">
        <f t="shared" si="211"/>
        <v>4950</v>
      </c>
      <c r="S1396" s="1">
        <f t="shared" si="212"/>
        <v>11550</v>
      </c>
      <c r="T1396" s="1">
        <v>0.48</v>
      </c>
      <c r="U1396" s="1">
        <f t="shared" si="213"/>
        <v>5544</v>
      </c>
      <c r="V1396" s="1">
        <f t="shared" si="214"/>
        <v>6006</v>
      </c>
      <c r="W1396" s="4">
        <f t="shared" si="215"/>
        <v>0.52</v>
      </c>
      <c r="X1396" s="1" t="s">
        <v>65</v>
      </c>
      <c r="Y1396" s="1" t="s">
        <v>57</v>
      </c>
      <c r="Z1396" s="1" t="s">
        <v>41</v>
      </c>
      <c r="AA1396" s="2">
        <v>46076</v>
      </c>
      <c r="AB1396" s="1">
        <v>5</v>
      </c>
      <c r="AC1396" s="1" t="s">
        <v>42</v>
      </c>
      <c r="AD1396" s="1" t="str">
        <f t="shared" si="216"/>
        <v>0564</v>
      </c>
      <c r="AE1396" s="1" t="str">
        <f t="shared" si="217"/>
        <v>REGULAR</v>
      </c>
      <c r="AF1396" s="1" t="str">
        <f t="shared" si="218"/>
        <v>Imphal -  Manipur</v>
      </c>
      <c r="AG1396" s="1">
        <f t="shared" si="219"/>
        <v>5</v>
      </c>
    </row>
    <row r="1397" spans="1:33">
      <c r="A1397" s="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c r="P1397" s="1">
        <f t="shared" si="210"/>
        <v>10800</v>
      </c>
      <c r="Q1397" s="1">
        <v>0</v>
      </c>
      <c r="R1397" s="1">
        <f t="shared" si="211"/>
        <v>0</v>
      </c>
      <c r="S1397" s="1">
        <f t="shared" si="212"/>
        <v>10800</v>
      </c>
      <c r="T1397" s="1">
        <v>0.47</v>
      </c>
      <c r="U1397" s="1">
        <f t="shared" si="213"/>
        <v>5076</v>
      </c>
      <c r="V1397" s="1">
        <f t="shared" si="214"/>
        <v>5724</v>
      </c>
      <c r="W1397" s="4">
        <f t="shared" si="215"/>
        <v>0.53</v>
      </c>
      <c r="X1397" s="1" t="s">
        <v>92</v>
      </c>
      <c r="Y1397" s="1" t="s">
        <v>72</v>
      </c>
      <c r="Z1397" s="1" t="s">
        <v>120</v>
      </c>
      <c r="AA1397" s="1"/>
      <c r="AB1397" s="1"/>
      <c r="AC1397" s="1" t="s">
        <v>42</v>
      </c>
      <c r="AD1397" s="1" t="str">
        <f t="shared" si="216"/>
        <v>0142</v>
      </c>
      <c r="AE1397" s="1" t="str">
        <f t="shared" si="217"/>
        <v>REGULAR</v>
      </c>
      <c r="AF1397" s="1" t="str">
        <f t="shared" si="218"/>
        <v>Ludhiana -  Punjab</v>
      </c>
      <c r="AG1397" s="1">
        <f t="shared" si="219"/>
        <v>5</v>
      </c>
    </row>
    <row r="1398" spans="1:33">
      <c r="A1398" s="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c r="P1398" s="1">
        <f t="shared" si="210"/>
        <v>7160</v>
      </c>
      <c r="Q1398" s="1">
        <v>0</v>
      </c>
      <c r="R1398" s="1">
        <f t="shared" si="211"/>
        <v>0</v>
      </c>
      <c r="S1398" s="1">
        <f t="shared" si="212"/>
        <v>7160</v>
      </c>
      <c r="T1398" s="1">
        <v>0.47</v>
      </c>
      <c r="U1398" s="1">
        <f t="shared" si="213"/>
        <v>3365.2</v>
      </c>
      <c r="V1398" s="1">
        <f t="shared" si="214"/>
        <v>3794.8</v>
      </c>
      <c r="W1398" s="4">
        <f t="shared" si="215"/>
        <v>0.53</v>
      </c>
      <c r="X1398" s="1" t="s">
        <v>39</v>
      </c>
      <c r="Y1398" s="1" t="s">
        <v>40</v>
      </c>
      <c r="Z1398" s="1" t="s">
        <v>51</v>
      </c>
      <c r="AA1398" s="2">
        <v>46072</v>
      </c>
      <c r="AB1398" s="1"/>
      <c r="AC1398" s="1" t="s">
        <v>42</v>
      </c>
      <c r="AD1398" s="1" t="str">
        <f t="shared" si="216"/>
        <v>0613</v>
      </c>
      <c r="AE1398" s="1" t="str">
        <f t="shared" si="217"/>
        <v>REGULAR</v>
      </c>
      <c r="AF1398" s="1" t="str">
        <f t="shared" si="218"/>
        <v>Faridabad -  Haryana</v>
      </c>
      <c r="AG1398" s="1">
        <f t="shared" si="219"/>
        <v>4</v>
      </c>
    </row>
    <row r="1399" spans="1:33">
      <c r="A1399" s="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c r="P1399" s="1">
        <f t="shared" si="210"/>
        <v>4840</v>
      </c>
      <c r="Q1399" s="1">
        <v>10</v>
      </c>
      <c r="R1399" s="1">
        <f t="shared" si="211"/>
        <v>484</v>
      </c>
      <c r="S1399" s="1">
        <f t="shared" si="212"/>
        <v>4356</v>
      </c>
      <c r="T1399" s="1">
        <v>0.48</v>
      </c>
      <c r="U1399" s="1">
        <f t="shared" si="213"/>
        <v>2090.88</v>
      </c>
      <c r="V1399" s="1">
        <f t="shared" si="214"/>
        <v>2265.12</v>
      </c>
      <c r="W1399" s="4">
        <f t="shared" si="215"/>
        <v>0.52</v>
      </c>
      <c r="X1399" s="1" t="s">
        <v>104</v>
      </c>
      <c r="Y1399" s="1" t="s">
        <v>57</v>
      </c>
      <c r="Z1399" s="1" t="s">
        <v>41</v>
      </c>
      <c r="AA1399" s="2">
        <v>46072</v>
      </c>
      <c r="AB1399" s="1">
        <v>3</v>
      </c>
      <c r="AC1399" s="1" t="s">
        <v>42</v>
      </c>
      <c r="AD1399" s="1" t="str">
        <f t="shared" si="216"/>
        <v>0689</v>
      </c>
      <c r="AE1399" s="1" t="str">
        <f t="shared" si="217"/>
        <v>PRIME</v>
      </c>
      <c r="AF1399" s="1" t="str">
        <f t="shared" si="218"/>
        <v>Imphal -  Manipur</v>
      </c>
      <c r="AG1399" s="1">
        <f t="shared" si="219"/>
        <v>4</v>
      </c>
    </row>
    <row r="1400" spans="1:33">
      <c r="A1400" s="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c r="P1400" s="1">
        <f t="shared" si="210"/>
        <v>57410</v>
      </c>
      <c r="Q1400" s="1">
        <v>15</v>
      </c>
      <c r="R1400" s="1">
        <f t="shared" si="211"/>
        <v>8611.5</v>
      </c>
      <c r="S1400" s="1">
        <f t="shared" si="212"/>
        <v>48798.5</v>
      </c>
      <c r="T1400" s="1">
        <v>0.57999999999999996</v>
      </c>
      <c r="U1400" s="1">
        <f t="shared" si="213"/>
        <v>28303.129999999997</v>
      </c>
      <c r="V1400" s="1">
        <f t="shared" si="214"/>
        <v>20495.370000000003</v>
      </c>
      <c r="W1400" s="4">
        <f t="shared" si="215"/>
        <v>0.42000000000000004</v>
      </c>
      <c r="X1400" s="1" t="s">
        <v>104</v>
      </c>
      <c r="Y1400" s="1" t="s">
        <v>72</v>
      </c>
      <c r="Z1400" s="1" t="s">
        <v>22</v>
      </c>
      <c r="AA1400" s="1"/>
      <c r="AB1400" s="1"/>
      <c r="AC1400" s="1" t="s">
        <v>93</v>
      </c>
      <c r="AD1400" s="1" t="str">
        <f t="shared" si="216"/>
        <v>0483</v>
      </c>
      <c r="AE1400" s="1" t="str">
        <f t="shared" si="217"/>
        <v>REGULAR</v>
      </c>
      <c r="AF1400" s="1" t="str">
        <f t="shared" si="218"/>
        <v>Dehradun -  Uttarakhand</v>
      </c>
      <c r="AG1400" s="1">
        <f t="shared" si="219"/>
        <v>5</v>
      </c>
    </row>
    <row r="1401" spans="1:33">
      <c r="A1401" s="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c r="P1401" s="1">
        <f t="shared" si="210"/>
        <v>1080</v>
      </c>
      <c r="Q1401" s="1">
        <v>20</v>
      </c>
      <c r="R1401" s="1">
        <f t="shared" si="211"/>
        <v>216</v>
      </c>
      <c r="S1401" s="1">
        <f t="shared" si="212"/>
        <v>864</v>
      </c>
      <c r="T1401" s="1">
        <v>0.35</v>
      </c>
      <c r="U1401" s="1">
        <f t="shared" si="213"/>
        <v>302.39999999999998</v>
      </c>
      <c r="V1401" s="1">
        <f t="shared" si="214"/>
        <v>561.6</v>
      </c>
      <c r="W1401" s="4">
        <f t="shared" si="215"/>
        <v>0.65</v>
      </c>
      <c r="X1401" s="1" t="s">
        <v>147</v>
      </c>
      <c r="Y1401" s="1" t="s">
        <v>72</v>
      </c>
      <c r="Z1401" s="1" t="s">
        <v>41</v>
      </c>
      <c r="AA1401" s="2">
        <v>46073</v>
      </c>
      <c r="AB1401" s="1">
        <v>4</v>
      </c>
      <c r="AC1401" s="1" t="s">
        <v>42</v>
      </c>
      <c r="AD1401" s="1" t="str">
        <f t="shared" si="216"/>
        <v>0961</v>
      </c>
      <c r="AE1401" s="1" t="str">
        <f t="shared" si="217"/>
        <v>REGULAR</v>
      </c>
      <c r="AF1401" s="1" t="str">
        <f t="shared" si="218"/>
        <v>Raipur -  Chhattisgarh</v>
      </c>
      <c r="AG1401" s="1">
        <f t="shared" si="219"/>
        <v>4</v>
      </c>
    </row>
    <row r="1402" spans="1:33">
      <c r="A1402" s="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c r="P1402" s="1">
        <f t="shared" si="210"/>
        <v>3650</v>
      </c>
      <c r="Q1402" s="1">
        <v>5</v>
      </c>
      <c r="R1402" s="1">
        <f t="shared" si="211"/>
        <v>182.5</v>
      </c>
      <c r="S1402" s="1">
        <f t="shared" si="212"/>
        <v>3467.5</v>
      </c>
      <c r="T1402" s="1">
        <v>0.62</v>
      </c>
      <c r="U1402" s="1">
        <f t="shared" si="213"/>
        <v>2149.85</v>
      </c>
      <c r="V1402" s="1">
        <f t="shared" si="214"/>
        <v>1317.65</v>
      </c>
      <c r="W1402" s="4">
        <f t="shared" si="215"/>
        <v>0.38</v>
      </c>
      <c r="X1402" s="1" t="s">
        <v>147</v>
      </c>
      <c r="Y1402" s="1" t="s">
        <v>57</v>
      </c>
      <c r="Z1402" s="1" t="s">
        <v>66</v>
      </c>
      <c r="AA1402" s="1"/>
      <c r="AB1402" s="1"/>
      <c r="AC1402" s="1" t="s">
        <v>42</v>
      </c>
      <c r="AD1402" s="1" t="str">
        <f t="shared" si="216"/>
        <v>0203</v>
      </c>
      <c r="AE1402" s="1" t="str">
        <f t="shared" si="217"/>
        <v>PRIME</v>
      </c>
      <c r="AF1402" s="1" t="str">
        <f t="shared" si="218"/>
        <v>Bhilai -  Chhattisgarh</v>
      </c>
      <c r="AG1402" s="1">
        <f t="shared" si="219"/>
        <v>4</v>
      </c>
    </row>
    <row r="1403" spans="1:33">
      <c r="A1403" s="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c r="P1403" s="1">
        <f t="shared" si="210"/>
        <v>2040</v>
      </c>
      <c r="Q1403" s="1">
        <v>25</v>
      </c>
      <c r="R1403" s="1">
        <f t="shared" si="211"/>
        <v>510</v>
      </c>
      <c r="S1403" s="1">
        <f t="shared" si="212"/>
        <v>1530</v>
      </c>
      <c r="T1403" s="1">
        <v>0.47</v>
      </c>
      <c r="U1403" s="1">
        <f t="shared" si="213"/>
        <v>719.09999999999991</v>
      </c>
      <c r="V1403" s="1">
        <f t="shared" si="214"/>
        <v>810.90000000000009</v>
      </c>
      <c r="W1403" s="4">
        <f t="shared" si="215"/>
        <v>0.53</v>
      </c>
      <c r="X1403" s="1" t="s">
        <v>50</v>
      </c>
      <c r="Y1403" s="1" t="s">
        <v>57</v>
      </c>
      <c r="Z1403" s="1" t="s">
        <v>41</v>
      </c>
      <c r="AA1403" s="2">
        <v>46079</v>
      </c>
      <c r="AB1403" s="1">
        <v>5</v>
      </c>
      <c r="AC1403" s="1" t="s">
        <v>42</v>
      </c>
      <c r="AD1403" s="1" t="str">
        <f t="shared" si="216"/>
        <v>0228</v>
      </c>
      <c r="AE1403" s="1" t="str">
        <f t="shared" si="217"/>
        <v>REGULAR</v>
      </c>
      <c r="AF1403" s="1" t="str">
        <f t="shared" si="218"/>
        <v>Kanpur -  Uttar Pradesh</v>
      </c>
      <c r="AG1403" s="1">
        <f t="shared" si="219"/>
        <v>4</v>
      </c>
    </row>
    <row r="1404" spans="1:33">
      <c r="A1404" s="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c r="P1404" s="1">
        <f t="shared" si="210"/>
        <v>3080</v>
      </c>
      <c r="Q1404" s="1">
        <v>10</v>
      </c>
      <c r="R1404" s="1">
        <f t="shared" si="211"/>
        <v>308</v>
      </c>
      <c r="S1404" s="1">
        <f t="shared" si="212"/>
        <v>2772</v>
      </c>
      <c r="T1404" s="1">
        <v>0.62</v>
      </c>
      <c r="U1404" s="1">
        <f t="shared" si="213"/>
        <v>1718.64</v>
      </c>
      <c r="V1404" s="1">
        <f t="shared" si="214"/>
        <v>1053.3599999999999</v>
      </c>
      <c r="W1404" s="4">
        <f t="shared" si="215"/>
        <v>0.37999999999999995</v>
      </c>
      <c r="X1404" s="1" t="s">
        <v>56</v>
      </c>
      <c r="Y1404" s="1" t="s">
        <v>40</v>
      </c>
      <c r="Z1404" s="1" t="s">
        <v>22</v>
      </c>
      <c r="AA1404" s="1"/>
      <c r="AB1404" s="1"/>
      <c r="AC1404" s="1" t="s">
        <v>93</v>
      </c>
      <c r="AD1404" s="1" t="str">
        <f t="shared" si="216"/>
        <v>1334</v>
      </c>
      <c r="AE1404" s="1" t="str">
        <f t="shared" si="217"/>
        <v>PRIME</v>
      </c>
      <c r="AF1404" s="1" t="str">
        <f t="shared" si="218"/>
        <v>Udaipur -  Tripura</v>
      </c>
      <c r="AG1404" s="1">
        <f t="shared" si="219"/>
        <v>4</v>
      </c>
    </row>
    <row r="1405" spans="1:33">
      <c r="A1405" s="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c r="P1405" s="1">
        <f t="shared" si="210"/>
        <v>5640</v>
      </c>
      <c r="Q1405" s="1">
        <v>10</v>
      </c>
      <c r="R1405" s="1">
        <f t="shared" si="211"/>
        <v>564</v>
      </c>
      <c r="S1405" s="1">
        <f t="shared" si="212"/>
        <v>5076</v>
      </c>
      <c r="T1405" s="1">
        <v>0.45</v>
      </c>
      <c r="U1405" s="1">
        <f t="shared" si="213"/>
        <v>2284.2000000000003</v>
      </c>
      <c r="V1405" s="1">
        <f t="shared" si="214"/>
        <v>2791.7999999999997</v>
      </c>
      <c r="W1405" s="4">
        <f t="shared" si="215"/>
        <v>0.54999999999999993</v>
      </c>
      <c r="X1405" s="1" t="s">
        <v>147</v>
      </c>
      <c r="Y1405" s="1" t="s">
        <v>40</v>
      </c>
      <c r="Z1405" s="1" t="s">
        <v>41</v>
      </c>
      <c r="AA1405" s="2">
        <v>46081</v>
      </c>
      <c r="AB1405" s="1">
        <v>4</v>
      </c>
      <c r="AC1405" s="1" t="s">
        <v>42</v>
      </c>
      <c r="AD1405" s="1" t="str">
        <f t="shared" si="216"/>
        <v>0021</v>
      </c>
      <c r="AE1405" s="1" t="str">
        <f t="shared" si="217"/>
        <v>PRIME</v>
      </c>
      <c r="AF1405" s="1" t="str">
        <f t="shared" si="218"/>
        <v>Dibrugarh -  Assam</v>
      </c>
      <c r="AG1405" s="1">
        <f t="shared" si="219"/>
        <v>4</v>
      </c>
    </row>
    <row r="1406" spans="1:33">
      <c r="A1406" s="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c r="P1406" s="1">
        <f t="shared" si="210"/>
        <v>28750</v>
      </c>
      <c r="Q1406" s="1">
        <v>5</v>
      </c>
      <c r="R1406" s="1">
        <f t="shared" si="211"/>
        <v>1437.5</v>
      </c>
      <c r="S1406" s="1">
        <f t="shared" si="212"/>
        <v>27312.5</v>
      </c>
      <c r="T1406" s="1">
        <v>0.52</v>
      </c>
      <c r="U1406" s="1">
        <f t="shared" si="213"/>
        <v>14202.5</v>
      </c>
      <c r="V1406" s="1">
        <f t="shared" si="214"/>
        <v>13110</v>
      </c>
      <c r="W1406" s="4">
        <f t="shared" si="215"/>
        <v>0.48</v>
      </c>
      <c r="X1406" s="1" t="s">
        <v>104</v>
      </c>
      <c r="Y1406" s="1" t="s">
        <v>57</v>
      </c>
      <c r="Z1406" s="1" t="s">
        <v>22</v>
      </c>
      <c r="AA1406" s="1"/>
      <c r="AB1406" s="1"/>
      <c r="AC1406" s="1" t="s">
        <v>93</v>
      </c>
      <c r="AD1406" s="1" t="str">
        <f t="shared" si="216"/>
        <v>0052</v>
      </c>
      <c r="AE1406" s="1" t="str">
        <f t="shared" si="217"/>
        <v>PRIME</v>
      </c>
      <c r="AF1406" s="1" t="str">
        <f t="shared" si="218"/>
        <v>Noida -  Delhi</v>
      </c>
      <c r="AG1406" s="1">
        <f t="shared" si="219"/>
        <v>5</v>
      </c>
    </row>
    <row r="1407" spans="1:33">
      <c r="A1407" s="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c r="P1407" s="1">
        <f t="shared" si="210"/>
        <v>20800</v>
      </c>
      <c r="Q1407" s="1">
        <v>25</v>
      </c>
      <c r="R1407" s="1">
        <f t="shared" si="211"/>
        <v>5200</v>
      </c>
      <c r="S1407" s="1">
        <f t="shared" si="212"/>
        <v>15600</v>
      </c>
      <c r="T1407" s="1">
        <v>0.52</v>
      </c>
      <c r="U1407" s="1">
        <f t="shared" si="213"/>
        <v>8112</v>
      </c>
      <c r="V1407" s="1">
        <f t="shared" si="214"/>
        <v>7488</v>
      </c>
      <c r="W1407" s="4">
        <f t="shared" si="215"/>
        <v>0.48</v>
      </c>
      <c r="X1407" s="1" t="s">
        <v>92</v>
      </c>
      <c r="Y1407" s="1" t="s">
        <v>72</v>
      </c>
      <c r="Z1407" s="1" t="s">
        <v>41</v>
      </c>
      <c r="AA1407" s="2">
        <v>46081</v>
      </c>
      <c r="AB1407" s="1">
        <v>5</v>
      </c>
      <c r="AC1407" s="1" t="s">
        <v>42</v>
      </c>
      <c r="AD1407" s="1" t="str">
        <f t="shared" si="216"/>
        <v>0281</v>
      </c>
      <c r="AE1407" s="1" t="str">
        <f t="shared" si="217"/>
        <v>REGULAR</v>
      </c>
      <c r="AF1407" s="1" t="str">
        <f t="shared" si="218"/>
        <v>Gurgaon -  Delhi</v>
      </c>
      <c r="AG1407" s="1">
        <f t="shared" si="219"/>
        <v>5</v>
      </c>
    </row>
    <row r="1408" spans="1:33">
      <c r="A1408" s="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c r="P1408" s="1">
        <f t="shared" si="210"/>
        <v>12560</v>
      </c>
      <c r="Q1408" s="1">
        <v>20</v>
      </c>
      <c r="R1408" s="1">
        <f t="shared" si="211"/>
        <v>2512</v>
      </c>
      <c r="S1408" s="1">
        <f t="shared" si="212"/>
        <v>10048</v>
      </c>
      <c r="T1408" s="1">
        <v>0.47</v>
      </c>
      <c r="U1408" s="1">
        <f t="shared" si="213"/>
        <v>4722.5599999999995</v>
      </c>
      <c r="V1408" s="1">
        <f t="shared" si="214"/>
        <v>5325.4400000000005</v>
      </c>
      <c r="W1408" s="4">
        <f t="shared" si="215"/>
        <v>0.53</v>
      </c>
      <c r="X1408" s="1" t="s">
        <v>39</v>
      </c>
      <c r="Y1408" s="1" t="s">
        <v>72</v>
      </c>
      <c r="Z1408" s="1" t="s">
        <v>66</v>
      </c>
      <c r="AA1408" s="1"/>
      <c r="AB1408" s="1"/>
      <c r="AC1408" s="1" t="s">
        <v>42</v>
      </c>
      <c r="AD1408" s="1" t="str">
        <f t="shared" si="216"/>
        <v>1116</v>
      </c>
      <c r="AE1408" s="1" t="str">
        <f t="shared" si="217"/>
        <v>PRIME</v>
      </c>
      <c r="AF1408" s="1" t="str">
        <f t="shared" si="218"/>
        <v>Ludhiana -  Punjab</v>
      </c>
      <c r="AG1408" s="1">
        <f t="shared" si="219"/>
        <v>5</v>
      </c>
    </row>
    <row r="1409" spans="1:33">
      <c r="A1409" s="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c r="P1409" s="1">
        <f t="shared" si="210"/>
        <v>84720</v>
      </c>
      <c r="Q1409" s="1">
        <v>0</v>
      </c>
      <c r="R1409" s="1">
        <f t="shared" si="211"/>
        <v>0</v>
      </c>
      <c r="S1409" s="1">
        <f t="shared" si="212"/>
        <v>84720</v>
      </c>
      <c r="T1409" s="1">
        <v>0.57999999999999996</v>
      </c>
      <c r="U1409" s="1">
        <f t="shared" si="213"/>
        <v>49137.599999999999</v>
      </c>
      <c r="V1409" s="1">
        <f t="shared" si="214"/>
        <v>35582.400000000001</v>
      </c>
      <c r="W1409" s="4">
        <f t="shared" si="215"/>
        <v>0.42000000000000004</v>
      </c>
      <c r="X1409" s="1" t="s">
        <v>56</v>
      </c>
      <c r="Y1409" s="1" t="s">
        <v>81</v>
      </c>
      <c r="Z1409" s="1" t="s">
        <v>51</v>
      </c>
      <c r="AA1409" s="2">
        <v>46082</v>
      </c>
      <c r="AB1409" s="1"/>
      <c r="AC1409" s="1" t="s">
        <v>42</v>
      </c>
      <c r="AD1409" s="1" t="str">
        <f t="shared" si="216"/>
        <v>1430</v>
      </c>
      <c r="AE1409" s="1" t="str">
        <f t="shared" si="217"/>
        <v>PRIME</v>
      </c>
      <c r="AF1409" s="1" t="str">
        <f t="shared" si="218"/>
        <v>Margao -  Goa</v>
      </c>
      <c r="AG1409" s="1">
        <f t="shared" si="219"/>
        <v>5</v>
      </c>
    </row>
    <row r="1410" spans="1:33">
      <c r="A1410" s="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c r="P1410" s="1">
        <f t="shared" si="210"/>
        <v>31300</v>
      </c>
      <c r="Q1410" s="1">
        <v>0</v>
      </c>
      <c r="R1410" s="1">
        <f t="shared" si="211"/>
        <v>0</v>
      </c>
      <c r="S1410" s="1">
        <f t="shared" si="212"/>
        <v>31300</v>
      </c>
      <c r="T1410" s="1">
        <v>0.47</v>
      </c>
      <c r="U1410" s="1">
        <f t="shared" si="213"/>
        <v>14711</v>
      </c>
      <c r="V1410" s="1">
        <f t="shared" si="214"/>
        <v>16589</v>
      </c>
      <c r="W1410" s="4">
        <f t="shared" si="215"/>
        <v>0.53</v>
      </c>
      <c r="X1410" s="1" t="s">
        <v>147</v>
      </c>
      <c r="Y1410" s="1" t="s">
        <v>40</v>
      </c>
      <c r="Z1410" s="1" t="s">
        <v>41</v>
      </c>
      <c r="AA1410" s="2">
        <v>46083</v>
      </c>
      <c r="AB1410" s="1">
        <v>5</v>
      </c>
      <c r="AC1410" s="1" t="s">
        <v>42</v>
      </c>
      <c r="AD1410" s="1" t="str">
        <f t="shared" si="216"/>
        <v>1489</v>
      </c>
      <c r="AE1410" s="1" t="str">
        <f t="shared" si="217"/>
        <v>REGULAR</v>
      </c>
      <c r="AF1410" s="1" t="str">
        <f t="shared" si="218"/>
        <v>Ludhiana -  Punjab</v>
      </c>
      <c r="AG1410" s="1">
        <f t="shared" si="219"/>
        <v>5</v>
      </c>
    </row>
    <row r="1411" spans="1:33">
      <c r="A1411" s="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c r="P1411" s="1">
        <f t="shared" ref="P1411:P1474" si="220">PRODUCT(N1411,O1411)</f>
        <v>58880</v>
      </c>
      <c r="Q1411" s="1">
        <v>10</v>
      </c>
      <c r="R1411" s="1">
        <f t="shared" ref="R1411:R1474" si="221">P1411*(Q1411/100)</f>
        <v>5888</v>
      </c>
      <c r="S1411" s="1">
        <f t="shared" ref="S1411:S1474" si="222">P1411-R1411</f>
        <v>52992</v>
      </c>
      <c r="T1411" s="1">
        <v>0.57999999999999996</v>
      </c>
      <c r="U1411" s="1">
        <f t="shared" ref="U1411:U1474" si="223">S1411*T1411</f>
        <v>30735.359999999997</v>
      </c>
      <c r="V1411" s="1">
        <f t="shared" ref="V1411:V1474" si="224">S1411-U1411</f>
        <v>22256.640000000003</v>
      </c>
      <c r="W1411" s="4">
        <f t="shared" ref="W1411:W1474" si="225">(V1411/S1411)</f>
        <v>0.42000000000000004</v>
      </c>
      <c r="X1411" s="1" t="s">
        <v>50</v>
      </c>
      <c r="Y1411" s="1" t="s">
        <v>81</v>
      </c>
      <c r="Z1411" s="1" t="s">
        <v>41</v>
      </c>
      <c r="AA1411" s="2">
        <v>46084</v>
      </c>
      <c r="AB1411" s="1">
        <v>3</v>
      </c>
      <c r="AC1411" s="1" t="s">
        <v>42</v>
      </c>
      <c r="AD1411" s="1" t="str">
        <f t="shared" ref="AD1411:AD1474" si="226">RIGHT(A1411,4)</f>
        <v>0471</v>
      </c>
      <c r="AE1411" s="1" t="str">
        <f t="shared" ref="AE1411:AE1474" si="227">UPPER(H1411)</f>
        <v>REGULAR</v>
      </c>
      <c r="AF1411" s="1" t="str">
        <f t="shared" ref="AF1411:AF1474" si="228">_xlfn.CONCAT(I1411," -  ",J1411)</f>
        <v>Raipur -  Chhattisgarh</v>
      </c>
      <c r="AG1411" s="1">
        <f t="shared" ref="AG1411:AG1474" si="229">LEN(P1411)</f>
        <v>5</v>
      </c>
    </row>
    <row r="1412" spans="1:33">
      <c r="A1412" s="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c r="P1412" s="1">
        <f t="shared" si="220"/>
        <v>2160</v>
      </c>
      <c r="Q1412" s="1">
        <v>15</v>
      </c>
      <c r="R1412" s="1">
        <f t="shared" si="221"/>
        <v>324</v>
      </c>
      <c r="S1412" s="1">
        <f t="shared" si="222"/>
        <v>1836</v>
      </c>
      <c r="T1412" s="1">
        <v>0.47</v>
      </c>
      <c r="U1412" s="1">
        <f t="shared" si="223"/>
        <v>862.92</v>
      </c>
      <c r="V1412" s="1">
        <f t="shared" si="224"/>
        <v>973.08</v>
      </c>
      <c r="W1412" s="4">
        <f t="shared" si="225"/>
        <v>0.53</v>
      </c>
      <c r="X1412" s="1" t="s">
        <v>56</v>
      </c>
      <c r="Y1412" s="1" t="s">
        <v>40</v>
      </c>
      <c r="Z1412" s="1" t="s">
        <v>41</v>
      </c>
      <c r="AA1412" s="2">
        <v>46081</v>
      </c>
      <c r="AB1412" s="1">
        <v>4</v>
      </c>
      <c r="AC1412" s="1" t="s">
        <v>42</v>
      </c>
      <c r="AD1412" s="1" t="str">
        <f t="shared" si="226"/>
        <v>0117</v>
      </c>
      <c r="AE1412" s="1" t="str">
        <f t="shared" si="227"/>
        <v>REGULAR</v>
      </c>
      <c r="AF1412" s="1" t="str">
        <f t="shared" si="228"/>
        <v>Guwahati -  Assam</v>
      </c>
      <c r="AG1412" s="1">
        <f t="shared" si="229"/>
        <v>4</v>
      </c>
    </row>
    <row r="1413" spans="1:33">
      <c r="A1413" s="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c r="P1413" s="1">
        <f t="shared" si="220"/>
        <v>960</v>
      </c>
      <c r="Q1413" s="1">
        <v>5</v>
      </c>
      <c r="R1413" s="1">
        <f t="shared" si="221"/>
        <v>48</v>
      </c>
      <c r="S1413" s="1">
        <f t="shared" si="222"/>
        <v>912</v>
      </c>
      <c r="T1413" s="1">
        <v>0.5</v>
      </c>
      <c r="U1413" s="1">
        <f t="shared" si="223"/>
        <v>456</v>
      </c>
      <c r="V1413" s="1">
        <f t="shared" si="224"/>
        <v>456</v>
      </c>
      <c r="W1413" s="4">
        <f t="shared" si="225"/>
        <v>0.5</v>
      </c>
      <c r="X1413" s="1" t="s">
        <v>39</v>
      </c>
      <c r="Y1413" s="1" t="s">
        <v>40</v>
      </c>
      <c r="Z1413" s="1" t="s">
        <v>41</v>
      </c>
      <c r="AA1413" s="2">
        <v>46081</v>
      </c>
      <c r="AB1413" s="1">
        <v>4</v>
      </c>
      <c r="AC1413" s="1" t="s">
        <v>42</v>
      </c>
      <c r="AD1413" s="1" t="str">
        <f t="shared" si="226"/>
        <v>1545</v>
      </c>
      <c r="AE1413" s="1" t="str">
        <f t="shared" si="227"/>
        <v>PRIME</v>
      </c>
      <c r="AF1413" s="1" t="str">
        <f t="shared" si="228"/>
        <v>Rohtak -  Haryana</v>
      </c>
      <c r="AG1413" s="1">
        <f t="shared" si="229"/>
        <v>3</v>
      </c>
    </row>
    <row r="1414" spans="1:33">
      <c r="A1414" s="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c r="P1414" s="1">
        <f t="shared" si="220"/>
        <v>5920</v>
      </c>
      <c r="Q1414" s="1">
        <v>30</v>
      </c>
      <c r="R1414" s="1">
        <f t="shared" si="221"/>
        <v>1776</v>
      </c>
      <c r="S1414" s="1">
        <f t="shared" si="222"/>
        <v>4144</v>
      </c>
      <c r="T1414" s="1">
        <v>0.47</v>
      </c>
      <c r="U1414" s="1">
        <f t="shared" si="223"/>
        <v>1947.6799999999998</v>
      </c>
      <c r="V1414" s="1">
        <f t="shared" si="224"/>
        <v>2196.3200000000002</v>
      </c>
      <c r="W1414" s="4">
        <f t="shared" si="225"/>
        <v>0.53</v>
      </c>
      <c r="X1414" s="1" t="s">
        <v>39</v>
      </c>
      <c r="Y1414" s="1" t="s">
        <v>81</v>
      </c>
      <c r="Z1414" s="1" t="s">
        <v>41</v>
      </c>
      <c r="AA1414" s="2">
        <v>46086</v>
      </c>
      <c r="AB1414" s="1">
        <v>3</v>
      </c>
      <c r="AC1414" s="1" t="s">
        <v>42</v>
      </c>
      <c r="AD1414" s="1" t="str">
        <f t="shared" si="226"/>
        <v>0115</v>
      </c>
      <c r="AE1414" s="1" t="str">
        <f t="shared" si="227"/>
        <v>REGULAR</v>
      </c>
      <c r="AF1414" s="1" t="str">
        <f t="shared" si="228"/>
        <v>Guwahati -  Assam</v>
      </c>
      <c r="AG1414" s="1">
        <f t="shared" si="229"/>
        <v>4</v>
      </c>
    </row>
    <row r="1415" spans="1:33">
      <c r="A1415" s="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c r="P1415" s="1">
        <f t="shared" si="220"/>
        <v>124000</v>
      </c>
      <c r="Q1415" s="1">
        <v>0</v>
      </c>
      <c r="R1415" s="1">
        <f t="shared" si="221"/>
        <v>0</v>
      </c>
      <c r="S1415" s="1">
        <f t="shared" si="222"/>
        <v>124000</v>
      </c>
      <c r="T1415" s="1">
        <v>0.57999999999999996</v>
      </c>
      <c r="U1415" s="1">
        <f t="shared" si="223"/>
        <v>71920</v>
      </c>
      <c r="V1415" s="1">
        <f t="shared" si="224"/>
        <v>52080</v>
      </c>
      <c r="W1415" s="4">
        <f t="shared" si="225"/>
        <v>0.42</v>
      </c>
      <c r="X1415" s="1" t="s">
        <v>147</v>
      </c>
      <c r="Y1415" s="1" t="s">
        <v>40</v>
      </c>
      <c r="Z1415" s="1" t="s">
        <v>41</v>
      </c>
      <c r="AA1415" s="2">
        <v>46082</v>
      </c>
      <c r="AB1415" s="1">
        <v>4</v>
      </c>
      <c r="AC1415" s="1" t="s">
        <v>42</v>
      </c>
      <c r="AD1415" s="1" t="str">
        <f t="shared" si="226"/>
        <v>1526</v>
      </c>
      <c r="AE1415" s="1" t="str">
        <f t="shared" si="227"/>
        <v>PRIME</v>
      </c>
      <c r="AF1415" s="1" t="str">
        <f t="shared" si="228"/>
        <v>Bhilai -  Chhattisgarh</v>
      </c>
      <c r="AG1415" s="1">
        <f t="shared" si="229"/>
        <v>6</v>
      </c>
    </row>
    <row r="1416" spans="1:33">
      <c r="A1416" s="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c r="P1416" s="1">
        <f t="shared" si="220"/>
        <v>31450</v>
      </c>
      <c r="Q1416" s="1">
        <v>0</v>
      </c>
      <c r="R1416" s="1">
        <f t="shared" si="221"/>
        <v>0</v>
      </c>
      <c r="S1416" s="1">
        <f t="shared" si="222"/>
        <v>31450</v>
      </c>
      <c r="T1416" s="1">
        <v>0.52</v>
      </c>
      <c r="U1416" s="1">
        <f t="shared" si="223"/>
        <v>16354</v>
      </c>
      <c r="V1416" s="1">
        <f t="shared" si="224"/>
        <v>15096</v>
      </c>
      <c r="W1416" s="4">
        <f t="shared" si="225"/>
        <v>0.48</v>
      </c>
      <c r="X1416" s="1" t="s">
        <v>56</v>
      </c>
      <c r="Y1416" s="1" t="s">
        <v>57</v>
      </c>
      <c r="Z1416" s="1" t="s">
        <v>66</v>
      </c>
      <c r="AA1416" s="1"/>
      <c r="AB1416" s="1"/>
      <c r="AC1416" s="1" t="s">
        <v>42</v>
      </c>
      <c r="AD1416" s="1" t="str">
        <f t="shared" si="226"/>
        <v>1542</v>
      </c>
      <c r="AE1416" s="1" t="str">
        <f t="shared" si="227"/>
        <v>REGULAR</v>
      </c>
      <c r="AF1416" s="1" t="str">
        <f t="shared" si="228"/>
        <v>Indore -  Madhya Pradesh</v>
      </c>
      <c r="AG1416" s="1">
        <f t="shared" si="229"/>
        <v>5</v>
      </c>
    </row>
    <row r="1417" spans="1:33">
      <c r="A1417" s="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c r="P1417" s="1">
        <f t="shared" si="220"/>
        <v>23700</v>
      </c>
      <c r="Q1417" s="1">
        <v>0</v>
      </c>
      <c r="R1417" s="1">
        <f t="shared" si="221"/>
        <v>0</v>
      </c>
      <c r="S1417" s="1">
        <f t="shared" si="222"/>
        <v>23700</v>
      </c>
      <c r="T1417" s="1">
        <v>0.47</v>
      </c>
      <c r="U1417" s="1">
        <f t="shared" si="223"/>
        <v>11139</v>
      </c>
      <c r="V1417" s="1">
        <f t="shared" si="224"/>
        <v>12561</v>
      </c>
      <c r="W1417" s="4">
        <f t="shared" si="225"/>
        <v>0.53</v>
      </c>
      <c r="X1417" s="1" t="s">
        <v>104</v>
      </c>
      <c r="Y1417" s="1" t="s">
        <v>72</v>
      </c>
      <c r="Z1417" s="1" t="s">
        <v>41</v>
      </c>
      <c r="AA1417" s="2">
        <v>46085</v>
      </c>
      <c r="AB1417" s="1">
        <v>4</v>
      </c>
      <c r="AC1417" s="1" t="s">
        <v>42</v>
      </c>
      <c r="AD1417" s="1" t="str">
        <f t="shared" si="226"/>
        <v>1565</v>
      </c>
      <c r="AE1417" s="1" t="str">
        <f t="shared" si="227"/>
        <v>REGULAR</v>
      </c>
      <c r="AF1417" s="1" t="str">
        <f t="shared" si="228"/>
        <v>Dehradun -  Uttarakhand</v>
      </c>
      <c r="AG1417" s="1">
        <f t="shared" si="229"/>
        <v>5</v>
      </c>
    </row>
    <row r="1418" spans="1:33">
      <c r="A1418" s="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c r="P1418" s="1">
        <f t="shared" si="220"/>
        <v>580</v>
      </c>
      <c r="Q1418" s="1">
        <v>0</v>
      </c>
      <c r="R1418" s="1">
        <f t="shared" si="221"/>
        <v>0</v>
      </c>
      <c r="S1418" s="1">
        <f t="shared" si="222"/>
        <v>580</v>
      </c>
      <c r="T1418" s="1">
        <v>0.62</v>
      </c>
      <c r="U1418" s="1">
        <f t="shared" si="223"/>
        <v>359.6</v>
      </c>
      <c r="V1418" s="1">
        <f t="shared" si="224"/>
        <v>220.39999999999998</v>
      </c>
      <c r="W1418" s="4">
        <f t="shared" si="225"/>
        <v>0.37999999999999995</v>
      </c>
      <c r="X1418" s="1" t="s">
        <v>104</v>
      </c>
      <c r="Y1418" s="1" t="s">
        <v>57</v>
      </c>
      <c r="Z1418" s="1" t="s">
        <v>120</v>
      </c>
      <c r="AA1418" s="1"/>
      <c r="AB1418" s="1"/>
      <c r="AC1418" s="1" t="s">
        <v>42</v>
      </c>
      <c r="AD1418" s="1" t="str">
        <f t="shared" si="226"/>
        <v>0636</v>
      </c>
      <c r="AE1418" s="1" t="str">
        <f t="shared" si="227"/>
        <v>REGULAR</v>
      </c>
      <c r="AF1418" s="1" t="str">
        <f t="shared" si="228"/>
        <v>Haridwar -  Uttarakhand</v>
      </c>
      <c r="AG1418" s="1">
        <f t="shared" si="229"/>
        <v>3</v>
      </c>
    </row>
    <row r="1419" spans="1:33">
      <c r="A1419" s="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c r="P1419" s="1">
        <f t="shared" si="220"/>
        <v>3850</v>
      </c>
      <c r="Q1419" s="1">
        <v>15</v>
      </c>
      <c r="R1419" s="1">
        <f t="shared" si="221"/>
        <v>577.5</v>
      </c>
      <c r="S1419" s="1">
        <f t="shared" si="222"/>
        <v>3272.5</v>
      </c>
      <c r="T1419" s="1">
        <v>0.35</v>
      </c>
      <c r="U1419" s="1">
        <f t="shared" si="223"/>
        <v>1145.375</v>
      </c>
      <c r="V1419" s="1">
        <f t="shared" si="224"/>
        <v>2127.125</v>
      </c>
      <c r="W1419" s="4">
        <f t="shared" si="225"/>
        <v>0.65</v>
      </c>
      <c r="X1419" s="1" t="s">
        <v>39</v>
      </c>
      <c r="Y1419" s="1" t="s">
        <v>72</v>
      </c>
      <c r="Z1419" s="1" t="s">
        <v>22</v>
      </c>
      <c r="AA1419" s="1"/>
      <c r="AB1419" s="1"/>
      <c r="AC1419" s="1" t="s">
        <v>93</v>
      </c>
      <c r="AD1419" s="1" t="str">
        <f t="shared" si="226"/>
        <v>0906</v>
      </c>
      <c r="AE1419" s="1" t="str">
        <f t="shared" si="227"/>
        <v>REGULAR</v>
      </c>
      <c r="AF1419" s="1" t="str">
        <f t="shared" si="228"/>
        <v>Jamshedpur -  Jharkhand</v>
      </c>
      <c r="AG1419" s="1">
        <f t="shared" si="229"/>
        <v>4</v>
      </c>
    </row>
    <row r="1420" spans="1:33">
      <c r="A1420" s="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c r="P1420" s="1">
        <f t="shared" si="220"/>
        <v>30040</v>
      </c>
      <c r="Q1420" s="1">
        <v>5</v>
      </c>
      <c r="R1420" s="1">
        <f t="shared" si="221"/>
        <v>1502</v>
      </c>
      <c r="S1420" s="1">
        <f t="shared" si="222"/>
        <v>28538</v>
      </c>
      <c r="T1420" s="1">
        <v>0.52</v>
      </c>
      <c r="U1420" s="1">
        <f t="shared" si="223"/>
        <v>14839.76</v>
      </c>
      <c r="V1420" s="1">
        <f t="shared" si="224"/>
        <v>13698.24</v>
      </c>
      <c r="W1420" s="4">
        <f t="shared" si="225"/>
        <v>0.48</v>
      </c>
      <c r="X1420" s="1" t="s">
        <v>50</v>
      </c>
      <c r="Y1420" s="1" t="s">
        <v>81</v>
      </c>
      <c r="Z1420" s="1" t="s">
        <v>41</v>
      </c>
      <c r="AA1420" s="2">
        <v>46088</v>
      </c>
      <c r="AB1420" s="1">
        <v>4</v>
      </c>
      <c r="AC1420" s="1" t="s">
        <v>42</v>
      </c>
      <c r="AD1420" s="1" t="str">
        <f t="shared" si="226"/>
        <v>1396</v>
      </c>
      <c r="AE1420" s="1" t="str">
        <f t="shared" si="227"/>
        <v>PRIME</v>
      </c>
      <c r="AF1420" s="1" t="str">
        <f t="shared" si="228"/>
        <v>Raipur -  Chhattisgarh</v>
      </c>
      <c r="AG1420" s="1">
        <f t="shared" si="229"/>
        <v>5</v>
      </c>
    </row>
    <row r="1421" spans="1:33">
      <c r="A1421" s="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c r="P1421" s="1">
        <f t="shared" si="220"/>
        <v>38410</v>
      </c>
      <c r="Q1421" s="1">
        <v>5</v>
      </c>
      <c r="R1421" s="1">
        <f t="shared" si="221"/>
        <v>1920.5</v>
      </c>
      <c r="S1421" s="1">
        <f t="shared" si="222"/>
        <v>36489.5</v>
      </c>
      <c r="T1421" s="1">
        <v>0.57999999999999996</v>
      </c>
      <c r="U1421" s="1">
        <f t="shared" si="223"/>
        <v>21163.91</v>
      </c>
      <c r="V1421" s="1">
        <f t="shared" si="224"/>
        <v>15325.59</v>
      </c>
      <c r="W1421" s="4">
        <f t="shared" si="225"/>
        <v>0.42</v>
      </c>
      <c r="X1421" s="1" t="s">
        <v>65</v>
      </c>
      <c r="Y1421" s="1" t="s">
        <v>40</v>
      </c>
      <c r="Z1421" s="1" t="s">
        <v>41</v>
      </c>
      <c r="AA1421" s="2">
        <v>46082</v>
      </c>
      <c r="AB1421" s="1">
        <v>3</v>
      </c>
      <c r="AC1421" s="1" t="s">
        <v>42</v>
      </c>
      <c r="AD1421" s="1" t="str">
        <f t="shared" si="226"/>
        <v>1532</v>
      </c>
      <c r="AE1421" s="1" t="str">
        <f t="shared" si="227"/>
        <v>PRIME</v>
      </c>
      <c r="AF1421" s="1" t="str">
        <f t="shared" si="228"/>
        <v>Bhilai -  Chhattisgarh</v>
      </c>
      <c r="AG1421" s="1">
        <f t="shared" si="229"/>
        <v>5</v>
      </c>
    </row>
    <row r="1422" spans="1:33">
      <c r="A1422" s="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c r="P1422" s="1">
        <f t="shared" si="220"/>
        <v>6100</v>
      </c>
      <c r="Q1422" s="1">
        <v>10</v>
      </c>
      <c r="R1422" s="1">
        <f t="shared" si="221"/>
        <v>610</v>
      </c>
      <c r="S1422" s="1">
        <f t="shared" si="222"/>
        <v>5490</v>
      </c>
      <c r="T1422" s="1">
        <v>0.48</v>
      </c>
      <c r="U1422" s="1">
        <f t="shared" si="223"/>
        <v>2635.2</v>
      </c>
      <c r="V1422" s="1">
        <f t="shared" si="224"/>
        <v>2854.8</v>
      </c>
      <c r="W1422" s="4">
        <f t="shared" si="225"/>
        <v>0.52</v>
      </c>
      <c r="X1422" s="1" t="s">
        <v>147</v>
      </c>
      <c r="Y1422" s="1" t="s">
        <v>81</v>
      </c>
      <c r="Z1422" s="1" t="s">
        <v>66</v>
      </c>
      <c r="AA1422" s="1"/>
      <c r="AB1422" s="1"/>
      <c r="AC1422" s="1" t="s">
        <v>42</v>
      </c>
      <c r="AD1422" s="1" t="str">
        <f t="shared" si="226"/>
        <v>0011</v>
      </c>
      <c r="AE1422" s="1" t="str">
        <f t="shared" si="227"/>
        <v>PRIME</v>
      </c>
      <c r="AF1422" s="1" t="str">
        <f t="shared" si="228"/>
        <v>Raipur -  Chhattisgarh</v>
      </c>
      <c r="AG1422" s="1">
        <f t="shared" si="229"/>
        <v>4</v>
      </c>
    </row>
    <row r="1423" spans="1:33">
      <c r="A1423" s="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c r="P1423" s="1">
        <f t="shared" si="220"/>
        <v>33100</v>
      </c>
      <c r="Q1423" s="1">
        <v>25</v>
      </c>
      <c r="R1423" s="1">
        <f t="shared" si="221"/>
        <v>8275</v>
      </c>
      <c r="S1423" s="1">
        <f t="shared" si="222"/>
        <v>24825</v>
      </c>
      <c r="T1423" s="1">
        <v>0.48</v>
      </c>
      <c r="U1423" s="1">
        <f t="shared" si="223"/>
        <v>11916</v>
      </c>
      <c r="V1423" s="1">
        <f t="shared" si="224"/>
        <v>12909</v>
      </c>
      <c r="W1423" s="4">
        <f t="shared" si="225"/>
        <v>0.52</v>
      </c>
      <c r="X1423" s="1" t="s">
        <v>104</v>
      </c>
      <c r="Y1423" s="1" t="s">
        <v>72</v>
      </c>
      <c r="Z1423" s="1" t="s">
        <v>41</v>
      </c>
      <c r="AA1423" s="2">
        <v>46089</v>
      </c>
      <c r="AB1423" s="1">
        <v>4</v>
      </c>
      <c r="AC1423" s="1" t="s">
        <v>42</v>
      </c>
      <c r="AD1423" s="1" t="str">
        <f t="shared" si="226"/>
        <v>0205</v>
      </c>
      <c r="AE1423" s="1" t="str">
        <f t="shared" si="227"/>
        <v>REGULAR</v>
      </c>
      <c r="AF1423" s="1" t="str">
        <f t="shared" si="228"/>
        <v>Vijayawada -  Andhra Pradesh</v>
      </c>
      <c r="AG1423" s="1">
        <f t="shared" si="229"/>
        <v>5</v>
      </c>
    </row>
    <row r="1424" spans="1:33">
      <c r="A1424" s="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c r="P1424" s="1">
        <f t="shared" si="220"/>
        <v>4200</v>
      </c>
      <c r="Q1424" s="1">
        <v>0</v>
      </c>
      <c r="R1424" s="1">
        <f t="shared" si="221"/>
        <v>0</v>
      </c>
      <c r="S1424" s="1">
        <f t="shared" si="222"/>
        <v>4200</v>
      </c>
      <c r="T1424" s="1">
        <v>0.62</v>
      </c>
      <c r="U1424" s="1">
        <f t="shared" si="223"/>
        <v>2604</v>
      </c>
      <c r="V1424" s="1">
        <f t="shared" si="224"/>
        <v>1596</v>
      </c>
      <c r="W1424" s="4">
        <f t="shared" si="225"/>
        <v>0.38</v>
      </c>
      <c r="X1424" s="1" t="s">
        <v>147</v>
      </c>
      <c r="Y1424" s="1" t="s">
        <v>72</v>
      </c>
      <c r="Z1424" s="1" t="s">
        <v>41</v>
      </c>
      <c r="AA1424" s="2">
        <v>46089</v>
      </c>
      <c r="AB1424" s="1">
        <v>4</v>
      </c>
      <c r="AC1424" s="1" t="s">
        <v>42</v>
      </c>
      <c r="AD1424" s="1" t="str">
        <f t="shared" si="226"/>
        <v>0341</v>
      </c>
      <c r="AE1424" s="1" t="str">
        <f t="shared" si="227"/>
        <v>PRIME</v>
      </c>
      <c r="AF1424" s="1" t="str">
        <f t="shared" si="228"/>
        <v>Dibrugarh -  Assam</v>
      </c>
      <c r="AG1424" s="1">
        <f t="shared" si="229"/>
        <v>4</v>
      </c>
    </row>
    <row r="1425" spans="1:33">
      <c r="A1425" s="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c r="P1425" s="1">
        <f t="shared" si="220"/>
        <v>19710</v>
      </c>
      <c r="Q1425" s="1">
        <v>0</v>
      </c>
      <c r="R1425" s="1">
        <f t="shared" si="221"/>
        <v>0</v>
      </c>
      <c r="S1425" s="1">
        <f t="shared" si="222"/>
        <v>19710</v>
      </c>
      <c r="T1425" s="1">
        <v>0.47</v>
      </c>
      <c r="U1425" s="1">
        <f t="shared" si="223"/>
        <v>9263.6999999999989</v>
      </c>
      <c r="V1425" s="1">
        <f t="shared" si="224"/>
        <v>10446.300000000001</v>
      </c>
      <c r="W1425" s="4">
        <f t="shared" si="225"/>
        <v>0.53</v>
      </c>
      <c r="X1425" s="1" t="s">
        <v>104</v>
      </c>
      <c r="Y1425" s="1" t="s">
        <v>57</v>
      </c>
      <c r="Z1425" s="1" t="s">
        <v>41</v>
      </c>
      <c r="AA1425" s="2">
        <v>46086</v>
      </c>
      <c r="AB1425" s="1">
        <v>5</v>
      </c>
      <c r="AC1425" s="1" t="s">
        <v>42</v>
      </c>
      <c r="AD1425" s="1" t="str">
        <f t="shared" si="226"/>
        <v>0801</v>
      </c>
      <c r="AE1425" s="1" t="str">
        <f t="shared" si="227"/>
        <v>REGULAR</v>
      </c>
      <c r="AF1425" s="1" t="str">
        <f t="shared" si="228"/>
        <v>Margao -  Goa</v>
      </c>
      <c r="AG1425" s="1">
        <f t="shared" si="229"/>
        <v>5</v>
      </c>
    </row>
    <row r="1426" spans="1:33">
      <c r="A1426" s="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c r="P1426" s="1">
        <f t="shared" si="220"/>
        <v>5920</v>
      </c>
      <c r="Q1426" s="1">
        <v>20</v>
      </c>
      <c r="R1426" s="1">
        <f t="shared" si="221"/>
        <v>1184</v>
      </c>
      <c r="S1426" s="1">
        <f t="shared" si="222"/>
        <v>4736</v>
      </c>
      <c r="T1426" s="1">
        <v>0.45</v>
      </c>
      <c r="U1426" s="1">
        <f t="shared" si="223"/>
        <v>2131.2000000000003</v>
      </c>
      <c r="V1426" s="1">
        <f t="shared" si="224"/>
        <v>2604.7999999999997</v>
      </c>
      <c r="W1426" s="4">
        <f t="shared" si="225"/>
        <v>0.54999999999999993</v>
      </c>
      <c r="X1426" s="1" t="s">
        <v>147</v>
      </c>
      <c r="Y1426" s="1" t="s">
        <v>72</v>
      </c>
      <c r="Z1426" s="1" t="s">
        <v>120</v>
      </c>
      <c r="AA1426" s="1"/>
      <c r="AB1426" s="1"/>
      <c r="AC1426" s="1" t="s">
        <v>42</v>
      </c>
      <c r="AD1426" s="1" t="str">
        <f t="shared" si="226"/>
        <v>1427</v>
      </c>
      <c r="AE1426" s="1" t="str">
        <f t="shared" si="227"/>
        <v>PRIME</v>
      </c>
      <c r="AF1426" s="1" t="str">
        <f t="shared" si="228"/>
        <v>Margao -  Goa</v>
      </c>
      <c r="AG1426" s="1">
        <f t="shared" si="229"/>
        <v>4</v>
      </c>
    </row>
    <row r="1427" spans="1:33">
      <c r="A1427" s="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c r="P1427" s="1">
        <f t="shared" si="220"/>
        <v>1320</v>
      </c>
      <c r="Q1427" s="1">
        <v>0</v>
      </c>
      <c r="R1427" s="1">
        <f t="shared" si="221"/>
        <v>0</v>
      </c>
      <c r="S1427" s="1">
        <f t="shared" si="222"/>
        <v>1320</v>
      </c>
      <c r="T1427" s="1">
        <v>0.35</v>
      </c>
      <c r="U1427" s="1">
        <f t="shared" si="223"/>
        <v>461.99999999999994</v>
      </c>
      <c r="V1427" s="1">
        <f t="shared" si="224"/>
        <v>858</v>
      </c>
      <c r="W1427" s="4">
        <f t="shared" si="225"/>
        <v>0.65</v>
      </c>
      <c r="X1427" s="1" t="s">
        <v>65</v>
      </c>
      <c r="Y1427" s="1" t="s">
        <v>57</v>
      </c>
      <c r="Z1427" s="1" t="s">
        <v>41</v>
      </c>
      <c r="AA1427" s="2">
        <v>46087</v>
      </c>
      <c r="AB1427" s="1">
        <v>4</v>
      </c>
      <c r="AC1427" s="1" t="s">
        <v>42</v>
      </c>
      <c r="AD1427" s="1" t="str">
        <f t="shared" si="226"/>
        <v>0177</v>
      </c>
      <c r="AE1427" s="1" t="str">
        <f t="shared" si="227"/>
        <v>REGULAR</v>
      </c>
      <c r="AF1427" s="1" t="str">
        <f t="shared" si="228"/>
        <v>Cuttack -  Odisha</v>
      </c>
      <c r="AG1427" s="1">
        <f t="shared" si="229"/>
        <v>4</v>
      </c>
    </row>
    <row r="1428" spans="1:33">
      <c r="A1428" s="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c r="P1428" s="1">
        <f t="shared" si="220"/>
        <v>1040</v>
      </c>
      <c r="Q1428" s="1">
        <v>25</v>
      </c>
      <c r="R1428" s="1">
        <f t="shared" si="221"/>
        <v>260</v>
      </c>
      <c r="S1428" s="1">
        <f t="shared" si="222"/>
        <v>780</v>
      </c>
      <c r="T1428" s="1">
        <v>0.35</v>
      </c>
      <c r="U1428" s="1">
        <f t="shared" si="223"/>
        <v>273</v>
      </c>
      <c r="V1428" s="1">
        <f t="shared" si="224"/>
        <v>507</v>
      </c>
      <c r="W1428" s="4">
        <f t="shared" si="225"/>
        <v>0.65</v>
      </c>
      <c r="X1428" s="1" t="s">
        <v>104</v>
      </c>
      <c r="Y1428" s="1" t="s">
        <v>57</v>
      </c>
      <c r="Z1428" s="1" t="s">
        <v>41</v>
      </c>
      <c r="AA1428" s="2">
        <v>46089</v>
      </c>
      <c r="AB1428" s="1">
        <v>5</v>
      </c>
      <c r="AC1428" s="1" t="s">
        <v>42</v>
      </c>
      <c r="AD1428" s="1" t="str">
        <f t="shared" si="226"/>
        <v>0398</v>
      </c>
      <c r="AE1428" s="1" t="str">
        <f t="shared" si="227"/>
        <v>REGULAR</v>
      </c>
      <c r="AF1428" s="1" t="str">
        <f t="shared" si="228"/>
        <v>Raipur -  Chhattisgarh</v>
      </c>
      <c r="AG1428" s="1">
        <f t="shared" si="229"/>
        <v>4</v>
      </c>
    </row>
    <row r="1429" spans="1:33">
      <c r="A1429" s="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c r="P1429" s="1">
        <f t="shared" si="220"/>
        <v>5600</v>
      </c>
      <c r="Q1429" s="1">
        <v>30</v>
      </c>
      <c r="R1429" s="1">
        <f t="shared" si="221"/>
        <v>1680</v>
      </c>
      <c r="S1429" s="1">
        <f t="shared" si="222"/>
        <v>3920</v>
      </c>
      <c r="T1429" s="1">
        <v>0.5</v>
      </c>
      <c r="U1429" s="1">
        <f t="shared" si="223"/>
        <v>1960</v>
      </c>
      <c r="V1429" s="1">
        <f t="shared" si="224"/>
        <v>1960</v>
      </c>
      <c r="W1429" s="4">
        <f t="shared" si="225"/>
        <v>0.5</v>
      </c>
      <c r="X1429" s="1" t="s">
        <v>39</v>
      </c>
      <c r="Y1429" s="1" t="s">
        <v>40</v>
      </c>
      <c r="Z1429" s="1" t="s">
        <v>41</v>
      </c>
      <c r="AA1429" s="2">
        <v>46089</v>
      </c>
      <c r="AB1429" s="1">
        <v>5</v>
      </c>
      <c r="AC1429" s="1" t="s">
        <v>42</v>
      </c>
      <c r="AD1429" s="1" t="str">
        <f t="shared" si="226"/>
        <v>1415</v>
      </c>
      <c r="AE1429" s="1" t="str">
        <f t="shared" si="227"/>
        <v>REGULAR</v>
      </c>
      <c r="AF1429" s="1" t="str">
        <f t="shared" si="228"/>
        <v>Kolkata -  West Bengal</v>
      </c>
      <c r="AG1429" s="1">
        <f t="shared" si="229"/>
        <v>4</v>
      </c>
    </row>
    <row r="1430" spans="1:33">
      <c r="A1430" s="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c r="P1430" s="1">
        <f t="shared" si="220"/>
        <v>7360</v>
      </c>
      <c r="Q1430" s="1">
        <v>20</v>
      </c>
      <c r="R1430" s="1">
        <f t="shared" si="221"/>
        <v>1472</v>
      </c>
      <c r="S1430" s="1">
        <f t="shared" si="222"/>
        <v>5888</v>
      </c>
      <c r="T1430" s="1">
        <v>0.45</v>
      </c>
      <c r="U1430" s="1">
        <f t="shared" si="223"/>
        <v>2649.6</v>
      </c>
      <c r="V1430" s="1">
        <f t="shared" si="224"/>
        <v>3238.4</v>
      </c>
      <c r="W1430" s="4">
        <f t="shared" si="225"/>
        <v>0.55000000000000004</v>
      </c>
      <c r="X1430" s="1" t="s">
        <v>147</v>
      </c>
      <c r="Y1430" s="1" t="s">
        <v>40</v>
      </c>
      <c r="Z1430" s="1" t="s">
        <v>120</v>
      </c>
      <c r="AA1430" s="1"/>
      <c r="AB1430" s="1"/>
      <c r="AC1430" s="1" t="s">
        <v>42</v>
      </c>
      <c r="AD1430" s="1" t="str">
        <f t="shared" si="226"/>
        <v>0531</v>
      </c>
      <c r="AE1430" s="1" t="str">
        <f t="shared" si="227"/>
        <v>PRIME</v>
      </c>
      <c r="AF1430" s="1" t="str">
        <f t="shared" si="228"/>
        <v>Thiruvananthapuram -  Kerala</v>
      </c>
      <c r="AG1430" s="1">
        <f t="shared" si="229"/>
        <v>4</v>
      </c>
    </row>
    <row r="1431" spans="1:33">
      <c r="A1431" s="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c r="P1431" s="1">
        <f t="shared" si="220"/>
        <v>420</v>
      </c>
      <c r="Q1431" s="1">
        <v>0</v>
      </c>
      <c r="R1431" s="1">
        <f t="shared" si="221"/>
        <v>0</v>
      </c>
      <c r="S1431" s="1">
        <f t="shared" si="222"/>
        <v>420</v>
      </c>
      <c r="T1431" s="1">
        <v>0.35</v>
      </c>
      <c r="U1431" s="1">
        <f t="shared" si="223"/>
        <v>147</v>
      </c>
      <c r="V1431" s="1">
        <f t="shared" si="224"/>
        <v>273</v>
      </c>
      <c r="W1431" s="4">
        <f t="shared" si="225"/>
        <v>0.65</v>
      </c>
      <c r="X1431" s="1" t="s">
        <v>92</v>
      </c>
      <c r="Y1431" s="1" t="s">
        <v>72</v>
      </c>
      <c r="Z1431" s="1" t="s">
        <v>22</v>
      </c>
      <c r="AA1431" s="1"/>
      <c r="AB1431" s="1"/>
      <c r="AC1431" s="1" t="s">
        <v>93</v>
      </c>
      <c r="AD1431" s="1" t="str">
        <f t="shared" si="226"/>
        <v>1613</v>
      </c>
      <c r="AE1431" s="1" t="str">
        <f t="shared" si="227"/>
        <v>REGULAR</v>
      </c>
      <c r="AF1431" s="1" t="str">
        <f t="shared" si="228"/>
        <v>Bhilai -  Chhattisgarh</v>
      </c>
      <c r="AG1431" s="1">
        <f t="shared" si="229"/>
        <v>3</v>
      </c>
    </row>
    <row r="1432" spans="1:33">
      <c r="A1432" s="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c r="P1432" s="1">
        <f t="shared" si="220"/>
        <v>1900</v>
      </c>
      <c r="Q1432" s="1">
        <v>10</v>
      </c>
      <c r="R1432" s="1">
        <f t="shared" si="221"/>
        <v>190</v>
      </c>
      <c r="S1432" s="1">
        <f t="shared" si="222"/>
        <v>1710</v>
      </c>
      <c r="T1432" s="1">
        <v>0.45</v>
      </c>
      <c r="U1432" s="1">
        <f t="shared" si="223"/>
        <v>769.5</v>
      </c>
      <c r="V1432" s="1">
        <f t="shared" si="224"/>
        <v>940.5</v>
      </c>
      <c r="W1432" s="4">
        <f t="shared" si="225"/>
        <v>0.55000000000000004</v>
      </c>
      <c r="X1432" s="1" t="s">
        <v>65</v>
      </c>
      <c r="Y1432" s="1" t="s">
        <v>81</v>
      </c>
      <c r="Z1432" s="1" t="s">
        <v>120</v>
      </c>
      <c r="AA1432" s="1"/>
      <c r="AB1432" s="1"/>
      <c r="AC1432" s="1" t="s">
        <v>42</v>
      </c>
      <c r="AD1432" s="1" t="str">
        <f t="shared" si="226"/>
        <v>0112</v>
      </c>
      <c r="AE1432" s="1" t="str">
        <f t="shared" si="227"/>
        <v>REGULAR</v>
      </c>
      <c r="AF1432" s="1" t="str">
        <f t="shared" si="228"/>
        <v>Guwahati -  Assam</v>
      </c>
      <c r="AG1432" s="1">
        <f t="shared" si="229"/>
        <v>4</v>
      </c>
    </row>
    <row r="1433" spans="1:33">
      <c r="A1433" s="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c r="P1433" s="1">
        <f t="shared" si="220"/>
        <v>2480</v>
      </c>
      <c r="Q1433" s="1">
        <v>30</v>
      </c>
      <c r="R1433" s="1">
        <f t="shared" si="221"/>
        <v>744</v>
      </c>
      <c r="S1433" s="1">
        <f t="shared" si="222"/>
        <v>1736</v>
      </c>
      <c r="T1433" s="1">
        <v>0.5</v>
      </c>
      <c r="U1433" s="1">
        <f t="shared" si="223"/>
        <v>868</v>
      </c>
      <c r="V1433" s="1">
        <f t="shared" si="224"/>
        <v>868</v>
      </c>
      <c r="W1433" s="4">
        <f t="shared" si="225"/>
        <v>0.5</v>
      </c>
      <c r="X1433" s="1" t="s">
        <v>50</v>
      </c>
      <c r="Y1433" s="1" t="s">
        <v>81</v>
      </c>
      <c r="Z1433" s="1" t="s">
        <v>41</v>
      </c>
      <c r="AA1433" s="2">
        <v>46092</v>
      </c>
      <c r="AB1433" s="1">
        <v>5</v>
      </c>
      <c r="AC1433" s="1" t="s">
        <v>42</v>
      </c>
      <c r="AD1433" s="1" t="str">
        <f t="shared" si="226"/>
        <v>0222</v>
      </c>
      <c r="AE1433" s="1" t="str">
        <f t="shared" si="227"/>
        <v>PRIME</v>
      </c>
      <c r="AF1433" s="1" t="str">
        <f t="shared" si="228"/>
        <v>Hubli -  Karnataka</v>
      </c>
      <c r="AG1433" s="1">
        <f t="shared" si="229"/>
        <v>4</v>
      </c>
    </row>
    <row r="1434" spans="1:33">
      <c r="A1434" s="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c r="P1434" s="1">
        <f t="shared" si="220"/>
        <v>5650</v>
      </c>
      <c r="Q1434" s="1">
        <v>10</v>
      </c>
      <c r="R1434" s="1">
        <f t="shared" si="221"/>
        <v>565</v>
      </c>
      <c r="S1434" s="1">
        <f t="shared" si="222"/>
        <v>5085</v>
      </c>
      <c r="T1434" s="1">
        <v>0.35</v>
      </c>
      <c r="U1434" s="1">
        <f t="shared" si="223"/>
        <v>1779.75</v>
      </c>
      <c r="V1434" s="1">
        <f t="shared" si="224"/>
        <v>3305.25</v>
      </c>
      <c r="W1434" s="4">
        <f t="shared" si="225"/>
        <v>0.65</v>
      </c>
      <c r="X1434" s="1" t="s">
        <v>147</v>
      </c>
      <c r="Y1434" s="1" t="s">
        <v>57</v>
      </c>
      <c r="Z1434" s="1" t="s">
        <v>41</v>
      </c>
      <c r="AA1434" s="2">
        <v>46086</v>
      </c>
      <c r="AB1434" s="1">
        <v>3</v>
      </c>
      <c r="AC1434" s="1" t="s">
        <v>42</v>
      </c>
      <c r="AD1434" s="1" t="str">
        <f t="shared" si="226"/>
        <v>0858</v>
      </c>
      <c r="AE1434" s="1" t="str">
        <f t="shared" si="227"/>
        <v>PRIME</v>
      </c>
      <c r="AF1434" s="1" t="str">
        <f t="shared" si="228"/>
        <v>Pune -  Maharashtra</v>
      </c>
      <c r="AG1434" s="1">
        <f t="shared" si="229"/>
        <v>4</v>
      </c>
    </row>
    <row r="1435" spans="1:33">
      <c r="A1435" s="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c r="P1435" s="1">
        <f t="shared" si="220"/>
        <v>26000</v>
      </c>
      <c r="Q1435" s="1">
        <v>0</v>
      </c>
      <c r="R1435" s="1">
        <f t="shared" si="221"/>
        <v>0</v>
      </c>
      <c r="S1435" s="1">
        <f t="shared" si="222"/>
        <v>26000</v>
      </c>
      <c r="T1435" s="1">
        <v>0.47</v>
      </c>
      <c r="U1435" s="1">
        <f t="shared" si="223"/>
        <v>12220</v>
      </c>
      <c r="V1435" s="1">
        <f t="shared" si="224"/>
        <v>13780</v>
      </c>
      <c r="W1435" s="4">
        <f t="shared" si="225"/>
        <v>0.53</v>
      </c>
      <c r="X1435" s="1" t="s">
        <v>56</v>
      </c>
      <c r="Y1435" s="1" t="s">
        <v>81</v>
      </c>
      <c r="Z1435" s="1" t="s">
        <v>41</v>
      </c>
      <c r="AA1435" s="2">
        <v>46091</v>
      </c>
      <c r="AB1435" s="1">
        <v>3</v>
      </c>
      <c r="AC1435" s="1" t="s">
        <v>42</v>
      </c>
      <c r="AD1435" s="1" t="str">
        <f t="shared" si="226"/>
        <v>0931</v>
      </c>
      <c r="AE1435" s="1" t="str">
        <f t="shared" si="227"/>
        <v>REGULAR</v>
      </c>
      <c r="AF1435" s="1" t="str">
        <f t="shared" si="228"/>
        <v>Jabalpur -  Madhya Pradesh</v>
      </c>
      <c r="AG1435" s="1">
        <f t="shared" si="229"/>
        <v>5</v>
      </c>
    </row>
    <row r="1436" spans="1:33">
      <c r="A1436" s="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c r="P1436" s="1">
        <f t="shared" si="220"/>
        <v>44560</v>
      </c>
      <c r="Q1436" s="1">
        <v>0</v>
      </c>
      <c r="R1436" s="1">
        <f t="shared" si="221"/>
        <v>0</v>
      </c>
      <c r="S1436" s="1">
        <f t="shared" si="222"/>
        <v>44560</v>
      </c>
      <c r="T1436" s="1">
        <v>0.52</v>
      </c>
      <c r="U1436" s="1">
        <f t="shared" si="223"/>
        <v>23171.200000000001</v>
      </c>
      <c r="V1436" s="1">
        <f t="shared" si="224"/>
        <v>21388.799999999999</v>
      </c>
      <c r="W1436" s="4">
        <f t="shared" si="225"/>
        <v>0.48</v>
      </c>
      <c r="X1436" s="1" t="s">
        <v>39</v>
      </c>
      <c r="Y1436" s="1" t="s">
        <v>72</v>
      </c>
      <c r="Z1436" s="1" t="s">
        <v>51</v>
      </c>
      <c r="AA1436" s="2">
        <v>46086</v>
      </c>
      <c r="AB1436" s="1"/>
      <c r="AC1436" s="1" t="s">
        <v>42</v>
      </c>
      <c r="AD1436" s="1" t="str">
        <f t="shared" si="226"/>
        <v>1137</v>
      </c>
      <c r="AE1436" s="1" t="str">
        <f t="shared" si="227"/>
        <v>PRIME</v>
      </c>
      <c r="AF1436" s="1" t="str">
        <f t="shared" si="228"/>
        <v>Bhilai -  Chhattisgarh</v>
      </c>
      <c r="AG1436" s="1">
        <f t="shared" si="229"/>
        <v>5</v>
      </c>
    </row>
    <row r="1437" spans="1:33">
      <c r="A1437" s="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c r="P1437" s="1">
        <f t="shared" si="220"/>
        <v>5460</v>
      </c>
      <c r="Q1437" s="1">
        <v>0</v>
      </c>
      <c r="R1437" s="1">
        <f t="shared" si="221"/>
        <v>0</v>
      </c>
      <c r="S1437" s="1">
        <f t="shared" si="222"/>
        <v>5460</v>
      </c>
      <c r="T1437" s="1">
        <v>0.47</v>
      </c>
      <c r="U1437" s="1">
        <f t="shared" si="223"/>
        <v>2566.1999999999998</v>
      </c>
      <c r="V1437" s="1">
        <f t="shared" si="224"/>
        <v>2893.8</v>
      </c>
      <c r="W1437" s="4">
        <f t="shared" si="225"/>
        <v>0.53</v>
      </c>
      <c r="X1437" s="1" t="s">
        <v>104</v>
      </c>
      <c r="Y1437" s="1" t="s">
        <v>40</v>
      </c>
      <c r="Z1437" s="1" t="s">
        <v>41</v>
      </c>
      <c r="AA1437" s="2">
        <v>46089</v>
      </c>
      <c r="AB1437" s="1">
        <v>3</v>
      </c>
      <c r="AC1437" s="1" t="s">
        <v>42</v>
      </c>
      <c r="AD1437" s="1" t="str">
        <f t="shared" si="226"/>
        <v>0003</v>
      </c>
      <c r="AE1437" s="1" t="str">
        <f t="shared" si="227"/>
        <v>PRIME</v>
      </c>
      <c r="AF1437" s="1" t="str">
        <f t="shared" si="228"/>
        <v>Ahmedabad -  Gujarat</v>
      </c>
      <c r="AG1437" s="1">
        <f t="shared" si="229"/>
        <v>4</v>
      </c>
    </row>
    <row r="1438" spans="1:33">
      <c r="A1438" s="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c r="P1438" s="1">
        <f t="shared" si="220"/>
        <v>21320</v>
      </c>
      <c r="Q1438" s="1">
        <v>0</v>
      </c>
      <c r="R1438" s="1">
        <f t="shared" si="221"/>
        <v>0</v>
      </c>
      <c r="S1438" s="1">
        <f t="shared" si="222"/>
        <v>21320</v>
      </c>
      <c r="T1438" s="1">
        <v>0.57999999999999996</v>
      </c>
      <c r="U1438" s="1">
        <f t="shared" si="223"/>
        <v>12365.599999999999</v>
      </c>
      <c r="V1438" s="1">
        <f t="shared" si="224"/>
        <v>8954.4000000000015</v>
      </c>
      <c r="W1438" s="4">
        <f t="shared" si="225"/>
        <v>0.4200000000000001</v>
      </c>
      <c r="X1438" s="1" t="s">
        <v>56</v>
      </c>
      <c r="Y1438" s="1" t="s">
        <v>40</v>
      </c>
      <c r="Z1438" s="1" t="s">
        <v>51</v>
      </c>
      <c r="AA1438" s="2">
        <v>46092</v>
      </c>
      <c r="AB1438" s="1"/>
      <c r="AC1438" s="1" t="s">
        <v>42</v>
      </c>
      <c r="AD1438" s="1" t="str">
        <f t="shared" si="226"/>
        <v>0153</v>
      </c>
      <c r="AE1438" s="1" t="str">
        <f t="shared" si="227"/>
        <v>REGULAR</v>
      </c>
      <c r="AF1438" s="1" t="str">
        <f t="shared" si="228"/>
        <v>Guwahati -  Assam</v>
      </c>
      <c r="AG1438" s="1">
        <f t="shared" si="229"/>
        <v>5</v>
      </c>
    </row>
    <row r="1439" spans="1:33">
      <c r="A1439" s="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c r="P1439" s="1">
        <f t="shared" si="220"/>
        <v>440</v>
      </c>
      <c r="Q1439" s="1">
        <v>20</v>
      </c>
      <c r="R1439" s="1">
        <f t="shared" si="221"/>
        <v>88</v>
      </c>
      <c r="S1439" s="1">
        <f t="shared" si="222"/>
        <v>352</v>
      </c>
      <c r="T1439" s="1">
        <v>0.45</v>
      </c>
      <c r="U1439" s="1">
        <f t="shared" si="223"/>
        <v>158.4</v>
      </c>
      <c r="V1439" s="1">
        <f t="shared" si="224"/>
        <v>193.6</v>
      </c>
      <c r="W1439" s="4">
        <f t="shared" si="225"/>
        <v>0.54999999999999993</v>
      </c>
      <c r="X1439" s="1" t="s">
        <v>147</v>
      </c>
      <c r="Y1439" s="1" t="s">
        <v>40</v>
      </c>
      <c r="Z1439" s="1" t="s">
        <v>22</v>
      </c>
      <c r="AA1439" s="1"/>
      <c r="AB1439" s="1"/>
      <c r="AC1439" s="1" t="s">
        <v>93</v>
      </c>
      <c r="AD1439" s="1" t="str">
        <f t="shared" si="226"/>
        <v>0527</v>
      </c>
      <c r="AE1439" s="1" t="str">
        <f t="shared" si="227"/>
        <v>REGULAR</v>
      </c>
      <c r="AF1439" s="1" t="str">
        <f t="shared" si="228"/>
        <v>Nagpur -  Maharashtra</v>
      </c>
      <c r="AG1439" s="1">
        <f t="shared" si="229"/>
        <v>3</v>
      </c>
    </row>
    <row r="1440" spans="1:33">
      <c r="A1440" s="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c r="P1440" s="1">
        <f t="shared" si="220"/>
        <v>760</v>
      </c>
      <c r="Q1440" s="1">
        <v>10</v>
      </c>
      <c r="R1440" s="1">
        <f t="shared" si="221"/>
        <v>76</v>
      </c>
      <c r="S1440" s="1">
        <f t="shared" si="222"/>
        <v>684</v>
      </c>
      <c r="T1440" s="1">
        <v>0.47</v>
      </c>
      <c r="U1440" s="1">
        <f t="shared" si="223"/>
        <v>321.47999999999996</v>
      </c>
      <c r="V1440" s="1">
        <f t="shared" si="224"/>
        <v>362.52000000000004</v>
      </c>
      <c r="W1440" s="4">
        <f t="shared" si="225"/>
        <v>0.53</v>
      </c>
      <c r="X1440" s="1" t="s">
        <v>147</v>
      </c>
      <c r="Y1440" s="1" t="s">
        <v>40</v>
      </c>
      <c r="Z1440" s="1" t="s">
        <v>41</v>
      </c>
      <c r="AA1440" s="2">
        <v>46089</v>
      </c>
      <c r="AB1440" s="1">
        <v>5</v>
      </c>
      <c r="AC1440" s="1" t="s">
        <v>42</v>
      </c>
      <c r="AD1440" s="1" t="str">
        <f t="shared" si="226"/>
        <v>1112</v>
      </c>
      <c r="AE1440" s="1" t="str">
        <f t="shared" si="227"/>
        <v>PRIME</v>
      </c>
      <c r="AF1440" s="1" t="str">
        <f t="shared" si="228"/>
        <v>Ludhiana -  Punjab</v>
      </c>
      <c r="AG1440" s="1">
        <f t="shared" si="229"/>
        <v>3</v>
      </c>
    </row>
    <row r="1441" spans="1:33">
      <c r="A1441" s="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c r="P1441" s="1">
        <f t="shared" si="220"/>
        <v>1560</v>
      </c>
      <c r="Q1441" s="1">
        <v>0</v>
      </c>
      <c r="R1441" s="1">
        <f t="shared" si="221"/>
        <v>0</v>
      </c>
      <c r="S1441" s="1">
        <f t="shared" si="222"/>
        <v>1560</v>
      </c>
      <c r="T1441" s="1">
        <v>0.35</v>
      </c>
      <c r="U1441" s="1">
        <f t="shared" si="223"/>
        <v>546</v>
      </c>
      <c r="V1441" s="1">
        <f t="shared" si="224"/>
        <v>1014</v>
      </c>
      <c r="W1441" s="4">
        <f t="shared" si="225"/>
        <v>0.65</v>
      </c>
      <c r="X1441" s="1" t="s">
        <v>65</v>
      </c>
      <c r="Y1441" s="1" t="s">
        <v>40</v>
      </c>
      <c r="Z1441" s="1" t="s">
        <v>22</v>
      </c>
      <c r="AA1441" s="1"/>
      <c r="AB1441" s="1"/>
      <c r="AC1441" s="1" t="s">
        <v>93</v>
      </c>
      <c r="AD1441" s="1" t="str">
        <f t="shared" si="226"/>
        <v>1327</v>
      </c>
      <c r="AE1441" s="1" t="str">
        <f t="shared" si="227"/>
        <v>PRIME</v>
      </c>
      <c r="AF1441" s="1" t="str">
        <f t="shared" si="228"/>
        <v>Muzaffarpur -  Bihar</v>
      </c>
      <c r="AG1441" s="1">
        <f t="shared" si="229"/>
        <v>4</v>
      </c>
    </row>
    <row r="1442" spans="1:33">
      <c r="A1442" s="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c r="P1442" s="1">
        <f t="shared" si="220"/>
        <v>11640</v>
      </c>
      <c r="Q1442" s="1">
        <v>15</v>
      </c>
      <c r="R1442" s="1">
        <f t="shared" si="221"/>
        <v>1746</v>
      </c>
      <c r="S1442" s="1">
        <f t="shared" si="222"/>
        <v>9894</v>
      </c>
      <c r="T1442" s="1">
        <v>0.48</v>
      </c>
      <c r="U1442" s="1">
        <f t="shared" si="223"/>
        <v>4749.12</v>
      </c>
      <c r="V1442" s="1">
        <f t="shared" si="224"/>
        <v>5144.88</v>
      </c>
      <c r="W1442" s="4">
        <f t="shared" si="225"/>
        <v>0.52</v>
      </c>
      <c r="X1442" s="1" t="s">
        <v>39</v>
      </c>
      <c r="Y1442" s="1" t="s">
        <v>72</v>
      </c>
      <c r="Z1442" s="1" t="s">
        <v>66</v>
      </c>
      <c r="AA1442" s="1"/>
      <c r="AB1442" s="1"/>
      <c r="AC1442" s="1" t="s">
        <v>42</v>
      </c>
      <c r="AD1442" s="1" t="str">
        <f t="shared" si="226"/>
        <v>1439</v>
      </c>
      <c r="AE1442" s="1" t="str">
        <f t="shared" si="227"/>
        <v>PRIME</v>
      </c>
      <c r="AF1442" s="1" t="str">
        <f t="shared" si="228"/>
        <v>Chennai -  Tamil Nadu</v>
      </c>
      <c r="AG1442" s="1">
        <f t="shared" si="229"/>
        <v>5</v>
      </c>
    </row>
    <row r="1443" spans="1:33">
      <c r="A1443" s="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c r="P1443" s="1">
        <f t="shared" si="220"/>
        <v>6840</v>
      </c>
      <c r="Q1443" s="1">
        <v>15</v>
      </c>
      <c r="R1443" s="1">
        <f t="shared" si="221"/>
        <v>1026</v>
      </c>
      <c r="S1443" s="1">
        <f t="shared" si="222"/>
        <v>5814</v>
      </c>
      <c r="T1443" s="1">
        <v>0.45</v>
      </c>
      <c r="U1443" s="1">
        <f t="shared" si="223"/>
        <v>2616.3000000000002</v>
      </c>
      <c r="V1443" s="1">
        <f t="shared" si="224"/>
        <v>3197.7</v>
      </c>
      <c r="W1443" s="4">
        <f t="shared" si="225"/>
        <v>0.54999999999999993</v>
      </c>
      <c r="X1443" s="1" t="s">
        <v>65</v>
      </c>
      <c r="Y1443" s="1" t="s">
        <v>57</v>
      </c>
      <c r="Z1443" s="1" t="s">
        <v>41</v>
      </c>
      <c r="AA1443" s="2">
        <v>46092</v>
      </c>
      <c r="AB1443" s="1">
        <v>5</v>
      </c>
      <c r="AC1443" s="1" t="s">
        <v>42</v>
      </c>
      <c r="AD1443" s="1" t="str">
        <f t="shared" si="226"/>
        <v>1574</v>
      </c>
      <c r="AE1443" s="1" t="str">
        <f t="shared" si="227"/>
        <v>REGULAR</v>
      </c>
      <c r="AF1443" s="1" t="str">
        <f t="shared" si="228"/>
        <v>Raipur -  Chhattisgarh</v>
      </c>
      <c r="AG1443" s="1">
        <f t="shared" si="229"/>
        <v>4</v>
      </c>
    </row>
    <row r="1444" spans="1:33">
      <c r="A1444" s="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c r="P1444" s="1">
        <f t="shared" si="220"/>
        <v>8400</v>
      </c>
      <c r="Q1444" s="1">
        <v>0</v>
      </c>
      <c r="R1444" s="1">
        <f t="shared" si="221"/>
        <v>0</v>
      </c>
      <c r="S1444" s="1">
        <f t="shared" si="222"/>
        <v>8400</v>
      </c>
      <c r="T1444" s="1">
        <v>0.52</v>
      </c>
      <c r="U1444" s="1">
        <f t="shared" si="223"/>
        <v>4368</v>
      </c>
      <c r="V1444" s="1">
        <f t="shared" si="224"/>
        <v>4032</v>
      </c>
      <c r="W1444" s="4">
        <f t="shared" si="225"/>
        <v>0.48</v>
      </c>
      <c r="X1444" s="1" t="s">
        <v>50</v>
      </c>
      <c r="Y1444" s="1" t="s">
        <v>40</v>
      </c>
      <c r="Z1444" s="1" t="s">
        <v>41</v>
      </c>
      <c r="AA1444" s="2">
        <v>46094</v>
      </c>
      <c r="AB1444" s="1">
        <v>4</v>
      </c>
      <c r="AC1444" s="1" t="s">
        <v>42</v>
      </c>
      <c r="AD1444" s="1" t="str">
        <f t="shared" si="226"/>
        <v>0164</v>
      </c>
      <c r="AE1444" s="1" t="str">
        <f t="shared" si="227"/>
        <v>REGULAR</v>
      </c>
      <c r="AF1444" s="1" t="str">
        <f t="shared" si="228"/>
        <v>Kanpur -  Uttar Pradesh</v>
      </c>
      <c r="AG1444" s="1">
        <f t="shared" si="229"/>
        <v>4</v>
      </c>
    </row>
    <row r="1445" spans="1:33">
      <c r="A1445" s="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c r="P1445" s="1">
        <f t="shared" si="220"/>
        <v>9420</v>
      </c>
      <c r="Q1445" s="1">
        <v>10</v>
      </c>
      <c r="R1445" s="1">
        <f t="shared" si="221"/>
        <v>942</v>
      </c>
      <c r="S1445" s="1">
        <f t="shared" si="222"/>
        <v>8478</v>
      </c>
      <c r="T1445" s="1">
        <v>0.5</v>
      </c>
      <c r="U1445" s="1">
        <f t="shared" si="223"/>
        <v>4239</v>
      </c>
      <c r="V1445" s="1">
        <f t="shared" si="224"/>
        <v>4239</v>
      </c>
      <c r="W1445" s="4">
        <f t="shared" si="225"/>
        <v>0.5</v>
      </c>
      <c r="X1445" s="1" t="s">
        <v>39</v>
      </c>
      <c r="Y1445" s="1" t="s">
        <v>81</v>
      </c>
      <c r="Z1445" s="1" t="s">
        <v>41</v>
      </c>
      <c r="AA1445" s="2">
        <v>46094</v>
      </c>
      <c r="AB1445" s="1">
        <v>3</v>
      </c>
      <c r="AC1445" s="1" t="s">
        <v>42</v>
      </c>
      <c r="AD1445" s="1" t="str">
        <f t="shared" si="226"/>
        <v>0227</v>
      </c>
      <c r="AE1445" s="1" t="str">
        <f t="shared" si="227"/>
        <v>REGULAR</v>
      </c>
      <c r="AF1445" s="1" t="str">
        <f t="shared" si="228"/>
        <v>Kanpur -  Uttar Pradesh</v>
      </c>
      <c r="AG1445" s="1">
        <f t="shared" si="229"/>
        <v>4</v>
      </c>
    </row>
    <row r="1446" spans="1:33">
      <c r="A1446" s="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c r="P1446" s="1">
        <f t="shared" si="220"/>
        <v>2040</v>
      </c>
      <c r="Q1446" s="1">
        <v>10</v>
      </c>
      <c r="R1446" s="1">
        <f t="shared" si="221"/>
        <v>204</v>
      </c>
      <c r="S1446" s="1">
        <f t="shared" si="222"/>
        <v>1836</v>
      </c>
      <c r="T1446" s="1">
        <v>0.45</v>
      </c>
      <c r="U1446" s="1">
        <f t="shared" si="223"/>
        <v>826.2</v>
      </c>
      <c r="V1446" s="1">
        <f t="shared" si="224"/>
        <v>1009.8</v>
      </c>
      <c r="W1446" s="4">
        <f t="shared" si="225"/>
        <v>0.54999999999999993</v>
      </c>
      <c r="X1446" s="1" t="s">
        <v>39</v>
      </c>
      <c r="Y1446" s="1" t="s">
        <v>40</v>
      </c>
      <c r="Z1446" s="1" t="s">
        <v>66</v>
      </c>
      <c r="AA1446" s="1"/>
      <c r="AB1446" s="1"/>
      <c r="AC1446" s="1" t="s">
        <v>42</v>
      </c>
      <c r="AD1446" s="1" t="str">
        <f t="shared" si="226"/>
        <v>0508</v>
      </c>
      <c r="AE1446" s="1" t="str">
        <f t="shared" si="227"/>
        <v>REGULAR</v>
      </c>
      <c r="AF1446" s="1" t="str">
        <f t="shared" si="228"/>
        <v>Rohtak -  Haryana</v>
      </c>
      <c r="AG1446" s="1">
        <f t="shared" si="229"/>
        <v>4</v>
      </c>
    </row>
    <row r="1447" spans="1:33">
      <c r="A1447" s="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c r="P1447" s="1">
        <f t="shared" si="220"/>
        <v>23350</v>
      </c>
      <c r="Q1447" s="1">
        <v>0</v>
      </c>
      <c r="R1447" s="1">
        <f t="shared" si="221"/>
        <v>0</v>
      </c>
      <c r="S1447" s="1">
        <f t="shared" si="222"/>
        <v>23350</v>
      </c>
      <c r="T1447" s="1">
        <v>0.47</v>
      </c>
      <c r="U1447" s="1">
        <f t="shared" si="223"/>
        <v>10974.5</v>
      </c>
      <c r="V1447" s="1">
        <f t="shared" si="224"/>
        <v>12375.5</v>
      </c>
      <c r="W1447" s="4">
        <f t="shared" si="225"/>
        <v>0.53</v>
      </c>
      <c r="X1447" s="1" t="s">
        <v>39</v>
      </c>
      <c r="Y1447" s="1" t="s">
        <v>81</v>
      </c>
      <c r="Z1447" s="1" t="s">
        <v>51</v>
      </c>
      <c r="AA1447" s="2">
        <v>46094</v>
      </c>
      <c r="AB1447" s="1"/>
      <c r="AC1447" s="1" t="s">
        <v>42</v>
      </c>
      <c r="AD1447" s="1" t="str">
        <f t="shared" si="226"/>
        <v>0830</v>
      </c>
      <c r="AE1447" s="1" t="str">
        <f t="shared" si="227"/>
        <v>REGULAR</v>
      </c>
      <c r="AF1447" s="1" t="str">
        <f t="shared" si="228"/>
        <v>Bhubaneswar -  Odisha</v>
      </c>
      <c r="AG1447" s="1">
        <f t="shared" si="229"/>
        <v>5</v>
      </c>
    </row>
    <row r="1448" spans="1:33">
      <c r="A1448" s="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c r="P1448" s="1">
        <f t="shared" si="220"/>
        <v>18480</v>
      </c>
      <c r="Q1448" s="1">
        <v>0</v>
      </c>
      <c r="R1448" s="1">
        <f t="shared" si="221"/>
        <v>0</v>
      </c>
      <c r="S1448" s="1">
        <f t="shared" si="222"/>
        <v>18480</v>
      </c>
      <c r="T1448" s="1">
        <v>0.52</v>
      </c>
      <c r="U1448" s="1">
        <f t="shared" si="223"/>
        <v>9609.6</v>
      </c>
      <c r="V1448" s="1">
        <f t="shared" si="224"/>
        <v>8870.4</v>
      </c>
      <c r="W1448" s="4">
        <f t="shared" si="225"/>
        <v>0.48</v>
      </c>
      <c r="X1448" s="1" t="s">
        <v>147</v>
      </c>
      <c r="Y1448" s="1" t="s">
        <v>72</v>
      </c>
      <c r="Z1448" s="1" t="s">
        <v>41</v>
      </c>
      <c r="AA1448" s="2">
        <v>46096</v>
      </c>
      <c r="AB1448" s="1">
        <v>4</v>
      </c>
      <c r="AC1448" s="1" t="s">
        <v>42</v>
      </c>
      <c r="AD1448" s="1" t="str">
        <f t="shared" si="226"/>
        <v>1534</v>
      </c>
      <c r="AE1448" s="1" t="str">
        <f t="shared" si="227"/>
        <v>REGULAR</v>
      </c>
      <c r="AF1448" s="1" t="str">
        <f t="shared" si="228"/>
        <v>Indore -  Madhya Pradesh</v>
      </c>
      <c r="AG1448" s="1">
        <f t="shared" si="229"/>
        <v>5</v>
      </c>
    </row>
    <row r="1449" spans="1:33">
      <c r="A1449" s="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c r="P1449" s="1">
        <f t="shared" si="220"/>
        <v>21520</v>
      </c>
      <c r="Q1449" s="1">
        <v>15</v>
      </c>
      <c r="R1449" s="1">
        <f t="shared" si="221"/>
        <v>3228</v>
      </c>
      <c r="S1449" s="1">
        <f t="shared" si="222"/>
        <v>18292</v>
      </c>
      <c r="T1449" s="1">
        <v>0.5</v>
      </c>
      <c r="U1449" s="1">
        <f t="shared" si="223"/>
        <v>9146</v>
      </c>
      <c r="V1449" s="1">
        <f t="shared" si="224"/>
        <v>9146</v>
      </c>
      <c r="W1449" s="4">
        <f t="shared" si="225"/>
        <v>0.5</v>
      </c>
      <c r="X1449" s="1" t="s">
        <v>92</v>
      </c>
      <c r="Y1449" s="1" t="s">
        <v>57</v>
      </c>
      <c r="Z1449" s="1" t="s">
        <v>41</v>
      </c>
      <c r="AA1449" s="2">
        <v>46091</v>
      </c>
      <c r="AB1449" s="1">
        <v>3</v>
      </c>
      <c r="AC1449" s="1" t="s">
        <v>42</v>
      </c>
      <c r="AD1449" s="1" t="str">
        <f t="shared" si="226"/>
        <v>1685</v>
      </c>
      <c r="AE1449" s="1" t="str">
        <f t="shared" si="227"/>
        <v>PRIME</v>
      </c>
      <c r="AF1449" s="1" t="str">
        <f t="shared" si="228"/>
        <v>Amritsar -  Punjab</v>
      </c>
      <c r="AG1449" s="1">
        <f t="shared" si="229"/>
        <v>5</v>
      </c>
    </row>
    <row r="1450" spans="1:33">
      <c r="A1450" s="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c r="P1450" s="1">
        <f t="shared" si="220"/>
        <v>930</v>
      </c>
      <c r="Q1450" s="1">
        <v>10</v>
      </c>
      <c r="R1450" s="1">
        <f t="shared" si="221"/>
        <v>93</v>
      </c>
      <c r="S1450" s="1">
        <f t="shared" si="222"/>
        <v>837</v>
      </c>
      <c r="T1450" s="1">
        <v>0.62</v>
      </c>
      <c r="U1450" s="1">
        <f t="shared" si="223"/>
        <v>518.93999999999994</v>
      </c>
      <c r="V1450" s="1">
        <f t="shared" si="224"/>
        <v>318.06000000000006</v>
      </c>
      <c r="W1450" s="4">
        <f t="shared" si="225"/>
        <v>0.38000000000000006</v>
      </c>
      <c r="X1450" s="1" t="s">
        <v>50</v>
      </c>
      <c r="Y1450" s="1" t="s">
        <v>81</v>
      </c>
      <c r="Z1450" s="1" t="s">
        <v>41</v>
      </c>
      <c r="AA1450" s="2">
        <v>46094</v>
      </c>
      <c r="AB1450" s="1">
        <v>3</v>
      </c>
      <c r="AC1450" s="1" t="s">
        <v>42</v>
      </c>
      <c r="AD1450" s="1" t="str">
        <f t="shared" si="226"/>
        <v>1634</v>
      </c>
      <c r="AE1450" s="1" t="str">
        <f t="shared" si="227"/>
        <v>REGULAR</v>
      </c>
      <c r="AF1450" s="1" t="str">
        <f t="shared" si="228"/>
        <v>Howrah -  West Bengal</v>
      </c>
      <c r="AG1450" s="1">
        <f t="shared" si="229"/>
        <v>3</v>
      </c>
    </row>
    <row r="1451" spans="1:33">
      <c r="A1451" s="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c r="P1451" s="1">
        <f t="shared" si="220"/>
        <v>4800</v>
      </c>
      <c r="Q1451" s="1">
        <v>0</v>
      </c>
      <c r="R1451" s="1">
        <f t="shared" si="221"/>
        <v>0</v>
      </c>
      <c r="S1451" s="1">
        <f t="shared" si="222"/>
        <v>4800</v>
      </c>
      <c r="T1451" s="1">
        <v>0.35</v>
      </c>
      <c r="U1451" s="1">
        <f t="shared" si="223"/>
        <v>1680</v>
      </c>
      <c r="V1451" s="1">
        <f t="shared" si="224"/>
        <v>3120</v>
      </c>
      <c r="W1451" s="4">
        <f t="shared" si="225"/>
        <v>0.65</v>
      </c>
      <c r="X1451" s="1" t="s">
        <v>50</v>
      </c>
      <c r="Y1451" s="1" t="s">
        <v>72</v>
      </c>
      <c r="Z1451" s="1" t="s">
        <v>41</v>
      </c>
      <c r="AA1451" s="2">
        <v>46094</v>
      </c>
      <c r="AB1451" s="1">
        <v>3</v>
      </c>
      <c r="AC1451" s="1" t="s">
        <v>42</v>
      </c>
      <c r="AD1451" s="1" t="str">
        <f t="shared" si="226"/>
        <v>0885</v>
      </c>
      <c r="AE1451" s="1" t="str">
        <f t="shared" si="227"/>
        <v>REGULAR</v>
      </c>
      <c r="AF1451" s="1" t="str">
        <f t="shared" si="228"/>
        <v>Tura -  Meghalaya</v>
      </c>
      <c r="AG1451" s="1">
        <f t="shared" si="229"/>
        <v>4</v>
      </c>
    </row>
    <row r="1452" spans="1:33">
      <c r="A1452" s="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c r="P1452" s="1">
        <f t="shared" si="220"/>
        <v>8080</v>
      </c>
      <c r="Q1452" s="1">
        <v>20</v>
      </c>
      <c r="R1452" s="1">
        <f t="shared" si="221"/>
        <v>1616</v>
      </c>
      <c r="S1452" s="1">
        <f t="shared" si="222"/>
        <v>6464</v>
      </c>
      <c r="T1452" s="1">
        <v>0.52</v>
      </c>
      <c r="U1452" s="1">
        <f t="shared" si="223"/>
        <v>3361.28</v>
      </c>
      <c r="V1452" s="1">
        <f t="shared" si="224"/>
        <v>3102.72</v>
      </c>
      <c r="W1452" s="4">
        <f t="shared" si="225"/>
        <v>0.48</v>
      </c>
      <c r="X1452" s="1" t="s">
        <v>104</v>
      </c>
      <c r="Y1452" s="1" t="s">
        <v>72</v>
      </c>
      <c r="Z1452" s="1" t="s">
        <v>41</v>
      </c>
      <c r="AA1452" s="2">
        <v>46095</v>
      </c>
      <c r="AB1452" s="1">
        <v>3</v>
      </c>
      <c r="AC1452" s="1" t="s">
        <v>42</v>
      </c>
      <c r="AD1452" s="1" t="str">
        <f t="shared" si="226"/>
        <v>0913</v>
      </c>
      <c r="AE1452" s="1" t="str">
        <f t="shared" si="227"/>
        <v>REGULAR</v>
      </c>
      <c r="AF1452" s="1" t="str">
        <f t="shared" si="228"/>
        <v>Nagpur -  Maharashtra</v>
      </c>
      <c r="AG1452" s="1">
        <f t="shared" si="229"/>
        <v>4</v>
      </c>
    </row>
    <row r="1453" spans="1:33">
      <c r="A1453" s="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c r="P1453" s="1">
        <f t="shared" si="220"/>
        <v>1500</v>
      </c>
      <c r="Q1453" s="1">
        <v>25</v>
      </c>
      <c r="R1453" s="1">
        <f t="shared" si="221"/>
        <v>375</v>
      </c>
      <c r="S1453" s="1">
        <f t="shared" si="222"/>
        <v>1125</v>
      </c>
      <c r="T1453" s="1">
        <v>0.48</v>
      </c>
      <c r="U1453" s="1">
        <f t="shared" si="223"/>
        <v>540</v>
      </c>
      <c r="V1453" s="1">
        <f t="shared" si="224"/>
        <v>585</v>
      </c>
      <c r="W1453" s="4">
        <f t="shared" si="225"/>
        <v>0.52</v>
      </c>
      <c r="X1453" s="1" t="s">
        <v>92</v>
      </c>
      <c r="Y1453" s="1" t="s">
        <v>81</v>
      </c>
      <c r="Z1453" s="1" t="s">
        <v>41</v>
      </c>
      <c r="AA1453" s="2">
        <v>46093</v>
      </c>
      <c r="AB1453" s="1">
        <v>5</v>
      </c>
      <c r="AC1453" s="1" t="s">
        <v>42</v>
      </c>
      <c r="AD1453" s="1" t="str">
        <f t="shared" si="226"/>
        <v>1086</v>
      </c>
      <c r="AE1453" s="1" t="str">
        <f t="shared" si="227"/>
        <v>REGULAR</v>
      </c>
      <c r="AF1453" s="1" t="str">
        <f t="shared" si="228"/>
        <v>Imphal -  Manipur</v>
      </c>
      <c r="AG1453" s="1">
        <f t="shared" si="229"/>
        <v>4</v>
      </c>
    </row>
    <row r="1454" spans="1:33">
      <c r="A1454" s="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c r="P1454" s="1">
        <f t="shared" si="220"/>
        <v>31440</v>
      </c>
      <c r="Q1454" s="1">
        <v>30</v>
      </c>
      <c r="R1454" s="1">
        <f t="shared" si="221"/>
        <v>9432</v>
      </c>
      <c r="S1454" s="1">
        <f t="shared" si="222"/>
        <v>22008</v>
      </c>
      <c r="T1454" s="1">
        <v>0.52</v>
      </c>
      <c r="U1454" s="1">
        <f t="shared" si="223"/>
        <v>11444.16</v>
      </c>
      <c r="V1454" s="1">
        <f t="shared" si="224"/>
        <v>10563.84</v>
      </c>
      <c r="W1454" s="4">
        <f t="shared" si="225"/>
        <v>0.48</v>
      </c>
      <c r="X1454" s="1" t="s">
        <v>147</v>
      </c>
      <c r="Y1454" s="1" t="s">
        <v>57</v>
      </c>
      <c r="Z1454" s="1" t="s">
        <v>41</v>
      </c>
      <c r="AA1454" s="2">
        <v>46095</v>
      </c>
      <c r="AB1454" s="1">
        <v>4</v>
      </c>
      <c r="AC1454" s="1" t="s">
        <v>42</v>
      </c>
      <c r="AD1454" s="1" t="str">
        <f t="shared" si="226"/>
        <v>1299</v>
      </c>
      <c r="AE1454" s="1" t="str">
        <f t="shared" si="227"/>
        <v>PRIME</v>
      </c>
      <c r="AF1454" s="1" t="str">
        <f t="shared" si="228"/>
        <v>Cuttack -  Odisha</v>
      </c>
      <c r="AG1454" s="1">
        <f t="shared" si="229"/>
        <v>5</v>
      </c>
    </row>
    <row r="1455" spans="1:33">
      <c r="A1455" s="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c r="P1455" s="1">
        <f t="shared" si="220"/>
        <v>17670</v>
      </c>
      <c r="Q1455" s="1">
        <v>10</v>
      </c>
      <c r="R1455" s="1">
        <f t="shared" si="221"/>
        <v>1767</v>
      </c>
      <c r="S1455" s="1">
        <f t="shared" si="222"/>
        <v>15903</v>
      </c>
      <c r="T1455" s="1">
        <v>0.5</v>
      </c>
      <c r="U1455" s="1">
        <f t="shared" si="223"/>
        <v>7951.5</v>
      </c>
      <c r="V1455" s="1">
        <f t="shared" si="224"/>
        <v>7951.5</v>
      </c>
      <c r="W1455" s="4">
        <f t="shared" si="225"/>
        <v>0.5</v>
      </c>
      <c r="X1455" s="1" t="s">
        <v>92</v>
      </c>
      <c r="Y1455" s="1" t="s">
        <v>81</v>
      </c>
      <c r="Z1455" s="1" t="s">
        <v>41</v>
      </c>
      <c r="AA1455" s="2">
        <v>46095</v>
      </c>
      <c r="AB1455" s="1">
        <v>5</v>
      </c>
      <c r="AC1455" s="1" t="s">
        <v>42</v>
      </c>
      <c r="AD1455" s="1" t="str">
        <f t="shared" si="226"/>
        <v>1118</v>
      </c>
      <c r="AE1455" s="1" t="str">
        <f t="shared" si="227"/>
        <v>REGULAR</v>
      </c>
      <c r="AF1455" s="1" t="str">
        <f t="shared" si="228"/>
        <v>Guwahati -  Assam</v>
      </c>
      <c r="AG1455" s="1">
        <f t="shared" si="229"/>
        <v>5</v>
      </c>
    </row>
    <row r="1456" spans="1:33">
      <c r="A1456" s="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c r="P1456" s="1">
        <f t="shared" si="220"/>
        <v>13470</v>
      </c>
      <c r="Q1456" s="1">
        <v>5</v>
      </c>
      <c r="R1456" s="1">
        <f t="shared" si="221"/>
        <v>673.5</v>
      </c>
      <c r="S1456" s="1">
        <f t="shared" si="222"/>
        <v>12796.5</v>
      </c>
      <c r="T1456" s="1">
        <v>0.52</v>
      </c>
      <c r="U1456" s="1">
        <f t="shared" si="223"/>
        <v>6654.18</v>
      </c>
      <c r="V1456" s="1">
        <f t="shared" si="224"/>
        <v>6142.32</v>
      </c>
      <c r="W1456" s="4">
        <f t="shared" si="225"/>
        <v>0.48</v>
      </c>
      <c r="X1456" s="1" t="s">
        <v>65</v>
      </c>
      <c r="Y1456" s="1" t="s">
        <v>81</v>
      </c>
      <c r="Z1456" s="1" t="s">
        <v>41</v>
      </c>
      <c r="AA1456" s="2">
        <v>46100</v>
      </c>
      <c r="AB1456" s="1">
        <v>4</v>
      </c>
      <c r="AC1456" s="1" t="s">
        <v>42</v>
      </c>
      <c r="AD1456" s="1" t="str">
        <f t="shared" si="226"/>
        <v>1681</v>
      </c>
      <c r="AE1456" s="1" t="str">
        <f t="shared" si="227"/>
        <v>PRIME</v>
      </c>
      <c r="AF1456" s="1" t="str">
        <f t="shared" si="228"/>
        <v>Guwahati -  Assam</v>
      </c>
      <c r="AG1456" s="1">
        <f t="shared" si="229"/>
        <v>5</v>
      </c>
    </row>
    <row r="1457" spans="1:33">
      <c r="A1457" s="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c r="P1457" s="1">
        <f t="shared" si="220"/>
        <v>720</v>
      </c>
      <c r="Q1457" s="1">
        <v>10</v>
      </c>
      <c r="R1457" s="1">
        <f t="shared" si="221"/>
        <v>72</v>
      </c>
      <c r="S1457" s="1">
        <f t="shared" si="222"/>
        <v>648</v>
      </c>
      <c r="T1457" s="1">
        <v>0.62</v>
      </c>
      <c r="U1457" s="1">
        <f t="shared" si="223"/>
        <v>401.76</v>
      </c>
      <c r="V1457" s="1">
        <f t="shared" si="224"/>
        <v>246.24</v>
      </c>
      <c r="W1457" s="4">
        <f t="shared" si="225"/>
        <v>0.38</v>
      </c>
      <c r="X1457" s="1" t="s">
        <v>39</v>
      </c>
      <c r="Y1457" s="1" t="s">
        <v>57</v>
      </c>
      <c r="Z1457" s="1" t="s">
        <v>41</v>
      </c>
      <c r="AA1457" s="2">
        <v>46097</v>
      </c>
      <c r="AB1457" s="1">
        <v>4</v>
      </c>
      <c r="AC1457" s="1" t="s">
        <v>42</v>
      </c>
      <c r="AD1457" s="1" t="str">
        <f t="shared" si="226"/>
        <v>0188</v>
      </c>
      <c r="AE1457" s="1" t="str">
        <f t="shared" si="227"/>
        <v>REGULAR</v>
      </c>
      <c r="AF1457" s="1" t="str">
        <f t="shared" si="228"/>
        <v>Ahmedabad -  Gujarat</v>
      </c>
      <c r="AG1457" s="1">
        <f t="shared" si="229"/>
        <v>3</v>
      </c>
    </row>
    <row r="1458" spans="1:33">
      <c r="A1458" s="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c r="P1458" s="1">
        <f t="shared" si="220"/>
        <v>1440</v>
      </c>
      <c r="Q1458" s="1">
        <v>0</v>
      </c>
      <c r="R1458" s="1">
        <f t="shared" si="221"/>
        <v>0</v>
      </c>
      <c r="S1458" s="1">
        <f t="shared" si="222"/>
        <v>1440</v>
      </c>
      <c r="T1458" s="1">
        <v>0.35</v>
      </c>
      <c r="U1458" s="1">
        <f t="shared" si="223"/>
        <v>503.99999999999994</v>
      </c>
      <c r="V1458" s="1">
        <f t="shared" si="224"/>
        <v>936</v>
      </c>
      <c r="W1458" s="4">
        <f t="shared" si="225"/>
        <v>0.65</v>
      </c>
      <c r="X1458" s="1" t="s">
        <v>65</v>
      </c>
      <c r="Y1458" s="1" t="s">
        <v>72</v>
      </c>
      <c r="Z1458" s="1" t="s">
        <v>22</v>
      </c>
      <c r="AA1458" s="1"/>
      <c r="AB1458" s="1"/>
      <c r="AC1458" s="1" t="s">
        <v>93</v>
      </c>
      <c r="AD1458" s="1" t="str">
        <f t="shared" si="226"/>
        <v>0285</v>
      </c>
      <c r="AE1458" s="1" t="str">
        <f t="shared" si="227"/>
        <v>REGULAR</v>
      </c>
      <c r="AF1458" s="1" t="str">
        <f t="shared" si="228"/>
        <v>Gurgaon -  Delhi</v>
      </c>
      <c r="AG1458" s="1">
        <f t="shared" si="229"/>
        <v>4</v>
      </c>
    </row>
    <row r="1459" spans="1:33">
      <c r="A1459" s="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c r="P1459" s="1">
        <f t="shared" si="220"/>
        <v>16600</v>
      </c>
      <c r="Q1459" s="1">
        <v>0</v>
      </c>
      <c r="R1459" s="1">
        <f t="shared" si="221"/>
        <v>0</v>
      </c>
      <c r="S1459" s="1">
        <f t="shared" si="222"/>
        <v>16600</v>
      </c>
      <c r="T1459" s="1">
        <v>0.5</v>
      </c>
      <c r="U1459" s="1">
        <f t="shared" si="223"/>
        <v>8300</v>
      </c>
      <c r="V1459" s="1">
        <f t="shared" si="224"/>
        <v>8300</v>
      </c>
      <c r="W1459" s="4">
        <f t="shared" si="225"/>
        <v>0.5</v>
      </c>
      <c r="X1459" s="1" t="s">
        <v>39</v>
      </c>
      <c r="Y1459" s="1" t="s">
        <v>40</v>
      </c>
      <c r="Z1459" s="1" t="s">
        <v>41</v>
      </c>
      <c r="AA1459" s="2">
        <v>46100</v>
      </c>
      <c r="AB1459" s="1">
        <v>5</v>
      </c>
      <c r="AC1459" s="1" t="s">
        <v>42</v>
      </c>
      <c r="AD1459" s="1" t="str">
        <f t="shared" si="226"/>
        <v>0380</v>
      </c>
      <c r="AE1459" s="1" t="str">
        <f t="shared" si="227"/>
        <v>REGULAR</v>
      </c>
      <c r="AF1459" s="1" t="str">
        <f t="shared" si="228"/>
        <v>Dehradun -  Uttarakhand</v>
      </c>
      <c r="AG1459" s="1">
        <f t="shared" si="229"/>
        <v>5</v>
      </c>
    </row>
    <row r="1460" spans="1:33">
      <c r="A1460" s="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c r="P1460" s="1">
        <f t="shared" si="220"/>
        <v>4920</v>
      </c>
      <c r="Q1460" s="1">
        <v>10</v>
      </c>
      <c r="R1460" s="1">
        <f t="shared" si="221"/>
        <v>492</v>
      </c>
      <c r="S1460" s="1">
        <f t="shared" si="222"/>
        <v>4428</v>
      </c>
      <c r="T1460" s="1">
        <v>0.45</v>
      </c>
      <c r="U1460" s="1">
        <f t="shared" si="223"/>
        <v>1992.6000000000001</v>
      </c>
      <c r="V1460" s="1">
        <f t="shared" si="224"/>
        <v>2435.3999999999996</v>
      </c>
      <c r="W1460" s="4">
        <f t="shared" si="225"/>
        <v>0.54999999999999993</v>
      </c>
      <c r="X1460" s="1" t="s">
        <v>92</v>
      </c>
      <c r="Y1460" s="1" t="s">
        <v>72</v>
      </c>
      <c r="Z1460" s="1" t="s">
        <v>41</v>
      </c>
      <c r="AA1460" s="2">
        <v>46099</v>
      </c>
      <c r="AB1460" s="1">
        <v>4</v>
      </c>
      <c r="AC1460" s="1" t="s">
        <v>42</v>
      </c>
      <c r="AD1460" s="1" t="str">
        <f t="shared" si="226"/>
        <v>0690</v>
      </c>
      <c r="AE1460" s="1" t="str">
        <f t="shared" si="227"/>
        <v>PRIME</v>
      </c>
      <c r="AF1460" s="1" t="str">
        <f t="shared" si="228"/>
        <v>Dehradun -  Uttarakhand</v>
      </c>
      <c r="AG1460" s="1">
        <f t="shared" si="229"/>
        <v>4</v>
      </c>
    </row>
    <row r="1461" spans="1:33">
      <c r="A1461" s="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c r="P1461" s="1">
        <f t="shared" si="220"/>
        <v>1940</v>
      </c>
      <c r="Q1461" s="1">
        <v>30</v>
      </c>
      <c r="R1461" s="1">
        <f t="shared" si="221"/>
        <v>582</v>
      </c>
      <c r="S1461" s="1">
        <f t="shared" si="222"/>
        <v>1358</v>
      </c>
      <c r="T1461" s="1">
        <v>0.35</v>
      </c>
      <c r="U1461" s="1">
        <f t="shared" si="223"/>
        <v>475.29999999999995</v>
      </c>
      <c r="V1461" s="1">
        <f t="shared" si="224"/>
        <v>882.7</v>
      </c>
      <c r="W1461" s="4">
        <f t="shared" si="225"/>
        <v>0.65</v>
      </c>
      <c r="X1461" s="1" t="s">
        <v>92</v>
      </c>
      <c r="Y1461" s="1" t="s">
        <v>81</v>
      </c>
      <c r="Z1461" s="1" t="s">
        <v>120</v>
      </c>
      <c r="AA1461" s="1"/>
      <c r="AB1461" s="1"/>
      <c r="AC1461" s="1" t="s">
        <v>42</v>
      </c>
      <c r="AD1461" s="1" t="str">
        <f t="shared" si="226"/>
        <v>0789</v>
      </c>
      <c r="AE1461" s="1" t="str">
        <f t="shared" si="227"/>
        <v>REGULAR</v>
      </c>
      <c r="AF1461" s="1" t="str">
        <f t="shared" si="228"/>
        <v>Rohtak -  Haryana</v>
      </c>
      <c r="AG1461" s="1">
        <f t="shared" si="229"/>
        <v>4</v>
      </c>
    </row>
    <row r="1462" spans="1:33">
      <c r="A1462" s="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c r="P1462" s="1">
        <f t="shared" si="220"/>
        <v>22700</v>
      </c>
      <c r="Q1462" s="1">
        <v>10</v>
      </c>
      <c r="R1462" s="1">
        <f t="shared" si="221"/>
        <v>2270</v>
      </c>
      <c r="S1462" s="1">
        <f t="shared" si="222"/>
        <v>20430</v>
      </c>
      <c r="T1462" s="1">
        <v>0.52</v>
      </c>
      <c r="U1462" s="1">
        <f t="shared" si="223"/>
        <v>10623.6</v>
      </c>
      <c r="V1462" s="1">
        <f t="shared" si="224"/>
        <v>9806.4</v>
      </c>
      <c r="W1462" s="4">
        <f t="shared" si="225"/>
        <v>0.48</v>
      </c>
      <c r="X1462" s="1" t="s">
        <v>147</v>
      </c>
      <c r="Y1462" s="1" t="s">
        <v>72</v>
      </c>
      <c r="Z1462" s="1" t="s">
        <v>66</v>
      </c>
      <c r="AA1462" s="1"/>
      <c r="AB1462" s="1"/>
      <c r="AC1462" s="1" t="s">
        <v>42</v>
      </c>
      <c r="AD1462" s="1" t="str">
        <f t="shared" si="226"/>
        <v>1061</v>
      </c>
      <c r="AE1462" s="1" t="str">
        <f t="shared" si="227"/>
        <v>PRIME</v>
      </c>
      <c r="AF1462" s="1" t="str">
        <f t="shared" si="228"/>
        <v>Panaji -  Goa</v>
      </c>
      <c r="AG1462" s="1">
        <f t="shared" si="229"/>
        <v>5</v>
      </c>
    </row>
    <row r="1463" spans="1:33">
      <c r="A1463" s="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c r="P1463" s="1">
        <f t="shared" si="220"/>
        <v>18030</v>
      </c>
      <c r="Q1463" s="1">
        <v>0</v>
      </c>
      <c r="R1463" s="1">
        <f t="shared" si="221"/>
        <v>0</v>
      </c>
      <c r="S1463" s="1">
        <f t="shared" si="222"/>
        <v>18030</v>
      </c>
      <c r="T1463" s="1">
        <v>0.52</v>
      </c>
      <c r="U1463" s="1">
        <f t="shared" si="223"/>
        <v>9375.6</v>
      </c>
      <c r="V1463" s="1">
        <f t="shared" si="224"/>
        <v>8654.4</v>
      </c>
      <c r="W1463" s="4">
        <f t="shared" si="225"/>
        <v>0.48</v>
      </c>
      <c r="X1463" s="1" t="s">
        <v>65</v>
      </c>
      <c r="Y1463" s="1" t="s">
        <v>40</v>
      </c>
      <c r="Z1463" s="1" t="s">
        <v>41</v>
      </c>
      <c r="AA1463" s="2">
        <v>46099</v>
      </c>
      <c r="AB1463" s="1">
        <v>5</v>
      </c>
      <c r="AC1463" s="1" t="s">
        <v>42</v>
      </c>
      <c r="AD1463" s="1" t="str">
        <f t="shared" si="226"/>
        <v>1585</v>
      </c>
      <c r="AE1463" s="1" t="str">
        <f t="shared" si="227"/>
        <v>REGULAR</v>
      </c>
      <c r="AF1463" s="1" t="str">
        <f t="shared" si="228"/>
        <v>Bhopal -  Madhya Pradesh</v>
      </c>
      <c r="AG1463" s="1">
        <f t="shared" si="229"/>
        <v>5</v>
      </c>
    </row>
    <row r="1464" spans="1:33">
      <c r="A1464" s="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c r="P1464" s="1">
        <f t="shared" si="220"/>
        <v>2800</v>
      </c>
      <c r="Q1464" s="1">
        <v>20</v>
      </c>
      <c r="R1464" s="1">
        <f t="shared" si="221"/>
        <v>560</v>
      </c>
      <c r="S1464" s="1">
        <f t="shared" si="222"/>
        <v>2240</v>
      </c>
      <c r="T1464" s="1">
        <v>0.62</v>
      </c>
      <c r="U1464" s="1">
        <f t="shared" si="223"/>
        <v>1388.8</v>
      </c>
      <c r="V1464" s="1">
        <f t="shared" si="224"/>
        <v>851.2</v>
      </c>
      <c r="W1464" s="4">
        <f t="shared" si="225"/>
        <v>0.38</v>
      </c>
      <c r="X1464" s="1" t="s">
        <v>50</v>
      </c>
      <c r="Y1464" s="1" t="s">
        <v>57</v>
      </c>
      <c r="Z1464" s="1" t="s">
        <v>41</v>
      </c>
      <c r="AA1464" s="2">
        <v>46097</v>
      </c>
      <c r="AB1464" s="1">
        <v>5</v>
      </c>
      <c r="AC1464" s="1" t="s">
        <v>42</v>
      </c>
      <c r="AD1464" s="1" t="str">
        <f t="shared" si="226"/>
        <v>0429</v>
      </c>
      <c r="AE1464" s="1" t="str">
        <f t="shared" si="227"/>
        <v>REGULAR</v>
      </c>
      <c r="AF1464" s="1" t="str">
        <f t="shared" si="228"/>
        <v>Kochi -  Kerala</v>
      </c>
      <c r="AG1464" s="1">
        <f t="shared" si="229"/>
        <v>4</v>
      </c>
    </row>
    <row r="1465" spans="1:33">
      <c r="A1465" s="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c r="P1465" s="1">
        <f t="shared" si="220"/>
        <v>2970</v>
      </c>
      <c r="Q1465" s="1">
        <v>30</v>
      </c>
      <c r="R1465" s="1">
        <f t="shared" si="221"/>
        <v>891</v>
      </c>
      <c r="S1465" s="1">
        <f t="shared" si="222"/>
        <v>2079</v>
      </c>
      <c r="T1465" s="1">
        <v>0.35</v>
      </c>
      <c r="U1465" s="1">
        <f t="shared" si="223"/>
        <v>727.65</v>
      </c>
      <c r="V1465" s="1">
        <f t="shared" si="224"/>
        <v>1351.35</v>
      </c>
      <c r="W1465" s="4">
        <f t="shared" si="225"/>
        <v>0.64999999999999991</v>
      </c>
      <c r="X1465" s="1" t="s">
        <v>92</v>
      </c>
      <c r="Y1465" s="1" t="s">
        <v>81</v>
      </c>
      <c r="Z1465" s="1" t="s">
        <v>41</v>
      </c>
      <c r="AA1465" s="2">
        <v>46102</v>
      </c>
      <c r="AB1465" s="1">
        <v>4</v>
      </c>
      <c r="AC1465" s="1" t="s">
        <v>42</v>
      </c>
      <c r="AD1465" s="1" t="str">
        <f t="shared" si="226"/>
        <v>0684</v>
      </c>
      <c r="AE1465" s="1" t="str">
        <f t="shared" si="227"/>
        <v>REGULAR</v>
      </c>
      <c r="AF1465" s="1" t="str">
        <f t="shared" si="228"/>
        <v>Jabalpur -  Madhya Pradesh</v>
      </c>
      <c r="AG1465" s="1">
        <f t="shared" si="229"/>
        <v>4</v>
      </c>
    </row>
    <row r="1466" spans="1:33">
      <c r="A1466" s="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c r="P1466" s="1">
        <f t="shared" si="220"/>
        <v>800</v>
      </c>
      <c r="Q1466" s="1">
        <v>0</v>
      </c>
      <c r="R1466" s="1">
        <f t="shared" si="221"/>
        <v>0</v>
      </c>
      <c r="S1466" s="1">
        <f t="shared" si="222"/>
        <v>800</v>
      </c>
      <c r="T1466" s="1">
        <v>0.62</v>
      </c>
      <c r="U1466" s="1">
        <f t="shared" si="223"/>
        <v>496</v>
      </c>
      <c r="V1466" s="1">
        <f t="shared" si="224"/>
        <v>304</v>
      </c>
      <c r="W1466" s="4">
        <f t="shared" si="225"/>
        <v>0.38</v>
      </c>
      <c r="X1466" s="1" t="s">
        <v>147</v>
      </c>
      <c r="Y1466" s="1" t="s">
        <v>40</v>
      </c>
      <c r="Z1466" s="1" t="s">
        <v>66</v>
      </c>
      <c r="AA1466" s="1"/>
      <c r="AB1466" s="1"/>
      <c r="AC1466" s="1" t="s">
        <v>42</v>
      </c>
      <c r="AD1466" s="1" t="str">
        <f t="shared" si="226"/>
        <v>0695</v>
      </c>
      <c r="AE1466" s="1" t="str">
        <f t="shared" si="227"/>
        <v>PRIME</v>
      </c>
      <c r="AF1466" s="1" t="str">
        <f t="shared" si="228"/>
        <v>Guwahati -  Assam</v>
      </c>
      <c r="AG1466" s="1">
        <f t="shared" si="229"/>
        <v>3</v>
      </c>
    </row>
    <row r="1467" spans="1:33">
      <c r="A1467" s="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c r="P1467" s="1">
        <f t="shared" si="220"/>
        <v>230</v>
      </c>
      <c r="Q1467" s="1">
        <v>30</v>
      </c>
      <c r="R1467" s="1">
        <f t="shared" si="221"/>
        <v>69</v>
      </c>
      <c r="S1467" s="1">
        <f t="shared" si="222"/>
        <v>161</v>
      </c>
      <c r="T1467" s="1">
        <v>0.35</v>
      </c>
      <c r="U1467" s="1">
        <f t="shared" si="223"/>
        <v>56.349999999999994</v>
      </c>
      <c r="V1467" s="1">
        <f t="shared" si="224"/>
        <v>104.65</v>
      </c>
      <c r="W1467" s="4">
        <f t="shared" si="225"/>
        <v>0.65</v>
      </c>
      <c r="X1467" s="1" t="s">
        <v>92</v>
      </c>
      <c r="Y1467" s="1" t="s">
        <v>81</v>
      </c>
      <c r="Z1467" s="1" t="s">
        <v>41</v>
      </c>
      <c r="AA1467" s="2">
        <v>46102</v>
      </c>
      <c r="AB1467" s="1">
        <v>5</v>
      </c>
      <c r="AC1467" s="1" t="s">
        <v>42</v>
      </c>
      <c r="AD1467" s="1" t="str">
        <f t="shared" si="226"/>
        <v>1664</v>
      </c>
      <c r="AE1467" s="1" t="str">
        <f t="shared" si="227"/>
        <v>PRIME</v>
      </c>
      <c r="AF1467" s="1" t="str">
        <f t="shared" si="228"/>
        <v>Imphal -  Manipur</v>
      </c>
      <c r="AG1467" s="1">
        <f t="shared" si="229"/>
        <v>3</v>
      </c>
    </row>
    <row r="1468" spans="1:33">
      <c r="A1468" s="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c r="P1468" s="1">
        <f t="shared" si="220"/>
        <v>28080</v>
      </c>
      <c r="Q1468" s="1">
        <v>10</v>
      </c>
      <c r="R1468" s="1">
        <f t="shared" si="221"/>
        <v>2808</v>
      </c>
      <c r="S1468" s="1">
        <f t="shared" si="222"/>
        <v>25272</v>
      </c>
      <c r="T1468" s="1">
        <v>0.57999999999999996</v>
      </c>
      <c r="U1468" s="1">
        <f t="shared" si="223"/>
        <v>14657.759999999998</v>
      </c>
      <c r="V1468" s="1">
        <f t="shared" si="224"/>
        <v>10614.240000000002</v>
      </c>
      <c r="W1468" s="4">
        <f t="shared" si="225"/>
        <v>0.42000000000000004</v>
      </c>
      <c r="X1468" s="1" t="s">
        <v>56</v>
      </c>
      <c r="Y1468" s="1" t="s">
        <v>57</v>
      </c>
      <c r="Z1468" s="1" t="s">
        <v>120</v>
      </c>
      <c r="AA1468" s="1"/>
      <c r="AB1468" s="1"/>
      <c r="AC1468" s="1" t="s">
        <v>42</v>
      </c>
      <c r="AD1468" s="1" t="str">
        <f t="shared" si="226"/>
        <v>0101</v>
      </c>
      <c r="AE1468" s="1" t="str">
        <f t="shared" si="227"/>
        <v>REGULAR</v>
      </c>
      <c r="AF1468" s="1" t="str">
        <f t="shared" si="228"/>
        <v>Bhilai -  Chhattisgarh</v>
      </c>
      <c r="AG1468" s="1">
        <f t="shared" si="229"/>
        <v>5</v>
      </c>
    </row>
    <row r="1469" spans="1:33">
      <c r="A1469" s="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c r="P1469" s="1">
        <f t="shared" si="220"/>
        <v>1410</v>
      </c>
      <c r="Q1469" s="1">
        <v>20</v>
      </c>
      <c r="R1469" s="1">
        <f t="shared" si="221"/>
        <v>282</v>
      </c>
      <c r="S1469" s="1">
        <f t="shared" si="222"/>
        <v>1128</v>
      </c>
      <c r="T1469" s="1">
        <v>0.35</v>
      </c>
      <c r="U1469" s="1">
        <f t="shared" si="223"/>
        <v>394.79999999999995</v>
      </c>
      <c r="V1469" s="1">
        <f t="shared" si="224"/>
        <v>733.2</v>
      </c>
      <c r="W1469" s="4">
        <f t="shared" si="225"/>
        <v>0.65</v>
      </c>
      <c r="X1469" s="1" t="s">
        <v>50</v>
      </c>
      <c r="Y1469" s="1" t="s">
        <v>72</v>
      </c>
      <c r="Z1469" s="1" t="s">
        <v>51</v>
      </c>
      <c r="AA1469" s="2">
        <v>46100</v>
      </c>
      <c r="AB1469" s="1"/>
      <c r="AC1469" s="1" t="s">
        <v>42</v>
      </c>
      <c r="AD1469" s="1" t="str">
        <f t="shared" si="226"/>
        <v>0150</v>
      </c>
      <c r="AE1469" s="1" t="str">
        <f t="shared" si="227"/>
        <v>REGULAR</v>
      </c>
      <c r="AF1469" s="1" t="str">
        <f t="shared" si="228"/>
        <v>Dehradun -  Uttarakhand</v>
      </c>
      <c r="AG1469" s="1">
        <f t="shared" si="229"/>
        <v>4</v>
      </c>
    </row>
    <row r="1470" spans="1:33">
      <c r="A1470" s="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c r="P1470" s="1">
        <f t="shared" si="220"/>
        <v>18250</v>
      </c>
      <c r="Q1470" s="1">
        <v>0</v>
      </c>
      <c r="R1470" s="1">
        <f t="shared" si="221"/>
        <v>0</v>
      </c>
      <c r="S1470" s="1">
        <f t="shared" si="222"/>
        <v>18250</v>
      </c>
      <c r="T1470" s="1">
        <v>0.5</v>
      </c>
      <c r="U1470" s="1">
        <f t="shared" si="223"/>
        <v>9125</v>
      </c>
      <c r="V1470" s="1">
        <f t="shared" si="224"/>
        <v>9125</v>
      </c>
      <c r="W1470" s="4">
        <f t="shared" si="225"/>
        <v>0.5</v>
      </c>
      <c r="X1470" s="1" t="s">
        <v>104</v>
      </c>
      <c r="Y1470" s="1" t="s">
        <v>40</v>
      </c>
      <c r="Z1470" s="1" t="s">
        <v>22</v>
      </c>
      <c r="AA1470" s="1"/>
      <c r="AB1470" s="1"/>
      <c r="AC1470" s="1" t="s">
        <v>93</v>
      </c>
      <c r="AD1470" s="1" t="str">
        <f t="shared" si="226"/>
        <v>0787</v>
      </c>
      <c r="AE1470" s="1" t="str">
        <f t="shared" si="227"/>
        <v>REGULAR</v>
      </c>
      <c r="AF1470" s="1" t="str">
        <f t="shared" si="228"/>
        <v>Hyderabad -  Telangana</v>
      </c>
      <c r="AG1470" s="1">
        <f t="shared" si="229"/>
        <v>5</v>
      </c>
    </row>
    <row r="1471" spans="1:33">
      <c r="A1471" s="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c r="P1471" s="1">
        <f t="shared" si="220"/>
        <v>3400</v>
      </c>
      <c r="Q1471" s="1">
        <v>25</v>
      </c>
      <c r="R1471" s="1">
        <f t="shared" si="221"/>
        <v>850</v>
      </c>
      <c r="S1471" s="1">
        <f t="shared" si="222"/>
        <v>2550</v>
      </c>
      <c r="T1471" s="1">
        <v>0.62</v>
      </c>
      <c r="U1471" s="1">
        <f t="shared" si="223"/>
        <v>1581</v>
      </c>
      <c r="V1471" s="1">
        <f t="shared" si="224"/>
        <v>969</v>
      </c>
      <c r="W1471" s="4">
        <f t="shared" si="225"/>
        <v>0.38</v>
      </c>
      <c r="X1471" s="1" t="s">
        <v>147</v>
      </c>
      <c r="Y1471" s="1" t="s">
        <v>57</v>
      </c>
      <c r="Z1471" s="1" t="s">
        <v>41</v>
      </c>
      <c r="AA1471" s="2">
        <v>46099</v>
      </c>
      <c r="AB1471" s="1">
        <v>5</v>
      </c>
      <c r="AC1471" s="1" t="s">
        <v>42</v>
      </c>
      <c r="AD1471" s="1" t="str">
        <f t="shared" si="226"/>
        <v>0910</v>
      </c>
      <c r="AE1471" s="1" t="str">
        <f t="shared" si="227"/>
        <v>REGULAR</v>
      </c>
      <c r="AF1471" s="1" t="str">
        <f t="shared" si="228"/>
        <v>Jodhpur -  Rajasthan</v>
      </c>
      <c r="AG1471" s="1">
        <f t="shared" si="229"/>
        <v>4</v>
      </c>
    </row>
    <row r="1472" spans="1:33">
      <c r="A1472" s="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c r="P1472" s="1">
        <f t="shared" si="220"/>
        <v>9540</v>
      </c>
      <c r="Q1472" s="1">
        <v>20</v>
      </c>
      <c r="R1472" s="1">
        <f t="shared" si="221"/>
        <v>1908</v>
      </c>
      <c r="S1472" s="1">
        <f t="shared" si="222"/>
        <v>7632</v>
      </c>
      <c r="T1472" s="1">
        <v>0.47</v>
      </c>
      <c r="U1472" s="1">
        <f t="shared" si="223"/>
        <v>3587.04</v>
      </c>
      <c r="V1472" s="1">
        <f t="shared" si="224"/>
        <v>4044.96</v>
      </c>
      <c r="W1472" s="4">
        <f t="shared" si="225"/>
        <v>0.53</v>
      </c>
      <c r="X1472" s="1" t="s">
        <v>39</v>
      </c>
      <c r="Y1472" s="1" t="s">
        <v>40</v>
      </c>
      <c r="Z1472" s="1" t="s">
        <v>41</v>
      </c>
      <c r="AA1472" s="2">
        <v>46099</v>
      </c>
      <c r="AB1472" s="1">
        <v>3</v>
      </c>
      <c r="AC1472" s="1" t="s">
        <v>42</v>
      </c>
      <c r="AD1472" s="1" t="str">
        <f t="shared" si="226"/>
        <v>0092</v>
      </c>
      <c r="AE1472" s="1" t="str">
        <f t="shared" si="227"/>
        <v>REGULAR</v>
      </c>
      <c r="AF1472" s="1" t="str">
        <f t="shared" si="228"/>
        <v>Cuttack -  Odisha</v>
      </c>
      <c r="AG1472" s="1">
        <f t="shared" si="229"/>
        <v>4</v>
      </c>
    </row>
    <row r="1473" spans="1:33">
      <c r="A1473" s="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c r="P1473" s="1">
        <f t="shared" si="220"/>
        <v>7020</v>
      </c>
      <c r="Q1473" s="1">
        <v>10</v>
      </c>
      <c r="R1473" s="1">
        <f t="shared" si="221"/>
        <v>702</v>
      </c>
      <c r="S1473" s="1">
        <f t="shared" si="222"/>
        <v>6318</v>
      </c>
      <c r="T1473" s="1">
        <v>0.5</v>
      </c>
      <c r="U1473" s="1">
        <f t="shared" si="223"/>
        <v>3159</v>
      </c>
      <c r="V1473" s="1">
        <f t="shared" si="224"/>
        <v>3159</v>
      </c>
      <c r="W1473" s="4">
        <f t="shared" si="225"/>
        <v>0.5</v>
      </c>
      <c r="X1473" s="1" t="s">
        <v>147</v>
      </c>
      <c r="Y1473" s="1" t="s">
        <v>81</v>
      </c>
      <c r="Z1473" s="1" t="s">
        <v>51</v>
      </c>
      <c r="AA1473" s="2">
        <v>46102</v>
      </c>
      <c r="AB1473" s="1"/>
      <c r="AC1473" s="1" t="s">
        <v>42</v>
      </c>
      <c r="AD1473" s="1" t="str">
        <f t="shared" si="226"/>
        <v>0372</v>
      </c>
      <c r="AE1473" s="1" t="str">
        <f t="shared" si="227"/>
        <v>REGULAR</v>
      </c>
      <c r="AF1473" s="1" t="str">
        <f t="shared" si="228"/>
        <v>Bangalore -  Karnataka</v>
      </c>
      <c r="AG1473" s="1">
        <f t="shared" si="229"/>
        <v>4</v>
      </c>
    </row>
    <row r="1474" spans="1:33">
      <c r="A1474" s="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c r="P1474" s="1">
        <f t="shared" si="220"/>
        <v>3000</v>
      </c>
      <c r="Q1474" s="1">
        <v>20</v>
      </c>
      <c r="R1474" s="1">
        <f t="shared" si="221"/>
        <v>600</v>
      </c>
      <c r="S1474" s="1">
        <f t="shared" si="222"/>
        <v>2400</v>
      </c>
      <c r="T1474" s="1">
        <v>0.62</v>
      </c>
      <c r="U1474" s="1">
        <f t="shared" si="223"/>
        <v>1488</v>
      </c>
      <c r="V1474" s="1">
        <f t="shared" si="224"/>
        <v>912</v>
      </c>
      <c r="W1474" s="4">
        <f t="shared" si="225"/>
        <v>0.38</v>
      </c>
      <c r="X1474" s="1" t="s">
        <v>39</v>
      </c>
      <c r="Y1474" s="1" t="s">
        <v>40</v>
      </c>
      <c r="Z1474" s="1" t="s">
        <v>41</v>
      </c>
      <c r="AA1474" s="2">
        <v>46103</v>
      </c>
      <c r="AB1474" s="1">
        <v>3</v>
      </c>
      <c r="AC1474" s="1" t="s">
        <v>42</v>
      </c>
      <c r="AD1474" s="1" t="str">
        <f t="shared" si="226"/>
        <v>0982</v>
      </c>
      <c r="AE1474" s="1" t="str">
        <f t="shared" si="227"/>
        <v>REGULAR</v>
      </c>
      <c r="AF1474" s="1" t="str">
        <f t="shared" si="228"/>
        <v>Dibrugarh -  Assam</v>
      </c>
      <c r="AG1474" s="1">
        <f t="shared" si="229"/>
        <v>4</v>
      </c>
    </row>
    <row r="1475" spans="1:33">
      <c r="A1475" s="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c r="P1475" s="1">
        <f t="shared" ref="P1475:P1538" si="230">PRODUCT(N1475,O1475)</f>
        <v>2500</v>
      </c>
      <c r="Q1475" s="1">
        <v>5</v>
      </c>
      <c r="R1475" s="1">
        <f t="shared" ref="R1475:R1538" si="231">P1475*(Q1475/100)</f>
        <v>125</v>
      </c>
      <c r="S1475" s="1">
        <f t="shared" ref="S1475:S1538" si="232">P1475-R1475</f>
        <v>2375</v>
      </c>
      <c r="T1475" s="1">
        <v>0.52</v>
      </c>
      <c r="U1475" s="1">
        <f t="shared" ref="U1475:U1538" si="233">S1475*T1475</f>
        <v>1235</v>
      </c>
      <c r="V1475" s="1">
        <f t="shared" ref="V1475:V1538" si="234">S1475-U1475</f>
        <v>1140</v>
      </c>
      <c r="W1475" s="4">
        <f t="shared" ref="W1475:W1538" si="235">(V1475/S1475)</f>
        <v>0.48</v>
      </c>
      <c r="X1475" s="1" t="s">
        <v>50</v>
      </c>
      <c r="Y1475" s="1" t="s">
        <v>81</v>
      </c>
      <c r="Z1475" s="1" t="s">
        <v>51</v>
      </c>
      <c r="AA1475" s="2">
        <v>46104</v>
      </c>
      <c r="AB1475" s="1"/>
      <c r="AC1475" s="1" t="s">
        <v>42</v>
      </c>
      <c r="AD1475" s="1" t="str">
        <f t="shared" ref="AD1475:AD1538" si="236">RIGHT(A1475,4)</f>
        <v>1434</v>
      </c>
      <c r="AE1475" s="1" t="str">
        <f t="shared" ref="AE1475:AE1538" si="237">UPPER(H1475)</f>
        <v>REGULAR</v>
      </c>
      <c r="AF1475" s="1" t="str">
        <f t="shared" ref="AF1475:AF1538" si="238">_xlfn.CONCAT(I1475," -  ",J1475)</f>
        <v>Cuttack -  Odisha</v>
      </c>
      <c r="AG1475" s="1">
        <f t="shared" ref="AG1475:AG1538" si="239">LEN(P1475)</f>
        <v>4</v>
      </c>
    </row>
    <row r="1476" spans="1:33">
      <c r="A1476" s="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c r="P1476" s="1">
        <f t="shared" si="230"/>
        <v>31440</v>
      </c>
      <c r="Q1476" s="1">
        <v>0</v>
      </c>
      <c r="R1476" s="1">
        <f t="shared" si="231"/>
        <v>0</v>
      </c>
      <c r="S1476" s="1">
        <f t="shared" si="232"/>
        <v>31440</v>
      </c>
      <c r="T1476" s="1">
        <v>0.48</v>
      </c>
      <c r="U1476" s="1">
        <f t="shared" si="233"/>
        <v>15091.199999999999</v>
      </c>
      <c r="V1476" s="1">
        <f t="shared" si="234"/>
        <v>16348.800000000001</v>
      </c>
      <c r="W1476" s="4">
        <f t="shared" si="235"/>
        <v>0.52</v>
      </c>
      <c r="X1476" s="1" t="s">
        <v>56</v>
      </c>
      <c r="Y1476" s="1" t="s">
        <v>40</v>
      </c>
      <c r="Z1476" s="1" t="s">
        <v>41</v>
      </c>
      <c r="AA1476" s="2">
        <v>46105</v>
      </c>
      <c r="AB1476" s="1">
        <v>5</v>
      </c>
      <c r="AC1476" s="1" t="s">
        <v>42</v>
      </c>
      <c r="AD1476" s="1" t="str">
        <f t="shared" si="236"/>
        <v>1450</v>
      </c>
      <c r="AE1476" s="1" t="str">
        <f t="shared" si="237"/>
        <v>REGULAR</v>
      </c>
      <c r="AF1476" s="1" t="str">
        <f t="shared" si="238"/>
        <v>Muzaffarpur -  Bihar</v>
      </c>
      <c r="AG1476" s="1">
        <f t="shared" si="239"/>
        <v>5</v>
      </c>
    </row>
    <row r="1477" spans="1:33">
      <c r="A1477" s="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c r="P1477" s="1">
        <f t="shared" si="230"/>
        <v>25710</v>
      </c>
      <c r="Q1477" s="1">
        <v>25</v>
      </c>
      <c r="R1477" s="1">
        <f t="shared" si="231"/>
        <v>6427.5</v>
      </c>
      <c r="S1477" s="1">
        <f t="shared" si="232"/>
        <v>19282.5</v>
      </c>
      <c r="T1477" s="1">
        <v>0.52</v>
      </c>
      <c r="U1477" s="1">
        <f t="shared" si="233"/>
        <v>10026.9</v>
      </c>
      <c r="V1477" s="1">
        <f t="shared" si="234"/>
        <v>9255.6</v>
      </c>
      <c r="W1477" s="4">
        <f t="shared" si="235"/>
        <v>0.48000000000000004</v>
      </c>
      <c r="X1477" s="1" t="s">
        <v>50</v>
      </c>
      <c r="Y1477" s="1" t="s">
        <v>40</v>
      </c>
      <c r="Z1477" s="1" t="s">
        <v>51</v>
      </c>
      <c r="AA1477" s="2">
        <v>46105</v>
      </c>
      <c r="AB1477" s="1"/>
      <c r="AC1477" s="1" t="s">
        <v>42</v>
      </c>
      <c r="AD1477" s="1" t="str">
        <f t="shared" si="236"/>
        <v>1493</v>
      </c>
      <c r="AE1477" s="1" t="str">
        <f t="shared" si="237"/>
        <v>REGULAR</v>
      </c>
      <c r="AF1477" s="1" t="str">
        <f t="shared" si="238"/>
        <v>Margao -  Goa</v>
      </c>
      <c r="AG1477" s="1">
        <f t="shared" si="239"/>
        <v>5</v>
      </c>
    </row>
    <row r="1478" spans="1:33">
      <c r="A1478" s="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c r="P1478" s="1">
        <f t="shared" si="230"/>
        <v>5400</v>
      </c>
      <c r="Q1478" s="1">
        <v>10</v>
      </c>
      <c r="R1478" s="1">
        <f t="shared" si="231"/>
        <v>540</v>
      </c>
      <c r="S1478" s="1">
        <f t="shared" si="232"/>
        <v>4860</v>
      </c>
      <c r="T1478" s="1">
        <v>0.45</v>
      </c>
      <c r="U1478" s="1">
        <f t="shared" si="233"/>
        <v>2187</v>
      </c>
      <c r="V1478" s="1">
        <f t="shared" si="234"/>
        <v>2673</v>
      </c>
      <c r="W1478" s="4">
        <f t="shared" si="235"/>
        <v>0.55000000000000004</v>
      </c>
      <c r="X1478" s="1" t="s">
        <v>39</v>
      </c>
      <c r="Y1478" s="1" t="s">
        <v>81</v>
      </c>
      <c r="Z1478" s="1" t="s">
        <v>66</v>
      </c>
      <c r="AA1478" s="1"/>
      <c r="AB1478" s="1"/>
      <c r="AC1478" s="1" t="s">
        <v>42</v>
      </c>
      <c r="AD1478" s="1" t="str">
        <f t="shared" si="236"/>
        <v>1459</v>
      </c>
      <c r="AE1478" s="1" t="str">
        <f t="shared" si="237"/>
        <v>REGULAR</v>
      </c>
      <c r="AF1478" s="1" t="str">
        <f t="shared" si="238"/>
        <v>Raipur -  Chhattisgarh</v>
      </c>
      <c r="AG1478" s="1">
        <f t="shared" si="239"/>
        <v>4</v>
      </c>
    </row>
    <row r="1479" spans="1:33">
      <c r="A1479" s="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c r="P1479" s="1">
        <f t="shared" si="230"/>
        <v>3000</v>
      </c>
      <c r="Q1479" s="1">
        <v>0</v>
      </c>
      <c r="R1479" s="1">
        <f t="shared" si="231"/>
        <v>0</v>
      </c>
      <c r="S1479" s="1">
        <f t="shared" si="232"/>
        <v>3000</v>
      </c>
      <c r="T1479" s="1">
        <v>0.35</v>
      </c>
      <c r="U1479" s="1">
        <f t="shared" si="233"/>
        <v>1050</v>
      </c>
      <c r="V1479" s="1">
        <f t="shared" si="234"/>
        <v>1950</v>
      </c>
      <c r="W1479" s="4">
        <f t="shared" si="235"/>
        <v>0.65</v>
      </c>
      <c r="X1479" s="1" t="s">
        <v>65</v>
      </c>
      <c r="Y1479" s="1" t="s">
        <v>40</v>
      </c>
      <c r="Z1479" s="1" t="s">
        <v>120</v>
      </c>
      <c r="AA1479" s="1"/>
      <c r="AB1479" s="1"/>
      <c r="AC1479" s="1" t="s">
        <v>42</v>
      </c>
      <c r="AD1479" s="1" t="str">
        <f t="shared" si="236"/>
        <v>0166</v>
      </c>
      <c r="AE1479" s="1" t="str">
        <f t="shared" si="237"/>
        <v>REGULAR</v>
      </c>
      <c r="AF1479" s="1" t="str">
        <f t="shared" si="238"/>
        <v>Faridabad -  Haryana</v>
      </c>
      <c r="AG1479" s="1">
        <f t="shared" si="239"/>
        <v>4</v>
      </c>
    </row>
    <row r="1480" spans="1:33">
      <c r="A1480" s="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c r="P1480" s="1">
        <f t="shared" si="230"/>
        <v>2160</v>
      </c>
      <c r="Q1480" s="1">
        <v>0</v>
      </c>
      <c r="R1480" s="1">
        <f t="shared" si="231"/>
        <v>0</v>
      </c>
      <c r="S1480" s="1">
        <f t="shared" si="232"/>
        <v>2160</v>
      </c>
      <c r="T1480" s="1">
        <v>0.62</v>
      </c>
      <c r="U1480" s="1">
        <f t="shared" si="233"/>
        <v>1339.2</v>
      </c>
      <c r="V1480" s="1">
        <f t="shared" si="234"/>
        <v>820.8</v>
      </c>
      <c r="W1480" s="4">
        <f t="shared" si="235"/>
        <v>0.38</v>
      </c>
      <c r="X1480" s="1" t="s">
        <v>50</v>
      </c>
      <c r="Y1480" s="1" t="s">
        <v>40</v>
      </c>
      <c r="Z1480" s="1" t="s">
        <v>120</v>
      </c>
      <c r="AA1480" s="1"/>
      <c r="AB1480" s="1"/>
      <c r="AC1480" s="1" t="s">
        <v>42</v>
      </c>
      <c r="AD1480" s="1" t="str">
        <f t="shared" si="236"/>
        <v>0337</v>
      </c>
      <c r="AE1480" s="1" t="str">
        <f t="shared" si="237"/>
        <v>PRIME</v>
      </c>
      <c r="AF1480" s="1" t="str">
        <f t="shared" si="238"/>
        <v>Dibrugarh -  Assam</v>
      </c>
      <c r="AG1480" s="1">
        <f t="shared" si="239"/>
        <v>4</v>
      </c>
    </row>
    <row r="1481" spans="1:33">
      <c r="A1481" s="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c r="P1481" s="1">
        <f t="shared" si="230"/>
        <v>287900</v>
      </c>
      <c r="Q1481" s="1">
        <v>15</v>
      </c>
      <c r="R1481" s="1">
        <f t="shared" si="231"/>
        <v>43185</v>
      </c>
      <c r="S1481" s="1">
        <f t="shared" si="232"/>
        <v>244715</v>
      </c>
      <c r="T1481" s="1">
        <v>0.57999999999999996</v>
      </c>
      <c r="U1481" s="1">
        <f t="shared" si="233"/>
        <v>141934.69999999998</v>
      </c>
      <c r="V1481" s="1">
        <f t="shared" si="234"/>
        <v>102780.30000000002</v>
      </c>
      <c r="W1481" s="4">
        <f t="shared" si="235"/>
        <v>0.4200000000000001</v>
      </c>
      <c r="X1481" s="1" t="s">
        <v>147</v>
      </c>
      <c r="Y1481" s="1" t="s">
        <v>72</v>
      </c>
      <c r="Z1481" s="1" t="s">
        <v>51</v>
      </c>
      <c r="AA1481" s="2">
        <v>46107</v>
      </c>
      <c r="AB1481" s="1"/>
      <c r="AC1481" s="1" t="s">
        <v>42</v>
      </c>
      <c r="AD1481" s="1" t="str">
        <f t="shared" si="236"/>
        <v>0381</v>
      </c>
      <c r="AE1481" s="1" t="str">
        <f t="shared" si="237"/>
        <v>REGULAR</v>
      </c>
      <c r="AF1481" s="1" t="str">
        <f t="shared" si="238"/>
        <v>Dehradun -  Uttarakhand</v>
      </c>
      <c r="AG1481" s="1">
        <f t="shared" si="239"/>
        <v>6</v>
      </c>
    </row>
    <row r="1482" spans="1:33">
      <c r="A1482" s="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c r="P1482" s="1">
        <f t="shared" si="230"/>
        <v>6230</v>
      </c>
      <c r="Q1482" s="1">
        <v>5</v>
      </c>
      <c r="R1482" s="1">
        <f t="shared" si="231"/>
        <v>311.5</v>
      </c>
      <c r="S1482" s="1">
        <f t="shared" si="232"/>
        <v>5918.5</v>
      </c>
      <c r="T1482" s="1">
        <v>0.52</v>
      </c>
      <c r="U1482" s="1">
        <f t="shared" si="233"/>
        <v>3077.62</v>
      </c>
      <c r="V1482" s="1">
        <f t="shared" si="234"/>
        <v>2840.88</v>
      </c>
      <c r="W1482" s="4">
        <f t="shared" si="235"/>
        <v>0.48000000000000004</v>
      </c>
      <c r="X1482" s="1" t="s">
        <v>50</v>
      </c>
      <c r="Y1482" s="1" t="s">
        <v>40</v>
      </c>
      <c r="Z1482" s="1" t="s">
        <v>41</v>
      </c>
      <c r="AA1482" s="2">
        <v>46103</v>
      </c>
      <c r="AB1482" s="1">
        <v>4</v>
      </c>
      <c r="AC1482" s="1" t="s">
        <v>42</v>
      </c>
      <c r="AD1482" s="1" t="str">
        <f t="shared" si="236"/>
        <v>0524</v>
      </c>
      <c r="AE1482" s="1" t="str">
        <f t="shared" si="237"/>
        <v>REGULAR</v>
      </c>
      <c r="AF1482" s="1" t="str">
        <f t="shared" si="238"/>
        <v>Nagpur -  Maharashtra</v>
      </c>
      <c r="AG1482" s="1">
        <f t="shared" si="239"/>
        <v>4</v>
      </c>
    </row>
    <row r="1483" spans="1:33">
      <c r="A1483" s="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c r="P1483" s="1">
        <f t="shared" si="230"/>
        <v>4320</v>
      </c>
      <c r="Q1483" s="1">
        <v>20</v>
      </c>
      <c r="R1483" s="1">
        <f t="shared" si="231"/>
        <v>864</v>
      </c>
      <c r="S1483" s="1">
        <f t="shared" si="232"/>
        <v>3456</v>
      </c>
      <c r="T1483" s="1">
        <v>0.47</v>
      </c>
      <c r="U1483" s="1">
        <f t="shared" si="233"/>
        <v>1624.32</v>
      </c>
      <c r="V1483" s="1">
        <f t="shared" si="234"/>
        <v>1831.68</v>
      </c>
      <c r="W1483" s="4">
        <f t="shared" si="235"/>
        <v>0.53</v>
      </c>
      <c r="X1483" s="1" t="s">
        <v>50</v>
      </c>
      <c r="Y1483" s="1" t="s">
        <v>72</v>
      </c>
      <c r="Z1483" s="1" t="s">
        <v>41</v>
      </c>
      <c r="AA1483" s="2">
        <v>46106</v>
      </c>
      <c r="AB1483" s="1">
        <v>5</v>
      </c>
      <c r="AC1483" s="1" t="s">
        <v>42</v>
      </c>
      <c r="AD1483" s="1" t="str">
        <f t="shared" si="236"/>
        <v>0630</v>
      </c>
      <c r="AE1483" s="1" t="str">
        <f t="shared" si="237"/>
        <v>REGULAR</v>
      </c>
      <c r="AF1483" s="1" t="str">
        <f t="shared" si="238"/>
        <v>Chennai -  Tamil Nadu</v>
      </c>
      <c r="AG1483" s="1">
        <f t="shared" si="239"/>
        <v>4</v>
      </c>
    </row>
    <row r="1484" spans="1:33">
      <c r="A1484" s="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c r="P1484" s="1">
        <f t="shared" si="230"/>
        <v>6910</v>
      </c>
      <c r="Q1484" s="1">
        <v>25</v>
      </c>
      <c r="R1484" s="1">
        <f t="shared" si="231"/>
        <v>1727.5</v>
      </c>
      <c r="S1484" s="1">
        <f t="shared" si="232"/>
        <v>5182.5</v>
      </c>
      <c r="T1484" s="1">
        <v>0.47</v>
      </c>
      <c r="U1484" s="1">
        <f t="shared" si="233"/>
        <v>2435.7749999999996</v>
      </c>
      <c r="V1484" s="1">
        <f t="shared" si="234"/>
        <v>2746.7250000000004</v>
      </c>
      <c r="W1484" s="4">
        <f t="shared" si="235"/>
        <v>0.53</v>
      </c>
      <c r="X1484" s="1" t="s">
        <v>50</v>
      </c>
      <c r="Y1484" s="1" t="s">
        <v>40</v>
      </c>
      <c r="Z1484" s="1" t="s">
        <v>120</v>
      </c>
      <c r="AA1484" s="1"/>
      <c r="AB1484" s="1"/>
      <c r="AC1484" s="1" t="s">
        <v>42</v>
      </c>
      <c r="AD1484" s="1" t="str">
        <f t="shared" si="236"/>
        <v>0909</v>
      </c>
      <c r="AE1484" s="1" t="str">
        <f t="shared" si="237"/>
        <v>REGULAR</v>
      </c>
      <c r="AF1484" s="1" t="str">
        <f t="shared" si="238"/>
        <v>Jodhpur -  Rajasthan</v>
      </c>
      <c r="AG1484" s="1">
        <f t="shared" si="239"/>
        <v>4</v>
      </c>
    </row>
    <row r="1485" spans="1:33">
      <c r="A1485" s="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c r="P1485" s="1">
        <f t="shared" si="230"/>
        <v>9440</v>
      </c>
      <c r="Q1485" s="1">
        <v>20</v>
      </c>
      <c r="R1485" s="1">
        <f t="shared" si="231"/>
        <v>1888</v>
      </c>
      <c r="S1485" s="1">
        <f t="shared" si="232"/>
        <v>7552</v>
      </c>
      <c r="T1485" s="1">
        <v>0.45</v>
      </c>
      <c r="U1485" s="1">
        <f t="shared" si="233"/>
        <v>3398.4</v>
      </c>
      <c r="V1485" s="1">
        <f t="shared" si="234"/>
        <v>4153.6000000000004</v>
      </c>
      <c r="W1485" s="4">
        <f t="shared" si="235"/>
        <v>0.55000000000000004</v>
      </c>
      <c r="X1485" s="1" t="s">
        <v>39</v>
      </c>
      <c r="Y1485" s="1" t="s">
        <v>57</v>
      </c>
      <c r="Z1485" s="1" t="s">
        <v>22</v>
      </c>
      <c r="AA1485" s="1"/>
      <c r="AB1485" s="1"/>
      <c r="AC1485" s="1" t="s">
        <v>93</v>
      </c>
      <c r="AD1485" s="1" t="str">
        <f t="shared" si="236"/>
        <v>0147</v>
      </c>
      <c r="AE1485" s="1" t="str">
        <f t="shared" si="237"/>
        <v>REGULAR</v>
      </c>
      <c r="AF1485" s="1" t="str">
        <f t="shared" si="238"/>
        <v>Dehradun -  Uttarakhand</v>
      </c>
      <c r="AG1485" s="1">
        <f t="shared" si="239"/>
        <v>4</v>
      </c>
    </row>
    <row r="1486" spans="1:33">
      <c r="A1486" s="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c r="P1486" s="1">
        <f t="shared" si="230"/>
        <v>12160</v>
      </c>
      <c r="Q1486" s="1">
        <v>15</v>
      </c>
      <c r="R1486" s="1">
        <f t="shared" si="231"/>
        <v>1824</v>
      </c>
      <c r="S1486" s="1">
        <f t="shared" si="232"/>
        <v>10336</v>
      </c>
      <c r="T1486" s="1">
        <v>0.52</v>
      </c>
      <c r="U1486" s="1">
        <f t="shared" si="233"/>
        <v>5374.72</v>
      </c>
      <c r="V1486" s="1">
        <f t="shared" si="234"/>
        <v>4961.28</v>
      </c>
      <c r="W1486" s="4">
        <f t="shared" si="235"/>
        <v>0.48</v>
      </c>
      <c r="X1486" s="1" t="s">
        <v>104</v>
      </c>
      <c r="Y1486" s="1" t="s">
        <v>57</v>
      </c>
      <c r="Z1486" s="1" t="s">
        <v>41</v>
      </c>
      <c r="AA1486" s="2">
        <v>46105</v>
      </c>
      <c r="AB1486" s="1">
        <v>5</v>
      </c>
      <c r="AC1486" s="1" t="s">
        <v>42</v>
      </c>
      <c r="AD1486" s="1" t="str">
        <f t="shared" si="236"/>
        <v>0344</v>
      </c>
      <c r="AE1486" s="1" t="str">
        <f t="shared" si="237"/>
        <v>PRIME</v>
      </c>
      <c r="AF1486" s="1" t="str">
        <f t="shared" si="238"/>
        <v>Bhubaneswar -  Odisha</v>
      </c>
      <c r="AG1486" s="1">
        <f t="shared" si="239"/>
        <v>5</v>
      </c>
    </row>
    <row r="1487" spans="1:33">
      <c r="A1487" s="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c r="P1487" s="1">
        <f t="shared" si="230"/>
        <v>3650</v>
      </c>
      <c r="Q1487" s="1">
        <v>10</v>
      </c>
      <c r="R1487" s="1">
        <f t="shared" si="231"/>
        <v>365</v>
      </c>
      <c r="S1487" s="1">
        <f t="shared" si="232"/>
        <v>3285</v>
      </c>
      <c r="T1487" s="1">
        <v>0.62</v>
      </c>
      <c r="U1487" s="1">
        <f t="shared" si="233"/>
        <v>2036.7</v>
      </c>
      <c r="V1487" s="1">
        <f t="shared" si="234"/>
        <v>1248.3</v>
      </c>
      <c r="W1487" s="4">
        <f t="shared" si="235"/>
        <v>0.38</v>
      </c>
      <c r="X1487" s="1" t="s">
        <v>92</v>
      </c>
      <c r="Y1487" s="1" t="s">
        <v>40</v>
      </c>
      <c r="Z1487" s="1" t="s">
        <v>120</v>
      </c>
      <c r="AA1487" s="1"/>
      <c r="AB1487" s="1"/>
      <c r="AC1487" s="1" t="s">
        <v>42</v>
      </c>
      <c r="AD1487" s="1" t="str">
        <f t="shared" si="236"/>
        <v>0539</v>
      </c>
      <c r="AE1487" s="1" t="str">
        <f t="shared" si="237"/>
        <v>PRIME</v>
      </c>
      <c r="AF1487" s="1" t="str">
        <f t="shared" si="238"/>
        <v>Imphal -  Manipur</v>
      </c>
      <c r="AG1487" s="1">
        <f t="shared" si="239"/>
        <v>4</v>
      </c>
    </row>
    <row r="1488" spans="1:33">
      <c r="A1488" s="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c r="P1488" s="1">
        <f t="shared" si="230"/>
        <v>470</v>
      </c>
      <c r="Q1488" s="1">
        <v>30</v>
      </c>
      <c r="R1488" s="1">
        <f t="shared" si="231"/>
        <v>141</v>
      </c>
      <c r="S1488" s="1">
        <f t="shared" si="232"/>
        <v>329</v>
      </c>
      <c r="T1488" s="1">
        <v>0.62</v>
      </c>
      <c r="U1488" s="1">
        <f t="shared" si="233"/>
        <v>203.98</v>
      </c>
      <c r="V1488" s="1">
        <f t="shared" si="234"/>
        <v>125.02000000000001</v>
      </c>
      <c r="W1488" s="4">
        <f t="shared" si="235"/>
        <v>0.38</v>
      </c>
      <c r="X1488" s="1" t="s">
        <v>147</v>
      </c>
      <c r="Y1488" s="1" t="s">
        <v>40</v>
      </c>
      <c r="Z1488" s="1" t="s">
        <v>51</v>
      </c>
      <c r="AA1488" s="2">
        <v>46105</v>
      </c>
      <c r="AB1488" s="1"/>
      <c r="AC1488" s="1" t="s">
        <v>42</v>
      </c>
      <c r="AD1488" s="1" t="str">
        <f t="shared" si="236"/>
        <v>1013</v>
      </c>
      <c r="AE1488" s="1" t="str">
        <f t="shared" si="237"/>
        <v>REGULAR</v>
      </c>
      <c r="AF1488" s="1" t="str">
        <f t="shared" si="238"/>
        <v>Kolkata -  West Bengal</v>
      </c>
      <c r="AG1488" s="1">
        <f t="shared" si="239"/>
        <v>3</v>
      </c>
    </row>
    <row r="1489" spans="1:33">
      <c r="A1489" s="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c r="P1489" s="1">
        <f t="shared" si="230"/>
        <v>760</v>
      </c>
      <c r="Q1489" s="1">
        <v>10</v>
      </c>
      <c r="R1489" s="1">
        <f t="shared" si="231"/>
        <v>76</v>
      </c>
      <c r="S1489" s="1">
        <f t="shared" si="232"/>
        <v>684</v>
      </c>
      <c r="T1489" s="1">
        <v>0.35</v>
      </c>
      <c r="U1489" s="1">
        <f t="shared" si="233"/>
        <v>239.39999999999998</v>
      </c>
      <c r="V1489" s="1">
        <f t="shared" si="234"/>
        <v>444.6</v>
      </c>
      <c r="W1489" s="4">
        <f t="shared" si="235"/>
        <v>0.65</v>
      </c>
      <c r="X1489" s="1" t="s">
        <v>65</v>
      </c>
      <c r="Y1489" s="1" t="s">
        <v>40</v>
      </c>
      <c r="Z1489" s="1" t="s">
        <v>41</v>
      </c>
      <c r="AA1489" s="2">
        <v>46109</v>
      </c>
      <c r="AB1489" s="1">
        <v>5</v>
      </c>
      <c r="AC1489" s="1" t="s">
        <v>42</v>
      </c>
      <c r="AD1489" s="1" t="str">
        <f t="shared" si="236"/>
        <v>1616</v>
      </c>
      <c r="AE1489" s="1" t="str">
        <f t="shared" si="237"/>
        <v>PRIME</v>
      </c>
      <c r="AF1489" s="1" t="str">
        <f t="shared" si="238"/>
        <v>Ludhiana -  Punjab</v>
      </c>
      <c r="AG1489" s="1">
        <f t="shared" si="239"/>
        <v>3</v>
      </c>
    </row>
    <row r="1490" spans="1:33">
      <c r="A1490" s="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c r="P1490" s="1">
        <f t="shared" si="230"/>
        <v>30720</v>
      </c>
      <c r="Q1490" s="1">
        <v>0</v>
      </c>
      <c r="R1490" s="1">
        <f t="shared" si="231"/>
        <v>0</v>
      </c>
      <c r="S1490" s="1">
        <f t="shared" si="232"/>
        <v>30720</v>
      </c>
      <c r="T1490" s="1">
        <v>0.48</v>
      </c>
      <c r="U1490" s="1">
        <f t="shared" si="233"/>
        <v>14745.599999999999</v>
      </c>
      <c r="V1490" s="1">
        <f t="shared" si="234"/>
        <v>15974.400000000001</v>
      </c>
      <c r="W1490" s="4">
        <f t="shared" si="235"/>
        <v>0.52</v>
      </c>
      <c r="X1490" s="1" t="s">
        <v>65</v>
      </c>
      <c r="Y1490" s="1" t="s">
        <v>72</v>
      </c>
      <c r="Z1490" s="1" t="s">
        <v>41</v>
      </c>
      <c r="AA1490" s="2">
        <v>46108</v>
      </c>
      <c r="AB1490" s="1">
        <v>4</v>
      </c>
      <c r="AC1490" s="1" t="s">
        <v>42</v>
      </c>
      <c r="AD1490" s="1" t="str">
        <f t="shared" si="236"/>
        <v>0639</v>
      </c>
      <c r="AE1490" s="1" t="str">
        <f t="shared" si="237"/>
        <v>PRIME</v>
      </c>
      <c r="AF1490" s="1" t="str">
        <f t="shared" si="238"/>
        <v>Ahmedabad -  Gujarat</v>
      </c>
      <c r="AG1490" s="1">
        <f t="shared" si="239"/>
        <v>5</v>
      </c>
    </row>
    <row r="1491" spans="1:33">
      <c r="A1491" s="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c r="P1491" s="1">
        <f t="shared" si="230"/>
        <v>630</v>
      </c>
      <c r="Q1491" s="1">
        <v>30</v>
      </c>
      <c r="R1491" s="1">
        <f t="shared" si="231"/>
        <v>189</v>
      </c>
      <c r="S1491" s="1">
        <f t="shared" si="232"/>
        <v>441</v>
      </c>
      <c r="T1491" s="1">
        <v>0.35</v>
      </c>
      <c r="U1491" s="1">
        <f t="shared" si="233"/>
        <v>154.35</v>
      </c>
      <c r="V1491" s="1">
        <f t="shared" si="234"/>
        <v>286.64999999999998</v>
      </c>
      <c r="W1491" s="4">
        <f t="shared" si="235"/>
        <v>0.64999999999999991</v>
      </c>
      <c r="X1491" s="1" t="s">
        <v>147</v>
      </c>
      <c r="Y1491" s="1" t="s">
        <v>81</v>
      </c>
      <c r="Z1491" s="1" t="s">
        <v>41</v>
      </c>
      <c r="AA1491" s="2">
        <v>46105</v>
      </c>
      <c r="AB1491" s="1">
        <v>5</v>
      </c>
      <c r="AC1491" s="1" t="s">
        <v>42</v>
      </c>
      <c r="AD1491" s="1" t="str">
        <f t="shared" si="236"/>
        <v>1012</v>
      </c>
      <c r="AE1491" s="1" t="str">
        <f t="shared" si="237"/>
        <v>PRIME</v>
      </c>
      <c r="AF1491" s="1" t="str">
        <f t="shared" si="238"/>
        <v>Indore -  Madhya Pradesh</v>
      </c>
      <c r="AG1491" s="1">
        <f t="shared" si="239"/>
        <v>3</v>
      </c>
    </row>
    <row r="1492" spans="1:33">
      <c r="A1492" s="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c r="P1492" s="1">
        <f t="shared" si="230"/>
        <v>3820</v>
      </c>
      <c r="Q1492" s="1">
        <v>10</v>
      </c>
      <c r="R1492" s="1">
        <f t="shared" si="231"/>
        <v>382</v>
      </c>
      <c r="S1492" s="1">
        <f t="shared" si="232"/>
        <v>3438</v>
      </c>
      <c r="T1492" s="1">
        <v>0.45</v>
      </c>
      <c r="U1492" s="1">
        <f t="shared" si="233"/>
        <v>1547.1000000000001</v>
      </c>
      <c r="V1492" s="1">
        <f t="shared" si="234"/>
        <v>1890.8999999999999</v>
      </c>
      <c r="W1492" s="4">
        <f t="shared" si="235"/>
        <v>0.54999999999999993</v>
      </c>
      <c r="X1492" s="1" t="s">
        <v>56</v>
      </c>
      <c r="Y1492" s="1" t="s">
        <v>57</v>
      </c>
      <c r="Z1492" s="1" t="s">
        <v>41</v>
      </c>
      <c r="AA1492" s="2">
        <v>46107</v>
      </c>
      <c r="AB1492" s="1">
        <v>4</v>
      </c>
      <c r="AC1492" s="1" t="s">
        <v>42</v>
      </c>
      <c r="AD1492" s="1" t="str">
        <f t="shared" si="236"/>
        <v>1080</v>
      </c>
      <c r="AE1492" s="1" t="str">
        <f t="shared" si="237"/>
        <v>PRIME</v>
      </c>
      <c r="AF1492" s="1" t="str">
        <f t="shared" si="238"/>
        <v>Haridwar -  Uttarakhand</v>
      </c>
      <c r="AG1492" s="1">
        <f t="shared" si="239"/>
        <v>4</v>
      </c>
    </row>
    <row r="1493" spans="1:33">
      <c r="A1493" s="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c r="P1493" s="1">
        <f t="shared" si="230"/>
        <v>14160</v>
      </c>
      <c r="Q1493" s="1">
        <v>5</v>
      </c>
      <c r="R1493" s="1">
        <f t="shared" si="231"/>
        <v>708</v>
      </c>
      <c r="S1493" s="1">
        <f t="shared" si="232"/>
        <v>13452</v>
      </c>
      <c r="T1493" s="1">
        <v>0.5</v>
      </c>
      <c r="U1493" s="1">
        <f t="shared" si="233"/>
        <v>6726</v>
      </c>
      <c r="V1493" s="1">
        <f t="shared" si="234"/>
        <v>6726</v>
      </c>
      <c r="W1493" s="4">
        <f t="shared" si="235"/>
        <v>0.5</v>
      </c>
      <c r="X1493" s="1" t="s">
        <v>104</v>
      </c>
      <c r="Y1493" s="1" t="s">
        <v>81</v>
      </c>
      <c r="Z1493" s="1" t="s">
        <v>41</v>
      </c>
      <c r="AA1493" s="2">
        <v>46107</v>
      </c>
      <c r="AB1493" s="1">
        <v>5</v>
      </c>
      <c r="AC1493" s="1" t="s">
        <v>42</v>
      </c>
      <c r="AD1493" s="1" t="str">
        <f t="shared" si="236"/>
        <v>1424</v>
      </c>
      <c r="AE1493" s="1" t="str">
        <f t="shared" si="237"/>
        <v>PRIME</v>
      </c>
      <c r="AF1493" s="1" t="str">
        <f t="shared" si="238"/>
        <v>Chennai -  Tamil Nadu</v>
      </c>
      <c r="AG1493" s="1">
        <f t="shared" si="239"/>
        <v>5</v>
      </c>
    </row>
    <row r="1494" spans="1:33">
      <c r="A1494" s="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c r="P1494" s="1">
        <f t="shared" si="230"/>
        <v>27800</v>
      </c>
      <c r="Q1494" s="1">
        <v>30</v>
      </c>
      <c r="R1494" s="1">
        <f t="shared" si="231"/>
        <v>8340</v>
      </c>
      <c r="S1494" s="1">
        <f t="shared" si="232"/>
        <v>19460</v>
      </c>
      <c r="T1494" s="1">
        <v>0.5</v>
      </c>
      <c r="U1494" s="1">
        <f t="shared" si="233"/>
        <v>9730</v>
      </c>
      <c r="V1494" s="1">
        <f t="shared" si="234"/>
        <v>9730</v>
      </c>
      <c r="W1494" s="4">
        <f t="shared" si="235"/>
        <v>0.5</v>
      </c>
      <c r="X1494" s="1" t="s">
        <v>39</v>
      </c>
      <c r="Y1494" s="1" t="s">
        <v>40</v>
      </c>
      <c r="Z1494" s="1" t="s">
        <v>22</v>
      </c>
      <c r="AA1494" s="1"/>
      <c r="AB1494" s="1"/>
      <c r="AC1494" s="1" t="s">
        <v>93</v>
      </c>
      <c r="AD1494" s="1" t="str">
        <f t="shared" si="236"/>
        <v>1437</v>
      </c>
      <c r="AE1494" s="1" t="str">
        <f t="shared" si="237"/>
        <v>REGULAR</v>
      </c>
      <c r="AF1494" s="1" t="str">
        <f t="shared" si="238"/>
        <v>Haridwar -  Uttarakhand</v>
      </c>
      <c r="AG1494" s="1">
        <f t="shared" si="239"/>
        <v>5</v>
      </c>
    </row>
    <row r="1495" spans="1:33">
      <c r="A1495" s="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c r="P1495" s="1">
        <f t="shared" si="230"/>
        <v>4360</v>
      </c>
      <c r="Q1495" s="1">
        <v>5</v>
      </c>
      <c r="R1495" s="1">
        <f t="shared" si="231"/>
        <v>218</v>
      </c>
      <c r="S1495" s="1">
        <f t="shared" si="232"/>
        <v>4142</v>
      </c>
      <c r="T1495" s="1">
        <v>0.5</v>
      </c>
      <c r="U1495" s="1">
        <f t="shared" si="233"/>
        <v>2071</v>
      </c>
      <c r="V1495" s="1">
        <f t="shared" si="234"/>
        <v>2071</v>
      </c>
      <c r="W1495" s="4">
        <f t="shared" si="235"/>
        <v>0.5</v>
      </c>
      <c r="X1495" s="1" t="s">
        <v>92</v>
      </c>
      <c r="Y1495" s="1" t="s">
        <v>81</v>
      </c>
      <c r="Z1495" s="1" t="s">
        <v>51</v>
      </c>
      <c r="AA1495" s="2">
        <v>46106</v>
      </c>
      <c r="AB1495" s="1"/>
      <c r="AC1495" s="1" t="s">
        <v>42</v>
      </c>
      <c r="AD1495" s="1" t="str">
        <f t="shared" si="236"/>
        <v>0262</v>
      </c>
      <c r="AE1495" s="1" t="str">
        <f t="shared" si="237"/>
        <v>REGULAR</v>
      </c>
      <c r="AF1495" s="1" t="str">
        <f t="shared" si="238"/>
        <v>Muzaffarpur -  Bihar</v>
      </c>
      <c r="AG1495" s="1">
        <f t="shared" si="239"/>
        <v>4</v>
      </c>
    </row>
    <row r="1496" spans="1:33">
      <c r="A1496" s="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c r="P1496" s="1">
        <f t="shared" si="230"/>
        <v>51550</v>
      </c>
      <c r="Q1496" s="1">
        <v>10</v>
      </c>
      <c r="R1496" s="1">
        <f t="shared" si="231"/>
        <v>5155</v>
      </c>
      <c r="S1496" s="1">
        <f t="shared" si="232"/>
        <v>46395</v>
      </c>
      <c r="T1496" s="1">
        <v>0.52</v>
      </c>
      <c r="U1496" s="1">
        <f t="shared" si="233"/>
        <v>24125.4</v>
      </c>
      <c r="V1496" s="1">
        <f t="shared" si="234"/>
        <v>22269.599999999999</v>
      </c>
      <c r="W1496" s="4">
        <f t="shared" si="235"/>
        <v>0.48</v>
      </c>
      <c r="X1496" s="1" t="s">
        <v>92</v>
      </c>
      <c r="Y1496" s="1" t="s">
        <v>81</v>
      </c>
      <c r="Z1496" s="1" t="s">
        <v>22</v>
      </c>
      <c r="AA1496" s="1"/>
      <c r="AB1496" s="1"/>
      <c r="AC1496" s="1" t="s">
        <v>93</v>
      </c>
      <c r="AD1496" s="1" t="str">
        <f t="shared" si="236"/>
        <v>1268</v>
      </c>
      <c r="AE1496" s="1" t="str">
        <f t="shared" si="237"/>
        <v>PRIME</v>
      </c>
      <c r="AF1496" s="1" t="str">
        <f t="shared" si="238"/>
        <v>Jabalpur -  Madhya Pradesh</v>
      </c>
      <c r="AG1496" s="1">
        <f t="shared" si="239"/>
        <v>5</v>
      </c>
    </row>
    <row r="1497" spans="1:33">
      <c r="A1497" s="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c r="P1497" s="1">
        <f t="shared" si="230"/>
        <v>5080</v>
      </c>
      <c r="Q1497" s="1">
        <v>30</v>
      </c>
      <c r="R1497" s="1">
        <f t="shared" si="231"/>
        <v>1524</v>
      </c>
      <c r="S1497" s="1">
        <f t="shared" si="232"/>
        <v>3556</v>
      </c>
      <c r="T1497" s="1">
        <v>0.48</v>
      </c>
      <c r="U1497" s="1">
        <f t="shared" si="233"/>
        <v>1706.8799999999999</v>
      </c>
      <c r="V1497" s="1">
        <f t="shared" si="234"/>
        <v>1849.1200000000001</v>
      </c>
      <c r="W1497" s="4">
        <f t="shared" si="235"/>
        <v>0.52</v>
      </c>
      <c r="X1497" s="1" t="s">
        <v>147</v>
      </c>
      <c r="Y1497" s="1" t="s">
        <v>81</v>
      </c>
      <c r="Z1497" s="1" t="s">
        <v>120</v>
      </c>
      <c r="AA1497" s="1"/>
      <c r="AB1497" s="1"/>
      <c r="AC1497" s="1" t="s">
        <v>42</v>
      </c>
      <c r="AD1497" s="1" t="str">
        <f t="shared" si="236"/>
        <v>1571</v>
      </c>
      <c r="AE1497" s="1" t="str">
        <f t="shared" si="237"/>
        <v>PRIME</v>
      </c>
      <c r="AF1497" s="1" t="str">
        <f t="shared" si="238"/>
        <v>Coimbatore -  Tamil Nadu</v>
      </c>
      <c r="AG1497" s="1">
        <f t="shared" si="239"/>
        <v>4</v>
      </c>
    </row>
    <row r="1498" spans="1:33">
      <c r="A1498" s="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c r="P1498" s="1">
        <f t="shared" si="230"/>
        <v>86800</v>
      </c>
      <c r="Q1498" s="1">
        <v>0</v>
      </c>
      <c r="R1498" s="1">
        <f t="shared" si="231"/>
        <v>0</v>
      </c>
      <c r="S1498" s="1">
        <f t="shared" si="232"/>
        <v>86800</v>
      </c>
      <c r="T1498" s="1">
        <v>0.57999999999999996</v>
      </c>
      <c r="U1498" s="1">
        <f t="shared" si="233"/>
        <v>50344</v>
      </c>
      <c r="V1498" s="1">
        <f t="shared" si="234"/>
        <v>36456</v>
      </c>
      <c r="W1498" s="4">
        <f t="shared" si="235"/>
        <v>0.42</v>
      </c>
      <c r="X1498" s="1" t="s">
        <v>104</v>
      </c>
      <c r="Y1498" s="1" t="s">
        <v>57</v>
      </c>
      <c r="Z1498" s="1" t="s">
        <v>41</v>
      </c>
      <c r="AA1498" s="2">
        <v>46107</v>
      </c>
      <c r="AB1498" s="1">
        <v>3</v>
      </c>
      <c r="AC1498" s="1" t="s">
        <v>42</v>
      </c>
      <c r="AD1498" s="1" t="str">
        <f t="shared" si="236"/>
        <v>1651</v>
      </c>
      <c r="AE1498" s="1" t="str">
        <f t="shared" si="237"/>
        <v>REGULAR</v>
      </c>
      <c r="AF1498" s="1" t="str">
        <f t="shared" si="238"/>
        <v>Madurai -  Tamil Nadu</v>
      </c>
      <c r="AG1498" s="1">
        <f t="shared" si="239"/>
        <v>5</v>
      </c>
    </row>
    <row r="1499" spans="1:33">
      <c r="A1499" s="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c r="P1499" s="1">
        <f t="shared" si="230"/>
        <v>24750</v>
      </c>
      <c r="Q1499" s="1">
        <v>15</v>
      </c>
      <c r="R1499" s="1">
        <f t="shared" si="231"/>
        <v>3712.5</v>
      </c>
      <c r="S1499" s="1">
        <f t="shared" si="232"/>
        <v>21037.5</v>
      </c>
      <c r="T1499" s="1">
        <v>0.47</v>
      </c>
      <c r="U1499" s="1">
        <f t="shared" si="233"/>
        <v>9887.625</v>
      </c>
      <c r="V1499" s="1">
        <f t="shared" si="234"/>
        <v>11149.875</v>
      </c>
      <c r="W1499" s="4">
        <f t="shared" si="235"/>
        <v>0.53</v>
      </c>
      <c r="X1499" s="1" t="s">
        <v>65</v>
      </c>
      <c r="Y1499" s="1" t="s">
        <v>57</v>
      </c>
      <c r="Z1499" s="1" t="s">
        <v>66</v>
      </c>
      <c r="AA1499" s="1"/>
      <c r="AB1499" s="1"/>
      <c r="AC1499" s="1" t="s">
        <v>42</v>
      </c>
      <c r="AD1499" s="1" t="str">
        <f t="shared" si="236"/>
        <v>1603</v>
      </c>
      <c r="AE1499" s="1" t="str">
        <f t="shared" si="237"/>
        <v>PRIME</v>
      </c>
      <c r="AF1499" s="1" t="str">
        <f t="shared" si="238"/>
        <v>Surat -  Gujarat</v>
      </c>
      <c r="AG1499" s="1">
        <f t="shared" si="239"/>
        <v>5</v>
      </c>
    </row>
    <row r="1500" spans="1:33">
      <c r="A1500" s="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c r="P1500" s="1">
        <f t="shared" si="230"/>
        <v>5400</v>
      </c>
      <c r="Q1500" s="1">
        <v>30</v>
      </c>
      <c r="R1500" s="1">
        <f t="shared" si="231"/>
        <v>1620</v>
      </c>
      <c r="S1500" s="1">
        <f t="shared" si="232"/>
        <v>3780</v>
      </c>
      <c r="T1500" s="1">
        <v>0.5</v>
      </c>
      <c r="U1500" s="1">
        <f t="shared" si="233"/>
        <v>1890</v>
      </c>
      <c r="V1500" s="1">
        <f t="shared" si="234"/>
        <v>1890</v>
      </c>
      <c r="W1500" s="4">
        <f t="shared" si="235"/>
        <v>0.5</v>
      </c>
      <c r="X1500" s="1" t="s">
        <v>50</v>
      </c>
      <c r="Y1500" s="1" t="s">
        <v>81</v>
      </c>
      <c r="Z1500" s="1" t="s">
        <v>41</v>
      </c>
      <c r="AA1500" s="2">
        <v>46112</v>
      </c>
      <c r="AB1500" s="1">
        <v>3</v>
      </c>
      <c r="AC1500" s="1" t="s">
        <v>42</v>
      </c>
      <c r="AD1500" s="1" t="str">
        <f t="shared" si="236"/>
        <v>0174</v>
      </c>
      <c r="AE1500" s="1" t="str">
        <f t="shared" si="237"/>
        <v>PRIME</v>
      </c>
      <c r="AF1500" s="1" t="str">
        <f t="shared" si="238"/>
        <v>Howrah -  West Bengal</v>
      </c>
      <c r="AG1500" s="1">
        <f t="shared" si="239"/>
        <v>4</v>
      </c>
    </row>
    <row r="1501" spans="1:33">
      <c r="A1501" s="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c r="P1501" s="1">
        <f t="shared" si="230"/>
        <v>1850</v>
      </c>
      <c r="Q1501" s="1">
        <v>0</v>
      </c>
      <c r="R1501" s="1">
        <f t="shared" si="231"/>
        <v>0</v>
      </c>
      <c r="S1501" s="1">
        <f t="shared" si="232"/>
        <v>1850</v>
      </c>
      <c r="T1501" s="1">
        <v>0.47</v>
      </c>
      <c r="U1501" s="1">
        <f t="shared" si="233"/>
        <v>869.5</v>
      </c>
      <c r="V1501" s="1">
        <f t="shared" si="234"/>
        <v>980.5</v>
      </c>
      <c r="W1501" s="4">
        <f t="shared" si="235"/>
        <v>0.53</v>
      </c>
      <c r="X1501" s="1" t="s">
        <v>39</v>
      </c>
      <c r="Y1501" s="1" t="s">
        <v>81</v>
      </c>
      <c r="Z1501" s="1" t="s">
        <v>66</v>
      </c>
      <c r="AA1501" s="1"/>
      <c r="AB1501" s="1"/>
      <c r="AC1501" s="1" t="s">
        <v>42</v>
      </c>
      <c r="AD1501" s="1" t="str">
        <f t="shared" si="236"/>
        <v>0246</v>
      </c>
      <c r="AE1501" s="1" t="str">
        <f t="shared" si="237"/>
        <v>PRIME</v>
      </c>
      <c r="AF1501" s="1" t="str">
        <f t="shared" si="238"/>
        <v>Chandigarh -  Punjab</v>
      </c>
      <c r="AG1501" s="1">
        <f t="shared" si="239"/>
        <v>4</v>
      </c>
    </row>
    <row r="1502" spans="1:33">
      <c r="A1502" s="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c r="P1502" s="1">
        <f t="shared" si="230"/>
        <v>1650</v>
      </c>
      <c r="Q1502" s="1">
        <v>0</v>
      </c>
      <c r="R1502" s="1">
        <f t="shared" si="231"/>
        <v>0</v>
      </c>
      <c r="S1502" s="1">
        <f t="shared" si="232"/>
        <v>1650</v>
      </c>
      <c r="T1502" s="1">
        <v>0.62</v>
      </c>
      <c r="U1502" s="1">
        <f t="shared" si="233"/>
        <v>1023</v>
      </c>
      <c r="V1502" s="1">
        <f t="shared" si="234"/>
        <v>627</v>
      </c>
      <c r="W1502" s="4">
        <f t="shared" si="235"/>
        <v>0.38</v>
      </c>
      <c r="X1502" s="1" t="s">
        <v>56</v>
      </c>
      <c r="Y1502" s="1" t="s">
        <v>72</v>
      </c>
      <c r="Z1502" s="1" t="s">
        <v>41</v>
      </c>
      <c r="AA1502" s="2">
        <v>46112</v>
      </c>
      <c r="AB1502" s="1">
        <v>5</v>
      </c>
      <c r="AC1502" s="1" t="s">
        <v>42</v>
      </c>
      <c r="AD1502" s="1" t="str">
        <f t="shared" si="236"/>
        <v>1111</v>
      </c>
      <c r="AE1502" s="1" t="str">
        <f t="shared" si="237"/>
        <v>PRIME</v>
      </c>
      <c r="AF1502" s="1" t="str">
        <f t="shared" si="238"/>
        <v>Ludhiana -  Punjab</v>
      </c>
      <c r="AG1502" s="1">
        <f t="shared" si="239"/>
        <v>4</v>
      </c>
    </row>
    <row r="1503" spans="1:33">
      <c r="A1503" s="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c r="P1503" s="1">
        <f t="shared" si="230"/>
        <v>4580</v>
      </c>
      <c r="Q1503" s="1">
        <v>0</v>
      </c>
      <c r="R1503" s="1">
        <f t="shared" si="231"/>
        <v>0</v>
      </c>
      <c r="S1503" s="1">
        <f t="shared" si="232"/>
        <v>4580</v>
      </c>
      <c r="T1503" s="1">
        <v>0.47</v>
      </c>
      <c r="U1503" s="1">
        <f t="shared" si="233"/>
        <v>2152.6</v>
      </c>
      <c r="V1503" s="1">
        <f t="shared" si="234"/>
        <v>2427.4</v>
      </c>
      <c r="W1503" s="4">
        <f t="shared" si="235"/>
        <v>0.53</v>
      </c>
      <c r="X1503" s="1" t="s">
        <v>56</v>
      </c>
      <c r="Y1503" s="1" t="s">
        <v>81</v>
      </c>
      <c r="Z1503" s="1" t="s">
        <v>120</v>
      </c>
      <c r="AA1503" s="1"/>
      <c r="AB1503" s="1"/>
      <c r="AC1503" s="1" t="s">
        <v>42</v>
      </c>
      <c r="AD1503" s="1" t="str">
        <f t="shared" si="236"/>
        <v>0201</v>
      </c>
      <c r="AE1503" s="1" t="str">
        <f t="shared" si="237"/>
        <v>REGULAR</v>
      </c>
      <c r="AF1503" s="1" t="str">
        <f t="shared" si="238"/>
        <v>Haridwar -  Uttarakhand</v>
      </c>
      <c r="AG1503" s="1">
        <f t="shared" si="239"/>
        <v>4</v>
      </c>
    </row>
    <row r="1504" spans="1:33">
      <c r="A1504" s="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c r="P1504" s="1">
        <f t="shared" si="230"/>
        <v>2380</v>
      </c>
      <c r="Q1504" s="1">
        <v>30</v>
      </c>
      <c r="R1504" s="1">
        <f t="shared" si="231"/>
        <v>714</v>
      </c>
      <c r="S1504" s="1">
        <f t="shared" si="232"/>
        <v>1666</v>
      </c>
      <c r="T1504" s="1">
        <v>0.35</v>
      </c>
      <c r="U1504" s="1">
        <f t="shared" si="233"/>
        <v>583.09999999999991</v>
      </c>
      <c r="V1504" s="1">
        <f t="shared" si="234"/>
        <v>1082.9000000000001</v>
      </c>
      <c r="W1504" s="4">
        <f t="shared" si="235"/>
        <v>0.65</v>
      </c>
      <c r="X1504" s="1" t="s">
        <v>92</v>
      </c>
      <c r="Y1504" s="1" t="s">
        <v>81</v>
      </c>
      <c r="Z1504" s="1" t="s">
        <v>66</v>
      </c>
      <c r="AA1504" s="1"/>
      <c r="AB1504" s="1"/>
      <c r="AC1504" s="1" t="s">
        <v>42</v>
      </c>
      <c r="AD1504" s="1" t="str">
        <f t="shared" si="236"/>
        <v>0243</v>
      </c>
      <c r="AE1504" s="1" t="str">
        <f t="shared" si="237"/>
        <v>REGULAR</v>
      </c>
      <c r="AF1504" s="1" t="str">
        <f t="shared" si="238"/>
        <v>Kochi -  Kerala</v>
      </c>
      <c r="AG1504" s="1">
        <f t="shared" si="239"/>
        <v>4</v>
      </c>
    </row>
    <row r="1505" spans="1:33">
      <c r="A1505" s="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c r="P1505" s="1">
        <f t="shared" si="230"/>
        <v>24000</v>
      </c>
      <c r="Q1505" s="1">
        <v>5</v>
      </c>
      <c r="R1505" s="1">
        <f t="shared" si="231"/>
        <v>1200</v>
      </c>
      <c r="S1505" s="1">
        <f t="shared" si="232"/>
        <v>22800</v>
      </c>
      <c r="T1505" s="1">
        <v>0.48</v>
      </c>
      <c r="U1505" s="1">
        <f t="shared" si="233"/>
        <v>10944</v>
      </c>
      <c r="V1505" s="1">
        <f t="shared" si="234"/>
        <v>11856</v>
      </c>
      <c r="W1505" s="4">
        <f t="shared" si="235"/>
        <v>0.52</v>
      </c>
      <c r="X1505" s="1" t="s">
        <v>104</v>
      </c>
      <c r="Y1505" s="1" t="s">
        <v>57</v>
      </c>
      <c r="Z1505" s="1" t="s">
        <v>66</v>
      </c>
      <c r="AA1505" s="1"/>
      <c r="AB1505" s="1"/>
      <c r="AC1505" s="1" t="s">
        <v>42</v>
      </c>
      <c r="AD1505" s="1" t="str">
        <f t="shared" si="236"/>
        <v>0362</v>
      </c>
      <c r="AE1505" s="1" t="str">
        <f t="shared" si="237"/>
        <v>REGULAR</v>
      </c>
      <c r="AF1505" s="1" t="str">
        <f t="shared" si="238"/>
        <v>Dehradun -  Uttarakhand</v>
      </c>
      <c r="AG1505" s="1">
        <f t="shared" si="239"/>
        <v>5</v>
      </c>
    </row>
    <row r="1506" spans="1:33">
      <c r="A1506" s="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c r="P1506" s="1">
        <f t="shared" si="230"/>
        <v>840</v>
      </c>
      <c r="Q1506" s="1">
        <v>10</v>
      </c>
      <c r="R1506" s="1">
        <f t="shared" si="231"/>
        <v>84</v>
      </c>
      <c r="S1506" s="1">
        <f t="shared" si="232"/>
        <v>756</v>
      </c>
      <c r="T1506" s="1">
        <v>0.62</v>
      </c>
      <c r="U1506" s="1">
        <f t="shared" si="233"/>
        <v>468.71999999999997</v>
      </c>
      <c r="V1506" s="1">
        <f t="shared" si="234"/>
        <v>287.28000000000003</v>
      </c>
      <c r="W1506" s="4">
        <f t="shared" si="235"/>
        <v>0.38000000000000006</v>
      </c>
      <c r="X1506" s="1" t="s">
        <v>65</v>
      </c>
      <c r="Y1506" s="1" t="s">
        <v>72</v>
      </c>
      <c r="Z1506" s="1" t="s">
        <v>51</v>
      </c>
      <c r="AA1506" s="2">
        <v>46111</v>
      </c>
      <c r="AB1506" s="1"/>
      <c r="AC1506" s="1" t="s">
        <v>42</v>
      </c>
      <c r="AD1506" s="1" t="str">
        <f t="shared" si="236"/>
        <v>0856</v>
      </c>
      <c r="AE1506" s="1" t="str">
        <f t="shared" si="237"/>
        <v>PRIME</v>
      </c>
      <c r="AF1506" s="1" t="str">
        <f t="shared" si="238"/>
        <v>Pune -  Maharashtra</v>
      </c>
      <c r="AG1506" s="1">
        <f t="shared" si="239"/>
        <v>3</v>
      </c>
    </row>
    <row r="1507" spans="1:33">
      <c r="A1507" s="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c r="P1507" s="1">
        <f t="shared" si="230"/>
        <v>6750</v>
      </c>
      <c r="Q1507" s="1">
        <v>30</v>
      </c>
      <c r="R1507" s="1">
        <f t="shared" si="231"/>
        <v>2025</v>
      </c>
      <c r="S1507" s="1">
        <f t="shared" si="232"/>
        <v>4725</v>
      </c>
      <c r="T1507" s="1">
        <v>0.48</v>
      </c>
      <c r="U1507" s="1">
        <f t="shared" si="233"/>
        <v>2268</v>
      </c>
      <c r="V1507" s="1">
        <f t="shared" si="234"/>
        <v>2457</v>
      </c>
      <c r="W1507" s="4">
        <f t="shared" si="235"/>
        <v>0.52</v>
      </c>
      <c r="X1507" s="1" t="s">
        <v>65</v>
      </c>
      <c r="Y1507" s="1" t="s">
        <v>40</v>
      </c>
      <c r="Z1507" s="1" t="s">
        <v>41</v>
      </c>
      <c r="AA1507" s="2">
        <v>46108</v>
      </c>
      <c r="AB1507" s="1">
        <v>3</v>
      </c>
      <c r="AC1507" s="1" t="s">
        <v>42</v>
      </c>
      <c r="AD1507" s="1" t="str">
        <f t="shared" si="236"/>
        <v>1656</v>
      </c>
      <c r="AE1507" s="1" t="str">
        <f t="shared" si="237"/>
        <v>PRIME</v>
      </c>
      <c r="AF1507" s="1" t="str">
        <f t="shared" si="238"/>
        <v>Gaya -  Bihar</v>
      </c>
      <c r="AG1507" s="1">
        <f t="shared" si="239"/>
        <v>4</v>
      </c>
    </row>
    <row r="1508" spans="1:33">
      <c r="A1508" s="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c r="P1508" s="1">
        <f t="shared" si="230"/>
        <v>2540</v>
      </c>
      <c r="Q1508" s="1">
        <v>20</v>
      </c>
      <c r="R1508" s="1">
        <f t="shared" si="231"/>
        <v>508</v>
      </c>
      <c r="S1508" s="1">
        <f t="shared" si="232"/>
        <v>2032</v>
      </c>
      <c r="T1508" s="1">
        <v>0.47</v>
      </c>
      <c r="U1508" s="1">
        <f t="shared" si="233"/>
        <v>955.04</v>
      </c>
      <c r="V1508" s="1">
        <f t="shared" si="234"/>
        <v>1076.96</v>
      </c>
      <c r="W1508" s="4">
        <f t="shared" si="235"/>
        <v>0.53</v>
      </c>
      <c r="X1508" s="1" t="s">
        <v>50</v>
      </c>
      <c r="Y1508" s="1" t="s">
        <v>72</v>
      </c>
      <c r="Z1508" s="1" t="s">
        <v>22</v>
      </c>
      <c r="AA1508" s="1"/>
      <c r="AB1508" s="1"/>
      <c r="AC1508" s="1" t="s">
        <v>93</v>
      </c>
      <c r="AD1508" s="1" t="str">
        <f t="shared" si="236"/>
        <v>0507</v>
      </c>
      <c r="AE1508" s="1" t="str">
        <f t="shared" si="237"/>
        <v>REGULAR</v>
      </c>
      <c r="AF1508" s="1" t="str">
        <f t="shared" si="238"/>
        <v>Rohtak -  Haryana</v>
      </c>
      <c r="AG1508" s="1">
        <f t="shared" si="239"/>
        <v>4</v>
      </c>
    </row>
    <row r="1509" spans="1:33">
      <c r="A1509" s="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c r="P1509" s="1">
        <f t="shared" si="230"/>
        <v>4100</v>
      </c>
      <c r="Q1509" s="1">
        <v>10</v>
      </c>
      <c r="R1509" s="1">
        <f t="shared" si="231"/>
        <v>410</v>
      </c>
      <c r="S1509" s="1">
        <f t="shared" si="232"/>
        <v>3690</v>
      </c>
      <c r="T1509" s="1">
        <v>0.62</v>
      </c>
      <c r="U1509" s="1">
        <f t="shared" si="233"/>
        <v>2287.8000000000002</v>
      </c>
      <c r="V1509" s="1">
        <f t="shared" si="234"/>
        <v>1402.1999999999998</v>
      </c>
      <c r="W1509" s="4">
        <f t="shared" si="235"/>
        <v>0.37999999999999995</v>
      </c>
      <c r="X1509" s="1" t="s">
        <v>104</v>
      </c>
      <c r="Y1509" s="1" t="s">
        <v>40</v>
      </c>
      <c r="Z1509" s="1" t="s">
        <v>41</v>
      </c>
      <c r="AA1509" s="2">
        <v>46115</v>
      </c>
      <c r="AB1509" s="1">
        <v>4</v>
      </c>
      <c r="AC1509" s="1" t="s">
        <v>42</v>
      </c>
      <c r="AD1509" s="1" t="str">
        <f t="shared" si="236"/>
        <v>0746</v>
      </c>
      <c r="AE1509" s="1" t="str">
        <f t="shared" si="237"/>
        <v>REGULAR</v>
      </c>
      <c r="AF1509" s="1" t="str">
        <f t="shared" si="238"/>
        <v>Visakhapatnam -  Andhra Pradesh</v>
      </c>
      <c r="AG1509" s="1">
        <f t="shared" si="239"/>
        <v>4</v>
      </c>
    </row>
    <row r="1510" spans="1:33">
      <c r="A1510" s="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c r="P1510" s="1">
        <f t="shared" si="230"/>
        <v>13640</v>
      </c>
      <c r="Q1510" s="1">
        <v>0</v>
      </c>
      <c r="R1510" s="1">
        <f t="shared" si="231"/>
        <v>0</v>
      </c>
      <c r="S1510" s="1">
        <f t="shared" si="232"/>
        <v>13640</v>
      </c>
      <c r="T1510" s="1">
        <v>0.47</v>
      </c>
      <c r="U1510" s="1">
        <f t="shared" si="233"/>
        <v>6410.7999999999993</v>
      </c>
      <c r="V1510" s="1">
        <f t="shared" si="234"/>
        <v>7229.2000000000007</v>
      </c>
      <c r="W1510" s="4">
        <f t="shared" si="235"/>
        <v>0.53</v>
      </c>
      <c r="X1510" s="1" t="s">
        <v>147</v>
      </c>
      <c r="Y1510" s="1" t="s">
        <v>57</v>
      </c>
      <c r="Z1510" s="1" t="s">
        <v>41</v>
      </c>
      <c r="AA1510" s="2">
        <v>46113</v>
      </c>
      <c r="AB1510" s="1">
        <v>5</v>
      </c>
      <c r="AC1510" s="1" t="s">
        <v>42</v>
      </c>
      <c r="AD1510" s="1" t="str">
        <f t="shared" si="236"/>
        <v>1180</v>
      </c>
      <c r="AE1510" s="1" t="str">
        <f t="shared" si="237"/>
        <v>REGULAR</v>
      </c>
      <c r="AF1510" s="1" t="str">
        <f t="shared" si="238"/>
        <v>New Delhi -  Delhi</v>
      </c>
      <c r="AG1510" s="1">
        <f t="shared" si="239"/>
        <v>5</v>
      </c>
    </row>
    <row r="1511" spans="1:33">
      <c r="A1511" s="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c r="P1511" s="1">
        <f t="shared" si="230"/>
        <v>3640</v>
      </c>
      <c r="Q1511" s="1">
        <v>20</v>
      </c>
      <c r="R1511" s="1">
        <f t="shared" si="231"/>
        <v>728</v>
      </c>
      <c r="S1511" s="1">
        <f t="shared" si="232"/>
        <v>2912</v>
      </c>
      <c r="T1511" s="1">
        <v>0.62</v>
      </c>
      <c r="U1511" s="1">
        <f t="shared" si="233"/>
        <v>1805.44</v>
      </c>
      <c r="V1511" s="1">
        <f t="shared" si="234"/>
        <v>1106.56</v>
      </c>
      <c r="W1511" s="4">
        <f t="shared" si="235"/>
        <v>0.38</v>
      </c>
      <c r="X1511" s="1" t="s">
        <v>147</v>
      </c>
      <c r="Y1511" s="1" t="s">
        <v>57</v>
      </c>
      <c r="Z1511" s="1" t="s">
        <v>22</v>
      </c>
      <c r="AA1511" s="1"/>
      <c r="AB1511" s="1"/>
      <c r="AC1511" s="1" t="s">
        <v>93</v>
      </c>
      <c r="AD1511" s="1" t="str">
        <f t="shared" si="236"/>
        <v>1200</v>
      </c>
      <c r="AE1511" s="1" t="str">
        <f t="shared" si="237"/>
        <v>REGULAR</v>
      </c>
      <c r="AF1511" s="1" t="str">
        <f t="shared" si="238"/>
        <v>Jamshedpur -  Jharkhand</v>
      </c>
      <c r="AG1511" s="1">
        <f t="shared" si="239"/>
        <v>4</v>
      </c>
    </row>
    <row r="1512" spans="1:33">
      <c r="A1512" s="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c r="P1512" s="1">
        <f t="shared" si="230"/>
        <v>9680</v>
      </c>
      <c r="Q1512" s="1">
        <v>20</v>
      </c>
      <c r="R1512" s="1">
        <f t="shared" si="231"/>
        <v>1936</v>
      </c>
      <c r="S1512" s="1">
        <f t="shared" si="232"/>
        <v>7744</v>
      </c>
      <c r="T1512" s="1">
        <v>0.47</v>
      </c>
      <c r="U1512" s="1">
        <f t="shared" si="233"/>
        <v>3639.68</v>
      </c>
      <c r="V1512" s="1">
        <f t="shared" si="234"/>
        <v>4104.32</v>
      </c>
      <c r="W1512" s="4">
        <f t="shared" si="235"/>
        <v>0.52999999999999992</v>
      </c>
      <c r="X1512" s="1" t="s">
        <v>65</v>
      </c>
      <c r="Y1512" s="1" t="s">
        <v>81</v>
      </c>
      <c r="Z1512" s="1" t="s">
        <v>41</v>
      </c>
      <c r="AA1512" s="2">
        <v>46115</v>
      </c>
      <c r="AB1512" s="1">
        <v>5</v>
      </c>
      <c r="AC1512" s="1" t="s">
        <v>42</v>
      </c>
      <c r="AD1512" s="1" t="str">
        <f t="shared" si="236"/>
        <v>1566</v>
      </c>
      <c r="AE1512" s="1" t="str">
        <f t="shared" si="237"/>
        <v>REGULAR</v>
      </c>
      <c r="AF1512" s="1" t="str">
        <f t="shared" si="238"/>
        <v>Shillong -  Meghalaya</v>
      </c>
      <c r="AG1512" s="1">
        <f t="shared" si="239"/>
        <v>4</v>
      </c>
    </row>
    <row r="1513" spans="1:33">
      <c r="A1513" s="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c r="P1513" s="1">
        <f t="shared" si="230"/>
        <v>258000</v>
      </c>
      <c r="Q1513" s="1">
        <v>0</v>
      </c>
      <c r="R1513" s="1">
        <f t="shared" si="231"/>
        <v>0</v>
      </c>
      <c r="S1513" s="1">
        <f t="shared" si="232"/>
        <v>258000</v>
      </c>
      <c r="T1513" s="1">
        <v>0.57999999999999996</v>
      </c>
      <c r="U1513" s="1">
        <f t="shared" si="233"/>
        <v>149640</v>
      </c>
      <c r="V1513" s="1">
        <f t="shared" si="234"/>
        <v>108360</v>
      </c>
      <c r="W1513" s="4">
        <f t="shared" si="235"/>
        <v>0.42</v>
      </c>
      <c r="X1513" s="1" t="s">
        <v>50</v>
      </c>
      <c r="Y1513" s="1" t="s">
        <v>40</v>
      </c>
      <c r="Z1513" s="1" t="s">
        <v>66</v>
      </c>
      <c r="AA1513" s="1"/>
      <c r="AB1513" s="1"/>
      <c r="AC1513" s="1" t="s">
        <v>42</v>
      </c>
      <c r="AD1513" s="1" t="str">
        <f t="shared" si="236"/>
        <v>0233</v>
      </c>
      <c r="AE1513" s="1" t="str">
        <f t="shared" si="237"/>
        <v>PRIME</v>
      </c>
      <c r="AF1513" s="1" t="str">
        <f t="shared" si="238"/>
        <v>Ludhiana -  Punjab</v>
      </c>
      <c r="AG1513" s="1">
        <f t="shared" si="239"/>
        <v>6</v>
      </c>
    </row>
    <row r="1514" spans="1:33">
      <c r="A1514" s="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c r="P1514" s="1">
        <f t="shared" si="230"/>
        <v>4700</v>
      </c>
      <c r="Q1514" s="1">
        <v>15</v>
      </c>
      <c r="R1514" s="1">
        <f t="shared" si="231"/>
        <v>705</v>
      </c>
      <c r="S1514" s="1">
        <f t="shared" si="232"/>
        <v>3995</v>
      </c>
      <c r="T1514" s="1">
        <v>0.47</v>
      </c>
      <c r="U1514" s="1">
        <f t="shared" si="233"/>
        <v>1877.6499999999999</v>
      </c>
      <c r="V1514" s="1">
        <f t="shared" si="234"/>
        <v>2117.3500000000004</v>
      </c>
      <c r="W1514" s="4">
        <f t="shared" si="235"/>
        <v>0.53000000000000014</v>
      </c>
      <c r="X1514" s="1" t="s">
        <v>56</v>
      </c>
      <c r="Y1514" s="1" t="s">
        <v>40</v>
      </c>
      <c r="Z1514" s="1" t="s">
        <v>120</v>
      </c>
      <c r="AA1514" s="1"/>
      <c r="AB1514" s="1"/>
      <c r="AC1514" s="1" t="s">
        <v>42</v>
      </c>
      <c r="AD1514" s="1" t="str">
        <f t="shared" si="236"/>
        <v>0283</v>
      </c>
      <c r="AE1514" s="1" t="str">
        <f t="shared" si="237"/>
        <v>REGULAR</v>
      </c>
      <c r="AF1514" s="1" t="str">
        <f t="shared" si="238"/>
        <v>Gurgaon -  Delhi</v>
      </c>
      <c r="AG1514" s="1">
        <f t="shared" si="239"/>
        <v>4</v>
      </c>
    </row>
    <row r="1515" spans="1:33">
      <c r="A1515" s="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c r="P1515" s="1">
        <f t="shared" si="230"/>
        <v>27250</v>
      </c>
      <c r="Q1515" s="1">
        <v>5</v>
      </c>
      <c r="R1515" s="1">
        <f t="shared" si="231"/>
        <v>1362.5</v>
      </c>
      <c r="S1515" s="1">
        <f t="shared" si="232"/>
        <v>25887.5</v>
      </c>
      <c r="T1515" s="1">
        <v>0.5</v>
      </c>
      <c r="U1515" s="1">
        <f t="shared" si="233"/>
        <v>12943.75</v>
      </c>
      <c r="V1515" s="1">
        <f t="shared" si="234"/>
        <v>12943.75</v>
      </c>
      <c r="W1515" s="4">
        <f t="shared" si="235"/>
        <v>0.5</v>
      </c>
      <c r="X1515" s="1" t="s">
        <v>39</v>
      </c>
      <c r="Y1515" s="1" t="s">
        <v>40</v>
      </c>
      <c r="Z1515" s="1" t="s">
        <v>41</v>
      </c>
      <c r="AA1515" s="2">
        <v>46111</v>
      </c>
      <c r="AB1515" s="1">
        <v>4</v>
      </c>
      <c r="AC1515" s="1" t="s">
        <v>42</v>
      </c>
      <c r="AD1515" s="1" t="str">
        <f t="shared" si="236"/>
        <v>0347</v>
      </c>
      <c r="AE1515" s="1" t="str">
        <f t="shared" si="237"/>
        <v>PRIME</v>
      </c>
      <c r="AF1515" s="1" t="str">
        <f t="shared" si="238"/>
        <v>Raipur -  Chhattisgarh</v>
      </c>
      <c r="AG1515" s="1">
        <f t="shared" si="239"/>
        <v>5</v>
      </c>
    </row>
    <row r="1516" spans="1:33">
      <c r="A1516" s="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c r="P1516" s="1">
        <f t="shared" si="230"/>
        <v>3520</v>
      </c>
      <c r="Q1516" s="1">
        <v>5</v>
      </c>
      <c r="R1516" s="1">
        <f t="shared" si="231"/>
        <v>176</v>
      </c>
      <c r="S1516" s="1">
        <f t="shared" si="232"/>
        <v>3344</v>
      </c>
      <c r="T1516" s="1">
        <v>0.47</v>
      </c>
      <c r="U1516" s="1">
        <f t="shared" si="233"/>
        <v>1571.6799999999998</v>
      </c>
      <c r="V1516" s="1">
        <f t="shared" si="234"/>
        <v>1772.3200000000002</v>
      </c>
      <c r="W1516" s="4">
        <f t="shared" si="235"/>
        <v>0.53</v>
      </c>
      <c r="X1516" s="1" t="s">
        <v>56</v>
      </c>
      <c r="Y1516" s="1" t="s">
        <v>57</v>
      </c>
      <c r="Z1516" s="1" t="s">
        <v>41</v>
      </c>
      <c r="AA1516" s="2">
        <v>46113</v>
      </c>
      <c r="AB1516" s="1">
        <v>4</v>
      </c>
      <c r="AC1516" s="1" t="s">
        <v>42</v>
      </c>
      <c r="AD1516" s="1" t="str">
        <f t="shared" si="236"/>
        <v>0847</v>
      </c>
      <c r="AE1516" s="1" t="str">
        <f t="shared" si="237"/>
        <v>REGULAR</v>
      </c>
      <c r="AF1516" s="1" t="str">
        <f t="shared" si="238"/>
        <v>Amritsar -  Punjab</v>
      </c>
      <c r="AG1516" s="1">
        <f t="shared" si="239"/>
        <v>4</v>
      </c>
    </row>
    <row r="1517" spans="1:33">
      <c r="A1517" s="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c r="P1517" s="1">
        <f t="shared" si="230"/>
        <v>18360</v>
      </c>
      <c r="Q1517" s="1">
        <v>5</v>
      </c>
      <c r="R1517" s="1">
        <f t="shared" si="231"/>
        <v>918</v>
      </c>
      <c r="S1517" s="1">
        <f t="shared" si="232"/>
        <v>17442</v>
      </c>
      <c r="T1517" s="1">
        <v>0.47</v>
      </c>
      <c r="U1517" s="1">
        <f t="shared" si="233"/>
        <v>8197.74</v>
      </c>
      <c r="V1517" s="1">
        <f t="shared" si="234"/>
        <v>9244.26</v>
      </c>
      <c r="W1517" s="4">
        <f t="shared" si="235"/>
        <v>0.53</v>
      </c>
      <c r="X1517" s="1" t="s">
        <v>147</v>
      </c>
      <c r="Y1517" s="1" t="s">
        <v>72</v>
      </c>
      <c r="Z1517" s="1" t="s">
        <v>41</v>
      </c>
      <c r="AA1517" s="2">
        <v>46113</v>
      </c>
      <c r="AB1517" s="1">
        <v>3</v>
      </c>
      <c r="AC1517" s="1" t="s">
        <v>42</v>
      </c>
      <c r="AD1517" s="1" t="str">
        <f t="shared" si="236"/>
        <v>1154</v>
      </c>
      <c r="AE1517" s="1" t="str">
        <f t="shared" si="237"/>
        <v>PRIME</v>
      </c>
      <c r="AF1517" s="1" t="str">
        <f t="shared" si="238"/>
        <v>Bhilai -  Chhattisgarh</v>
      </c>
      <c r="AG1517" s="1">
        <f t="shared" si="239"/>
        <v>5</v>
      </c>
    </row>
    <row r="1518" spans="1:33">
      <c r="A1518" s="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c r="P1518" s="1">
        <f t="shared" si="230"/>
        <v>22400</v>
      </c>
      <c r="Q1518" s="1">
        <v>25</v>
      </c>
      <c r="R1518" s="1">
        <f t="shared" si="231"/>
        <v>5600</v>
      </c>
      <c r="S1518" s="1">
        <f t="shared" si="232"/>
        <v>16800</v>
      </c>
      <c r="T1518" s="1">
        <v>0.45</v>
      </c>
      <c r="U1518" s="1">
        <f t="shared" si="233"/>
        <v>7560</v>
      </c>
      <c r="V1518" s="1">
        <f t="shared" si="234"/>
        <v>9240</v>
      </c>
      <c r="W1518" s="4">
        <f t="shared" si="235"/>
        <v>0.55000000000000004</v>
      </c>
      <c r="X1518" s="1" t="s">
        <v>104</v>
      </c>
      <c r="Y1518" s="1" t="s">
        <v>81</v>
      </c>
      <c r="Z1518" s="1" t="s">
        <v>41</v>
      </c>
      <c r="AA1518" s="2">
        <v>46113</v>
      </c>
      <c r="AB1518" s="1">
        <v>3</v>
      </c>
      <c r="AC1518" s="1" t="s">
        <v>42</v>
      </c>
      <c r="AD1518" s="1" t="str">
        <f t="shared" si="236"/>
        <v>1622</v>
      </c>
      <c r="AE1518" s="1" t="str">
        <f t="shared" si="237"/>
        <v>REGULAR</v>
      </c>
      <c r="AF1518" s="1" t="str">
        <f t="shared" si="238"/>
        <v>Dehradun -  Uttarakhand</v>
      </c>
      <c r="AG1518" s="1">
        <f t="shared" si="239"/>
        <v>5</v>
      </c>
    </row>
    <row r="1519" spans="1:33">
      <c r="A1519" s="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c r="P1519" s="1">
        <f t="shared" si="230"/>
        <v>11730</v>
      </c>
      <c r="Q1519" s="1">
        <v>5</v>
      </c>
      <c r="R1519" s="1">
        <f t="shared" si="231"/>
        <v>586.5</v>
      </c>
      <c r="S1519" s="1">
        <f t="shared" si="232"/>
        <v>11143.5</v>
      </c>
      <c r="T1519" s="1">
        <v>0.45</v>
      </c>
      <c r="U1519" s="1">
        <f t="shared" si="233"/>
        <v>5014.5749999999998</v>
      </c>
      <c r="V1519" s="1">
        <f t="shared" si="234"/>
        <v>6128.9250000000002</v>
      </c>
      <c r="W1519" s="4">
        <f t="shared" si="235"/>
        <v>0.55000000000000004</v>
      </c>
      <c r="X1519" s="1" t="s">
        <v>56</v>
      </c>
      <c r="Y1519" s="1" t="s">
        <v>72</v>
      </c>
      <c r="Z1519" s="1" t="s">
        <v>51</v>
      </c>
      <c r="AA1519" s="2">
        <v>46113</v>
      </c>
      <c r="AB1519" s="1"/>
      <c r="AC1519" s="1" t="s">
        <v>42</v>
      </c>
      <c r="AD1519" s="1" t="str">
        <f t="shared" si="236"/>
        <v>0588</v>
      </c>
      <c r="AE1519" s="1" t="str">
        <f t="shared" si="237"/>
        <v>PRIME</v>
      </c>
      <c r="AF1519" s="1" t="str">
        <f t="shared" si="238"/>
        <v>Dibrugarh -  Assam</v>
      </c>
      <c r="AG1519" s="1">
        <f t="shared" si="239"/>
        <v>5</v>
      </c>
    </row>
    <row r="1520" spans="1:33">
      <c r="A1520" s="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c r="P1520" s="1">
        <f t="shared" si="230"/>
        <v>22950</v>
      </c>
      <c r="Q1520" s="1">
        <v>15</v>
      </c>
      <c r="R1520" s="1">
        <f t="shared" si="231"/>
        <v>3442.5</v>
      </c>
      <c r="S1520" s="1">
        <f t="shared" si="232"/>
        <v>19507.5</v>
      </c>
      <c r="T1520" s="1">
        <v>0.45</v>
      </c>
      <c r="U1520" s="1">
        <f t="shared" si="233"/>
        <v>8778.375</v>
      </c>
      <c r="V1520" s="1">
        <f t="shared" si="234"/>
        <v>10729.125</v>
      </c>
      <c r="W1520" s="4">
        <f t="shared" si="235"/>
        <v>0.55000000000000004</v>
      </c>
      <c r="X1520" s="1" t="s">
        <v>147</v>
      </c>
      <c r="Y1520" s="1" t="s">
        <v>72</v>
      </c>
      <c r="Z1520" s="1" t="s">
        <v>41</v>
      </c>
      <c r="AA1520" s="2">
        <v>46117</v>
      </c>
      <c r="AB1520" s="1">
        <v>5</v>
      </c>
      <c r="AC1520" s="1" t="s">
        <v>42</v>
      </c>
      <c r="AD1520" s="1" t="str">
        <f t="shared" si="236"/>
        <v>1029</v>
      </c>
      <c r="AE1520" s="1" t="str">
        <f t="shared" si="237"/>
        <v>REGULAR</v>
      </c>
      <c r="AF1520" s="1" t="str">
        <f t="shared" si="238"/>
        <v>Durgapur -  West Bengal</v>
      </c>
      <c r="AG1520" s="1">
        <f t="shared" si="239"/>
        <v>5</v>
      </c>
    </row>
    <row r="1521" spans="1:33">
      <c r="A1521" s="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c r="P1521" s="1">
        <f t="shared" si="230"/>
        <v>73120</v>
      </c>
      <c r="Q1521" s="1">
        <v>0</v>
      </c>
      <c r="R1521" s="1">
        <f t="shared" si="231"/>
        <v>0</v>
      </c>
      <c r="S1521" s="1">
        <f t="shared" si="232"/>
        <v>73120</v>
      </c>
      <c r="T1521" s="1">
        <v>0.57999999999999996</v>
      </c>
      <c r="U1521" s="1">
        <f t="shared" si="233"/>
        <v>42409.599999999999</v>
      </c>
      <c r="V1521" s="1">
        <f t="shared" si="234"/>
        <v>30710.400000000001</v>
      </c>
      <c r="W1521" s="4">
        <f t="shared" si="235"/>
        <v>0.42000000000000004</v>
      </c>
      <c r="X1521" s="1" t="s">
        <v>39</v>
      </c>
      <c r="Y1521" s="1" t="s">
        <v>57</v>
      </c>
      <c r="Z1521" s="1" t="s">
        <v>41</v>
      </c>
      <c r="AA1521" s="2">
        <v>46112</v>
      </c>
      <c r="AB1521" s="1">
        <v>4</v>
      </c>
      <c r="AC1521" s="1" t="s">
        <v>42</v>
      </c>
      <c r="AD1521" s="1" t="str">
        <f t="shared" si="236"/>
        <v>1220</v>
      </c>
      <c r="AE1521" s="1" t="str">
        <f t="shared" si="237"/>
        <v>PRIME</v>
      </c>
      <c r="AF1521" s="1" t="str">
        <f t="shared" si="238"/>
        <v>Ranchi -  Jharkhand</v>
      </c>
      <c r="AG1521" s="1">
        <f t="shared" si="239"/>
        <v>5</v>
      </c>
    </row>
    <row r="1522" spans="1:33">
      <c r="A1522" s="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c r="P1522" s="1">
        <f t="shared" si="230"/>
        <v>5760</v>
      </c>
      <c r="Q1522" s="1">
        <v>10</v>
      </c>
      <c r="R1522" s="1">
        <f t="shared" si="231"/>
        <v>576</v>
      </c>
      <c r="S1522" s="1">
        <f t="shared" si="232"/>
        <v>5184</v>
      </c>
      <c r="T1522" s="1">
        <v>0.48</v>
      </c>
      <c r="U1522" s="1">
        <f t="shared" si="233"/>
        <v>2488.3199999999997</v>
      </c>
      <c r="V1522" s="1">
        <f t="shared" si="234"/>
        <v>2695.6800000000003</v>
      </c>
      <c r="W1522" s="4">
        <f t="shared" si="235"/>
        <v>0.52</v>
      </c>
      <c r="X1522" s="1" t="s">
        <v>92</v>
      </c>
      <c r="Y1522" s="1" t="s">
        <v>57</v>
      </c>
      <c r="Z1522" s="1" t="s">
        <v>41</v>
      </c>
      <c r="AA1522" s="2">
        <v>46112</v>
      </c>
      <c r="AB1522" s="1">
        <v>4</v>
      </c>
      <c r="AC1522" s="1" t="s">
        <v>42</v>
      </c>
      <c r="AD1522" s="1" t="str">
        <f t="shared" si="236"/>
        <v>0999</v>
      </c>
      <c r="AE1522" s="1" t="str">
        <f t="shared" si="237"/>
        <v>PRIME</v>
      </c>
      <c r="AF1522" s="1" t="str">
        <f t="shared" si="238"/>
        <v>Bhilai -  Chhattisgarh</v>
      </c>
      <c r="AG1522" s="1">
        <f t="shared" si="239"/>
        <v>4</v>
      </c>
    </row>
    <row r="1523" spans="1:33">
      <c r="A1523" s="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c r="P1523" s="1">
        <f t="shared" si="230"/>
        <v>4100</v>
      </c>
      <c r="Q1523" s="1">
        <v>5</v>
      </c>
      <c r="R1523" s="1">
        <f t="shared" si="231"/>
        <v>205</v>
      </c>
      <c r="S1523" s="1">
        <f t="shared" si="232"/>
        <v>3895</v>
      </c>
      <c r="T1523" s="1">
        <v>0.5</v>
      </c>
      <c r="U1523" s="1">
        <f t="shared" si="233"/>
        <v>1947.5</v>
      </c>
      <c r="V1523" s="1">
        <f t="shared" si="234"/>
        <v>1947.5</v>
      </c>
      <c r="W1523" s="4">
        <f t="shared" si="235"/>
        <v>0.5</v>
      </c>
      <c r="X1523" s="1" t="s">
        <v>104</v>
      </c>
      <c r="Y1523" s="1" t="s">
        <v>81</v>
      </c>
      <c r="Z1523" s="1" t="s">
        <v>41</v>
      </c>
      <c r="AA1523" s="2">
        <v>46113</v>
      </c>
      <c r="AB1523" s="1">
        <v>3</v>
      </c>
      <c r="AC1523" s="1" t="s">
        <v>42</v>
      </c>
      <c r="AD1523" s="1" t="str">
        <f t="shared" si="236"/>
        <v>1230</v>
      </c>
      <c r="AE1523" s="1" t="str">
        <f t="shared" si="237"/>
        <v>REGULAR</v>
      </c>
      <c r="AF1523" s="1" t="str">
        <f t="shared" si="238"/>
        <v>Jodhpur -  Rajasthan</v>
      </c>
      <c r="AG1523" s="1">
        <f t="shared" si="239"/>
        <v>4</v>
      </c>
    </row>
    <row r="1524" spans="1:33">
      <c r="A1524" s="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c r="P1524" s="1">
        <f t="shared" si="230"/>
        <v>168880</v>
      </c>
      <c r="Q1524" s="1">
        <v>30</v>
      </c>
      <c r="R1524" s="1">
        <f t="shared" si="231"/>
        <v>50664</v>
      </c>
      <c r="S1524" s="1">
        <f t="shared" si="232"/>
        <v>118216</v>
      </c>
      <c r="T1524" s="1">
        <v>0.57999999999999996</v>
      </c>
      <c r="U1524" s="1">
        <f t="shared" si="233"/>
        <v>68565.279999999999</v>
      </c>
      <c r="V1524" s="1">
        <f t="shared" si="234"/>
        <v>49650.720000000001</v>
      </c>
      <c r="W1524" s="4">
        <f t="shared" si="235"/>
        <v>0.42</v>
      </c>
      <c r="X1524" s="1" t="s">
        <v>39</v>
      </c>
      <c r="Y1524" s="1" t="s">
        <v>40</v>
      </c>
      <c r="Z1524" s="1" t="s">
        <v>41</v>
      </c>
      <c r="AA1524" s="2">
        <v>46118</v>
      </c>
      <c r="AB1524" s="1">
        <v>5</v>
      </c>
      <c r="AC1524" s="1" t="s">
        <v>42</v>
      </c>
      <c r="AD1524" s="1" t="str">
        <f t="shared" si="236"/>
        <v>1604</v>
      </c>
      <c r="AE1524" s="1" t="str">
        <f t="shared" si="237"/>
        <v>PRIME</v>
      </c>
      <c r="AF1524" s="1" t="str">
        <f t="shared" si="238"/>
        <v>Surat -  Gujarat</v>
      </c>
      <c r="AG1524" s="1">
        <f t="shared" si="239"/>
        <v>6</v>
      </c>
    </row>
    <row r="1525" spans="1:33">
      <c r="A1525" s="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c r="P1525" s="1">
        <f t="shared" si="230"/>
        <v>6300</v>
      </c>
      <c r="Q1525" s="1">
        <v>25</v>
      </c>
      <c r="R1525" s="1">
        <f t="shared" si="231"/>
        <v>1575</v>
      </c>
      <c r="S1525" s="1">
        <f t="shared" si="232"/>
        <v>4725</v>
      </c>
      <c r="T1525" s="1">
        <v>0.47</v>
      </c>
      <c r="U1525" s="1">
        <f t="shared" si="233"/>
        <v>2220.75</v>
      </c>
      <c r="V1525" s="1">
        <f t="shared" si="234"/>
        <v>2504.25</v>
      </c>
      <c r="W1525" s="4">
        <f t="shared" si="235"/>
        <v>0.53</v>
      </c>
      <c r="X1525" s="1" t="s">
        <v>50</v>
      </c>
      <c r="Y1525" s="1" t="s">
        <v>81</v>
      </c>
      <c r="Z1525" s="1" t="s">
        <v>41</v>
      </c>
      <c r="AA1525" s="2">
        <v>46115</v>
      </c>
      <c r="AB1525" s="1">
        <v>5</v>
      </c>
      <c r="AC1525" s="1" t="s">
        <v>42</v>
      </c>
      <c r="AD1525" s="1" t="str">
        <f t="shared" si="236"/>
        <v>0135</v>
      </c>
      <c r="AE1525" s="1" t="str">
        <f t="shared" si="237"/>
        <v>REGULAR</v>
      </c>
      <c r="AF1525" s="1" t="str">
        <f t="shared" si="238"/>
        <v>Raipur -  Chhattisgarh</v>
      </c>
      <c r="AG1525" s="1">
        <f t="shared" si="239"/>
        <v>4</v>
      </c>
    </row>
    <row r="1526" spans="1:33">
      <c r="A1526" s="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c r="P1526" s="1">
        <f t="shared" si="230"/>
        <v>680</v>
      </c>
      <c r="Q1526" s="1">
        <v>10</v>
      </c>
      <c r="R1526" s="1">
        <f t="shared" si="231"/>
        <v>68</v>
      </c>
      <c r="S1526" s="1">
        <f t="shared" si="232"/>
        <v>612</v>
      </c>
      <c r="T1526" s="1">
        <v>0.47</v>
      </c>
      <c r="U1526" s="1">
        <f t="shared" si="233"/>
        <v>287.64</v>
      </c>
      <c r="V1526" s="1">
        <f t="shared" si="234"/>
        <v>324.36</v>
      </c>
      <c r="W1526" s="4">
        <f t="shared" si="235"/>
        <v>0.53</v>
      </c>
      <c r="X1526" s="1" t="s">
        <v>50</v>
      </c>
      <c r="Y1526" s="1" t="s">
        <v>57</v>
      </c>
      <c r="Z1526" s="1" t="s">
        <v>51</v>
      </c>
      <c r="AA1526" s="2">
        <v>46113</v>
      </c>
      <c r="AB1526" s="1"/>
      <c r="AC1526" s="1" t="s">
        <v>42</v>
      </c>
      <c r="AD1526" s="1" t="str">
        <f t="shared" si="236"/>
        <v>0185</v>
      </c>
      <c r="AE1526" s="1" t="str">
        <f t="shared" si="237"/>
        <v>REGULAR</v>
      </c>
      <c r="AF1526" s="1" t="str">
        <f t="shared" si="238"/>
        <v>Ahmedabad -  Gujarat</v>
      </c>
      <c r="AG1526" s="1">
        <f t="shared" si="239"/>
        <v>3</v>
      </c>
    </row>
    <row r="1527" spans="1:33">
      <c r="A1527" s="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c r="P1527" s="1">
        <f t="shared" si="230"/>
        <v>175240</v>
      </c>
      <c r="Q1527" s="1">
        <v>20</v>
      </c>
      <c r="R1527" s="1">
        <f t="shared" si="231"/>
        <v>35048</v>
      </c>
      <c r="S1527" s="1">
        <f t="shared" si="232"/>
        <v>140192</v>
      </c>
      <c r="T1527" s="1">
        <v>0.57999999999999996</v>
      </c>
      <c r="U1527" s="1">
        <f t="shared" si="233"/>
        <v>81311.360000000001</v>
      </c>
      <c r="V1527" s="1">
        <f t="shared" si="234"/>
        <v>58880.639999999999</v>
      </c>
      <c r="W1527" s="4">
        <f t="shared" si="235"/>
        <v>0.42</v>
      </c>
      <c r="X1527" s="1" t="s">
        <v>104</v>
      </c>
      <c r="Y1527" s="1" t="s">
        <v>72</v>
      </c>
      <c r="Z1527" s="1" t="s">
        <v>66</v>
      </c>
      <c r="AA1527" s="1"/>
      <c r="AB1527" s="1"/>
      <c r="AC1527" s="1" t="s">
        <v>42</v>
      </c>
      <c r="AD1527" s="1" t="str">
        <f t="shared" si="236"/>
        <v>0378</v>
      </c>
      <c r="AE1527" s="1" t="str">
        <f t="shared" si="237"/>
        <v>REGULAR</v>
      </c>
      <c r="AF1527" s="1" t="str">
        <f t="shared" si="238"/>
        <v>Warangal -  Telangana</v>
      </c>
      <c r="AG1527" s="1">
        <f t="shared" si="239"/>
        <v>6</v>
      </c>
    </row>
    <row r="1528" spans="1:33">
      <c r="A1528" s="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c r="P1528" s="1">
        <f t="shared" si="230"/>
        <v>3720</v>
      </c>
      <c r="Q1528" s="1">
        <v>5</v>
      </c>
      <c r="R1528" s="1">
        <f t="shared" si="231"/>
        <v>186</v>
      </c>
      <c r="S1528" s="1">
        <f t="shared" si="232"/>
        <v>3534</v>
      </c>
      <c r="T1528" s="1">
        <v>0.62</v>
      </c>
      <c r="U1528" s="1">
        <f t="shared" si="233"/>
        <v>2191.08</v>
      </c>
      <c r="V1528" s="1">
        <f t="shared" si="234"/>
        <v>1342.92</v>
      </c>
      <c r="W1528" s="4">
        <f t="shared" si="235"/>
        <v>0.38</v>
      </c>
      <c r="X1528" s="1" t="s">
        <v>65</v>
      </c>
      <c r="Y1528" s="1" t="s">
        <v>40</v>
      </c>
      <c r="Z1528" s="1" t="s">
        <v>41</v>
      </c>
      <c r="AA1528" s="2">
        <v>46113</v>
      </c>
      <c r="AB1528" s="1">
        <v>3</v>
      </c>
      <c r="AC1528" s="1" t="s">
        <v>42</v>
      </c>
      <c r="AD1528" s="1" t="str">
        <f t="shared" si="236"/>
        <v>0560</v>
      </c>
      <c r="AE1528" s="1" t="str">
        <f t="shared" si="237"/>
        <v>REGULAR</v>
      </c>
      <c r="AF1528" s="1" t="str">
        <f t="shared" si="238"/>
        <v>Gaya -  Bihar</v>
      </c>
      <c r="AG1528" s="1">
        <f t="shared" si="239"/>
        <v>4</v>
      </c>
    </row>
    <row r="1529" spans="1:33">
      <c r="A1529" s="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c r="P1529" s="1">
        <f t="shared" si="230"/>
        <v>11240</v>
      </c>
      <c r="Q1529" s="1">
        <v>0</v>
      </c>
      <c r="R1529" s="1">
        <f t="shared" si="231"/>
        <v>0</v>
      </c>
      <c r="S1529" s="1">
        <f t="shared" si="232"/>
        <v>11240</v>
      </c>
      <c r="T1529" s="1">
        <v>0.52</v>
      </c>
      <c r="U1529" s="1">
        <f t="shared" si="233"/>
        <v>5844.8</v>
      </c>
      <c r="V1529" s="1">
        <f t="shared" si="234"/>
        <v>5395.2</v>
      </c>
      <c r="W1529" s="4">
        <f t="shared" si="235"/>
        <v>0.48</v>
      </c>
      <c r="X1529" s="1" t="s">
        <v>39</v>
      </c>
      <c r="Y1529" s="1" t="s">
        <v>40</v>
      </c>
      <c r="Z1529" s="1" t="s">
        <v>120</v>
      </c>
      <c r="AA1529" s="1"/>
      <c r="AB1529" s="1"/>
      <c r="AC1529" s="1" t="s">
        <v>42</v>
      </c>
      <c r="AD1529" s="1" t="str">
        <f t="shared" si="236"/>
        <v>1528</v>
      </c>
      <c r="AE1529" s="1" t="str">
        <f t="shared" si="237"/>
        <v>PRIME</v>
      </c>
      <c r="AF1529" s="1" t="str">
        <f t="shared" si="238"/>
        <v>Bhilai -  Chhattisgarh</v>
      </c>
      <c r="AG1529" s="1">
        <f t="shared" si="239"/>
        <v>5</v>
      </c>
    </row>
    <row r="1530" spans="1:33">
      <c r="A1530" s="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c r="P1530" s="1">
        <f t="shared" si="230"/>
        <v>3120</v>
      </c>
      <c r="Q1530" s="1">
        <v>0</v>
      </c>
      <c r="R1530" s="1">
        <f t="shared" si="231"/>
        <v>0</v>
      </c>
      <c r="S1530" s="1">
        <f t="shared" si="232"/>
        <v>3120</v>
      </c>
      <c r="T1530" s="1">
        <v>0.35</v>
      </c>
      <c r="U1530" s="1">
        <f t="shared" si="233"/>
        <v>1092</v>
      </c>
      <c r="V1530" s="1">
        <f t="shared" si="234"/>
        <v>2028</v>
      </c>
      <c r="W1530" s="4">
        <f t="shared" si="235"/>
        <v>0.65</v>
      </c>
      <c r="X1530" s="1" t="s">
        <v>147</v>
      </c>
      <c r="Y1530" s="1" t="s">
        <v>72</v>
      </c>
      <c r="Z1530" s="1" t="s">
        <v>41</v>
      </c>
      <c r="AA1530" s="2">
        <v>46119</v>
      </c>
      <c r="AB1530" s="1">
        <v>5</v>
      </c>
      <c r="AC1530" s="1" t="s">
        <v>42</v>
      </c>
      <c r="AD1530" s="1" t="str">
        <f t="shared" si="236"/>
        <v>0274</v>
      </c>
      <c r="AE1530" s="1" t="str">
        <f t="shared" si="237"/>
        <v>REGULAR</v>
      </c>
      <c r="AF1530" s="1" t="str">
        <f t="shared" si="238"/>
        <v>Visakhapatnam -  Andhra Pradesh</v>
      </c>
      <c r="AG1530" s="1">
        <f t="shared" si="239"/>
        <v>4</v>
      </c>
    </row>
    <row r="1531" spans="1:33">
      <c r="A1531" s="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c r="P1531" s="1">
        <f t="shared" si="230"/>
        <v>4770</v>
      </c>
      <c r="Q1531" s="1">
        <v>10</v>
      </c>
      <c r="R1531" s="1">
        <f t="shared" si="231"/>
        <v>477</v>
      </c>
      <c r="S1531" s="1">
        <f t="shared" si="232"/>
        <v>4293</v>
      </c>
      <c r="T1531" s="1">
        <v>0.47</v>
      </c>
      <c r="U1531" s="1">
        <f t="shared" si="233"/>
        <v>2017.7099999999998</v>
      </c>
      <c r="V1531" s="1">
        <f t="shared" si="234"/>
        <v>2275.29</v>
      </c>
      <c r="W1531" s="4">
        <f t="shared" si="235"/>
        <v>0.53</v>
      </c>
      <c r="X1531" s="1" t="s">
        <v>39</v>
      </c>
      <c r="Y1531" s="1" t="s">
        <v>57</v>
      </c>
      <c r="Z1531" s="1" t="s">
        <v>66</v>
      </c>
      <c r="AA1531" s="1"/>
      <c r="AB1531" s="1"/>
      <c r="AC1531" s="1" t="s">
        <v>42</v>
      </c>
      <c r="AD1531" s="1" t="str">
        <f t="shared" si="236"/>
        <v>0623</v>
      </c>
      <c r="AE1531" s="1" t="str">
        <f t="shared" si="237"/>
        <v>REGULAR</v>
      </c>
      <c r="AF1531" s="1" t="str">
        <f t="shared" si="238"/>
        <v>Warangal -  Telangana</v>
      </c>
      <c r="AG1531" s="1">
        <f t="shared" si="239"/>
        <v>4</v>
      </c>
    </row>
    <row r="1532" spans="1:33">
      <c r="A1532" s="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c r="P1532" s="1">
        <f t="shared" si="230"/>
        <v>4960</v>
      </c>
      <c r="Q1532" s="1">
        <v>30</v>
      </c>
      <c r="R1532" s="1">
        <f t="shared" si="231"/>
        <v>1488</v>
      </c>
      <c r="S1532" s="1">
        <f t="shared" si="232"/>
        <v>3472</v>
      </c>
      <c r="T1532" s="1">
        <v>0.48</v>
      </c>
      <c r="U1532" s="1">
        <f t="shared" si="233"/>
        <v>1666.56</v>
      </c>
      <c r="V1532" s="1">
        <f t="shared" si="234"/>
        <v>1805.44</v>
      </c>
      <c r="W1532" s="4">
        <f t="shared" si="235"/>
        <v>0.52</v>
      </c>
      <c r="X1532" s="1" t="s">
        <v>104</v>
      </c>
      <c r="Y1532" s="1" t="s">
        <v>72</v>
      </c>
      <c r="Z1532" s="1" t="s">
        <v>66</v>
      </c>
      <c r="AA1532" s="1"/>
      <c r="AB1532" s="1"/>
      <c r="AC1532" s="1" t="s">
        <v>42</v>
      </c>
      <c r="AD1532" s="1" t="str">
        <f t="shared" si="236"/>
        <v>1338</v>
      </c>
      <c r="AE1532" s="1" t="str">
        <f t="shared" si="237"/>
        <v>REGULAR</v>
      </c>
      <c r="AF1532" s="1" t="str">
        <f t="shared" si="238"/>
        <v>Thoubal -  Manipur</v>
      </c>
      <c r="AG1532" s="1">
        <f t="shared" si="239"/>
        <v>4</v>
      </c>
    </row>
    <row r="1533" spans="1:33">
      <c r="A1533" s="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c r="P1533" s="1">
        <f t="shared" si="230"/>
        <v>1960</v>
      </c>
      <c r="Q1533" s="1">
        <v>20</v>
      </c>
      <c r="R1533" s="1">
        <f t="shared" si="231"/>
        <v>392</v>
      </c>
      <c r="S1533" s="1">
        <f t="shared" si="232"/>
        <v>1568</v>
      </c>
      <c r="T1533" s="1">
        <v>0.48</v>
      </c>
      <c r="U1533" s="1">
        <f t="shared" si="233"/>
        <v>752.64</v>
      </c>
      <c r="V1533" s="1">
        <f t="shared" si="234"/>
        <v>815.36</v>
      </c>
      <c r="W1533" s="4">
        <f t="shared" si="235"/>
        <v>0.52</v>
      </c>
      <c r="X1533" s="1" t="s">
        <v>147</v>
      </c>
      <c r="Y1533" s="1" t="s">
        <v>81</v>
      </c>
      <c r="Z1533" s="1" t="s">
        <v>66</v>
      </c>
      <c r="AA1533" s="1"/>
      <c r="AB1533" s="1"/>
      <c r="AC1533" s="1" t="s">
        <v>42</v>
      </c>
      <c r="AD1533" s="1" t="str">
        <f t="shared" si="236"/>
        <v>1647</v>
      </c>
      <c r="AE1533" s="1" t="str">
        <f t="shared" si="237"/>
        <v>REGULAR</v>
      </c>
      <c r="AF1533" s="1" t="str">
        <f t="shared" si="238"/>
        <v>Madurai -  Tamil Nadu</v>
      </c>
      <c r="AG1533" s="1">
        <f t="shared" si="239"/>
        <v>4</v>
      </c>
    </row>
    <row r="1534" spans="1:33">
      <c r="A1534" s="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c r="P1534" s="1">
        <f t="shared" si="230"/>
        <v>158200</v>
      </c>
      <c r="Q1534" s="1">
        <v>0</v>
      </c>
      <c r="R1534" s="1">
        <f t="shared" si="231"/>
        <v>0</v>
      </c>
      <c r="S1534" s="1">
        <f t="shared" si="232"/>
        <v>158200</v>
      </c>
      <c r="T1534" s="1">
        <v>0.57999999999999996</v>
      </c>
      <c r="U1534" s="1">
        <f t="shared" si="233"/>
        <v>91756</v>
      </c>
      <c r="V1534" s="1">
        <f t="shared" si="234"/>
        <v>66444</v>
      </c>
      <c r="W1534" s="4">
        <f t="shared" si="235"/>
        <v>0.42</v>
      </c>
      <c r="X1534" s="1" t="s">
        <v>39</v>
      </c>
      <c r="Y1534" s="1" t="s">
        <v>81</v>
      </c>
      <c r="Z1534" s="1" t="s">
        <v>22</v>
      </c>
      <c r="AA1534" s="1"/>
      <c r="AB1534" s="1"/>
      <c r="AC1534" s="1" t="s">
        <v>93</v>
      </c>
      <c r="AD1534" s="1" t="str">
        <f t="shared" si="236"/>
        <v>1669</v>
      </c>
      <c r="AE1534" s="1" t="str">
        <f t="shared" si="237"/>
        <v>PRIME</v>
      </c>
      <c r="AF1534" s="1" t="str">
        <f t="shared" si="238"/>
        <v>Jamshedpur -  Jharkhand</v>
      </c>
      <c r="AG1534" s="1">
        <f t="shared" si="239"/>
        <v>6</v>
      </c>
    </row>
    <row r="1535" spans="1:33">
      <c r="A1535" s="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c r="P1535" s="1">
        <f t="shared" si="230"/>
        <v>1900</v>
      </c>
      <c r="Q1535" s="1">
        <v>0</v>
      </c>
      <c r="R1535" s="1">
        <f t="shared" si="231"/>
        <v>0</v>
      </c>
      <c r="S1535" s="1">
        <f t="shared" si="232"/>
        <v>1900</v>
      </c>
      <c r="T1535" s="1">
        <v>0.62</v>
      </c>
      <c r="U1535" s="1">
        <f t="shared" si="233"/>
        <v>1178</v>
      </c>
      <c r="V1535" s="1">
        <f t="shared" si="234"/>
        <v>722</v>
      </c>
      <c r="W1535" s="4">
        <f t="shared" si="235"/>
        <v>0.38</v>
      </c>
      <c r="X1535" s="1" t="s">
        <v>50</v>
      </c>
      <c r="Y1535" s="1" t="s">
        <v>57</v>
      </c>
      <c r="Z1535" s="1" t="s">
        <v>41</v>
      </c>
      <c r="AA1535" s="2">
        <v>46118</v>
      </c>
      <c r="AB1535" s="1">
        <v>4</v>
      </c>
      <c r="AC1535" s="1" t="s">
        <v>42</v>
      </c>
      <c r="AD1535" s="1" t="str">
        <f t="shared" si="236"/>
        <v>0854</v>
      </c>
      <c r="AE1535" s="1" t="str">
        <f t="shared" si="237"/>
        <v>PRIME</v>
      </c>
      <c r="AF1535" s="1" t="str">
        <f t="shared" si="238"/>
        <v>Hyderabad -  Telangana</v>
      </c>
      <c r="AG1535" s="1">
        <f t="shared" si="239"/>
        <v>4</v>
      </c>
    </row>
    <row r="1536" spans="1:33">
      <c r="A1536" s="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c r="P1536" s="1">
        <f t="shared" si="230"/>
        <v>7980</v>
      </c>
      <c r="Q1536" s="1">
        <v>25</v>
      </c>
      <c r="R1536" s="1">
        <f t="shared" si="231"/>
        <v>1995</v>
      </c>
      <c r="S1536" s="1">
        <f t="shared" si="232"/>
        <v>5985</v>
      </c>
      <c r="T1536" s="1">
        <v>0.45</v>
      </c>
      <c r="U1536" s="1">
        <f t="shared" si="233"/>
        <v>2693.25</v>
      </c>
      <c r="V1536" s="1">
        <f t="shared" si="234"/>
        <v>3291.75</v>
      </c>
      <c r="W1536" s="4">
        <f t="shared" si="235"/>
        <v>0.55000000000000004</v>
      </c>
      <c r="X1536" s="1" t="s">
        <v>50</v>
      </c>
      <c r="Y1536" s="1" t="s">
        <v>57</v>
      </c>
      <c r="Z1536" s="1" t="s">
        <v>41</v>
      </c>
      <c r="AA1536" s="2">
        <v>46119</v>
      </c>
      <c r="AB1536" s="1">
        <v>3</v>
      </c>
      <c r="AC1536" s="1" t="s">
        <v>42</v>
      </c>
      <c r="AD1536" s="1" t="str">
        <f t="shared" si="236"/>
        <v>0270</v>
      </c>
      <c r="AE1536" s="1" t="str">
        <f t="shared" si="237"/>
        <v>REGULAR</v>
      </c>
      <c r="AF1536" s="1" t="str">
        <f t="shared" si="238"/>
        <v>Visakhapatnam -  Andhra Pradesh</v>
      </c>
      <c r="AG1536" s="1">
        <f t="shared" si="239"/>
        <v>4</v>
      </c>
    </row>
    <row r="1537" spans="1:33">
      <c r="A1537" s="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c r="P1537" s="1">
        <f t="shared" si="230"/>
        <v>860</v>
      </c>
      <c r="Q1537" s="1">
        <v>10</v>
      </c>
      <c r="R1537" s="1">
        <f t="shared" si="231"/>
        <v>86</v>
      </c>
      <c r="S1537" s="1">
        <f t="shared" si="232"/>
        <v>774</v>
      </c>
      <c r="T1537" s="1">
        <v>0.62</v>
      </c>
      <c r="U1537" s="1">
        <f t="shared" si="233"/>
        <v>479.88</v>
      </c>
      <c r="V1537" s="1">
        <f t="shared" si="234"/>
        <v>294.12</v>
      </c>
      <c r="W1537" s="4">
        <f t="shared" si="235"/>
        <v>0.38</v>
      </c>
      <c r="X1537" s="1" t="s">
        <v>50</v>
      </c>
      <c r="Y1537" s="1" t="s">
        <v>40</v>
      </c>
      <c r="Z1537" s="1" t="s">
        <v>41</v>
      </c>
      <c r="AA1537" s="2">
        <v>46116</v>
      </c>
      <c r="AB1537" s="1">
        <v>4</v>
      </c>
      <c r="AC1537" s="1" t="s">
        <v>42</v>
      </c>
      <c r="AD1537" s="1" t="str">
        <f t="shared" si="236"/>
        <v>1105</v>
      </c>
      <c r="AE1537" s="1" t="str">
        <f t="shared" si="237"/>
        <v>REGULAR</v>
      </c>
      <c r="AF1537" s="1" t="str">
        <f t="shared" si="238"/>
        <v>Raipur -  Chhattisgarh</v>
      </c>
      <c r="AG1537" s="1">
        <f t="shared" si="239"/>
        <v>3</v>
      </c>
    </row>
    <row r="1538" spans="1:33">
      <c r="A1538" s="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c r="P1538" s="1">
        <f t="shared" si="230"/>
        <v>27800</v>
      </c>
      <c r="Q1538" s="1">
        <v>15</v>
      </c>
      <c r="R1538" s="1">
        <f t="shared" si="231"/>
        <v>4170</v>
      </c>
      <c r="S1538" s="1">
        <f t="shared" si="232"/>
        <v>23630</v>
      </c>
      <c r="T1538" s="1">
        <v>0.5</v>
      </c>
      <c r="U1538" s="1">
        <f t="shared" si="233"/>
        <v>11815</v>
      </c>
      <c r="V1538" s="1">
        <f t="shared" si="234"/>
        <v>11815</v>
      </c>
      <c r="W1538" s="4">
        <f t="shared" si="235"/>
        <v>0.5</v>
      </c>
      <c r="X1538" s="1" t="s">
        <v>104</v>
      </c>
      <c r="Y1538" s="1" t="s">
        <v>57</v>
      </c>
      <c r="Z1538" s="1" t="s">
        <v>41</v>
      </c>
      <c r="AA1538" s="2">
        <v>46119</v>
      </c>
      <c r="AB1538" s="1">
        <v>5</v>
      </c>
      <c r="AC1538" s="1" t="s">
        <v>42</v>
      </c>
      <c r="AD1538" s="1" t="str">
        <f t="shared" si="236"/>
        <v>0140</v>
      </c>
      <c r="AE1538" s="1" t="str">
        <f t="shared" si="237"/>
        <v>REGULAR</v>
      </c>
      <c r="AF1538" s="1" t="str">
        <f t="shared" si="238"/>
        <v>Raipur -  Chhattisgarh</v>
      </c>
      <c r="AG1538" s="1">
        <f t="shared" si="239"/>
        <v>5</v>
      </c>
    </row>
    <row r="1539" spans="1:33">
      <c r="A1539" s="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c r="P1539" s="1">
        <f t="shared" ref="P1539:P1602" si="240">PRODUCT(N1539,O1539)</f>
        <v>1740</v>
      </c>
      <c r="Q1539" s="1">
        <v>10</v>
      </c>
      <c r="R1539" s="1">
        <f t="shared" ref="R1539:R1602" si="241">P1539*(Q1539/100)</f>
        <v>174</v>
      </c>
      <c r="S1539" s="1">
        <f t="shared" ref="S1539:S1602" si="242">P1539-R1539</f>
        <v>1566</v>
      </c>
      <c r="T1539" s="1">
        <v>0.35</v>
      </c>
      <c r="U1539" s="1">
        <f t="shared" ref="U1539:U1602" si="243">S1539*T1539</f>
        <v>548.09999999999991</v>
      </c>
      <c r="V1539" s="1">
        <f t="shared" ref="V1539:V1602" si="244">S1539-U1539</f>
        <v>1017.9000000000001</v>
      </c>
      <c r="W1539" s="4">
        <f t="shared" ref="W1539:W1602" si="245">(V1539/S1539)</f>
        <v>0.65</v>
      </c>
      <c r="X1539" s="1" t="s">
        <v>50</v>
      </c>
      <c r="Y1539" s="1" t="s">
        <v>81</v>
      </c>
      <c r="Z1539" s="1" t="s">
        <v>22</v>
      </c>
      <c r="AA1539" s="1"/>
      <c r="AB1539" s="1"/>
      <c r="AC1539" s="1" t="s">
        <v>93</v>
      </c>
      <c r="AD1539" s="1" t="str">
        <f t="shared" ref="AD1539:AD1602" si="246">RIGHT(A1539,4)</f>
        <v>0400</v>
      </c>
      <c r="AE1539" s="1" t="str">
        <f t="shared" ref="AE1539:AE1602" si="247">UPPER(H1539)</f>
        <v>REGULAR</v>
      </c>
      <c r="AF1539" s="1" t="str">
        <f t="shared" ref="AF1539:AF1602" si="248">_xlfn.CONCAT(I1539," -  ",J1539)</f>
        <v>Bhubaneswar -  Odisha</v>
      </c>
      <c r="AG1539" s="1">
        <f t="shared" ref="AG1539:AG1602" si="249">LEN(P1539)</f>
        <v>4</v>
      </c>
    </row>
    <row r="1540" spans="1:33">
      <c r="A1540" s="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c r="P1540" s="1">
        <f t="shared" si="240"/>
        <v>280</v>
      </c>
      <c r="Q1540" s="1">
        <v>20</v>
      </c>
      <c r="R1540" s="1">
        <f t="shared" si="241"/>
        <v>56</v>
      </c>
      <c r="S1540" s="1">
        <f t="shared" si="242"/>
        <v>224</v>
      </c>
      <c r="T1540" s="1">
        <v>0.62</v>
      </c>
      <c r="U1540" s="1">
        <f t="shared" si="243"/>
        <v>138.88</v>
      </c>
      <c r="V1540" s="1">
        <f t="shared" si="244"/>
        <v>85.12</v>
      </c>
      <c r="W1540" s="4">
        <f t="shared" si="245"/>
        <v>0.38</v>
      </c>
      <c r="X1540" s="1" t="s">
        <v>65</v>
      </c>
      <c r="Y1540" s="1" t="s">
        <v>81</v>
      </c>
      <c r="Z1540" s="1" t="s">
        <v>41</v>
      </c>
      <c r="AA1540" s="2">
        <v>46120</v>
      </c>
      <c r="AB1540" s="1">
        <v>5</v>
      </c>
      <c r="AC1540" s="1" t="s">
        <v>42</v>
      </c>
      <c r="AD1540" s="1" t="str">
        <f t="shared" si="246"/>
        <v>0476</v>
      </c>
      <c r="AE1540" s="1" t="str">
        <f t="shared" si="247"/>
        <v>REGULAR</v>
      </c>
      <c r="AF1540" s="1" t="str">
        <f t="shared" si="248"/>
        <v>Muzaffarpur -  Bihar</v>
      </c>
      <c r="AG1540" s="1">
        <f t="shared" si="249"/>
        <v>3</v>
      </c>
    </row>
    <row r="1541" spans="1:33">
      <c r="A1541" s="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c r="P1541" s="1">
        <f t="shared" si="240"/>
        <v>1560</v>
      </c>
      <c r="Q1541" s="1">
        <v>30</v>
      </c>
      <c r="R1541" s="1">
        <f t="shared" si="241"/>
        <v>468</v>
      </c>
      <c r="S1541" s="1">
        <f t="shared" si="242"/>
        <v>1092</v>
      </c>
      <c r="T1541" s="1">
        <v>0.52</v>
      </c>
      <c r="U1541" s="1">
        <f t="shared" si="243"/>
        <v>567.84</v>
      </c>
      <c r="V1541" s="1">
        <f t="shared" si="244"/>
        <v>524.16</v>
      </c>
      <c r="W1541" s="4">
        <f t="shared" si="245"/>
        <v>0.48</v>
      </c>
      <c r="X1541" s="1" t="s">
        <v>104</v>
      </c>
      <c r="Y1541" s="1" t="s">
        <v>57</v>
      </c>
      <c r="Z1541" s="1" t="s">
        <v>41</v>
      </c>
      <c r="AA1541" s="2">
        <v>46117</v>
      </c>
      <c r="AB1541" s="1">
        <v>3</v>
      </c>
      <c r="AC1541" s="1" t="s">
        <v>42</v>
      </c>
      <c r="AD1541" s="1" t="str">
        <f t="shared" si="246"/>
        <v>1296</v>
      </c>
      <c r="AE1541" s="1" t="str">
        <f t="shared" si="247"/>
        <v>REGULAR</v>
      </c>
      <c r="AF1541" s="1" t="str">
        <f t="shared" si="248"/>
        <v>Lucknow -  Uttar Pradesh</v>
      </c>
      <c r="AG1541" s="1">
        <f t="shared" si="249"/>
        <v>4</v>
      </c>
    </row>
    <row r="1542" spans="1:33">
      <c r="A1542" s="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c r="P1542" s="1">
        <f t="shared" si="240"/>
        <v>26430</v>
      </c>
      <c r="Q1542" s="1">
        <v>0</v>
      </c>
      <c r="R1542" s="1">
        <f t="shared" si="241"/>
        <v>0</v>
      </c>
      <c r="S1542" s="1">
        <f t="shared" si="242"/>
        <v>26430</v>
      </c>
      <c r="T1542" s="1">
        <v>0.48</v>
      </c>
      <c r="U1542" s="1">
        <f t="shared" si="243"/>
        <v>12686.4</v>
      </c>
      <c r="V1542" s="1">
        <f t="shared" si="244"/>
        <v>13743.6</v>
      </c>
      <c r="W1542" s="4">
        <f t="shared" si="245"/>
        <v>0.52</v>
      </c>
      <c r="X1542" s="1" t="s">
        <v>65</v>
      </c>
      <c r="Y1542" s="1" t="s">
        <v>40</v>
      </c>
      <c r="Z1542" s="1" t="s">
        <v>41</v>
      </c>
      <c r="AA1542" s="2">
        <v>46122</v>
      </c>
      <c r="AB1542" s="1">
        <v>4</v>
      </c>
      <c r="AC1542" s="1" t="s">
        <v>42</v>
      </c>
      <c r="AD1542" s="1" t="str">
        <f t="shared" si="246"/>
        <v>1660</v>
      </c>
      <c r="AE1542" s="1" t="str">
        <f t="shared" si="247"/>
        <v>REGULAR</v>
      </c>
      <c r="AF1542" s="1" t="str">
        <f t="shared" si="248"/>
        <v>Durgapur -  West Bengal</v>
      </c>
      <c r="AG1542" s="1">
        <f t="shared" si="249"/>
        <v>5</v>
      </c>
    </row>
    <row r="1543" spans="1:33">
      <c r="A1543" s="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c r="P1543" s="1">
        <f t="shared" si="240"/>
        <v>11220</v>
      </c>
      <c r="Q1543" s="1">
        <v>0</v>
      </c>
      <c r="R1543" s="1">
        <f t="shared" si="241"/>
        <v>0</v>
      </c>
      <c r="S1543" s="1">
        <f t="shared" si="242"/>
        <v>11220</v>
      </c>
      <c r="T1543" s="1">
        <v>0.47</v>
      </c>
      <c r="U1543" s="1">
        <f t="shared" si="243"/>
        <v>5273.4</v>
      </c>
      <c r="V1543" s="1">
        <f t="shared" si="244"/>
        <v>5946.6</v>
      </c>
      <c r="W1543" s="4">
        <f t="shared" si="245"/>
        <v>0.53</v>
      </c>
      <c r="X1543" s="1" t="s">
        <v>147</v>
      </c>
      <c r="Y1543" s="1" t="s">
        <v>57</v>
      </c>
      <c r="Z1543" s="1" t="s">
        <v>66</v>
      </c>
      <c r="AA1543" s="1"/>
      <c r="AB1543" s="1"/>
      <c r="AC1543" s="1" t="s">
        <v>42</v>
      </c>
      <c r="AD1543" s="1" t="str">
        <f t="shared" si="246"/>
        <v>0244</v>
      </c>
      <c r="AE1543" s="1" t="str">
        <f t="shared" si="247"/>
        <v>REGULAR</v>
      </c>
      <c r="AF1543" s="1" t="str">
        <f t="shared" si="248"/>
        <v>Kochi -  Kerala</v>
      </c>
      <c r="AG1543" s="1">
        <f t="shared" si="249"/>
        <v>5</v>
      </c>
    </row>
    <row r="1544" spans="1:33">
      <c r="A1544" s="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c r="P1544" s="1">
        <f t="shared" si="240"/>
        <v>48720</v>
      </c>
      <c r="Q1544" s="1">
        <v>0</v>
      </c>
      <c r="R1544" s="1">
        <f t="shared" si="241"/>
        <v>0</v>
      </c>
      <c r="S1544" s="1">
        <f t="shared" si="242"/>
        <v>48720</v>
      </c>
      <c r="T1544" s="1">
        <v>0.57999999999999996</v>
      </c>
      <c r="U1544" s="1">
        <f t="shared" si="243"/>
        <v>28257.599999999999</v>
      </c>
      <c r="V1544" s="1">
        <f t="shared" si="244"/>
        <v>20462.400000000001</v>
      </c>
      <c r="W1544" s="4">
        <f t="shared" si="245"/>
        <v>0.42000000000000004</v>
      </c>
      <c r="X1544" s="1" t="s">
        <v>50</v>
      </c>
      <c r="Y1544" s="1" t="s">
        <v>57</v>
      </c>
      <c r="Z1544" s="1" t="s">
        <v>120</v>
      </c>
      <c r="AA1544" s="1"/>
      <c r="AB1544" s="1"/>
      <c r="AC1544" s="1" t="s">
        <v>42</v>
      </c>
      <c r="AD1544" s="1" t="str">
        <f t="shared" si="246"/>
        <v>0258</v>
      </c>
      <c r="AE1544" s="1" t="str">
        <f t="shared" si="247"/>
        <v>REGULAR</v>
      </c>
      <c r="AF1544" s="1" t="str">
        <f t="shared" si="248"/>
        <v>Muzaffarpur -  Bihar</v>
      </c>
      <c r="AG1544" s="1">
        <f t="shared" si="249"/>
        <v>5</v>
      </c>
    </row>
    <row r="1545" spans="1:33">
      <c r="A1545" s="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c r="P1545" s="1">
        <f t="shared" si="240"/>
        <v>27780</v>
      </c>
      <c r="Q1545" s="1">
        <v>10</v>
      </c>
      <c r="R1545" s="1">
        <f t="shared" si="241"/>
        <v>2778</v>
      </c>
      <c r="S1545" s="1">
        <f t="shared" si="242"/>
        <v>25002</v>
      </c>
      <c r="T1545" s="1">
        <v>0.57999999999999996</v>
      </c>
      <c r="U1545" s="1">
        <f t="shared" si="243"/>
        <v>14501.16</v>
      </c>
      <c r="V1545" s="1">
        <f t="shared" si="244"/>
        <v>10500.84</v>
      </c>
      <c r="W1545" s="4">
        <f t="shared" si="245"/>
        <v>0.42</v>
      </c>
      <c r="X1545" s="1" t="s">
        <v>56</v>
      </c>
      <c r="Y1545" s="1" t="s">
        <v>40</v>
      </c>
      <c r="Z1545" s="1" t="s">
        <v>22</v>
      </c>
      <c r="AA1545" s="1"/>
      <c r="AB1545" s="1"/>
      <c r="AC1545" s="1" t="s">
        <v>93</v>
      </c>
      <c r="AD1545" s="1" t="str">
        <f t="shared" si="246"/>
        <v>1237</v>
      </c>
      <c r="AE1545" s="1" t="str">
        <f t="shared" si="247"/>
        <v>REGULAR</v>
      </c>
      <c r="AF1545" s="1" t="str">
        <f t="shared" si="248"/>
        <v>Madurai -  Tamil Nadu</v>
      </c>
      <c r="AG1545" s="1">
        <f t="shared" si="249"/>
        <v>5</v>
      </c>
    </row>
    <row r="1546" spans="1:33">
      <c r="A1546" s="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c r="P1546" s="1">
        <f t="shared" si="240"/>
        <v>2320</v>
      </c>
      <c r="Q1546" s="1">
        <v>30</v>
      </c>
      <c r="R1546" s="1">
        <f t="shared" si="241"/>
        <v>696</v>
      </c>
      <c r="S1546" s="1">
        <f t="shared" si="242"/>
        <v>1624</v>
      </c>
      <c r="T1546" s="1">
        <v>0.45</v>
      </c>
      <c r="U1546" s="1">
        <f t="shared" si="243"/>
        <v>730.80000000000007</v>
      </c>
      <c r="V1546" s="1">
        <f t="shared" si="244"/>
        <v>893.19999999999993</v>
      </c>
      <c r="W1546" s="4">
        <f t="shared" si="245"/>
        <v>0.54999999999999993</v>
      </c>
      <c r="X1546" s="1" t="s">
        <v>104</v>
      </c>
      <c r="Y1546" s="1" t="s">
        <v>81</v>
      </c>
      <c r="Z1546" s="1" t="s">
        <v>120</v>
      </c>
      <c r="AA1546" s="1"/>
      <c r="AB1546" s="1"/>
      <c r="AC1546" s="1" t="s">
        <v>42</v>
      </c>
      <c r="AD1546" s="1" t="str">
        <f t="shared" si="246"/>
        <v>1442</v>
      </c>
      <c r="AE1546" s="1" t="str">
        <f t="shared" si="247"/>
        <v>REGULAR</v>
      </c>
      <c r="AF1546" s="1" t="str">
        <f t="shared" si="248"/>
        <v>Amritsar -  Punjab</v>
      </c>
      <c r="AG1546" s="1">
        <f t="shared" si="249"/>
        <v>4</v>
      </c>
    </row>
    <row r="1547" spans="1:33">
      <c r="A1547" s="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c r="P1547" s="1">
        <f t="shared" si="240"/>
        <v>1110</v>
      </c>
      <c r="Q1547" s="1">
        <v>25</v>
      </c>
      <c r="R1547" s="1">
        <f t="shared" si="241"/>
        <v>277.5</v>
      </c>
      <c r="S1547" s="1">
        <f t="shared" si="242"/>
        <v>832.5</v>
      </c>
      <c r="T1547" s="1">
        <v>0.35</v>
      </c>
      <c r="U1547" s="1">
        <f t="shared" si="243"/>
        <v>291.375</v>
      </c>
      <c r="V1547" s="1">
        <f t="shared" si="244"/>
        <v>541.125</v>
      </c>
      <c r="W1547" s="4">
        <f t="shared" si="245"/>
        <v>0.65</v>
      </c>
      <c r="X1547" s="1" t="s">
        <v>50</v>
      </c>
      <c r="Y1547" s="1" t="s">
        <v>40</v>
      </c>
      <c r="Z1547" s="1" t="s">
        <v>66</v>
      </c>
      <c r="AA1547" s="1"/>
      <c r="AB1547" s="1"/>
      <c r="AC1547" s="1" t="s">
        <v>42</v>
      </c>
      <c r="AD1547" s="1" t="str">
        <f t="shared" si="246"/>
        <v>1553</v>
      </c>
      <c r="AE1547" s="1" t="str">
        <f t="shared" si="247"/>
        <v>REGULAR</v>
      </c>
      <c r="AF1547" s="1" t="str">
        <f t="shared" si="248"/>
        <v>Dehradun -  Uttarakhand</v>
      </c>
      <c r="AG1547" s="1">
        <f t="shared" si="249"/>
        <v>4</v>
      </c>
    </row>
    <row r="1548" spans="1:33">
      <c r="A1548" s="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c r="P1548" s="1">
        <f t="shared" si="240"/>
        <v>30760</v>
      </c>
      <c r="Q1548" s="1">
        <v>15</v>
      </c>
      <c r="R1548" s="1">
        <f t="shared" si="241"/>
        <v>4614</v>
      </c>
      <c r="S1548" s="1">
        <f t="shared" si="242"/>
        <v>26146</v>
      </c>
      <c r="T1548" s="1">
        <v>0.52</v>
      </c>
      <c r="U1548" s="1">
        <f t="shared" si="243"/>
        <v>13595.92</v>
      </c>
      <c r="V1548" s="1">
        <f t="shared" si="244"/>
        <v>12550.08</v>
      </c>
      <c r="W1548" s="4">
        <f t="shared" si="245"/>
        <v>0.48</v>
      </c>
      <c r="X1548" s="1" t="s">
        <v>56</v>
      </c>
      <c r="Y1548" s="1" t="s">
        <v>40</v>
      </c>
      <c r="Z1548" s="1" t="s">
        <v>41</v>
      </c>
      <c r="AA1548" s="2">
        <v>46123</v>
      </c>
      <c r="AB1548" s="1">
        <v>3</v>
      </c>
      <c r="AC1548" s="1" t="s">
        <v>42</v>
      </c>
      <c r="AD1548" s="1" t="str">
        <f t="shared" si="246"/>
        <v>0890</v>
      </c>
      <c r="AE1548" s="1" t="str">
        <f t="shared" si="247"/>
        <v>REGULAR</v>
      </c>
      <c r="AF1548" s="1" t="str">
        <f t="shared" si="248"/>
        <v>Muzaffarpur -  Bihar</v>
      </c>
      <c r="AG1548" s="1">
        <f t="shared" si="249"/>
        <v>5</v>
      </c>
    </row>
    <row r="1549" spans="1:33">
      <c r="A1549" s="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c r="P1549" s="1">
        <f t="shared" si="240"/>
        <v>90120</v>
      </c>
      <c r="Q1549" s="1">
        <v>5</v>
      </c>
      <c r="R1549" s="1">
        <f t="shared" si="241"/>
        <v>4506</v>
      </c>
      <c r="S1549" s="1">
        <f t="shared" si="242"/>
        <v>85614</v>
      </c>
      <c r="T1549" s="1">
        <v>0.57999999999999996</v>
      </c>
      <c r="U1549" s="1">
        <f t="shared" si="243"/>
        <v>49656.119999999995</v>
      </c>
      <c r="V1549" s="1">
        <f t="shared" si="244"/>
        <v>35957.880000000005</v>
      </c>
      <c r="W1549" s="4">
        <f t="shared" si="245"/>
        <v>0.42000000000000004</v>
      </c>
      <c r="X1549" s="1" t="s">
        <v>65</v>
      </c>
      <c r="Y1549" s="1" t="s">
        <v>72</v>
      </c>
      <c r="Z1549" s="1" t="s">
        <v>41</v>
      </c>
      <c r="AA1549" s="2">
        <v>46119</v>
      </c>
      <c r="AB1549" s="1">
        <v>5</v>
      </c>
      <c r="AC1549" s="1" t="s">
        <v>42</v>
      </c>
      <c r="AD1549" s="1" t="str">
        <f t="shared" si="246"/>
        <v>1446</v>
      </c>
      <c r="AE1549" s="1" t="str">
        <f t="shared" si="247"/>
        <v>REGULAR</v>
      </c>
      <c r="AF1549" s="1" t="str">
        <f t="shared" si="248"/>
        <v>Muzaffarpur -  Bihar</v>
      </c>
      <c r="AG1549" s="1">
        <f t="shared" si="249"/>
        <v>5</v>
      </c>
    </row>
    <row r="1550" spans="1:33">
      <c r="A1550" s="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c r="P1550" s="1">
        <f t="shared" si="240"/>
        <v>70930</v>
      </c>
      <c r="Q1550" s="1">
        <v>25</v>
      </c>
      <c r="R1550" s="1">
        <f t="shared" si="241"/>
        <v>17732.5</v>
      </c>
      <c r="S1550" s="1">
        <f t="shared" si="242"/>
        <v>53197.5</v>
      </c>
      <c r="T1550" s="1">
        <v>0.57999999999999996</v>
      </c>
      <c r="U1550" s="1">
        <f t="shared" si="243"/>
        <v>30854.55</v>
      </c>
      <c r="V1550" s="1">
        <f t="shared" si="244"/>
        <v>22342.95</v>
      </c>
      <c r="W1550" s="4">
        <f t="shared" si="245"/>
        <v>0.42000000000000004</v>
      </c>
      <c r="X1550" s="1" t="s">
        <v>147</v>
      </c>
      <c r="Y1550" s="1" t="s">
        <v>57</v>
      </c>
      <c r="Z1550" s="1" t="s">
        <v>22</v>
      </c>
      <c r="AA1550" s="1"/>
      <c r="AB1550" s="1"/>
      <c r="AC1550" s="1" t="s">
        <v>93</v>
      </c>
      <c r="AD1550" s="1" t="str">
        <f t="shared" si="246"/>
        <v>1393</v>
      </c>
      <c r="AE1550" s="1" t="str">
        <f t="shared" si="247"/>
        <v>REGULAR</v>
      </c>
      <c r="AF1550" s="1" t="str">
        <f t="shared" si="248"/>
        <v>Bhilai -  Chhattisgarh</v>
      </c>
      <c r="AG1550" s="1">
        <f t="shared" si="249"/>
        <v>5</v>
      </c>
    </row>
    <row r="1551" spans="1:33">
      <c r="A1551" s="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c r="P1551" s="1">
        <f t="shared" si="240"/>
        <v>15240</v>
      </c>
      <c r="Q1551" s="1">
        <v>0</v>
      </c>
      <c r="R1551" s="1">
        <f t="shared" si="241"/>
        <v>0</v>
      </c>
      <c r="S1551" s="1">
        <f t="shared" si="242"/>
        <v>15240</v>
      </c>
      <c r="T1551" s="1">
        <v>0.48</v>
      </c>
      <c r="U1551" s="1">
        <f t="shared" si="243"/>
        <v>7315.2</v>
      </c>
      <c r="V1551" s="1">
        <f t="shared" si="244"/>
        <v>7924.8</v>
      </c>
      <c r="W1551" s="4">
        <f t="shared" si="245"/>
        <v>0.52</v>
      </c>
      <c r="X1551" s="1" t="s">
        <v>56</v>
      </c>
      <c r="Y1551" s="1" t="s">
        <v>57</v>
      </c>
      <c r="Z1551" s="1" t="s">
        <v>41</v>
      </c>
      <c r="AA1551" s="2">
        <v>46126</v>
      </c>
      <c r="AB1551" s="1">
        <v>5</v>
      </c>
      <c r="AC1551" s="1" t="s">
        <v>42</v>
      </c>
      <c r="AD1551" s="1" t="str">
        <f t="shared" si="246"/>
        <v>0594</v>
      </c>
      <c r="AE1551" s="1" t="str">
        <f t="shared" si="247"/>
        <v>REGULAR</v>
      </c>
      <c r="AF1551" s="1" t="str">
        <f t="shared" si="248"/>
        <v>Ludhiana -  Punjab</v>
      </c>
      <c r="AG1551" s="1">
        <f t="shared" si="249"/>
        <v>5</v>
      </c>
    </row>
    <row r="1552" spans="1:33">
      <c r="A1552" s="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c r="P1552" s="1">
        <f t="shared" si="240"/>
        <v>1280</v>
      </c>
      <c r="Q1552" s="1">
        <v>15</v>
      </c>
      <c r="R1552" s="1">
        <f t="shared" si="241"/>
        <v>192</v>
      </c>
      <c r="S1552" s="1">
        <f t="shared" si="242"/>
        <v>1088</v>
      </c>
      <c r="T1552" s="1">
        <v>0.45</v>
      </c>
      <c r="U1552" s="1">
        <f t="shared" si="243"/>
        <v>489.6</v>
      </c>
      <c r="V1552" s="1">
        <f t="shared" si="244"/>
        <v>598.4</v>
      </c>
      <c r="W1552" s="4">
        <f t="shared" si="245"/>
        <v>0.54999999999999993</v>
      </c>
      <c r="X1552" s="1" t="s">
        <v>92</v>
      </c>
      <c r="Y1552" s="1" t="s">
        <v>57</v>
      </c>
      <c r="Z1552" s="1" t="s">
        <v>41</v>
      </c>
      <c r="AA1552" s="2">
        <v>46122</v>
      </c>
      <c r="AB1552" s="1">
        <v>4</v>
      </c>
      <c r="AC1552" s="1" t="s">
        <v>42</v>
      </c>
      <c r="AD1552" s="1" t="str">
        <f t="shared" si="246"/>
        <v>0985</v>
      </c>
      <c r="AE1552" s="1" t="str">
        <f t="shared" si="247"/>
        <v>REGULAR</v>
      </c>
      <c r="AF1552" s="1" t="str">
        <f t="shared" si="248"/>
        <v>Dibrugarh -  Assam</v>
      </c>
      <c r="AG1552" s="1">
        <f t="shared" si="249"/>
        <v>4</v>
      </c>
    </row>
    <row r="1553" spans="1:33">
      <c r="A1553" s="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c r="P1553" s="1">
        <f t="shared" si="240"/>
        <v>12040</v>
      </c>
      <c r="Q1553" s="1">
        <v>15</v>
      </c>
      <c r="R1553" s="1">
        <f t="shared" si="241"/>
        <v>1806</v>
      </c>
      <c r="S1553" s="1">
        <f t="shared" si="242"/>
        <v>10234</v>
      </c>
      <c r="T1553" s="1">
        <v>0.48</v>
      </c>
      <c r="U1553" s="1">
        <f t="shared" si="243"/>
        <v>4912.32</v>
      </c>
      <c r="V1553" s="1">
        <f t="shared" si="244"/>
        <v>5321.68</v>
      </c>
      <c r="W1553" s="4">
        <f t="shared" si="245"/>
        <v>0.52</v>
      </c>
      <c r="X1553" s="1" t="s">
        <v>39</v>
      </c>
      <c r="Y1553" s="1" t="s">
        <v>57</v>
      </c>
      <c r="Z1553" s="1" t="s">
        <v>41</v>
      </c>
      <c r="AA1553" s="2">
        <v>46124</v>
      </c>
      <c r="AB1553" s="1">
        <v>5</v>
      </c>
      <c r="AC1553" s="1" t="s">
        <v>42</v>
      </c>
      <c r="AD1553" s="1" t="str">
        <f t="shared" si="246"/>
        <v>1153</v>
      </c>
      <c r="AE1553" s="1" t="str">
        <f t="shared" si="247"/>
        <v>REGULAR</v>
      </c>
      <c r="AF1553" s="1" t="str">
        <f t="shared" si="248"/>
        <v>Tura -  Meghalaya</v>
      </c>
      <c r="AG1553" s="1">
        <f t="shared" si="249"/>
        <v>5</v>
      </c>
    </row>
    <row r="1554" spans="1:33">
      <c r="A1554" s="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c r="P1554" s="1">
        <f t="shared" si="240"/>
        <v>59600</v>
      </c>
      <c r="Q1554" s="1">
        <v>25</v>
      </c>
      <c r="R1554" s="1">
        <f t="shared" si="241"/>
        <v>14900</v>
      </c>
      <c r="S1554" s="1">
        <f t="shared" si="242"/>
        <v>44700</v>
      </c>
      <c r="T1554" s="1">
        <v>0.52</v>
      </c>
      <c r="U1554" s="1">
        <f t="shared" si="243"/>
        <v>23244</v>
      </c>
      <c r="V1554" s="1">
        <f t="shared" si="244"/>
        <v>21456</v>
      </c>
      <c r="W1554" s="4">
        <f t="shared" si="245"/>
        <v>0.48</v>
      </c>
      <c r="X1554" s="1" t="s">
        <v>50</v>
      </c>
      <c r="Y1554" s="1" t="s">
        <v>72</v>
      </c>
      <c r="Z1554" s="1" t="s">
        <v>51</v>
      </c>
      <c r="AA1554" s="2">
        <v>46125</v>
      </c>
      <c r="AB1554" s="1"/>
      <c r="AC1554" s="1" t="s">
        <v>42</v>
      </c>
      <c r="AD1554" s="1" t="str">
        <f t="shared" si="246"/>
        <v>1319</v>
      </c>
      <c r="AE1554" s="1" t="str">
        <f t="shared" si="247"/>
        <v>REGULAR</v>
      </c>
      <c r="AF1554" s="1" t="str">
        <f t="shared" si="248"/>
        <v>Ahmedabad -  Gujarat</v>
      </c>
      <c r="AG1554" s="1">
        <f t="shared" si="249"/>
        <v>5</v>
      </c>
    </row>
    <row r="1555" spans="1:33">
      <c r="A1555" s="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c r="P1555" s="1">
        <f t="shared" si="240"/>
        <v>3900</v>
      </c>
      <c r="Q1555" s="1">
        <v>0</v>
      </c>
      <c r="R1555" s="1">
        <f t="shared" si="241"/>
        <v>0</v>
      </c>
      <c r="S1555" s="1">
        <f t="shared" si="242"/>
        <v>3900</v>
      </c>
      <c r="T1555" s="1">
        <v>0.62</v>
      </c>
      <c r="U1555" s="1">
        <f t="shared" si="243"/>
        <v>2418</v>
      </c>
      <c r="V1555" s="1">
        <f t="shared" si="244"/>
        <v>1482</v>
      </c>
      <c r="W1555" s="4">
        <f t="shared" si="245"/>
        <v>0.38</v>
      </c>
      <c r="X1555" s="1" t="s">
        <v>92</v>
      </c>
      <c r="Y1555" s="1" t="s">
        <v>57</v>
      </c>
      <c r="Z1555" s="1" t="s">
        <v>41</v>
      </c>
      <c r="AA1555" s="2">
        <v>46122</v>
      </c>
      <c r="AB1555" s="1">
        <v>3</v>
      </c>
      <c r="AC1555" s="1" t="s">
        <v>42</v>
      </c>
      <c r="AD1555" s="1" t="str">
        <f t="shared" si="246"/>
        <v>1461</v>
      </c>
      <c r="AE1555" s="1" t="str">
        <f t="shared" si="247"/>
        <v>REGULAR</v>
      </c>
      <c r="AF1555" s="1" t="str">
        <f t="shared" si="248"/>
        <v>Mumbai -  Maharashtra</v>
      </c>
      <c r="AG1555" s="1">
        <f t="shared" si="249"/>
        <v>4</v>
      </c>
    </row>
    <row r="1556" spans="1:33">
      <c r="A1556" s="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c r="P1556" s="1">
        <f t="shared" si="240"/>
        <v>750</v>
      </c>
      <c r="Q1556" s="1">
        <v>15</v>
      </c>
      <c r="R1556" s="1">
        <f t="shared" si="241"/>
        <v>112.5</v>
      </c>
      <c r="S1556" s="1">
        <f t="shared" si="242"/>
        <v>637.5</v>
      </c>
      <c r="T1556" s="1">
        <v>0.47</v>
      </c>
      <c r="U1556" s="1">
        <f t="shared" si="243"/>
        <v>299.625</v>
      </c>
      <c r="V1556" s="1">
        <f t="shared" si="244"/>
        <v>337.875</v>
      </c>
      <c r="W1556" s="4">
        <f t="shared" si="245"/>
        <v>0.53</v>
      </c>
      <c r="X1556" s="1" t="s">
        <v>56</v>
      </c>
      <c r="Y1556" s="1" t="s">
        <v>81</v>
      </c>
      <c r="Z1556" s="1" t="s">
        <v>66</v>
      </c>
      <c r="AA1556" s="1"/>
      <c r="AB1556" s="1"/>
      <c r="AC1556" s="1" t="s">
        <v>42</v>
      </c>
      <c r="AD1556" s="1" t="str">
        <f t="shared" si="246"/>
        <v>1447</v>
      </c>
      <c r="AE1556" s="1" t="str">
        <f t="shared" si="247"/>
        <v>REGULAR</v>
      </c>
      <c r="AF1556" s="1" t="str">
        <f t="shared" si="248"/>
        <v>Muzaffarpur -  Bihar</v>
      </c>
      <c r="AG1556" s="1">
        <f t="shared" si="249"/>
        <v>3</v>
      </c>
    </row>
    <row r="1557" spans="1:33">
      <c r="A1557" s="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c r="P1557" s="1">
        <f t="shared" si="240"/>
        <v>11640</v>
      </c>
      <c r="Q1557" s="1">
        <v>10</v>
      </c>
      <c r="R1557" s="1">
        <f t="shared" si="241"/>
        <v>1164</v>
      </c>
      <c r="S1557" s="1">
        <f t="shared" si="242"/>
        <v>10476</v>
      </c>
      <c r="T1557" s="1">
        <v>0.47</v>
      </c>
      <c r="U1557" s="1">
        <f t="shared" si="243"/>
        <v>4923.7199999999993</v>
      </c>
      <c r="V1557" s="1">
        <f t="shared" si="244"/>
        <v>5552.2800000000007</v>
      </c>
      <c r="W1557" s="4">
        <f t="shared" si="245"/>
        <v>0.53</v>
      </c>
      <c r="X1557" s="1" t="s">
        <v>104</v>
      </c>
      <c r="Y1557" s="1" t="s">
        <v>72</v>
      </c>
      <c r="Z1557" s="1" t="s">
        <v>41</v>
      </c>
      <c r="AA1557" s="2">
        <v>46126</v>
      </c>
      <c r="AB1557" s="1">
        <v>5</v>
      </c>
      <c r="AC1557" s="1" t="s">
        <v>42</v>
      </c>
      <c r="AD1557" s="1" t="str">
        <f t="shared" si="246"/>
        <v>1292</v>
      </c>
      <c r="AE1557" s="1" t="str">
        <f t="shared" si="247"/>
        <v>PRIME</v>
      </c>
      <c r="AF1557" s="1" t="str">
        <f t="shared" si="248"/>
        <v>Pune -  Maharashtra</v>
      </c>
      <c r="AG1557" s="1">
        <f t="shared" si="249"/>
        <v>5</v>
      </c>
    </row>
    <row r="1558" spans="1:33">
      <c r="A1558" s="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c r="P1558" s="1">
        <f t="shared" si="240"/>
        <v>12040</v>
      </c>
      <c r="Q1558" s="1">
        <v>0</v>
      </c>
      <c r="R1558" s="1">
        <f t="shared" si="241"/>
        <v>0</v>
      </c>
      <c r="S1558" s="1">
        <f t="shared" si="242"/>
        <v>12040</v>
      </c>
      <c r="T1558" s="1">
        <v>0.48</v>
      </c>
      <c r="U1558" s="1">
        <f t="shared" si="243"/>
        <v>5779.2</v>
      </c>
      <c r="V1558" s="1">
        <f t="shared" si="244"/>
        <v>6260.8</v>
      </c>
      <c r="W1558" s="4">
        <f t="shared" si="245"/>
        <v>0.52</v>
      </c>
      <c r="X1558" s="1" t="s">
        <v>39</v>
      </c>
      <c r="Y1558" s="1" t="s">
        <v>72</v>
      </c>
      <c r="Z1558" s="1" t="s">
        <v>41</v>
      </c>
      <c r="AA1558" s="2">
        <v>46130</v>
      </c>
      <c r="AB1558" s="1">
        <v>3</v>
      </c>
      <c r="AC1558" s="1" t="s">
        <v>42</v>
      </c>
      <c r="AD1558" s="1" t="str">
        <f t="shared" si="246"/>
        <v>0179</v>
      </c>
      <c r="AE1558" s="1" t="str">
        <f t="shared" si="247"/>
        <v>REGULAR</v>
      </c>
      <c r="AF1558" s="1" t="str">
        <f t="shared" si="248"/>
        <v>Cuttack -  Odisha</v>
      </c>
      <c r="AG1558" s="1">
        <f t="shared" si="249"/>
        <v>5</v>
      </c>
    </row>
    <row r="1559" spans="1:33">
      <c r="A1559" s="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c r="P1559" s="1">
        <f t="shared" si="240"/>
        <v>283500</v>
      </c>
      <c r="Q1559" s="1">
        <v>10</v>
      </c>
      <c r="R1559" s="1">
        <f t="shared" si="241"/>
        <v>28350</v>
      </c>
      <c r="S1559" s="1">
        <f t="shared" si="242"/>
        <v>255150</v>
      </c>
      <c r="T1559" s="1">
        <v>0.57999999999999996</v>
      </c>
      <c r="U1559" s="1">
        <f t="shared" si="243"/>
        <v>147987</v>
      </c>
      <c r="V1559" s="1">
        <f t="shared" si="244"/>
        <v>107163</v>
      </c>
      <c r="W1559" s="4">
        <f t="shared" si="245"/>
        <v>0.42</v>
      </c>
      <c r="X1559" s="1" t="s">
        <v>65</v>
      </c>
      <c r="Y1559" s="1" t="s">
        <v>72</v>
      </c>
      <c r="Z1559" s="1" t="s">
        <v>41</v>
      </c>
      <c r="AA1559" s="2">
        <v>46130</v>
      </c>
      <c r="AB1559" s="1">
        <v>3</v>
      </c>
      <c r="AC1559" s="1" t="s">
        <v>42</v>
      </c>
      <c r="AD1559" s="1" t="str">
        <f t="shared" si="246"/>
        <v>0721</v>
      </c>
      <c r="AE1559" s="1" t="str">
        <f t="shared" si="247"/>
        <v>REGULAR</v>
      </c>
      <c r="AF1559" s="1" t="str">
        <f t="shared" si="248"/>
        <v>Jaipur -  Rajasthan</v>
      </c>
      <c r="AG1559" s="1">
        <f t="shared" si="249"/>
        <v>6</v>
      </c>
    </row>
    <row r="1560" spans="1:33">
      <c r="A1560" s="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c r="P1560" s="1">
        <f t="shared" si="240"/>
        <v>11140</v>
      </c>
      <c r="Q1560" s="1">
        <v>10</v>
      </c>
      <c r="R1560" s="1">
        <f t="shared" si="241"/>
        <v>1114</v>
      </c>
      <c r="S1560" s="1">
        <f t="shared" si="242"/>
        <v>10026</v>
      </c>
      <c r="T1560" s="1">
        <v>0.47</v>
      </c>
      <c r="U1560" s="1">
        <f t="shared" si="243"/>
        <v>4712.2199999999993</v>
      </c>
      <c r="V1560" s="1">
        <f t="shared" si="244"/>
        <v>5313.7800000000007</v>
      </c>
      <c r="W1560" s="4">
        <f t="shared" si="245"/>
        <v>0.53</v>
      </c>
      <c r="X1560" s="1" t="s">
        <v>147</v>
      </c>
      <c r="Y1560" s="1" t="s">
        <v>57</v>
      </c>
      <c r="Z1560" s="1" t="s">
        <v>51</v>
      </c>
      <c r="AA1560" s="2">
        <v>46126</v>
      </c>
      <c r="AB1560" s="1"/>
      <c r="AC1560" s="1" t="s">
        <v>42</v>
      </c>
      <c r="AD1560" s="1" t="str">
        <f t="shared" si="246"/>
        <v>1147</v>
      </c>
      <c r="AE1560" s="1" t="str">
        <f t="shared" si="247"/>
        <v>REGULAR</v>
      </c>
      <c r="AF1560" s="1" t="str">
        <f t="shared" si="248"/>
        <v>Mysore -  Karnataka</v>
      </c>
      <c r="AG1560" s="1">
        <f t="shared" si="249"/>
        <v>5</v>
      </c>
    </row>
    <row r="1561" spans="1:33">
      <c r="A1561" s="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c r="P1561" s="1">
        <f t="shared" si="240"/>
        <v>24500</v>
      </c>
      <c r="Q1561" s="1">
        <v>20</v>
      </c>
      <c r="R1561" s="1">
        <f t="shared" si="241"/>
        <v>4900</v>
      </c>
      <c r="S1561" s="1">
        <f t="shared" si="242"/>
        <v>19600</v>
      </c>
      <c r="T1561" s="1">
        <v>0.47</v>
      </c>
      <c r="U1561" s="1">
        <f t="shared" si="243"/>
        <v>9212</v>
      </c>
      <c r="V1561" s="1">
        <f t="shared" si="244"/>
        <v>10388</v>
      </c>
      <c r="W1561" s="4">
        <f t="shared" si="245"/>
        <v>0.53</v>
      </c>
      <c r="X1561" s="1" t="s">
        <v>39</v>
      </c>
      <c r="Y1561" s="1" t="s">
        <v>57</v>
      </c>
      <c r="Z1561" s="1" t="s">
        <v>41</v>
      </c>
      <c r="AA1561" s="2">
        <v>46130</v>
      </c>
      <c r="AB1561" s="1">
        <v>4</v>
      </c>
      <c r="AC1561" s="1" t="s">
        <v>42</v>
      </c>
      <c r="AD1561" s="1" t="str">
        <f t="shared" si="246"/>
        <v>1179</v>
      </c>
      <c r="AE1561" s="1" t="str">
        <f t="shared" si="247"/>
        <v>PRIME</v>
      </c>
      <c r="AF1561" s="1" t="str">
        <f t="shared" si="248"/>
        <v>Nagpur -  Maharashtra</v>
      </c>
      <c r="AG1561" s="1">
        <f t="shared" si="249"/>
        <v>5</v>
      </c>
    </row>
    <row r="1562" spans="1:33">
      <c r="A1562" s="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c r="P1562" s="1">
        <f t="shared" si="240"/>
        <v>1060</v>
      </c>
      <c r="Q1562" s="1">
        <v>10</v>
      </c>
      <c r="R1562" s="1">
        <f t="shared" si="241"/>
        <v>106</v>
      </c>
      <c r="S1562" s="1">
        <f t="shared" si="242"/>
        <v>954</v>
      </c>
      <c r="T1562" s="1">
        <v>0.35</v>
      </c>
      <c r="U1562" s="1">
        <f t="shared" si="243"/>
        <v>333.9</v>
      </c>
      <c r="V1562" s="1">
        <f t="shared" si="244"/>
        <v>620.1</v>
      </c>
      <c r="W1562" s="4">
        <f t="shared" si="245"/>
        <v>0.65</v>
      </c>
      <c r="X1562" s="1" t="s">
        <v>147</v>
      </c>
      <c r="Y1562" s="1" t="s">
        <v>40</v>
      </c>
      <c r="Z1562" s="1" t="s">
        <v>41</v>
      </c>
      <c r="AA1562" s="2">
        <v>46129</v>
      </c>
      <c r="AB1562" s="1">
        <v>4</v>
      </c>
      <c r="AC1562" s="1" t="s">
        <v>42</v>
      </c>
      <c r="AD1562" s="1" t="str">
        <f t="shared" si="246"/>
        <v>1349</v>
      </c>
      <c r="AE1562" s="1" t="str">
        <f t="shared" si="247"/>
        <v>PRIME</v>
      </c>
      <c r="AF1562" s="1" t="str">
        <f t="shared" si="248"/>
        <v>Panaji -  Goa</v>
      </c>
      <c r="AG1562" s="1">
        <f t="shared" si="249"/>
        <v>4</v>
      </c>
    </row>
    <row r="1563" spans="1:33">
      <c r="A1563" s="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c r="P1563" s="1">
        <f t="shared" si="240"/>
        <v>235450</v>
      </c>
      <c r="Q1563" s="1">
        <v>30</v>
      </c>
      <c r="R1563" s="1">
        <f t="shared" si="241"/>
        <v>70635</v>
      </c>
      <c r="S1563" s="1">
        <f t="shared" si="242"/>
        <v>164815</v>
      </c>
      <c r="T1563" s="1">
        <v>0.57999999999999996</v>
      </c>
      <c r="U1563" s="1">
        <f t="shared" si="243"/>
        <v>95592.7</v>
      </c>
      <c r="V1563" s="1">
        <f t="shared" si="244"/>
        <v>69222.3</v>
      </c>
      <c r="W1563" s="4">
        <f t="shared" si="245"/>
        <v>0.42000000000000004</v>
      </c>
      <c r="X1563" s="1" t="s">
        <v>92</v>
      </c>
      <c r="Y1563" s="1" t="s">
        <v>72</v>
      </c>
      <c r="Z1563" s="1" t="s">
        <v>41</v>
      </c>
      <c r="AA1563" s="2">
        <v>46130</v>
      </c>
      <c r="AB1563" s="1">
        <v>4</v>
      </c>
      <c r="AC1563" s="1" t="s">
        <v>42</v>
      </c>
      <c r="AD1563" s="1" t="str">
        <f t="shared" si="246"/>
        <v>0124</v>
      </c>
      <c r="AE1563" s="1" t="str">
        <f t="shared" si="247"/>
        <v>REGULAR</v>
      </c>
      <c r="AF1563" s="1" t="str">
        <f t="shared" si="248"/>
        <v>Ahmedabad -  Gujarat</v>
      </c>
      <c r="AG1563" s="1">
        <f t="shared" si="249"/>
        <v>6</v>
      </c>
    </row>
    <row r="1564" spans="1:33">
      <c r="A1564" s="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c r="P1564" s="1">
        <f t="shared" si="240"/>
        <v>540</v>
      </c>
      <c r="Q1564" s="1">
        <v>10</v>
      </c>
      <c r="R1564" s="1">
        <f t="shared" si="241"/>
        <v>54</v>
      </c>
      <c r="S1564" s="1">
        <f t="shared" si="242"/>
        <v>486</v>
      </c>
      <c r="T1564" s="1">
        <v>0.35</v>
      </c>
      <c r="U1564" s="1">
        <f t="shared" si="243"/>
        <v>170.1</v>
      </c>
      <c r="V1564" s="1">
        <f t="shared" si="244"/>
        <v>315.89999999999998</v>
      </c>
      <c r="W1564" s="4">
        <f t="shared" si="245"/>
        <v>0.64999999999999991</v>
      </c>
      <c r="X1564" s="1" t="s">
        <v>104</v>
      </c>
      <c r="Y1564" s="1" t="s">
        <v>81</v>
      </c>
      <c r="Z1564" s="1" t="s">
        <v>41</v>
      </c>
      <c r="AA1564" s="2">
        <v>46129</v>
      </c>
      <c r="AB1564" s="1">
        <v>3</v>
      </c>
      <c r="AC1564" s="1" t="s">
        <v>42</v>
      </c>
      <c r="AD1564" s="1" t="str">
        <f t="shared" si="246"/>
        <v>0677</v>
      </c>
      <c r="AE1564" s="1" t="str">
        <f t="shared" si="247"/>
        <v>REGULAR</v>
      </c>
      <c r="AF1564" s="1" t="str">
        <f t="shared" si="248"/>
        <v>Jabalpur -  Madhya Pradesh</v>
      </c>
      <c r="AG1564" s="1">
        <f t="shared" si="249"/>
        <v>3</v>
      </c>
    </row>
    <row r="1565" spans="1:33">
      <c r="A1565" s="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c r="P1565" s="1">
        <f t="shared" si="240"/>
        <v>3800</v>
      </c>
      <c r="Q1565" s="1">
        <v>5</v>
      </c>
      <c r="R1565" s="1">
        <f t="shared" si="241"/>
        <v>190</v>
      </c>
      <c r="S1565" s="1">
        <f t="shared" si="242"/>
        <v>3610</v>
      </c>
      <c r="T1565" s="1">
        <v>0.62</v>
      </c>
      <c r="U1565" s="1">
        <f t="shared" si="243"/>
        <v>2238.1999999999998</v>
      </c>
      <c r="V1565" s="1">
        <f t="shared" si="244"/>
        <v>1371.8000000000002</v>
      </c>
      <c r="W1565" s="4">
        <f t="shared" si="245"/>
        <v>0.38000000000000006</v>
      </c>
      <c r="X1565" s="1" t="s">
        <v>104</v>
      </c>
      <c r="Y1565" s="1" t="s">
        <v>57</v>
      </c>
      <c r="Z1565" s="1" t="s">
        <v>41</v>
      </c>
      <c r="AA1565" s="2">
        <v>46129</v>
      </c>
      <c r="AB1565" s="1">
        <v>4</v>
      </c>
      <c r="AC1565" s="1" t="s">
        <v>42</v>
      </c>
      <c r="AD1565" s="1" t="str">
        <f t="shared" si="246"/>
        <v>1003</v>
      </c>
      <c r="AE1565" s="1" t="str">
        <f t="shared" si="247"/>
        <v>PRIME</v>
      </c>
      <c r="AF1565" s="1" t="str">
        <f t="shared" si="248"/>
        <v>Bhilai -  Chhattisgarh</v>
      </c>
      <c r="AG1565" s="1">
        <f t="shared" si="249"/>
        <v>4</v>
      </c>
    </row>
    <row r="1566" spans="1:33">
      <c r="A1566" s="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c r="P1566" s="1">
        <f t="shared" si="240"/>
        <v>1680</v>
      </c>
      <c r="Q1566" s="1">
        <v>0</v>
      </c>
      <c r="R1566" s="1">
        <f t="shared" si="241"/>
        <v>0</v>
      </c>
      <c r="S1566" s="1">
        <f t="shared" si="242"/>
        <v>1680</v>
      </c>
      <c r="T1566" s="1">
        <v>0.48</v>
      </c>
      <c r="U1566" s="1">
        <f t="shared" si="243"/>
        <v>806.4</v>
      </c>
      <c r="V1566" s="1">
        <f t="shared" si="244"/>
        <v>873.6</v>
      </c>
      <c r="W1566" s="4">
        <f t="shared" si="245"/>
        <v>0.52</v>
      </c>
      <c r="X1566" s="1" t="s">
        <v>104</v>
      </c>
      <c r="Y1566" s="1" t="s">
        <v>57</v>
      </c>
      <c r="Z1566" s="1" t="s">
        <v>120</v>
      </c>
      <c r="AA1566" s="1"/>
      <c r="AB1566" s="1"/>
      <c r="AC1566" s="1" t="s">
        <v>42</v>
      </c>
      <c r="AD1566" s="1" t="str">
        <f t="shared" si="246"/>
        <v>1654</v>
      </c>
      <c r="AE1566" s="1" t="str">
        <f t="shared" si="247"/>
        <v>PRIME</v>
      </c>
      <c r="AF1566" s="1" t="str">
        <f t="shared" si="248"/>
        <v>Gaya -  Bihar</v>
      </c>
      <c r="AG1566" s="1">
        <f t="shared" si="249"/>
        <v>4</v>
      </c>
    </row>
    <row r="1567" spans="1:33">
      <c r="A1567" s="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c r="P1567" s="1">
        <f t="shared" si="240"/>
        <v>220360</v>
      </c>
      <c r="Q1567" s="1">
        <v>25</v>
      </c>
      <c r="R1567" s="1">
        <f t="shared" si="241"/>
        <v>55090</v>
      </c>
      <c r="S1567" s="1">
        <f t="shared" si="242"/>
        <v>165270</v>
      </c>
      <c r="T1567" s="1">
        <v>0.57999999999999996</v>
      </c>
      <c r="U1567" s="1">
        <f t="shared" si="243"/>
        <v>95856.599999999991</v>
      </c>
      <c r="V1567" s="1">
        <f t="shared" si="244"/>
        <v>69413.400000000009</v>
      </c>
      <c r="W1567" s="4">
        <f t="shared" si="245"/>
        <v>0.42000000000000004</v>
      </c>
      <c r="X1567" s="1" t="s">
        <v>56</v>
      </c>
      <c r="Y1567" s="1" t="s">
        <v>72</v>
      </c>
      <c r="Z1567" s="1" t="s">
        <v>66</v>
      </c>
      <c r="AA1567" s="1"/>
      <c r="AB1567" s="1"/>
      <c r="AC1567" s="1" t="s">
        <v>42</v>
      </c>
      <c r="AD1567" s="1" t="str">
        <f t="shared" si="246"/>
        <v>0025</v>
      </c>
      <c r="AE1567" s="1" t="str">
        <f t="shared" si="247"/>
        <v>PRIME</v>
      </c>
      <c r="AF1567" s="1" t="str">
        <f t="shared" si="248"/>
        <v>Dibrugarh -  Assam</v>
      </c>
      <c r="AG1567" s="1">
        <f t="shared" si="249"/>
        <v>6</v>
      </c>
    </row>
    <row r="1568" spans="1:33">
      <c r="A1568" s="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c r="P1568" s="1">
        <f t="shared" si="240"/>
        <v>3840</v>
      </c>
      <c r="Q1568" s="1">
        <v>10</v>
      </c>
      <c r="R1568" s="1">
        <f t="shared" si="241"/>
        <v>384</v>
      </c>
      <c r="S1568" s="1">
        <f t="shared" si="242"/>
        <v>3456</v>
      </c>
      <c r="T1568" s="1">
        <v>0.52</v>
      </c>
      <c r="U1568" s="1">
        <f t="shared" si="243"/>
        <v>1797.1200000000001</v>
      </c>
      <c r="V1568" s="1">
        <f t="shared" si="244"/>
        <v>1658.8799999999999</v>
      </c>
      <c r="W1568" s="4">
        <f t="shared" si="245"/>
        <v>0.48</v>
      </c>
      <c r="X1568" s="1" t="s">
        <v>104</v>
      </c>
      <c r="Y1568" s="1" t="s">
        <v>81</v>
      </c>
      <c r="Z1568" s="1" t="s">
        <v>41</v>
      </c>
      <c r="AA1568" s="2">
        <v>46130</v>
      </c>
      <c r="AB1568" s="1">
        <v>5</v>
      </c>
      <c r="AC1568" s="1" t="s">
        <v>42</v>
      </c>
      <c r="AD1568" s="1" t="str">
        <f t="shared" si="246"/>
        <v>1644</v>
      </c>
      <c r="AE1568" s="1" t="str">
        <f t="shared" si="247"/>
        <v>PRIME</v>
      </c>
      <c r="AF1568" s="1" t="str">
        <f t="shared" si="248"/>
        <v>Margao -  Goa</v>
      </c>
      <c r="AG1568" s="1">
        <f t="shared" si="249"/>
        <v>4</v>
      </c>
    </row>
    <row r="1569" spans="1:33">
      <c r="A1569" s="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c r="P1569" s="1">
        <f t="shared" si="240"/>
        <v>12360</v>
      </c>
      <c r="Q1569" s="1">
        <v>10</v>
      </c>
      <c r="R1569" s="1">
        <f t="shared" si="241"/>
        <v>1236</v>
      </c>
      <c r="S1569" s="1">
        <f t="shared" si="242"/>
        <v>11124</v>
      </c>
      <c r="T1569" s="1">
        <v>0.48</v>
      </c>
      <c r="U1569" s="1">
        <f t="shared" si="243"/>
        <v>5339.5199999999995</v>
      </c>
      <c r="V1569" s="1">
        <f t="shared" si="244"/>
        <v>5784.4800000000005</v>
      </c>
      <c r="W1569" s="4">
        <f t="shared" si="245"/>
        <v>0.52</v>
      </c>
      <c r="X1569" s="1" t="s">
        <v>65</v>
      </c>
      <c r="Y1569" s="1" t="s">
        <v>57</v>
      </c>
      <c r="Z1569" s="1" t="s">
        <v>41</v>
      </c>
      <c r="AA1569" s="2">
        <v>46128</v>
      </c>
      <c r="AB1569" s="1">
        <v>4</v>
      </c>
      <c r="AC1569" s="1" t="s">
        <v>42</v>
      </c>
      <c r="AD1569" s="1" t="str">
        <f t="shared" si="246"/>
        <v>0126</v>
      </c>
      <c r="AE1569" s="1" t="str">
        <f t="shared" si="247"/>
        <v>REGULAR</v>
      </c>
      <c r="AF1569" s="1" t="str">
        <f t="shared" si="248"/>
        <v>Cuttack -  Odisha</v>
      </c>
      <c r="AG1569" s="1">
        <f t="shared" si="249"/>
        <v>5</v>
      </c>
    </row>
    <row r="1570" spans="1:33">
      <c r="A1570" s="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c r="P1570" s="1">
        <f t="shared" si="240"/>
        <v>3360</v>
      </c>
      <c r="Q1570" s="1">
        <v>0</v>
      </c>
      <c r="R1570" s="1">
        <f t="shared" si="241"/>
        <v>0</v>
      </c>
      <c r="S1570" s="1">
        <f t="shared" si="242"/>
        <v>3360</v>
      </c>
      <c r="T1570" s="1">
        <v>0.48</v>
      </c>
      <c r="U1570" s="1">
        <f t="shared" si="243"/>
        <v>1612.8</v>
      </c>
      <c r="V1570" s="1">
        <f t="shared" si="244"/>
        <v>1747.2</v>
      </c>
      <c r="W1570" s="4">
        <f t="shared" si="245"/>
        <v>0.52</v>
      </c>
      <c r="X1570" s="1" t="s">
        <v>92</v>
      </c>
      <c r="Y1570" s="1" t="s">
        <v>81</v>
      </c>
      <c r="Z1570" s="1" t="s">
        <v>41</v>
      </c>
      <c r="AA1570" s="2">
        <v>46133</v>
      </c>
      <c r="AB1570" s="1">
        <v>5</v>
      </c>
      <c r="AC1570" s="1" t="s">
        <v>42</v>
      </c>
      <c r="AD1570" s="1" t="str">
        <f t="shared" si="246"/>
        <v>1313</v>
      </c>
      <c r="AE1570" s="1" t="str">
        <f t="shared" si="247"/>
        <v>REGULAR</v>
      </c>
      <c r="AF1570" s="1" t="str">
        <f t="shared" si="248"/>
        <v>Ahmedabad -  Gujarat</v>
      </c>
      <c r="AG1570" s="1">
        <f t="shared" si="249"/>
        <v>4</v>
      </c>
    </row>
    <row r="1571" spans="1:33">
      <c r="A1571" s="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c r="P1571" s="1">
        <f t="shared" si="240"/>
        <v>4480</v>
      </c>
      <c r="Q1571" s="1">
        <v>10</v>
      </c>
      <c r="R1571" s="1">
        <f t="shared" si="241"/>
        <v>448</v>
      </c>
      <c r="S1571" s="1">
        <f t="shared" si="242"/>
        <v>4032</v>
      </c>
      <c r="T1571" s="1">
        <v>0.52</v>
      </c>
      <c r="U1571" s="1">
        <f t="shared" si="243"/>
        <v>2096.64</v>
      </c>
      <c r="V1571" s="1">
        <f t="shared" si="244"/>
        <v>1935.3600000000001</v>
      </c>
      <c r="W1571" s="4">
        <f t="shared" si="245"/>
        <v>0.48000000000000004</v>
      </c>
      <c r="X1571" s="1" t="s">
        <v>104</v>
      </c>
      <c r="Y1571" s="1" t="s">
        <v>57</v>
      </c>
      <c r="Z1571" s="1" t="s">
        <v>41</v>
      </c>
      <c r="AA1571" s="2">
        <v>46130</v>
      </c>
      <c r="AB1571" s="1">
        <v>4</v>
      </c>
      <c r="AC1571" s="1" t="s">
        <v>42</v>
      </c>
      <c r="AD1571" s="1" t="str">
        <f t="shared" si="246"/>
        <v>0312</v>
      </c>
      <c r="AE1571" s="1" t="str">
        <f t="shared" si="247"/>
        <v>PRIME</v>
      </c>
      <c r="AF1571" s="1" t="str">
        <f t="shared" si="248"/>
        <v>Visakhapatnam -  Andhra Pradesh</v>
      </c>
      <c r="AG1571" s="1">
        <f t="shared" si="249"/>
        <v>4</v>
      </c>
    </row>
    <row r="1572" spans="1:33">
      <c r="A1572" s="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c r="P1572" s="1">
        <f t="shared" si="240"/>
        <v>7540</v>
      </c>
      <c r="Q1572" s="1">
        <v>10</v>
      </c>
      <c r="R1572" s="1">
        <f t="shared" si="241"/>
        <v>754</v>
      </c>
      <c r="S1572" s="1">
        <f t="shared" si="242"/>
        <v>6786</v>
      </c>
      <c r="T1572" s="1">
        <v>0.5</v>
      </c>
      <c r="U1572" s="1">
        <f t="shared" si="243"/>
        <v>3393</v>
      </c>
      <c r="V1572" s="1">
        <f t="shared" si="244"/>
        <v>3393</v>
      </c>
      <c r="W1572" s="4">
        <f t="shared" si="245"/>
        <v>0.5</v>
      </c>
      <c r="X1572" s="1" t="s">
        <v>56</v>
      </c>
      <c r="Y1572" s="1" t="s">
        <v>57</v>
      </c>
      <c r="Z1572" s="1" t="s">
        <v>41</v>
      </c>
      <c r="AA1572" s="2">
        <v>46133</v>
      </c>
      <c r="AB1572" s="1">
        <v>5</v>
      </c>
      <c r="AC1572" s="1" t="s">
        <v>42</v>
      </c>
      <c r="AD1572" s="1" t="str">
        <f t="shared" si="246"/>
        <v>0774</v>
      </c>
      <c r="AE1572" s="1" t="str">
        <f t="shared" si="247"/>
        <v>REGULAR</v>
      </c>
      <c r="AF1572" s="1" t="str">
        <f t="shared" si="248"/>
        <v>Udaipur -  Tripura</v>
      </c>
      <c r="AG1572" s="1">
        <f t="shared" si="249"/>
        <v>4</v>
      </c>
    </row>
    <row r="1573" spans="1:33">
      <c r="A1573" s="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c r="P1573" s="1">
        <f t="shared" si="240"/>
        <v>1760</v>
      </c>
      <c r="Q1573" s="1">
        <v>15</v>
      </c>
      <c r="R1573" s="1">
        <f t="shared" si="241"/>
        <v>264</v>
      </c>
      <c r="S1573" s="1">
        <f t="shared" si="242"/>
        <v>1496</v>
      </c>
      <c r="T1573" s="1">
        <v>0.35</v>
      </c>
      <c r="U1573" s="1">
        <f t="shared" si="243"/>
        <v>523.6</v>
      </c>
      <c r="V1573" s="1">
        <f t="shared" si="244"/>
        <v>972.4</v>
      </c>
      <c r="W1573" s="4">
        <f t="shared" si="245"/>
        <v>0.65</v>
      </c>
      <c r="X1573" s="1" t="s">
        <v>104</v>
      </c>
      <c r="Y1573" s="1" t="s">
        <v>81</v>
      </c>
      <c r="Z1573" s="1" t="s">
        <v>22</v>
      </c>
      <c r="AA1573" s="1"/>
      <c r="AB1573" s="1"/>
      <c r="AC1573" s="1" t="s">
        <v>93</v>
      </c>
      <c r="AD1573" s="1" t="str">
        <f t="shared" si="246"/>
        <v>0937</v>
      </c>
      <c r="AE1573" s="1" t="str">
        <f t="shared" si="247"/>
        <v>REGULAR</v>
      </c>
      <c r="AF1573" s="1" t="str">
        <f t="shared" si="248"/>
        <v>Thiruvananthapuram -  Kerala</v>
      </c>
      <c r="AG1573" s="1">
        <f t="shared" si="249"/>
        <v>4</v>
      </c>
    </row>
    <row r="1574" spans="1:33">
      <c r="A1574" s="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c r="P1574" s="1">
        <f t="shared" si="240"/>
        <v>17960</v>
      </c>
      <c r="Q1574" s="1">
        <v>15</v>
      </c>
      <c r="R1574" s="1">
        <f t="shared" si="241"/>
        <v>2694</v>
      </c>
      <c r="S1574" s="1">
        <f t="shared" si="242"/>
        <v>15266</v>
      </c>
      <c r="T1574" s="1">
        <v>0.5</v>
      </c>
      <c r="U1574" s="1">
        <f t="shared" si="243"/>
        <v>7633</v>
      </c>
      <c r="V1574" s="1">
        <f t="shared" si="244"/>
        <v>7633</v>
      </c>
      <c r="W1574" s="4">
        <f t="shared" si="245"/>
        <v>0.5</v>
      </c>
      <c r="X1574" s="1" t="s">
        <v>50</v>
      </c>
      <c r="Y1574" s="1" t="s">
        <v>57</v>
      </c>
      <c r="Z1574" s="1" t="s">
        <v>66</v>
      </c>
      <c r="AA1574" s="1"/>
      <c r="AB1574" s="1"/>
      <c r="AC1574" s="1" t="s">
        <v>42</v>
      </c>
      <c r="AD1574" s="1" t="str">
        <f t="shared" si="246"/>
        <v>1271</v>
      </c>
      <c r="AE1574" s="1" t="str">
        <f t="shared" si="247"/>
        <v>PRIME</v>
      </c>
      <c r="AF1574" s="1" t="str">
        <f t="shared" si="248"/>
        <v>Jabalpur -  Madhya Pradesh</v>
      </c>
      <c r="AG1574" s="1">
        <f t="shared" si="249"/>
        <v>5</v>
      </c>
    </row>
    <row r="1575" spans="1:33">
      <c r="A1575" s="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c r="P1575" s="1">
        <f t="shared" si="240"/>
        <v>240</v>
      </c>
      <c r="Q1575" s="1">
        <v>0</v>
      </c>
      <c r="R1575" s="1">
        <f t="shared" si="241"/>
        <v>0</v>
      </c>
      <c r="S1575" s="1">
        <f t="shared" si="242"/>
        <v>240</v>
      </c>
      <c r="T1575" s="1">
        <v>0.45</v>
      </c>
      <c r="U1575" s="1">
        <f t="shared" si="243"/>
        <v>108</v>
      </c>
      <c r="V1575" s="1">
        <f t="shared" si="244"/>
        <v>132</v>
      </c>
      <c r="W1575" s="4">
        <f t="shared" si="245"/>
        <v>0.55000000000000004</v>
      </c>
      <c r="X1575" s="1" t="s">
        <v>65</v>
      </c>
      <c r="Y1575" s="1" t="s">
        <v>57</v>
      </c>
      <c r="Z1575" s="1" t="s">
        <v>22</v>
      </c>
      <c r="AA1575" s="1"/>
      <c r="AB1575" s="1"/>
      <c r="AC1575" s="1" t="s">
        <v>93</v>
      </c>
      <c r="AD1575" s="1" t="str">
        <f t="shared" si="246"/>
        <v>1631</v>
      </c>
      <c r="AE1575" s="1" t="str">
        <f t="shared" si="247"/>
        <v>REGULAR</v>
      </c>
      <c r="AF1575" s="1" t="str">
        <f t="shared" si="248"/>
        <v>Chandigarh -  Punjab</v>
      </c>
      <c r="AG1575" s="1">
        <f t="shared" si="249"/>
        <v>3</v>
      </c>
    </row>
    <row r="1576" spans="1:33">
      <c r="A1576" s="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c r="P1576" s="1">
        <f t="shared" si="240"/>
        <v>8140</v>
      </c>
      <c r="Q1576" s="1">
        <v>25</v>
      </c>
      <c r="R1576" s="1">
        <f t="shared" si="241"/>
        <v>2035</v>
      </c>
      <c r="S1576" s="1">
        <f t="shared" si="242"/>
        <v>6105</v>
      </c>
      <c r="T1576" s="1">
        <v>0.52</v>
      </c>
      <c r="U1576" s="1">
        <f t="shared" si="243"/>
        <v>3174.6</v>
      </c>
      <c r="V1576" s="1">
        <f t="shared" si="244"/>
        <v>2930.4</v>
      </c>
      <c r="W1576" s="4">
        <f t="shared" si="245"/>
        <v>0.48000000000000004</v>
      </c>
      <c r="X1576" s="1" t="s">
        <v>92</v>
      </c>
      <c r="Y1576" s="1" t="s">
        <v>81</v>
      </c>
      <c r="Z1576" s="1" t="s">
        <v>41</v>
      </c>
      <c r="AA1576" s="2">
        <v>46136</v>
      </c>
      <c r="AB1576" s="1">
        <v>4</v>
      </c>
      <c r="AC1576" s="1" t="s">
        <v>42</v>
      </c>
      <c r="AD1576" s="1" t="str">
        <f t="shared" si="246"/>
        <v>0464</v>
      </c>
      <c r="AE1576" s="1" t="str">
        <f t="shared" si="247"/>
        <v>REGULAR</v>
      </c>
      <c r="AF1576" s="1" t="str">
        <f t="shared" si="248"/>
        <v>Patna -  Bihar</v>
      </c>
      <c r="AG1576" s="1">
        <f t="shared" si="249"/>
        <v>4</v>
      </c>
    </row>
    <row r="1577" spans="1:33">
      <c r="A1577" s="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c r="P1577" s="1">
        <f t="shared" si="240"/>
        <v>1040</v>
      </c>
      <c r="Q1577" s="1">
        <v>0</v>
      </c>
      <c r="R1577" s="1">
        <f t="shared" si="241"/>
        <v>0</v>
      </c>
      <c r="S1577" s="1">
        <f t="shared" si="242"/>
        <v>1040</v>
      </c>
      <c r="T1577" s="1">
        <v>0.35</v>
      </c>
      <c r="U1577" s="1">
        <f t="shared" si="243"/>
        <v>364</v>
      </c>
      <c r="V1577" s="1">
        <f t="shared" si="244"/>
        <v>676</v>
      </c>
      <c r="W1577" s="4">
        <f t="shared" si="245"/>
        <v>0.65</v>
      </c>
      <c r="X1577" s="1" t="s">
        <v>104</v>
      </c>
      <c r="Y1577" s="1" t="s">
        <v>81</v>
      </c>
      <c r="Z1577" s="1" t="s">
        <v>51</v>
      </c>
      <c r="AA1577" s="2">
        <v>46134</v>
      </c>
      <c r="AB1577" s="1"/>
      <c r="AC1577" s="1" t="s">
        <v>42</v>
      </c>
      <c r="AD1577" s="1" t="str">
        <f t="shared" si="246"/>
        <v>0570</v>
      </c>
      <c r="AE1577" s="1" t="str">
        <f t="shared" si="247"/>
        <v>PRIME</v>
      </c>
      <c r="AF1577" s="1" t="str">
        <f t="shared" si="248"/>
        <v>Tura -  Meghalaya</v>
      </c>
      <c r="AG1577" s="1">
        <f t="shared" si="249"/>
        <v>4</v>
      </c>
    </row>
    <row r="1578" spans="1:33">
      <c r="A1578" s="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c r="P1578" s="1">
        <f t="shared" si="240"/>
        <v>60460</v>
      </c>
      <c r="Q1578" s="1">
        <v>20</v>
      </c>
      <c r="R1578" s="1">
        <f t="shared" si="241"/>
        <v>12092</v>
      </c>
      <c r="S1578" s="1">
        <f t="shared" si="242"/>
        <v>48368</v>
      </c>
      <c r="T1578" s="1">
        <v>0.57999999999999996</v>
      </c>
      <c r="U1578" s="1">
        <f t="shared" si="243"/>
        <v>28053.439999999999</v>
      </c>
      <c r="V1578" s="1">
        <f t="shared" si="244"/>
        <v>20314.560000000001</v>
      </c>
      <c r="W1578" s="4">
        <f t="shared" si="245"/>
        <v>0.42000000000000004</v>
      </c>
      <c r="X1578" s="1" t="s">
        <v>50</v>
      </c>
      <c r="Y1578" s="1" t="s">
        <v>40</v>
      </c>
      <c r="Z1578" s="1" t="s">
        <v>41</v>
      </c>
      <c r="AA1578" s="2">
        <v>46131</v>
      </c>
      <c r="AB1578" s="1">
        <v>5</v>
      </c>
      <c r="AC1578" s="1" t="s">
        <v>42</v>
      </c>
      <c r="AD1578" s="1" t="str">
        <f t="shared" si="246"/>
        <v>0612</v>
      </c>
      <c r="AE1578" s="1" t="str">
        <f t="shared" si="247"/>
        <v>REGULAR</v>
      </c>
      <c r="AF1578" s="1" t="str">
        <f t="shared" si="248"/>
        <v>Faridabad -  Haryana</v>
      </c>
      <c r="AG1578" s="1">
        <f t="shared" si="249"/>
        <v>5</v>
      </c>
    </row>
    <row r="1579" spans="1:33">
      <c r="A1579" s="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c r="P1579" s="1">
        <f t="shared" si="240"/>
        <v>8310</v>
      </c>
      <c r="Q1579" s="1">
        <v>0</v>
      </c>
      <c r="R1579" s="1">
        <f t="shared" si="241"/>
        <v>0</v>
      </c>
      <c r="S1579" s="1">
        <f t="shared" si="242"/>
        <v>8310</v>
      </c>
      <c r="T1579" s="1">
        <v>0.48</v>
      </c>
      <c r="U1579" s="1">
        <f t="shared" si="243"/>
        <v>3988.7999999999997</v>
      </c>
      <c r="V1579" s="1">
        <f t="shared" si="244"/>
        <v>4321.2000000000007</v>
      </c>
      <c r="W1579" s="4">
        <f t="shared" si="245"/>
        <v>0.52000000000000013</v>
      </c>
      <c r="X1579" s="1" t="s">
        <v>147</v>
      </c>
      <c r="Y1579" s="1" t="s">
        <v>57</v>
      </c>
      <c r="Z1579" s="1" t="s">
        <v>41</v>
      </c>
      <c r="AA1579" s="2">
        <v>46131</v>
      </c>
      <c r="AB1579" s="1">
        <v>5</v>
      </c>
      <c r="AC1579" s="1" t="s">
        <v>42</v>
      </c>
      <c r="AD1579" s="1" t="str">
        <f t="shared" si="246"/>
        <v>1035</v>
      </c>
      <c r="AE1579" s="1" t="str">
        <f t="shared" si="247"/>
        <v>PRIME</v>
      </c>
      <c r="AF1579" s="1" t="str">
        <f t="shared" si="248"/>
        <v>Kozhikode -  Kerala</v>
      </c>
      <c r="AG1579" s="1">
        <f t="shared" si="249"/>
        <v>4</v>
      </c>
    </row>
    <row r="1580" spans="1:33">
      <c r="A1580" s="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c r="P1580" s="1">
        <f t="shared" si="240"/>
        <v>1260</v>
      </c>
      <c r="Q1580" s="1">
        <v>0</v>
      </c>
      <c r="R1580" s="1">
        <f t="shared" si="241"/>
        <v>0</v>
      </c>
      <c r="S1580" s="1">
        <f t="shared" si="242"/>
        <v>1260</v>
      </c>
      <c r="T1580" s="1">
        <v>0.62</v>
      </c>
      <c r="U1580" s="1">
        <f t="shared" si="243"/>
        <v>781.2</v>
      </c>
      <c r="V1580" s="1">
        <f t="shared" si="244"/>
        <v>478.79999999999995</v>
      </c>
      <c r="W1580" s="4">
        <f t="shared" si="245"/>
        <v>0.37999999999999995</v>
      </c>
      <c r="X1580" s="1" t="s">
        <v>56</v>
      </c>
      <c r="Y1580" s="1" t="s">
        <v>81</v>
      </c>
      <c r="Z1580" s="1" t="s">
        <v>41</v>
      </c>
      <c r="AA1580" s="2">
        <v>46137</v>
      </c>
      <c r="AB1580" s="1">
        <v>4</v>
      </c>
      <c r="AC1580" s="1" t="s">
        <v>42</v>
      </c>
      <c r="AD1580" s="1" t="str">
        <f t="shared" si="246"/>
        <v>0364</v>
      </c>
      <c r="AE1580" s="1" t="str">
        <f t="shared" si="247"/>
        <v>REGULAR</v>
      </c>
      <c r="AF1580" s="1" t="str">
        <f t="shared" si="248"/>
        <v>Mysore -  Karnataka</v>
      </c>
      <c r="AG1580" s="1">
        <f t="shared" si="249"/>
        <v>4</v>
      </c>
    </row>
    <row r="1581" spans="1:33">
      <c r="A1581" s="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c r="P1581" s="1">
        <f t="shared" si="240"/>
        <v>14760</v>
      </c>
      <c r="Q1581" s="1">
        <v>0</v>
      </c>
      <c r="R1581" s="1">
        <f t="shared" si="241"/>
        <v>0</v>
      </c>
      <c r="S1581" s="1">
        <f t="shared" si="242"/>
        <v>14760</v>
      </c>
      <c r="T1581" s="1">
        <v>0.45</v>
      </c>
      <c r="U1581" s="1">
        <f t="shared" si="243"/>
        <v>6642</v>
      </c>
      <c r="V1581" s="1">
        <f t="shared" si="244"/>
        <v>8118</v>
      </c>
      <c r="W1581" s="4">
        <f t="shared" si="245"/>
        <v>0.55000000000000004</v>
      </c>
      <c r="X1581" s="1" t="s">
        <v>147</v>
      </c>
      <c r="Y1581" s="1" t="s">
        <v>57</v>
      </c>
      <c r="Z1581" s="1" t="s">
        <v>41</v>
      </c>
      <c r="AA1581" s="2">
        <v>46135</v>
      </c>
      <c r="AB1581" s="1">
        <v>4</v>
      </c>
      <c r="AC1581" s="1" t="s">
        <v>42</v>
      </c>
      <c r="AD1581" s="1" t="str">
        <f t="shared" si="246"/>
        <v>1524</v>
      </c>
      <c r="AE1581" s="1" t="str">
        <f t="shared" si="247"/>
        <v>REGULAR</v>
      </c>
      <c r="AF1581" s="1" t="str">
        <f t="shared" si="248"/>
        <v>Agartala -  Tripura</v>
      </c>
      <c r="AG1581" s="1">
        <f t="shared" si="249"/>
        <v>5</v>
      </c>
    </row>
    <row r="1582" spans="1:33">
      <c r="A1582" s="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c r="P1582" s="1">
        <f t="shared" si="240"/>
        <v>2080</v>
      </c>
      <c r="Q1582" s="1">
        <v>10</v>
      </c>
      <c r="R1582" s="1">
        <f t="shared" si="241"/>
        <v>208</v>
      </c>
      <c r="S1582" s="1">
        <f t="shared" si="242"/>
        <v>1872</v>
      </c>
      <c r="T1582" s="1">
        <v>0.5</v>
      </c>
      <c r="U1582" s="1">
        <f t="shared" si="243"/>
        <v>936</v>
      </c>
      <c r="V1582" s="1">
        <f t="shared" si="244"/>
        <v>936</v>
      </c>
      <c r="W1582" s="4">
        <f t="shared" si="245"/>
        <v>0.5</v>
      </c>
      <c r="X1582" s="1" t="s">
        <v>147</v>
      </c>
      <c r="Y1582" s="1" t="s">
        <v>40</v>
      </c>
      <c r="Z1582" s="1" t="s">
        <v>41</v>
      </c>
      <c r="AA1582" s="2">
        <v>46139</v>
      </c>
      <c r="AB1582" s="1">
        <v>4</v>
      </c>
      <c r="AC1582" s="1" t="s">
        <v>42</v>
      </c>
      <c r="AD1582" s="1" t="str">
        <f t="shared" si="246"/>
        <v>0506</v>
      </c>
      <c r="AE1582" s="1" t="str">
        <f t="shared" si="247"/>
        <v>REGULAR</v>
      </c>
      <c r="AF1582" s="1" t="str">
        <f t="shared" si="248"/>
        <v>Rohtak -  Haryana</v>
      </c>
      <c r="AG1582" s="1">
        <f t="shared" si="249"/>
        <v>4</v>
      </c>
    </row>
    <row r="1583" spans="1:33">
      <c r="A1583" s="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c r="P1583" s="1">
        <f t="shared" si="240"/>
        <v>190440</v>
      </c>
      <c r="Q1583" s="1">
        <v>0</v>
      </c>
      <c r="R1583" s="1">
        <f t="shared" si="241"/>
        <v>0</v>
      </c>
      <c r="S1583" s="1">
        <f t="shared" si="242"/>
        <v>190440</v>
      </c>
      <c r="T1583" s="1">
        <v>0.57999999999999996</v>
      </c>
      <c r="U1583" s="1">
        <f t="shared" si="243"/>
        <v>110455.2</v>
      </c>
      <c r="V1583" s="1">
        <f t="shared" si="244"/>
        <v>79984.800000000003</v>
      </c>
      <c r="W1583" s="4">
        <f t="shared" si="245"/>
        <v>0.42000000000000004</v>
      </c>
      <c r="X1583" s="1" t="s">
        <v>65</v>
      </c>
      <c r="Y1583" s="1" t="s">
        <v>72</v>
      </c>
      <c r="Z1583" s="1" t="s">
        <v>41</v>
      </c>
      <c r="AA1583" s="2">
        <v>46133</v>
      </c>
      <c r="AB1583" s="1">
        <v>5</v>
      </c>
      <c r="AC1583" s="1" t="s">
        <v>42</v>
      </c>
      <c r="AD1583" s="1" t="str">
        <f t="shared" si="246"/>
        <v>0699</v>
      </c>
      <c r="AE1583" s="1" t="str">
        <f t="shared" si="247"/>
        <v>PRIME</v>
      </c>
      <c r="AF1583" s="1" t="str">
        <f t="shared" si="248"/>
        <v>Hubli -  Karnataka</v>
      </c>
      <c r="AG1583" s="1">
        <f t="shared" si="249"/>
        <v>6</v>
      </c>
    </row>
    <row r="1584" spans="1:33">
      <c r="A1584" s="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c r="P1584" s="1">
        <f t="shared" si="240"/>
        <v>9390</v>
      </c>
      <c r="Q1584" s="1">
        <v>0</v>
      </c>
      <c r="R1584" s="1">
        <f t="shared" si="241"/>
        <v>0</v>
      </c>
      <c r="S1584" s="1">
        <f t="shared" si="242"/>
        <v>9390</v>
      </c>
      <c r="T1584" s="1">
        <v>0.48</v>
      </c>
      <c r="U1584" s="1">
        <f t="shared" si="243"/>
        <v>4507.2</v>
      </c>
      <c r="V1584" s="1">
        <f t="shared" si="244"/>
        <v>4882.8</v>
      </c>
      <c r="W1584" s="4">
        <f t="shared" si="245"/>
        <v>0.52</v>
      </c>
      <c r="X1584" s="1" t="s">
        <v>92</v>
      </c>
      <c r="Y1584" s="1" t="s">
        <v>57</v>
      </c>
      <c r="Z1584" s="1" t="s">
        <v>41</v>
      </c>
      <c r="AA1584" s="2">
        <v>46139</v>
      </c>
      <c r="AB1584" s="1">
        <v>5</v>
      </c>
      <c r="AC1584" s="1" t="s">
        <v>42</v>
      </c>
      <c r="AD1584" s="1" t="str">
        <f t="shared" si="246"/>
        <v>1060</v>
      </c>
      <c r="AE1584" s="1" t="str">
        <f t="shared" si="247"/>
        <v>PRIME</v>
      </c>
      <c r="AF1584" s="1" t="str">
        <f t="shared" si="248"/>
        <v>Panaji -  Goa</v>
      </c>
      <c r="AG1584" s="1">
        <f t="shared" si="249"/>
        <v>4</v>
      </c>
    </row>
    <row r="1585" spans="1:33">
      <c r="A1585" s="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c r="P1585" s="1">
        <f t="shared" si="240"/>
        <v>201150</v>
      </c>
      <c r="Q1585" s="1">
        <v>10</v>
      </c>
      <c r="R1585" s="1">
        <f t="shared" si="241"/>
        <v>20115</v>
      </c>
      <c r="S1585" s="1">
        <f t="shared" si="242"/>
        <v>181035</v>
      </c>
      <c r="T1585" s="1">
        <v>0.57999999999999996</v>
      </c>
      <c r="U1585" s="1">
        <f t="shared" si="243"/>
        <v>105000.29999999999</v>
      </c>
      <c r="V1585" s="1">
        <f t="shared" si="244"/>
        <v>76034.700000000012</v>
      </c>
      <c r="W1585" s="4">
        <f t="shared" si="245"/>
        <v>0.42000000000000004</v>
      </c>
      <c r="X1585" s="1" t="s">
        <v>65</v>
      </c>
      <c r="Y1585" s="1" t="s">
        <v>81</v>
      </c>
      <c r="Z1585" s="1" t="s">
        <v>66</v>
      </c>
      <c r="AA1585" s="1"/>
      <c r="AB1585" s="1"/>
      <c r="AC1585" s="1" t="s">
        <v>42</v>
      </c>
      <c r="AD1585" s="1" t="str">
        <f t="shared" si="246"/>
        <v>0359</v>
      </c>
      <c r="AE1585" s="1" t="str">
        <f t="shared" si="247"/>
        <v>PRIME</v>
      </c>
      <c r="AF1585" s="1" t="str">
        <f t="shared" si="248"/>
        <v>Ludhiana -  Punjab</v>
      </c>
      <c r="AG1585" s="1">
        <f t="shared" si="249"/>
        <v>6</v>
      </c>
    </row>
    <row r="1586" spans="1:33">
      <c r="A1586" s="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c r="P1586" s="1">
        <f t="shared" si="240"/>
        <v>327880</v>
      </c>
      <c r="Q1586" s="1">
        <v>0</v>
      </c>
      <c r="R1586" s="1">
        <f t="shared" si="241"/>
        <v>0</v>
      </c>
      <c r="S1586" s="1">
        <f t="shared" si="242"/>
        <v>327880</v>
      </c>
      <c r="T1586" s="1">
        <v>0.57999999999999996</v>
      </c>
      <c r="U1586" s="1">
        <f t="shared" si="243"/>
        <v>190170.4</v>
      </c>
      <c r="V1586" s="1">
        <f t="shared" si="244"/>
        <v>137709.6</v>
      </c>
      <c r="W1586" s="4">
        <f t="shared" si="245"/>
        <v>0.42000000000000004</v>
      </c>
      <c r="X1586" s="1" t="s">
        <v>65</v>
      </c>
      <c r="Y1586" s="1" t="s">
        <v>72</v>
      </c>
      <c r="Z1586" s="1" t="s">
        <v>51</v>
      </c>
      <c r="AA1586" s="2">
        <v>46134</v>
      </c>
      <c r="AB1586" s="1"/>
      <c r="AC1586" s="1" t="s">
        <v>42</v>
      </c>
      <c r="AD1586" s="1" t="str">
        <f t="shared" si="246"/>
        <v>0725</v>
      </c>
      <c r="AE1586" s="1" t="str">
        <f t="shared" si="247"/>
        <v>REGULAR</v>
      </c>
      <c r="AF1586" s="1" t="str">
        <f t="shared" si="248"/>
        <v>Ludhiana -  Punjab</v>
      </c>
      <c r="AG1586" s="1">
        <f t="shared" si="249"/>
        <v>6</v>
      </c>
    </row>
    <row r="1587" spans="1:33">
      <c r="A1587" s="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c r="P1587" s="1">
        <f t="shared" si="240"/>
        <v>12800</v>
      </c>
      <c r="Q1587" s="1">
        <v>0</v>
      </c>
      <c r="R1587" s="1">
        <f t="shared" si="241"/>
        <v>0</v>
      </c>
      <c r="S1587" s="1">
        <f t="shared" si="242"/>
        <v>12800</v>
      </c>
      <c r="T1587" s="1">
        <v>0.52</v>
      </c>
      <c r="U1587" s="1">
        <f t="shared" si="243"/>
        <v>6656</v>
      </c>
      <c r="V1587" s="1">
        <f t="shared" si="244"/>
        <v>6144</v>
      </c>
      <c r="W1587" s="4">
        <f t="shared" si="245"/>
        <v>0.48</v>
      </c>
      <c r="X1587" s="1" t="s">
        <v>39</v>
      </c>
      <c r="Y1587" s="1" t="s">
        <v>57</v>
      </c>
      <c r="Z1587" s="1" t="s">
        <v>51</v>
      </c>
      <c r="AA1587" s="2">
        <v>46134</v>
      </c>
      <c r="AB1587" s="1"/>
      <c r="AC1587" s="1" t="s">
        <v>42</v>
      </c>
      <c r="AD1587" s="1" t="str">
        <f t="shared" si="246"/>
        <v>0974</v>
      </c>
      <c r="AE1587" s="1" t="str">
        <f t="shared" si="247"/>
        <v>PRIME</v>
      </c>
      <c r="AF1587" s="1" t="str">
        <f t="shared" si="248"/>
        <v>Jodhpur -  Rajasthan</v>
      </c>
      <c r="AG1587" s="1">
        <f t="shared" si="249"/>
        <v>5</v>
      </c>
    </row>
    <row r="1588" spans="1:33">
      <c r="A1588" s="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c r="P1588" s="1">
        <f t="shared" si="240"/>
        <v>3600</v>
      </c>
      <c r="Q1588" s="1">
        <v>0</v>
      </c>
      <c r="R1588" s="1">
        <f t="shared" si="241"/>
        <v>0</v>
      </c>
      <c r="S1588" s="1">
        <f t="shared" si="242"/>
        <v>3600</v>
      </c>
      <c r="T1588" s="1">
        <v>0.35</v>
      </c>
      <c r="U1588" s="1">
        <f t="shared" si="243"/>
        <v>1260</v>
      </c>
      <c r="V1588" s="1">
        <f t="shared" si="244"/>
        <v>2340</v>
      </c>
      <c r="W1588" s="4">
        <f t="shared" si="245"/>
        <v>0.65</v>
      </c>
      <c r="X1588" s="1" t="s">
        <v>65</v>
      </c>
      <c r="Y1588" s="1" t="s">
        <v>81</v>
      </c>
      <c r="Z1588" s="1" t="s">
        <v>66</v>
      </c>
      <c r="AA1588" s="1"/>
      <c r="AB1588" s="1"/>
      <c r="AC1588" s="1" t="s">
        <v>42</v>
      </c>
      <c r="AD1588" s="1" t="str">
        <f t="shared" si="246"/>
        <v>1407</v>
      </c>
      <c r="AE1588" s="1" t="str">
        <f t="shared" si="247"/>
        <v>REGULAR</v>
      </c>
      <c r="AF1588" s="1" t="str">
        <f t="shared" si="248"/>
        <v>Haridwar -  Uttarakhand</v>
      </c>
      <c r="AG1588" s="1">
        <f t="shared" si="249"/>
        <v>4</v>
      </c>
    </row>
    <row r="1589" spans="1:33">
      <c r="A1589" s="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c r="P1589" s="1">
        <f t="shared" si="240"/>
        <v>13950</v>
      </c>
      <c r="Q1589" s="1">
        <v>0</v>
      </c>
      <c r="R1589" s="1">
        <f t="shared" si="241"/>
        <v>0</v>
      </c>
      <c r="S1589" s="1">
        <f t="shared" si="242"/>
        <v>13950</v>
      </c>
      <c r="T1589" s="1">
        <v>0.47</v>
      </c>
      <c r="U1589" s="1">
        <f t="shared" si="243"/>
        <v>6556.5</v>
      </c>
      <c r="V1589" s="1">
        <f t="shared" si="244"/>
        <v>7393.5</v>
      </c>
      <c r="W1589" s="4">
        <f t="shared" si="245"/>
        <v>0.53</v>
      </c>
      <c r="X1589" s="1" t="s">
        <v>147</v>
      </c>
      <c r="Y1589" s="1" t="s">
        <v>40</v>
      </c>
      <c r="Z1589" s="1" t="s">
        <v>41</v>
      </c>
      <c r="AA1589" s="2">
        <v>46140</v>
      </c>
      <c r="AB1589" s="1">
        <v>3</v>
      </c>
      <c r="AC1589" s="1" t="s">
        <v>42</v>
      </c>
      <c r="AD1589" s="1" t="str">
        <f t="shared" si="246"/>
        <v>1554</v>
      </c>
      <c r="AE1589" s="1" t="str">
        <f t="shared" si="247"/>
        <v>REGULAR</v>
      </c>
      <c r="AF1589" s="1" t="str">
        <f t="shared" si="248"/>
        <v>Gurgaon -  Delhi</v>
      </c>
      <c r="AG1589" s="1">
        <f t="shared" si="249"/>
        <v>5</v>
      </c>
    </row>
    <row r="1590" spans="1:33">
      <c r="A1590" s="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c r="P1590" s="1">
        <f t="shared" si="240"/>
        <v>8080</v>
      </c>
      <c r="Q1590" s="1">
        <v>10</v>
      </c>
      <c r="R1590" s="1">
        <f t="shared" si="241"/>
        <v>808</v>
      </c>
      <c r="S1590" s="1">
        <f t="shared" si="242"/>
        <v>7272</v>
      </c>
      <c r="T1590" s="1">
        <v>0.47</v>
      </c>
      <c r="U1590" s="1">
        <f t="shared" si="243"/>
        <v>3417.8399999999997</v>
      </c>
      <c r="V1590" s="1">
        <f t="shared" si="244"/>
        <v>3854.1600000000003</v>
      </c>
      <c r="W1590" s="4">
        <f t="shared" si="245"/>
        <v>0.53</v>
      </c>
      <c r="X1590" s="1" t="s">
        <v>39</v>
      </c>
      <c r="Y1590" s="1" t="s">
        <v>81</v>
      </c>
      <c r="Z1590" s="1" t="s">
        <v>41</v>
      </c>
      <c r="AA1590" s="2">
        <v>46141</v>
      </c>
      <c r="AB1590" s="1">
        <v>5</v>
      </c>
      <c r="AC1590" s="1" t="s">
        <v>42</v>
      </c>
      <c r="AD1590" s="1" t="str">
        <f t="shared" si="246"/>
        <v>0194</v>
      </c>
      <c r="AE1590" s="1" t="str">
        <f t="shared" si="247"/>
        <v>REGULAR</v>
      </c>
      <c r="AF1590" s="1" t="str">
        <f t="shared" si="248"/>
        <v>Bangalore -  Karnataka</v>
      </c>
      <c r="AG1590" s="1">
        <f t="shared" si="249"/>
        <v>4</v>
      </c>
    </row>
    <row r="1591" spans="1:33">
      <c r="A1591" s="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c r="P1591" s="1">
        <f t="shared" si="240"/>
        <v>880</v>
      </c>
      <c r="Q1591" s="1">
        <v>0</v>
      </c>
      <c r="R1591" s="1">
        <f t="shared" si="241"/>
        <v>0</v>
      </c>
      <c r="S1591" s="1">
        <f t="shared" si="242"/>
        <v>880</v>
      </c>
      <c r="T1591" s="1">
        <v>0.35</v>
      </c>
      <c r="U1591" s="1">
        <f t="shared" si="243"/>
        <v>308</v>
      </c>
      <c r="V1591" s="1">
        <f t="shared" si="244"/>
        <v>572</v>
      </c>
      <c r="W1591" s="4">
        <f t="shared" si="245"/>
        <v>0.65</v>
      </c>
      <c r="X1591" s="1" t="s">
        <v>104</v>
      </c>
      <c r="Y1591" s="1" t="s">
        <v>57</v>
      </c>
      <c r="Z1591" s="1" t="s">
        <v>41</v>
      </c>
      <c r="AA1591" s="2">
        <v>46139</v>
      </c>
      <c r="AB1591" s="1">
        <v>3</v>
      </c>
      <c r="AC1591" s="1" t="s">
        <v>42</v>
      </c>
      <c r="AD1591" s="1" t="str">
        <f t="shared" si="246"/>
        <v>0315</v>
      </c>
      <c r="AE1591" s="1" t="str">
        <f t="shared" si="247"/>
        <v>REGULAR</v>
      </c>
      <c r="AF1591" s="1" t="str">
        <f t="shared" si="248"/>
        <v>Jamshedpur -  Jharkhand</v>
      </c>
      <c r="AG1591" s="1">
        <f t="shared" si="249"/>
        <v>3</v>
      </c>
    </row>
    <row r="1592" spans="1:33">
      <c r="A1592" s="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c r="P1592" s="1">
        <f t="shared" si="240"/>
        <v>32000</v>
      </c>
      <c r="Q1592" s="1">
        <v>30</v>
      </c>
      <c r="R1592" s="1">
        <f t="shared" si="241"/>
        <v>9600</v>
      </c>
      <c r="S1592" s="1">
        <f t="shared" si="242"/>
        <v>22400</v>
      </c>
      <c r="T1592" s="1">
        <v>0.48</v>
      </c>
      <c r="U1592" s="1">
        <f t="shared" si="243"/>
        <v>10752</v>
      </c>
      <c r="V1592" s="1">
        <f t="shared" si="244"/>
        <v>11648</v>
      </c>
      <c r="W1592" s="4">
        <f t="shared" si="245"/>
        <v>0.52</v>
      </c>
      <c r="X1592" s="1" t="s">
        <v>65</v>
      </c>
      <c r="Y1592" s="1" t="s">
        <v>72</v>
      </c>
      <c r="Z1592" s="1" t="s">
        <v>41</v>
      </c>
      <c r="AA1592" s="2">
        <v>46135</v>
      </c>
      <c r="AB1592" s="1">
        <v>4</v>
      </c>
      <c r="AC1592" s="1" t="s">
        <v>42</v>
      </c>
      <c r="AD1592" s="1" t="str">
        <f t="shared" si="246"/>
        <v>0518</v>
      </c>
      <c r="AE1592" s="1" t="str">
        <f t="shared" si="247"/>
        <v>REGULAR</v>
      </c>
      <c r="AF1592" s="1" t="str">
        <f t="shared" si="248"/>
        <v>Warangal -  Telangana</v>
      </c>
      <c r="AG1592" s="1">
        <f t="shared" si="249"/>
        <v>5</v>
      </c>
    </row>
    <row r="1593" spans="1:33">
      <c r="A1593" s="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c r="P1593" s="1">
        <f t="shared" si="240"/>
        <v>17040</v>
      </c>
      <c r="Q1593" s="1">
        <v>10</v>
      </c>
      <c r="R1593" s="1">
        <f t="shared" si="241"/>
        <v>1704</v>
      </c>
      <c r="S1593" s="1">
        <f t="shared" si="242"/>
        <v>15336</v>
      </c>
      <c r="T1593" s="1">
        <v>0.5</v>
      </c>
      <c r="U1593" s="1">
        <f t="shared" si="243"/>
        <v>7668</v>
      </c>
      <c r="V1593" s="1">
        <f t="shared" si="244"/>
        <v>7668</v>
      </c>
      <c r="W1593" s="4">
        <f t="shared" si="245"/>
        <v>0.5</v>
      </c>
      <c r="X1593" s="1" t="s">
        <v>56</v>
      </c>
      <c r="Y1593" s="1" t="s">
        <v>72</v>
      </c>
      <c r="Z1593" s="1" t="s">
        <v>120</v>
      </c>
      <c r="AA1593" s="1"/>
      <c r="AB1593" s="1"/>
      <c r="AC1593" s="1" t="s">
        <v>42</v>
      </c>
      <c r="AD1593" s="1" t="str">
        <f t="shared" si="246"/>
        <v>1344</v>
      </c>
      <c r="AE1593" s="1" t="str">
        <f t="shared" si="247"/>
        <v>PRIME</v>
      </c>
      <c r="AF1593" s="1" t="str">
        <f t="shared" si="248"/>
        <v>Panaji -  Goa</v>
      </c>
      <c r="AG1593" s="1">
        <f t="shared" si="249"/>
        <v>5</v>
      </c>
    </row>
    <row r="1594" spans="1:33">
      <c r="A1594" s="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c r="P1594" s="1">
        <f t="shared" si="240"/>
        <v>1400</v>
      </c>
      <c r="Q1594" s="1">
        <v>10</v>
      </c>
      <c r="R1594" s="1">
        <f t="shared" si="241"/>
        <v>140</v>
      </c>
      <c r="S1594" s="1">
        <f t="shared" si="242"/>
        <v>1260</v>
      </c>
      <c r="T1594" s="1">
        <v>0.47</v>
      </c>
      <c r="U1594" s="1">
        <f t="shared" si="243"/>
        <v>592.19999999999993</v>
      </c>
      <c r="V1594" s="1">
        <f t="shared" si="244"/>
        <v>667.80000000000007</v>
      </c>
      <c r="W1594" s="4">
        <f t="shared" si="245"/>
        <v>0.53</v>
      </c>
      <c r="X1594" s="1" t="s">
        <v>56</v>
      </c>
      <c r="Y1594" s="1" t="s">
        <v>72</v>
      </c>
      <c r="Z1594" s="1" t="s">
        <v>120</v>
      </c>
      <c r="AA1594" s="1"/>
      <c r="AB1594" s="1"/>
      <c r="AC1594" s="1" t="s">
        <v>42</v>
      </c>
      <c r="AD1594" s="1" t="str">
        <f t="shared" si="246"/>
        <v>0455</v>
      </c>
      <c r="AE1594" s="1" t="str">
        <f t="shared" si="247"/>
        <v>REGULAR</v>
      </c>
      <c r="AF1594" s="1" t="str">
        <f t="shared" si="248"/>
        <v>Panaji -  Goa</v>
      </c>
      <c r="AG1594" s="1">
        <f t="shared" si="249"/>
        <v>4</v>
      </c>
    </row>
    <row r="1595" spans="1:33">
      <c r="A1595" s="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c r="P1595" s="1">
        <f t="shared" si="240"/>
        <v>3600</v>
      </c>
      <c r="Q1595" s="1">
        <v>15</v>
      </c>
      <c r="R1595" s="1">
        <f t="shared" si="241"/>
        <v>540</v>
      </c>
      <c r="S1595" s="1">
        <f t="shared" si="242"/>
        <v>3060</v>
      </c>
      <c r="T1595" s="1">
        <v>0.35</v>
      </c>
      <c r="U1595" s="1">
        <f t="shared" si="243"/>
        <v>1071</v>
      </c>
      <c r="V1595" s="1">
        <f t="shared" si="244"/>
        <v>1989</v>
      </c>
      <c r="W1595" s="4">
        <f t="shared" si="245"/>
        <v>0.65</v>
      </c>
      <c r="X1595" s="1" t="s">
        <v>92</v>
      </c>
      <c r="Y1595" s="1" t="s">
        <v>72</v>
      </c>
      <c r="Z1595" s="1" t="s">
        <v>66</v>
      </c>
      <c r="AA1595" s="1"/>
      <c r="AB1595" s="1"/>
      <c r="AC1595" s="1" t="s">
        <v>42</v>
      </c>
      <c r="AD1595" s="1" t="str">
        <f t="shared" si="246"/>
        <v>0688</v>
      </c>
      <c r="AE1595" s="1" t="str">
        <f t="shared" si="247"/>
        <v>PRIME</v>
      </c>
      <c r="AF1595" s="1" t="str">
        <f t="shared" si="248"/>
        <v>Imphal -  Manipur</v>
      </c>
      <c r="AG1595" s="1">
        <f t="shared" si="249"/>
        <v>4</v>
      </c>
    </row>
    <row r="1596" spans="1:33">
      <c r="A1596" s="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c r="P1596" s="1">
        <f t="shared" si="240"/>
        <v>22840</v>
      </c>
      <c r="Q1596" s="1">
        <v>10</v>
      </c>
      <c r="R1596" s="1">
        <f t="shared" si="241"/>
        <v>2284</v>
      </c>
      <c r="S1596" s="1">
        <f t="shared" si="242"/>
        <v>20556</v>
      </c>
      <c r="T1596" s="1">
        <v>0.47</v>
      </c>
      <c r="U1596" s="1">
        <f t="shared" si="243"/>
        <v>9661.32</v>
      </c>
      <c r="V1596" s="1">
        <f t="shared" si="244"/>
        <v>10894.68</v>
      </c>
      <c r="W1596" s="4">
        <f t="shared" si="245"/>
        <v>0.53</v>
      </c>
      <c r="X1596" s="1" t="s">
        <v>39</v>
      </c>
      <c r="Y1596" s="1" t="s">
        <v>72</v>
      </c>
      <c r="Z1596" s="1" t="s">
        <v>41</v>
      </c>
      <c r="AA1596" s="2">
        <v>46137</v>
      </c>
      <c r="AB1596" s="1">
        <v>4</v>
      </c>
      <c r="AC1596" s="1" t="s">
        <v>42</v>
      </c>
      <c r="AD1596" s="1" t="str">
        <f t="shared" si="246"/>
        <v>1311</v>
      </c>
      <c r="AE1596" s="1" t="str">
        <f t="shared" si="247"/>
        <v>REGULAR</v>
      </c>
      <c r="AF1596" s="1" t="str">
        <f t="shared" si="248"/>
        <v>Guwahati -  Assam</v>
      </c>
      <c r="AG1596" s="1">
        <f t="shared" si="249"/>
        <v>5</v>
      </c>
    </row>
    <row r="1597" spans="1:33">
      <c r="A1597" s="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c r="P1597" s="1">
        <f t="shared" si="240"/>
        <v>1480</v>
      </c>
      <c r="Q1597" s="1">
        <v>0</v>
      </c>
      <c r="R1597" s="1">
        <f t="shared" si="241"/>
        <v>0</v>
      </c>
      <c r="S1597" s="1">
        <f t="shared" si="242"/>
        <v>1480</v>
      </c>
      <c r="T1597" s="1">
        <v>0.47</v>
      </c>
      <c r="U1597" s="1">
        <f t="shared" si="243"/>
        <v>695.59999999999991</v>
      </c>
      <c r="V1597" s="1">
        <f t="shared" si="244"/>
        <v>784.40000000000009</v>
      </c>
      <c r="W1597" s="4">
        <f t="shared" si="245"/>
        <v>0.53</v>
      </c>
      <c r="X1597" s="1" t="s">
        <v>147</v>
      </c>
      <c r="Y1597" s="1" t="s">
        <v>40</v>
      </c>
      <c r="Z1597" s="1" t="s">
        <v>41</v>
      </c>
      <c r="AA1597" s="2">
        <v>46139</v>
      </c>
      <c r="AB1597" s="1">
        <v>5</v>
      </c>
      <c r="AC1597" s="1" t="s">
        <v>42</v>
      </c>
      <c r="AD1597" s="1" t="str">
        <f t="shared" si="246"/>
        <v>0502</v>
      </c>
      <c r="AE1597" s="1" t="str">
        <f t="shared" si="247"/>
        <v>REGULAR</v>
      </c>
      <c r="AF1597" s="1" t="str">
        <f t="shared" si="248"/>
        <v>Dehradun -  Uttarakhand</v>
      </c>
      <c r="AG1597" s="1">
        <f t="shared" si="249"/>
        <v>4</v>
      </c>
    </row>
    <row r="1598" spans="1:33">
      <c r="A1598" s="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c r="P1598" s="1">
        <f t="shared" si="240"/>
        <v>6640</v>
      </c>
      <c r="Q1598" s="1">
        <v>0</v>
      </c>
      <c r="R1598" s="1">
        <f t="shared" si="241"/>
        <v>0</v>
      </c>
      <c r="S1598" s="1">
        <f t="shared" si="242"/>
        <v>6640</v>
      </c>
      <c r="T1598" s="1">
        <v>0.57999999999999996</v>
      </c>
      <c r="U1598" s="1">
        <f t="shared" si="243"/>
        <v>3851.2</v>
      </c>
      <c r="V1598" s="1">
        <f t="shared" si="244"/>
        <v>2788.8</v>
      </c>
      <c r="W1598" s="4">
        <f t="shared" si="245"/>
        <v>0.42000000000000004</v>
      </c>
      <c r="X1598" s="1" t="s">
        <v>104</v>
      </c>
      <c r="Y1598" s="1" t="s">
        <v>72</v>
      </c>
      <c r="Z1598" s="1" t="s">
        <v>41</v>
      </c>
      <c r="AA1598" s="2">
        <v>46137</v>
      </c>
      <c r="AB1598" s="1">
        <v>4</v>
      </c>
      <c r="AC1598" s="1" t="s">
        <v>42</v>
      </c>
      <c r="AD1598" s="1" t="str">
        <f t="shared" si="246"/>
        <v>0834</v>
      </c>
      <c r="AE1598" s="1" t="str">
        <f t="shared" si="247"/>
        <v>PRIME</v>
      </c>
      <c r="AF1598" s="1" t="str">
        <f t="shared" si="248"/>
        <v>Chennai -  Tamil Nadu</v>
      </c>
      <c r="AG1598" s="1">
        <f t="shared" si="249"/>
        <v>4</v>
      </c>
    </row>
    <row r="1599" spans="1:33">
      <c r="A1599" s="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c r="P1599" s="1">
        <f t="shared" si="240"/>
        <v>800</v>
      </c>
      <c r="Q1599" s="1">
        <v>10</v>
      </c>
      <c r="R1599" s="1">
        <f t="shared" si="241"/>
        <v>80</v>
      </c>
      <c r="S1599" s="1">
        <f t="shared" si="242"/>
        <v>720</v>
      </c>
      <c r="T1599" s="1">
        <v>0.35</v>
      </c>
      <c r="U1599" s="1">
        <f t="shared" si="243"/>
        <v>251.99999999999997</v>
      </c>
      <c r="V1599" s="1">
        <f t="shared" si="244"/>
        <v>468</v>
      </c>
      <c r="W1599" s="4">
        <f t="shared" si="245"/>
        <v>0.65</v>
      </c>
      <c r="X1599" s="1" t="s">
        <v>39</v>
      </c>
      <c r="Y1599" s="1" t="s">
        <v>72</v>
      </c>
      <c r="Z1599" s="1" t="s">
        <v>41</v>
      </c>
      <c r="AA1599" s="2">
        <v>46141</v>
      </c>
      <c r="AB1599" s="1">
        <v>4</v>
      </c>
      <c r="AC1599" s="1" t="s">
        <v>42</v>
      </c>
      <c r="AD1599" s="1" t="str">
        <f t="shared" si="246"/>
        <v>1144</v>
      </c>
      <c r="AE1599" s="1" t="str">
        <f t="shared" si="247"/>
        <v>REGULAR</v>
      </c>
      <c r="AF1599" s="1" t="str">
        <f t="shared" si="248"/>
        <v>Jaipur -  Rajasthan</v>
      </c>
      <c r="AG1599" s="1">
        <f t="shared" si="249"/>
        <v>3</v>
      </c>
    </row>
    <row r="1600" spans="1:33">
      <c r="A1600" s="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c r="P1600" s="1">
        <f t="shared" si="240"/>
        <v>1220</v>
      </c>
      <c r="Q1600" s="1">
        <v>20</v>
      </c>
      <c r="R1600" s="1">
        <f t="shared" si="241"/>
        <v>244</v>
      </c>
      <c r="S1600" s="1">
        <f t="shared" si="242"/>
        <v>976</v>
      </c>
      <c r="T1600" s="1">
        <v>0.62</v>
      </c>
      <c r="U1600" s="1">
        <f t="shared" si="243"/>
        <v>605.12</v>
      </c>
      <c r="V1600" s="1">
        <f t="shared" si="244"/>
        <v>370.88</v>
      </c>
      <c r="W1600" s="4">
        <f t="shared" si="245"/>
        <v>0.38</v>
      </c>
      <c r="X1600" s="1" t="s">
        <v>92</v>
      </c>
      <c r="Y1600" s="1" t="s">
        <v>81</v>
      </c>
      <c r="Z1600" s="1" t="s">
        <v>41</v>
      </c>
      <c r="AA1600" s="2">
        <v>46142</v>
      </c>
      <c r="AB1600" s="1">
        <v>5</v>
      </c>
      <c r="AC1600" s="1" t="s">
        <v>42</v>
      </c>
      <c r="AD1600" s="1" t="str">
        <f t="shared" si="246"/>
        <v>1254</v>
      </c>
      <c r="AE1600" s="1" t="str">
        <f t="shared" si="247"/>
        <v>REGULAR</v>
      </c>
      <c r="AF1600" s="1" t="str">
        <f t="shared" si="248"/>
        <v>Gurgaon -  Haryana</v>
      </c>
      <c r="AG1600" s="1">
        <f t="shared" si="249"/>
        <v>4</v>
      </c>
    </row>
    <row r="1601" spans="1:33">
      <c r="A1601" s="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c r="P1601" s="1">
        <f t="shared" si="240"/>
        <v>2120</v>
      </c>
      <c r="Q1601" s="1">
        <v>0</v>
      </c>
      <c r="R1601" s="1">
        <f t="shared" si="241"/>
        <v>0</v>
      </c>
      <c r="S1601" s="1">
        <f t="shared" si="242"/>
        <v>2120</v>
      </c>
      <c r="T1601" s="1">
        <v>0.52</v>
      </c>
      <c r="U1601" s="1">
        <f t="shared" si="243"/>
        <v>1102.4000000000001</v>
      </c>
      <c r="V1601" s="1">
        <f t="shared" si="244"/>
        <v>1017.5999999999999</v>
      </c>
      <c r="W1601" s="4">
        <f t="shared" si="245"/>
        <v>0.48</v>
      </c>
      <c r="X1601" s="1" t="s">
        <v>92</v>
      </c>
      <c r="Y1601" s="1" t="s">
        <v>40</v>
      </c>
      <c r="Z1601" s="1" t="s">
        <v>41</v>
      </c>
      <c r="AA1601" s="2">
        <v>46138</v>
      </c>
      <c r="AB1601" s="1">
        <v>4</v>
      </c>
      <c r="AC1601" s="1" t="s">
        <v>42</v>
      </c>
      <c r="AD1601" s="1" t="str">
        <f t="shared" si="246"/>
        <v>1324</v>
      </c>
      <c r="AE1601" s="1" t="str">
        <f t="shared" si="247"/>
        <v>REGULAR</v>
      </c>
      <c r="AF1601" s="1" t="str">
        <f t="shared" si="248"/>
        <v>Bhilai -  Chhattisgarh</v>
      </c>
      <c r="AG1601" s="1">
        <f t="shared" si="249"/>
        <v>4</v>
      </c>
    </row>
    <row r="1602" spans="1:33">
      <c r="A1602" s="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c r="P1602" s="1">
        <f t="shared" si="240"/>
        <v>1710</v>
      </c>
      <c r="Q1602" s="1">
        <v>15</v>
      </c>
      <c r="R1602" s="1">
        <f t="shared" si="241"/>
        <v>256.5</v>
      </c>
      <c r="S1602" s="1">
        <f t="shared" si="242"/>
        <v>1453.5</v>
      </c>
      <c r="T1602" s="1">
        <v>0.62</v>
      </c>
      <c r="U1602" s="1">
        <f t="shared" si="243"/>
        <v>901.17</v>
      </c>
      <c r="V1602" s="1">
        <f t="shared" si="244"/>
        <v>552.33000000000004</v>
      </c>
      <c r="W1602" s="4">
        <f t="shared" si="245"/>
        <v>0.38</v>
      </c>
      <c r="X1602" s="1" t="s">
        <v>56</v>
      </c>
      <c r="Y1602" s="1" t="s">
        <v>81</v>
      </c>
      <c r="Z1602" s="1" t="s">
        <v>41</v>
      </c>
      <c r="AA1602" s="2">
        <v>46141</v>
      </c>
      <c r="AB1602" s="1">
        <v>4</v>
      </c>
      <c r="AC1602" s="1" t="s">
        <v>42</v>
      </c>
      <c r="AD1602" s="1" t="str">
        <f t="shared" si="246"/>
        <v>1683</v>
      </c>
      <c r="AE1602" s="1" t="str">
        <f t="shared" si="247"/>
        <v>PRIME</v>
      </c>
      <c r="AF1602" s="1" t="str">
        <f t="shared" si="248"/>
        <v>Guwahati -  Assam</v>
      </c>
      <c r="AG1602" s="1">
        <f t="shared" si="249"/>
        <v>4</v>
      </c>
    </row>
    <row r="1603" spans="1:33">
      <c r="A1603" s="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c r="P1603" s="1">
        <f t="shared" ref="P1603:P1666" si="250">PRODUCT(N1603,O1603)</f>
        <v>1680</v>
      </c>
      <c r="Q1603" s="1">
        <v>15</v>
      </c>
      <c r="R1603" s="1">
        <f t="shared" ref="R1603:R1666" si="251">P1603*(Q1603/100)</f>
        <v>252</v>
      </c>
      <c r="S1603" s="1">
        <f t="shared" ref="S1603:S1666" si="252">P1603-R1603</f>
        <v>1428</v>
      </c>
      <c r="T1603" s="1">
        <v>0.5</v>
      </c>
      <c r="U1603" s="1">
        <f t="shared" ref="U1603:U1666" si="253">S1603*T1603</f>
        <v>714</v>
      </c>
      <c r="V1603" s="1">
        <f t="shared" ref="V1603:V1666" si="254">S1603-U1603</f>
        <v>714</v>
      </c>
      <c r="W1603" s="4">
        <f t="shared" ref="W1603:W1666" si="255">(V1603/S1603)</f>
        <v>0.5</v>
      </c>
      <c r="X1603" s="1" t="s">
        <v>92</v>
      </c>
      <c r="Y1603" s="1" t="s">
        <v>81</v>
      </c>
      <c r="Z1603" s="1" t="s">
        <v>41</v>
      </c>
      <c r="AA1603" s="2">
        <v>46139</v>
      </c>
      <c r="AB1603" s="1">
        <v>5</v>
      </c>
      <c r="AC1603" s="1" t="s">
        <v>42</v>
      </c>
      <c r="AD1603" s="1" t="str">
        <f t="shared" ref="AD1603:AD1666" si="256">RIGHT(A1603,4)</f>
        <v>0893</v>
      </c>
      <c r="AE1603" s="1" t="str">
        <f t="shared" ref="AE1603:AE1666" si="257">UPPER(H1603)</f>
        <v>PRIME</v>
      </c>
      <c r="AF1603" s="1" t="str">
        <f t="shared" ref="AF1603:AF1666" si="258">_xlfn.CONCAT(I1603," -  ",J1603)</f>
        <v>Hyderabad -  Telangana</v>
      </c>
      <c r="AG1603" s="1">
        <f t="shared" ref="AG1603:AG1666" si="259">LEN(P1603)</f>
        <v>4</v>
      </c>
    </row>
    <row r="1604" spans="1:33">
      <c r="A1604" s="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c r="P1604" s="1">
        <f t="shared" si="250"/>
        <v>135210</v>
      </c>
      <c r="Q1604" s="1">
        <v>30</v>
      </c>
      <c r="R1604" s="1">
        <f t="shared" si="251"/>
        <v>40563</v>
      </c>
      <c r="S1604" s="1">
        <f t="shared" si="252"/>
        <v>94647</v>
      </c>
      <c r="T1604" s="1">
        <v>0.57999999999999996</v>
      </c>
      <c r="U1604" s="1">
        <f t="shared" si="253"/>
        <v>54895.259999999995</v>
      </c>
      <c r="V1604" s="1">
        <f t="shared" si="254"/>
        <v>39751.740000000005</v>
      </c>
      <c r="W1604" s="4">
        <f t="shared" si="255"/>
        <v>0.42000000000000004</v>
      </c>
      <c r="X1604" s="1" t="s">
        <v>104</v>
      </c>
      <c r="Y1604" s="1" t="s">
        <v>72</v>
      </c>
      <c r="Z1604" s="1" t="s">
        <v>41</v>
      </c>
      <c r="AA1604" s="2">
        <v>46144</v>
      </c>
      <c r="AB1604" s="1">
        <v>3</v>
      </c>
      <c r="AC1604" s="1" t="s">
        <v>42</v>
      </c>
      <c r="AD1604" s="1" t="str">
        <f t="shared" si="256"/>
        <v>0908</v>
      </c>
      <c r="AE1604" s="1" t="str">
        <f t="shared" si="257"/>
        <v>REGULAR</v>
      </c>
      <c r="AF1604" s="1" t="str">
        <f t="shared" si="258"/>
        <v>Jodhpur -  Rajasthan</v>
      </c>
      <c r="AG1604" s="1">
        <f t="shared" si="259"/>
        <v>6</v>
      </c>
    </row>
    <row r="1605" spans="1:33">
      <c r="A1605" s="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c r="P1605" s="1">
        <f t="shared" si="250"/>
        <v>3800</v>
      </c>
      <c r="Q1605" s="1">
        <v>5</v>
      </c>
      <c r="R1605" s="1">
        <f t="shared" si="251"/>
        <v>190</v>
      </c>
      <c r="S1605" s="1">
        <f t="shared" si="252"/>
        <v>3610</v>
      </c>
      <c r="T1605" s="1">
        <v>0.5</v>
      </c>
      <c r="U1605" s="1">
        <f t="shared" si="253"/>
        <v>1805</v>
      </c>
      <c r="V1605" s="1">
        <f t="shared" si="254"/>
        <v>1805</v>
      </c>
      <c r="W1605" s="4">
        <f t="shared" si="255"/>
        <v>0.5</v>
      </c>
      <c r="X1605" s="1" t="s">
        <v>56</v>
      </c>
      <c r="Y1605" s="1" t="s">
        <v>81</v>
      </c>
      <c r="Z1605" s="1" t="s">
        <v>22</v>
      </c>
      <c r="AA1605" s="1"/>
      <c r="AB1605" s="1"/>
      <c r="AC1605" s="1" t="s">
        <v>93</v>
      </c>
      <c r="AD1605" s="1" t="str">
        <f t="shared" si="256"/>
        <v>1454</v>
      </c>
      <c r="AE1605" s="1" t="str">
        <f t="shared" si="257"/>
        <v>REGULAR</v>
      </c>
      <c r="AF1605" s="1" t="str">
        <f t="shared" si="258"/>
        <v>Gurgaon -  Haryana</v>
      </c>
      <c r="AG1605" s="1">
        <f t="shared" si="259"/>
        <v>4</v>
      </c>
    </row>
    <row r="1606" spans="1:33">
      <c r="A1606" s="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c r="P1606" s="1">
        <f t="shared" si="250"/>
        <v>2300</v>
      </c>
      <c r="Q1606" s="1">
        <v>30</v>
      </c>
      <c r="R1606" s="1">
        <f t="shared" si="251"/>
        <v>690</v>
      </c>
      <c r="S1606" s="1">
        <f t="shared" si="252"/>
        <v>1610</v>
      </c>
      <c r="T1606" s="1">
        <v>0.62</v>
      </c>
      <c r="U1606" s="1">
        <f t="shared" si="253"/>
        <v>998.2</v>
      </c>
      <c r="V1606" s="1">
        <f t="shared" si="254"/>
        <v>611.79999999999995</v>
      </c>
      <c r="W1606" s="4">
        <f t="shared" si="255"/>
        <v>0.37999999999999995</v>
      </c>
      <c r="X1606" s="1" t="s">
        <v>104</v>
      </c>
      <c r="Y1606" s="1" t="s">
        <v>72</v>
      </c>
      <c r="Z1606" s="1" t="s">
        <v>41</v>
      </c>
      <c r="AA1606" s="2">
        <v>46142</v>
      </c>
      <c r="AB1606" s="1">
        <v>4</v>
      </c>
      <c r="AC1606" s="1" t="s">
        <v>42</v>
      </c>
      <c r="AD1606" s="1" t="str">
        <f t="shared" si="256"/>
        <v>0245</v>
      </c>
      <c r="AE1606" s="1" t="str">
        <f t="shared" si="257"/>
        <v>REGULAR</v>
      </c>
      <c r="AF1606" s="1" t="str">
        <f t="shared" si="258"/>
        <v>Kochi -  Kerala</v>
      </c>
      <c r="AG1606" s="1">
        <f t="shared" si="259"/>
        <v>4</v>
      </c>
    </row>
    <row r="1607" spans="1:33">
      <c r="A1607" s="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c r="P1607" s="1">
        <f t="shared" si="250"/>
        <v>3800</v>
      </c>
      <c r="Q1607" s="1">
        <v>20</v>
      </c>
      <c r="R1607" s="1">
        <f t="shared" si="251"/>
        <v>760</v>
      </c>
      <c r="S1607" s="1">
        <f t="shared" si="252"/>
        <v>3040</v>
      </c>
      <c r="T1607" s="1">
        <v>0.62</v>
      </c>
      <c r="U1607" s="1">
        <f t="shared" si="253"/>
        <v>1884.8</v>
      </c>
      <c r="V1607" s="1">
        <f t="shared" si="254"/>
        <v>1155.2</v>
      </c>
      <c r="W1607" s="4">
        <f t="shared" si="255"/>
        <v>0.38</v>
      </c>
      <c r="X1607" s="1" t="s">
        <v>104</v>
      </c>
      <c r="Y1607" s="1" t="s">
        <v>57</v>
      </c>
      <c r="Z1607" s="1" t="s">
        <v>41</v>
      </c>
      <c r="AA1607" s="2">
        <v>46144</v>
      </c>
      <c r="AB1607" s="1">
        <v>3</v>
      </c>
      <c r="AC1607" s="1" t="s">
        <v>42</v>
      </c>
      <c r="AD1607" s="1" t="str">
        <f t="shared" si="256"/>
        <v>1145</v>
      </c>
      <c r="AE1607" s="1" t="str">
        <f t="shared" si="257"/>
        <v>PRIME</v>
      </c>
      <c r="AF1607" s="1" t="str">
        <f t="shared" si="258"/>
        <v>Bhilai -  Chhattisgarh</v>
      </c>
      <c r="AG1607" s="1">
        <f t="shared" si="259"/>
        <v>4</v>
      </c>
    </row>
    <row r="1608" spans="1:33">
      <c r="A1608" s="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c r="P1608" s="1">
        <f t="shared" si="250"/>
        <v>41300</v>
      </c>
      <c r="Q1608" s="1">
        <v>5</v>
      </c>
      <c r="R1608" s="1">
        <f t="shared" si="251"/>
        <v>2065</v>
      </c>
      <c r="S1608" s="1">
        <f t="shared" si="252"/>
        <v>39235</v>
      </c>
      <c r="T1608" s="1">
        <v>0.57999999999999996</v>
      </c>
      <c r="U1608" s="1">
        <f t="shared" si="253"/>
        <v>22756.3</v>
      </c>
      <c r="V1608" s="1">
        <f t="shared" si="254"/>
        <v>16478.7</v>
      </c>
      <c r="W1608" s="4">
        <f t="shared" si="255"/>
        <v>0.42000000000000004</v>
      </c>
      <c r="X1608" s="1" t="s">
        <v>147</v>
      </c>
      <c r="Y1608" s="1" t="s">
        <v>81</v>
      </c>
      <c r="Z1608" s="1" t="s">
        <v>51</v>
      </c>
      <c r="AA1608" s="2">
        <v>46142</v>
      </c>
      <c r="AB1608" s="1"/>
      <c r="AC1608" s="1" t="s">
        <v>42</v>
      </c>
      <c r="AD1608" s="1" t="str">
        <f t="shared" si="256"/>
        <v>1429</v>
      </c>
      <c r="AE1608" s="1" t="str">
        <f t="shared" si="257"/>
        <v>PRIME</v>
      </c>
      <c r="AF1608" s="1" t="str">
        <f t="shared" si="258"/>
        <v>Margao -  Goa</v>
      </c>
      <c r="AG1608" s="1">
        <f t="shared" si="259"/>
        <v>5</v>
      </c>
    </row>
    <row r="1609" spans="1:33">
      <c r="A1609" s="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c r="P1609" s="1">
        <f t="shared" si="250"/>
        <v>13080</v>
      </c>
      <c r="Q1609" s="1">
        <v>10</v>
      </c>
      <c r="R1609" s="1">
        <f t="shared" si="251"/>
        <v>1308</v>
      </c>
      <c r="S1609" s="1">
        <f t="shared" si="252"/>
        <v>11772</v>
      </c>
      <c r="T1609" s="1">
        <v>0.45</v>
      </c>
      <c r="U1609" s="1">
        <f t="shared" si="253"/>
        <v>5297.4000000000005</v>
      </c>
      <c r="V1609" s="1">
        <f t="shared" si="254"/>
        <v>6474.5999999999995</v>
      </c>
      <c r="W1609" s="4">
        <f t="shared" si="255"/>
        <v>0.54999999999999993</v>
      </c>
      <c r="X1609" s="1" t="s">
        <v>50</v>
      </c>
      <c r="Y1609" s="1" t="s">
        <v>57</v>
      </c>
      <c r="Z1609" s="1" t="s">
        <v>41</v>
      </c>
      <c r="AA1609" s="2">
        <v>46142</v>
      </c>
      <c r="AB1609" s="1">
        <v>5</v>
      </c>
      <c r="AC1609" s="1" t="s">
        <v>42</v>
      </c>
      <c r="AD1609" s="1" t="str">
        <f t="shared" si="256"/>
        <v>0806</v>
      </c>
      <c r="AE1609" s="1" t="str">
        <f t="shared" si="257"/>
        <v>REGULAR</v>
      </c>
      <c r="AF1609" s="1" t="str">
        <f t="shared" si="258"/>
        <v>Bhopal -  Madhya Pradesh</v>
      </c>
      <c r="AG1609" s="1">
        <f t="shared" si="259"/>
        <v>5</v>
      </c>
    </row>
    <row r="1610" spans="1:33">
      <c r="A1610" s="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c r="P1610" s="1">
        <f t="shared" si="250"/>
        <v>18100</v>
      </c>
      <c r="Q1610" s="1">
        <v>0</v>
      </c>
      <c r="R1610" s="1">
        <f t="shared" si="251"/>
        <v>0</v>
      </c>
      <c r="S1610" s="1">
        <f t="shared" si="252"/>
        <v>18100</v>
      </c>
      <c r="T1610" s="1">
        <v>0.57999999999999996</v>
      </c>
      <c r="U1610" s="1">
        <f t="shared" si="253"/>
        <v>10498</v>
      </c>
      <c r="V1610" s="1">
        <f t="shared" si="254"/>
        <v>7602</v>
      </c>
      <c r="W1610" s="4">
        <f t="shared" si="255"/>
        <v>0.42</v>
      </c>
      <c r="X1610" s="1" t="s">
        <v>147</v>
      </c>
      <c r="Y1610" s="1" t="s">
        <v>72</v>
      </c>
      <c r="Z1610" s="1" t="s">
        <v>66</v>
      </c>
      <c r="AA1610" s="1"/>
      <c r="AB1610" s="1"/>
      <c r="AC1610" s="1" t="s">
        <v>42</v>
      </c>
      <c r="AD1610" s="1" t="str">
        <f t="shared" si="256"/>
        <v>0953</v>
      </c>
      <c r="AE1610" s="1" t="str">
        <f t="shared" si="257"/>
        <v>REGULAR</v>
      </c>
      <c r="AF1610" s="1" t="str">
        <f t="shared" si="258"/>
        <v>Jodhpur -  Rajasthan</v>
      </c>
      <c r="AG1610" s="1">
        <f t="shared" si="259"/>
        <v>5</v>
      </c>
    </row>
    <row r="1611" spans="1:33">
      <c r="A1611" s="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c r="P1611" s="1">
        <f t="shared" si="250"/>
        <v>9450</v>
      </c>
      <c r="Q1611" s="1">
        <v>0</v>
      </c>
      <c r="R1611" s="1">
        <f t="shared" si="251"/>
        <v>0</v>
      </c>
      <c r="S1611" s="1">
        <f t="shared" si="252"/>
        <v>9450</v>
      </c>
      <c r="T1611" s="1">
        <v>0.5</v>
      </c>
      <c r="U1611" s="1">
        <f t="shared" si="253"/>
        <v>4725</v>
      </c>
      <c r="V1611" s="1">
        <f t="shared" si="254"/>
        <v>4725</v>
      </c>
      <c r="W1611" s="4">
        <f t="shared" si="255"/>
        <v>0.5</v>
      </c>
      <c r="X1611" s="1" t="s">
        <v>92</v>
      </c>
      <c r="Y1611" s="1" t="s">
        <v>57</v>
      </c>
      <c r="Z1611" s="1" t="s">
        <v>66</v>
      </c>
      <c r="AA1611" s="1"/>
      <c r="AB1611" s="1"/>
      <c r="AC1611" s="1" t="s">
        <v>42</v>
      </c>
      <c r="AD1611" s="1" t="str">
        <f t="shared" si="256"/>
        <v>0470</v>
      </c>
      <c r="AE1611" s="1" t="str">
        <f t="shared" si="257"/>
        <v>PRIME</v>
      </c>
      <c r="AF1611" s="1" t="str">
        <f t="shared" si="258"/>
        <v>Agra -  Uttar Pradesh</v>
      </c>
      <c r="AG1611" s="1">
        <f t="shared" si="259"/>
        <v>4</v>
      </c>
    </row>
    <row r="1612" spans="1:33">
      <c r="A1612" s="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c r="P1612" s="1">
        <f t="shared" si="250"/>
        <v>8160</v>
      </c>
      <c r="Q1612" s="1">
        <v>25</v>
      </c>
      <c r="R1612" s="1">
        <f t="shared" si="251"/>
        <v>2040</v>
      </c>
      <c r="S1612" s="1">
        <f t="shared" si="252"/>
        <v>6120</v>
      </c>
      <c r="T1612" s="1">
        <v>0.45</v>
      </c>
      <c r="U1612" s="1">
        <f t="shared" si="253"/>
        <v>2754</v>
      </c>
      <c r="V1612" s="1">
        <f t="shared" si="254"/>
        <v>3366</v>
      </c>
      <c r="W1612" s="4">
        <f t="shared" si="255"/>
        <v>0.55000000000000004</v>
      </c>
      <c r="X1612" s="1" t="s">
        <v>56</v>
      </c>
      <c r="Y1612" s="1" t="s">
        <v>72</v>
      </c>
      <c r="Z1612" s="1" t="s">
        <v>41</v>
      </c>
      <c r="AA1612" s="2">
        <v>46141</v>
      </c>
      <c r="AB1612" s="1">
        <v>4</v>
      </c>
      <c r="AC1612" s="1" t="s">
        <v>42</v>
      </c>
      <c r="AD1612" s="1" t="str">
        <f t="shared" si="256"/>
        <v>0742</v>
      </c>
      <c r="AE1612" s="1" t="str">
        <f t="shared" si="257"/>
        <v>REGULAR</v>
      </c>
      <c r="AF1612" s="1" t="str">
        <f t="shared" si="258"/>
        <v>Howrah -  West Bengal</v>
      </c>
      <c r="AG1612" s="1">
        <f t="shared" si="259"/>
        <v>4</v>
      </c>
    </row>
    <row r="1613" spans="1:33">
      <c r="A1613" s="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c r="P1613" s="1">
        <f t="shared" si="250"/>
        <v>43600</v>
      </c>
      <c r="Q1613" s="1">
        <v>30</v>
      </c>
      <c r="R1613" s="1">
        <f t="shared" si="251"/>
        <v>13080</v>
      </c>
      <c r="S1613" s="1">
        <f t="shared" si="252"/>
        <v>30520</v>
      </c>
      <c r="T1613" s="1">
        <v>0.48</v>
      </c>
      <c r="U1613" s="1">
        <f t="shared" si="253"/>
        <v>14649.6</v>
      </c>
      <c r="V1613" s="1">
        <f t="shared" si="254"/>
        <v>15870.4</v>
      </c>
      <c r="W1613" s="4">
        <f t="shared" si="255"/>
        <v>0.52</v>
      </c>
      <c r="X1613" s="1" t="s">
        <v>56</v>
      </c>
      <c r="Y1613" s="1" t="s">
        <v>40</v>
      </c>
      <c r="Z1613" s="1" t="s">
        <v>41</v>
      </c>
      <c r="AA1613" s="2">
        <v>46145</v>
      </c>
      <c r="AB1613" s="1">
        <v>3</v>
      </c>
      <c r="AC1613" s="1" t="s">
        <v>42</v>
      </c>
      <c r="AD1613" s="1" t="str">
        <f t="shared" si="256"/>
        <v>0050</v>
      </c>
      <c r="AE1613" s="1" t="str">
        <f t="shared" si="257"/>
        <v>PRIME</v>
      </c>
      <c r="AF1613" s="1" t="str">
        <f t="shared" si="258"/>
        <v>Noida -  Delhi</v>
      </c>
      <c r="AG1613" s="1">
        <f t="shared" si="259"/>
        <v>5</v>
      </c>
    </row>
    <row r="1614" spans="1:33">
      <c r="A1614" s="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c r="P1614" s="1">
        <f t="shared" si="250"/>
        <v>1100</v>
      </c>
      <c r="Q1614" s="1">
        <v>20</v>
      </c>
      <c r="R1614" s="1">
        <f t="shared" si="251"/>
        <v>220</v>
      </c>
      <c r="S1614" s="1">
        <f t="shared" si="252"/>
        <v>880</v>
      </c>
      <c r="T1614" s="1">
        <v>0.35</v>
      </c>
      <c r="U1614" s="1">
        <f t="shared" si="253"/>
        <v>308</v>
      </c>
      <c r="V1614" s="1">
        <f t="shared" si="254"/>
        <v>572</v>
      </c>
      <c r="W1614" s="4">
        <f t="shared" si="255"/>
        <v>0.65</v>
      </c>
      <c r="X1614" s="1" t="s">
        <v>39</v>
      </c>
      <c r="Y1614" s="1" t="s">
        <v>72</v>
      </c>
      <c r="Z1614" s="1" t="s">
        <v>41</v>
      </c>
      <c r="AA1614" s="2">
        <v>46142</v>
      </c>
      <c r="AB1614" s="1">
        <v>3</v>
      </c>
      <c r="AC1614" s="1" t="s">
        <v>42</v>
      </c>
      <c r="AD1614" s="1" t="str">
        <f t="shared" si="256"/>
        <v>0602</v>
      </c>
      <c r="AE1614" s="1" t="str">
        <f t="shared" si="257"/>
        <v>REGULAR</v>
      </c>
      <c r="AF1614" s="1" t="str">
        <f t="shared" si="258"/>
        <v>Thoubal -  Manipur</v>
      </c>
      <c r="AG1614" s="1">
        <f t="shared" si="259"/>
        <v>4</v>
      </c>
    </row>
    <row r="1615" spans="1:33">
      <c r="A1615" s="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c r="P1615" s="1">
        <f t="shared" si="250"/>
        <v>1860</v>
      </c>
      <c r="Q1615" s="1">
        <v>30</v>
      </c>
      <c r="R1615" s="1">
        <f t="shared" si="251"/>
        <v>558</v>
      </c>
      <c r="S1615" s="1">
        <f t="shared" si="252"/>
        <v>1302</v>
      </c>
      <c r="T1615" s="1">
        <v>0.5</v>
      </c>
      <c r="U1615" s="1">
        <f t="shared" si="253"/>
        <v>651</v>
      </c>
      <c r="V1615" s="1">
        <f t="shared" si="254"/>
        <v>651</v>
      </c>
      <c r="W1615" s="4">
        <f t="shared" si="255"/>
        <v>0.5</v>
      </c>
      <c r="X1615" s="1" t="s">
        <v>50</v>
      </c>
      <c r="Y1615" s="1" t="s">
        <v>40</v>
      </c>
      <c r="Z1615" s="1" t="s">
        <v>66</v>
      </c>
      <c r="AA1615" s="1"/>
      <c r="AB1615" s="1"/>
      <c r="AC1615" s="1" t="s">
        <v>42</v>
      </c>
      <c r="AD1615" s="1" t="str">
        <f t="shared" si="256"/>
        <v>0857</v>
      </c>
      <c r="AE1615" s="1" t="str">
        <f t="shared" si="257"/>
        <v>PRIME</v>
      </c>
      <c r="AF1615" s="1" t="str">
        <f t="shared" si="258"/>
        <v>Pune -  Maharashtra</v>
      </c>
      <c r="AG1615" s="1">
        <f t="shared" si="259"/>
        <v>4</v>
      </c>
    </row>
    <row r="1616" spans="1:33">
      <c r="A1616" s="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c r="P1616" s="1">
        <f t="shared" si="250"/>
        <v>23790</v>
      </c>
      <c r="Q1616" s="1">
        <v>25</v>
      </c>
      <c r="R1616" s="1">
        <f t="shared" si="251"/>
        <v>5947.5</v>
      </c>
      <c r="S1616" s="1">
        <f t="shared" si="252"/>
        <v>17842.5</v>
      </c>
      <c r="T1616" s="1">
        <v>0.48</v>
      </c>
      <c r="U1616" s="1">
        <f t="shared" si="253"/>
        <v>8564.4</v>
      </c>
      <c r="V1616" s="1">
        <f t="shared" si="254"/>
        <v>9278.1</v>
      </c>
      <c r="W1616" s="4">
        <f t="shared" si="255"/>
        <v>0.52</v>
      </c>
      <c r="X1616" s="1" t="s">
        <v>50</v>
      </c>
      <c r="Y1616" s="1" t="s">
        <v>81</v>
      </c>
      <c r="Z1616" s="1" t="s">
        <v>22</v>
      </c>
      <c r="AA1616" s="1"/>
      <c r="AB1616" s="1"/>
      <c r="AC1616" s="1" t="s">
        <v>93</v>
      </c>
      <c r="AD1616" s="1" t="str">
        <f t="shared" si="256"/>
        <v>1595</v>
      </c>
      <c r="AE1616" s="1" t="str">
        <f t="shared" si="257"/>
        <v>PRIME</v>
      </c>
      <c r="AF1616" s="1" t="str">
        <f t="shared" si="258"/>
        <v>New Delhi -  Delhi</v>
      </c>
      <c r="AG1616" s="1">
        <f t="shared" si="259"/>
        <v>5</v>
      </c>
    </row>
    <row r="1617" spans="1:33">
      <c r="A1617" s="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c r="P1617" s="1">
        <f t="shared" si="250"/>
        <v>13200</v>
      </c>
      <c r="Q1617" s="1">
        <v>0</v>
      </c>
      <c r="R1617" s="1">
        <f t="shared" si="251"/>
        <v>0</v>
      </c>
      <c r="S1617" s="1">
        <f t="shared" si="252"/>
        <v>13200</v>
      </c>
      <c r="T1617" s="1">
        <v>0.45</v>
      </c>
      <c r="U1617" s="1">
        <f t="shared" si="253"/>
        <v>5940</v>
      </c>
      <c r="V1617" s="1">
        <f t="shared" si="254"/>
        <v>7260</v>
      </c>
      <c r="W1617" s="4">
        <f t="shared" si="255"/>
        <v>0.55000000000000004</v>
      </c>
      <c r="X1617" s="1" t="s">
        <v>50</v>
      </c>
      <c r="Y1617" s="1" t="s">
        <v>81</v>
      </c>
      <c r="Z1617" s="1" t="s">
        <v>51</v>
      </c>
      <c r="AA1617" s="2">
        <v>46142</v>
      </c>
      <c r="AB1617" s="1"/>
      <c r="AC1617" s="1" t="s">
        <v>42</v>
      </c>
      <c r="AD1617" s="1" t="str">
        <f t="shared" si="256"/>
        <v>1614</v>
      </c>
      <c r="AE1617" s="1" t="str">
        <f t="shared" si="257"/>
        <v>PRIME</v>
      </c>
      <c r="AF1617" s="1" t="str">
        <f t="shared" si="258"/>
        <v>Ludhiana -  Punjab</v>
      </c>
      <c r="AG1617" s="1">
        <f t="shared" si="259"/>
        <v>5</v>
      </c>
    </row>
    <row r="1618" spans="1:33">
      <c r="A1618" s="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c r="P1618" s="1">
        <f t="shared" si="250"/>
        <v>161860</v>
      </c>
      <c r="Q1618" s="1">
        <v>0</v>
      </c>
      <c r="R1618" s="1">
        <f t="shared" si="251"/>
        <v>0</v>
      </c>
      <c r="S1618" s="1">
        <f t="shared" si="252"/>
        <v>161860</v>
      </c>
      <c r="T1618" s="1">
        <v>0.57999999999999996</v>
      </c>
      <c r="U1618" s="1">
        <f t="shared" si="253"/>
        <v>93878.799999999988</v>
      </c>
      <c r="V1618" s="1">
        <f t="shared" si="254"/>
        <v>67981.200000000012</v>
      </c>
      <c r="W1618" s="4">
        <f t="shared" si="255"/>
        <v>0.4200000000000001</v>
      </c>
      <c r="X1618" s="1" t="s">
        <v>50</v>
      </c>
      <c r="Y1618" s="1" t="s">
        <v>81</v>
      </c>
      <c r="Z1618" s="1" t="s">
        <v>22</v>
      </c>
      <c r="AA1618" s="1"/>
      <c r="AB1618" s="1"/>
      <c r="AC1618" s="1" t="s">
        <v>93</v>
      </c>
      <c r="AD1618" s="1" t="str">
        <f t="shared" si="256"/>
        <v>1033</v>
      </c>
      <c r="AE1618" s="1" t="str">
        <f t="shared" si="257"/>
        <v>REGULAR</v>
      </c>
      <c r="AF1618" s="1" t="str">
        <f t="shared" si="258"/>
        <v>Durgapur -  West Bengal</v>
      </c>
      <c r="AG1618" s="1">
        <f t="shared" si="259"/>
        <v>6</v>
      </c>
    </row>
    <row r="1619" spans="1:33">
      <c r="A1619" s="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c r="P1619" s="1">
        <f t="shared" si="250"/>
        <v>1120</v>
      </c>
      <c r="Q1619" s="1">
        <v>30</v>
      </c>
      <c r="R1619" s="1">
        <f t="shared" si="251"/>
        <v>336</v>
      </c>
      <c r="S1619" s="1">
        <f t="shared" si="252"/>
        <v>784</v>
      </c>
      <c r="T1619" s="1">
        <v>0.47</v>
      </c>
      <c r="U1619" s="1">
        <f t="shared" si="253"/>
        <v>368.47999999999996</v>
      </c>
      <c r="V1619" s="1">
        <f t="shared" si="254"/>
        <v>415.52000000000004</v>
      </c>
      <c r="W1619" s="4">
        <f t="shared" si="255"/>
        <v>0.53</v>
      </c>
      <c r="X1619" s="1" t="s">
        <v>65</v>
      </c>
      <c r="Y1619" s="1" t="s">
        <v>57</v>
      </c>
      <c r="Z1619" s="1" t="s">
        <v>51</v>
      </c>
      <c r="AA1619" s="2">
        <v>46150</v>
      </c>
      <c r="AB1619" s="1"/>
      <c r="AC1619" s="1" t="s">
        <v>42</v>
      </c>
      <c r="AD1619" s="1" t="str">
        <f t="shared" si="256"/>
        <v>0130</v>
      </c>
      <c r="AE1619" s="1" t="str">
        <f t="shared" si="257"/>
        <v>REGULAR</v>
      </c>
      <c r="AF1619" s="1" t="str">
        <f t="shared" si="258"/>
        <v>Cuttack -  Odisha</v>
      </c>
      <c r="AG1619" s="1">
        <f t="shared" si="259"/>
        <v>4</v>
      </c>
    </row>
    <row r="1620" spans="1:33">
      <c r="A1620" s="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c r="P1620" s="1">
        <f t="shared" si="250"/>
        <v>22800</v>
      </c>
      <c r="Q1620" s="1">
        <v>25</v>
      </c>
      <c r="R1620" s="1">
        <f t="shared" si="251"/>
        <v>5700</v>
      </c>
      <c r="S1620" s="1">
        <f t="shared" si="252"/>
        <v>17100</v>
      </c>
      <c r="T1620" s="1">
        <v>0.5</v>
      </c>
      <c r="U1620" s="1">
        <f t="shared" si="253"/>
        <v>8550</v>
      </c>
      <c r="V1620" s="1">
        <f t="shared" si="254"/>
        <v>8550</v>
      </c>
      <c r="W1620" s="4">
        <f t="shared" si="255"/>
        <v>0.5</v>
      </c>
      <c r="X1620" s="1" t="s">
        <v>50</v>
      </c>
      <c r="Y1620" s="1" t="s">
        <v>57</v>
      </c>
      <c r="Z1620" s="1" t="s">
        <v>51</v>
      </c>
      <c r="AA1620" s="2">
        <v>46147</v>
      </c>
      <c r="AB1620" s="1"/>
      <c r="AC1620" s="1" t="s">
        <v>42</v>
      </c>
      <c r="AD1620" s="1" t="str">
        <f t="shared" si="256"/>
        <v>0172</v>
      </c>
      <c r="AE1620" s="1" t="str">
        <f t="shared" si="257"/>
        <v>PRIME</v>
      </c>
      <c r="AF1620" s="1" t="str">
        <f t="shared" si="258"/>
        <v>Noida -  Delhi</v>
      </c>
      <c r="AG1620" s="1">
        <f t="shared" si="259"/>
        <v>5</v>
      </c>
    </row>
    <row r="1621" spans="1:33">
      <c r="A1621" s="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c r="P1621" s="1">
        <f t="shared" si="250"/>
        <v>260</v>
      </c>
      <c r="Q1621" s="1">
        <v>25</v>
      </c>
      <c r="R1621" s="1">
        <f t="shared" si="251"/>
        <v>65</v>
      </c>
      <c r="S1621" s="1">
        <f t="shared" si="252"/>
        <v>195</v>
      </c>
      <c r="T1621" s="1">
        <v>0.62</v>
      </c>
      <c r="U1621" s="1">
        <f t="shared" si="253"/>
        <v>120.9</v>
      </c>
      <c r="V1621" s="1">
        <f t="shared" si="254"/>
        <v>74.099999999999994</v>
      </c>
      <c r="W1621" s="4">
        <f t="shared" si="255"/>
        <v>0.37999999999999995</v>
      </c>
      <c r="X1621" s="1" t="s">
        <v>104</v>
      </c>
      <c r="Y1621" s="1" t="s">
        <v>40</v>
      </c>
      <c r="Z1621" s="1" t="s">
        <v>66</v>
      </c>
      <c r="AA1621" s="1"/>
      <c r="AB1621" s="1"/>
      <c r="AC1621" s="1" t="s">
        <v>42</v>
      </c>
      <c r="AD1621" s="1" t="str">
        <f t="shared" si="256"/>
        <v>0448</v>
      </c>
      <c r="AE1621" s="1" t="str">
        <f t="shared" si="257"/>
        <v>REGULAR</v>
      </c>
      <c r="AF1621" s="1" t="str">
        <f t="shared" si="258"/>
        <v>Indore -  Madhya Pradesh</v>
      </c>
      <c r="AG1621" s="1">
        <f t="shared" si="259"/>
        <v>3</v>
      </c>
    </row>
    <row r="1622" spans="1:33">
      <c r="A1622" s="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c r="P1622" s="1">
        <f t="shared" si="250"/>
        <v>1500</v>
      </c>
      <c r="Q1622" s="1">
        <v>10</v>
      </c>
      <c r="R1622" s="1">
        <f t="shared" si="251"/>
        <v>150</v>
      </c>
      <c r="S1622" s="1">
        <f t="shared" si="252"/>
        <v>1350</v>
      </c>
      <c r="T1622" s="1">
        <v>0.62</v>
      </c>
      <c r="U1622" s="1">
        <f t="shared" si="253"/>
        <v>837</v>
      </c>
      <c r="V1622" s="1">
        <f t="shared" si="254"/>
        <v>513</v>
      </c>
      <c r="W1622" s="4">
        <f t="shared" si="255"/>
        <v>0.38</v>
      </c>
      <c r="X1622" s="1" t="s">
        <v>39</v>
      </c>
      <c r="Y1622" s="1" t="s">
        <v>40</v>
      </c>
      <c r="Z1622" s="1" t="s">
        <v>41</v>
      </c>
      <c r="AA1622" s="2">
        <v>46148</v>
      </c>
      <c r="AB1622" s="1">
        <v>5</v>
      </c>
      <c r="AC1622" s="1" t="s">
        <v>42</v>
      </c>
      <c r="AD1622" s="1" t="str">
        <f t="shared" si="256"/>
        <v>0792</v>
      </c>
      <c r="AE1622" s="1" t="str">
        <f t="shared" si="257"/>
        <v>REGULAR</v>
      </c>
      <c r="AF1622" s="1" t="str">
        <f t="shared" si="258"/>
        <v>Jaipur -  Rajasthan</v>
      </c>
      <c r="AG1622" s="1">
        <f t="shared" si="259"/>
        <v>4</v>
      </c>
    </row>
    <row r="1623" spans="1:33">
      <c r="A1623" s="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c r="P1623" s="1">
        <f t="shared" si="250"/>
        <v>94700</v>
      </c>
      <c r="Q1623" s="1">
        <v>15</v>
      </c>
      <c r="R1623" s="1">
        <f t="shared" si="251"/>
        <v>14205</v>
      </c>
      <c r="S1623" s="1">
        <f t="shared" si="252"/>
        <v>80495</v>
      </c>
      <c r="T1623" s="1">
        <v>0.57999999999999996</v>
      </c>
      <c r="U1623" s="1">
        <f t="shared" si="253"/>
        <v>46687.1</v>
      </c>
      <c r="V1623" s="1">
        <f t="shared" si="254"/>
        <v>33807.9</v>
      </c>
      <c r="W1623" s="4">
        <f t="shared" si="255"/>
        <v>0.42000000000000004</v>
      </c>
      <c r="X1623" s="1" t="s">
        <v>104</v>
      </c>
      <c r="Y1623" s="1" t="s">
        <v>72</v>
      </c>
      <c r="Z1623" s="1" t="s">
        <v>41</v>
      </c>
      <c r="AA1623" s="2">
        <v>46149</v>
      </c>
      <c r="AB1623" s="1">
        <v>4</v>
      </c>
      <c r="AC1623" s="1" t="s">
        <v>42</v>
      </c>
      <c r="AD1623" s="1" t="str">
        <f t="shared" si="256"/>
        <v>0940</v>
      </c>
      <c r="AE1623" s="1" t="str">
        <f t="shared" si="257"/>
        <v>PRIME</v>
      </c>
      <c r="AF1623" s="1" t="str">
        <f t="shared" si="258"/>
        <v>Howrah -  West Bengal</v>
      </c>
      <c r="AG1623" s="1">
        <f t="shared" si="259"/>
        <v>5</v>
      </c>
    </row>
    <row r="1624" spans="1:33">
      <c r="A1624" s="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c r="P1624" s="1">
        <f t="shared" si="250"/>
        <v>9220</v>
      </c>
      <c r="Q1624" s="1">
        <v>10</v>
      </c>
      <c r="R1624" s="1">
        <f t="shared" si="251"/>
        <v>922</v>
      </c>
      <c r="S1624" s="1">
        <f t="shared" si="252"/>
        <v>8298</v>
      </c>
      <c r="T1624" s="1">
        <v>0.52</v>
      </c>
      <c r="U1624" s="1">
        <f t="shared" si="253"/>
        <v>4314.96</v>
      </c>
      <c r="V1624" s="1">
        <f t="shared" si="254"/>
        <v>3983.04</v>
      </c>
      <c r="W1624" s="4">
        <f t="shared" si="255"/>
        <v>0.48</v>
      </c>
      <c r="X1624" s="1" t="s">
        <v>56</v>
      </c>
      <c r="Y1624" s="1" t="s">
        <v>81</v>
      </c>
      <c r="Z1624" s="1" t="s">
        <v>22</v>
      </c>
      <c r="AA1624" s="1"/>
      <c r="AB1624" s="1"/>
      <c r="AC1624" s="1" t="s">
        <v>93</v>
      </c>
      <c r="AD1624" s="1" t="str">
        <f t="shared" si="256"/>
        <v>1160</v>
      </c>
      <c r="AE1624" s="1" t="str">
        <f t="shared" si="257"/>
        <v>REGULAR</v>
      </c>
      <c r="AF1624" s="1" t="str">
        <f t="shared" si="258"/>
        <v>Jaipur -  Rajasthan</v>
      </c>
      <c r="AG1624" s="1">
        <f t="shared" si="259"/>
        <v>4</v>
      </c>
    </row>
    <row r="1625" spans="1:33">
      <c r="A1625" s="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c r="P1625" s="1">
        <f t="shared" si="250"/>
        <v>38490</v>
      </c>
      <c r="Q1625" s="1">
        <v>10</v>
      </c>
      <c r="R1625" s="1">
        <f t="shared" si="251"/>
        <v>3849</v>
      </c>
      <c r="S1625" s="1">
        <f t="shared" si="252"/>
        <v>34641</v>
      </c>
      <c r="T1625" s="1">
        <v>0.57999999999999996</v>
      </c>
      <c r="U1625" s="1">
        <f t="shared" si="253"/>
        <v>20091.78</v>
      </c>
      <c r="V1625" s="1">
        <f t="shared" si="254"/>
        <v>14549.220000000001</v>
      </c>
      <c r="W1625" s="4">
        <f t="shared" si="255"/>
        <v>0.42000000000000004</v>
      </c>
      <c r="X1625" s="1" t="s">
        <v>39</v>
      </c>
      <c r="Y1625" s="1" t="s">
        <v>81</v>
      </c>
      <c r="Z1625" s="1" t="s">
        <v>66</v>
      </c>
      <c r="AA1625" s="1"/>
      <c r="AB1625" s="1"/>
      <c r="AC1625" s="1" t="s">
        <v>42</v>
      </c>
      <c r="AD1625" s="1" t="str">
        <f t="shared" si="256"/>
        <v>0950</v>
      </c>
      <c r="AE1625" s="1" t="str">
        <f t="shared" si="257"/>
        <v>REGULAR</v>
      </c>
      <c r="AF1625" s="1" t="str">
        <f t="shared" si="258"/>
        <v>Jodhpur -  Rajasthan</v>
      </c>
      <c r="AG1625" s="1">
        <f t="shared" si="259"/>
        <v>5</v>
      </c>
    </row>
    <row r="1626" spans="1:33">
      <c r="A1626" s="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c r="P1626" s="1">
        <f t="shared" si="250"/>
        <v>34480</v>
      </c>
      <c r="Q1626" s="1">
        <v>20</v>
      </c>
      <c r="R1626" s="1">
        <f t="shared" si="251"/>
        <v>6896</v>
      </c>
      <c r="S1626" s="1">
        <f t="shared" si="252"/>
        <v>27584</v>
      </c>
      <c r="T1626" s="1">
        <v>0.57999999999999996</v>
      </c>
      <c r="U1626" s="1">
        <f t="shared" si="253"/>
        <v>15998.72</v>
      </c>
      <c r="V1626" s="1">
        <f t="shared" si="254"/>
        <v>11585.28</v>
      </c>
      <c r="W1626" s="4">
        <f t="shared" si="255"/>
        <v>0.42000000000000004</v>
      </c>
      <c r="X1626" s="1" t="s">
        <v>65</v>
      </c>
      <c r="Y1626" s="1" t="s">
        <v>57</v>
      </c>
      <c r="Z1626" s="1" t="s">
        <v>120</v>
      </c>
      <c r="AA1626" s="1"/>
      <c r="AB1626" s="1"/>
      <c r="AC1626" s="1" t="s">
        <v>42</v>
      </c>
      <c r="AD1626" s="1" t="str">
        <f t="shared" si="256"/>
        <v>1110</v>
      </c>
      <c r="AE1626" s="1" t="str">
        <f t="shared" si="257"/>
        <v>PRIME</v>
      </c>
      <c r="AF1626" s="1" t="str">
        <f t="shared" si="258"/>
        <v>Ludhiana -  Punjab</v>
      </c>
      <c r="AG1626" s="1">
        <f t="shared" si="259"/>
        <v>5</v>
      </c>
    </row>
    <row r="1627" spans="1:33">
      <c r="A1627" s="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c r="P1627" s="1">
        <f t="shared" si="250"/>
        <v>11280</v>
      </c>
      <c r="Q1627" s="1">
        <v>10</v>
      </c>
      <c r="R1627" s="1">
        <f t="shared" si="251"/>
        <v>1128</v>
      </c>
      <c r="S1627" s="1">
        <f t="shared" si="252"/>
        <v>10152</v>
      </c>
      <c r="T1627" s="1">
        <v>0.45</v>
      </c>
      <c r="U1627" s="1">
        <f t="shared" si="253"/>
        <v>4568.4000000000005</v>
      </c>
      <c r="V1627" s="1">
        <f t="shared" si="254"/>
        <v>5583.5999999999995</v>
      </c>
      <c r="W1627" s="4">
        <f t="shared" si="255"/>
        <v>0.54999999999999993</v>
      </c>
      <c r="X1627" s="1" t="s">
        <v>56</v>
      </c>
      <c r="Y1627" s="1" t="s">
        <v>40</v>
      </c>
      <c r="Z1627" s="1" t="s">
        <v>41</v>
      </c>
      <c r="AA1627" s="2">
        <v>46146</v>
      </c>
      <c r="AB1627" s="1">
        <v>3</v>
      </c>
      <c r="AC1627" s="1" t="s">
        <v>42</v>
      </c>
      <c r="AD1627" s="1" t="str">
        <f t="shared" si="256"/>
        <v>1485</v>
      </c>
      <c r="AE1627" s="1" t="str">
        <f t="shared" si="257"/>
        <v>REGULAR</v>
      </c>
      <c r="AF1627" s="1" t="str">
        <f t="shared" si="258"/>
        <v>Ahmedabad -  Gujarat</v>
      </c>
      <c r="AG1627" s="1">
        <f t="shared" si="259"/>
        <v>5</v>
      </c>
    </row>
    <row r="1628" spans="1:33">
      <c r="A1628" s="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c r="P1628" s="1">
        <f t="shared" si="250"/>
        <v>32570</v>
      </c>
      <c r="Q1628" s="1">
        <v>0</v>
      </c>
      <c r="R1628" s="1">
        <f t="shared" si="251"/>
        <v>0</v>
      </c>
      <c r="S1628" s="1">
        <f t="shared" si="252"/>
        <v>32570</v>
      </c>
      <c r="T1628" s="1">
        <v>0.57999999999999996</v>
      </c>
      <c r="U1628" s="1">
        <f t="shared" si="253"/>
        <v>18890.599999999999</v>
      </c>
      <c r="V1628" s="1">
        <f t="shared" si="254"/>
        <v>13679.400000000001</v>
      </c>
      <c r="W1628" s="4">
        <f t="shared" si="255"/>
        <v>0.42000000000000004</v>
      </c>
      <c r="X1628" s="1" t="s">
        <v>50</v>
      </c>
      <c r="Y1628" s="1" t="s">
        <v>72</v>
      </c>
      <c r="Z1628" s="1" t="s">
        <v>51</v>
      </c>
      <c r="AA1628" s="2">
        <v>46151</v>
      </c>
      <c r="AB1628" s="1"/>
      <c r="AC1628" s="1" t="s">
        <v>42</v>
      </c>
      <c r="AD1628" s="1" t="str">
        <f t="shared" si="256"/>
        <v>1695</v>
      </c>
      <c r="AE1628" s="1" t="str">
        <f t="shared" si="257"/>
        <v>PRIME</v>
      </c>
      <c r="AF1628" s="1" t="str">
        <f t="shared" si="258"/>
        <v>Hyderabad -  Telangana</v>
      </c>
      <c r="AG1628" s="1">
        <f t="shared" si="259"/>
        <v>5</v>
      </c>
    </row>
    <row r="1629" spans="1:33">
      <c r="A1629" s="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c r="P1629" s="1">
        <f t="shared" si="250"/>
        <v>10710</v>
      </c>
      <c r="Q1629" s="1">
        <v>0</v>
      </c>
      <c r="R1629" s="1">
        <f t="shared" si="251"/>
        <v>0</v>
      </c>
      <c r="S1629" s="1">
        <f t="shared" si="252"/>
        <v>10710</v>
      </c>
      <c r="T1629" s="1">
        <v>0.47</v>
      </c>
      <c r="U1629" s="1">
        <f t="shared" si="253"/>
        <v>5033.7</v>
      </c>
      <c r="V1629" s="1">
        <f t="shared" si="254"/>
        <v>5676.3</v>
      </c>
      <c r="W1629" s="4">
        <f t="shared" si="255"/>
        <v>0.53</v>
      </c>
      <c r="X1629" s="1" t="s">
        <v>39</v>
      </c>
      <c r="Y1629" s="1" t="s">
        <v>81</v>
      </c>
      <c r="Z1629" s="1" t="s">
        <v>41</v>
      </c>
      <c r="AA1629" s="2">
        <v>46152</v>
      </c>
      <c r="AB1629" s="1">
        <v>5</v>
      </c>
      <c r="AC1629" s="1" t="s">
        <v>42</v>
      </c>
      <c r="AD1629" s="1" t="str">
        <f t="shared" si="256"/>
        <v>0529</v>
      </c>
      <c r="AE1629" s="1" t="str">
        <f t="shared" si="257"/>
        <v>REGULAR</v>
      </c>
      <c r="AF1629" s="1" t="str">
        <f t="shared" si="258"/>
        <v>Gurgaon -  Delhi</v>
      </c>
      <c r="AG1629" s="1">
        <f t="shared" si="259"/>
        <v>5</v>
      </c>
    </row>
    <row r="1630" spans="1:33">
      <c r="A1630" s="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c r="P1630" s="1">
        <f t="shared" si="250"/>
        <v>2800</v>
      </c>
      <c r="Q1630" s="1">
        <v>10</v>
      </c>
      <c r="R1630" s="1">
        <f t="shared" si="251"/>
        <v>280</v>
      </c>
      <c r="S1630" s="1">
        <f t="shared" si="252"/>
        <v>2520</v>
      </c>
      <c r="T1630" s="1">
        <v>0.35</v>
      </c>
      <c r="U1630" s="1">
        <f t="shared" si="253"/>
        <v>882</v>
      </c>
      <c r="V1630" s="1">
        <f t="shared" si="254"/>
        <v>1638</v>
      </c>
      <c r="W1630" s="4">
        <f t="shared" si="255"/>
        <v>0.65</v>
      </c>
      <c r="X1630" s="1" t="s">
        <v>39</v>
      </c>
      <c r="Y1630" s="1" t="s">
        <v>40</v>
      </c>
      <c r="Z1630" s="1" t="s">
        <v>22</v>
      </c>
      <c r="AA1630" s="1"/>
      <c r="AB1630" s="1"/>
      <c r="AC1630" s="1" t="s">
        <v>93</v>
      </c>
      <c r="AD1630" s="1" t="str">
        <f t="shared" si="256"/>
        <v>0714</v>
      </c>
      <c r="AE1630" s="1" t="str">
        <f t="shared" si="257"/>
        <v>PRIME</v>
      </c>
      <c r="AF1630" s="1" t="str">
        <f t="shared" si="258"/>
        <v>Surat -  Gujarat</v>
      </c>
      <c r="AG1630" s="1">
        <f t="shared" si="259"/>
        <v>4</v>
      </c>
    </row>
    <row r="1631" spans="1:33">
      <c r="A1631" s="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c r="P1631" s="1">
        <f t="shared" si="250"/>
        <v>263800</v>
      </c>
      <c r="Q1631" s="1">
        <v>0</v>
      </c>
      <c r="R1631" s="1">
        <f t="shared" si="251"/>
        <v>0</v>
      </c>
      <c r="S1631" s="1">
        <f t="shared" si="252"/>
        <v>263800</v>
      </c>
      <c r="T1631" s="1">
        <v>0.57999999999999996</v>
      </c>
      <c r="U1631" s="1">
        <f t="shared" si="253"/>
        <v>153004</v>
      </c>
      <c r="V1631" s="1">
        <f t="shared" si="254"/>
        <v>110796</v>
      </c>
      <c r="W1631" s="4">
        <f t="shared" si="255"/>
        <v>0.42</v>
      </c>
      <c r="X1631" s="1" t="s">
        <v>104</v>
      </c>
      <c r="Y1631" s="1" t="s">
        <v>57</v>
      </c>
      <c r="Z1631" s="1" t="s">
        <v>51</v>
      </c>
      <c r="AA1631" s="2">
        <v>46146</v>
      </c>
      <c r="AB1631" s="1"/>
      <c r="AC1631" s="1" t="s">
        <v>42</v>
      </c>
      <c r="AD1631" s="1" t="str">
        <f t="shared" si="256"/>
        <v>0723</v>
      </c>
      <c r="AE1631" s="1" t="str">
        <f t="shared" si="257"/>
        <v>REGULAR</v>
      </c>
      <c r="AF1631" s="1" t="str">
        <f t="shared" si="258"/>
        <v>Jaipur -  Rajasthan</v>
      </c>
      <c r="AG1631" s="1">
        <f t="shared" si="259"/>
        <v>6</v>
      </c>
    </row>
    <row r="1632" spans="1:33">
      <c r="A1632" s="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c r="P1632" s="1">
        <f t="shared" si="250"/>
        <v>5820</v>
      </c>
      <c r="Q1632" s="1">
        <v>25</v>
      </c>
      <c r="R1632" s="1">
        <f t="shared" si="251"/>
        <v>1455</v>
      </c>
      <c r="S1632" s="1">
        <f t="shared" si="252"/>
        <v>4365</v>
      </c>
      <c r="T1632" s="1">
        <v>0.48</v>
      </c>
      <c r="U1632" s="1">
        <f t="shared" si="253"/>
        <v>2095.1999999999998</v>
      </c>
      <c r="V1632" s="1">
        <f t="shared" si="254"/>
        <v>2269.8000000000002</v>
      </c>
      <c r="W1632" s="4">
        <f t="shared" si="255"/>
        <v>0.52</v>
      </c>
      <c r="X1632" s="1" t="s">
        <v>50</v>
      </c>
      <c r="Y1632" s="1" t="s">
        <v>40</v>
      </c>
      <c r="Z1632" s="1" t="s">
        <v>66</v>
      </c>
      <c r="AA1632" s="1"/>
      <c r="AB1632" s="1"/>
      <c r="AC1632" s="1" t="s">
        <v>42</v>
      </c>
      <c r="AD1632" s="1" t="str">
        <f t="shared" si="256"/>
        <v>0782</v>
      </c>
      <c r="AE1632" s="1" t="str">
        <f t="shared" si="257"/>
        <v>PRIME</v>
      </c>
      <c r="AF1632" s="1" t="str">
        <f t="shared" si="258"/>
        <v>Durgapur -  West Bengal</v>
      </c>
      <c r="AG1632" s="1">
        <f t="shared" si="259"/>
        <v>4</v>
      </c>
    </row>
    <row r="1633" spans="1:33">
      <c r="A1633" s="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c r="P1633" s="1">
        <f t="shared" si="250"/>
        <v>1140</v>
      </c>
      <c r="Q1633" s="1">
        <v>0</v>
      </c>
      <c r="R1633" s="1">
        <f t="shared" si="251"/>
        <v>0</v>
      </c>
      <c r="S1633" s="1">
        <f t="shared" si="252"/>
        <v>1140</v>
      </c>
      <c r="T1633" s="1">
        <v>0.35</v>
      </c>
      <c r="U1633" s="1">
        <f t="shared" si="253"/>
        <v>399</v>
      </c>
      <c r="V1633" s="1">
        <f t="shared" si="254"/>
        <v>741</v>
      </c>
      <c r="W1633" s="4">
        <f t="shared" si="255"/>
        <v>0.65</v>
      </c>
      <c r="X1633" s="1" t="s">
        <v>56</v>
      </c>
      <c r="Y1633" s="1" t="s">
        <v>40</v>
      </c>
      <c r="Z1633" s="1" t="s">
        <v>41</v>
      </c>
      <c r="AA1633" s="2">
        <v>46146</v>
      </c>
      <c r="AB1633" s="1">
        <v>5</v>
      </c>
      <c r="AC1633" s="1" t="s">
        <v>42</v>
      </c>
      <c r="AD1633" s="1" t="str">
        <f t="shared" si="256"/>
        <v>0842</v>
      </c>
      <c r="AE1633" s="1" t="str">
        <f t="shared" si="257"/>
        <v>REGULAR</v>
      </c>
      <c r="AF1633" s="1" t="str">
        <f t="shared" si="258"/>
        <v>Shillong -  Meghalaya</v>
      </c>
      <c r="AG1633" s="1">
        <f t="shared" si="259"/>
        <v>4</v>
      </c>
    </row>
    <row r="1634" spans="1:33">
      <c r="A1634" s="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c r="P1634" s="1">
        <f t="shared" si="250"/>
        <v>1290</v>
      </c>
      <c r="Q1634" s="1">
        <v>25</v>
      </c>
      <c r="R1634" s="1">
        <f t="shared" si="251"/>
        <v>322.5</v>
      </c>
      <c r="S1634" s="1">
        <f t="shared" si="252"/>
        <v>967.5</v>
      </c>
      <c r="T1634" s="1">
        <v>0.5</v>
      </c>
      <c r="U1634" s="1">
        <f t="shared" si="253"/>
        <v>483.75</v>
      </c>
      <c r="V1634" s="1">
        <f t="shared" si="254"/>
        <v>483.75</v>
      </c>
      <c r="W1634" s="4">
        <f t="shared" si="255"/>
        <v>0.5</v>
      </c>
      <c r="X1634" s="1" t="s">
        <v>104</v>
      </c>
      <c r="Y1634" s="1" t="s">
        <v>81</v>
      </c>
      <c r="Z1634" s="1" t="s">
        <v>41</v>
      </c>
      <c r="AA1634" s="2">
        <v>46150</v>
      </c>
      <c r="AB1634" s="1">
        <v>4</v>
      </c>
      <c r="AC1634" s="1" t="s">
        <v>42</v>
      </c>
      <c r="AD1634" s="1" t="str">
        <f t="shared" si="256"/>
        <v>0917</v>
      </c>
      <c r="AE1634" s="1" t="str">
        <f t="shared" si="257"/>
        <v>PRIME</v>
      </c>
      <c r="AF1634" s="1" t="str">
        <f t="shared" si="258"/>
        <v>Raipur -  Chhattisgarh</v>
      </c>
      <c r="AG1634" s="1">
        <f t="shared" si="259"/>
        <v>4</v>
      </c>
    </row>
    <row r="1635" spans="1:33">
      <c r="A1635" s="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c r="P1635" s="1">
        <f t="shared" si="250"/>
        <v>16950</v>
      </c>
      <c r="Q1635" s="1">
        <v>25</v>
      </c>
      <c r="R1635" s="1">
        <f t="shared" si="251"/>
        <v>4237.5</v>
      </c>
      <c r="S1635" s="1">
        <f t="shared" si="252"/>
        <v>12712.5</v>
      </c>
      <c r="T1635" s="1">
        <v>0.45</v>
      </c>
      <c r="U1635" s="1">
        <f t="shared" si="253"/>
        <v>5720.625</v>
      </c>
      <c r="V1635" s="1">
        <f t="shared" si="254"/>
        <v>6991.875</v>
      </c>
      <c r="W1635" s="4">
        <f t="shared" si="255"/>
        <v>0.55000000000000004</v>
      </c>
      <c r="X1635" s="1" t="s">
        <v>147</v>
      </c>
      <c r="Y1635" s="1" t="s">
        <v>40</v>
      </c>
      <c r="Z1635" s="1" t="s">
        <v>41</v>
      </c>
      <c r="AA1635" s="2">
        <v>46152</v>
      </c>
      <c r="AB1635" s="1">
        <v>4</v>
      </c>
      <c r="AC1635" s="1" t="s">
        <v>42</v>
      </c>
      <c r="AD1635" s="1" t="str">
        <f t="shared" si="256"/>
        <v>1034</v>
      </c>
      <c r="AE1635" s="1" t="str">
        <f t="shared" si="257"/>
        <v>REGULAR</v>
      </c>
      <c r="AF1635" s="1" t="str">
        <f t="shared" si="258"/>
        <v>Durgapur -  West Bengal</v>
      </c>
      <c r="AG1635" s="1">
        <f t="shared" si="259"/>
        <v>5</v>
      </c>
    </row>
    <row r="1636" spans="1:33">
      <c r="A1636" s="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c r="P1636" s="1">
        <f t="shared" si="250"/>
        <v>208480</v>
      </c>
      <c r="Q1636" s="1">
        <v>5</v>
      </c>
      <c r="R1636" s="1">
        <f t="shared" si="251"/>
        <v>10424</v>
      </c>
      <c r="S1636" s="1">
        <f t="shared" si="252"/>
        <v>198056</v>
      </c>
      <c r="T1636" s="1">
        <v>0.57999999999999996</v>
      </c>
      <c r="U1636" s="1">
        <f t="shared" si="253"/>
        <v>114872.48</v>
      </c>
      <c r="V1636" s="1">
        <f t="shared" si="254"/>
        <v>83183.520000000004</v>
      </c>
      <c r="W1636" s="4">
        <f t="shared" si="255"/>
        <v>0.42000000000000004</v>
      </c>
      <c r="X1636" s="1" t="s">
        <v>39</v>
      </c>
      <c r="Y1636" s="1" t="s">
        <v>81</v>
      </c>
      <c r="Z1636" s="1" t="s">
        <v>41</v>
      </c>
      <c r="AA1636" s="2">
        <v>46150</v>
      </c>
      <c r="AB1636" s="1">
        <v>5</v>
      </c>
      <c r="AC1636" s="1" t="s">
        <v>42</v>
      </c>
      <c r="AD1636" s="1" t="str">
        <f t="shared" si="256"/>
        <v>1067</v>
      </c>
      <c r="AE1636" s="1" t="str">
        <f t="shared" si="257"/>
        <v>REGULAR</v>
      </c>
      <c r="AF1636" s="1" t="str">
        <f t="shared" si="258"/>
        <v>Raipur -  Chhattisgarh</v>
      </c>
      <c r="AG1636" s="1">
        <f t="shared" si="259"/>
        <v>6</v>
      </c>
    </row>
    <row r="1637" spans="1:33">
      <c r="A1637" s="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c r="P1637" s="1">
        <f t="shared" si="250"/>
        <v>13980</v>
      </c>
      <c r="Q1637" s="1">
        <v>10</v>
      </c>
      <c r="R1637" s="1">
        <f t="shared" si="251"/>
        <v>1398</v>
      </c>
      <c r="S1637" s="1">
        <f t="shared" si="252"/>
        <v>12582</v>
      </c>
      <c r="T1637" s="1">
        <v>0.52</v>
      </c>
      <c r="U1637" s="1">
        <f t="shared" si="253"/>
        <v>6542.64</v>
      </c>
      <c r="V1637" s="1">
        <f t="shared" si="254"/>
        <v>6039.36</v>
      </c>
      <c r="W1637" s="4">
        <f t="shared" si="255"/>
        <v>0.48</v>
      </c>
      <c r="X1637" s="1" t="s">
        <v>65</v>
      </c>
      <c r="Y1637" s="1" t="s">
        <v>57</v>
      </c>
      <c r="Z1637" s="1" t="s">
        <v>41</v>
      </c>
      <c r="AA1637" s="2">
        <v>46152</v>
      </c>
      <c r="AB1637" s="1">
        <v>5</v>
      </c>
      <c r="AC1637" s="1" t="s">
        <v>42</v>
      </c>
      <c r="AD1637" s="1" t="str">
        <f t="shared" si="256"/>
        <v>1431</v>
      </c>
      <c r="AE1637" s="1" t="str">
        <f t="shared" si="257"/>
        <v>PRIME</v>
      </c>
      <c r="AF1637" s="1" t="str">
        <f t="shared" si="258"/>
        <v>Margao -  Goa</v>
      </c>
      <c r="AG1637" s="1">
        <f t="shared" si="259"/>
        <v>5</v>
      </c>
    </row>
    <row r="1638" spans="1:33">
      <c r="A1638" s="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c r="P1638" s="1">
        <f t="shared" si="250"/>
        <v>38500</v>
      </c>
      <c r="Q1638" s="1">
        <v>10</v>
      </c>
      <c r="R1638" s="1">
        <f t="shared" si="251"/>
        <v>3850</v>
      </c>
      <c r="S1638" s="1">
        <f t="shared" si="252"/>
        <v>34650</v>
      </c>
      <c r="T1638" s="1">
        <v>0.48</v>
      </c>
      <c r="U1638" s="1">
        <f t="shared" si="253"/>
        <v>16632</v>
      </c>
      <c r="V1638" s="1">
        <f t="shared" si="254"/>
        <v>18018</v>
      </c>
      <c r="W1638" s="4">
        <f t="shared" si="255"/>
        <v>0.52</v>
      </c>
      <c r="X1638" s="1" t="s">
        <v>104</v>
      </c>
      <c r="Y1638" s="1" t="s">
        <v>57</v>
      </c>
      <c r="Z1638" s="1" t="s">
        <v>66</v>
      </c>
      <c r="AA1638" s="1"/>
      <c r="AB1638" s="1"/>
      <c r="AC1638" s="1" t="s">
        <v>42</v>
      </c>
      <c r="AD1638" s="1" t="str">
        <f t="shared" si="256"/>
        <v>1471</v>
      </c>
      <c r="AE1638" s="1" t="str">
        <f t="shared" si="257"/>
        <v>PRIME</v>
      </c>
      <c r="AF1638" s="1" t="str">
        <f t="shared" si="258"/>
        <v>Ranchi -  Jharkhand</v>
      </c>
      <c r="AG1638" s="1">
        <f t="shared" si="259"/>
        <v>5</v>
      </c>
    </row>
    <row r="1639" spans="1:33">
      <c r="A1639" s="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c r="P1639" s="1">
        <f t="shared" si="250"/>
        <v>6870</v>
      </c>
      <c r="Q1639" s="1">
        <v>0</v>
      </c>
      <c r="R1639" s="1">
        <f t="shared" si="251"/>
        <v>0</v>
      </c>
      <c r="S1639" s="1">
        <f t="shared" si="252"/>
        <v>6870</v>
      </c>
      <c r="T1639" s="1">
        <v>0.52</v>
      </c>
      <c r="U1639" s="1">
        <f t="shared" si="253"/>
        <v>3572.4</v>
      </c>
      <c r="V1639" s="1">
        <f t="shared" si="254"/>
        <v>3297.6</v>
      </c>
      <c r="W1639" s="4">
        <f t="shared" si="255"/>
        <v>0.48</v>
      </c>
      <c r="X1639" s="1" t="s">
        <v>56</v>
      </c>
      <c r="Y1639" s="1" t="s">
        <v>72</v>
      </c>
      <c r="Z1639" s="1" t="s">
        <v>41</v>
      </c>
      <c r="AA1639" s="2">
        <v>46152</v>
      </c>
      <c r="AB1639" s="1">
        <v>5</v>
      </c>
      <c r="AC1639" s="1" t="s">
        <v>42</v>
      </c>
      <c r="AD1639" s="1" t="str">
        <f t="shared" si="256"/>
        <v>1490</v>
      </c>
      <c r="AE1639" s="1" t="str">
        <f t="shared" si="257"/>
        <v>PRIME</v>
      </c>
      <c r="AF1639" s="1" t="str">
        <f t="shared" si="258"/>
        <v>Jodhpur -  Rajasthan</v>
      </c>
      <c r="AG1639" s="1">
        <f t="shared" si="259"/>
        <v>4</v>
      </c>
    </row>
    <row r="1640" spans="1:33">
      <c r="A1640" s="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c r="P1640" s="1">
        <f t="shared" si="250"/>
        <v>12330</v>
      </c>
      <c r="Q1640" s="1">
        <v>10</v>
      </c>
      <c r="R1640" s="1">
        <f t="shared" si="251"/>
        <v>1233</v>
      </c>
      <c r="S1640" s="1">
        <f t="shared" si="252"/>
        <v>11097</v>
      </c>
      <c r="T1640" s="1">
        <v>0.47</v>
      </c>
      <c r="U1640" s="1">
        <f t="shared" si="253"/>
        <v>5215.59</v>
      </c>
      <c r="V1640" s="1">
        <f t="shared" si="254"/>
        <v>5881.41</v>
      </c>
      <c r="W1640" s="4">
        <f t="shared" si="255"/>
        <v>0.53</v>
      </c>
      <c r="X1640" s="1" t="s">
        <v>65</v>
      </c>
      <c r="Y1640" s="1" t="s">
        <v>72</v>
      </c>
      <c r="Z1640" s="1" t="s">
        <v>51</v>
      </c>
      <c r="AA1640" s="2">
        <v>46147</v>
      </c>
      <c r="AB1640" s="1"/>
      <c r="AC1640" s="1" t="s">
        <v>42</v>
      </c>
      <c r="AD1640" s="1" t="str">
        <f t="shared" si="256"/>
        <v>0103</v>
      </c>
      <c r="AE1640" s="1" t="str">
        <f t="shared" si="257"/>
        <v>PRIME</v>
      </c>
      <c r="AF1640" s="1" t="str">
        <f t="shared" si="258"/>
        <v>Visakhapatnam -  Andhra Pradesh</v>
      </c>
      <c r="AG1640" s="1">
        <f t="shared" si="259"/>
        <v>5</v>
      </c>
    </row>
    <row r="1641" spans="1:33">
      <c r="A1641" s="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c r="P1641" s="1">
        <f t="shared" si="250"/>
        <v>17190</v>
      </c>
      <c r="Q1641" s="1">
        <v>15</v>
      </c>
      <c r="R1641" s="1">
        <f t="shared" si="251"/>
        <v>2578.5</v>
      </c>
      <c r="S1641" s="1">
        <f t="shared" si="252"/>
        <v>14611.5</v>
      </c>
      <c r="T1641" s="1">
        <v>0.52</v>
      </c>
      <c r="U1641" s="1">
        <f t="shared" si="253"/>
        <v>7597.9800000000005</v>
      </c>
      <c r="V1641" s="1">
        <f t="shared" si="254"/>
        <v>7013.5199999999995</v>
      </c>
      <c r="W1641" s="4">
        <f t="shared" si="255"/>
        <v>0.48</v>
      </c>
      <c r="X1641" s="1" t="s">
        <v>39</v>
      </c>
      <c r="Y1641" s="1" t="s">
        <v>40</v>
      </c>
      <c r="Z1641" s="1" t="s">
        <v>120</v>
      </c>
      <c r="AA1641" s="1"/>
      <c r="AB1641" s="1"/>
      <c r="AC1641" s="1" t="s">
        <v>42</v>
      </c>
      <c r="AD1641" s="1" t="str">
        <f t="shared" si="256"/>
        <v>1224</v>
      </c>
      <c r="AE1641" s="1" t="str">
        <f t="shared" si="257"/>
        <v>PRIME</v>
      </c>
      <c r="AF1641" s="1" t="str">
        <f t="shared" si="258"/>
        <v>Bangalore -  Karnataka</v>
      </c>
      <c r="AG1641" s="1">
        <f t="shared" si="259"/>
        <v>5</v>
      </c>
    </row>
    <row r="1642" spans="1:33">
      <c r="A1642" s="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c r="P1642" s="1">
        <f t="shared" si="250"/>
        <v>49300</v>
      </c>
      <c r="Q1642" s="1">
        <v>10</v>
      </c>
      <c r="R1642" s="1">
        <f t="shared" si="251"/>
        <v>4930</v>
      </c>
      <c r="S1642" s="1">
        <f t="shared" si="252"/>
        <v>44370</v>
      </c>
      <c r="T1642" s="1">
        <v>0.52</v>
      </c>
      <c r="U1642" s="1">
        <f t="shared" si="253"/>
        <v>23072.400000000001</v>
      </c>
      <c r="V1642" s="1">
        <f t="shared" si="254"/>
        <v>21297.599999999999</v>
      </c>
      <c r="W1642" s="4">
        <f t="shared" si="255"/>
        <v>0.48</v>
      </c>
      <c r="X1642" s="1" t="s">
        <v>39</v>
      </c>
      <c r="Y1642" s="1" t="s">
        <v>81</v>
      </c>
      <c r="Z1642" s="1" t="s">
        <v>22</v>
      </c>
      <c r="AA1642" s="1"/>
      <c r="AB1642" s="1"/>
      <c r="AC1642" s="1" t="s">
        <v>93</v>
      </c>
      <c r="AD1642" s="1" t="str">
        <f t="shared" si="256"/>
        <v>1284</v>
      </c>
      <c r="AE1642" s="1" t="str">
        <f t="shared" si="257"/>
        <v>REGULAR</v>
      </c>
      <c r="AF1642" s="1" t="str">
        <f t="shared" si="258"/>
        <v>Bhubaneswar -  Odisha</v>
      </c>
      <c r="AG1642" s="1">
        <f t="shared" si="259"/>
        <v>5</v>
      </c>
    </row>
    <row r="1643" spans="1:33">
      <c r="A1643" s="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c r="P1643" s="1">
        <f t="shared" si="250"/>
        <v>25900</v>
      </c>
      <c r="Q1643" s="1">
        <v>20</v>
      </c>
      <c r="R1643" s="1">
        <f t="shared" si="251"/>
        <v>5180</v>
      </c>
      <c r="S1643" s="1">
        <f t="shared" si="252"/>
        <v>20720</v>
      </c>
      <c r="T1643" s="1">
        <v>0.57999999999999996</v>
      </c>
      <c r="U1643" s="1">
        <f t="shared" si="253"/>
        <v>12017.599999999999</v>
      </c>
      <c r="V1643" s="1">
        <f t="shared" si="254"/>
        <v>8702.4000000000015</v>
      </c>
      <c r="W1643" s="4">
        <f t="shared" si="255"/>
        <v>0.4200000000000001</v>
      </c>
      <c r="X1643" s="1" t="s">
        <v>147</v>
      </c>
      <c r="Y1643" s="1" t="s">
        <v>57</v>
      </c>
      <c r="Z1643" s="1" t="s">
        <v>41</v>
      </c>
      <c r="AA1643" s="2">
        <v>46153</v>
      </c>
      <c r="AB1643" s="1">
        <v>4</v>
      </c>
      <c r="AC1643" s="1" t="s">
        <v>42</v>
      </c>
      <c r="AD1643" s="1" t="str">
        <f t="shared" si="256"/>
        <v>0028</v>
      </c>
      <c r="AE1643" s="1" t="str">
        <f t="shared" si="257"/>
        <v>REGULAR</v>
      </c>
      <c r="AF1643" s="1" t="str">
        <f t="shared" si="258"/>
        <v>Warangal -  Telangana</v>
      </c>
      <c r="AG1643" s="1">
        <f t="shared" si="259"/>
        <v>5</v>
      </c>
    </row>
    <row r="1644" spans="1:33">
      <c r="A1644" s="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c r="P1644" s="1">
        <f t="shared" si="250"/>
        <v>10100</v>
      </c>
      <c r="Q1644" s="1">
        <v>15</v>
      </c>
      <c r="R1644" s="1">
        <f t="shared" si="251"/>
        <v>1515</v>
      </c>
      <c r="S1644" s="1">
        <f t="shared" si="252"/>
        <v>8585</v>
      </c>
      <c r="T1644" s="1">
        <v>0.52</v>
      </c>
      <c r="U1644" s="1">
        <f t="shared" si="253"/>
        <v>4464.2</v>
      </c>
      <c r="V1644" s="1">
        <f t="shared" si="254"/>
        <v>4120.8</v>
      </c>
      <c r="W1644" s="4">
        <f t="shared" si="255"/>
        <v>0.48000000000000004</v>
      </c>
      <c r="X1644" s="1" t="s">
        <v>147</v>
      </c>
      <c r="Y1644" s="1" t="s">
        <v>72</v>
      </c>
      <c r="Z1644" s="1" t="s">
        <v>66</v>
      </c>
      <c r="AA1644" s="1"/>
      <c r="AB1644" s="1"/>
      <c r="AC1644" s="1" t="s">
        <v>42</v>
      </c>
      <c r="AD1644" s="1" t="str">
        <f t="shared" si="256"/>
        <v>0977</v>
      </c>
      <c r="AE1644" s="1" t="str">
        <f t="shared" si="257"/>
        <v>PRIME</v>
      </c>
      <c r="AF1644" s="1" t="str">
        <f t="shared" si="258"/>
        <v>Jodhpur -  Rajasthan</v>
      </c>
      <c r="AG1644" s="1">
        <f t="shared" si="259"/>
        <v>5</v>
      </c>
    </row>
    <row r="1645" spans="1:33">
      <c r="A1645" s="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c r="P1645" s="1">
        <f t="shared" si="250"/>
        <v>9210</v>
      </c>
      <c r="Q1645" s="1">
        <v>30</v>
      </c>
      <c r="R1645" s="1">
        <f t="shared" si="251"/>
        <v>2763</v>
      </c>
      <c r="S1645" s="1">
        <f t="shared" si="252"/>
        <v>6447</v>
      </c>
      <c r="T1645" s="1">
        <v>0.5</v>
      </c>
      <c r="U1645" s="1">
        <f t="shared" si="253"/>
        <v>3223.5</v>
      </c>
      <c r="V1645" s="1">
        <f t="shared" si="254"/>
        <v>3223.5</v>
      </c>
      <c r="W1645" s="4">
        <f t="shared" si="255"/>
        <v>0.5</v>
      </c>
      <c r="X1645" s="1" t="s">
        <v>65</v>
      </c>
      <c r="Y1645" s="1" t="s">
        <v>81</v>
      </c>
      <c r="Z1645" s="1" t="s">
        <v>120</v>
      </c>
      <c r="AA1645" s="1"/>
      <c r="AB1645" s="1"/>
      <c r="AC1645" s="1" t="s">
        <v>42</v>
      </c>
      <c r="AD1645" s="1" t="str">
        <f t="shared" si="256"/>
        <v>1206</v>
      </c>
      <c r="AE1645" s="1" t="str">
        <f t="shared" si="257"/>
        <v>PRIME</v>
      </c>
      <c r="AF1645" s="1" t="str">
        <f t="shared" si="258"/>
        <v>Bhopal -  Madhya Pradesh</v>
      </c>
      <c r="AG1645" s="1">
        <f t="shared" si="259"/>
        <v>4</v>
      </c>
    </row>
    <row r="1646" spans="1:33">
      <c r="A1646" s="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c r="P1646" s="1">
        <f t="shared" si="250"/>
        <v>13850</v>
      </c>
      <c r="Q1646" s="1">
        <v>25</v>
      </c>
      <c r="R1646" s="1">
        <f t="shared" si="251"/>
        <v>3462.5</v>
      </c>
      <c r="S1646" s="1">
        <f t="shared" si="252"/>
        <v>10387.5</v>
      </c>
      <c r="T1646" s="1">
        <v>0.45</v>
      </c>
      <c r="U1646" s="1">
        <f t="shared" si="253"/>
        <v>4674.375</v>
      </c>
      <c r="V1646" s="1">
        <f t="shared" si="254"/>
        <v>5713.125</v>
      </c>
      <c r="W1646" s="4">
        <f t="shared" si="255"/>
        <v>0.55000000000000004</v>
      </c>
      <c r="X1646" s="1" t="s">
        <v>65</v>
      </c>
      <c r="Y1646" s="1" t="s">
        <v>81</v>
      </c>
      <c r="Z1646" s="1" t="s">
        <v>41</v>
      </c>
      <c r="AA1646" s="2">
        <v>46154</v>
      </c>
      <c r="AB1646" s="1">
        <v>4</v>
      </c>
      <c r="AC1646" s="1" t="s">
        <v>42</v>
      </c>
      <c r="AD1646" s="1" t="str">
        <f t="shared" si="256"/>
        <v>1213</v>
      </c>
      <c r="AE1646" s="1" t="str">
        <f t="shared" si="257"/>
        <v>REGULAR</v>
      </c>
      <c r="AF1646" s="1" t="str">
        <f t="shared" si="258"/>
        <v>Surat -  Gujarat</v>
      </c>
      <c r="AG1646" s="1">
        <f t="shared" si="259"/>
        <v>5</v>
      </c>
    </row>
    <row r="1647" spans="1:33">
      <c r="A1647" s="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c r="P1647" s="1">
        <f t="shared" si="250"/>
        <v>9360</v>
      </c>
      <c r="Q1647" s="1">
        <v>0</v>
      </c>
      <c r="R1647" s="1">
        <f t="shared" si="251"/>
        <v>0</v>
      </c>
      <c r="S1647" s="1">
        <f t="shared" si="252"/>
        <v>9360</v>
      </c>
      <c r="T1647" s="1">
        <v>0.45</v>
      </c>
      <c r="U1647" s="1">
        <f t="shared" si="253"/>
        <v>4212</v>
      </c>
      <c r="V1647" s="1">
        <f t="shared" si="254"/>
        <v>5148</v>
      </c>
      <c r="W1647" s="4">
        <f t="shared" si="255"/>
        <v>0.55000000000000004</v>
      </c>
      <c r="X1647" s="1" t="s">
        <v>56</v>
      </c>
      <c r="Y1647" s="1" t="s">
        <v>40</v>
      </c>
      <c r="Z1647" s="1" t="s">
        <v>66</v>
      </c>
      <c r="AA1647" s="1"/>
      <c r="AB1647" s="1"/>
      <c r="AC1647" s="1" t="s">
        <v>42</v>
      </c>
      <c r="AD1647" s="1" t="str">
        <f t="shared" si="256"/>
        <v>1601</v>
      </c>
      <c r="AE1647" s="1" t="str">
        <f t="shared" si="257"/>
        <v>REGULAR</v>
      </c>
      <c r="AF1647" s="1" t="str">
        <f t="shared" si="258"/>
        <v>Muzaffarpur -  Bihar</v>
      </c>
      <c r="AG1647" s="1">
        <f t="shared" si="259"/>
        <v>4</v>
      </c>
    </row>
    <row r="1648" spans="1:33">
      <c r="A1648" s="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c r="P1648" s="1">
        <f t="shared" si="250"/>
        <v>1020</v>
      </c>
      <c r="Q1648" s="1">
        <v>5</v>
      </c>
      <c r="R1648" s="1">
        <f t="shared" si="251"/>
        <v>51</v>
      </c>
      <c r="S1648" s="1">
        <f t="shared" si="252"/>
        <v>969</v>
      </c>
      <c r="T1648" s="1">
        <v>0.47</v>
      </c>
      <c r="U1648" s="1">
        <f t="shared" si="253"/>
        <v>455.42999999999995</v>
      </c>
      <c r="V1648" s="1">
        <f t="shared" si="254"/>
        <v>513.57000000000005</v>
      </c>
      <c r="W1648" s="4">
        <f t="shared" si="255"/>
        <v>0.53</v>
      </c>
      <c r="X1648" s="1" t="s">
        <v>104</v>
      </c>
      <c r="Y1648" s="1" t="s">
        <v>40</v>
      </c>
      <c r="Z1648" s="1" t="s">
        <v>41</v>
      </c>
      <c r="AA1648" s="2">
        <v>46154</v>
      </c>
      <c r="AB1648" s="1">
        <v>5</v>
      </c>
      <c r="AC1648" s="1" t="s">
        <v>42</v>
      </c>
      <c r="AD1648" s="1" t="str">
        <f t="shared" si="256"/>
        <v>0225</v>
      </c>
      <c r="AE1648" s="1" t="str">
        <f t="shared" si="257"/>
        <v>REGULAR</v>
      </c>
      <c r="AF1648" s="1" t="str">
        <f t="shared" si="258"/>
        <v>Kanpur -  Uttar Pradesh</v>
      </c>
      <c r="AG1648" s="1">
        <f t="shared" si="259"/>
        <v>4</v>
      </c>
    </row>
    <row r="1649" spans="1:33">
      <c r="A1649" s="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c r="P1649" s="1">
        <f t="shared" si="250"/>
        <v>8830</v>
      </c>
      <c r="Q1649" s="1">
        <v>0</v>
      </c>
      <c r="R1649" s="1">
        <f t="shared" si="251"/>
        <v>0</v>
      </c>
      <c r="S1649" s="1">
        <f t="shared" si="252"/>
        <v>8830</v>
      </c>
      <c r="T1649" s="1">
        <v>0.48</v>
      </c>
      <c r="U1649" s="1">
        <f t="shared" si="253"/>
        <v>4238.3999999999996</v>
      </c>
      <c r="V1649" s="1">
        <f t="shared" si="254"/>
        <v>4591.6000000000004</v>
      </c>
      <c r="W1649" s="4">
        <f t="shared" si="255"/>
        <v>0.52</v>
      </c>
      <c r="X1649" s="1" t="s">
        <v>56</v>
      </c>
      <c r="Y1649" s="1" t="s">
        <v>81</v>
      </c>
      <c r="Z1649" s="1" t="s">
        <v>66</v>
      </c>
      <c r="AA1649" s="1"/>
      <c r="AB1649" s="1"/>
      <c r="AC1649" s="1" t="s">
        <v>42</v>
      </c>
      <c r="AD1649" s="1" t="str">
        <f t="shared" si="256"/>
        <v>0577</v>
      </c>
      <c r="AE1649" s="1" t="str">
        <f t="shared" si="257"/>
        <v>REGULAR</v>
      </c>
      <c r="AF1649" s="1" t="str">
        <f t="shared" si="258"/>
        <v>Guwahati -  Assam</v>
      </c>
      <c r="AG1649" s="1">
        <f t="shared" si="259"/>
        <v>4</v>
      </c>
    </row>
    <row r="1650" spans="1:33">
      <c r="A1650" s="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c r="P1650" s="1">
        <f t="shared" si="250"/>
        <v>920</v>
      </c>
      <c r="Q1650" s="1">
        <v>10</v>
      </c>
      <c r="R1650" s="1">
        <f t="shared" si="251"/>
        <v>92</v>
      </c>
      <c r="S1650" s="1">
        <f t="shared" si="252"/>
        <v>828</v>
      </c>
      <c r="T1650" s="1">
        <v>0.35</v>
      </c>
      <c r="U1650" s="1">
        <f t="shared" si="253"/>
        <v>289.79999999999995</v>
      </c>
      <c r="V1650" s="1">
        <f t="shared" si="254"/>
        <v>538.20000000000005</v>
      </c>
      <c r="W1650" s="4">
        <f t="shared" si="255"/>
        <v>0.65</v>
      </c>
      <c r="X1650" s="1" t="s">
        <v>39</v>
      </c>
      <c r="Y1650" s="1" t="s">
        <v>57</v>
      </c>
      <c r="Z1650" s="1" t="s">
        <v>66</v>
      </c>
      <c r="AA1650" s="1"/>
      <c r="AB1650" s="1"/>
      <c r="AC1650" s="1" t="s">
        <v>42</v>
      </c>
      <c r="AD1650" s="1" t="str">
        <f t="shared" si="256"/>
        <v>0732</v>
      </c>
      <c r="AE1650" s="1" t="str">
        <f t="shared" si="257"/>
        <v>REGULAR</v>
      </c>
      <c r="AF1650" s="1" t="str">
        <f t="shared" si="258"/>
        <v>Bhilai -  Chhattisgarh</v>
      </c>
      <c r="AG1650" s="1">
        <f t="shared" si="259"/>
        <v>3</v>
      </c>
    </row>
    <row r="1651" spans="1:33">
      <c r="A1651" s="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c r="P1651" s="1">
        <f t="shared" si="250"/>
        <v>12980</v>
      </c>
      <c r="Q1651" s="1">
        <v>30</v>
      </c>
      <c r="R1651" s="1">
        <f t="shared" si="251"/>
        <v>3894</v>
      </c>
      <c r="S1651" s="1">
        <f t="shared" si="252"/>
        <v>9086</v>
      </c>
      <c r="T1651" s="1">
        <v>0.47</v>
      </c>
      <c r="U1651" s="1">
        <f t="shared" si="253"/>
        <v>4270.42</v>
      </c>
      <c r="V1651" s="1">
        <f t="shared" si="254"/>
        <v>4815.58</v>
      </c>
      <c r="W1651" s="4">
        <f t="shared" si="255"/>
        <v>0.53</v>
      </c>
      <c r="X1651" s="1" t="s">
        <v>65</v>
      </c>
      <c r="Y1651" s="1" t="s">
        <v>40</v>
      </c>
      <c r="Z1651" s="1" t="s">
        <v>41</v>
      </c>
      <c r="AA1651" s="2">
        <v>46155</v>
      </c>
      <c r="AB1651" s="1">
        <v>4</v>
      </c>
      <c r="AC1651" s="1" t="s">
        <v>42</v>
      </c>
      <c r="AD1651" s="1" t="str">
        <f t="shared" si="256"/>
        <v>0868</v>
      </c>
      <c r="AE1651" s="1" t="str">
        <f t="shared" si="257"/>
        <v>PRIME</v>
      </c>
      <c r="AF1651" s="1" t="str">
        <f t="shared" si="258"/>
        <v>Tura -  Meghalaya</v>
      </c>
      <c r="AG1651" s="1">
        <f t="shared" si="259"/>
        <v>5</v>
      </c>
    </row>
    <row r="1652" spans="1:33">
      <c r="A1652" s="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c r="P1652" s="1">
        <f t="shared" si="250"/>
        <v>1290</v>
      </c>
      <c r="Q1652" s="1">
        <v>30</v>
      </c>
      <c r="R1652" s="1">
        <f t="shared" si="251"/>
        <v>387</v>
      </c>
      <c r="S1652" s="1">
        <f t="shared" si="252"/>
        <v>903</v>
      </c>
      <c r="T1652" s="1">
        <v>0.45</v>
      </c>
      <c r="U1652" s="1">
        <f t="shared" si="253"/>
        <v>406.35</v>
      </c>
      <c r="V1652" s="1">
        <f t="shared" si="254"/>
        <v>496.65</v>
      </c>
      <c r="W1652" s="4">
        <f t="shared" si="255"/>
        <v>0.54999999999999993</v>
      </c>
      <c r="X1652" s="1" t="s">
        <v>39</v>
      </c>
      <c r="Y1652" s="1" t="s">
        <v>81</v>
      </c>
      <c r="Z1652" s="1" t="s">
        <v>22</v>
      </c>
      <c r="AA1652" s="1"/>
      <c r="AB1652" s="1"/>
      <c r="AC1652" s="1" t="s">
        <v>93</v>
      </c>
      <c r="AD1652" s="1" t="str">
        <f t="shared" si="256"/>
        <v>0589</v>
      </c>
      <c r="AE1652" s="1" t="str">
        <f t="shared" si="257"/>
        <v>PRIME</v>
      </c>
      <c r="AF1652" s="1" t="str">
        <f t="shared" si="258"/>
        <v>Dibrugarh -  Assam</v>
      </c>
      <c r="AG1652" s="1">
        <f t="shared" si="259"/>
        <v>4</v>
      </c>
    </row>
    <row r="1653" spans="1:33">
      <c r="A1653" s="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c r="P1653" s="1">
        <f t="shared" si="250"/>
        <v>9800</v>
      </c>
      <c r="Q1653" s="1">
        <v>0</v>
      </c>
      <c r="R1653" s="1">
        <f t="shared" si="251"/>
        <v>0</v>
      </c>
      <c r="S1653" s="1">
        <f t="shared" si="252"/>
        <v>9800</v>
      </c>
      <c r="T1653" s="1">
        <v>0.52</v>
      </c>
      <c r="U1653" s="1">
        <f t="shared" si="253"/>
        <v>5096</v>
      </c>
      <c r="V1653" s="1">
        <f t="shared" si="254"/>
        <v>4704</v>
      </c>
      <c r="W1653" s="4">
        <f t="shared" si="255"/>
        <v>0.48</v>
      </c>
      <c r="X1653" s="1" t="s">
        <v>104</v>
      </c>
      <c r="Y1653" s="1" t="s">
        <v>40</v>
      </c>
      <c r="Z1653" s="1" t="s">
        <v>120</v>
      </c>
      <c r="AA1653" s="1"/>
      <c r="AB1653" s="1"/>
      <c r="AC1653" s="1" t="s">
        <v>42</v>
      </c>
      <c r="AD1653" s="1" t="str">
        <f t="shared" si="256"/>
        <v>0206</v>
      </c>
      <c r="AE1653" s="1" t="str">
        <f t="shared" si="257"/>
        <v>PRIME</v>
      </c>
      <c r="AF1653" s="1" t="str">
        <f t="shared" si="258"/>
        <v>Guwahati -  Assam</v>
      </c>
      <c r="AG1653" s="1">
        <f t="shared" si="259"/>
        <v>4</v>
      </c>
    </row>
    <row r="1654" spans="1:33">
      <c r="A1654" s="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c r="P1654" s="1">
        <f t="shared" si="250"/>
        <v>211920</v>
      </c>
      <c r="Q1654" s="1">
        <v>15</v>
      </c>
      <c r="R1654" s="1">
        <f t="shared" si="251"/>
        <v>31788</v>
      </c>
      <c r="S1654" s="1">
        <f t="shared" si="252"/>
        <v>180132</v>
      </c>
      <c r="T1654" s="1">
        <v>0.57999999999999996</v>
      </c>
      <c r="U1654" s="1">
        <f t="shared" si="253"/>
        <v>104476.56</v>
      </c>
      <c r="V1654" s="1">
        <f t="shared" si="254"/>
        <v>75655.44</v>
      </c>
      <c r="W1654" s="4">
        <f t="shared" si="255"/>
        <v>0.42000000000000004</v>
      </c>
      <c r="X1654" s="1" t="s">
        <v>104</v>
      </c>
      <c r="Y1654" s="1" t="s">
        <v>81</v>
      </c>
      <c r="Z1654" s="1" t="s">
        <v>41</v>
      </c>
      <c r="AA1654" s="2">
        <v>46153</v>
      </c>
      <c r="AB1654" s="1">
        <v>4</v>
      </c>
      <c r="AC1654" s="1" t="s">
        <v>42</v>
      </c>
      <c r="AD1654" s="1" t="str">
        <f t="shared" si="256"/>
        <v>0396</v>
      </c>
      <c r="AE1654" s="1" t="str">
        <f t="shared" si="257"/>
        <v>REGULAR</v>
      </c>
      <c r="AF1654" s="1" t="str">
        <f t="shared" si="258"/>
        <v>Udaipur -  Tripura</v>
      </c>
      <c r="AG1654" s="1">
        <f t="shared" si="259"/>
        <v>6</v>
      </c>
    </row>
    <row r="1655" spans="1:33">
      <c r="A1655" s="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c r="P1655" s="1">
        <f t="shared" si="250"/>
        <v>3440</v>
      </c>
      <c r="Q1655" s="1">
        <v>30</v>
      </c>
      <c r="R1655" s="1">
        <f t="shared" si="251"/>
        <v>1032</v>
      </c>
      <c r="S1655" s="1">
        <f t="shared" si="252"/>
        <v>2408</v>
      </c>
      <c r="T1655" s="1">
        <v>0.35</v>
      </c>
      <c r="U1655" s="1">
        <f t="shared" si="253"/>
        <v>842.8</v>
      </c>
      <c r="V1655" s="1">
        <f t="shared" si="254"/>
        <v>1565.2</v>
      </c>
      <c r="W1655" s="4">
        <f t="shared" si="255"/>
        <v>0.65</v>
      </c>
      <c r="X1655" s="1" t="s">
        <v>65</v>
      </c>
      <c r="Y1655" s="1" t="s">
        <v>72</v>
      </c>
      <c r="Z1655" s="1" t="s">
        <v>41</v>
      </c>
      <c r="AA1655" s="2">
        <v>46152</v>
      </c>
      <c r="AB1655" s="1">
        <v>4</v>
      </c>
      <c r="AC1655" s="1" t="s">
        <v>42</v>
      </c>
      <c r="AD1655" s="1" t="str">
        <f t="shared" si="256"/>
        <v>1205</v>
      </c>
      <c r="AE1655" s="1" t="str">
        <f t="shared" si="257"/>
        <v>PRIME</v>
      </c>
      <c r="AF1655" s="1" t="str">
        <f t="shared" si="258"/>
        <v>Pune -  Maharashtra</v>
      </c>
      <c r="AG1655" s="1">
        <f t="shared" si="259"/>
        <v>4</v>
      </c>
    </row>
    <row r="1656" spans="1:33">
      <c r="A1656" s="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c r="P1656" s="1">
        <f t="shared" si="250"/>
        <v>347320</v>
      </c>
      <c r="Q1656" s="1">
        <v>0</v>
      </c>
      <c r="R1656" s="1">
        <f t="shared" si="251"/>
        <v>0</v>
      </c>
      <c r="S1656" s="1">
        <f t="shared" si="252"/>
        <v>347320</v>
      </c>
      <c r="T1656" s="1">
        <v>0.57999999999999996</v>
      </c>
      <c r="U1656" s="1">
        <f t="shared" si="253"/>
        <v>201445.59999999998</v>
      </c>
      <c r="V1656" s="1">
        <f t="shared" si="254"/>
        <v>145874.40000000002</v>
      </c>
      <c r="W1656" s="4">
        <f t="shared" si="255"/>
        <v>0.42000000000000004</v>
      </c>
      <c r="X1656" s="1" t="s">
        <v>56</v>
      </c>
      <c r="Y1656" s="1" t="s">
        <v>72</v>
      </c>
      <c r="Z1656" s="1" t="s">
        <v>51</v>
      </c>
      <c r="AA1656" s="2">
        <v>46152</v>
      </c>
      <c r="AB1656" s="1"/>
      <c r="AC1656" s="1" t="s">
        <v>42</v>
      </c>
      <c r="AD1656" s="1" t="str">
        <f t="shared" si="256"/>
        <v>1473</v>
      </c>
      <c r="AE1656" s="1" t="str">
        <f t="shared" si="257"/>
        <v>PRIME</v>
      </c>
      <c r="AF1656" s="1" t="str">
        <f t="shared" si="258"/>
        <v>Ranchi -  Jharkhand</v>
      </c>
      <c r="AG1656" s="1">
        <f t="shared" si="259"/>
        <v>6</v>
      </c>
    </row>
    <row r="1657" spans="1:33">
      <c r="A1657" s="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c r="P1657" s="1">
        <f t="shared" si="250"/>
        <v>10760</v>
      </c>
      <c r="Q1657" s="1">
        <v>30</v>
      </c>
      <c r="R1657" s="1">
        <f t="shared" si="251"/>
        <v>3228</v>
      </c>
      <c r="S1657" s="1">
        <f t="shared" si="252"/>
        <v>7532</v>
      </c>
      <c r="T1657" s="1">
        <v>0.47</v>
      </c>
      <c r="U1657" s="1">
        <f t="shared" si="253"/>
        <v>3540.04</v>
      </c>
      <c r="V1657" s="1">
        <f t="shared" si="254"/>
        <v>3991.96</v>
      </c>
      <c r="W1657" s="4">
        <f t="shared" si="255"/>
        <v>0.53</v>
      </c>
      <c r="X1657" s="1" t="s">
        <v>104</v>
      </c>
      <c r="Y1657" s="1" t="s">
        <v>72</v>
      </c>
      <c r="Z1657" s="1" t="s">
        <v>41</v>
      </c>
      <c r="AA1657" s="2">
        <v>46154</v>
      </c>
      <c r="AB1657" s="1">
        <v>5</v>
      </c>
      <c r="AC1657" s="1" t="s">
        <v>42</v>
      </c>
      <c r="AD1657" s="1" t="str">
        <f t="shared" si="256"/>
        <v>0053</v>
      </c>
      <c r="AE1657" s="1" t="str">
        <f t="shared" si="257"/>
        <v>PRIME</v>
      </c>
      <c r="AF1657" s="1" t="str">
        <f t="shared" si="258"/>
        <v>Noida -  Delhi</v>
      </c>
      <c r="AG1657" s="1">
        <f t="shared" si="259"/>
        <v>5</v>
      </c>
    </row>
    <row r="1658" spans="1:33">
      <c r="A1658" s="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c r="P1658" s="1">
        <f t="shared" si="250"/>
        <v>480</v>
      </c>
      <c r="Q1658" s="1">
        <v>30</v>
      </c>
      <c r="R1658" s="1">
        <f t="shared" si="251"/>
        <v>144</v>
      </c>
      <c r="S1658" s="1">
        <f t="shared" si="252"/>
        <v>336</v>
      </c>
      <c r="T1658" s="1">
        <v>0.62</v>
      </c>
      <c r="U1658" s="1">
        <f t="shared" si="253"/>
        <v>208.32</v>
      </c>
      <c r="V1658" s="1">
        <f t="shared" si="254"/>
        <v>127.68</v>
      </c>
      <c r="W1658" s="4">
        <f t="shared" si="255"/>
        <v>0.38</v>
      </c>
      <c r="X1658" s="1" t="s">
        <v>65</v>
      </c>
      <c r="Y1658" s="1" t="s">
        <v>72</v>
      </c>
      <c r="Z1658" s="1" t="s">
        <v>41</v>
      </c>
      <c r="AA1658" s="2">
        <v>46153</v>
      </c>
      <c r="AB1658" s="1">
        <v>4</v>
      </c>
      <c r="AC1658" s="1" t="s">
        <v>42</v>
      </c>
      <c r="AD1658" s="1" t="str">
        <f t="shared" si="256"/>
        <v>0542</v>
      </c>
      <c r="AE1658" s="1" t="str">
        <f t="shared" si="257"/>
        <v>PRIME</v>
      </c>
      <c r="AF1658" s="1" t="str">
        <f t="shared" si="258"/>
        <v>Ahmedabad -  Gujarat</v>
      </c>
      <c r="AG1658" s="1">
        <f t="shared" si="259"/>
        <v>3</v>
      </c>
    </row>
    <row r="1659" spans="1:33">
      <c r="A1659" s="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c r="P1659" s="1">
        <f t="shared" si="250"/>
        <v>18160</v>
      </c>
      <c r="Q1659" s="1">
        <v>0</v>
      </c>
      <c r="R1659" s="1">
        <f t="shared" si="251"/>
        <v>0</v>
      </c>
      <c r="S1659" s="1">
        <f t="shared" si="252"/>
        <v>18160</v>
      </c>
      <c r="T1659" s="1">
        <v>0.52</v>
      </c>
      <c r="U1659" s="1">
        <f t="shared" si="253"/>
        <v>9443.2000000000007</v>
      </c>
      <c r="V1659" s="1">
        <f t="shared" si="254"/>
        <v>8716.7999999999993</v>
      </c>
      <c r="W1659" s="4">
        <f t="shared" si="255"/>
        <v>0.48</v>
      </c>
      <c r="X1659" s="1" t="s">
        <v>65</v>
      </c>
      <c r="Y1659" s="1" t="s">
        <v>40</v>
      </c>
      <c r="Z1659" s="1" t="s">
        <v>41</v>
      </c>
      <c r="AA1659" s="2">
        <v>46154</v>
      </c>
      <c r="AB1659" s="1">
        <v>4</v>
      </c>
      <c r="AC1659" s="1" t="s">
        <v>42</v>
      </c>
      <c r="AD1659" s="1" t="str">
        <f t="shared" si="256"/>
        <v>0722</v>
      </c>
      <c r="AE1659" s="1" t="str">
        <f t="shared" si="257"/>
        <v>REGULAR</v>
      </c>
      <c r="AF1659" s="1" t="str">
        <f t="shared" si="258"/>
        <v>Jaipur -  Rajasthan</v>
      </c>
      <c r="AG1659" s="1">
        <f t="shared" si="259"/>
        <v>5</v>
      </c>
    </row>
    <row r="1660" spans="1:33">
      <c r="A1660" s="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c r="P1660" s="1">
        <f t="shared" si="250"/>
        <v>3590</v>
      </c>
      <c r="Q1660" s="1">
        <v>30</v>
      </c>
      <c r="R1660" s="1">
        <f t="shared" si="251"/>
        <v>1077</v>
      </c>
      <c r="S1660" s="1">
        <f t="shared" si="252"/>
        <v>2513</v>
      </c>
      <c r="T1660" s="1">
        <v>0.5</v>
      </c>
      <c r="U1660" s="1">
        <f t="shared" si="253"/>
        <v>1256.5</v>
      </c>
      <c r="V1660" s="1">
        <f t="shared" si="254"/>
        <v>1256.5</v>
      </c>
      <c r="W1660" s="4">
        <f t="shared" si="255"/>
        <v>0.5</v>
      </c>
      <c r="X1660" s="1" t="s">
        <v>56</v>
      </c>
      <c r="Y1660" s="1" t="s">
        <v>40</v>
      </c>
      <c r="Z1660" s="1" t="s">
        <v>41</v>
      </c>
      <c r="AA1660" s="2">
        <v>46153</v>
      </c>
      <c r="AB1660" s="1">
        <v>5</v>
      </c>
      <c r="AC1660" s="1" t="s">
        <v>42</v>
      </c>
      <c r="AD1660" s="1" t="str">
        <f t="shared" si="256"/>
        <v>1108</v>
      </c>
      <c r="AE1660" s="1" t="str">
        <f t="shared" si="257"/>
        <v>REGULAR</v>
      </c>
      <c r="AF1660" s="1" t="str">
        <f t="shared" si="258"/>
        <v>Raipur -  Chhattisgarh</v>
      </c>
      <c r="AG1660" s="1">
        <f t="shared" si="259"/>
        <v>4</v>
      </c>
    </row>
    <row r="1661" spans="1:33">
      <c r="A1661" s="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c r="P1661" s="1">
        <f t="shared" si="250"/>
        <v>380</v>
      </c>
      <c r="Q1661" s="1">
        <v>10</v>
      </c>
      <c r="R1661" s="1">
        <f t="shared" si="251"/>
        <v>38</v>
      </c>
      <c r="S1661" s="1">
        <f t="shared" si="252"/>
        <v>342</v>
      </c>
      <c r="T1661" s="1">
        <v>0.47</v>
      </c>
      <c r="U1661" s="1">
        <f t="shared" si="253"/>
        <v>160.73999999999998</v>
      </c>
      <c r="V1661" s="1">
        <f t="shared" si="254"/>
        <v>181.26000000000002</v>
      </c>
      <c r="W1661" s="4">
        <f t="shared" si="255"/>
        <v>0.53</v>
      </c>
      <c r="X1661" s="1" t="s">
        <v>147</v>
      </c>
      <c r="Y1661" s="1" t="s">
        <v>40</v>
      </c>
      <c r="Z1661" s="1" t="s">
        <v>41</v>
      </c>
      <c r="AA1661" s="2">
        <v>46157</v>
      </c>
      <c r="AB1661" s="1">
        <v>4</v>
      </c>
      <c r="AC1661" s="1" t="s">
        <v>42</v>
      </c>
      <c r="AD1661" s="1" t="str">
        <f t="shared" si="256"/>
        <v>0058</v>
      </c>
      <c r="AE1661" s="1" t="str">
        <f t="shared" si="257"/>
        <v>REGULAR</v>
      </c>
      <c r="AF1661" s="1" t="str">
        <f t="shared" si="258"/>
        <v>Guwahati -  Assam</v>
      </c>
      <c r="AG1661" s="1">
        <f t="shared" si="259"/>
        <v>3</v>
      </c>
    </row>
    <row r="1662" spans="1:33">
      <c r="A1662" s="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c r="P1662" s="1">
        <f t="shared" si="250"/>
        <v>1360</v>
      </c>
      <c r="Q1662" s="1">
        <v>10</v>
      </c>
      <c r="R1662" s="1">
        <f t="shared" si="251"/>
        <v>136</v>
      </c>
      <c r="S1662" s="1">
        <f t="shared" si="252"/>
        <v>1224</v>
      </c>
      <c r="T1662" s="1">
        <v>0.62</v>
      </c>
      <c r="U1662" s="1">
        <f t="shared" si="253"/>
        <v>758.88</v>
      </c>
      <c r="V1662" s="1">
        <f t="shared" si="254"/>
        <v>465.12</v>
      </c>
      <c r="W1662" s="4">
        <f t="shared" si="255"/>
        <v>0.38</v>
      </c>
      <c r="X1662" s="1" t="s">
        <v>65</v>
      </c>
      <c r="Y1662" s="1" t="s">
        <v>57</v>
      </c>
      <c r="Z1662" s="1" t="s">
        <v>41</v>
      </c>
      <c r="AA1662" s="2">
        <v>46156</v>
      </c>
      <c r="AB1662" s="1">
        <v>3</v>
      </c>
      <c r="AC1662" s="1" t="s">
        <v>42</v>
      </c>
      <c r="AD1662" s="1" t="str">
        <f t="shared" si="256"/>
        <v>0143</v>
      </c>
      <c r="AE1662" s="1" t="str">
        <f t="shared" si="257"/>
        <v>REGULAR</v>
      </c>
      <c r="AF1662" s="1" t="str">
        <f t="shared" si="258"/>
        <v>Ludhiana -  Punjab</v>
      </c>
      <c r="AG1662" s="1">
        <f t="shared" si="259"/>
        <v>4</v>
      </c>
    </row>
    <row r="1663" spans="1:33">
      <c r="A1663" s="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c r="P1663" s="1">
        <f t="shared" si="250"/>
        <v>17740</v>
      </c>
      <c r="Q1663" s="1">
        <v>0</v>
      </c>
      <c r="R1663" s="1">
        <f t="shared" si="251"/>
        <v>0</v>
      </c>
      <c r="S1663" s="1">
        <f t="shared" si="252"/>
        <v>17740</v>
      </c>
      <c r="T1663" s="1">
        <v>0.52</v>
      </c>
      <c r="U1663" s="1">
        <f t="shared" si="253"/>
        <v>9224.8000000000011</v>
      </c>
      <c r="V1663" s="1">
        <f t="shared" si="254"/>
        <v>8515.1999999999989</v>
      </c>
      <c r="W1663" s="4">
        <f t="shared" si="255"/>
        <v>0.47999999999999993</v>
      </c>
      <c r="X1663" s="1" t="s">
        <v>56</v>
      </c>
      <c r="Y1663" s="1" t="s">
        <v>40</v>
      </c>
      <c r="Z1663" s="1" t="s">
        <v>41</v>
      </c>
      <c r="AA1663" s="2">
        <v>46159</v>
      </c>
      <c r="AB1663" s="1">
        <v>3</v>
      </c>
      <c r="AC1663" s="1" t="s">
        <v>42</v>
      </c>
      <c r="AD1663" s="1" t="str">
        <f t="shared" si="256"/>
        <v>1102</v>
      </c>
      <c r="AE1663" s="1" t="str">
        <f t="shared" si="257"/>
        <v>REGULAR</v>
      </c>
      <c r="AF1663" s="1" t="str">
        <f t="shared" si="258"/>
        <v>Patna -  Bihar</v>
      </c>
      <c r="AG1663" s="1">
        <f t="shared" si="259"/>
        <v>5</v>
      </c>
    </row>
    <row r="1664" spans="1:33">
      <c r="A1664" s="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c r="P1664" s="1">
        <f t="shared" si="250"/>
        <v>13580</v>
      </c>
      <c r="Q1664" s="1">
        <v>0</v>
      </c>
      <c r="R1664" s="1">
        <f t="shared" si="251"/>
        <v>0</v>
      </c>
      <c r="S1664" s="1">
        <f t="shared" si="252"/>
        <v>13580</v>
      </c>
      <c r="T1664" s="1">
        <v>0.57999999999999996</v>
      </c>
      <c r="U1664" s="1">
        <f t="shared" si="253"/>
        <v>7876.4</v>
      </c>
      <c r="V1664" s="1">
        <f t="shared" si="254"/>
        <v>5703.6</v>
      </c>
      <c r="W1664" s="4">
        <f t="shared" si="255"/>
        <v>0.42000000000000004</v>
      </c>
      <c r="X1664" s="1" t="s">
        <v>92</v>
      </c>
      <c r="Y1664" s="1" t="s">
        <v>81</v>
      </c>
      <c r="Z1664" s="1" t="s">
        <v>120</v>
      </c>
      <c r="AA1664" s="1"/>
      <c r="AB1664" s="1"/>
      <c r="AC1664" s="1" t="s">
        <v>42</v>
      </c>
      <c r="AD1664" s="1" t="str">
        <f t="shared" si="256"/>
        <v>1428</v>
      </c>
      <c r="AE1664" s="1" t="str">
        <f t="shared" si="257"/>
        <v>PRIME</v>
      </c>
      <c r="AF1664" s="1" t="str">
        <f t="shared" si="258"/>
        <v>Margao -  Goa</v>
      </c>
      <c r="AG1664" s="1">
        <f t="shared" si="259"/>
        <v>5</v>
      </c>
    </row>
    <row r="1665" spans="1:33">
      <c r="A1665" s="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c r="P1665" s="1">
        <f t="shared" si="250"/>
        <v>3240</v>
      </c>
      <c r="Q1665" s="1">
        <v>0</v>
      </c>
      <c r="R1665" s="1">
        <f t="shared" si="251"/>
        <v>0</v>
      </c>
      <c r="S1665" s="1">
        <f t="shared" si="252"/>
        <v>3240</v>
      </c>
      <c r="T1665" s="1">
        <v>0.35</v>
      </c>
      <c r="U1665" s="1">
        <f t="shared" si="253"/>
        <v>1134</v>
      </c>
      <c r="V1665" s="1">
        <f t="shared" si="254"/>
        <v>2106</v>
      </c>
      <c r="W1665" s="4">
        <f t="shared" si="255"/>
        <v>0.65</v>
      </c>
      <c r="X1665" s="1" t="s">
        <v>39</v>
      </c>
      <c r="Y1665" s="1" t="s">
        <v>81</v>
      </c>
      <c r="Z1665" s="1" t="s">
        <v>41</v>
      </c>
      <c r="AA1665" s="2">
        <v>46160</v>
      </c>
      <c r="AB1665" s="1">
        <v>3</v>
      </c>
      <c r="AC1665" s="1" t="s">
        <v>42</v>
      </c>
      <c r="AD1665" s="1" t="str">
        <f t="shared" si="256"/>
        <v>1495</v>
      </c>
      <c r="AE1665" s="1" t="str">
        <f t="shared" si="257"/>
        <v>REGULAR</v>
      </c>
      <c r="AF1665" s="1" t="str">
        <f t="shared" si="258"/>
        <v>Margao -  Goa</v>
      </c>
      <c r="AG1665" s="1">
        <f t="shared" si="259"/>
        <v>4</v>
      </c>
    </row>
    <row r="1666" spans="1:33">
      <c r="A1666" s="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c r="P1666" s="1">
        <f t="shared" si="250"/>
        <v>740</v>
      </c>
      <c r="Q1666" s="1">
        <v>5</v>
      </c>
      <c r="R1666" s="1">
        <f t="shared" si="251"/>
        <v>37</v>
      </c>
      <c r="S1666" s="1">
        <f t="shared" si="252"/>
        <v>703</v>
      </c>
      <c r="T1666" s="1">
        <v>0.45</v>
      </c>
      <c r="U1666" s="1">
        <f t="shared" si="253"/>
        <v>316.35000000000002</v>
      </c>
      <c r="V1666" s="1">
        <f t="shared" si="254"/>
        <v>386.65</v>
      </c>
      <c r="W1666" s="4">
        <f t="shared" si="255"/>
        <v>0.54999999999999993</v>
      </c>
      <c r="X1666" s="1" t="s">
        <v>92</v>
      </c>
      <c r="Y1666" s="1" t="s">
        <v>72</v>
      </c>
      <c r="Z1666" s="1" t="s">
        <v>51</v>
      </c>
      <c r="AA1666" s="2">
        <v>46155</v>
      </c>
      <c r="AB1666" s="1"/>
      <c r="AC1666" s="1" t="s">
        <v>42</v>
      </c>
      <c r="AD1666" s="1" t="str">
        <f t="shared" si="256"/>
        <v>1525</v>
      </c>
      <c r="AE1666" s="1" t="str">
        <f t="shared" si="257"/>
        <v>PRIME</v>
      </c>
      <c r="AF1666" s="1" t="str">
        <f t="shared" si="258"/>
        <v>Bhilai -  Chhattisgarh</v>
      </c>
      <c r="AG1666" s="1">
        <f t="shared" si="259"/>
        <v>3</v>
      </c>
    </row>
    <row r="1667" spans="1:33">
      <c r="A1667" s="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c r="P1667" s="1">
        <f t="shared" ref="P1667:P1705" si="260">PRODUCT(N1667,O1667)</f>
        <v>330280</v>
      </c>
      <c r="Q1667" s="1">
        <v>10</v>
      </c>
      <c r="R1667" s="1">
        <f t="shared" ref="R1667:R1705" si="261">P1667*(Q1667/100)</f>
        <v>33028</v>
      </c>
      <c r="S1667" s="1">
        <f t="shared" ref="S1667:S1705" si="262">P1667-R1667</f>
        <v>297252</v>
      </c>
      <c r="T1667" s="1">
        <v>0.57999999999999996</v>
      </c>
      <c r="U1667" s="1">
        <f t="shared" ref="U1667:U1705" si="263">S1667*T1667</f>
        <v>172406.15999999997</v>
      </c>
      <c r="V1667" s="1">
        <f t="shared" ref="V1667:V1705" si="264">S1667-U1667</f>
        <v>124845.84000000003</v>
      </c>
      <c r="W1667" s="4">
        <f t="shared" ref="W1667:W1705" si="265">(V1667/S1667)</f>
        <v>0.4200000000000001</v>
      </c>
      <c r="X1667" s="1" t="s">
        <v>92</v>
      </c>
      <c r="Y1667" s="1" t="s">
        <v>40</v>
      </c>
      <c r="Z1667" s="1" t="s">
        <v>41</v>
      </c>
      <c r="AA1667" s="2">
        <v>46156</v>
      </c>
      <c r="AB1667" s="1">
        <v>3</v>
      </c>
      <c r="AC1667" s="1" t="s">
        <v>42</v>
      </c>
      <c r="AD1667" s="1" t="str">
        <f t="shared" ref="AD1667:AD1705" si="266">RIGHT(A1667,4)</f>
        <v>0528</v>
      </c>
      <c r="AE1667" s="1" t="str">
        <f t="shared" ref="AE1667:AE1705" si="267">UPPER(H1667)</f>
        <v>REGULAR</v>
      </c>
      <c r="AF1667" s="1" t="str">
        <f t="shared" ref="AF1667:AF1705" si="268">_xlfn.CONCAT(I1667," -  ",J1667)</f>
        <v>Dibrugarh -  Assam</v>
      </c>
      <c r="AG1667" s="1">
        <f t="shared" ref="AG1667:AG1705" si="269">LEN(P1667)</f>
        <v>6</v>
      </c>
    </row>
    <row r="1668" spans="1:33">
      <c r="A1668" s="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c r="P1668" s="1">
        <f t="shared" si="260"/>
        <v>376400</v>
      </c>
      <c r="Q1668" s="1">
        <v>5</v>
      </c>
      <c r="R1668" s="1">
        <f t="shared" si="261"/>
        <v>18820</v>
      </c>
      <c r="S1668" s="1">
        <f t="shared" si="262"/>
        <v>357580</v>
      </c>
      <c r="T1668" s="1">
        <v>0.57999999999999996</v>
      </c>
      <c r="U1668" s="1">
        <f t="shared" si="263"/>
        <v>207396.4</v>
      </c>
      <c r="V1668" s="1">
        <f t="shared" si="264"/>
        <v>150183.6</v>
      </c>
      <c r="W1668" s="4">
        <f t="shared" si="265"/>
        <v>0.42000000000000004</v>
      </c>
      <c r="X1668" s="1" t="s">
        <v>50</v>
      </c>
      <c r="Y1668" s="1" t="s">
        <v>57</v>
      </c>
      <c r="Z1668" s="1" t="s">
        <v>41</v>
      </c>
      <c r="AA1668" s="2">
        <v>46157</v>
      </c>
      <c r="AB1668" s="1">
        <v>4</v>
      </c>
      <c r="AC1668" s="1" t="s">
        <v>42</v>
      </c>
      <c r="AD1668" s="1" t="str">
        <f t="shared" si="266"/>
        <v>1051</v>
      </c>
      <c r="AE1668" s="1" t="str">
        <f t="shared" si="267"/>
        <v>REGULAR</v>
      </c>
      <c r="AF1668" s="1" t="str">
        <f t="shared" si="268"/>
        <v>Jamshedpur -  Jharkhand</v>
      </c>
      <c r="AG1668" s="1">
        <f t="shared" si="269"/>
        <v>6</v>
      </c>
    </row>
    <row r="1669" spans="1:33">
      <c r="A1669" s="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c r="P1669" s="1">
        <f t="shared" si="260"/>
        <v>9800</v>
      </c>
      <c r="Q1669" s="1">
        <v>0</v>
      </c>
      <c r="R1669" s="1">
        <f t="shared" si="261"/>
        <v>0</v>
      </c>
      <c r="S1669" s="1">
        <f t="shared" si="262"/>
        <v>9800</v>
      </c>
      <c r="T1669" s="1">
        <v>0.5</v>
      </c>
      <c r="U1669" s="1">
        <f t="shared" si="263"/>
        <v>4900</v>
      </c>
      <c r="V1669" s="1">
        <f t="shared" si="264"/>
        <v>4900</v>
      </c>
      <c r="W1669" s="4">
        <f t="shared" si="265"/>
        <v>0.5</v>
      </c>
      <c r="X1669" s="1" t="s">
        <v>56</v>
      </c>
      <c r="Y1669" s="1" t="s">
        <v>81</v>
      </c>
      <c r="Z1669" s="1" t="s">
        <v>41</v>
      </c>
      <c r="AA1669" s="2">
        <v>46157</v>
      </c>
      <c r="AB1669" s="1">
        <v>5</v>
      </c>
      <c r="AC1669" s="1" t="s">
        <v>42</v>
      </c>
      <c r="AD1669" s="1" t="str">
        <f t="shared" si="266"/>
        <v>1655</v>
      </c>
      <c r="AE1669" s="1" t="str">
        <f t="shared" si="267"/>
        <v>PRIME</v>
      </c>
      <c r="AF1669" s="1" t="str">
        <f t="shared" si="268"/>
        <v>Gaya -  Bihar</v>
      </c>
      <c r="AG1669" s="1">
        <f t="shared" si="269"/>
        <v>4</v>
      </c>
    </row>
    <row r="1670" spans="1:33">
      <c r="A1670" s="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c r="P1670" s="1">
        <f t="shared" si="260"/>
        <v>13500</v>
      </c>
      <c r="Q1670" s="1">
        <v>15</v>
      </c>
      <c r="R1670" s="1">
        <f t="shared" si="261"/>
        <v>2025</v>
      </c>
      <c r="S1670" s="1">
        <f t="shared" si="262"/>
        <v>11475</v>
      </c>
      <c r="T1670" s="1">
        <v>0.45</v>
      </c>
      <c r="U1670" s="1">
        <f t="shared" si="263"/>
        <v>5163.75</v>
      </c>
      <c r="V1670" s="1">
        <f t="shared" si="264"/>
        <v>6311.25</v>
      </c>
      <c r="W1670" s="4">
        <f t="shared" si="265"/>
        <v>0.55000000000000004</v>
      </c>
      <c r="X1670" s="1" t="s">
        <v>56</v>
      </c>
      <c r="Y1670" s="1" t="s">
        <v>40</v>
      </c>
      <c r="Z1670" s="1" t="s">
        <v>120</v>
      </c>
      <c r="AA1670" s="1"/>
      <c r="AB1670" s="1"/>
      <c r="AC1670" s="1" t="s">
        <v>42</v>
      </c>
      <c r="AD1670" s="1" t="str">
        <f t="shared" si="266"/>
        <v>0023</v>
      </c>
      <c r="AE1670" s="1" t="str">
        <f t="shared" si="267"/>
        <v>PRIME</v>
      </c>
      <c r="AF1670" s="1" t="str">
        <f t="shared" si="268"/>
        <v>Dibrugarh -  Assam</v>
      </c>
      <c r="AG1670" s="1">
        <f t="shared" si="269"/>
        <v>5</v>
      </c>
    </row>
    <row r="1671" spans="1:33">
      <c r="A1671" s="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c r="P1671" s="1">
        <f t="shared" si="260"/>
        <v>11500</v>
      </c>
      <c r="Q1671" s="1">
        <v>5</v>
      </c>
      <c r="R1671" s="1">
        <f t="shared" si="261"/>
        <v>575</v>
      </c>
      <c r="S1671" s="1">
        <f t="shared" si="262"/>
        <v>10925</v>
      </c>
      <c r="T1671" s="1">
        <v>0.45</v>
      </c>
      <c r="U1671" s="1">
        <f t="shared" si="263"/>
        <v>4916.25</v>
      </c>
      <c r="V1671" s="1">
        <f t="shared" si="264"/>
        <v>6008.75</v>
      </c>
      <c r="W1671" s="4">
        <f t="shared" si="265"/>
        <v>0.55000000000000004</v>
      </c>
      <c r="X1671" s="1" t="s">
        <v>56</v>
      </c>
      <c r="Y1671" s="1" t="s">
        <v>72</v>
      </c>
      <c r="Z1671" s="1" t="s">
        <v>51</v>
      </c>
      <c r="AA1671" s="2">
        <v>46162</v>
      </c>
      <c r="AB1671" s="1"/>
      <c r="AC1671" s="1" t="s">
        <v>42</v>
      </c>
      <c r="AD1671" s="1" t="str">
        <f t="shared" si="266"/>
        <v>1641</v>
      </c>
      <c r="AE1671" s="1" t="str">
        <f t="shared" si="267"/>
        <v>REGULAR</v>
      </c>
      <c r="AF1671" s="1" t="str">
        <f t="shared" si="268"/>
        <v>Cuttack -  Odisha</v>
      </c>
      <c r="AG1671" s="1">
        <f t="shared" si="269"/>
        <v>5</v>
      </c>
    </row>
    <row r="1672" spans="1:33">
      <c r="A1672" s="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c r="P1672" s="1">
        <f t="shared" si="260"/>
        <v>20400</v>
      </c>
      <c r="Q1672" s="1">
        <v>0</v>
      </c>
      <c r="R1672" s="1">
        <f t="shared" si="261"/>
        <v>0</v>
      </c>
      <c r="S1672" s="1">
        <f t="shared" si="262"/>
        <v>20400</v>
      </c>
      <c r="T1672" s="1">
        <v>0.47</v>
      </c>
      <c r="U1672" s="1">
        <f t="shared" si="263"/>
        <v>9588</v>
      </c>
      <c r="V1672" s="1">
        <f t="shared" si="264"/>
        <v>10812</v>
      </c>
      <c r="W1672" s="4">
        <f t="shared" si="265"/>
        <v>0.53</v>
      </c>
      <c r="X1672" s="1" t="s">
        <v>65</v>
      </c>
      <c r="Y1672" s="1" t="s">
        <v>72</v>
      </c>
      <c r="Z1672" s="1" t="s">
        <v>41</v>
      </c>
      <c r="AA1672" s="2">
        <v>46160</v>
      </c>
      <c r="AB1672" s="1">
        <v>5</v>
      </c>
      <c r="AC1672" s="1" t="s">
        <v>42</v>
      </c>
      <c r="AD1672" s="1" t="str">
        <f t="shared" si="266"/>
        <v>0766</v>
      </c>
      <c r="AE1672" s="1" t="str">
        <f t="shared" si="267"/>
        <v>REGULAR</v>
      </c>
      <c r="AF1672" s="1" t="str">
        <f t="shared" si="268"/>
        <v>Jabalpur -  Madhya Pradesh</v>
      </c>
      <c r="AG1672" s="1">
        <f t="shared" si="269"/>
        <v>5</v>
      </c>
    </row>
    <row r="1673" spans="1:33">
      <c r="A1673" s="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c r="P1673" s="1">
        <f t="shared" si="260"/>
        <v>6270</v>
      </c>
      <c r="Q1673" s="1">
        <v>15</v>
      </c>
      <c r="R1673" s="1">
        <f t="shared" si="261"/>
        <v>940.5</v>
      </c>
      <c r="S1673" s="1">
        <f t="shared" si="262"/>
        <v>5329.5</v>
      </c>
      <c r="T1673" s="1">
        <v>0.52</v>
      </c>
      <c r="U1673" s="1">
        <f t="shared" si="263"/>
        <v>2771.34</v>
      </c>
      <c r="V1673" s="1">
        <f t="shared" si="264"/>
        <v>2558.16</v>
      </c>
      <c r="W1673" s="4">
        <f t="shared" si="265"/>
        <v>0.48</v>
      </c>
      <c r="X1673" s="1" t="s">
        <v>39</v>
      </c>
      <c r="Y1673" s="1" t="s">
        <v>57</v>
      </c>
      <c r="Z1673" s="1" t="s">
        <v>66</v>
      </c>
      <c r="AA1673" s="1"/>
      <c r="AB1673" s="1"/>
      <c r="AC1673" s="1" t="s">
        <v>42</v>
      </c>
      <c r="AD1673" s="1" t="str">
        <f t="shared" si="266"/>
        <v>0780</v>
      </c>
      <c r="AE1673" s="1" t="str">
        <f t="shared" si="267"/>
        <v>PRIME</v>
      </c>
      <c r="AF1673" s="1" t="str">
        <f t="shared" si="268"/>
        <v>Durgapur -  West Bengal</v>
      </c>
      <c r="AG1673" s="1">
        <f t="shared" si="269"/>
        <v>4</v>
      </c>
    </row>
    <row r="1674" spans="1:33">
      <c r="A1674" s="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c r="P1674" s="1">
        <f t="shared" si="260"/>
        <v>7880</v>
      </c>
      <c r="Q1674" s="1">
        <v>25</v>
      </c>
      <c r="R1674" s="1">
        <f t="shared" si="261"/>
        <v>1970</v>
      </c>
      <c r="S1674" s="1">
        <f t="shared" si="262"/>
        <v>5910</v>
      </c>
      <c r="T1674" s="1">
        <v>0.5</v>
      </c>
      <c r="U1674" s="1">
        <f t="shared" si="263"/>
        <v>2955</v>
      </c>
      <c r="V1674" s="1">
        <f t="shared" si="264"/>
        <v>2955</v>
      </c>
      <c r="W1674" s="4">
        <f t="shared" si="265"/>
        <v>0.5</v>
      </c>
      <c r="X1674" s="1" t="s">
        <v>50</v>
      </c>
      <c r="Y1674" s="1" t="s">
        <v>72</v>
      </c>
      <c r="Z1674" s="1" t="s">
        <v>41</v>
      </c>
      <c r="AA1674" s="2">
        <v>46162</v>
      </c>
      <c r="AB1674" s="1">
        <v>5</v>
      </c>
      <c r="AC1674" s="1" t="s">
        <v>42</v>
      </c>
      <c r="AD1674" s="1" t="str">
        <f t="shared" si="266"/>
        <v>0279</v>
      </c>
      <c r="AE1674" s="1" t="str">
        <f t="shared" si="267"/>
        <v>REGULAR</v>
      </c>
      <c r="AF1674" s="1" t="str">
        <f t="shared" si="268"/>
        <v>Jamshedpur -  Jharkhand</v>
      </c>
      <c r="AG1674" s="1">
        <f t="shared" si="269"/>
        <v>4</v>
      </c>
    </row>
    <row r="1675" spans="1:33">
      <c r="A1675" s="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c r="P1675" s="1">
        <f t="shared" si="260"/>
        <v>3990</v>
      </c>
      <c r="Q1675" s="1">
        <v>30</v>
      </c>
      <c r="R1675" s="1">
        <f t="shared" si="261"/>
        <v>1197</v>
      </c>
      <c r="S1675" s="1">
        <f t="shared" si="262"/>
        <v>2793</v>
      </c>
      <c r="T1675" s="1">
        <v>0.52</v>
      </c>
      <c r="U1675" s="1">
        <f t="shared" si="263"/>
        <v>1452.3600000000001</v>
      </c>
      <c r="V1675" s="1">
        <f t="shared" si="264"/>
        <v>1340.6399999999999</v>
      </c>
      <c r="W1675" s="4">
        <f t="shared" si="265"/>
        <v>0.47999999999999993</v>
      </c>
      <c r="X1675" s="1" t="s">
        <v>39</v>
      </c>
      <c r="Y1675" s="1" t="s">
        <v>40</v>
      </c>
      <c r="Z1675" s="1" t="s">
        <v>41</v>
      </c>
      <c r="AA1675" s="2">
        <v>46160</v>
      </c>
      <c r="AB1675" s="1">
        <v>3</v>
      </c>
      <c r="AC1675" s="1" t="s">
        <v>42</v>
      </c>
      <c r="AD1675" s="1" t="str">
        <f t="shared" si="266"/>
        <v>0414</v>
      </c>
      <c r="AE1675" s="1" t="str">
        <f t="shared" si="267"/>
        <v>PRIME</v>
      </c>
      <c r="AF1675" s="1" t="str">
        <f t="shared" si="268"/>
        <v>Rohtak -  Haryana</v>
      </c>
      <c r="AG1675" s="1">
        <f t="shared" si="269"/>
        <v>4</v>
      </c>
    </row>
    <row r="1676" spans="1:33">
      <c r="A1676" s="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c r="P1676" s="1">
        <f t="shared" si="260"/>
        <v>8500</v>
      </c>
      <c r="Q1676" s="1">
        <v>0</v>
      </c>
      <c r="R1676" s="1">
        <f t="shared" si="261"/>
        <v>0</v>
      </c>
      <c r="S1676" s="1">
        <f t="shared" si="262"/>
        <v>8500</v>
      </c>
      <c r="T1676" s="1">
        <v>0.5</v>
      </c>
      <c r="U1676" s="1">
        <f t="shared" si="263"/>
        <v>4250</v>
      </c>
      <c r="V1676" s="1">
        <f t="shared" si="264"/>
        <v>4250</v>
      </c>
      <c r="W1676" s="4">
        <f t="shared" si="265"/>
        <v>0.5</v>
      </c>
      <c r="X1676" s="1" t="s">
        <v>50</v>
      </c>
      <c r="Y1676" s="1" t="s">
        <v>81</v>
      </c>
      <c r="Z1676" s="1" t="s">
        <v>41</v>
      </c>
      <c r="AA1676" s="2">
        <v>46164</v>
      </c>
      <c r="AB1676" s="1">
        <v>4</v>
      </c>
      <c r="AC1676" s="1" t="s">
        <v>42</v>
      </c>
      <c r="AD1676" s="1" t="str">
        <f t="shared" si="266"/>
        <v>0837</v>
      </c>
      <c r="AE1676" s="1" t="str">
        <f t="shared" si="267"/>
        <v>REGULAR</v>
      </c>
      <c r="AF1676" s="1" t="str">
        <f t="shared" si="268"/>
        <v>Shillong -  Meghalaya</v>
      </c>
      <c r="AG1676" s="1">
        <f t="shared" si="269"/>
        <v>4</v>
      </c>
    </row>
    <row r="1677" spans="1:33">
      <c r="A1677" s="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c r="P1677" s="1">
        <f t="shared" si="260"/>
        <v>7350</v>
      </c>
      <c r="Q1677" s="1">
        <v>10</v>
      </c>
      <c r="R1677" s="1">
        <f t="shared" si="261"/>
        <v>735</v>
      </c>
      <c r="S1677" s="1">
        <f t="shared" si="262"/>
        <v>6615</v>
      </c>
      <c r="T1677" s="1">
        <v>0.45</v>
      </c>
      <c r="U1677" s="1">
        <f t="shared" si="263"/>
        <v>2976.75</v>
      </c>
      <c r="V1677" s="1">
        <f t="shared" si="264"/>
        <v>3638.25</v>
      </c>
      <c r="W1677" s="4">
        <f t="shared" si="265"/>
        <v>0.55000000000000004</v>
      </c>
      <c r="X1677" s="1" t="s">
        <v>65</v>
      </c>
      <c r="Y1677" s="1" t="s">
        <v>57</v>
      </c>
      <c r="Z1677" s="1" t="s">
        <v>41</v>
      </c>
      <c r="AA1677" s="2">
        <v>46161</v>
      </c>
      <c r="AB1677" s="1">
        <v>4</v>
      </c>
      <c r="AC1677" s="1" t="s">
        <v>42</v>
      </c>
      <c r="AD1677" s="1" t="str">
        <f t="shared" si="266"/>
        <v>1143</v>
      </c>
      <c r="AE1677" s="1" t="str">
        <f t="shared" si="267"/>
        <v>PRIME</v>
      </c>
      <c r="AF1677" s="1" t="str">
        <f t="shared" si="268"/>
        <v>Bhilai -  Chhattisgarh</v>
      </c>
      <c r="AG1677" s="1">
        <f t="shared" si="269"/>
        <v>4</v>
      </c>
    </row>
    <row r="1678" spans="1:33">
      <c r="A1678" s="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c r="P1678" s="1">
        <f t="shared" si="260"/>
        <v>43500</v>
      </c>
      <c r="Q1678" s="1">
        <v>20</v>
      </c>
      <c r="R1678" s="1">
        <f t="shared" si="261"/>
        <v>8700</v>
      </c>
      <c r="S1678" s="1">
        <f t="shared" si="262"/>
        <v>34800</v>
      </c>
      <c r="T1678" s="1">
        <v>0.48</v>
      </c>
      <c r="U1678" s="1">
        <f t="shared" si="263"/>
        <v>16704</v>
      </c>
      <c r="V1678" s="1">
        <f t="shared" si="264"/>
        <v>18096</v>
      </c>
      <c r="W1678" s="4">
        <f t="shared" si="265"/>
        <v>0.52</v>
      </c>
      <c r="X1678" s="1" t="s">
        <v>104</v>
      </c>
      <c r="Y1678" s="1" t="s">
        <v>40</v>
      </c>
      <c r="Z1678" s="1" t="s">
        <v>120</v>
      </c>
      <c r="AA1678" s="1"/>
      <c r="AB1678" s="1"/>
      <c r="AC1678" s="1" t="s">
        <v>42</v>
      </c>
      <c r="AD1678" s="1" t="str">
        <f t="shared" si="266"/>
        <v>1351</v>
      </c>
      <c r="AE1678" s="1" t="str">
        <f t="shared" si="267"/>
        <v>PRIME</v>
      </c>
      <c r="AF1678" s="1" t="str">
        <f t="shared" si="268"/>
        <v>Dehradun -  Uttarakhand</v>
      </c>
      <c r="AG1678" s="1">
        <f t="shared" si="269"/>
        <v>5</v>
      </c>
    </row>
    <row r="1679" spans="1:33">
      <c r="A1679" s="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c r="P1679" s="1">
        <f t="shared" si="260"/>
        <v>22400</v>
      </c>
      <c r="Q1679" s="1">
        <v>0</v>
      </c>
      <c r="R1679" s="1">
        <f t="shared" si="261"/>
        <v>0</v>
      </c>
      <c r="S1679" s="1">
        <f t="shared" si="262"/>
        <v>22400</v>
      </c>
      <c r="T1679" s="1">
        <v>0.45</v>
      </c>
      <c r="U1679" s="1">
        <f t="shared" si="263"/>
        <v>10080</v>
      </c>
      <c r="V1679" s="1">
        <f t="shared" si="264"/>
        <v>12320</v>
      </c>
      <c r="W1679" s="4">
        <f t="shared" si="265"/>
        <v>0.55000000000000004</v>
      </c>
      <c r="X1679" s="1" t="s">
        <v>50</v>
      </c>
      <c r="Y1679" s="1" t="s">
        <v>57</v>
      </c>
      <c r="Z1679" s="1" t="s">
        <v>120</v>
      </c>
      <c r="AA1679" s="1"/>
      <c r="AB1679" s="1"/>
      <c r="AC1679" s="1" t="s">
        <v>42</v>
      </c>
      <c r="AD1679" s="1" t="str">
        <f t="shared" si="266"/>
        <v>0186</v>
      </c>
      <c r="AE1679" s="1" t="str">
        <f t="shared" si="267"/>
        <v>REGULAR</v>
      </c>
      <c r="AF1679" s="1" t="str">
        <f t="shared" si="268"/>
        <v>Ahmedabad -  Gujarat</v>
      </c>
      <c r="AG1679" s="1">
        <f t="shared" si="269"/>
        <v>5</v>
      </c>
    </row>
    <row r="1680" spans="1:33">
      <c r="A1680" s="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c r="P1680" s="1">
        <f t="shared" si="260"/>
        <v>11260</v>
      </c>
      <c r="Q1680" s="1">
        <v>0</v>
      </c>
      <c r="R1680" s="1">
        <f t="shared" si="261"/>
        <v>0</v>
      </c>
      <c r="S1680" s="1">
        <f t="shared" si="262"/>
        <v>11260</v>
      </c>
      <c r="T1680" s="1">
        <v>0.5</v>
      </c>
      <c r="U1680" s="1">
        <f t="shared" si="263"/>
        <v>5630</v>
      </c>
      <c r="V1680" s="1">
        <f t="shared" si="264"/>
        <v>5630</v>
      </c>
      <c r="W1680" s="4">
        <f t="shared" si="265"/>
        <v>0.5</v>
      </c>
      <c r="X1680" s="1" t="s">
        <v>39</v>
      </c>
      <c r="Y1680" s="1" t="s">
        <v>40</v>
      </c>
      <c r="Z1680" s="1" t="s">
        <v>22</v>
      </c>
      <c r="AA1680" s="1"/>
      <c r="AB1680" s="1"/>
      <c r="AC1680" s="1" t="s">
        <v>93</v>
      </c>
      <c r="AD1680" s="1" t="str">
        <f t="shared" si="266"/>
        <v>0786</v>
      </c>
      <c r="AE1680" s="1" t="str">
        <f t="shared" si="267"/>
        <v>REGULAR</v>
      </c>
      <c r="AF1680" s="1" t="str">
        <f t="shared" si="268"/>
        <v>Hyderabad -  Telangana</v>
      </c>
      <c r="AG1680" s="1">
        <f t="shared" si="269"/>
        <v>5</v>
      </c>
    </row>
    <row r="1681" spans="1:33">
      <c r="A1681" s="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c r="P1681" s="1">
        <f t="shared" si="260"/>
        <v>28550</v>
      </c>
      <c r="Q1681" s="1">
        <v>0</v>
      </c>
      <c r="R1681" s="1">
        <f t="shared" si="261"/>
        <v>0</v>
      </c>
      <c r="S1681" s="1">
        <f t="shared" si="262"/>
        <v>28550</v>
      </c>
      <c r="T1681" s="1">
        <v>0.52</v>
      </c>
      <c r="U1681" s="1">
        <f t="shared" si="263"/>
        <v>14846</v>
      </c>
      <c r="V1681" s="1">
        <f t="shared" si="264"/>
        <v>13704</v>
      </c>
      <c r="W1681" s="4">
        <f t="shared" si="265"/>
        <v>0.48</v>
      </c>
      <c r="X1681" s="1" t="s">
        <v>56</v>
      </c>
      <c r="Y1681" s="1" t="s">
        <v>81</v>
      </c>
      <c r="Z1681" s="1" t="s">
        <v>120</v>
      </c>
      <c r="AA1681" s="1"/>
      <c r="AB1681" s="1"/>
      <c r="AC1681" s="1" t="s">
        <v>42</v>
      </c>
      <c r="AD1681" s="1" t="str">
        <f t="shared" si="266"/>
        <v>0809</v>
      </c>
      <c r="AE1681" s="1" t="str">
        <f t="shared" si="267"/>
        <v>PRIME</v>
      </c>
      <c r="AF1681" s="1" t="str">
        <f t="shared" si="268"/>
        <v>Mumbai -  Maharashtra</v>
      </c>
      <c r="AG1681" s="1">
        <f t="shared" si="269"/>
        <v>5</v>
      </c>
    </row>
    <row r="1682" spans="1:33">
      <c r="A1682" s="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c r="P1682" s="1">
        <f t="shared" si="260"/>
        <v>4700</v>
      </c>
      <c r="Q1682" s="1">
        <v>0</v>
      </c>
      <c r="R1682" s="1">
        <f t="shared" si="261"/>
        <v>0</v>
      </c>
      <c r="S1682" s="1">
        <f t="shared" si="262"/>
        <v>4700</v>
      </c>
      <c r="T1682" s="1">
        <v>0.35</v>
      </c>
      <c r="U1682" s="1">
        <f t="shared" si="263"/>
        <v>1645</v>
      </c>
      <c r="V1682" s="1">
        <f t="shared" si="264"/>
        <v>3055</v>
      </c>
      <c r="W1682" s="4">
        <f t="shared" si="265"/>
        <v>0.65</v>
      </c>
      <c r="X1682" s="1" t="s">
        <v>147</v>
      </c>
      <c r="Y1682" s="1" t="s">
        <v>40</v>
      </c>
      <c r="Z1682" s="1" t="s">
        <v>41</v>
      </c>
      <c r="AA1682" s="2">
        <v>46164</v>
      </c>
      <c r="AB1682" s="1">
        <v>5</v>
      </c>
      <c r="AC1682" s="1" t="s">
        <v>42</v>
      </c>
      <c r="AD1682" s="1" t="str">
        <f t="shared" si="266"/>
        <v>1198</v>
      </c>
      <c r="AE1682" s="1" t="str">
        <f t="shared" si="267"/>
        <v>PRIME</v>
      </c>
      <c r="AF1682" s="1" t="str">
        <f t="shared" si="268"/>
        <v>Agartala -  Tripura</v>
      </c>
      <c r="AG1682" s="1">
        <f t="shared" si="269"/>
        <v>4</v>
      </c>
    </row>
    <row r="1683" spans="1:33">
      <c r="A1683" s="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c r="P1683" s="1">
        <f t="shared" si="260"/>
        <v>1770</v>
      </c>
      <c r="Q1683" s="1">
        <v>0</v>
      </c>
      <c r="R1683" s="1">
        <f t="shared" si="261"/>
        <v>0</v>
      </c>
      <c r="S1683" s="1">
        <f t="shared" si="262"/>
        <v>1770</v>
      </c>
      <c r="T1683" s="1">
        <v>0.35</v>
      </c>
      <c r="U1683" s="1">
        <f t="shared" si="263"/>
        <v>619.5</v>
      </c>
      <c r="V1683" s="1">
        <f t="shared" si="264"/>
        <v>1150.5</v>
      </c>
      <c r="W1683" s="4">
        <f t="shared" si="265"/>
        <v>0.65</v>
      </c>
      <c r="X1683" s="1" t="s">
        <v>50</v>
      </c>
      <c r="Y1683" s="1" t="s">
        <v>57</v>
      </c>
      <c r="Z1683" s="1" t="s">
        <v>41</v>
      </c>
      <c r="AA1683" s="2">
        <v>46165</v>
      </c>
      <c r="AB1683" s="1">
        <v>3</v>
      </c>
      <c r="AC1683" s="1" t="s">
        <v>42</v>
      </c>
      <c r="AD1683" s="1" t="str">
        <f t="shared" si="266"/>
        <v>1365</v>
      </c>
      <c r="AE1683" s="1" t="str">
        <f t="shared" si="267"/>
        <v>REGULAR</v>
      </c>
      <c r="AF1683" s="1" t="str">
        <f t="shared" si="268"/>
        <v>Ranchi -  Jharkhand</v>
      </c>
      <c r="AG1683" s="1">
        <f t="shared" si="269"/>
        <v>4</v>
      </c>
    </row>
    <row r="1684" spans="1:33">
      <c r="A1684" s="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c r="P1684" s="1">
        <f t="shared" si="260"/>
        <v>10680</v>
      </c>
      <c r="Q1684" s="1">
        <v>25</v>
      </c>
      <c r="R1684" s="1">
        <f t="shared" si="261"/>
        <v>2670</v>
      </c>
      <c r="S1684" s="1">
        <f t="shared" si="262"/>
        <v>8010</v>
      </c>
      <c r="T1684" s="1">
        <v>0.57999999999999996</v>
      </c>
      <c r="U1684" s="1">
        <f t="shared" si="263"/>
        <v>4645.7999999999993</v>
      </c>
      <c r="V1684" s="1">
        <f t="shared" si="264"/>
        <v>3364.2000000000007</v>
      </c>
      <c r="W1684" s="4">
        <f t="shared" si="265"/>
        <v>0.4200000000000001</v>
      </c>
      <c r="X1684" s="1" t="s">
        <v>65</v>
      </c>
      <c r="Y1684" s="1" t="s">
        <v>40</v>
      </c>
      <c r="Z1684" s="1" t="s">
        <v>120</v>
      </c>
      <c r="AA1684" s="1"/>
      <c r="AB1684" s="1"/>
      <c r="AC1684" s="1" t="s">
        <v>42</v>
      </c>
      <c r="AD1684" s="1" t="str">
        <f t="shared" si="266"/>
        <v>1377</v>
      </c>
      <c r="AE1684" s="1" t="str">
        <f t="shared" si="267"/>
        <v>REGULAR</v>
      </c>
      <c r="AF1684" s="1" t="str">
        <f t="shared" si="268"/>
        <v>Bhilai -  Chhattisgarh</v>
      </c>
      <c r="AG1684" s="1">
        <f t="shared" si="269"/>
        <v>5</v>
      </c>
    </row>
    <row r="1685" spans="1:33">
      <c r="A1685" s="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c r="P1685" s="1">
        <f t="shared" si="260"/>
        <v>10040</v>
      </c>
      <c r="Q1685" s="1">
        <v>25</v>
      </c>
      <c r="R1685" s="1">
        <f t="shared" si="261"/>
        <v>2510</v>
      </c>
      <c r="S1685" s="1">
        <f t="shared" si="262"/>
        <v>7530</v>
      </c>
      <c r="T1685" s="1">
        <v>0.48</v>
      </c>
      <c r="U1685" s="1">
        <f t="shared" si="263"/>
        <v>3614.4</v>
      </c>
      <c r="V1685" s="1">
        <f t="shared" si="264"/>
        <v>3915.6</v>
      </c>
      <c r="W1685" s="4">
        <f t="shared" si="265"/>
        <v>0.52</v>
      </c>
      <c r="X1685" s="1" t="s">
        <v>92</v>
      </c>
      <c r="Y1685" s="1" t="s">
        <v>72</v>
      </c>
      <c r="Z1685" s="1" t="s">
        <v>120</v>
      </c>
      <c r="AA1685" s="1"/>
      <c r="AB1685" s="1"/>
      <c r="AC1685" s="1" t="s">
        <v>42</v>
      </c>
      <c r="AD1685" s="1" t="str">
        <f t="shared" si="266"/>
        <v>0268</v>
      </c>
      <c r="AE1685" s="1" t="str">
        <f t="shared" si="267"/>
        <v>REGULAR</v>
      </c>
      <c r="AF1685" s="1" t="str">
        <f t="shared" si="268"/>
        <v>Visakhapatnam -  Andhra Pradesh</v>
      </c>
      <c r="AG1685" s="1">
        <f t="shared" si="269"/>
        <v>5</v>
      </c>
    </row>
    <row r="1686" spans="1:33">
      <c r="A1686" s="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c r="P1686" s="1">
        <f t="shared" si="260"/>
        <v>19860</v>
      </c>
      <c r="Q1686" s="1">
        <v>0</v>
      </c>
      <c r="R1686" s="1">
        <f t="shared" si="261"/>
        <v>0</v>
      </c>
      <c r="S1686" s="1">
        <f t="shared" si="262"/>
        <v>19860</v>
      </c>
      <c r="T1686" s="1">
        <v>0.47</v>
      </c>
      <c r="U1686" s="1">
        <f t="shared" si="263"/>
        <v>9334.1999999999989</v>
      </c>
      <c r="V1686" s="1">
        <f t="shared" si="264"/>
        <v>10525.800000000001</v>
      </c>
      <c r="W1686" s="4">
        <f t="shared" si="265"/>
        <v>0.53</v>
      </c>
      <c r="X1686" s="1" t="s">
        <v>50</v>
      </c>
      <c r="Y1686" s="1" t="s">
        <v>57</v>
      </c>
      <c r="Z1686" s="1" t="s">
        <v>66</v>
      </c>
      <c r="AA1686" s="1"/>
      <c r="AB1686" s="1"/>
      <c r="AC1686" s="1" t="s">
        <v>42</v>
      </c>
      <c r="AD1686" s="1" t="str">
        <f t="shared" si="266"/>
        <v>0691</v>
      </c>
      <c r="AE1686" s="1" t="str">
        <f t="shared" si="267"/>
        <v>PRIME</v>
      </c>
      <c r="AF1686" s="1" t="str">
        <f t="shared" si="268"/>
        <v>Dehradun -  Uttarakhand</v>
      </c>
      <c r="AG1686" s="1">
        <f t="shared" si="269"/>
        <v>5</v>
      </c>
    </row>
    <row r="1687" spans="1:33">
      <c r="A1687" s="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c r="P1687" s="1">
        <f t="shared" si="260"/>
        <v>14800</v>
      </c>
      <c r="Q1687" s="1">
        <v>0</v>
      </c>
      <c r="R1687" s="1">
        <f t="shared" si="261"/>
        <v>0</v>
      </c>
      <c r="S1687" s="1">
        <f t="shared" si="262"/>
        <v>14800</v>
      </c>
      <c r="T1687" s="1">
        <v>0.5</v>
      </c>
      <c r="U1687" s="1">
        <f t="shared" si="263"/>
        <v>7400</v>
      </c>
      <c r="V1687" s="1">
        <f t="shared" si="264"/>
        <v>7400</v>
      </c>
      <c r="W1687" s="4">
        <f t="shared" si="265"/>
        <v>0.5</v>
      </c>
      <c r="X1687" s="1" t="s">
        <v>92</v>
      </c>
      <c r="Y1687" s="1" t="s">
        <v>81</v>
      </c>
      <c r="Z1687" s="1" t="s">
        <v>41</v>
      </c>
      <c r="AA1687" s="2">
        <v>46162</v>
      </c>
      <c r="AB1687" s="1">
        <v>3</v>
      </c>
      <c r="AC1687" s="1" t="s">
        <v>42</v>
      </c>
      <c r="AD1687" s="1" t="str">
        <f t="shared" si="266"/>
        <v>1543</v>
      </c>
      <c r="AE1687" s="1" t="str">
        <f t="shared" si="267"/>
        <v>REGULAR</v>
      </c>
      <c r="AF1687" s="1" t="str">
        <f t="shared" si="268"/>
        <v>New Delhi -  Delhi</v>
      </c>
      <c r="AG1687" s="1">
        <f t="shared" si="269"/>
        <v>5</v>
      </c>
    </row>
    <row r="1688" spans="1:33">
      <c r="A1688" s="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c r="P1688" s="1">
        <f t="shared" si="260"/>
        <v>41120</v>
      </c>
      <c r="Q1688" s="1">
        <v>0</v>
      </c>
      <c r="R1688" s="1">
        <f t="shared" si="261"/>
        <v>0</v>
      </c>
      <c r="S1688" s="1">
        <f t="shared" si="262"/>
        <v>41120</v>
      </c>
      <c r="T1688" s="1">
        <v>0.57999999999999996</v>
      </c>
      <c r="U1688" s="1">
        <f t="shared" si="263"/>
        <v>23849.599999999999</v>
      </c>
      <c r="V1688" s="1">
        <f t="shared" si="264"/>
        <v>17270.400000000001</v>
      </c>
      <c r="W1688" s="4">
        <f t="shared" si="265"/>
        <v>0.42000000000000004</v>
      </c>
      <c r="X1688" s="1" t="s">
        <v>147</v>
      </c>
      <c r="Y1688" s="1" t="s">
        <v>40</v>
      </c>
      <c r="Z1688" s="1" t="s">
        <v>41</v>
      </c>
      <c r="AA1688" s="2">
        <v>46165</v>
      </c>
      <c r="AB1688" s="1">
        <v>5</v>
      </c>
      <c r="AC1688" s="1" t="s">
        <v>42</v>
      </c>
      <c r="AD1688" s="1" t="str">
        <f t="shared" si="266"/>
        <v>1680</v>
      </c>
      <c r="AE1688" s="1" t="str">
        <f t="shared" si="267"/>
        <v>PRIME</v>
      </c>
      <c r="AF1688" s="1" t="str">
        <f t="shared" si="268"/>
        <v>Guwahati -  Assam</v>
      </c>
      <c r="AG1688" s="1">
        <f t="shared" si="269"/>
        <v>5</v>
      </c>
    </row>
    <row r="1689" spans="1:33">
      <c r="A1689" s="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c r="P1689" s="1">
        <f t="shared" si="260"/>
        <v>17300</v>
      </c>
      <c r="Q1689" s="1">
        <v>5</v>
      </c>
      <c r="R1689" s="1">
        <f t="shared" si="261"/>
        <v>865</v>
      </c>
      <c r="S1689" s="1">
        <f t="shared" si="262"/>
        <v>16435</v>
      </c>
      <c r="T1689" s="1">
        <v>0.45</v>
      </c>
      <c r="U1689" s="1">
        <f t="shared" si="263"/>
        <v>7395.75</v>
      </c>
      <c r="V1689" s="1">
        <f t="shared" si="264"/>
        <v>9039.25</v>
      </c>
      <c r="W1689" s="4">
        <f t="shared" si="265"/>
        <v>0.55000000000000004</v>
      </c>
      <c r="X1689" s="1" t="s">
        <v>147</v>
      </c>
      <c r="Y1689" s="1" t="s">
        <v>40</v>
      </c>
      <c r="Z1689" s="1" t="s">
        <v>51</v>
      </c>
      <c r="AA1689" s="2">
        <v>46167</v>
      </c>
      <c r="AB1689" s="1"/>
      <c r="AC1689" s="1" t="s">
        <v>42</v>
      </c>
      <c r="AD1689" s="1" t="str">
        <f t="shared" si="266"/>
        <v>0779</v>
      </c>
      <c r="AE1689" s="1" t="str">
        <f t="shared" si="267"/>
        <v>PRIME</v>
      </c>
      <c r="AF1689" s="1" t="str">
        <f t="shared" si="268"/>
        <v>Durgapur -  West Bengal</v>
      </c>
      <c r="AG1689" s="1">
        <f t="shared" si="269"/>
        <v>5</v>
      </c>
    </row>
    <row r="1690" spans="1:33">
      <c r="A1690" s="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c r="P1690" s="1">
        <f t="shared" si="260"/>
        <v>13800</v>
      </c>
      <c r="Q1690" s="1">
        <v>15</v>
      </c>
      <c r="R1690" s="1">
        <f t="shared" si="261"/>
        <v>2070</v>
      </c>
      <c r="S1690" s="1">
        <f t="shared" si="262"/>
        <v>11730</v>
      </c>
      <c r="T1690" s="1">
        <v>0.48</v>
      </c>
      <c r="U1690" s="1">
        <f t="shared" si="263"/>
        <v>5630.4</v>
      </c>
      <c r="V1690" s="1">
        <f t="shared" si="264"/>
        <v>6099.6</v>
      </c>
      <c r="W1690" s="4">
        <f t="shared" si="265"/>
        <v>0.52</v>
      </c>
      <c r="X1690" s="1" t="s">
        <v>39</v>
      </c>
      <c r="Y1690" s="1" t="s">
        <v>81</v>
      </c>
      <c r="Z1690" s="1" t="s">
        <v>41</v>
      </c>
      <c r="AA1690" s="2">
        <v>46161</v>
      </c>
      <c r="AB1690" s="1">
        <v>4</v>
      </c>
      <c r="AC1690" s="1" t="s">
        <v>42</v>
      </c>
      <c r="AD1690" s="1" t="str">
        <f t="shared" si="266"/>
        <v>0884</v>
      </c>
      <c r="AE1690" s="1" t="str">
        <f t="shared" si="267"/>
        <v>REGULAR</v>
      </c>
      <c r="AF1690" s="1" t="str">
        <f t="shared" si="268"/>
        <v>Tura -  Meghalaya</v>
      </c>
      <c r="AG1690" s="1">
        <f t="shared" si="269"/>
        <v>5</v>
      </c>
    </row>
    <row r="1691" spans="1:33">
      <c r="A1691" s="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c r="P1691" s="1">
        <f t="shared" si="260"/>
        <v>85500</v>
      </c>
      <c r="Q1691" s="1">
        <v>0</v>
      </c>
      <c r="R1691" s="1">
        <f t="shared" si="261"/>
        <v>0</v>
      </c>
      <c r="S1691" s="1">
        <f t="shared" si="262"/>
        <v>85500</v>
      </c>
      <c r="T1691" s="1">
        <v>0.57999999999999996</v>
      </c>
      <c r="U1691" s="1">
        <f t="shared" si="263"/>
        <v>49590</v>
      </c>
      <c r="V1691" s="1">
        <f t="shared" si="264"/>
        <v>35910</v>
      </c>
      <c r="W1691" s="4">
        <f t="shared" si="265"/>
        <v>0.42</v>
      </c>
      <c r="X1691" s="1" t="s">
        <v>104</v>
      </c>
      <c r="Y1691" s="1" t="s">
        <v>72</v>
      </c>
      <c r="Z1691" s="1" t="s">
        <v>41</v>
      </c>
      <c r="AA1691" s="2">
        <v>46166</v>
      </c>
      <c r="AB1691" s="1">
        <v>4</v>
      </c>
      <c r="AC1691" s="1" t="s">
        <v>42</v>
      </c>
      <c r="AD1691" s="1" t="str">
        <f t="shared" si="266"/>
        <v>1184</v>
      </c>
      <c r="AE1691" s="1" t="str">
        <f t="shared" si="267"/>
        <v>REGULAR</v>
      </c>
      <c r="AF1691" s="1" t="str">
        <f t="shared" si="268"/>
        <v>Dibrugarh -  Assam</v>
      </c>
      <c r="AG1691" s="1">
        <f t="shared" si="269"/>
        <v>5</v>
      </c>
    </row>
    <row r="1692" spans="1:33">
      <c r="A1692" s="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c r="P1692" s="1">
        <f t="shared" si="260"/>
        <v>1770</v>
      </c>
      <c r="Q1692" s="1">
        <v>15</v>
      </c>
      <c r="R1692" s="1">
        <f t="shared" si="261"/>
        <v>265.5</v>
      </c>
      <c r="S1692" s="1">
        <f t="shared" si="262"/>
        <v>1504.5</v>
      </c>
      <c r="T1692" s="1">
        <v>0.35</v>
      </c>
      <c r="U1692" s="1">
        <f t="shared" si="263"/>
        <v>526.57499999999993</v>
      </c>
      <c r="V1692" s="1">
        <f t="shared" si="264"/>
        <v>977.92500000000007</v>
      </c>
      <c r="W1692" s="4">
        <f t="shared" si="265"/>
        <v>0.65</v>
      </c>
      <c r="X1692" s="1" t="s">
        <v>56</v>
      </c>
      <c r="Y1692" s="1" t="s">
        <v>57</v>
      </c>
      <c r="Z1692" s="1" t="s">
        <v>66</v>
      </c>
      <c r="AA1692" s="1"/>
      <c r="AB1692" s="1"/>
      <c r="AC1692" s="1" t="s">
        <v>42</v>
      </c>
      <c r="AD1692" s="1" t="str">
        <f t="shared" si="266"/>
        <v>1445</v>
      </c>
      <c r="AE1692" s="1" t="str">
        <f t="shared" si="267"/>
        <v>REGULAR</v>
      </c>
      <c r="AF1692" s="1" t="str">
        <f t="shared" si="268"/>
        <v>Mumbai -  Maharashtra</v>
      </c>
      <c r="AG1692" s="1">
        <f t="shared" si="269"/>
        <v>4</v>
      </c>
    </row>
    <row r="1693" spans="1:33">
      <c r="A1693" s="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c r="P1693" s="1">
        <f t="shared" si="260"/>
        <v>6500</v>
      </c>
      <c r="Q1693" s="1">
        <v>0</v>
      </c>
      <c r="R1693" s="1">
        <f t="shared" si="261"/>
        <v>0</v>
      </c>
      <c r="S1693" s="1">
        <f t="shared" si="262"/>
        <v>6500</v>
      </c>
      <c r="T1693" s="1">
        <v>0.35</v>
      </c>
      <c r="U1693" s="1">
        <f t="shared" si="263"/>
        <v>2275</v>
      </c>
      <c r="V1693" s="1">
        <f t="shared" si="264"/>
        <v>4225</v>
      </c>
      <c r="W1693" s="4">
        <f t="shared" si="265"/>
        <v>0.65</v>
      </c>
      <c r="X1693" s="1" t="s">
        <v>50</v>
      </c>
      <c r="Y1693" s="1" t="s">
        <v>72</v>
      </c>
      <c r="Z1693" s="1" t="s">
        <v>41</v>
      </c>
      <c r="AA1693" s="2">
        <v>46162</v>
      </c>
      <c r="AB1693" s="1">
        <v>5</v>
      </c>
      <c r="AC1693" s="1" t="s">
        <v>42</v>
      </c>
      <c r="AD1693" s="1" t="str">
        <f t="shared" si="266"/>
        <v>0655</v>
      </c>
      <c r="AE1693" s="1" t="str">
        <f t="shared" si="267"/>
        <v>PRIME</v>
      </c>
      <c r="AF1693" s="1" t="str">
        <f t="shared" si="268"/>
        <v>Margao -  Goa</v>
      </c>
      <c r="AG1693" s="1">
        <f t="shared" si="269"/>
        <v>4</v>
      </c>
    </row>
    <row r="1694" spans="1:33">
      <c r="A1694" s="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c r="P1694" s="1">
        <f t="shared" si="260"/>
        <v>580</v>
      </c>
      <c r="Q1694" s="1">
        <v>5</v>
      </c>
      <c r="R1694" s="1">
        <f t="shared" si="261"/>
        <v>29</v>
      </c>
      <c r="S1694" s="1">
        <f t="shared" si="262"/>
        <v>551</v>
      </c>
      <c r="T1694" s="1">
        <v>0.62</v>
      </c>
      <c r="U1694" s="1">
        <f t="shared" si="263"/>
        <v>341.62</v>
      </c>
      <c r="V1694" s="1">
        <f t="shared" si="264"/>
        <v>209.38</v>
      </c>
      <c r="W1694" s="4">
        <f t="shared" si="265"/>
        <v>0.38</v>
      </c>
      <c r="X1694" s="1" t="s">
        <v>50</v>
      </c>
      <c r="Y1694" s="1" t="s">
        <v>72</v>
      </c>
      <c r="Z1694" s="1" t="s">
        <v>41</v>
      </c>
      <c r="AA1694" s="2">
        <v>46163</v>
      </c>
      <c r="AB1694" s="1">
        <v>4</v>
      </c>
      <c r="AC1694" s="1" t="s">
        <v>42</v>
      </c>
      <c r="AD1694" s="1" t="str">
        <f t="shared" si="266"/>
        <v>0812</v>
      </c>
      <c r="AE1694" s="1" t="str">
        <f t="shared" si="267"/>
        <v>PRIME</v>
      </c>
      <c r="AF1694" s="1" t="str">
        <f t="shared" si="268"/>
        <v>Noida -  Delhi</v>
      </c>
      <c r="AG1694" s="1">
        <f t="shared" si="269"/>
        <v>3</v>
      </c>
    </row>
    <row r="1695" spans="1:33">
      <c r="A1695" s="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c r="P1695" s="1">
        <f t="shared" si="260"/>
        <v>300</v>
      </c>
      <c r="Q1695" s="1">
        <v>20</v>
      </c>
      <c r="R1695" s="1">
        <f t="shared" si="261"/>
        <v>60</v>
      </c>
      <c r="S1695" s="1">
        <f t="shared" si="262"/>
        <v>240</v>
      </c>
      <c r="T1695" s="1">
        <v>0.45</v>
      </c>
      <c r="U1695" s="1">
        <f t="shared" si="263"/>
        <v>108</v>
      </c>
      <c r="V1695" s="1">
        <f t="shared" si="264"/>
        <v>132</v>
      </c>
      <c r="W1695" s="4">
        <f t="shared" si="265"/>
        <v>0.55000000000000004</v>
      </c>
      <c r="X1695" s="1" t="s">
        <v>56</v>
      </c>
      <c r="Y1695" s="1" t="s">
        <v>72</v>
      </c>
      <c r="Z1695" s="1" t="s">
        <v>41</v>
      </c>
      <c r="AA1695" s="2">
        <v>46166</v>
      </c>
      <c r="AB1695" s="1">
        <v>5</v>
      </c>
      <c r="AC1695" s="1" t="s">
        <v>42</v>
      </c>
      <c r="AD1695" s="1" t="str">
        <f t="shared" si="266"/>
        <v>1113</v>
      </c>
      <c r="AE1695" s="1" t="str">
        <f t="shared" si="267"/>
        <v>PRIME</v>
      </c>
      <c r="AF1695" s="1" t="str">
        <f t="shared" si="268"/>
        <v>Ludhiana -  Punjab</v>
      </c>
      <c r="AG1695" s="1">
        <f t="shared" si="269"/>
        <v>3</v>
      </c>
    </row>
    <row r="1696" spans="1:33">
      <c r="A1696" s="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c r="P1696" s="1">
        <f t="shared" si="260"/>
        <v>22880</v>
      </c>
      <c r="Q1696" s="1">
        <v>10</v>
      </c>
      <c r="R1696" s="1">
        <f t="shared" si="261"/>
        <v>2288</v>
      </c>
      <c r="S1696" s="1">
        <f t="shared" si="262"/>
        <v>20592</v>
      </c>
      <c r="T1696" s="1">
        <v>0.47</v>
      </c>
      <c r="U1696" s="1">
        <f t="shared" si="263"/>
        <v>9678.24</v>
      </c>
      <c r="V1696" s="1">
        <f t="shared" si="264"/>
        <v>10913.76</v>
      </c>
      <c r="W1696" s="4">
        <f t="shared" si="265"/>
        <v>0.53</v>
      </c>
      <c r="X1696" s="1" t="s">
        <v>50</v>
      </c>
      <c r="Y1696" s="1" t="s">
        <v>40</v>
      </c>
      <c r="Z1696" s="1" t="s">
        <v>66</v>
      </c>
      <c r="AA1696" s="1"/>
      <c r="AB1696" s="1"/>
      <c r="AC1696" s="1" t="s">
        <v>42</v>
      </c>
      <c r="AD1696" s="1" t="str">
        <f t="shared" si="266"/>
        <v>1134</v>
      </c>
      <c r="AE1696" s="1" t="str">
        <f t="shared" si="267"/>
        <v>REGULAR</v>
      </c>
      <c r="AF1696" s="1" t="str">
        <f t="shared" si="268"/>
        <v>Ahmedabad -  Gujarat</v>
      </c>
      <c r="AG1696" s="1">
        <f t="shared" si="269"/>
        <v>5</v>
      </c>
    </row>
    <row r="1697" spans="1:33">
      <c r="A1697" s="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c r="P1697" s="1">
        <f t="shared" si="260"/>
        <v>4210</v>
      </c>
      <c r="Q1697" s="1">
        <v>5</v>
      </c>
      <c r="R1697" s="1">
        <f t="shared" si="261"/>
        <v>210.5</v>
      </c>
      <c r="S1697" s="1">
        <f t="shared" si="262"/>
        <v>3999.5</v>
      </c>
      <c r="T1697" s="1">
        <v>0.47</v>
      </c>
      <c r="U1697" s="1">
        <f t="shared" si="263"/>
        <v>1879.7649999999999</v>
      </c>
      <c r="V1697" s="1">
        <f t="shared" si="264"/>
        <v>2119.7350000000001</v>
      </c>
      <c r="W1697" s="4">
        <f t="shared" si="265"/>
        <v>0.53</v>
      </c>
      <c r="X1697" s="1" t="s">
        <v>39</v>
      </c>
      <c r="Y1697" s="1" t="s">
        <v>81</v>
      </c>
      <c r="Z1697" s="1" t="s">
        <v>120</v>
      </c>
      <c r="AA1697" s="1"/>
      <c r="AB1697" s="1"/>
      <c r="AC1697" s="1" t="s">
        <v>42</v>
      </c>
      <c r="AD1697" s="1" t="str">
        <f t="shared" si="266"/>
        <v>0086</v>
      </c>
      <c r="AE1697" s="1" t="str">
        <f t="shared" si="267"/>
        <v>PRIME</v>
      </c>
      <c r="AF1697" s="1" t="str">
        <f t="shared" si="268"/>
        <v>Amritsar -  Punjab</v>
      </c>
      <c r="AG1697" s="1">
        <f t="shared" si="269"/>
        <v>4</v>
      </c>
    </row>
    <row r="1698" spans="1:33">
      <c r="A1698" s="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c r="P1698" s="1">
        <f t="shared" si="260"/>
        <v>16290</v>
      </c>
      <c r="Q1698" s="1">
        <v>5</v>
      </c>
      <c r="R1698" s="1">
        <f t="shared" si="261"/>
        <v>814.5</v>
      </c>
      <c r="S1698" s="1">
        <f t="shared" si="262"/>
        <v>15475.5</v>
      </c>
      <c r="T1698" s="1">
        <v>0.47</v>
      </c>
      <c r="U1698" s="1">
        <f t="shared" si="263"/>
        <v>7273.4849999999997</v>
      </c>
      <c r="V1698" s="1">
        <f t="shared" si="264"/>
        <v>8202.0149999999994</v>
      </c>
      <c r="W1698" s="4">
        <f t="shared" si="265"/>
        <v>0.52999999999999992</v>
      </c>
      <c r="X1698" s="1" t="s">
        <v>147</v>
      </c>
      <c r="Y1698" s="1" t="s">
        <v>72</v>
      </c>
      <c r="Z1698" s="1" t="s">
        <v>120</v>
      </c>
      <c r="AA1698" s="1"/>
      <c r="AB1698" s="1"/>
      <c r="AC1698" s="1" t="s">
        <v>42</v>
      </c>
      <c r="AD1698" s="1" t="str">
        <f t="shared" si="266"/>
        <v>1169</v>
      </c>
      <c r="AE1698" s="1" t="str">
        <f t="shared" si="267"/>
        <v>REGULAR</v>
      </c>
      <c r="AF1698" s="1" t="str">
        <f t="shared" si="268"/>
        <v>Raipur -  Chhattisgarh</v>
      </c>
      <c r="AG1698" s="1">
        <f t="shared" si="269"/>
        <v>5</v>
      </c>
    </row>
    <row r="1699" spans="1:33">
      <c r="A1699" s="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c r="P1699" s="1">
        <f t="shared" si="260"/>
        <v>2060</v>
      </c>
      <c r="Q1699" s="1">
        <v>0</v>
      </c>
      <c r="R1699" s="1">
        <f t="shared" si="261"/>
        <v>0</v>
      </c>
      <c r="S1699" s="1">
        <f t="shared" si="262"/>
        <v>2060</v>
      </c>
      <c r="T1699" s="1">
        <v>0.57999999999999996</v>
      </c>
      <c r="U1699" s="1">
        <f t="shared" si="263"/>
        <v>1194.8</v>
      </c>
      <c r="V1699" s="1">
        <f t="shared" si="264"/>
        <v>865.2</v>
      </c>
      <c r="W1699" s="4">
        <f t="shared" si="265"/>
        <v>0.42000000000000004</v>
      </c>
      <c r="X1699" s="1" t="s">
        <v>92</v>
      </c>
      <c r="Y1699" s="1" t="s">
        <v>72</v>
      </c>
      <c r="Z1699" s="1" t="s">
        <v>120</v>
      </c>
      <c r="AA1699" s="1"/>
      <c r="AB1699" s="1"/>
      <c r="AC1699" s="1" t="s">
        <v>42</v>
      </c>
      <c r="AD1699" s="1" t="str">
        <f t="shared" si="266"/>
        <v>1326</v>
      </c>
      <c r="AE1699" s="1" t="str">
        <f t="shared" si="267"/>
        <v>REGULAR</v>
      </c>
      <c r="AF1699" s="1" t="str">
        <f t="shared" si="268"/>
        <v>Bhilai -  Chhattisgarh</v>
      </c>
      <c r="AG1699" s="1">
        <f t="shared" si="269"/>
        <v>4</v>
      </c>
    </row>
    <row r="1700" spans="1:33">
      <c r="A1700" s="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c r="P1700" s="1">
        <f t="shared" si="260"/>
        <v>14640</v>
      </c>
      <c r="Q1700" s="1">
        <v>25</v>
      </c>
      <c r="R1700" s="1">
        <f t="shared" si="261"/>
        <v>3660</v>
      </c>
      <c r="S1700" s="1">
        <f t="shared" si="262"/>
        <v>10980</v>
      </c>
      <c r="T1700" s="1">
        <v>0.52</v>
      </c>
      <c r="U1700" s="1">
        <f t="shared" si="263"/>
        <v>5709.6</v>
      </c>
      <c r="V1700" s="1">
        <f t="shared" si="264"/>
        <v>5270.4</v>
      </c>
      <c r="W1700" s="4">
        <f t="shared" si="265"/>
        <v>0.48</v>
      </c>
      <c r="X1700" s="1" t="s">
        <v>104</v>
      </c>
      <c r="Y1700" s="1" t="s">
        <v>40</v>
      </c>
      <c r="Z1700" s="1" t="s">
        <v>41</v>
      </c>
      <c r="AA1700" s="2">
        <v>46169</v>
      </c>
      <c r="AB1700" s="1">
        <v>3</v>
      </c>
      <c r="AC1700" s="1" t="s">
        <v>42</v>
      </c>
      <c r="AD1700" s="1" t="str">
        <f t="shared" si="266"/>
        <v>1375</v>
      </c>
      <c r="AE1700" s="1" t="str">
        <f t="shared" si="267"/>
        <v>REGULAR</v>
      </c>
      <c r="AF1700" s="1" t="str">
        <f t="shared" si="268"/>
        <v>Shillong -  Meghalaya</v>
      </c>
      <c r="AG1700" s="1">
        <f t="shared" si="269"/>
        <v>5</v>
      </c>
    </row>
    <row r="1701" spans="1:33">
      <c r="A1701" s="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c r="P1701" s="1">
        <f t="shared" si="260"/>
        <v>21150</v>
      </c>
      <c r="Q1701" s="1">
        <v>20</v>
      </c>
      <c r="R1701" s="1">
        <f t="shared" si="261"/>
        <v>4230</v>
      </c>
      <c r="S1701" s="1">
        <f t="shared" si="262"/>
        <v>16920</v>
      </c>
      <c r="T1701" s="1">
        <v>0.47</v>
      </c>
      <c r="U1701" s="1">
        <f t="shared" si="263"/>
        <v>7952.4</v>
      </c>
      <c r="V1701" s="1">
        <f t="shared" si="264"/>
        <v>8967.6</v>
      </c>
      <c r="W1701" s="4">
        <f t="shared" si="265"/>
        <v>0.53</v>
      </c>
      <c r="X1701" s="1" t="s">
        <v>65</v>
      </c>
      <c r="Y1701" s="1" t="s">
        <v>40</v>
      </c>
      <c r="Z1701" s="1" t="s">
        <v>51</v>
      </c>
      <c r="AA1701" s="2">
        <v>46169</v>
      </c>
      <c r="AB1701" s="1"/>
      <c r="AC1701" s="1" t="s">
        <v>42</v>
      </c>
      <c r="AD1701" s="1" t="str">
        <f t="shared" si="266"/>
        <v>0120</v>
      </c>
      <c r="AE1701" s="1" t="str">
        <f t="shared" si="267"/>
        <v>REGULAR</v>
      </c>
      <c r="AF1701" s="1" t="str">
        <f t="shared" si="268"/>
        <v>Ahmedabad -  Gujarat</v>
      </c>
      <c r="AG1701" s="1">
        <f t="shared" si="269"/>
        <v>5</v>
      </c>
    </row>
    <row r="1702" spans="1:33">
      <c r="A1702" s="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c r="P1702" s="1">
        <f t="shared" si="260"/>
        <v>12480</v>
      </c>
      <c r="Q1702" s="1">
        <v>0</v>
      </c>
      <c r="R1702" s="1">
        <f t="shared" si="261"/>
        <v>0</v>
      </c>
      <c r="S1702" s="1">
        <f t="shared" si="262"/>
        <v>12480</v>
      </c>
      <c r="T1702" s="1">
        <v>0.5</v>
      </c>
      <c r="U1702" s="1">
        <f t="shared" si="263"/>
        <v>6240</v>
      </c>
      <c r="V1702" s="1">
        <f t="shared" si="264"/>
        <v>6240</v>
      </c>
      <c r="W1702" s="4">
        <f t="shared" si="265"/>
        <v>0.5</v>
      </c>
      <c r="X1702" s="1" t="s">
        <v>147</v>
      </c>
      <c r="Y1702" s="1" t="s">
        <v>57</v>
      </c>
      <c r="Z1702" s="1" t="s">
        <v>41</v>
      </c>
      <c r="AA1702" s="2">
        <v>46170</v>
      </c>
      <c r="AB1702" s="1">
        <v>4</v>
      </c>
      <c r="AC1702" s="1" t="s">
        <v>42</v>
      </c>
      <c r="AD1702" s="1" t="str">
        <f t="shared" si="266"/>
        <v>0249</v>
      </c>
      <c r="AE1702" s="1" t="str">
        <f t="shared" si="267"/>
        <v>PRIME</v>
      </c>
      <c r="AF1702" s="1" t="str">
        <f t="shared" si="268"/>
        <v>Jamshedpur -  Jharkhand</v>
      </c>
      <c r="AG1702" s="1">
        <f t="shared" si="269"/>
        <v>5</v>
      </c>
    </row>
    <row r="1703" spans="1:33">
      <c r="A1703" s="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c r="P1703" s="1">
        <f t="shared" si="260"/>
        <v>26180</v>
      </c>
      <c r="Q1703" s="1">
        <v>5</v>
      </c>
      <c r="R1703" s="1">
        <f t="shared" si="261"/>
        <v>1309</v>
      </c>
      <c r="S1703" s="1">
        <f t="shared" si="262"/>
        <v>24871</v>
      </c>
      <c r="T1703" s="1">
        <v>0.57999999999999996</v>
      </c>
      <c r="U1703" s="1">
        <f t="shared" si="263"/>
        <v>14425.179999999998</v>
      </c>
      <c r="V1703" s="1">
        <f t="shared" si="264"/>
        <v>10445.820000000002</v>
      </c>
      <c r="W1703" s="4">
        <f t="shared" si="265"/>
        <v>0.42000000000000004</v>
      </c>
      <c r="X1703" s="1" t="s">
        <v>50</v>
      </c>
      <c r="Y1703" s="1" t="s">
        <v>57</v>
      </c>
      <c r="Z1703" s="1" t="s">
        <v>41</v>
      </c>
      <c r="AA1703" s="2">
        <v>46171</v>
      </c>
      <c r="AB1703" s="1">
        <v>4</v>
      </c>
      <c r="AC1703" s="1" t="s">
        <v>42</v>
      </c>
      <c r="AD1703" s="1" t="str">
        <f t="shared" si="266"/>
        <v>0651</v>
      </c>
      <c r="AE1703" s="1" t="str">
        <f t="shared" si="267"/>
        <v>REGULAR</v>
      </c>
      <c r="AF1703" s="1" t="str">
        <f t="shared" si="268"/>
        <v>Kochi -  Kerala</v>
      </c>
      <c r="AG1703" s="1">
        <f t="shared" si="269"/>
        <v>5</v>
      </c>
    </row>
    <row r="1704" spans="1:33">
      <c r="A1704" s="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c r="P1704" s="1">
        <f t="shared" si="260"/>
        <v>2500</v>
      </c>
      <c r="Q1704" s="1">
        <v>10</v>
      </c>
      <c r="R1704" s="1">
        <f t="shared" si="261"/>
        <v>250</v>
      </c>
      <c r="S1704" s="1">
        <f t="shared" si="262"/>
        <v>2250</v>
      </c>
      <c r="T1704" s="1">
        <v>0.48</v>
      </c>
      <c r="U1704" s="1">
        <f t="shared" si="263"/>
        <v>1080</v>
      </c>
      <c r="V1704" s="1">
        <f t="shared" si="264"/>
        <v>1170</v>
      </c>
      <c r="W1704" s="4">
        <f t="shared" si="265"/>
        <v>0.52</v>
      </c>
      <c r="X1704" s="1" t="s">
        <v>39</v>
      </c>
      <c r="Y1704" s="1" t="s">
        <v>40</v>
      </c>
      <c r="Z1704" s="1" t="s">
        <v>51</v>
      </c>
      <c r="AA1704" s="2">
        <v>46167</v>
      </c>
      <c r="AB1704" s="1"/>
      <c r="AC1704" s="1" t="s">
        <v>42</v>
      </c>
      <c r="AD1704" s="1" t="str">
        <f t="shared" si="266"/>
        <v>0748</v>
      </c>
      <c r="AE1704" s="1" t="str">
        <f t="shared" si="267"/>
        <v>REGULAR</v>
      </c>
      <c r="AF1704" s="1" t="str">
        <f t="shared" si="268"/>
        <v>Lucknow -  Uttar Pradesh</v>
      </c>
      <c r="AG1704" s="1">
        <f t="shared" si="269"/>
        <v>4</v>
      </c>
    </row>
    <row r="1705" spans="1:33">
      <c r="A1705" s="1" t="s">
        <v>2556</v>
      </c>
      <c r="B1705" s="2">
        <v>46164</v>
      </c>
      <c r="C1705" s="1">
        <v>2026</v>
      </c>
      <c r="D1705" s="1" t="s">
        <v>904</v>
      </c>
      <c r="E1705" s="1" t="s">
        <v>753</v>
      </c>
      <c r="F1705" s="1" t="s">
        <v>74</v>
      </c>
      <c r="G1705" s="1" t="s">
        <v>212</v>
      </c>
      <c r="H1705" s="1" t="s">
        <v>89</v>
      </c>
      <c r="I1705" s="1" t="s">
        <v>163</v>
      </c>
      <c r="J1705" s="1" t="s">
        <v>164</v>
      </c>
      <c r="K1705" s="1" t="s">
        <v>130</v>
      </c>
      <c r="L1705" s="1" t="s">
        <v>85</v>
      </c>
      <c r="M1705" s="1" t="s">
        <v>306</v>
      </c>
      <c r="N1705" s="1">
        <v>3</v>
      </c>
      <c r="O1705" s="1">
        <v>2380</v>
      </c>
      <c r="P1705" s="1">
        <f t="shared" si="260"/>
        <v>7140</v>
      </c>
      <c r="Q1705" s="1">
        <v>20</v>
      </c>
      <c r="R1705" s="1">
        <f t="shared" si="261"/>
        <v>1428</v>
      </c>
      <c r="S1705" s="1">
        <f t="shared" si="262"/>
        <v>5712</v>
      </c>
      <c r="T1705" s="1">
        <v>0.5</v>
      </c>
      <c r="U1705" s="1">
        <f t="shared" si="263"/>
        <v>2856</v>
      </c>
      <c r="V1705" s="1">
        <f t="shared" si="264"/>
        <v>2856</v>
      </c>
      <c r="W1705" s="4">
        <f t="shared" si="265"/>
        <v>0.5</v>
      </c>
      <c r="X1705" s="1" t="s">
        <v>104</v>
      </c>
      <c r="Y1705" s="1" t="s">
        <v>40</v>
      </c>
      <c r="Z1705" s="1" t="s">
        <v>41</v>
      </c>
      <c r="AA1705" s="2">
        <v>46171</v>
      </c>
      <c r="AB1705" s="1">
        <v>5</v>
      </c>
      <c r="AC1705" s="1" t="s">
        <v>42</v>
      </c>
      <c r="AD1705" s="1" t="str">
        <f t="shared" si="266"/>
        <v>0853</v>
      </c>
      <c r="AE1705" s="1" t="str">
        <f t="shared" si="267"/>
        <v>PRIME</v>
      </c>
      <c r="AF1705" s="1" t="str">
        <f t="shared" si="268"/>
        <v>Hyderabad -  Telangana</v>
      </c>
      <c r="AG1705" s="1">
        <f t="shared" si="269"/>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AA3B-9993-4F7F-A9DB-F3646C0E8C32}">
  <dimension ref="A1:AP1705"/>
  <sheetViews>
    <sheetView topLeftCell="AH21" zoomScale="116" workbookViewId="0">
      <selection activeCell="AN2" sqref="AN2"/>
    </sheetView>
  </sheetViews>
  <sheetFormatPr defaultRowHeight="14.4"/>
  <cols>
    <col min="1" max="1" width="14.88671875" bestFit="1" customWidth="1"/>
    <col min="2" max="2" width="10.33203125" bestFit="1" customWidth="1"/>
    <col min="3" max="3" width="5" bestFit="1" customWidth="1"/>
    <col min="4" max="4" width="6.109375" bestFit="1" customWidth="1"/>
    <col min="5" max="5" width="7.33203125" bestFit="1" customWidth="1"/>
    <col min="6" max="6" width="11" bestFit="1" customWidth="1"/>
    <col min="7" max="7" width="11.21875" bestFit="1" customWidth="1"/>
    <col min="8" max="8" width="13.44140625" bestFit="1" customWidth="1"/>
    <col min="9" max="9" width="17.77734375" bestFit="1" customWidth="1"/>
    <col min="10" max="10" width="14.33203125" bestFit="1" customWidth="1"/>
    <col min="11" max="11" width="13.33203125" bestFit="1" customWidth="1"/>
    <col min="12" max="12" width="13.88671875" bestFit="1" customWidth="1"/>
    <col min="13" max="13" width="23.5546875" bestFit="1" customWidth="1"/>
    <col min="14" max="14" width="8.109375" bestFit="1" customWidth="1"/>
    <col min="15" max="15" width="12.77734375" bestFit="1" customWidth="1"/>
    <col min="16" max="16" width="13.21875" bestFit="1" customWidth="1"/>
    <col min="17" max="17" width="10.21875" bestFit="1" customWidth="1"/>
    <col min="18" max="18" width="15.21875" bestFit="1" customWidth="1"/>
    <col min="19" max="19" width="11.33203125" bestFit="1" customWidth="1"/>
    <col min="20" max="20" width="6.6640625" bestFit="1" customWidth="1"/>
    <col min="21" max="22" width="10" bestFit="1" customWidth="1"/>
    <col min="23" max="23" width="13.44140625" bestFit="1" customWidth="1"/>
    <col min="24" max="24" width="15" bestFit="1" customWidth="1"/>
    <col min="25" max="25" width="12.5546875" bestFit="1" customWidth="1"/>
    <col min="26" max="26" width="11.44140625" bestFit="1" customWidth="1"/>
    <col min="27" max="27" width="12" bestFit="1" customWidth="1"/>
    <col min="28" max="28" width="14.77734375" bestFit="1" customWidth="1"/>
    <col min="29" max="29" width="8.5546875" bestFit="1" customWidth="1"/>
    <col min="30" max="30" width="17" bestFit="1" customWidth="1"/>
    <col min="31" max="31" width="8.88671875" style="1"/>
    <col min="32" max="32" width="18" style="1" bestFit="1" customWidth="1"/>
    <col min="33" max="33" width="12.77734375" bestFit="1" customWidth="1"/>
    <col min="34" max="34" width="13.44140625" style="1" bestFit="1" customWidth="1"/>
    <col min="35" max="35" width="12" bestFit="1" customWidth="1"/>
    <col min="36" max="36" width="11" bestFit="1" customWidth="1"/>
    <col min="37" max="37" width="9.88671875" bestFit="1" customWidth="1"/>
    <col min="38" max="38" width="11" bestFit="1" customWidth="1"/>
    <col min="39" max="39" width="12" bestFit="1" customWidth="1"/>
    <col min="40" max="40" width="12.77734375" bestFit="1" customWidth="1"/>
    <col min="42" max="42" width="72.6640625" bestFit="1" customWidth="1"/>
  </cols>
  <sheetData>
    <row r="1" spans="1:4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23</v>
      </c>
      <c r="Q1" s="3" t="s">
        <v>15</v>
      </c>
      <c r="R1" s="3" t="s">
        <v>24</v>
      </c>
      <c r="S1" s="3" t="s">
        <v>25</v>
      </c>
      <c r="T1" s="3" t="s">
        <v>16</v>
      </c>
      <c r="U1" s="3" t="s">
        <v>26</v>
      </c>
      <c r="V1" s="3" t="s">
        <v>2557</v>
      </c>
      <c r="W1" s="3" t="s">
        <v>27</v>
      </c>
      <c r="X1" s="3" t="s">
        <v>17</v>
      </c>
      <c r="Y1" s="3" t="s">
        <v>18</v>
      </c>
      <c r="Z1" s="3" t="s">
        <v>19</v>
      </c>
      <c r="AA1" s="3" t="s">
        <v>20</v>
      </c>
      <c r="AB1" s="3" t="s">
        <v>21</v>
      </c>
      <c r="AC1" s="3" t="s">
        <v>22</v>
      </c>
      <c r="AD1" s="8" t="s">
        <v>2575</v>
      </c>
      <c r="AE1" s="3" t="s">
        <v>2578</v>
      </c>
      <c r="AF1" s="3" t="s">
        <v>2579</v>
      </c>
      <c r="AG1" s="8" t="s">
        <v>2581</v>
      </c>
      <c r="AH1" s="3" t="s">
        <v>2583</v>
      </c>
      <c r="AI1" s="3" t="s">
        <v>2585</v>
      </c>
      <c r="AJ1" s="3" t="s">
        <v>2587</v>
      </c>
      <c r="AK1" s="3" t="s">
        <v>2589</v>
      </c>
      <c r="AL1" s="3" t="s">
        <v>2591</v>
      </c>
      <c r="AM1" s="3" t="s">
        <v>2593</v>
      </c>
      <c r="AN1" s="3" t="s">
        <v>2595</v>
      </c>
      <c r="AO1" s="7"/>
    </row>
    <row r="2" spans="1:42">
      <c r="A2" s="1" t="s">
        <v>28</v>
      </c>
      <c r="B2" s="2">
        <v>45658</v>
      </c>
      <c r="C2" s="1">
        <v>2025</v>
      </c>
      <c r="D2" s="1" t="s">
        <v>29</v>
      </c>
      <c r="E2" s="1" t="s">
        <v>30</v>
      </c>
      <c r="F2" s="1" t="s">
        <v>31</v>
      </c>
      <c r="G2" s="1" t="s">
        <v>32</v>
      </c>
      <c r="H2" s="1" t="s">
        <v>33</v>
      </c>
      <c r="I2" s="1" t="s">
        <v>34</v>
      </c>
      <c r="J2" s="1" t="s">
        <v>35</v>
      </c>
      <c r="K2" s="1" t="s">
        <v>36</v>
      </c>
      <c r="L2" s="1" t="s">
        <v>37</v>
      </c>
      <c r="M2" s="1" t="s">
        <v>38</v>
      </c>
      <c r="N2" s="1">
        <v>2</v>
      </c>
      <c r="O2" s="1">
        <v>5940</v>
      </c>
      <c r="P2" s="1">
        <f>PRODUCT(N2,O2)</f>
        <v>11880</v>
      </c>
      <c r="Q2" s="1">
        <v>10</v>
      </c>
      <c r="R2" s="1">
        <f>P2*(Q2/100)</f>
        <v>1188</v>
      </c>
      <c r="S2" s="1">
        <f>P2-R2</f>
        <v>10692</v>
      </c>
      <c r="T2" s="1">
        <v>0.47</v>
      </c>
      <c r="U2" s="1">
        <f>S2*T2</f>
        <v>5025.24</v>
      </c>
      <c r="V2" s="1">
        <f>S2-U2</f>
        <v>5666.76</v>
      </c>
      <c r="W2" s="4">
        <f>(V2/S2)</f>
        <v>0.53</v>
      </c>
      <c r="X2" s="1" t="s">
        <v>39</v>
      </c>
      <c r="Y2" s="1" t="s">
        <v>40</v>
      </c>
      <c r="Z2" s="1" t="s">
        <v>41</v>
      </c>
      <c r="AA2" s="2">
        <v>45665</v>
      </c>
      <c r="AB2" s="1">
        <v>4</v>
      </c>
      <c r="AC2" s="1" t="s">
        <v>42</v>
      </c>
      <c r="AD2" s="9" t="str">
        <f>IF(S2&gt;10000,"Target Achieved", "Target Not Achieved")</f>
        <v>Target Achieved</v>
      </c>
      <c r="AE2" s="1" t="str" cm="1">
        <f t="array" ref="AE2">_xlfn.IFS(AB2&gt;=4.5,"Excellent",AB2&gt;=3,"Good",AB2&lt;3,"Poor")</f>
        <v>Good</v>
      </c>
      <c r="AF2" s="1" t="str">
        <f>IF(AND(V2&gt;5000,Q2&lt;10),"Eligible for Bonus","Not Eligible for Bonus")</f>
        <v>Not Eligible for Bonus</v>
      </c>
      <c r="AG2" s="9" t="str">
        <f>IF(OR(K2="East India",K2="South India"),"Priority Region","Normal Region")</f>
        <v>Normal Region</v>
      </c>
      <c r="AH2" s="1" t="str">
        <f>IF(NOT(AC2="Yes"),"Order Closed","Order Returned")</f>
        <v>Order Closed</v>
      </c>
      <c r="AI2" s="1">
        <f>ROUND(SUMIF(H2:H1705,H1677,V2:V1705),0)</f>
        <v>6543458</v>
      </c>
      <c r="AJ2" s="1">
        <f>ROUND(SUMIFS(V2:V1705,K2:K1705,K1703,Q2:Q1705,"&lt;10"),0)</f>
        <v>911173</v>
      </c>
      <c r="AK2" s="1">
        <f>COUNTIF(L2:L1705,L1684)</f>
        <v>214</v>
      </c>
      <c r="AL2" s="1">
        <f>COUNTIFS(AB2:AB1705,"&gt;4",AC2:AC1705,AC1683)</f>
        <v>379</v>
      </c>
      <c r="AM2" s="1">
        <f>ROUND(AVERAGEIF(K2:K1705,K1685,V2:V1705),0)</f>
        <v>9183</v>
      </c>
      <c r="AN2" s="1">
        <f>ROUND(AVERAGEIFS(V2:V1705,K2:K1705,K1685,Q2:Q1705,"&lt;10"),0)</f>
        <v>11534</v>
      </c>
    </row>
    <row r="3" spans="1:42">
      <c r="A3" s="1" t="s">
        <v>43</v>
      </c>
      <c r="B3" s="2">
        <v>45659</v>
      </c>
      <c r="C3" s="1">
        <v>2025</v>
      </c>
      <c r="D3" s="1" t="s">
        <v>29</v>
      </c>
      <c r="E3" s="1" t="s">
        <v>30</v>
      </c>
      <c r="F3" s="1" t="s">
        <v>44</v>
      </c>
      <c r="G3" s="1" t="s">
        <v>45</v>
      </c>
      <c r="H3" s="1" t="s">
        <v>33</v>
      </c>
      <c r="I3" s="1" t="s">
        <v>46</v>
      </c>
      <c r="J3" s="1" t="s">
        <v>47</v>
      </c>
      <c r="K3" s="1" t="s">
        <v>48</v>
      </c>
      <c r="L3" s="1" t="s">
        <v>37</v>
      </c>
      <c r="M3" s="1" t="s">
        <v>49</v>
      </c>
      <c r="N3" s="1">
        <v>5</v>
      </c>
      <c r="O3" s="1">
        <v>1290</v>
      </c>
      <c r="P3" s="1">
        <f t="shared" ref="P3:P66" si="0">PRODUCT(N3,O3)</f>
        <v>6450</v>
      </c>
      <c r="Q3" s="1">
        <v>25</v>
      </c>
      <c r="R3" s="1">
        <f t="shared" ref="R3:R66" si="1">P3*(Q3/100)</f>
        <v>1612.5</v>
      </c>
      <c r="S3" s="1">
        <f t="shared" ref="S3:S66" si="2">P3-R3</f>
        <v>4837.5</v>
      </c>
      <c r="T3" s="1">
        <v>0.47</v>
      </c>
      <c r="U3" s="1">
        <f t="shared" ref="U3:U66" si="3">S3*T3</f>
        <v>2273.625</v>
      </c>
      <c r="V3" s="1">
        <f t="shared" ref="V3:V66" si="4">S3-U3</f>
        <v>2563.875</v>
      </c>
      <c r="W3" s="4">
        <f t="shared" ref="W3:W66" si="5">(V3/S3)</f>
        <v>0.53</v>
      </c>
      <c r="X3" s="1" t="s">
        <v>50</v>
      </c>
      <c r="Y3" s="1" t="s">
        <v>40</v>
      </c>
      <c r="Z3" s="1" t="s">
        <v>51</v>
      </c>
      <c r="AA3" s="2">
        <v>45662</v>
      </c>
      <c r="AB3" s="1"/>
      <c r="AC3" s="1" t="s">
        <v>42</v>
      </c>
      <c r="AD3" s="9" t="str">
        <f t="shared" ref="AD3:AD66" si="6">IF(S3&gt;10000,"Target Achieved", "Target Not Achieved")</f>
        <v>Target Not Achieved</v>
      </c>
      <c r="AE3" s="1" t="str" cm="1">
        <f t="array" ref="AE3">_xlfn.IFS(AB3&gt;=4.5,"Excellent",AB3&gt;=3,"Good",AB3&lt;3,"Poor")</f>
        <v>Poor</v>
      </c>
      <c r="AF3" s="1" t="str">
        <f t="shared" ref="AF3:AF66" si="7">IF(AND(V3&gt;5000,Q3&lt;10),"Eligible for Bonus","Not Eligible for Bonus")</f>
        <v>Not Eligible for Bonus</v>
      </c>
      <c r="AG3" s="9" t="str">
        <f t="shared" ref="AG3:AG66" si="8">IF(OR(K3="East India",K3="South India"),"Priority Region","Normal Region")</f>
        <v>Normal Region</v>
      </c>
      <c r="AH3" s="1" t="str">
        <f t="shared" ref="AH3:AH66" si="9">IF(NOT(AC3="Yes"),"Order Closed","Order Returned")</f>
        <v>Order Closed</v>
      </c>
    </row>
    <row r="4" spans="1:42">
      <c r="A4" s="1" t="s">
        <v>52</v>
      </c>
      <c r="B4" s="2">
        <v>45659</v>
      </c>
      <c r="C4" s="1">
        <v>2025</v>
      </c>
      <c r="D4" s="1" t="s">
        <v>29</v>
      </c>
      <c r="E4" s="1" t="s">
        <v>30</v>
      </c>
      <c r="F4" s="1" t="s">
        <v>44</v>
      </c>
      <c r="G4" s="1" t="s">
        <v>53</v>
      </c>
      <c r="H4" s="1" t="s">
        <v>33</v>
      </c>
      <c r="I4" s="1" t="s">
        <v>54</v>
      </c>
      <c r="J4" s="1" t="s">
        <v>55</v>
      </c>
      <c r="K4" s="1" t="s">
        <v>36</v>
      </c>
      <c r="L4" s="1" t="s">
        <v>37</v>
      </c>
      <c r="M4" s="1" t="s">
        <v>38</v>
      </c>
      <c r="N4" s="1">
        <v>3</v>
      </c>
      <c r="O4" s="1">
        <v>5450</v>
      </c>
      <c r="P4" s="1">
        <f t="shared" si="0"/>
        <v>16350</v>
      </c>
      <c r="Q4" s="1">
        <v>10</v>
      </c>
      <c r="R4" s="1">
        <f t="shared" si="1"/>
        <v>1635</v>
      </c>
      <c r="S4" s="1">
        <f t="shared" si="2"/>
        <v>14715</v>
      </c>
      <c r="T4" s="1">
        <v>0.47</v>
      </c>
      <c r="U4" s="1">
        <f t="shared" si="3"/>
        <v>6916.0499999999993</v>
      </c>
      <c r="V4" s="1">
        <f t="shared" si="4"/>
        <v>7798.9500000000007</v>
      </c>
      <c r="W4" s="4">
        <f t="shared" si="5"/>
        <v>0.53</v>
      </c>
      <c r="X4" s="1" t="s">
        <v>56</v>
      </c>
      <c r="Y4" s="1" t="s">
        <v>57</v>
      </c>
      <c r="Z4" s="1" t="s">
        <v>41</v>
      </c>
      <c r="AA4" s="2">
        <v>45660</v>
      </c>
      <c r="AB4" s="1">
        <v>4</v>
      </c>
      <c r="AC4" s="1" t="s">
        <v>42</v>
      </c>
      <c r="AD4" s="9" t="str">
        <f t="shared" si="6"/>
        <v>Target Achieved</v>
      </c>
      <c r="AE4" s="1" t="str" cm="1">
        <f t="array" ref="AE4">_xlfn.IFS(AB4&gt;=4.5,"Excellent",AB4&gt;=3,"Good",AB4&lt;3,"Poor")</f>
        <v>Good</v>
      </c>
      <c r="AF4" s="1" t="str">
        <f t="shared" si="7"/>
        <v>Not Eligible for Bonus</v>
      </c>
      <c r="AG4" s="9" t="str">
        <f t="shared" si="8"/>
        <v>Normal Region</v>
      </c>
      <c r="AH4" s="1" t="str">
        <f t="shared" si="9"/>
        <v>Order Closed</v>
      </c>
      <c r="AP4" s="7" t="s">
        <v>2575</v>
      </c>
    </row>
    <row r="5" spans="1:42">
      <c r="A5" s="1" t="s">
        <v>58</v>
      </c>
      <c r="B5" s="2">
        <v>45659</v>
      </c>
      <c r="C5" s="1">
        <v>2025</v>
      </c>
      <c r="D5" s="1" t="s">
        <v>29</v>
      </c>
      <c r="E5" s="1" t="s">
        <v>30</v>
      </c>
      <c r="F5" s="1" t="s">
        <v>44</v>
      </c>
      <c r="G5" s="1" t="s">
        <v>59</v>
      </c>
      <c r="H5" s="1" t="s">
        <v>33</v>
      </c>
      <c r="I5" s="1" t="s">
        <v>60</v>
      </c>
      <c r="J5" s="1" t="s">
        <v>61</v>
      </c>
      <c r="K5" s="1" t="s">
        <v>62</v>
      </c>
      <c r="L5" s="1" t="s">
        <v>63</v>
      </c>
      <c r="M5" s="1" t="s">
        <v>64</v>
      </c>
      <c r="N5" s="1">
        <v>4</v>
      </c>
      <c r="O5" s="1">
        <v>720</v>
      </c>
      <c r="P5" s="1">
        <f t="shared" si="0"/>
        <v>2880</v>
      </c>
      <c r="Q5" s="1">
        <v>20</v>
      </c>
      <c r="R5" s="1">
        <f t="shared" si="1"/>
        <v>576</v>
      </c>
      <c r="S5" s="1">
        <f t="shared" si="2"/>
        <v>2304</v>
      </c>
      <c r="T5" s="1">
        <v>0.35</v>
      </c>
      <c r="U5" s="1">
        <f t="shared" si="3"/>
        <v>806.4</v>
      </c>
      <c r="V5" s="1">
        <f t="shared" si="4"/>
        <v>1497.6</v>
      </c>
      <c r="W5" s="4">
        <f t="shared" si="5"/>
        <v>0.64999999999999991</v>
      </c>
      <c r="X5" s="1" t="s">
        <v>65</v>
      </c>
      <c r="Y5" s="1" t="s">
        <v>40</v>
      </c>
      <c r="Z5" s="1" t="s">
        <v>66</v>
      </c>
      <c r="AA5" s="1"/>
      <c r="AB5" s="1"/>
      <c r="AC5" s="1" t="s">
        <v>42</v>
      </c>
      <c r="AD5" s="9" t="str">
        <f t="shared" si="6"/>
        <v>Target Not Achieved</v>
      </c>
      <c r="AE5" s="1" t="str" cm="1">
        <f t="array" ref="AE5">_xlfn.IFS(AB5&gt;=4.5,"Excellent",AB5&gt;=3,"Good",AB5&lt;3,"Poor")</f>
        <v>Poor</v>
      </c>
      <c r="AF5" s="1" t="str">
        <f t="shared" si="7"/>
        <v>Not Eligible for Bonus</v>
      </c>
      <c r="AG5" s="9" t="str">
        <f t="shared" si="8"/>
        <v>Normal Region</v>
      </c>
      <c r="AH5" s="1" t="str">
        <f t="shared" si="9"/>
        <v>Order Closed</v>
      </c>
      <c r="AP5" t="s">
        <v>2576</v>
      </c>
    </row>
    <row r="6" spans="1:42">
      <c r="A6" s="1" t="s">
        <v>67</v>
      </c>
      <c r="B6" s="2">
        <v>45659</v>
      </c>
      <c r="C6" s="1">
        <v>2025</v>
      </c>
      <c r="D6" s="1" t="s">
        <v>29</v>
      </c>
      <c r="E6" s="1" t="s">
        <v>30</v>
      </c>
      <c r="F6" s="1" t="s">
        <v>44</v>
      </c>
      <c r="G6" s="1" t="s">
        <v>68</v>
      </c>
      <c r="H6" s="1" t="s">
        <v>33</v>
      </c>
      <c r="I6" s="1" t="s">
        <v>69</v>
      </c>
      <c r="J6" s="1" t="s">
        <v>70</v>
      </c>
      <c r="K6" s="1" t="s">
        <v>62</v>
      </c>
      <c r="L6" s="1" t="s">
        <v>63</v>
      </c>
      <c r="M6" s="1" t="s">
        <v>71</v>
      </c>
      <c r="N6" s="1">
        <v>1</v>
      </c>
      <c r="O6" s="1">
        <v>320</v>
      </c>
      <c r="P6" s="1">
        <f t="shared" si="0"/>
        <v>320</v>
      </c>
      <c r="Q6" s="1">
        <v>25</v>
      </c>
      <c r="R6" s="1">
        <f t="shared" si="1"/>
        <v>80</v>
      </c>
      <c r="S6" s="1">
        <f t="shared" si="2"/>
        <v>240</v>
      </c>
      <c r="T6" s="1">
        <v>0.35</v>
      </c>
      <c r="U6" s="1">
        <f t="shared" si="3"/>
        <v>84</v>
      </c>
      <c r="V6" s="1">
        <f t="shared" si="4"/>
        <v>156</v>
      </c>
      <c r="W6" s="4">
        <f t="shared" si="5"/>
        <v>0.65</v>
      </c>
      <c r="X6" s="1" t="s">
        <v>39</v>
      </c>
      <c r="Y6" s="1" t="s">
        <v>72</v>
      </c>
      <c r="Z6" s="1" t="s">
        <v>41</v>
      </c>
      <c r="AA6" s="2">
        <v>45660</v>
      </c>
      <c r="AB6" s="1">
        <v>4</v>
      </c>
      <c r="AC6" s="1" t="s">
        <v>42</v>
      </c>
      <c r="AD6" s="9" t="str">
        <f t="shared" si="6"/>
        <v>Target Not Achieved</v>
      </c>
      <c r="AE6" s="1" t="str" cm="1">
        <f t="array" ref="AE6">_xlfn.IFS(AB6&gt;=4.5,"Excellent",AB6&gt;=3,"Good",AB6&lt;3,"Poor")</f>
        <v>Good</v>
      </c>
      <c r="AF6" s="1" t="str">
        <f t="shared" si="7"/>
        <v>Not Eligible for Bonus</v>
      </c>
      <c r="AG6" s="9" t="str">
        <f t="shared" si="8"/>
        <v>Normal Region</v>
      </c>
      <c r="AH6" s="1" t="str">
        <f t="shared" si="9"/>
        <v>Order Closed</v>
      </c>
    </row>
    <row r="7" spans="1:42">
      <c r="A7" s="1" t="s">
        <v>73</v>
      </c>
      <c r="B7" s="2">
        <v>45660</v>
      </c>
      <c r="C7" s="1">
        <v>2025</v>
      </c>
      <c r="D7" s="1" t="s">
        <v>29</v>
      </c>
      <c r="E7" s="1" t="s">
        <v>30</v>
      </c>
      <c r="F7" s="1" t="s">
        <v>74</v>
      </c>
      <c r="G7" s="1" t="s">
        <v>75</v>
      </c>
      <c r="H7" s="1" t="s">
        <v>33</v>
      </c>
      <c r="I7" s="1" t="s">
        <v>76</v>
      </c>
      <c r="J7" s="1" t="s">
        <v>77</v>
      </c>
      <c r="K7" s="1" t="s">
        <v>78</v>
      </c>
      <c r="L7" s="1" t="s">
        <v>79</v>
      </c>
      <c r="M7" s="1" t="s">
        <v>80</v>
      </c>
      <c r="N7" s="1">
        <v>3</v>
      </c>
      <c r="O7" s="1">
        <v>3490</v>
      </c>
      <c r="P7" s="1">
        <f t="shared" si="0"/>
        <v>10470</v>
      </c>
      <c r="Q7" s="1">
        <v>0</v>
      </c>
      <c r="R7" s="1">
        <f t="shared" si="1"/>
        <v>0</v>
      </c>
      <c r="S7" s="1">
        <f t="shared" si="2"/>
        <v>10470</v>
      </c>
      <c r="T7" s="1">
        <v>0.45</v>
      </c>
      <c r="U7" s="1">
        <f t="shared" si="3"/>
        <v>4711.5</v>
      </c>
      <c r="V7" s="1">
        <f t="shared" si="4"/>
        <v>5758.5</v>
      </c>
      <c r="W7" s="4">
        <f t="shared" si="5"/>
        <v>0.55000000000000004</v>
      </c>
      <c r="X7" s="1" t="s">
        <v>56</v>
      </c>
      <c r="Y7" s="1" t="s">
        <v>81</v>
      </c>
      <c r="Z7" s="1" t="s">
        <v>41</v>
      </c>
      <c r="AA7" s="2">
        <v>45664</v>
      </c>
      <c r="AB7" s="1">
        <v>5</v>
      </c>
      <c r="AC7" s="1" t="s">
        <v>42</v>
      </c>
      <c r="AD7" s="9" t="str">
        <f t="shared" si="6"/>
        <v>Target Achieved</v>
      </c>
      <c r="AE7" s="1" t="str" cm="1">
        <f t="array" ref="AE7">_xlfn.IFS(AB7&gt;=4.5,"Excellent",AB7&gt;=3,"Good",AB7&lt;3,"Poor")</f>
        <v>Excellent</v>
      </c>
      <c r="AF7" s="1" t="str">
        <f t="shared" si="7"/>
        <v>Eligible for Bonus</v>
      </c>
      <c r="AG7" s="9" t="str">
        <f t="shared" si="8"/>
        <v>Priority Region</v>
      </c>
      <c r="AH7" s="1" t="str">
        <f t="shared" si="9"/>
        <v>Order Closed</v>
      </c>
      <c r="AP7" s="25" t="s">
        <v>2578</v>
      </c>
    </row>
    <row r="8" spans="1:42">
      <c r="A8" s="1" t="s">
        <v>82</v>
      </c>
      <c r="B8" s="2">
        <v>45660</v>
      </c>
      <c r="C8" s="1">
        <v>2025</v>
      </c>
      <c r="D8" s="1" t="s">
        <v>29</v>
      </c>
      <c r="E8" s="1" t="s">
        <v>30</v>
      </c>
      <c r="F8" s="1" t="s">
        <v>74</v>
      </c>
      <c r="G8" s="1" t="s">
        <v>83</v>
      </c>
      <c r="H8" s="1" t="s">
        <v>33</v>
      </c>
      <c r="I8" s="1" t="s">
        <v>84</v>
      </c>
      <c r="J8" s="1" t="s">
        <v>47</v>
      </c>
      <c r="K8" s="1" t="s">
        <v>48</v>
      </c>
      <c r="L8" s="1" t="s">
        <v>85</v>
      </c>
      <c r="M8" s="1" t="s">
        <v>86</v>
      </c>
      <c r="N8" s="1">
        <v>3</v>
      </c>
      <c r="O8" s="1">
        <v>1070</v>
      </c>
      <c r="P8" s="1">
        <f t="shared" si="0"/>
        <v>3210</v>
      </c>
      <c r="Q8" s="1">
        <v>10</v>
      </c>
      <c r="R8" s="1">
        <f t="shared" si="1"/>
        <v>321</v>
      </c>
      <c r="S8" s="1">
        <f t="shared" si="2"/>
        <v>2889</v>
      </c>
      <c r="T8" s="1">
        <v>0.5</v>
      </c>
      <c r="U8" s="1">
        <f t="shared" si="3"/>
        <v>1444.5</v>
      </c>
      <c r="V8" s="1">
        <f t="shared" si="4"/>
        <v>1444.5</v>
      </c>
      <c r="W8" s="4">
        <f t="shared" si="5"/>
        <v>0.5</v>
      </c>
      <c r="X8" s="1" t="s">
        <v>39</v>
      </c>
      <c r="Y8" s="1" t="s">
        <v>40</v>
      </c>
      <c r="Z8" s="1" t="s">
        <v>66</v>
      </c>
      <c r="AA8" s="1"/>
      <c r="AB8" s="1"/>
      <c r="AC8" s="1" t="s">
        <v>42</v>
      </c>
      <c r="AD8" s="9" t="str">
        <f t="shared" si="6"/>
        <v>Target Not Achieved</v>
      </c>
      <c r="AE8" s="1" t="str" cm="1">
        <f t="array" ref="AE8">_xlfn.IFS(AB8&gt;=4.5,"Excellent",AB8&gt;=3,"Good",AB8&lt;3,"Poor")</f>
        <v>Poor</v>
      </c>
      <c r="AF8" s="1" t="str">
        <f t="shared" si="7"/>
        <v>Not Eligible for Bonus</v>
      </c>
      <c r="AG8" s="9" t="str">
        <f t="shared" si="8"/>
        <v>Normal Region</v>
      </c>
      <c r="AH8" s="1" t="str">
        <f t="shared" si="9"/>
        <v>Order Closed</v>
      </c>
      <c r="AP8" s="5" t="s">
        <v>2577</v>
      </c>
    </row>
    <row r="9" spans="1:42">
      <c r="A9" s="1" t="s">
        <v>87</v>
      </c>
      <c r="B9" s="2">
        <v>45660</v>
      </c>
      <c r="C9" s="1">
        <v>2025</v>
      </c>
      <c r="D9" s="1" t="s">
        <v>29</v>
      </c>
      <c r="E9" s="1" t="s">
        <v>30</v>
      </c>
      <c r="F9" s="1" t="s">
        <v>74</v>
      </c>
      <c r="G9" s="1" t="s">
        <v>88</v>
      </c>
      <c r="H9" s="1" t="s">
        <v>89</v>
      </c>
      <c r="I9" s="1" t="s">
        <v>90</v>
      </c>
      <c r="J9" s="1" t="s">
        <v>61</v>
      </c>
      <c r="K9" s="1" t="s">
        <v>62</v>
      </c>
      <c r="L9" s="1" t="s">
        <v>37</v>
      </c>
      <c r="M9" s="1" t="s">
        <v>91</v>
      </c>
      <c r="N9" s="1">
        <v>3</v>
      </c>
      <c r="O9" s="1">
        <v>3650</v>
      </c>
      <c r="P9" s="1">
        <f t="shared" si="0"/>
        <v>10950</v>
      </c>
      <c r="Q9" s="1">
        <v>0</v>
      </c>
      <c r="R9" s="1">
        <f t="shared" si="1"/>
        <v>0</v>
      </c>
      <c r="S9" s="1">
        <f t="shared" si="2"/>
        <v>10950</v>
      </c>
      <c r="T9" s="1">
        <v>0.47</v>
      </c>
      <c r="U9" s="1">
        <f t="shared" si="3"/>
        <v>5146.5</v>
      </c>
      <c r="V9" s="1">
        <f t="shared" si="4"/>
        <v>5803.5</v>
      </c>
      <c r="W9" s="4">
        <f t="shared" si="5"/>
        <v>0.53</v>
      </c>
      <c r="X9" s="1" t="s">
        <v>92</v>
      </c>
      <c r="Y9" s="1" t="s">
        <v>40</v>
      </c>
      <c r="Z9" s="1" t="s">
        <v>22</v>
      </c>
      <c r="AA9" s="1"/>
      <c r="AB9" s="1"/>
      <c r="AC9" s="1" t="s">
        <v>93</v>
      </c>
      <c r="AD9" s="9" t="str">
        <f t="shared" si="6"/>
        <v>Target Achieved</v>
      </c>
      <c r="AE9" s="1" t="str" cm="1">
        <f t="array" ref="AE9">_xlfn.IFS(AB9&gt;=4.5,"Excellent",AB9&gt;=3,"Good",AB9&lt;3,"Poor")</f>
        <v>Poor</v>
      </c>
      <c r="AF9" s="1" t="str">
        <f t="shared" si="7"/>
        <v>Eligible for Bonus</v>
      </c>
      <c r="AG9" s="9" t="str">
        <f t="shared" si="8"/>
        <v>Normal Region</v>
      </c>
      <c r="AH9" s="1" t="str">
        <f t="shared" si="9"/>
        <v>Order Returned</v>
      </c>
      <c r="AP9" s="5"/>
    </row>
    <row r="10" spans="1:42">
      <c r="A10" s="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c r="P10" s="1">
        <f t="shared" si="0"/>
        <v>820</v>
      </c>
      <c r="Q10" s="1">
        <v>25</v>
      </c>
      <c r="R10" s="1">
        <f t="shared" si="1"/>
        <v>205</v>
      </c>
      <c r="S10" s="1">
        <f t="shared" si="2"/>
        <v>615</v>
      </c>
      <c r="T10" s="1">
        <v>0.62</v>
      </c>
      <c r="U10" s="1">
        <f t="shared" si="3"/>
        <v>381.3</v>
      </c>
      <c r="V10" s="1">
        <f t="shared" si="4"/>
        <v>233.7</v>
      </c>
      <c r="W10" s="4">
        <f t="shared" si="5"/>
        <v>0.38</v>
      </c>
      <c r="X10" s="1" t="s">
        <v>50</v>
      </c>
      <c r="Y10" s="1" t="s">
        <v>40</v>
      </c>
      <c r="Z10" s="1" t="s">
        <v>41</v>
      </c>
      <c r="AA10" s="2">
        <v>45665</v>
      </c>
      <c r="AB10" s="1">
        <v>5</v>
      </c>
      <c r="AC10" s="1" t="s">
        <v>42</v>
      </c>
      <c r="AD10" s="9" t="str">
        <f t="shared" si="6"/>
        <v>Target Not Achieved</v>
      </c>
      <c r="AE10" s="1" t="str" cm="1">
        <f t="array" ref="AE10">_xlfn.IFS(AB10&gt;=4.5,"Excellent",AB10&gt;=3,"Good",AB10&lt;3,"Poor")</f>
        <v>Excellent</v>
      </c>
      <c r="AF10" s="1" t="str">
        <f t="shared" si="7"/>
        <v>Not Eligible for Bonus</v>
      </c>
      <c r="AG10" s="9" t="str">
        <f t="shared" si="8"/>
        <v>Normal Region</v>
      </c>
      <c r="AH10" s="1" t="str">
        <f t="shared" si="9"/>
        <v>Order Closed</v>
      </c>
      <c r="AP10" s="25" t="s">
        <v>2579</v>
      </c>
    </row>
    <row r="11" spans="1:42">
      <c r="A11" s="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c r="P11" s="1">
        <f t="shared" si="0"/>
        <v>21520</v>
      </c>
      <c r="Q11" s="1">
        <v>10</v>
      </c>
      <c r="R11" s="1">
        <f t="shared" si="1"/>
        <v>2152</v>
      </c>
      <c r="S11" s="1">
        <f t="shared" si="2"/>
        <v>19368</v>
      </c>
      <c r="T11" s="1">
        <v>0.47</v>
      </c>
      <c r="U11" s="1">
        <f t="shared" si="3"/>
        <v>9102.9599999999991</v>
      </c>
      <c r="V11" s="1">
        <f t="shared" si="4"/>
        <v>10265.040000000001</v>
      </c>
      <c r="W11" s="4">
        <f t="shared" si="5"/>
        <v>0.53</v>
      </c>
      <c r="X11" s="1" t="s">
        <v>104</v>
      </c>
      <c r="Y11" s="1" t="s">
        <v>72</v>
      </c>
      <c r="Z11" s="1" t="s">
        <v>22</v>
      </c>
      <c r="AA11" s="1"/>
      <c r="AB11" s="1"/>
      <c r="AC11" s="1" t="s">
        <v>93</v>
      </c>
      <c r="AD11" s="9" t="str">
        <f t="shared" si="6"/>
        <v>Target Achieved</v>
      </c>
      <c r="AE11" s="1" t="str" cm="1">
        <f t="array" ref="AE11">_xlfn.IFS(AB11&gt;=4.5,"Excellent",AB11&gt;=3,"Good",AB11&lt;3,"Poor")</f>
        <v>Poor</v>
      </c>
      <c r="AF11" s="1" t="str">
        <f t="shared" si="7"/>
        <v>Not Eligible for Bonus</v>
      </c>
      <c r="AG11" s="9" t="str">
        <f t="shared" si="8"/>
        <v>Normal Region</v>
      </c>
      <c r="AH11" s="1" t="str">
        <f t="shared" si="9"/>
        <v>Order Returned</v>
      </c>
      <c r="AP11" t="s">
        <v>2580</v>
      </c>
    </row>
    <row r="12" spans="1:42">
      <c r="A12" s="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c r="P12" s="1">
        <f t="shared" si="0"/>
        <v>290</v>
      </c>
      <c r="Q12" s="1">
        <v>10</v>
      </c>
      <c r="R12" s="1">
        <f t="shared" si="1"/>
        <v>29</v>
      </c>
      <c r="S12" s="1">
        <f t="shared" si="2"/>
        <v>261</v>
      </c>
      <c r="T12" s="1">
        <v>0.35</v>
      </c>
      <c r="U12" s="1">
        <f t="shared" si="3"/>
        <v>91.35</v>
      </c>
      <c r="V12" s="1">
        <f t="shared" si="4"/>
        <v>169.65</v>
      </c>
      <c r="W12" s="4">
        <f t="shared" si="5"/>
        <v>0.65</v>
      </c>
      <c r="X12" s="1" t="s">
        <v>39</v>
      </c>
      <c r="Y12" s="1" t="s">
        <v>40</v>
      </c>
      <c r="Z12" s="1" t="s">
        <v>66</v>
      </c>
      <c r="AA12" s="1"/>
      <c r="AB12" s="1"/>
      <c r="AC12" s="1" t="s">
        <v>42</v>
      </c>
      <c r="AD12" s="9" t="str">
        <f t="shared" si="6"/>
        <v>Target Not Achieved</v>
      </c>
      <c r="AE12" s="1" t="str" cm="1">
        <f t="array" ref="AE12">_xlfn.IFS(AB12&gt;=4.5,"Excellent",AB12&gt;=3,"Good",AB12&lt;3,"Poor")</f>
        <v>Poor</v>
      </c>
      <c r="AF12" s="1" t="str">
        <f t="shared" si="7"/>
        <v>Not Eligible for Bonus</v>
      </c>
      <c r="AG12" s="9" t="str">
        <f t="shared" si="8"/>
        <v>Normal Region</v>
      </c>
      <c r="AH12" s="1" t="str">
        <f t="shared" si="9"/>
        <v>Order Closed</v>
      </c>
    </row>
    <row r="13" spans="1:42">
      <c r="A13" s="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c r="P13" s="1">
        <f t="shared" si="0"/>
        <v>248250</v>
      </c>
      <c r="Q13" s="1">
        <v>10</v>
      </c>
      <c r="R13" s="1">
        <f t="shared" si="1"/>
        <v>24825</v>
      </c>
      <c r="S13" s="1">
        <f t="shared" si="2"/>
        <v>223425</v>
      </c>
      <c r="T13" s="1">
        <v>0.57999999999999996</v>
      </c>
      <c r="U13" s="1">
        <f t="shared" si="3"/>
        <v>129586.49999999999</v>
      </c>
      <c r="V13" s="1">
        <f t="shared" si="4"/>
        <v>93838.500000000015</v>
      </c>
      <c r="W13" s="4">
        <f t="shared" si="5"/>
        <v>0.42000000000000004</v>
      </c>
      <c r="X13" s="1" t="s">
        <v>65</v>
      </c>
      <c r="Y13" s="1" t="s">
        <v>40</v>
      </c>
      <c r="Z13" s="1" t="s">
        <v>22</v>
      </c>
      <c r="AA13" s="1"/>
      <c r="AB13" s="1"/>
      <c r="AC13" s="1" t="s">
        <v>93</v>
      </c>
      <c r="AD13" s="9" t="str">
        <f t="shared" si="6"/>
        <v>Target Achieved</v>
      </c>
      <c r="AE13" s="1" t="str" cm="1">
        <f t="array" ref="AE13">_xlfn.IFS(AB13&gt;=4.5,"Excellent",AB13&gt;=3,"Good",AB13&lt;3,"Poor")</f>
        <v>Poor</v>
      </c>
      <c r="AF13" s="1" t="str">
        <f t="shared" si="7"/>
        <v>Not Eligible for Bonus</v>
      </c>
      <c r="AG13" s="9" t="str">
        <f t="shared" si="8"/>
        <v>Normal Region</v>
      </c>
      <c r="AH13" s="1" t="str">
        <f t="shared" si="9"/>
        <v>Order Returned</v>
      </c>
      <c r="AP13" s="25" t="s">
        <v>2581</v>
      </c>
    </row>
    <row r="14" spans="1:42">
      <c r="A14" s="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c r="P14" s="1">
        <f t="shared" si="0"/>
        <v>960</v>
      </c>
      <c r="Q14" s="1">
        <v>10</v>
      </c>
      <c r="R14" s="1">
        <f t="shared" si="1"/>
        <v>96</v>
      </c>
      <c r="S14" s="1">
        <f t="shared" si="2"/>
        <v>864</v>
      </c>
      <c r="T14" s="1">
        <v>0.62</v>
      </c>
      <c r="U14" s="1">
        <f t="shared" si="3"/>
        <v>535.67999999999995</v>
      </c>
      <c r="V14" s="1">
        <f t="shared" si="4"/>
        <v>328.32000000000005</v>
      </c>
      <c r="W14" s="4">
        <f t="shared" si="5"/>
        <v>0.38000000000000006</v>
      </c>
      <c r="X14" s="1" t="s">
        <v>50</v>
      </c>
      <c r="Y14" s="1" t="s">
        <v>72</v>
      </c>
      <c r="Z14" s="1" t="s">
        <v>120</v>
      </c>
      <c r="AA14" s="1"/>
      <c r="AB14" s="1"/>
      <c r="AC14" s="1" t="s">
        <v>42</v>
      </c>
      <c r="AD14" s="9" t="str">
        <f t="shared" si="6"/>
        <v>Target Not Achieved</v>
      </c>
      <c r="AE14" s="1" t="str" cm="1">
        <f t="array" ref="AE14">_xlfn.IFS(AB14&gt;=4.5,"Excellent",AB14&gt;=3,"Good",AB14&lt;3,"Poor")</f>
        <v>Poor</v>
      </c>
      <c r="AF14" s="1" t="str">
        <f t="shared" si="7"/>
        <v>Not Eligible for Bonus</v>
      </c>
      <c r="AG14" s="9" t="str">
        <f t="shared" si="8"/>
        <v>Normal Region</v>
      </c>
      <c r="AH14" s="1" t="str">
        <f t="shared" si="9"/>
        <v>Order Closed</v>
      </c>
      <c r="AP14" s="5" t="s">
        <v>2582</v>
      </c>
    </row>
    <row r="15" spans="1:42">
      <c r="A15" s="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c r="P15" s="1">
        <f t="shared" si="0"/>
        <v>3580</v>
      </c>
      <c r="Q15" s="1">
        <v>10</v>
      </c>
      <c r="R15" s="1">
        <f t="shared" si="1"/>
        <v>358</v>
      </c>
      <c r="S15" s="1">
        <f t="shared" si="2"/>
        <v>3222</v>
      </c>
      <c r="T15" s="1">
        <v>0.47</v>
      </c>
      <c r="U15" s="1">
        <f t="shared" si="3"/>
        <v>1514.34</v>
      </c>
      <c r="V15" s="1">
        <f t="shared" si="4"/>
        <v>1707.66</v>
      </c>
      <c r="W15" s="4">
        <f t="shared" si="5"/>
        <v>0.53</v>
      </c>
      <c r="X15" s="1" t="s">
        <v>92</v>
      </c>
      <c r="Y15" s="1" t="s">
        <v>81</v>
      </c>
      <c r="Z15" s="1" t="s">
        <v>51</v>
      </c>
      <c r="AA15" s="2">
        <v>45664</v>
      </c>
      <c r="AB15" s="1"/>
      <c r="AC15" s="1" t="s">
        <v>42</v>
      </c>
      <c r="AD15" s="9" t="str">
        <f t="shared" si="6"/>
        <v>Target Not Achieved</v>
      </c>
      <c r="AE15" s="1" t="str" cm="1">
        <f t="array" ref="AE15">_xlfn.IFS(AB15&gt;=4.5,"Excellent",AB15&gt;=3,"Good",AB15&lt;3,"Poor")</f>
        <v>Poor</v>
      </c>
      <c r="AF15" s="1" t="str">
        <f t="shared" si="7"/>
        <v>Not Eligible for Bonus</v>
      </c>
      <c r="AG15" s="9" t="str">
        <f t="shared" si="8"/>
        <v>Normal Region</v>
      </c>
      <c r="AH15" s="1" t="str">
        <f t="shared" si="9"/>
        <v>Order Closed</v>
      </c>
      <c r="AP15" s="5"/>
    </row>
    <row r="16" spans="1:42">
      <c r="A16" s="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c r="P16" s="1">
        <f t="shared" si="0"/>
        <v>12950</v>
      </c>
      <c r="Q16" s="1">
        <v>10</v>
      </c>
      <c r="R16" s="1">
        <f t="shared" si="1"/>
        <v>1295</v>
      </c>
      <c r="S16" s="1">
        <f t="shared" si="2"/>
        <v>11655</v>
      </c>
      <c r="T16" s="1">
        <v>0.45</v>
      </c>
      <c r="U16" s="1">
        <f t="shared" si="3"/>
        <v>5244.75</v>
      </c>
      <c r="V16" s="1">
        <f t="shared" si="4"/>
        <v>6410.25</v>
      </c>
      <c r="W16" s="4">
        <f t="shared" si="5"/>
        <v>0.55000000000000004</v>
      </c>
      <c r="X16" s="1" t="s">
        <v>65</v>
      </c>
      <c r="Y16" s="1" t="s">
        <v>72</v>
      </c>
      <c r="Z16" s="1" t="s">
        <v>41</v>
      </c>
      <c r="AA16" s="2">
        <v>45666</v>
      </c>
      <c r="AB16" s="1">
        <v>5</v>
      </c>
      <c r="AC16" s="1" t="s">
        <v>42</v>
      </c>
      <c r="AD16" s="9" t="str">
        <f t="shared" si="6"/>
        <v>Target Achieved</v>
      </c>
      <c r="AE16" s="1" t="str" cm="1">
        <f t="array" ref="AE16">_xlfn.IFS(AB16&gt;=4.5,"Excellent",AB16&gt;=3,"Good",AB16&lt;3,"Poor")</f>
        <v>Excellent</v>
      </c>
      <c r="AF16" s="1" t="str">
        <f t="shared" si="7"/>
        <v>Not Eligible for Bonus</v>
      </c>
      <c r="AG16" s="9" t="str">
        <f t="shared" si="8"/>
        <v>Priority Region</v>
      </c>
      <c r="AH16" s="1" t="str">
        <f t="shared" si="9"/>
        <v>Order Closed</v>
      </c>
      <c r="AP16" s="25" t="s">
        <v>2583</v>
      </c>
    </row>
    <row r="17" spans="1:42">
      <c r="A17" s="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c r="P17" s="1">
        <f t="shared" si="0"/>
        <v>316450</v>
      </c>
      <c r="Q17" s="1">
        <v>0</v>
      </c>
      <c r="R17" s="1">
        <f t="shared" si="1"/>
        <v>0</v>
      </c>
      <c r="S17" s="1">
        <f t="shared" si="2"/>
        <v>316450</v>
      </c>
      <c r="T17" s="1">
        <v>0.57999999999999996</v>
      </c>
      <c r="U17" s="1">
        <f t="shared" si="3"/>
        <v>183541</v>
      </c>
      <c r="V17" s="1">
        <f t="shared" si="4"/>
        <v>132909</v>
      </c>
      <c r="W17" s="4">
        <f t="shared" si="5"/>
        <v>0.42</v>
      </c>
      <c r="X17" s="1" t="s">
        <v>39</v>
      </c>
      <c r="Y17" s="1" t="s">
        <v>57</v>
      </c>
      <c r="Z17" s="1" t="s">
        <v>51</v>
      </c>
      <c r="AA17" s="2">
        <v>45669</v>
      </c>
      <c r="AB17" s="1"/>
      <c r="AC17" s="1" t="s">
        <v>42</v>
      </c>
      <c r="AD17" s="9" t="str">
        <f t="shared" si="6"/>
        <v>Target Achieved</v>
      </c>
      <c r="AE17" s="1" t="str" cm="1">
        <f t="array" ref="AE17">_xlfn.IFS(AB17&gt;=4.5,"Excellent",AB17&gt;=3,"Good",AB17&lt;3,"Poor")</f>
        <v>Poor</v>
      </c>
      <c r="AF17" s="1" t="str">
        <f t="shared" si="7"/>
        <v>Eligible for Bonus</v>
      </c>
      <c r="AG17" s="9" t="str">
        <f t="shared" si="8"/>
        <v>Normal Region</v>
      </c>
      <c r="AH17" s="1" t="str">
        <f t="shared" si="9"/>
        <v>Order Closed</v>
      </c>
      <c r="AP17" t="s">
        <v>2584</v>
      </c>
    </row>
    <row r="18" spans="1:42">
      <c r="A18" s="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c r="P18" s="1">
        <f t="shared" si="0"/>
        <v>10600</v>
      </c>
      <c r="Q18" s="1">
        <v>15</v>
      </c>
      <c r="R18" s="1">
        <f t="shared" si="1"/>
        <v>1590</v>
      </c>
      <c r="S18" s="1">
        <f t="shared" si="2"/>
        <v>9010</v>
      </c>
      <c r="T18" s="1">
        <v>0.5</v>
      </c>
      <c r="U18" s="1">
        <f t="shared" si="3"/>
        <v>4505</v>
      </c>
      <c r="V18" s="1">
        <f t="shared" si="4"/>
        <v>4505</v>
      </c>
      <c r="W18" s="4">
        <f t="shared" si="5"/>
        <v>0.5</v>
      </c>
      <c r="X18" s="1" t="s">
        <v>50</v>
      </c>
      <c r="Y18" s="1" t="s">
        <v>57</v>
      </c>
      <c r="Z18" s="1" t="s">
        <v>22</v>
      </c>
      <c r="AA18" s="1"/>
      <c r="AB18" s="1"/>
      <c r="AC18" s="1" t="s">
        <v>93</v>
      </c>
      <c r="AD18" s="9" t="str">
        <f t="shared" si="6"/>
        <v>Target Not Achieved</v>
      </c>
      <c r="AE18" s="1" t="str" cm="1">
        <f t="array" ref="AE18">_xlfn.IFS(AB18&gt;=4.5,"Excellent",AB18&gt;=3,"Good",AB18&lt;3,"Poor")</f>
        <v>Poor</v>
      </c>
      <c r="AF18" s="1" t="str">
        <f t="shared" si="7"/>
        <v>Not Eligible for Bonus</v>
      </c>
      <c r="AG18" s="9" t="str">
        <f t="shared" si="8"/>
        <v>Priority Region</v>
      </c>
      <c r="AH18" s="1" t="str">
        <f t="shared" si="9"/>
        <v>Order Returned</v>
      </c>
    </row>
    <row r="19" spans="1:42">
      <c r="A19" s="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c r="P19" s="1">
        <f t="shared" si="0"/>
        <v>4260</v>
      </c>
      <c r="Q19" s="1">
        <v>20</v>
      </c>
      <c r="R19" s="1">
        <f t="shared" si="1"/>
        <v>852</v>
      </c>
      <c r="S19" s="1">
        <f t="shared" si="2"/>
        <v>3408</v>
      </c>
      <c r="T19" s="1">
        <v>0.5</v>
      </c>
      <c r="U19" s="1">
        <f t="shared" si="3"/>
        <v>1704</v>
      </c>
      <c r="V19" s="1">
        <f t="shared" si="4"/>
        <v>1704</v>
      </c>
      <c r="W19" s="4">
        <f t="shared" si="5"/>
        <v>0.5</v>
      </c>
      <c r="X19" s="1" t="s">
        <v>147</v>
      </c>
      <c r="Y19" s="1" t="s">
        <v>81</v>
      </c>
      <c r="Z19" s="1" t="s">
        <v>22</v>
      </c>
      <c r="AA19" s="1"/>
      <c r="AB19" s="1"/>
      <c r="AC19" s="1" t="s">
        <v>93</v>
      </c>
      <c r="AD19" s="9" t="str">
        <f t="shared" si="6"/>
        <v>Target Not Achieved</v>
      </c>
      <c r="AE19" s="1" t="str" cm="1">
        <f t="array" ref="AE19">_xlfn.IFS(AB19&gt;=4.5,"Excellent",AB19&gt;=3,"Good",AB19&lt;3,"Poor")</f>
        <v>Poor</v>
      </c>
      <c r="AF19" s="1" t="str">
        <f t="shared" si="7"/>
        <v>Not Eligible for Bonus</v>
      </c>
      <c r="AG19" s="9" t="str">
        <f t="shared" si="8"/>
        <v>Priority Region</v>
      </c>
      <c r="AH19" s="1" t="str">
        <f t="shared" si="9"/>
        <v>Order Returned</v>
      </c>
      <c r="AP19" s="25" t="s">
        <v>2585</v>
      </c>
    </row>
    <row r="20" spans="1:42">
      <c r="A20" s="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c r="P20" s="1">
        <f t="shared" si="0"/>
        <v>53100</v>
      </c>
      <c r="Q20" s="1">
        <v>0</v>
      </c>
      <c r="R20" s="1">
        <f t="shared" si="1"/>
        <v>0</v>
      </c>
      <c r="S20" s="1">
        <f t="shared" si="2"/>
        <v>53100</v>
      </c>
      <c r="T20" s="1">
        <v>0.52</v>
      </c>
      <c r="U20" s="1">
        <f t="shared" si="3"/>
        <v>27612</v>
      </c>
      <c r="V20" s="1">
        <f t="shared" si="4"/>
        <v>25488</v>
      </c>
      <c r="W20" s="4">
        <f t="shared" si="5"/>
        <v>0.48</v>
      </c>
      <c r="X20" s="1" t="s">
        <v>39</v>
      </c>
      <c r="Y20" s="1" t="s">
        <v>57</v>
      </c>
      <c r="Z20" s="1" t="s">
        <v>120</v>
      </c>
      <c r="AA20" s="1"/>
      <c r="AB20" s="1"/>
      <c r="AC20" s="1" t="s">
        <v>42</v>
      </c>
      <c r="AD20" s="9" t="str">
        <f t="shared" si="6"/>
        <v>Target Achieved</v>
      </c>
      <c r="AE20" s="1" t="str" cm="1">
        <f t="array" ref="AE20">_xlfn.IFS(AB20&gt;=4.5,"Excellent",AB20&gt;=3,"Good",AB20&lt;3,"Poor")</f>
        <v>Poor</v>
      </c>
      <c r="AF20" s="1" t="str">
        <f t="shared" si="7"/>
        <v>Eligible for Bonus</v>
      </c>
      <c r="AG20" s="9" t="str">
        <f t="shared" si="8"/>
        <v>Normal Region</v>
      </c>
      <c r="AH20" s="1" t="str">
        <f t="shared" si="9"/>
        <v>Order Closed</v>
      </c>
      <c r="AP20" s="5" t="s">
        <v>2586</v>
      </c>
    </row>
    <row r="21" spans="1:42">
      <c r="A21" s="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c r="P21" s="1">
        <f t="shared" si="0"/>
        <v>27900</v>
      </c>
      <c r="Q21" s="1">
        <v>20</v>
      </c>
      <c r="R21" s="1">
        <f t="shared" si="1"/>
        <v>5580</v>
      </c>
      <c r="S21" s="1">
        <f t="shared" si="2"/>
        <v>22320</v>
      </c>
      <c r="T21" s="1">
        <v>0.5</v>
      </c>
      <c r="U21" s="1">
        <f t="shared" si="3"/>
        <v>11160</v>
      </c>
      <c r="V21" s="1">
        <f t="shared" si="4"/>
        <v>11160</v>
      </c>
      <c r="W21" s="4">
        <f t="shared" si="5"/>
        <v>0.5</v>
      </c>
      <c r="X21" s="1" t="s">
        <v>147</v>
      </c>
      <c r="Y21" s="1" t="s">
        <v>72</v>
      </c>
      <c r="Z21" s="1" t="s">
        <v>41</v>
      </c>
      <c r="AA21" s="2">
        <v>45666</v>
      </c>
      <c r="AB21" s="1">
        <v>4</v>
      </c>
      <c r="AC21" s="1" t="s">
        <v>42</v>
      </c>
      <c r="AD21" s="9" t="str">
        <f t="shared" si="6"/>
        <v>Target Achieved</v>
      </c>
      <c r="AE21" s="1" t="str" cm="1">
        <f t="array" ref="AE21">_xlfn.IFS(AB21&gt;=4.5,"Excellent",AB21&gt;=3,"Good",AB21&lt;3,"Poor")</f>
        <v>Good</v>
      </c>
      <c r="AF21" s="1" t="str">
        <f t="shared" si="7"/>
        <v>Not Eligible for Bonus</v>
      </c>
      <c r="AG21" s="9" t="str">
        <f t="shared" si="8"/>
        <v>Normal Region</v>
      </c>
      <c r="AH21" s="1" t="str">
        <f t="shared" si="9"/>
        <v>Order Closed</v>
      </c>
      <c r="AP21" s="5"/>
    </row>
    <row r="22" spans="1:42">
      <c r="A22" s="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c r="P22" s="1">
        <f t="shared" si="0"/>
        <v>2310</v>
      </c>
      <c r="Q22" s="1">
        <v>15</v>
      </c>
      <c r="R22" s="1">
        <f t="shared" si="1"/>
        <v>346.5</v>
      </c>
      <c r="S22" s="1">
        <f t="shared" si="2"/>
        <v>1963.5</v>
      </c>
      <c r="T22" s="1">
        <v>0.35</v>
      </c>
      <c r="U22" s="1">
        <f t="shared" si="3"/>
        <v>687.22499999999991</v>
      </c>
      <c r="V22" s="1">
        <f t="shared" si="4"/>
        <v>1276.2750000000001</v>
      </c>
      <c r="W22" s="4">
        <f t="shared" si="5"/>
        <v>0.65</v>
      </c>
      <c r="X22" s="1" t="s">
        <v>65</v>
      </c>
      <c r="Y22" s="1" t="s">
        <v>40</v>
      </c>
      <c r="Z22" s="1" t="s">
        <v>41</v>
      </c>
      <c r="AA22" s="2">
        <v>45665</v>
      </c>
      <c r="AB22" s="1">
        <v>4</v>
      </c>
      <c r="AC22" s="1" t="s">
        <v>42</v>
      </c>
      <c r="AD22" s="9" t="str">
        <f t="shared" si="6"/>
        <v>Target Not Achieved</v>
      </c>
      <c r="AE22" s="1" t="str" cm="1">
        <f t="array" ref="AE22">_xlfn.IFS(AB22&gt;=4.5,"Excellent",AB22&gt;=3,"Good",AB22&lt;3,"Poor")</f>
        <v>Good</v>
      </c>
      <c r="AF22" s="1" t="str">
        <f t="shared" si="7"/>
        <v>Not Eligible for Bonus</v>
      </c>
      <c r="AG22" s="9" t="str">
        <f t="shared" si="8"/>
        <v>Normal Region</v>
      </c>
      <c r="AH22" s="1" t="str">
        <f t="shared" si="9"/>
        <v>Order Closed</v>
      </c>
      <c r="AP22" s="25" t="s">
        <v>2587</v>
      </c>
    </row>
    <row r="23" spans="1:42">
      <c r="A23" s="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c r="P23" s="1">
        <f t="shared" si="0"/>
        <v>750</v>
      </c>
      <c r="Q23" s="1">
        <v>0</v>
      </c>
      <c r="R23" s="1">
        <f t="shared" si="1"/>
        <v>0</v>
      </c>
      <c r="S23" s="1">
        <f t="shared" si="2"/>
        <v>750</v>
      </c>
      <c r="T23" s="1">
        <v>0.35</v>
      </c>
      <c r="U23" s="1">
        <f t="shared" si="3"/>
        <v>262.5</v>
      </c>
      <c r="V23" s="1">
        <f t="shared" si="4"/>
        <v>487.5</v>
      </c>
      <c r="W23" s="4">
        <f t="shared" si="5"/>
        <v>0.65</v>
      </c>
      <c r="X23" s="1" t="s">
        <v>56</v>
      </c>
      <c r="Y23" s="1" t="s">
        <v>40</v>
      </c>
      <c r="Z23" s="1" t="s">
        <v>66</v>
      </c>
      <c r="AA23" s="1"/>
      <c r="AB23" s="1"/>
      <c r="AC23" s="1" t="s">
        <v>42</v>
      </c>
      <c r="AD23" s="9" t="str">
        <f t="shared" si="6"/>
        <v>Target Not Achieved</v>
      </c>
      <c r="AE23" s="1" t="str" cm="1">
        <f t="array" ref="AE23">_xlfn.IFS(AB23&gt;=4.5,"Excellent",AB23&gt;=3,"Good",AB23&lt;3,"Poor")</f>
        <v>Poor</v>
      </c>
      <c r="AF23" s="1" t="str">
        <f t="shared" si="7"/>
        <v>Not Eligible for Bonus</v>
      </c>
      <c r="AG23" s="9" t="str">
        <f t="shared" si="8"/>
        <v>Priority Region</v>
      </c>
      <c r="AH23" s="1" t="str">
        <f t="shared" si="9"/>
        <v>Order Closed</v>
      </c>
      <c r="AP23" t="s">
        <v>2588</v>
      </c>
    </row>
    <row r="24" spans="1:42">
      <c r="A24" s="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c r="P24" s="1">
        <f t="shared" si="0"/>
        <v>3000</v>
      </c>
      <c r="Q24" s="1">
        <v>0</v>
      </c>
      <c r="R24" s="1">
        <f t="shared" si="1"/>
        <v>0</v>
      </c>
      <c r="S24" s="1">
        <f t="shared" si="2"/>
        <v>3000</v>
      </c>
      <c r="T24" s="1">
        <v>0.35</v>
      </c>
      <c r="U24" s="1">
        <f t="shared" si="3"/>
        <v>1050</v>
      </c>
      <c r="V24" s="1">
        <f t="shared" si="4"/>
        <v>1950</v>
      </c>
      <c r="W24" s="4">
        <f t="shared" si="5"/>
        <v>0.65</v>
      </c>
      <c r="X24" s="1" t="s">
        <v>104</v>
      </c>
      <c r="Y24" s="1" t="s">
        <v>40</v>
      </c>
      <c r="Z24" s="1" t="s">
        <v>66</v>
      </c>
      <c r="AA24" s="1"/>
      <c r="AB24" s="1"/>
      <c r="AC24" s="1" t="s">
        <v>42</v>
      </c>
      <c r="AD24" s="9" t="str">
        <f t="shared" si="6"/>
        <v>Target Not Achieved</v>
      </c>
      <c r="AE24" s="1" t="str" cm="1">
        <f t="array" ref="AE24">_xlfn.IFS(AB24&gt;=4.5,"Excellent",AB24&gt;=3,"Good",AB24&lt;3,"Poor")</f>
        <v>Poor</v>
      </c>
      <c r="AF24" s="1" t="str">
        <f t="shared" si="7"/>
        <v>Not Eligible for Bonus</v>
      </c>
      <c r="AG24" s="9" t="str">
        <f t="shared" si="8"/>
        <v>Priority Region</v>
      </c>
      <c r="AH24" s="1" t="str">
        <f t="shared" si="9"/>
        <v>Order Closed</v>
      </c>
    </row>
    <row r="25" spans="1:42">
      <c r="A25" s="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c r="P25" s="1">
        <f t="shared" si="0"/>
        <v>8120</v>
      </c>
      <c r="Q25" s="1">
        <v>0</v>
      </c>
      <c r="R25" s="1">
        <f t="shared" si="1"/>
        <v>0</v>
      </c>
      <c r="S25" s="1">
        <f t="shared" si="2"/>
        <v>8120</v>
      </c>
      <c r="T25" s="1">
        <v>0.47</v>
      </c>
      <c r="U25" s="1">
        <f t="shared" si="3"/>
        <v>3816.3999999999996</v>
      </c>
      <c r="V25" s="1">
        <f t="shared" si="4"/>
        <v>4303.6000000000004</v>
      </c>
      <c r="W25" s="4">
        <f t="shared" si="5"/>
        <v>0.53</v>
      </c>
      <c r="X25" s="1" t="s">
        <v>39</v>
      </c>
      <c r="Y25" s="1" t="s">
        <v>81</v>
      </c>
      <c r="Z25" s="1" t="s">
        <v>41</v>
      </c>
      <c r="AA25" s="2">
        <v>45670</v>
      </c>
      <c r="AB25" s="1">
        <v>5</v>
      </c>
      <c r="AC25" s="1" t="s">
        <v>42</v>
      </c>
      <c r="AD25" s="9" t="str">
        <f t="shared" si="6"/>
        <v>Target Not Achieved</v>
      </c>
      <c r="AE25" s="1" t="str" cm="1">
        <f t="array" ref="AE25">_xlfn.IFS(AB25&gt;=4.5,"Excellent",AB25&gt;=3,"Good",AB25&lt;3,"Poor")</f>
        <v>Excellent</v>
      </c>
      <c r="AF25" s="1" t="str">
        <f t="shared" si="7"/>
        <v>Not Eligible for Bonus</v>
      </c>
      <c r="AG25" s="9" t="str">
        <f t="shared" si="8"/>
        <v>Normal Region</v>
      </c>
      <c r="AH25" s="1" t="str">
        <f t="shared" si="9"/>
        <v>Order Closed</v>
      </c>
      <c r="AP25" s="25" t="s">
        <v>2589</v>
      </c>
    </row>
    <row r="26" spans="1:42">
      <c r="A26" s="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c r="P26" s="1">
        <f t="shared" si="0"/>
        <v>13820</v>
      </c>
      <c r="Q26" s="1">
        <v>20</v>
      </c>
      <c r="R26" s="1">
        <f t="shared" si="1"/>
        <v>2764</v>
      </c>
      <c r="S26" s="1">
        <f t="shared" si="2"/>
        <v>11056</v>
      </c>
      <c r="T26" s="1">
        <v>0.48</v>
      </c>
      <c r="U26" s="1">
        <f t="shared" si="3"/>
        <v>5306.88</v>
      </c>
      <c r="V26" s="1">
        <f t="shared" si="4"/>
        <v>5749.12</v>
      </c>
      <c r="W26" s="4">
        <f t="shared" si="5"/>
        <v>0.52</v>
      </c>
      <c r="X26" s="1" t="s">
        <v>92</v>
      </c>
      <c r="Y26" s="1" t="s">
        <v>40</v>
      </c>
      <c r="Z26" s="1" t="s">
        <v>41</v>
      </c>
      <c r="AA26" s="2">
        <v>45667</v>
      </c>
      <c r="AB26" s="1">
        <v>4</v>
      </c>
      <c r="AC26" s="1" t="s">
        <v>42</v>
      </c>
      <c r="AD26" s="9" t="str">
        <f t="shared" si="6"/>
        <v>Target Achieved</v>
      </c>
      <c r="AE26" s="1" t="str" cm="1">
        <f t="array" ref="AE26">_xlfn.IFS(AB26&gt;=4.5,"Excellent",AB26&gt;=3,"Good",AB26&lt;3,"Poor")</f>
        <v>Good</v>
      </c>
      <c r="AF26" s="1" t="str">
        <f t="shared" si="7"/>
        <v>Not Eligible for Bonus</v>
      </c>
      <c r="AG26" s="9" t="str">
        <f t="shared" si="8"/>
        <v>Normal Region</v>
      </c>
      <c r="AH26" s="1" t="str">
        <f t="shared" si="9"/>
        <v>Order Closed</v>
      </c>
      <c r="AP26" t="s">
        <v>2590</v>
      </c>
    </row>
    <row r="27" spans="1:42">
      <c r="A27" s="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c r="P27" s="1">
        <f t="shared" si="0"/>
        <v>1560</v>
      </c>
      <c r="Q27" s="1">
        <v>30</v>
      </c>
      <c r="R27" s="1">
        <f t="shared" si="1"/>
        <v>468</v>
      </c>
      <c r="S27" s="1">
        <f t="shared" si="2"/>
        <v>1092</v>
      </c>
      <c r="T27" s="1">
        <v>0.45</v>
      </c>
      <c r="U27" s="1">
        <f t="shared" si="3"/>
        <v>491.40000000000003</v>
      </c>
      <c r="V27" s="1">
        <f t="shared" si="4"/>
        <v>600.59999999999991</v>
      </c>
      <c r="W27" s="4">
        <f t="shared" si="5"/>
        <v>0.54999999999999993</v>
      </c>
      <c r="X27" s="1" t="s">
        <v>50</v>
      </c>
      <c r="Y27" s="1" t="s">
        <v>40</v>
      </c>
      <c r="Z27" s="1" t="s">
        <v>22</v>
      </c>
      <c r="AA27" s="1"/>
      <c r="AB27" s="1"/>
      <c r="AC27" s="1" t="s">
        <v>93</v>
      </c>
      <c r="AD27" s="9" t="str">
        <f t="shared" si="6"/>
        <v>Target Not Achieved</v>
      </c>
      <c r="AE27" s="1" t="str" cm="1">
        <f t="array" ref="AE27">_xlfn.IFS(AB27&gt;=4.5,"Excellent",AB27&gt;=3,"Good",AB27&lt;3,"Poor")</f>
        <v>Poor</v>
      </c>
      <c r="AF27" s="1" t="str">
        <f t="shared" si="7"/>
        <v>Not Eligible for Bonus</v>
      </c>
      <c r="AG27" s="9" t="str">
        <f t="shared" si="8"/>
        <v>Normal Region</v>
      </c>
      <c r="AH27" s="1" t="str">
        <f t="shared" si="9"/>
        <v>Order Returned</v>
      </c>
    </row>
    <row r="28" spans="1:42">
      <c r="A28" s="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c r="P28" s="1">
        <f t="shared" si="0"/>
        <v>480</v>
      </c>
      <c r="Q28" s="1">
        <v>10</v>
      </c>
      <c r="R28" s="1">
        <f t="shared" si="1"/>
        <v>48</v>
      </c>
      <c r="S28" s="1">
        <f t="shared" si="2"/>
        <v>432</v>
      </c>
      <c r="T28" s="1">
        <v>0.62</v>
      </c>
      <c r="U28" s="1">
        <f t="shared" si="3"/>
        <v>267.83999999999997</v>
      </c>
      <c r="V28" s="1">
        <f t="shared" si="4"/>
        <v>164.16000000000003</v>
      </c>
      <c r="W28" s="4">
        <f t="shared" si="5"/>
        <v>0.38000000000000006</v>
      </c>
      <c r="X28" s="1" t="s">
        <v>147</v>
      </c>
      <c r="Y28" s="1" t="s">
        <v>81</v>
      </c>
      <c r="Z28" s="1" t="s">
        <v>41</v>
      </c>
      <c r="AA28" s="2">
        <v>45667</v>
      </c>
      <c r="AB28" s="1">
        <v>4</v>
      </c>
      <c r="AC28" s="1" t="s">
        <v>42</v>
      </c>
      <c r="AD28" s="9" t="str">
        <f t="shared" si="6"/>
        <v>Target Not Achieved</v>
      </c>
      <c r="AE28" s="1" t="str" cm="1">
        <f t="array" ref="AE28">_xlfn.IFS(AB28&gt;=4.5,"Excellent",AB28&gt;=3,"Good",AB28&lt;3,"Poor")</f>
        <v>Good</v>
      </c>
      <c r="AF28" s="1" t="str">
        <f t="shared" si="7"/>
        <v>Not Eligible for Bonus</v>
      </c>
      <c r="AG28" s="9" t="str">
        <f t="shared" si="8"/>
        <v>Priority Region</v>
      </c>
      <c r="AH28" s="1" t="str">
        <f t="shared" si="9"/>
        <v>Order Closed</v>
      </c>
      <c r="AP28" s="7" t="s">
        <v>2591</v>
      </c>
    </row>
    <row r="29" spans="1:42">
      <c r="A29" s="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c r="P29" s="1">
        <f t="shared" si="0"/>
        <v>9700</v>
      </c>
      <c r="Q29" s="1">
        <v>0</v>
      </c>
      <c r="R29" s="1">
        <f t="shared" si="1"/>
        <v>0</v>
      </c>
      <c r="S29" s="1">
        <f t="shared" si="2"/>
        <v>9700</v>
      </c>
      <c r="T29" s="1">
        <v>0.45</v>
      </c>
      <c r="U29" s="1">
        <f t="shared" si="3"/>
        <v>4365</v>
      </c>
      <c r="V29" s="1">
        <f t="shared" si="4"/>
        <v>5335</v>
      </c>
      <c r="W29" s="4">
        <f t="shared" si="5"/>
        <v>0.55000000000000004</v>
      </c>
      <c r="X29" s="1" t="s">
        <v>92</v>
      </c>
      <c r="Y29" s="1" t="s">
        <v>72</v>
      </c>
      <c r="Z29" s="1" t="s">
        <v>120</v>
      </c>
      <c r="AA29" s="1"/>
      <c r="AB29" s="1"/>
      <c r="AC29" s="1" t="s">
        <v>42</v>
      </c>
      <c r="AD29" s="9" t="str">
        <f t="shared" si="6"/>
        <v>Target Not Achieved</v>
      </c>
      <c r="AE29" s="1" t="str" cm="1">
        <f t="array" ref="AE29">_xlfn.IFS(AB29&gt;=4.5,"Excellent",AB29&gt;=3,"Good",AB29&lt;3,"Poor")</f>
        <v>Poor</v>
      </c>
      <c r="AF29" s="1" t="str">
        <f t="shared" si="7"/>
        <v>Eligible for Bonus</v>
      </c>
      <c r="AG29" s="9" t="str">
        <f t="shared" si="8"/>
        <v>Normal Region</v>
      </c>
      <c r="AH29" s="1" t="str">
        <f t="shared" si="9"/>
        <v>Order Closed</v>
      </c>
      <c r="AP29" t="s">
        <v>2592</v>
      </c>
    </row>
    <row r="30" spans="1:42">
      <c r="A30" s="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c r="P30" s="1">
        <f t="shared" si="0"/>
        <v>400</v>
      </c>
      <c r="Q30" s="1">
        <v>5</v>
      </c>
      <c r="R30" s="1">
        <f t="shared" si="1"/>
        <v>20</v>
      </c>
      <c r="S30" s="1">
        <f t="shared" si="2"/>
        <v>380</v>
      </c>
      <c r="T30" s="1">
        <v>0.62</v>
      </c>
      <c r="U30" s="1">
        <f t="shared" si="3"/>
        <v>235.6</v>
      </c>
      <c r="V30" s="1">
        <f t="shared" si="4"/>
        <v>144.4</v>
      </c>
      <c r="W30" s="4">
        <f t="shared" si="5"/>
        <v>0.38</v>
      </c>
      <c r="X30" s="1" t="s">
        <v>104</v>
      </c>
      <c r="Y30" s="1" t="s">
        <v>40</v>
      </c>
      <c r="Z30" s="1" t="s">
        <v>66</v>
      </c>
      <c r="AA30" s="1"/>
      <c r="AB30" s="1"/>
      <c r="AC30" s="1" t="s">
        <v>42</v>
      </c>
      <c r="AD30" s="9" t="str">
        <f t="shared" si="6"/>
        <v>Target Not Achieved</v>
      </c>
      <c r="AE30" s="1" t="str" cm="1">
        <f t="array" ref="AE30">_xlfn.IFS(AB30&gt;=4.5,"Excellent",AB30&gt;=3,"Good",AB30&lt;3,"Poor")</f>
        <v>Poor</v>
      </c>
      <c r="AF30" s="1" t="str">
        <f t="shared" si="7"/>
        <v>Not Eligible for Bonus</v>
      </c>
      <c r="AG30" s="9" t="str">
        <f t="shared" si="8"/>
        <v>Normal Region</v>
      </c>
      <c r="AH30" s="1" t="str">
        <f t="shared" si="9"/>
        <v>Order Closed</v>
      </c>
    </row>
    <row r="31" spans="1:42">
      <c r="A31" s="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c r="P31" s="1">
        <f t="shared" si="0"/>
        <v>293200</v>
      </c>
      <c r="Q31" s="1">
        <v>0</v>
      </c>
      <c r="R31" s="1">
        <f t="shared" si="1"/>
        <v>0</v>
      </c>
      <c r="S31" s="1">
        <f t="shared" si="2"/>
        <v>293200</v>
      </c>
      <c r="T31" s="1">
        <v>0.57999999999999996</v>
      </c>
      <c r="U31" s="1">
        <f t="shared" si="3"/>
        <v>170056</v>
      </c>
      <c r="V31" s="1">
        <f t="shared" si="4"/>
        <v>123144</v>
      </c>
      <c r="W31" s="4">
        <f t="shared" si="5"/>
        <v>0.42</v>
      </c>
      <c r="X31" s="1" t="s">
        <v>65</v>
      </c>
      <c r="Y31" s="1" t="s">
        <v>40</v>
      </c>
      <c r="Z31" s="1" t="s">
        <v>41</v>
      </c>
      <c r="AA31" s="2">
        <v>45671</v>
      </c>
      <c r="AB31" s="1">
        <v>4</v>
      </c>
      <c r="AC31" s="1" t="s">
        <v>42</v>
      </c>
      <c r="AD31" s="9" t="str">
        <f t="shared" si="6"/>
        <v>Target Achieved</v>
      </c>
      <c r="AE31" s="1" t="str" cm="1">
        <f t="array" ref="AE31">_xlfn.IFS(AB31&gt;=4.5,"Excellent",AB31&gt;=3,"Good",AB31&lt;3,"Poor")</f>
        <v>Good</v>
      </c>
      <c r="AF31" s="1" t="str">
        <f t="shared" si="7"/>
        <v>Eligible for Bonus</v>
      </c>
      <c r="AG31" s="9" t="str">
        <f t="shared" si="8"/>
        <v>Normal Region</v>
      </c>
      <c r="AH31" s="1" t="str">
        <f t="shared" si="9"/>
        <v>Order Closed</v>
      </c>
      <c r="AP31" s="7" t="s">
        <v>2593</v>
      </c>
    </row>
    <row r="32" spans="1:42">
      <c r="A32" s="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c r="P32" s="1">
        <f t="shared" si="0"/>
        <v>35440</v>
      </c>
      <c r="Q32" s="1">
        <v>0</v>
      </c>
      <c r="R32" s="1">
        <f t="shared" si="1"/>
        <v>0</v>
      </c>
      <c r="S32" s="1">
        <f t="shared" si="2"/>
        <v>35440</v>
      </c>
      <c r="T32" s="1">
        <v>0.48</v>
      </c>
      <c r="U32" s="1">
        <f t="shared" si="3"/>
        <v>17011.2</v>
      </c>
      <c r="V32" s="1">
        <f t="shared" si="4"/>
        <v>18428.8</v>
      </c>
      <c r="W32" s="4">
        <f t="shared" si="5"/>
        <v>0.52</v>
      </c>
      <c r="X32" s="1" t="s">
        <v>65</v>
      </c>
      <c r="Y32" s="1" t="s">
        <v>81</v>
      </c>
      <c r="Z32" s="1" t="s">
        <v>41</v>
      </c>
      <c r="AA32" s="2">
        <v>45668</v>
      </c>
      <c r="AB32" s="1">
        <v>5</v>
      </c>
      <c r="AC32" s="1" t="s">
        <v>42</v>
      </c>
      <c r="AD32" s="9" t="str">
        <f t="shared" si="6"/>
        <v>Target Achieved</v>
      </c>
      <c r="AE32" s="1" t="str" cm="1">
        <f t="array" ref="AE32">_xlfn.IFS(AB32&gt;=4.5,"Excellent",AB32&gt;=3,"Good",AB32&lt;3,"Poor")</f>
        <v>Excellent</v>
      </c>
      <c r="AF32" s="1" t="str">
        <f t="shared" si="7"/>
        <v>Eligible for Bonus</v>
      </c>
      <c r="AG32" s="9" t="str">
        <f t="shared" si="8"/>
        <v>Priority Region</v>
      </c>
      <c r="AH32" s="1" t="str">
        <f t="shared" si="9"/>
        <v>Order Closed</v>
      </c>
      <c r="AP32" t="s">
        <v>2594</v>
      </c>
    </row>
    <row r="33" spans="1:42">
      <c r="A33" s="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c r="P33" s="1">
        <f t="shared" si="0"/>
        <v>1040</v>
      </c>
      <c r="Q33" s="1">
        <v>30</v>
      </c>
      <c r="R33" s="1">
        <f t="shared" si="1"/>
        <v>312</v>
      </c>
      <c r="S33" s="1">
        <f t="shared" si="2"/>
        <v>728</v>
      </c>
      <c r="T33" s="1">
        <v>0.62</v>
      </c>
      <c r="U33" s="1">
        <f t="shared" si="3"/>
        <v>451.36</v>
      </c>
      <c r="V33" s="1">
        <f t="shared" si="4"/>
        <v>276.64</v>
      </c>
      <c r="W33" s="4">
        <f t="shared" si="5"/>
        <v>0.38</v>
      </c>
      <c r="X33" s="1" t="s">
        <v>92</v>
      </c>
      <c r="Y33" s="1" t="s">
        <v>57</v>
      </c>
      <c r="Z33" s="1" t="s">
        <v>41</v>
      </c>
      <c r="AA33" s="2">
        <v>45670</v>
      </c>
      <c r="AB33" s="1">
        <v>5</v>
      </c>
      <c r="AC33" s="1" t="s">
        <v>42</v>
      </c>
      <c r="AD33" s="9" t="str">
        <f t="shared" si="6"/>
        <v>Target Not Achieved</v>
      </c>
      <c r="AE33" s="1" t="str" cm="1">
        <f t="array" ref="AE33">_xlfn.IFS(AB33&gt;=4.5,"Excellent",AB33&gt;=3,"Good",AB33&lt;3,"Poor")</f>
        <v>Excellent</v>
      </c>
      <c r="AF33" s="1" t="str">
        <f t="shared" si="7"/>
        <v>Not Eligible for Bonus</v>
      </c>
      <c r="AG33" s="9" t="str">
        <f t="shared" si="8"/>
        <v>Priority Region</v>
      </c>
      <c r="AH33" s="1" t="str">
        <f t="shared" si="9"/>
        <v>Order Closed</v>
      </c>
    </row>
    <row r="34" spans="1:42">
      <c r="A34" s="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c r="P34" s="1">
        <f t="shared" si="0"/>
        <v>5720</v>
      </c>
      <c r="Q34" s="1">
        <v>15</v>
      </c>
      <c r="R34" s="1">
        <f t="shared" si="1"/>
        <v>858</v>
      </c>
      <c r="S34" s="1">
        <f t="shared" si="2"/>
        <v>4862</v>
      </c>
      <c r="T34" s="1">
        <v>0.48</v>
      </c>
      <c r="U34" s="1">
        <f t="shared" si="3"/>
        <v>2333.7599999999998</v>
      </c>
      <c r="V34" s="1">
        <f t="shared" si="4"/>
        <v>2528.2400000000002</v>
      </c>
      <c r="W34" s="4">
        <f t="shared" si="5"/>
        <v>0.52</v>
      </c>
      <c r="X34" s="1" t="s">
        <v>104</v>
      </c>
      <c r="Y34" s="1" t="s">
        <v>57</v>
      </c>
      <c r="Z34" s="1" t="s">
        <v>66</v>
      </c>
      <c r="AA34" s="1"/>
      <c r="AB34" s="1"/>
      <c r="AC34" s="1" t="s">
        <v>42</v>
      </c>
      <c r="AD34" s="9" t="str">
        <f t="shared" si="6"/>
        <v>Target Not Achieved</v>
      </c>
      <c r="AE34" s="1" t="str" cm="1">
        <f t="array" ref="AE34">_xlfn.IFS(AB34&gt;=4.5,"Excellent",AB34&gt;=3,"Good",AB34&lt;3,"Poor")</f>
        <v>Poor</v>
      </c>
      <c r="AF34" s="1" t="str">
        <f t="shared" si="7"/>
        <v>Not Eligible for Bonus</v>
      </c>
      <c r="AG34" s="9" t="str">
        <f t="shared" si="8"/>
        <v>Normal Region</v>
      </c>
      <c r="AH34" s="1" t="str">
        <f t="shared" si="9"/>
        <v>Order Closed</v>
      </c>
      <c r="AP34" s="7" t="s">
        <v>2595</v>
      </c>
    </row>
    <row r="35" spans="1:42">
      <c r="A35" s="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c r="P35" s="1">
        <f t="shared" si="0"/>
        <v>14370</v>
      </c>
      <c r="Q35" s="1">
        <v>10</v>
      </c>
      <c r="R35" s="1">
        <f t="shared" si="1"/>
        <v>1437</v>
      </c>
      <c r="S35" s="1">
        <f t="shared" si="2"/>
        <v>12933</v>
      </c>
      <c r="T35" s="1">
        <v>0.48</v>
      </c>
      <c r="U35" s="1">
        <f t="shared" si="3"/>
        <v>6207.84</v>
      </c>
      <c r="V35" s="1">
        <f t="shared" si="4"/>
        <v>6725.16</v>
      </c>
      <c r="W35" s="4">
        <f t="shared" si="5"/>
        <v>0.52</v>
      </c>
      <c r="X35" s="1" t="s">
        <v>92</v>
      </c>
      <c r="Y35" s="1" t="s">
        <v>72</v>
      </c>
      <c r="Z35" s="1" t="s">
        <v>41</v>
      </c>
      <c r="AA35" s="2">
        <v>45670</v>
      </c>
      <c r="AB35" s="1">
        <v>5</v>
      </c>
      <c r="AC35" s="1" t="s">
        <v>42</v>
      </c>
      <c r="AD35" s="9" t="str">
        <f t="shared" si="6"/>
        <v>Target Achieved</v>
      </c>
      <c r="AE35" s="1" t="str" cm="1">
        <f t="array" ref="AE35">_xlfn.IFS(AB35&gt;=4.5,"Excellent",AB35&gt;=3,"Good",AB35&lt;3,"Poor")</f>
        <v>Excellent</v>
      </c>
      <c r="AF35" s="1" t="str">
        <f t="shared" si="7"/>
        <v>Not Eligible for Bonus</v>
      </c>
      <c r="AG35" s="9" t="str">
        <f t="shared" si="8"/>
        <v>Normal Region</v>
      </c>
      <c r="AH35" s="1" t="str">
        <f t="shared" si="9"/>
        <v>Order Closed</v>
      </c>
      <c r="AP35" t="s">
        <v>2596</v>
      </c>
    </row>
    <row r="36" spans="1:42">
      <c r="A36" s="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c r="P36" s="1">
        <f t="shared" si="0"/>
        <v>3520</v>
      </c>
      <c r="Q36" s="1">
        <v>0</v>
      </c>
      <c r="R36" s="1">
        <f t="shared" si="1"/>
        <v>0</v>
      </c>
      <c r="S36" s="1">
        <f t="shared" si="2"/>
        <v>3520</v>
      </c>
      <c r="T36" s="1">
        <v>0.52</v>
      </c>
      <c r="U36" s="1">
        <f t="shared" si="3"/>
        <v>1830.4</v>
      </c>
      <c r="V36" s="1">
        <f t="shared" si="4"/>
        <v>1689.6</v>
      </c>
      <c r="W36" s="4">
        <f t="shared" si="5"/>
        <v>0.48</v>
      </c>
      <c r="X36" s="1" t="s">
        <v>65</v>
      </c>
      <c r="Y36" s="1" t="s">
        <v>81</v>
      </c>
      <c r="Z36" s="1" t="s">
        <v>51</v>
      </c>
      <c r="AA36" s="2">
        <v>45672</v>
      </c>
      <c r="AB36" s="1"/>
      <c r="AC36" s="1" t="s">
        <v>42</v>
      </c>
      <c r="AD36" s="9" t="str">
        <f t="shared" si="6"/>
        <v>Target Not Achieved</v>
      </c>
      <c r="AE36" s="1" t="str" cm="1">
        <f t="array" ref="AE36">_xlfn.IFS(AB36&gt;=4.5,"Excellent",AB36&gt;=3,"Good",AB36&lt;3,"Poor")</f>
        <v>Poor</v>
      </c>
      <c r="AF36" s="1" t="str">
        <f t="shared" si="7"/>
        <v>Not Eligible for Bonus</v>
      </c>
      <c r="AG36" s="9" t="str">
        <f t="shared" si="8"/>
        <v>Priority Region</v>
      </c>
      <c r="AH36" s="1" t="str">
        <f t="shared" si="9"/>
        <v>Order Closed</v>
      </c>
    </row>
    <row r="37" spans="1:42">
      <c r="A37" s="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c r="P37" s="1">
        <f t="shared" si="0"/>
        <v>4280</v>
      </c>
      <c r="Q37" s="1">
        <v>20</v>
      </c>
      <c r="R37" s="1">
        <f t="shared" si="1"/>
        <v>856</v>
      </c>
      <c r="S37" s="1">
        <f t="shared" si="2"/>
        <v>3424</v>
      </c>
      <c r="T37" s="1">
        <v>0.45</v>
      </c>
      <c r="U37" s="1">
        <f t="shared" si="3"/>
        <v>1540.8</v>
      </c>
      <c r="V37" s="1">
        <f t="shared" si="4"/>
        <v>1883.2</v>
      </c>
      <c r="W37" s="4">
        <f t="shared" si="5"/>
        <v>0.55000000000000004</v>
      </c>
      <c r="X37" s="1" t="s">
        <v>65</v>
      </c>
      <c r="Y37" s="1" t="s">
        <v>72</v>
      </c>
      <c r="Z37" s="1" t="s">
        <v>41</v>
      </c>
      <c r="AA37" s="2">
        <v>45671</v>
      </c>
      <c r="AB37" s="1">
        <v>5</v>
      </c>
      <c r="AC37" s="1" t="s">
        <v>42</v>
      </c>
      <c r="AD37" s="9" t="str">
        <f t="shared" si="6"/>
        <v>Target Not Achieved</v>
      </c>
      <c r="AE37" s="1" t="str" cm="1">
        <f t="array" ref="AE37">_xlfn.IFS(AB37&gt;=4.5,"Excellent",AB37&gt;=3,"Good",AB37&lt;3,"Poor")</f>
        <v>Excellent</v>
      </c>
      <c r="AF37" s="1" t="str">
        <f t="shared" si="7"/>
        <v>Not Eligible for Bonus</v>
      </c>
      <c r="AG37" s="9" t="str">
        <f t="shared" si="8"/>
        <v>Normal Region</v>
      </c>
      <c r="AH37" s="1" t="str">
        <f t="shared" si="9"/>
        <v>Order Closed</v>
      </c>
    </row>
    <row r="38" spans="1:42">
      <c r="A38" s="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c r="P38" s="1">
        <f t="shared" si="0"/>
        <v>261320</v>
      </c>
      <c r="Q38" s="1">
        <v>15</v>
      </c>
      <c r="R38" s="1">
        <f t="shared" si="1"/>
        <v>39198</v>
      </c>
      <c r="S38" s="1">
        <f t="shared" si="2"/>
        <v>222122</v>
      </c>
      <c r="T38" s="1">
        <v>0.57999999999999996</v>
      </c>
      <c r="U38" s="1">
        <f t="shared" si="3"/>
        <v>128830.76</v>
      </c>
      <c r="V38" s="1">
        <f t="shared" si="4"/>
        <v>93291.24</v>
      </c>
      <c r="W38" s="4">
        <f t="shared" si="5"/>
        <v>0.42000000000000004</v>
      </c>
      <c r="X38" s="1" t="s">
        <v>39</v>
      </c>
      <c r="Y38" s="1" t="s">
        <v>57</v>
      </c>
      <c r="Z38" s="1" t="s">
        <v>41</v>
      </c>
      <c r="AA38" s="2">
        <v>45671</v>
      </c>
      <c r="AB38" s="1">
        <v>5</v>
      </c>
      <c r="AC38" s="1" t="s">
        <v>42</v>
      </c>
      <c r="AD38" s="9" t="str">
        <f t="shared" si="6"/>
        <v>Target Achieved</v>
      </c>
      <c r="AE38" s="1" t="str" cm="1">
        <f t="array" ref="AE38">_xlfn.IFS(AB38&gt;=4.5,"Excellent",AB38&gt;=3,"Good",AB38&lt;3,"Poor")</f>
        <v>Excellent</v>
      </c>
      <c r="AF38" s="1" t="str">
        <f t="shared" si="7"/>
        <v>Not Eligible for Bonus</v>
      </c>
      <c r="AG38" s="9" t="str">
        <f t="shared" si="8"/>
        <v>Normal Region</v>
      </c>
      <c r="AH38" s="1" t="str">
        <f t="shared" si="9"/>
        <v>Order Closed</v>
      </c>
    </row>
    <row r="39" spans="1:42">
      <c r="A39" s="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c r="P39" s="1">
        <f t="shared" si="0"/>
        <v>19480</v>
      </c>
      <c r="Q39" s="1">
        <v>10</v>
      </c>
      <c r="R39" s="1">
        <f t="shared" si="1"/>
        <v>1948</v>
      </c>
      <c r="S39" s="1">
        <f t="shared" si="2"/>
        <v>17532</v>
      </c>
      <c r="T39" s="1">
        <v>0.45</v>
      </c>
      <c r="U39" s="1">
        <f t="shared" si="3"/>
        <v>7889.4000000000005</v>
      </c>
      <c r="V39" s="1">
        <f t="shared" si="4"/>
        <v>9642.5999999999985</v>
      </c>
      <c r="W39" s="4">
        <f t="shared" si="5"/>
        <v>0.54999999999999993</v>
      </c>
      <c r="X39" s="1" t="s">
        <v>39</v>
      </c>
      <c r="Y39" s="1" t="s">
        <v>57</v>
      </c>
      <c r="Z39" s="1" t="s">
        <v>41</v>
      </c>
      <c r="AA39" s="2">
        <v>45676</v>
      </c>
      <c r="AB39" s="1">
        <v>5</v>
      </c>
      <c r="AC39" s="1" t="s">
        <v>42</v>
      </c>
      <c r="AD39" s="9" t="str">
        <f t="shared" si="6"/>
        <v>Target Achieved</v>
      </c>
      <c r="AE39" s="1" t="str" cm="1">
        <f t="array" ref="AE39">_xlfn.IFS(AB39&gt;=4.5,"Excellent",AB39&gt;=3,"Good",AB39&lt;3,"Poor")</f>
        <v>Excellent</v>
      </c>
      <c r="AF39" s="1" t="str">
        <f t="shared" si="7"/>
        <v>Not Eligible for Bonus</v>
      </c>
      <c r="AG39" s="9" t="str">
        <f t="shared" si="8"/>
        <v>Normal Region</v>
      </c>
      <c r="AH39" s="1" t="str">
        <f t="shared" si="9"/>
        <v>Order Closed</v>
      </c>
    </row>
    <row r="40" spans="1:42">
      <c r="A40" s="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c r="P40" s="1">
        <f t="shared" si="0"/>
        <v>4480</v>
      </c>
      <c r="Q40" s="1">
        <v>0</v>
      </c>
      <c r="R40" s="1">
        <f t="shared" si="1"/>
        <v>0</v>
      </c>
      <c r="S40" s="1">
        <f t="shared" si="2"/>
        <v>4480</v>
      </c>
      <c r="T40" s="1">
        <v>0.52</v>
      </c>
      <c r="U40" s="1">
        <f t="shared" si="3"/>
        <v>2329.6</v>
      </c>
      <c r="V40" s="1">
        <f t="shared" si="4"/>
        <v>2150.4</v>
      </c>
      <c r="W40" s="4">
        <f t="shared" si="5"/>
        <v>0.48000000000000004</v>
      </c>
      <c r="X40" s="1" t="s">
        <v>56</v>
      </c>
      <c r="Y40" s="1" t="s">
        <v>57</v>
      </c>
      <c r="Z40" s="1" t="s">
        <v>51</v>
      </c>
      <c r="AA40" s="2">
        <v>45670</v>
      </c>
      <c r="AB40" s="1"/>
      <c r="AC40" s="1" t="s">
        <v>42</v>
      </c>
      <c r="AD40" s="9" t="str">
        <f t="shared" si="6"/>
        <v>Target Not Achieved</v>
      </c>
      <c r="AE40" s="1" t="str" cm="1">
        <f t="array" ref="AE40">_xlfn.IFS(AB40&gt;=4.5,"Excellent",AB40&gt;=3,"Good",AB40&lt;3,"Poor")</f>
        <v>Poor</v>
      </c>
      <c r="AF40" s="1" t="str">
        <f t="shared" si="7"/>
        <v>Not Eligible for Bonus</v>
      </c>
      <c r="AG40" s="9" t="str">
        <f t="shared" si="8"/>
        <v>Priority Region</v>
      </c>
      <c r="AH40" s="1" t="str">
        <f t="shared" si="9"/>
        <v>Order Closed</v>
      </c>
    </row>
    <row r="41" spans="1:42">
      <c r="A41" s="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c r="P41" s="1">
        <f t="shared" si="0"/>
        <v>6440</v>
      </c>
      <c r="Q41" s="1">
        <v>5</v>
      </c>
      <c r="R41" s="1">
        <f t="shared" si="1"/>
        <v>322</v>
      </c>
      <c r="S41" s="1">
        <f t="shared" si="2"/>
        <v>6118</v>
      </c>
      <c r="T41" s="1">
        <v>0.45</v>
      </c>
      <c r="U41" s="1">
        <f t="shared" si="3"/>
        <v>2753.1</v>
      </c>
      <c r="V41" s="1">
        <f t="shared" si="4"/>
        <v>3364.9</v>
      </c>
      <c r="W41" s="4">
        <f t="shared" si="5"/>
        <v>0.55000000000000004</v>
      </c>
      <c r="X41" s="1" t="s">
        <v>65</v>
      </c>
      <c r="Y41" s="1" t="s">
        <v>81</v>
      </c>
      <c r="Z41" s="1" t="s">
        <v>66</v>
      </c>
      <c r="AA41" s="1"/>
      <c r="AB41" s="1"/>
      <c r="AC41" s="1" t="s">
        <v>42</v>
      </c>
      <c r="AD41" s="9" t="str">
        <f t="shared" si="6"/>
        <v>Target Not Achieved</v>
      </c>
      <c r="AE41" s="1" t="str" cm="1">
        <f t="array" ref="AE41">_xlfn.IFS(AB41&gt;=4.5,"Excellent",AB41&gt;=3,"Good",AB41&lt;3,"Poor")</f>
        <v>Poor</v>
      </c>
      <c r="AF41" s="1" t="str">
        <f t="shared" si="7"/>
        <v>Not Eligible for Bonus</v>
      </c>
      <c r="AG41" s="9" t="str">
        <f t="shared" si="8"/>
        <v>Priority Region</v>
      </c>
      <c r="AH41" s="1" t="str">
        <f t="shared" si="9"/>
        <v>Order Closed</v>
      </c>
    </row>
    <row r="42" spans="1:42">
      <c r="A42" s="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c r="P42" s="1">
        <f t="shared" si="0"/>
        <v>19920</v>
      </c>
      <c r="Q42" s="1">
        <v>30</v>
      </c>
      <c r="R42" s="1">
        <f t="shared" si="1"/>
        <v>5976</v>
      </c>
      <c r="S42" s="1">
        <f t="shared" si="2"/>
        <v>13944</v>
      </c>
      <c r="T42" s="1">
        <v>0.52</v>
      </c>
      <c r="U42" s="1">
        <f t="shared" si="3"/>
        <v>7250.88</v>
      </c>
      <c r="V42" s="1">
        <f t="shared" si="4"/>
        <v>6693.12</v>
      </c>
      <c r="W42" s="4">
        <f t="shared" si="5"/>
        <v>0.48</v>
      </c>
      <c r="X42" s="1" t="s">
        <v>39</v>
      </c>
      <c r="Y42" s="1" t="s">
        <v>81</v>
      </c>
      <c r="Z42" s="1" t="s">
        <v>51</v>
      </c>
      <c r="AA42" s="2">
        <v>45675</v>
      </c>
      <c r="AB42" s="1"/>
      <c r="AC42" s="1" t="s">
        <v>42</v>
      </c>
      <c r="AD42" s="9" t="str">
        <f t="shared" si="6"/>
        <v>Target Achieved</v>
      </c>
      <c r="AE42" s="1" t="str" cm="1">
        <f t="array" ref="AE42">_xlfn.IFS(AB42&gt;=4.5,"Excellent",AB42&gt;=3,"Good",AB42&lt;3,"Poor")</f>
        <v>Poor</v>
      </c>
      <c r="AF42" s="1" t="str">
        <f t="shared" si="7"/>
        <v>Not Eligible for Bonus</v>
      </c>
      <c r="AG42" s="9" t="str">
        <f t="shared" si="8"/>
        <v>Normal Region</v>
      </c>
      <c r="AH42" s="1" t="str">
        <f t="shared" si="9"/>
        <v>Order Closed</v>
      </c>
    </row>
    <row r="43" spans="1:42">
      <c r="A43" s="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c r="P43" s="1">
        <f t="shared" si="0"/>
        <v>3200</v>
      </c>
      <c r="Q43" s="1">
        <v>0</v>
      </c>
      <c r="R43" s="1">
        <f t="shared" si="1"/>
        <v>0</v>
      </c>
      <c r="S43" s="1">
        <f t="shared" si="2"/>
        <v>3200</v>
      </c>
      <c r="T43" s="1">
        <v>0.35</v>
      </c>
      <c r="U43" s="1">
        <f t="shared" si="3"/>
        <v>1120</v>
      </c>
      <c r="V43" s="1">
        <f t="shared" si="4"/>
        <v>2080</v>
      </c>
      <c r="W43" s="4">
        <f t="shared" si="5"/>
        <v>0.65</v>
      </c>
      <c r="X43" s="1" t="s">
        <v>147</v>
      </c>
      <c r="Y43" s="1" t="s">
        <v>57</v>
      </c>
      <c r="Z43" s="1" t="s">
        <v>41</v>
      </c>
      <c r="AA43" s="2">
        <v>45671</v>
      </c>
      <c r="AB43" s="1">
        <v>4</v>
      </c>
      <c r="AC43" s="1" t="s">
        <v>42</v>
      </c>
      <c r="AD43" s="9" t="str">
        <f t="shared" si="6"/>
        <v>Target Not Achieved</v>
      </c>
      <c r="AE43" s="1" t="str" cm="1">
        <f t="array" ref="AE43">_xlfn.IFS(AB43&gt;=4.5,"Excellent",AB43&gt;=3,"Good",AB43&lt;3,"Poor")</f>
        <v>Good</v>
      </c>
      <c r="AF43" s="1" t="str">
        <f t="shared" si="7"/>
        <v>Not Eligible for Bonus</v>
      </c>
      <c r="AG43" s="9" t="str">
        <f t="shared" si="8"/>
        <v>Priority Region</v>
      </c>
      <c r="AH43" s="1" t="str">
        <f t="shared" si="9"/>
        <v>Order Closed</v>
      </c>
    </row>
    <row r="44" spans="1:42">
      <c r="A44" s="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c r="P44" s="1">
        <f t="shared" si="0"/>
        <v>5100</v>
      </c>
      <c r="Q44" s="1">
        <v>10</v>
      </c>
      <c r="R44" s="1">
        <f t="shared" si="1"/>
        <v>510</v>
      </c>
      <c r="S44" s="1">
        <f t="shared" si="2"/>
        <v>4590</v>
      </c>
      <c r="T44" s="1">
        <v>0.47</v>
      </c>
      <c r="U44" s="1">
        <f t="shared" si="3"/>
        <v>2157.2999999999997</v>
      </c>
      <c r="V44" s="1">
        <f t="shared" si="4"/>
        <v>2432.7000000000003</v>
      </c>
      <c r="W44" s="4">
        <f t="shared" si="5"/>
        <v>0.53</v>
      </c>
      <c r="X44" s="1" t="s">
        <v>39</v>
      </c>
      <c r="Y44" s="1" t="s">
        <v>81</v>
      </c>
      <c r="Z44" s="1" t="s">
        <v>41</v>
      </c>
      <c r="AA44" s="2">
        <v>45672</v>
      </c>
      <c r="AB44" s="1">
        <v>5</v>
      </c>
      <c r="AC44" s="1" t="s">
        <v>42</v>
      </c>
      <c r="AD44" s="9" t="str">
        <f t="shared" si="6"/>
        <v>Target Not Achieved</v>
      </c>
      <c r="AE44" s="1" t="str" cm="1">
        <f t="array" ref="AE44">_xlfn.IFS(AB44&gt;=4.5,"Excellent",AB44&gt;=3,"Good",AB44&lt;3,"Poor")</f>
        <v>Excellent</v>
      </c>
      <c r="AF44" s="1" t="str">
        <f t="shared" si="7"/>
        <v>Not Eligible for Bonus</v>
      </c>
      <c r="AG44" s="9" t="str">
        <f t="shared" si="8"/>
        <v>Priority Region</v>
      </c>
      <c r="AH44" s="1" t="str">
        <f t="shared" si="9"/>
        <v>Order Closed</v>
      </c>
    </row>
    <row r="45" spans="1:42">
      <c r="A45" s="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c r="P45" s="1">
        <f t="shared" si="0"/>
        <v>4650</v>
      </c>
      <c r="Q45" s="1">
        <v>10</v>
      </c>
      <c r="R45" s="1">
        <f t="shared" si="1"/>
        <v>465</v>
      </c>
      <c r="S45" s="1">
        <f t="shared" si="2"/>
        <v>4185</v>
      </c>
      <c r="T45" s="1">
        <v>0.48</v>
      </c>
      <c r="U45" s="1">
        <f t="shared" si="3"/>
        <v>2008.8</v>
      </c>
      <c r="V45" s="1">
        <f t="shared" si="4"/>
        <v>2176.1999999999998</v>
      </c>
      <c r="W45" s="4">
        <f t="shared" si="5"/>
        <v>0.51999999999999991</v>
      </c>
      <c r="X45" s="1" t="s">
        <v>50</v>
      </c>
      <c r="Y45" s="1" t="s">
        <v>72</v>
      </c>
      <c r="Z45" s="1" t="s">
        <v>41</v>
      </c>
      <c r="AA45" s="2">
        <v>45677</v>
      </c>
      <c r="AB45" s="1">
        <v>5</v>
      </c>
      <c r="AC45" s="1" t="s">
        <v>42</v>
      </c>
      <c r="AD45" s="9" t="str">
        <f t="shared" si="6"/>
        <v>Target Not Achieved</v>
      </c>
      <c r="AE45" s="1" t="str" cm="1">
        <f t="array" ref="AE45">_xlfn.IFS(AB45&gt;=4.5,"Excellent",AB45&gt;=3,"Good",AB45&lt;3,"Poor")</f>
        <v>Excellent</v>
      </c>
      <c r="AF45" s="1" t="str">
        <f t="shared" si="7"/>
        <v>Not Eligible for Bonus</v>
      </c>
      <c r="AG45" s="9" t="str">
        <f t="shared" si="8"/>
        <v>Priority Region</v>
      </c>
      <c r="AH45" s="1" t="str">
        <f t="shared" si="9"/>
        <v>Order Closed</v>
      </c>
    </row>
    <row r="46" spans="1:42">
      <c r="A46" s="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c r="P46" s="1">
        <f t="shared" si="0"/>
        <v>2200</v>
      </c>
      <c r="Q46" s="1">
        <v>20</v>
      </c>
      <c r="R46" s="1">
        <f t="shared" si="1"/>
        <v>440</v>
      </c>
      <c r="S46" s="1">
        <f t="shared" si="2"/>
        <v>1760</v>
      </c>
      <c r="T46" s="1">
        <v>0.62</v>
      </c>
      <c r="U46" s="1">
        <f t="shared" si="3"/>
        <v>1091.2</v>
      </c>
      <c r="V46" s="1">
        <f t="shared" si="4"/>
        <v>668.8</v>
      </c>
      <c r="W46" s="4">
        <f t="shared" si="5"/>
        <v>0.37999999999999995</v>
      </c>
      <c r="X46" s="1" t="s">
        <v>104</v>
      </c>
      <c r="Y46" s="1" t="s">
        <v>40</v>
      </c>
      <c r="Z46" s="1" t="s">
        <v>51</v>
      </c>
      <c r="AA46" s="2">
        <v>45675</v>
      </c>
      <c r="AB46" s="1"/>
      <c r="AC46" s="1" t="s">
        <v>42</v>
      </c>
      <c r="AD46" s="9" t="str">
        <f t="shared" si="6"/>
        <v>Target Not Achieved</v>
      </c>
      <c r="AE46" s="1" t="str" cm="1">
        <f t="array" ref="AE46">_xlfn.IFS(AB46&gt;=4.5,"Excellent",AB46&gt;=3,"Good",AB46&lt;3,"Poor")</f>
        <v>Poor</v>
      </c>
      <c r="AF46" s="1" t="str">
        <f t="shared" si="7"/>
        <v>Not Eligible for Bonus</v>
      </c>
      <c r="AG46" s="9" t="str">
        <f t="shared" si="8"/>
        <v>Priority Region</v>
      </c>
      <c r="AH46" s="1" t="str">
        <f t="shared" si="9"/>
        <v>Order Closed</v>
      </c>
    </row>
    <row r="47" spans="1:42">
      <c r="A47" s="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c r="P47" s="1">
        <f t="shared" si="0"/>
        <v>5380</v>
      </c>
      <c r="Q47" s="1">
        <v>20</v>
      </c>
      <c r="R47" s="1">
        <f t="shared" si="1"/>
        <v>1076</v>
      </c>
      <c r="S47" s="1">
        <f t="shared" si="2"/>
        <v>4304</v>
      </c>
      <c r="T47" s="1">
        <v>0.48</v>
      </c>
      <c r="U47" s="1">
        <f t="shared" si="3"/>
        <v>2065.92</v>
      </c>
      <c r="V47" s="1">
        <f t="shared" si="4"/>
        <v>2238.08</v>
      </c>
      <c r="W47" s="4">
        <f t="shared" si="5"/>
        <v>0.52</v>
      </c>
      <c r="X47" s="1" t="s">
        <v>147</v>
      </c>
      <c r="Y47" s="1" t="s">
        <v>72</v>
      </c>
      <c r="Z47" s="1" t="s">
        <v>41</v>
      </c>
      <c r="AA47" s="2">
        <v>45674</v>
      </c>
      <c r="AB47" s="1">
        <v>5</v>
      </c>
      <c r="AC47" s="1" t="s">
        <v>42</v>
      </c>
      <c r="AD47" s="9" t="str">
        <f t="shared" si="6"/>
        <v>Target Not Achieved</v>
      </c>
      <c r="AE47" s="1" t="str" cm="1">
        <f t="array" ref="AE47">_xlfn.IFS(AB47&gt;=4.5,"Excellent",AB47&gt;=3,"Good",AB47&lt;3,"Poor")</f>
        <v>Excellent</v>
      </c>
      <c r="AF47" s="1" t="str">
        <f t="shared" si="7"/>
        <v>Not Eligible for Bonus</v>
      </c>
      <c r="AG47" s="9" t="str">
        <f t="shared" si="8"/>
        <v>Normal Region</v>
      </c>
      <c r="AH47" s="1" t="str">
        <f t="shared" si="9"/>
        <v>Order Closed</v>
      </c>
    </row>
    <row r="48" spans="1:42">
      <c r="A48" s="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c r="P48" s="1">
        <f t="shared" si="0"/>
        <v>52110</v>
      </c>
      <c r="Q48" s="1">
        <v>10</v>
      </c>
      <c r="R48" s="1">
        <f t="shared" si="1"/>
        <v>5211</v>
      </c>
      <c r="S48" s="1">
        <f t="shared" si="2"/>
        <v>46899</v>
      </c>
      <c r="T48" s="1">
        <v>0.57999999999999996</v>
      </c>
      <c r="U48" s="1">
        <f t="shared" si="3"/>
        <v>27201.42</v>
      </c>
      <c r="V48" s="1">
        <f t="shared" si="4"/>
        <v>19697.580000000002</v>
      </c>
      <c r="W48" s="4">
        <f t="shared" si="5"/>
        <v>0.42000000000000004</v>
      </c>
      <c r="X48" s="1" t="s">
        <v>104</v>
      </c>
      <c r="Y48" s="1" t="s">
        <v>72</v>
      </c>
      <c r="Z48" s="1" t="s">
        <v>41</v>
      </c>
      <c r="AA48" s="2">
        <v>45675</v>
      </c>
      <c r="AB48" s="1">
        <v>5</v>
      </c>
      <c r="AC48" s="1" t="s">
        <v>42</v>
      </c>
      <c r="AD48" s="9" t="str">
        <f t="shared" si="6"/>
        <v>Target Achieved</v>
      </c>
      <c r="AE48" s="1" t="str" cm="1">
        <f t="array" ref="AE48">_xlfn.IFS(AB48&gt;=4.5,"Excellent",AB48&gt;=3,"Good",AB48&lt;3,"Poor")</f>
        <v>Excellent</v>
      </c>
      <c r="AF48" s="1" t="str">
        <f t="shared" si="7"/>
        <v>Not Eligible for Bonus</v>
      </c>
      <c r="AG48" s="9" t="str">
        <f t="shared" si="8"/>
        <v>Normal Region</v>
      </c>
      <c r="AH48" s="1" t="str">
        <f t="shared" si="9"/>
        <v>Order Closed</v>
      </c>
    </row>
    <row r="49" spans="1:34">
      <c r="A49" s="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c r="P49" s="1">
        <f t="shared" si="0"/>
        <v>45000</v>
      </c>
      <c r="Q49" s="1">
        <v>10</v>
      </c>
      <c r="R49" s="1">
        <f t="shared" si="1"/>
        <v>4500</v>
      </c>
      <c r="S49" s="1">
        <f t="shared" si="2"/>
        <v>40500</v>
      </c>
      <c r="T49" s="1">
        <v>0.52</v>
      </c>
      <c r="U49" s="1">
        <f t="shared" si="3"/>
        <v>21060</v>
      </c>
      <c r="V49" s="1">
        <f t="shared" si="4"/>
        <v>19440</v>
      </c>
      <c r="W49" s="4">
        <f t="shared" si="5"/>
        <v>0.48</v>
      </c>
      <c r="X49" s="1" t="s">
        <v>65</v>
      </c>
      <c r="Y49" s="1" t="s">
        <v>72</v>
      </c>
      <c r="Z49" s="1" t="s">
        <v>51</v>
      </c>
      <c r="AA49" s="2">
        <v>45673</v>
      </c>
      <c r="AB49" s="1"/>
      <c r="AC49" s="1" t="s">
        <v>42</v>
      </c>
      <c r="AD49" s="9" t="str">
        <f t="shared" si="6"/>
        <v>Target Achieved</v>
      </c>
      <c r="AE49" s="1" t="str" cm="1">
        <f t="array" ref="AE49">_xlfn.IFS(AB49&gt;=4.5,"Excellent",AB49&gt;=3,"Good",AB49&lt;3,"Poor")</f>
        <v>Poor</v>
      </c>
      <c r="AF49" s="1" t="str">
        <f t="shared" si="7"/>
        <v>Not Eligible for Bonus</v>
      </c>
      <c r="AG49" s="9" t="str">
        <f t="shared" si="8"/>
        <v>Normal Region</v>
      </c>
      <c r="AH49" s="1" t="str">
        <f t="shared" si="9"/>
        <v>Order Closed</v>
      </c>
    </row>
    <row r="50" spans="1:34">
      <c r="A50" s="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c r="P50" s="1">
        <f t="shared" si="0"/>
        <v>1900</v>
      </c>
      <c r="Q50" s="1">
        <v>5</v>
      </c>
      <c r="R50" s="1">
        <f t="shared" si="1"/>
        <v>95</v>
      </c>
      <c r="S50" s="1">
        <f t="shared" si="2"/>
        <v>1805</v>
      </c>
      <c r="T50" s="1">
        <v>0.62</v>
      </c>
      <c r="U50" s="1">
        <f t="shared" si="3"/>
        <v>1119.0999999999999</v>
      </c>
      <c r="V50" s="1">
        <f t="shared" si="4"/>
        <v>685.90000000000009</v>
      </c>
      <c r="W50" s="4">
        <f t="shared" si="5"/>
        <v>0.38000000000000006</v>
      </c>
      <c r="X50" s="1" t="s">
        <v>56</v>
      </c>
      <c r="Y50" s="1" t="s">
        <v>81</v>
      </c>
      <c r="Z50" s="1" t="s">
        <v>41</v>
      </c>
      <c r="AA50" s="2">
        <v>45675</v>
      </c>
      <c r="AB50" s="1">
        <v>4</v>
      </c>
      <c r="AC50" s="1" t="s">
        <v>42</v>
      </c>
      <c r="AD50" s="9" t="str">
        <f t="shared" si="6"/>
        <v>Target Not Achieved</v>
      </c>
      <c r="AE50" s="1" t="str" cm="1">
        <f t="array" ref="AE50">_xlfn.IFS(AB50&gt;=4.5,"Excellent",AB50&gt;=3,"Good",AB50&lt;3,"Poor")</f>
        <v>Good</v>
      </c>
      <c r="AF50" s="1" t="str">
        <f t="shared" si="7"/>
        <v>Not Eligible for Bonus</v>
      </c>
      <c r="AG50" s="9" t="str">
        <f t="shared" si="8"/>
        <v>Normal Region</v>
      </c>
      <c r="AH50" s="1" t="str">
        <f t="shared" si="9"/>
        <v>Order Closed</v>
      </c>
    </row>
    <row r="51" spans="1:34">
      <c r="A51" s="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c r="P51" s="1">
        <f t="shared" si="0"/>
        <v>4290</v>
      </c>
      <c r="Q51" s="1">
        <v>20</v>
      </c>
      <c r="R51" s="1">
        <f t="shared" si="1"/>
        <v>858</v>
      </c>
      <c r="S51" s="1">
        <f t="shared" si="2"/>
        <v>3432</v>
      </c>
      <c r="T51" s="1">
        <v>0.47</v>
      </c>
      <c r="U51" s="1">
        <f t="shared" si="3"/>
        <v>1613.04</v>
      </c>
      <c r="V51" s="1">
        <f t="shared" si="4"/>
        <v>1818.96</v>
      </c>
      <c r="W51" s="4">
        <f t="shared" si="5"/>
        <v>0.53</v>
      </c>
      <c r="X51" s="1" t="s">
        <v>39</v>
      </c>
      <c r="Y51" s="1" t="s">
        <v>57</v>
      </c>
      <c r="Z51" s="1" t="s">
        <v>41</v>
      </c>
      <c r="AA51" s="2">
        <v>45676</v>
      </c>
      <c r="AB51" s="1">
        <v>3</v>
      </c>
      <c r="AC51" s="1" t="s">
        <v>42</v>
      </c>
      <c r="AD51" s="9" t="str">
        <f t="shared" si="6"/>
        <v>Target Not Achieved</v>
      </c>
      <c r="AE51" s="1" t="str" cm="1">
        <f t="array" ref="AE51">_xlfn.IFS(AB51&gt;=4.5,"Excellent",AB51&gt;=3,"Good",AB51&lt;3,"Poor")</f>
        <v>Good</v>
      </c>
      <c r="AF51" s="1" t="str">
        <f t="shared" si="7"/>
        <v>Not Eligible for Bonus</v>
      </c>
      <c r="AG51" s="9" t="str">
        <f t="shared" si="8"/>
        <v>Normal Region</v>
      </c>
      <c r="AH51" s="1" t="str">
        <f t="shared" si="9"/>
        <v>Order Closed</v>
      </c>
    </row>
    <row r="52" spans="1:34">
      <c r="A52" s="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c r="P52" s="1">
        <f t="shared" si="0"/>
        <v>720</v>
      </c>
      <c r="Q52" s="1">
        <v>5</v>
      </c>
      <c r="R52" s="1">
        <f t="shared" si="1"/>
        <v>36</v>
      </c>
      <c r="S52" s="1">
        <f t="shared" si="2"/>
        <v>684</v>
      </c>
      <c r="T52" s="1">
        <v>0.35</v>
      </c>
      <c r="U52" s="1">
        <f t="shared" si="3"/>
        <v>239.39999999999998</v>
      </c>
      <c r="V52" s="1">
        <f t="shared" si="4"/>
        <v>444.6</v>
      </c>
      <c r="W52" s="4">
        <f t="shared" si="5"/>
        <v>0.65</v>
      </c>
      <c r="X52" s="1" t="s">
        <v>56</v>
      </c>
      <c r="Y52" s="1" t="s">
        <v>81</v>
      </c>
      <c r="Z52" s="1" t="s">
        <v>41</v>
      </c>
      <c r="AA52" s="2">
        <v>45678</v>
      </c>
      <c r="AB52" s="1">
        <v>4</v>
      </c>
      <c r="AC52" s="1" t="s">
        <v>42</v>
      </c>
      <c r="AD52" s="9" t="str">
        <f t="shared" si="6"/>
        <v>Target Not Achieved</v>
      </c>
      <c r="AE52" s="1" t="str" cm="1">
        <f t="array" ref="AE52">_xlfn.IFS(AB52&gt;=4.5,"Excellent",AB52&gt;=3,"Good",AB52&lt;3,"Poor")</f>
        <v>Good</v>
      </c>
      <c r="AF52" s="1" t="str">
        <f t="shared" si="7"/>
        <v>Not Eligible for Bonus</v>
      </c>
      <c r="AG52" s="9" t="str">
        <f t="shared" si="8"/>
        <v>Priority Region</v>
      </c>
      <c r="AH52" s="1" t="str">
        <f t="shared" si="9"/>
        <v>Order Closed</v>
      </c>
    </row>
    <row r="53" spans="1:34">
      <c r="A53" s="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c r="P53" s="1">
        <f t="shared" si="0"/>
        <v>7150</v>
      </c>
      <c r="Q53" s="1">
        <v>20</v>
      </c>
      <c r="R53" s="1">
        <f t="shared" si="1"/>
        <v>1430</v>
      </c>
      <c r="S53" s="1">
        <f t="shared" si="2"/>
        <v>5720</v>
      </c>
      <c r="T53" s="1">
        <v>0.48</v>
      </c>
      <c r="U53" s="1">
        <f t="shared" si="3"/>
        <v>2745.6</v>
      </c>
      <c r="V53" s="1">
        <f t="shared" si="4"/>
        <v>2974.4</v>
      </c>
      <c r="W53" s="4">
        <f t="shared" si="5"/>
        <v>0.52</v>
      </c>
      <c r="X53" s="1" t="s">
        <v>92</v>
      </c>
      <c r="Y53" s="1" t="s">
        <v>57</v>
      </c>
      <c r="Z53" s="1" t="s">
        <v>66</v>
      </c>
      <c r="AA53" s="1"/>
      <c r="AB53" s="1"/>
      <c r="AC53" s="1" t="s">
        <v>42</v>
      </c>
      <c r="AD53" s="9" t="str">
        <f t="shared" si="6"/>
        <v>Target Not Achieved</v>
      </c>
      <c r="AE53" s="1" t="str" cm="1">
        <f t="array" ref="AE53">_xlfn.IFS(AB53&gt;=4.5,"Excellent",AB53&gt;=3,"Good",AB53&lt;3,"Poor")</f>
        <v>Poor</v>
      </c>
      <c r="AF53" s="1" t="str">
        <f t="shared" si="7"/>
        <v>Not Eligible for Bonus</v>
      </c>
      <c r="AG53" s="9" t="str">
        <f t="shared" si="8"/>
        <v>Normal Region</v>
      </c>
      <c r="AH53" s="1" t="str">
        <f t="shared" si="9"/>
        <v>Order Closed</v>
      </c>
    </row>
    <row r="54" spans="1:34">
      <c r="A54" s="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c r="P54" s="1">
        <f t="shared" si="0"/>
        <v>920</v>
      </c>
      <c r="Q54" s="1">
        <v>5</v>
      </c>
      <c r="R54" s="1">
        <f t="shared" si="1"/>
        <v>46</v>
      </c>
      <c r="S54" s="1">
        <f t="shared" si="2"/>
        <v>874</v>
      </c>
      <c r="T54" s="1">
        <v>0.35</v>
      </c>
      <c r="U54" s="1">
        <f t="shared" si="3"/>
        <v>305.89999999999998</v>
      </c>
      <c r="V54" s="1">
        <f t="shared" si="4"/>
        <v>568.1</v>
      </c>
      <c r="W54" s="4">
        <f t="shared" si="5"/>
        <v>0.65</v>
      </c>
      <c r="X54" s="1" t="s">
        <v>56</v>
      </c>
      <c r="Y54" s="1" t="s">
        <v>81</v>
      </c>
      <c r="Z54" s="1" t="s">
        <v>41</v>
      </c>
      <c r="AA54" s="2">
        <v>45674</v>
      </c>
      <c r="AB54" s="1">
        <v>4</v>
      </c>
      <c r="AC54" s="1" t="s">
        <v>42</v>
      </c>
      <c r="AD54" s="9" t="str">
        <f t="shared" si="6"/>
        <v>Target Not Achieved</v>
      </c>
      <c r="AE54" s="1" t="str" cm="1">
        <f t="array" ref="AE54">_xlfn.IFS(AB54&gt;=4.5,"Excellent",AB54&gt;=3,"Good",AB54&lt;3,"Poor")</f>
        <v>Good</v>
      </c>
      <c r="AF54" s="1" t="str">
        <f t="shared" si="7"/>
        <v>Not Eligible for Bonus</v>
      </c>
      <c r="AG54" s="9" t="str">
        <f t="shared" si="8"/>
        <v>Priority Region</v>
      </c>
      <c r="AH54" s="1" t="str">
        <f t="shared" si="9"/>
        <v>Order Closed</v>
      </c>
    </row>
    <row r="55" spans="1:34">
      <c r="A55" s="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c r="P55" s="1">
        <f t="shared" si="0"/>
        <v>11150</v>
      </c>
      <c r="Q55" s="1">
        <v>20</v>
      </c>
      <c r="R55" s="1">
        <f t="shared" si="1"/>
        <v>2230</v>
      </c>
      <c r="S55" s="1">
        <f t="shared" si="2"/>
        <v>8920</v>
      </c>
      <c r="T55" s="1">
        <v>0.5</v>
      </c>
      <c r="U55" s="1">
        <f t="shared" si="3"/>
        <v>4460</v>
      </c>
      <c r="V55" s="1">
        <f t="shared" si="4"/>
        <v>4460</v>
      </c>
      <c r="W55" s="4">
        <f t="shared" si="5"/>
        <v>0.5</v>
      </c>
      <c r="X55" s="1" t="s">
        <v>39</v>
      </c>
      <c r="Y55" s="1" t="s">
        <v>81</v>
      </c>
      <c r="Z55" s="1" t="s">
        <v>41</v>
      </c>
      <c r="AA55" s="2">
        <v>45675</v>
      </c>
      <c r="AB55" s="1">
        <v>5</v>
      </c>
      <c r="AC55" s="1" t="s">
        <v>42</v>
      </c>
      <c r="AD55" s="9" t="str">
        <f t="shared" si="6"/>
        <v>Target Not Achieved</v>
      </c>
      <c r="AE55" s="1" t="str" cm="1">
        <f t="array" ref="AE55">_xlfn.IFS(AB55&gt;=4.5,"Excellent",AB55&gt;=3,"Good",AB55&lt;3,"Poor")</f>
        <v>Excellent</v>
      </c>
      <c r="AF55" s="1" t="str">
        <f t="shared" si="7"/>
        <v>Not Eligible for Bonus</v>
      </c>
      <c r="AG55" s="9" t="str">
        <f t="shared" si="8"/>
        <v>Priority Region</v>
      </c>
      <c r="AH55" s="1" t="str">
        <f t="shared" si="9"/>
        <v>Order Closed</v>
      </c>
    </row>
    <row r="56" spans="1:34">
      <c r="A56" s="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c r="P56" s="1">
        <f t="shared" si="0"/>
        <v>1350</v>
      </c>
      <c r="Q56" s="1">
        <v>25</v>
      </c>
      <c r="R56" s="1">
        <f t="shared" si="1"/>
        <v>337.5</v>
      </c>
      <c r="S56" s="1">
        <f t="shared" si="2"/>
        <v>1012.5</v>
      </c>
      <c r="T56" s="1">
        <v>0.47</v>
      </c>
      <c r="U56" s="1">
        <f t="shared" si="3"/>
        <v>475.875</v>
      </c>
      <c r="V56" s="1">
        <f t="shared" si="4"/>
        <v>536.625</v>
      </c>
      <c r="W56" s="4">
        <f t="shared" si="5"/>
        <v>0.53</v>
      </c>
      <c r="X56" s="1" t="s">
        <v>104</v>
      </c>
      <c r="Y56" s="1" t="s">
        <v>72</v>
      </c>
      <c r="Z56" s="1" t="s">
        <v>41</v>
      </c>
      <c r="AA56" s="2">
        <v>45674</v>
      </c>
      <c r="AB56" s="1">
        <v>4</v>
      </c>
      <c r="AC56" s="1" t="s">
        <v>42</v>
      </c>
      <c r="AD56" s="9" t="str">
        <f t="shared" si="6"/>
        <v>Target Not Achieved</v>
      </c>
      <c r="AE56" s="1" t="str" cm="1">
        <f t="array" ref="AE56">_xlfn.IFS(AB56&gt;=4.5,"Excellent",AB56&gt;=3,"Good",AB56&lt;3,"Poor")</f>
        <v>Good</v>
      </c>
      <c r="AF56" s="1" t="str">
        <f t="shared" si="7"/>
        <v>Not Eligible for Bonus</v>
      </c>
      <c r="AG56" s="9" t="str">
        <f t="shared" si="8"/>
        <v>Normal Region</v>
      </c>
      <c r="AH56" s="1" t="str">
        <f t="shared" si="9"/>
        <v>Order Closed</v>
      </c>
    </row>
    <row r="57" spans="1:34">
      <c r="A57" s="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c r="P57" s="1">
        <f t="shared" si="0"/>
        <v>2660</v>
      </c>
      <c r="Q57" s="1">
        <v>15</v>
      </c>
      <c r="R57" s="1">
        <f t="shared" si="1"/>
        <v>399</v>
      </c>
      <c r="S57" s="1">
        <f t="shared" si="2"/>
        <v>2261</v>
      </c>
      <c r="T57" s="1">
        <v>0.52</v>
      </c>
      <c r="U57" s="1">
        <f t="shared" si="3"/>
        <v>1175.72</v>
      </c>
      <c r="V57" s="1">
        <f t="shared" si="4"/>
        <v>1085.28</v>
      </c>
      <c r="W57" s="4">
        <f t="shared" si="5"/>
        <v>0.48</v>
      </c>
      <c r="X57" s="1" t="s">
        <v>50</v>
      </c>
      <c r="Y57" s="1" t="s">
        <v>81</v>
      </c>
      <c r="Z57" s="1" t="s">
        <v>41</v>
      </c>
      <c r="AA57" s="2">
        <v>45673</v>
      </c>
      <c r="AB57" s="1">
        <v>5</v>
      </c>
      <c r="AC57" s="1" t="s">
        <v>42</v>
      </c>
      <c r="AD57" s="9" t="str">
        <f t="shared" si="6"/>
        <v>Target Not Achieved</v>
      </c>
      <c r="AE57" s="1" t="str" cm="1">
        <f t="array" ref="AE57">_xlfn.IFS(AB57&gt;=4.5,"Excellent",AB57&gt;=3,"Good",AB57&lt;3,"Poor")</f>
        <v>Excellent</v>
      </c>
      <c r="AF57" s="1" t="str">
        <f t="shared" si="7"/>
        <v>Not Eligible for Bonus</v>
      </c>
      <c r="AG57" s="9" t="str">
        <f t="shared" si="8"/>
        <v>Normal Region</v>
      </c>
      <c r="AH57" s="1" t="str">
        <f t="shared" si="9"/>
        <v>Order Closed</v>
      </c>
    </row>
    <row r="58" spans="1:34">
      <c r="A58" s="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c r="P58" s="1">
        <f t="shared" si="0"/>
        <v>3220</v>
      </c>
      <c r="Q58" s="1">
        <v>30</v>
      </c>
      <c r="R58" s="1">
        <f t="shared" si="1"/>
        <v>966</v>
      </c>
      <c r="S58" s="1">
        <f t="shared" si="2"/>
        <v>2254</v>
      </c>
      <c r="T58" s="1">
        <v>0.45</v>
      </c>
      <c r="U58" s="1">
        <f t="shared" si="3"/>
        <v>1014.3000000000001</v>
      </c>
      <c r="V58" s="1">
        <f t="shared" si="4"/>
        <v>1239.6999999999998</v>
      </c>
      <c r="W58" s="4">
        <f t="shared" si="5"/>
        <v>0.54999999999999993</v>
      </c>
      <c r="X58" s="1" t="s">
        <v>56</v>
      </c>
      <c r="Y58" s="1" t="s">
        <v>57</v>
      </c>
      <c r="Z58" s="1" t="s">
        <v>22</v>
      </c>
      <c r="AA58" s="1"/>
      <c r="AB58" s="1"/>
      <c r="AC58" s="1" t="s">
        <v>93</v>
      </c>
      <c r="AD58" s="9" t="str">
        <f t="shared" si="6"/>
        <v>Target Not Achieved</v>
      </c>
      <c r="AE58" s="1" t="str" cm="1">
        <f t="array" ref="AE58">_xlfn.IFS(AB58&gt;=4.5,"Excellent",AB58&gt;=3,"Good",AB58&lt;3,"Poor")</f>
        <v>Poor</v>
      </c>
      <c r="AF58" s="1" t="str">
        <f t="shared" si="7"/>
        <v>Not Eligible for Bonus</v>
      </c>
      <c r="AG58" s="9" t="str">
        <f t="shared" si="8"/>
        <v>Normal Region</v>
      </c>
      <c r="AH58" s="1" t="str">
        <f t="shared" si="9"/>
        <v>Order Returned</v>
      </c>
    </row>
    <row r="59" spans="1:34">
      <c r="A59" s="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c r="P59" s="1">
        <f t="shared" si="0"/>
        <v>310</v>
      </c>
      <c r="Q59" s="1">
        <v>20</v>
      </c>
      <c r="R59" s="1">
        <f t="shared" si="1"/>
        <v>62</v>
      </c>
      <c r="S59" s="1">
        <f t="shared" si="2"/>
        <v>248</v>
      </c>
      <c r="T59" s="1">
        <v>0.35</v>
      </c>
      <c r="U59" s="1">
        <f t="shared" si="3"/>
        <v>86.8</v>
      </c>
      <c r="V59" s="1">
        <f t="shared" si="4"/>
        <v>161.19999999999999</v>
      </c>
      <c r="W59" s="4">
        <f t="shared" si="5"/>
        <v>0.64999999999999991</v>
      </c>
      <c r="X59" s="1" t="s">
        <v>65</v>
      </c>
      <c r="Y59" s="1" t="s">
        <v>40</v>
      </c>
      <c r="Z59" s="1" t="s">
        <v>41</v>
      </c>
      <c r="AA59" s="2">
        <v>45675</v>
      </c>
      <c r="AB59" s="1">
        <v>5</v>
      </c>
      <c r="AC59" s="1" t="s">
        <v>42</v>
      </c>
      <c r="AD59" s="9" t="str">
        <f t="shared" si="6"/>
        <v>Target Not Achieved</v>
      </c>
      <c r="AE59" s="1" t="str" cm="1">
        <f t="array" ref="AE59">_xlfn.IFS(AB59&gt;=4.5,"Excellent",AB59&gt;=3,"Good",AB59&lt;3,"Poor")</f>
        <v>Excellent</v>
      </c>
      <c r="AF59" s="1" t="str">
        <f t="shared" si="7"/>
        <v>Not Eligible for Bonus</v>
      </c>
      <c r="AG59" s="9" t="str">
        <f t="shared" si="8"/>
        <v>Normal Region</v>
      </c>
      <c r="AH59" s="1" t="str">
        <f t="shared" si="9"/>
        <v>Order Closed</v>
      </c>
    </row>
    <row r="60" spans="1:34">
      <c r="A60" s="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c r="P60" s="1">
        <f t="shared" si="0"/>
        <v>3160</v>
      </c>
      <c r="Q60" s="1">
        <v>5</v>
      </c>
      <c r="R60" s="1">
        <f t="shared" si="1"/>
        <v>158</v>
      </c>
      <c r="S60" s="1">
        <f t="shared" si="2"/>
        <v>3002</v>
      </c>
      <c r="T60" s="1">
        <v>0.35</v>
      </c>
      <c r="U60" s="1">
        <f t="shared" si="3"/>
        <v>1050.7</v>
      </c>
      <c r="V60" s="1">
        <f t="shared" si="4"/>
        <v>1951.3</v>
      </c>
      <c r="W60" s="4">
        <f t="shared" si="5"/>
        <v>0.65</v>
      </c>
      <c r="X60" s="1" t="s">
        <v>39</v>
      </c>
      <c r="Y60" s="1" t="s">
        <v>57</v>
      </c>
      <c r="Z60" s="1" t="s">
        <v>51</v>
      </c>
      <c r="AA60" s="2">
        <v>45674</v>
      </c>
      <c r="AB60" s="1"/>
      <c r="AC60" s="1" t="s">
        <v>42</v>
      </c>
      <c r="AD60" s="9" t="str">
        <f t="shared" si="6"/>
        <v>Target Not Achieved</v>
      </c>
      <c r="AE60" s="1" t="str" cm="1">
        <f t="array" ref="AE60">_xlfn.IFS(AB60&gt;=4.5,"Excellent",AB60&gt;=3,"Good",AB60&lt;3,"Poor")</f>
        <v>Poor</v>
      </c>
      <c r="AF60" s="1" t="str">
        <f t="shared" si="7"/>
        <v>Not Eligible for Bonus</v>
      </c>
      <c r="AG60" s="9" t="str">
        <f t="shared" si="8"/>
        <v>Normal Region</v>
      </c>
      <c r="AH60" s="1" t="str">
        <f t="shared" si="9"/>
        <v>Order Closed</v>
      </c>
    </row>
    <row r="61" spans="1:34">
      <c r="A61" s="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c r="P61" s="1">
        <f t="shared" si="0"/>
        <v>2810</v>
      </c>
      <c r="Q61" s="1">
        <v>5</v>
      </c>
      <c r="R61" s="1">
        <f t="shared" si="1"/>
        <v>140.5</v>
      </c>
      <c r="S61" s="1">
        <f t="shared" si="2"/>
        <v>2669.5</v>
      </c>
      <c r="T61" s="1">
        <v>0.52</v>
      </c>
      <c r="U61" s="1">
        <f t="shared" si="3"/>
        <v>1388.14</v>
      </c>
      <c r="V61" s="1">
        <f t="shared" si="4"/>
        <v>1281.3599999999999</v>
      </c>
      <c r="W61" s="4">
        <f t="shared" si="5"/>
        <v>0.48</v>
      </c>
      <c r="X61" s="1" t="s">
        <v>56</v>
      </c>
      <c r="Y61" s="1" t="s">
        <v>57</v>
      </c>
      <c r="Z61" s="1" t="s">
        <v>41</v>
      </c>
      <c r="AA61" s="2">
        <v>45674</v>
      </c>
      <c r="AB61" s="1">
        <v>5</v>
      </c>
      <c r="AC61" s="1" t="s">
        <v>42</v>
      </c>
      <c r="AD61" s="9" t="str">
        <f t="shared" si="6"/>
        <v>Target Not Achieved</v>
      </c>
      <c r="AE61" s="1" t="str" cm="1">
        <f t="array" ref="AE61">_xlfn.IFS(AB61&gt;=4.5,"Excellent",AB61&gt;=3,"Good",AB61&lt;3,"Poor")</f>
        <v>Excellent</v>
      </c>
      <c r="AF61" s="1" t="str">
        <f t="shared" si="7"/>
        <v>Not Eligible for Bonus</v>
      </c>
      <c r="AG61" s="9" t="str">
        <f t="shared" si="8"/>
        <v>Normal Region</v>
      </c>
      <c r="AH61" s="1" t="str">
        <f t="shared" si="9"/>
        <v>Order Closed</v>
      </c>
    </row>
    <row r="62" spans="1:34">
      <c r="A62" s="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c r="P62" s="1">
        <f t="shared" si="0"/>
        <v>2000</v>
      </c>
      <c r="Q62" s="1">
        <v>0</v>
      </c>
      <c r="R62" s="1">
        <f t="shared" si="1"/>
        <v>0</v>
      </c>
      <c r="S62" s="1">
        <f t="shared" si="2"/>
        <v>2000</v>
      </c>
      <c r="T62" s="1">
        <v>0.45</v>
      </c>
      <c r="U62" s="1">
        <f t="shared" si="3"/>
        <v>900</v>
      </c>
      <c r="V62" s="1">
        <f t="shared" si="4"/>
        <v>1100</v>
      </c>
      <c r="W62" s="4">
        <f t="shared" si="5"/>
        <v>0.55000000000000004</v>
      </c>
      <c r="X62" s="1" t="s">
        <v>56</v>
      </c>
      <c r="Y62" s="1" t="s">
        <v>81</v>
      </c>
      <c r="Z62" s="1" t="s">
        <v>41</v>
      </c>
      <c r="AA62" s="2">
        <v>45676</v>
      </c>
      <c r="AB62" s="1">
        <v>5</v>
      </c>
      <c r="AC62" s="1" t="s">
        <v>42</v>
      </c>
      <c r="AD62" s="9" t="str">
        <f t="shared" si="6"/>
        <v>Target Not Achieved</v>
      </c>
      <c r="AE62" s="1" t="str" cm="1">
        <f t="array" ref="AE62">_xlfn.IFS(AB62&gt;=4.5,"Excellent",AB62&gt;=3,"Good",AB62&lt;3,"Poor")</f>
        <v>Excellent</v>
      </c>
      <c r="AF62" s="1" t="str">
        <f t="shared" si="7"/>
        <v>Not Eligible for Bonus</v>
      </c>
      <c r="AG62" s="9" t="str">
        <f t="shared" si="8"/>
        <v>Priority Region</v>
      </c>
      <c r="AH62" s="1" t="str">
        <f t="shared" si="9"/>
        <v>Order Closed</v>
      </c>
    </row>
    <row r="63" spans="1:34">
      <c r="A63" s="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c r="P63" s="1">
        <f t="shared" si="0"/>
        <v>2080</v>
      </c>
      <c r="Q63" s="1">
        <v>20</v>
      </c>
      <c r="R63" s="1">
        <f t="shared" si="1"/>
        <v>416</v>
      </c>
      <c r="S63" s="1">
        <f t="shared" si="2"/>
        <v>1664</v>
      </c>
      <c r="T63" s="1">
        <v>0.52</v>
      </c>
      <c r="U63" s="1">
        <f t="shared" si="3"/>
        <v>865.28</v>
      </c>
      <c r="V63" s="1">
        <f t="shared" si="4"/>
        <v>798.72</v>
      </c>
      <c r="W63" s="4">
        <f t="shared" si="5"/>
        <v>0.48000000000000004</v>
      </c>
      <c r="X63" s="1" t="s">
        <v>104</v>
      </c>
      <c r="Y63" s="1" t="s">
        <v>57</v>
      </c>
      <c r="Z63" s="1" t="s">
        <v>22</v>
      </c>
      <c r="AA63" s="1"/>
      <c r="AB63" s="1"/>
      <c r="AC63" s="1" t="s">
        <v>93</v>
      </c>
      <c r="AD63" s="9" t="str">
        <f t="shared" si="6"/>
        <v>Target Not Achieved</v>
      </c>
      <c r="AE63" s="1" t="str" cm="1">
        <f t="array" ref="AE63">_xlfn.IFS(AB63&gt;=4.5,"Excellent",AB63&gt;=3,"Good",AB63&lt;3,"Poor")</f>
        <v>Poor</v>
      </c>
      <c r="AF63" s="1" t="str">
        <f t="shared" si="7"/>
        <v>Not Eligible for Bonus</v>
      </c>
      <c r="AG63" s="9" t="str">
        <f t="shared" si="8"/>
        <v>Normal Region</v>
      </c>
      <c r="AH63" s="1" t="str">
        <f t="shared" si="9"/>
        <v>Order Returned</v>
      </c>
    </row>
    <row r="64" spans="1:34">
      <c r="A64" s="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c r="P64" s="1">
        <f t="shared" si="0"/>
        <v>1640</v>
      </c>
      <c r="Q64" s="1">
        <v>10</v>
      </c>
      <c r="R64" s="1">
        <f t="shared" si="1"/>
        <v>164</v>
      </c>
      <c r="S64" s="1">
        <f t="shared" si="2"/>
        <v>1476</v>
      </c>
      <c r="T64" s="1">
        <v>0.62</v>
      </c>
      <c r="U64" s="1">
        <f t="shared" si="3"/>
        <v>915.12</v>
      </c>
      <c r="V64" s="1">
        <f t="shared" si="4"/>
        <v>560.88</v>
      </c>
      <c r="W64" s="4">
        <f t="shared" si="5"/>
        <v>0.38</v>
      </c>
      <c r="X64" s="1" t="s">
        <v>39</v>
      </c>
      <c r="Y64" s="1" t="s">
        <v>81</v>
      </c>
      <c r="Z64" s="1" t="s">
        <v>41</v>
      </c>
      <c r="AA64" s="2">
        <v>45678</v>
      </c>
      <c r="AB64" s="1">
        <v>5</v>
      </c>
      <c r="AC64" s="1" t="s">
        <v>42</v>
      </c>
      <c r="AD64" s="9" t="str">
        <f t="shared" si="6"/>
        <v>Target Not Achieved</v>
      </c>
      <c r="AE64" s="1" t="str" cm="1">
        <f t="array" ref="AE64">_xlfn.IFS(AB64&gt;=4.5,"Excellent",AB64&gt;=3,"Good",AB64&lt;3,"Poor")</f>
        <v>Excellent</v>
      </c>
      <c r="AF64" s="1" t="str">
        <f t="shared" si="7"/>
        <v>Not Eligible for Bonus</v>
      </c>
      <c r="AG64" s="9" t="str">
        <f t="shared" si="8"/>
        <v>Normal Region</v>
      </c>
      <c r="AH64" s="1" t="str">
        <f t="shared" si="9"/>
        <v>Order Closed</v>
      </c>
    </row>
    <row r="65" spans="1:34">
      <c r="A65" s="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c r="P65" s="1">
        <f t="shared" si="0"/>
        <v>3740</v>
      </c>
      <c r="Q65" s="1">
        <v>25</v>
      </c>
      <c r="R65" s="1">
        <f t="shared" si="1"/>
        <v>935</v>
      </c>
      <c r="S65" s="1">
        <f t="shared" si="2"/>
        <v>2805</v>
      </c>
      <c r="T65" s="1">
        <v>0.45</v>
      </c>
      <c r="U65" s="1">
        <f t="shared" si="3"/>
        <v>1262.25</v>
      </c>
      <c r="V65" s="1">
        <f t="shared" si="4"/>
        <v>1542.75</v>
      </c>
      <c r="W65" s="4">
        <f t="shared" si="5"/>
        <v>0.55000000000000004</v>
      </c>
      <c r="X65" s="1" t="s">
        <v>56</v>
      </c>
      <c r="Y65" s="1" t="s">
        <v>57</v>
      </c>
      <c r="Z65" s="1" t="s">
        <v>120</v>
      </c>
      <c r="AA65" s="1"/>
      <c r="AB65" s="1"/>
      <c r="AC65" s="1" t="s">
        <v>42</v>
      </c>
      <c r="AD65" s="9" t="str">
        <f t="shared" si="6"/>
        <v>Target Not Achieved</v>
      </c>
      <c r="AE65" s="1" t="str" cm="1">
        <f t="array" ref="AE65">_xlfn.IFS(AB65&gt;=4.5,"Excellent",AB65&gt;=3,"Good",AB65&lt;3,"Poor")</f>
        <v>Poor</v>
      </c>
      <c r="AF65" s="1" t="str">
        <f t="shared" si="7"/>
        <v>Not Eligible for Bonus</v>
      </c>
      <c r="AG65" s="9" t="str">
        <f t="shared" si="8"/>
        <v>Normal Region</v>
      </c>
      <c r="AH65" s="1" t="str">
        <f t="shared" si="9"/>
        <v>Order Closed</v>
      </c>
    </row>
    <row r="66" spans="1:34">
      <c r="A66" s="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c r="P66" s="1">
        <f t="shared" si="0"/>
        <v>4580</v>
      </c>
      <c r="Q66" s="1">
        <v>0</v>
      </c>
      <c r="R66" s="1">
        <f t="shared" si="1"/>
        <v>0</v>
      </c>
      <c r="S66" s="1">
        <f t="shared" si="2"/>
        <v>4580</v>
      </c>
      <c r="T66" s="1">
        <v>0.57999999999999996</v>
      </c>
      <c r="U66" s="1">
        <f t="shared" si="3"/>
        <v>2656.3999999999996</v>
      </c>
      <c r="V66" s="1">
        <f t="shared" si="4"/>
        <v>1923.6000000000004</v>
      </c>
      <c r="W66" s="4">
        <f t="shared" si="5"/>
        <v>0.4200000000000001</v>
      </c>
      <c r="X66" s="1" t="s">
        <v>92</v>
      </c>
      <c r="Y66" s="1" t="s">
        <v>81</v>
      </c>
      <c r="Z66" s="1" t="s">
        <v>41</v>
      </c>
      <c r="AA66" s="2">
        <v>45676</v>
      </c>
      <c r="AB66" s="1">
        <v>4</v>
      </c>
      <c r="AC66" s="1" t="s">
        <v>42</v>
      </c>
      <c r="AD66" s="9" t="str">
        <f t="shared" si="6"/>
        <v>Target Not Achieved</v>
      </c>
      <c r="AE66" s="1" t="str" cm="1">
        <f t="array" ref="AE66">_xlfn.IFS(AB66&gt;=4.5,"Excellent",AB66&gt;=3,"Good",AB66&lt;3,"Poor")</f>
        <v>Good</v>
      </c>
      <c r="AF66" s="1" t="str">
        <f t="shared" si="7"/>
        <v>Not Eligible for Bonus</v>
      </c>
      <c r="AG66" s="9" t="str">
        <f t="shared" si="8"/>
        <v>Priority Region</v>
      </c>
      <c r="AH66" s="1" t="str">
        <f t="shared" si="9"/>
        <v>Order Closed</v>
      </c>
    </row>
    <row r="67" spans="1:34">
      <c r="A67" s="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c r="P67" s="1">
        <f t="shared" ref="P67:P130" si="10">PRODUCT(N67,O67)</f>
        <v>4040</v>
      </c>
      <c r="Q67" s="1">
        <v>10</v>
      </c>
      <c r="R67" s="1">
        <f t="shared" ref="R67:R130" si="11">P67*(Q67/100)</f>
        <v>404</v>
      </c>
      <c r="S67" s="1">
        <f t="shared" ref="S67:S130" si="12">P67-R67</f>
        <v>3636</v>
      </c>
      <c r="T67" s="1">
        <v>0.35</v>
      </c>
      <c r="U67" s="1">
        <f t="shared" ref="U67:U130" si="13">S67*T67</f>
        <v>1272.5999999999999</v>
      </c>
      <c r="V67" s="1">
        <f t="shared" ref="V67:V130" si="14">S67-U67</f>
        <v>2363.4</v>
      </c>
      <c r="W67" s="4">
        <f t="shared" ref="W67:W130" si="15">(V67/S67)</f>
        <v>0.65</v>
      </c>
      <c r="X67" s="1" t="s">
        <v>92</v>
      </c>
      <c r="Y67" s="1" t="s">
        <v>81</v>
      </c>
      <c r="Z67" s="1" t="s">
        <v>41</v>
      </c>
      <c r="AA67" s="2">
        <v>45681</v>
      </c>
      <c r="AB67" s="1">
        <v>5</v>
      </c>
      <c r="AC67" s="1" t="s">
        <v>42</v>
      </c>
      <c r="AD67" s="9" t="str">
        <f t="shared" ref="AD67:AD130" si="16">IF(S67&gt;10000,"Target Achieved", "Target Not Achieved")</f>
        <v>Target Not Achieved</v>
      </c>
      <c r="AE67" s="1" t="str" cm="1">
        <f t="array" ref="AE67">_xlfn.IFS(AB67&gt;=4.5,"Excellent",AB67&gt;=3,"Good",AB67&lt;3,"Poor")</f>
        <v>Excellent</v>
      </c>
      <c r="AF67" s="1" t="str">
        <f t="shared" ref="AF67:AF130" si="17">IF(AND(V67&gt;5000,Q67&lt;10),"Eligible for Bonus","Not Eligible for Bonus")</f>
        <v>Not Eligible for Bonus</v>
      </c>
      <c r="AG67" s="9" t="str">
        <f t="shared" ref="AG67:AG130" si="18">IF(OR(K67="East India",K67="South India"),"Priority Region","Normal Region")</f>
        <v>Normal Region</v>
      </c>
      <c r="AH67" s="1" t="str">
        <f t="shared" ref="AH67:AH130" si="19">IF(NOT(AC67="Yes"),"Order Closed","Order Returned")</f>
        <v>Order Closed</v>
      </c>
    </row>
    <row r="68" spans="1:34">
      <c r="A68" s="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c r="P68" s="1">
        <f t="shared" si="10"/>
        <v>3560</v>
      </c>
      <c r="Q68" s="1">
        <v>10</v>
      </c>
      <c r="R68" s="1">
        <f t="shared" si="11"/>
        <v>356</v>
      </c>
      <c r="S68" s="1">
        <f t="shared" si="12"/>
        <v>3204</v>
      </c>
      <c r="T68" s="1">
        <v>0.5</v>
      </c>
      <c r="U68" s="1">
        <f t="shared" si="13"/>
        <v>1602</v>
      </c>
      <c r="V68" s="1">
        <f t="shared" si="14"/>
        <v>1602</v>
      </c>
      <c r="W68" s="4">
        <f t="shared" si="15"/>
        <v>0.5</v>
      </c>
      <c r="X68" s="1" t="s">
        <v>65</v>
      </c>
      <c r="Y68" s="1" t="s">
        <v>81</v>
      </c>
      <c r="Z68" s="1" t="s">
        <v>41</v>
      </c>
      <c r="AA68" s="2">
        <v>45681</v>
      </c>
      <c r="AB68" s="1">
        <v>3</v>
      </c>
      <c r="AC68" s="1" t="s">
        <v>42</v>
      </c>
      <c r="AD68" s="9" t="str">
        <f t="shared" si="16"/>
        <v>Target Not Achieved</v>
      </c>
      <c r="AE68" s="1" t="str" cm="1">
        <f t="array" ref="AE68">_xlfn.IFS(AB68&gt;=4.5,"Excellent",AB68&gt;=3,"Good",AB68&lt;3,"Poor")</f>
        <v>Good</v>
      </c>
      <c r="AF68" s="1" t="str">
        <f t="shared" si="17"/>
        <v>Not Eligible for Bonus</v>
      </c>
      <c r="AG68" s="9" t="str">
        <f t="shared" si="18"/>
        <v>Normal Region</v>
      </c>
      <c r="AH68" s="1" t="str">
        <f t="shared" si="19"/>
        <v>Order Closed</v>
      </c>
    </row>
    <row r="69" spans="1:34">
      <c r="A69" s="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c r="P69" s="1">
        <f t="shared" si="10"/>
        <v>1080</v>
      </c>
      <c r="Q69" s="1">
        <v>20</v>
      </c>
      <c r="R69" s="1">
        <f t="shared" si="11"/>
        <v>216</v>
      </c>
      <c r="S69" s="1">
        <f t="shared" si="12"/>
        <v>864</v>
      </c>
      <c r="T69" s="1">
        <v>0.45</v>
      </c>
      <c r="U69" s="1">
        <f t="shared" si="13"/>
        <v>388.8</v>
      </c>
      <c r="V69" s="1">
        <f t="shared" si="14"/>
        <v>475.2</v>
      </c>
      <c r="W69" s="4">
        <f t="shared" si="15"/>
        <v>0.54999999999999993</v>
      </c>
      <c r="X69" s="1" t="s">
        <v>50</v>
      </c>
      <c r="Y69" s="1" t="s">
        <v>81</v>
      </c>
      <c r="Z69" s="1" t="s">
        <v>41</v>
      </c>
      <c r="AA69" s="2">
        <v>45681</v>
      </c>
      <c r="AB69" s="1">
        <v>3</v>
      </c>
      <c r="AC69" s="1" t="s">
        <v>42</v>
      </c>
      <c r="AD69" s="9" t="str">
        <f t="shared" si="16"/>
        <v>Target Not Achieved</v>
      </c>
      <c r="AE69" s="1" t="str" cm="1">
        <f t="array" ref="AE69">_xlfn.IFS(AB69&gt;=4.5,"Excellent",AB69&gt;=3,"Good",AB69&lt;3,"Poor")</f>
        <v>Good</v>
      </c>
      <c r="AF69" s="1" t="str">
        <f t="shared" si="17"/>
        <v>Not Eligible for Bonus</v>
      </c>
      <c r="AG69" s="9" t="str">
        <f t="shared" si="18"/>
        <v>Priority Region</v>
      </c>
      <c r="AH69" s="1" t="str">
        <f t="shared" si="19"/>
        <v>Order Closed</v>
      </c>
    </row>
    <row r="70" spans="1:34">
      <c r="A70" s="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c r="P70" s="1">
        <f t="shared" si="10"/>
        <v>57150</v>
      </c>
      <c r="Q70" s="1">
        <v>30</v>
      </c>
      <c r="R70" s="1">
        <f t="shared" si="11"/>
        <v>17145</v>
      </c>
      <c r="S70" s="1">
        <f t="shared" si="12"/>
        <v>40005</v>
      </c>
      <c r="T70" s="1">
        <v>0.52</v>
      </c>
      <c r="U70" s="1">
        <f t="shared" si="13"/>
        <v>20802.600000000002</v>
      </c>
      <c r="V70" s="1">
        <f t="shared" si="14"/>
        <v>19202.399999999998</v>
      </c>
      <c r="W70" s="4">
        <f t="shared" si="15"/>
        <v>0.47999999999999993</v>
      </c>
      <c r="X70" s="1" t="s">
        <v>39</v>
      </c>
      <c r="Y70" s="1" t="s">
        <v>81</v>
      </c>
      <c r="Z70" s="1" t="s">
        <v>41</v>
      </c>
      <c r="AA70" s="2">
        <v>45679</v>
      </c>
      <c r="AB70" s="1">
        <v>3</v>
      </c>
      <c r="AC70" s="1" t="s">
        <v>42</v>
      </c>
      <c r="AD70" s="9" t="str">
        <f t="shared" si="16"/>
        <v>Target Achieved</v>
      </c>
      <c r="AE70" s="1" t="str" cm="1">
        <f t="array" ref="AE70">_xlfn.IFS(AB70&gt;=4.5,"Excellent",AB70&gt;=3,"Good",AB70&lt;3,"Poor")</f>
        <v>Good</v>
      </c>
      <c r="AF70" s="1" t="str">
        <f t="shared" si="17"/>
        <v>Not Eligible for Bonus</v>
      </c>
      <c r="AG70" s="9" t="str">
        <f t="shared" si="18"/>
        <v>Normal Region</v>
      </c>
      <c r="AH70" s="1" t="str">
        <f t="shared" si="19"/>
        <v>Order Closed</v>
      </c>
    </row>
    <row r="71" spans="1:34">
      <c r="A71" s="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c r="P71" s="1">
        <f t="shared" si="10"/>
        <v>3000</v>
      </c>
      <c r="Q71" s="1">
        <v>30</v>
      </c>
      <c r="R71" s="1">
        <f t="shared" si="11"/>
        <v>900</v>
      </c>
      <c r="S71" s="1">
        <f t="shared" si="12"/>
        <v>2100</v>
      </c>
      <c r="T71" s="1">
        <v>0.62</v>
      </c>
      <c r="U71" s="1">
        <f t="shared" si="13"/>
        <v>1302</v>
      </c>
      <c r="V71" s="1">
        <f t="shared" si="14"/>
        <v>798</v>
      </c>
      <c r="W71" s="4">
        <f t="shared" si="15"/>
        <v>0.38</v>
      </c>
      <c r="X71" s="1" t="s">
        <v>56</v>
      </c>
      <c r="Y71" s="1" t="s">
        <v>81</v>
      </c>
      <c r="Z71" s="1" t="s">
        <v>22</v>
      </c>
      <c r="AA71" s="1"/>
      <c r="AB71" s="1"/>
      <c r="AC71" s="1" t="s">
        <v>93</v>
      </c>
      <c r="AD71" s="9" t="str">
        <f t="shared" si="16"/>
        <v>Target Not Achieved</v>
      </c>
      <c r="AE71" s="1" t="str" cm="1">
        <f t="array" ref="AE71">_xlfn.IFS(AB71&gt;=4.5,"Excellent",AB71&gt;=3,"Good",AB71&lt;3,"Poor")</f>
        <v>Poor</v>
      </c>
      <c r="AF71" s="1" t="str">
        <f t="shared" si="17"/>
        <v>Not Eligible for Bonus</v>
      </c>
      <c r="AG71" s="9" t="str">
        <f t="shared" si="18"/>
        <v>Normal Region</v>
      </c>
      <c r="AH71" s="1" t="str">
        <f t="shared" si="19"/>
        <v>Order Returned</v>
      </c>
    </row>
    <row r="72" spans="1:34">
      <c r="A72" s="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c r="P72" s="1">
        <f t="shared" si="10"/>
        <v>11020</v>
      </c>
      <c r="Q72" s="1">
        <v>0</v>
      </c>
      <c r="R72" s="1">
        <f t="shared" si="11"/>
        <v>0</v>
      </c>
      <c r="S72" s="1">
        <f t="shared" si="12"/>
        <v>11020</v>
      </c>
      <c r="T72" s="1">
        <v>0.48</v>
      </c>
      <c r="U72" s="1">
        <f t="shared" si="13"/>
        <v>5289.5999999999995</v>
      </c>
      <c r="V72" s="1">
        <f t="shared" si="14"/>
        <v>5730.4000000000005</v>
      </c>
      <c r="W72" s="4">
        <f t="shared" si="15"/>
        <v>0.52</v>
      </c>
      <c r="X72" s="1" t="s">
        <v>56</v>
      </c>
      <c r="Y72" s="1" t="s">
        <v>40</v>
      </c>
      <c r="Z72" s="1" t="s">
        <v>66</v>
      </c>
      <c r="AA72" s="1"/>
      <c r="AB72" s="1"/>
      <c r="AC72" s="1" t="s">
        <v>42</v>
      </c>
      <c r="AD72" s="9" t="str">
        <f t="shared" si="16"/>
        <v>Target Achieved</v>
      </c>
      <c r="AE72" s="1" t="str" cm="1">
        <f t="array" ref="AE72">_xlfn.IFS(AB72&gt;=4.5,"Excellent",AB72&gt;=3,"Good",AB72&lt;3,"Poor")</f>
        <v>Poor</v>
      </c>
      <c r="AF72" s="1" t="str">
        <f t="shared" si="17"/>
        <v>Eligible for Bonus</v>
      </c>
      <c r="AG72" s="9" t="str">
        <f t="shared" si="18"/>
        <v>Normal Region</v>
      </c>
      <c r="AH72" s="1" t="str">
        <f t="shared" si="19"/>
        <v>Order Closed</v>
      </c>
    </row>
    <row r="73" spans="1:34">
      <c r="A73" s="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c r="P73" s="1">
        <f t="shared" si="10"/>
        <v>37400</v>
      </c>
      <c r="Q73" s="1">
        <v>0</v>
      </c>
      <c r="R73" s="1">
        <f t="shared" si="11"/>
        <v>0</v>
      </c>
      <c r="S73" s="1">
        <f t="shared" si="12"/>
        <v>37400</v>
      </c>
      <c r="T73" s="1">
        <v>0.48</v>
      </c>
      <c r="U73" s="1">
        <f t="shared" si="13"/>
        <v>17952</v>
      </c>
      <c r="V73" s="1">
        <f t="shared" si="14"/>
        <v>19448</v>
      </c>
      <c r="W73" s="4">
        <f t="shared" si="15"/>
        <v>0.52</v>
      </c>
      <c r="X73" s="1" t="s">
        <v>56</v>
      </c>
      <c r="Y73" s="1" t="s">
        <v>40</v>
      </c>
      <c r="Z73" s="1" t="s">
        <v>120</v>
      </c>
      <c r="AA73" s="1"/>
      <c r="AB73" s="1"/>
      <c r="AC73" s="1" t="s">
        <v>42</v>
      </c>
      <c r="AD73" s="9" t="str">
        <f t="shared" si="16"/>
        <v>Target Achieved</v>
      </c>
      <c r="AE73" s="1" t="str" cm="1">
        <f t="array" ref="AE73">_xlfn.IFS(AB73&gt;=4.5,"Excellent",AB73&gt;=3,"Good",AB73&lt;3,"Poor")</f>
        <v>Poor</v>
      </c>
      <c r="AF73" s="1" t="str">
        <f t="shared" si="17"/>
        <v>Eligible for Bonus</v>
      </c>
      <c r="AG73" s="9" t="str">
        <f t="shared" si="18"/>
        <v>Normal Region</v>
      </c>
      <c r="AH73" s="1" t="str">
        <f t="shared" si="19"/>
        <v>Order Closed</v>
      </c>
    </row>
    <row r="74" spans="1:34">
      <c r="A74" s="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c r="P74" s="1">
        <f t="shared" si="10"/>
        <v>23500</v>
      </c>
      <c r="Q74" s="1">
        <v>5</v>
      </c>
      <c r="R74" s="1">
        <f t="shared" si="11"/>
        <v>1175</v>
      </c>
      <c r="S74" s="1">
        <f t="shared" si="12"/>
        <v>22325</v>
      </c>
      <c r="T74" s="1">
        <v>0.47</v>
      </c>
      <c r="U74" s="1">
        <f t="shared" si="13"/>
        <v>10492.75</v>
      </c>
      <c r="V74" s="1">
        <f t="shared" si="14"/>
        <v>11832.25</v>
      </c>
      <c r="W74" s="4">
        <f t="shared" si="15"/>
        <v>0.53</v>
      </c>
      <c r="X74" s="1" t="s">
        <v>104</v>
      </c>
      <c r="Y74" s="1" t="s">
        <v>40</v>
      </c>
      <c r="Z74" s="1" t="s">
        <v>120</v>
      </c>
      <c r="AA74" s="1"/>
      <c r="AB74" s="1"/>
      <c r="AC74" s="1" t="s">
        <v>42</v>
      </c>
      <c r="AD74" s="9" t="str">
        <f t="shared" si="16"/>
        <v>Target Achieved</v>
      </c>
      <c r="AE74" s="1" t="str" cm="1">
        <f t="array" ref="AE74">_xlfn.IFS(AB74&gt;=4.5,"Excellent",AB74&gt;=3,"Good",AB74&lt;3,"Poor")</f>
        <v>Poor</v>
      </c>
      <c r="AF74" s="1" t="str">
        <f t="shared" si="17"/>
        <v>Eligible for Bonus</v>
      </c>
      <c r="AG74" s="9" t="str">
        <f t="shared" si="18"/>
        <v>Priority Region</v>
      </c>
      <c r="AH74" s="1" t="str">
        <f t="shared" si="19"/>
        <v>Order Closed</v>
      </c>
    </row>
    <row r="75" spans="1:34">
      <c r="A75" s="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c r="P75" s="1">
        <f t="shared" si="10"/>
        <v>3400</v>
      </c>
      <c r="Q75" s="1">
        <v>5</v>
      </c>
      <c r="R75" s="1">
        <f t="shared" si="11"/>
        <v>170</v>
      </c>
      <c r="S75" s="1">
        <f t="shared" si="12"/>
        <v>3230</v>
      </c>
      <c r="T75" s="1">
        <v>0.35</v>
      </c>
      <c r="U75" s="1">
        <f t="shared" si="13"/>
        <v>1130.5</v>
      </c>
      <c r="V75" s="1">
        <f t="shared" si="14"/>
        <v>2099.5</v>
      </c>
      <c r="W75" s="4">
        <f t="shared" si="15"/>
        <v>0.65</v>
      </c>
      <c r="X75" s="1" t="s">
        <v>39</v>
      </c>
      <c r="Y75" s="1" t="s">
        <v>40</v>
      </c>
      <c r="Z75" s="1" t="s">
        <v>41</v>
      </c>
      <c r="AA75" s="2">
        <v>45682</v>
      </c>
      <c r="AB75" s="1">
        <v>5</v>
      </c>
      <c r="AC75" s="1" t="s">
        <v>42</v>
      </c>
      <c r="AD75" s="9" t="str">
        <f t="shared" si="16"/>
        <v>Target Not Achieved</v>
      </c>
      <c r="AE75" s="1" t="str" cm="1">
        <f t="array" ref="AE75">_xlfn.IFS(AB75&gt;=4.5,"Excellent",AB75&gt;=3,"Good",AB75&lt;3,"Poor")</f>
        <v>Excellent</v>
      </c>
      <c r="AF75" s="1" t="str">
        <f t="shared" si="17"/>
        <v>Not Eligible for Bonus</v>
      </c>
      <c r="AG75" s="9" t="str">
        <f t="shared" si="18"/>
        <v>Priority Region</v>
      </c>
      <c r="AH75" s="1" t="str">
        <f t="shared" si="19"/>
        <v>Order Closed</v>
      </c>
    </row>
    <row r="76" spans="1:34">
      <c r="A76" s="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c r="P76" s="1">
        <f t="shared" si="10"/>
        <v>10280</v>
      </c>
      <c r="Q76" s="1">
        <v>30</v>
      </c>
      <c r="R76" s="1">
        <f t="shared" si="11"/>
        <v>3084</v>
      </c>
      <c r="S76" s="1">
        <f t="shared" si="12"/>
        <v>7196</v>
      </c>
      <c r="T76" s="1">
        <v>0.52</v>
      </c>
      <c r="U76" s="1">
        <f t="shared" si="13"/>
        <v>3741.92</v>
      </c>
      <c r="V76" s="1">
        <f t="shared" si="14"/>
        <v>3454.08</v>
      </c>
      <c r="W76" s="4">
        <f t="shared" si="15"/>
        <v>0.48</v>
      </c>
      <c r="X76" s="1" t="s">
        <v>39</v>
      </c>
      <c r="Y76" s="1" t="s">
        <v>40</v>
      </c>
      <c r="Z76" s="1" t="s">
        <v>41</v>
      </c>
      <c r="AA76" s="2">
        <v>45682</v>
      </c>
      <c r="AB76" s="1">
        <v>5</v>
      </c>
      <c r="AC76" s="1" t="s">
        <v>42</v>
      </c>
      <c r="AD76" s="9" t="str">
        <f t="shared" si="16"/>
        <v>Target Not Achieved</v>
      </c>
      <c r="AE76" s="1" t="str" cm="1">
        <f t="array" ref="AE76">_xlfn.IFS(AB76&gt;=4.5,"Excellent",AB76&gt;=3,"Good",AB76&lt;3,"Poor")</f>
        <v>Excellent</v>
      </c>
      <c r="AF76" s="1" t="str">
        <f t="shared" si="17"/>
        <v>Not Eligible for Bonus</v>
      </c>
      <c r="AG76" s="9" t="str">
        <f t="shared" si="18"/>
        <v>Normal Region</v>
      </c>
      <c r="AH76" s="1" t="str">
        <f t="shared" si="19"/>
        <v>Order Closed</v>
      </c>
    </row>
    <row r="77" spans="1:34">
      <c r="A77" s="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c r="P77" s="1">
        <f t="shared" si="10"/>
        <v>520</v>
      </c>
      <c r="Q77" s="1">
        <v>25</v>
      </c>
      <c r="R77" s="1">
        <f t="shared" si="11"/>
        <v>130</v>
      </c>
      <c r="S77" s="1">
        <f t="shared" si="12"/>
        <v>390</v>
      </c>
      <c r="T77" s="1">
        <v>0.62</v>
      </c>
      <c r="U77" s="1">
        <f t="shared" si="13"/>
        <v>241.8</v>
      </c>
      <c r="V77" s="1">
        <f t="shared" si="14"/>
        <v>148.19999999999999</v>
      </c>
      <c r="W77" s="4">
        <f t="shared" si="15"/>
        <v>0.37999999999999995</v>
      </c>
      <c r="X77" s="1" t="s">
        <v>147</v>
      </c>
      <c r="Y77" s="1" t="s">
        <v>81</v>
      </c>
      <c r="Z77" s="1" t="s">
        <v>120</v>
      </c>
      <c r="AA77" s="1"/>
      <c r="AB77" s="1"/>
      <c r="AC77" s="1" t="s">
        <v>42</v>
      </c>
      <c r="AD77" s="9" t="str">
        <f t="shared" si="16"/>
        <v>Target Not Achieved</v>
      </c>
      <c r="AE77" s="1" t="str" cm="1">
        <f t="array" ref="AE77">_xlfn.IFS(AB77&gt;=4.5,"Excellent",AB77&gt;=3,"Good",AB77&lt;3,"Poor")</f>
        <v>Poor</v>
      </c>
      <c r="AF77" s="1" t="str">
        <f t="shared" si="17"/>
        <v>Not Eligible for Bonus</v>
      </c>
      <c r="AG77" s="9" t="str">
        <f t="shared" si="18"/>
        <v>Priority Region</v>
      </c>
      <c r="AH77" s="1" t="str">
        <f t="shared" si="19"/>
        <v>Order Closed</v>
      </c>
    </row>
    <row r="78" spans="1:34">
      <c r="A78" s="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c r="P78" s="1">
        <f t="shared" si="10"/>
        <v>2000</v>
      </c>
      <c r="Q78" s="1">
        <v>0</v>
      </c>
      <c r="R78" s="1">
        <f t="shared" si="11"/>
        <v>0</v>
      </c>
      <c r="S78" s="1">
        <f t="shared" si="12"/>
        <v>2000</v>
      </c>
      <c r="T78" s="1">
        <v>0.35</v>
      </c>
      <c r="U78" s="1">
        <f t="shared" si="13"/>
        <v>700</v>
      </c>
      <c r="V78" s="1">
        <f t="shared" si="14"/>
        <v>1300</v>
      </c>
      <c r="W78" s="4">
        <f t="shared" si="15"/>
        <v>0.65</v>
      </c>
      <c r="X78" s="1" t="s">
        <v>104</v>
      </c>
      <c r="Y78" s="1" t="s">
        <v>72</v>
      </c>
      <c r="Z78" s="1" t="s">
        <v>41</v>
      </c>
      <c r="AA78" s="2">
        <v>45686</v>
      </c>
      <c r="AB78" s="1">
        <v>4</v>
      </c>
      <c r="AC78" s="1" t="s">
        <v>42</v>
      </c>
      <c r="AD78" s="9" t="str">
        <f t="shared" si="16"/>
        <v>Target Not Achieved</v>
      </c>
      <c r="AE78" s="1" t="str" cm="1">
        <f t="array" ref="AE78">_xlfn.IFS(AB78&gt;=4.5,"Excellent",AB78&gt;=3,"Good",AB78&lt;3,"Poor")</f>
        <v>Good</v>
      </c>
      <c r="AF78" s="1" t="str">
        <f t="shared" si="17"/>
        <v>Not Eligible for Bonus</v>
      </c>
      <c r="AG78" s="9" t="str">
        <f t="shared" si="18"/>
        <v>Normal Region</v>
      </c>
      <c r="AH78" s="1" t="str">
        <f t="shared" si="19"/>
        <v>Order Closed</v>
      </c>
    </row>
    <row r="79" spans="1:34">
      <c r="A79" s="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c r="P79" s="1">
        <f t="shared" si="10"/>
        <v>840</v>
      </c>
      <c r="Q79" s="1">
        <v>10</v>
      </c>
      <c r="R79" s="1">
        <f t="shared" si="11"/>
        <v>84</v>
      </c>
      <c r="S79" s="1">
        <f t="shared" si="12"/>
        <v>756</v>
      </c>
      <c r="T79" s="1">
        <v>0.45</v>
      </c>
      <c r="U79" s="1">
        <f t="shared" si="13"/>
        <v>340.2</v>
      </c>
      <c r="V79" s="1">
        <f t="shared" si="14"/>
        <v>415.8</v>
      </c>
      <c r="W79" s="4">
        <f t="shared" si="15"/>
        <v>0.55000000000000004</v>
      </c>
      <c r="X79" s="1" t="s">
        <v>147</v>
      </c>
      <c r="Y79" s="1" t="s">
        <v>57</v>
      </c>
      <c r="Z79" s="1" t="s">
        <v>120</v>
      </c>
      <c r="AA79" s="1"/>
      <c r="AB79" s="1"/>
      <c r="AC79" s="1" t="s">
        <v>42</v>
      </c>
      <c r="AD79" s="9" t="str">
        <f t="shared" si="16"/>
        <v>Target Not Achieved</v>
      </c>
      <c r="AE79" s="1" t="str" cm="1">
        <f t="array" ref="AE79">_xlfn.IFS(AB79&gt;=4.5,"Excellent",AB79&gt;=3,"Good",AB79&lt;3,"Poor")</f>
        <v>Poor</v>
      </c>
      <c r="AF79" s="1" t="str">
        <f t="shared" si="17"/>
        <v>Not Eligible for Bonus</v>
      </c>
      <c r="AG79" s="9" t="str">
        <f t="shared" si="18"/>
        <v>Normal Region</v>
      </c>
      <c r="AH79" s="1" t="str">
        <f t="shared" si="19"/>
        <v>Order Closed</v>
      </c>
    </row>
    <row r="80" spans="1:34">
      <c r="A80" s="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c r="P80" s="1">
        <f t="shared" si="10"/>
        <v>2100</v>
      </c>
      <c r="Q80" s="1">
        <v>25</v>
      </c>
      <c r="R80" s="1">
        <f t="shared" si="11"/>
        <v>525</v>
      </c>
      <c r="S80" s="1">
        <f t="shared" si="12"/>
        <v>1575</v>
      </c>
      <c r="T80" s="1">
        <v>0.35</v>
      </c>
      <c r="U80" s="1">
        <f t="shared" si="13"/>
        <v>551.25</v>
      </c>
      <c r="V80" s="1">
        <f t="shared" si="14"/>
        <v>1023.75</v>
      </c>
      <c r="W80" s="4">
        <f t="shared" si="15"/>
        <v>0.65</v>
      </c>
      <c r="X80" s="1" t="s">
        <v>50</v>
      </c>
      <c r="Y80" s="1" t="s">
        <v>72</v>
      </c>
      <c r="Z80" s="1" t="s">
        <v>41</v>
      </c>
      <c r="AA80" s="2">
        <v>45681</v>
      </c>
      <c r="AB80" s="1">
        <v>3</v>
      </c>
      <c r="AC80" s="1" t="s">
        <v>42</v>
      </c>
      <c r="AD80" s="9" t="str">
        <f t="shared" si="16"/>
        <v>Target Not Achieved</v>
      </c>
      <c r="AE80" s="1" t="str" cm="1">
        <f t="array" ref="AE80">_xlfn.IFS(AB80&gt;=4.5,"Excellent",AB80&gt;=3,"Good",AB80&lt;3,"Poor")</f>
        <v>Good</v>
      </c>
      <c r="AF80" s="1" t="str">
        <f t="shared" si="17"/>
        <v>Not Eligible for Bonus</v>
      </c>
      <c r="AG80" s="9" t="str">
        <f t="shared" si="18"/>
        <v>Normal Region</v>
      </c>
      <c r="AH80" s="1" t="str">
        <f t="shared" si="19"/>
        <v>Order Closed</v>
      </c>
    </row>
    <row r="81" spans="1:34">
      <c r="A81" s="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c r="P81" s="1">
        <f t="shared" si="10"/>
        <v>149240</v>
      </c>
      <c r="Q81" s="1">
        <v>15</v>
      </c>
      <c r="R81" s="1">
        <f t="shared" si="11"/>
        <v>22386</v>
      </c>
      <c r="S81" s="1">
        <f t="shared" si="12"/>
        <v>126854</v>
      </c>
      <c r="T81" s="1">
        <v>0.57999999999999996</v>
      </c>
      <c r="U81" s="1">
        <f t="shared" si="13"/>
        <v>73575.319999999992</v>
      </c>
      <c r="V81" s="1">
        <f t="shared" si="14"/>
        <v>53278.680000000008</v>
      </c>
      <c r="W81" s="4">
        <f t="shared" si="15"/>
        <v>0.42000000000000004</v>
      </c>
      <c r="X81" s="1" t="s">
        <v>65</v>
      </c>
      <c r="Y81" s="1" t="s">
        <v>57</v>
      </c>
      <c r="Z81" s="1" t="s">
        <v>120</v>
      </c>
      <c r="AA81" s="1"/>
      <c r="AB81" s="1"/>
      <c r="AC81" s="1" t="s">
        <v>42</v>
      </c>
      <c r="AD81" s="9" t="str">
        <f t="shared" si="16"/>
        <v>Target Achieved</v>
      </c>
      <c r="AE81" s="1" t="str" cm="1">
        <f t="array" ref="AE81">_xlfn.IFS(AB81&gt;=4.5,"Excellent",AB81&gt;=3,"Good",AB81&lt;3,"Poor")</f>
        <v>Poor</v>
      </c>
      <c r="AF81" s="1" t="str">
        <f t="shared" si="17"/>
        <v>Not Eligible for Bonus</v>
      </c>
      <c r="AG81" s="9" t="str">
        <f t="shared" si="18"/>
        <v>Normal Region</v>
      </c>
      <c r="AH81" s="1" t="str">
        <f t="shared" si="19"/>
        <v>Order Closed</v>
      </c>
    </row>
    <row r="82" spans="1:34">
      <c r="A82" s="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c r="P82" s="1">
        <f t="shared" si="10"/>
        <v>14600</v>
      </c>
      <c r="Q82" s="1">
        <v>0</v>
      </c>
      <c r="R82" s="1">
        <f t="shared" si="11"/>
        <v>0</v>
      </c>
      <c r="S82" s="1">
        <f t="shared" si="12"/>
        <v>14600</v>
      </c>
      <c r="T82" s="1">
        <v>0.5</v>
      </c>
      <c r="U82" s="1">
        <f t="shared" si="13"/>
        <v>7300</v>
      </c>
      <c r="V82" s="1">
        <f t="shared" si="14"/>
        <v>7300</v>
      </c>
      <c r="W82" s="4">
        <f t="shared" si="15"/>
        <v>0.5</v>
      </c>
      <c r="X82" s="1" t="s">
        <v>50</v>
      </c>
      <c r="Y82" s="1" t="s">
        <v>81</v>
      </c>
      <c r="Z82" s="1" t="s">
        <v>41</v>
      </c>
      <c r="AA82" s="2">
        <v>45682</v>
      </c>
      <c r="AB82" s="1">
        <v>3</v>
      </c>
      <c r="AC82" s="1" t="s">
        <v>42</v>
      </c>
      <c r="AD82" s="9" t="str">
        <f t="shared" si="16"/>
        <v>Target Achieved</v>
      </c>
      <c r="AE82" s="1" t="str" cm="1">
        <f t="array" ref="AE82">_xlfn.IFS(AB82&gt;=4.5,"Excellent",AB82&gt;=3,"Good",AB82&lt;3,"Poor")</f>
        <v>Good</v>
      </c>
      <c r="AF82" s="1" t="str">
        <f t="shared" si="17"/>
        <v>Eligible for Bonus</v>
      </c>
      <c r="AG82" s="9" t="str">
        <f t="shared" si="18"/>
        <v>Normal Region</v>
      </c>
      <c r="AH82" s="1" t="str">
        <f t="shared" si="19"/>
        <v>Order Closed</v>
      </c>
    </row>
    <row r="83" spans="1:34">
      <c r="A83" s="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c r="P83" s="1">
        <f t="shared" si="10"/>
        <v>9650</v>
      </c>
      <c r="Q83" s="1">
        <v>15</v>
      </c>
      <c r="R83" s="1">
        <f t="shared" si="11"/>
        <v>1447.5</v>
      </c>
      <c r="S83" s="1">
        <f t="shared" si="12"/>
        <v>8202.5</v>
      </c>
      <c r="T83" s="1">
        <v>0.5</v>
      </c>
      <c r="U83" s="1">
        <f t="shared" si="13"/>
        <v>4101.25</v>
      </c>
      <c r="V83" s="1">
        <f t="shared" si="14"/>
        <v>4101.25</v>
      </c>
      <c r="W83" s="4">
        <f t="shared" si="15"/>
        <v>0.5</v>
      </c>
      <c r="X83" s="1" t="s">
        <v>104</v>
      </c>
      <c r="Y83" s="1" t="s">
        <v>40</v>
      </c>
      <c r="Z83" s="1" t="s">
        <v>41</v>
      </c>
      <c r="AA83" s="2">
        <v>45686</v>
      </c>
      <c r="AB83" s="1">
        <v>3</v>
      </c>
      <c r="AC83" s="1" t="s">
        <v>42</v>
      </c>
      <c r="AD83" s="9" t="str">
        <f t="shared" si="16"/>
        <v>Target Not Achieved</v>
      </c>
      <c r="AE83" s="1" t="str" cm="1">
        <f t="array" ref="AE83">_xlfn.IFS(AB83&gt;=4.5,"Excellent",AB83&gt;=3,"Good",AB83&lt;3,"Poor")</f>
        <v>Good</v>
      </c>
      <c r="AF83" s="1" t="str">
        <f t="shared" si="17"/>
        <v>Not Eligible for Bonus</v>
      </c>
      <c r="AG83" s="9" t="str">
        <f t="shared" si="18"/>
        <v>Normal Region</v>
      </c>
      <c r="AH83" s="1" t="str">
        <f t="shared" si="19"/>
        <v>Order Closed</v>
      </c>
    </row>
    <row r="84" spans="1:34">
      <c r="A84" s="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c r="P84" s="1">
        <f t="shared" si="10"/>
        <v>2780</v>
      </c>
      <c r="Q84" s="1">
        <v>15</v>
      </c>
      <c r="R84" s="1">
        <f t="shared" si="11"/>
        <v>417</v>
      </c>
      <c r="S84" s="1">
        <f t="shared" si="12"/>
        <v>2363</v>
      </c>
      <c r="T84" s="1">
        <v>0.5</v>
      </c>
      <c r="U84" s="1">
        <f t="shared" si="13"/>
        <v>1181.5</v>
      </c>
      <c r="V84" s="1">
        <f t="shared" si="14"/>
        <v>1181.5</v>
      </c>
      <c r="W84" s="4">
        <f t="shared" si="15"/>
        <v>0.5</v>
      </c>
      <c r="X84" s="1" t="s">
        <v>147</v>
      </c>
      <c r="Y84" s="1" t="s">
        <v>40</v>
      </c>
      <c r="Z84" s="1" t="s">
        <v>41</v>
      </c>
      <c r="AA84" s="2">
        <v>45684</v>
      </c>
      <c r="AB84" s="1">
        <v>4</v>
      </c>
      <c r="AC84" s="1" t="s">
        <v>42</v>
      </c>
      <c r="AD84" s="9" t="str">
        <f t="shared" si="16"/>
        <v>Target Not Achieved</v>
      </c>
      <c r="AE84" s="1" t="str" cm="1">
        <f t="array" ref="AE84">_xlfn.IFS(AB84&gt;=4.5,"Excellent",AB84&gt;=3,"Good",AB84&lt;3,"Poor")</f>
        <v>Good</v>
      </c>
      <c r="AF84" s="1" t="str">
        <f t="shared" si="17"/>
        <v>Not Eligible for Bonus</v>
      </c>
      <c r="AG84" s="9" t="str">
        <f t="shared" si="18"/>
        <v>Normal Region</v>
      </c>
      <c r="AH84" s="1" t="str">
        <f t="shared" si="19"/>
        <v>Order Closed</v>
      </c>
    </row>
    <row r="85" spans="1:34">
      <c r="A85" s="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c r="P85" s="1">
        <f t="shared" si="10"/>
        <v>1300</v>
      </c>
      <c r="Q85" s="1">
        <v>0</v>
      </c>
      <c r="R85" s="1">
        <f t="shared" si="11"/>
        <v>0</v>
      </c>
      <c r="S85" s="1">
        <f t="shared" si="12"/>
        <v>1300</v>
      </c>
      <c r="T85" s="1">
        <v>0.62</v>
      </c>
      <c r="U85" s="1">
        <f t="shared" si="13"/>
        <v>806</v>
      </c>
      <c r="V85" s="1">
        <f t="shared" si="14"/>
        <v>494</v>
      </c>
      <c r="W85" s="4">
        <f t="shared" si="15"/>
        <v>0.38</v>
      </c>
      <c r="X85" s="1" t="s">
        <v>92</v>
      </c>
      <c r="Y85" s="1" t="s">
        <v>57</v>
      </c>
      <c r="Z85" s="1" t="s">
        <v>22</v>
      </c>
      <c r="AA85" s="1"/>
      <c r="AB85" s="1"/>
      <c r="AC85" s="1" t="s">
        <v>93</v>
      </c>
      <c r="AD85" s="9" t="str">
        <f t="shared" si="16"/>
        <v>Target Not Achieved</v>
      </c>
      <c r="AE85" s="1" t="str" cm="1">
        <f t="array" ref="AE85">_xlfn.IFS(AB85&gt;=4.5,"Excellent",AB85&gt;=3,"Good",AB85&lt;3,"Poor")</f>
        <v>Poor</v>
      </c>
      <c r="AF85" s="1" t="str">
        <f t="shared" si="17"/>
        <v>Not Eligible for Bonus</v>
      </c>
      <c r="AG85" s="9" t="str">
        <f t="shared" si="18"/>
        <v>Normal Region</v>
      </c>
      <c r="AH85" s="1" t="str">
        <f t="shared" si="19"/>
        <v>Order Returned</v>
      </c>
    </row>
    <row r="86" spans="1:34">
      <c r="A86" s="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c r="P86" s="1">
        <f t="shared" si="10"/>
        <v>263310</v>
      </c>
      <c r="Q86" s="1">
        <v>5</v>
      </c>
      <c r="R86" s="1">
        <f t="shared" si="11"/>
        <v>13165.5</v>
      </c>
      <c r="S86" s="1">
        <f t="shared" si="12"/>
        <v>250144.5</v>
      </c>
      <c r="T86" s="1">
        <v>0.57999999999999996</v>
      </c>
      <c r="U86" s="1">
        <f t="shared" si="13"/>
        <v>145083.81</v>
      </c>
      <c r="V86" s="1">
        <f t="shared" si="14"/>
        <v>105060.69</v>
      </c>
      <c r="W86" s="4">
        <f t="shared" si="15"/>
        <v>0.42</v>
      </c>
      <c r="X86" s="1" t="s">
        <v>104</v>
      </c>
      <c r="Y86" s="1" t="s">
        <v>40</v>
      </c>
      <c r="Z86" s="1" t="s">
        <v>120</v>
      </c>
      <c r="AA86" s="1"/>
      <c r="AB86" s="1"/>
      <c r="AC86" s="1" t="s">
        <v>42</v>
      </c>
      <c r="AD86" s="9" t="str">
        <f t="shared" si="16"/>
        <v>Target Achieved</v>
      </c>
      <c r="AE86" s="1" t="str" cm="1">
        <f t="array" ref="AE86">_xlfn.IFS(AB86&gt;=4.5,"Excellent",AB86&gt;=3,"Good",AB86&lt;3,"Poor")</f>
        <v>Poor</v>
      </c>
      <c r="AF86" s="1" t="str">
        <f t="shared" si="17"/>
        <v>Eligible for Bonus</v>
      </c>
      <c r="AG86" s="9" t="str">
        <f t="shared" si="18"/>
        <v>Normal Region</v>
      </c>
      <c r="AH86" s="1" t="str">
        <f t="shared" si="19"/>
        <v>Order Closed</v>
      </c>
    </row>
    <row r="87" spans="1:34">
      <c r="A87" s="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c r="P87" s="1">
        <f t="shared" si="10"/>
        <v>2480</v>
      </c>
      <c r="Q87" s="1">
        <v>10</v>
      </c>
      <c r="R87" s="1">
        <f t="shared" si="11"/>
        <v>248</v>
      </c>
      <c r="S87" s="1">
        <f t="shared" si="12"/>
        <v>2232</v>
      </c>
      <c r="T87" s="1">
        <v>0.48</v>
      </c>
      <c r="U87" s="1">
        <f t="shared" si="13"/>
        <v>1071.3599999999999</v>
      </c>
      <c r="V87" s="1">
        <f t="shared" si="14"/>
        <v>1160.6400000000001</v>
      </c>
      <c r="W87" s="4">
        <f t="shared" si="15"/>
        <v>0.52</v>
      </c>
      <c r="X87" s="1" t="s">
        <v>50</v>
      </c>
      <c r="Y87" s="1" t="s">
        <v>57</v>
      </c>
      <c r="Z87" s="1" t="s">
        <v>41</v>
      </c>
      <c r="AA87" s="2">
        <v>45684</v>
      </c>
      <c r="AB87" s="1">
        <v>3</v>
      </c>
      <c r="AC87" s="1" t="s">
        <v>42</v>
      </c>
      <c r="AD87" s="9" t="str">
        <f t="shared" si="16"/>
        <v>Target Not Achieved</v>
      </c>
      <c r="AE87" s="1" t="str" cm="1">
        <f t="array" ref="AE87">_xlfn.IFS(AB87&gt;=4.5,"Excellent",AB87&gt;=3,"Good",AB87&lt;3,"Poor")</f>
        <v>Good</v>
      </c>
      <c r="AF87" s="1" t="str">
        <f t="shared" si="17"/>
        <v>Not Eligible for Bonus</v>
      </c>
      <c r="AG87" s="9" t="str">
        <f t="shared" si="18"/>
        <v>Normal Region</v>
      </c>
      <c r="AH87" s="1" t="str">
        <f t="shared" si="19"/>
        <v>Order Closed</v>
      </c>
    </row>
    <row r="88" spans="1:34">
      <c r="A88" s="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c r="P88" s="1">
        <f t="shared" si="10"/>
        <v>11680</v>
      </c>
      <c r="Q88" s="1">
        <v>0</v>
      </c>
      <c r="R88" s="1">
        <f t="shared" si="11"/>
        <v>0</v>
      </c>
      <c r="S88" s="1">
        <f t="shared" si="12"/>
        <v>11680</v>
      </c>
      <c r="T88" s="1">
        <v>0.47</v>
      </c>
      <c r="U88" s="1">
        <f t="shared" si="13"/>
        <v>5489.5999999999995</v>
      </c>
      <c r="V88" s="1">
        <f t="shared" si="14"/>
        <v>6190.4000000000005</v>
      </c>
      <c r="W88" s="4">
        <f t="shared" si="15"/>
        <v>0.53</v>
      </c>
      <c r="X88" s="1" t="s">
        <v>147</v>
      </c>
      <c r="Y88" s="1" t="s">
        <v>81</v>
      </c>
      <c r="Z88" s="1" t="s">
        <v>41</v>
      </c>
      <c r="AA88" s="2">
        <v>45688</v>
      </c>
      <c r="AB88" s="1">
        <v>4</v>
      </c>
      <c r="AC88" s="1" t="s">
        <v>42</v>
      </c>
      <c r="AD88" s="9" t="str">
        <f t="shared" si="16"/>
        <v>Target Achieved</v>
      </c>
      <c r="AE88" s="1" t="str" cm="1">
        <f t="array" ref="AE88">_xlfn.IFS(AB88&gt;=4.5,"Excellent",AB88&gt;=3,"Good",AB88&lt;3,"Poor")</f>
        <v>Good</v>
      </c>
      <c r="AF88" s="1" t="str">
        <f t="shared" si="17"/>
        <v>Eligible for Bonus</v>
      </c>
      <c r="AG88" s="9" t="str">
        <f t="shared" si="18"/>
        <v>Normal Region</v>
      </c>
      <c r="AH88" s="1" t="str">
        <f t="shared" si="19"/>
        <v>Order Closed</v>
      </c>
    </row>
    <row r="89" spans="1:34">
      <c r="A89" s="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c r="P89" s="1">
        <f t="shared" si="10"/>
        <v>4440</v>
      </c>
      <c r="Q89" s="1">
        <v>0</v>
      </c>
      <c r="R89" s="1">
        <f t="shared" si="11"/>
        <v>0</v>
      </c>
      <c r="S89" s="1">
        <f t="shared" si="12"/>
        <v>4440</v>
      </c>
      <c r="T89" s="1">
        <v>0.35</v>
      </c>
      <c r="U89" s="1">
        <f t="shared" si="13"/>
        <v>1554</v>
      </c>
      <c r="V89" s="1">
        <f t="shared" si="14"/>
        <v>2886</v>
      </c>
      <c r="W89" s="4">
        <f t="shared" si="15"/>
        <v>0.65</v>
      </c>
      <c r="X89" s="1" t="s">
        <v>104</v>
      </c>
      <c r="Y89" s="1" t="s">
        <v>72</v>
      </c>
      <c r="Z89" s="1" t="s">
        <v>66</v>
      </c>
      <c r="AA89" s="1"/>
      <c r="AB89" s="1"/>
      <c r="AC89" s="1" t="s">
        <v>42</v>
      </c>
      <c r="AD89" s="9" t="str">
        <f t="shared" si="16"/>
        <v>Target Not Achieved</v>
      </c>
      <c r="AE89" s="1" t="str" cm="1">
        <f t="array" ref="AE89">_xlfn.IFS(AB89&gt;=4.5,"Excellent",AB89&gt;=3,"Good",AB89&lt;3,"Poor")</f>
        <v>Poor</v>
      </c>
      <c r="AF89" s="1" t="str">
        <f t="shared" si="17"/>
        <v>Not Eligible for Bonus</v>
      </c>
      <c r="AG89" s="9" t="str">
        <f t="shared" si="18"/>
        <v>Priority Region</v>
      </c>
      <c r="AH89" s="1" t="str">
        <f t="shared" si="19"/>
        <v>Order Closed</v>
      </c>
    </row>
    <row r="90" spans="1:34">
      <c r="A90" s="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c r="P90" s="1">
        <f t="shared" si="10"/>
        <v>7180</v>
      </c>
      <c r="Q90" s="1">
        <v>30</v>
      </c>
      <c r="R90" s="1">
        <f t="shared" si="11"/>
        <v>2154</v>
      </c>
      <c r="S90" s="1">
        <f t="shared" si="12"/>
        <v>5026</v>
      </c>
      <c r="T90" s="1">
        <v>0.5</v>
      </c>
      <c r="U90" s="1">
        <f t="shared" si="13"/>
        <v>2513</v>
      </c>
      <c r="V90" s="1">
        <f t="shared" si="14"/>
        <v>2513</v>
      </c>
      <c r="W90" s="4">
        <f t="shared" si="15"/>
        <v>0.5</v>
      </c>
      <c r="X90" s="1" t="s">
        <v>65</v>
      </c>
      <c r="Y90" s="1" t="s">
        <v>40</v>
      </c>
      <c r="Z90" s="1" t="s">
        <v>41</v>
      </c>
      <c r="AA90" s="2">
        <v>45688</v>
      </c>
      <c r="AB90" s="1">
        <v>3</v>
      </c>
      <c r="AC90" s="1" t="s">
        <v>42</v>
      </c>
      <c r="AD90" s="9" t="str">
        <f t="shared" si="16"/>
        <v>Target Not Achieved</v>
      </c>
      <c r="AE90" s="1" t="str" cm="1">
        <f t="array" ref="AE90">_xlfn.IFS(AB90&gt;=4.5,"Excellent",AB90&gt;=3,"Good",AB90&lt;3,"Poor")</f>
        <v>Good</v>
      </c>
      <c r="AF90" s="1" t="str">
        <f t="shared" si="17"/>
        <v>Not Eligible for Bonus</v>
      </c>
      <c r="AG90" s="9" t="str">
        <f t="shared" si="18"/>
        <v>Normal Region</v>
      </c>
      <c r="AH90" s="1" t="str">
        <f t="shared" si="19"/>
        <v>Order Closed</v>
      </c>
    </row>
    <row r="91" spans="1:34">
      <c r="A91" s="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c r="P91" s="1">
        <f t="shared" si="10"/>
        <v>4050</v>
      </c>
      <c r="Q91" s="1">
        <v>0</v>
      </c>
      <c r="R91" s="1">
        <f t="shared" si="11"/>
        <v>0</v>
      </c>
      <c r="S91" s="1">
        <f t="shared" si="12"/>
        <v>4050</v>
      </c>
      <c r="T91" s="1">
        <v>0.35</v>
      </c>
      <c r="U91" s="1">
        <f t="shared" si="13"/>
        <v>1417.5</v>
      </c>
      <c r="V91" s="1">
        <f t="shared" si="14"/>
        <v>2632.5</v>
      </c>
      <c r="W91" s="4">
        <f t="shared" si="15"/>
        <v>0.65</v>
      </c>
      <c r="X91" s="1" t="s">
        <v>104</v>
      </c>
      <c r="Y91" s="1" t="s">
        <v>57</v>
      </c>
      <c r="Z91" s="1" t="s">
        <v>22</v>
      </c>
      <c r="AA91" s="1"/>
      <c r="AB91" s="1"/>
      <c r="AC91" s="1" t="s">
        <v>93</v>
      </c>
      <c r="AD91" s="9" t="str">
        <f t="shared" si="16"/>
        <v>Target Not Achieved</v>
      </c>
      <c r="AE91" s="1" t="str" cm="1">
        <f t="array" ref="AE91">_xlfn.IFS(AB91&gt;=4.5,"Excellent",AB91&gt;=3,"Good",AB91&lt;3,"Poor")</f>
        <v>Poor</v>
      </c>
      <c r="AF91" s="1" t="str">
        <f t="shared" si="17"/>
        <v>Not Eligible for Bonus</v>
      </c>
      <c r="AG91" s="9" t="str">
        <f t="shared" si="18"/>
        <v>Normal Region</v>
      </c>
      <c r="AH91" s="1" t="str">
        <f t="shared" si="19"/>
        <v>Order Returned</v>
      </c>
    </row>
    <row r="92" spans="1:34">
      <c r="A92" s="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c r="P92" s="1">
        <f t="shared" si="10"/>
        <v>7020</v>
      </c>
      <c r="Q92" s="1">
        <v>5</v>
      </c>
      <c r="R92" s="1">
        <f t="shared" si="11"/>
        <v>351</v>
      </c>
      <c r="S92" s="1">
        <f t="shared" si="12"/>
        <v>6669</v>
      </c>
      <c r="T92" s="1">
        <v>0.47</v>
      </c>
      <c r="U92" s="1">
        <f t="shared" si="13"/>
        <v>3134.43</v>
      </c>
      <c r="V92" s="1">
        <f t="shared" si="14"/>
        <v>3534.57</v>
      </c>
      <c r="W92" s="4">
        <f t="shared" si="15"/>
        <v>0.53</v>
      </c>
      <c r="X92" s="1" t="s">
        <v>147</v>
      </c>
      <c r="Y92" s="1" t="s">
        <v>81</v>
      </c>
      <c r="Z92" s="1" t="s">
        <v>41</v>
      </c>
      <c r="AA92" s="2">
        <v>45683</v>
      </c>
      <c r="AB92" s="1">
        <v>3</v>
      </c>
      <c r="AC92" s="1" t="s">
        <v>42</v>
      </c>
      <c r="AD92" s="9" t="str">
        <f t="shared" si="16"/>
        <v>Target Not Achieved</v>
      </c>
      <c r="AE92" s="1" t="str" cm="1">
        <f t="array" ref="AE92">_xlfn.IFS(AB92&gt;=4.5,"Excellent",AB92&gt;=3,"Good",AB92&lt;3,"Poor")</f>
        <v>Good</v>
      </c>
      <c r="AF92" s="1" t="str">
        <f t="shared" si="17"/>
        <v>Not Eligible for Bonus</v>
      </c>
      <c r="AG92" s="9" t="str">
        <f t="shared" si="18"/>
        <v>Priority Region</v>
      </c>
      <c r="AH92" s="1" t="str">
        <f t="shared" si="19"/>
        <v>Order Closed</v>
      </c>
    </row>
    <row r="93" spans="1:34">
      <c r="A93" s="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c r="P93" s="1">
        <f t="shared" si="10"/>
        <v>11760</v>
      </c>
      <c r="Q93" s="1">
        <v>10</v>
      </c>
      <c r="R93" s="1">
        <f t="shared" si="11"/>
        <v>1176</v>
      </c>
      <c r="S93" s="1">
        <f t="shared" si="12"/>
        <v>10584</v>
      </c>
      <c r="T93" s="1">
        <v>0.47</v>
      </c>
      <c r="U93" s="1">
        <f t="shared" si="13"/>
        <v>4974.4799999999996</v>
      </c>
      <c r="V93" s="1">
        <f t="shared" si="14"/>
        <v>5609.52</v>
      </c>
      <c r="W93" s="4">
        <f t="shared" si="15"/>
        <v>0.53</v>
      </c>
      <c r="X93" s="1" t="s">
        <v>92</v>
      </c>
      <c r="Y93" s="1" t="s">
        <v>57</v>
      </c>
      <c r="Z93" s="1" t="s">
        <v>41</v>
      </c>
      <c r="AA93" s="2">
        <v>45684</v>
      </c>
      <c r="AB93" s="1">
        <v>3</v>
      </c>
      <c r="AC93" s="1" t="s">
        <v>42</v>
      </c>
      <c r="AD93" s="9" t="str">
        <f t="shared" si="16"/>
        <v>Target Achieved</v>
      </c>
      <c r="AE93" s="1" t="str" cm="1">
        <f t="array" ref="AE93">_xlfn.IFS(AB93&gt;=4.5,"Excellent",AB93&gt;=3,"Good",AB93&lt;3,"Poor")</f>
        <v>Good</v>
      </c>
      <c r="AF93" s="1" t="str">
        <f t="shared" si="17"/>
        <v>Not Eligible for Bonus</v>
      </c>
      <c r="AG93" s="9" t="str">
        <f t="shared" si="18"/>
        <v>Priority Region</v>
      </c>
      <c r="AH93" s="1" t="str">
        <f t="shared" si="19"/>
        <v>Order Closed</v>
      </c>
    </row>
    <row r="94" spans="1:34">
      <c r="A94" s="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c r="P94" s="1">
        <f t="shared" si="10"/>
        <v>4200</v>
      </c>
      <c r="Q94" s="1">
        <v>20</v>
      </c>
      <c r="R94" s="1">
        <f t="shared" si="11"/>
        <v>840</v>
      </c>
      <c r="S94" s="1">
        <f t="shared" si="12"/>
        <v>3360</v>
      </c>
      <c r="T94" s="1">
        <v>0.48</v>
      </c>
      <c r="U94" s="1">
        <f t="shared" si="13"/>
        <v>1612.8</v>
      </c>
      <c r="V94" s="1">
        <f t="shared" si="14"/>
        <v>1747.2</v>
      </c>
      <c r="W94" s="4">
        <f t="shared" si="15"/>
        <v>0.52</v>
      </c>
      <c r="X94" s="1" t="s">
        <v>50</v>
      </c>
      <c r="Y94" s="1" t="s">
        <v>40</v>
      </c>
      <c r="Z94" s="1" t="s">
        <v>41</v>
      </c>
      <c r="AA94" s="2">
        <v>45684</v>
      </c>
      <c r="AB94" s="1">
        <v>5</v>
      </c>
      <c r="AC94" s="1" t="s">
        <v>42</v>
      </c>
      <c r="AD94" s="9" t="str">
        <f t="shared" si="16"/>
        <v>Target Not Achieved</v>
      </c>
      <c r="AE94" s="1" t="str" cm="1">
        <f t="array" ref="AE94">_xlfn.IFS(AB94&gt;=4.5,"Excellent",AB94&gt;=3,"Good",AB94&lt;3,"Poor")</f>
        <v>Excellent</v>
      </c>
      <c r="AF94" s="1" t="str">
        <f t="shared" si="17"/>
        <v>Not Eligible for Bonus</v>
      </c>
      <c r="AG94" s="9" t="str">
        <f t="shared" si="18"/>
        <v>Normal Region</v>
      </c>
      <c r="AH94" s="1" t="str">
        <f t="shared" si="19"/>
        <v>Order Closed</v>
      </c>
    </row>
    <row r="95" spans="1:34">
      <c r="A95" s="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c r="P95" s="1">
        <f t="shared" si="10"/>
        <v>480</v>
      </c>
      <c r="Q95" s="1">
        <v>10</v>
      </c>
      <c r="R95" s="1">
        <f t="shared" si="11"/>
        <v>48</v>
      </c>
      <c r="S95" s="1">
        <f t="shared" si="12"/>
        <v>432</v>
      </c>
      <c r="T95" s="1">
        <v>0.62</v>
      </c>
      <c r="U95" s="1">
        <f t="shared" si="13"/>
        <v>267.83999999999997</v>
      </c>
      <c r="V95" s="1">
        <f t="shared" si="14"/>
        <v>164.16000000000003</v>
      </c>
      <c r="W95" s="4">
        <f t="shared" si="15"/>
        <v>0.38000000000000006</v>
      </c>
      <c r="X95" s="1" t="s">
        <v>92</v>
      </c>
      <c r="Y95" s="1" t="s">
        <v>72</v>
      </c>
      <c r="Z95" s="1" t="s">
        <v>41</v>
      </c>
      <c r="AA95" s="2">
        <v>45686</v>
      </c>
      <c r="AB95" s="1">
        <v>4</v>
      </c>
      <c r="AC95" s="1" t="s">
        <v>42</v>
      </c>
      <c r="AD95" s="9" t="str">
        <f t="shared" si="16"/>
        <v>Target Not Achieved</v>
      </c>
      <c r="AE95" s="1" t="str" cm="1">
        <f t="array" ref="AE95">_xlfn.IFS(AB95&gt;=4.5,"Excellent",AB95&gt;=3,"Good",AB95&lt;3,"Poor")</f>
        <v>Good</v>
      </c>
      <c r="AF95" s="1" t="str">
        <f t="shared" si="17"/>
        <v>Not Eligible for Bonus</v>
      </c>
      <c r="AG95" s="9" t="str">
        <f t="shared" si="18"/>
        <v>Normal Region</v>
      </c>
      <c r="AH95" s="1" t="str">
        <f t="shared" si="19"/>
        <v>Order Closed</v>
      </c>
    </row>
    <row r="96" spans="1:34">
      <c r="A96" s="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c r="P96" s="1">
        <f t="shared" si="10"/>
        <v>780</v>
      </c>
      <c r="Q96" s="1">
        <v>5</v>
      </c>
      <c r="R96" s="1">
        <f t="shared" si="11"/>
        <v>39</v>
      </c>
      <c r="S96" s="1">
        <f t="shared" si="12"/>
        <v>741</v>
      </c>
      <c r="T96" s="1">
        <v>0.45</v>
      </c>
      <c r="U96" s="1">
        <f t="shared" si="13"/>
        <v>333.45</v>
      </c>
      <c r="V96" s="1">
        <f t="shared" si="14"/>
        <v>407.55</v>
      </c>
      <c r="W96" s="4">
        <f t="shared" si="15"/>
        <v>0.55000000000000004</v>
      </c>
      <c r="X96" s="1" t="s">
        <v>92</v>
      </c>
      <c r="Y96" s="1" t="s">
        <v>81</v>
      </c>
      <c r="Z96" s="1" t="s">
        <v>22</v>
      </c>
      <c r="AA96" s="1"/>
      <c r="AB96" s="1"/>
      <c r="AC96" s="1" t="s">
        <v>93</v>
      </c>
      <c r="AD96" s="9" t="str">
        <f t="shared" si="16"/>
        <v>Target Not Achieved</v>
      </c>
      <c r="AE96" s="1" t="str" cm="1">
        <f t="array" ref="AE96">_xlfn.IFS(AB96&gt;=4.5,"Excellent",AB96&gt;=3,"Good",AB96&lt;3,"Poor")</f>
        <v>Poor</v>
      </c>
      <c r="AF96" s="1" t="str">
        <f t="shared" si="17"/>
        <v>Not Eligible for Bonus</v>
      </c>
      <c r="AG96" s="9" t="str">
        <f t="shared" si="18"/>
        <v>Normal Region</v>
      </c>
      <c r="AH96" s="1" t="str">
        <f t="shared" si="19"/>
        <v>Order Returned</v>
      </c>
    </row>
    <row r="97" spans="1:34">
      <c r="A97" s="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c r="P97" s="1">
        <f t="shared" si="10"/>
        <v>15400</v>
      </c>
      <c r="Q97" s="1">
        <v>0</v>
      </c>
      <c r="R97" s="1">
        <f t="shared" si="11"/>
        <v>0</v>
      </c>
      <c r="S97" s="1">
        <f t="shared" si="12"/>
        <v>15400</v>
      </c>
      <c r="T97" s="1">
        <v>0.5</v>
      </c>
      <c r="U97" s="1">
        <f t="shared" si="13"/>
        <v>7700</v>
      </c>
      <c r="V97" s="1">
        <f t="shared" si="14"/>
        <v>7700</v>
      </c>
      <c r="W97" s="4">
        <f t="shared" si="15"/>
        <v>0.5</v>
      </c>
      <c r="X97" s="1" t="s">
        <v>50</v>
      </c>
      <c r="Y97" s="1" t="s">
        <v>72</v>
      </c>
      <c r="Z97" s="1" t="s">
        <v>41</v>
      </c>
      <c r="AA97" s="2">
        <v>45690</v>
      </c>
      <c r="AB97" s="1">
        <v>3</v>
      </c>
      <c r="AC97" s="1" t="s">
        <v>42</v>
      </c>
      <c r="AD97" s="9" t="str">
        <f t="shared" si="16"/>
        <v>Target Achieved</v>
      </c>
      <c r="AE97" s="1" t="str" cm="1">
        <f t="array" ref="AE97">_xlfn.IFS(AB97&gt;=4.5,"Excellent",AB97&gt;=3,"Good",AB97&lt;3,"Poor")</f>
        <v>Good</v>
      </c>
      <c r="AF97" s="1" t="str">
        <f t="shared" si="17"/>
        <v>Eligible for Bonus</v>
      </c>
      <c r="AG97" s="9" t="str">
        <f t="shared" si="18"/>
        <v>Normal Region</v>
      </c>
      <c r="AH97" s="1" t="str">
        <f t="shared" si="19"/>
        <v>Order Closed</v>
      </c>
    </row>
    <row r="98" spans="1:34">
      <c r="A98" s="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c r="P98" s="1">
        <f t="shared" si="10"/>
        <v>29100</v>
      </c>
      <c r="Q98" s="1">
        <v>30</v>
      </c>
      <c r="R98" s="1">
        <f t="shared" si="11"/>
        <v>8730</v>
      </c>
      <c r="S98" s="1">
        <f t="shared" si="12"/>
        <v>20370</v>
      </c>
      <c r="T98" s="1">
        <v>0.5</v>
      </c>
      <c r="U98" s="1">
        <f t="shared" si="13"/>
        <v>10185</v>
      </c>
      <c r="V98" s="1">
        <f t="shared" si="14"/>
        <v>10185</v>
      </c>
      <c r="W98" s="4">
        <f t="shared" si="15"/>
        <v>0.5</v>
      </c>
      <c r="X98" s="1" t="s">
        <v>56</v>
      </c>
      <c r="Y98" s="1" t="s">
        <v>57</v>
      </c>
      <c r="Z98" s="1" t="s">
        <v>41</v>
      </c>
      <c r="AA98" s="2">
        <v>45691</v>
      </c>
      <c r="AB98" s="1">
        <v>3</v>
      </c>
      <c r="AC98" s="1" t="s">
        <v>42</v>
      </c>
      <c r="AD98" s="9" t="str">
        <f t="shared" si="16"/>
        <v>Target Achieved</v>
      </c>
      <c r="AE98" s="1" t="str" cm="1">
        <f t="array" ref="AE98">_xlfn.IFS(AB98&gt;=4.5,"Excellent",AB98&gt;=3,"Good",AB98&lt;3,"Poor")</f>
        <v>Good</v>
      </c>
      <c r="AF98" s="1" t="str">
        <f t="shared" si="17"/>
        <v>Not Eligible for Bonus</v>
      </c>
      <c r="AG98" s="9" t="str">
        <f t="shared" si="18"/>
        <v>Normal Region</v>
      </c>
      <c r="AH98" s="1" t="str">
        <f t="shared" si="19"/>
        <v>Order Closed</v>
      </c>
    </row>
    <row r="99" spans="1:34">
      <c r="A99" s="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c r="P99" s="1">
        <f t="shared" si="10"/>
        <v>28120</v>
      </c>
      <c r="Q99" s="1">
        <v>10</v>
      </c>
      <c r="R99" s="1">
        <f t="shared" si="11"/>
        <v>2812</v>
      </c>
      <c r="S99" s="1">
        <f t="shared" si="12"/>
        <v>25308</v>
      </c>
      <c r="T99" s="1">
        <v>0.52</v>
      </c>
      <c r="U99" s="1">
        <f t="shared" si="13"/>
        <v>13160.16</v>
      </c>
      <c r="V99" s="1">
        <f t="shared" si="14"/>
        <v>12147.84</v>
      </c>
      <c r="W99" s="4">
        <f t="shared" si="15"/>
        <v>0.48</v>
      </c>
      <c r="X99" s="1" t="s">
        <v>50</v>
      </c>
      <c r="Y99" s="1" t="s">
        <v>57</v>
      </c>
      <c r="Z99" s="1" t="s">
        <v>22</v>
      </c>
      <c r="AA99" s="1"/>
      <c r="AB99" s="1"/>
      <c r="AC99" s="1" t="s">
        <v>93</v>
      </c>
      <c r="AD99" s="9" t="str">
        <f t="shared" si="16"/>
        <v>Target Achieved</v>
      </c>
      <c r="AE99" s="1" t="str" cm="1">
        <f t="array" ref="AE99">_xlfn.IFS(AB99&gt;=4.5,"Excellent",AB99&gt;=3,"Good",AB99&lt;3,"Poor")</f>
        <v>Poor</v>
      </c>
      <c r="AF99" s="1" t="str">
        <f t="shared" si="17"/>
        <v>Not Eligible for Bonus</v>
      </c>
      <c r="AG99" s="9" t="str">
        <f t="shared" si="18"/>
        <v>Normal Region</v>
      </c>
      <c r="AH99" s="1" t="str">
        <f t="shared" si="19"/>
        <v>Order Returned</v>
      </c>
    </row>
    <row r="100" spans="1:34">
      <c r="A100" s="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c r="P100" s="1">
        <f t="shared" si="10"/>
        <v>4160</v>
      </c>
      <c r="Q100" s="1">
        <v>15</v>
      </c>
      <c r="R100" s="1">
        <f t="shared" si="11"/>
        <v>624</v>
      </c>
      <c r="S100" s="1">
        <f t="shared" si="12"/>
        <v>3536</v>
      </c>
      <c r="T100" s="1">
        <v>0.45</v>
      </c>
      <c r="U100" s="1">
        <f t="shared" si="13"/>
        <v>1591.2</v>
      </c>
      <c r="V100" s="1">
        <f t="shared" si="14"/>
        <v>1944.8</v>
      </c>
      <c r="W100" s="4">
        <f t="shared" si="15"/>
        <v>0.54999999999999993</v>
      </c>
      <c r="X100" s="1" t="s">
        <v>50</v>
      </c>
      <c r="Y100" s="1" t="s">
        <v>40</v>
      </c>
      <c r="Z100" s="1" t="s">
        <v>22</v>
      </c>
      <c r="AA100" s="1"/>
      <c r="AB100" s="1"/>
      <c r="AC100" s="1" t="s">
        <v>93</v>
      </c>
      <c r="AD100" s="9" t="str">
        <f t="shared" si="16"/>
        <v>Target Not Achieved</v>
      </c>
      <c r="AE100" s="1" t="str" cm="1">
        <f t="array" ref="AE100">_xlfn.IFS(AB100&gt;=4.5,"Excellent",AB100&gt;=3,"Good",AB100&lt;3,"Poor")</f>
        <v>Poor</v>
      </c>
      <c r="AF100" s="1" t="str">
        <f t="shared" si="17"/>
        <v>Not Eligible for Bonus</v>
      </c>
      <c r="AG100" s="9" t="str">
        <f t="shared" si="18"/>
        <v>Normal Region</v>
      </c>
      <c r="AH100" s="1" t="str">
        <f t="shared" si="19"/>
        <v>Order Returned</v>
      </c>
    </row>
    <row r="101" spans="1:34">
      <c r="A101" s="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c r="P101" s="1">
        <f t="shared" si="10"/>
        <v>1040</v>
      </c>
      <c r="Q101" s="1">
        <v>20</v>
      </c>
      <c r="R101" s="1">
        <f t="shared" si="11"/>
        <v>208</v>
      </c>
      <c r="S101" s="1">
        <f t="shared" si="12"/>
        <v>832</v>
      </c>
      <c r="T101" s="1">
        <v>0.45</v>
      </c>
      <c r="U101" s="1">
        <f t="shared" si="13"/>
        <v>374.40000000000003</v>
      </c>
      <c r="V101" s="1">
        <f t="shared" si="14"/>
        <v>457.59999999999997</v>
      </c>
      <c r="W101" s="4">
        <f t="shared" si="15"/>
        <v>0.54999999999999993</v>
      </c>
      <c r="X101" s="1" t="s">
        <v>39</v>
      </c>
      <c r="Y101" s="1" t="s">
        <v>72</v>
      </c>
      <c r="Z101" s="1" t="s">
        <v>41</v>
      </c>
      <c r="AA101" s="2">
        <v>45687</v>
      </c>
      <c r="AB101" s="1">
        <v>5</v>
      </c>
      <c r="AC101" s="1" t="s">
        <v>42</v>
      </c>
      <c r="AD101" s="9" t="str">
        <f t="shared" si="16"/>
        <v>Target Not Achieved</v>
      </c>
      <c r="AE101" s="1" t="str" cm="1">
        <f t="array" ref="AE101">_xlfn.IFS(AB101&gt;=4.5,"Excellent",AB101&gt;=3,"Good",AB101&lt;3,"Poor")</f>
        <v>Excellent</v>
      </c>
      <c r="AF101" s="1" t="str">
        <f t="shared" si="17"/>
        <v>Not Eligible for Bonus</v>
      </c>
      <c r="AG101" s="9" t="str">
        <f t="shared" si="18"/>
        <v>Normal Region</v>
      </c>
      <c r="AH101" s="1" t="str">
        <f t="shared" si="19"/>
        <v>Order Closed</v>
      </c>
    </row>
    <row r="102" spans="1:34">
      <c r="A102" s="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c r="P102" s="1">
        <f t="shared" si="10"/>
        <v>6090</v>
      </c>
      <c r="Q102" s="1">
        <v>10</v>
      </c>
      <c r="R102" s="1">
        <f t="shared" si="11"/>
        <v>609</v>
      </c>
      <c r="S102" s="1">
        <f t="shared" si="12"/>
        <v>5481</v>
      </c>
      <c r="T102" s="1">
        <v>0.45</v>
      </c>
      <c r="U102" s="1">
        <f t="shared" si="13"/>
        <v>2466.4500000000003</v>
      </c>
      <c r="V102" s="1">
        <f t="shared" si="14"/>
        <v>3014.5499999999997</v>
      </c>
      <c r="W102" s="4">
        <f t="shared" si="15"/>
        <v>0.54999999999999993</v>
      </c>
      <c r="X102" s="1" t="s">
        <v>50</v>
      </c>
      <c r="Y102" s="1" t="s">
        <v>40</v>
      </c>
      <c r="Z102" s="1" t="s">
        <v>120</v>
      </c>
      <c r="AA102" s="1"/>
      <c r="AB102" s="1"/>
      <c r="AC102" s="1" t="s">
        <v>42</v>
      </c>
      <c r="AD102" s="9" t="str">
        <f t="shared" si="16"/>
        <v>Target Not Achieved</v>
      </c>
      <c r="AE102" s="1" t="str" cm="1">
        <f t="array" ref="AE102">_xlfn.IFS(AB102&gt;=4.5,"Excellent",AB102&gt;=3,"Good",AB102&lt;3,"Poor")</f>
        <v>Poor</v>
      </c>
      <c r="AF102" s="1" t="str">
        <f t="shared" si="17"/>
        <v>Not Eligible for Bonus</v>
      </c>
      <c r="AG102" s="9" t="str">
        <f t="shared" si="18"/>
        <v>Normal Region</v>
      </c>
      <c r="AH102" s="1" t="str">
        <f t="shared" si="19"/>
        <v>Order Closed</v>
      </c>
    </row>
    <row r="103" spans="1:34">
      <c r="A103" s="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c r="P103" s="1">
        <f t="shared" si="10"/>
        <v>30650</v>
      </c>
      <c r="Q103" s="1">
        <v>0</v>
      </c>
      <c r="R103" s="1">
        <f t="shared" si="11"/>
        <v>0</v>
      </c>
      <c r="S103" s="1">
        <f t="shared" si="12"/>
        <v>30650</v>
      </c>
      <c r="T103" s="1">
        <v>0.48</v>
      </c>
      <c r="U103" s="1">
        <f t="shared" si="13"/>
        <v>14712</v>
      </c>
      <c r="V103" s="1">
        <f t="shared" si="14"/>
        <v>15938</v>
      </c>
      <c r="W103" s="4">
        <f t="shared" si="15"/>
        <v>0.52</v>
      </c>
      <c r="X103" s="1" t="s">
        <v>65</v>
      </c>
      <c r="Y103" s="1" t="s">
        <v>72</v>
      </c>
      <c r="Z103" s="1" t="s">
        <v>120</v>
      </c>
      <c r="AA103" s="1"/>
      <c r="AB103" s="1"/>
      <c r="AC103" s="1" t="s">
        <v>42</v>
      </c>
      <c r="AD103" s="9" t="str">
        <f t="shared" si="16"/>
        <v>Target Achieved</v>
      </c>
      <c r="AE103" s="1" t="str" cm="1">
        <f t="array" ref="AE103">_xlfn.IFS(AB103&gt;=4.5,"Excellent",AB103&gt;=3,"Good",AB103&lt;3,"Poor")</f>
        <v>Poor</v>
      </c>
      <c r="AF103" s="1" t="str">
        <f t="shared" si="17"/>
        <v>Eligible for Bonus</v>
      </c>
      <c r="AG103" s="9" t="str">
        <f t="shared" si="18"/>
        <v>Normal Region</v>
      </c>
      <c r="AH103" s="1" t="str">
        <f t="shared" si="19"/>
        <v>Order Closed</v>
      </c>
    </row>
    <row r="104" spans="1:34">
      <c r="A104" s="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c r="P104" s="1">
        <f t="shared" si="10"/>
        <v>2340</v>
      </c>
      <c r="Q104" s="1">
        <v>25</v>
      </c>
      <c r="R104" s="1">
        <f t="shared" si="11"/>
        <v>585</v>
      </c>
      <c r="S104" s="1">
        <f t="shared" si="12"/>
        <v>1755</v>
      </c>
      <c r="T104" s="1">
        <v>0.5</v>
      </c>
      <c r="U104" s="1">
        <f t="shared" si="13"/>
        <v>877.5</v>
      </c>
      <c r="V104" s="1">
        <f t="shared" si="14"/>
        <v>877.5</v>
      </c>
      <c r="W104" s="4">
        <f t="shared" si="15"/>
        <v>0.5</v>
      </c>
      <c r="X104" s="1" t="s">
        <v>56</v>
      </c>
      <c r="Y104" s="1" t="s">
        <v>72</v>
      </c>
      <c r="Z104" s="1" t="s">
        <v>41</v>
      </c>
      <c r="AA104" s="2">
        <v>45691</v>
      </c>
      <c r="AB104" s="1">
        <v>4</v>
      </c>
      <c r="AC104" s="1" t="s">
        <v>42</v>
      </c>
      <c r="AD104" s="9" t="str">
        <f t="shared" si="16"/>
        <v>Target Not Achieved</v>
      </c>
      <c r="AE104" s="1" t="str" cm="1">
        <f t="array" ref="AE104">_xlfn.IFS(AB104&gt;=4.5,"Excellent",AB104&gt;=3,"Good",AB104&lt;3,"Poor")</f>
        <v>Good</v>
      </c>
      <c r="AF104" s="1" t="str">
        <f t="shared" si="17"/>
        <v>Not Eligible for Bonus</v>
      </c>
      <c r="AG104" s="9" t="str">
        <f t="shared" si="18"/>
        <v>Normal Region</v>
      </c>
      <c r="AH104" s="1" t="str">
        <f t="shared" si="19"/>
        <v>Order Closed</v>
      </c>
    </row>
    <row r="105" spans="1:34">
      <c r="A105" s="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c r="P105" s="1">
        <f t="shared" si="10"/>
        <v>69680</v>
      </c>
      <c r="Q105" s="1">
        <v>0</v>
      </c>
      <c r="R105" s="1">
        <f t="shared" si="11"/>
        <v>0</v>
      </c>
      <c r="S105" s="1">
        <f t="shared" si="12"/>
        <v>69680</v>
      </c>
      <c r="T105" s="1">
        <v>0.57999999999999996</v>
      </c>
      <c r="U105" s="1">
        <f t="shared" si="13"/>
        <v>40414.399999999994</v>
      </c>
      <c r="V105" s="1">
        <f t="shared" si="14"/>
        <v>29265.600000000006</v>
      </c>
      <c r="W105" s="4">
        <f t="shared" si="15"/>
        <v>0.4200000000000001</v>
      </c>
      <c r="X105" s="1" t="s">
        <v>39</v>
      </c>
      <c r="Y105" s="1" t="s">
        <v>72</v>
      </c>
      <c r="Z105" s="1" t="s">
        <v>41</v>
      </c>
      <c r="AA105" s="2">
        <v>45690</v>
      </c>
      <c r="AB105" s="1">
        <v>4</v>
      </c>
      <c r="AC105" s="1" t="s">
        <v>42</v>
      </c>
      <c r="AD105" s="9" t="str">
        <f t="shared" si="16"/>
        <v>Target Achieved</v>
      </c>
      <c r="AE105" s="1" t="str" cm="1">
        <f t="array" ref="AE105">_xlfn.IFS(AB105&gt;=4.5,"Excellent",AB105&gt;=3,"Good",AB105&lt;3,"Poor")</f>
        <v>Good</v>
      </c>
      <c r="AF105" s="1" t="str">
        <f t="shared" si="17"/>
        <v>Eligible for Bonus</v>
      </c>
      <c r="AG105" s="9" t="str">
        <f t="shared" si="18"/>
        <v>Normal Region</v>
      </c>
      <c r="AH105" s="1" t="str">
        <f t="shared" si="19"/>
        <v>Order Closed</v>
      </c>
    </row>
    <row r="106" spans="1:34">
      <c r="A106" s="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c r="P106" s="1">
        <f t="shared" si="10"/>
        <v>3840</v>
      </c>
      <c r="Q106" s="1">
        <v>0</v>
      </c>
      <c r="R106" s="1">
        <f t="shared" si="11"/>
        <v>0</v>
      </c>
      <c r="S106" s="1">
        <f t="shared" si="12"/>
        <v>3840</v>
      </c>
      <c r="T106" s="1">
        <v>0.35</v>
      </c>
      <c r="U106" s="1">
        <f t="shared" si="13"/>
        <v>1344</v>
      </c>
      <c r="V106" s="1">
        <f t="shared" si="14"/>
        <v>2496</v>
      </c>
      <c r="W106" s="4">
        <f t="shared" si="15"/>
        <v>0.65</v>
      </c>
      <c r="X106" s="1" t="s">
        <v>65</v>
      </c>
      <c r="Y106" s="1" t="s">
        <v>81</v>
      </c>
      <c r="Z106" s="1" t="s">
        <v>41</v>
      </c>
      <c r="AA106" s="2">
        <v>45690</v>
      </c>
      <c r="AB106" s="1">
        <v>5</v>
      </c>
      <c r="AC106" s="1" t="s">
        <v>42</v>
      </c>
      <c r="AD106" s="9" t="str">
        <f t="shared" si="16"/>
        <v>Target Not Achieved</v>
      </c>
      <c r="AE106" s="1" t="str" cm="1">
        <f t="array" ref="AE106">_xlfn.IFS(AB106&gt;=4.5,"Excellent",AB106&gt;=3,"Good",AB106&lt;3,"Poor")</f>
        <v>Excellent</v>
      </c>
      <c r="AF106" s="1" t="str">
        <f t="shared" si="17"/>
        <v>Not Eligible for Bonus</v>
      </c>
      <c r="AG106" s="9" t="str">
        <f t="shared" si="18"/>
        <v>Priority Region</v>
      </c>
      <c r="AH106" s="1" t="str">
        <f t="shared" si="19"/>
        <v>Order Closed</v>
      </c>
    </row>
    <row r="107" spans="1:34">
      <c r="A107" s="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c r="P107" s="1">
        <f t="shared" si="10"/>
        <v>20000</v>
      </c>
      <c r="Q107" s="1">
        <v>10</v>
      </c>
      <c r="R107" s="1">
        <f t="shared" si="11"/>
        <v>2000</v>
      </c>
      <c r="S107" s="1">
        <f t="shared" si="12"/>
        <v>18000</v>
      </c>
      <c r="T107" s="1">
        <v>0.52</v>
      </c>
      <c r="U107" s="1">
        <f t="shared" si="13"/>
        <v>9360</v>
      </c>
      <c r="V107" s="1">
        <f t="shared" si="14"/>
        <v>8640</v>
      </c>
      <c r="W107" s="4">
        <f t="shared" si="15"/>
        <v>0.48</v>
      </c>
      <c r="X107" s="1" t="s">
        <v>56</v>
      </c>
      <c r="Y107" s="1" t="s">
        <v>57</v>
      </c>
      <c r="Z107" s="1" t="s">
        <v>66</v>
      </c>
      <c r="AA107" s="1"/>
      <c r="AB107" s="1"/>
      <c r="AC107" s="1" t="s">
        <v>42</v>
      </c>
      <c r="AD107" s="9" t="str">
        <f t="shared" si="16"/>
        <v>Target Achieved</v>
      </c>
      <c r="AE107" s="1" t="str" cm="1">
        <f t="array" ref="AE107">_xlfn.IFS(AB107&gt;=4.5,"Excellent",AB107&gt;=3,"Good",AB107&lt;3,"Poor")</f>
        <v>Poor</v>
      </c>
      <c r="AF107" s="1" t="str">
        <f t="shared" si="17"/>
        <v>Not Eligible for Bonus</v>
      </c>
      <c r="AG107" s="9" t="str">
        <f t="shared" si="18"/>
        <v>Normal Region</v>
      </c>
      <c r="AH107" s="1" t="str">
        <f t="shared" si="19"/>
        <v>Order Closed</v>
      </c>
    </row>
    <row r="108" spans="1:34">
      <c r="A108" s="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c r="P108" s="1">
        <f t="shared" si="10"/>
        <v>17250</v>
      </c>
      <c r="Q108" s="1">
        <v>15</v>
      </c>
      <c r="R108" s="1">
        <f t="shared" si="11"/>
        <v>2587.5</v>
      </c>
      <c r="S108" s="1">
        <f t="shared" si="12"/>
        <v>14662.5</v>
      </c>
      <c r="T108" s="1">
        <v>0.52</v>
      </c>
      <c r="U108" s="1">
        <f t="shared" si="13"/>
        <v>7624.5</v>
      </c>
      <c r="V108" s="1">
        <f t="shared" si="14"/>
        <v>7038</v>
      </c>
      <c r="W108" s="4">
        <f t="shared" si="15"/>
        <v>0.48</v>
      </c>
      <c r="X108" s="1" t="s">
        <v>39</v>
      </c>
      <c r="Y108" s="1" t="s">
        <v>57</v>
      </c>
      <c r="Z108" s="1" t="s">
        <v>41</v>
      </c>
      <c r="AA108" s="2">
        <v>45692</v>
      </c>
      <c r="AB108" s="1">
        <v>4</v>
      </c>
      <c r="AC108" s="1" t="s">
        <v>42</v>
      </c>
      <c r="AD108" s="9" t="str">
        <f t="shared" si="16"/>
        <v>Target Achieved</v>
      </c>
      <c r="AE108" s="1" t="str" cm="1">
        <f t="array" ref="AE108">_xlfn.IFS(AB108&gt;=4.5,"Excellent",AB108&gt;=3,"Good",AB108&lt;3,"Poor")</f>
        <v>Good</v>
      </c>
      <c r="AF108" s="1" t="str">
        <f t="shared" si="17"/>
        <v>Not Eligible for Bonus</v>
      </c>
      <c r="AG108" s="9" t="str">
        <f t="shared" si="18"/>
        <v>Priority Region</v>
      </c>
      <c r="AH108" s="1" t="str">
        <f t="shared" si="19"/>
        <v>Order Closed</v>
      </c>
    </row>
    <row r="109" spans="1:34">
      <c r="A109" s="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c r="P109" s="1">
        <f t="shared" si="10"/>
        <v>12720</v>
      </c>
      <c r="Q109" s="1">
        <v>5</v>
      </c>
      <c r="R109" s="1">
        <f t="shared" si="11"/>
        <v>636</v>
      </c>
      <c r="S109" s="1">
        <f t="shared" si="12"/>
        <v>12084</v>
      </c>
      <c r="T109" s="1">
        <v>0.48</v>
      </c>
      <c r="U109" s="1">
        <f t="shared" si="13"/>
        <v>5800.32</v>
      </c>
      <c r="V109" s="1">
        <f t="shared" si="14"/>
        <v>6283.68</v>
      </c>
      <c r="W109" s="4">
        <f t="shared" si="15"/>
        <v>0.52</v>
      </c>
      <c r="X109" s="1" t="s">
        <v>50</v>
      </c>
      <c r="Y109" s="1" t="s">
        <v>81</v>
      </c>
      <c r="Z109" s="1" t="s">
        <v>41</v>
      </c>
      <c r="AA109" s="2">
        <v>45687</v>
      </c>
      <c r="AB109" s="1">
        <v>5</v>
      </c>
      <c r="AC109" s="1" t="s">
        <v>42</v>
      </c>
      <c r="AD109" s="9" t="str">
        <f t="shared" si="16"/>
        <v>Target Achieved</v>
      </c>
      <c r="AE109" s="1" t="str" cm="1">
        <f t="array" ref="AE109">_xlfn.IFS(AB109&gt;=4.5,"Excellent",AB109&gt;=3,"Good",AB109&lt;3,"Poor")</f>
        <v>Excellent</v>
      </c>
      <c r="AF109" s="1" t="str">
        <f t="shared" si="17"/>
        <v>Eligible for Bonus</v>
      </c>
      <c r="AG109" s="9" t="str">
        <f t="shared" si="18"/>
        <v>Priority Region</v>
      </c>
      <c r="AH109" s="1" t="str">
        <f t="shared" si="19"/>
        <v>Order Closed</v>
      </c>
    </row>
    <row r="110" spans="1:34">
      <c r="A110" s="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c r="P110" s="1">
        <f t="shared" si="10"/>
        <v>810</v>
      </c>
      <c r="Q110" s="1">
        <v>15</v>
      </c>
      <c r="R110" s="1">
        <f t="shared" si="11"/>
        <v>121.5</v>
      </c>
      <c r="S110" s="1">
        <f t="shared" si="12"/>
        <v>688.5</v>
      </c>
      <c r="T110" s="1">
        <v>0.35</v>
      </c>
      <c r="U110" s="1">
        <f t="shared" si="13"/>
        <v>240.97499999999999</v>
      </c>
      <c r="V110" s="1">
        <f t="shared" si="14"/>
        <v>447.52499999999998</v>
      </c>
      <c r="W110" s="4">
        <f t="shared" si="15"/>
        <v>0.65</v>
      </c>
      <c r="X110" s="1" t="s">
        <v>50</v>
      </c>
      <c r="Y110" s="1" t="s">
        <v>81</v>
      </c>
      <c r="Z110" s="1" t="s">
        <v>51</v>
      </c>
      <c r="AA110" s="2">
        <v>45692</v>
      </c>
      <c r="AB110" s="1"/>
      <c r="AC110" s="1" t="s">
        <v>42</v>
      </c>
      <c r="AD110" s="9" t="str">
        <f t="shared" si="16"/>
        <v>Target Not Achieved</v>
      </c>
      <c r="AE110" s="1" t="str" cm="1">
        <f t="array" ref="AE110">_xlfn.IFS(AB110&gt;=4.5,"Excellent",AB110&gt;=3,"Good",AB110&lt;3,"Poor")</f>
        <v>Poor</v>
      </c>
      <c r="AF110" s="1" t="str">
        <f t="shared" si="17"/>
        <v>Not Eligible for Bonus</v>
      </c>
      <c r="AG110" s="9" t="str">
        <f t="shared" si="18"/>
        <v>Normal Region</v>
      </c>
      <c r="AH110" s="1" t="str">
        <f t="shared" si="19"/>
        <v>Order Closed</v>
      </c>
    </row>
    <row r="111" spans="1:34">
      <c r="A111" s="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c r="P111" s="1">
        <f t="shared" si="10"/>
        <v>8410</v>
      </c>
      <c r="Q111" s="1">
        <v>20</v>
      </c>
      <c r="R111" s="1">
        <f t="shared" si="11"/>
        <v>1682</v>
      </c>
      <c r="S111" s="1">
        <f t="shared" si="12"/>
        <v>6728</v>
      </c>
      <c r="T111" s="1">
        <v>0.48</v>
      </c>
      <c r="U111" s="1">
        <f t="shared" si="13"/>
        <v>3229.44</v>
      </c>
      <c r="V111" s="1">
        <f t="shared" si="14"/>
        <v>3498.56</v>
      </c>
      <c r="W111" s="4">
        <f t="shared" si="15"/>
        <v>0.52</v>
      </c>
      <c r="X111" s="1" t="s">
        <v>104</v>
      </c>
      <c r="Y111" s="1" t="s">
        <v>40</v>
      </c>
      <c r="Z111" s="1" t="s">
        <v>51</v>
      </c>
      <c r="AA111" s="2">
        <v>45691</v>
      </c>
      <c r="AB111" s="1"/>
      <c r="AC111" s="1" t="s">
        <v>42</v>
      </c>
      <c r="AD111" s="9" t="str">
        <f t="shared" si="16"/>
        <v>Target Not Achieved</v>
      </c>
      <c r="AE111" s="1" t="str" cm="1">
        <f t="array" ref="AE111">_xlfn.IFS(AB111&gt;=4.5,"Excellent",AB111&gt;=3,"Good",AB111&lt;3,"Poor")</f>
        <v>Poor</v>
      </c>
      <c r="AF111" s="1" t="str">
        <f t="shared" si="17"/>
        <v>Not Eligible for Bonus</v>
      </c>
      <c r="AG111" s="9" t="str">
        <f t="shared" si="18"/>
        <v>Priority Region</v>
      </c>
      <c r="AH111" s="1" t="str">
        <f t="shared" si="19"/>
        <v>Order Closed</v>
      </c>
    </row>
    <row r="112" spans="1:34">
      <c r="A112" s="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c r="P112" s="1">
        <f t="shared" si="10"/>
        <v>7950</v>
      </c>
      <c r="Q112" s="1">
        <v>10</v>
      </c>
      <c r="R112" s="1">
        <f t="shared" si="11"/>
        <v>795</v>
      </c>
      <c r="S112" s="1">
        <f t="shared" si="12"/>
        <v>7155</v>
      </c>
      <c r="T112" s="1">
        <v>0.5</v>
      </c>
      <c r="U112" s="1">
        <f t="shared" si="13"/>
        <v>3577.5</v>
      </c>
      <c r="V112" s="1">
        <f t="shared" si="14"/>
        <v>3577.5</v>
      </c>
      <c r="W112" s="4">
        <f t="shared" si="15"/>
        <v>0.5</v>
      </c>
      <c r="X112" s="1" t="s">
        <v>147</v>
      </c>
      <c r="Y112" s="1" t="s">
        <v>57</v>
      </c>
      <c r="Z112" s="1" t="s">
        <v>41</v>
      </c>
      <c r="AA112" s="2">
        <v>45692</v>
      </c>
      <c r="AB112" s="1">
        <v>5</v>
      </c>
      <c r="AC112" s="1" t="s">
        <v>42</v>
      </c>
      <c r="AD112" s="9" t="str">
        <f t="shared" si="16"/>
        <v>Target Not Achieved</v>
      </c>
      <c r="AE112" s="1" t="str" cm="1">
        <f t="array" ref="AE112">_xlfn.IFS(AB112&gt;=4.5,"Excellent",AB112&gt;=3,"Good",AB112&lt;3,"Poor")</f>
        <v>Excellent</v>
      </c>
      <c r="AF112" s="1" t="str">
        <f t="shared" si="17"/>
        <v>Not Eligible for Bonus</v>
      </c>
      <c r="AG112" s="9" t="str">
        <f t="shared" si="18"/>
        <v>Normal Region</v>
      </c>
      <c r="AH112" s="1" t="str">
        <f t="shared" si="19"/>
        <v>Order Closed</v>
      </c>
    </row>
    <row r="113" spans="1:34">
      <c r="A113" s="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c r="P113" s="1">
        <f t="shared" si="10"/>
        <v>1660</v>
      </c>
      <c r="Q113" s="1">
        <v>15</v>
      </c>
      <c r="R113" s="1">
        <f t="shared" si="11"/>
        <v>249</v>
      </c>
      <c r="S113" s="1">
        <f t="shared" si="12"/>
        <v>1411</v>
      </c>
      <c r="T113" s="1">
        <v>0.35</v>
      </c>
      <c r="U113" s="1">
        <f t="shared" si="13"/>
        <v>493.84999999999997</v>
      </c>
      <c r="V113" s="1">
        <f t="shared" si="14"/>
        <v>917.15000000000009</v>
      </c>
      <c r="W113" s="4">
        <f t="shared" si="15"/>
        <v>0.65</v>
      </c>
      <c r="X113" s="1" t="s">
        <v>50</v>
      </c>
      <c r="Y113" s="1" t="s">
        <v>40</v>
      </c>
      <c r="Z113" s="1" t="s">
        <v>66</v>
      </c>
      <c r="AA113" s="1"/>
      <c r="AB113" s="1"/>
      <c r="AC113" s="1" t="s">
        <v>42</v>
      </c>
      <c r="AD113" s="9" t="str">
        <f t="shared" si="16"/>
        <v>Target Not Achieved</v>
      </c>
      <c r="AE113" s="1" t="str" cm="1">
        <f t="array" ref="AE113">_xlfn.IFS(AB113&gt;=4.5,"Excellent",AB113&gt;=3,"Good",AB113&lt;3,"Poor")</f>
        <v>Poor</v>
      </c>
      <c r="AF113" s="1" t="str">
        <f t="shared" si="17"/>
        <v>Not Eligible for Bonus</v>
      </c>
      <c r="AG113" s="9" t="str">
        <f t="shared" si="18"/>
        <v>Priority Region</v>
      </c>
      <c r="AH113" s="1" t="str">
        <f t="shared" si="19"/>
        <v>Order Closed</v>
      </c>
    </row>
    <row r="114" spans="1:34">
      <c r="A114" s="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c r="P114" s="1">
        <f t="shared" si="10"/>
        <v>2790</v>
      </c>
      <c r="Q114" s="1">
        <v>10</v>
      </c>
      <c r="R114" s="1">
        <f t="shared" si="11"/>
        <v>279</v>
      </c>
      <c r="S114" s="1">
        <f t="shared" si="12"/>
        <v>2511</v>
      </c>
      <c r="T114" s="1">
        <v>0.47</v>
      </c>
      <c r="U114" s="1">
        <f t="shared" si="13"/>
        <v>1180.1699999999998</v>
      </c>
      <c r="V114" s="1">
        <f t="shared" si="14"/>
        <v>1330.8300000000002</v>
      </c>
      <c r="W114" s="4">
        <f t="shared" si="15"/>
        <v>0.53</v>
      </c>
      <c r="X114" s="1" t="s">
        <v>104</v>
      </c>
      <c r="Y114" s="1" t="s">
        <v>72</v>
      </c>
      <c r="Z114" s="1" t="s">
        <v>51</v>
      </c>
      <c r="AA114" s="2">
        <v>45692</v>
      </c>
      <c r="AB114" s="1"/>
      <c r="AC114" s="1" t="s">
        <v>42</v>
      </c>
      <c r="AD114" s="9" t="str">
        <f t="shared" si="16"/>
        <v>Target Not Achieved</v>
      </c>
      <c r="AE114" s="1" t="str" cm="1">
        <f t="array" ref="AE114">_xlfn.IFS(AB114&gt;=4.5,"Excellent",AB114&gt;=3,"Good",AB114&lt;3,"Poor")</f>
        <v>Poor</v>
      </c>
      <c r="AF114" s="1" t="str">
        <f t="shared" si="17"/>
        <v>Not Eligible for Bonus</v>
      </c>
      <c r="AG114" s="9" t="str">
        <f t="shared" si="18"/>
        <v>Priority Region</v>
      </c>
      <c r="AH114" s="1" t="str">
        <f t="shared" si="19"/>
        <v>Order Closed</v>
      </c>
    </row>
    <row r="115" spans="1:34">
      <c r="A115" s="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c r="P115" s="1">
        <f t="shared" si="10"/>
        <v>16200</v>
      </c>
      <c r="Q115" s="1">
        <v>30</v>
      </c>
      <c r="R115" s="1">
        <f t="shared" si="11"/>
        <v>4860</v>
      </c>
      <c r="S115" s="1">
        <f t="shared" si="12"/>
        <v>11340</v>
      </c>
      <c r="T115" s="1">
        <v>0.48</v>
      </c>
      <c r="U115" s="1">
        <f t="shared" si="13"/>
        <v>5443.2</v>
      </c>
      <c r="V115" s="1">
        <f t="shared" si="14"/>
        <v>5896.8</v>
      </c>
      <c r="W115" s="4">
        <f t="shared" si="15"/>
        <v>0.52</v>
      </c>
      <c r="X115" s="1" t="s">
        <v>92</v>
      </c>
      <c r="Y115" s="1" t="s">
        <v>57</v>
      </c>
      <c r="Z115" s="1" t="s">
        <v>120</v>
      </c>
      <c r="AA115" s="1"/>
      <c r="AB115" s="1"/>
      <c r="AC115" s="1" t="s">
        <v>42</v>
      </c>
      <c r="AD115" s="9" t="str">
        <f t="shared" si="16"/>
        <v>Target Achieved</v>
      </c>
      <c r="AE115" s="1" t="str" cm="1">
        <f t="array" ref="AE115">_xlfn.IFS(AB115&gt;=4.5,"Excellent",AB115&gt;=3,"Good",AB115&lt;3,"Poor")</f>
        <v>Poor</v>
      </c>
      <c r="AF115" s="1" t="str">
        <f t="shared" si="17"/>
        <v>Not Eligible for Bonus</v>
      </c>
      <c r="AG115" s="9" t="str">
        <f t="shared" si="18"/>
        <v>Normal Region</v>
      </c>
      <c r="AH115" s="1" t="str">
        <f t="shared" si="19"/>
        <v>Order Closed</v>
      </c>
    </row>
    <row r="116" spans="1:34">
      <c r="A116" s="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c r="P116" s="1">
        <f t="shared" si="10"/>
        <v>3340</v>
      </c>
      <c r="Q116" s="1">
        <v>30</v>
      </c>
      <c r="R116" s="1">
        <f t="shared" si="11"/>
        <v>1002</v>
      </c>
      <c r="S116" s="1">
        <f t="shared" si="12"/>
        <v>2338</v>
      </c>
      <c r="T116" s="1">
        <v>0.5</v>
      </c>
      <c r="U116" s="1">
        <f t="shared" si="13"/>
        <v>1169</v>
      </c>
      <c r="V116" s="1">
        <f t="shared" si="14"/>
        <v>1169</v>
      </c>
      <c r="W116" s="4">
        <f t="shared" si="15"/>
        <v>0.5</v>
      </c>
      <c r="X116" s="1" t="s">
        <v>147</v>
      </c>
      <c r="Y116" s="1" t="s">
        <v>40</v>
      </c>
      <c r="Z116" s="1" t="s">
        <v>41</v>
      </c>
      <c r="AA116" s="2">
        <v>45696</v>
      </c>
      <c r="AB116" s="1">
        <v>5</v>
      </c>
      <c r="AC116" s="1" t="s">
        <v>42</v>
      </c>
      <c r="AD116" s="9" t="str">
        <f t="shared" si="16"/>
        <v>Target Not Achieved</v>
      </c>
      <c r="AE116" s="1" t="str" cm="1">
        <f t="array" ref="AE116">_xlfn.IFS(AB116&gt;=4.5,"Excellent",AB116&gt;=3,"Good",AB116&lt;3,"Poor")</f>
        <v>Excellent</v>
      </c>
      <c r="AF116" s="1" t="str">
        <f t="shared" si="17"/>
        <v>Not Eligible for Bonus</v>
      </c>
      <c r="AG116" s="9" t="str">
        <f t="shared" si="18"/>
        <v>Normal Region</v>
      </c>
      <c r="AH116" s="1" t="str">
        <f t="shared" si="19"/>
        <v>Order Closed</v>
      </c>
    </row>
    <row r="117" spans="1:34">
      <c r="A117" s="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c r="P117" s="1">
        <f t="shared" si="10"/>
        <v>15600</v>
      </c>
      <c r="Q117" s="1">
        <v>25</v>
      </c>
      <c r="R117" s="1">
        <f t="shared" si="11"/>
        <v>3900</v>
      </c>
      <c r="S117" s="1">
        <f t="shared" si="12"/>
        <v>11700</v>
      </c>
      <c r="T117" s="1">
        <v>0.45</v>
      </c>
      <c r="U117" s="1">
        <f t="shared" si="13"/>
        <v>5265</v>
      </c>
      <c r="V117" s="1">
        <f t="shared" si="14"/>
        <v>6435</v>
      </c>
      <c r="W117" s="4">
        <f t="shared" si="15"/>
        <v>0.55000000000000004</v>
      </c>
      <c r="X117" s="1" t="s">
        <v>92</v>
      </c>
      <c r="Y117" s="1" t="s">
        <v>81</v>
      </c>
      <c r="Z117" s="1" t="s">
        <v>66</v>
      </c>
      <c r="AA117" s="1"/>
      <c r="AB117" s="1"/>
      <c r="AC117" s="1" t="s">
        <v>42</v>
      </c>
      <c r="AD117" s="9" t="str">
        <f t="shared" si="16"/>
        <v>Target Achieved</v>
      </c>
      <c r="AE117" s="1" t="str" cm="1">
        <f t="array" ref="AE117">_xlfn.IFS(AB117&gt;=4.5,"Excellent",AB117&gt;=3,"Good",AB117&lt;3,"Poor")</f>
        <v>Poor</v>
      </c>
      <c r="AF117" s="1" t="str">
        <f t="shared" si="17"/>
        <v>Not Eligible for Bonus</v>
      </c>
      <c r="AG117" s="9" t="str">
        <f t="shared" si="18"/>
        <v>Priority Region</v>
      </c>
      <c r="AH117" s="1" t="str">
        <f t="shared" si="19"/>
        <v>Order Closed</v>
      </c>
    </row>
    <row r="118" spans="1:34">
      <c r="A118" s="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c r="P118" s="1">
        <f t="shared" si="10"/>
        <v>880</v>
      </c>
      <c r="Q118" s="1">
        <v>30</v>
      </c>
      <c r="R118" s="1">
        <f t="shared" si="11"/>
        <v>264</v>
      </c>
      <c r="S118" s="1">
        <f t="shared" si="12"/>
        <v>616</v>
      </c>
      <c r="T118" s="1">
        <v>0.35</v>
      </c>
      <c r="U118" s="1">
        <f t="shared" si="13"/>
        <v>215.6</v>
      </c>
      <c r="V118" s="1">
        <f t="shared" si="14"/>
        <v>400.4</v>
      </c>
      <c r="W118" s="4">
        <f t="shared" si="15"/>
        <v>0.64999999999999991</v>
      </c>
      <c r="X118" s="1" t="s">
        <v>92</v>
      </c>
      <c r="Y118" s="1" t="s">
        <v>40</v>
      </c>
      <c r="Z118" s="1" t="s">
        <v>41</v>
      </c>
      <c r="AA118" s="2">
        <v>45691</v>
      </c>
      <c r="AB118" s="1">
        <v>5</v>
      </c>
      <c r="AC118" s="1" t="s">
        <v>42</v>
      </c>
      <c r="AD118" s="9" t="str">
        <f t="shared" si="16"/>
        <v>Target Not Achieved</v>
      </c>
      <c r="AE118" s="1" t="str" cm="1">
        <f t="array" ref="AE118">_xlfn.IFS(AB118&gt;=4.5,"Excellent",AB118&gt;=3,"Good",AB118&lt;3,"Poor")</f>
        <v>Excellent</v>
      </c>
      <c r="AF118" s="1" t="str">
        <f t="shared" si="17"/>
        <v>Not Eligible for Bonus</v>
      </c>
      <c r="AG118" s="9" t="str">
        <f t="shared" si="18"/>
        <v>Normal Region</v>
      </c>
      <c r="AH118" s="1" t="str">
        <f t="shared" si="19"/>
        <v>Order Closed</v>
      </c>
    </row>
    <row r="119" spans="1:34">
      <c r="A119" s="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c r="P119" s="1">
        <f t="shared" si="10"/>
        <v>20350</v>
      </c>
      <c r="Q119" s="1">
        <v>15</v>
      </c>
      <c r="R119" s="1">
        <f t="shared" si="11"/>
        <v>3052.5</v>
      </c>
      <c r="S119" s="1">
        <f t="shared" si="12"/>
        <v>17297.5</v>
      </c>
      <c r="T119" s="1">
        <v>0.5</v>
      </c>
      <c r="U119" s="1">
        <f t="shared" si="13"/>
        <v>8648.75</v>
      </c>
      <c r="V119" s="1">
        <f t="shared" si="14"/>
        <v>8648.75</v>
      </c>
      <c r="W119" s="4">
        <f t="shared" si="15"/>
        <v>0.5</v>
      </c>
      <c r="X119" s="1" t="s">
        <v>147</v>
      </c>
      <c r="Y119" s="1" t="s">
        <v>72</v>
      </c>
      <c r="Z119" s="1" t="s">
        <v>51</v>
      </c>
      <c r="AA119" s="2">
        <v>45695</v>
      </c>
      <c r="AB119" s="1"/>
      <c r="AC119" s="1" t="s">
        <v>42</v>
      </c>
      <c r="AD119" s="9" t="str">
        <f t="shared" si="16"/>
        <v>Target Achieved</v>
      </c>
      <c r="AE119" s="1" t="str" cm="1">
        <f t="array" ref="AE119">_xlfn.IFS(AB119&gt;=4.5,"Excellent",AB119&gt;=3,"Good",AB119&lt;3,"Poor")</f>
        <v>Poor</v>
      </c>
      <c r="AF119" s="1" t="str">
        <f t="shared" si="17"/>
        <v>Not Eligible for Bonus</v>
      </c>
      <c r="AG119" s="9" t="str">
        <f t="shared" si="18"/>
        <v>Normal Region</v>
      </c>
      <c r="AH119" s="1" t="str">
        <f t="shared" si="19"/>
        <v>Order Closed</v>
      </c>
    </row>
    <row r="120" spans="1:34">
      <c r="A120" s="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c r="P120" s="1">
        <f t="shared" si="10"/>
        <v>2050</v>
      </c>
      <c r="Q120" s="1">
        <v>0</v>
      </c>
      <c r="R120" s="1">
        <f t="shared" si="11"/>
        <v>0</v>
      </c>
      <c r="S120" s="1">
        <f t="shared" si="12"/>
        <v>2050</v>
      </c>
      <c r="T120" s="1">
        <v>0.45</v>
      </c>
      <c r="U120" s="1">
        <f t="shared" si="13"/>
        <v>922.5</v>
      </c>
      <c r="V120" s="1">
        <f t="shared" si="14"/>
        <v>1127.5</v>
      </c>
      <c r="W120" s="4">
        <f t="shared" si="15"/>
        <v>0.55000000000000004</v>
      </c>
      <c r="X120" s="1" t="s">
        <v>92</v>
      </c>
      <c r="Y120" s="1" t="s">
        <v>81</v>
      </c>
      <c r="Z120" s="1" t="s">
        <v>41</v>
      </c>
      <c r="AA120" s="2">
        <v>45692</v>
      </c>
      <c r="AB120" s="1">
        <v>5</v>
      </c>
      <c r="AC120" s="1" t="s">
        <v>42</v>
      </c>
      <c r="AD120" s="9" t="str">
        <f t="shared" si="16"/>
        <v>Target Not Achieved</v>
      </c>
      <c r="AE120" s="1" t="str" cm="1">
        <f t="array" ref="AE120">_xlfn.IFS(AB120&gt;=4.5,"Excellent",AB120&gt;=3,"Good",AB120&lt;3,"Poor")</f>
        <v>Excellent</v>
      </c>
      <c r="AF120" s="1" t="str">
        <f t="shared" si="17"/>
        <v>Not Eligible for Bonus</v>
      </c>
      <c r="AG120" s="9" t="str">
        <f t="shared" si="18"/>
        <v>Priority Region</v>
      </c>
      <c r="AH120" s="1" t="str">
        <f t="shared" si="19"/>
        <v>Order Closed</v>
      </c>
    </row>
    <row r="121" spans="1:34">
      <c r="A121" s="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c r="P121" s="1">
        <f t="shared" si="10"/>
        <v>6280</v>
      </c>
      <c r="Q121" s="1">
        <v>15</v>
      </c>
      <c r="R121" s="1">
        <f t="shared" si="11"/>
        <v>942</v>
      </c>
      <c r="S121" s="1">
        <f t="shared" si="12"/>
        <v>5338</v>
      </c>
      <c r="T121" s="1">
        <v>0.52</v>
      </c>
      <c r="U121" s="1">
        <f t="shared" si="13"/>
        <v>2775.76</v>
      </c>
      <c r="V121" s="1">
        <f t="shared" si="14"/>
        <v>2562.2399999999998</v>
      </c>
      <c r="W121" s="4">
        <f t="shared" si="15"/>
        <v>0.48</v>
      </c>
      <c r="X121" s="1" t="s">
        <v>147</v>
      </c>
      <c r="Y121" s="1" t="s">
        <v>72</v>
      </c>
      <c r="Z121" s="1" t="s">
        <v>41</v>
      </c>
      <c r="AA121" s="2">
        <v>45691</v>
      </c>
      <c r="AB121" s="1">
        <v>5</v>
      </c>
      <c r="AC121" s="1" t="s">
        <v>42</v>
      </c>
      <c r="AD121" s="9" t="str">
        <f t="shared" si="16"/>
        <v>Target Not Achieved</v>
      </c>
      <c r="AE121" s="1" t="str" cm="1">
        <f t="array" ref="AE121">_xlfn.IFS(AB121&gt;=4.5,"Excellent",AB121&gt;=3,"Good",AB121&lt;3,"Poor")</f>
        <v>Excellent</v>
      </c>
      <c r="AF121" s="1" t="str">
        <f t="shared" si="17"/>
        <v>Not Eligible for Bonus</v>
      </c>
      <c r="AG121" s="9" t="str">
        <f t="shared" si="18"/>
        <v>Normal Region</v>
      </c>
      <c r="AH121" s="1" t="str">
        <f t="shared" si="19"/>
        <v>Order Closed</v>
      </c>
    </row>
    <row r="122" spans="1:34">
      <c r="A122" s="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c r="P122" s="1">
        <f t="shared" si="10"/>
        <v>15400</v>
      </c>
      <c r="Q122" s="1">
        <v>0</v>
      </c>
      <c r="R122" s="1">
        <f t="shared" si="11"/>
        <v>0</v>
      </c>
      <c r="S122" s="1">
        <f t="shared" si="12"/>
        <v>15400</v>
      </c>
      <c r="T122" s="1">
        <v>0.47</v>
      </c>
      <c r="U122" s="1">
        <f t="shared" si="13"/>
        <v>7238</v>
      </c>
      <c r="V122" s="1">
        <f t="shared" si="14"/>
        <v>8162</v>
      </c>
      <c r="W122" s="4">
        <f t="shared" si="15"/>
        <v>0.53</v>
      </c>
      <c r="X122" s="1" t="s">
        <v>50</v>
      </c>
      <c r="Y122" s="1" t="s">
        <v>72</v>
      </c>
      <c r="Z122" s="1" t="s">
        <v>41</v>
      </c>
      <c r="AA122" s="2">
        <v>45691</v>
      </c>
      <c r="AB122" s="1">
        <v>5</v>
      </c>
      <c r="AC122" s="1" t="s">
        <v>42</v>
      </c>
      <c r="AD122" s="9" t="str">
        <f t="shared" si="16"/>
        <v>Target Achieved</v>
      </c>
      <c r="AE122" s="1" t="str" cm="1">
        <f t="array" ref="AE122">_xlfn.IFS(AB122&gt;=4.5,"Excellent",AB122&gt;=3,"Good",AB122&lt;3,"Poor")</f>
        <v>Excellent</v>
      </c>
      <c r="AF122" s="1" t="str">
        <f t="shared" si="17"/>
        <v>Eligible for Bonus</v>
      </c>
      <c r="AG122" s="9" t="str">
        <f t="shared" si="18"/>
        <v>Normal Region</v>
      </c>
      <c r="AH122" s="1" t="str">
        <f t="shared" si="19"/>
        <v>Order Closed</v>
      </c>
    </row>
    <row r="123" spans="1:34">
      <c r="A123" s="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c r="P123" s="1">
        <f t="shared" si="10"/>
        <v>1840</v>
      </c>
      <c r="Q123" s="1">
        <v>20</v>
      </c>
      <c r="R123" s="1">
        <f t="shared" si="11"/>
        <v>368</v>
      </c>
      <c r="S123" s="1">
        <f t="shared" si="12"/>
        <v>1472</v>
      </c>
      <c r="T123" s="1">
        <v>0.62</v>
      </c>
      <c r="U123" s="1">
        <f t="shared" si="13"/>
        <v>912.64</v>
      </c>
      <c r="V123" s="1">
        <f t="shared" si="14"/>
        <v>559.36</v>
      </c>
      <c r="W123" s="4">
        <f t="shared" si="15"/>
        <v>0.38</v>
      </c>
      <c r="X123" s="1" t="s">
        <v>65</v>
      </c>
      <c r="Y123" s="1" t="s">
        <v>57</v>
      </c>
      <c r="Z123" s="1" t="s">
        <v>41</v>
      </c>
      <c r="AA123" s="2">
        <v>45694</v>
      </c>
      <c r="AB123" s="1">
        <v>5</v>
      </c>
      <c r="AC123" s="1" t="s">
        <v>42</v>
      </c>
      <c r="AD123" s="9" t="str">
        <f t="shared" si="16"/>
        <v>Target Not Achieved</v>
      </c>
      <c r="AE123" s="1" t="str" cm="1">
        <f t="array" ref="AE123">_xlfn.IFS(AB123&gt;=4.5,"Excellent",AB123&gt;=3,"Good",AB123&lt;3,"Poor")</f>
        <v>Excellent</v>
      </c>
      <c r="AF123" s="1" t="str">
        <f t="shared" si="17"/>
        <v>Not Eligible for Bonus</v>
      </c>
      <c r="AG123" s="9" t="str">
        <f t="shared" si="18"/>
        <v>Priority Region</v>
      </c>
      <c r="AH123" s="1" t="str">
        <f t="shared" si="19"/>
        <v>Order Closed</v>
      </c>
    </row>
    <row r="124" spans="1:34">
      <c r="A124" s="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c r="P124" s="1">
        <f t="shared" si="10"/>
        <v>1090</v>
      </c>
      <c r="Q124" s="1">
        <v>30</v>
      </c>
      <c r="R124" s="1">
        <f t="shared" si="11"/>
        <v>327</v>
      </c>
      <c r="S124" s="1">
        <f t="shared" si="12"/>
        <v>763</v>
      </c>
      <c r="T124" s="1">
        <v>0.5</v>
      </c>
      <c r="U124" s="1">
        <f t="shared" si="13"/>
        <v>381.5</v>
      </c>
      <c r="V124" s="1">
        <f t="shared" si="14"/>
        <v>381.5</v>
      </c>
      <c r="W124" s="4">
        <f t="shared" si="15"/>
        <v>0.5</v>
      </c>
      <c r="X124" s="1" t="s">
        <v>56</v>
      </c>
      <c r="Y124" s="1" t="s">
        <v>40</v>
      </c>
      <c r="Z124" s="1" t="s">
        <v>41</v>
      </c>
      <c r="AA124" s="2">
        <v>45696</v>
      </c>
      <c r="AB124" s="1">
        <v>4</v>
      </c>
      <c r="AC124" s="1" t="s">
        <v>42</v>
      </c>
      <c r="AD124" s="9" t="str">
        <f t="shared" si="16"/>
        <v>Target Not Achieved</v>
      </c>
      <c r="AE124" s="1" t="str" cm="1">
        <f t="array" ref="AE124">_xlfn.IFS(AB124&gt;=4.5,"Excellent",AB124&gt;=3,"Good",AB124&lt;3,"Poor")</f>
        <v>Good</v>
      </c>
      <c r="AF124" s="1" t="str">
        <f t="shared" si="17"/>
        <v>Not Eligible for Bonus</v>
      </c>
      <c r="AG124" s="9" t="str">
        <f t="shared" si="18"/>
        <v>Normal Region</v>
      </c>
      <c r="AH124" s="1" t="str">
        <f t="shared" si="19"/>
        <v>Order Closed</v>
      </c>
    </row>
    <row r="125" spans="1:34">
      <c r="A125" s="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c r="P125" s="1">
        <f t="shared" si="10"/>
        <v>9510</v>
      </c>
      <c r="Q125" s="1">
        <v>10</v>
      </c>
      <c r="R125" s="1">
        <f t="shared" si="11"/>
        <v>951</v>
      </c>
      <c r="S125" s="1">
        <f t="shared" si="12"/>
        <v>8559</v>
      </c>
      <c r="T125" s="1">
        <v>0.45</v>
      </c>
      <c r="U125" s="1">
        <f t="shared" si="13"/>
        <v>3851.55</v>
      </c>
      <c r="V125" s="1">
        <f t="shared" si="14"/>
        <v>4707.45</v>
      </c>
      <c r="W125" s="4">
        <f t="shared" si="15"/>
        <v>0.54999999999999993</v>
      </c>
      <c r="X125" s="1" t="s">
        <v>104</v>
      </c>
      <c r="Y125" s="1" t="s">
        <v>81</v>
      </c>
      <c r="Z125" s="1" t="s">
        <v>41</v>
      </c>
      <c r="AA125" s="2">
        <v>45698</v>
      </c>
      <c r="AB125" s="1">
        <v>4</v>
      </c>
      <c r="AC125" s="1" t="s">
        <v>42</v>
      </c>
      <c r="AD125" s="9" t="str">
        <f t="shared" si="16"/>
        <v>Target Not Achieved</v>
      </c>
      <c r="AE125" s="1" t="str" cm="1">
        <f t="array" ref="AE125">_xlfn.IFS(AB125&gt;=4.5,"Excellent",AB125&gt;=3,"Good",AB125&lt;3,"Poor")</f>
        <v>Good</v>
      </c>
      <c r="AF125" s="1" t="str">
        <f t="shared" si="17"/>
        <v>Not Eligible for Bonus</v>
      </c>
      <c r="AG125" s="9" t="str">
        <f t="shared" si="18"/>
        <v>Normal Region</v>
      </c>
      <c r="AH125" s="1" t="str">
        <f t="shared" si="19"/>
        <v>Order Closed</v>
      </c>
    </row>
    <row r="126" spans="1:34">
      <c r="A126" s="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c r="P126" s="1">
        <f t="shared" si="10"/>
        <v>74720</v>
      </c>
      <c r="Q126" s="1">
        <v>0</v>
      </c>
      <c r="R126" s="1">
        <f t="shared" si="11"/>
        <v>0</v>
      </c>
      <c r="S126" s="1">
        <f t="shared" si="12"/>
        <v>74720</v>
      </c>
      <c r="T126" s="1">
        <v>0.57999999999999996</v>
      </c>
      <c r="U126" s="1">
        <f t="shared" si="13"/>
        <v>43337.599999999999</v>
      </c>
      <c r="V126" s="1">
        <f t="shared" si="14"/>
        <v>31382.400000000001</v>
      </c>
      <c r="W126" s="4">
        <f t="shared" si="15"/>
        <v>0.42000000000000004</v>
      </c>
      <c r="X126" s="1" t="s">
        <v>39</v>
      </c>
      <c r="Y126" s="1" t="s">
        <v>57</v>
      </c>
      <c r="Z126" s="1" t="s">
        <v>41</v>
      </c>
      <c r="AA126" s="2">
        <v>45696</v>
      </c>
      <c r="AB126" s="1">
        <v>5</v>
      </c>
      <c r="AC126" s="1" t="s">
        <v>42</v>
      </c>
      <c r="AD126" s="9" t="str">
        <f t="shared" si="16"/>
        <v>Target Achieved</v>
      </c>
      <c r="AE126" s="1" t="str" cm="1">
        <f t="array" ref="AE126">_xlfn.IFS(AB126&gt;=4.5,"Excellent",AB126&gt;=3,"Good",AB126&lt;3,"Poor")</f>
        <v>Excellent</v>
      </c>
      <c r="AF126" s="1" t="str">
        <f t="shared" si="17"/>
        <v>Eligible for Bonus</v>
      </c>
      <c r="AG126" s="9" t="str">
        <f t="shared" si="18"/>
        <v>Priority Region</v>
      </c>
      <c r="AH126" s="1" t="str">
        <f t="shared" si="19"/>
        <v>Order Closed</v>
      </c>
    </row>
    <row r="127" spans="1:34">
      <c r="A127" s="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c r="P127" s="1">
        <f t="shared" si="10"/>
        <v>9840</v>
      </c>
      <c r="Q127" s="1">
        <v>0</v>
      </c>
      <c r="R127" s="1">
        <f t="shared" si="11"/>
        <v>0</v>
      </c>
      <c r="S127" s="1">
        <f t="shared" si="12"/>
        <v>9840</v>
      </c>
      <c r="T127" s="1">
        <v>0.5</v>
      </c>
      <c r="U127" s="1">
        <f t="shared" si="13"/>
        <v>4920</v>
      </c>
      <c r="V127" s="1">
        <f t="shared" si="14"/>
        <v>4920</v>
      </c>
      <c r="W127" s="4">
        <f t="shared" si="15"/>
        <v>0.5</v>
      </c>
      <c r="X127" s="1" t="s">
        <v>104</v>
      </c>
      <c r="Y127" s="1" t="s">
        <v>72</v>
      </c>
      <c r="Z127" s="1" t="s">
        <v>41</v>
      </c>
      <c r="AA127" s="2">
        <v>45694</v>
      </c>
      <c r="AB127" s="1">
        <v>5</v>
      </c>
      <c r="AC127" s="1" t="s">
        <v>42</v>
      </c>
      <c r="AD127" s="9" t="str">
        <f t="shared" si="16"/>
        <v>Target Not Achieved</v>
      </c>
      <c r="AE127" s="1" t="str" cm="1">
        <f t="array" ref="AE127">_xlfn.IFS(AB127&gt;=4.5,"Excellent",AB127&gt;=3,"Good",AB127&lt;3,"Poor")</f>
        <v>Excellent</v>
      </c>
      <c r="AF127" s="1" t="str">
        <f t="shared" si="17"/>
        <v>Not Eligible for Bonus</v>
      </c>
      <c r="AG127" s="9" t="str">
        <f t="shared" si="18"/>
        <v>Priority Region</v>
      </c>
      <c r="AH127" s="1" t="str">
        <f t="shared" si="19"/>
        <v>Order Closed</v>
      </c>
    </row>
    <row r="128" spans="1:34">
      <c r="A128" s="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c r="P128" s="1">
        <f t="shared" si="10"/>
        <v>51200</v>
      </c>
      <c r="Q128" s="1">
        <v>0</v>
      </c>
      <c r="R128" s="1">
        <f t="shared" si="11"/>
        <v>0</v>
      </c>
      <c r="S128" s="1">
        <f t="shared" si="12"/>
        <v>51200</v>
      </c>
      <c r="T128" s="1">
        <v>0.57999999999999996</v>
      </c>
      <c r="U128" s="1">
        <f t="shared" si="13"/>
        <v>29695.999999999996</v>
      </c>
      <c r="V128" s="1">
        <f t="shared" si="14"/>
        <v>21504.000000000004</v>
      </c>
      <c r="W128" s="4">
        <f t="shared" si="15"/>
        <v>0.4200000000000001</v>
      </c>
      <c r="X128" s="1" t="s">
        <v>147</v>
      </c>
      <c r="Y128" s="1" t="s">
        <v>40</v>
      </c>
      <c r="Z128" s="1" t="s">
        <v>66</v>
      </c>
      <c r="AA128" s="1"/>
      <c r="AB128" s="1"/>
      <c r="AC128" s="1" t="s">
        <v>42</v>
      </c>
      <c r="AD128" s="9" t="str">
        <f t="shared" si="16"/>
        <v>Target Achieved</v>
      </c>
      <c r="AE128" s="1" t="str" cm="1">
        <f t="array" ref="AE128">_xlfn.IFS(AB128&gt;=4.5,"Excellent",AB128&gt;=3,"Good",AB128&lt;3,"Poor")</f>
        <v>Poor</v>
      </c>
      <c r="AF128" s="1" t="str">
        <f t="shared" si="17"/>
        <v>Eligible for Bonus</v>
      </c>
      <c r="AG128" s="9" t="str">
        <f t="shared" si="18"/>
        <v>Priority Region</v>
      </c>
      <c r="AH128" s="1" t="str">
        <f t="shared" si="19"/>
        <v>Order Closed</v>
      </c>
    </row>
    <row r="129" spans="1:34">
      <c r="A129" s="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c r="P129" s="1">
        <f t="shared" si="10"/>
        <v>78290</v>
      </c>
      <c r="Q129" s="1">
        <v>5</v>
      </c>
      <c r="R129" s="1">
        <f t="shared" si="11"/>
        <v>3914.5</v>
      </c>
      <c r="S129" s="1">
        <f t="shared" si="12"/>
        <v>74375.5</v>
      </c>
      <c r="T129" s="1">
        <v>0.57999999999999996</v>
      </c>
      <c r="U129" s="1">
        <f t="shared" si="13"/>
        <v>43137.789999999994</v>
      </c>
      <c r="V129" s="1">
        <f t="shared" si="14"/>
        <v>31237.710000000006</v>
      </c>
      <c r="W129" s="4">
        <f t="shared" si="15"/>
        <v>0.4200000000000001</v>
      </c>
      <c r="X129" s="1" t="s">
        <v>39</v>
      </c>
      <c r="Y129" s="1" t="s">
        <v>40</v>
      </c>
      <c r="Z129" s="1" t="s">
        <v>41</v>
      </c>
      <c r="AA129" s="2">
        <v>45697</v>
      </c>
      <c r="AB129" s="1">
        <v>5</v>
      </c>
      <c r="AC129" s="1" t="s">
        <v>42</v>
      </c>
      <c r="AD129" s="9" t="str">
        <f t="shared" si="16"/>
        <v>Target Achieved</v>
      </c>
      <c r="AE129" s="1" t="str" cm="1">
        <f t="array" ref="AE129">_xlfn.IFS(AB129&gt;=4.5,"Excellent",AB129&gt;=3,"Good",AB129&lt;3,"Poor")</f>
        <v>Excellent</v>
      </c>
      <c r="AF129" s="1" t="str">
        <f t="shared" si="17"/>
        <v>Eligible for Bonus</v>
      </c>
      <c r="AG129" s="9" t="str">
        <f t="shared" si="18"/>
        <v>Normal Region</v>
      </c>
      <c r="AH129" s="1" t="str">
        <f t="shared" si="19"/>
        <v>Order Closed</v>
      </c>
    </row>
    <row r="130" spans="1:34">
      <c r="A130" s="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c r="P130" s="1">
        <f t="shared" si="10"/>
        <v>2220</v>
      </c>
      <c r="Q130" s="1">
        <v>20</v>
      </c>
      <c r="R130" s="1">
        <f t="shared" si="11"/>
        <v>444</v>
      </c>
      <c r="S130" s="1">
        <f t="shared" si="12"/>
        <v>1776</v>
      </c>
      <c r="T130" s="1">
        <v>0.35</v>
      </c>
      <c r="U130" s="1">
        <f t="shared" si="13"/>
        <v>621.59999999999991</v>
      </c>
      <c r="V130" s="1">
        <f t="shared" si="14"/>
        <v>1154.4000000000001</v>
      </c>
      <c r="W130" s="4">
        <f t="shared" si="15"/>
        <v>0.65</v>
      </c>
      <c r="X130" s="1" t="s">
        <v>65</v>
      </c>
      <c r="Y130" s="1" t="s">
        <v>57</v>
      </c>
      <c r="Z130" s="1" t="s">
        <v>120</v>
      </c>
      <c r="AA130" s="1"/>
      <c r="AB130" s="1"/>
      <c r="AC130" s="1" t="s">
        <v>42</v>
      </c>
      <c r="AD130" s="9" t="str">
        <f t="shared" si="16"/>
        <v>Target Not Achieved</v>
      </c>
      <c r="AE130" s="1" t="str" cm="1">
        <f t="array" ref="AE130">_xlfn.IFS(AB130&gt;=4.5,"Excellent",AB130&gt;=3,"Good",AB130&lt;3,"Poor")</f>
        <v>Poor</v>
      </c>
      <c r="AF130" s="1" t="str">
        <f t="shared" si="17"/>
        <v>Not Eligible for Bonus</v>
      </c>
      <c r="AG130" s="9" t="str">
        <f t="shared" si="18"/>
        <v>Normal Region</v>
      </c>
      <c r="AH130" s="1" t="str">
        <f t="shared" si="19"/>
        <v>Order Closed</v>
      </c>
    </row>
    <row r="131" spans="1:34">
      <c r="A131" s="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c r="P131" s="1">
        <f t="shared" ref="P131:P194" si="20">PRODUCT(N131,O131)</f>
        <v>7270</v>
      </c>
      <c r="Q131" s="1">
        <v>25</v>
      </c>
      <c r="R131" s="1">
        <f t="shared" ref="R131:R194" si="21">P131*(Q131/100)</f>
        <v>1817.5</v>
      </c>
      <c r="S131" s="1">
        <f t="shared" ref="S131:S194" si="22">P131-R131</f>
        <v>5452.5</v>
      </c>
      <c r="T131" s="1">
        <v>0.52</v>
      </c>
      <c r="U131" s="1">
        <f t="shared" ref="U131:U194" si="23">S131*T131</f>
        <v>2835.3</v>
      </c>
      <c r="V131" s="1">
        <f t="shared" ref="V131:V194" si="24">S131-U131</f>
        <v>2617.1999999999998</v>
      </c>
      <c r="W131" s="4">
        <f t="shared" ref="W131:W194" si="25">(V131/S131)</f>
        <v>0.48</v>
      </c>
      <c r="X131" s="1" t="s">
        <v>56</v>
      </c>
      <c r="Y131" s="1" t="s">
        <v>40</v>
      </c>
      <c r="Z131" s="1" t="s">
        <v>41</v>
      </c>
      <c r="AA131" s="2">
        <v>45694</v>
      </c>
      <c r="AB131" s="1">
        <v>4</v>
      </c>
      <c r="AC131" s="1" t="s">
        <v>42</v>
      </c>
      <c r="AD131" s="9" t="str">
        <f t="shared" ref="AD131:AD194" si="26">IF(S131&gt;10000,"Target Achieved", "Target Not Achieved")</f>
        <v>Target Not Achieved</v>
      </c>
      <c r="AE131" s="1" t="str" cm="1">
        <f t="array" ref="AE131">_xlfn.IFS(AB131&gt;=4.5,"Excellent",AB131&gt;=3,"Good",AB131&lt;3,"Poor")</f>
        <v>Good</v>
      </c>
      <c r="AF131" s="1" t="str">
        <f t="shared" ref="AF131:AF194" si="27">IF(AND(V131&gt;5000,Q131&lt;10),"Eligible for Bonus","Not Eligible for Bonus")</f>
        <v>Not Eligible for Bonus</v>
      </c>
      <c r="AG131" s="9" t="str">
        <f t="shared" ref="AG131:AG194" si="28">IF(OR(K131="East India",K131="South India"),"Priority Region","Normal Region")</f>
        <v>Normal Region</v>
      </c>
      <c r="AH131" s="1" t="str">
        <f t="shared" ref="AH131:AH194" si="29">IF(NOT(AC131="Yes"),"Order Closed","Order Returned")</f>
        <v>Order Closed</v>
      </c>
    </row>
    <row r="132" spans="1:34">
      <c r="A132" s="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c r="P132" s="1">
        <f t="shared" si="20"/>
        <v>7800</v>
      </c>
      <c r="Q132" s="1">
        <v>30</v>
      </c>
      <c r="R132" s="1">
        <f t="shared" si="21"/>
        <v>2340</v>
      </c>
      <c r="S132" s="1">
        <f t="shared" si="22"/>
        <v>5460</v>
      </c>
      <c r="T132" s="1">
        <v>0.47</v>
      </c>
      <c r="U132" s="1">
        <f t="shared" si="23"/>
        <v>2566.1999999999998</v>
      </c>
      <c r="V132" s="1">
        <f t="shared" si="24"/>
        <v>2893.8</v>
      </c>
      <c r="W132" s="4">
        <f t="shared" si="25"/>
        <v>0.53</v>
      </c>
      <c r="X132" s="1" t="s">
        <v>56</v>
      </c>
      <c r="Y132" s="1" t="s">
        <v>40</v>
      </c>
      <c r="Z132" s="1" t="s">
        <v>22</v>
      </c>
      <c r="AA132" s="1"/>
      <c r="AB132" s="1"/>
      <c r="AC132" s="1" t="s">
        <v>93</v>
      </c>
      <c r="AD132" s="9" t="str">
        <f t="shared" si="26"/>
        <v>Target Not Achieved</v>
      </c>
      <c r="AE132" s="1" t="str" cm="1">
        <f t="array" ref="AE132">_xlfn.IFS(AB132&gt;=4.5,"Excellent",AB132&gt;=3,"Good",AB132&lt;3,"Poor")</f>
        <v>Poor</v>
      </c>
      <c r="AF132" s="1" t="str">
        <f t="shared" si="27"/>
        <v>Not Eligible for Bonus</v>
      </c>
      <c r="AG132" s="9" t="str">
        <f t="shared" si="28"/>
        <v>Normal Region</v>
      </c>
      <c r="AH132" s="1" t="str">
        <f t="shared" si="29"/>
        <v>Order Returned</v>
      </c>
    </row>
    <row r="133" spans="1:34">
      <c r="A133" s="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c r="P133" s="1">
        <f t="shared" si="20"/>
        <v>2940</v>
      </c>
      <c r="Q133" s="1">
        <v>20</v>
      </c>
      <c r="R133" s="1">
        <f t="shared" si="21"/>
        <v>588</v>
      </c>
      <c r="S133" s="1">
        <f t="shared" si="22"/>
        <v>2352</v>
      </c>
      <c r="T133" s="1">
        <v>0.35</v>
      </c>
      <c r="U133" s="1">
        <f t="shared" si="23"/>
        <v>823.19999999999993</v>
      </c>
      <c r="V133" s="1">
        <f t="shared" si="24"/>
        <v>1528.8000000000002</v>
      </c>
      <c r="W133" s="4">
        <f t="shared" si="25"/>
        <v>0.65</v>
      </c>
      <c r="X133" s="1" t="s">
        <v>92</v>
      </c>
      <c r="Y133" s="1" t="s">
        <v>57</v>
      </c>
      <c r="Z133" s="1" t="s">
        <v>41</v>
      </c>
      <c r="AA133" s="2">
        <v>45694</v>
      </c>
      <c r="AB133" s="1">
        <v>4</v>
      </c>
      <c r="AC133" s="1" t="s">
        <v>42</v>
      </c>
      <c r="AD133" s="9" t="str">
        <f t="shared" si="26"/>
        <v>Target Not Achieved</v>
      </c>
      <c r="AE133" s="1" t="str" cm="1">
        <f t="array" ref="AE133">_xlfn.IFS(AB133&gt;=4.5,"Excellent",AB133&gt;=3,"Good",AB133&lt;3,"Poor")</f>
        <v>Good</v>
      </c>
      <c r="AF133" s="1" t="str">
        <f t="shared" si="27"/>
        <v>Not Eligible for Bonus</v>
      </c>
      <c r="AG133" s="9" t="str">
        <f t="shared" si="28"/>
        <v>Priority Region</v>
      </c>
      <c r="AH133" s="1" t="str">
        <f t="shared" si="29"/>
        <v>Order Closed</v>
      </c>
    </row>
    <row r="134" spans="1:34">
      <c r="A134" s="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c r="P134" s="1">
        <f t="shared" si="20"/>
        <v>5840</v>
      </c>
      <c r="Q134" s="1">
        <v>0</v>
      </c>
      <c r="R134" s="1">
        <f t="shared" si="21"/>
        <v>0</v>
      </c>
      <c r="S134" s="1">
        <f t="shared" si="22"/>
        <v>5840</v>
      </c>
      <c r="T134" s="1">
        <v>0.48</v>
      </c>
      <c r="U134" s="1">
        <f t="shared" si="23"/>
        <v>2803.2</v>
      </c>
      <c r="V134" s="1">
        <f t="shared" si="24"/>
        <v>3036.8</v>
      </c>
      <c r="W134" s="4">
        <f t="shared" si="25"/>
        <v>0.52</v>
      </c>
      <c r="X134" s="1" t="s">
        <v>56</v>
      </c>
      <c r="Y134" s="1" t="s">
        <v>81</v>
      </c>
      <c r="Z134" s="1" t="s">
        <v>41</v>
      </c>
      <c r="AA134" s="2">
        <v>45695</v>
      </c>
      <c r="AB134" s="1">
        <v>4</v>
      </c>
      <c r="AC134" s="1" t="s">
        <v>42</v>
      </c>
      <c r="AD134" s="9" t="str">
        <f t="shared" si="26"/>
        <v>Target Not Achieved</v>
      </c>
      <c r="AE134" s="1" t="str" cm="1">
        <f t="array" ref="AE134">_xlfn.IFS(AB134&gt;=4.5,"Excellent",AB134&gt;=3,"Good",AB134&lt;3,"Poor")</f>
        <v>Good</v>
      </c>
      <c r="AF134" s="1" t="str">
        <f t="shared" si="27"/>
        <v>Not Eligible for Bonus</v>
      </c>
      <c r="AG134" s="9" t="str">
        <f t="shared" si="28"/>
        <v>Normal Region</v>
      </c>
      <c r="AH134" s="1" t="str">
        <f t="shared" si="29"/>
        <v>Order Closed</v>
      </c>
    </row>
    <row r="135" spans="1:34">
      <c r="A135" s="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c r="P135" s="1">
        <f t="shared" si="20"/>
        <v>26550</v>
      </c>
      <c r="Q135" s="1">
        <v>0</v>
      </c>
      <c r="R135" s="1">
        <f t="shared" si="21"/>
        <v>0</v>
      </c>
      <c r="S135" s="1">
        <f t="shared" si="22"/>
        <v>26550</v>
      </c>
      <c r="T135" s="1">
        <v>0.48</v>
      </c>
      <c r="U135" s="1">
        <f t="shared" si="23"/>
        <v>12744</v>
      </c>
      <c r="V135" s="1">
        <f t="shared" si="24"/>
        <v>13806</v>
      </c>
      <c r="W135" s="4">
        <f t="shared" si="25"/>
        <v>0.52</v>
      </c>
      <c r="X135" s="1" t="s">
        <v>39</v>
      </c>
      <c r="Y135" s="1" t="s">
        <v>81</v>
      </c>
      <c r="Z135" s="1" t="s">
        <v>41</v>
      </c>
      <c r="AA135" s="2">
        <v>45698</v>
      </c>
      <c r="AB135" s="1">
        <v>5</v>
      </c>
      <c r="AC135" s="1" t="s">
        <v>42</v>
      </c>
      <c r="AD135" s="9" t="str">
        <f t="shared" si="26"/>
        <v>Target Achieved</v>
      </c>
      <c r="AE135" s="1" t="str" cm="1">
        <f t="array" ref="AE135">_xlfn.IFS(AB135&gt;=4.5,"Excellent",AB135&gt;=3,"Good",AB135&lt;3,"Poor")</f>
        <v>Excellent</v>
      </c>
      <c r="AF135" s="1" t="str">
        <f t="shared" si="27"/>
        <v>Eligible for Bonus</v>
      </c>
      <c r="AG135" s="9" t="str">
        <f t="shared" si="28"/>
        <v>Normal Region</v>
      </c>
      <c r="AH135" s="1" t="str">
        <f t="shared" si="29"/>
        <v>Order Closed</v>
      </c>
    </row>
    <row r="136" spans="1:34">
      <c r="A136" s="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c r="P136" s="1">
        <f t="shared" si="20"/>
        <v>9340</v>
      </c>
      <c r="Q136" s="1">
        <v>10</v>
      </c>
      <c r="R136" s="1">
        <f t="shared" si="21"/>
        <v>934</v>
      </c>
      <c r="S136" s="1">
        <f t="shared" si="22"/>
        <v>8406</v>
      </c>
      <c r="T136" s="1">
        <v>0.45</v>
      </c>
      <c r="U136" s="1">
        <f t="shared" si="23"/>
        <v>3782.7000000000003</v>
      </c>
      <c r="V136" s="1">
        <f t="shared" si="24"/>
        <v>4623.2999999999993</v>
      </c>
      <c r="W136" s="4">
        <f t="shared" si="25"/>
        <v>0.54999999999999993</v>
      </c>
      <c r="X136" s="1" t="s">
        <v>104</v>
      </c>
      <c r="Y136" s="1" t="s">
        <v>40</v>
      </c>
      <c r="Z136" s="1" t="s">
        <v>41</v>
      </c>
      <c r="AA136" s="2">
        <v>45700</v>
      </c>
      <c r="AB136" s="1">
        <v>5</v>
      </c>
      <c r="AC136" s="1" t="s">
        <v>42</v>
      </c>
      <c r="AD136" s="9" t="str">
        <f t="shared" si="26"/>
        <v>Target Not Achieved</v>
      </c>
      <c r="AE136" s="1" t="str" cm="1">
        <f t="array" ref="AE136">_xlfn.IFS(AB136&gt;=4.5,"Excellent",AB136&gt;=3,"Good",AB136&lt;3,"Poor")</f>
        <v>Excellent</v>
      </c>
      <c r="AF136" s="1" t="str">
        <f t="shared" si="27"/>
        <v>Not Eligible for Bonus</v>
      </c>
      <c r="AG136" s="9" t="str">
        <f t="shared" si="28"/>
        <v>Priority Region</v>
      </c>
      <c r="AH136" s="1" t="str">
        <f t="shared" si="29"/>
        <v>Order Closed</v>
      </c>
    </row>
    <row r="137" spans="1:34">
      <c r="A137" s="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c r="P137" s="1">
        <f t="shared" si="20"/>
        <v>8080</v>
      </c>
      <c r="Q137" s="1">
        <v>0</v>
      </c>
      <c r="R137" s="1">
        <f t="shared" si="21"/>
        <v>0</v>
      </c>
      <c r="S137" s="1">
        <f t="shared" si="22"/>
        <v>8080</v>
      </c>
      <c r="T137" s="1">
        <v>0.45</v>
      </c>
      <c r="U137" s="1">
        <f t="shared" si="23"/>
        <v>3636</v>
      </c>
      <c r="V137" s="1">
        <f t="shared" si="24"/>
        <v>4444</v>
      </c>
      <c r="W137" s="4">
        <f t="shared" si="25"/>
        <v>0.55000000000000004</v>
      </c>
      <c r="X137" s="1" t="s">
        <v>92</v>
      </c>
      <c r="Y137" s="1" t="s">
        <v>40</v>
      </c>
      <c r="Z137" s="1" t="s">
        <v>41</v>
      </c>
      <c r="AA137" s="2">
        <v>45695</v>
      </c>
      <c r="AB137" s="1">
        <v>3</v>
      </c>
      <c r="AC137" s="1" t="s">
        <v>42</v>
      </c>
      <c r="AD137" s="9" t="str">
        <f t="shared" si="26"/>
        <v>Target Not Achieved</v>
      </c>
      <c r="AE137" s="1" t="str" cm="1">
        <f t="array" ref="AE137">_xlfn.IFS(AB137&gt;=4.5,"Excellent",AB137&gt;=3,"Good",AB137&lt;3,"Poor")</f>
        <v>Good</v>
      </c>
      <c r="AF137" s="1" t="str">
        <f t="shared" si="27"/>
        <v>Not Eligible for Bonus</v>
      </c>
      <c r="AG137" s="9" t="str">
        <f t="shared" si="28"/>
        <v>Priority Region</v>
      </c>
      <c r="AH137" s="1" t="str">
        <f t="shared" si="29"/>
        <v>Order Closed</v>
      </c>
    </row>
    <row r="138" spans="1:34">
      <c r="A138" s="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c r="P138" s="1">
        <f t="shared" si="20"/>
        <v>1470</v>
      </c>
      <c r="Q138" s="1">
        <v>10</v>
      </c>
      <c r="R138" s="1">
        <f t="shared" si="21"/>
        <v>147</v>
      </c>
      <c r="S138" s="1">
        <f t="shared" si="22"/>
        <v>1323</v>
      </c>
      <c r="T138" s="1">
        <v>0.47</v>
      </c>
      <c r="U138" s="1">
        <f t="shared" si="23"/>
        <v>621.80999999999995</v>
      </c>
      <c r="V138" s="1">
        <f t="shared" si="24"/>
        <v>701.19</v>
      </c>
      <c r="W138" s="4">
        <f t="shared" si="25"/>
        <v>0.53</v>
      </c>
      <c r="X138" s="1" t="s">
        <v>147</v>
      </c>
      <c r="Y138" s="1" t="s">
        <v>40</v>
      </c>
      <c r="Z138" s="1" t="s">
        <v>51</v>
      </c>
      <c r="AA138" s="2">
        <v>45697</v>
      </c>
      <c r="AB138" s="1"/>
      <c r="AC138" s="1" t="s">
        <v>42</v>
      </c>
      <c r="AD138" s="9" t="str">
        <f t="shared" si="26"/>
        <v>Target Not Achieved</v>
      </c>
      <c r="AE138" s="1" t="str" cm="1">
        <f t="array" ref="AE138">_xlfn.IFS(AB138&gt;=4.5,"Excellent",AB138&gt;=3,"Good",AB138&lt;3,"Poor")</f>
        <v>Poor</v>
      </c>
      <c r="AF138" s="1" t="str">
        <f t="shared" si="27"/>
        <v>Not Eligible for Bonus</v>
      </c>
      <c r="AG138" s="9" t="str">
        <f t="shared" si="28"/>
        <v>Normal Region</v>
      </c>
      <c r="AH138" s="1" t="str">
        <f t="shared" si="29"/>
        <v>Order Closed</v>
      </c>
    </row>
    <row r="139" spans="1:34">
      <c r="A139" s="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c r="P139" s="1">
        <f t="shared" si="20"/>
        <v>1120</v>
      </c>
      <c r="Q139" s="1">
        <v>15</v>
      </c>
      <c r="R139" s="1">
        <f t="shared" si="21"/>
        <v>168</v>
      </c>
      <c r="S139" s="1">
        <f t="shared" si="22"/>
        <v>952</v>
      </c>
      <c r="T139" s="1">
        <v>0.35</v>
      </c>
      <c r="U139" s="1">
        <f t="shared" si="23"/>
        <v>333.2</v>
      </c>
      <c r="V139" s="1">
        <f t="shared" si="24"/>
        <v>618.79999999999995</v>
      </c>
      <c r="W139" s="4">
        <f t="shared" si="25"/>
        <v>0.64999999999999991</v>
      </c>
      <c r="X139" s="1" t="s">
        <v>147</v>
      </c>
      <c r="Y139" s="1" t="s">
        <v>81</v>
      </c>
      <c r="Z139" s="1" t="s">
        <v>51</v>
      </c>
      <c r="AA139" s="2">
        <v>45700</v>
      </c>
      <c r="AB139" s="1"/>
      <c r="AC139" s="1" t="s">
        <v>42</v>
      </c>
      <c r="AD139" s="9" t="str">
        <f t="shared" si="26"/>
        <v>Target Not Achieved</v>
      </c>
      <c r="AE139" s="1" t="str" cm="1">
        <f t="array" ref="AE139">_xlfn.IFS(AB139&gt;=4.5,"Excellent",AB139&gt;=3,"Good",AB139&lt;3,"Poor")</f>
        <v>Poor</v>
      </c>
      <c r="AF139" s="1" t="str">
        <f t="shared" si="27"/>
        <v>Not Eligible for Bonus</v>
      </c>
      <c r="AG139" s="9" t="str">
        <f t="shared" si="28"/>
        <v>Priority Region</v>
      </c>
      <c r="AH139" s="1" t="str">
        <f t="shared" si="29"/>
        <v>Order Closed</v>
      </c>
    </row>
    <row r="140" spans="1:34">
      <c r="A140" s="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c r="P140" s="1">
        <f t="shared" si="20"/>
        <v>2880</v>
      </c>
      <c r="Q140" s="1">
        <v>20</v>
      </c>
      <c r="R140" s="1">
        <f t="shared" si="21"/>
        <v>576</v>
      </c>
      <c r="S140" s="1">
        <f t="shared" si="22"/>
        <v>2304</v>
      </c>
      <c r="T140" s="1">
        <v>0.47</v>
      </c>
      <c r="U140" s="1">
        <f t="shared" si="23"/>
        <v>1082.8799999999999</v>
      </c>
      <c r="V140" s="1">
        <f t="shared" si="24"/>
        <v>1221.1200000000001</v>
      </c>
      <c r="W140" s="4">
        <f t="shared" si="25"/>
        <v>0.53</v>
      </c>
      <c r="X140" s="1" t="s">
        <v>92</v>
      </c>
      <c r="Y140" s="1" t="s">
        <v>40</v>
      </c>
      <c r="Z140" s="1" t="s">
        <v>41</v>
      </c>
      <c r="AA140" s="2">
        <v>45700</v>
      </c>
      <c r="AB140" s="1">
        <v>4</v>
      </c>
      <c r="AC140" s="1" t="s">
        <v>42</v>
      </c>
      <c r="AD140" s="9" t="str">
        <f t="shared" si="26"/>
        <v>Target Not Achieved</v>
      </c>
      <c r="AE140" s="1" t="str" cm="1">
        <f t="array" ref="AE140">_xlfn.IFS(AB140&gt;=4.5,"Excellent",AB140&gt;=3,"Good",AB140&lt;3,"Poor")</f>
        <v>Good</v>
      </c>
      <c r="AF140" s="1" t="str">
        <f t="shared" si="27"/>
        <v>Not Eligible for Bonus</v>
      </c>
      <c r="AG140" s="9" t="str">
        <f t="shared" si="28"/>
        <v>Priority Region</v>
      </c>
      <c r="AH140" s="1" t="str">
        <f t="shared" si="29"/>
        <v>Order Closed</v>
      </c>
    </row>
    <row r="141" spans="1:34">
      <c r="A141" s="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c r="P141" s="1">
        <f t="shared" si="20"/>
        <v>2840</v>
      </c>
      <c r="Q141" s="1">
        <v>0</v>
      </c>
      <c r="R141" s="1">
        <f t="shared" si="21"/>
        <v>0</v>
      </c>
      <c r="S141" s="1">
        <f t="shared" si="22"/>
        <v>2840</v>
      </c>
      <c r="T141" s="1">
        <v>0.35</v>
      </c>
      <c r="U141" s="1">
        <f t="shared" si="23"/>
        <v>993.99999999999989</v>
      </c>
      <c r="V141" s="1">
        <f t="shared" si="24"/>
        <v>1846</v>
      </c>
      <c r="W141" s="4">
        <f t="shared" si="25"/>
        <v>0.65</v>
      </c>
      <c r="X141" s="1" t="s">
        <v>56</v>
      </c>
      <c r="Y141" s="1" t="s">
        <v>81</v>
      </c>
      <c r="Z141" s="1" t="s">
        <v>22</v>
      </c>
      <c r="AA141" s="1"/>
      <c r="AB141" s="1"/>
      <c r="AC141" s="1" t="s">
        <v>93</v>
      </c>
      <c r="AD141" s="9" t="str">
        <f t="shared" si="26"/>
        <v>Target Not Achieved</v>
      </c>
      <c r="AE141" s="1" t="str" cm="1">
        <f t="array" ref="AE141">_xlfn.IFS(AB141&gt;=4.5,"Excellent",AB141&gt;=3,"Good",AB141&lt;3,"Poor")</f>
        <v>Poor</v>
      </c>
      <c r="AF141" s="1" t="str">
        <f t="shared" si="27"/>
        <v>Not Eligible for Bonus</v>
      </c>
      <c r="AG141" s="9" t="str">
        <f t="shared" si="28"/>
        <v>Normal Region</v>
      </c>
      <c r="AH141" s="1" t="str">
        <f t="shared" si="29"/>
        <v>Order Returned</v>
      </c>
    </row>
    <row r="142" spans="1:34">
      <c r="A142" s="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c r="P142" s="1">
        <f t="shared" si="20"/>
        <v>600</v>
      </c>
      <c r="Q142" s="1">
        <v>15</v>
      </c>
      <c r="R142" s="1">
        <f t="shared" si="21"/>
        <v>90</v>
      </c>
      <c r="S142" s="1">
        <f t="shared" si="22"/>
        <v>510</v>
      </c>
      <c r="T142" s="1">
        <v>0.62</v>
      </c>
      <c r="U142" s="1">
        <f t="shared" si="23"/>
        <v>316.2</v>
      </c>
      <c r="V142" s="1">
        <f t="shared" si="24"/>
        <v>193.8</v>
      </c>
      <c r="W142" s="4">
        <f t="shared" si="25"/>
        <v>0.38</v>
      </c>
      <c r="X142" s="1" t="s">
        <v>56</v>
      </c>
      <c r="Y142" s="1" t="s">
        <v>72</v>
      </c>
      <c r="Z142" s="1" t="s">
        <v>41</v>
      </c>
      <c r="AA142" s="2">
        <v>45697</v>
      </c>
      <c r="AB142" s="1">
        <v>5</v>
      </c>
      <c r="AC142" s="1" t="s">
        <v>42</v>
      </c>
      <c r="AD142" s="9" t="str">
        <f t="shared" si="26"/>
        <v>Target Not Achieved</v>
      </c>
      <c r="AE142" s="1" t="str" cm="1">
        <f t="array" ref="AE142">_xlfn.IFS(AB142&gt;=4.5,"Excellent",AB142&gt;=3,"Good",AB142&lt;3,"Poor")</f>
        <v>Excellent</v>
      </c>
      <c r="AF142" s="1" t="str">
        <f t="shared" si="27"/>
        <v>Not Eligible for Bonus</v>
      </c>
      <c r="AG142" s="9" t="str">
        <f t="shared" si="28"/>
        <v>Priority Region</v>
      </c>
      <c r="AH142" s="1" t="str">
        <f t="shared" si="29"/>
        <v>Order Closed</v>
      </c>
    </row>
    <row r="143" spans="1:34">
      <c r="A143" s="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c r="P143" s="1">
        <f t="shared" si="20"/>
        <v>1240</v>
      </c>
      <c r="Q143" s="1">
        <v>15</v>
      </c>
      <c r="R143" s="1">
        <f t="shared" si="21"/>
        <v>186</v>
      </c>
      <c r="S143" s="1">
        <f t="shared" si="22"/>
        <v>1054</v>
      </c>
      <c r="T143" s="1">
        <v>0.62</v>
      </c>
      <c r="U143" s="1">
        <f t="shared" si="23"/>
        <v>653.48</v>
      </c>
      <c r="V143" s="1">
        <f t="shared" si="24"/>
        <v>400.52</v>
      </c>
      <c r="W143" s="4">
        <f t="shared" si="25"/>
        <v>0.38</v>
      </c>
      <c r="X143" s="1" t="s">
        <v>147</v>
      </c>
      <c r="Y143" s="1" t="s">
        <v>57</v>
      </c>
      <c r="Z143" s="1" t="s">
        <v>51</v>
      </c>
      <c r="AA143" s="2">
        <v>45701</v>
      </c>
      <c r="AB143" s="1"/>
      <c r="AC143" s="1" t="s">
        <v>42</v>
      </c>
      <c r="AD143" s="9" t="str">
        <f t="shared" si="26"/>
        <v>Target Not Achieved</v>
      </c>
      <c r="AE143" s="1" t="str" cm="1">
        <f t="array" ref="AE143">_xlfn.IFS(AB143&gt;=4.5,"Excellent",AB143&gt;=3,"Good",AB143&lt;3,"Poor")</f>
        <v>Poor</v>
      </c>
      <c r="AF143" s="1" t="str">
        <f t="shared" si="27"/>
        <v>Not Eligible for Bonus</v>
      </c>
      <c r="AG143" s="9" t="str">
        <f t="shared" si="28"/>
        <v>Normal Region</v>
      </c>
      <c r="AH143" s="1" t="str">
        <f t="shared" si="29"/>
        <v>Order Closed</v>
      </c>
    </row>
    <row r="144" spans="1:34">
      <c r="A144" s="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c r="P144" s="1">
        <f t="shared" si="20"/>
        <v>10040</v>
      </c>
      <c r="Q144" s="1">
        <v>0</v>
      </c>
      <c r="R144" s="1">
        <f t="shared" si="21"/>
        <v>0</v>
      </c>
      <c r="S144" s="1">
        <f t="shared" si="22"/>
        <v>10040</v>
      </c>
      <c r="T144" s="1">
        <v>0.48</v>
      </c>
      <c r="U144" s="1">
        <f t="shared" si="23"/>
        <v>4819.2</v>
      </c>
      <c r="V144" s="1">
        <f t="shared" si="24"/>
        <v>5220.8</v>
      </c>
      <c r="W144" s="4">
        <f t="shared" si="25"/>
        <v>0.52</v>
      </c>
      <c r="X144" s="1" t="s">
        <v>56</v>
      </c>
      <c r="Y144" s="1" t="s">
        <v>81</v>
      </c>
      <c r="Z144" s="1" t="s">
        <v>22</v>
      </c>
      <c r="AA144" s="1"/>
      <c r="AB144" s="1"/>
      <c r="AC144" s="1" t="s">
        <v>93</v>
      </c>
      <c r="AD144" s="9" t="str">
        <f t="shared" si="26"/>
        <v>Target Achieved</v>
      </c>
      <c r="AE144" s="1" t="str" cm="1">
        <f t="array" ref="AE144">_xlfn.IFS(AB144&gt;=4.5,"Excellent",AB144&gt;=3,"Good",AB144&lt;3,"Poor")</f>
        <v>Poor</v>
      </c>
      <c r="AF144" s="1" t="str">
        <f t="shared" si="27"/>
        <v>Eligible for Bonus</v>
      </c>
      <c r="AG144" s="9" t="str">
        <f t="shared" si="28"/>
        <v>Normal Region</v>
      </c>
      <c r="AH144" s="1" t="str">
        <f t="shared" si="29"/>
        <v>Order Returned</v>
      </c>
    </row>
    <row r="145" spans="1:34">
      <c r="A145" s="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c r="P145" s="1">
        <f t="shared" si="20"/>
        <v>39200</v>
      </c>
      <c r="Q145" s="1">
        <v>20</v>
      </c>
      <c r="R145" s="1">
        <f t="shared" si="21"/>
        <v>7840</v>
      </c>
      <c r="S145" s="1">
        <f t="shared" si="22"/>
        <v>31360</v>
      </c>
      <c r="T145" s="1">
        <v>0.52</v>
      </c>
      <c r="U145" s="1">
        <f t="shared" si="23"/>
        <v>16307.2</v>
      </c>
      <c r="V145" s="1">
        <f t="shared" si="24"/>
        <v>15052.8</v>
      </c>
      <c r="W145" s="4">
        <f t="shared" si="25"/>
        <v>0.48</v>
      </c>
      <c r="X145" s="1" t="s">
        <v>56</v>
      </c>
      <c r="Y145" s="1" t="s">
        <v>72</v>
      </c>
      <c r="Z145" s="1" t="s">
        <v>41</v>
      </c>
      <c r="AA145" s="2">
        <v>45700</v>
      </c>
      <c r="AB145" s="1">
        <v>4</v>
      </c>
      <c r="AC145" s="1" t="s">
        <v>42</v>
      </c>
      <c r="AD145" s="9" t="str">
        <f t="shared" si="26"/>
        <v>Target Achieved</v>
      </c>
      <c r="AE145" s="1" t="str" cm="1">
        <f t="array" ref="AE145">_xlfn.IFS(AB145&gt;=4.5,"Excellent",AB145&gt;=3,"Good",AB145&lt;3,"Poor")</f>
        <v>Good</v>
      </c>
      <c r="AF145" s="1" t="str">
        <f t="shared" si="27"/>
        <v>Not Eligible for Bonus</v>
      </c>
      <c r="AG145" s="9" t="str">
        <f t="shared" si="28"/>
        <v>Priority Region</v>
      </c>
      <c r="AH145" s="1" t="str">
        <f t="shared" si="29"/>
        <v>Order Closed</v>
      </c>
    </row>
    <row r="146" spans="1:34">
      <c r="A146" s="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c r="P146" s="1">
        <f t="shared" si="20"/>
        <v>1470</v>
      </c>
      <c r="Q146" s="1">
        <v>10</v>
      </c>
      <c r="R146" s="1">
        <f t="shared" si="21"/>
        <v>147</v>
      </c>
      <c r="S146" s="1">
        <f t="shared" si="22"/>
        <v>1323</v>
      </c>
      <c r="T146" s="1">
        <v>0.62</v>
      </c>
      <c r="U146" s="1">
        <f t="shared" si="23"/>
        <v>820.26</v>
      </c>
      <c r="V146" s="1">
        <f t="shared" si="24"/>
        <v>502.74</v>
      </c>
      <c r="W146" s="4">
        <f t="shared" si="25"/>
        <v>0.38</v>
      </c>
      <c r="X146" s="1" t="s">
        <v>104</v>
      </c>
      <c r="Y146" s="1" t="s">
        <v>81</v>
      </c>
      <c r="Z146" s="1" t="s">
        <v>41</v>
      </c>
      <c r="AA146" s="2">
        <v>45699</v>
      </c>
      <c r="AB146" s="1">
        <v>4</v>
      </c>
      <c r="AC146" s="1" t="s">
        <v>42</v>
      </c>
      <c r="AD146" s="9" t="str">
        <f t="shared" si="26"/>
        <v>Target Not Achieved</v>
      </c>
      <c r="AE146" s="1" t="str" cm="1">
        <f t="array" ref="AE146">_xlfn.IFS(AB146&gt;=4.5,"Excellent",AB146&gt;=3,"Good",AB146&lt;3,"Poor")</f>
        <v>Good</v>
      </c>
      <c r="AF146" s="1" t="str">
        <f t="shared" si="27"/>
        <v>Not Eligible for Bonus</v>
      </c>
      <c r="AG146" s="9" t="str">
        <f t="shared" si="28"/>
        <v>Normal Region</v>
      </c>
      <c r="AH146" s="1" t="str">
        <f t="shared" si="29"/>
        <v>Order Closed</v>
      </c>
    </row>
    <row r="147" spans="1:34">
      <c r="A147" s="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c r="P147" s="1">
        <f t="shared" si="20"/>
        <v>4760</v>
      </c>
      <c r="Q147" s="1">
        <v>0</v>
      </c>
      <c r="R147" s="1">
        <f t="shared" si="21"/>
        <v>0</v>
      </c>
      <c r="S147" s="1">
        <f t="shared" si="22"/>
        <v>4760</v>
      </c>
      <c r="T147" s="1">
        <v>0.48</v>
      </c>
      <c r="U147" s="1">
        <f t="shared" si="23"/>
        <v>2284.7999999999997</v>
      </c>
      <c r="V147" s="1">
        <f t="shared" si="24"/>
        <v>2475.2000000000003</v>
      </c>
      <c r="W147" s="4">
        <f t="shared" si="25"/>
        <v>0.52</v>
      </c>
      <c r="X147" s="1" t="s">
        <v>104</v>
      </c>
      <c r="Y147" s="1" t="s">
        <v>72</v>
      </c>
      <c r="Z147" s="1" t="s">
        <v>41</v>
      </c>
      <c r="AA147" s="2">
        <v>45700</v>
      </c>
      <c r="AB147" s="1">
        <v>5</v>
      </c>
      <c r="AC147" s="1" t="s">
        <v>42</v>
      </c>
      <c r="AD147" s="9" t="str">
        <f t="shared" si="26"/>
        <v>Target Not Achieved</v>
      </c>
      <c r="AE147" s="1" t="str" cm="1">
        <f t="array" ref="AE147">_xlfn.IFS(AB147&gt;=4.5,"Excellent",AB147&gt;=3,"Good",AB147&lt;3,"Poor")</f>
        <v>Excellent</v>
      </c>
      <c r="AF147" s="1" t="str">
        <f t="shared" si="27"/>
        <v>Not Eligible for Bonus</v>
      </c>
      <c r="AG147" s="9" t="str">
        <f t="shared" si="28"/>
        <v>Normal Region</v>
      </c>
      <c r="AH147" s="1" t="str">
        <f t="shared" si="29"/>
        <v>Order Closed</v>
      </c>
    </row>
    <row r="148" spans="1:34">
      <c r="A148" s="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c r="P148" s="1">
        <f t="shared" si="20"/>
        <v>3200</v>
      </c>
      <c r="Q148" s="1">
        <v>5</v>
      </c>
      <c r="R148" s="1">
        <f t="shared" si="21"/>
        <v>160</v>
      </c>
      <c r="S148" s="1">
        <f t="shared" si="22"/>
        <v>3040</v>
      </c>
      <c r="T148" s="1">
        <v>0.52</v>
      </c>
      <c r="U148" s="1">
        <f t="shared" si="23"/>
        <v>1580.8</v>
      </c>
      <c r="V148" s="1">
        <f t="shared" si="24"/>
        <v>1459.2</v>
      </c>
      <c r="W148" s="4">
        <f t="shared" si="25"/>
        <v>0.48000000000000004</v>
      </c>
      <c r="X148" s="1" t="s">
        <v>104</v>
      </c>
      <c r="Y148" s="1" t="s">
        <v>57</v>
      </c>
      <c r="Z148" s="1" t="s">
        <v>66</v>
      </c>
      <c r="AA148" s="1"/>
      <c r="AB148" s="1"/>
      <c r="AC148" s="1" t="s">
        <v>42</v>
      </c>
      <c r="AD148" s="9" t="str">
        <f t="shared" si="26"/>
        <v>Target Not Achieved</v>
      </c>
      <c r="AE148" s="1" t="str" cm="1">
        <f t="array" ref="AE148">_xlfn.IFS(AB148&gt;=4.5,"Excellent",AB148&gt;=3,"Good",AB148&lt;3,"Poor")</f>
        <v>Poor</v>
      </c>
      <c r="AF148" s="1" t="str">
        <f t="shared" si="27"/>
        <v>Not Eligible for Bonus</v>
      </c>
      <c r="AG148" s="9" t="str">
        <f t="shared" si="28"/>
        <v>Normal Region</v>
      </c>
      <c r="AH148" s="1" t="str">
        <f t="shared" si="29"/>
        <v>Order Closed</v>
      </c>
    </row>
    <row r="149" spans="1:34">
      <c r="A149" s="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c r="P149" s="1">
        <f t="shared" si="20"/>
        <v>620</v>
      </c>
      <c r="Q149" s="1">
        <v>5</v>
      </c>
      <c r="R149" s="1">
        <f t="shared" si="21"/>
        <v>31</v>
      </c>
      <c r="S149" s="1">
        <f t="shared" si="22"/>
        <v>589</v>
      </c>
      <c r="T149" s="1">
        <v>0.62</v>
      </c>
      <c r="U149" s="1">
        <f t="shared" si="23"/>
        <v>365.18</v>
      </c>
      <c r="V149" s="1">
        <f t="shared" si="24"/>
        <v>223.82</v>
      </c>
      <c r="W149" s="4">
        <f t="shared" si="25"/>
        <v>0.38</v>
      </c>
      <c r="X149" s="1" t="s">
        <v>92</v>
      </c>
      <c r="Y149" s="1" t="s">
        <v>72</v>
      </c>
      <c r="Z149" s="1" t="s">
        <v>41</v>
      </c>
      <c r="AA149" s="2">
        <v>45700</v>
      </c>
      <c r="AB149" s="1">
        <v>5</v>
      </c>
      <c r="AC149" s="1" t="s">
        <v>42</v>
      </c>
      <c r="AD149" s="9" t="str">
        <f t="shared" si="26"/>
        <v>Target Not Achieved</v>
      </c>
      <c r="AE149" s="1" t="str" cm="1">
        <f t="array" ref="AE149">_xlfn.IFS(AB149&gt;=4.5,"Excellent",AB149&gt;=3,"Good",AB149&lt;3,"Poor")</f>
        <v>Excellent</v>
      </c>
      <c r="AF149" s="1" t="str">
        <f t="shared" si="27"/>
        <v>Not Eligible for Bonus</v>
      </c>
      <c r="AG149" s="9" t="str">
        <f t="shared" si="28"/>
        <v>Normal Region</v>
      </c>
      <c r="AH149" s="1" t="str">
        <f t="shared" si="29"/>
        <v>Order Closed</v>
      </c>
    </row>
    <row r="150" spans="1:34">
      <c r="A150" s="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c r="P150" s="1">
        <f t="shared" si="20"/>
        <v>24940</v>
      </c>
      <c r="Q150" s="1">
        <v>10</v>
      </c>
      <c r="R150" s="1">
        <f t="shared" si="21"/>
        <v>2494</v>
      </c>
      <c r="S150" s="1">
        <f t="shared" si="22"/>
        <v>22446</v>
      </c>
      <c r="T150" s="1">
        <v>0.52</v>
      </c>
      <c r="U150" s="1">
        <f t="shared" si="23"/>
        <v>11671.92</v>
      </c>
      <c r="V150" s="1">
        <f t="shared" si="24"/>
        <v>10774.08</v>
      </c>
      <c r="W150" s="4">
        <f t="shared" si="25"/>
        <v>0.48</v>
      </c>
      <c r="X150" s="1" t="s">
        <v>56</v>
      </c>
      <c r="Y150" s="1" t="s">
        <v>72</v>
      </c>
      <c r="Z150" s="1" t="s">
        <v>41</v>
      </c>
      <c r="AA150" s="2">
        <v>45700</v>
      </c>
      <c r="AB150" s="1">
        <v>3</v>
      </c>
      <c r="AC150" s="1" t="s">
        <v>42</v>
      </c>
      <c r="AD150" s="9" t="str">
        <f t="shared" si="26"/>
        <v>Target Achieved</v>
      </c>
      <c r="AE150" s="1" t="str" cm="1">
        <f t="array" ref="AE150">_xlfn.IFS(AB150&gt;=4.5,"Excellent",AB150&gt;=3,"Good",AB150&lt;3,"Poor")</f>
        <v>Good</v>
      </c>
      <c r="AF150" s="1" t="str">
        <f t="shared" si="27"/>
        <v>Not Eligible for Bonus</v>
      </c>
      <c r="AG150" s="9" t="str">
        <f t="shared" si="28"/>
        <v>Normal Region</v>
      </c>
      <c r="AH150" s="1" t="str">
        <f t="shared" si="29"/>
        <v>Order Closed</v>
      </c>
    </row>
    <row r="151" spans="1:34">
      <c r="A151" s="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c r="P151" s="1">
        <f t="shared" si="20"/>
        <v>1020</v>
      </c>
      <c r="Q151" s="1">
        <v>30</v>
      </c>
      <c r="R151" s="1">
        <f t="shared" si="21"/>
        <v>306</v>
      </c>
      <c r="S151" s="1">
        <f t="shared" si="22"/>
        <v>714</v>
      </c>
      <c r="T151" s="1">
        <v>0.45</v>
      </c>
      <c r="U151" s="1">
        <f t="shared" si="23"/>
        <v>321.3</v>
      </c>
      <c r="V151" s="1">
        <f t="shared" si="24"/>
        <v>392.7</v>
      </c>
      <c r="W151" s="4">
        <f t="shared" si="25"/>
        <v>0.54999999999999993</v>
      </c>
      <c r="X151" s="1" t="s">
        <v>104</v>
      </c>
      <c r="Y151" s="1" t="s">
        <v>40</v>
      </c>
      <c r="Z151" s="1" t="s">
        <v>41</v>
      </c>
      <c r="AA151" s="2">
        <v>45701</v>
      </c>
      <c r="AB151" s="1">
        <v>3</v>
      </c>
      <c r="AC151" s="1" t="s">
        <v>42</v>
      </c>
      <c r="AD151" s="9" t="str">
        <f t="shared" si="26"/>
        <v>Target Not Achieved</v>
      </c>
      <c r="AE151" s="1" t="str" cm="1">
        <f t="array" ref="AE151">_xlfn.IFS(AB151&gt;=4.5,"Excellent",AB151&gt;=3,"Good",AB151&lt;3,"Poor")</f>
        <v>Good</v>
      </c>
      <c r="AF151" s="1" t="str">
        <f t="shared" si="27"/>
        <v>Not Eligible for Bonus</v>
      </c>
      <c r="AG151" s="9" t="str">
        <f t="shared" si="28"/>
        <v>Normal Region</v>
      </c>
      <c r="AH151" s="1" t="str">
        <f t="shared" si="29"/>
        <v>Order Closed</v>
      </c>
    </row>
    <row r="152" spans="1:34">
      <c r="A152" s="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c r="P152" s="1">
        <f t="shared" si="20"/>
        <v>1100</v>
      </c>
      <c r="Q152" s="1">
        <v>0</v>
      </c>
      <c r="R152" s="1">
        <f t="shared" si="21"/>
        <v>0</v>
      </c>
      <c r="S152" s="1">
        <f t="shared" si="22"/>
        <v>1100</v>
      </c>
      <c r="T152" s="1">
        <v>0.52</v>
      </c>
      <c r="U152" s="1">
        <f t="shared" si="23"/>
        <v>572</v>
      </c>
      <c r="V152" s="1">
        <f t="shared" si="24"/>
        <v>528</v>
      </c>
      <c r="W152" s="4">
        <f t="shared" si="25"/>
        <v>0.48</v>
      </c>
      <c r="X152" s="1" t="s">
        <v>92</v>
      </c>
      <c r="Y152" s="1" t="s">
        <v>72</v>
      </c>
      <c r="Z152" s="1" t="s">
        <v>41</v>
      </c>
      <c r="AA152" s="2">
        <v>45699</v>
      </c>
      <c r="AB152" s="1">
        <v>3</v>
      </c>
      <c r="AC152" s="1" t="s">
        <v>42</v>
      </c>
      <c r="AD152" s="9" t="str">
        <f t="shared" si="26"/>
        <v>Target Not Achieved</v>
      </c>
      <c r="AE152" s="1" t="str" cm="1">
        <f t="array" ref="AE152">_xlfn.IFS(AB152&gt;=4.5,"Excellent",AB152&gt;=3,"Good",AB152&lt;3,"Poor")</f>
        <v>Good</v>
      </c>
      <c r="AF152" s="1" t="str">
        <f t="shared" si="27"/>
        <v>Not Eligible for Bonus</v>
      </c>
      <c r="AG152" s="9" t="str">
        <f t="shared" si="28"/>
        <v>Normal Region</v>
      </c>
      <c r="AH152" s="1" t="str">
        <f t="shared" si="29"/>
        <v>Order Closed</v>
      </c>
    </row>
    <row r="153" spans="1:34">
      <c r="A153" s="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c r="P153" s="1">
        <f t="shared" si="20"/>
        <v>22650</v>
      </c>
      <c r="Q153" s="1">
        <v>10</v>
      </c>
      <c r="R153" s="1">
        <f t="shared" si="21"/>
        <v>2265</v>
      </c>
      <c r="S153" s="1">
        <f t="shared" si="22"/>
        <v>20385</v>
      </c>
      <c r="T153" s="1">
        <v>0.47</v>
      </c>
      <c r="U153" s="1">
        <f t="shared" si="23"/>
        <v>9580.9499999999989</v>
      </c>
      <c r="V153" s="1">
        <f t="shared" si="24"/>
        <v>10804.050000000001</v>
      </c>
      <c r="W153" s="4">
        <f t="shared" si="25"/>
        <v>0.53</v>
      </c>
      <c r="X153" s="1" t="s">
        <v>147</v>
      </c>
      <c r="Y153" s="1" t="s">
        <v>57</v>
      </c>
      <c r="Z153" s="1" t="s">
        <v>41</v>
      </c>
      <c r="AA153" s="2">
        <v>45704</v>
      </c>
      <c r="AB153" s="1">
        <v>4</v>
      </c>
      <c r="AC153" s="1" t="s">
        <v>42</v>
      </c>
      <c r="AD153" s="9" t="str">
        <f t="shared" si="26"/>
        <v>Target Achieved</v>
      </c>
      <c r="AE153" s="1" t="str" cm="1">
        <f t="array" ref="AE153">_xlfn.IFS(AB153&gt;=4.5,"Excellent",AB153&gt;=3,"Good",AB153&lt;3,"Poor")</f>
        <v>Good</v>
      </c>
      <c r="AF153" s="1" t="str">
        <f t="shared" si="27"/>
        <v>Not Eligible for Bonus</v>
      </c>
      <c r="AG153" s="9" t="str">
        <f t="shared" si="28"/>
        <v>Normal Region</v>
      </c>
      <c r="AH153" s="1" t="str">
        <f t="shared" si="29"/>
        <v>Order Closed</v>
      </c>
    </row>
    <row r="154" spans="1:34">
      <c r="A154" s="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c r="P154" s="1">
        <f t="shared" si="20"/>
        <v>3050</v>
      </c>
      <c r="Q154" s="1">
        <v>20</v>
      </c>
      <c r="R154" s="1">
        <f t="shared" si="21"/>
        <v>610</v>
      </c>
      <c r="S154" s="1">
        <f t="shared" si="22"/>
        <v>2440</v>
      </c>
      <c r="T154" s="1">
        <v>0.62</v>
      </c>
      <c r="U154" s="1">
        <f t="shared" si="23"/>
        <v>1512.8</v>
      </c>
      <c r="V154" s="1">
        <f t="shared" si="24"/>
        <v>927.2</v>
      </c>
      <c r="W154" s="4">
        <f t="shared" si="25"/>
        <v>0.38</v>
      </c>
      <c r="X154" s="1" t="s">
        <v>92</v>
      </c>
      <c r="Y154" s="1" t="s">
        <v>72</v>
      </c>
      <c r="Z154" s="1" t="s">
        <v>51</v>
      </c>
      <c r="AA154" s="2">
        <v>45700</v>
      </c>
      <c r="AB154" s="1"/>
      <c r="AC154" s="1" t="s">
        <v>42</v>
      </c>
      <c r="AD154" s="9" t="str">
        <f t="shared" si="26"/>
        <v>Target Not Achieved</v>
      </c>
      <c r="AE154" s="1" t="str" cm="1">
        <f t="array" ref="AE154">_xlfn.IFS(AB154&gt;=4.5,"Excellent",AB154&gt;=3,"Good",AB154&lt;3,"Poor")</f>
        <v>Poor</v>
      </c>
      <c r="AF154" s="1" t="str">
        <f t="shared" si="27"/>
        <v>Not Eligible for Bonus</v>
      </c>
      <c r="AG154" s="9" t="str">
        <f t="shared" si="28"/>
        <v>Normal Region</v>
      </c>
      <c r="AH154" s="1" t="str">
        <f t="shared" si="29"/>
        <v>Order Closed</v>
      </c>
    </row>
    <row r="155" spans="1:34">
      <c r="A155" s="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c r="P155" s="1">
        <f t="shared" si="20"/>
        <v>13680</v>
      </c>
      <c r="Q155" s="1">
        <v>20</v>
      </c>
      <c r="R155" s="1">
        <f t="shared" si="21"/>
        <v>2736</v>
      </c>
      <c r="S155" s="1">
        <f t="shared" si="22"/>
        <v>10944</v>
      </c>
      <c r="T155" s="1">
        <v>0.45</v>
      </c>
      <c r="U155" s="1">
        <f t="shared" si="23"/>
        <v>4924.8</v>
      </c>
      <c r="V155" s="1">
        <f t="shared" si="24"/>
        <v>6019.2</v>
      </c>
      <c r="W155" s="4">
        <f t="shared" si="25"/>
        <v>0.54999999999999993</v>
      </c>
      <c r="X155" s="1" t="s">
        <v>56</v>
      </c>
      <c r="Y155" s="1" t="s">
        <v>57</v>
      </c>
      <c r="Z155" s="1" t="s">
        <v>41</v>
      </c>
      <c r="AA155" s="2">
        <v>45701</v>
      </c>
      <c r="AB155" s="1">
        <v>5</v>
      </c>
      <c r="AC155" s="1" t="s">
        <v>42</v>
      </c>
      <c r="AD155" s="9" t="str">
        <f t="shared" si="26"/>
        <v>Target Achieved</v>
      </c>
      <c r="AE155" s="1" t="str" cm="1">
        <f t="array" ref="AE155">_xlfn.IFS(AB155&gt;=4.5,"Excellent",AB155&gt;=3,"Good",AB155&lt;3,"Poor")</f>
        <v>Excellent</v>
      </c>
      <c r="AF155" s="1" t="str">
        <f t="shared" si="27"/>
        <v>Not Eligible for Bonus</v>
      </c>
      <c r="AG155" s="9" t="str">
        <f t="shared" si="28"/>
        <v>Normal Region</v>
      </c>
      <c r="AH155" s="1" t="str">
        <f t="shared" si="29"/>
        <v>Order Closed</v>
      </c>
    </row>
    <row r="156" spans="1:34">
      <c r="A156" s="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c r="P156" s="1">
        <f t="shared" si="20"/>
        <v>8480</v>
      </c>
      <c r="Q156" s="1">
        <v>10</v>
      </c>
      <c r="R156" s="1">
        <f t="shared" si="21"/>
        <v>848</v>
      </c>
      <c r="S156" s="1">
        <f t="shared" si="22"/>
        <v>7632</v>
      </c>
      <c r="T156" s="1">
        <v>0.48</v>
      </c>
      <c r="U156" s="1">
        <f t="shared" si="23"/>
        <v>3663.3599999999997</v>
      </c>
      <c r="V156" s="1">
        <f t="shared" si="24"/>
        <v>3968.6400000000003</v>
      </c>
      <c r="W156" s="4">
        <f t="shared" si="25"/>
        <v>0.52</v>
      </c>
      <c r="X156" s="1" t="s">
        <v>92</v>
      </c>
      <c r="Y156" s="1" t="s">
        <v>72</v>
      </c>
      <c r="Z156" s="1" t="s">
        <v>41</v>
      </c>
      <c r="AA156" s="2">
        <v>45703</v>
      </c>
      <c r="AB156" s="1">
        <v>5</v>
      </c>
      <c r="AC156" s="1" t="s">
        <v>42</v>
      </c>
      <c r="AD156" s="9" t="str">
        <f t="shared" si="26"/>
        <v>Target Not Achieved</v>
      </c>
      <c r="AE156" s="1" t="str" cm="1">
        <f t="array" ref="AE156">_xlfn.IFS(AB156&gt;=4.5,"Excellent",AB156&gt;=3,"Good",AB156&lt;3,"Poor")</f>
        <v>Excellent</v>
      </c>
      <c r="AF156" s="1" t="str">
        <f t="shared" si="27"/>
        <v>Not Eligible for Bonus</v>
      </c>
      <c r="AG156" s="9" t="str">
        <f t="shared" si="28"/>
        <v>Normal Region</v>
      </c>
      <c r="AH156" s="1" t="str">
        <f t="shared" si="29"/>
        <v>Order Closed</v>
      </c>
    </row>
    <row r="157" spans="1:34">
      <c r="A157" s="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c r="P157" s="1">
        <f t="shared" si="20"/>
        <v>6080</v>
      </c>
      <c r="Q157" s="1">
        <v>0</v>
      </c>
      <c r="R157" s="1">
        <f t="shared" si="21"/>
        <v>0</v>
      </c>
      <c r="S157" s="1">
        <f t="shared" si="22"/>
        <v>6080</v>
      </c>
      <c r="T157" s="1">
        <v>0.48</v>
      </c>
      <c r="U157" s="1">
        <f t="shared" si="23"/>
        <v>2918.4</v>
      </c>
      <c r="V157" s="1">
        <f t="shared" si="24"/>
        <v>3161.6</v>
      </c>
      <c r="W157" s="4">
        <f t="shared" si="25"/>
        <v>0.52</v>
      </c>
      <c r="X157" s="1" t="s">
        <v>65</v>
      </c>
      <c r="Y157" s="1" t="s">
        <v>40</v>
      </c>
      <c r="Z157" s="1" t="s">
        <v>41</v>
      </c>
      <c r="AA157" s="2">
        <v>45703</v>
      </c>
      <c r="AB157" s="1">
        <v>3</v>
      </c>
      <c r="AC157" s="1" t="s">
        <v>42</v>
      </c>
      <c r="AD157" s="9" t="str">
        <f t="shared" si="26"/>
        <v>Target Not Achieved</v>
      </c>
      <c r="AE157" s="1" t="str" cm="1">
        <f t="array" ref="AE157">_xlfn.IFS(AB157&gt;=4.5,"Excellent",AB157&gt;=3,"Good",AB157&lt;3,"Poor")</f>
        <v>Good</v>
      </c>
      <c r="AF157" s="1" t="str">
        <f t="shared" si="27"/>
        <v>Not Eligible for Bonus</v>
      </c>
      <c r="AG157" s="9" t="str">
        <f t="shared" si="28"/>
        <v>Priority Region</v>
      </c>
      <c r="AH157" s="1" t="str">
        <f t="shared" si="29"/>
        <v>Order Closed</v>
      </c>
    </row>
    <row r="158" spans="1:34">
      <c r="A158" s="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c r="P158" s="1">
        <f t="shared" si="20"/>
        <v>11600</v>
      </c>
      <c r="Q158" s="1">
        <v>10</v>
      </c>
      <c r="R158" s="1">
        <f t="shared" si="21"/>
        <v>1160</v>
      </c>
      <c r="S158" s="1">
        <f t="shared" si="22"/>
        <v>10440</v>
      </c>
      <c r="T158" s="1">
        <v>0.48</v>
      </c>
      <c r="U158" s="1">
        <f t="shared" si="23"/>
        <v>5011.2</v>
      </c>
      <c r="V158" s="1">
        <f t="shared" si="24"/>
        <v>5428.8</v>
      </c>
      <c r="W158" s="4">
        <f t="shared" si="25"/>
        <v>0.52</v>
      </c>
      <c r="X158" s="1" t="s">
        <v>65</v>
      </c>
      <c r="Y158" s="1" t="s">
        <v>81</v>
      </c>
      <c r="Z158" s="1" t="s">
        <v>41</v>
      </c>
      <c r="AA158" s="2">
        <v>45702</v>
      </c>
      <c r="AB158" s="1">
        <v>3</v>
      </c>
      <c r="AC158" s="1" t="s">
        <v>42</v>
      </c>
      <c r="AD158" s="9" t="str">
        <f t="shared" si="26"/>
        <v>Target Achieved</v>
      </c>
      <c r="AE158" s="1" t="str" cm="1">
        <f t="array" ref="AE158">_xlfn.IFS(AB158&gt;=4.5,"Excellent",AB158&gt;=3,"Good",AB158&lt;3,"Poor")</f>
        <v>Good</v>
      </c>
      <c r="AF158" s="1" t="str">
        <f t="shared" si="27"/>
        <v>Not Eligible for Bonus</v>
      </c>
      <c r="AG158" s="9" t="str">
        <f t="shared" si="28"/>
        <v>Priority Region</v>
      </c>
      <c r="AH158" s="1" t="str">
        <f t="shared" si="29"/>
        <v>Order Closed</v>
      </c>
    </row>
    <row r="159" spans="1:34">
      <c r="A159" s="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c r="P159" s="1">
        <f t="shared" si="20"/>
        <v>4400</v>
      </c>
      <c r="Q159" s="1">
        <v>0</v>
      </c>
      <c r="R159" s="1">
        <f t="shared" si="21"/>
        <v>0</v>
      </c>
      <c r="S159" s="1">
        <f t="shared" si="22"/>
        <v>4400</v>
      </c>
      <c r="T159" s="1">
        <v>0.52</v>
      </c>
      <c r="U159" s="1">
        <f t="shared" si="23"/>
        <v>2288</v>
      </c>
      <c r="V159" s="1">
        <f t="shared" si="24"/>
        <v>2112</v>
      </c>
      <c r="W159" s="4">
        <f t="shared" si="25"/>
        <v>0.48</v>
      </c>
      <c r="X159" s="1" t="s">
        <v>39</v>
      </c>
      <c r="Y159" s="1" t="s">
        <v>57</v>
      </c>
      <c r="Z159" s="1" t="s">
        <v>41</v>
      </c>
      <c r="AA159" s="2">
        <v>45704</v>
      </c>
      <c r="AB159" s="1">
        <v>3</v>
      </c>
      <c r="AC159" s="1" t="s">
        <v>42</v>
      </c>
      <c r="AD159" s="9" t="str">
        <f t="shared" si="26"/>
        <v>Target Not Achieved</v>
      </c>
      <c r="AE159" s="1" t="str" cm="1">
        <f t="array" ref="AE159">_xlfn.IFS(AB159&gt;=4.5,"Excellent",AB159&gt;=3,"Good",AB159&lt;3,"Poor")</f>
        <v>Good</v>
      </c>
      <c r="AF159" s="1" t="str">
        <f t="shared" si="27"/>
        <v>Not Eligible for Bonus</v>
      </c>
      <c r="AG159" s="9" t="str">
        <f t="shared" si="28"/>
        <v>Normal Region</v>
      </c>
      <c r="AH159" s="1" t="str">
        <f t="shared" si="29"/>
        <v>Order Closed</v>
      </c>
    </row>
    <row r="160" spans="1:34">
      <c r="A160" s="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c r="P160" s="1">
        <f t="shared" si="20"/>
        <v>8840</v>
      </c>
      <c r="Q160" s="1">
        <v>25</v>
      </c>
      <c r="R160" s="1">
        <f t="shared" si="21"/>
        <v>2210</v>
      </c>
      <c r="S160" s="1">
        <f t="shared" si="22"/>
        <v>6630</v>
      </c>
      <c r="T160" s="1">
        <v>0.48</v>
      </c>
      <c r="U160" s="1">
        <f t="shared" si="23"/>
        <v>3182.4</v>
      </c>
      <c r="V160" s="1">
        <f t="shared" si="24"/>
        <v>3447.6</v>
      </c>
      <c r="W160" s="4">
        <f t="shared" si="25"/>
        <v>0.52</v>
      </c>
      <c r="X160" s="1" t="s">
        <v>92</v>
      </c>
      <c r="Y160" s="1" t="s">
        <v>81</v>
      </c>
      <c r="Z160" s="1" t="s">
        <v>51</v>
      </c>
      <c r="AA160" s="2">
        <v>45701</v>
      </c>
      <c r="AB160" s="1"/>
      <c r="AC160" s="1" t="s">
        <v>42</v>
      </c>
      <c r="AD160" s="9" t="str">
        <f t="shared" si="26"/>
        <v>Target Not Achieved</v>
      </c>
      <c r="AE160" s="1" t="str" cm="1">
        <f t="array" ref="AE160">_xlfn.IFS(AB160&gt;=4.5,"Excellent",AB160&gt;=3,"Good",AB160&lt;3,"Poor")</f>
        <v>Poor</v>
      </c>
      <c r="AF160" s="1" t="str">
        <f t="shared" si="27"/>
        <v>Not Eligible for Bonus</v>
      </c>
      <c r="AG160" s="9" t="str">
        <f t="shared" si="28"/>
        <v>Priority Region</v>
      </c>
      <c r="AH160" s="1" t="str">
        <f t="shared" si="29"/>
        <v>Order Closed</v>
      </c>
    </row>
    <row r="161" spans="1:34">
      <c r="A161" s="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c r="P161" s="1">
        <f t="shared" si="20"/>
        <v>2430</v>
      </c>
      <c r="Q161" s="1">
        <v>25</v>
      </c>
      <c r="R161" s="1">
        <f t="shared" si="21"/>
        <v>607.5</v>
      </c>
      <c r="S161" s="1">
        <f t="shared" si="22"/>
        <v>1822.5</v>
      </c>
      <c r="T161" s="1">
        <v>0.35</v>
      </c>
      <c r="U161" s="1">
        <f t="shared" si="23"/>
        <v>637.875</v>
      </c>
      <c r="V161" s="1">
        <f t="shared" si="24"/>
        <v>1184.625</v>
      </c>
      <c r="W161" s="4">
        <f t="shared" si="25"/>
        <v>0.65</v>
      </c>
      <c r="X161" s="1" t="s">
        <v>56</v>
      </c>
      <c r="Y161" s="1" t="s">
        <v>40</v>
      </c>
      <c r="Z161" s="1" t="s">
        <v>41</v>
      </c>
      <c r="AA161" s="2">
        <v>45705</v>
      </c>
      <c r="AB161" s="1">
        <v>3</v>
      </c>
      <c r="AC161" s="1" t="s">
        <v>42</v>
      </c>
      <c r="AD161" s="9" t="str">
        <f t="shared" si="26"/>
        <v>Target Not Achieved</v>
      </c>
      <c r="AE161" s="1" t="str" cm="1">
        <f t="array" ref="AE161">_xlfn.IFS(AB161&gt;=4.5,"Excellent",AB161&gt;=3,"Good",AB161&lt;3,"Poor")</f>
        <v>Good</v>
      </c>
      <c r="AF161" s="1" t="str">
        <f t="shared" si="27"/>
        <v>Not Eligible for Bonus</v>
      </c>
      <c r="AG161" s="9" t="str">
        <f t="shared" si="28"/>
        <v>Normal Region</v>
      </c>
      <c r="AH161" s="1" t="str">
        <f t="shared" si="29"/>
        <v>Order Closed</v>
      </c>
    </row>
    <row r="162" spans="1:34">
      <c r="A162" s="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c r="P162" s="1">
        <f t="shared" si="20"/>
        <v>86180</v>
      </c>
      <c r="Q162" s="1">
        <v>10</v>
      </c>
      <c r="R162" s="1">
        <f t="shared" si="21"/>
        <v>8618</v>
      </c>
      <c r="S162" s="1">
        <f t="shared" si="22"/>
        <v>77562</v>
      </c>
      <c r="T162" s="1">
        <v>0.57999999999999996</v>
      </c>
      <c r="U162" s="1">
        <f t="shared" si="23"/>
        <v>44985.96</v>
      </c>
      <c r="V162" s="1">
        <f t="shared" si="24"/>
        <v>32576.04</v>
      </c>
      <c r="W162" s="4">
        <f t="shared" si="25"/>
        <v>0.42</v>
      </c>
      <c r="X162" s="1" t="s">
        <v>65</v>
      </c>
      <c r="Y162" s="1" t="s">
        <v>72</v>
      </c>
      <c r="Z162" s="1" t="s">
        <v>41</v>
      </c>
      <c r="AA162" s="2">
        <v>45708</v>
      </c>
      <c r="AB162" s="1">
        <v>4</v>
      </c>
      <c r="AC162" s="1" t="s">
        <v>42</v>
      </c>
      <c r="AD162" s="9" t="str">
        <f t="shared" si="26"/>
        <v>Target Achieved</v>
      </c>
      <c r="AE162" s="1" t="str" cm="1">
        <f t="array" ref="AE162">_xlfn.IFS(AB162&gt;=4.5,"Excellent",AB162&gt;=3,"Good",AB162&lt;3,"Poor")</f>
        <v>Good</v>
      </c>
      <c r="AF162" s="1" t="str">
        <f t="shared" si="27"/>
        <v>Not Eligible for Bonus</v>
      </c>
      <c r="AG162" s="9" t="str">
        <f t="shared" si="28"/>
        <v>Normal Region</v>
      </c>
      <c r="AH162" s="1" t="str">
        <f t="shared" si="29"/>
        <v>Order Closed</v>
      </c>
    </row>
    <row r="163" spans="1:34">
      <c r="A163" s="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c r="P163" s="1">
        <f t="shared" si="20"/>
        <v>12510</v>
      </c>
      <c r="Q163" s="1">
        <v>10</v>
      </c>
      <c r="R163" s="1">
        <f t="shared" si="21"/>
        <v>1251</v>
      </c>
      <c r="S163" s="1">
        <f t="shared" si="22"/>
        <v>11259</v>
      </c>
      <c r="T163" s="1">
        <v>0.52</v>
      </c>
      <c r="U163" s="1">
        <f t="shared" si="23"/>
        <v>5854.68</v>
      </c>
      <c r="V163" s="1">
        <f t="shared" si="24"/>
        <v>5404.32</v>
      </c>
      <c r="W163" s="4">
        <f t="shared" si="25"/>
        <v>0.48</v>
      </c>
      <c r="X163" s="1" t="s">
        <v>50</v>
      </c>
      <c r="Y163" s="1" t="s">
        <v>40</v>
      </c>
      <c r="Z163" s="1" t="s">
        <v>41</v>
      </c>
      <c r="AA163" s="2">
        <v>45702</v>
      </c>
      <c r="AB163" s="1">
        <v>5</v>
      </c>
      <c r="AC163" s="1" t="s">
        <v>42</v>
      </c>
      <c r="AD163" s="9" t="str">
        <f t="shared" si="26"/>
        <v>Target Achieved</v>
      </c>
      <c r="AE163" s="1" t="str" cm="1">
        <f t="array" ref="AE163">_xlfn.IFS(AB163&gt;=4.5,"Excellent",AB163&gt;=3,"Good",AB163&lt;3,"Poor")</f>
        <v>Excellent</v>
      </c>
      <c r="AF163" s="1" t="str">
        <f t="shared" si="27"/>
        <v>Not Eligible for Bonus</v>
      </c>
      <c r="AG163" s="9" t="str">
        <f t="shared" si="28"/>
        <v>Normal Region</v>
      </c>
      <c r="AH163" s="1" t="str">
        <f t="shared" si="29"/>
        <v>Order Closed</v>
      </c>
    </row>
    <row r="164" spans="1:34">
      <c r="A164" s="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c r="P164" s="1">
        <f t="shared" si="20"/>
        <v>5160</v>
      </c>
      <c r="Q164" s="1">
        <v>20</v>
      </c>
      <c r="R164" s="1">
        <f t="shared" si="21"/>
        <v>1032</v>
      </c>
      <c r="S164" s="1">
        <f t="shared" si="22"/>
        <v>4128</v>
      </c>
      <c r="T164" s="1">
        <v>0.48</v>
      </c>
      <c r="U164" s="1">
        <f t="shared" si="23"/>
        <v>1981.4399999999998</v>
      </c>
      <c r="V164" s="1">
        <f t="shared" si="24"/>
        <v>2146.5600000000004</v>
      </c>
      <c r="W164" s="4">
        <f t="shared" si="25"/>
        <v>0.52000000000000013</v>
      </c>
      <c r="X164" s="1" t="s">
        <v>147</v>
      </c>
      <c r="Y164" s="1" t="s">
        <v>57</v>
      </c>
      <c r="Z164" s="1" t="s">
        <v>41</v>
      </c>
      <c r="AA164" s="2">
        <v>45703</v>
      </c>
      <c r="AB164" s="1">
        <v>3</v>
      </c>
      <c r="AC164" s="1" t="s">
        <v>42</v>
      </c>
      <c r="AD164" s="9" t="str">
        <f t="shared" si="26"/>
        <v>Target Not Achieved</v>
      </c>
      <c r="AE164" s="1" t="str" cm="1">
        <f t="array" ref="AE164">_xlfn.IFS(AB164&gt;=4.5,"Excellent",AB164&gt;=3,"Good",AB164&lt;3,"Poor")</f>
        <v>Good</v>
      </c>
      <c r="AF164" s="1" t="str">
        <f t="shared" si="27"/>
        <v>Not Eligible for Bonus</v>
      </c>
      <c r="AG164" s="9" t="str">
        <f t="shared" si="28"/>
        <v>Normal Region</v>
      </c>
      <c r="AH164" s="1" t="str">
        <f t="shared" si="29"/>
        <v>Order Closed</v>
      </c>
    </row>
    <row r="165" spans="1:34">
      <c r="A165" s="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c r="P165" s="1">
        <f t="shared" si="20"/>
        <v>5680</v>
      </c>
      <c r="Q165" s="1">
        <v>5</v>
      </c>
      <c r="R165" s="1">
        <f t="shared" si="21"/>
        <v>284</v>
      </c>
      <c r="S165" s="1">
        <f t="shared" si="22"/>
        <v>5396</v>
      </c>
      <c r="T165" s="1">
        <v>0.5</v>
      </c>
      <c r="U165" s="1">
        <f t="shared" si="23"/>
        <v>2698</v>
      </c>
      <c r="V165" s="1">
        <f t="shared" si="24"/>
        <v>2698</v>
      </c>
      <c r="W165" s="4">
        <f t="shared" si="25"/>
        <v>0.5</v>
      </c>
      <c r="X165" s="1" t="s">
        <v>56</v>
      </c>
      <c r="Y165" s="1" t="s">
        <v>81</v>
      </c>
      <c r="Z165" s="1" t="s">
        <v>66</v>
      </c>
      <c r="AA165" s="1"/>
      <c r="AB165" s="1"/>
      <c r="AC165" s="1" t="s">
        <v>42</v>
      </c>
      <c r="AD165" s="9" t="str">
        <f t="shared" si="26"/>
        <v>Target Not Achieved</v>
      </c>
      <c r="AE165" s="1" t="str" cm="1">
        <f t="array" ref="AE165">_xlfn.IFS(AB165&gt;=4.5,"Excellent",AB165&gt;=3,"Good",AB165&lt;3,"Poor")</f>
        <v>Poor</v>
      </c>
      <c r="AF165" s="1" t="str">
        <f t="shared" si="27"/>
        <v>Not Eligible for Bonus</v>
      </c>
      <c r="AG165" s="9" t="str">
        <f t="shared" si="28"/>
        <v>Normal Region</v>
      </c>
      <c r="AH165" s="1" t="str">
        <f t="shared" si="29"/>
        <v>Order Closed</v>
      </c>
    </row>
    <row r="166" spans="1:34">
      <c r="A166" s="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c r="P166" s="1">
        <f t="shared" si="20"/>
        <v>440</v>
      </c>
      <c r="Q166" s="1">
        <v>30</v>
      </c>
      <c r="R166" s="1">
        <f t="shared" si="21"/>
        <v>132</v>
      </c>
      <c r="S166" s="1">
        <f t="shared" si="22"/>
        <v>308</v>
      </c>
      <c r="T166" s="1">
        <v>0.35</v>
      </c>
      <c r="U166" s="1">
        <f t="shared" si="23"/>
        <v>107.8</v>
      </c>
      <c r="V166" s="1">
        <f t="shared" si="24"/>
        <v>200.2</v>
      </c>
      <c r="W166" s="4">
        <f t="shared" si="25"/>
        <v>0.64999999999999991</v>
      </c>
      <c r="X166" s="1" t="s">
        <v>39</v>
      </c>
      <c r="Y166" s="1" t="s">
        <v>81</v>
      </c>
      <c r="Z166" s="1" t="s">
        <v>41</v>
      </c>
      <c r="AA166" s="2">
        <v>45704</v>
      </c>
      <c r="AB166" s="1">
        <v>5</v>
      </c>
      <c r="AC166" s="1" t="s">
        <v>42</v>
      </c>
      <c r="AD166" s="9" t="str">
        <f t="shared" si="26"/>
        <v>Target Not Achieved</v>
      </c>
      <c r="AE166" s="1" t="str" cm="1">
        <f t="array" ref="AE166">_xlfn.IFS(AB166&gt;=4.5,"Excellent",AB166&gt;=3,"Good",AB166&lt;3,"Poor")</f>
        <v>Excellent</v>
      </c>
      <c r="AF166" s="1" t="str">
        <f t="shared" si="27"/>
        <v>Not Eligible for Bonus</v>
      </c>
      <c r="AG166" s="9" t="str">
        <f t="shared" si="28"/>
        <v>Priority Region</v>
      </c>
      <c r="AH166" s="1" t="str">
        <f t="shared" si="29"/>
        <v>Order Closed</v>
      </c>
    </row>
    <row r="167" spans="1:34">
      <c r="A167" s="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c r="P167" s="1">
        <f t="shared" si="20"/>
        <v>14880</v>
      </c>
      <c r="Q167" s="1">
        <v>25</v>
      </c>
      <c r="R167" s="1">
        <f t="shared" si="21"/>
        <v>3720</v>
      </c>
      <c r="S167" s="1">
        <f t="shared" si="22"/>
        <v>11160</v>
      </c>
      <c r="T167" s="1">
        <v>0.52</v>
      </c>
      <c r="U167" s="1">
        <f t="shared" si="23"/>
        <v>5803.2</v>
      </c>
      <c r="V167" s="1">
        <f t="shared" si="24"/>
        <v>5356.8</v>
      </c>
      <c r="W167" s="4">
        <f t="shared" si="25"/>
        <v>0.48000000000000004</v>
      </c>
      <c r="X167" s="1" t="s">
        <v>104</v>
      </c>
      <c r="Y167" s="1" t="s">
        <v>72</v>
      </c>
      <c r="Z167" s="1" t="s">
        <v>51</v>
      </c>
      <c r="AA167" s="2">
        <v>45707</v>
      </c>
      <c r="AB167" s="1"/>
      <c r="AC167" s="1" t="s">
        <v>42</v>
      </c>
      <c r="AD167" s="9" t="str">
        <f t="shared" si="26"/>
        <v>Target Achieved</v>
      </c>
      <c r="AE167" s="1" t="str" cm="1">
        <f t="array" ref="AE167">_xlfn.IFS(AB167&gt;=4.5,"Excellent",AB167&gt;=3,"Good",AB167&lt;3,"Poor")</f>
        <v>Poor</v>
      </c>
      <c r="AF167" s="1" t="str">
        <f t="shared" si="27"/>
        <v>Not Eligible for Bonus</v>
      </c>
      <c r="AG167" s="9" t="str">
        <f t="shared" si="28"/>
        <v>Normal Region</v>
      </c>
      <c r="AH167" s="1" t="str">
        <f t="shared" si="29"/>
        <v>Order Closed</v>
      </c>
    </row>
    <row r="168" spans="1:34">
      <c r="A168" s="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c r="P168" s="1">
        <f t="shared" si="20"/>
        <v>12780</v>
      </c>
      <c r="Q168" s="1">
        <v>15</v>
      </c>
      <c r="R168" s="1">
        <f t="shared" si="21"/>
        <v>1917</v>
      </c>
      <c r="S168" s="1">
        <f t="shared" si="22"/>
        <v>10863</v>
      </c>
      <c r="T168" s="1">
        <v>0.48</v>
      </c>
      <c r="U168" s="1">
        <f t="shared" si="23"/>
        <v>5214.24</v>
      </c>
      <c r="V168" s="1">
        <f t="shared" si="24"/>
        <v>5648.76</v>
      </c>
      <c r="W168" s="4">
        <f t="shared" si="25"/>
        <v>0.52</v>
      </c>
      <c r="X168" s="1" t="s">
        <v>104</v>
      </c>
      <c r="Y168" s="1" t="s">
        <v>40</v>
      </c>
      <c r="Z168" s="1" t="s">
        <v>51</v>
      </c>
      <c r="AA168" s="2">
        <v>45706</v>
      </c>
      <c r="AB168" s="1"/>
      <c r="AC168" s="1" t="s">
        <v>42</v>
      </c>
      <c r="AD168" s="9" t="str">
        <f t="shared" si="26"/>
        <v>Target Achieved</v>
      </c>
      <c r="AE168" s="1" t="str" cm="1">
        <f t="array" ref="AE168">_xlfn.IFS(AB168&gt;=4.5,"Excellent",AB168&gt;=3,"Good",AB168&lt;3,"Poor")</f>
        <v>Poor</v>
      </c>
      <c r="AF168" s="1" t="str">
        <f t="shared" si="27"/>
        <v>Not Eligible for Bonus</v>
      </c>
      <c r="AG168" s="9" t="str">
        <f t="shared" si="28"/>
        <v>Normal Region</v>
      </c>
      <c r="AH168" s="1" t="str">
        <f t="shared" si="29"/>
        <v>Order Closed</v>
      </c>
    </row>
    <row r="169" spans="1:34">
      <c r="A169" s="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c r="P169" s="1">
        <f t="shared" si="20"/>
        <v>420</v>
      </c>
      <c r="Q169" s="1">
        <v>20</v>
      </c>
      <c r="R169" s="1">
        <f t="shared" si="21"/>
        <v>84</v>
      </c>
      <c r="S169" s="1">
        <f t="shared" si="22"/>
        <v>336</v>
      </c>
      <c r="T169" s="1">
        <v>0.62</v>
      </c>
      <c r="U169" s="1">
        <f t="shared" si="23"/>
        <v>208.32</v>
      </c>
      <c r="V169" s="1">
        <f t="shared" si="24"/>
        <v>127.68</v>
      </c>
      <c r="W169" s="4">
        <f t="shared" si="25"/>
        <v>0.38</v>
      </c>
      <c r="X169" s="1" t="s">
        <v>147</v>
      </c>
      <c r="Y169" s="1" t="s">
        <v>81</v>
      </c>
      <c r="Z169" s="1" t="s">
        <v>41</v>
      </c>
      <c r="AA169" s="2">
        <v>45704</v>
      </c>
      <c r="AB169" s="1">
        <v>5</v>
      </c>
      <c r="AC169" s="1" t="s">
        <v>42</v>
      </c>
      <c r="AD169" s="9" t="str">
        <f t="shared" si="26"/>
        <v>Target Not Achieved</v>
      </c>
      <c r="AE169" s="1" t="str" cm="1">
        <f t="array" ref="AE169">_xlfn.IFS(AB169&gt;=4.5,"Excellent",AB169&gt;=3,"Good",AB169&lt;3,"Poor")</f>
        <v>Excellent</v>
      </c>
      <c r="AF169" s="1" t="str">
        <f t="shared" si="27"/>
        <v>Not Eligible for Bonus</v>
      </c>
      <c r="AG169" s="9" t="str">
        <f t="shared" si="28"/>
        <v>Normal Region</v>
      </c>
      <c r="AH169" s="1" t="str">
        <f t="shared" si="29"/>
        <v>Order Closed</v>
      </c>
    </row>
    <row r="170" spans="1:34">
      <c r="A170" s="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c r="P170" s="1">
        <f t="shared" si="20"/>
        <v>8840</v>
      </c>
      <c r="Q170" s="1">
        <v>10</v>
      </c>
      <c r="R170" s="1">
        <f t="shared" si="21"/>
        <v>884</v>
      </c>
      <c r="S170" s="1">
        <f t="shared" si="22"/>
        <v>7956</v>
      </c>
      <c r="T170" s="1">
        <v>0.47</v>
      </c>
      <c r="U170" s="1">
        <f t="shared" si="23"/>
        <v>3739.3199999999997</v>
      </c>
      <c r="V170" s="1">
        <f t="shared" si="24"/>
        <v>4216.68</v>
      </c>
      <c r="W170" s="4">
        <f t="shared" si="25"/>
        <v>0.53</v>
      </c>
      <c r="X170" s="1" t="s">
        <v>39</v>
      </c>
      <c r="Y170" s="1" t="s">
        <v>72</v>
      </c>
      <c r="Z170" s="1" t="s">
        <v>66</v>
      </c>
      <c r="AA170" s="1"/>
      <c r="AB170" s="1"/>
      <c r="AC170" s="1" t="s">
        <v>42</v>
      </c>
      <c r="AD170" s="9" t="str">
        <f t="shared" si="26"/>
        <v>Target Not Achieved</v>
      </c>
      <c r="AE170" s="1" t="str" cm="1">
        <f t="array" ref="AE170">_xlfn.IFS(AB170&gt;=4.5,"Excellent",AB170&gt;=3,"Good",AB170&lt;3,"Poor")</f>
        <v>Poor</v>
      </c>
      <c r="AF170" s="1" t="str">
        <f t="shared" si="27"/>
        <v>Not Eligible for Bonus</v>
      </c>
      <c r="AG170" s="9" t="str">
        <f t="shared" si="28"/>
        <v>Normal Region</v>
      </c>
      <c r="AH170" s="1" t="str">
        <f t="shared" si="29"/>
        <v>Order Closed</v>
      </c>
    </row>
    <row r="171" spans="1:34">
      <c r="A171" s="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c r="P171" s="1">
        <f t="shared" si="20"/>
        <v>7200</v>
      </c>
      <c r="Q171" s="1">
        <v>10</v>
      </c>
      <c r="R171" s="1">
        <f t="shared" si="21"/>
        <v>720</v>
      </c>
      <c r="S171" s="1">
        <f t="shared" si="22"/>
        <v>6480</v>
      </c>
      <c r="T171" s="1">
        <v>0.47</v>
      </c>
      <c r="U171" s="1">
        <f t="shared" si="23"/>
        <v>3045.6</v>
      </c>
      <c r="V171" s="1">
        <f t="shared" si="24"/>
        <v>3434.4</v>
      </c>
      <c r="W171" s="4">
        <f t="shared" si="25"/>
        <v>0.53</v>
      </c>
      <c r="X171" s="1" t="s">
        <v>56</v>
      </c>
      <c r="Y171" s="1" t="s">
        <v>40</v>
      </c>
      <c r="Z171" s="1" t="s">
        <v>120</v>
      </c>
      <c r="AA171" s="1"/>
      <c r="AB171" s="1"/>
      <c r="AC171" s="1" t="s">
        <v>42</v>
      </c>
      <c r="AD171" s="9" t="str">
        <f t="shared" si="26"/>
        <v>Target Not Achieved</v>
      </c>
      <c r="AE171" s="1" t="str" cm="1">
        <f t="array" ref="AE171">_xlfn.IFS(AB171&gt;=4.5,"Excellent",AB171&gt;=3,"Good",AB171&lt;3,"Poor")</f>
        <v>Poor</v>
      </c>
      <c r="AF171" s="1" t="str">
        <f t="shared" si="27"/>
        <v>Not Eligible for Bonus</v>
      </c>
      <c r="AG171" s="9" t="str">
        <f t="shared" si="28"/>
        <v>Normal Region</v>
      </c>
      <c r="AH171" s="1" t="str">
        <f t="shared" si="29"/>
        <v>Order Closed</v>
      </c>
    </row>
    <row r="172" spans="1:34">
      <c r="A172" s="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c r="P172" s="1">
        <f t="shared" si="20"/>
        <v>5850</v>
      </c>
      <c r="Q172" s="1">
        <v>10</v>
      </c>
      <c r="R172" s="1">
        <f t="shared" si="21"/>
        <v>585</v>
      </c>
      <c r="S172" s="1">
        <f t="shared" si="22"/>
        <v>5265</v>
      </c>
      <c r="T172" s="1">
        <v>0.45</v>
      </c>
      <c r="U172" s="1">
        <f t="shared" si="23"/>
        <v>2369.25</v>
      </c>
      <c r="V172" s="1">
        <f t="shared" si="24"/>
        <v>2895.75</v>
      </c>
      <c r="W172" s="4">
        <f t="shared" si="25"/>
        <v>0.55000000000000004</v>
      </c>
      <c r="X172" s="1" t="s">
        <v>56</v>
      </c>
      <c r="Y172" s="1" t="s">
        <v>72</v>
      </c>
      <c r="Z172" s="1" t="s">
        <v>51</v>
      </c>
      <c r="AA172" s="2">
        <v>45708</v>
      </c>
      <c r="AB172" s="1"/>
      <c r="AC172" s="1" t="s">
        <v>42</v>
      </c>
      <c r="AD172" s="9" t="str">
        <f t="shared" si="26"/>
        <v>Target Not Achieved</v>
      </c>
      <c r="AE172" s="1" t="str" cm="1">
        <f t="array" ref="AE172">_xlfn.IFS(AB172&gt;=4.5,"Excellent",AB172&gt;=3,"Good",AB172&lt;3,"Poor")</f>
        <v>Poor</v>
      </c>
      <c r="AF172" s="1" t="str">
        <f t="shared" si="27"/>
        <v>Not Eligible for Bonus</v>
      </c>
      <c r="AG172" s="9" t="str">
        <f t="shared" si="28"/>
        <v>Normal Region</v>
      </c>
      <c r="AH172" s="1" t="str">
        <f t="shared" si="29"/>
        <v>Order Closed</v>
      </c>
    </row>
    <row r="173" spans="1:34">
      <c r="A173" s="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c r="P173" s="1">
        <f t="shared" si="20"/>
        <v>20200</v>
      </c>
      <c r="Q173" s="1">
        <v>20</v>
      </c>
      <c r="R173" s="1">
        <f t="shared" si="21"/>
        <v>4040</v>
      </c>
      <c r="S173" s="1">
        <f t="shared" si="22"/>
        <v>16160</v>
      </c>
      <c r="T173" s="1">
        <v>0.45</v>
      </c>
      <c r="U173" s="1">
        <f t="shared" si="23"/>
        <v>7272</v>
      </c>
      <c r="V173" s="1">
        <f t="shared" si="24"/>
        <v>8888</v>
      </c>
      <c r="W173" s="4">
        <f t="shared" si="25"/>
        <v>0.55000000000000004</v>
      </c>
      <c r="X173" s="1" t="s">
        <v>50</v>
      </c>
      <c r="Y173" s="1" t="s">
        <v>81</v>
      </c>
      <c r="Z173" s="1" t="s">
        <v>41</v>
      </c>
      <c r="AA173" s="2">
        <v>45706</v>
      </c>
      <c r="AB173" s="1">
        <v>4</v>
      </c>
      <c r="AC173" s="1" t="s">
        <v>42</v>
      </c>
      <c r="AD173" s="9" t="str">
        <f t="shared" si="26"/>
        <v>Target Achieved</v>
      </c>
      <c r="AE173" s="1" t="str" cm="1">
        <f t="array" ref="AE173">_xlfn.IFS(AB173&gt;=4.5,"Excellent",AB173&gt;=3,"Good",AB173&lt;3,"Poor")</f>
        <v>Good</v>
      </c>
      <c r="AF173" s="1" t="str">
        <f t="shared" si="27"/>
        <v>Not Eligible for Bonus</v>
      </c>
      <c r="AG173" s="9" t="str">
        <f t="shared" si="28"/>
        <v>Normal Region</v>
      </c>
      <c r="AH173" s="1" t="str">
        <f t="shared" si="29"/>
        <v>Order Closed</v>
      </c>
    </row>
    <row r="174" spans="1:34">
      <c r="A174" s="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c r="P174" s="1">
        <f t="shared" si="20"/>
        <v>19410</v>
      </c>
      <c r="Q174" s="1">
        <v>0</v>
      </c>
      <c r="R174" s="1">
        <f t="shared" si="21"/>
        <v>0</v>
      </c>
      <c r="S174" s="1">
        <f t="shared" si="22"/>
        <v>19410</v>
      </c>
      <c r="T174" s="1">
        <v>0.47</v>
      </c>
      <c r="U174" s="1">
        <f t="shared" si="23"/>
        <v>9122.6999999999989</v>
      </c>
      <c r="V174" s="1">
        <f t="shared" si="24"/>
        <v>10287.300000000001</v>
      </c>
      <c r="W174" s="4">
        <f t="shared" si="25"/>
        <v>0.53</v>
      </c>
      <c r="X174" s="1" t="s">
        <v>147</v>
      </c>
      <c r="Y174" s="1" t="s">
        <v>72</v>
      </c>
      <c r="Z174" s="1" t="s">
        <v>41</v>
      </c>
      <c r="AA174" s="2">
        <v>45708</v>
      </c>
      <c r="AB174" s="1">
        <v>5</v>
      </c>
      <c r="AC174" s="1" t="s">
        <v>42</v>
      </c>
      <c r="AD174" s="9" t="str">
        <f t="shared" si="26"/>
        <v>Target Achieved</v>
      </c>
      <c r="AE174" s="1" t="str" cm="1">
        <f t="array" ref="AE174">_xlfn.IFS(AB174&gt;=4.5,"Excellent",AB174&gt;=3,"Good",AB174&lt;3,"Poor")</f>
        <v>Excellent</v>
      </c>
      <c r="AF174" s="1" t="str">
        <f t="shared" si="27"/>
        <v>Eligible for Bonus</v>
      </c>
      <c r="AG174" s="9" t="str">
        <f t="shared" si="28"/>
        <v>Normal Region</v>
      </c>
      <c r="AH174" s="1" t="str">
        <f t="shared" si="29"/>
        <v>Order Closed</v>
      </c>
    </row>
    <row r="175" spans="1:34">
      <c r="A175" s="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c r="P175" s="1">
        <f t="shared" si="20"/>
        <v>275700</v>
      </c>
      <c r="Q175" s="1">
        <v>30</v>
      </c>
      <c r="R175" s="1">
        <f t="shared" si="21"/>
        <v>82710</v>
      </c>
      <c r="S175" s="1">
        <f t="shared" si="22"/>
        <v>192990</v>
      </c>
      <c r="T175" s="1">
        <v>0.57999999999999996</v>
      </c>
      <c r="U175" s="1">
        <f t="shared" si="23"/>
        <v>111934.2</v>
      </c>
      <c r="V175" s="1">
        <f t="shared" si="24"/>
        <v>81055.8</v>
      </c>
      <c r="W175" s="4">
        <f t="shared" si="25"/>
        <v>0.42000000000000004</v>
      </c>
      <c r="X175" s="1" t="s">
        <v>92</v>
      </c>
      <c r="Y175" s="1" t="s">
        <v>57</v>
      </c>
      <c r="Z175" s="1" t="s">
        <v>41</v>
      </c>
      <c r="AA175" s="2">
        <v>45712</v>
      </c>
      <c r="AB175" s="1">
        <v>3</v>
      </c>
      <c r="AC175" s="1" t="s">
        <v>42</v>
      </c>
      <c r="AD175" s="9" t="str">
        <f t="shared" si="26"/>
        <v>Target Achieved</v>
      </c>
      <c r="AE175" s="1" t="str" cm="1">
        <f t="array" ref="AE175">_xlfn.IFS(AB175&gt;=4.5,"Excellent",AB175&gt;=3,"Good",AB175&lt;3,"Poor")</f>
        <v>Good</v>
      </c>
      <c r="AF175" s="1" t="str">
        <f t="shared" si="27"/>
        <v>Not Eligible for Bonus</v>
      </c>
      <c r="AG175" s="9" t="str">
        <f t="shared" si="28"/>
        <v>Normal Region</v>
      </c>
      <c r="AH175" s="1" t="str">
        <f t="shared" si="29"/>
        <v>Order Closed</v>
      </c>
    </row>
    <row r="176" spans="1:34">
      <c r="A176" s="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c r="P176" s="1">
        <f t="shared" si="20"/>
        <v>250</v>
      </c>
      <c r="Q176" s="1">
        <v>0</v>
      </c>
      <c r="R176" s="1">
        <f t="shared" si="21"/>
        <v>0</v>
      </c>
      <c r="S176" s="1">
        <f t="shared" si="22"/>
        <v>250</v>
      </c>
      <c r="T176" s="1">
        <v>0.62</v>
      </c>
      <c r="U176" s="1">
        <f t="shared" si="23"/>
        <v>155</v>
      </c>
      <c r="V176" s="1">
        <f t="shared" si="24"/>
        <v>95</v>
      </c>
      <c r="W176" s="4">
        <f t="shared" si="25"/>
        <v>0.38</v>
      </c>
      <c r="X176" s="1" t="s">
        <v>104</v>
      </c>
      <c r="Y176" s="1" t="s">
        <v>57</v>
      </c>
      <c r="Z176" s="1" t="s">
        <v>41</v>
      </c>
      <c r="AA176" s="2">
        <v>45710</v>
      </c>
      <c r="AB176" s="1">
        <v>5</v>
      </c>
      <c r="AC176" s="1" t="s">
        <v>42</v>
      </c>
      <c r="AD176" s="9" t="str">
        <f t="shared" si="26"/>
        <v>Target Not Achieved</v>
      </c>
      <c r="AE176" s="1" t="str" cm="1">
        <f t="array" ref="AE176">_xlfn.IFS(AB176&gt;=4.5,"Excellent",AB176&gt;=3,"Good",AB176&lt;3,"Poor")</f>
        <v>Excellent</v>
      </c>
      <c r="AF176" s="1" t="str">
        <f t="shared" si="27"/>
        <v>Not Eligible for Bonus</v>
      </c>
      <c r="AG176" s="9" t="str">
        <f t="shared" si="28"/>
        <v>Normal Region</v>
      </c>
      <c r="AH176" s="1" t="str">
        <f t="shared" si="29"/>
        <v>Order Closed</v>
      </c>
    </row>
    <row r="177" spans="1:34">
      <c r="A177" s="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c r="P177" s="1">
        <f t="shared" si="20"/>
        <v>1840</v>
      </c>
      <c r="Q177" s="1">
        <v>0</v>
      </c>
      <c r="R177" s="1">
        <f t="shared" si="21"/>
        <v>0</v>
      </c>
      <c r="S177" s="1">
        <f t="shared" si="22"/>
        <v>1840</v>
      </c>
      <c r="T177" s="1">
        <v>0.62</v>
      </c>
      <c r="U177" s="1">
        <f t="shared" si="23"/>
        <v>1140.8</v>
      </c>
      <c r="V177" s="1">
        <f t="shared" si="24"/>
        <v>699.2</v>
      </c>
      <c r="W177" s="4">
        <f t="shared" si="25"/>
        <v>0.38</v>
      </c>
      <c r="X177" s="1" t="s">
        <v>56</v>
      </c>
      <c r="Y177" s="1" t="s">
        <v>57</v>
      </c>
      <c r="Z177" s="1" t="s">
        <v>41</v>
      </c>
      <c r="AA177" s="2">
        <v>45707</v>
      </c>
      <c r="AB177" s="1">
        <v>4</v>
      </c>
      <c r="AC177" s="1" t="s">
        <v>42</v>
      </c>
      <c r="AD177" s="9" t="str">
        <f t="shared" si="26"/>
        <v>Target Not Achieved</v>
      </c>
      <c r="AE177" s="1" t="str" cm="1">
        <f t="array" ref="AE177">_xlfn.IFS(AB177&gt;=4.5,"Excellent",AB177&gt;=3,"Good",AB177&lt;3,"Poor")</f>
        <v>Good</v>
      </c>
      <c r="AF177" s="1" t="str">
        <f t="shared" si="27"/>
        <v>Not Eligible for Bonus</v>
      </c>
      <c r="AG177" s="9" t="str">
        <f t="shared" si="28"/>
        <v>Normal Region</v>
      </c>
      <c r="AH177" s="1" t="str">
        <f t="shared" si="29"/>
        <v>Order Closed</v>
      </c>
    </row>
    <row r="178" spans="1:34">
      <c r="A178" s="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c r="P178" s="1">
        <f t="shared" si="20"/>
        <v>207850</v>
      </c>
      <c r="Q178" s="1">
        <v>0</v>
      </c>
      <c r="R178" s="1">
        <f t="shared" si="21"/>
        <v>0</v>
      </c>
      <c r="S178" s="1">
        <f t="shared" si="22"/>
        <v>207850</v>
      </c>
      <c r="T178" s="1">
        <v>0.57999999999999996</v>
      </c>
      <c r="U178" s="1">
        <f t="shared" si="23"/>
        <v>120552.99999999999</v>
      </c>
      <c r="V178" s="1">
        <f t="shared" si="24"/>
        <v>87297.000000000015</v>
      </c>
      <c r="W178" s="4">
        <f t="shared" si="25"/>
        <v>0.4200000000000001</v>
      </c>
      <c r="X178" s="1" t="s">
        <v>39</v>
      </c>
      <c r="Y178" s="1" t="s">
        <v>72</v>
      </c>
      <c r="Z178" s="1" t="s">
        <v>22</v>
      </c>
      <c r="AA178" s="1"/>
      <c r="AB178" s="1"/>
      <c r="AC178" s="1" t="s">
        <v>93</v>
      </c>
      <c r="AD178" s="9" t="str">
        <f t="shared" si="26"/>
        <v>Target Achieved</v>
      </c>
      <c r="AE178" s="1" t="str" cm="1">
        <f t="array" ref="AE178">_xlfn.IFS(AB178&gt;=4.5,"Excellent",AB178&gt;=3,"Good",AB178&lt;3,"Poor")</f>
        <v>Poor</v>
      </c>
      <c r="AF178" s="1" t="str">
        <f t="shared" si="27"/>
        <v>Eligible for Bonus</v>
      </c>
      <c r="AG178" s="9" t="str">
        <f t="shared" si="28"/>
        <v>Priority Region</v>
      </c>
      <c r="AH178" s="1" t="str">
        <f t="shared" si="29"/>
        <v>Order Returned</v>
      </c>
    </row>
    <row r="179" spans="1:34">
      <c r="A179" s="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c r="P179" s="1">
        <f t="shared" si="20"/>
        <v>420</v>
      </c>
      <c r="Q179" s="1">
        <v>30</v>
      </c>
      <c r="R179" s="1">
        <f t="shared" si="21"/>
        <v>126</v>
      </c>
      <c r="S179" s="1">
        <f t="shared" si="22"/>
        <v>294</v>
      </c>
      <c r="T179" s="1">
        <v>0.62</v>
      </c>
      <c r="U179" s="1">
        <f t="shared" si="23"/>
        <v>182.28</v>
      </c>
      <c r="V179" s="1">
        <f t="shared" si="24"/>
        <v>111.72</v>
      </c>
      <c r="W179" s="4">
        <f t="shared" si="25"/>
        <v>0.38</v>
      </c>
      <c r="X179" s="1" t="s">
        <v>50</v>
      </c>
      <c r="Y179" s="1" t="s">
        <v>57</v>
      </c>
      <c r="Z179" s="1" t="s">
        <v>41</v>
      </c>
      <c r="AA179" s="2">
        <v>45713</v>
      </c>
      <c r="AB179" s="1">
        <v>5</v>
      </c>
      <c r="AC179" s="1" t="s">
        <v>42</v>
      </c>
      <c r="AD179" s="9" t="str">
        <f t="shared" si="26"/>
        <v>Target Not Achieved</v>
      </c>
      <c r="AE179" s="1" t="str" cm="1">
        <f t="array" ref="AE179">_xlfn.IFS(AB179&gt;=4.5,"Excellent",AB179&gt;=3,"Good",AB179&lt;3,"Poor")</f>
        <v>Excellent</v>
      </c>
      <c r="AF179" s="1" t="str">
        <f t="shared" si="27"/>
        <v>Not Eligible for Bonus</v>
      </c>
      <c r="AG179" s="9" t="str">
        <f t="shared" si="28"/>
        <v>Normal Region</v>
      </c>
      <c r="AH179" s="1" t="str">
        <f t="shared" si="29"/>
        <v>Order Closed</v>
      </c>
    </row>
    <row r="180" spans="1:34">
      <c r="A180" s="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c r="P180" s="1">
        <f t="shared" si="20"/>
        <v>10840</v>
      </c>
      <c r="Q180" s="1">
        <v>5</v>
      </c>
      <c r="R180" s="1">
        <f t="shared" si="21"/>
        <v>542</v>
      </c>
      <c r="S180" s="1">
        <f t="shared" si="22"/>
        <v>10298</v>
      </c>
      <c r="T180" s="1">
        <v>0.47</v>
      </c>
      <c r="U180" s="1">
        <f t="shared" si="23"/>
        <v>4840.0599999999995</v>
      </c>
      <c r="V180" s="1">
        <f t="shared" si="24"/>
        <v>5457.9400000000005</v>
      </c>
      <c r="W180" s="4">
        <f t="shared" si="25"/>
        <v>0.53</v>
      </c>
      <c r="X180" s="1" t="s">
        <v>92</v>
      </c>
      <c r="Y180" s="1" t="s">
        <v>40</v>
      </c>
      <c r="Z180" s="1" t="s">
        <v>51</v>
      </c>
      <c r="AA180" s="2">
        <v>45708</v>
      </c>
      <c r="AB180" s="1"/>
      <c r="AC180" s="1" t="s">
        <v>42</v>
      </c>
      <c r="AD180" s="9" t="str">
        <f t="shared" si="26"/>
        <v>Target Achieved</v>
      </c>
      <c r="AE180" s="1" t="str" cm="1">
        <f t="array" ref="AE180">_xlfn.IFS(AB180&gt;=4.5,"Excellent",AB180&gt;=3,"Good",AB180&lt;3,"Poor")</f>
        <v>Poor</v>
      </c>
      <c r="AF180" s="1" t="str">
        <f t="shared" si="27"/>
        <v>Eligible for Bonus</v>
      </c>
      <c r="AG180" s="9" t="str">
        <f t="shared" si="28"/>
        <v>Normal Region</v>
      </c>
      <c r="AH180" s="1" t="str">
        <f t="shared" si="29"/>
        <v>Order Closed</v>
      </c>
    </row>
    <row r="181" spans="1:34">
      <c r="A181" s="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c r="P181" s="1">
        <f t="shared" si="20"/>
        <v>25740</v>
      </c>
      <c r="Q181" s="1">
        <v>10</v>
      </c>
      <c r="R181" s="1">
        <f t="shared" si="21"/>
        <v>2574</v>
      </c>
      <c r="S181" s="1">
        <f t="shared" si="22"/>
        <v>23166</v>
      </c>
      <c r="T181" s="1">
        <v>0.48</v>
      </c>
      <c r="U181" s="1">
        <f t="shared" si="23"/>
        <v>11119.68</v>
      </c>
      <c r="V181" s="1">
        <f t="shared" si="24"/>
        <v>12046.32</v>
      </c>
      <c r="W181" s="4">
        <f t="shared" si="25"/>
        <v>0.52</v>
      </c>
      <c r="X181" s="1" t="s">
        <v>39</v>
      </c>
      <c r="Y181" s="1" t="s">
        <v>40</v>
      </c>
      <c r="Z181" s="1" t="s">
        <v>41</v>
      </c>
      <c r="AA181" s="2">
        <v>45714</v>
      </c>
      <c r="AB181" s="1">
        <v>4</v>
      </c>
      <c r="AC181" s="1" t="s">
        <v>42</v>
      </c>
      <c r="AD181" s="9" t="str">
        <f t="shared" si="26"/>
        <v>Target Achieved</v>
      </c>
      <c r="AE181" s="1" t="str" cm="1">
        <f t="array" ref="AE181">_xlfn.IFS(AB181&gt;=4.5,"Excellent",AB181&gt;=3,"Good",AB181&lt;3,"Poor")</f>
        <v>Good</v>
      </c>
      <c r="AF181" s="1" t="str">
        <f t="shared" si="27"/>
        <v>Not Eligible for Bonus</v>
      </c>
      <c r="AG181" s="9" t="str">
        <f t="shared" si="28"/>
        <v>Normal Region</v>
      </c>
      <c r="AH181" s="1" t="str">
        <f t="shared" si="29"/>
        <v>Order Closed</v>
      </c>
    </row>
    <row r="182" spans="1:34">
      <c r="A182" s="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c r="P182" s="1">
        <f t="shared" si="20"/>
        <v>1560</v>
      </c>
      <c r="Q182" s="1">
        <v>10</v>
      </c>
      <c r="R182" s="1">
        <f t="shared" si="21"/>
        <v>156</v>
      </c>
      <c r="S182" s="1">
        <f t="shared" si="22"/>
        <v>1404</v>
      </c>
      <c r="T182" s="1">
        <v>0.45</v>
      </c>
      <c r="U182" s="1">
        <f t="shared" si="23"/>
        <v>631.80000000000007</v>
      </c>
      <c r="V182" s="1">
        <f t="shared" si="24"/>
        <v>772.19999999999993</v>
      </c>
      <c r="W182" s="4">
        <f t="shared" si="25"/>
        <v>0.54999999999999993</v>
      </c>
      <c r="X182" s="1" t="s">
        <v>56</v>
      </c>
      <c r="Y182" s="1" t="s">
        <v>57</v>
      </c>
      <c r="Z182" s="1" t="s">
        <v>41</v>
      </c>
      <c r="AA182" s="2">
        <v>45712</v>
      </c>
      <c r="AB182" s="1">
        <v>5</v>
      </c>
      <c r="AC182" s="1" t="s">
        <v>42</v>
      </c>
      <c r="AD182" s="9" t="str">
        <f t="shared" si="26"/>
        <v>Target Not Achieved</v>
      </c>
      <c r="AE182" s="1" t="str" cm="1">
        <f t="array" ref="AE182">_xlfn.IFS(AB182&gt;=4.5,"Excellent",AB182&gt;=3,"Good",AB182&lt;3,"Poor")</f>
        <v>Excellent</v>
      </c>
      <c r="AF182" s="1" t="str">
        <f t="shared" si="27"/>
        <v>Not Eligible for Bonus</v>
      </c>
      <c r="AG182" s="9" t="str">
        <f t="shared" si="28"/>
        <v>Normal Region</v>
      </c>
      <c r="AH182" s="1" t="str">
        <f t="shared" si="29"/>
        <v>Order Closed</v>
      </c>
    </row>
    <row r="183" spans="1:34">
      <c r="A183" s="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c r="P183" s="1">
        <f t="shared" si="20"/>
        <v>31400</v>
      </c>
      <c r="Q183" s="1">
        <v>0</v>
      </c>
      <c r="R183" s="1">
        <f t="shared" si="21"/>
        <v>0</v>
      </c>
      <c r="S183" s="1">
        <f t="shared" si="22"/>
        <v>31400</v>
      </c>
      <c r="T183" s="1">
        <v>0.52</v>
      </c>
      <c r="U183" s="1">
        <f t="shared" si="23"/>
        <v>16328</v>
      </c>
      <c r="V183" s="1">
        <f t="shared" si="24"/>
        <v>15072</v>
      </c>
      <c r="W183" s="4">
        <f t="shared" si="25"/>
        <v>0.48</v>
      </c>
      <c r="X183" s="1" t="s">
        <v>65</v>
      </c>
      <c r="Y183" s="1" t="s">
        <v>72</v>
      </c>
      <c r="Z183" s="1" t="s">
        <v>66</v>
      </c>
      <c r="AA183" s="1"/>
      <c r="AB183" s="1"/>
      <c r="AC183" s="1" t="s">
        <v>42</v>
      </c>
      <c r="AD183" s="9" t="str">
        <f t="shared" si="26"/>
        <v>Target Achieved</v>
      </c>
      <c r="AE183" s="1" t="str" cm="1">
        <f t="array" ref="AE183">_xlfn.IFS(AB183&gt;=4.5,"Excellent",AB183&gt;=3,"Good",AB183&lt;3,"Poor")</f>
        <v>Poor</v>
      </c>
      <c r="AF183" s="1" t="str">
        <f t="shared" si="27"/>
        <v>Eligible for Bonus</v>
      </c>
      <c r="AG183" s="9" t="str">
        <f t="shared" si="28"/>
        <v>Priority Region</v>
      </c>
      <c r="AH183" s="1" t="str">
        <f t="shared" si="29"/>
        <v>Order Closed</v>
      </c>
    </row>
    <row r="184" spans="1:34">
      <c r="A184" s="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c r="P184" s="1">
        <f t="shared" si="20"/>
        <v>24720</v>
      </c>
      <c r="Q184" s="1">
        <v>0</v>
      </c>
      <c r="R184" s="1">
        <f t="shared" si="21"/>
        <v>0</v>
      </c>
      <c r="S184" s="1">
        <f t="shared" si="22"/>
        <v>24720</v>
      </c>
      <c r="T184" s="1">
        <v>0.47</v>
      </c>
      <c r="U184" s="1">
        <f t="shared" si="23"/>
        <v>11618.4</v>
      </c>
      <c r="V184" s="1">
        <f t="shared" si="24"/>
        <v>13101.6</v>
      </c>
      <c r="W184" s="4">
        <f t="shared" si="25"/>
        <v>0.53</v>
      </c>
      <c r="X184" s="1" t="s">
        <v>147</v>
      </c>
      <c r="Y184" s="1" t="s">
        <v>72</v>
      </c>
      <c r="Z184" s="1" t="s">
        <v>41</v>
      </c>
      <c r="AA184" s="2">
        <v>45710</v>
      </c>
      <c r="AB184" s="1">
        <v>4</v>
      </c>
      <c r="AC184" s="1" t="s">
        <v>42</v>
      </c>
      <c r="AD184" s="9" t="str">
        <f t="shared" si="26"/>
        <v>Target Achieved</v>
      </c>
      <c r="AE184" s="1" t="str" cm="1">
        <f t="array" ref="AE184">_xlfn.IFS(AB184&gt;=4.5,"Excellent",AB184&gt;=3,"Good",AB184&lt;3,"Poor")</f>
        <v>Good</v>
      </c>
      <c r="AF184" s="1" t="str">
        <f t="shared" si="27"/>
        <v>Eligible for Bonus</v>
      </c>
      <c r="AG184" s="9" t="str">
        <f t="shared" si="28"/>
        <v>Priority Region</v>
      </c>
      <c r="AH184" s="1" t="str">
        <f t="shared" si="29"/>
        <v>Order Closed</v>
      </c>
    </row>
    <row r="185" spans="1:34">
      <c r="A185" s="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c r="P185" s="1">
        <f t="shared" si="20"/>
        <v>13300</v>
      </c>
      <c r="Q185" s="1">
        <v>30</v>
      </c>
      <c r="R185" s="1">
        <f t="shared" si="21"/>
        <v>3990</v>
      </c>
      <c r="S185" s="1">
        <f t="shared" si="22"/>
        <v>9310</v>
      </c>
      <c r="T185" s="1">
        <v>0.52</v>
      </c>
      <c r="U185" s="1">
        <f t="shared" si="23"/>
        <v>4841.2</v>
      </c>
      <c r="V185" s="1">
        <f t="shared" si="24"/>
        <v>4468.8</v>
      </c>
      <c r="W185" s="4">
        <f t="shared" si="25"/>
        <v>0.48000000000000004</v>
      </c>
      <c r="X185" s="1" t="s">
        <v>104</v>
      </c>
      <c r="Y185" s="1" t="s">
        <v>72</v>
      </c>
      <c r="Z185" s="1" t="s">
        <v>41</v>
      </c>
      <c r="AA185" s="2">
        <v>45713</v>
      </c>
      <c r="AB185" s="1">
        <v>5</v>
      </c>
      <c r="AC185" s="1" t="s">
        <v>42</v>
      </c>
      <c r="AD185" s="9" t="str">
        <f t="shared" si="26"/>
        <v>Target Not Achieved</v>
      </c>
      <c r="AE185" s="1" t="str" cm="1">
        <f t="array" ref="AE185">_xlfn.IFS(AB185&gt;=4.5,"Excellent",AB185&gt;=3,"Good",AB185&lt;3,"Poor")</f>
        <v>Excellent</v>
      </c>
      <c r="AF185" s="1" t="str">
        <f t="shared" si="27"/>
        <v>Not Eligible for Bonus</v>
      </c>
      <c r="AG185" s="9" t="str">
        <f t="shared" si="28"/>
        <v>Normal Region</v>
      </c>
      <c r="AH185" s="1" t="str">
        <f t="shared" si="29"/>
        <v>Order Closed</v>
      </c>
    </row>
    <row r="186" spans="1:34">
      <c r="A186" s="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c r="P186" s="1">
        <f t="shared" si="20"/>
        <v>328100</v>
      </c>
      <c r="Q186" s="1">
        <v>30</v>
      </c>
      <c r="R186" s="1">
        <f t="shared" si="21"/>
        <v>98430</v>
      </c>
      <c r="S186" s="1">
        <f t="shared" si="22"/>
        <v>229670</v>
      </c>
      <c r="T186" s="1">
        <v>0.57999999999999996</v>
      </c>
      <c r="U186" s="1">
        <f t="shared" si="23"/>
        <v>133208.59999999998</v>
      </c>
      <c r="V186" s="1">
        <f t="shared" si="24"/>
        <v>96461.400000000023</v>
      </c>
      <c r="W186" s="4">
        <f t="shared" si="25"/>
        <v>0.4200000000000001</v>
      </c>
      <c r="X186" s="1" t="s">
        <v>56</v>
      </c>
      <c r="Y186" s="1" t="s">
        <v>57</v>
      </c>
      <c r="Z186" s="1" t="s">
        <v>41</v>
      </c>
      <c r="AA186" s="2">
        <v>45715</v>
      </c>
      <c r="AB186" s="1">
        <v>5</v>
      </c>
      <c r="AC186" s="1" t="s">
        <v>42</v>
      </c>
      <c r="AD186" s="9" t="str">
        <f t="shared" si="26"/>
        <v>Target Achieved</v>
      </c>
      <c r="AE186" s="1" t="str" cm="1">
        <f t="array" ref="AE186">_xlfn.IFS(AB186&gt;=4.5,"Excellent",AB186&gt;=3,"Good",AB186&lt;3,"Poor")</f>
        <v>Excellent</v>
      </c>
      <c r="AF186" s="1" t="str">
        <f t="shared" si="27"/>
        <v>Not Eligible for Bonus</v>
      </c>
      <c r="AG186" s="9" t="str">
        <f t="shared" si="28"/>
        <v>Normal Region</v>
      </c>
      <c r="AH186" s="1" t="str">
        <f t="shared" si="29"/>
        <v>Order Closed</v>
      </c>
    </row>
    <row r="187" spans="1:34">
      <c r="A187" s="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c r="P187" s="1">
        <f t="shared" si="20"/>
        <v>14280</v>
      </c>
      <c r="Q187" s="1">
        <v>20</v>
      </c>
      <c r="R187" s="1">
        <f t="shared" si="21"/>
        <v>2856</v>
      </c>
      <c r="S187" s="1">
        <f t="shared" si="22"/>
        <v>11424</v>
      </c>
      <c r="T187" s="1">
        <v>0.52</v>
      </c>
      <c r="U187" s="1">
        <f t="shared" si="23"/>
        <v>5940.4800000000005</v>
      </c>
      <c r="V187" s="1">
        <f t="shared" si="24"/>
        <v>5483.5199999999995</v>
      </c>
      <c r="W187" s="4">
        <f t="shared" si="25"/>
        <v>0.48</v>
      </c>
      <c r="X187" s="1" t="s">
        <v>65</v>
      </c>
      <c r="Y187" s="1" t="s">
        <v>72</v>
      </c>
      <c r="Z187" s="1" t="s">
        <v>66</v>
      </c>
      <c r="AA187" s="1"/>
      <c r="AB187" s="1"/>
      <c r="AC187" s="1" t="s">
        <v>42</v>
      </c>
      <c r="AD187" s="9" t="str">
        <f t="shared" si="26"/>
        <v>Target Achieved</v>
      </c>
      <c r="AE187" s="1" t="str" cm="1">
        <f t="array" ref="AE187">_xlfn.IFS(AB187&gt;=4.5,"Excellent",AB187&gt;=3,"Good",AB187&lt;3,"Poor")</f>
        <v>Poor</v>
      </c>
      <c r="AF187" s="1" t="str">
        <f t="shared" si="27"/>
        <v>Not Eligible for Bonus</v>
      </c>
      <c r="AG187" s="9" t="str">
        <f t="shared" si="28"/>
        <v>Normal Region</v>
      </c>
      <c r="AH187" s="1" t="str">
        <f t="shared" si="29"/>
        <v>Order Closed</v>
      </c>
    </row>
    <row r="188" spans="1:34">
      <c r="A188" s="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c r="P188" s="1">
        <f t="shared" si="20"/>
        <v>5300</v>
      </c>
      <c r="Q188" s="1">
        <v>15</v>
      </c>
      <c r="R188" s="1">
        <f t="shared" si="21"/>
        <v>795</v>
      </c>
      <c r="S188" s="1">
        <f t="shared" si="22"/>
        <v>4505</v>
      </c>
      <c r="T188" s="1">
        <v>0.45</v>
      </c>
      <c r="U188" s="1">
        <f t="shared" si="23"/>
        <v>2027.25</v>
      </c>
      <c r="V188" s="1">
        <f t="shared" si="24"/>
        <v>2477.75</v>
      </c>
      <c r="W188" s="4">
        <f t="shared" si="25"/>
        <v>0.55000000000000004</v>
      </c>
      <c r="X188" s="1" t="s">
        <v>39</v>
      </c>
      <c r="Y188" s="1" t="s">
        <v>81</v>
      </c>
      <c r="Z188" s="1" t="s">
        <v>41</v>
      </c>
      <c r="AA188" s="2">
        <v>45716</v>
      </c>
      <c r="AB188" s="1">
        <v>4</v>
      </c>
      <c r="AC188" s="1" t="s">
        <v>42</v>
      </c>
      <c r="AD188" s="9" t="str">
        <f t="shared" si="26"/>
        <v>Target Not Achieved</v>
      </c>
      <c r="AE188" s="1" t="str" cm="1">
        <f t="array" ref="AE188">_xlfn.IFS(AB188&gt;=4.5,"Excellent",AB188&gt;=3,"Good",AB188&lt;3,"Poor")</f>
        <v>Good</v>
      </c>
      <c r="AF188" s="1" t="str">
        <f t="shared" si="27"/>
        <v>Not Eligible for Bonus</v>
      </c>
      <c r="AG188" s="9" t="str">
        <f t="shared" si="28"/>
        <v>Normal Region</v>
      </c>
      <c r="AH188" s="1" t="str">
        <f t="shared" si="29"/>
        <v>Order Closed</v>
      </c>
    </row>
    <row r="189" spans="1:34">
      <c r="A189" s="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c r="P189" s="1">
        <f t="shared" si="20"/>
        <v>17960</v>
      </c>
      <c r="Q189" s="1">
        <v>0</v>
      </c>
      <c r="R189" s="1">
        <f t="shared" si="21"/>
        <v>0</v>
      </c>
      <c r="S189" s="1">
        <f t="shared" si="22"/>
        <v>17960</v>
      </c>
      <c r="T189" s="1">
        <v>0.5</v>
      </c>
      <c r="U189" s="1">
        <f t="shared" si="23"/>
        <v>8980</v>
      </c>
      <c r="V189" s="1">
        <f t="shared" si="24"/>
        <v>8980</v>
      </c>
      <c r="W189" s="4">
        <f t="shared" si="25"/>
        <v>0.5</v>
      </c>
      <c r="X189" s="1" t="s">
        <v>56</v>
      </c>
      <c r="Y189" s="1" t="s">
        <v>72</v>
      </c>
      <c r="Z189" s="1" t="s">
        <v>41</v>
      </c>
      <c r="AA189" s="2">
        <v>45712</v>
      </c>
      <c r="AB189" s="1">
        <v>3</v>
      </c>
      <c r="AC189" s="1" t="s">
        <v>42</v>
      </c>
      <c r="AD189" s="9" t="str">
        <f t="shared" si="26"/>
        <v>Target Achieved</v>
      </c>
      <c r="AE189" s="1" t="str" cm="1">
        <f t="array" ref="AE189">_xlfn.IFS(AB189&gt;=4.5,"Excellent",AB189&gt;=3,"Good",AB189&lt;3,"Poor")</f>
        <v>Good</v>
      </c>
      <c r="AF189" s="1" t="str">
        <f t="shared" si="27"/>
        <v>Eligible for Bonus</v>
      </c>
      <c r="AG189" s="9" t="str">
        <f t="shared" si="28"/>
        <v>Normal Region</v>
      </c>
      <c r="AH189" s="1" t="str">
        <f t="shared" si="29"/>
        <v>Order Closed</v>
      </c>
    </row>
    <row r="190" spans="1:34">
      <c r="A190" s="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c r="P190" s="1">
        <f t="shared" si="20"/>
        <v>5800</v>
      </c>
      <c r="Q190" s="1">
        <v>30</v>
      </c>
      <c r="R190" s="1">
        <f t="shared" si="21"/>
        <v>1740</v>
      </c>
      <c r="S190" s="1">
        <f t="shared" si="22"/>
        <v>4060</v>
      </c>
      <c r="T190" s="1">
        <v>0.5</v>
      </c>
      <c r="U190" s="1">
        <f t="shared" si="23"/>
        <v>2030</v>
      </c>
      <c r="V190" s="1">
        <f t="shared" si="24"/>
        <v>2030</v>
      </c>
      <c r="W190" s="4">
        <f t="shared" si="25"/>
        <v>0.5</v>
      </c>
      <c r="X190" s="1" t="s">
        <v>50</v>
      </c>
      <c r="Y190" s="1" t="s">
        <v>72</v>
      </c>
      <c r="Z190" s="1" t="s">
        <v>120</v>
      </c>
      <c r="AA190" s="1"/>
      <c r="AB190" s="1"/>
      <c r="AC190" s="1" t="s">
        <v>42</v>
      </c>
      <c r="AD190" s="9" t="str">
        <f t="shared" si="26"/>
        <v>Target Not Achieved</v>
      </c>
      <c r="AE190" s="1" t="str" cm="1">
        <f t="array" ref="AE190">_xlfn.IFS(AB190&gt;=4.5,"Excellent",AB190&gt;=3,"Good",AB190&lt;3,"Poor")</f>
        <v>Poor</v>
      </c>
      <c r="AF190" s="1" t="str">
        <f t="shared" si="27"/>
        <v>Not Eligible for Bonus</v>
      </c>
      <c r="AG190" s="9" t="str">
        <f t="shared" si="28"/>
        <v>Priority Region</v>
      </c>
      <c r="AH190" s="1" t="str">
        <f t="shared" si="29"/>
        <v>Order Closed</v>
      </c>
    </row>
    <row r="191" spans="1:34">
      <c r="A191" s="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c r="P191" s="1">
        <f t="shared" si="20"/>
        <v>7230</v>
      </c>
      <c r="Q191" s="1">
        <v>5</v>
      </c>
      <c r="R191" s="1">
        <f t="shared" si="21"/>
        <v>361.5</v>
      </c>
      <c r="S191" s="1">
        <f t="shared" si="22"/>
        <v>6868.5</v>
      </c>
      <c r="T191" s="1">
        <v>0.52</v>
      </c>
      <c r="U191" s="1">
        <f t="shared" si="23"/>
        <v>3571.6200000000003</v>
      </c>
      <c r="V191" s="1">
        <f t="shared" si="24"/>
        <v>3296.8799999999997</v>
      </c>
      <c r="W191" s="4">
        <f t="shared" si="25"/>
        <v>0.47999999999999993</v>
      </c>
      <c r="X191" s="1" t="s">
        <v>147</v>
      </c>
      <c r="Y191" s="1" t="s">
        <v>81</v>
      </c>
      <c r="Z191" s="1" t="s">
        <v>22</v>
      </c>
      <c r="AA191" s="1"/>
      <c r="AB191" s="1"/>
      <c r="AC191" s="1" t="s">
        <v>93</v>
      </c>
      <c r="AD191" s="9" t="str">
        <f t="shared" si="26"/>
        <v>Target Not Achieved</v>
      </c>
      <c r="AE191" s="1" t="str" cm="1">
        <f t="array" ref="AE191">_xlfn.IFS(AB191&gt;=4.5,"Excellent",AB191&gt;=3,"Good",AB191&lt;3,"Poor")</f>
        <v>Poor</v>
      </c>
      <c r="AF191" s="1" t="str">
        <f t="shared" si="27"/>
        <v>Not Eligible for Bonus</v>
      </c>
      <c r="AG191" s="9" t="str">
        <f t="shared" si="28"/>
        <v>Normal Region</v>
      </c>
      <c r="AH191" s="1" t="str">
        <f t="shared" si="29"/>
        <v>Order Returned</v>
      </c>
    </row>
    <row r="192" spans="1:34">
      <c r="A192" s="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c r="P192" s="1">
        <f t="shared" si="20"/>
        <v>9940</v>
      </c>
      <c r="Q192" s="1">
        <v>10</v>
      </c>
      <c r="R192" s="1">
        <f t="shared" si="21"/>
        <v>994</v>
      </c>
      <c r="S192" s="1">
        <f t="shared" si="22"/>
        <v>8946</v>
      </c>
      <c r="T192" s="1">
        <v>0.45</v>
      </c>
      <c r="U192" s="1">
        <f t="shared" si="23"/>
        <v>4025.7000000000003</v>
      </c>
      <c r="V192" s="1">
        <f t="shared" si="24"/>
        <v>4920.2999999999993</v>
      </c>
      <c r="W192" s="4">
        <f t="shared" si="25"/>
        <v>0.54999999999999993</v>
      </c>
      <c r="X192" s="1" t="s">
        <v>39</v>
      </c>
      <c r="Y192" s="1" t="s">
        <v>57</v>
      </c>
      <c r="Z192" s="1" t="s">
        <v>22</v>
      </c>
      <c r="AA192" s="1"/>
      <c r="AB192" s="1"/>
      <c r="AC192" s="1" t="s">
        <v>93</v>
      </c>
      <c r="AD192" s="9" t="str">
        <f t="shared" si="26"/>
        <v>Target Not Achieved</v>
      </c>
      <c r="AE192" s="1" t="str" cm="1">
        <f t="array" ref="AE192">_xlfn.IFS(AB192&gt;=4.5,"Excellent",AB192&gt;=3,"Good",AB192&lt;3,"Poor")</f>
        <v>Poor</v>
      </c>
      <c r="AF192" s="1" t="str">
        <f t="shared" si="27"/>
        <v>Not Eligible for Bonus</v>
      </c>
      <c r="AG192" s="9" t="str">
        <f t="shared" si="28"/>
        <v>Normal Region</v>
      </c>
      <c r="AH192" s="1" t="str">
        <f t="shared" si="29"/>
        <v>Order Returned</v>
      </c>
    </row>
    <row r="193" spans="1:34">
      <c r="A193" s="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c r="P193" s="1">
        <f t="shared" si="20"/>
        <v>18840</v>
      </c>
      <c r="Q193" s="1">
        <v>10</v>
      </c>
      <c r="R193" s="1">
        <f t="shared" si="21"/>
        <v>1884</v>
      </c>
      <c r="S193" s="1">
        <f t="shared" si="22"/>
        <v>16956</v>
      </c>
      <c r="T193" s="1">
        <v>0.47</v>
      </c>
      <c r="U193" s="1">
        <f t="shared" si="23"/>
        <v>7969.32</v>
      </c>
      <c r="V193" s="1">
        <f t="shared" si="24"/>
        <v>8986.68</v>
      </c>
      <c r="W193" s="4">
        <f t="shared" si="25"/>
        <v>0.53</v>
      </c>
      <c r="X193" s="1" t="s">
        <v>92</v>
      </c>
      <c r="Y193" s="1" t="s">
        <v>57</v>
      </c>
      <c r="Z193" s="1" t="s">
        <v>41</v>
      </c>
      <c r="AA193" s="2">
        <v>45719</v>
      </c>
      <c r="AB193" s="1">
        <v>4</v>
      </c>
      <c r="AC193" s="1" t="s">
        <v>42</v>
      </c>
      <c r="AD193" s="9" t="str">
        <f t="shared" si="26"/>
        <v>Target Achieved</v>
      </c>
      <c r="AE193" s="1" t="str" cm="1">
        <f t="array" ref="AE193">_xlfn.IFS(AB193&gt;=4.5,"Excellent",AB193&gt;=3,"Good",AB193&lt;3,"Poor")</f>
        <v>Good</v>
      </c>
      <c r="AF193" s="1" t="str">
        <f t="shared" si="27"/>
        <v>Not Eligible for Bonus</v>
      </c>
      <c r="AG193" s="9" t="str">
        <f t="shared" si="28"/>
        <v>Normal Region</v>
      </c>
      <c r="AH193" s="1" t="str">
        <f t="shared" si="29"/>
        <v>Order Closed</v>
      </c>
    </row>
    <row r="194" spans="1:34">
      <c r="A194" s="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c r="P194" s="1">
        <f t="shared" si="20"/>
        <v>44850</v>
      </c>
      <c r="Q194" s="1">
        <v>30</v>
      </c>
      <c r="R194" s="1">
        <f t="shared" si="21"/>
        <v>13455</v>
      </c>
      <c r="S194" s="1">
        <f t="shared" si="22"/>
        <v>31395</v>
      </c>
      <c r="T194" s="1">
        <v>0.48</v>
      </c>
      <c r="U194" s="1">
        <f t="shared" si="23"/>
        <v>15069.599999999999</v>
      </c>
      <c r="V194" s="1">
        <f t="shared" si="24"/>
        <v>16325.400000000001</v>
      </c>
      <c r="W194" s="4">
        <f t="shared" si="25"/>
        <v>0.52</v>
      </c>
      <c r="X194" s="1" t="s">
        <v>147</v>
      </c>
      <c r="Y194" s="1" t="s">
        <v>81</v>
      </c>
      <c r="Z194" s="1" t="s">
        <v>51</v>
      </c>
      <c r="AA194" s="2">
        <v>45714</v>
      </c>
      <c r="AB194" s="1"/>
      <c r="AC194" s="1" t="s">
        <v>42</v>
      </c>
      <c r="AD194" s="9" t="str">
        <f t="shared" si="26"/>
        <v>Target Achieved</v>
      </c>
      <c r="AE194" s="1" t="str" cm="1">
        <f t="array" ref="AE194">_xlfn.IFS(AB194&gt;=4.5,"Excellent",AB194&gt;=3,"Good",AB194&lt;3,"Poor")</f>
        <v>Poor</v>
      </c>
      <c r="AF194" s="1" t="str">
        <f t="shared" si="27"/>
        <v>Not Eligible for Bonus</v>
      </c>
      <c r="AG194" s="9" t="str">
        <f t="shared" si="28"/>
        <v>Normal Region</v>
      </c>
      <c r="AH194" s="1" t="str">
        <f t="shared" si="29"/>
        <v>Order Closed</v>
      </c>
    </row>
    <row r="195" spans="1:34">
      <c r="A195" s="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c r="P195" s="1">
        <f t="shared" ref="P195:P258" si="30">PRODUCT(N195,O195)</f>
        <v>620</v>
      </c>
      <c r="Q195" s="1">
        <v>0</v>
      </c>
      <c r="R195" s="1">
        <f t="shared" ref="R195:R258" si="31">P195*(Q195/100)</f>
        <v>0</v>
      </c>
      <c r="S195" s="1">
        <f t="shared" ref="S195:S258" si="32">P195-R195</f>
        <v>620</v>
      </c>
      <c r="T195" s="1">
        <v>0.35</v>
      </c>
      <c r="U195" s="1">
        <f t="shared" ref="U195:U258" si="33">S195*T195</f>
        <v>217</v>
      </c>
      <c r="V195" s="1">
        <f t="shared" ref="V195:V258" si="34">S195-U195</f>
        <v>403</v>
      </c>
      <c r="W195" s="4">
        <f t="shared" ref="W195:W258" si="35">(V195/S195)</f>
        <v>0.65</v>
      </c>
      <c r="X195" s="1" t="s">
        <v>56</v>
      </c>
      <c r="Y195" s="1" t="s">
        <v>40</v>
      </c>
      <c r="Z195" s="1" t="s">
        <v>41</v>
      </c>
      <c r="AA195" s="2">
        <v>45713</v>
      </c>
      <c r="AB195" s="1">
        <v>3</v>
      </c>
      <c r="AC195" s="1" t="s">
        <v>42</v>
      </c>
      <c r="AD195" s="9" t="str">
        <f t="shared" ref="AD195:AD258" si="36">IF(S195&gt;10000,"Target Achieved", "Target Not Achieved")</f>
        <v>Target Not Achieved</v>
      </c>
      <c r="AE195" s="1" t="str" cm="1">
        <f t="array" ref="AE195">_xlfn.IFS(AB195&gt;=4.5,"Excellent",AB195&gt;=3,"Good",AB195&lt;3,"Poor")</f>
        <v>Good</v>
      </c>
      <c r="AF195" s="1" t="str">
        <f t="shared" ref="AF195:AF258" si="37">IF(AND(V195&gt;5000,Q195&lt;10),"Eligible for Bonus","Not Eligible for Bonus")</f>
        <v>Not Eligible for Bonus</v>
      </c>
      <c r="AG195" s="9" t="str">
        <f t="shared" ref="AG195:AG258" si="38">IF(OR(K195="East India",K195="South India"),"Priority Region","Normal Region")</f>
        <v>Normal Region</v>
      </c>
      <c r="AH195" s="1" t="str">
        <f t="shared" ref="AH195:AH258" si="39">IF(NOT(AC195="Yes"),"Order Closed","Order Returned")</f>
        <v>Order Closed</v>
      </c>
    </row>
    <row r="196" spans="1:34">
      <c r="A196" s="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c r="P196" s="1">
        <f t="shared" si="30"/>
        <v>15120</v>
      </c>
      <c r="Q196" s="1">
        <v>30</v>
      </c>
      <c r="R196" s="1">
        <f t="shared" si="31"/>
        <v>4536</v>
      </c>
      <c r="S196" s="1">
        <f t="shared" si="32"/>
        <v>10584</v>
      </c>
      <c r="T196" s="1">
        <v>0.52</v>
      </c>
      <c r="U196" s="1">
        <f t="shared" si="33"/>
        <v>5503.68</v>
      </c>
      <c r="V196" s="1">
        <f t="shared" si="34"/>
        <v>5080.32</v>
      </c>
      <c r="W196" s="4">
        <f t="shared" si="35"/>
        <v>0.48</v>
      </c>
      <c r="X196" s="1" t="s">
        <v>39</v>
      </c>
      <c r="Y196" s="1" t="s">
        <v>81</v>
      </c>
      <c r="Z196" s="1" t="s">
        <v>41</v>
      </c>
      <c r="AA196" s="2">
        <v>45717</v>
      </c>
      <c r="AB196" s="1">
        <v>4</v>
      </c>
      <c r="AC196" s="1" t="s">
        <v>42</v>
      </c>
      <c r="AD196" s="9" t="str">
        <f t="shared" si="36"/>
        <v>Target Achieved</v>
      </c>
      <c r="AE196" s="1" t="str" cm="1">
        <f t="array" ref="AE196">_xlfn.IFS(AB196&gt;=4.5,"Excellent",AB196&gt;=3,"Good",AB196&lt;3,"Poor")</f>
        <v>Good</v>
      </c>
      <c r="AF196" s="1" t="str">
        <f t="shared" si="37"/>
        <v>Not Eligible for Bonus</v>
      </c>
      <c r="AG196" s="9" t="str">
        <f t="shared" si="38"/>
        <v>Normal Region</v>
      </c>
      <c r="AH196" s="1" t="str">
        <f t="shared" si="39"/>
        <v>Order Closed</v>
      </c>
    </row>
    <row r="197" spans="1:34">
      <c r="A197" s="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c r="P197" s="1">
        <f t="shared" si="30"/>
        <v>4660</v>
      </c>
      <c r="Q197" s="1">
        <v>20</v>
      </c>
      <c r="R197" s="1">
        <f t="shared" si="31"/>
        <v>932</v>
      </c>
      <c r="S197" s="1">
        <f t="shared" si="32"/>
        <v>3728</v>
      </c>
      <c r="T197" s="1">
        <v>0.52</v>
      </c>
      <c r="U197" s="1">
        <f t="shared" si="33"/>
        <v>1938.5600000000002</v>
      </c>
      <c r="V197" s="1">
        <f t="shared" si="34"/>
        <v>1789.4399999999998</v>
      </c>
      <c r="W197" s="4">
        <f t="shared" si="35"/>
        <v>0.47999999999999993</v>
      </c>
      <c r="X197" s="1" t="s">
        <v>65</v>
      </c>
      <c r="Y197" s="1" t="s">
        <v>81</v>
      </c>
      <c r="Z197" s="1" t="s">
        <v>41</v>
      </c>
      <c r="AA197" s="2">
        <v>45720</v>
      </c>
      <c r="AB197" s="1">
        <v>4</v>
      </c>
      <c r="AC197" s="1" t="s">
        <v>42</v>
      </c>
      <c r="AD197" s="9" t="str">
        <f t="shared" si="36"/>
        <v>Target Not Achieved</v>
      </c>
      <c r="AE197" s="1" t="str" cm="1">
        <f t="array" ref="AE197">_xlfn.IFS(AB197&gt;=4.5,"Excellent",AB197&gt;=3,"Good",AB197&lt;3,"Poor")</f>
        <v>Good</v>
      </c>
      <c r="AF197" s="1" t="str">
        <f t="shared" si="37"/>
        <v>Not Eligible for Bonus</v>
      </c>
      <c r="AG197" s="9" t="str">
        <f t="shared" si="38"/>
        <v>Normal Region</v>
      </c>
      <c r="AH197" s="1" t="str">
        <f t="shared" si="39"/>
        <v>Order Closed</v>
      </c>
    </row>
    <row r="198" spans="1:34">
      <c r="A198" s="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c r="P198" s="1">
        <f t="shared" si="30"/>
        <v>19920</v>
      </c>
      <c r="Q198" s="1">
        <v>30</v>
      </c>
      <c r="R198" s="1">
        <f t="shared" si="31"/>
        <v>5976</v>
      </c>
      <c r="S198" s="1">
        <f t="shared" si="32"/>
        <v>13944</v>
      </c>
      <c r="T198" s="1">
        <v>0.47</v>
      </c>
      <c r="U198" s="1">
        <f t="shared" si="33"/>
        <v>6553.6799999999994</v>
      </c>
      <c r="V198" s="1">
        <f t="shared" si="34"/>
        <v>7390.3200000000006</v>
      </c>
      <c r="W198" s="4">
        <f t="shared" si="35"/>
        <v>0.53</v>
      </c>
      <c r="X198" s="1" t="s">
        <v>65</v>
      </c>
      <c r="Y198" s="1" t="s">
        <v>81</v>
      </c>
      <c r="Z198" s="1" t="s">
        <v>120</v>
      </c>
      <c r="AA198" s="1"/>
      <c r="AB198" s="1"/>
      <c r="AC198" s="1" t="s">
        <v>42</v>
      </c>
      <c r="AD198" s="9" t="str">
        <f t="shared" si="36"/>
        <v>Target Achieved</v>
      </c>
      <c r="AE198" s="1" t="str" cm="1">
        <f t="array" ref="AE198">_xlfn.IFS(AB198&gt;=4.5,"Excellent",AB198&gt;=3,"Good",AB198&lt;3,"Poor")</f>
        <v>Poor</v>
      </c>
      <c r="AF198" s="1" t="str">
        <f t="shared" si="37"/>
        <v>Not Eligible for Bonus</v>
      </c>
      <c r="AG198" s="9" t="str">
        <f t="shared" si="38"/>
        <v>Normal Region</v>
      </c>
      <c r="AH198" s="1" t="str">
        <f t="shared" si="39"/>
        <v>Order Closed</v>
      </c>
    </row>
    <row r="199" spans="1:34">
      <c r="A199" s="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c r="P199" s="1">
        <f t="shared" si="30"/>
        <v>5120</v>
      </c>
      <c r="Q199" s="1">
        <v>30</v>
      </c>
      <c r="R199" s="1">
        <f t="shared" si="31"/>
        <v>1536</v>
      </c>
      <c r="S199" s="1">
        <f t="shared" si="32"/>
        <v>3584</v>
      </c>
      <c r="T199" s="1">
        <v>0.5</v>
      </c>
      <c r="U199" s="1">
        <f t="shared" si="33"/>
        <v>1792</v>
      </c>
      <c r="V199" s="1">
        <f t="shared" si="34"/>
        <v>1792</v>
      </c>
      <c r="W199" s="4">
        <f t="shared" si="35"/>
        <v>0.5</v>
      </c>
      <c r="X199" s="1" t="s">
        <v>104</v>
      </c>
      <c r="Y199" s="1" t="s">
        <v>57</v>
      </c>
      <c r="Z199" s="1" t="s">
        <v>22</v>
      </c>
      <c r="AA199" s="1"/>
      <c r="AB199" s="1"/>
      <c r="AC199" s="1" t="s">
        <v>93</v>
      </c>
      <c r="AD199" s="9" t="str">
        <f t="shared" si="36"/>
        <v>Target Not Achieved</v>
      </c>
      <c r="AE199" s="1" t="str" cm="1">
        <f t="array" ref="AE199">_xlfn.IFS(AB199&gt;=4.5,"Excellent",AB199&gt;=3,"Good",AB199&lt;3,"Poor")</f>
        <v>Poor</v>
      </c>
      <c r="AF199" s="1" t="str">
        <f t="shared" si="37"/>
        <v>Not Eligible for Bonus</v>
      </c>
      <c r="AG199" s="9" t="str">
        <f t="shared" si="38"/>
        <v>Normal Region</v>
      </c>
      <c r="AH199" s="1" t="str">
        <f t="shared" si="39"/>
        <v>Order Returned</v>
      </c>
    </row>
    <row r="200" spans="1:34">
      <c r="A200" s="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c r="P200" s="1">
        <f t="shared" si="30"/>
        <v>7080</v>
      </c>
      <c r="Q200" s="1">
        <v>30</v>
      </c>
      <c r="R200" s="1">
        <f t="shared" si="31"/>
        <v>2124</v>
      </c>
      <c r="S200" s="1">
        <f t="shared" si="32"/>
        <v>4956</v>
      </c>
      <c r="T200" s="1">
        <v>0.5</v>
      </c>
      <c r="U200" s="1">
        <f t="shared" si="33"/>
        <v>2478</v>
      </c>
      <c r="V200" s="1">
        <f t="shared" si="34"/>
        <v>2478</v>
      </c>
      <c r="W200" s="4">
        <f t="shared" si="35"/>
        <v>0.5</v>
      </c>
      <c r="X200" s="1" t="s">
        <v>50</v>
      </c>
      <c r="Y200" s="1" t="s">
        <v>40</v>
      </c>
      <c r="Z200" s="1" t="s">
        <v>41</v>
      </c>
      <c r="AA200" s="2">
        <v>45719</v>
      </c>
      <c r="AB200" s="1">
        <v>5</v>
      </c>
      <c r="AC200" s="1" t="s">
        <v>42</v>
      </c>
      <c r="AD200" s="9" t="str">
        <f t="shared" si="36"/>
        <v>Target Not Achieved</v>
      </c>
      <c r="AE200" s="1" t="str" cm="1">
        <f t="array" ref="AE200">_xlfn.IFS(AB200&gt;=4.5,"Excellent",AB200&gt;=3,"Good",AB200&lt;3,"Poor")</f>
        <v>Excellent</v>
      </c>
      <c r="AF200" s="1" t="str">
        <f t="shared" si="37"/>
        <v>Not Eligible for Bonus</v>
      </c>
      <c r="AG200" s="9" t="str">
        <f t="shared" si="38"/>
        <v>Normal Region</v>
      </c>
      <c r="AH200" s="1" t="str">
        <f t="shared" si="39"/>
        <v>Order Closed</v>
      </c>
    </row>
    <row r="201" spans="1:34">
      <c r="A201" s="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c r="P201" s="1">
        <f t="shared" si="30"/>
        <v>340</v>
      </c>
      <c r="Q201" s="1">
        <v>0</v>
      </c>
      <c r="R201" s="1">
        <f t="shared" si="31"/>
        <v>0</v>
      </c>
      <c r="S201" s="1">
        <f t="shared" si="32"/>
        <v>340</v>
      </c>
      <c r="T201" s="1">
        <v>0.35</v>
      </c>
      <c r="U201" s="1">
        <f t="shared" si="33"/>
        <v>118.99999999999999</v>
      </c>
      <c r="V201" s="1">
        <f t="shared" si="34"/>
        <v>221</v>
      </c>
      <c r="W201" s="4">
        <f t="shared" si="35"/>
        <v>0.65</v>
      </c>
      <c r="X201" s="1" t="s">
        <v>56</v>
      </c>
      <c r="Y201" s="1" t="s">
        <v>81</v>
      </c>
      <c r="Z201" s="1" t="s">
        <v>41</v>
      </c>
      <c r="AA201" s="2">
        <v>45721</v>
      </c>
      <c r="AB201" s="1">
        <v>3</v>
      </c>
      <c r="AC201" s="1" t="s">
        <v>42</v>
      </c>
      <c r="AD201" s="9" t="str">
        <f t="shared" si="36"/>
        <v>Target Not Achieved</v>
      </c>
      <c r="AE201" s="1" t="str" cm="1">
        <f t="array" ref="AE201">_xlfn.IFS(AB201&gt;=4.5,"Excellent",AB201&gt;=3,"Good",AB201&lt;3,"Poor")</f>
        <v>Good</v>
      </c>
      <c r="AF201" s="1" t="str">
        <f t="shared" si="37"/>
        <v>Not Eligible for Bonus</v>
      </c>
      <c r="AG201" s="9" t="str">
        <f t="shared" si="38"/>
        <v>Normal Region</v>
      </c>
      <c r="AH201" s="1" t="str">
        <f t="shared" si="39"/>
        <v>Order Closed</v>
      </c>
    </row>
    <row r="202" spans="1:34">
      <c r="A202" s="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c r="P202" s="1">
        <f t="shared" si="30"/>
        <v>11020</v>
      </c>
      <c r="Q202" s="1">
        <v>30</v>
      </c>
      <c r="R202" s="1">
        <f t="shared" si="31"/>
        <v>3306</v>
      </c>
      <c r="S202" s="1">
        <f t="shared" si="32"/>
        <v>7714</v>
      </c>
      <c r="T202" s="1">
        <v>0.52</v>
      </c>
      <c r="U202" s="1">
        <f t="shared" si="33"/>
        <v>4011.28</v>
      </c>
      <c r="V202" s="1">
        <f t="shared" si="34"/>
        <v>3702.72</v>
      </c>
      <c r="W202" s="4">
        <f t="shared" si="35"/>
        <v>0.48</v>
      </c>
      <c r="X202" s="1" t="s">
        <v>39</v>
      </c>
      <c r="Y202" s="1" t="s">
        <v>72</v>
      </c>
      <c r="Z202" s="1" t="s">
        <v>41</v>
      </c>
      <c r="AA202" s="2">
        <v>45719</v>
      </c>
      <c r="AB202" s="1">
        <v>4</v>
      </c>
      <c r="AC202" s="1" t="s">
        <v>42</v>
      </c>
      <c r="AD202" s="9" t="str">
        <f t="shared" si="36"/>
        <v>Target Not Achieved</v>
      </c>
      <c r="AE202" s="1" t="str" cm="1">
        <f t="array" ref="AE202">_xlfn.IFS(AB202&gt;=4.5,"Excellent",AB202&gt;=3,"Good",AB202&lt;3,"Poor")</f>
        <v>Good</v>
      </c>
      <c r="AF202" s="1" t="str">
        <f t="shared" si="37"/>
        <v>Not Eligible for Bonus</v>
      </c>
      <c r="AG202" s="9" t="str">
        <f t="shared" si="38"/>
        <v>Normal Region</v>
      </c>
      <c r="AH202" s="1" t="str">
        <f t="shared" si="39"/>
        <v>Order Closed</v>
      </c>
    </row>
    <row r="203" spans="1:34">
      <c r="A203" s="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c r="P203" s="1">
        <f t="shared" si="30"/>
        <v>15040</v>
      </c>
      <c r="Q203" s="1">
        <v>20</v>
      </c>
      <c r="R203" s="1">
        <f t="shared" si="31"/>
        <v>3008</v>
      </c>
      <c r="S203" s="1">
        <f t="shared" si="32"/>
        <v>12032</v>
      </c>
      <c r="T203" s="1">
        <v>0.52</v>
      </c>
      <c r="U203" s="1">
        <f t="shared" si="33"/>
        <v>6256.64</v>
      </c>
      <c r="V203" s="1">
        <f t="shared" si="34"/>
        <v>5775.36</v>
      </c>
      <c r="W203" s="4">
        <f t="shared" si="35"/>
        <v>0.48</v>
      </c>
      <c r="X203" s="1" t="s">
        <v>92</v>
      </c>
      <c r="Y203" s="1" t="s">
        <v>57</v>
      </c>
      <c r="Z203" s="1" t="s">
        <v>41</v>
      </c>
      <c r="AA203" s="2">
        <v>45715</v>
      </c>
      <c r="AB203" s="1">
        <v>5</v>
      </c>
      <c r="AC203" s="1" t="s">
        <v>42</v>
      </c>
      <c r="AD203" s="9" t="str">
        <f t="shared" si="36"/>
        <v>Target Achieved</v>
      </c>
      <c r="AE203" s="1" t="str" cm="1">
        <f t="array" ref="AE203">_xlfn.IFS(AB203&gt;=4.5,"Excellent",AB203&gt;=3,"Good",AB203&lt;3,"Poor")</f>
        <v>Excellent</v>
      </c>
      <c r="AF203" s="1" t="str">
        <f t="shared" si="37"/>
        <v>Not Eligible for Bonus</v>
      </c>
      <c r="AG203" s="9" t="str">
        <f t="shared" si="38"/>
        <v>Priority Region</v>
      </c>
      <c r="AH203" s="1" t="str">
        <f t="shared" si="39"/>
        <v>Order Closed</v>
      </c>
    </row>
    <row r="204" spans="1:34">
      <c r="A204" s="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c r="P204" s="1">
        <f t="shared" si="30"/>
        <v>164800</v>
      </c>
      <c r="Q204" s="1">
        <v>10</v>
      </c>
      <c r="R204" s="1">
        <f t="shared" si="31"/>
        <v>16480</v>
      </c>
      <c r="S204" s="1">
        <f t="shared" si="32"/>
        <v>148320</v>
      </c>
      <c r="T204" s="1">
        <v>0.57999999999999996</v>
      </c>
      <c r="U204" s="1">
        <f t="shared" si="33"/>
        <v>86025.599999999991</v>
      </c>
      <c r="V204" s="1">
        <f t="shared" si="34"/>
        <v>62294.400000000009</v>
      </c>
      <c r="W204" s="4">
        <f t="shared" si="35"/>
        <v>0.42000000000000004</v>
      </c>
      <c r="X204" s="1" t="s">
        <v>104</v>
      </c>
      <c r="Y204" s="1" t="s">
        <v>72</v>
      </c>
      <c r="Z204" s="1" t="s">
        <v>41</v>
      </c>
      <c r="AA204" s="2">
        <v>45718</v>
      </c>
      <c r="AB204" s="1">
        <v>3</v>
      </c>
      <c r="AC204" s="1" t="s">
        <v>42</v>
      </c>
      <c r="AD204" s="9" t="str">
        <f t="shared" si="36"/>
        <v>Target Achieved</v>
      </c>
      <c r="AE204" s="1" t="str" cm="1">
        <f t="array" ref="AE204">_xlfn.IFS(AB204&gt;=4.5,"Excellent",AB204&gt;=3,"Good",AB204&lt;3,"Poor")</f>
        <v>Good</v>
      </c>
      <c r="AF204" s="1" t="str">
        <f t="shared" si="37"/>
        <v>Not Eligible for Bonus</v>
      </c>
      <c r="AG204" s="9" t="str">
        <f t="shared" si="38"/>
        <v>Normal Region</v>
      </c>
      <c r="AH204" s="1" t="str">
        <f t="shared" si="39"/>
        <v>Order Closed</v>
      </c>
    </row>
    <row r="205" spans="1:34">
      <c r="A205" s="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c r="P205" s="1">
        <f t="shared" si="30"/>
        <v>1850</v>
      </c>
      <c r="Q205" s="1">
        <v>20</v>
      </c>
      <c r="R205" s="1">
        <f t="shared" si="31"/>
        <v>370</v>
      </c>
      <c r="S205" s="1">
        <f t="shared" si="32"/>
        <v>1480</v>
      </c>
      <c r="T205" s="1">
        <v>0.45</v>
      </c>
      <c r="U205" s="1">
        <f t="shared" si="33"/>
        <v>666</v>
      </c>
      <c r="V205" s="1">
        <f t="shared" si="34"/>
        <v>814</v>
      </c>
      <c r="W205" s="4">
        <f t="shared" si="35"/>
        <v>0.55000000000000004</v>
      </c>
      <c r="X205" s="1" t="s">
        <v>39</v>
      </c>
      <c r="Y205" s="1" t="s">
        <v>72</v>
      </c>
      <c r="Z205" s="1" t="s">
        <v>66</v>
      </c>
      <c r="AA205" s="1"/>
      <c r="AB205" s="1"/>
      <c r="AC205" s="1" t="s">
        <v>42</v>
      </c>
      <c r="AD205" s="9" t="str">
        <f t="shared" si="36"/>
        <v>Target Not Achieved</v>
      </c>
      <c r="AE205" s="1" t="str" cm="1">
        <f t="array" ref="AE205">_xlfn.IFS(AB205&gt;=4.5,"Excellent",AB205&gt;=3,"Good",AB205&lt;3,"Poor")</f>
        <v>Poor</v>
      </c>
      <c r="AF205" s="1" t="str">
        <f t="shared" si="37"/>
        <v>Not Eligible for Bonus</v>
      </c>
      <c r="AG205" s="9" t="str">
        <f t="shared" si="38"/>
        <v>Normal Region</v>
      </c>
      <c r="AH205" s="1" t="str">
        <f t="shared" si="39"/>
        <v>Order Closed</v>
      </c>
    </row>
    <row r="206" spans="1:34">
      <c r="A206" s="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c r="P206" s="1">
        <f t="shared" si="30"/>
        <v>3810</v>
      </c>
      <c r="Q206" s="1">
        <v>20</v>
      </c>
      <c r="R206" s="1">
        <f t="shared" si="31"/>
        <v>762</v>
      </c>
      <c r="S206" s="1">
        <f t="shared" si="32"/>
        <v>3048</v>
      </c>
      <c r="T206" s="1">
        <v>0.35</v>
      </c>
      <c r="U206" s="1">
        <f t="shared" si="33"/>
        <v>1066.8</v>
      </c>
      <c r="V206" s="1">
        <f t="shared" si="34"/>
        <v>1981.2</v>
      </c>
      <c r="W206" s="4">
        <f t="shared" si="35"/>
        <v>0.65</v>
      </c>
      <c r="X206" s="1" t="s">
        <v>92</v>
      </c>
      <c r="Y206" s="1" t="s">
        <v>40</v>
      </c>
      <c r="Z206" s="1" t="s">
        <v>41</v>
      </c>
      <c r="AA206" s="2">
        <v>45717</v>
      </c>
      <c r="AB206" s="1">
        <v>3</v>
      </c>
      <c r="AC206" s="1" t="s">
        <v>42</v>
      </c>
      <c r="AD206" s="9" t="str">
        <f t="shared" si="36"/>
        <v>Target Not Achieved</v>
      </c>
      <c r="AE206" s="1" t="str" cm="1">
        <f t="array" ref="AE206">_xlfn.IFS(AB206&gt;=4.5,"Excellent",AB206&gt;=3,"Good",AB206&lt;3,"Poor")</f>
        <v>Good</v>
      </c>
      <c r="AF206" s="1" t="str">
        <f t="shared" si="37"/>
        <v>Not Eligible for Bonus</v>
      </c>
      <c r="AG206" s="9" t="str">
        <f t="shared" si="38"/>
        <v>Normal Region</v>
      </c>
      <c r="AH206" s="1" t="str">
        <f t="shared" si="39"/>
        <v>Order Closed</v>
      </c>
    </row>
    <row r="207" spans="1:34">
      <c r="A207" s="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c r="P207" s="1">
        <f t="shared" si="30"/>
        <v>22500</v>
      </c>
      <c r="Q207" s="1">
        <v>10</v>
      </c>
      <c r="R207" s="1">
        <f t="shared" si="31"/>
        <v>2250</v>
      </c>
      <c r="S207" s="1">
        <f t="shared" si="32"/>
        <v>20250</v>
      </c>
      <c r="T207" s="1">
        <v>0.48</v>
      </c>
      <c r="U207" s="1">
        <f t="shared" si="33"/>
        <v>9720</v>
      </c>
      <c r="V207" s="1">
        <f t="shared" si="34"/>
        <v>10530</v>
      </c>
      <c r="W207" s="4">
        <f t="shared" si="35"/>
        <v>0.52</v>
      </c>
      <c r="X207" s="1" t="s">
        <v>65</v>
      </c>
      <c r="Y207" s="1" t="s">
        <v>40</v>
      </c>
      <c r="Z207" s="1" t="s">
        <v>41</v>
      </c>
      <c r="AA207" s="2">
        <v>45719</v>
      </c>
      <c r="AB207" s="1">
        <v>5</v>
      </c>
      <c r="AC207" s="1" t="s">
        <v>42</v>
      </c>
      <c r="AD207" s="9" t="str">
        <f t="shared" si="36"/>
        <v>Target Achieved</v>
      </c>
      <c r="AE207" s="1" t="str" cm="1">
        <f t="array" ref="AE207">_xlfn.IFS(AB207&gt;=4.5,"Excellent",AB207&gt;=3,"Good",AB207&lt;3,"Poor")</f>
        <v>Excellent</v>
      </c>
      <c r="AF207" s="1" t="str">
        <f t="shared" si="37"/>
        <v>Not Eligible for Bonus</v>
      </c>
      <c r="AG207" s="9" t="str">
        <f t="shared" si="38"/>
        <v>Normal Region</v>
      </c>
      <c r="AH207" s="1" t="str">
        <f t="shared" si="39"/>
        <v>Order Closed</v>
      </c>
    </row>
    <row r="208" spans="1:34">
      <c r="A208" s="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c r="P208" s="1">
        <f t="shared" si="30"/>
        <v>4560</v>
      </c>
      <c r="Q208" s="1">
        <v>20</v>
      </c>
      <c r="R208" s="1">
        <f t="shared" si="31"/>
        <v>912</v>
      </c>
      <c r="S208" s="1">
        <f t="shared" si="32"/>
        <v>3648</v>
      </c>
      <c r="T208" s="1">
        <v>0.47</v>
      </c>
      <c r="U208" s="1">
        <f t="shared" si="33"/>
        <v>1714.56</v>
      </c>
      <c r="V208" s="1">
        <f t="shared" si="34"/>
        <v>1933.44</v>
      </c>
      <c r="W208" s="4">
        <f t="shared" si="35"/>
        <v>0.53</v>
      </c>
      <c r="X208" s="1" t="s">
        <v>50</v>
      </c>
      <c r="Y208" s="1" t="s">
        <v>81</v>
      </c>
      <c r="Z208" s="1" t="s">
        <v>41</v>
      </c>
      <c r="AA208" s="2">
        <v>45722</v>
      </c>
      <c r="AB208" s="1">
        <v>5</v>
      </c>
      <c r="AC208" s="1" t="s">
        <v>42</v>
      </c>
      <c r="AD208" s="9" t="str">
        <f t="shared" si="36"/>
        <v>Target Not Achieved</v>
      </c>
      <c r="AE208" s="1" t="str" cm="1">
        <f t="array" ref="AE208">_xlfn.IFS(AB208&gt;=4.5,"Excellent",AB208&gt;=3,"Good",AB208&lt;3,"Poor")</f>
        <v>Excellent</v>
      </c>
      <c r="AF208" s="1" t="str">
        <f t="shared" si="37"/>
        <v>Not Eligible for Bonus</v>
      </c>
      <c r="AG208" s="9" t="str">
        <f t="shared" si="38"/>
        <v>Normal Region</v>
      </c>
      <c r="AH208" s="1" t="str">
        <f t="shared" si="39"/>
        <v>Order Closed</v>
      </c>
    </row>
    <row r="209" spans="1:34">
      <c r="A209" s="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c r="P209" s="1">
        <f t="shared" si="30"/>
        <v>2550</v>
      </c>
      <c r="Q209" s="1">
        <v>0</v>
      </c>
      <c r="R209" s="1">
        <f t="shared" si="31"/>
        <v>0</v>
      </c>
      <c r="S209" s="1">
        <f t="shared" si="32"/>
        <v>2550</v>
      </c>
      <c r="T209" s="1">
        <v>0.35</v>
      </c>
      <c r="U209" s="1">
        <f t="shared" si="33"/>
        <v>892.5</v>
      </c>
      <c r="V209" s="1">
        <f t="shared" si="34"/>
        <v>1657.5</v>
      </c>
      <c r="W209" s="4">
        <f t="shared" si="35"/>
        <v>0.65</v>
      </c>
      <c r="X209" s="1" t="s">
        <v>39</v>
      </c>
      <c r="Y209" s="1" t="s">
        <v>57</v>
      </c>
      <c r="Z209" s="1" t="s">
        <v>66</v>
      </c>
      <c r="AA209" s="1"/>
      <c r="AB209" s="1"/>
      <c r="AC209" s="1" t="s">
        <v>42</v>
      </c>
      <c r="AD209" s="9" t="str">
        <f t="shared" si="36"/>
        <v>Target Not Achieved</v>
      </c>
      <c r="AE209" s="1" t="str" cm="1">
        <f t="array" ref="AE209">_xlfn.IFS(AB209&gt;=4.5,"Excellent",AB209&gt;=3,"Good",AB209&lt;3,"Poor")</f>
        <v>Poor</v>
      </c>
      <c r="AF209" s="1" t="str">
        <f t="shared" si="37"/>
        <v>Not Eligible for Bonus</v>
      </c>
      <c r="AG209" s="9" t="str">
        <f t="shared" si="38"/>
        <v>Normal Region</v>
      </c>
      <c r="AH209" s="1" t="str">
        <f t="shared" si="39"/>
        <v>Order Closed</v>
      </c>
    </row>
    <row r="210" spans="1:34">
      <c r="A210" s="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c r="P210" s="1">
        <f t="shared" si="30"/>
        <v>720</v>
      </c>
      <c r="Q210" s="1">
        <v>10</v>
      </c>
      <c r="R210" s="1">
        <f t="shared" si="31"/>
        <v>72</v>
      </c>
      <c r="S210" s="1">
        <f t="shared" si="32"/>
        <v>648</v>
      </c>
      <c r="T210" s="1">
        <v>0.62</v>
      </c>
      <c r="U210" s="1">
        <f t="shared" si="33"/>
        <v>401.76</v>
      </c>
      <c r="V210" s="1">
        <f t="shared" si="34"/>
        <v>246.24</v>
      </c>
      <c r="W210" s="4">
        <f t="shared" si="35"/>
        <v>0.38</v>
      </c>
      <c r="X210" s="1" t="s">
        <v>50</v>
      </c>
      <c r="Y210" s="1" t="s">
        <v>57</v>
      </c>
      <c r="Z210" s="1" t="s">
        <v>41</v>
      </c>
      <c r="AA210" s="2">
        <v>45718</v>
      </c>
      <c r="AB210" s="1">
        <v>3</v>
      </c>
      <c r="AC210" s="1" t="s">
        <v>42</v>
      </c>
      <c r="AD210" s="9" t="str">
        <f t="shared" si="36"/>
        <v>Target Not Achieved</v>
      </c>
      <c r="AE210" s="1" t="str" cm="1">
        <f t="array" ref="AE210">_xlfn.IFS(AB210&gt;=4.5,"Excellent",AB210&gt;=3,"Good",AB210&lt;3,"Poor")</f>
        <v>Good</v>
      </c>
      <c r="AF210" s="1" t="str">
        <f t="shared" si="37"/>
        <v>Not Eligible for Bonus</v>
      </c>
      <c r="AG210" s="9" t="str">
        <f t="shared" si="38"/>
        <v>Normal Region</v>
      </c>
      <c r="AH210" s="1" t="str">
        <f t="shared" si="39"/>
        <v>Order Closed</v>
      </c>
    </row>
    <row r="211" spans="1:34">
      <c r="A211" s="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c r="P211" s="1">
        <f t="shared" si="30"/>
        <v>2260</v>
      </c>
      <c r="Q211" s="1">
        <v>25</v>
      </c>
      <c r="R211" s="1">
        <f t="shared" si="31"/>
        <v>565</v>
      </c>
      <c r="S211" s="1">
        <f t="shared" si="32"/>
        <v>1695</v>
      </c>
      <c r="T211" s="1">
        <v>0.5</v>
      </c>
      <c r="U211" s="1">
        <f t="shared" si="33"/>
        <v>847.5</v>
      </c>
      <c r="V211" s="1">
        <f t="shared" si="34"/>
        <v>847.5</v>
      </c>
      <c r="W211" s="4">
        <f t="shared" si="35"/>
        <v>0.5</v>
      </c>
      <c r="X211" s="1" t="s">
        <v>147</v>
      </c>
      <c r="Y211" s="1" t="s">
        <v>81</v>
      </c>
      <c r="Z211" s="1" t="s">
        <v>41</v>
      </c>
      <c r="AA211" s="2">
        <v>45718</v>
      </c>
      <c r="AB211" s="1">
        <v>4</v>
      </c>
      <c r="AC211" s="1" t="s">
        <v>42</v>
      </c>
      <c r="AD211" s="9" t="str">
        <f t="shared" si="36"/>
        <v>Target Not Achieved</v>
      </c>
      <c r="AE211" s="1" t="str" cm="1">
        <f t="array" ref="AE211">_xlfn.IFS(AB211&gt;=4.5,"Excellent",AB211&gt;=3,"Good",AB211&lt;3,"Poor")</f>
        <v>Good</v>
      </c>
      <c r="AF211" s="1" t="str">
        <f t="shared" si="37"/>
        <v>Not Eligible for Bonus</v>
      </c>
      <c r="AG211" s="9" t="str">
        <f t="shared" si="38"/>
        <v>Normal Region</v>
      </c>
      <c r="AH211" s="1" t="str">
        <f t="shared" si="39"/>
        <v>Order Closed</v>
      </c>
    </row>
    <row r="212" spans="1:34">
      <c r="A212" s="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c r="P212" s="1">
        <f t="shared" si="30"/>
        <v>2750</v>
      </c>
      <c r="Q212" s="1">
        <v>0</v>
      </c>
      <c r="R212" s="1">
        <f t="shared" si="31"/>
        <v>0</v>
      </c>
      <c r="S212" s="1">
        <f t="shared" si="32"/>
        <v>2750</v>
      </c>
      <c r="T212" s="1">
        <v>0.45</v>
      </c>
      <c r="U212" s="1">
        <f t="shared" si="33"/>
        <v>1237.5</v>
      </c>
      <c r="V212" s="1">
        <f t="shared" si="34"/>
        <v>1512.5</v>
      </c>
      <c r="W212" s="4">
        <f t="shared" si="35"/>
        <v>0.55000000000000004</v>
      </c>
      <c r="X212" s="1" t="s">
        <v>65</v>
      </c>
      <c r="Y212" s="1" t="s">
        <v>57</v>
      </c>
      <c r="Z212" s="1" t="s">
        <v>41</v>
      </c>
      <c r="AA212" s="2">
        <v>45722</v>
      </c>
      <c r="AB212" s="1">
        <v>5</v>
      </c>
      <c r="AC212" s="1" t="s">
        <v>42</v>
      </c>
      <c r="AD212" s="9" t="str">
        <f t="shared" si="36"/>
        <v>Target Not Achieved</v>
      </c>
      <c r="AE212" s="1" t="str" cm="1">
        <f t="array" ref="AE212">_xlfn.IFS(AB212&gt;=4.5,"Excellent",AB212&gt;=3,"Good",AB212&lt;3,"Poor")</f>
        <v>Excellent</v>
      </c>
      <c r="AF212" s="1" t="str">
        <f t="shared" si="37"/>
        <v>Not Eligible for Bonus</v>
      </c>
      <c r="AG212" s="9" t="str">
        <f t="shared" si="38"/>
        <v>Normal Region</v>
      </c>
      <c r="AH212" s="1" t="str">
        <f t="shared" si="39"/>
        <v>Order Closed</v>
      </c>
    </row>
    <row r="213" spans="1:34">
      <c r="A213" s="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c r="P213" s="1">
        <f t="shared" si="30"/>
        <v>1160</v>
      </c>
      <c r="Q213" s="1">
        <v>0</v>
      </c>
      <c r="R213" s="1">
        <f t="shared" si="31"/>
        <v>0</v>
      </c>
      <c r="S213" s="1">
        <f t="shared" si="32"/>
        <v>1160</v>
      </c>
      <c r="T213" s="1">
        <v>0.62</v>
      </c>
      <c r="U213" s="1">
        <f t="shared" si="33"/>
        <v>719.2</v>
      </c>
      <c r="V213" s="1">
        <f t="shared" si="34"/>
        <v>440.79999999999995</v>
      </c>
      <c r="W213" s="4">
        <f t="shared" si="35"/>
        <v>0.37999999999999995</v>
      </c>
      <c r="X213" s="1" t="s">
        <v>39</v>
      </c>
      <c r="Y213" s="1" t="s">
        <v>81</v>
      </c>
      <c r="Z213" s="1" t="s">
        <v>41</v>
      </c>
      <c r="AA213" s="2">
        <v>45723</v>
      </c>
      <c r="AB213" s="1">
        <v>3</v>
      </c>
      <c r="AC213" s="1" t="s">
        <v>42</v>
      </c>
      <c r="AD213" s="9" t="str">
        <f t="shared" si="36"/>
        <v>Target Not Achieved</v>
      </c>
      <c r="AE213" s="1" t="str" cm="1">
        <f t="array" ref="AE213">_xlfn.IFS(AB213&gt;=4.5,"Excellent",AB213&gt;=3,"Good",AB213&lt;3,"Poor")</f>
        <v>Good</v>
      </c>
      <c r="AF213" s="1" t="str">
        <f t="shared" si="37"/>
        <v>Not Eligible for Bonus</v>
      </c>
      <c r="AG213" s="9" t="str">
        <f t="shared" si="38"/>
        <v>Normal Region</v>
      </c>
      <c r="AH213" s="1" t="str">
        <f t="shared" si="39"/>
        <v>Order Closed</v>
      </c>
    </row>
    <row r="214" spans="1:34">
      <c r="A214" s="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c r="P214" s="1">
        <f t="shared" si="30"/>
        <v>11700</v>
      </c>
      <c r="Q214" s="1">
        <v>20</v>
      </c>
      <c r="R214" s="1">
        <f t="shared" si="31"/>
        <v>2340</v>
      </c>
      <c r="S214" s="1">
        <f t="shared" si="32"/>
        <v>9360</v>
      </c>
      <c r="T214" s="1">
        <v>0.45</v>
      </c>
      <c r="U214" s="1">
        <f t="shared" si="33"/>
        <v>4212</v>
      </c>
      <c r="V214" s="1">
        <f t="shared" si="34"/>
        <v>5148</v>
      </c>
      <c r="W214" s="4">
        <f t="shared" si="35"/>
        <v>0.55000000000000004</v>
      </c>
      <c r="X214" s="1" t="s">
        <v>39</v>
      </c>
      <c r="Y214" s="1" t="s">
        <v>57</v>
      </c>
      <c r="Z214" s="1" t="s">
        <v>41</v>
      </c>
      <c r="AA214" s="2">
        <v>45726</v>
      </c>
      <c r="AB214" s="1">
        <v>3</v>
      </c>
      <c r="AC214" s="1" t="s">
        <v>42</v>
      </c>
      <c r="AD214" s="9" t="str">
        <f t="shared" si="36"/>
        <v>Target Not Achieved</v>
      </c>
      <c r="AE214" s="1" t="str" cm="1">
        <f t="array" ref="AE214">_xlfn.IFS(AB214&gt;=4.5,"Excellent",AB214&gt;=3,"Good",AB214&lt;3,"Poor")</f>
        <v>Good</v>
      </c>
      <c r="AF214" s="1" t="str">
        <f t="shared" si="37"/>
        <v>Not Eligible for Bonus</v>
      </c>
      <c r="AG214" s="9" t="str">
        <f t="shared" si="38"/>
        <v>Normal Region</v>
      </c>
      <c r="AH214" s="1" t="str">
        <f t="shared" si="39"/>
        <v>Order Closed</v>
      </c>
    </row>
    <row r="215" spans="1:34">
      <c r="A215" s="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c r="P215" s="1">
        <f t="shared" si="30"/>
        <v>540</v>
      </c>
      <c r="Q215" s="1">
        <v>5</v>
      </c>
      <c r="R215" s="1">
        <f t="shared" si="31"/>
        <v>27</v>
      </c>
      <c r="S215" s="1">
        <f t="shared" si="32"/>
        <v>513</v>
      </c>
      <c r="T215" s="1">
        <v>0.62</v>
      </c>
      <c r="U215" s="1">
        <f t="shared" si="33"/>
        <v>318.06</v>
      </c>
      <c r="V215" s="1">
        <f t="shared" si="34"/>
        <v>194.94</v>
      </c>
      <c r="W215" s="4">
        <f t="shared" si="35"/>
        <v>0.38</v>
      </c>
      <c r="X215" s="1" t="s">
        <v>39</v>
      </c>
      <c r="Y215" s="1" t="s">
        <v>72</v>
      </c>
      <c r="Z215" s="1" t="s">
        <v>41</v>
      </c>
      <c r="AA215" s="2">
        <v>45720</v>
      </c>
      <c r="AB215" s="1">
        <v>5</v>
      </c>
      <c r="AC215" s="1" t="s">
        <v>42</v>
      </c>
      <c r="AD215" s="9" t="str">
        <f t="shared" si="36"/>
        <v>Target Not Achieved</v>
      </c>
      <c r="AE215" s="1" t="str" cm="1">
        <f t="array" ref="AE215">_xlfn.IFS(AB215&gt;=4.5,"Excellent",AB215&gt;=3,"Good",AB215&lt;3,"Poor")</f>
        <v>Excellent</v>
      </c>
      <c r="AF215" s="1" t="str">
        <f t="shared" si="37"/>
        <v>Not Eligible for Bonus</v>
      </c>
      <c r="AG215" s="9" t="str">
        <f t="shared" si="38"/>
        <v>Normal Region</v>
      </c>
      <c r="AH215" s="1" t="str">
        <f t="shared" si="39"/>
        <v>Order Closed</v>
      </c>
    </row>
    <row r="216" spans="1:34">
      <c r="A216" s="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c r="P216" s="1">
        <f t="shared" si="30"/>
        <v>9450</v>
      </c>
      <c r="Q216" s="1">
        <v>20</v>
      </c>
      <c r="R216" s="1">
        <f t="shared" si="31"/>
        <v>1890</v>
      </c>
      <c r="S216" s="1">
        <f t="shared" si="32"/>
        <v>7560</v>
      </c>
      <c r="T216" s="1">
        <v>0.5</v>
      </c>
      <c r="U216" s="1">
        <f t="shared" si="33"/>
        <v>3780</v>
      </c>
      <c r="V216" s="1">
        <f t="shared" si="34"/>
        <v>3780</v>
      </c>
      <c r="W216" s="4">
        <f t="shared" si="35"/>
        <v>0.5</v>
      </c>
      <c r="X216" s="1" t="s">
        <v>65</v>
      </c>
      <c r="Y216" s="1" t="s">
        <v>81</v>
      </c>
      <c r="Z216" s="1" t="s">
        <v>120</v>
      </c>
      <c r="AA216" s="1"/>
      <c r="AB216" s="1"/>
      <c r="AC216" s="1" t="s">
        <v>42</v>
      </c>
      <c r="AD216" s="9" t="str">
        <f t="shared" si="36"/>
        <v>Target Not Achieved</v>
      </c>
      <c r="AE216" s="1" t="str" cm="1">
        <f t="array" ref="AE216">_xlfn.IFS(AB216&gt;=4.5,"Excellent",AB216&gt;=3,"Good",AB216&lt;3,"Poor")</f>
        <v>Poor</v>
      </c>
      <c r="AF216" s="1" t="str">
        <f t="shared" si="37"/>
        <v>Not Eligible for Bonus</v>
      </c>
      <c r="AG216" s="9" t="str">
        <f t="shared" si="38"/>
        <v>Priority Region</v>
      </c>
      <c r="AH216" s="1" t="str">
        <f t="shared" si="39"/>
        <v>Order Closed</v>
      </c>
    </row>
    <row r="217" spans="1:34">
      <c r="A217" s="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c r="P217" s="1">
        <f t="shared" si="30"/>
        <v>23880</v>
      </c>
      <c r="Q217" s="1">
        <v>0</v>
      </c>
      <c r="R217" s="1">
        <f t="shared" si="31"/>
        <v>0</v>
      </c>
      <c r="S217" s="1">
        <f t="shared" si="32"/>
        <v>23880</v>
      </c>
      <c r="T217" s="1">
        <v>0.57999999999999996</v>
      </c>
      <c r="U217" s="1">
        <f t="shared" si="33"/>
        <v>13850.4</v>
      </c>
      <c r="V217" s="1">
        <f t="shared" si="34"/>
        <v>10029.6</v>
      </c>
      <c r="W217" s="4">
        <f t="shared" si="35"/>
        <v>0.42000000000000004</v>
      </c>
      <c r="X217" s="1" t="s">
        <v>147</v>
      </c>
      <c r="Y217" s="1" t="s">
        <v>40</v>
      </c>
      <c r="Z217" s="1" t="s">
        <v>41</v>
      </c>
      <c r="AA217" s="2">
        <v>45725</v>
      </c>
      <c r="AB217" s="1">
        <v>4</v>
      </c>
      <c r="AC217" s="1" t="s">
        <v>42</v>
      </c>
      <c r="AD217" s="9" t="str">
        <f t="shared" si="36"/>
        <v>Target Achieved</v>
      </c>
      <c r="AE217" s="1" t="str" cm="1">
        <f t="array" ref="AE217">_xlfn.IFS(AB217&gt;=4.5,"Excellent",AB217&gt;=3,"Good",AB217&lt;3,"Poor")</f>
        <v>Good</v>
      </c>
      <c r="AF217" s="1" t="str">
        <f t="shared" si="37"/>
        <v>Eligible for Bonus</v>
      </c>
      <c r="AG217" s="9" t="str">
        <f t="shared" si="38"/>
        <v>Normal Region</v>
      </c>
      <c r="AH217" s="1" t="str">
        <f t="shared" si="39"/>
        <v>Order Closed</v>
      </c>
    </row>
    <row r="218" spans="1:34">
      <c r="A218" s="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c r="P218" s="1">
        <f t="shared" si="30"/>
        <v>152760</v>
      </c>
      <c r="Q218" s="1">
        <v>0</v>
      </c>
      <c r="R218" s="1">
        <f t="shared" si="31"/>
        <v>0</v>
      </c>
      <c r="S218" s="1">
        <f t="shared" si="32"/>
        <v>152760</v>
      </c>
      <c r="T218" s="1">
        <v>0.57999999999999996</v>
      </c>
      <c r="U218" s="1">
        <f t="shared" si="33"/>
        <v>88600.799999999988</v>
      </c>
      <c r="V218" s="1">
        <f t="shared" si="34"/>
        <v>64159.200000000012</v>
      </c>
      <c r="W218" s="4">
        <f t="shared" si="35"/>
        <v>0.4200000000000001</v>
      </c>
      <c r="X218" s="1" t="s">
        <v>92</v>
      </c>
      <c r="Y218" s="1" t="s">
        <v>81</v>
      </c>
      <c r="Z218" s="1" t="s">
        <v>41</v>
      </c>
      <c r="AA218" s="2">
        <v>45725</v>
      </c>
      <c r="AB218" s="1">
        <v>4</v>
      </c>
      <c r="AC218" s="1" t="s">
        <v>42</v>
      </c>
      <c r="AD218" s="9" t="str">
        <f t="shared" si="36"/>
        <v>Target Achieved</v>
      </c>
      <c r="AE218" s="1" t="str" cm="1">
        <f t="array" ref="AE218">_xlfn.IFS(AB218&gt;=4.5,"Excellent",AB218&gt;=3,"Good",AB218&lt;3,"Poor")</f>
        <v>Good</v>
      </c>
      <c r="AF218" s="1" t="str">
        <f t="shared" si="37"/>
        <v>Eligible for Bonus</v>
      </c>
      <c r="AG218" s="9" t="str">
        <f t="shared" si="38"/>
        <v>Normal Region</v>
      </c>
      <c r="AH218" s="1" t="str">
        <f t="shared" si="39"/>
        <v>Order Closed</v>
      </c>
    </row>
    <row r="219" spans="1:34">
      <c r="A219" s="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c r="P219" s="1">
        <f t="shared" si="30"/>
        <v>35880</v>
      </c>
      <c r="Q219" s="1">
        <v>5</v>
      </c>
      <c r="R219" s="1">
        <f t="shared" si="31"/>
        <v>1794</v>
      </c>
      <c r="S219" s="1">
        <f t="shared" si="32"/>
        <v>34086</v>
      </c>
      <c r="T219" s="1">
        <v>0.57999999999999996</v>
      </c>
      <c r="U219" s="1">
        <f t="shared" si="33"/>
        <v>19769.879999999997</v>
      </c>
      <c r="V219" s="1">
        <f t="shared" si="34"/>
        <v>14316.120000000003</v>
      </c>
      <c r="W219" s="4">
        <f t="shared" si="35"/>
        <v>0.4200000000000001</v>
      </c>
      <c r="X219" s="1" t="s">
        <v>92</v>
      </c>
      <c r="Y219" s="1" t="s">
        <v>81</v>
      </c>
      <c r="Z219" s="1" t="s">
        <v>51</v>
      </c>
      <c r="AA219" s="2">
        <v>45724</v>
      </c>
      <c r="AB219" s="1"/>
      <c r="AC219" s="1" t="s">
        <v>42</v>
      </c>
      <c r="AD219" s="9" t="str">
        <f t="shared" si="36"/>
        <v>Target Achieved</v>
      </c>
      <c r="AE219" s="1" t="str" cm="1">
        <f t="array" ref="AE219">_xlfn.IFS(AB219&gt;=4.5,"Excellent",AB219&gt;=3,"Good",AB219&lt;3,"Poor")</f>
        <v>Poor</v>
      </c>
      <c r="AF219" s="1" t="str">
        <f t="shared" si="37"/>
        <v>Eligible for Bonus</v>
      </c>
      <c r="AG219" s="9" t="str">
        <f t="shared" si="38"/>
        <v>Normal Region</v>
      </c>
      <c r="AH219" s="1" t="str">
        <f t="shared" si="39"/>
        <v>Order Closed</v>
      </c>
    </row>
    <row r="220" spans="1:34">
      <c r="A220" s="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c r="P220" s="1">
        <f t="shared" si="30"/>
        <v>780</v>
      </c>
      <c r="Q220" s="1">
        <v>5</v>
      </c>
      <c r="R220" s="1">
        <f t="shared" si="31"/>
        <v>39</v>
      </c>
      <c r="S220" s="1">
        <f t="shared" si="32"/>
        <v>741</v>
      </c>
      <c r="T220" s="1">
        <v>0.62</v>
      </c>
      <c r="U220" s="1">
        <f t="shared" si="33"/>
        <v>459.42</v>
      </c>
      <c r="V220" s="1">
        <f t="shared" si="34"/>
        <v>281.58</v>
      </c>
      <c r="W220" s="4">
        <f t="shared" si="35"/>
        <v>0.38</v>
      </c>
      <c r="X220" s="1" t="s">
        <v>147</v>
      </c>
      <c r="Y220" s="1" t="s">
        <v>40</v>
      </c>
      <c r="Z220" s="1" t="s">
        <v>22</v>
      </c>
      <c r="AA220" s="1"/>
      <c r="AB220" s="1"/>
      <c r="AC220" s="1" t="s">
        <v>93</v>
      </c>
      <c r="AD220" s="9" t="str">
        <f t="shared" si="36"/>
        <v>Target Not Achieved</v>
      </c>
      <c r="AE220" s="1" t="str" cm="1">
        <f t="array" ref="AE220">_xlfn.IFS(AB220&gt;=4.5,"Excellent",AB220&gt;=3,"Good",AB220&lt;3,"Poor")</f>
        <v>Poor</v>
      </c>
      <c r="AF220" s="1" t="str">
        <f t="shared" si="37"/>
        <v>Not Eligible for Bonus</v>
      </c>
      <c r="AG220" s="9" t="str">
        <f t="shared" si="38"/>
        <v>Normal Region</v>
      </c>
      <c r="AH220" s="1" t="str">
        <f t="shared" si="39"/>
        <v>Order Returned</v>
      </c>
    </row>
    <row r="221" spans="1:34">
      <c r="A221" s="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c r="P221" s="1">
        <f t="shared" si="30"/>
        <v>53100</v>
      </c>
      <c r="Q221" s="1">
        <v>10</v>
      </c>
      <c r="R221" s="1">
        <f t="shared" si="31"/>
        <v>5310</v>
      </c>
      <c r="S221" s="1">
        <f t="shared" si="32"/>
        <v>47790</v>
      </c>
      <c r="T221" s="1">
        <v>0.57999999999999996</v>
      </c>
      <c r="U221" s="1">
        <f t="shared" si="33"/>
        <v>27718.199999999997</v>
      </c>
      <c r="V221" s="1">
        <f t="shared" si="34"/>
        <v>20071.800000000003</v>
      </c>
      <c r="W221" s="4">
        <f t="shared" si="35"/>
        <v>0.42000000000000004</v>
      </c>
      <c r="X221" s="1" t="s">
        <v>147</v>
      </c>
      <c r="Y221" s="1" t="s">
        <v>72</v>
      </c>
      <c r="Z221" s="1" t="s">
        <v>41</v>
      </c>
      <c r="AA221" s="2">
        <v>45723</v>
      </c>
      <c r="AB221" s="1">
        <v>5</v>
      </c>
      <c r="AC221" s="1" t="s">
        <v>42</v>
      </c>
      <c r="AD221" s="9" t="str">
        <f t="shared" si="36"/>
        <v>Target Achieved</v>
      </c>
      <c r="AE221" s="1" t="str" cm="1">
        <f t="array" ref="AE221">_xlfn.IFS(AB221&gt;=4.5,"Excellent",AB221&gt;=3,"Good",AB221&lt;3,"Poor")</f>
        <v>Excellent</v>
      </c>
      <c r="AF221" s="1" t="str">
        <f t="shared" si="37"/>
        <v>Not Eligible for Bonus</v>
      </c>
      <c r="AG221" s="9" t="str">
        <f t="shared" si="38"/>
        <v>Normal Region</v>
      </c>
      <c r="AH221" s="1" t="str">
        <f t="shared" si="39"/>
        <v>Order Closed</v>
      </c>
    </row>
    <row r="222" spans="1:34">
      <c r="A222" s="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c r="P222" s="1">
        <f t="shared" si="30"/>
        <v>5620</v>
      </c>
      <c r="Q222" s="1">
        <v>10</v>
      </c>
      <c r="R222" s="1">
        <f t="shared" si="31"/>
        <v>562</v>
      </c>
      <c r="S222" s="1">
        <f t="shared" si="32"/>
        <v>5058</v>
      </c>
      <c r="T222" s="1">
        <v>0.5</v>
      </c>
      <c r="U222" s="1">
        <f t="shared" si="33"/>
        <v>2529</v>
      </c>
      <c r="V222" s="1">
        <f t="shared" si="34"/>
        <v>2529</v>
      </c>
      <c r="W222" s="4">
        <f t="shared" si="35"/>
        <v>0.5</v>
      </c>
      <c r="X222" s="1" t="s">
        <v>92</v>
      </c>
      <c r="Y222" s="1" t="s">
        <v>57</v>
      </c>
      <c r="Z222" s="1" t="s">
        <v>51</v>
      </c>
      <c r="AA222" s="2">
        <v>45725</v>
      </c>
      <c r="AB222" s="1"/>
      <c r="AC222" s="1" t="s">
        <v>42</v>
      </c>
      <c r="AD222" s="9" t="str">
        <f t="shared" si="36"/>
        <v>Target Not Achieved</v>
      </c>
      <c r="AE222" s="1" t="str" cm="1">
        <f t="array" ref="AE222">_xlfn.IFS(AB222&gt;=4.5,"Excellent",AB222&gt;=3,"Good",AB222&lt;3,"Poor")</f>
        <v>Poor</v>
      </c>
      <c r="AF222" s="1" t="str">
        <f t="shared" si="37"/>
        <v>Not Eligible for Bonus</v>
      </c>
      <c r="AG222" s="9" t="str">
        <f t="shared" si="38"/>
        <v>Normal Region</v>
      </c>
      <c r="AH222" s="1" t="str">
        <f t="shared" si="39"/>
        <v>Order Closed</v>
      </c>
    </row>
    <row r="223" spans="1:34">
      <c r="A223" s="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c r="P223" s="1">
        <f t="shared" si="30"/>
        <v>2050</v>
      </c>
      <c r="Q223" s="1">
        <v>20</v>
      </c>
      <c r="R223" s="1">
        <f t="shared" si="31"/>
        <v>410</v>
      </c>
      <c r="S223" s="1">
        <f t="shared" si="32"/>
        <v>1640</v>
      </c>
      <c r="T223" s="1">
        <v>0.62</v>
      </c>
      <c r="U223" s="1">
        <f t="shared" si="33"/>
        <v>1016.8</v>
      </c>
      <c r="V223" s="1">
        <f t="shared" si="34"/>
        <v>623.20000000000005</v>
      </c>
      <c r="W223" s="4">
        <f t="shared" si="35"/>
        <v>0.38</v>
      </c>
      <c r="X223" s="1" t="s">
        <v>147</v>
      </c>
      <c r="Y223" s="1" t="s">
        <v>57</v>
      </c>
      <c r="Z223" s="1" t="s">
        <v>41</v>
      </c>
      <c r="AA223" s="2">
        <v>45727</v>
      </c>
      <c r="AB223" s="1">
        <v>3</v>
      </c>
      <c r="AC223" s="1" t="s">
        <v>42</v>
      </c>
      <c r="AD223" s="9" t="str">
        <f t="shared" si="36"/>
        <v>Target Not Achieved</v>
      </c>
      <c r="AE223" s="1" t="str" cm="1">
        <f t="array" ref="AE223">_xlfn.IFS(AB223&gt;=4.5,"Excellent",AB223&gt;=3,"Good",AB223&lt;3,"Poor")</f>
        <v>Good</v>
      </c>
      <c r="AF223" s="1" t="str">
        <f t="shared" si="37"/>
        <v>Not Eligible for Bonus</v>
      </c>
      <c r="AG223" s="9" t="str">
        <f t="shared" si="38"/>
        <v>Normal Region</v>
      </c>
      <c r="AH223" s="1" t="str">
        <f t="shared" si="39"/>
        <v>Order Closed</v>
      </c>
    </row>
    <row r="224" spans="1:34">
      <c r="A224" s="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c r="P224" s="1">
        <f t="shared" si="30"/>
        <v>3400</v>
      </c>
      <c r="Q224" s="1">
        <v>10</v>
      </c>
      <c r="R224" s="1">
        <f t="shared" si="31"/>
        <v>340</v>
      </c>
      <c r="S224" s="1">
        <f t="shared" si="32"/>
        <v>3060</v>
      </c>
      <c r="T224" s="1">
        <v>0.35</v>
      </c>
      <c r="U224" s="1">
        <f t="shared" si="33"/>
        <v>1071</v>
      </c>
      <c r="V224" s="1">
        <f t="shared" si="34"/>
        <v>1989</v>
      </c>
      <c r="W224" s="4">
        <f t="shared" si="35"/>
        <v>0.65</v>
      </c>
      <c r="X224" s="1" t="s">
        <v>39</v>
      </c>
      <c r="Y224" s="1" t="s">
        <v>81</v>
      </c>
      <c r="Z224" s="1" t="s">
        <v>41</v>
      </c>
      <c r="AA224" s="2">
        <v>45726</v>
      </c>
      <c r="AB224" s="1">
        <v>4</v>
      </c>
      <c r="AC224" s="1" t="s">
        <v>42</v>
      </c>
      <c r="AD224" s="9" t="str">
        <f t="shared" si="36"/>
        <v>Target Not Achieved</v>
      </c>
      <c r="AE224" s="1" t="str" cm="1">
        <f t="array" ref="AE224">_xlfn.IFS(AB224&gt;=4.5,"Excellent",AB224&gt;=3,"Good",AB224&lt;3,"Poor")</f>
        <v>Good</v>
      </c>
      <c r="AF224" s="1" t="str">
        <f t="shared" si="37"/>
        <v>Not Eligible for Bonus</v>
      </c>
      <c r="AG224" s="9" t="str">
        <f t="shared" si="38"/>
        <v>Priority Region</v>
      </c>
      <c r="AH224" s="1" t="str">
        <f t="shared" si="39"/>
        <v>Order Closed</v>
      </c>
    </row>
    <row r="225" spans="1:34">
      <c r="A225" s="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c r="P225" s="1">
        <f t="shared" si="30"/>
        <v>4680</v>
      </c>
      <c r="Q225" s="1">
        <v>10</v>
      </c>
      <c r="R225" s="1">
        <f t="shared" si="31"/>
        <v>468</v>
      </c>
      <c r="S225" s="1">
        <f t="shared" si="32"/>
        <v>4212</v>
      </c>
      <c r="T225" s="1">
        <v>0.52</v>
      </c>
      <c r="U225" s="1">
        <f t="shared" si="33"/>
        <v>2190.2400000000002</v>
      </c>
      <c r="V225" s="1">
        <f t="shared" si="34"/>
        <v>2021.7599999999998</v>
      </c>
      <c r="W225" s="4">
        <f t="shared" si="35"/>
        <v>0.47999999999999993</v>
      </c>
      <c r="X225" s="1" t="s">
        <v>50</v>
      </c>
      <c r="Y225" s="1" t="s">
        <v>57</v>
      </c>
      <c r="Z225" s="1" t="s">
        <v>22</v>
      </c>
      <c r="AA225" s="1"/>
      <c r="AB225" s="1"/>
      <c r="AC225" s="1" t="s">
        <v>93</v>
      </c>
      <c r="AD225" s="9" t="str">
        <f t="shared" si="36"/>
        <v>Target Not Achieved</v>
      </c>
      <c r="AE225" s="1" t="str" cm="1">
        <f t="array" ref="AE225">_xlfn.IFS(AB225&gt;=4.5,"Excellent",AB225&gt;=3,"Good",AB225&lt;3,"Poor")</f>
        <v>Poor</v>
      </c>
      <c r="AF225" s="1" t="str">
        <f t="shared" si="37"/>
        <v>Not Eligible for Bonus</v>
      </c>
      <c r="AG225" s="9" t="str">
        <f t="shared" si="38"/>
        <v>Normal Region</v>
      </c>
      <c r="AH225" s="1" t="str">
        <f t="shared" si="39"/>
        <v>Order Returned</v>
      </c>
    </row>
    <row r="226" spans="1:34">
      <c r="A226" s="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c r="P226" s="1">
        <f t="shared" si="30"/>
        <v>14880</v>
      </c>
      <c r="Q226" s="1">
        <v>30</v>
      </c>
      <c r="R226" s="1">
        <f t="shared" si="31"/>
        <v>4464</v>
      </c>
      <c r="S226" s="1">
        <f t="shared" si="32"/>
        <v>10416</v>
      </c>
      <c r="T226" s="1">
        <v>0.45</v>
      </c>
      <c r="U226" s="1">
        <f t="shared" si="33"/>
        <v>4687.2</v>
      </c>
      <c r="V226" s="1">
        <f t="shared" si="34"/>
        <v>5728.8</v>
      </c>
      <c r="W226" s="4">
        <f t="shared" si="35"/>
        <v>0.55000000000000004</v>
      </c>
      <c r="X226" s="1" t="s">
        <v>39</v>
      </c>
      <c r="Y226" s="1" t="s">
        <v>81</v>
      </c>
      <c r="Z226" s="1" t="s">
        <v>120</v>
      </c>
      <c r="AA226" s="1"/>
      <c r="AB226" s="1"/>
      <c r="AC226" s="1" t="s">
        <v>42</v>
      </c>
      <c r="AD226" s="9" t="str">
        <f t="shared" si="36"/>
        <v>Target Achieved</v>
      </c>
      <c r="AE226" s="1" t="str" cm="1">
        <f t="array" ref="AE226">_xlfn.IFS(AB226&gt;=4.5,"Excellent",AB226&gt;=3,"Good",AB226&lt;3,"Poor")</f>
        <v>Poor</v>
      </c>
      <c r="AF226" s="1" t="str">
        <f t="shared" si="37"/>
        <v>Not Eligible for Bonus</v>
      </c>
      <c r="AG226" s="9" t="str">
        <f t="shared" si="38"/>
        <v>Normal Region</v>
      </c>
      <c r="AH226" s="1" t="str">
        <f t="shared" si="39"/>
        <v>Order Closed</v>
      </c>
    </row>
    <row r="227" spans="1:34">
      <c r="A227" s="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c r="P227" s="1">
        <f t="shared" si="30"/>
        <v>58360</v>
      </c>
      <c r="Q227" s="1">
        <v>30</v>
      </c>
      <c r="R227" s="1">
        <f t="shared" si="31"/>
        <v>17508</v>
      </c>
      <c r="S227" s="1">
        <f t="shared" si="32"/>
        <v>40852</v>
      </c>
      <c r="T227" s="1">
        <v>0.57999999999999996</v>
      </c>
      <c r="U227" s="1">
        <f t="shared" si="33"/>
        <v>23694.16</v>
      </c>
      <c r="V227" s="1">
        <f t="shared" si="34"/>
        <v>17157.84</v>
      </c>
      <c r="W227" s="4">
        <f t="shared" si="35"/>
        <v>0.42</v>
      </c>
      <c r="X227" s="1" t="s">
        <v>92</v>
      </c>
      <c r="Y227" s="1" t="s">
        <v>72</v>
      </c>
      <c r="Z227" s="1" t="s">
        <v>22</v>
      </c>
      <c r="AA227" s="1"/>
      <c r="AB227" s="1"/>
      <c r="AC227" s="1" t="s">
        <v>93</v>
      </c>
      <c r="AD227" s="9" t="str">
        <f t="shared" si="36"/>
        <v>Target Achieved</v>
      </c>
      <c r="AE227" s="1" t="str" cm="1">
        <f t="array" ref="AE227">_xlfn.IFS(AB227&gt;=4.5,"Excellent",AB227&gt;=3,"Good",AB227&lt;3,"Poor")</f>
        <v>Poor</v>
      </c>
      <c r="AF227" s="1" t="str">
        <f t="shared" si="37"/>
        <v>Not Eligible for Bonus</v>
      </c>
      <c r="AG227" s="9" t="str">
        <f t="shared" si="38"/>
        <v>Normal Region</v>
      </c>
      <c r="AH227" s="1" t="str">
        <f t="shared" si="39"/>
        <v>Order Returned</v>
      </c>
    </row>
    <row r="228" spans="1:34">
      <c r="A228" s="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c r="P228" s="1">
        <f t="shared" si="30"/>
        <v>9960</v>
      </c>
      <c r="Q228" s="1">
        <v>30</v>
      </c>
      <c r="R228" s="1">
        <f t="shared" si="31"/>
        <v>2988</v>
      </c>
      <c r="S228" s="1">
        <f t="shared" si="32"/>
        <v>6972</v>
      </c>
      <c r="T228" s="1">
        <v>0.48</v>
      </c>
      <c r="U228" s="1">
        <f t="shared" si="33"/>
        <v>3346.56</v>
      </c>
      <c r="V228" s="1">
        <f t="shared" si="34"/>
        <v>3625.44</v>
      </c>
      <c r="W228" s="4">
        <f t="shared" si="35"/>
        <v>0.52</v>
      </c>
      <c r="X228" s="1" t="s">
        <v>92</v>
      </c>
      <c r="Y228" s="1" t="s">
        <v>81</v>
      </c>
      <c r="Z228" s="1" t="s">
        <v>41</v>
      </c>
      <c r="AA228" s="2">
        <v>45732</v>
      </c>
      <c r="AB228" s="1">
        <v>3</v>
      </c>
      <c r="AC228" s="1" t="s">
        <v>42</v>
      </c>
      <c r="AD228" s="9" t="str">
        <f t="shared" si="36"/>
        <v>Target Not Achieved</v>
      </c>
      <c r="AE228" s="1" t="str" cm="1">
        <f t="array" ref="AE228">_xlfn.IFS(AB228&gt;=4.5,"Excellent",AB228&gt;=3,"Good",AB228&lt;3,"Poor")</f>
        <v>Good</v>
      </c>
      <c r="AF228" s="1" t="str">
        <f t="shared" si="37"/>
        <v>Not Eligible for Bonus</v>
      </c>
      <c r="AG228" s="9" t="str">
        <f t="shared" si="38"/>
        <v>Normal Region</v>
      </c>
      <c r="AH228" s="1" t="str">
        <f t="shared" si="39"/>
        <v>Order Closed</v>
      </c>
    </row>
    <row r="229" spans="1:34">
      <c r="A229" s="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c r="P229" s="1">
        <f t="shared" si="30"/>
        <v>36960</v>
      </c>
      <c r="Q229" s="1">
        <v>5</v>
      </c>
      <c r="R229" s="1">
        <f t="shared" si="31"/>
        <v>1848</v>
      </c>
      <c r="S229" s="1">
        <f t="shared" si="32"/>
        <v>35112</v>
      </c>
      <c r="T229" s="1">
        <v>0.57999999999999996</v>
      </c>
      <c r="U229" s="1">
        <f t="shared" si="33"/>
        <v>20364.96</v>
      </c>
      <c r="V229" s="1">
        <f t="shared" si="34"/>
        <v>14747.04</v>
      </c>
      <c r="W229" s="4">
        <f t="shared" si="35"/>
        <v>0.42000000000000004</v>
      </c>
      <c r="X229" s="1" t="s">
        <v>104</v>
      </c>
      <c r="Y229" s="1" t="s">
        <v>40</v>
      </c>
      <c r="Z229" s="1" t="s">
        <v>66</v>
      </c>
      <c r="AA229" s="1"/>
      <c r="AB229" s="1"/>
      <c r="AC229" s="1" t="s">
        <v>42</v>
      </c>
      <c r="AD229" s="9" t="str">
        <f t="shared" si="36"/>
        <v>Target Achieved</v>
      </c>
      <c r="AE229" s="1" t="str" cm="1">
        <f t="array" ref="AE229">_xlfn.IFS(AB229&gt;=4.5,"Excellent",AB229&gt;=3,"Good",AB229&lt;3,"Poor")</f>
        <v>Poor</v>
      </c>
      <c r="AF229" s="1" t="str">
        <f t="shared" si="37"/>
        <v>Eligible for Bonus</v>
      </c>
      <c r="AG229" s="9" t="str">
        <f t="shared" si="38"/>
        <v>Normal Region</v>
      </c>
      <c r="AH229" s="1" t="str">
        <f t="shared" si="39"/>
        <v>Order Closed</v>
      </c>
    </row>
    <row r="230" spans="1:34">
      <c r="A230" s="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c r="P230" s="1">
        <f t="shared" si="30"/>
        <v>920</v>
      </c>
      <c r="Q230" s="1">
        <v>25</v>
      </c>
      <c r="R230" s="1">
        <f t="shared" si="31"/>
        <v>230</v>
      </c>
      <c r="S230" s="1">
        <f t="shared" si="32"/>
        <v>690</v>
      </c>
      <c r="T230" s="1">
        <v>0.5</v>
      </c>
      <c r="U230" s="1">
        <f t="shared" si="33"/>
        <v>345</v>
      </c>
      <c r="V230" s="1">
        <f t="shared" si="34"/>
        <v>345</v>
      </c>
      <c r="W230" s="4">
        <f t="shared" si="35"/>
        <v>0.5</v>
      </c>
      <c r="X230" s="1" t="s">
        <v>39</v>
      </c>
      <c r="Y230" s="1" t="s">
        <v>81</v>
      </c>
      <c r="Z230" s="1" t="s">
        <v>120</v>
      </c>
      <c r="AA230" s="1"/>
      <c r="AB230" s="1"/>
      <c r="AC230" s="1" t="s">
        <v>42</v>
      </c>
      <c r="AD230" s="9" t="str">
        <f t="shared" si="36"/>
        <v>Target Not Achieved</v>
      </c>
      <c r="AE230" s="1" t="str" cm="1">
        <f t="array" ref="AE230">_xlfn.IFS(AB230&gt;=4.5,"Excellent",AB230&gt;=3,"Good",AB230&lt;3,"Poor")</f>
        <v>Poor</v>
      </c>
      <c r="AF230" s="1" t="str">
        <f t="shared" si="37"/>
        <v>Not Eligible for Bonus</v>
      </c>
      <c r="AG230" s="9" t="str">
        <f t="shared" si="38"/>
        <v>Priority Region</v>
      </c>
      <c r="AH230" s="1" t="str">
        <f t="shared" si="39"/>
        <v>Order Closed</v>
      </c>
    </row>
    <row r="231" spans="1:34">
      <c r="A231" s="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c r="P231" s="1">
        <f t="shared" si="30"/>
        <v>3200</v>
      </c>
      <c r="Q231" s="1">
        <v>10</v>
      </c>
      <c r="R231" s="1">
        <f t="shared" si="31"/>
        <v>320</v>
      </c>
      <c r="S231" s="1">
        <f t="shared" si="32"/>
        <v>2880</v>
      </c>
      <c r="T231" s="1">
        <v>0.45</v>
      </c>
      <c r="U231" s="1">
        <f t="shared" si="33"/>
        <v>1296</v>
      </c>
      <c r="V231" s="1">
        <f t="shared" si="34"/>
        <v>1584</v>
      </c>
      <c r="W231" s="4">
        <f t="shared" si="35"/>
        <v>0.55000000000000004</v>
      </c>
      <c r="X231" s="1" t="s">
        <v>39</v>
      </c>
      <c r="Y231" s="1" t="s">
        <v>72</v>
      </c>
      <c r="Z231" s="1" t="s">
        <v>120</v>
      </c>
      <c r="AA231" s="1"/>
      <c r="AB231" s="1"/>
      <c r="AC231" s="1" t="s">
        <v>42</v>
      </c>
      <c r="AD231" s="9" t="str">
        <f t="shared" si="36"/>
        <v>Target Not Achieved</v>
      </c>
      <c r="AE231" s="1" t="str" cm="1">
        <f t="array" ref="AE231">_xlfn.IFS(AB231&gt;=4.5,"Excellent",AB231&gt;=3,"Good",AB231&lt;3,"Poor")</f>
        <v>Poor</v>
      </c>
      <c r="AF231" s="1" t="str">
        <f t="shared" si="37"/>
        <v>Not Eligible for Bonus</v>
      </c>
      <c r="AG231" s="9" t="str">
        <f t="shared" si="38"/>
        <v>Normal Region</v>
      </c>
      <c r="AH231" s="1" t="str">
        <f t="shared" si="39"/>
        <v>Order Closed</v>
      </c>
    </row>
    <row r="232" spans="1:34">
      <c r="A232" s="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c r="P232" s="1">
        <f t="shared" si="30"/>
        <v>15960</v>
      </c>
      <c r="Q232" s="1">
        <v>10</v>
      </c>
      <c r="R232" s="1">
        <f t="shared" si="31"/>
        <v>1596</v>
      </c>
      <c r="S232" s="1">
        <f t="shared" si="32"/>
        <v>14364</v>
      </c>
      <c r="T232" s="1">
        <v>0.45</v>
      </c>
      <c r="U232" s="1">
        <f t="shared" si="33"/>
        <v>6463.8</v>
      </c>
      <c r="V232" s="1">
        <f t="shared" si="34"/>
        <v>7900.2</v>
      </c>
      <c r="W232" s="4">
        <f t="shared" si="35"/>
        <v>0.54999999999999993</v>
      </c>
      <c r="X232" s="1" t="s">
        <v>56</v>
      </c>
      <c r="Y232" s="1" t="s">
        <v>81</v>
      </c>
      <c r="Z232" s="1" t="s">
        <v>41</v>
      </c>
      <c r="AA232" s="2">
        <v>45730</v>
      </c>
      <c r="AB232" s="1">
        <v>3</v>
      </c>
      <c r="AC232" s="1" t="s">
        <v>42</v>
      </c>
      <c r="AD232" s="9" t="str">
        <f t="shared" si="36"/>
        <v>Target Achieved</v>
      </c>
      <c r="AE232" s="1" t="str" cm="1">
        <f t="array" ref="AE232">_xlfn.IFS(AB232&gt;=4.5,"Excellent",AB232&gt;=3,"Good",AB232&lt;3,"Poor")</f>
        <v>Good</v>
      </c>
      <c r="AF232" s="1" t="str">
        <f t="shared" si="37"/>
        <v>Not Eligible for Bonus</v>
      </c>
      <c r="AG232" s="9" t="str">
        <f t="shared" si="38"/>
        <v>Normal Region</v>
      </c>
      <c r="AH232" s="1" t="str">
        <f t="shared" si="39"/>
        <v>Order Closed</v>
      </c>
    </row>
    <row r="233" spans="1:34">
      <c r="A233" s="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c r="P233" s="1">
        <f t="shared" si="30"/>
        <v>85980</v>
      </c>
      <c r="Q233" s="1">
        <v>0</v>
      </c>
      <c r="R233" s="1">
        <f t="shared" si="31"/>
        <v>0</v>
      </c>
      <c r="S233" s="1">
        <f t="shared" si="32"/>
        <v>85980</v>
      </c>
      <c r="T233" s="1">
        <v>0.57999999999999996</v>
      </c>
      <c r="U233" s="1">
        <f t="shared" si="33"/>
        <v>49868.399999999994</v>
      </c>
      <c r="V233" s="1">
        <f t="shared" si="34"/>
        <v>36111.600000000006</v>
      </c>
      <c r="W233" s="4">
        <f t="shared" si="35"/>
        <v>0.42000000000000004</v>
      </c>
      <c r="X233" s="1" t="s">
        <v>50</v>
      </c>
      <c r="Y233" s="1" t="s">
        <v>72</v>
      </c>
      <c r="Z233" s="1" t="s">
        <v>22</v>
      </c>
      <c r="AA233" s="1"/>
      <c r="AB233" s="1"/>
      <c r="AC233" s="1" t="s">
        <v>93</v>
      </c>
      <c r="AD233" s="9" t="str">
        <f t="shared" si="36"/>
        <v>Target Achieved</v>
      </c>
      <c r="AE233" s="1" t="str" cm="1">
        <f t="array" ref="AE233">_xlfn.IFS(AB233&gt;=4.5,"Excellent",AB233&gt;=3,"Good",AB233&lt;3,"Poor")</f>
        <v>Poor</v>
      </c>
      <c r="AF233" s="1" t="str">
        <f t="shared" si="37"/>
        <v>Eligible for Bonus</v>
      </c>
      <c r="AG233" s="9" t="str">
        <f t="shared" si="38"/>
        <v>Priority Region</v>
      </c>
      <c r="AH233" s="1" t="str">
        <f t="shared" si="39"/>
        <v>Order Returned</v>
      </c>
    </row>
    <row r="234" spans="1:34">
      <c r="A234" s="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c r="P234" s="1">
        <f t="shared" si="30"/>
        <v>3340</v>
      </c>
      <c r="Q234" s="1">
        <v>25</v>
      </c>
      <c r="R234" s="1">
        <f t="shared" si="31"/>
        <v>835</v>
      </c>
      <c r="S234" s="1">
        <f t="shared" si="32"/>
        <v>2505</v>
      </c>
      <c r="T234" s="1">
        <v>0.47</v>
      </c>
      <c r="U234" s="1">
        <f t="shared" si="33"/>
        <v>1177.3499999999999</v>
      </c>
      <c r="V234" s="1">
        <f t="shared" si="34"/>
        <v>1327.65</v>
      </c>
      <c r="W234" s="4">
        <f t="shared" si="35"/>
        <v>0.53</v>
      </c>
      <c r="X234" s="1" t="s">
        <v>65</v>
      </c>
      <c r="Y234" s="1" t="s">
        <v>81</v>
      </c>
      <c r="Z234" s="1" t="s">
        <v>41</v>
      </c>
      <c r="AA234" s="2">
        <v>45727</v>
      </c>
      <c r="AB234" s="1">
        <v>4</v>
      </c>
      <c r="AC234" s="1" t="s">
        <v>42</v>
      </c>
      <c r="AD234" s="9" t="str">
        <f t="shared" si="36"/>
        <v>Target Not Achieved</v>
      </c>
      <c r="AE234" s="1" t="str" cm="1">
        <f t="array" ref="AE234">_xlfn.IFS(AB234&gt;=4.5,"Excellent",AB234&gt;=3,"Good",AB234&lt;3,"Poor")</f>
        <v>Good</v>
      </c>
      <c r="AF234" s="1" t="str">
        <f t="shared" si="37"/>
        <v>Not Eligible for Bonus</v>
      </c>
      <c r="AG234" s="9" t="str">
        <f t="shared" si="38"/>
        <v>Normal Region</v>
      </c>
      <c r="AH234" s="1" t="str">
        <f t="shared" si="39"/>
        <v>Order Closed</v>
      </c>
    </row>
    <row r="235" spans="1:34">
      <c r="A235" s="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c r="P235" s="1">
        <f t="shared" si="30"/>
        <v>35520</v>
      </c>
      <c r="Q235" s="1">
        <v>15</v>
      </c>
      <c r="R235" s="1">
        <f t="shared" si="31"/>
        <v>5328</v>
      </c>
      <c r="S235" s="1">
        <f t="shared" si="32"/>
        <v>30192</v>
      </c>
      <c r="T235" s="1">
        <v>0.48</v>
      </c>
      <c r="U235" s="1">
        <f t="shared" si="33"/>
        <v>14492.16</v>
      </c>
      <c r="V235" s="1">
        <f t="shared" si="34"/>
        <v>15699.84</v>
      </c>
      <c r="W235" s="4">
        <f t="shared" si="35"/>
        <v>0.52</v>
      </c>
      <c r="X235" s="1" t="s">
        <v>147</v>
      </c>
      <c r="Y235" s="1" t="s">
        <v>72</v>
      </c>
      <c r="Z235" s="1" t="s">
        <v>22</v>
      </c>
      <c r="AA235" s="1"/>
      <c r="AB235" s="1"/>
      <c r="AC235" s="1" t="s">
        <v>93</v>
      </c>
      <c r="AD235" s="9" t="str">
        <f t="shared" si="36"/>
        <v>Target Achieved</v>
      </c>
      <c r="AE235" s="1" t="str" cm="1">
        <f t="array" ref="AE235">_xlfn.IFS(AB235&gt;=4.5,"Excellent",AB235&gt;=3,"Good",AB235&lt;3,"Poor")</f>
        <v>Poor</v>
      </c>
      <c r="AF235" s="1" t="str">
        <f t="shared" si="37"/>
        <v>Not Eligible for Bonus</v>
      </c>
      <c r="AG235" s="9" t="str">
        <f t="shared" si="38"/>
        <v>Priority Region</v>
      </c>
      <c r="AH235" s="1" t="str">
        <f t="shared" si="39"/>
        <v>Order Returned</v>
      </c>
    </row>
    <row r="236" spans="1:34">
      <c r="A236" s="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c r="P236" s="1">
        <f t="shared" si="30"/>
        <v>4630</v>
      </c>
      <c r="Q236" s="1">
        <v>10</v>
      </c>
      <c r="R236" s="1">
        <f t="shared" si="31"/>
        <v>463</v>
      </c>
      <c r="S236" s="1">
        <f t="shared" si="32"/>
        <v>4167</v>
      </c>
      <c r="T236" s="1">
        <v>0.52</v>
      </c>
      <c r="U236" s="1">
        <f t="shared" si="33"/>
        <v>2166.84</v>
      </c>
      <c r="V236" s="1">
        <f t="shared" si="34"/>
        <v>2000.1599999999999</v>
      </c>
      <c r="W236" s="4">
        <f t="shared" si="35"/>
        <v>0.48</v>
      </c>
      <c r="X236" s="1" t="s">
        <v>50</v>
      </c>
      <c r="Y236" s="1" t="s">
        <v>57</v>
      </c>
      <c r="Z236" s="1" t="s">
        <v>41</v>
      </c>
      <c r="AA236" s="2">
        <v>45731</v>
      </c>
      <c r="AB236" s="1">
        <v>4</v>
      </c>
      <c r="AC236" s="1" t="s">
        <v>42</v>
      </c>
      <c r="AD236" s="9" t="str">
        <f t="shared" si="36"/>
        <v>Target Not Achieved</v>
      </c>
      <c r="AE236" s="1" t="str" cm="1">
        <f t="array" ref="AE236">_xlfn.IFS(AB236&gt;=4.5,"Excellent",AB236&gt;=3,"Good",AB236&lt;3,"Poor")</f>
        <v>Good</v>
      </c>
      <c r="AF236" s="1" t="str">
        <f t="shared" si="37"/>
        <v>Not Eligible for Bonus</v>
      </c>
      <c r="AG236" s="9" t="str">
        <f t="shared" si="38"/>
        <v>Normal Region</v>
      </c>
      <c r="AH236" s="1" t="str">
        <f t="shared" si="39"/>
        <v>Order Closed</v>
      </c>
    </row>
    <row r="237" spans="1:34">
      <c r="A237" s="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c r="P237" s="1">
        <f t="shared" si="30"/>
        <v>30150</v>
      </c>
      <c r="Q237" s="1">
        <v>10</v>
      </c>
      <c r="R237" s="1">
        <f t="shared" si="31"/>
        <v>3015</v>
      </c>
      <c r="S237" s="1">
        <f t="shared" si="32"/>
        <v>27135</v>
      </c>
      <c r="T237" s="1">
        <v>0.47</v>
      </c>
      <c r="U237" s="1">
        <f t="shared" si="33"/>
        <v>12753.449999999999</v>
      </c>
      <c r="V237" s="1">
        <f t="shared" si="34"/>
        <v>14381.550000000001</v>
      </c>
      <c r="W237" s="4">
        <f t="shared" si="35"/>
        <v>0.53</v>
      </c>
      <c r="X237" s="1" t="s">
        <v>92</v>
      </c>
      <c r="Y237" s="1" t="s">
        <v>40</v>
      </c>
      <c r="Z237" s="1" t="s">
        <v>66</v>
      </c>
      <c r="AA237" s="1"/>
      <c r="AB237" s="1"/>
      <c r="AC237" s="1" t="s">
        <v>42</v>
      </c>
      <c r="AD237" s="9" t="str">
        <f t="shared" si="36"/>
        <v>Target Achieved</v>
      </c>
      <c r="AE237" s="1" t="str" cm="1">
        <f t="array" ref="AE237">_xlfn.IFS(AB237&gt;=4.5,"Excellent",AB237&gt;=3,"Good",AB237&lt;3,"Poor")</f>
        <v>Poor</v>
      </c>
      <c r="AF237" s="1" t="str">
        <f t="shared" si="37"/>
        <v>Not Eligible for Bonus</v>
      </c>
      <c r="AG237" s="9" t="str">
        <f t="shared" si="38"/>
        <v>Normal Region</v>
      </c>
      <c r="AH237" s="1" t="str">
        <f t="shared" si="39"/>
        <v>Order Closed</v>
      </c>
    </row>
    <row r="238" spans="1:34">
      <c r="A238" s="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c r="P238" s="1">
        <f t="shared" si="30"/>
        <v>5260</v>
      </c>
      <c r="Q238" s="1">
        <v>0</v>
      </c>
      <c r="R238" s="1">
        <f t="shared" si="31"/>
        <v>0</v>
      </c>
      <c r="S238" s="1">
        <f t="shared" si="32"/>
        <v>5260</v>
      </c>
      <c r="T238" s="1">
        <v>0.45</v>
      </c>
      <c r="U238" s="1">
        <f t="shared" si="33"/>
        <v>2367</v>
      </c>
      <c r="V238" s="1">
        <f t="shared" si="34"/>
        <v>2893</v>
      </c>
      <c r="W238" s="4">
        <f t="shared" si="35"/>
        <v>0.55000000000000004</v>
      </c>
      <c r="X238" s="1" t="s">
        <v>56</v>
      </c>
      <c r="Y238" s="1" t="s">
        <v>81</v>
      </c>
      <c r="Z238" s="1" t="s">
        <v>120</v>
      </c>
      <c r="AA238" s="1"/>
      <c r="AB238" s="1"/>
      <c r="AC238" s="1" t="s">
        <v>42</v>
      </c>
      <c r="AD238" s="9" t="str">
        <f t="shared" si="36"/>
        <v>Target Not Achieved</v>
      </c>
      <c r="AE238" s="1" t="str" cm="1">
        <f t="array" ref="AE238">_xlfn.IFS(AB238&gt;=4.5,"Excellent",AB238&gt;=3,"Good",AB238&lt;3,"Poor")</f>
        <v>Poor</v>
      </c>
      <c r="AF238" s="1" t="str">
        <f t="shared" si="37"/>
        <v>Not Eligible for Bonus</v>
      </c>
      <c r="AG238" s="9" t="str">
        <f t="shared" si="38"/>
        <v>Normal Region</v>
      </c>
      <c r="AH238" s="1" t="str">
        <f t="shared" si="39"/>
        <v>Order Closed</v>
      </c>
    </row>
    <row r="239" spans="1:34">
      <c r="A239" s="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c r="P239" s="1">
        <f t="shared" si="30"/>
        <v>21600</v>
      </c>
      <c r="Q239" s="1">
        <v>5</v>
      </c>
      <c r="R239" s="1">
        <f t="shared" si="31"/>
        <v>1080</v>
      </c>
      <c r="S239" s="1">
        <f t="shared" si="32"/>
        <v>20520</v>
      </c>
      <c r="T239" s="1">
        <v>0.57999999999999996</v>
      </c>
      <c r="U239" s="1">
        <f t="shared" si="33"/>
        <v>11901.599999999999</v>
      </c>
      <c r="V239" s="1">
        <f t="shared" si="34"/>
        <v>8618.4000000000015</v>
      </c>
      <c r="W239" s="4">
        <f t="shared" si="35"/>
        <v>0.4200000000000001</v>
      </c>
      <c r="X239" s="1" t="s">
        <v>147</v>
      </c>
      <c r="Y239" s="1" t="s">
        <v>81</v>
      </c>
      <c r="Z239" s="1" t="s">
        <v>22</v>
      </c>
      <c r="AA239" s="1"/>
      <c r="AB239" s="1"/>
      <c r="AC239" s="1" t="s">
        <v>93</v>
      </c>
      <c r="AD239" s="9" t="str">
        <f t="shared" si="36"/>
        <v>Target Achieved</v>
      </c>
      <c r="AE239" s="1" t="str" cm="1">
        <f t="array" ref="AE239">_xlfn.IFS(AB239&gt;=4.5,"Excellent",AB239&gt;=3,"Good",AB239&lt;3,"Poor")</f>
        <v>Poor</v>
      </c>
      <c r="AF239" s="1" t="str">
        <f t="shared" si="37"/>
        <v>Eligible for Bonus</v>
      </c>
      <c r="AG239" s="9" t="str">
        <f t="shared" si="38"/>
        <v>Normal Region</v>
      </c>
      <c r="AH239" s="1" t="str">
        <f t="shared" si="39"/>
        <v>Order Returned</v>
      </c>
    </row>
    <row r="240" spans="1:34">
      <c r="A240" s="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c r="P240" s="1">
        <f t="shared" si="30"/>
        <v>1890</v>
      </c>
      <c r="Q240" s="1">
        <v>30</v>
      </c>
      <c r="R240" s="1">
        <f t="shared" si="31"/>
        <v>567</v>
      </c>
      <c r="S240" s="1">
        <f t="shared" si="32"/>
        <v>1323</v>
      </c>
      <c r="T240" s="1">
        <v>0.62</v>
      </c>
      <c r="U240" s="1">
        <f t="shared" si="33"/>
        <v>820.26</v>
      </c>
      <c r="V240" s="1">
        <f t="shared" si="34"/>
        <v>502.74</v>
      </c>
      <c r="W240" s="4">
        <f t="shared" si="35"/>
        <v>0.38</v>
      </c>
      <c r="X240" s="1" t="s">
        <v>65</v>
      </c>
      <c r="Y240" s="1" t="s">
        <v>57</v>
      </c>
      <c r="Z240" s="1" t="s">
        <v>66</v>
      </c>
      <c r="AA240" s="1"/>
      <c r="AB240" s="1"/>
      <c r="AC240" s="1" t="s">
        <v>42</v>
      </c>
      <c r="AD240" s="9" t="str">
        <f t="shared" si="36"/>
        <v>Target Not Achieved</v>
      </c>
      <c r="AE240" s="1" t="str" cm="1">
        <f t="array" ref="AE240">_xlfn.IFS(AB240&gt;=4.5,"Excellent",AB240&gt;=3,"Good",AB240&lt;3,"Poor")</f>
        <v>Poor</v>
      </c>
      <c r="AF240" s="1" t="str">
        <f t="shared" si="37"/>
        <v>Not Eligible for Bonus</v>
      </c>
      <c r="AG240" s="9" t="str">
        <f t="shared" si="38"/>
        <v>Normal Region</v>
      </c>
      <c r="AH240" s="1" t="str">
        <f t="shared" si="39"/>
        <v>Order Closed</v>
      </c>
    </row>
    <row r="241" spans="1:34">
      <c r="A241" s="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c r="P241" s="1">
        <f t="shared" si="30"/>
        <v>2180</v>
      </c>
      <c r="Q241" s="1">
        <v>0</v>
      </c>
      <c r="R241" s="1">
        <f t="shared" si="31"/>
        <v>0</v>
      </c>
      <c r="S241" s="1">
        <f t="shared" si="32"/>
        <v>2180</v>
      </c>
      <c r="T241" s="1">
        <v>0.35</v>
      </c>
      <c r="U241" s="1">
        <f t="shared" si="33"/>
        <v>763</v>
      </c>
      <c r="V241" s="1">
        <f t="shared" si="34"/>
        <v>1417</v>
      </c>
      <c r="W241" s="4">
        <f t="shared" si="35"/>
        <v>0.65</v>
      </c>
      <c r="X241" s="1" t="s">
        <v>92</v>
      </c>
      <c r="Y241" s="1" t="s">
        <v>81</v>
      </c>
      <c r="Z241" s="1" t="s">
        <v>41</v>
      </c>
      <c r="AA241" s="2">
        <v>45731</v>
      </c>
      <c r="AB241" s="1">
        <v>5</v>
      </c>
      <c r="AC241" s="1" t="s">
        <v>42</v>
      </c>
      <c r="AD241" s="9" t="str">
        <f t="shared" si="36"/>
        <v>Target Not Achieved</v>
      </c>
      <c r="AE241" s="1" t="str" cm="1">
        <f t="array" ref="AE241">_xlfn.IFS(AB241&gt;=4.5,"Excellent",AB241&gt;=3,"Good",AB241&lt;3,"Poor")</f>
        <v>Excellent</v>
      </c>
      <c r="AF241" s="1" t="str">
        <f t="shared" si="37"/>
        <v>Not Eligible for Bonus</v>
      </c>
      <c r="AG241" s="9" t="str">
        <f t="shared" si="38"/>
        <v>Priority Region</v>
      </c>
      <c r="AH241" s="1" t="str">
        <f t="shared" si="39"/>
        <v>Order Closed</v>
      </c>
    </row>
    <row r="242" spans="1:34">
      <c r="A242" s="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c r="P242" s="1">
        <f t="shared" si="30"/>
        <v>6000</v>
      </c>
      <c r="Q242" s="1">
        <v>5</v>
      </c>
      <c r="R242" s="1">
        <f t="shared" si="31"/>
        <v>300</v>
      </c>
      <c r="S242" s="1">
        <f t="shared" si="32"/>
        <v>5700</v>
      </c>
      <c r="T242" s="1">
        <v>0.48</v>
      </c>
      <c r="U242" s="1">
        <f t="shared" si="33"/>
        <v>2736</v>
      </c>
      <c r="V242" s="1">
        <f t="shared" si="34"/>
        <v>2964</v>
      </c>
      <c r="W242" s="4">
        <f t="shared" si="35"/>
        <v>0.52</v>
      </c>
      <c r="X242" s="1" t="s">
        <v>39</v>
      </c>
      <c r="Y242" s="1" t="s">
        <v>81</v>
      </c>
      <c r="Z242" s="1" t="s">
        <v>22</v>
      </c>
      <c r="AA242" s="1"/>
      <c r="AB242" s="1"/>
      <c r="AC242" s="1" t="s">
        <v>93</v>
      </c>
      <c r="AD242" s="9" t="str">
        <f t="shared" si="36"/>
        <v>Target Not Achieved</v>
      </c>
      <c r="AE242" s="1" t="str" cm="1">
        <f t="array" ref="AE242">_xlfn.IFS(AB242&gt;=4.5,"Excellent",AB242&gt;=3,"Good",AB242&lt;3,"Poor")</f>
        <v>Poor</v>
      </c>
      <c r="AF242" s="1" t="str">
        <f t="shared" si="37"/>
        <v>Not Eligible for Bonus</v>
      </c>
      <c r="AG242" s="9" t="str">
        <f t="shared" si="38"/>
        <v>Priority Region</v>
      </c>
      <c r="AH242" s="1" t="str">
        <f t="shared" si="39"/>
        <v>Order Returned</v>
      </c>
    </row>
    <row r="243" spans="1:34">
      <c r="A243" s="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c r="P243" s="1">
        <f t="shared" si="30"/>
        <v>1110</v>
      </c>
      <c r="Q243" s="1">
        <v>0</v>
      </c>
      <c r="R243" s="1">
        <f t="shared" si="31"/>
        <v>0</v>
      </c>
      <c r="S243" s="1">
        <f t="shared" si="32"/>
        <v>1110</v>
      </c>
      <c r="T243" s="1">
        <v>0.47</v>
      </c>
      <c r="U243" s="1">
        <f t="shared" si="33"/>
        <v>521.69999999999993</v>
      </c>
      <c r="V243" s="1">
        <f t="shared" si="34"/>
        <v>588.30000000000007</v>
      </c>
      <c r="W243" s="4">
        <f t="shared" si="35"/>
        <v>0.53</v>
      </c>
      <c r="X243" s="1" t="s">
        <v>104</v>
      </c>
      <c r="Y243" s="1" t="s">
        <v>40</v>
      </c>
      <c r="Z243" s="1" t="s">
        <v>120</v>
      </c>
      <c r="AA243" s="1"/>
      <c r="AB243" s="1"/>
      <c r="AC243" s="1" t="s">
        <v>42</v>
      </c>
      <c r="AD243" s="9" t="str">
        <f t="shared" si="36"/>
        <v>Target Not Achieved</v>
      </c>
      <c r="AE243" s="1" t="str" cm="1">
        <f t="array" ref="AE243">_xlfn.IFS(AB243&gt;=4.5,"Excellent",AB243&gt;=3,"Good",AB243&lt;3,"Poor")</f>
        <v>Poor</v>
      </c>
      <c r="AF243" s="1" t="str">
        <f t="shared" si="37"/>
        <v>Not Eligible for Bonus</v>
      </c>
      <c r="AG243" s="9" t="str">
        <f t="shared" si="38"/>
        <v>Priority Region</v>
      </c>
      <c r="AH243" s="1" t="str">
        <f t="shared" si="39"/>
        <v>Order Closed</v>
      </c>
    </row>
    <row r="244" spans="1:34">
      <c r="A244" s="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c r="P244" s="1">
        <f t="shared" si="30"/>
        <v>3400</v>
      </c>
      <c r="Q244" s="1">
        <v>5</v>
      </c>
      <c r="R244" s="1">
        <f t="shared" si="31"/>
        <v>170</v>
      </c>
      <c r="S244" s="1">
        <f t="shared" si="32"/>
        <v>3230</v>
      </c>
      <c r="T244" s="1">
        <v>0.47</v>
      </c>
      <c r="U244" s="1">
        <f t="shared" si="33"/>
        <v>1518.1</v>
      </c>
      <c r="V244" s="1">
        <f t="shared" si="34"/>
        <v>1711.9</v>
      </c>
      <c r="W244" s="4">
        <f t="shared" si="35"/>
        <v>0.53</v>
      </c>
      <c r="X244" s="1" t="s">
        <v>56</v>
      </c>
      <c r="Y244" s="1" t="s">
        <v>81</v>
      </c>
      <c r="Z244" s="1" t="s">
        <v>66</v>
      </c>
      <c r="AA244" s="1"/>
      <c r="AB244" s="1"/>
      <c r="AC244" s="1" t="s">
        <v>42</v>
      </c>
      <c r="AD244" s="9" t="str">
        <f t="shared" si="36"/>
        <v>Target Not Achieved</v>
      </c>
      <c r="AE244" s="1" t="str" cm="1">
        <f t="array" ref="AE244">_xlfn.IFS(AB244&gt;=4.5,"Excellent",AB244&gt;=3,"Good",AB244&lt;3,"Poor")</f>
        <v>Poor</v>
      </c>
      <c r="AF244" s="1" t="str">
        <f t="shared" si="37"/>
        <v>Not Eligible for Bonus</v>
      </c>
      <c r="AG244" s="9" t="str">
        <f t="shared" si="38"/>
        <v>Priority Region</v>
      </c>
      <c r="AH244" s="1" t="str">
        <f t="shared" si="39"/>
        <v>Order Closed</v>
      </c>
    </row>
    <row r="245" spans="1:34">
      <c r="A245" s="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c r="P245" s="1">
        <f t="shared" si="30"/>
        <v>4530</v>
      </c>
      <c r="Q245" s="1">
        <v>25</v>
      </c>
      <c r="R245" s="1">
        <f t="shared" si="31"/>
        <v>1132.5</v>
      </c>
      <c r="S245" s="1">
        <f t="shared" si="32"/>
        <v>3397.5</v>
      </c>
      <c r="T245" s="1">
        <v>0.5</v>
      </c>
      <c r="U245" s="1">
        <f t="shared" si="33"/>
        <v>1698.75</v>
      </c>
      <c r="V245" s="1">
        <f t="shared" si="34"/>
        <v>1698.75</v>
      </c>
      <c r="W245" s="4">
        <f t="shared" si="35"/>
        <v>0.5</v>
      </c>
      <c r="X245" s="1" t="s">
        <v>50</v>
      </c>
      <c r="Y245" s="1" t="s">
        <v>81</v>
      </c>
      <c r="Z245" s="1" t="s">
        <v>41</v>
      </c>
      <c r="AA245" s="2">
        <v>45732</v>
      </c>
      <c r="AB245" s="1">
        <v>5</v>
      </c>
      <c r="AC245" s="1" t="s">
        <v>42</v>
      </c>
      <c r="AD245" s="9" t="str">
        <f t="shared" si="36"/>
        <v>Target Not Achieved</v>
      </c>
      <c r="AE245" s="1" t="str" cm="1">
        <f t="array" ref="AE245">_xlfn.IFS(AB245&gt;=4.5,"Excellent",AB245&gt;=3,"Good",AB245&lt;3,"Poor")</f>
        <v>Excellent</v>
      </c>
      <c r="AF245" s="1" t="str">
        <f t="shared" si="37"/>
        <v>Not Eligible for Bonus</v>
      </c>
      <c r="AG245" s="9" t="str">
        <f t="shared" si="38"/>
        <v>Normal Region</v>
      </c>
      <c r="AH245" s="1" t="str">
        <f t="shared" si="39"/>
        <v>Order Closed</v>
      </c>
    </row>
    <row r="246" spans="1:34">
      <c r="A246" s="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c r="P246" s="1">
        <f t="shared" si="30"/>
        <v>18000</v>
      </c>
      <c r="Q246" s="1">
        <v>25</v>
      </c>
      <c r="R246" s="1">
        <f t="shared" si="31"/>
        <v>4500</v>
      </c>
      <c r="S246" s="1">
        <f t="shared" si="32"/>
        <v>13500</v>
      </c>
      <c r="T246" s="1">
        <v>0.47</v>
      </c>
      <c r="U246" s="1">
        <f t="shared" si="33"/>
        <v>6345</v>
      </c>
      <c r="V246" s="1">
        <f t="shared" si="34"/>
        <v>7155</v>
      </c>
      <c r="W246" s="4">
        <f t="shared" si="35"/>
        <v>0.53</v>
      </c>
      <c r="X246" s="1" t="s">
        <v>65</v>
      </c>
      <c r="Y246" s="1" t="s">
        <v>81</v>
      </c>
      <c r="Z246" s="1" t="s">
        <v>41</v>
      </c>
      <c r="AA246" s="2">
        <v>45734</v>
      </c>
      <c r="AB246" s="1">
        <v>4</v>
      </c>
      <c r="AC246" s="1" t="s">
        <v>42</v>
      </c>
      <c r="AD246" s="9" t="str">
        <f t="shared" si="36"/>
        <v>Target Achieved</v>
      </c>
      <c r="AE246" s="1" t="str" cm="1">
        <f t="array" ref="AE246">_xlfn.IFS(AB246&gt;=4.5,"Excellent",AB246&gt;=3,"Good",AB246&lt;3,"Poor")</f>
        <v>Good</v>
      </c>
      <c r="AF246" s="1" t="str">
        <f t="shared" si="37"/>
        <v>Not Eligible for Bonus</v>
      </c>
      <c r="AG246" s="9" t="str">
        <f t="shared" si="38"/>
        <v>Normal Region</v>
      </c>
      <c r="AH246" s="1" t="str">
        <f t="shared" si="39"/>
        <v>Order Closed</v>
      </c>
    </row>
    <row r="247" spans="1:34">
      <c r="A247" s="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c r="P247" s="1">
        <f t="shared" si="30"/>
        <v>8400</v>
      </c>
      <c r="Q247" s="1">
        <v>5</v>
      </c>
      <c r="R247" s="1">
        <f t="shared" si="31"/>
        <v>420</v>
      </c>
      <c r="S247" s="1">
        <f t="shared" si="32"/>
        <v>7980</v>
      </c>
      <c r="T247" s="1">
        <v>0.47</v>
      </c>
      <c r="U247" s="1">
        <f t="shared" si="33"/>
        <v>3750.6</v>
      </c>
      <c r="V247" s="1">
        <f t="shared" si="34"/>
        <v>4229.3999999999996</v>
      </c>
      <c r="W247" s="4">
        <f t="shared" si="35"/>
        <v>0.52999999999999992</v>
      </c>
      <c r="X247" s="1" t="s">
        <v>39</v>
      </c>
      <c r="Y247" s="1" t="s">
        <v>81</v>
      </c>
      <c r="Z247" s="1" t="s">
        <v>41</v>
      </c>
      <c r="AA247" s="2">
        <v>45737</v>
      </c>
      <c r="AB247" s="1">
        <v>5</v>
      </c>
      <c r="AC247" s="1" t="s">
        <v>42</v>
      </c>
      <c r="AD247" s="9" t="str">
        <f t="shared" si="36"/>
        <v>Target Not Achieved</v>
      </c>
      <c r="AE247" s="1" t="str" cm="1">
        <f t="array" ref="AE247">_xlfn.IFS(AB247&gt;=4.5,"Excellent",AB247&gt;=3,"Good",AB247&lt;3,"Poor")</f>
        <v>Excellent</v>
      </c>
      <c r="AF247" s="1" t="str">
        <f t="shared" si="37"/>
        <v>Not Eligible for Bonus</v>
      </c>
      <c r="AG247" s="9" t="str">
        <f t="shared" si="38"/>
        <v>Normal Region</v>
      </c>
      <c r="AH247" s="1" t="str">
        <f t="shared" si="39"/>
        <v>Order Closed</v>
      </c>
    </row>
    <row r="248" spans="1:34">
      <c r="A248" s="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c r="P248" s="1">
        <f t="shared" si="30"/>
        <v>1000</v>
      </c>
      <c r="Q248" s="1">
        <v>10</v>
      </c>
      <c r="R248" s="1">
        <f t="shared" si="31"/>
        <v>100</v>
      </c>
      <c r="S248" s="1">
        <f t="shared" si="32"/>
        <v>900</v>
      </c>
      <c r="T248" s="1">
        <v>0.47</v>
      </c>
      <c r="U248" s="1">
        <f t="shared" si="33"/>
        <v>423</v>
      </c>
      <c r="V248" s="1">
        <f t="shared" si="34"/>
        <v>477</v>
      </c>
      <c r="W248" s="4">
        <f t="shared" si="35"/>
        <v>0.53</v>
      </c>
      <c r="X248" s="1" t="s">
        <v>92</v>
      </c>
      <c r="Y248" s="1" t="s">
        <v>57</v>
      </c>
      <c r="Z248" s="1" t="s">
        <v>120</v>
      </c>
      <c r="AA248" s="1"/>
      <c r="AB248" s="1"/>
      <c r="AC248" s="1" t="s">
        <v>42</v>
      </c>
      <c r="AD248" s="9" t="str">
        <f t="shared" si="36"/>
        <v>Target Not Achieved</v>
      </c>
      <c r="AE248" s="1" t="str" cm="1">
        <f t="array" ref="AE248">_xlfn.IFS(AB248&gt;=4.5,"Excellent",AB248&gt;=3,"Good",AB248&lt;3,"Poor")</f>
        <v>Poor</v>
      </c>
      <c r="AF248" s="1" t="str">
        <f t="shared" si="37"/>
        <v>Not Eligible for Bonus</v>
      </c>
      <c r="AG248" s="9" t="str">
        <f t="shared" si="38"/>
        <v>Priority Region</v>
      </c>
      <c r="AH248" s="1" t="str">
        <f t="shared" si="39"/>
        <v>Order Closed</v>
      </c>
    </row>
    <row r="249" spans="1:34">
      <c r="A249" s="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c r="P249" s="1">
        <f t="shared" si="30"/>
        <v>4520</v>
      </c>
      <c r="Q249" s="1">
        <v>25</v>
      </c>
      <c r="R249" s="1">
        <f t="shared" si="31"/>
        <v>1130</v>
      </c>
      <c r="S249" s="1">
        <f t="shared" si="32"/>
        <v>3390</v>
      </c>
      <c r="T249" s="1">
        <v>0.35</v>
      </c>
      <c r="U249" s="1">
        <f t="shared" si="33"/>
        <v>1186.5</v>
      </c>
      <c r="V249" s="1">
        <f t="shared" si="34"/>
        <v>2203.5</v>
      </c>
      <c r="W249" s="4">
        <f t="shared" si="35"/>
        <v>0.65</v>
      </c>
      <c r="X249" s="1" t="s">
        <v>147</v>
      </c>
      <c r="Y249" s="1" t="s">
        <v>81</v>
      </c>
      <c r="Z249" s="1" t="s">
        <v>41</v>
      </c>
      <c r="AA249" s="2">
        <v>45736</v>
      </c>
      <c r="AB249" s="1">
        <v>3</v>
      </c>
      <c r="AC249" s="1" t="s">
        <v>42</v>
      </c>
      <c r="AD249" s="9" t="str">
        <f t="shared" si="36"/>
        <v>Target Not Achieved</v>
      </c>
      <c r="AE249" s="1" t="str" cm="1">
        <f t="array" ref="AE249">_xlfn.IFS(AB249&gt;=4.5,"Excellent",AB249&gt;=3,"Good",AB249&lt;3,"Poor")</f>
        <v>Good</v>
      </c>
      <c r="AF249" s="1" t="str">
        <f t="shared" si="37"/>
        <v>Not Eligible for Bonus</v>
      </c>
      <c r="AG249" s="9" t="str">
        <f t="shared" si="38"/>
        <v>Normal Region</v>
      </c>
      <c r="AH249" s="1" t="str">
        <f t="shared" si="39"/>
        <v>Order Closed</v>
      </c>
    </row>
    <row r="250" spans="1:34">
      <c r="A250" s="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c r="P250" s="1">
        <f t="shared" si="30"/>
        <v>1940</v>
      </c>
      <c r="Q250" s="1">
        <v>15</v>
      </c>
      <c r="R250" s="1">
        <f t="shared" si="31"/>
        <v>291</v>
      </c>
      <c r="S250" s="1">
        <f t="shared" si="32"/>
        <v>1649</v>
      </c>
      <c r="T250" s="1">
        <v>0.35</v>
      </c>
      <c r="U250" s="1">
        <f t="shared" si="33"/>
        <v>577.15</v>
      </c>
      <c r="V250" s="1">
        <f t="shared" si="34"/>
        <v>1071.8499999999999</v>
      </c>
      <c r="W250" s="4">
        <f t="shared" si="35"/>
        <v>0.64999999999999991</v>
      </c>
      <c r="X250" s="1" t="s">
        <v>104</v>
      </c>
      <c r="Y250" s="1" t="s">
        <v>72</v>
      </c>
      <c r="Z250" s="1" t="s">
        <v>41</v>
      </c>
      <c r="AA250" s="2">
        <v>45733</v>
      </c>
      <c r="AB250" s="1">
        <v>5</v>
      </c>
      <c r="AC250" s="1" t="s">
        <v>42</v>
      </c>
      <c r="AD250" s="9" t="str">
        <f t="shared" si="36"/>
        <v>Target Not Achieved</v>
      </c>
      <c r="AE250" s="1" t="str" cm="1">
        <f t="array" ref="AE250">_xlfn.IFS(AB250&gt;=4.5,"Excellent",AB250&gt;=3,"Good",AB250&lt;3,"Poor")</f>
        <v>Excellent</v>
      </c>
      <c r="AF250" s="1" t="str">
        <f t="shared" si="37"/>
        <v>Not Eligible for Bonus</v>
      </c>
      <c r="AG250" s="9" t="str">
        <f t="shared" si="38"/>
        <v>Normal Region</v>
      </c>
      <c r="AH250" s="1" t="str">
        <f t="shared" si="39"/>
        <v>Order Closed</v>
      </c>
    </row>
    <row r="251" spans="1:34">
      <c r="A251" s="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c r="P251" s="1">
        <f t="shared" si="30"/>
        <v>3270</v>
      </c>
      <c r="Q251" s="1">
        <v>15</v>
      </c>
      <c r="R251" s="1">
        <f t="shared" si="31"/>
        <v>490.5</v>
      </c>
      <c r="S251" s="1">
        <f t="shared" si="32"/>
        <v>2779.5</v>
      </c>
      <c r="T251" s="1">
        <v>0.35</v>
      </c>
      <c r="U251" s="1">
        <f t="shared" si="33"/>
        <v>972.82499999999993</v>
      </c>
      <c r="V251" s="1">
        <f t="shared" si="34"/>
        <v>1806.6750000000002</v>
      </c>
      <c r="W251" s="4">
        <f t="shared" si="35"/>
        <v>0.65</v>
      </c>
      <c r="X251" s="1" t="s">
        <v>104</v>
      </c>
      <c r="Y251" s="1" t="s">
        <v>40</v>
      </c>
      <c r="Z251" s="1" t="s">
        <v>41</v>
      </c>
      <c r="AA251" s="2">
        <v>45736</v>
      </c>
      <c r="AB251" s="1">
        <v>3</v>
      </c>
      <c r="AC251" s="1" t="s">
        <v>42</v>
      </c>
      <c r="AD251" s="9" t="str">
        <f t="shared" si="36"/>
        <v>Target Not Achieved</v>
      </c>
      <c r="AE251" s="1" t="str" cm="1">
        <f t="array" ref="AE251">_xlfn.IFS(AB251&gt;=4.5,"Excellent",AB251&gt;=3,"Good",AB251&lt;3,"Poor")</f>
        <v>Good</v>
      </c>
      <c r="AF251" s="1" t="str">
        <f t="shared" si="37"/>
        <v>Not Eligible for Bonus</v>
      </c>
      <c r="AG251" s="9" t="str">
        <f t="shared" si="38"/>
        <v>Normal Region</v>
      </c>
      <c r="AH251" s="1" t="str">
        <f t="shared" si="39"/>
        <v>Order Closed</v>
      </c>
    </row>
    <row r="252" spans="1:34">
      <c r="A252" s="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c r="P252" s="1">
        <f t="shared" si="30"/>
        <v>13680</v>
      </c>
      <c r="Q252" s="1">
        <v>0</v>
      </c>
      <c r="R252" s="1">
        <f t="shared" si="31"/>
        <v>0</v>
      </c>
      <c r="S252" s="1">
        <f t="shared" si="32"/>
        <v>13680</v>
      </c>
      <c r="T252" s="1">
        <v>0.45</v>
      </c>
      <c r="U252" s="1">
        <f t="shared" si="33"/>
        <v>6156</v>
      </c>
      <c r="V252" s="1">
        <f t="shared" si="34"/>
        <v>7524</v>
      </c>
      <c r="W252" s="4">
        <f t="shared" si="35"/>
        <v>0.55000000000000004</v>
      </c>
      <c r="X252" s="1" t="s">
        <v>147</v>
      </c>
      <c r="Y252" s="1" t="s">
        <v>72</v>
      </c>
      <c r="Z252" s="1" t="s">
        <v>41</v>
      </c>
      <c r="AA252" s="2">
        <v>45738</v>
      </c>
      <c r="AB252" s="1">
        <v>5</v>
      </c>
      <c r="AC252" s="1" t="s">
        <v>42</v>
      </c>
      <c r="AD252" s="9" t="str">
        <f t="shared" si="36"/>
        <v>Target Achieved</v>
      </c>
      <c r="AE252" s="1" t="str" cm="1">
        <f t="array" ref="AE252">_xlfn.IFS(AB252&gt;=4.5,"Excellent",AB252&gt;=3,"Good",AB252&lt;3,"Poor")</f>
        <v>Excellent</v>
      </c>
      <c r="AF252" s="1" t="str">
        <f t="shared" si="37"/>
        <v>Eligible for Bonus</v>
      </c>
      <c r="AG252" s="9" t="str">
        <f t="shared" si="38"/>
        <v>Normal Region</v>
      </c>
      <c r="AH252" s="1" t="str">
        <f t="shared" si="39"/>
        <v>Order Closed</v>
      </c>
    </row>
    <row r="253" spans="1:34">
      <c r="A253" s="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c r="P253" s="1">
        <f t="shared" si="30"/>
        <v>12400</v>
      </c>
      <c r="Q253" s="1">
        <v>0</v>
      </c>
      <c r="R253" s="1">
        <f t="shared" si="31"/>
        <v>0</v>
      </c>
      <c r="S253" s="1">
        <f t="shared" si="32"/>
        <v>12400</v>
      </c>
      <c r="T253" s="1">
        <v>0.45</v>
      </c>
      <c r="U253" s="1">
        <f t="shared" si="33"/>
        <v>5580</v>
      </c>
      <c r="V253" s="1">
        <f t="shared" si="34"/>
        <v>6820</v>
      </c>
      <c r="W253" s="4">
        <f t="shared" si="35"/>
        <v>0.55000000000000004</v>
      </c>
      <c r="X253" s="1" t="s">
        <v>39</v>
      </c>
      <c r="Y253" s="1" t="s">
        <v>40</v>
      </c>
      <c r="Z253" s="1" t="s">
        <v>120</v>
      </c>
      <c r="AA253" s="1"/>
      <c r="AB253" s="1"/>
      <c r="AC253" s="1" t="s">
        <v>42</v>
      </c>
      <c r="AD253" s="9" t="str">
        <f t="shared" si="36"/>
        <v>Target Achieved</v>
      </c>
      <c r="AE253" s="1" t="str" cm="1">
        <f t="array" ref="AE253">_xlfn.IFS(AB253&gt;=4.5,"Excellent",AB253&gt;=3,"Good",AB253&lt;3,"Poor")</f>
        <v>Poor</v>
      </c>
      <c r="AF253" s="1" t="str">
        <f t="shared" si="37"/>
        <v>Eligible for Bonus</v>
      </c>
      <c r="AG253" s="9" t="str">
        <f t="shared" si="38"/>
        <v>Normal Region</v>
      </c>
      <c r="AH253" s="1" t="str">
        <f t="shared" si="39"/>
        <v>Order Closed</v>
      </c>
    </row>
    <row r="254" spans="1:34">
      <c r="A254" s="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c r="P254" s="1">
        <f t="shared" si="30"/>
        <v>3440</v>
      </c>
      <c r="Q254" s="1">
        <v>15</v>
      </c>
      <c r="R254" s="1">
        <f t="shared" si="31"/>
        <v>516</v>
      </c>
      <c r="S254" s="1">
        <f t="shared" si="32"/>
        <v>2924</v>
      </c>
      <c r="T254" s="1">
        <v>0.35</v>
      </c>
      <c r="U254" s="1">
        <f t="shared" si="33"/>
        <v>1023.4</v>
      </c>
      <c r="V254" s="1">
        <f t="shared" si="34"/>
        <v>1900.6</v>
      </c>
      <c r="W254" s="4">
        <f t="shared" si="35"/>
        <v>0.65</v>
      </c>
      <c r="X254" s="1" t="s">
        <v>50</v>
      </c>
      <c r="Y254" s="1" t="s">
        <v>40</v>
      </c>
      <c r="Z254" s="1" t="s">
        <v>66</v>
      </c>
      <c r="AA254" s="1"/>
      <c r="AB254" s="1"/>
      <c r="AC254" s="1" t="s">
        <v>42</v>
      </c>
      <c r="AD254" s="9" t="str">
        <f t="shared" si="36"/>
        <v>Target Not Achieved</v>
      </c>
      <c r="AE254" s="1" t="str" cm="1">
        <f t="array" ref="AE254">_xlfn.IFS(AB254&gt;=4.5,"Excellent",AB254&gt;=3,"Good",AB254&lt;3,"Poor")</f>
        <v>Poor</v>
      </c>
      <c r="AF254" s="1" t="str">
        <f t="shared" si="37"/>
        <v>Not Eligible for Bonus</v>
      </c>
      <c r="AG254" s="9" t="str">
        <f t="shared" si="38"/>
        <v>Normal Region</v>
      </c>
      <c r="AH254" s="1" t="str">
        <f t="shared" si="39"/>
        <v>Order Closed</v>
      </c>
    </row>
    <row r="255" spans="1:34">
      <c r="A255" s="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c r="P255" s="1">
        <f t="shared" si="30"/>
        <v>51840</v>
      </c>
      <c r="Q255" s="1">
        <v>0</v>
      </c>
      <c r="R255" s="1">
        <f t="shared" si="31"/>
        <v>0</v>
      </c>
      <c r="S255" s="1">
        <f t="shared" si="32"/>
        <v>51840</v>
      </c>
      <c r="T255" s="1">
        <v>0.57999999999999996</v>
      </c>
      <c r="U255" s="1">
        <f t="shared" si="33"/>
        <v>30067.199999999997</v>
      </c>
      <c r="V255" s="1">
        <f t="shared" si="34"/>
        <v>21772.800000000003</v>
      </c>
      <c r="W255" s="4">
        <f t="shared" si="35"/>
        <v>0.42000000000000004</v>
      </c>
      <c r="X255" s="1" t="s">
        <v>65</v>
      </c>
      <c r="Y255" s="1" t="s">
        <v>81</v>
      </c>
      <c r="Z255" s="1" t="s">
        <v>41</v>
      </c>
      <c r="AA255" s="2">
        <v>45737</v>
      </c>
      <c r="AB255" s="1">
        <v>5</v>
      </c>
      <c r="AC255" s="1" t="s">
        <v>42</v>
      </c>
      <c r="AD255" s="9" t="str">
        <f t="shared" si="36"/>
        <v>Target Achieved</v>
      </c>
      <c r="AE255" s="1" t="str" cm="1">
        <f t="array" ref="AE255">_xlfn.IFS(AB255&gt;=4.5,"Excellent",AB255&gt;=3,"Good",AB255&lt;3,"Poor")</f>
        <v>Excellent</v>
      </c>
      <c r="AF255" s="1" t="str">
        <f t="shared" si="37"/>
        <v>Eligible for Bonus</v>
      </c>
      <c r="AG255" s="9" t="str">
        <f t="shared" si="38"/>
        <v>Normal Region</v>
      </c>
      <c r="AH255" s="1" t="str">
        <f t="shared" si="39"/>
        <v>Order Closed</v>
      </c>
    </row>
    <row r="256" spans="1:34">
      <c r="A256" s="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c r="P256" s="1">
        <f t="shared" si="30"/>
        <v>4910</v>
      </c>
      <c r="Q256" s="1">
        <v>5</v>
      </c>
      <c r="R256" s="1">
        <f t="shared" si="31"/>
        <v>245.5</v>
      </c>
      <c r="S256" s="1">
        <f t="shared" si="32"/>
        <v>4664.5</v>
      </c>
      <c r="T256" s="1">
        <v>0.47</v>
      </c>
      <c r="U256" s="1">
        <f t="shared" si="33"/>
        <v>2192.3150000000001</v>
      </c>
      <c r="V256" s="1">
        <f t="shared" si="34"/>
        <v>2472.1849999999999</v>
      </c>
      <c r="W256" s="4">
        <f t="shared" si="35"/>
        <v>0.53</v>
      </c>
      <c r="X256" s="1" t="s">
        <v>56</v>
      </c>
      <c r="Y256" s="1" t="s">
        <v>40</v>
      </c>
      <c r="Z256" s="1" t="s">
        <v>120</v>
      </c>
      <c r="AA256" s="1"/>
      <c r="AB256" s="1"/>
      <c r="AC256" s="1" t="s">
        <v>42</v>
      </c>
      <c r="AD256" s="9" t="str">
        <f t="shared" si="36"/>
        <v>Target Not Achieved</v>
      </c>
      <c r="AE256" s="1" t="str" cm="1">
        <f t="array" ref="AE256">_xlfn.IFS(AB256&gt;=4.5,"Excellent",AB256&gt;=3,"Good",AB256&lt;3,"Poor")</f>
        <v>Poor</v>
      </c>
      <c r="AF256" s="1" t="str">
        <f t="shared" si="37"/>
        <v>Not Eligible for Bonus</v>
      </c>
      <c r="AG256" s="9" t="str">
        <f t="shared" si="38"/>
        <v>Priority Region</v>
      </c>
      <c r="AH256" s="1" t="str">
        <f t="shared" si="39"/>
        <v>Order Closed</v>
      </c>
    </row>
    <row r="257" spans="1:34">
      <c r="A257" s="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c r="P257" s="1">
        <f t="shared" si="30"/>
        <v>5300</v>
      </c>
      <c r="Q257" s="1">
        <v>20</v>
      </c>
      <c r="R257" s="1">
        <f t="shared" si="31"/>
        <v>1060</v>
      </c>
      <c r="S257" s="1">
        <f t="shared" si="32"/>
        <v>4240</v>
      </c>
      <c r="T257" s="1">
        <v>0.48</v>
      </c>
      <c r="U257" s="1">
        <f t="shared" si="33"/>
        <v>2035.1999999999998</v>
      </c>
      <c r="V257" s="1">
        <f t="shared" si="34"/>
        <v>2204.8000000000002</v>
      </c>
      <c r="W257" s="4">
        <f t="shared" si="35"/>
        <v>0.52</v>
      </c>
      <c r="X257" s="1" t="s">
        <v>65</v>
      </c>
      <c r="Y257" s="1" t="s">
        <v>40</v>
      </c>
      <c r="Z257" s="1" t="s">
        <v>22</v>
      </c>
      <c r="AA257" s="1"/>
      <c r="AB257" s="1"/>
      <c r="AC257" s="1" t="s">
        <v>93</v>
      </c>
      <c r="AD257" s="9" t="str">
        <f t="shared" si="36"/>
        <v>Target Not Achieved</v>
      </c>
      <c r="AE257" s="1" t="str" cm="1">
        <f t="array" ref="AE257">_xlfn.IFS(AB257&gt;=4.5,"Excellent",AB257&gt;=3,"Good",AB257&lt;3,"Poor")</f>
        <v>Poor</v>
      </c>
      <c r="AF257" s="1" t="str">
        <f t="shared" si="37"/>
        <v>Not Eligible for Bonus</v>
      </c>
      <c r="AG257" s="9" t="str">
        <f t="shared" si="38"/>
        <v>Normal Region</v>
      </c>
      <c r="AH257" s="1" t="str">
        <f t="shared" si="39"/>
        <v>Order Returned</v>
      </c>
    </row>
    <row r="258" spans="1:34">
      <c r="A258" s="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c r="P258" s="1">
        <f t="shared" si="30"/>
        <v>4910</v>
      </c>
      <c r="Q258" s="1">
        <v>25</v>
      </c>
      <c r="R258" s="1">
        <f t="shared" si="31"/>
        <v>1227.5</v>
      </c>
      <c r="S258" s="1">
        <f t="shared" si="32"/>
        <v>3682.5</v>
      </c>
      <c r="T258" s="1">
        <v>0.45</v>
      </c>
      <c r="U258" s="1">
        <f t="shared" si="33"/>
        <v>1657.125</v>
      </c>
      <c r="V258" s="1">
        <f t="shared" si="34"/>
        <v>2025.375</v>
      </c>
      <c r="W258" s="4">
        <f t="shared" si="35"/>
        <v>0.55000000000000004</v>
      </c>
      <c r="X258" s="1" t="s">
        <v>147</v>
      </c>
      <c r="Y258" s="1" t="s">
        <v>72</v>
      </c>
      <c r="Z258" s="1" t="s">
        <v>22</v>
      </c>
      <c r="AA258" s="1"/>
      <c r="AB258" s="1"/>
      <c r="AC258" s="1" t="s">
        <v>93</v>
      </c>
      <c r="AD258" s="9" t="str">
        <f t="shared" si="36"/>
        <v>Target Not Achieved</v>
      </c>
      <c r="AE258" s="1" t="str" cm="1">
        <f t="array" ref="AE258">_xlfn.IFS(AB258&gt;=4.5,"Excellent",AB258&gt;=3,"Good",AB258&lt;3,"Poor")</f>
        <v>Poor</v>
      </c>
      <c r="AF258" s="1" t="str">
        <f t="shared" si="37"/>
        <v>Not Eligible for Bonus</v>
      </c>
      <c r="AG258" s="9" t="str">
        <f t="shared" si="38"/>
        <v>Normal Region</v>
      </c>
      <c r="AH258" s="1" t="str">
        <f t="shared" si="39"/>
        <v>Order Returned</v>
      </c>
    </row>
    <row r="259" spans="1:34">
      <c r="A259" s="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c r="P259" s="1">
        <f t="shared" ref="P259:P322" si="40">PRODUCT(N259,O259)</f>
        <v>8450</v>
      </c>
      <c r="Q259" s="1">
        <v>10</v>
      </c>
      <c r="R259" s="1">
        <f t="shared" ref="R259:R322" si="41">P259*(Q259/100)</f>
        <v>845</v>
      </c>
      <c r="S259" s="1">
        <f t="shared" ref="S259:S322" si="42">P259-R259</f>
        <v>7605</v>
      </c>
      <c r="T259" s="1">
        <v>0.45</v>
      </c>
      <c r="U259" s="1">
        <f t="shared" ref="U259:U322" si="43">S259*T259</f>
        <v>3422.25</v>
      </c>
      <c r="V259" s="1">
        <f t="shared" ref="V259:V322" si="44">S259-U259</f>
        <v>4182.75</v>
      </c>
      <c r="W259" s="4">
        <f t="shared" ref="W259:W322" si="45">(V259/S259)</f>
        <v>0.55000000000000004</v>
      </c>
      <c r="X259" s="1" t="s">
        <v>65</v>
      </c>
      <c r="Y259" s="1" t="s">
        <v>72</v>
      </c>
      <c r="Z259" s="1" t="s">
        <v>22</v>
      </c>
      <c r="AA259" s="1"/>
      <c r="AB259" s="1"/>
      <c r="AC259" s="1" t="s">
        <v>93</v>
      </c>
      <c r="AD259" s="9" t="str">
        <f t="shared" ref="AD259:AD322" si="46">IF(S259&gt;10000,"Target Achieved", "Target Not Achieved")</f>
        <v>Target Not Achieved</v>
      </c>
      <c r="AE259" s="1" t="str" cm="1">
        <f t="array" ref="AE259">_xlfn.IFS(AB259&gt;=4.5,"Excellent",AB259&gt;=3,"Good",AB259&lt;3,"Poor")</f>
        <v>Poor</v>
      </c>
      <c r="AF259" s="1" t="str">
        <f t="shared" ref="AF259:AF322" si="47">IF(AND(V259&gt;5000,Q259&lt;10),"Eligible for Bonus","Not Eligible for Bonus")</f>
        <v>Not Eligible for Bonus</v>
      </c>
      <c r="AG259" s="9" t="str">
        <f t="shared" ref="AG259:AG322" si="48">IF(OR(K259="East India",K259="South India"),"Priority Region","Normal Region")</f>
        <v>Normal Region</v>
      </c>
      <c r="AH259" s="1" t="str">
        <f t="shared" ref="AH259:AH322" si="49">IF(NOT(AC259="Yes"),"Order Closed","Order Returned")</f>
        <v>Order Returned</v>
      </c>
    </row>
    <row r="260" spans="1:34">
      <c r="A260" s="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c r="P260" s="1">
        <f t="shared" si="40"/>
        <v>5400</v>
      </c>
      <c r="Q260" s="1">
        <v>0</v>
      </c>
      <c r="R260" s="1">
        <f t="shared" si="41"/>
        <v>0</v>
      </c>
      <c r="S260" s="1">
        <f t="shared" si="42"/>
        <v>5400</v>
      </c>
      <c r="T260" s="1">
        <v>0.5</v>
      </c>
      <c r="U260" s="1">
        <f t="shared" si="43"/>
        <v>2700</v>
      </c>
      <c r="V260" s="1">
        <f t="shared" si="44"/>
        <v>2700</v>
      </c>
      <c r="W260" s="4">
        <f t="shared" si="45"/>
        <v>0.5</v>
      </c>
      <c r="X260" s="1" t="s">
        <v>92</v>
      </c>
      <c r="Y260" s="1" t="s">
        <v>72</v>
      </c>
      <c r="Z260" s="1" t="s">
        <v>66</v>
      </c>
      <c r="AA260" s="1"/>
      <c r="AB260" s="1"/>
      <c r="AC260" s="1" t="s">
        <v>42</v>
      </c>
      <c r="AD260" s="9" t="str">
        <f t="shared" si="46"/>
        <v>Target Not Achieved</v>
      </c>
      <c r="AE260" s="1" t="str" cm="1">
        <f t="array" ref="AE260">_xlfn.IFS(AB260&gt;=4.5,"Excellent",AB260&gt;=3,"Good",AB260&lt;3,"Poor")</f>
        <v>Poor</v>
      </c>
      <c r="AF260" s="1" t="str">
        <f t="shared" si="47"/>
        <v>Not Eligible for Bonus</v>
      </c>
      <c r="AG260" s="9" t="str">
        <f t="shared" si="48"/>
        <v>Normal Region</v>
      </c>
      <c r="AH260" s="1" t="str">
        <f t="shared" si="49"/>
        <v>Order Closed</v>
      </c>
    </row>
    <row r="261" spans="1:34">
      <c r="A261" s="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c r="P261" s="1">
        <f t="shared" si="40"/>
        <v>560</v>
      </c>
      <c r="Q261" s="1">
        <v>0</v>
      </c>
      <c r="R261" s="1">
        <f t="shared" si="41"/>
        <v>0</v>
      </c>
      <c r="S261" s="1">
        <f t="shared" si="42"/>
        <v>560</v>
      </c>
      <c r="T261" s="1">
        <v>0.62</v>
      </c>
      <c r="U261" s="1">
        <f t="shared" si="43"/>
        <v>347.2</v>
      </c>
      <c r="V261" s="1">
        <f t="shared" si="44"/>
        <v>212.8</v>
      </c>
      <c r="W261" s="4">
        <f t="shared" si="45"/>
        <v>0.38</v>
      </c>
      <c r="X261" s="1" t="s">
        <v>56</v>
      </c>
      <c r="Y261" s="1" t="s">
        <v>72</v>
      </c>
      <c r="Z261" s="1" t="s">
        <v>66</v>
      </c>
      <c r="AA261" s="1"/>
      <c r="AB261" s="1"/>
      <c r="AC261" s="1" t="s">
        <v>42</v>
      </c>
      <c r="AD261" s="9" t="str">
        <f t="shared" si="46"/>
        <v>Target Not Achieved</v>
      </c>
      <c r="AE261" s="1" t="str" cm="1">
        <f t="array" ref="AE261">_xlfn.IFS(AB261&gt;=4.5,"Excellent",AB261&gt;=3,"Good",AB261&lt;3,"Poor")</f>
        <v>Poor</v>
      </c>
      <c r="AF261" s="1" t="str">
        <f t="shared" si="47"/>
        <v>Not Eligible for Bonus</v>
      </c>
      <c r="AG261" s="9" t="str">
        <f t="shared" si="48"/>
        <v>Priority Region</v>
      </c>
      <c r="AH261" s="1" t="str">
        <f t="shared" si="49"/>
        <v>Order Closed</v>
      </c>
    </row>
    <row r="262" spans="1:34">
      <c r="A262" s="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c r="P262" s="1">
        <f t="shared" si="40"/>
        <v>8220</v>
      </c>
      <c r="Q262" s="1">
        <v>10</v>
      </c>
      <c r="R262" s="1">
        <f t="shared" si="41"/>
        <v>822</v>
      </c>
      <c r="S262" s="1">
        <f t="shared" si="42"/>
        <v>7398</v>
      </c>
      <c r="T262" s="1">
        <v>0.45</v>
      </c>
      <c r="U262" s="1">
        <f t="shared" si="43"/>
        <v>3329.1</v>
      </c>
      <c r="V262" s="1">
        <f t="shared" si="44"/>
        <v>4068.9</v>
      </c>
      <c r="W262" s="4">
        <f t="shared" si="45"/>
        <v>0.55000000000000004</v>
      </c>
      <c r="X262" s="1" t="s">
        <v>50</v>
      </c>
      <c r="Y262" s="1" t="s">
        <v>57</v>
      </c>
      <c r="Z262" s="1" t="s">
        <v>41</v>
      </c>
      <c r="AA262" s="2">
        <v>45740</v>
      </c>
      <c r="AB262" s="1">
        <v>5</v>
      </c>
      <c r="AC262" s="1" t="s">
        <v>42</v>
      </c>
      <c r="AD262" s="9" t="str">
        <f t="shared" si="46"/>
        <v>Target Not Achieved</v>
      </c>
      <c r="AE262" s="1" t="str" cm="1">
        <f t="array" ref="AE262">_xlfn.IFS(AB262&gt;=4.5,"Excellent",AB262&gt;=3,"Good",AB262&lt;3,"Poor")</f>
        <v>Excellent</v>
      </c>
      <c r="AF262" s="1" t="str">
        <f t="shared" si="47"/>
        <v>Not Eligible for Bonus</v>
      </c>
      <c r="AG262" s="9" t="str">
        <f t="shared" si="48"/>
        <v>Normal Region</v>
      </c>
      <c r="AH262" s="1" t="str">
        <f t="shared" si="49"/>
        <v>Order Closed</v>
      </c>
    </row>
    <row r="263" spans="1:34">
      <c r="A263" s="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c r="P263" s="1">
        <f t="shared" si="40"/>
        <v>1650</v>
      </c>
      <c r="Q263" s="1">
        <v>10</v>
      </c>
      <c r="R263" s="1">
        <f t="shared" si="41"/>
        <v>165</v>
      </c>
      <c r="S263" s="1">
        <f t="shared" si="42"/>
        <v>1485</v>
      </c>
      <c r="T263" s="1">
        <v>0.47</v>
      </c>
      <c r="U263" s="1">
        <f t="shared" si="43"/>
        <v>697.94999999999993</v>
      </c>
      <c r="V263" s="1">
        <f t="shared" si="44"/>
        <v>787.05000000000007</v>
      </c>
      <c r="W263" s="4">
        <f t="shared" si="45"/>
        <v>0.53</v>
      </c>
      <c r="X263" s="1" t="s">
        <v>147</v>
      </c>
      <c r="Y263" s="1" t="s">
        <v>72</v>
      </c>
      <c r="Z263" s="1" t="s">
        <v>41</v>
      </c>
      <c r="AA263" s="2">
        <v>45739</v>
      </c>
      <c r="AB263" s="1">
        <v>4</v>
      </c>
      <c r="AC263" s="1" t="s">
        <v>42</v>
      </c>
      <c r="AD263" s="9" t="str">
        <f t="shared" si="46"/>
        <v>Target Not Achieved</v>
      </c>
      <c r="AE263" s="1" t="str" cm="1">
        <f t="array" ref="AE263">_xlfn.IFS(AB263&gt;=4.5,"Excellent",AB263&gt;=3,"Good",AB263&lt;3,"Poor")</f>
        <v>Good</v>
      </c>
      <c r="AF263" s="1" t="str">
        <f t="shared" si="47"/>
        <v>Not Eligible for Bonus</v>
      </c>
      <c r="AG263" s="9" t="str">
        <f t="shared" si="48"/>
        <v>Normal Region</v>
      </c>
      <c r="AH263" s="1" t="str">
        <f t="shared" si="49"/>
        <v>Order Closed</v>
      </c>
    </row>
    <row r="264" spans="1:34">
      <c r="A264" s="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c r="P264" s="1">
        <f t="shared" si="40"/>
        <v>7720</v>
      </c>
      <c r="Q264" s="1">
        <v>0</v>
      </c>
      <c r="R264" s="1">
        <f t="shared" si="41"/>
        <v>0</v>
      </c>
      <c r="S264" s="1">
        <f t="shared" si="42"/>
        <v>7720</v>
      </c>
      <c r="T264" s="1">
        <v>0.47</v>
      </c>
      <c r="U264" s="1">
        <f t="shared" si="43"/>
        <v>3628.3999999999996</v>
      </c>
      <c r="V264" s="1">
        <f t="shared" si="44"/>
        <v>4091.6000000000004</v>
      </c>
      <c r="W264" s="4">
        <f t="shared" si="45"/>
        <v>0.53</v>
      </c>
      <c r="X264" s="1" t="s">
        <v>147</v>
      </c>
      <c r="Y264" s="1" t="s">
        <v>57</v>
      </c>
      <c r="Z264" s="1" t="s">
        <v>41</v>
      </c>
      <c r="AA264" s="2">
        <v>45742</v>
      </c>
      <c r="AB264" s="1">
        <v>5</v>
      </c>
      <c r="AC264" s="1" t="s">
        <v>42</v>
      </c>
      <c r="AD264" s="9" t="str">
        <f t="shared" si="46"/>
        <v>Target Not Achieved</v>
      </c>
      <c r="AE264" s="1" t="str" cm="1">
        <f t="array" ref="AE264">_xlfn.IFS(AB264&gt;=4.5,"Excellent",AB264&gt;=3,"Good",AB264&lt;3,"Poor")</f>
        <v>Excellent</v>
      </c>
      <c r="AF264" s="1" t="str">
        <f t="shared" si="47"/>
        <v>Not Eligible for Bonus</v>
      </c>
      <c r="AG264" s="9" t="str">
        <f t="shared" si="48"/>
        <v>Normal Region</v>
      </c>
      <c r="AH264" s="1" t="str">
        <f t="shared" si="49"/>
        <v>Order Closed</v>
      </c>
    </row>
    <row r="265" spans="1:34">
      <c r="A265" s="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c r="P265" s="1">
        <f t="shared" si="40"/>
        <v>5000</v>
      </c>
      <c r="Q265" s="1">
        <v>5</v>
      </c>
      <c r="R265" s="1">
        <f t="shared" si="41"/>
        <v>250</v>
      </c>
      <c r="S265" s="1">
        <f t="shared" si="42"/>
        <v>4750</v>
      </c>
      <c r="T265" s="1">
        <v>0.5</v>
      </c>
      <c r="U265" s="1">
        <f t="shared" si="43"/>
        <v>2375</v>
      </c>
      <c r="V265" s="1">
        <f t="shared" si="44"/>
        <v>2375</v>
      </c>
      <c r="W265" s="4">
        <f t="shared" si="45"/>
        <v>0.5</v>
      </c>
      <c r="X265" s="1" t="s">
        <v>39</v>
      </c>
      <c r="Y265" s="1" t="s">
        <v>81</v>
      </c>
      <c r="Z265" s="1" t="s">
        <v>66</v>
      </c>
      <c r="AA265" s="1"/>
      <c r="AB265" s="1"/>
      <c r="AC265" s="1" t="s">
        <v>42</v>
      </c>
      <c r="AD265" s="9" t="str">
        <f t="shared" si="46"/>
        <v>Target Not Achieved</v>
      </c>
      <c r="AE265" s="1" t="str" cm="1">
        <f t="array" ref="AE265">_xlfn.IFS(AB265&gt;=4.5,"Excellent",AB265&gt;=3,"Good",AB265&lt;3,"Poor")</f>
        <v>Poor</v>
      </c>
      <c r="AF265" s="1" t="str">
        <f t="shared" si="47"/>
        <v>Not Eligible for Bonus</v>
      </c>
      <c r="AG265" s="9" t="str">
        <f t="shared" si="48"/>
        <v>Normal Region</v>
      </c>
      <c r="AH265" s="1" t="str">
        <f t="shared" si="49"/>
        <v>Order Closed</v>
      </c>
    </row>
    <row r="266" spans="1:34">
      <c r="A266" s="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c r="P266" s="1">
        <f t="shared" si="40"/>
        <v>4000</v>
      </c>
      <c r="Q266" s="1">
        <v>10</v>
      </c>
      <c r="R266" s="1">
        <f t="shared" si="41"/>
        <v>400</v>
      </c>
      <c r="S266" s="1">
        <f t="shared" si="42"/>
        <v>3600</v>
      </c>
      <c r="T266" s="1">
        <v>0.62</v>
      </c>
      <c r="U266" s="1">
        <f t="shared" si="43"/>
        <v>2232</v>
      </c>
      <c r="V266" s="1">
        <f t="shared" si="44"/>
        <v>1368</v>
      </c>
      <c r="W266" s="4">
        <f t="shared" si="45"/>
        <v>0.38</v>
      </c>
      <c r="X266" s="1" t="s">
        <v>50</v>
      </c>
      <c r="Y266" s="1" t="s">
        <v>57</v>
      </c>
      <c r="Z266" s="1" t="s">
        <v>41</v>
      </c>
      <c r="AA266" s="2">
        <v>45739</v>
      </c>
      <c r="AB266" s="1">
        <v>5</v>
      </c>
      <c r="AC266" s="1" t="s">
        <v>42</v>
      </c>
      <c r="AD266" s="9" t="str">
        <f t="shared" si="46"/>
        <v>Target Not Achieved</v>
      </c>
      <c r="AE266" s="1" t="str" cm="1">
        <f t="array" ref="AE266">_xlfn.IFS(AB266&gt;=4.5,"Excellent",AB266&gt;=3,"Good",AB266&lt;3,"Poor")</f>
        <v>Excellent</v>
      </c>
      <c r="AF266" s="1" t="str">
        <f t="shared" si="47"/>
        <v>Not Eligible for Bonus</v>
      </c>
      <c r="AG266" s="9" t="str">
        <f t="shared" si="48"/>
        <v>Normal Region</v>
      </c>
      <c r="AH266" s="1" t="str">
        <f t="shared" si="49"/>
        <v>Order Closed</v>
      </c>
    </row>
    <row r="267" spans="1:34">
      <c r="A267" s="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c r="P267" s="1">
        <f t="shared" si="40"/>
        <v>1820</v>
      </c>
      <c r="Q267" s="1">
        <v>0</v>
      </c>
      <c r="R267" s="1">
        <f t="shared" si="41"/>
        <v>0</v>
      </c>
      <c r="S267" s="1">
        <f t="shared" si="42"/>
        <v>1820</v>
      </c>
      <c r="T267" s="1">
        <v>0.35</v>
      </c>
      <c r="U267" s="1">
        <f t="shared" si="43"/>
        <v>637</v>
      </c>
      <c r="V267" s="1">
        <f t="shared" si="44"/>
        <v>1183</v>
      </c>
      <c r="W267" s="4">
        <f t="shared" si="45"/>
        <v>0.65</v>
      </c>
      <c r="X267" s="1" t="s">
        <v>39</v>
      </c>
      <c r="Y267" s="1" t="s">
        <v>81</v>
      </c>
      <c r="Z267" s="1" t="s">
        <v>120</v>
      </c>
      <c r="AA267" s="1"/>
      <c r="AB267" s="1"/>
      <c r="AC267" s="1" t="s">
        <v>42</v>
      </c>
      <c r="AD267" s="9" t="str">
        <f t="shared" si="46"/>
        <v>Target Not Achieved</v>
      </c>
      <c r="AE267" s="1" t="str" cm="1">
        <f t="array" ref="AE267">_xlfn.IFS(AB267&gt;=4.5,"Excellent",AB267&gt;=3,"Good",AB267&lt;3,"Poor")</f>
        <v>Poor</v>
      </c>
      <c r="AF267" s="1" t="str">
        <f t="shared" si="47"/>
        <v>Not Eligible for Bonus</v>
      </c>
      <c r="AG267" s="9" t="str">
        <f t="shared" si="48"/>
        <v>Normal Region</v>
      </c>
      <c r="AH267" s="1" t="str">
        <f t="shared" si="49"/>
        <v>Order Closed</v>
      </c>
    </row>
    <row r="268" spans="1:34">
      <c r="A268" s="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c r="P268" s="1">
        <f t="shared" si="40"/>
        <v>1980</v>
      </c>
      <c r="Q268" s="1">
        <v>0</v>
      </c>
      <c r="R268" s="1">
        <f t="shared" si="41"/>
        <v>0</v>
      </c>
      <c r="S268" s="1">
        <f t="shared" si="42"/>
        <v>1980</v>
      </c>
      <c r="T268" s="1">
        <v>0.35</v>
      </c>
      <c r="U268" s="1">
        <f t="shared" si="43"/>
        <v>693</v>
      </c>
      <c r="V268" s="1">
        <f t="shared" si="44"/>
        <v>1287</v>
      </c>
      <c r="W268" s="4">
        <f t="shared" si="45"/>
        <v>0.65</v>
      </c>
      <c r="X268" s="1" t="s">
        <v>92</v>
      </c>
      <c r="Y268" s="1" t="s">
        <v>40</v>
      </c>
      <c r="Z268" s="1" t="s">
        <v>120</v>
      </c>
      <c r="AA268" s="1"/>
      <c r="AB268" s="1"/>
      <c r="AC268" s="1" t="s">
        <v>42</v>
      </c>
      <c r="AD268" s="9" t="str">
        <f t="shared" si="46"/>
        <v>Target Not Achieved</v>
      </c>
      <c r="AE268" s="1" t="str" cm="1">
        <f t="array" ref="AE268">_xlfn.IFS(AB268&gt;=4.5,"Excellent",AB268&gt;=3,"Good",AB268&lt;3,"Poor")</f>
        <v>Poor</v>
      </c>
      <c r="AF268" s="1" t="str">
        <f t="shared" si="47"/>
        <v>Not Eligible for Bonus</v>
      </c>
      <c r="AG268" s="9" t="str">
        <f t="shared" si="48"/>
        <v>Priority Region</v>
      </c>
      <c r="AH268" s="1" t="str">
        <f t="shared" si="49"/>
        <v>Order Closed</v>
      </c>
    </row>
    <row r="269" spans="1:34">
      <c r="A269" s="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c r="P269" s="1">
        <f t="shared" si="40"/>
        <v>19540</v>
      </c>
      <c r="Q269" s="1">
        <v>20</v>
      </c>
      <c r="R269" s="1">
        <f t="shared" si="41"/>
        <v>3908</v>
      </c>
      <c r="S269" s="1">
        <f t="shared" si="42"/>
        <v>15632</v>
      </c>
      <c r="T269" s="1">
        <v>0.52</v>
      </c>
      <c r="U269" s="1">
        <f t="shared" si="43"/>
        <v>8128.64</v>
      </c>
      <c r="V269" s="1">
        <f t="shared" si="44"/>
        <v>7503.36</v>
      </c>
      <c r="W269" s="4">
        <f t="shared" si="45"/>
        <v>0.48</v>
      </c>
      <c r="X269" s="1" t="s">
        <v>56</v>
      </c>
      <c r="Y269" s="1" t="s">
        <v>72</v>
      </c>
      <c r="Z269" s="1" t="s">
        <v>51</v>
      </c>
      <c r="AA269" s="2">
        <v>45740</v>
      </c>
      <c r="AB269" s="1"/>
      <c r="AC269" s="1" t="s">
        <v>42</v>
      </c>
      <c r="AD269" s="9" t="str">
        <f t="shared" si="46"/>
        <v>Target Achieved</v>
      </c>
      <c r="AE269" s="1" t="str" cm="1">
        <f t="array" ref="AE269">_xlfn.IFS(AB269&gt;=4.5,"Excellent",AB269&gt;=3,"Good",AB269&lt;3,"Poor")</f>
        <v>Poor</v>
      </c>
      <c r="AF269" s="1" t="str">
        <f t="shared" si="47"/>
        <v>Not Eligible for Bonus</v>
      </c>
      <c r="AG269" s="9" t="str">
        <f t="shared" si="48"/>
        <v>Normal Region</v>
      </c>
      <c r="AH269" s="1" t="str">
        <f t="shared" si="49"/>
        <v>Order Closed</v>
      </c>
    </row>
    <row r="270" spans="1:34">
      <c r="A270" s="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c r="P270" s="1">
        <f t="shared" si="40"/>
        <v>12140</v>
      </c>
      <c r="Q270" s="1">
        <v>0</v>
      </c>
      <c r="R270" s="1">
        <f t="shared" si="41"/>
        <v>0</v>
      </c>
      <c r="S270" s="1">
        <f t="shared" si="42"/>
        <v>12140</v>
      </c>
      <c r="T270" s="1">
        <v>0.48</v>
      </c>
      <c r="U270" s="1">
        <f t="shared" si="43"/>
        <v>5827.2</v>
      </c>
      <c r="V270" s="1">
        <f t="shared" si="44"/>
        <v>6312.8</v>
      </c>
      <c r="W270" s="4">
        <f t="shared" si="45"/>
        <v>0.52</v>
      </c>
      <c r="X270" s="1" t="s">
        <v>147</v>
      </c>
      <c r="Y270" s="1" t="s">
        <v>57</v>
      </c>
      <c r="Z270" s="1" t="s">
        <v>41</v>
      </c>
      <c r="AA270" s="2">
        <v>45745</v>
      </c>
      <c r="AB270" s="1">
        <v>3</v>
      </c>
      <c r="AC270" s="1" t="s">
        <v>42</v>
      </c>
      <c r="AD270" s="9" t="str">
        <f t="shared" si="46"/>
        <v>Target Achieved</v>
      </c>
      <c r="AE270" s="1" t="str" cm="1">
        <f t="array" ref="AE270">_xlfn.IFS(AB270&gt;=4.5,"Excellent",AB270&gt;=3,"Good",AB270&lt;3,"Poor")</f>
        <v>Good</v>
      </c>
      <c r="AF270" s="1" t="str">
        <f t="shared" si="47"/>
        <v>Eligible for Bonus</v>
      </c>
      <c r="AG270" s="9" t="str">
        <f t="shared" si="48"/>
        <v>Normal Region</v>
      </c>
      <c r="AH270" s="1" t="str">
        <f t="shared" si="49"/>
        <v>Order Closed</v>
      </c>
    </row>
    <row r="271" spans="1:34">
      <c r="A271" s="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c r="P271" s="1">
        <f t="shared" si="40"/>
        <v>166550</v>
      </c>
      <c r="Q271" s="1">
        <v>20</v>
      </c>
      <c r="R271" s="1">
        <f t="shared" si="41"/>
        <v>33310</v>
      </c>
      <c r="S271" s="1">
        <f t="shared" si="42"/>
        <v>133240</v>
      </c>
      <c r="T271" s="1">
        <v>0.57999999999999996</v>
      </c>
      <c r="U271" s="1">
        <f t="shared" si="43"/>
        <v>77279.199999999997</v>
      </c>
      <c r="V271" s="1">
        <f t="shared" si="44"/>
        <v>55960.800000000003</v>
      </c>
      <c r="W271" s="4">
        <f t="shared" si="45"/>
        <v>0.42000000000000004</v>
      </c>
      <c r="X271" s="1" t="s">
        <v>147</v>
      </c>
      <c r="Y271" s="1" t="s">
        <v>81</v>
      </c>
      <c r="Z271" s="1" t="s">
        <v>66</v>
      </c>
      <c r="AA271" s="1"/>
      <c r="AB271" s="1"/>
      <c r="AC271" s="1" t="s">
        <v>42</v>
      </c>
      <c r="AD271" s="9" t="str">
        <f t="shared" si="46"/>
        <v>Target Achieved</v>
      </c>
      <c r="AE271" s="1" t="str" cm="1">
        <f t="array" ref="AE271">_xlfn.IFS(AB271&gt;=4.5,"Excellent",AB271&gt;=3,"Good",AB271&lt;3,"Poor")</f>
        <v>Poor</v>
      </c>
      <c r="AF271" s="1" t="str">
        <f t="shared" si="47"/>
        <v>Not Eligible for Bonus</v>
      </c>
      <c r="AG271" s="9" t="str">
        <f t="shared" si="48"/>
        <v>Priority Region</v>
      </c>
      <c r="AH271" s="1" t="str">
        <f t="shared" si="49"/>
        <v>Order Closed</v>
      </c>
    </row>
    <row r="272" spans="1:34">
      <c r="A272" s="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c r="P272" s="1">
        <f t="shared" si="40"/>
        <v>2270</v>
      </c>
      <c r="Q272" s="1">
        <v>0</v>
      </c>
      <c r="R272" s="1">
        <f t="shared" si="41"/>
        <v>0</v>
      </c>
      <c r="S272" s="1">
        <f t="shared" si="42"/>
        <v>2270</v>
      </c>
      <c r="T272" s="1">
        <v>0.5</v>
      </c>
      <c r="U272" s="1">
        <f t="shared" si="43"/>
        <v>1135</v>
      </c>
      <c r="V272" s="1">
        <f t="shared" si="44"/>
        <v>1135</v>
      </c>
      <c r="W272" s="4">
        <f t="shared" si="45"/>
        <v>0.5</v>
      </c>
      <c r="X272" s="1" t="s">
        <v>39</v>
      </c>
      <c r="Y272" s="1" t="s">
        <v>72</v>
      </c>
      <c r="Z272" s="1" t="s">
        <v>120</v>
      </c>
      <c r="AA272" s="1"/>
      <c r="AB272" s="1"/>
      <c r="AC272" s="1" t="s">
        <v>42</v>
      </c>
      <c r="AD272" s="9" t="str">
        <f t="shared" si="46"/>
        <v>Target Not Achieved</v>
      </c>
      <c r="AE272" s="1" t="str" cm="1">
        <f t="array" ref="AE272">_xlfn.IFS(AB272&gt;=4.5,"Excellent",AB272&gt;=3,"Good",AB272&lt;3,"Poor")</f>
        <v>Poor</v>
      </c>
      <c r="AF272" s="1" t="str">
        <f t="shared" si="47"/>
        <v>Not Eligible for Bonus</v>
      </c>
      <c r="AG272" s="9" t="str">
        <f t="shared" si="48"/>
        <v>Normal Region</v>
      </c>
      <c r="AH272" s="1" t="str">
        <f t="shared" si="49"/>
        <v>Order Closed</v>
      </c>
    </row>
    <row r="273" spans="1:34">
      <c r="A273" s="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c r="P273" s="1">
        <f t="shared" si="40"/>
        <v>4680</v>
      </c>
      <c r="Q273" s="1">
        <v>0</v>
      </c>
      <c r="R273" s="1">
        <f t="shared" si="41"/>
        <v>0</v>
      </c>
      <c r="S273" s="1">
        <f t="shared" si="42"/>
        <v>4680</v>
      </c>
      <c r="T273" s="1">
        <v>0.47</v>
      </c>
      <c r="U273" s="1">
        <f t="shared" si="43"/>
        <v>2199.6</v>
      </c>
      <c r="V273" s="1">
        <f t="shared" si="44"/>
        <v>2480.4</v>
      </c>
      <c r="W273" s="4">
        <f t="shared" si="45"/>
        <v>0.53</v>
      </c>
      <c r="X273" s="1" t="s">
        <v>50</v>
      </c>
      <c r="Y273" s="1" t="s">
        <v>81</v>
      </c>
      <c r="Z273" s="1" t="s">
        <v>51</v>
      </c>
      <c r="AA273" s="2">
        <v>45747</v>
      </c>
      <c r="AB273" s="1"/>
      <c r="AC273" s="1" t="s">
        <v>42</v>
      </c>
      <c r="AD273" s="9" t="str">
        <f t="shared" si="46"/>
        <v>Target Not Achieved</v>
      </c>
      <c r="AE273" s="1" t="str" cm="1">
        <f t="array" ref="AE273">_xlfn.IFS(AB273&gt;=4.5,"Excellent",AB273&gt;=3,"Good",AB273&lt;3,"Poor")</f>
        <v>Poor</v>
      </c>
      <c r="AF273" s="1" t="str">
        <f t="shared" si="47"/>
        <v>Not Eligible for Bonus</v>
      </c>
      <c r="AG273" s="9" t="str">
        <f t="shared" si="48"/>
        <v>Priority Region</v>
      </c>
      <c r="AH273" s="1" t="str">
        <f t="shared" si="49"/>
        <v>Order Closed</v>
      </c>
    </row>
    <row r="274" spans="1:34">
      <c r="A274" s="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c r="P274" s="1">
        <f t="shared" si="40"/>
        <v>3890</v>
      </c>
      <c r="Q274" s="1">
        <v>30</v>
      </c>
      <c r="R274" s="1">
        <f t="shared" si="41"/>
        <v>1167</v>
      </c>
      <c r="S274" s="1">
        <f t="shared" si="42"/>
        <v>2723</v>
      </c>
      <c r="T274" s="1">
        <v>0.52</v>
      </c>
      <c r="U274" s="1">
        <f t="shared" si="43"/>
        <v>1415.96</v>
      </c>
      <c r="V274" s="1">
        <f t="shared" si="44"/>
        <v>1307.04</v>
      </c>
      <c r="W274" s="4">
        <f t="shared" si="45"/>
        <v>0.48</v>
      </c>
      <c r="X274" s="1" t="s">
        <v>104</v>
      </c>
      <c r="Y274" s="1" t="s">
        <v>57</v>
      </c>
      <c r="Z274" s="1" t="s">
        <v>51</v>
      </c>
      <c r="AA274" s="2">
        <v>45747</v>
      </c>
      <c r="AB274" s="1"/>
      <c r="AC274" s="1" t="s">
        <v>42</v>
      </c>
      <c r="AD274" s="9" t="str">
        <f t="shared" si="46"/>
        <v>Target Not Achieved</v>
      </c>
      <c r="AE274" s="1" t="str" cm="1">
        <f t="array" ref="AE274">_xlfn.IFS(AB274&gt;=4.5,"Excellent",AB274&gt;=3,"Good",AB274&lt;3,"Poor")</f>
        <v>Poor</v>
      </c>
      <c r="AF274" s="1" t="str">
        <f t="shared" si="47"/>
        <v>Not Eligible for Bonus</v>
      </c>
      <c r="AG274" s="9" t="str">
        <f t="shared" si="48"/>
        <v>Normal Region</v>
      </c>
      <c r="AH274" s="1" t="str">
        <f t="shared" si="49"/>
        <v>Order Closed</v>
      </c>
    </row>
    <row r="275" spans="1:34">
      <c r="A275" s="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c r="P275" s="1">
        <f t="shared" si="40"/>
        <v>4340</v>
      </c>
      <c r="Q275" s="1">
        <v>0</v>
      </c>
      <c r="R275" s="1">
        <f t="shared" si="41"/>
        <v>0</v>
      </c>
      <c r="S275" s="1">
        <f t="shared" si="42"/>
        <v>4340</v>
      </c>
      <c r="T275" s="1">
        <v>0.47</v>
      </c>
      <c r="U275" s="1">
        <f t="shared" si="43"/>
        <v>2039.8</v>
      </c>
      <c r="V275" s="1">
        <f t="shared" si="44"/>
        <v>2300.1999999999998</v>
      </c>
      <c r="W275" s="4">
        <f t="shared" si="45"/>
        <v>0.52999999999999992</v>
      </c>
      <c r="X275" s="1" t="s">
        <v>65</v>
      </c>
      <c r="Y275" s="1" t="s">
        <v>57</v>
      </c>
      <c r="Z275" s="1" t="s">
        <v>41</v>
      </c>
      <c r="AA275" s="2">
        <v>45748</v>
      </c>
      <c r="AB275" s="1">
        <v>3</v>
      </c>
      <c r="AC275" s="1" t="s">
        <v>42</v>
      </c>
      <c r="AD275" s="9" t="str">
        <f t="shared" si="46"/>
        <v>Target Not Achieved</v>
      </c>
      <c r="AE275" s="1" t="str" cm="1">
        <f t="array" ref="AE275">_xlfn.IFS(AB275&gt;=4.5,"Excellent",AB275&gt;=3,"Good",AB275&lt;3,"Poor")</f>
        <v>Good</v>
      </c>
      <c r="AF275" s="1" t="str">
        <f t="shared" si="47"/>
        <v>Not Eligible for Bonus</v>
      </c>
      <c r="AG275" s="9" t="str">
        <f t="shared" si="48"/>
        <v>Normal Region</v>
      </c>
      <c r="AH275" s="1" t="str">
        <f t="shared" si="49"/>
        <v>Order Closed</v>
      </c>
    </row>
    <row r="276" spans="1:34">
      <c r="A276" s="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c r="P276" s="1">
        <f t="shared" si="40"/>
        <v>10400</v>
      </c>
      <c r="Q276" s="1">
        <v>0</v>
      </c>
      <c r="R276" s="1">
        <f t="shared" si="41"/>
        <v>0</v>
      </c>
      <c r="S276" s="1">
        <f t="shared" si="42"/>
        <v>10400</v>
      </c>
      <c r="T276" s="1">
        <v>0.48</v>
      </c>
      <c r="U276" s="1">
        <f t="shared" si="43"/>
        <v>4992</v>
      </c>
      <c r="V276" s="1">
        <f t="shared" si="44"/>
        <v>5408</v>
      </c>
      <c r="W276" s="4">
        <f t="shared" si="45"/>
        <v>0.52</v>
      </c>
      <c r="X276" s="1" t="s">
        <v>65</v>
      </c>
      <c r="Y276" s="1" t="s">
        <v>81</v>
      </c>
      <c r="Z276" s="1" t="s">
        <v>41</v>
      </c>
      <c r="AA276" s="2">
        <v>45744</v>
      </c>
      <c r="AB276" s="1">
        <v>5</v>
      </c>
      <c r="AC276" s="1" t="s">
        <v>42</v>
      </c>
      <c r="AD276" s="9" t="str">
        <f t="shared" si="46"/>
        <v>Target Achieved</v>
      </c>
      <c r="AE276" s="1" t="str" cm="1">
        <f t="array" ref="AE276">_xlfn.IFS(AB276&gt;=4.5,"Excellent",AB276&gt;=3,"Good",AB276&lt;3,"Poor")</f>
        <v>Excellent</v>
      </c>
      <c r="AF276" s="1" t="str">
        <f t="shared" si="47"/>
        <v>Eligible for Bonus</v>
      </c>
      <c r="AG276" s="9" t="str">
        <f t="shared" si="48"/>
        <v>Normal Region</v>
      </c>
      <c r="AH276" s="1" t="str">
        <f t="shared" si="49"/>
        <v>Order Closed</v>
      </c>
    </row>
    <row r="277" spans="1:34">
      <c r="A277" s="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c r="P277" s="1">
        <f t="shared" si="40"/>
        <v>4440</v>
      </c>
      <c r="Q277" s="1">
        <v>20</v>
      </c>
      <c r="R277" s="1">
        <f t="shared" si="41"/>
        <v>888</v>
      </c>
      <c r="S277" s="1">
        <f t="shared" si="42"/>
        <v>3552</v>
      </c>
      <c r="T277" s="1">
        <v>0.5</v>
      </c>
      <c r="U277" s="1">
        <f t="shared" si="43"/>
        <v>1776</v>
      </c>
      <c r="V277" s="1">
        <f t="shared" si="44"/>
        <v>1776</v>
      </c>
      <c r="W277" s="4">
        <f t="shared" si="45"/>
        <v>0.5</v>
      </c>
      <c r="X277" s="1" t="s">
        <v>147</v>
      </c>
      <c r="Y277" s="1" t="s">
        <v>40</v>
      </c>
      <c r="Z277" s="1" t="s">
        <v>41</v>
      </c>
      <c r="AA277" s="2">
        <v>45743</v>
      </c>
      <c r="AB277" s="1">
        <v>5</v>
      </c>
      <c r="AC277" s="1" t="s">
        <v>42</v>
      </c>
      <c r="AD277" s="9" t="str">
        <f t="shared" si="46"/>
        <v>Target Not Achieved</v>
      </c>
      <c r="AE277" s="1" t="str" cm="1">
        <f t="array" ref="AE277">_xlfn.IFS(AB277&gt;=4.5,"Excellent",AB277&gt;=3,"Good",AB277&lt;3,"Poor")</f>
        <v>Excellent</v>
      </c>
      <c r="AF277" s="1" t="str">
        <f t="shared" si="47"/>
        <v>Not Eligible for Bonus</v>
      </c>
      <c r="AG277" s="9" t="str">
        <f t="shared" si="48"/>
        <v>Priority Region</v>
      </c>
      <c r="AH277" s="1" t="str">
        <f t="shared" si="49"/>
        <v>Order Closed</v>
      </c>
    </row>
    <row r="278" spans="1:34">
      <c r="A278" s="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c r="P278" s="1">
        <f t="shared" si="40"/>
        <v>22110</v>
      </c>
      <c r="Q278" s="1">
        <v>5</v>
      </c>
      <c r="R278" s="1">
        <f t="shared" si="41"/>
        <v>1105.5</v>
      </c>
      <c r="S278" s="1">
        <f t="shared" si="42"/>
        <v>21004.5</v>
      </c>
      <c r="T278" s="1">
        <v>0.48</v>
      </c>
      <c r="U278" s="1">
        <f t="shared" si="43"/>
        <v>10082.16</v>
      </c>
      <c r="V278" s="1">
        <f t="shared" si="44"/>
        <v>10922.34</v>
      </c>
      <c r="W278" s="4">
        <f t="shared" si="45"/>
        <v>0.52</v>
      </c>
      <c r="X278" s="1" t="s">
        <v>92</v>
      </c>
      <c r="Y278" s="1" t="s">
        <v>72</v>
      </c>
      <c r="Z278" s="1" t="s">
        <v>41</v>
      </c>
      <c r="AA278" s="2">
        <v>45746</v>
      </c>
      <c r="AB278" s="1">
        <v>3</v>
      </c>
      <c r="AC278" s="1" t="s">
        <v>42</v>
      </c>
      <c r="AD278" s="9" t="str">
        <f t="shared" si="46"/>
        <v>Target Achieved</v>
      </c>
      <c r="AE278" s="1" t="str" cm="1">
        <f t="array" ref="AE278">_xlfn.IFS(AB278&gt;=4.5,"Excellent",AB278&gt;=3,"Good",AB278&lt;3,"Poor")</f>
        <v>Good</v>
      </c>
      <c r="AF278" s="1" t="str">
        <f t="shared" si="47"/>
        <v>Eligible for Bonus</v>
      </c>
      <c r="AG278" s="9" t="str">
        <f t="shared" si="48"/>
        <v>Normal Region</v>
      </c>
      <c r="AH278" s="1" t="str">
        <f t="shared" si="49"/>
        <v>Order Closed</v>
      </c>
    </row>
    <row r="279" spans="1:34">
      <c r="A279" s="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c r="P279" s="1">
        <f t="shared" si="40"/>
        <v>2400</v>
      </c>
      <c r="Q279" s="1">
        <v>0</v>
      </c>
      <c r="R279" s="1">
        <f t="shared" si="41"/>
        <v>0</v>
      </c>
      <c r="S279" s="1">
        <f t="shared" si="42"/>
        <v>2400</v>
      </c>
      <c r="T279" s="1">
        <v>0.45</v>
      </c>
      <c r="U279" s="1">
        <f t="shared" si="43"/>
        <v>1080</v>
      </c>
      <c r="V279" s="1">
        <f t="shared" si="44"/>
        <v>1320</v>
      </c>
      <c r="W279" s="4">
        <f t="shared" si="45"/>
        <v>0.55000000000000004</v>
      </c>
      <c r="X279" s="1" t="s">
        <v>147</v>
      </c>
      <c r="Y279" s="1" t="s">
        <v>40</v>
      </c>
      <c r="Z279" s="1" t="s">
        <v>51</v>
      </c>
      <c r="AA279" s="2">
        <v>45750</v>
      </c>
      <c r="AB279" s="1"/>
      <c r="AC279" s="1" t="s">
        <v>42</v>
      </c>
      <c r="AD279" s="9" t="str">
        <f t="shared" si="46"/>
        <v>Target Not Achieved</v>
      </c>
      <c r="AE279" s="1" t="str" cm="1">
        <f t="array" ref="AE279">_xlfn.IFS(AB279&gt;=4.5,"Excellent",AB279&gt;=3,"Good",AB279&lt;3,"Poor")</f>
        <v>Poor</v>
      </c>
      <c r="AF279" s="1" t="str">
        <f t="shared" si="47"/>
        <v>Not Eligible for Bonus</v>
      </c>
      <c r="AG279" s="9" t="str">
        <f t="shared" si="48"/>
        <v>Normal Region</v>
      </c>
      <c r="AH279" s="1" t="str">
        <f t="shared" si="49"/>
        <v>Order Closed</v>
      </c>
    </row>
    <row r="280" spans="1:34">
      <c r="A280" s="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c r="P280" s="1">
        <f t="shared" si="40"/>
        <v>1520</v>
      </c>
      <c r="Q280" s="1">
        <v>15</v>
      </c>
      <c r="R280" s="1">
        <f t="shared" si="41"/>
        <v>228</v>
      </c>
      <c r="S280" s="1">
        <f t="shared" si="42"/>
        <v>1292</v>
      </c>
      <c r="T280" s="1">
        <v>0.45</v>
      </c>
      <c r="U280" s="1">
        <f t="shared" si="43"/>
        <v>581.4</v>
      </c>
      <c r="V280" s="1">
        <f t="shared" si="44"/>
        <v>710.6</v>
      </c>
      <c r="W280" s="4">
        <f t="shared" si="45"/>
        <v>0.55000000000000004</v>
      </c>
      <c r="X280" s="1" t="s">
        <v>56</v>
      </c>
      <c r="Y280" s="1" t="s">
        <v>81</v>
      </c>
      <c r="Z280" s="1" t="s">
        <v>120</v>
      </c>
      <c r="AA280" s="1"/>
      <c r="AB280" s="1"/>
      <c r="AC280" s="1" t="s">
        <v>42</v>
      </c>
      <c r="AD280" s="9" t="str">
        <f t="shared" si="46"/>
        <v>Target Not Achieved</v>
      </c>
      <c r="AE280" s="1" t="str" cm="1">
        <f t="array" ref="AE280">_xlfn.IFS(AB280&gt;=4.5,"Excellent",AB280&gt;=3,"Good",AB280&lt;3,"Poor")</f>
        <v>Poor</v>
      </c>
      <c r="AF280" s="1" t="str">
        <f t="shared" si="47"/>
        <v>Not Eligible for Bonus</v>
      </c>
      <c r="AG280" s="9" t="str">
        <f t="shared" si="48"/>
        <v>Priority Region</v>
      </c>
      <c r="AH280" s="1" t="str">
        <f t="shared" si="49"/>
        <v>Order Closed</v>
      </c>
    </row>
    <row r="281" spans="1:34">
      <c r="A281" s="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c r="P281" s="1">
        <f t="shared" si="40"/>
        <v>5100</v>
      </c>
      <c r="Q281" s="1">
        <v>10</v>
      </c>
      <c r="R281" s="1">
        <f t="shared" si="41"/>
        <v>510</v>
      </c>
      <c r="S281" s="1">
        <f t="shared" si="42"/>
        <v>4590</v>
      </c>
      <c r="T281" s="1">
        <v>0.52</v>
      </c>
      <c r="U281" s="1">
        <f t="shared" si="43"/>
        <v>2386.8000000000002</v>
      </c>
      <c r="V281" s="1">
        <f t="shared" si="44"/>
        <v>2203.1999999999998</v>
      </c>
      <c r="W281" s="4">
        <f t="shared" si="45"/>
        <v>0.48</v>
      </c>
      <c r="X281" s="1" t="s">
        <v>147</v>
      </c>
      <c r="Y281" s="1" t="s">
        <v>81</v>
      </c>
      <c r="Z281" s="1" t="s">
        <v>41</v>
      </c>
      <c r="AA281" s="2">
        <v>45745</v>
      </c>
      <c r="AB281" s="1">
        <v>4</v>
      </c>
      <c r="AC281" s="1" t="s">
        <v>42</v>
      </c>
      <c r="AD281" s="9" t="str">
        <f t="shared" si="46"/>
        <v>Target Not Achieved</v>
      </c>
      <c r="AE281" s="1" t="str" cm="1">
        <f t="array" ref="AE281">_xlfn.IFS(AB281&gt;=4.5,"Excellent",AB281&gt;=3,"Good",AB281&lt;3,"Poor")</f>
        <v>Good</v>
      </c>
      <c r="AF281" s="1" t="str">
        <f t="shared" si="47"/>
        <v>Not Eligible for Bonus</v>
      </c>
      <c r="AG281" s="9" t="str">
        <f t="shared" si="48"/>
        <v>Normal Region</v>
      </c>
      <c r="AH281" s="1" t="str">
        <f t="shared" si="49"/>
        <v>Order Closed</v>
      </c>
    </row>
    <row r="282" spans="1:34">
      <c r="A282" s="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c r="P282" s="1">
        <f t="shared" si="40"/>
        <v>15920</v>
      </c>
      <c r="Q282" s="1">
        <v>0</v>
      </c>
      <c r="R282" s="1">
        <f t="shared" si="41"/>
        <v>0</v>
      </c>
      <c r="S282" s="1">
        <f t="shared" si="42"/>
        <v>15920</v>
      </c>
      <c r="T282" s="1">
        <v>0.52</v>
      </c>
      <c r="U282" s="1">
        <f t="shared" si="43"/>
        <v>8278.4</v>
      </c>
      <c r="V282" s="1">
        <f t="shared" si="44"/>
        <v>7641.6</v>
      </c>
      <c r="W282" s="4">
        <f t="shared" si="45"/>
        <v>0.48000000000000004</v>
      </c>
      <c r="X282" s="1" t="s">
        <v>147</v>
      </c>
      <c r="Y282" s="1" t="s">
        <v>40</v>
      </c>
      <c r="Z282" s="1" t="s">
        <v>22</v>
      </c>
      <c r="AA282" s="1"/>
      <c r="AB282" s="1"/>
      <c r="AC282" s="1" t="s">
        <v>93</v>
      </c>
      <c r="AD282" s="9" t="str">
        <f t="shared" si="46"/>
        <v>Target Achieved</v>
      </c>
      <c r="AE282" s="1" t="str" cm="1">
        <f t="array" ref="AE282">_xlfn.IFS(AB282&gt;=4.5,"Excellent",AB282&gt;=3,"Good",AB282&lt;3,"Poor")</f>
        <v>Poor</v>
      </c>
      <c r="AF282" s="1" t="str">
        <f t="shared" si="47"/>
        <v>Eligible for Bonus</v>
      </c>
      <c r="AG282" s="9" t="str">
        <f t="shared" si="48"/>
        <v>Priority Region</v>
      </c>
      <c r="AH282" s="1" t="str">
        <f t="shared" si="49"/>
        <v>Order Returned</v>
      </c>
    </row>
    <row r="283" spans="1:34">
      <c r="A283" s="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c r="P283" s="1">
        <f t="shared" si="40"/>
        <v>1230</v>
      </c>
      <c r="Q283" s="1">
        <v>0</v>
      </c>
      <c r="R283" s="1">
        <f t="shared" si="41"/>
        <v>0</v>
      </c>
      <c r="S283" s="1">
        <f t="shared" si="42"/>
        <v>1230</v>
      </c>
      <c r="T283" s="1">
        <v>0.52</v>
      </c>
      <c r="U283" s="1">
        <f t="shared" si="43"/>
        <v>639.6</v>
      </c>
      <c r="V283" s="1">
        <f t="shared" si="44"/>
        <v>590.4</v>
      </c>
      <c r="W283" s="4">
        <f t="shared" si="45"/>
        <v>0.48</v>
      </c>
      <c r="X283" s="1" t="s">
        <v>39</v>
      </c>
      <c r="Y283" s="1" t="s">
        <v>81</v>
      </c>
      <c r="Z283" s="1" t="s">
        <v>41</v>
      </c>
      <c r="AA283" s="2">
        <v>45745</v>
      </c>
      <c r="AB283" s="1">
        <v>4</v>
      </c>
      <c r="AC283" s="1" t="s">
        <v>42</v>
      </c>
      <c r="AD283" s="9" t="str">
        <f t="shared" si="46"/>
        <v>Target Not Achieved</v>
      </c>
      <c r="AE283" s="1" t="str" cm="1">
        <f t="array" ref="AE283">_xlfn.IFS(AB283&gt;=4.5,"Excellent",AB283&gt;=3,"Good",AB283&lt;3,"Poor")</f>
        <v>Good</v>
      </c>
      <c r="AF283" s="1" t="str">
        <f t="shared" si="47"/>
        <v>Not Eligible for Bonus</v>
      </c>
      <c r="AG283" s="9" t="str">
        <f t="shared" si="48"/>
        <v>Normal Region</v>
      </c>
      <c r="AH283" s="1" t="str">
        <f t="shared" si="49"/>
        <v>Order Closed</v>
      </c>
    </row>
    <row r="284" spans="1:34">
      <c r="A284" s="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c r="P284" s="1">
        <f t="shared" si="40"/>
        <v>3440</v>
      </c>
      <c r="Q284" s="1">
        <v>25</v>
      </c>
      <c r="R284" s="1">
        <f t="shared" si="41"/>
        <v>860</v>
      </c>
      <c r="S284" s="1">
        <f t="shared" si="42"/>
        <v>2580</v>
      </c>
      <c r="T284" s="1">
        <v>0.62</v>
      </c>
      <c r="U284" s="1">
        <f t="shared" si="43"/>
        <v>1599.6</v>
      </c>
      <c r="V284" s="1">
        <f t="shared" si="44"/>
        <v>980.40000000000009</v>
      </c>
      <c r="W284" s="4">
        <f t="shared" si="45"/>
        <v>0.38000000000000006</v>
      </c>
      <c r="X284" s="1" t="s">
        <v>39</v>
      </c>
      <c r="Y284" s="1" t="s">
        <v>81</v>
      </c>
      <c r="Z284" s="1" t="s">
        <v>66</v>
      </c>
      <c r="AA284" s="1"/>
      <c r="AB284" s="1"/>
      <c r="AC284" s="1" t="s">
        <v>42</v>
      </c>
      <c r="AD284" s="9" t="str">
        <f t="shared" si="46"/>
        <v>Target Not Achieved</v>
      </c>
      <c r="AE284" s="1" t="str" cm="1">
        <f t="array" ref="AE284">_xlfn.IFS(AB284&gt;=4.5,"Excellent",AB284&gt;=3,"Good",AB284&lt;3,"Poor")</f>
        <v>Poor</v>
      </c>
      <c r="AF284" s="1" t="str">
        <f t="shared" si="47"/>
        <v>Not Eligible for Bonus</v>
      </c>
      <c r="AG284" s="9" t="str">
        <f t="shared" si="48"/>
        <v>Priority Region</v>
      </c>
      <c r="AH284" s="1" t="str">
        <f t="shared" si="49"/>
        <v>Order Closed</v>
      </c>
    </row>
    <row r="285" spans="1:34">
      <c r="A285" s="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c r="P285" s="1">
        <f t="shared" si="40"/>
        <v>43740</v>
      </c>
      <c r="Q285" s="1">
        <v>20</v>
      </c>
      <c r="R285" s="1">
        <f t="shared" si="41"/>
        <v>8748</v>
      </c>
      <c r="S285" s="1">
        <f t="shared" si="42"/>
        <v>34992</v>
      </c>
      <c r="T285" s="1">
        <v>0.57999999999999996</v>
      </c>
      <c r="U285" s="1">
        <f t="shared" si="43"/>
        <v>20295.359999999997</v>
      </c>
      <c r="V285" s="1">
        <f t="shared" si="44"/>
        <v>14696.640000000003</v>
      </c>
      <c r="W285" s="4">
        <f t="shared" si="45"/>
        <v>0.4200000000000001</v>
      </c>
      <c r="X285" s="1" t="s">
        <v>65</v>
      </c>
      <c r="Y285" s="1" t="s">
        <v>72</v>
      </c>
      <c r="Z285" s="1" t="s">
        <v>120</v>
      </c>
      <c r="AA285" s="1"/>
      <c r="AB285" s="1"/>
      <c r="AC285" s="1" t="s">
        <v>42</v>
      </c>
      <c r="AD285" s="9" t="str">
        <f t="shared" si="46"/>
        <v>Target Achieved</v>
      </c>
      <c r="AE285" s="1" t="str" cm="1">
        <f t="array" ref="AE285">_xlfn.IFS(AB285&gt;=4.5,"Excellent",AB285&gt;=3,"Good",AB285&lt;3,"Poor")</f>
        <v>Poor</v>
      </c>
      <c r="AF285" s="1" t="str">
        <f t="shared" si="47"/>
        <v>Not Eligible for Bonus</v>
      </c>
      <c r="AG285" s="9" t="str">
        <f t="shared" si="48"/>
        <v>Priority Region</v>
      </c>
      <c r="AH285" s="1" t="str">
        <f t="shared" si="49"/>
        <v>Order Closed</v>
      </c>
    </row>
    <row r="286" spans="1:34">
      <c r="A286" s="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c r="P286" s="1">
        <f t="shared" si="40"/>
        <v>247170</v>
      </c>
      <c r="Q286" s="1">
        <v>5</v>
      </c>
      <c r="R286" s="1">
        <f t="shared" si="41"/>
        <v>12358.5</v>
      </c>
      <c r="S286" s="1">
        <f t="shared" si="42"/>
        <v>234811.5</v>
      </c>
      <c r="T286" s="1">
        <v>0.57999999999999996</v>
      </c>
      <c r="U286" s="1">
        <f t="shared" si="43"/>
        <v>136190.66999999998</v>
      </c>
      <c r="V286" s="1">
        <f t="shared" si="44"/>
        <v>98620.830000000016</v>
      </c>
      <c r="W286" s="4">
        <f t="shared" si="45"/>
        <v>0.4200000000000001</v>
      </c>
      <c r="X286" s="1" t="s">
        <v>104</v>
      </c>
      <c r="Y286" s="1" t="s">
        <v>81</v>
      </c>
      <c r="Z286" s="1" t="s">
        <v>51</v>
      </c>
      <c r="AA286" s="2">
        <v>45751</v>
      </c>
      <c r="AB286" s="1"/>
      <c r="AC286" s="1" t="s">
        <v>42</v>
      </c>
      <c r="AD286" s="9" t="str">
        <f t="shared" si="46"/>
        <v>Target Achieved</v>
      </c>
      <c r="AE286" s="1" t="str" cm="1">
        <f t="array" ref="AE286">_xlfn.IFS(AB286&gt;=4.5,"Excellent",AB286&gt;=3,"Good",AB286&lt;3,"Poor")</f>
        <v>Poor</v>
      </c>
      <c r="AF286" s="1" t="str">
        <f t="shared" si="47"/>
        <v>Eligible for Bonus</v>
      </c>
      <c r="AG286" s="9" t="str">
        <f t="shared" si="48"/>
        <v>Priority Region</v>
      </c>
      <c r="AH286" s="1" t="str">
        <f t="shared" si="49"/>
        <v>Order Closed</v>
      </c>
    </row>
    <row r="287" spans="1:34">
      <c r="A287" s="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c r="P287" s="1">
        <f t="shared" si="40"/>
        <v>136500</v>
      </c>
      <c r="Q287" s="1">
        <v>10</v>
      </c>
      <c r="R287" s="1">
        <f t="shared" si="41"/>
        <v>13650</v>
      </c>
      <c r="S287" s="1">
        <f t="shared" si="42"/>
        <v>122850</v>
      </c>
      <c r="T287" s="1">
        <v>0.57999999999999996</v>
      </c>
      <c r="U287" s="1">
        <f t="shared" si="43"/>
        <v>71253</v>
      </c>
      <c r="V287" s="1">
        <f t="shared" si="44"/>
        <v>51597</v>
      </c>
      <c r="W287" s="4">
        <f t="shared" si="45"/>
        <v>0.42</v>
      </c>
      <c r="X287" s="1" t="s">
        <v>39</v>
      </c>
      <c r="Y287" s="1" t="s">
        <v>72</v>
      </c>
      <c r="Z287" s="1" t="s">
        <v>41</v>
      </c>
      <c r="AA287" s="2">
        <v>45749</v>
      </c>
      <c r="AB287" s="1">
        <v>3</v>
      </c>
      <c r="AC287" s="1" t="s">
        <v>42</v>
      </c>
      <c r="AD287" s="9" t="str">
        <f t="shared" si="46"/>
        <v>Target Achieved</v>
      </c>
      <c r="AE287" s="1" t="str" cm="1">
        <f t="array" ref="AE287">_xlfn.IFS(AB287&gt;=4.5,"Excellent",AB287&gt;=3,"Good",AB287&lt;3,"Poor")</f>
        <v>Good</v>
      </c>
      <c r="AF287" s="1" t="str">
        <f t="shared" si="47"/>
        <v>Not Eligible for Bonus</v>
      </c>
      <c r="AG287" s="9" t="str">
        <f t="shared" si="48"/>
        <v>Normal Region</v>
      </c>
      <c r="AH287" s="1" t="str">
        <f t="shared" si="49"/>
        <v>Order Closed</v>
      </c>
    </row>
    <row r="288" spans="1:34">
      <c r="A288" s="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c r="P288" s="1">
        <f t="shared" si="40"/>
        <v>9120</v>
      </c>
      <c r="Q288" s="1">
        <v>15</v>
      </c>
      <c r="R288" s="1">
        <f t="shared" si="41"/>
        <v>1368</v>
      </c>
      <c r="S288" s="1">
        <f t="shared" si="42"/>
        <v>7752</v>
      </c>
      <c r="T288" s="1">
        <v>0.45</v>
      </c>
      <c r="U288" s="1">
        <f t="shared" si="43"/>
        <v>3488.4</v>
      </c>
      <c r="V288" s="1">
        <f t="shared" si="44"/>
        <v>4263.6000000000004</v>
      </c>
      <c r="W288" s="4">
        <f t="shared" si="45"/>
        <v>0.55000000000000004</v>
      </c>
      <c r="X288" s="1" t="s">
        <v>56</v>
      </c>
      <c r="Y288" s="1" t="s">
        <v>81</v>
      </c>
      <c r="Z288" s="1" t="s">
        <v>41</v>
      </c>
      <c r="AA288" s="2">
        <v>45746</v>
      </c>
      <c r="AB288" s="1">
        <v>4</v>
      </c>
      <c r="AC288" s="1" t="s">
        <v>42</v>
      </c>
      <c r="AD288" s="9" t="str">
        <f t="shared" si="46"/>
        <v>Target Not Achieved</v>
      </c>
      <c r="AE288" s="1" t="str" cm="1">
        <f t="array" ref="AE288">_xlfn.IFS(AB288&gt;=4.5,"Excellent",AB288&gt;=3,"Good",AB288&lt;3,"Poor")</f>
        <v>Good</v>
      </c>
      <c r="AF288" s="1" t="str">
        <f t="shared" si="47"/>
        <v>Not Eligible for Bonus</v>
      </c>
      <c r="AG288" s="9" t="str">
        <f t="shared" si="48"/>
        <v>Normal Region</v>
      </c>
      <c r="AH288" s="1" t="str">
        <f t="shared" si="49"/>
        <v>Order Closed</v>
      </c>
    </row>
    <row r="289" spans="1:34">
      <c r="A289" s="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c r="P289" s="1">
        <f t="shared" si="40"/>
        <v>1200</v>
      </c>
      <c r="Q289" s="1">
        <v>30</v>
      </c>
      <c r="R289" s="1">
        <f t="shared" si="41"/>
        <v>360</v>
      </c>
      <c r="S289" s="1">
        <f t="shared" si="42"/>
        <v>840</v>
      </c>
      <c r="T289" s="1">
        <v>0.35</v>
      </c>
      <c r="U289" s="1">
        <f t="shared" si="43"/>
        <v>294</v>
      </c>
      <c r="V289" s="1">
        <f t="shared" si="44"/>
        <v>546</v>
      </c>
      <c r="W289" s="4">
        <f t="shared" si="45"/>
        <v>0.65</v>
      </c>
      <c r="X289" s="1" t="s">
        <v>104</v>
      </c>
      <c r="Y289" s="1" t="s">
        <v>81</v>
      </c>
      <c r="Z289" s="1" t="s">
        <v>22</v>
      </c>
      <c r="AA289" s="1"/>
      <c r="AB289" s="1"/>
      <c r="AC289" s="1" t="s">
        <v>93</v>
      </c>
      <c r="AD289" s="9" t="str">
        <f t="shared" si="46"/>
        <v>Target Not Achieved</v>
      </c>
      <c r="AE289" s="1" t="str" cm="1">
        <f t="array" ref="AE289">_xlfn.IFS(AB289&gt;=4.5,"Excellent",AB289&gt;=3,"Good",AB289&lt;3,"Poor")</f>
        <v>Poor</v>
      </c>
      <c r="AF289" s="1" t="str">
        <f t="shared" si="47"/>
        <v>Not Eligible for Bonus</v>
      </c>
      <c r="AG289" s="9" t="str">
        <f t="shared" si="48"/>
        <v>Normal Region</v>
      </c>
      <c r="AH289" s="1" t="str">
        <f t="shared" si="49"/>
        <v>Order Returned</v>
      </c>
    </row>
    <row r="290" spans="1:34">
      <c r="A290" s="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c r="P290" s="1">
        <f t="shared" si="40"/>
        <v>20800</v>
      </c>
      <c r="Q290" s="1">
        <v>0</v>
      </c>
      <c r="R290" s="1">
        <f t="shared" si="41"/>
        <v>0</v>
      </c>
      <c r="S290" s="1">
        <f t="shared" si="42"/>
        <v>20800</v>
      </c>
      <c r="T290" s="1">
        <v>0.48</v>
      </c>
      <c r="U290" s="1">
        <f t="shared" si="43"/>
        <v>9984</v>
      </c>
      <c r="V290" s="1">
        <f t="shared" si="44"/>
        <v>10816</v>
      </c>
      <c r="W290" s="4">
        <f t="shared" si="45"/>
        <v>0.52</v>
      </c>
      <c r="X290" s="1" t="s">
        <v>50</v>
      </c>
      <c r="Y290" s="1" t="s">
        <v>72</v>
      </c>
      <c r="Z290" s="1" t="s">
        <v>41</v>
      </c>
      <c r="AA290" s="2">
        <v>45748</v>
      </c>
      <c r="AB290" s="1">
        <v>4</v>
      </c>
      <c r="AC290" s="1" t="s">
        <v>42</v>
      </c>
      <c r="AD290" s="9" t="str">
        <f t="shared" si="46"/>
        <v>Target Achieved</v>
      </c>
      <c r="AE290" s="1" t="str" cm="1">
        <f t="array" ref="AE290">_xlfn.IFS(AB290&gt;=4.5,"Excellent",AB290&gt;=3,"Good",AB290&lt;3,"Poor")</f>
        <v>Good</v>
      </c>
      <c r="AF290" s="1" t="str">
        <f t="shared" si="47"/>
        <v>Eligible for Bonus</v>
      </c>
      <c r="AG290" s="9" t="str">
        <f t="shared" si="48"/>
        <v>Priority Region</v>
      </c>
      <c r="AH290" s="1" t="str">
        <f t="shared" si="49"/>
        <v>Order Closed</v>
      </c>
    </row>
    <row r="291" spans="1:34">
      <c r="A291" s="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c r="P291" s="1">
        <f t="shared" si="40"/>
        <v>6560</v>
      </c>
      <c r="Q291" s="1">
        <v>10</v>
      </c>
      <c r="R291" s="1">
        <f t="shared" si="41"/>
        <v>656</v>
      </c>
      <c r="S291" s="1">
        <f t="shared" si="42"/>
        <v>5904</v>
      </c>
      <c r="T291" s="1">
        <v>0.45</v>
      </c>
      <c r="U291" s="1">
        <f t="shared" si="43"/>
        <v>2656.8</v>
      </c>
      <c r="V291" s="1">
        <f t="shared" si="44"/>
        <v>3247.2</v>
      </c>
      <c r="W291" s="4">
        <f t="shared" si="45"/>
        <v>0.54999999999999993</v>
      </c>
      <c r="X291" s="1" t="s">
        <v>50</v>
      </c>
      <c r="Y291" s="1" t="s">
        <v>81</v>
      </c>
      <c r="Z291" s="1" t="s">
        <v>41</v>
      </c>
      <c r="AA291" s="2">
        <v>45749</v>
      </c>
      <c r="AB291" s="1">
        <v>4</v>
      </c>
      <c r="AC291" s="1" t="s">
        <v>42</v>
      </c>
      <c r="AD291" s="9" t="str">
        <f t="shared" si="46"/>
        <v>Target Not Achieved</v>
      </c>
      <c r="AE291" s="1" t="str" cm="1">
        <f t="array" ref="AE291">_xlfn.IFS(AB291&gt;=4.5,"Excellent",AB291&gt;=3,"Good",AB291&lt;3,"Poor")</f>
        <v>Good</v>
      </c>
      <c r="AF291" s="1" t="str">
        <f t="shared" si="47"/>
        <v>Not Eligible for Bonus</v>
      </c>
      <c r="AG291" s="9" t="str">
        <f t="shared" si="48"/>
        <v>Priority Region</v>
      </c>
      <c r="AH291" s="1" t="str">
        <f t="shared" si="49"/>
        <v>Order Closed</v>
      </c>
    </row>
    <row r="292" spans="1:34">
      <c r="A292" s="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c r="P292" s="1">
        <f t="shared" si="40"/>
        <v>5390</v>
      </c>
      <c r="Q292" s="1">
        <v>10</v>
      </c>
      <c r="R292" s="1">
        <f t="shared" si="41"/>
        <v>539</v>
      </c>
      <c r="S292" s="1">
        <f t="shared" si="42"/>
        <v>4851</v>
      </c>
      <c r="T292" s="1">
        <v>0.5</v>
      </c>
      <c r="U292" s="1">
        <f t="shared" si="43"/>
        <v>2425.5</v>
      </c>
      <c r="V292" s="1">
        <f t="shared" si="44"/>
        <v>2425.5</v>
      </c>
      <c r="W292" s="4">
        <f t="shared" si="45"/>
        <v>0.5</v>
      </c>
      <c r="X292" s="1" t="s">
        <v>147</v>
      </c>
      <c r="Y292" s="1" t="s">
        <v>81</v>
      </c>
      <c r="Z292" s="1" t="s">
        <v>120</v>
      </c>
      <c r="AA292" s="1"/>
      <c r="AB292" s="1"/>
      <c r="AC292" s="1" t="s">
        <v>42</v>
      </c>
      <c r="AD292" s="9" t="str">
        <f t="shared" si="46"/>
        <v>Target Not Achieved</v>
      </c>
      <c r="AE292" s="1" t="str" cm="1">
        <f t="array" ref="AE292">_xlfn.IFS(AB292&gt;=4.5,"Excellent",AB292&gt;=3,"Good",AB292&lt;3,"Poor")</f>
        <v>Poor</v>
      </c>
      <c r="AF292" s="1" t="str">
        <f t="shared" si="47"/>
        <v>Not Eligible for Bonus</v>
      </c>
      <c r="AG292" s="9" t="str">
        <f t="shared" si="48"/>
        <v>Normal Region</v>
      </c>
      <c r="AH292" s="1" t="str">
        <f t="shared" si="49"/>
        <v>Order Closed</v>
      </c>
    </row>
    <row r="293" spans="1:34">
      <c r="A293" s="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c r="P293" s="1">
        <f t="shared" si="40"/>
        <v>9850</v>
      </c>
      <c r="Q293" s="1">
        <v>5</v>
      </c>
      <c r="R293" s="1">
        <f t="shared" si="41"/>
        <v>492.5</v>
      </c>
      <c r="S293" s="1">
        <f t="shared" si="42"/>
        <v>9357.5</v>
      </c>
      <c r="T293" s="1">
        <v>0.5</v>
      </c>
      <c r="U293" s="1">
        <f t="shared" si="43"/>
        <v>4678.75</v>
      </c>
      <c r="V293" s="1">
        <f t="shared" si="44"/>
        <v>4678.75</v>
      </c>
      <c r="W293" s="4">
        <f t="shared" si="45"/>
        <v>0.5</v>
      </c>
      <c r="X293" s="1" t="s">
        <v>56</v>
      </c>
      <c r="Y293" s="1" t="s">
        <v>57</v>
      </c>
      <c r="Z293" s="1" t="s">
        <v>22</v>
      </c>
      <c r="AA293" s="1"/>
      <c r="AB293" s="1"/>
      <c r="AC293" s="1" t="s">
        <v>93</v>
      </c>
      <c r="AD293" s="9" t="str">
        <f t="shared" si="46"/>
        <v>Target Not Achieved</v>
      </c>
      <c r="AE293" s="1" t="str" cm="1">
        <f t="array" ref="AE293">_xlfn.IFS(AB293&gt;=4.5,"Excellent",AB293&gt;=3,"Good",AB293&lt;3,"Poor")</f>
        <v>Poor</v>
      </c>
      <c r="AF293" s="1" t="str">
        <f t="shared" si="47"/>
        <v>Not Eligible for Bonus</v>
      </c>
      <c r="AG293" s="9" t="str">
        <f t="shared" si="48"/>
        <v>Normal Region</v>
      </c>
      <c r="AH293" s="1" t="str">
        <f t="shared" si="49"/>
        <v>Order Returned</v>
      </c>
    </row>
    <row r="294" spans="1:34">
      <c r="A294" s="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c r="P294" s="1">
        <f t="shared" si="40"/>
        <v>1980</v>
      </c>
      <c r="Q294" s="1">
        <v>10</v>
      </c>
      <c r="R294" s="1">
        <f t="shared" si="41"/>
        <v>198</v>
      </c>
      <c r="S294" s="1">
        <f t="shared" si="42"/>
        <v>1782</v>
      </c>
      <c r="T294" s="1">
        <v>0.62</v>
      </c>
      <c r="U294" s="1">
        <f t="shared" si="43"/>
        <v>1104.8399999999999</v>
      </c>
      <c r="V294" s="1">
        <f t="shared" si="44"/>
        <v>677.16000000000008</v>
      </c>
      <c r="W294" s="4">
        <f t="shared" si="45"/>
        <v>0.38000000000000006</v>
      </c>
      <c r="X294" s="1" t="s">
        <v>50</v>
      </c>
      <c r="Y294" s="1" t="s">
        <v>81</v>
      </c>
      <c r="Z294" s="1" t="s">
        <v>41</v>
      </c>
      <c r="AA294" s="2">
        <v>45755</v>
      </c>
      <c r="AB294" s="1">
        <v>4</v>
      </c>
      <c r="AC294" s="1" t="s">
        <v>42</v>
      </c>
      <c r="AD294" s="9" t="str">
        <f t="shared" si="46"/>
        <v>Target Not Achieved</v>
      </c>
      <c r="AE294" s="1" t="str" cm="1">
        <f t="array" ref="AE294">_xlfn.IFS(AB294&gt;=4.5,"Excellent",AB294&gt;=3,"Good",AB294&lt;3,"Poor")</f>
        <v>Good</v>
      </c>
      <c r="AF294" s="1" t="str">
        <f t="shared" si="47"/>
        <v>Not Eligible for Bonus</v>
      </c>
      <c r="AG294" s="9" t="str">
        <f t="shared" si="48"/>
        <v>Normal Region</v>
      </c>
      <c r="AH294" s="1" t="str">
        <f t="shared" si="49"/>
        <v>Order Closed</v>
      </c>
    </row>
    <row r="295" spans="1:34">
      <c r="A295" s="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c r="P295" s="1">
        <f t="shared" si="40"/>
        <v>18720</v>
      </c>
      <c r="Q295" s="1">
        <v>0</v>
      </c>
      <c r="R295" s="1">
        <f t="shared" si="41"/>
        <v>0</v>
      </c>
      <c r="S295" s="1">
        <f t="shared" si="42"/>
        <v>18720</v>
      </c>
      <c r="T295" s="1">
        <v>0.5</v>
      </c>
      <c r="U295" s="1">
        <f t="shared" si="43"/>
        <v>9360</v>
      </c>
      <c r="V295" s="1">
        <f t="shared" si="44"/>
        <v>9360</v>
      </c>
      <c r="W295" s="4">
        <f t="shared" si="45"/>
        <v>0.5</v>
      </c>
      <c r="X295" s="1" t="s">
        <v>50</v>
      </c>
      <c r="Y295" s="1" t="s">
        <v>40</v>
      </c>
      <c r="Z295" s="1" t="s">
        <v>41</v>
      </c>
      <c r="AA295" s="2">
        <v>45754</v>
      </c>
      <c r="AB295" s="1">
        <v>3</v>
      </c>
      <c r="AC295" s="1" t="s">
        <v>42</v>
      </c>
      <c r="AD295" s="9" t="str">
        <f t="shared" si="46"/>
        <v>Target Achieved</v>
      </c>
      <c r="AE295" s="1" t="str" cm="1">
        <f t="array" ref="AE295">_xlfn.IFS(AB295&gt;=4.5,"Excellent",AB295&gt;=3,"Good",AB295&lt;3,"Poor")</f>
        <v>Good</v>
      </c>
      <c r="AF295" s="1" t="str">
        <f t="shared" si="47"/>
        <v>Eligible for Bonus</v>
      </c>
      <c r="AG295" s="9" t="str">
        <f t="shared" si="48"/>
        <v>Priority Region</v>
      </c>
      <c r="AH295" s="1" t="str">
        <f t="shared" si="49"/>
        <v>Order Closed</v>
      </c>
    </row>
    <row r="296" spans="1:34">
      <c r="A296" s="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c r="P296" s="1">
        <f t="shared" si="40"/>
        <v>21680</v>
      </c>
      <c r="Q296" s="1">
        <v>0</v>
      </c>
      <c r="R296" s="1">
        <f t="shared" si="41"/>
        <v>0</v>
      </c>
      <c r="S296" s="1">
        <f t="shared" si="42"/>
        <v>21680</v>
      </c>
      <c r="T296" s="1">
        <v>0.52</v>
      </c>
      <c r="U296" s="1">
        <f t="shared" si="43"/>
        <v>11273.6</v>
      </c>
      <c r="V296" s="1">
        <f t="shared" si="44"/>
        <v>10406.4</v>
      </c>
      <c r="W296" s="4">
        <f t="shared" si="45"/>
        <v>0.48</v>
      </c>
      <c r="X296" s="1" t="s">
        <v>50</v>
      </c>
      <c r="Y296" s="1" t="s">
        <v>40</v>
      </c>
      <c r="Z296" s="1" t="s">
        <v>41</v>
      </c>
      <c r="AA296" s="2">
        <v>45755</v>
      </c>
      <c r="AB296" s="1">
        <v>4</v>
      </c>
      <c r="AC296" s="1" t="s">
        <v>42</v>
      </c>
      <c r="AD296" s="9" t="str">
        <f t="shared" si="46"/>
        <v>Target Achieved</v>
      </c>
      <c r="AE296" s="1" t="str" cm="1">
        <f t="array" ref="AE296">_xlfn.IFS(AB296&gt;=4.5,"Excellent",AB296&gt;=3,"Good",AB296&lt;3,"Poor")</f>
        <v>Good</v>
      </c>
      <c r="AF296" s="1" t="str">
        <f t="shared" si="47"/>
        <v>Eligible for Bonus</v>
      </c>
      <c r="AG296" s="9" t="str">
        <f t="shared" si="48"/>
        <v>Normal Region</v>
      </c>
      <c r="AH296" s="1" t="str">
        <f t="shared" si="49"/>
        <v>Order Closed</v>
      </c>
    </row>
    <row r="297" spans="1:34">
      <c r="A297" s="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c r="P297" s="1">
        <f t="shared" si="40"/>
        <v>3180</v>
      </c>
      <c r="Q297" s="1">
        <v>25</v>
      </c>
      <c r="R297" s="1">
        <f t="shared" si="41"/>
        <v>795</v>
      </c>
      <c r="S297" s="1">
        <f t="shared" si="42"/>
        <v>2385</v>
      </c>
      <c r="T297" s="1">
        <v>0.5</v>
      </c>
      <c r="U297" s="1">
        <f t="shared" si="43"/>
        <v>1192.5</v>
      </c>
      <c r="V297" s="1">
        <f t="shared" si="44"/>
        <v>1192.5</v>
      </c>
      <c r="W297" s="4">
        <f t="shared" si="45"/>
        <v>0.5</v>
      </c>
      <c r="X297" s="1" t="s">
        <v>39</v>
      </c>
      <c r="Y297" s="1" t="s">
        <v>81</v>
      </c>
      <c r="Z297" s="1" t="s">
        <v>41</v>
      </c>
      <c r="AA297" s="2">
        <v>45753</v>
      </c>
      <c r="AB297" s="1">
        <v>5</v>
      </c>
      <c r="AC297" s="1" t="s">
        <v>42</v>
      </c>
      <c r="AD297" s="9" t="str">
        <f t="shared" si="46"/>
        <v>Target Not Achieved</v>
      </c>
      <c r="AE297" s="1" t="str" cm="1">
        <f t="array" ref="AE297">_xlfn.IFS(AB297&gt;=4.5,"Excellent",AB297&gt;=3,"Good",AB297&lt;3,"Poor")</f>
        <v>Excellent</v>
      </c>
      <c r="AF297" s="1" t="str">
        <f t="shared" si="47"/>
        <v>Not Eligible for Bonus</v>
      </c>
      <c r="AG297" s="9" t="str">
        <f t="shared" si="48"/>
        <v>Normal Region</v>
      </c>
      <c r="AH297" s="1" t="str">
        <f t="shared" si="49"/>
        <v>Order Closed</v>
      </c>
    </row>
    <row r="298" spans="1:34">
      <c r="A298" s="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c r="P298" s="1">
        <f t="shared" si="40"/>
        <v>9500</v>
      </c>
      <c r="Q298" s="1">
        <v>0</v>
      </c>
      <c r="R298" s="1">
        <f t="shared" si="41"/>
        <v>0</v>
      </c>
      <c r="S298" s="1">
        <f t="shared" si="42"/>
        <v>9500</v>
      </c>
      <c r="T298" s="1">
        <v>0.45</v>
      </c>
      <c r="U298" s="1">
        <f t="shared" si="43"/>
        <v>4275</v>
      </c>
      <c r="V298" s="1">
        <f t="shared" si="44"/>
        <v>5225</v>
      </c>
      <c r="W298" s="4">
        <f t="shared" si="45"/>
        <v>0.55000000000000004</v>
      </c>
      <c r="X298" s="1" t="s">
        <v>39</v>
      </c>
      <c r="Y298" s="1" t="s">
        <v>40</v>
      </c>
      <c r="Z298" s="1" t="s">
        <v>120</v>
      </c>
      <c r="AA298" s="1"/>
      <c r="AB298" s="1"/>
      <c r="AC298" s="1" t="s">
        <v>42</v>
      </c>
      <c r="AD298" s="9" t="str">
        <f t="shared" si="46"/>
        <v>Target Not Achieved</v>
      </c>
      <c r="AE298" s="1" t="str" cm="1">
        <f t="array" ref="AE298">_xlfn.IFS(AB298&gt;=4.5,"Excellent",AB298&gt;=3,"Good",AB298&lt;3,"Poor")</f>
        <v>Poor</v>
      </c>
      <c r="AF298" s="1" t="str">
        <f t="shared" si="47"/>
        <v>Eligible for Bonus</v>
      </c>
      <c r="AG298" s="9" t="str">
        <f t="shared" si="48"/>
        <v>Normal Region</v>
      </c>
      <c r="AH298" s="1" t="str">
        <f t="shared" si="49"/>
        <v>Order Closed</v>
      </c>
    </row>
    <row r="299" spans="1:34">
      <c r="A299" s="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c r="P299" s="1">
        <f t="shared" si="40"/>
        <v>10440</v>
      </c>
      <c r="Q299" s="1">
        <v>0</v>
      </c>
      <c r="R299" s="1">
        <f t="shared" si="41"/>
        <v>0</v>
      </c>
      <c r="S299" s="1">
        <f t="shared" si="42"/>
        <v>10440</v>
      </c>
      <c r="T299" s="1">
        <v>0.48</v>
      </c>
      <c r="U299" s="1">
        <f t="shared" si="43"/>
        <v>5011.2</v>
      </c>
      <c r="V299" s="1">
        <f t="shared" si="44"/>
        <v>5428.8</v>
      </c>
      <c r="W299" s="4">
        <f t="shared" si="45"/>
        <v>0.52</v>
      </c>
      <c r="X299" s="1" t="s">
        <v>147</v>
      </c>
      <c r="Y299" s="1" t="s">
        <v>81</v>
      </c>
      <c r="Z299" s="1" t="s">
        <v>41</v>
      </c>
      <c r="AA299" s="2">
        <v>45756</v>
      </c>
      <c r="AB299" s="1">
        <v>4</v>
      </c>
      <c r="AC299" s="1" t="s">
        <v>42</v>
      </c>
      <c r="AD299" s="9" t="str">
        <f t="shared" si="46"/>
        <v>Target Achieved</v>
      </c>
      <c r="AE299" s="1" t="str" cm="1">
        <f t="array" ref="AE299">_xlfn.IFS(AB299&gt;=4.5,"Excellent",AB299&gt;=3,"Good",AB299&lt;3,"Poor")</f>
        <v>Good</v>
      </c>
      <c r="AF299" s="1" t="str">
        <f t="shared" si="47"/>
        <v>Eligible for Bonus</v>
      </c>
      <c r="AG299" s="9" t="str">
        <f t="shared" si="48"/>
        <v>Normal Region</v>
      </c>
      <c r="AH299" s="1" t="str">
        <f t="shared" si="49"/>
        <v>Order Closed</v>
      </c>
    </row>
    <row r="300" spans="1:34">
      <c r="A300" s="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c r="P300" s="1">
        <f t="shared" si="40"/>
        <v>201320</v>
      </c>
      <c r="Q300" s="1">
        <v>10</v>
      </c>
      <c r="R300" s="1">
        <f t="shared" si="41"/>
        <v>20132</v>
      </c>
      <c r="S300" s="1">
        <f t="shared" si="42"/>
        <v>181188</v>
      </c>
      <c r="T300" s="1">
        <v>0.57999999999999996</v>
      </c>
      <c r="U300" s="1">
        <f t="shared" si="43"/>
        <v>105089.04</v>
      </c>
      <c r="V300" s="1">
        <f t="shared" si="44"/>
        <v>76098.960000000006</v>
      </c>
      <c r="W300" s="4">
        <f t="shared" si="45"/>
        <v>0.42000000000000004</v>
      </c>
      <c r="X300" s="1" t="s">
        <v>65</v>
      </c>
      <c r="Y300" s="1" t="s">
        <v>72</v>
      </c>
      <c r="Z300" s="1" t="s">
        <v>66</v>
      </c>
      <c r="AA300" s="1"/>
      <c r="AB300" s="1"/>
      <c r="AC300" s="1" t="s">
        <v>42</v>
      </c>
      <c r="AD300" s="9" t="str">
        <f t="shared" si="46"/>
        <v>Target Achieved</v>
      </c>
      <c r="AE300" s="1" t="str" cm="1">
        <f t="array" ref="AE300">_xlfn.IFS(AB300&gt;=4.5,"Excellent",AB300&gt;=3,"Good",AB300&lt;3,"Poor")</f>
        <v>Poor</v>
      </c>
      <c r="AF300" s="1" t="str">
        <f t="shared" si="47"/>
        <v>Not Eligible for Bonus</v>
      </c>
      <c r="AG300" s="9" t="str">
        <f t="shared" si="48"/>
        <v>Normal Region</v>
      </c>
      <c r="AH300" s="1" t="str">
        <f t="shared" si="49"/>
        <v>Order Closed</v>
      </c>
    </row>
    <row r="301" spans="1:34">
      <c r="A301" s="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c r="P301" s="1">
        <f t="shared" si="40"/>
        <v>5310</v>
      </c>
      <c r="Q301" s="1">
        <v>0</v>
      </c>
      <c r="R301" s="1">
        <f t="shared" si="41"/>
        <v>0</v>
      </c>
      <c r="S301" s="1">
        <f t="shared" si="42"/>
        <v>5310</v>
      </c>
      <c r="T301" s="1">
        <v>0.47</v>
      </c>
      <c r="U301" s="1">
        <f t="shared" si="43"/>
        <v>2495.6999999999998</v>
      </c>
      <c r="V301" s="1">
        <f t="shared" si="44"/>
        <v>2814.3</v>
      </c>
      <c r="W301" s="4">
        <f t="shared" si="45"/>
        <v>0.53</v>
      </c>
      <c r="X301" s="1" t="s">
        <v>147</v>
      </c>
      <c r="Y301" s="1" t="s">
        <v>81</v>
      </c>
      <c r="Z301" s="1" t="s">
        <v>22</v>
      </c>
      <c r="AA301" s="1"/>
      <c r="AB301" s="1"/>
      <c r="AC301" s="1" t="s">
        <v>93</v>
      </c>
      <c r="AD301" s="9" t="str">
        <f t="shared" si="46"/>
        <v>Target Not Achieved</v>
      </c>
      <c r="AE301" s="1" t="str" cm="1">
        <f t="array" ref="AE301">_xlfn.IFS(AB301&gt;=4.5,"Excellent",AB301&gt;=3,"Good",AB301&lt;3,"Poor")</f>
        <v>Poor</v>
      </c>
      <c r="AF301" s="1" t="str">
        <f t="shared" si="47"/>
        <v>Not Eligible for Bonus</v>
      </c>
      <c r="AG301" s="9" t="str">
        <f t="shared" si="48"/>
        <v>Normal Region</v>
      </c>
      <c r="AH301" s="1" t="str">
        <f t="shared" si="49"/>
        <v>Order Returned</v>
      </c>
    </row>
    <row r="302" spans="1:34">
      <c r="A302" s="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c r="P302" s="1">
        <f t="shared" si="40"/>
        <v>13860</v>
      </c>
      <c r="Q302" s="1">
        <v>15</v>
      </c>
      <c r="R302" s="1">
        <f t="shared" si="41"/>
        <v>2079</v>
      </c>
      <c r="S302" s="1">
        <f t="shared" si="42"/>
        <v>11781</v>
      </c>
      <c r="T302" s="1">
        <v>0.47</v>
      </c>
      <c r="U302" s="1">
        <f t="shared" si="43"/>
        <v>5537.07</v>
      </c>
      <c r="V302" s="1">
        <f t="shared" si="44"/>
        <v>6243.93</v>
      </c>
      <c r="W302" s="4">
        <f t="shared" si="45"/>
        <v>0.53</v>
      </c>
      <c r="X302" s="1" t="s">
        <v>39</v>
      </c>
      <c r="Y302" s="1" t="s">
        <v>57</v>
      </c>
      <c r="Z302" s="1" t="s">
        <v>41</v>
      </c>
      <c r="AA302" s="2">
        <v>45751</v>
      </c>
      <c r="AB302" s="1">
        <v>3</v>
      </c>
      <c r="AC302" s="1" t="s">
        <v>42</v>
      </c>
      <c r="AD302" s="9" t="str">
        <f t="shared" si="46"/>
        <v>Target Achieved</v>
      </c>
      <c r="AE302" s="1" t="str" cm="1">
        <f t="array" ref="AE302">_xlfn.IFS(AB302&gt;=4.5,"Excellent",AB302&gt;=3,"Good",AB302&lt;3,"Poor")</f>
        <v>Good</v>
      </c>
      <c r="AF302" s="1" t="str">
        <f t="shared" si="47"/>
        <v>Not Eligible for Bonus</v>
      </c>
      <c r="AG302" s="9" t="str">
        <f t="shared" si="48"/>
        <v>Normal Region</v>
      </c>
      <c r="AH302" s="1" t="str">
        <f t="shared" si="49"/>
        <v>Order Closed</v>
      </c>
    </row>
    <row r="303" spans="1:34">
      <c r="A303" s="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c r="P303" s="1">
        <f t="shared" si="40"/>
        <v>23600</v>
      </c>
      <c r="Q303" s="1">
        <v>15</v>
      </c>
      <c r="R303" s="1">
        <f t="shared" si="41"/>
        <v>3540</v>
      </c>
      <c r="S303" s="1">
        <f t="shared" si="42"/>
        <v>20060</v>
      </c>
      <c r="T303" s="1">
        <v>0.45</v>
      </c>
      <c r="U303" s="1">
        <f t="shared" si="43"/>
        <v>9027</v>
      </c>
      <c r="V303" s="1">
        <f t="shared" si="44"/>
        <v>11033</v>
      </c>
      <c r="W303" s="4">
        <f t="shared" si="45"/>
        <v>0.55000000000000004</v>
      </c>
      <c r="X303" s="1" t="s">
        <v>65</v>
      </c>
      <c r="Y303" s="1" t="s">
        <v>57</v>
      </c>
      <c r="Z303" s="1" t="s">
        <v>22</v>
      </c>
      <c r="AA303" s="1"/>
      <c r="AB303" s="1"/>
      <c r="AC303" s="1" t="s">
        <v>93</v>
      </c>
      <c r="AD303" s="9" t="str">
        <f t="shared" si="46"/>
        <v>Target Achieved</v>
      </c>
      <c r="AE303" s="1" t="str" cm="1">
        <f t="array" ref="AE303">_xlfn.IFS(AB303&gt;=4.5,"Excellent",AB303&gt;=3,"Good",AB303&lt;3,"Poor")</f>
        <v>Poor</v>
      </c>
      <c r="AF303" s="1" t="str">
        <f t="shared" si="47"/>
        <v>Not Eligible for Bonus</v>
      </c>
      <c r="AG303" s="9" t="str">
        <f t="shared" si="48"/>
        <v>Normal Region</v>
      </c>
      <c r="AH303" s="1" t="str">
        <f t="shared" si="49"/>
        <v>Order Returned</v>
      </c>
    </row>
    <row r="304" spans="1:34">
      <c r="A304" s="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c r="P304" s="1">
        <f t="shared" si="40"/>
        <v>8800</v>
      </c>
      <c r="Q304" s="1">
        <v>30</v>
      </c>
      <c r="R304" s="1">
        <f t="shared" si="41"/>
        <v>2640</v>
      </c>
      <c r="S304" s="1">
        <f t="shared" si="42"/>
        <v>6160</v>
      </c>
      <c r="T304" s="1">
        <v>0.5</v>
      </c>
      <c r="U304" s="1">
        <f t="shared" si="43"/>
        <v>3080</v>
      </c>
      <c r="V304" s="1">
        <f t="shared" si="44"/>
        <v>3080</v>
      </c>
      <c r="W304" s="4">
        <f t="shared" si="45"/>
        <v>0.5</v>
      </c>
      <c r="X304" s="1" t="s">
        <v>104</v>
      </c>
      <c r="Y304" s="1" t="s">
        <v>72</v>
      </c>
      <c r="Z304" s="1" t="s">
        <v>41</v>
      </c>
      <c r="AA304" s="2">
        <v>45751</v>
      </c>
      <c r="AB304" s="1">
        <v>5</v>
      </c>
      <c r="AC304" s="1" t="s">
        <v>42</v>
      </c>
      <c r="AD304" s="9" t="str">
        <f t="shared" si="46"/>
        <v>Target Not Achieved</v>
      </c>
      <c r="AE304" s="1" t="str" cm="1">
        <f t="array" ref="AE304">_xlfn.IFS(AB304&gt;=4.5,"Excellent",AB304&gt;=3,"Good",AB304&lt;3,"Poor")</f>
        <v>Excellent</v>
      </c>
      <c r="AF304" s="1" t="str">
        <f t="shared" si="47"/>
        <v>Not Eligible for Bonus</v>
      </c>
      <c r="AG304" s="9" t="str">
        <f t="shared" si="48"/>
        <v>Normal Region</v>
      </c>
      <c r="AH304" s="1" t="str">
        <f t="shared" si="49"/>
        <v>Order Closed</v>
      </c>
    </row>
    <row r="305" spans="1:34">
      <c r="A305" s="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c r="P305" s="1">
        <f t="shared" si="40"/>
        <v>9680</v>
      </c>
      <c r="Q305" s="1">
        <v>0</v>
      </c>
      <c r="R305" s="1">
        <f t="shared" si="41"/>
        <v>0</v>
      </c>
      <c r="S305" s="1">
        <f t="shared" si="42"/>
        <v>9680</v>
      </c>
      <c r="T305" s="1">
        <v>0.5</v>
      </c>
      <c r="U305" s="1">
        <f t="shared" si="43"/>
        <v>4840</v>
      </c>
      <c r="V305" s="1">
        <f t="shared" si="44"/>
        <v>4840</v>
      </c>
      <c r="W305" s="4">
        <f t="shared" si="45"/>
        <v>0.5</v>
      </c>
      <c r="X305" s="1" t="s">
        <v>56</v>
      </c>
      <c r="Y305" s="1" t="s">
        <v>81</v>
      </c>
      <c r="Z305" s="1" t="s">
        <v>41</v>
      </c>
      <c r="AA305" s="2">
        <v>45756</v>
      </c>
      <c r="AB305" s="1">
        <v>4</v>
      </c>
      <c r="AC305" s="1" t="s">
        <v>42</v>
      </c>
      <c r="AD305" s="9" t="str">
        <f t="shared" si="46"/>
        <v>Target Not Achieved</v>
      </c>
      <c r="AE305" s="1" t="str" cm="1">
        <f t="array" ref="AE305">_xlfn.IFS(AB305&gt;=4.5,"Excellent",AB305&gt;=3,"Good",AB305&lt;3,"Poor")</f>
        <v>Good</v>
      </c>
      <c r="AF305" s="1" t="str">
        <f t="shared" si="47"/>
        <v>Not Eligible for Bonus</v>
      </c>
      <c r="AG305" s="9" t="str">
        <f t="shared" si="48"/>
        <v>Normal Region</v>
      </c>
      <c r="AH305" s="1" t="str">
        <f t="shared" si="49"/>
        <v>Order Closed</v>
      </c>
    </row>
    <row r="306" spans="1:34">
      <c r="A306" s="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c r="P306" s="1">
        <f t="shared" si="40"/>
        <v>6450</v>
      </c>
      <c r="Q306" s="1">
        <v>0</v>
      </c>
      <c r="R306" s="1">
        <f t="shared" si="41"/>
        <v>0</v>
      </c>
      <c r="S306" s="1">
        <f t="shared" si="42"/>
        <v>6450</v>
      </c>
      <c r="T306" s="1">
        <v>0.35</v>
      </c>
      <c r="U306" s="1">
        <f t="shared" si="43"/>
        <v>2257.5</v>
      </c>
      <c r="V306" s="1">
        <f t="shared" si="44"/>
        <v>4192.5</v>
      </c>
      <c r="W306" s="4">
        <f t="shared" si="45"/>
        <v>0.65</v>
      </c>
      <c r="X306" s="1" t="s">
        <v>39</v>
      </c>
      <c r="Y306" s="1" t="s">
        <v>40</v>
      </c>
      <c r="Z306" s="1" t="s">
        <v>41</v>
      </c>
      <c r="AA306" s="2">
        <v>45755</v>
      </c>
      <c r="AB306" s="1">
        <v>5</v>
      </c>
      <c r="AC306" s="1" t="s">
        <v>42</v>
      </c>
      <c r="AD306" s="9" t="str">
        <f t="shared" si="46"/>
        <v>Target Not Achieved</v>
      </c>
      <c r="AE306" s="1" t="str" cm="1">
        <f t="array" ref="AE306">_xlfn.IFS(AB306&gt;=4.5,"Excellent",AB306&gt;=3,"Good",AB306&lt;3,"Poor")</f>
        <v>Excellent</v>
      </c>
      <c r="AF306" s="1" t="str">
        <f t="shared" si="47"/>
        <v>Not Eligible for Bonus</v>
      </c>
      <c r="AG306" s="9" t="str">
        <f t="shared" si="48"/>
        <v>Normal Region</v>
      </c>
      <c r="AH306" s="1" t="str">
        <f t="shared" si="49"/>
        <v>Order Closed</v>
      </c>
    </row>
    <row r="307" spans="1:34">
      <c r="A307" s="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c r="P307" s="1">
        <f t="shared" si="40"/>
        <v>4700</v>
      </c>
      <c r="Q307" s="1">
        <v>20</v>
      </c>
      <c r="R307" s="1">
        <f t="shared" si="41"/>
        <v>940</v>
      </c>
      <c r="S307" s="1">
        <f t="shared" si="42"/>
        <v>3760</v>
      </c>
      <c r="T307" s="1">
        <v>0.62</v>
      </c>
      <c r="U307" s="1">
        <f t="shared" si="43"/>
        <v>2331.1999999999998</v>
      </c>
      <c r="V307" s="1">
        <f t="shared" si="44"/>
        <v>1428.8000000000002</v>
      </c>
      <c r="W307" s="4">
        <f t="shared" si="45"/>
        <v>0.38000000000000006</v>
      </c>
      <c r="X307" s="1" t="s">
        <v>147</v>
      </c>
      <c r="Y307" s="1" t="s">
        <v>81</v>
      </c>
      <c r="Z307" s="1" t="s">
        <v>41</v>
      </c>
      <c r="AA307" s="2">
        <v>45752</v>
      </c>
      <c r="AB307" s="1">
        <v>4</v>
      </c>
      <c r="AC307" s="1" t="s">
        <v>42</v>
      </c>
      <c r="AD307" s="9" t="str">
        <f t="shared" si="46"/>
        <v>Target Not Achieved</v>
      </c>
      <c r="AE307" s="1" t="str" cm="1">
        <f t="array" ref="AE307">_xlfn.IFS(AB307&gt;=4.5,"Excellent",AB307&gt;=3,"Good",AB307&lt;3,"Poor")</f>
        <v>Good</v>
      </c>
      <c r="AF307" s="1" t="str">
        <f t="shared" si="47"/>
        <v>Not Eligible for Bonus</v>
      </c>
      <c r="AG307" s="9" t="str">
        <f t="shared" si="48"/>
        <v>Priority Region</v>
      </c>
      <c r="AH307" s="1" t="str">
        <f t="shared" si="49"/>
        <v>Order Closed</v>
      </c>
    </row>
    <row r="308" spans="1:34">
      <c r="A308" s="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c r="P308" s="1">
        <f t="shared" si="40"/>
        <v>6020</v>
      </c>
      <c r="Q308" s="1">
        <v>5</v>
      </c>
      <c r="R308" s="1">
        <f t="shared" si="41"/>
        <v>301</v>
      </c>
      <c r="S308" s="1">
        <f t="shared" si="42"/>
        <v>5719</v>
      </c>
      <c r="T308" s="1">
        <v>0.52</v>
      </c>
      <c r="U308" s="1">
        <f t="shared" si="43"/>
        <v>2973.88</v>
      </c>
      <c r="V308" s="1">
        <f t="shared" si="44"/>
        <v>2745.12</v>
      </c>
      <c r="W308" s="4">
        <f t="shared" si="45"/>
        <v>0.48</v>
      </c>
      <c r="X308" s="1" t="s">
        <v>65</v>
      </c>
      <c r="Y308" s="1" t="s">
        <v>57</v>
      </c>
      <c r="Z308" s="1" t="s">
        <v>41</v>
      </c>
      <c r="AA308" s="2">
        <v>45752</v>
      </c>
      <c r="AB308" s="1">
        <v>5</v>
      </c>
      <c r="AC308" s="1" t="s">
        <v>42</v>
      </c>
      <c r="AD308" s="9" t="str">
        <f t="shared" si="46"/>
        <v>Target Not Achieved</v>
      </c>
      <c r="AE308" s="1" t="str" cm="1">
        <f t="array" ref="AE308">_xlfn.IFS(AB308&gt;=4.5,"Excellent",AB308&gt;=3,"Good",AB308&lt;3,"Poor")</f>
        <v>Excellent</v>
      </c>
      <c r="AF308" s="1" t="str">
        <f t="shared" si="47"/>
        <v>Not Eligible for Bonus</v>
      </c>
      <c r="AG308" s="9" t="str">
        <f t="shared" si="48"/>
        <v>Normal Region</v>
      </c>
      <c r="AH308" s="1" t="str">
        <f t="shared" si="49"/>
        <v>Order Closed</v>
      </c>
    </row>
    <row r="309" spans="1:34">
      <c r="A309" s="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c r="P309" s="1">
        <f t="shared" si="40"/>
        <v>1260</v>
      </c>
      <c r="Q309" s="1">
        <v>5</v>
      </c>
      <c r="R309" s="1">
        <f t="shared" si="41"/>
        <v>63</v>
      </c>
      <c r="S309" s="1">
        <f t="shared" si="42"/>
        <v>1197</v>
      </c>
      <c r="T309" s="1">
        <v>0.35</v>
      </c>
      <c r="U309" s="1">
        <f t="shared" si="43"/>
        <v>418.95</v>
      </c>
      <c r="V309" s="1">
        <f t="shared" si="44"/>
        <v>778.05</v>
      </c>
      <c r="W309" s="4">
        <f t="shared" si="45"/>
        <v>0.64999999999999991</v>
      </c>
      <c r="X309" s="1" t="s">
        <v>92</v>
      </c>
      <c r="Y309" s="1" t="s">
        <v>57</v>
      </c>
      <c r="Z309" s="1" t="s">
        <v>41</v>
      </c>
      <c r="AA309" s="2">
        <v>45757</v>
      </c>
      <c r="AB309" s="1">
        <v>4</v>
      </c>
      <c r="AC309" s="1" t="s">
        <v>42</v>
      </c>
      <c r="AD309" s="9" t="str">
        <f t="shared" si="46"/>
        <v>Target Not Achieved</v>
      </c>
      <c r="AE309" s="1" t="str" cm="1">
        <f t="array" ref="AE309">_xlfn.IFS(AB309&gt;=4.5,"Excellent",AB309&gt;=3,"Good",AB309&lt;3,"Poor")</f>
        <v>Good</v>
      </c>
      <c r="AF309" s="1" t="str">
        <f t="shared" si="47"/>
        <v>Not Eligible for Bonus</v>
      </c>
      <c r="AG309" s="9" t="str">
        <f t="shared" si="48"/>
        <v>Normal Region</v>
      </c>
      <c r="AH309" s="1" t="str">
        <f t="shared" si="49"/>
        <v>Order Closed</v>
      </c>
    </row>
    <row r="310" spans="1:34">
      <c r="A310" s="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c r="P310" s="1">
        <f t="shared" si="40"/>
        <v>3680</v>
      </c>
      <c r="Q310" s="1">
        <v>25</v>
      </c>
      <c r="R310" s="1">
        <f t="shared" si="41"/>
        <v>920</v>
      </c>
      <c r="S310" s="1">
        <f t="shared" si="42"/>
        <v>2760</v>
      </c>
      <c r="T310" s="1">
        <v>0.62</v>
      </c>
      <c r="U310" s="1">
        <f t="shared" si="43"/>
        <v>1711.2</v>
      </c>
      <c r="V310" s="1">
        <f t="shared" si="44"/>
        <v>1048.8</v>
      </c>
      <c r="W310" s="4">
        <f t="shared" si="45"/>
        <v>0.38</v>
      </c>
      <c r="X310" s="1" t="s">
        <v>65</v>
      </c>
      <c r="Y310" s="1" t="s">
        <v>57</v>
      </c>
      <c r="Z310" s="1" t="s">
        <v>41</v>
      </c>
      <c r="AA310" s="2">
        <v>45754</v>
      </c>
      <c r="AB310" s="1">
        <v>5</v>
      </c>
      <c r="AC310" s="1" t="s">
        <v>42</v>
      </c>
      <c r="AD310" s="9" t="str">
        <f t="shared" si="46"/>
        <v>Target Not Achieved</v>
      </c>
      <c r="AE310" s="1" t="str" cm="1">
        <f t="array" ref="AE310">_xlfn.IFS(AB310&gt;=4.5,"Excellent",AB310&gt;=3,"Good",AB310&lt;3,"Poor")</f>
        <v>Excellent</v>
      </c>
      <c r="AF310" s="1" t="str">
        <f t="shared" si="47"/>
        <v>Not Eligible for Bonus</v>
      </c>
      <c r="AG310" s="9" t="str">
        <f t="shared" si="48"/>
        <v>Normal Region</v>
      </c>
      <c r="AH310" s="1" t="str">
        <f t="shared" si="49"/>
        <v>Order Closed</v>
      </c>
    </row>
    <row r="311" spans="1:34">
      <c r="A311" s="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c r="P311" s="1">
        <f t="shared" si="40"/>
        <v>9200</v>
      </c>
      <c r="Q311" s="1">
        <v>10</v>
      </c>
      <c r="R311" s="1">
        <f t="shared" si="41"/>
        <v>920</v>
      </c>
      <c r="S311" s="1">
        <f t="shared" si="42"/>
        <v>8280</v>
      </c>
      <c r="T311" s="1">
        <v>0.45</v>
      </c>
      <c r="U311" s="1">
        <f t="shared" si="43"/>
        <v>3726</v>
      </c>
      <c r="V311" s="1">
        <f t="shared" si="44"/>
        <v>4554</v>
      </c>
      <c r="W311" s="4">
        <f t="shared" si="45"/>
        <v>0.55000000000000004</v>
      </c>
      <c r="X311" s="1" t="s">
        <v>104</v>
      </c>
      <c r="Y311" s="1" t="s">
        <v>40</v>
      </c>
      <c r="Z311" s="1" t="s">
        <v>66</v>
      </c>
      <c r="AA311" s="1"/>
      <c r="AB311" s="1"/>
      <c r="AC311" s="1" t="s">
        <v>42</v>
      </c>
      <c r="AD311" s="9" t="str">
        <f t="shared" si="46"/>
        <v>Target Not Achieved</v>
      </c>
      <c r="AE311" s="1" t="str" cm="1">
        <f t="array" ref="AE311">_xlfn.IFS(AB311&gt;=4.5,"Excellent",AB311&gt;=3,"Good",AB311&lt;3,"Poor")</f>
        <v>Poor</v>
      </c>
      <c r="AF311" s="1" t="str">
        <f t="shared" si="47"/>
        <v>Not Eligible for Bonus</v>
      </c>
      <c r="AG311" s="9" t="str">
        <f t="shared" si="48"/>
        <v>Priority Region</v>
      </c>
      <c r="AH311" s="1" t="str">
        <f t="shared" si="49"/>
        <v>Order Closed</v>
      </c>
    </row>
    <row r="312" spans="1:34">
      <c r="A312" s="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c r="P312" s="1">
        <f t="shared" si="40"/>
        <v>1240</v>
      </c>
      <c r="Q312" s="1">
        <v>10</v>
      </c>
      <c r="R312" s="1">
        <f t="shared" si="41"/>
        <v>124</v>
      </c>
      <c r="S312" s="1">
        <f t="shared" si="42"/>
        <v>1116</v>
      </c>
      <c r="T312" s="1">
        <v>0.62</v>
      </c>
      <c r="U312" s="1">
        <f t="shared" si="43"/>
        <v>691.92</v>
      </c>
      <c r="V312" s="1">
        <f t="shared" si="44"/>
        <v>424.08000000000004</v>
      </c>
      <c r="W312" s="4">
        <f t="shared" si="45"/>
        <v>0.38000000000000006</v>
      </c>
      <c r="X312" s="1" t="s">
        <v>147</v>
      </c>
      <c r="Y312" s="1" t="s">
        <v>40</v>
      </c>
      <c r="Z312" s="1" t="s">
        <v>51</v>
      </c>
      <c r="AA312" s="2">
        <v>45759</v>
      </c>
      <c r="AB312" s="1"/>
      <c r="AC312" s="1" t="s">
        <v>42</v>
      </c>
      <c r="AD312" s="9" t="str">
        <f t="shared" si="46"/>
        <v>Target Not Achieved</v>
      </c>
      <c r="AE312" s="1" t="str" cm="1">
        <f t="array" ref="AE312">_xlfn.IFS(AB312&gt;=4.5,"Excellent",AB312&gt;=3,"Good",AB312&lt;3,"Poor")</f>
        <v>Poor</v>
      </c>
      <c r="AF312" s="1" t="str">
        <f t="shared" si="47"/>
        <v>Not Eligible for Bonus</v>
      </c>
      <c r="AG312" s="9" t="str">
        <f t="shared" si="48"/>
        <v>Normal Region</v>
      </c>
      <c r="AH312" s="1" t="str">
        <f t="shared" si="49"/>
        <v>Order Closed</v>
      </c>
    </row>
    <row r="313" spans="1:34">
      <c r="A313" s="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c r="P313" s="1">
        <f t="shared" si="40"/>
        <v>9840</v>
      </c>
      <c r="Q313" s="1">
        <v>10</v>
      </c>
      <c r="R313" s="1">
        <f t="shared" si="41"/>
        <v>984</v>
      </c>
      <c r="S313" s="1">
        <f t="shared" si="42"/>
        <v>8856</v>
      </c>
      <c r="T313" s="1">
        <v>0.5</v>
      </c>
      <c r="U313" s="1">
        <f t="shared" si="43"/>
        <v>4428</v>
      </c>
      <c r="V313" s="1">
        <f t="shared" si="44"/>
        <v>4428</v>
      </c>
      <c r="W313" s="4">
        <f t="shared" si="45"/>
        <v>0.5</v>
      </c>
      <c r="X313" s="1" t="s">
        <v>50</v>
      </c>
      <c r="Y313" s="1" t="s">
        <v>57</v>
      </c>
      <c r="Z313" s="1" t="s">
        <v>41</v>
      </c>
      <c r="AA313" s="2">
        <v>45753</v>
      </c>
      <c r="AB313" s="1">
        <v>3</v>
      </c>
      <c r="AC313" s="1" t="s">
        <v>42</v>
      </c>
      <c r="AD313" s="9" t="str">
        <f t="shared" si="46"/>
        <v>Target Not Achieved</v>
      </c>
      <c r="AE313" s="1" t="str" cm="1">
        <f t="array" ref="AE313">_xlfn.IFS(AB313&gt;=4.5,"Excellent",AB313&gt;=3,"Good",AB313&lt;3,"Poor")</f>
        <v>Good</v>
      </c>
      <c r="AF313" s="1" t="str">
        <f t="shared" si="47"/>
        <v>Not Eligible for Bonus</v>
      </c>
      <c r="AG313" s="9" t="str">
        <f t="shared" si="48"/>
        <v>Priority Region</v>
      </c>
      <c r="AH313" s="1" t="str">
        <f t="shared" si="49"/>
        <v>Order Closed</v>
      </c>
    </row>
    <row r="314" spans="1:34">
      <c r="A314" s="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c r="P314" s="1">
        <f t="shared" si="40"/>
        <v>8240</v>
      </c>
      <c r="Q314" s="1">
        <v>10</v>
      </c>
      <c r="R314" s="1">
        <f t="shared" si="41"/>
        <v>824</v>
      </c>
      <c r="S314" s="1">
        <f t="shared" si="42"/>
        <v>7416</v>
      </c>
      <c r="T314" s="1">
        <v>0.45</v>
      </c>
      <c r="U314" s="1">
        <f t="shared" si="43"/>
        <v>3337.2000000000003</v>
      </c>
      <c r="V314" s="1">
        <f t="shared" si="44"/>
        <v>4078.7999999999997</v>
      </c>
      <c r="W314" s="4">
        <f t="shared" si="45"/>
        <v>0.54999999999999993</v>
      </c>
      <c r="X314" s="1" t="s">
        <v>50</v>
      </c>
      <c r="Y314" s="1" t="s">
        <v>40</v>
      </c>
      <c r="Z314" s="1" t="s">
        <v>51</v>
      </c>
      <c r="AA314" s="2">
        <v>45754</v>
      </c>
      <c r="AB314" s="1"/>
      <c r="AC314" s="1" t="s">
        <v>42</v>
      </c>
      <c r="AD314" s="9" t="str">
        <f t="shared" si="46"/>
        <v>Target Not Achieved</v>
      </c>
      <c r="AE314" s="1" t="str" cm="1">
        <f t="array" ref="AE314">_xlfn.IFS(AB314&gt;=4.5,"Excellent",AB314&gt;=3,"Good",AB314&lt;3,"Poor")</f>
        <v>Poor</v>
      </c>
      <c r="AF314" s="1" t="str">
        <f t="shared" si="47"/>
        <v>Not Eligible for Bonus</v>
      </c>
      <c r="AG314" s="9" t="str">
        <f t="shared" si="48"/>
        <v>Priority Region</v>
      </c>
      <c r="AH314" s="1" t="str">
        <f t="shared" si="49"/>
        <v>Order Closed</v>
      </c>
    </row>
    <row r="315" spans="1:34">
      <c r="A315" s="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c r="P315" s="1">
        <f t="shared" si="40"/>
        <v>4410</v>
      </c>
      <c r="Q315" s="1">
        <v>10</v>
      </c>
      <c r="R315" s="1">
        <f t="shared" si="41"/>
        <v>441</v>
      </c>
      <c r="S315" s="1">
        <f t="shared" si="42"/>
        <v>3969</v>
      </c>
      <c r="T315" s="1">
        <v>0.47</v>
      </c>
      <c r="U315" s="1">
        <f t="shared" si="43"/>
        <v>1865.4299999999998</v>
      </c>
      <c r="V315" s="1">
        <f t="shared" si="44"/>
        <v>2103.5700000000002</v>
      </c>
      <c r="W315" s="4">
        <f t="shared" si="45"/>
        <v>0.53</v>
      </c>
      <c r="X315" s="1" t="s">
        <v>147</v>
      </c>
      <c r="Y315" s="1" t="s">
        <v>40</v>
      </c>
      <c r="Z315" s="1" t="s">
        <v>120</v>
      </c>
      <c r="AA315" s="1"/>
      <c r="AB315" s="1"/>
      <c r="AC315" s="1" t="s">
        <v>42</v>
      </c>
      <c r="AD315" s="9" t="str">
        <f t="shared" si="46"/>
        <v>Target Not Achieved</v>
      </c>
      <c r="AE315" s="1" t="str" cm="1">
        <f t="array" ref="AE315">_xlfn.IFS(AB315&gt;=4.5,"Excellent",AB315&gt;=3,"Good",AB315&lt;3,"Poor")</f>
        <v>Poor</v>
      </c>
      <c r="AF315" s="1" t="str">
        <f t="shared" si="47"/>
        <v>Not Eligible for Bonus</v>
      </c>
      <c r="AG315" s="9" t="str">
        <f t="shared" si="48"/>
        <v>Normal Region</v>
      </c>
      <c r="AH315" s="1" t="str">
        <f t="shared" si="49"/>
        <v>Order Closed</v>
      </c>
    </row>
    <row r="316" spans="1:34">
      <c r="A316" s="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c r="P316" s="1">
        <f t="shared" si="40"/>
        <v>4940</v>
      </c>
      <c r="Q316" s="1">
        <v>15</v>
      </c>
      <c r="R316" s="1">
        <f t="shared" si="41"/>
        <v>741</v>
      </c>
      <c r="S316" s="1">
        <f t="shared" si="42"/>
        <v>4199</v>
      </c>
      <c r="T316" s="1">
        <v>0.52</v>
      </c>
      <c r="U316" s="1">
        <f t="shared" si="43"/>
        <v>2183.48</v>
      </c>
      <c r="V316" s="1">
        <f t="shared" si="44"/>
        <v>2015.52</v>
      </c>
      <c r="W316" s="4">
        <f t="shared" si="45"/>
        <v>0.48</v>
      </c>
      <c r="X316" s="1" t="s">
        <v>56</v>
      </c>
      <c r="Y316" s="1" t="s">
        <v>72</v>
      </c>
      <c r="Z316" s="1" t="s">
        <v>41</v>
      </c>
      <c r="AA316" s="2">
        <v>45757</v>
      </c>
      <c r="AB316" s="1">
        <v>4</v>
      </c>
      <c r="AC316" s="1" t="s">
        <v>42</v>
      </c>
      <c r="AD316" s="9" t="str">
        <f t="shared" si="46"/>
        <v>Target Not Achieved</v>
      </c>
      <c r="AE316" s="1" t="str" cm="1">
        <f t="array" ref="AE316">_xlfn.IFS(AB316&gt;=4.5,"Excellent",AB316&gt;=3,"Good",AB316&lt;3,"Poor")</f>
        <v>Good</v>
      </c>
      <c r="AF316" s="1" t="str">
        <f t="shared" si="47"/>
        <v>Not Eligible for Bonus</v>
      </c>
      <c r="AG316" s="9" t="str">
        <f t="shared" si="48"/>
        <v>Normal Region</v>
      </c>
      <c r="AH316" s="1" t="str">
        <f t="shared" si="49"/>
        <v>Order Closed</v>
      </c>
    </row>
    <row r="317" spans="1:34">
      <c r="A317" s="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c r="P317" s="1">
        <f t="shared" si="40"/>
        <v>2280</v>
      </c>
      <c r="Q317" s="1">
        <v>0</v>
      </c>
      <c r="R317" s="1">
        <f t="shared" si="41"/>
        <v>0</v>
      </c>
      <c r="S317" s="1">
        <f t="shared" si="42"/>
        <v>2280</v>
      </c>
      <c r="T317" s="1">
        <v>0.62</v>
      </c>
      <c r="U317" s="1">
        <f t="shared" si="43"/>
        <v>1413.6</v>
      </c>
      <c r="V317" s="1">
        <f t="shared" si="44"/>
        <v>866.40000000000009</v>
      </c>
      <c r="W317" s="4">
        <f t="shared" si="45"/>
        <v>0.38000000000000006</v>
      </c>
      <c r="X317" s="1" t="s">
        <v>92</v>
      </c>
      <c r="Y317" s="1" t="s">
        <v>72</v>
      </c>
      <c r="Z317" s="1" t="s">
        <v>41</v>
      </c>
      <c r="AA317" s="2">
        <v>45756</v>
      </c>
      <c r="AB317" s="1">
        <v>4</v>
      </c>
      <c r="AC317" s="1" t="s">
        <v>42</v>
      </c>
      <c r="AD317" s="9" t="str">
        <f t="shared" si="46"/>
        <v>Target Not Achieved</v>
      </c>
      <c r="AE317" s="1" t="str" cm="1">
        <f t="array" ref="AE317">_xlfn.IFS(AB317&gt;=4.5,"Excellent",AB317&gt;=3,"Good",AB317&lt;3,"Poor")</f>
        <v>Good</v>
      </c>
      <c r="AF317" s="1" t="str">
        <f t="shared" si="47"/>
        <v>Not Eligible for Bonus</v>
      </c>
      <c r="AG317" s="9" t="str">
        <f t="shared" si="48"/>
        <v>Normal Region</v>
      </c>
      <c r="AH317" s="1" t="str">
        <f t="shared" si="49"/>
        <v>Order Closed</v>
      </c>
    </row>
    <row r="318" spans="1:34">
      <c r="A318" s="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c r="P318" s="1">
        <f t="shared" si="40"/>
        <v>60760</v>
      </c>
      <c r="Q318" s="1">
        <v>30</v>
      </c>
      <c r="R318" s="1">
        <f t="shared" si="41"/>
        <v>18228</v>
      </c>
      <c r="S318" s="1">
        <f t="shared" si="42"/>
        <v>42532</v>
      </c>
      <c r="T318" s="1">
        <v>0.57999999999999996</v>
      </c>
      <c r="U318" s="1">
        <f t="shared" si="43"/>
        <v>24668.559999999998</v>
      </c>
      <c r="V318" s="1">
        <f t="shared" si="44"/>
        <v>17863.440000000002</v>
      </c>
      <c r="W318" s="4">
        <f t="shared" si="45"/>
        <v>0.42000000000000004</v>
      </c>
      <c r="X318" s="1" t="s">
        <v>39</v>
      </c>
      <c r="Y318" s="1" t="s">
        <v>72</v>
      </c>
      <c r="Z318" s="1" t="s">
        <v>66</v>
      </c>
      <c r="AA318" s="1"/>
      <c r="AB318" s="1"/>
      <c r="AC318" s="1" t="s">
        <v>42</v>
      </c>
      <c r="AD318" s="9" t="str">
        <f t="shared" si="46"/>
        <v>Target Achieved</v>
      </c>
      <c r="AE318" s="1" t="str" cm="1">
        <f t="array" ref="AE318">_xlfn.IFS(AB318&gt;=4.5,"Excellent",AB318&gt;=3,"Good",AB318&lt;3,"Poor")</f>
        <v>Poor</v>
      </c>
      <c r="AF318" s="1" t="str">
        <f t="shared" si="47"/>
        <v>Not Eligible for Bonus</v>
      </c>
      <c r="AG318" s="9" t="str">
        <f t="shared" si="48"/>
        <v>Priority Region</v>
      </c>
      <c r="AH318" s="1" t="str">
        <f t="shared" si="49"/>
        <v>Order Closed</v>
      </c>
    </row>
    <row r="319" spans="1:34">
      <c r="A319" s="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c r="P319" s="1">
        <f t="shared" si="40"/>
        <v>8240</v>
      </c>
      <c r="Q319" s="1">
        <v>30</v>
      </c>
      <c r="R319" s="1">
        <f t="shared" si="41"/>
        <v>2472</v>
      </c>
      <c r="S319" s="1">
        <f t="shared" si="42"/>
        <v>5768</v>
      </c>
      <c r="T319" s="1">
        <v>0.47</v>
      </c>
      <c r="U319" s="1">
        <f t="shared" si="43"/>
        <v>2710.96</v>
      </c>
      <c r="V319" s="1">
        <f t="shared" si="44"/>
        <v>3057.04</v>
      </c>
      <c r="W319" s="4">
        <f t="shared" si="45"/>
        <v>0.53</v>
      </c>
      <c r="X319" s="1" t="s">
        <v>39</v>
      </c>
      <c r="Y319" s="1" t="s">
        <v>40</v>
      </c>
      <c r="Z319" s="1" t="s">
        <v>41</v>
      </c>
      <c r="AA319" s="2">
        <v>45759</v>
      </c>
      <c r="AB319" s="1">
        <v>5</v>
      </c>
      <c r="AC319" s="1" t="s">
        <v>42</v>
      </c>
      <c r="AD319" s="9" t="str">
        <f t="shared" si="46"/>
        <v>Target Not Achieved</v>
      </c>
      <c r="AE319" s="1" t="str" cm="1">
        <f t="array" ref="AE319">_xlfn.IFS(AB319&gt;=4.5,"Excellent",AB319&gt;=3,"Good",AB319&lt;3,"Poor")</f>
        <v>Excellent</v>
      </c>
      <c r="AF319" s="1" t="str">
        <f t="shared" si="47"/>
        <v>Not Eligible for Bonus</v>
      </c>
      <c r="AG319" s="9" t="str">
        <f t="shared" si="48"/>
        <v>Normal Region</v>
      </c>
      <c r="AH319" s="1" t="str">
        <f t="shared" si="49"/>
        <v>Order Closed</v>
      </c>
    </row>
    <row r="320" spans="1:34">
      <c r="A320" s="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c r="P320" s="1">
        <f t="shared" si="40"/>
        <v>3230</v>
      </c>
      <c r="Q320" s="1">
        <v>20</v>
      </c>
      <c r="R320" s="1">
        <f t="shared" si="41"/>
        <v>646</v>
      </c>
      <c r="S320" s="1">
        <f t="shared" si="42"/>
        <v>2584</v>
      </c>
      <c r="T320" s="1">
        <v>0.47</v>
      </c>
      <c r="U320" s="1">
        <f t="shared" si="43"/>
        <v>1214.48</v>
      </c>
      <c r="V320" s="1">
        <f t="shared" si="44"/>
        <v>1369.52</v>
      </c>
      <c r="W320" s="4">
        <f t="shared" si="45"/>
        <v>0.53</v>
      </c>
      <c r="X320" s="1" t="s">
        <v>50</v>
      </c>
      <c r="Y320" s="1" t="s">
        <v>40</v>
      </c>
      <c r="Z320" s="1" t="s">
        <v>41</v>
      </c>
      <c r="AA320" s="2">
        <v>45761</v>
      </c>
      <c r="AB320" s="1">
        <v>3</v>
      </c>
      <c r="AC320" s="1" t="s">
        <v>42</v>
      </c>
      <c r="AD320" s="9" t="str">
        <f t="shared" si="46"/>
        <v>Target Not Achieved</v>
      </c>
      <c r="AE320" s="1" t="str" cm="1">
        <f t="array" ref="AE320">_xlfn.IFS(AB320&gt;=4.5,"Excellent",AB320&gt;=3,"Good",AB320&lt;3,"Poor")</f>
        <v>Good</v>
      </c>
      <c r="AF320" s="1" t="str">
        <f t="shared" si="47"/>
        <v>Not Eligible for Bonus</v>
      </c>
      <c r="AG320" s="9" t="str">
        <f t="shared" si="48"/>
        <v>Priority Region</v>
      </c>
      <c r="AH320" s="1" t="str">
        <f t="shared" si="49"/>
        <v>Order Closed</v>
      </c>
    </row>
    <row r="321" spans="1:34">
      <c r="A321" s="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c r="P321" s="1">
        <f t="shared" si="40"/>
        <v>1300</v>
      </c>
      <c r="Q321" s="1">
        <v>10</v>
      </c>
      <c r="R321" s="1">
        <f t="shared" si="41"/>
        <v>130</v>
      </c>
      <c r="S321" s="1">
        <f t="shared" si="42"/>
        <v>1170</v>
      </c>
      <c r="T321" s="1">
        <v>0.62</v>
      </c>
      <c r="U321" s="1">
        <f t="shared" si="43"/>
        <v>725.4</v>
      </c>
      <c r="V321" s="1">
        <f t="shared" si="44"/>
        <v>444.6</v>
      </c>
      <c r="W321" s="4">
        <f t="shared" si="45"/>
        <v>0.38</v>
      </c>
      <c r="X321" s="1" t="s">
        <v>50</v>
      </c>
      <c r="Y321" s="1" t="s">
        <v>40</v>
      </c>
      <c r="Z321" s="1" t="s">
        <v>51</v>
      </c>
      <c r="AA321" s="2">
        <v>45759</v>
      </c>
      <c r="AB321" s="1"/>
      <c r="AC321" s="1" t="s">
        <v>42</v>
      </c>
      <c r="AD321" s="9" t="str">
        <f t="shared" si="46"/>
        <v>Target Not Achieved</v>
      </c>
      <c r="AE321" s="1" t="str" cm="1">
        <f t="array" ref="AE321">_xlfn.IFS(AB321&gt;=4.5,"Excellent",AB321&gt;=3,"Good",AB321&lt;3,"Poor")</f>
        <v>Poor</v>
      </c>
      <c r="AF321" s="1" t="str">
        <f t="shared" si="47"/>
        <v>Not Eligible for Bonus</v>
      </c>
      <c r="AG321" s="9" t="str">
        <f t="shared" si="48"/>
        <v>Normal Region</v>
      </c>
      <c r="AH321" s="1" t="str">
        <f t="shared" si="49"/>
        <v>Order Closed</v>
      </c>
    </row>
    <row r="322" spans="1:34">
      <c r="A322" s="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c r="P322" s="1">
        <f t="shared" si="40"/>
        <v>580</v>
      </c>
      <c r="Q322" s="1">
        <v>5</v>
      </c>
      <c r="R322" s="1">
        <f t="shared" si="41"/>
        <v>29</v>
      </c>
      <c r="S322" s="1">
        <f t="shared" si="42"/>
        <v>551</v>
      </c>
      <c r="T322" s="1">
        <v>0.35</v>
      </c>
      <c r="U322" s="1">
        <f t="shared" si="43"/>
        <v>192.85</v>
      </c>
      <c r="V322" s="1">
        <f t="shared" si="44"/>
        <v>358.15</v>
      </c>
      <c r="W322" s="4">
        <f t="shared" si="45"/>
        <v>0.64999999999999991</v>
      </c>
      <c r="X322" s="1" t="s">
        <v>50</v>
      </c>
      <c r="Y322" s="1" t="s">
        <v>57</v>
      </c>
      <c r="Z322" s="1" t="s">
        <v>22</v>
      </c>
      <c r="AA322" s="1"/>
      <c r="AB322" s="1"/>
      <c r="AC322" s="1" t="s">
        <v>93</v>
      </c>
      <c r="AD322" s="9" t="str">
        <f t="shared" si="46"/>
        <v>Target Not Achieved</v>
      </c>
      <c r="AE322" s="1" t="str" cm="1">
        <f t="array" ref="AE322">_xlfn.IFS(AB322&gt;=4.5,"Excellent",AB322&gt;=3,"Good",AB322&lt;3,"Poor")</f>
        <v>Poor</v>
      </c>
      <c r="AF322" s="1" t="str">
        <f t="shared" si="47"/>
        <v>Not Eligible for Bonus</v>
      </c>
      <c r="AG322" s="9" t="str">
        <f t="shared" si="48"/>
        <v>Priority Region</v>
      </c>
      <c r="AH322" s="1" t="str">
        <f t="shared" si="49"/>
        <v>Order Returned</v>
      </c>
    </row>
    <row r="323" spans="1:34">
      <c r="A323" s="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c r="P323" s="1">
        <f t="shared" ref="P323:P386" si="50">PRODUCT(N323,O323)</f>
        <v>13620</v>
      </c>
      <c r="Q323" s="1">
        <v>15</v>
      </c>
      <c r="R323" s="1">
        <f t="shared" ref="R323:R386" si="51">P323*(Q323/100)</f>
        <v>2043</v>
      </c>
      <c r="S323" s="1">
        <f t="shared" ref="S323:S386" si="52">P323-R323</f>
        <v>11577</v>
      </c>
      <c r="T323" s="1">
        <v>0.52</v>
      </c>
      <c r="U323" s="1">
        <f t="shared" ref="U323:U386" si="53">S323*T323</f>
        <v>6020.04</v>
      </c>
      <c r="V323" s="1">
        <f t="shared" ref="V323:V386" si="54">S323-U323</f>
        <v>5556.96</v>
      </c>
      <c r="W323" s="4">
        <f t="shared" ref="W323:W386" si="55">(V323/S323)</f>
        <v>0.48</v>
      </c>
      <c r="X323" s="1" t="s">
        <v>56</v>
      </c>
      <c r="Y323" s="1" t="s">
        <v>40</v>
      </c>
      <c r="Z323" s="1" t="s">
        <v>41</v>
      </c>
      <c r="AA323" s="2">
        <v>45756</v>
      </c>
      <c r="AB323" s="1">
        <v>4</v>
      </c>
      <c r="AC323" s="1" t="s">
        <v>42</v>
      </c>
      <c r="AD323" s="9" t="str">
        <f t="shared" ref="AD323:AD386" si="56">IF(S323&gt;10000,"Target Achieved", "Target Not Achieved")</f>
        <v>Target Achieved</v>
      </c>
      <c r="AE323" s="1" t="str" cm="1">
        <f t="array" ref="AE323">_xlfn.IFS(AB323&gt;=4.5,"Excellent",AB323&gt;=3,"Good",AB323&lt;3,"Poor")</f>
        <v>Good</v>
      </c>
      <c r="AF323" s="1" t="str">
        <f t="shared" ref="AF323:AF386" si="57">IF(AND(V323&gt;5000,Q323&lt;10),"Eligible for Bonus","Not Eligible for Bonus")</f>
        <v>Not Eligible for Bonus</v>
      </c>
      <c r="AG323" s="9" t="str">
        <f t="shared" ref="AG323:AG386" si="58">IF(OR(K323="East India",K323="South India"),"Priority Region","Normal Region")</f>
        <v>Normal Region</v>
      </c>
      <c r="AH323" s="1" t="str">
        <f t="shared" ref="AH323:AH386" si="59">IF(NOT(AC323="Yes"),"Order Closed","Order Returned")</f>
        <v>Order Closed</v>
      </c>
    </row>
    <row r="324" spans="1:34">
      <c r="A324" s="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c r="P324" s="1">
        <f t="shared" si="50"/>
        <v>166800</v>
      </c>
      <c r="Q324" s="1">
        <v>20</v>
      </c>
      <c r="R324" s="1">
        <f t="shared" si="51"/>
        <v>33360</v>
      </c>
      <c r="S324" s="1">
        <f t="shared" si="52"/>
        <v>133440</v>
      </c>
      <c r="T324" s="1">
        <v>0.57999999999999996</v>
      </c>
      <c r="U324" s="1">
        <f t="shared" si="53"/>
        <v>77395.199999999997</v>
      </c>
      <c r="V324" s="1">
        <f t="shared" si="54"/>
        <v>56044.800000000003</v>
      </c>
      <c r="W324" s="4">
        <f t="shared" si="55"/>
        <v>0.42000000000000004</v>
      </c>
      <c r="X324" s="1" t="s">
        <v>147</v>
      </c>
      <c r="Y324" s="1" t="s">
        <v>72</v>
      </c>
      <c r="Z324" s="1" t="s">
        <v>66</v>
      </c>
      <c r="AA324" s="1"/>
      <c r="AB324" s="1"/>
      <c r="AC324" s="1" t="s">
        <v>42</v>
      </c>
      <c r="AD324" s="9" t="str">
        <f t="shared" si="56"/>
        <v>Target Achieved</v>
      </c>
      <c r="AE324" s="1" t="str" cm="1">
        <f t="array" ref="AE324">_xlfn.IFS(AB324&gt;=4.5,"Excellent",AB324&gt;=3,"Good",AB324&lt;3,"Poor")</f>
        <v>Poor</v>
      </c>
      <c r="AF324" s="1" t="str">
        <f t="shared" si="57"/>
        <v>Not Eligible for Bonus</v>
      </c>
      <c r="AG324" s="9" t="str">
        <f t="shared" si="58"/>
        <v>Priority Region</v>
      </c>
      <c r="AH324" s="1" t="str">
        <f t="shared" si="59"/>
        <v>Order Closed</v>
      </c>
    </row>
    <row r="325" spans="1:34">
      <c r="A325" s="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c r="P325" s="1">
        <f t="shared" si="50"/>
        <v>449150</v>
      </c>
      <c r="Q325" s="1">
        <v>30</v>
      </c>
      <c r="R325" s="1">
        <f t="shared" si="51"/>
        <v>134745</v>
      </c>
      <c r="S325" s="1">
        <f t="shared" si="52"/>
        <v>314405</v>
      </c>
      <c r="T325" s="1">
        <v>0.57999999999999996</v>
      </c>
      <c r="U325" s="1">
        <f t="shared" si="53"/>
        <v>182354.9</v>
      </c>
      <c r="V325" s="1">
        <f t="shared" si="54"/>
        <v>132050.1</v>
      </c>
      <c r="W325" s="4">
        <f t="shared" si="55"/>
        <v>0.42000000000000004</v>
      </c>
      <c r="X325" s="1" t="s">
        <v>39</v>
      </c>
      <c r="Y325" s="1" t="s">
        <v>72</v>
      </c>
      <c r="Z325" s="1" t="s">
        <v>41</v>
      </c>
      <c r="AA325" s="2">
        <v>45762</v>
      </c>
      <c r="AB325" s="1">
        <v>5</v>
      </c>
      <c r="AC325" s="1" t="s">
        <v>42</v>
      </c>
      <c r="AD325" s="9" t="str">
        <f t="shared" si="56"/>
        <v>Target Achieved</v>
      </c>
      <c r="AE325" s="1" t="str" cm="1">
        <f t="array" ref="AE325">_xlfn.IFS(AB325&gt;=4.5,"Excellent",AB325&gt;=3,"Good",AB325&lt;3,"Poor")</f>
        <v>Excellent</v>
      </c>
      <c r="AF325" s="1" t="str">
        <f t="shared" si="57"/>
        <v>Not Eligible for Bonus</v>
      </c>
      <c r="AG325" s="9" t="str">
        <f t="shared" si="58"/>
        <v>Normal Region</v>
      </c>
      <c r="AH325" s="1" t="str">
        <f t="shared" si="59"/>
        <v>Order Closed</v>
      </c>
    </row>
    <row r="326" spans="1:34">
      <c r="A326" s="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c r="P326" s="1">
        <f t="shared" si="50"/>
        <v>1920</v>
      </c>
      <c r="Q326" s="1">
        <v>25</v>
      </c>
      <c r="R326" s="1">
        <f t="shared" si="51"/>
        <v>480</v>
      </c>
      <c r="S326" s="1">
        <f t="shared" si="52"/>
        <v>1440</v>
      </c>
      <c r="T326" s="1">
        <v>0.35</v>
      </c>
      <c r="U326" s="1">
        <f t="shared" si="53"/>
        <v>503.99999999999994</v>
      </c>
      <c r="V326" s="1">
        <f t="shared" si="54"/>
        <v>936</v>
      </c>
      <c r="W326" s="4">
        <f t="shared" si="55"/>
        <v>0.65</v>
      </c>
      <c r="X326" s="1" t="s">
        <v>39</v>
      </c>
      <c r="Y326" s="1" t="s">
        <v>40</v>
      </c>
      <c r="Z326" s="1" t="s">
        <v>41</v>
      </c>
      <c r="AA326" s="2">
        <v>45760</v>
      </c>
      <c r="AB326" s="1">
        <v>5</v>
      </c>
      <c r="AC326" s="1" t="s">
        <v>42</v>
      </c>
      <c r="AD326" s="9" t="str">
        <f t="shared" si="56"/>
        <v>Target Not Achieved</v>
      </c>
      <c r="AE326" s="1" t="str" cm="1">
        <f t="array" ref="AE326">_xlfn.IFS(AB326&gt;=4.5,"Excellent",AB326&gt;=3,"Good",AB326&lt;3,"Poor")</f>
        <v>Excellent</v>
      </c>
      <c r="AF326" s="1" t="str">
        <f t="shared" si="57"/>
        <v>Not Eligible for Bonus</v>
      </c>
      <c r="AG326" s="9" t="str">
        <f t="shared" si="58"/>
        <v>Normal Region</v>
      </c>
      <c r="AH326" s="1" t="str">
        <f t="shared" si="59"/>
        <v>Order Closed</v>
      </c>
    </row>
    <row r="327" spans="1:34">
      <c r="A327" s="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c r="P327" s="1">
        <f t="shared" si="50"/>
        <v>16550</v>
      </c>
      <c r="Q327" s="1">
        <v>5</v>
      </c>
      <c r="R327" s="1">
        <f t="shared" si="51"/>
        <v>827.5</v>
      </c>
      <c r="S327" s="1">
        <f t="shared" si="52"/>
        <v>15722.5</v>
      </c>
      <c r="T327" s="1">
        <v>0.45</v>
      </c>
      <c r="U327" s="1">
        <f t="shared" si="53"/>
        <v>7075.125</v>
      </c>
      <c r="V327" s="1">
        <f t="shared" si="54"/>
        <v>8647.375</v>
      </c>
      <c r="W327" s="4">
        <f t="shared" si="55"/>
        <v>0.55000000000000004</v>
      </c>
      <c r="X327" s="1" t="s">
        <v>65</v>
      </c>
      <c r="Y327" s="1" t="s">
        <v>40</v>
      </c>
      <c r="Z327" s="1" t="s">
        <v>22</v>
      </c>
      <c r="AA327" s="1"/>
      <c r="AB327" s="1"/>
      <c r="AC327" s="1" t="s">
        <v>93</v>
      </c>
      <c r="AD327" s="9" t="str">
        <f t="shared" si="56"/>
        <v>Target Achieved</v>
      </c>
      <c r="AE327" s="1" t="str" cm="1">
        <f t="array" ref="AE327">_xlfn.IFS(AB327&gt;=4.5,"Excellent",AB327&gt;=3,"Good",AB327&lt;3,"Poor")</f>
        <v>Poor</v>
      </c>
      <c r="AF327" s="1" t="str">
        <f t="shared" si="57"/>
        <v>Eligible for Bonus</v>
      </c>
      <c r="AG327" s="9" t="str">
        <f t="shared" si="58"/>
        <v>Priority Region</v>
      </c>
      <c r="AH327" s="1" t="str">
        <f t="shared" si="59"/>
        <v>Order Returned</v>
      </c>
    </row>
    <row r="328" spans="1:34">
      <c r="A328" s="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c r="P328" s="1">
        <f t="shared" si="50"/>
        <v>8250</v>
      </c>
      <c r="Q328" s="1">
        <v>0</v>
      </c>
      <c r="R328" s="1">
        <f t="shared" si="51"/>
        <v>0</v>
      </c>
      <c r="S328" s="1">
        <f t="shared" si="52"/>
        <v>8250</v>
      </c>
      <c r="T328" s="1">
        <v>0.52</v>
      </c>
      <c r="U328" s="1">
        <f t="shared" si="53"/>
        <v>4290</v>
      </c>
      <c r="V328" s="1">
        <f t="shared" si="54"/>
        <v>3960</v>
      </c>
      <c r="W328" s="4">
        <f t="shared" si="55"/>
        <v>0.48</v>
      </c>
      <c r="X328" s="1" t="s">
        <v>147</v>
      </c>
      <c r="Y328" s="1" t="s">
        <v>57</v>
      </c>
      <c r="Z328" s="1" t="s">
        <v>120</v>
      </c>
      <c r="AA328" s="1"/>
      <c r="AB328" s="1"/>
      <c r="AC328" s="1" t="s">
        <v>42</v>
      </c>
      <c r="AD328" s="9" t="str">
        <f t="shared" si="56"/>
        <v>Target Not Achieved</v>
      </c>
      <c r="AE328" s="1" t="str" cm="1">
        <f t="array" ref="AE328">_xlfn.IFS(AB328&gt;=4.5,"Excellent",AB328&gt;=3,"Good",AB328&lt;3,"Poor")</f>
        <v>Poor</v>
      </c>
      <c r="AF328" s="1" t="str">
        <f t="shared" si="57"/>
        <v>Not Eligible for Bonus</v>
      </c>
      <c r="AG328" s="9" t="str">
        <f t="shared" si="58"/>
        <v>Priority Region</v>
      </c>
      <c r="AH328" s="1" t="str">
        <f t="shared" si="59"/>
        <v>Order Closed</v>
      </c>
    </row>
    <row r="329" spans="1:34">
      <c r="A329" s="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c r="P329" s="1">
        <f t="shared" si="50"/>
        <v>3900</v>
      </c>
      <c r="Q329" s="1">
        <v>10</v>
      </c>
      <c r="R329" s="1">
        <f t="shared" si="51"/>
        <v>390</v>
      </c>
      <c r="S329" s="1">
        <f t="shared" si="52"/>
        <v>3510</v>
      </c>
      <c r="T329" s="1">
        <v>0.48</v>
      </c>
      <c r="U329" s="1">
        <f t="shared" si="53"/>
        <v>1684.8</v>
      </c>
      <c r="V329" s="1">
        <f t="shared" si="54"/>
        <v>1825.2</v>
      </c>
      <c r="W329" s="4">
        <f t="shared" si="55"/>
        <v>0.52</v>
      </c>
      <c r="X329" s="1" t="s">
        <v>50</v>
      </c>
      <c r="Y329" s="1" t="s">
        <v>72</v>
      </c>
      <c r="Z329" s="1" t="s">
        <v>41</v>
      </c>
      <c r="AA329" s="2">
        <v>45764</v>
      </c>
      <c r="AB329" s="1">
        <v>5</v>
      </c>
      <c r="AC329" s="1" t="s">
        <v>42</v>
      </c>
      <c r="AD329" s="9" t="str">
        <f t="shared" si="56"/>
        <v>Target Not Achieved</v>
      </c>
      <c r="AE329" s="1" t="str" cm="1">
        <f t="array" ref="AE329">_xlfn.IFS(AB329&gt;=4.5,"Excellent",AB329&gt;=3,"Good",AB329&lt;3,"Poor")</f>
        <v>Excellent</v>
      </c>
      <c r="AF329" s="1" t="str">
        <f t="shared" si="57"/>
        <v>Not Eligible for Bonus</v>
      </c>
      <c r="AG329" s="9" t="str">
        <f t="shared" si="58"/>
        <v>Normal Region</v>
      </c>
      <c r="AH329" s="1" t="str">
        <f t="shared" si="59"/>
        <v>Order Closed</v>
      </c>
    </row>
    <row r="330" spans="1:34">
      <c r="A330" s="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c r="P330" s="1">
        <f t="shared" si="50"/>
        <v>16900</v>
      </c>
      <c r="Q330" s="1">
        <v>20</v>
      </c>
      <c r="R330" s="1">
        <f t="shared" si="51"/>
        <v>3380</v>
      </c>
      <c r="S330" s="1">
        <f t="shared" si="52"/>
        <v>13520</v>
      </c>
      <c r="T330" s="1">
        <v>0.47</v>
      </c>
      <c r="U330" s="1">
        <f t="shared" si="53"/>
        <v>6354.4</v>
      </c>
      <c r="V330" s="1">
        <f t="shared" si="54"/>
        <v>7165.6</v>
      </c>
      <c r="W330" s="4">
        <f t="shared" si="55"/>
        <v>0.53</v>
      </c>
      <c r="X330" s="1" t="s">
        <v>92</v>
      </c>
      <c r="Y330" s="1" t="s">
        <v>57</v>
      </c>
      <c r="Z330" s="1" t="s">
        <v>41</v>
      </c>
      <c r="AA330" s="2">
        <v>45765</v>
      </c>
      <c r="AB330" s="1">
        <v>3</v>
      </c>
      <c r="AC330" s="1" t="s">
        <v>42</v>
      </c>
      <c r="AD330" s="9" t="str">
        <f t="shared" si="56"/>
        <v>Target Achieved</v>
      </c>
      <c r="AE330" s="1" t="str" cm="1">
        <f t="array" ref="AE330">_xlfn.IFS(AB330&gt;=4.5,"Excellent",AB330&gt;=3,"Good",AB330&lt;3,"Poor")</f>
        <v>Good</v>
      </c>
      <c r="AF330" s="1" t="str">
        <f t="shared" si="57"/>
        <v>Not Eligible for Bonus</v>
      </c>
      <c r="AG330" s="9" t="str">
        <f t="shared" si="58"/>
        <v>Normal Region</v>
      </c>
      <c r="AH330" s="1" t="str">
        <f t="shared" si="59"/>
        <v>Order Closed</v>
      </c>
    </row>
    <row r="331" spans="1:34">
      <c r="A331" s="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c r="P331" s="1">
        <f t="shared" si="50"/>
        <v>570</v>
      </c>
      <c r="Q331" s="1">
        <v>0</v>
      </c>
      <c r="R331" s="1">
        <f t="shared" si="51"/>
        <v>0</v>
      </c>
      <c r="S331" s="1">
        <f t="shared" si="52"/>
        <v>570</v>
      </c>
      <c r="T331" s="1">
        <v>0.62</v>
      </c>
      <c r="U331" s="1">
        <f t="shared" si="53"/>
        <v>353.4</v>
      </c>
      <c r="V331" s="1">
        <f t="shared" si="54"/>
        <v>216.60000000000002</v>
      </c>
      <c r="W331" s="4">
        <f t="shared" si="55"/>
        <v>0.38000000000000006</v>
      </c>
      <c r="X331" s="1" t="s">
        <v>56</v>
      </c>
      <c r="Y331" s="1" t="s">
        <v>72</v>
      </c>
      <c r="Z331" s="1" t="s">
        <v>41</v>
      </c>
      <c r="AA331" s="2">
        <v>45763</v>
      </c>
      <c r="AB331" s="1">
        <v>3</v>
      </c>
      <c r="AC331" s="1" t="s">
        <v>42</v>
      </c>
      <c r="AD331" s="9" t="str">
        <f t="shared" si="56"/>
        <v>Target Not Achieved</v>
      </c>
      <c r="AE331" s="1" t="str" cm="1">
        <f t="array" ref="AE331">_xlfn.IFS(AB331&gt;=4.5,"Excellent",AB331&gt;=3,"Good",AB331&lt;3,"Poor")</f>
        <v>Good</v>
      </c>
      <c r="AF331" s="1" t="str">
        <f t="shared" si="57"/>
        <v>Not Eligible for Bonus</v>
      </c>
      <c r="AG331" s="9" t="str">
        <f t="shared" si="58"/>
        <v>Normal Region</v>
      </c>
      <c r="AH331" s="1" t="str">
        <f t="shared" si="59"/>
        <v>Order Closed</v>
      </c>
    </row>
    <row r="332" spans="1:34">
      <c r="A332" s="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c r="P332" s="1">
        <f t="shared" si="50"/>
        <v>6270</v>
      </c>
      <c r="Q332" s="1">
        <v>0</v>
      </c>
      <c r="R332" s="1">
        <f t="shared" si="51"/>
        <v>0</v>
      </c>
      <c r="S332" s="1">
        <f t="shared" si="52"/>
        <v>6270</v>
      </c>
      <c r="T332" s="1">
        <v>0.5</v>
      </c>
      <c r="U332" s="1">
        <f t="shared" si="53"/>
        <v>3135</v>
      </c>
      <c r="V332" s="1">
        <f t="shared" si="54"/>
        <v>3135</v>
      </c>
      <c r="W332" s="4">
        <f t="shared" si="55"/>
        <v>0.5</v>
      </c>
      <c r="X332" s="1" t="s">
        <v>65</v>
      </c>
      <c r="Y332" s="1" t="s">
        <v>57</v>
      </c>
      <c r="Z332" s="1" t="s">
        <v>51</v>
      </c>
      <c r="AA332" s="2">
        <v>45766</v>
      </c>
      <c r="AB332" s="1"/>
      <c r="AC332" s="1" t="s">
        <v>42</v>
      </c>
      <c r="AD332" s="9" t="str">
        <f t="shared" si="56"/>
        <v>Target Not Achieved</v>
      </c>
      <c r="AE332" s="1" t="str" cm="1">
        <f t="array" ref="AE332">_xlfn.IFS(AB332&gt;=4.5,"Excellent",AB332&gt;=3,"Good",AB332&lt;3,"Poor")</f>
        <v>Poor</v>
      </c>
      <c r="AF332" s="1" t="str">
        <f t="shared" si="57"/>
        <v>Not Eligible for Bonus</v>
      </c>
      <c r="AG332" s="9" t="str">
        <f t="shared" si="58"/>
        <v>Normal Region</v>
      </c>
      <c r="AH332" s="1" t="str">
        <f t="shared" si="59"/>
        <v>Order Closed</v>
      </c>
    </row>
    <row r="333" spans="1:34">
      <c r="A333" s="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c r="P333" s="1">
        <f t="shared" si="50"/>
        <v>120720</v>
      </c>
      <c r="Q333" s="1">
        <v>0</v>
      </c>
      <c r="R333" s="1">
        <f t="shared" si="51"/>
        <v>0</v>
      </c>
      <c r="S333" s="1">
        <f t="shared" si="52"/>
        <v>120720</v>
      </c>
      <c r="T333" s="1">
        <v>0.57999999999999996</v>
      </c>
      <c r="U333" s="1">
        <f t="shared" si="53"/>
        <v>70017.599999999991</v>
      </c>
      <c r="V333" s="1">
        <f t="shared" si="54"/>
        <v>50702.400000000009</v>
      </c>
      <c r="W333" s="4">
        <f t="shared" si="55"/>
        <v>0.4200000000000001</v>
      </c>
      <c r="X333" s="1" t="s">
        <v>50</v>
      </c>
      <c r="Y333" s="1" t="s">
        <v>40</v>
      </c>
      <c r="Z333" s="1" t="s">
        <v>51</v>
      </c>
      <c r="AA333" s="2">
        <v>45760</v>
      </c>
      <c r="AB333" s="1"/>
      <c r="AC333" s="1" t="s">
        <v>42</v>
      </c>
      <c r="AD333" s="9" t="str">
        <f t="shared" si="56"/>
        <v>Target Achieved</v>
      </c>
      <c r="AE333" s="1" t="str" cm="1">
        <f t="array" ref="AE333">_xlfn.IFS(AB333&gt;=4.5,"Excellent",AB333&gt;=3,"Good",AB333&lt;3,"Poor")</f>
        <v>Poor</v>
      </c>
      <c r="AF333" s="1" t="str">
        <f t="shared" si="57"/>
        <v>Eligible for Bonus</v>
      </c>
      <c r="AG333" s="9" t="str">
        <f t="shared" si="58"/>
        <v>Normal Region</v>
      </c>
      <c r="AH333" s="1" t="str">
        <f t="shared" si="59"/>
        <v>Order Closed</v>
      </c>
    </row>
    <row r="334" spans="1:34">
      <c r="A334" s="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c r="P334" s="1">
        <f t="shared" si="50"/>
        <v>6390</v>
      </c>
      <c r="Q334" s="1">
        <v>0</v>
      </c>
      <c r="R334" s="1">
        <f t="shared" si="51"/>
        <v>0</v>
      </c>
      <c r="S334" s="1">
        <f t="shared" si="52"/>
        <v>6390</v>
      </c>
      <c r="T334" s="1">
        <v>0.45</v>
      </c>
      <c r="U334" s="1">
        <f t="shared" si="53"/>
        <v>2875.5</v>
      </c>
      <c r="V334" s="1">
        <f t="shared" si="54"/>
        <v>3514.5</v>
      </c>
      <c r="W334" s="4">
        <f t="shared" si="55"/>
        <v>0.55000000000000004</v>
      </c>
      <c r="X334" s="1" t="s">
        <v>56</v>
      </c>
      <c r="Y334" s="1" t="s">
        <v>72</v>
      </c>
      <c r="Z334" s="1" t="s">
        <v>41</v>
      </c>
      <c r="AA334" s="2">
        <v>45766</v>
      </c>
      <c r="AB334" s="1">
        <v>5</v>
      </c>
      <c r="AC334" s="1" t="s">
        <v>42</v>
      </c>
      <c r="AD334" s="9" t="str">
        <f t="shared" si="56"/>
        <v>Target Not Achieved</v>
      </c>
      <c r="AE334" s="1" t="str" cm="1">
        <f t="array" ref="AE334">_xlfn.IFS(AB334&gt;=4.5,"Excellent",AB334&gt;=3,"Good",AB334&lt;3,"Poor")</f>
        <v>Excellent</v>
      </c>
      <c r="AF334" s="1" t="str">
        <f t="shared" si="57"/>
        <v>Not Eligible for Bonus</v>
      </c>
      <c r="AG334" s="9" t="str">
        <f t="shared" si="58"/>
        <v>Normal Region</v>
      </c>
      <c r="AH334" s="1" t="str">
        <f t="shared" si="59"/>
        <v>Order Closed</v>
      </c>
    </row>
    <row r="335" spans="1:34">
      <c r="A335" s="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c r="P335" s="1">
        <f t="shared" si="50"/>
        <v>27050</v>
      </c>
      <c r="Q335" s="1">
        <v>5</v>
      </c>
      <c r="R335" s="1">
        <f t="shared" si="51"/>
        <v>1352.5</v>
      </c>
      <c r="S335" s="1">
        <f t="shared" si="52"/>
        <v>25697.5</v>
      </c>
      <c r="T335" s="1">
        <v>0.48</v>
      </c>
      <c r="U335" s="1">
        <f t="shared" si="53"/>
        <v>12334.8</v>
      </c>
      <c r="V335" s="1">
        <f t="shared" si="54"/>
        <v>13362.7</v>
      </c>
      <c r="W335" s="4">
        <f t="shared" si="55"/>
        <v>0.52</v>
      </c>
      <c r="X335" s="1" t="s">
        <v>147</v>
      </c>
      <c r="Y335" s="1" t="s">
        <v>40</v>
      </c>
      <c r="Z335" s="1" t="s">
        <v>120</v>
      </c>
      <c r="AA335" s="1"/>
      <c r="AB335" s="1"/>
      <c r="AC335" s="1" t="s">
        <v>42</v>
      </c>
      <c r="AD335" s="9" t="str">
        <f t="shared" si="56"/>
        <v>Target Achieved</v>
      </c>
      <c r="AE335" s="1" t="str" cm="1">
        <f t="array" ref="AE335">_xlfn.IFS(AB335&gt;=4.5,"Excellent",AB335&gt;=3,"Good",AB335&lt;3,"Poor")</f>
        <v>Poor</v>
      </c>
      <c r="AF335" s="1" t="str">
        <f t="shared" si="57"/>
        <v>Eligible for Bonus</v>
      </c>
      <c r="AG335" s="9" t="str">
        <f t="shared" si="58"/>
        <v>Normal Region</v>
      </c>
      <c r="AH335" s="1" t="str">
        <f t="shared" si="59"/>
        <v>Order Closed</v>
      </c>
    </row>
    <row r="336" spans="1:34">
      <c r="A336" s="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c r="P336" s="1">
        <f t="shared" si="50"/>
        <v>19440</v>
      </c>
      <c r="Q336" s="1">
        <v>0</v>
      </c>
      <c r="R336" s="1">
        <f t="shared" si="51"/>
        <v>0</v>
      </c>
      <c r="S336" s="1">
        <f t="shared" si="52"/>
        <v>19440</v>
      </c>
      <c r="T336" s="1">
        <v>0.45</v>
      </c>
      <c r="U336" s="1">
        <f t="shared" si="53"/>
        <v>8748</v>
      </c>
      <c r="V336" s="1">
        <f t="shared" si="54"/>
        <v>10692</v>
      </c>
      <c r="W336" s="4">
        <f t="shared" si="55"/>
        <v>0.55000000000000004</v>
      </c>
      <c r="X336" s="1" t="s">
        <v>50</v>
      </c>
      <c r="Y336" s="1" t="s">
        <v>57</v>
      </c>
      <c r="Z336" s="1" t="s">
        <v>51</v>
      </c>
      <c r="AA336" s="2">
        <v>45767</v>
      </c>
      <c r="AB336" s="1"/>
      <c r="AC336" s="1" t="s">
        <v>42</v>
      </c>
      <c r="AD336" s="9" t="str">
        <f t="shared" si="56"/>
        <v>Target Achieved</v>
      </c>
      <c r="AE336" s="1" t="str" cm="1">
        <f t="array" ref="AE336">_xlfn.IFS(AB336&gt;=4.5,"Excellent",AB336&gt;=3,"Good",AB336&lt;3,"Poor")</f>
        <v>Poor</v>
      </c>
      <c r="AF336" s="1" t="str">
        <f t="shared" si="57"/>
        <v>Eligible for Bonus</v>
      </c>
      <c r="AG336" s="9" t="str">
        <f t="shared" si="58"/>
        <v>Normal Region</v>
      </c>
      <c r="AH336" s="1" t="str">
        <f t="shared" si="59"/>
        <v>Order Closed</v>
      </c>
    </row>
    <row r="337" spans="1:34">
      <c r="A337" s="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c r="P337" s="1">
        <f t="shared" si="50"/>
        <v>8560</v>
      </c>
      <c r="Q337" s="1">
        <v>15</v>
      </c>
      <c r="R337" s="1">
        <f t="shared" si="51"/>
        <v>1284</v>
      </c>
      <c r="S337" s="1">
        <f t="shared" si="52"/>
        <v>7276</v>
      </c>
      <c r="T337" s="1">
        <v>0.52</v>
      </c>
      <c r="U337" s="1">
        <f t="shared" si="53"/>
        <v>3783.52</v>
      </c>
      <c r="V337" s="1">
        <f t="shared" si="54"/>
        <v>3492.48</v>
      </c>
      <c r="W337" s="4">
        <f t="shared" si="55"/>
        <v>0.48</v>
      </c>
      <c r="X337" s="1" t="s">
        <v>104</v>
      </c>
      <c r="Y337" s="1" t="s">
        <v>57</v>
      </c>
      <c r="Z337" s="1" t="s">
        <v>22</v>
      </c>
      <c r="AA337" s="1"/>
      <c r="AB337" s="1"/>
      <c r="AC337" s="1" t="s">
        <v>93</v>
      </c>
      <c r="AD337" s="9" t="str">
        <f t="shared" si="56"/>
        <v>Target Not Achieved</v>
      </c>
      <c r="AE337" s="1" t="str" cm="1">
        <f t="array" ref="AE337">_xlfn.IFS(AB337&gt;=4.5,"Excellent",AB337&gt;=3,"Good",AB337&lt;3,"Poor")</f>
        <v>Poor</v>
      </c>
      <c r="AF337" s="1" t="str">
        <f t="shared" si="57"/>
        <v>Not Eligible for Bonus</v>
      </c>
      <c r="AG337" s="9" t="str">
        <f t="shared" si="58"/>
        <v>Normal Region</v>
      </c>
      <c r="AH337" s="1" t="str">
        <f t="shared" si="59"/>
        <v>Order Returned</v>
      </c>
    </row>
    <row r="338" spans="1:34">
      <c r="A338" s="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c r="P338" s="1">
        <f t="shared" si="50"/>
        <v>3900</v>
      </c>
      <c r="Q338" s="1">
        <v>20</v>
      </c>
      <c r="R338" s="1">
        <f t="shared" si="51"/>
        <v>780</v>
      </c>
      <c r="S338" s="1">
        <f t="shared" si="52"/>
        <v>3120</v>
      </c>
      <c r="T338" s="1">
        <v>0.45</v>
      </c>
      <c r="U338" s="1">
        <f t="shared" si="53"/>
        <v>1404</v>
      </c>
      <c r="V338" s="1">
        <f t="shared" si="54"/>
        <v>1716</v>
      </c>
      <c r="W338" s="4">
        <f t="shared" si="55"/>
        <v>0.55000000000000004</v>
      </c>
      <c r="X338" s="1" t="s">
        <v>104</v>
      </c>
      <c r="Y338" s="1" t="s">
        <v>57</v>
      </c>
      <c r="Z338" s="1" t="s">
        <v>41</v>
      </c>
      <c r="AA338" s="2">
        <v>45763</v>
      </c>
      <c r="AB338" s="1">
        <v>3</v>
      </c>
      <c r="AC338" s="1" t="s">
        <v>42</v>
      </c>
      <c r="AD338" s="9" t="str">
        <f t="shared" si="56"/>
        <v>Target Not Achieved</v>
      </c>
      <c r="AE338" s="1" t="str" cm="1">
        <f t="array" ref="AE338">_xlfn.IFS(AB338&gt;=4.5,"Excellent",AB338&gt;=3,"Good",AB338&lt;3,"Poor")</f>
        <v>Good</v>
      </c>
      <c r="AF338" s="1" t="str">
        <f t="shared" si="57"/>
        <v>Not Eligible for Bonus</v>
      </c>
      <c r="AG338" s="9" t="str">
        <f t="shared" si="58"/>
        <v>Normal Region</v>
      </c>
      <c r="AH338" s="1" t="str">
        <f t="shared" si="59"/>
        <v>Order Closed</v>
      </c>
    </row>
    <row r="339" spans="1:34">
      <c r="A339" s="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c r="P339" s="1">
        <f t="shared" si="50"/>
        <v>14160</v>
      </c>
      <c r="Q339" s="1">
        <v>0</v>
      </c>
      <c r="R339" s="1">
        <f t="shared" si="51"/>
        <v>0</v>
      </c>
      <c r="S339" s="1">
        <f t="shared" si="52"/>
        <v>14160</v>
      </c>
      <c r="T339" s="1">
        <v>0.52</v>
      </c>
      <c r="U339" s="1">
        <f t="shared" si="53"/>
        <v>7363.2</v>
      </c>
      <c r="V339" s="1">
        <f t="shared" si="54"/>
        <v>6796.8</v>
      </c>
      <c r="W339" s="4">
        <f t="shared" si="55"/>
        <v>0.48000000000000004</v>
      </c>
      <c r="X339" s="1" t="s">
        <v>65</v>
      </c>
      <c r="Y339" s="1" t="s">
        <v>40</v>
      </c>
      <c r="Z339" s="1" t="s">
        <v>41</v>
      </c>
      <c r="AA339" s="2">
        <v>45765</v>
      </c>
      <c r="AB339" s="1">
        <v>5</v>
      </c>
      <c r="AC339" s="1" t="s">
        <v>42</v>
      </c>
      <c r="AD339" s="9" t="str">
        <f t="shared" si="56"/>
        <v>Target Achieved</v>
      </c>
      <c r="AE339" s="1" t="str" cm="1">
        <f t="array" ref="AE339">_xlfn.IFS(AB339&gt;=4.5,"Excellent",AB339&gt;=3,"Good",AB339&lt;3,"Poor")</f>
        <v>Excellent</v>
      </c>
      <c r="AF339" s="1" t="str">
        <f t="shared" si="57"/>
        <v>Eligible for Bonus</v>
      </c>
      <c r="AG339" s="9" t="str">
        <f t="shared" si="58"/>
        <v>Normal Region</v>
      </c>
      <c r="AH339" s="1" t="str">
        <f t="shared" si="59"/>
        <v>Order Closed</v>
      </c>
    </row>
    <row r="340" spans="1:34">
      <c r="A340" s="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c r="P340" s="1">
        <f t="shared" si="50"/>
        <v>5540</v>
      </c>
      <c r="Q340" s="1">
        <v>10</v>
      </c>
      <c r="R340" s="1">
        <f t="shared" si="51"/>
        <v>554</v>
      </c>
      <c r="S340" s="1">
        <f t="shared" si="52"/>
        <v>4986</v>
      </c>
      <c r="T340" s="1">
        <v>0.52</v>
      </c>
      <c r="U340" s="1">
        <f t="shared" si="53"/>
        <v>2592.7200000000003</v>
      </c>
      <c r="V340" s="1">
        <f t="shared" si="54"/>
        <v>2393.2799999999997</v>
      </c>
      <c r="W340" s="4">
        <f t="shared" si="55"/>
        <v>0.47999999999999993</v>
      </c>
      <c r="X340" s="1" t="s">
        <v>92</v>
      </c>
      <c r="Y340" s="1" t="s">
        <v>72</v>
      </c>
      <c r="Z340" s="1" t="s">
        <v>51</v>
      </c>
      <c r="AA340" s="2">
        <v>45766</v>
      </c>
      <c r="AB340" s="1"/>
      <c r="AC340" s="1" t="s">
        <v>42</v>
      </c>
      <c r="AD340" s="9" t="str">
        <f t="shared" si="56"/>
        <v>Target Not Achieved</v>
      </c>
      <c r="AE340" s="1" t="str" cm="1">
        <f t="array" ref="AE340">_xlfn.IFS(AB340&gt;=4.5,"Excellent",AB340&gt;=3,"Good",AB340&lt;3,"Poor")</f>
        <v>Poor</v>
      </c>
      <c r="AF340" s="1" t="str">
        <f t="shared" si="57"/>
        <v>Not Eligible for Bonus</v>
      </c>
      <c r="AG340" s="9" t="str">
        <f t="shared" si="58"/>
        <v>Normal Region</v>
      </c>
      <c r="AH340" s="1" t="str">
        <f t="shared" si="59"/>
        <v>Order Closed</v>
      </c>
    </row>
    <row r="341" spans="1:34">
      <c r="A341" s="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c r="P341" s="1">
        <f t="shared" si="50"/>
        <v>1960</v>
      </c>
      <c r="Q341" s="1">
        <v>0</v>
      </c>
      <c r="R341" s="1">
        <f t="shared" si="51"/>
        <v>0</v>
      </c>
      <c r="S341" s="1">
        <f t="shared" si="52"/>
        <v>1960</v>
      </c>
      <c r="T341" s="1">
        <v>0.5</v>
      </c>
      <c r="U341" s="1">
        <f t="shared" si="53"/>
        <v>980</v>
      </c>
      <c r="V341" s="1">
        <f t="shared" si="54"/>
        <v>980</v>
      </c>
      <c r="W341" s="4">
        <f t="shared" si="55"/>
        <v>0.5</v>
      </c>
      <c r="X341" s="1" t="s">
        <v>39</v>
      </c>
      <c r="Y341" s="1" t="s">
        <v>57</v>
      </c>
      <c r="Z341" s="1" t="s">
        <v>41</v>
      </c>
      <c r="AA341" s="2">
        <v>45764</v>
      </c>
      <c r="AB341" s="1">
        <v>5</v>
      </c>
      <c r="AC341" s="1" t="s">
        <v>42</v>
      </c>
      <c r="AD341" s="9" t="str">
        <f t="shared" si="56"/>
        <v>Target Not Achieved</v>
      </c>
      <c r="AE341" s="1" t="str" cm="1">
        <f t="array" ref="AE341">_xlfn.IFS(AB341&gt;=4.5,"Excellent",AB341&gt;=3,"Good",AB341&lt;3,"Poor")</f>
        <v>Excellent</v>
      </c>
      <c r="AF341" s="1" t="str">
        <f t="shared" si="57"/>
        <v>Not Eligible for Bonus</v>
      </c>
      <c r="AG341" s="9" t="str">
        <f t="shared" si="58"/>
        <v>Priority Region</v>
      </c>
      <c r="AH341" s="1" t="str">
        <f t="shared" si="59"/>
        <v>Order Closed</v>
      </c>
    </row>
    <row r="342" spans="1:34">
      <c r="A342" s="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c r="P342" s="1">
        <f t="shared" si="50"/>
        <v>5300</v>
      </c>
      <c r="Q342" s="1">
        <v>10</v>
      </c>
      <c r="R342" s="1">
        <f t="shared" si="51"/>
        <v>530</v>
      </c>
      <c r="S342" s="1">
        <f t="shared" si="52"/>
        <v>4770</v>
      </c>
      <c r="T342" s="1">
        <v>0.47</v>
      </c>
      <c r="U342" s="1">
        <f t="shared" si="53"/>
        <v>2241.9</v>
      </c>
      <c r="V342" s="1">
        <f t="shared" si="54"/>
        <v>2528.1</v>
      </c>
      <c r="W342" s="4">
        <f t="shared" si="55"/>
        <v>0.53</v>
      </c>
      <c r="X342" s="1" t="s">
        <v>39</v>
      </c>
      <c r="Y342" s="1" t="s">
        <v>57</v>
      </c>
      <c r="Z342" s="1" t="s">
        <v>41</v>
      </c>
      <c r="AA342" s="2">
        <v>45766</v>
      </c>
      <c r="AB342" s="1">
        <v>4</v>
      </c>
      <c r="AC342" s="1" t="s">
        <v>42</v>
      </c>
      <c r="AD342" s="9" t="str">
        <f t="shared" si="56"/>
        <v>Target Not Achieved</v>
      </c>
      <c r="AE342" s="1" t="str" cm="1">
        <f t="array" ref="AE342">_xlfn.IFS(AB342&gt;=4.5,"Excellent",AB342&gt;=3,"Good",AB342&lt;3,"Poor")</f>
        <v>Good</v>
      </c>
      <c r="AF342" s="1" t="str">
        <f t="shared" si="57"/>
        <v>Not Eligible for Bonus</v>
      </c>
      <c r="AG342" s="9" t="str">
        <f t="shared" si="58"/>
        <v>Priority Region</v>
      </c>
      <c r="AH342" s="1" t="str">
        <f t="shared" si="59"/>
        <v>Order Closed</v>
      </c>
    </row>
    <row r="343" spans="1:34">
      <c r="A343" s="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c r="P343" s="1">
        <f t="shared" si="50"/>
        <v>18720</v>
      </c>
      <c r="Q343" s="1">
        <v>5</v>
      </c>
      <c r="R343" s="1">
        <f t="shared" si="51"/>
        <v>936</v>
      </c>
      <c r="S343" s="1">
        <f t="shared" si="52"/>
        <v>17784</v>
      </c>
      <c r="T343" s="1">
        <v>0.47</v>
      </c>
      <c r="U343" s="1">
        <f t="shared" si="53"/>
        <v>8358.48</v>
      </c>
      <c r="V343" s="1">
        <f t="shared" si="54"/>
        <v>9425.52</v>
      </c>
      <c r="W343" s="4">
        <f t="shared" si="55"/>
        <v>0.53</v>
      </c>
      <c r="X343" s="1" t="s">
        <v>39</v>
      </c>
      <c r="Y343" s="1" t="s">
        <v>40</v>
      </c>
      <c r="Z343" s="1" t="s">
        <v>22</v>
      </c>
      <c r="AA343" s="1"/>
      <c r="AB343" s="1"/>
      <c r="AC343" s="1" t="s">
        <v>93</v>
      </c>
      <c r="AD343" s="9" t="str">
        <f t="shared" si="56"/>
        <v>Target Achieved</v>
      </c>
      <c r="AE343" s="1" t="str" cm="1">
        <f t="array" ref="AE343">_xlfn.IFS(AB343&gt;=4.5,"Excellent",AB343&gt;=3,"Good",AB343&lt;3,"Poor")</f>
        <v>Poor</v>
      </c>
      <c r="AF343" s="1" t="str">
        <f t="shared" si="57"/>
        <v>Eligible for Bonus</v>
      </c>
      <c r="AG343" s="9" t="str">
        <f t="shared" si="58"/>
        <v>Normal Region</v>
      </c>
      <c r="AH343" s="1" t="str">
        <f t="shared" si="59"/>
        <v>Order Returned</v>
      </c>
    </row>
    <row r="344" spans="1:34">
      <c r="A344" s="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c r="P344" s="1">
        <f t="shared" si="50"/>
        <v>1250</v>
      </c>
      <c r="Q344" s="1">
        <v>20</v>
      </c>
      <c r="R344" s="1">
        <f t="shared" si="51"/>
        <v>250</v>
      </c>
      <c r="S344" s="1">
        <f t="shared" si="52"/>
        <v>1000</v>
      </c>
      <c r="T344" s="1">
        <v>0.35</v>
      </c>
      <c r="U344" s="1">
        <f t="shared" si="53"/>
        <v>350</v>
      </c>
      <c r="V344" s="1">
        <f t="shared" si="54"/>
        <v>650</v>
      </c>
      <c r="W344" s="4">
        <f t="shared" si="55"/>
        <v>0.65</v>
      </c>
      <c r="X344" s="1" t="s">
        <v>39</v>
      </c>
      <c r="Y344" s="1" t="s">
        <v>81</v>
      </c>
      <c r="Z344" s="1" t="s">
        <v>120</v>
      </c>
      <c r="AA344" s="1"/>
      <c r="AB344" s="1"/>
      <c r="AC344" s="1" t="s">
        <v>42</v>
      </c>
      <c r="AD344" s="9" t="str">
        <f t="shared" si="56"/>
        <v>Target Not Achieved</v>
      </c>
      <c r="AE344" s="1" t="str" cm="1">
        <f t="array" ref="AE344">_xlfn.IFS(AB344&gt;=4.5,"Excellent",AB344&gt;=3,"Good",AB344&lt;3,"Poor")</f>
        <v>Poor</v>
      </c>
      <c r="AF344" s="1" t="str">
        <f t="shared" si="57"/>
        <v>Not Eligible for Bonus</v>
      </c>
      <c r="AG344" s="9" t="str">
        <f t="shared" si="58"/>
        <v>Normal Region</v>
      </c>
      <c r="AH344" s="1" t="str">
        <f t="shared" si="59"/>
        <v>Order Closed</v>
      </c>
    </row>
    <row r="345" spans="1:34">
      <c r="A345" s="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c r="P345" s="1">
        <f t="shared" si="50"/>
        <v>5040</v>
      </c>
      <c r="Q345" s="1">
        <v>15</v>
      </c>
      <c r="R345" s="1">
        <f t="shared" si="51"/>
        <v>756</v>
      </c>
      <c r="S345" s="1">
        <f t="shared" si="52"/>
        <v>4284</v>
      </c>
      <c r="T345" s="1">
        <v>0.57999999999999996</v>
      </c>
      <c r="U345" s="1">
        <f t="shared" si="53"/>
        <v>2484.7199999999998</v>
      </c>
      <c r="V345" s="1">
        <f t="shared" si="54"/>
        <v>1799.2800000000002</v>
      </c>
      <c r="W345" s="4">
        <f t="shared" si="55"/>
        <v>0.42000000000000004</v>
      </c>
      <c r="X345" s="1" t="s">
        <v>92</v>
      </c>
      <c r="Y345" s="1" t="s">
        <v>81</v>
      </c>
      <c r="Z345" s="1" t="s">
        <v>66</v>
      </c>
      <c r="AA345" s="1"/>
      <c r="AB345" s="1"/>
      <c r="AC345" s="1" t="s">
        <v>42</v>
      </c>
      <c r="AD345" s="9" t="str">
        <f t="shared" si="56"/>
        <v>Target Not Achieved</v>
      </c>
      <c r="AE345" s="1" t="str" cm="1">
        <f t="array" ref="AE345">_xlfn.IFS(AB345&gt;=4.5,"Excellent",AB345&gt;=3,"Good",AB345&lt;3,"Poor")</f>
        <v>Poor</v>
      </c>
      <c r="AF345" s="1" t="str">
        <f t="shared" si="57"/>
        <v>Not Eligible for Bonus</v>
      </c>
      <c r="AG345" s="9" t="str">
        <f t="shared" si="58"/>
        <v>Normal Region</v>
      </c>
      <c r="AH345" s="1" t="str">
        <f t="shared" si="59"/>
        <v>Order Closed</v>
      </c>
    </row>
    <row r="346" spans="1:34">
      <c r="A346" s="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c r="P346" s="1">
        <f t="shared" si="50"/>
        <v>4720</v>
      </c>
      <c r="Q346" s="1">
        <v>0</v>
      </c>
      <c r="R346" s="1">
        <f t="shared" si="51"/>
        <v>0</v>
      </c>
      <c r="S346" s="1">
        <f t="shared" si="52"/>
        <v>4720</v>
      </c>
      <c r="T346" s="1">
        <v>0.52</v>
      </c>
      <c r="U346" s="1">
        <f t="shared" si="53"/>
        <v>2454.4</v>
      </c>
      <c r="V346" s="1">
        <f t="shared" si="54"/>
        <v>2265.6</v>
      </c>
      <c r="W346" s="4">
        <f t="shared" si="55"/>
        <v>0.48</v>
      </c>
      <c r="X346" s="1" t="s">
        <v>92</v>
      </c>
      <c r="Y346" s="1" t="s">
        <v>57</v>
      </c>
      <c r="Z346" s="1" t="s">
        <v>41</v>
      </c>
      <c r="AA346" s="2">
        <v>45764</v>
      </c>
      <c r="AB346" s="1">
        <v>4</v>
      </c>
      <c r="AC346" s="1" t="s">
        <v>42</v>
      </c>
      <c r="AD346" s="9" t="str">
        <f t="shared" si="56"/>
        <v>Target Not Achieved</v>
      </c>
      <c r="AE346" s="1" t="str" cm="1">
        <f t="array" ref="AE346">_xlfn.IFS(AB346&gt;=4.5,"Excellent",AB346&gt;=3,"Good",AB346&lt;3,"Poor")</f>
        <v>Good</v>
      </c>
      <c r="AF346" s="1" t="str">
        <f t="shared" si="57"/>
        <v>Not Eligible for Bonus</v>
      </c>
      <c r="AG346" s="9" t="str">
        <f t="shared" si="58"/>
        <v>Normal Region</v>
      </c>
      <c r="AH346" s="1" t="str">
        <f t="shared" si="59"/>
        <v>Order Closed</v>
      </c>
    </row>
    <row r="347" spans="1:34">
      <c r="A347" s="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c r="P347" s="1">
        <f t="shared" si="50"/>
        <v>6300</v>
      </c>
      <c r="Q347" s="1">
        <v>10</v>
      </c>
      <c r="R347" s="1">
        <f t="shared" si="51"/>
        <v>630</v>
      </c>
      <c r="S347" s="1">
        <f t="shared" si="52"/>
        <v>5670</v>
      </c>
      <c r="T347" s="1">
        <v>0.52</v>
      </c>
      <c r="U347" s="1">
        <f t="shared" si="53"/>
        <v>2948.4</v>
      </c>
      <c r="V347" s="1">
        <f t="shared" si="54"/>
        <v>2721.6</v>
      </c>
      <c r="W347" s="4">
        <f t="shared" si="55"/>
        <v>0.48</v>
      </c>
      <c r="X347" s="1" t="s">
        <v>50</v>
      </c>
      <c r="Y347" s="1" t="s">
        <v>81</v>
      </c>
      <c r="Z347" s="1" t="s">
        <v>66</v>
      </c>
      <c r="AA347" s="1"/>
      <c r="AB347" s="1"/>
      <c r="AC347" s="1" t="s">
        <v>42</v>
      </c>
      <c r="AD347" s="9" t="str">
        <f t="shared" si="56"/>
        <v>Target Not Achieved</v>
      </c>
      <c r="AE347" s="1" t="str" cm="1">
        <f t="array" ref="AE347">_xlfn.IFS(AB347&gt;=4.5,"Excellent",AB347&gt;=3,"Good",AB347&lt;3,"Poor")</f>
        <v>Poor</v>
      </c>
      <c r="AF347" s="1" t="str">
        <f t="shared" si="57"/>
        <v>Not Eligible for Bonus</v>
      </c>
      <c r="AG347" s="9" t="str">
        <f t="shared" si="58"/>
        <v>Normal Region</v>
      </c>
      <c r="AH347" s="1" t="str">
        <f t="shared" si="59"/>
        <v>Order Closed</v>
      </c>
    </row>
    <row r="348" spans="1:34">
      <c r="A348" s="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c r="P348" s="1">
        <f t="shared" si="50"/>
        <v>630</v>
      </c>
      <c r="Q348" s="1">
        <v>5</v>
      </c>
      <c r="R348" s="1">
        <f t="shared" si="51"/>
        <v>31.5</v>
      </c>
      <c r="S348" s="1">
        <f t="shared" si="52"/>
        <v>598.5</v>
      </c>
      <c r="T348" s="1">
        <v>0.35</v>
      </c>
      <c r="U348" s="1">
        <f t="shared" si="53"/>
        <v>209.47499999999999</v>
      </c>
      <c r="V348" s="1">
        <f t="shared" si="54"/>
        <v>389.02499999999998</v>
      </c>
      <c r="W348" s="4">
        <f t="shared" si="55"/>
        <v>0.64999999999999991</v>
      </c>
      <c r="X348" s="1" t="s">
        <v>56</v>
      </c>
      <c r="Y348" s="1" t="s">
        <v>72</v>
      </c>
      <c r="Z348" s="1" t="s">
        <v>41</v>
      </c>
      <c r="AA348" s="2">
        <v>45767</v>
      </c>
      <c r="AB348" s="1">
        <v>5</v>
      </c>
      <c r="AC348" s="1" t="s">
        <v>42</v>
      </c>
      <c r="AD348" s="9" t="str">
        <f t="shared" si="56"/>
        <v>Target Not Achieved</v>
      </c>
      <c r="AE348" s="1" t="str" cm="1">
        <f t="array" ref="AE348">_xlfn.IFS(AB348&gt;=4.5,"Excellent",AB348&gt;=3,"Good",AB348&lt;3,"Poor")</f>
        <v>Excellent</v>
      </c>
      <c r="AF348" s="1" t="str">
        <f t="shared" si="57"/>
        <v>Not Eligible for Bonus</v>
      </c>
      <c r="AG348" s="9" t="str">
        <f t="shared" si="58"/>
        <v>Priority Region</v>
      </c>
      <c r="AH348" s="1" t="str">
        <f t="shared" si="59"/>
        <v>Order Closed</v>
      </c>
    </row>
    <row r="349" spans="1:34">
      <c r="A349" s="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c r="P349" s="1">
        <f t="shared" si="50"/>
        <v>18740</v>
      </c>
      <c r="Q349" s="1">
        <v>0</v>
      </c>
      <c r="R349" s="1">
        <f t="shared" si="51"/>
        <v>0</v>
      </c>
      <c r="S349" s="1">
        <f t="shared" si="52"/>
        <v>18740</v>
      </c>
      <c r="T349" s="1">
        <v>0.52</v>
      </c>
      <c r="U349" s="1">
        <f t="shared" si="53"/>
        <v>9744.8000000000011</v>
      </c>
      <c r="V349" s="1">
        <f t="shared" si="54"/>
        <v>8995.1999999999989</v>
      </c>
      <c r="W349" s="4">
        <f t="shared" si="55"/>
        <v>0.47999999999999993</v>
      </c>
      <c r="X349" s="1" t="s">
        <v>147</v>
      </c>
      <c r="Y349" s="1" t="s">
        <v>57</v>
      </c>
      <c r="Z349" s="1" t="s">
        <v>41</v>
      </c>
      <c r="AA349" s="2">
        <v>45769</v>
      </c>
      <c r="AB349" s="1">
        <v>4</v>
      </c>
      <c r="AC349" s="1" t="s">
        <v>42</v>
      </c>
      <c r="AD349" s="9" t="str">
        <f t="shared" si="56"/>
        <v>Target Achieved</v>
      </c>
      <c r="AE349" s="1" t="str" cm="1">
        <f t="array" ref="AE349">_xlfn.IFS(AB349&gt;=4.5,"Excellent",AB349&gt;=3,"Good",AB349&lt;3,"Poor")</f>
        <v>Good</v>
      </c>
      <c r="AF349" s="1" t="str">
        <f t="shared" si="57"/>
        <v>Eligible for Bonus</v>
      </c>
      <c r="AG349" s="9" t="str">
        <f t="shared" si="58"/>
        <v>Normal Region</v>
      </c>
      <c r="AH349" s="1" t="str">
        <f t="shared" si="59"/>
        <v>Order Closed</v>
      </c>
    </row>
    <row r="350" spans="1:34">
      <c r="A350" s="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c r="P350" s="1">
        <f t="shared" si="50"/>
        <v>14610</v>
      </c>
      <c r="Q350" s="1">
        <v>15</v>
      </c>
      <c r="R350" s="1">
        <f t="shared" si="51"/>
        <v>2191.5</v>
      </c>
      <c r="S350" s="1">
        <f t="shared" si="52"/>
        <v>12418.5</v>
      </c>
      <c r="T350" s="1">
        <v>0.45</v>
      </c>
      <c r="U350" s="1">
        <f t="shared" si="53"/>
        <v>5588.3249999999998</v>
      </c>
      <c r="V350" s="1">
        <f t="shared" si="54"/>
        <v>6830.1750000000002</v>
      </c>
      <c r="W350" s="4">
        <f t="shared" si="55"/>
        <v>0.55000000000000004</v>
      </c>
      <c r="X350" s="1" t="s">
        <v>65</v>
      </c>
      <c r="Y350" s="1" t="s">
        <v>81</v>
      </c>
      <c r="Z350" s="1" t="s">
        <v>51</v>
      </c>
      <c r="AA350" s="2">
        <v>45764</v>
      </c>
      <c r="AB350" s="1"/>
      <c r="AC350" s="1" t="s">
        <v>42</v>
      </c>
      <c r="AD350" s="9" t="str">
        <f t="shared" si="56"/>
        <v>Target Achieved</v>
      </c>
      <c r="AE350" s="1" t="str" cm="1">
        <f t="array" ref="AE350">_xlfn.IFS(AB350&gt;=4.5,"Excellent",AB350&gt;=3,"Good",AB350&lt;3,"Poor")</f>
        <v>Poor</v>
      </c>
      <c r="AF350" s="1" t="str">
        <f t="shared" si="57"/>
        <v>Not Eligible for Bonus</v>
      </c>
      <c r="AG350" s="9" t="str">
        <f t="shared" si="58"/>
        <v>Normal Region</v>
      </c>
      <c r="AH350" s="1" t="str">
        <f t="shared" si="59"/>
        <v>Order Closed</v>
      </c>
    </row>
    <row r="351" spans="1:34">
      <c r="A351" s="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c r="P351" s="1">
        <f t="shared" si="50"/>
        <v>11520</v>
      </c>
      <c r="Q351" s="1">
        <v>10</v>
      </c>
      <c r="R351" s="1">
        <f t="shared" si="51"/>
        <v>1152</v>
      </c>
      <c r="S351" s="1">
        <f t="shared" si="52"/>
        <v>10368</v>
      </c>
      <c r="T351" s="1">
        <v>0.47</v>
      </c>
      <c r="U351" s="1">
        <f t="shared" si="53"/>
        <v>4872.96</v>
      </c>
      <c r="V351" s="1">
        <f t="shared" si="54"/>
        <v>5495.04</v>
      </c>
      <c r="W351" s="4">
        <f t="shared" si="55"/>
        <v>0.53</v>
      </c>
      <c r="X351" s="1" t="s">
        <v>65</v>
      </c>
      <c r="Y351" s="1" t="s">
        <v>57</v>
      </c>
      <c r="Z351" s="1" t="s">
        <v>41</v>
      </c>
      <c r="AA351" s="2">
        <v>45769</v>
      </c>
      <c r="AB351" s="1">
        <v>5</v>
      </c>
      <c r="AC351" s="1" t="s">
        <v>42</v>
      </c>
      <c r="AD351" s="9" t="str">
        <f t="shared" si="56"/>
        <v>Target Achieved</v>
      </c>
      <c r="AE351" s="1" t="str" cm="1">
        <f t="array" ref="AE351">_xlfn.IFS(AB351&gt;=4.5,"Excellent",AB351&gt;=3,"Good",AB351&lt;3,"Poor")</f>
        <v>Excellent</v>
      </c>
      <c r="AF351" s="1" t="str">
        <f t="shared" si="57"/>
        <v>Not Eligible for Bonus</v>
      </c>
      <c r="AG351" s="9" t="str">
        <f t="shared" si="58"/>
        <v>Normal Region</v>
      </c>
      <c r="AH351" s="1" t="str">
        <f t="shared" si="59"/>
        <v>Order Closed</v>
      </c>
    </row>
    <row r="352" spans="1:34">
      <c r="A352" s="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c r="P352" s="1">
        <f t="shared" si="50"/>
        <v>4550</v>
      </c>
      <c r="Q352" s="1">
        <v>10</v>
      </c>
      <c r="R352" s="1">
        <f t="shared" si="51"/>
        <v>455</v>
      </c>
      <c r="S352" s="1">
        <f t="shared" si="52"/>
        <v>4095</v>
      </c>
      <c r="T352" s="1">
        <v>0.62</v>
      </c>
      <c r="U352" s="1">
        <f t="shared" si="53"/>
        <v>2538.9</v>
      </c>
      <c r="V352" s="1">
        <f t="shared" si="54"/>
        <v>1556.1</v>
      </c>
      <c r="W352" s="4">
        <f t="shared" si="55"/>
        <v>0.38</v>
      </c>
      <c r="X352" s="1" t="s">
        <v>147</v>
      </c>
      <c r="Y352" s="1" t="s">
        <v>72</v>
      </c>
      <c r="Z352" s="1" t="s">
        <v>51</v>
      </c>
      <c r="AA352" s="2">
        <v>45764</v>
      </c>
      <c r="AB352" s="1"/>
      <c r="AC352" s="1" t="s">
        <v>42</v>
      </c>
      <c r="AD352" s="9" t="str">
        <f t="shared" si="56"/>
        <v>Target Not Achieved</v>
      </c>
      <c r="AE352" s="1" t="str" cm="1">
        <f t="array" ref="AE352">_xlfn.IFS(AB352&gt;=4.5,"Excellent",AB352&gt;=3,"Good",AB352&lt;3,"Poor")</f>
        <v>Poor</v>
      </c>
      <c r="AF352" s="1" t="str">
        <f t="shared" si="57"/>
        <v>Not Eligible for Bonus</v>
      </c>
      <c r="AG352" s="9" t="str">
        <f t="shared" si="58"/>
        <v>Priority Region</v>
      </c>
      <c r="AH352" s="1" t="str">
        <f t="shared" si="59"/>
        <v>Order Closed</v>
      </c>
    </row>
    <row r="353" spans="1:34">
      <c r="A353" s="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c r="P353" s="1">
        <f t="shared" si="50"/>
        <v>3680</v>
      </c>
      <c r="Q353" s="1">
        <v>20</v>
      </c>
      <c r="R353" s="1">
        <f t="shared" si="51"/>
        <v>736</v>
      </c>
      <c r="S353" s="1">
        <f t="shared" si="52"/>
        <v>2944</v>
      </c>
      <c r="T353" s="1">
        <v>0.47</v>
      </c>
      <c r="U353" s="1">
        <f t="shared" si="53"/>
        <v>1383.6799999999998</v>
      </c>
      <c r="V353" s="1">
        <f t="shared" si="54"/>
        <v>1560.3200000000002</v>
      </c>
      <c r="W353" s="4">
        <f t="shared" si="55"/>
        <v>0.53</v>
      </c>
      <c r="X353" s="1" t="s">
        <v>104</v>
      </c>
      <c r="Y353" s="1" t="s">
        <v>72</v>
      </c>
      <c r="Z353" s="1" t="s">
        <v>22</v>
      </c>
      <c r="AA353" s="1"/>
      <c r="AB353" s="1"/>
      <c r="AC353" s="1" t="s">
        <v>93</v>
      </c>
      <c r="AD353" s="9" t="str">
        <f t="shared" si="56"/>
        <v>Target Not Achieved</v>
      </c>
      <c r="AE353" s="1" t="str" cm="1">
        <f t="array" ref="AE353">_xlfn.IFS(AB353&gt;=4.5,"Excellent",AB353&gt;=3,"Good",AB353&lt;3,"Poor")</f>
        <v>Poor</v>
      </c>
      <c r="AF353" s="1" t="str">
        <f t="shared" si="57"/>
        <v>Not Eligible for Bonus</v>
      </c>
      <c r="AG353" s="9" t="str">
        <f t="shared" si="58"/>
        <v>Normal Region</v>
      </c>
      <c r="AH353" s="1" t="str">
        <f t="shared" si="59"/>
        <v>Order Returned</v>
      </c>
    </row>
    <row r="354" spans="1:34">
      <c r="A354" s="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c r="P354" s="1">
        <f t="shared" si="50"/>
        <v>1480</v>
      </c>
      <c r="Q354" s="1">
        <v>10</v>
      </c>
      <c r="R354" s="1">
        <f t="shared" si="51"/>
        <v>148</v>
      </c>
      <c r="S354" s="1">
        <f t="shared" si="52"/>
        <v>1332</v>
      </c>
      <c r="T354" s="1">
        <v>0.45</v>
      </c>
      <c r="U354" s="1">
        <f t="shared" si="53"/>
        <v>599.4</v>
      </c>
      <c r="V354" s="1">
        <f t="shared" si="54"/>
        <v>732.6</v>
      </c>
      <c r="W354" s="4">
        <f t="shared" si="55"/>
        <v>0.55000000000000004</v>
      </c>
      <c r="X354" s="1" t="s">
        <v>50</v>
      </c>
      <c r="Y354" s="1" t="s">
        <v>57</v>
      </c>
      <c r="Z354" s="1" t="s">
        <v>41</v>
      </c>
      <c r="AA354" s="2">
        <v>45767</v>
      </c>
      <c r="AB354" s="1">
        <v>5</v>
      </c>
      <c r="AC354" s="1" t="s">
        <v>42</v>
      </c>
      <c r="AD354" s="9" t="str">
        <f t="shared" si="56"/>
        <v>Target Not Achieved</v>
      </c>
      <c r="AE354" s="1" t="str" cm="1">
        <f t="array" ref="AE354">_xlfn.IFS(AB354&gt;=4.5,"Excellent",AB354&gt;=3,"Good",AB354&lt;3,"Poor")</f>
        <v>Excellent</v>
      </c>
      <c r="AF354" s="1" t="str">
        <f t="shared" si="57"/>
        <v>Not Eligible for Bonus</v>
      </c>
      <c r="AG354" s="9" t="str">
        <f t="shared" si="58"/>
        <v>Normal Region</v>
      </c>
      <c r="AH354" s="1" t="str">
        <f t="shared" si="59"/>
        <v>Order Closed</v>
      </c>
    </row>
    <row r="355" spans="1:34">
      <c r="A355" s="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c r="P355" s="1">
        <f t="shared" si="50"/>
        <v>2080</v>
      </c>
      <c r="Q355" s="1">
        <v>0</v>
      </c>
      <c r="R355" s="1">
        <f t="shared" si="51"/>
        <v>0</v>
      </c>
      <c r="S355" s="1">
        <f t="shared" si="52"/>
        <v>2080</v>
      </c>
      <c r="T355" s="1">
        <v>0.35</v>
      </c>
      <c r="U355" s="1">
        <f t="shared" si="53"/>
        <v>728</v>
      </c>
      <c r="V355" s="1">
        <f t="shared" si="54"/>
        <v>1352</v>
      </c>
      <c r="W355" s="4">
        <f t="shared" si="55"/>
        <v>0.65</v>
      </c>
      <c r="X355" s="1" t="s">
        <v>92</v>
      </c>
      <c r="Y355" s="1" t="s">
        <v>57</v>
      </c>
      <c r="Z355" s="1" t="s">
        <v>22</v>
      </c>
      <c r="AA355" s="1"/>
      <c r="AB355" s="1"/>
      <c r="AC355" s="1" t="s">
        <v>93</v>
      </c>
      <c r="AD355" s="9" t="str">
        <f t="shared" si="56"/>
        <v>Target Not Achieved</v>
      </c>
      <c r="AE355" s="1" t="str" cm="1">
        <f t="array" ref="AE355">_xlfn.IFS(AB355&gt;=4.5,"Excellent",AB355&gt;=3,"Good",AB355&lt;3,"Poor")</f>
        <v>Poor</v>
      </c>
      <c r="AF355" s="1" t="str">
        <f t="shared" si="57"/>
        <v>Not Eligible for Bonus</v>
      </c>
      <c r="AG355" s="9" t="str">
        <f t="shared" si="58"/>
        <v>Normal Region</v>
      </c>
      <c r="AH355" s="1" t="str">
        <f t="shared" si="59"/>
        <v>Order Returned</v>
      </c>
    </row>
    <row r="356" spans="1:34">
      <c r="A356" s="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c r="P356" s="1">
        <f t="shared" si="50"/>
        <v>7550</v>
      </c>
      <c r="Q356" s="1">
        <v>5</v>
      </c>
      <c r="R356" s="1">
        <f t="shared" si="51"/>
        <v>377.5</v>
      </c>
      <c r="S356" s="1">
        <f t="shared" si="52"/>
        <v>7172.5</v>
      </c>
      <c r="T356" s="1">
        <v>0.48</v>
      </c>
      <c r="U356" s="1">
        <f t="shared" si="53"/>
        <v>3442.7999999999997</v>
      </c>
      <c r="V356" s="1">
        <f t="shared" si="54"/>
        <v>3729.7000000000003</v>
      </c>
      <c r="W356" s="4">
        <f t="shared" si="55"/>
        <v>0.52</v>
      </c>
      <c r="X356" s="1" t="s">
        <v>92</v>
      </c>
      <c r="Y356" s="1" t="s">
        <v>72</v>
      </c>
      <c r="Z356" s="1" t="s">
        <v>66</v>
      </c>
      <c r="AA356" s="1"/>
      <c r="AB356" s="1"/>
      <c r="AC356" s="1" t="s">
        <v>42</v>
      </c>
      <c r="AD356" s="9" t="str">
        <f t="shared" si="56"/>
        <v>Target Not Achieved</v>
      </c>
      <c r="AE356" s="1" t="str" cm="1">
        <f t="array" ref="AE356">_xlfn.IFS(AB356&gt;=4.5,"Excellent",AB356&gt;=3,"Good",AB356&lt;3,"Poor")</f>
        <v>Poor</v>
      </c>
      <c r="AF356" s="1" t="str">
        <f t="shared" si="57"/>
        <v>Not Eligible for Bonus</v>
      </c>
      <c r="AG356" s="9" t="str">
        <f t="shared" si="58"/>
        <v>Normal Region</v>
      </c>
      <c r="AH356" s="1" t="str">
        <f t="shared" si="59"/>
        <v>Order Closed</v>
      </c>
    </row>
    <row r="357" spans="1:34">
      <c r="A357" s="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c r="P357" s="1">
        <f t="shared" si="50"/>
        <v>144060</v>
      </c>
      <c r="Q357" s="1">
        <v>10</v>
      </c>
      <c r="R357" s="1">
        <f t="shared" si="51"/>
        <v>14406</v>
      </c>
      <c r="S357" s="1">
        <f t="shared" si="52"/>
        <v>129654</v>
      </c>
      <c r="T357" s="1">
        <v>0.57999999999999996</v>
      </c>
      <c r="U357" s="1">
        <f t="shared" si="53"/>
        <v>75199.319999999992</v>
      </c>
      <c r="V357" s="1">
        <f t="shared" si="54"/>
        <v>54454.680000000008</v>
      </c>
      <c r="W357" s="4">
        <f t="shared" si="55"/>
        <v>0.42000000000000004</v>
      </c>
      <c r="X357" s="1" t="s">
        <v>92</v>
      </c>
      <c r="Y357" s="1" t="s">
        <v>81</v>
      </c>
      <c r="Z357" s="1" t="s">
        <v>41</v>
      </c>
      <c r="AA357" s="2">
        <v>45767</v>
      </c>
      <c r="AB357" s="1">
        <v>3</v>
      </c>
      <c r="AC357" s="1" t="s">
        <v>42</v>
      </c>
      <c r="AD357" s="9" t="str">
        <f t="shared" si="56"/>
        <v>Target Achieved</v>
      </c>
      <c r="AE357" s="1" t="str" cm="1">
        <f t="array" ref="AE357">_xlfn.IFS(AB357&gt;=4.5,"Excellent",AB357&gt;=3,"Good",AB357&lt;3,"Poor")</f>
        <v>Good</v>
      </c>
      <c r="AF357" s="1" t="str">
        <f t="shared" si="57"/>
        <v>Not Eligible for Bonus</v>
      </c>
      <c r="AG357" s="9" t="str">
        <f t="shared" si="58"/>
        <v>Normal Region</v>
      </c>
      <c r="AH357" s="1" t="str">
        <f t="shared" si="59"/>
        <v>Order Closed</v>
      </c>
    </row>
    <row r="358" spans="1:34">
      <c r="A358" s="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c r="P358" s="1">
        <f t="shared" si="50"/>
        <v>6080</v>
      </c>
      <c r="Q358" s="1">
        <v>0</v>
      </c>
      <c r="R358" s="1">
        <f t="shared" si="51"/>
        <v>0</v>
      </c>
      <c r="S358" s="1">
        <f t="shared" si="52"/>
        <v>6080</v>
      </c>
      <c r="T358" s="1">
        <v>0.48</v>
      </c>
      <c r="U358" s="1">
        <f t="shared" si="53"/>
        <v>2918.4</v>
      </c>
      <c r="V358" s="1">
        <f t="shared" si="54"/>
        <v>3161.6</v>
      </c>
      <c r="W358" s="4">
        <f t="shared" si="55"/>
        <v>0.52</v>
      </c>
      <c r="X358" s="1" t="s">
        <v>56</v>
      </c>
      <c r="Y358" s="1" t="s">
        <v>81</v>
      </c>
      <c r="Z358" s="1" t="s">
        <v>41</v>
      </c>
      <c r="AA358" s="2">
        <v>45766</v>
      </c>
      <c r="AB358" s="1">
        <v>3</v>
      </c>
      <c r="AC358" s="1" t="s">
        <v>42</v>
      </c>
      <c r="AD358" s="9" t="str">
        <f t="shared" si="56"/>
        <v>Target Not Achieved</v>
      </c>
      <c r="AE358" s="1" t="str" cm="1">
        <f t="array" ref="AE358">_xlfn.IFS(AB358&gt;=4.5,"Excellent",AB358&gt;=3,"Good",AB358&lt;3,"Poor")</f>
        <v>Good</v>
      </c>
      <c r="AF358" s="1" t="str">
        <f t="shared" si="57"/>
        <v>Not Eligible for Bonus</v>
      </c>
      <c r="AG358" s="9" t="str">
        <f t="shared" si="58"/>
        <v>Normal Region</v>
      </c>
      <c r="AH358" s="1" t="str">
        <f t="shared" si="59"/>
        <v>Order Closed</v>
      </c>
    </row>
    <row r="359" spans="1:34">
      <c r="A359" s="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c r="P359" s="1">
        <f t="shared" si="50"/>
        <v>169290</v>
      </c>
      <c r="Q359" s="1">
        <v>10</v>
      </c>
      <c r="R359" s="1">
        <f t="shared" si="51"/>
        <v>16929</v>
      </c>
      <c r="S359" s="1">
        <f t="shared" si="52"/>
        <v>152361</v>
      </c>
      <c r="T359" s="1">
        <v>0.57999999999999996</v>
      </c>
      <c r="U359" s="1">
        <f t="shared" si="53"/>
        <v>88369.37999999999</v>
      </c>
      <c r="V359" s="1">
        <f t="shared" si="54"/>
        <v>63991.62000000001</v>
      </c>
      <c r="W359" s="4">
        <f t="shared" si="55"/>
        <v>0.42000000000000004</v>
      </c>
      <c r="X359" s="1" t="s">
        <v>39</v>
      </c>
      <c r="Y359" s="1" t="s">
        <v>40</v>
      </c>
      <c r="Z359" s="1" t="s">
        <v>41</v>
      </c>
      <c r="AA359" s="2">
        <v>45767</v>
      </c>
      <c r="AB359" s="1">
        <v>4</v>
      </c>
      <c r="AC359" s="1" t="s">
        <v>42</v>
      </c>
      <c r="AD359" s="9" t="str">
        <f t="shared" si="56"/>
        <v>Target Achieved</v>
      </c>
      <c r="AE359" s="1" t="str" cm="1">
        <f t="array" ref="AE359">_xlfn.IFS(AB359&gt;=4.5,"Excellent",AB359&gt;=3,"Good",AB359&lt;3,"Poor")</f>
        <v>Good</v>
      </c>
      <c r="AF359" s="1" t="str">
        <f t="shared" si="57"/>
        <v>Not Eligible for Bonus</v>
      </c>
      <c r="AG359" s="9" t="str">
        <f t="shared" si="58"/>
        <v>Normal Region</v>
      </c>
      <c r="AH359" s="1" t="str">
        <f t="shared" si="59"/>
        <v>Order Closed</v>
      </c>
    </row>
    <row r="360" spans="1:34">
      <c r="A360" s="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c r="P360" s="1">
        <f t="shared" si="50"/>
        <v>6840</v>
      </c>
      <c r="Q360" s="1">
        <v>5</v>
      </c>
      <c r="R360" s="1">
        <f t="shared" si="51"/>
        <v>342</v>
      </c>
      <c r="S360" s="1">
        <f t="shared" si="52"/>
        <v>6498</v>
      </c>
      <c r="T360" s="1">
        <v>0.48</v>
      </c>
      <c r="U360" s="1">
        <f t="shared" si="53"/>
        <v>3119.04</v>
      </c>
      <c r="V360" s="1">
        <f t="shared" si="54"/>
        <v>3378.96</v>
      </c>
      <c r="W360" s="4">
        <f t="shared" si="55"/>
        <v>0.52</v>
      </c>
      <c r="X360" s="1" t="s">
        <v>39</v>
      </c>
      <c r="Y360" s="1" t="s">
        <v>40</v>
      </c>
      <c r="Z360" s="1" t="s">
        <v>22</v>
      </c>
      <c r="AA360" s="1"/>
      <c r="AB360" s="1"/>
      <c r="AC360" s="1" t="s">
        <v>93</v>
      </c>
      <c r="AD360" s="9" t="str">
        <f t="shared" si="56"/>
        <v>Target Not Achieved</v>
      </c>
      <c r="AE360" s="1" t="str" cm="1">
        <f t="array" ref="AE360">_xlfn.IFS(AB360&gt;=4.5,"Excellent",AB360&gt;=3,"Good",AB360&lt;3,"Poor")</f>
        <v>Poor</v>
      </c>
      <c r="AF360" s="1" t="str">
        <f t="shared" si="57"/>
        <v>Not Eligible for Bonus</v>
      </c>
      <c r="AG360" s="9" t="str">
        <f t="shared" si="58"/>
        <v>Normal Region</v>
      </c>
      <c r="AH360" s="1" t="str">
        <f t="shared" si="59"/>
        <v>Order Returned</v>
      </c>
    </row>
    <row r="361" spans="1:34">
      <c r="A361" s="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c r="P361" s="1">
        <f t="shared" si="50"/>
        <v>1720</v>
      </c>
      <c r="Q361" s="1">
        <v>0</v>
      </c>
      <c r="R361" s="1">
        <f t="shared" si="51"/>
        <v>0</v>
      </c>
      <c r="S361" s="1">
        <f t="shared" si="52"/>
        <v>1720</v>
      </c>
      <c r="T361" s="1">
        <v>0.35</v>
      </c>
      <c r="U361" s="1">
        <f t="shared" si="53"/>
        <v>602</v>
      </c>
      <c r="V361" s="1">
        <f t="shared" si="54"/>
        <v>1118</v>
      </c>
      <c r="W361" s="4">
        <f t="shared" si="55"/>
        <v>0.65</v>
      </c>
      <c r="X361" s="1" t="s">
        <v>50</v>
      </c>
      <c r="Y361" s="1" t="s">
        <v>40</v>
      </c>
      <c r="Z361" s="1" t="s">
        <v>120</v>
      </c>
      <c r="AA361" s="1"/>
      <c r="AB361" s="1"/>
      <c r="AC361" s="1" t="s">
        <v>42</v>
      </c>
      <c r="AD361" s="9" t="str">
        <f t="shared" si="56"/>
        <v>Target Not Achieved</v>
      </c>
      <c r="AE361" s="1" t="str" cm="1">
        <f t="array" ref="AE361">_xlfn.IFS(AB361&gt;=4.5,"Excellent",AB361&gt;=3,"Good",AB361&lt;3,"Poor")</f>
        <v>Poor</v>
      </c>
      <c r="AF361" s="1" t="str">
        <f t="shared" si="57"/>
        <v>Not Eligible for Bonus</v>
      </c>
      <c r="AG361" s="9" t="str">
        <f t="shared" si="58"/>
        <v>Normal Region</v>
      </c>
      <c r="AH361" s="1" t="str">
        <f t="shared" si="59"/>
        <v>Order Closed</v>
      </c>
    </row>
    <row r="362" spans="1:34">
      <c r="A362" s="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c r="P362" s="1">
        <f t="shared" si="50"/>
        <v>4950</v>
      </c>
      <c r="Q362" s="1">
        <v>25</v>
      </c>
      <c r="R362" s="1">
        <f t="shared" si="51"/>
        <v>1237.5</v>
      </c>
      <c r="S362" s="1">
        <f t="shared" si="52"/>
        <v>3712.5</v>
      </c>
      <c r="T362" s="1">
        <v>0.35</v>
      </c>
      <c r="U362" s="1">
        <f t="shared" si="53"/>
        <v>1299.375</v>
      </c>
      <c r="V362" s="1">
        <f t="shared" si="54"/>
        <v>2413.125</v>
      </c>
      <c r="W362" s="4">
        <f t="shared" si="55"/>
        <v>0.65</v>
      </c>
      <c r="X362" s="1" t="s">
        <v>92</v>
      </c>
      <c r="Y362" s="1" t="s">
        <v>57</v>
      </c>
      <c r="Z362" s="1" t="s">
        <v>41</v>
      </c>
      <c r="AA362" s="2">
        <v>45769</v>
      </c>
      <c r="AB362" s="1">
        <v>4</v>
      </c>
      <c r="AC362" s="1" t="s">
        <v>42</v>
      </c>
      <c r="AD362" s="9" t="str">
        <f t="shared" si="56"/>
        <v>Target Not Achieved</v>
      </c>
      <c r="AE362" s="1" t="str" cm="1">
        <f t="array" ref="AE362">_xlfn.IFS(AB362&gt;=4.5,"Excellent",AB362&gt;=3,"Good",AB362&lt;3,"Poor")</f>
        <v>Good</v>
      </c>
      <c r="AF362" s="1" t="str">
        <f t="shared" si="57"/>
        <v>Not Eligible for Bonus</v>
      </c>
      <c r="AG362" s="9" t="str">
        <f t="shared" si="58"/>
        <v>Normal Region</v>
      </c>
      <c r="AH362" s="1" t="str">
        <f t="shared" si="59"/>
        <v>Order Closed</v>
      </c>
    </row>
    <row r="363" spans="1:34">
      <c r="A363" s="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c r="P363" s="1">
        <f t="shared" si="50"/>
        <v>265800</v>
      </c>
      <c r="Q363" s="1">
        <v>10</v>
      </c>
      <c r="R363" s="1">
        <f t="shared" si="51"/>
        <v>26580</v>
      </c>
      <c r="S363" s="1">
        <f t="shared" si="52"/>
        <v>239220</v>
      </c>
      <c r="T363" s="1">
        <v>0.57999999999999996</v>
      </c>
      <c r="U363" s="1">
        <f t="shared" si="53"/>
        <v>138747.59999999998</v>
      </c>
      <c r="V363" s="1">
        <f t="shared" si="54"/>
        <v>100472.40000000002</v>
      </c>
      <c r="W363" s="4">
        <f t="shared" si="55"/>
        <v>0.4200000000000001</v>
      </c>
      <c r="X363" s="1" t="s">
        <v>92</v>
      </c>
      <c r="Y363" s="1" t="s">
        <v>72</v>
      </c>
      <c r="Z363" s="1" t="s">
        <v>66</v>
      </c>
      <c r="AA363" s="1"/>
      <c r="AB363" s="1"/>
      <c r="AC363" s="1" t="s">
        <v>42</v>
      </c>
      <c r="AD363" s="9" t="str">
        <f t="shared" si="56"/>
        <v>Target Achieved</v>
      </c>
      <c r="AE363" s="1" t="str" cm="1">
        <f t="array" ref="AE363">_xlfn.IFS(AB363&gt;=4.5,"Excellent",AB363&gt;=3,"Good",AB363&lt;3,"Poor")</f>
        <v>Poor</v>
      </c>
      <c r="AF363" s="1" t="str">
        <f t="shared" si="57"/>
        <v>Not Eligible for Bonus</v>
      </c>
      <c r="AG363" s="9" t="str">
        <f t="shared" si="58"/>
        <v>Priority Region</v>
      </c>
      <c r="AH363" s="1" t="str">
        <f t="shared" si="59"/>
        <v>Order Closed</v>
      </c>
    </row>
    <row r="364" spans="1:34">
      <c r="A364" s="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c r="P364" s="1">
        <f t="shared" si="50"/>
        <v>19050</v>
      </c>
      <c r="Q364" s="1">
        <v>25</v>
      </c>
      <c r="R364" s="1">
        <f t="shared" si="51"/>
        <v>4762.5</v>
      </c>
      <c r="S364" s="1">
        <f t="shared" si="52"/>
        <v>14287.5</v>
      </c>
      <c r="T364" s="1">
        <v>0.47</v>
      </c>
      <c r="U364" s="1">
        <f t="shared" si="53"/>
        <v>6715.125</v>
      </c>
      <c r="V364" s="1">
        <f t="shared" si="54"/>
        <v>7572.375</v>
      </c>
      <c r="W364" s="4">
        <f t="shared" si="55"/>
        <v>0.53</v>
      </c>
      <c r="X364" s="1" t="s">
        <v>50</v>
      </c>
      <c r="Y364" s="1" t="s">
        <v>57</v>
      </c>
      <c r="Z364" s="1" t="s">
        <v>51</v>
      </c>
      <c r="AA364" s="2">
        <v>45771</v>
      </c>
      <c r="AB364" s="1"/>
      <c r="AC364" s="1" t="s">
        <v>42</v>
      </c>
      <c r="AD364" s="9" t="str">
        <f t="shared" si="56"/>
        <v>Target Achieved</v>
      </c>
      <c r="AE364" s="1" t="str" cm="1">
        <f t="array" ref="AE364">_xlfn.IFS(AB364&gt;=4.5,"Excellent",AB364&gt;=3,"Good",AB364&lt;3,"Poor")</f>
        <v>Poor</v>
      </c>
      <c r="AF364" s="1" t="str">
        <f t="shared" si="57"/>
        <v>Not Eligible for Bonus</v>
      </c>
      <c r="AG364" s="9" t="str">
        <f t="shared" si="58"/>
        <v>Normal Region</v>
      </c>
      <c r="AH364" s="1" t="str">
        <f t="shared" si="59"/>
        <v>Order Closed</v>
      </c>
    </row>
    <row r="365" spans="1:34">
      <c r="A365" s="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c r="P365" s="1">
        <f t="shared" si="50"/>
        <v>800</v>
      </c>
      <c r="Q365" s="1">
        <v>30</v>
      </c>
      <c r="R365" s="1">
        <f t="shared" si="51"/>
        <v>240</v>
      </c>
      <c r="S365" s="1">
        <f t="shared" si="52"/>
        <v>560</v>
      </c>
      <c r="T365" s="1">
        <v>0.62</v>
      </c>
      <c r="U365" s="1">
        <f t="shared" si="53"/>
        <v>347.2</v>
      </c>
      <c r="V365" s="1">
        <f t="shared" si="54"/>
        <v>212.8</v>
      </c>
      <c r="W365" s="4">
        <f t="shared" si="55"/>
        <v>0.38</v>
      </c>
      <c r="X365" s="1" t="s">
        <v>50</v>
      </c>
      <c r="Y365" s="1" t="s">
        <v>72</v>
      </c>
      <c r="Z365" s="1" t="s">
        <v>22</v>
      </c>
      <c r="AA365" s="1"/>
      <c r="AB365" s="1"/>
      <c r="AC365" s="1" t="s">
        <v>93</v>
      </c>
      <c r="AD365" s="9" t="str">
        <f t="shared" si="56"/>
        <v>Target Not Achieved</v>
      </c>
      <c r="AE365" s="1" t="str" cm="1">
        <f t="array" ref="AE365">_xlfn.IFS(AB365&gt;=4.5,"Excellent",AB365&gt;=3,"Good",AB365&lt;3,"Poor")</f>
        <v>Poor</v>
      </c>
      <c r="AF365" s="1" t="str">
        <f t="shared" si="57"/>
        <v>Not Eligible for Bonus</v>
      </c>
      <c r="AG365" s="9" t="str">
        <f t="shared" si="58"/>
        <v>Normal Region</v>
      </c>
      <c r="AH365" s="1" t="str">
        <f t="shared" si="59"/>
        <v>Order Returned</v>
      </c>
    </row>
    <row r="366" spans="1:34">
      <c r="A366" s="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c r="P366" s="1">
        <f t="shared" si="50"/>
        <v>13050</v>
      </c>
      <c r="Q366" s="1">
        <v>10</v>
      </c>
      <c r="R366" s="1">
        <f t="shared" si="51"/>
        <v>1305</v>
      </c>
      <c r="S366" s="1">
        <f t="shared" si="52"/>
        <v>11745</v>
      </c>
      <c r="T366" s="1">
        <v>0.47</v>
      </c>
      <c r="U366" s="1">
        <f t="shared" si="53"/>
        <v>5520.15</v>
      </c>
      <c r="V366" s="1">
        <f t="shared" si="54"/>
        <v>6224.85</v>
      </c>
      <c r="W366" s="4">
        <f t="shared" si="55"/>
        <v>0.53</v>
      </c>
      <c r="X366" s="1" t="s">
        <v>65</v>
      </c>
      <c r="Y366" s="1" t="s">
        <v>72</v>
      </c>
      <c r="Z366" s="1" t="s">
        <v>41</v>
      </c>
      <c r="AA366" s="2">
        <v>45772</v>
      </c>
      <c r="AB366" s="1">
        <v>4</v>
      </c>
      <c r="AC366" s="1" t="s">
        <v>42</v>
      </c>
      <c r="AD366" s="9" t="str">
        <f t="shared" si="56"/>
        <v>Target Achieved</v>
      </c>
      <c r="AE366" s="1" t="str" cm="1">
        <f t="array" ref="AE366">_xlfn.IFS(AB366&gt;=4.5,"Excellent",AB366&gt;=3,"Good",AB366&lt;3,"Poor")</f>
        <v>Good</v>
      </c>
      <c r="AF366" s="1" t="str">
        <f t="shared" si="57"/>
        <v>Not Eligible for Bonus</v>
      </c>
      <c r="AG366" s="9" t="str">
        <f t="shared" si="58"/>
        <v>Normal Region</v>
      </c>
      <c r="AH366" s="1" t="str">
        <f t="shared" si="59"/>
        <v>Order Closed</v>
      </c>
    </row>
    <row r="367" spans="1:34">
      <c r="A367" s="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c r="P367" s="1">
        <f t="shared" si="50"/>
        <v>18950</v>
      </c>
      <c r="Q367" s="1">
        <v>10</v>
      </c>
      <c r="R367" s="1">
        <f t="shared" si="51"/>
        <v>1895</v>
      </c>
      <c r="S367" s="1">
        <f t="shared" si="52"/>
        <v>17055</v>
      </c>
      <c r="T367" s="1">
        <v>0.48</v>
      </c>
      <c r="U367" s="1">
        <f t="shared" si="53"/>
        <v>8186.4</v>
      </c>
      <c r="V367" s="1">
        <f t="shared" si="54"/>
        <v>8868.6</v>
      </c>
      <c r="W367" s="4">
        <f t="shared" si="55"/>
        <v>0.52</v>
      </c>
      <c r="X367" s="1" t="s">
        <v>65</v>
      </c>
      <c r="Y367" s="1" t="s">
        <v>72</v>
      </c>
      <c r="Z367" s="1" t="s">
        <v>22</v>
      </c>
      <c r="AA367" s="1"/>
      <c r="AB367" s="1"/>
      <c r="AC367" s="1" t="s">
        <v>93</v>
      </c>
      <c r="AD367" s="9" t="str">
        <f t="shared" si="56"/>
        <v>Target Achieved</v>
      </c>
      <c r="AE367" s="1" t="str" cm="1">
        <f t="array" ref="AE367">_xlfn.IFS(AB367&gt;=4.5,"Excellent",AB367&gt;=3,"Good",AB367&lt;3,"Poor")</f>
        <v>Poor</v>
      </c>
      <c r="AF367" s="1" t="str">
        <f t="shared" si="57"/>
        <v>Not Eligible for Bonus</v>
      </c>
      <c r="AG367" s="9" t="str">
        <f t="shared" si="58"/>
        <v>Normal Region</v>
      </c>
      <c r="AH367" s="1" t="str">
        <f t="shared" si="59"/>
        <v>Order Returned</v>
      </c>
    </row>
    <row r="368" spans="1:34">
      <c r="A368" s="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c r="P368" s="1">
        <f t="shared" si="50"/>
        <v>5790</v>
      </c>
      <c r="Q368" s="1">
        <v>0</v>
      </c>
      <c r="R368" s="1">
        <f t="shared" si="51"/>
        <v>0</v>
      </c>
      <c r="S368" s="1">
        <f t="shared" si="52"/>
        <v>5790</v>
      </c>
      <c r="T368" s="1">
        <v>0.5</v>
      </c>
      <c r="U368" s="1">
        <f t="shared" si="53"/>
        <v>2895</v>
      </c>
      <c r="V368" s="1">
        <f t="shared" si="54"/>
        <v>2895</v>
      </c>
      <c r="W368" s="4">
        <f t="shared" si="55"/>
        <v>0.5</v>
      </c>
      <c r="X368" s="1" t="s">
        <v>50</v>
      </c>
      <c r="Y368" s="1" t="s">
        <v>72</v>
      </c>
      <c r="Z368" s="1" t="s">
        <v>66</v>
      </c>
      <c r="AA368" s="1"/>
      <c r="AB368" s="1"/>
      <c r="AC368" s="1" t="s">
        <v>42</v>
      </c>
      <c r="AD368" s="9" t="str">
        <f t="shared" si="56"/>
        <v>Target Not Achieved</v>
      </c>
      <c r="AE368" s="1" t="str" cm="1">
        <f t="array" ref="AE368">_xlfn.IFS(AB368&gt;=4.5,"Excellent",AB368&gt;=3,"Good",AB368&lt;3,"Poor")</f>
        <v>Poor</v>
      </c>
      <c r="AF368" s="1" t="str">
        <f t="shared" si="57"/>
        <v>Not Eligible for Bonus</v>
      </c>
      <c r="AG368" s="9" t="str">
        <f t="shared" si="58"/>
        <v>Normal Region</v>
      </c>
      <c r="AH368" s="1" t="str">
        <f t="shared" si="59"/>
        <v>Order Closed</v>
      </c>
    </row>
    <row r="369" spans="1:34">
      <c r="A369" s="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c r="P369" s="1">
        <f t="shared" si="50"/>
        <v>9350</v>
      </c>
      <c r="Q369" s="1">
        <v>15</v>
      </c>
      <c r="R369" s="1">
        <f t="shared" si="51"/>
        <v>1402.5</v>
      </c>
      <c r="S369" s="1">
        <f t="shared" si="52"/>
        <v>7947.5</v>
      </c>
      <c r="T369" s="1">
        <v>0.45</v>
      </c>
      <c r="U369" s="1">
        <f t="shared" si="53"/>
        <v>3576.375</v>
      </c>
      <c r="V369" s="1">
        <f t="shared" si="54"/>
        <v>4371.125</v>
      </c>
      <c r="W369" s="4">
        <f t="shared" si="55"/>
        <v>0.55000000000000004</v>
      </c>
      <c r="X369" s="1" t="s">
        <v>50</v>
      </c>
      <c r="Y369" s="1" t="s">
        <v>72</v>
      </c>
      <c r="Z369" s="1" t="s">
        <v>41</v>
      </c>
      <c r="AA369" s="2">
        <v>45774</v>
      </c>
      <c r="AB369" s="1">
        <v>4</v>
      </c>
      <c r="AC369" s="1" t="s">
        <v>42</v>
      </c>
      <c r="AD369" s="9" t="str">
        <f t="shared" si="56"/>
        <v>Target Not Achieved</v>
      </c>
      <c r="AE369" s="1" t="str" cm="1">
        <f t="array" ref="AE369">_xlfn.IFS(AB369&gt;=4.5,"Excellent",AB369&gt;=3,"Good",AB369&lt;3,"Poor")</f>
        <v>Good</v>
      </c>
      <c r="AF369" s="1" t="str">
        <f t="shared" si="57"/>
        <v>Not Eligible for Bonus</v>
      </c>
      <c r="AG369" s="9" t="str">
        <f t="shared" si="58"/>
        <v>Normal Region</v>
      </c>
      <c r="AH369" s="1" t="str">
        <f t="shared" si="59"/>
        <v>Order Closed</v>
      </c>
    </row>
    <row r="370" spans="1:34">
      <c r="A370" s="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c r="P370" s="1">
        <f t="shared" si="50"/>
        <v>3160</v>
      </c>
      <c r="Q370" s="1">
        <v>0</v>
      </c>
      <c r="R370" s="1">
        <f t="shared" si="51"/>
        <v>0</v>
      </c>
      <c r="S370" s="1">
        <f t="shared" si="52"/>
        <v>3160</v>
      </c>
      <c r="T370" s="1">
        <v>0.62</v>
      </c>
      <c r="U370" s="1">
        <f t="shared" si="53"/>
        <v>1959.2</v>
      </c>
      <c r="V370" s="1">
        <f t="shared" si="54"/>
        <v>1200.8</v>
      </c>
      <c r="W370" s="4">
        <f t="shared" si="55"/>
        <v>0.38</v>
      </c>
      <c r="X370" s="1" t="s">
        <v>92</v>
      </c>
      <c r="Y370" s="1" t="s">
        <v>40</v>
      </c>
      <c r="Z370" s="1" t="s">
        <v>41</v>
      </c>
      <c r="AA370" s="2">
        <v>45776</v>
      </c>
      <c r="AB370" s="1">
        <v>5</v>
      </c>
      <c r="AC370" s="1" t="s">
        <v>42</v>
      </c>
      <c r="AD370" s="9" t="str">
        <f t="shared" si="56"/>
        <v>Target Not Achieved</v>
      </c>
      <c r="AE370" s="1" t="str" cm="1">
        <f t="array" ref="AE370">_xlfn.IFS(AB370&gt;=4.5,"Excellent",AB370&gt;=3,"Good",AB370&lt;3,"Poor")</f>
        <v>Excellent</v>
      </c>
      <c r="AF370" s="1" t="str">
        <f t="shared" si="57"/>
        <v>Not Eligible for Bonus</v>
      </c>
      <c r="AG370" s="9" t="str">
        <f t="shared" si="58"/>
        <v>Normal Region</v>
      </c>
      <c r="AH370" s="1" t="str">
        <f t="shared" si="59"/>
        <v>Order Closed</v>
      </c>
    </row>
    <row r="371" spans="1:34">
      <c r="A371" s="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c r="P371" s="1">
        <f t="shared" si="50"/>
        <v>3360</v>
      </c>
      <c r="Q371" s="1">
        <v>20</v>
      </c>
      <c r="R371" s="1">
        <f t="shared" si="51"/>
        <v>672</v>
      </c>
      <c r="S371" s="1">
        <f t="shared" si="52"/>
        <v>2688</v>
      </c>
      <c r="T371" s="1">
        <v>0.48</v>
      </c>
      <c r="U371" s="1">
        <f t="shared" si="53"/>
        <v>1290.24</v>
      </c>
      <c r="V371" s="1">
        <f t="shared" si="54"/>
        <v>1397.76</v>
      </c>
      <c r="W371" s="4">
        <f t="shared" si="55"/>
        <v>0.52</v>
      </c>
      <c r="X371" s="1" t="s">
        <v>50</v>
      </c>
      <c r="Y371" s="1" t="s">
        <v>40</v>
      </c>
      <c r="Z371" s="1" t="s">
        <v>22</v>
      </c>
      <c r="AA371" s="1"/>
      <c r="AB371" s="1"/>
      <c r="AC371" s="1" t="s">
        <v>93</v>
      </c>
      <c r="AD371" s="9" t="str">
        <f t="shared" si="56"/>
        <v>Target Not Achieved</v>
      </c>
      <c r="AE371" s="1" t="str" cm="1">
        <f t="array" ref="AE371">_xlfn.IFS(AB371&gt;=4.5,"Excellent",AB371&gt;=3,"Good",AB371&lt;3,"Poor")</f>
        <v>Poor</v>
      </c>
      <c r="AF371" s="1" t="str">
        <f t="shared" si="57"/>
        <v>Not Eligible for Bonus</v>
      </c>
      <c r="AG371" s="9" t="str">
        <f t="shared" si="58"/>
        <v>Normal Region</v>
      </c>
      <c r="AH371" s="1" t="str">
        <f t="shared" si="59"/>
        <v>Order Returned</v>
      </c>
    </row>
    <row r="372" spans="1:34">
      <c r="A372" s="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c r="P372" s="1">
        <f t="shared" si="50"/>
        <v>6680</v>
      </c>
      <c r="Q372" s="1">
        <v>0</v>
      </c>
      <c r="R372" s="1">
        <f t="shared" si="51"/>
        <v>0</v>
      </c>
      <c r="S372" s="1">
        <f t="shared" si="52"/>
        <v>6680</v>
      </c>
      <c r="T372" s="1">
        <v>0.48</v>
      </c>
      <c r="U372" s="1">
        <f t="shared" si="53"/>
        <v>3206.4</v>
      </c>
      <c r="V372" s="1">
        <f t="shared" si="54"/>
        <v>3473.6</v>
      </c>
      <c r="W372" s="4">
        <f t="shared" si="55"/>
        <v>0.52</v>
      </c>
      <c r="X372" s="1" t="s">
        <v>39</v>
      </c>
      <c r="Y372" s="1" t="s">
        <v>40</v>
      </c>
      <c r="Z372" s="1" t="s">
        <v>41</v>
      </c>
      <c r="AA372" s="2">
        <v>45772</v>
      </c>
      <c r="AB372" s="1">
        <v>5</v>
      </c>
      <c r="AC372" s="1" t="s">
        <v>42</v>
      </c>
      <c r="AD372" s="9" t="str">
        <f t="shared" si="56"/>
        <v>Target Not Achieved</v>
      </c>
      <c r="AE372" s="1" t="str" cm="1">
        <f t="array" ref="AE372">_xlfn.IFS(AB372&gt;=4.5,"Excellent",AB372&gt;=3,"Good",AB372&lt;3,"Poor")</f>
        <v>Excellent</v>
      </c>
      <c r="AF372" s="1" t="str">
        <f t="shared" si="57"/>
        <v>Not Eligible for Bonus</v>
      </c>
      <c r="AG372" s="9" t="str">
        <f t="shared" si="58"/>
        <v>Normal Region</v>
      </c>
      <c r="AH372" s="1" t="str">
        <f t="shared" si="59"/>
        <v>Order Closed</v>
      </c>
    </row>
    <row r="373" spans="1:34">
      <c r="A373" s="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c r="P373" s="1">
        <f t="shared" si="50"/>
        <v>32370</v>
      </c>
      <c r="Q373" s="1">
        <v>0</v>
      </c>
      <c r="R373" s="1">
        <f t="shared" si="51"/>
        <v>0</v>
      </c>
      <c r="S373" s="1">
        <f t="shared" si="52"/>
        <v>32370</v>
      </c>
      <c r="T373" s="1">
        <v>0.52</v>
      </c>
      <c r="U373" s="1">
        <f t="shared" si="53"/>
        <v>16832.400000000001</v>
      </c>
      <c r="V373" s="1">
        <f t="shared" si="54"/>
        <v>15537.599999999999</v>
      </c>
      <c r="W373" s="4">
        <f t="shared" si="55"/>
        <v>0.48</v>
      </c>
      <c r="X373" s="1" t="s">
        <v>65</v>
      </c>
      <c r="Y373" s="1" t="s">
        <v>57</v>
      </c>
      <c r="Z373" s="1" t="s">
        <v>22</v>
      </c>
      <c r="AA373" s="1"/>
      <c r="AB373" s="1"/>
      <c r="AC373" s="1" t="s">
        <v>93</v>
      </c>
      <c r="AD373" s="9" t="str">
        <f t="shared" si="56"/>
        <v>Target Achieved</v>
      </c>
      <c r="AE373" s="1" t="str" cm="1">
        <f t="array" ref="AE373">_xlfn.IFS(AB373&gt;=4.5,"Excellent",AB373&gt;=3,"Good",AB373&lt;3,"Poor")</f>
        <v>Poor</v>
      </c>
      <c r="AF373" s="1" t="str">
        <f t="shared" si="57"/>
        <v>Eligible for Bonus</v>
      </c>
      <c r="AG373" s="9" t="str">
        <f t="shared" si="58"/>
        <v>Normal Region</v>
      </c>
      <c r="AH373" s="1" t="str">
        <f t="shared" si="59"/>
        <v>Order Returned</v>
      </c>
    </row>
    <row r="374" spans="1:34">
      <c r="A374" s="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c r="P374" s="1">
        <f t="shared" si="50"/>
        <v>38550</v>
      </c>
      <c r="Q374" s="1">
        <v>5</v>
      </c>
      <c r="R374" s="1">
        <f t="shared" si="51"/>
        <v>1927.5</v>
      </c>
      <c r="S374" s="1">
        <f t="shared" si="52"/>
        <v>36622.5</v>
      </c>
      <c r="T374" s="1">
        <v>0.48</v>
      </c>
      <c r="U374" s="1">
        <f t="shared" si="53"/>
        <v>17578.8</v>
      </c>
      <c r="V374" s="1">
        <f t="shared" si="54"/>
        <v>19043.7</v>
      </c>
      <c r="W374" s="4">
        <f t="shared" si="55"/>
        <v>0.52</v>
      </c>
      <c r="X374" s="1" t="s">
        <v>50</v>
      </c>
      <c r="Y374" s="1" t="s">
        <v>81</v>
      </c>
      <c r="Z374" s="1" t="s">
        <v>41</v>
      </c>
      <c r="AA374" s="2">
        <v>45778</v>
      </c>
      <c r="AB374" s="1">
        <v>3</v>
      </c>
      <c r="AC374" s="1" t="s">
        <v>42</v>
      </c>
      <c r="AD374" s="9" t="str">
        <f t="shared" si="56"/>
        <v>Target Achieved</v>
      </c>
      <c r="AE374" s="1" t="str" cm="1">
        <f t="array" ref="AE374">_xlfn.IFS(AB374&gt;=4.5,"Excellent",AB374&gt;=3,"Good",AB374&lt;3,"Poor")</f>
        <v>Good</v>
      </c>
      <c r="AF374" s="1" t="str">
        <f t="shared" si="57"/>
        <v>Eligible for Bonus</v>
      </c>
      <c r="AG374" s="9" t="str">
        <f t="shared" si="58"/>
        <v>Normal Region</v>
      </c>
      <c r="AH374" s="1" t="str">
        <f t="shared" si="59"/>
        <v>Order Closed</v>
      </c>
    </row>
    <row r="375" spans="1:34">
      <c r="A375" s="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c r="P375" s="1">
        <f t="shared" si="50"/>
        <v>1560</v>
      </c>
      <c r="Q375" s="1">
        <v>10</v>
      </c>
      <c r="R375" s="1">
        <f t="shared" si="51"/>
        <v>156</v>
      </c>
      <c r="S375" s="1">
        <f t="shared" si="52"/>
        <v>1404</v>
      </c>
      <c r="T375" s="1">
        <v>0.35</v>
      </c>
      <c r="U375" s="1">
        <f t="shared" si="53"/>
        <v>491.4</v>
      </c>
      <c r="V375" s="1">
        <f t="shared" si="54"/>
        <v>912.6</v>
      </c>
      <c r="W375" s="4">
        <f t="shared" si="55"/>
        <v>0.65</v>
      </c>
      <c r="X375" s="1" t="s">
        <v>104</v>
      </c>
      <c r="Y375" s="1" t="s">
        <v>57</v>
      </c>
      <c r="Z375" s="1" t="s">
        <v>41</v>
      </c>
      <c r="AA375" s="2">
        <v>45775</v>
      </c>
      <c r="AB375" s="1">
        <v>4</v>
      </c>
      <c r="AC375" s="1" t="s">
        <v>42</v>
      </c>
      <c r="AD375" s="9" t="str">
        <f t="shared" si="56"/>
        <v>Target Not Achieved</v>
      </c>
      <c r="AE375" s="1" t="str" cm="1">
        <f t="array" ref="AE375">_xlfn.IFS(AB375&gt;=4.5,"Excellent",AB375&gt;=3,"Good",AB375&lt;3,"Poor")</f>
        <v>Good</v>
      </c>
      <c r="AF375" s="1" t="str">
        <f t="shared" si="57"/>
        <v>Not Eligible for Bonus</v>
      </c>
      <c r="AG375" s="9" t="str">
        <f t="shared" si="58"/>
        <v>Priority Region</v>
      </c>
      <c r="AH375" s="1" t="str">
        <f t="shared" si="59"/>
        <v>Order Closed</v>
      </c>
    </row>
    <row r="376" spans="1:34">
      <c r="A376" s="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c r="P376" s="1">
        <f t="shared" si="50"/>
        <v>4860</v>
      </c>
      <c r="Q376" s="1">
        <v>10</v>
      </c>
      <c r="R376" s="1">
        <f t="shared" si="51"/>
        <v>486</v>
      </c>
      <c r="S376" s="1">
        <f t="shared" si="52"/>
        <v>4374</v>
      </c>
      <c r="T376" s="1">
        <v>0.52</v>
      </c>
      <c r="U376" s="1">
        <f t="shared" si="53"/>
        <v>2274.48</v>
      </c>
      <c r="V376" s="1">
        <f t="shared" si="54"/>
        <v>2099.52</v>
      </c>
      <c r="W376" s="4">
        <f t="shared" si="55"/>
        <v>0.48</v>
      </c>
      <c r="X376" s="1" t="s">
        <v>56</v>
      </c>
      <c r="Y376" s="1" t="s">
        <v>81</v>
      </c>
      <c r="Z376" s="1" t="s">
        <v>41</v>
      </c>
      <c r="AA376" s="2">
        <v>45780</v>
      </c>
      <c r="AB376" s="1">
        <v>5</v>
      </c>
      <c r="AC376" s="1" t="s">
        <v>42</v>
      </c>
      <c r="AD376" s="9" t="str">
        <f t="shared" si="56"/>
        <v>Target Not Achieved</v>
      </c>
      <c r="AE376" s="1" t="str" cm="1">
        <f t="array" ref="AE376">_xlfn.IFS(AB376&gt;=4.5,"Excellent",AB376&gt;=3,"Good",AB376&lt;3,"Poor")</f>
        <v>Excellent</v>
      </c>
      <c r="AF376" s="1" t="str">
        <f t="shared" si="57"/>
        <v>Not Eligible for Bonus</v>
      </c>
      <c r="AG376" s="9" t="str">
        <f t="shared" si="58"/>
        <v>Priority Region</v>
      </c>
      <c r="AH376" s="1" t="str">
        <f t="shared" si="59"/>
        <v>Order Closed</v>
      </c>
    </row>
    <row r="377" spans="1:34">
      <c r="A377" s="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c r="P377" s="1">
        <f t="shared" si="50"/>
        <v>5550</v>
      </c>
      <c r="Q377" s="1">
        <v>0</v>
      </c>
      <c r="R377" s="1">
        <f t="shared" si="51"/>
        <v>0</v>
      </c>
      <c r="S377" s="1">
        <f t="shared" si="52"/>
        <v>5550</v>
      </c>
      <c r="T377" s="1">
        <v>0.57999999999999996</v>
      </c>
      <c r="U377" s="1">
        <f t="shared" si="53"/>
        <v>3219</v>
      </c>
      <c r="V377" s="1">
        <f t="shared" si="54"/>
        <v>2331</v>
      </c>
      <c r="W377" s="4">
        <f t="shared" si="55"/>
        <v>0.42</v>
      </c>
      <c r="X377" s="1" t="s">
        <v>147</v>
      </c>
      <c r="Y377" s="1" t="s">
        <v>40</v>
      </c>
      <c r="Z377" s="1" t="s">
        <v>66</v>
      </c>
      <c r="AA377" s="1"/>
      <c r="AB377" s="1"/>
      <c r="AC377" s="1" t="s">
        <v>42</v>
      </c>
      <c r="AD377" s="9" t="str">
        <f t="shared" si="56"/>
        <v>Target Not Achieved</v>
      </c>
      <c r="AE377" s="1" t="str" cm="1">
        <f t="array" ref="AE377">_xlfn.IFS(AB377&gt;=4.5,"Excellent",AB377&gt;=3,"Good",AB377&lt;3,"Poor")</f>
        <v>Poor</v>
      </c>
      <c r="AF377" s="1" t="str">
        <f t="shared" si="57"/>
        <v>Not Eligible for Bonus</v>
      </c>
      <c r="AG377" s="9" t="str">
        <f t="shared" si="58"/>
        <v>Normal Region</v>
      </c>
      <c r="AH377" s="1" t="str">
        <f t="shared" si="59"/>
        <v>Order Closed</v>
      </c>
    </row>
    <row r="378" spans="1:34">
      <c r="A378" s="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c r="P378" s="1">
        <f t="shared" si="50"/>
        <v>7740</v>
      </c>
      <c r="Q378" s="1">
        <v>30</v>
      </c>
      <c r="R378" s="1">
        <f t="shared" si="51"/>
        <v>2322</v>
      </c>
      <c r="S378" s="1">
        <f t="shared" si="52"/>
        <v>5418</v>
      </c>
      <c r="T378" s="1">
        <v>0.45</v>
      </c>
      <c r="U378" s="1">
        <f t="shared" si="53"/>
        <v>2438.1</v>
      </c>
      <c r="V378" s="1">
        <f t="shared" si="54"/>
        <v>2979.9</v>
      </c>
      <c r="W378" s="4">
        <f t="shared" si="55"/>
        <v>0.55000000000000004</v>
      </c>
      <c r="X378" s="1" t="s">
        <v>104</v>
      </c>
      <c r="Y378" s="1" t="s">
        <v>72</v>
      </c>
      <c r="Z378" s="1" t="s">
        <v>120</v>
      </c>
      <c r="AA378" s="1"/>
      <c r="AB378" s="1"/>
      <c r="AC378" s="1" t="s">
        <v>42</v>
      </c>
      <c r="AD378" s="9" t="str">
        <f t="shared" si="56"/>
        <v>Target Not Achieved</v>
      </c>
      <c r="AE378" s="1" t="str" cm="1">
        <f t="array" ref="AE378">_xlfn.IFS(AB378&gt;=4.5,"Excellent",AB378&gt;=3,"Good",AB378&lt;3,"Poor")</f>
        <v>Poor</v>
      </c>
      <c r="AF378" s="1" t="str">
        <f t="shared" si="57"/>
        <v>Not Eligible for Bonus</v>
      </c>
      <c r="AG378" s="9" t="str">
        <f t="shared" si="58"/>
        <v>Normal Region</v>
      </c>
      <c r="AH378" s="1" t="str">
        <f t="shared" si="59"/>
        <v>Order Closed</v>
      </c>
    </row>
    <row r="379" spans="1:34">
      <c r="A379" s="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c r="P379" s="1">
        <f t="shared" si="50"/>
        <v>700</v>
      </c>
      <c r="Q379" s="1">
        <v>10</v>
      </c>
      <c r="R379" s="1">
        <f t="shared" si="51"/>
        <v>70</v>
      </c>
      <c r="S379" s="1">
        <f t="shared" si="52"/>
        <v>630</v>
      </c>
      <c r="T379" s="1">
        <v>0.62</v>
      </c>
      <c r="U379" s="1">
        <f t="shared" si="53"/>
        <v>390.6</v>
      </c>
      <c r="V379" s="1">
        <f t="shared" si="54"/>
        <v>239.39999999999998</v>
      </c>
      <c r="W379" s="4">
        <f t="shared" si="55"/>
        <v>0.37999999999999995</v>
      </c>
      <c r="X379" s="1" t="s">
        <v>104</v>
      </c>
      <c r="Y379" s="1" t="s">
        <v>81</v>
      </c>
      <c r="Z379" s="1" t="s">
        <v>66</v>
      </c>
      <c r="AA379" s="1"/>
      <c r="AB379" s="1"/>
      <c r="AC379" s="1" t="s">
        <v>42</v>
      </c>
      <c r="AD379" s="9" t="str">
        <f t="shared" si="56"/>
        <v>Target Not Achieved</v>
      </c>
      <c r="AE379" s="1" t="str" cm="1">
        <f t="array" ref="AE379">_xlfn.IFS(AB379&gt;=4.5,"Excellent",AB379&gt;=3,"Good",AB379&lt;3,"Poor")</f>
        <v>Poor</v>
      </c>
      <c r="AF379" s="1" t="str">
        <f t="shared" si="57"/>
        <v>Not Eligible for Bonus</v>
      </c>
      <c r="AG379" s="9" t="str">
        <f t="shared" si="58"/>
        <v>Priority Region</v>
      </c>
      <c r="AH379" s="1" t="str">
        <f t="shared" si="59"/>
        <v>Order Closed</v>
      </c>
    </row>
    <row r="380" spans="1:34">
      <c r="A380" s="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c r="P380" s="1">
        <f t="shared" si="50"/>
        <v>36200</v>
      </c>
      <c r="Q380" s="1">
        <v>15</v>
      </c>
      <c r="R380" s="1">
        <f t="shared" si="51"/>
        <v>5430</v>
      </c>
      <c r="S380" s="1">
        <f t="shared" si="52"/>
        <v>30770</v>
      </c>
      <c r="T380" s="1">
        <v>0.52</v>
      </c>
      <c r="U380" s="1">
        <f t="shared" si="53"/>
        <v>16000.400000000001</v>
      </c>
      <c r="V380" s="1">
        <f t="shared" si="54"/>
        <v>14769.599999999999</v>
      </c>
      <c r="W380" s="4">
        <f t="shared" si="55"/>
        <v>0.47999999999999993</v>
      </c>
      <c r="X380" s="1" t="s">
        <v>65</v>
      </c>
      <c r="Y380" s="1" t="s">
        <v>57</v>
      </c>
      <c r="Z380" s="1" t="s">
        <v>66</v>
      </c>
      <c r="AA380" s="1"/>
      <c r="AB380" s="1"/>
      <c r="AC380" s="1" t="s">
        <v>42</v>
      </c>
      <c r="AD380" s="9" t="str">
        <f t="shared" si="56"/>
        <v>Target Achieved</v>
      </c>
      <c r="AE380" s="1" t="str" cm="1">
        <f t="array" ref="AE380">_xlfn.IFS(AB380&gt;=4.5,"Excellent",AB380&gt;=3,"Good",AB380&lt;3,"Poor")</f>
        <v>Poor</v>
      </c>
      <c r="AF380" s="1" t="str">
        <f t="shared" si="57"/>
        <v>Not Eligible for Bonus</v>
      </c>
      <c r="AG380" s="9" t="str">
        <f t="shared" si="58"/>
        <v>Normal Region</v>
      </c>
      <c r="AH380" s="1" t="str">
        <f t="shared" si="59"/>
        <v>Order Closed</v>
      </c>
    </row>
    <row r="381" spans="1:34">
      <c r="A381" s="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c r="P381" s="1">
        <f t="shared" si="50"/>
        <v>25170</v>
      </c>
      <c r="Q381" s="1">
        <v>0</v>
      </c>
      <c r="R381" s="1">
        <f t="shared" si="51"/>
        <v>0</v>
      </c>
      <c r="S381" s="1">
        <f t="shared" si="52"/>
        <v>25170</v>
      </c>
      <c r="T381" s="1">
        <v>0.48</v>
      </c>
      <c r="U381" s="1">
        <f t="shared" si="53"/>
        <v>12081.6</v>
      </c>
      <c r="V381" s="1">
        <f t="shared" si="54"/>
        <v>13088.4</v>
      </c>
      <c r="W381" s="4">
        <f t="shared" si="55"/>
        <v>0.52</v>
      </c>
      <c r="X381" s="1" t="s">
        <v>65</v>
      </c>
      <c r="Y381" s="1" t="s">
        <v>81</v>
      </c>
      <c r="Z381" s="1" t="s">
        <v>41</v>
      </c>
      <c r="AA381" s="2">
        <v>45781</v>
      </c>
      <c r="AB381" s="1">
        <v>4</v>
      </c>
      <c r="AC381" s="1" t="s">
        <v>42</v>
      </c>
      <c r="AD381" s="9" t="str">
        <f t="shared" si="56"/>
        <v>Target Achieved</v>
      </c>
      <c r="AE381" s="1" t="str" cm="1">
        <f t="array" ref="AE381">_xlfn.IFS(AB381&gt;=4.5,"Excellent",AB381&gt;=3,"Good",AB381&lt;3,"Poor")</f>
        <v>Good</v>
      </c>
      <c r="AF381" s="1" t="str">
        <f t="shared" si="57"/>
        <v>Eligible for Bonus</v>
      </c>
      <c r="AG381" s="9" t="str">
        <f t="shared" si="58"/>
        <v>Normal Region</v>
      </c>
      <c r="AH381" s="1" t="str">
        <f t="shared" si="59"/>
        <v>Order Closed</v>
      </c>
    </row>
    <row r="382" spans="1:34">
      <c r="A382" s="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c r="P382" s="1">
        <f t="shared" si="50"/>
        <v>8940</v>
      </c>
      <c r="Q382" s="1">
        <v>0</v>
      </c>
      <c r="R382" s="1">
        <f t="shared" si="51"/>
        <v>0</v>
      </c>
      <c r="S382" s="1">
        <f t="shared" si="52"/>
        <v>8940</v>
      </c>
      <c r="T382" s="1">
        <v>0.48</v>
      </c>
      <c r="U382" s="1">
        <f t="shared" si="53"/>
        <v>4291.2</v>
      </c>
      <c r="V382" s="1">
        <f t="shared" si="54"/>
        <v>4648.8</v>
      </c>
      <c r="W382" s="4">
        <f t="shared" si="55"/>
        <v>0.52</v>
      </c>
      <c r="X382" s="1" t="s">
        <v>104</v>
      </c>
      <c r="Y382" s="1" t="s">
        <v>81</v>
      </c>
      <c r="Z382" s="1" t="s">
        <v>51</v>
      </c>
      <c r="AA382" s="2">
        <v>45782</v>
      </c>
      <c r="AB382" s="1"/>
      <c r="AC382" s="1" t="s">
        <v>42</v>
      </c>
      <c r="AD382" s="9" t="str">
        <f t="shared" si="56"/>
        <v>Target Not Achieved</v>
      </c>
      <c r="AE382" s="1" t="str" cm="1">
        <f t="array" ref="AE382">_xlfn.IFS(AB382&gt;=4.5,"Excellent",AB382&gt;=3,"Good",AB382&lt;3,"Poor")</f>
        <v>Poor</v>
      </c>
      <c r="AF382" s="1" t="str">
        <f t="shared" si="57"/>
        <v>Not Eligible for Bonus</v>
      </c>
      <c r="AG382" s="9" t="str">
        <f t="shared" si="58"/>
        <v>Priority Region</v>
      </c>
      <c r="AH382" s="1" t="str">
        <f t="shared" si="59"/>
        <v>Order Closed</v>
      </c>
    </row>
    <row r="383" spans="1:34">
      <c r="A383" s="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c r="P383" s="1">
        <f t="shared" si="50"/>
        <v>358040</v>
      </c>
      <c r="Q383" s="1">
        <v>0</v>
      </c>
      <c r="R383" s="1">
        <f t="shared" si="51"/>
        <v>0</v>
      </c>
      <c r="S383" s="1">
        <f t="shared" si="52"/>
        <v>358040</v>
      </c>
      <c r="T383" s="1">
        <v>0.57999999999999996</v>
      </c>
      <c r="U383" s="1">
        <f t="shared" si="53"/>
        <v>207663.19999999998</v>
      </c>
      <c r="V383" s="1">
        <f t="shared" si="54"/>
        <v>150376.80000000002</v>
      </c>
      <c r="W383" s="4">
        <f t="shared" si="55"/>
        <v>0.42000000000000004</v>
      </c>
      <c r="X383" s="1" t="s">
        <v>56</v>
      </c>
      <c r="Y383" s="1" t="s">
        <v>40</v>
      </c>
      <c r="Z383" s="1" t="s">
        <v>41</v>
      </c>
      <c r="AA383" s="2">
        <v>45776</v>
      </c>
      <c r="AB383" s="1">
        <v>4</v>
      </c>
      <c r="AC383" s="1" t="s">
        <v>42</v>
      </c>
      <c r="AD383" s="9" t="str">
        <f t="shared" si="56"/>
        <v>Target Achieved</v>
      </c>
      <c r="AE383" s="1" t="str" cm="1">
        <f t="array" ref="AE383">_xlfn.IFS(AB383&gt;=4.5,"Excellent",AB383&gt;=3,"Good",AB383&lt;3,"Poor")</f>
        <v>Good</v>
      </c>
      <c r="AF383" s="1" t="str">
        <f t="shared" si="57"/>
        <v>Eligible for Bonus</v>
      </c>
      <c r="AG383" s="9" t="str">
        <f t="shared" si="58"/>
        <v>Normal Region</v>
      </c>
      <c r="AH383" s="1" t="str">
        <f t="shared" si="59"/>
        <v>Order Closed</v>
      </c>
    </row>
    <row r="384" spans="1:34">
      <c r="A384" s="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c r="P384" s="1">
        <f t="shared" si="50"/>
        <v>30800</v>
      </c>
      <c r="Q384" s="1">
        <v>20</v>
      </c>
      <c r="R384" s="1">
        <f t="shared" si="51"/>
        <v>6160</v>
      </c>
      <c r="S384" s="1">
        <f t="shared" si="52"/>
        <v>24640</v>
      </c>
      <c r="T384" s="1">
        <v>0.48</v>
      </c>
      <c r="U384" s="1">
        <f t="shared" si="53"/>
        <v>11827.199999999999</v>
      </c>
      <c r="V384" s="1">
        <f t="shared" si="54"/>
        <v>12812.800000000001</v>
      </c>
      <c r="W384" s="4">
        <f t="shared" si="55"/>
        <v>0.52</v>
      </c>
      <c r="X384" s="1" t="s">
        <v>147</v>
      </c>
      <c r="Y384" s="1" t="s">
        <v>40</v>
      </c>
      <c r="Z384" s="1" t="s">
        <v>41</v>
      </c>
      <c r="AA384" s="2">
        <v>45779</v>
      </c>
      <c r="AB384" s="1">
        <v>5</v>
      </c>
      <c r="AC384" s="1" t="s">
        <v>42</v>
      </c>
      <c r="AD384" s="9" t="str">
        <f t="shared" si="56"/>
        <v>Target Achieved</v>
      </c>
      <c r="AE384" s="1" t="str" cm="1">
        <f t="array" ref="AE384">_xlfn.IFS(AB384&gt;=4.5,"Excellent",AB384&gt;=3,"Good",AB384&lt;3,"Poor")</f>
        <v>Excellent</v>
      </c>
      <c r="AF384" s="1" t="str">
        <f t="shared" si="57"/>
        <v>Not Eligible for Bonus</v>
      </c>
      <c r="AG384" s="9" t="str">
        <f t="shared" si="58"/>
        <v>Normal Region</v>
      </c>
      <c r="AH384" s="1" t="str">
        <f t="shared" si="59"/>
        <v>Order Closed</v>
      </c>
    </row>
    <row r="385" spans="1:34">
      <c r="A385" s="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c r="P385" s="1">
        <f t="shared" si="50"/>
        <v>860</v>
      </c>
      <c r="Q385" s="1">
        <v>5</v>
      </c>
      <c r="R385" s="1">
        <f t="shared" si="51"/>
        <v>43</v>
      </c>
      <c r="S385" s="1">
        <f t="shared" si="52"/>
        <v>817</v>
      </c>
      <c r="T385" s="1">
        <v>0.62</v>
      </c>
      <c r="U385" s="1">
        <f t="shared" si="53"/>
        <v>506.54</v>
      </c>
      <c r="V385" s="1">
        <f t="shared" si="54"/>
        <v>310.45999999999998</v>
      </c>
      <c r="W385" s="4">
        <f t="shared" si="55"/>
        <v>0.37999999999999995</v>
      </c>
      <c r="X385" s="1" t="s">
        <v>50</v>
      </c>
      <c r="Y385" s="1" t="s">
        <v>72</v>
      </c>
      <c r="Z385" s="1" t="s">
        <v>22</v>
      </c>
      <c r="AA385" s="1"/>
      <c r="AB385" s="1"/>
      <c r="AC385" s="1" t="s">
        <v>93</v>
      </c>
      <c r="AD385" s="9" t="str">
        <f t="shared" si="56"/>
        <v>Target Not Achieved</v>
      </c>
      <c r="AE385" s="1" t="str" cm="1">
        <f t="array" ref="AE385">_xlfn.IFS(AB385&gt;=4.5,"Excellent",AB385&gt;=3,"Good",AB385&lt;3,"Poor")</f>
        <v>Poor</v>
      </c>
      <c r="AF385" s="1" t="str">
        <f t="shared" si="57"/>
        <v>Not Eligible for Bonus</v>
      </c>
      <c r="AG385" s="9" t="str">
        <f t="shared" si="58"/>
        <v>Normal Region</v>
      </c>
      <c r="AH385" s="1" t="str">
        <f t="shared" si="59"/>
        <v>Order Returned</v>
      </c>
    </row>
    <row r="386" spans="1:34">
      <c r="A386" s="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c r="P386" s="1">
        <f t="shared" si="50"/>
        <v>140500</v>
      </c>
      <c r="Q386" s="1">
        <v>10</v>
      </c>
      <c r="R386" s="1">
        <f t="shared" si="51"/>
        <v>14050</v>
      </c>
      <c r="S386" s="1">
        <f t="shared" si="52"/>
        <v>126450</v>
      </c>
      <c r="T386" s="1">
        <v>0.57999999999999996</v>
      </c>
      <c r="U386" s="1">
        <f t="shared" si="53"/>
        <v>73341</v>
      </c>
      <c r="V386" s="1">
        <f t="shared" si="54"/>
        <v>53109</v>
      </c>
      <c r="W386" s="4">
        <f t="shared" si="55"/>
        <v>0.42</v>
      </c>
      <c r="X386" s="1" t="s">
        <v>147</v>
      </c>
      <c r="Y386" s="1" t="s">
        <v>72</v>
      </c>
      <c r="Z386" s="1" t="s">
        <v>120</v>
      </c>
      <c r="AA386" s="1"/>
      <c r="AB386" s="1"/>
      <c r="AC386" s="1" t="s">
        <v>42</v>
      </c>
      <c r="AD386" s="9" t="str">
        <f t="shared" si="56"/>
        <v>Target Achieved</v>
      </c>
      <c r="AE386" s="1" t="str" cm="1">
        <f t="array" ref="AE386">_xlfn.IFS(AB386&gt;=4.5,"Excellent",AB386&gt;=3,"Good",AB386&lt;3,"Poor")</f>
        <v>Poor</v>
      </c>
      <c r="AF386" s="1" t="str">
        <f t="shared" si="57"/>
        <v>Not Eligible for Bonus</v>
      </c>
      <c r="AG386" s="9" t="str">
        <f t="shared" si="58"/>
        <v>Normal Region</v>
      </c>
      <c r="AH386" s="1" t="str">
        <f t="shared" si="59"/>
        <v>Order Closed</v>
      </c>
    </row>
    <row r="387" spans="1:34">
      <c r="A387" s="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c r="P387" s="1">
        <f t="shared" ref="P387:P450" si="60">PRODUCT(N387,O387)</f>
        <v>5250</v>
      </c>
      <c r="Q387" s="1">
        <v>15</v>
      </c>
      <c r="R387" s="1">
        <f t="shared" ref="R387:R450" si="61">P387*(Q387/100)</f>
        <v>787.5</v>
      </c>
      <c r="S387" s="1">
        <f t="shared" ref="S387:S450" si="62">P387-R387</f>
        <v>4462.5</v>
      </c>
      <c r="T387" s="1">
        <v>0.5</v>
      </c>
      <c r="U387" s="1">
        <f t="shared" ref="U387:U450" si="63">S387*T387</f>
        <v>2231.25</v>
      </c>
      <c r="V387" s="1">
        <f t="shared" ref="V387:V450" si="64">S387-U387</f>
        <v>2231.25</v>
      </c>
      <c r="W387" s="4">
        <f t="shared" ref="W387:W450" si="65">(V387/S387)</f>
        <v>0.5</v>
      </c>
      <c r="X387" s="1" t="s">
        <v>50</v>
      </c>
      <c r="Y387" s="1" t="s">
        <v>40</v>
      </c>
      <c r="Z387" s="1" t="s">
        <v>41</v>
      </c>
      <c r="AA387" s="2">
        <v>45783</v>
      </c>
      <c r="AB387" s="1">
        <v>3</v>
      </c>
      <c r="AC387" s="1" t="s">
        <v>42</v>
      </c>
      <c r="AD387" s="9" t="str">
        <f t="shared" ref="AD387:AD450" si="66">IF(S387&gt;10000,"Target Achieved", "Target Not Achieved")</f>
        <v>Target Not Achieved</v>
      </c>
      <c r="AE387" s="1" t="str" cm="1">
        <f t="array" ref="AE387">_xlfn.IFS(AB387&gt;=4.5,"Excellent",AB387&gt;=3,"Good",AB387&lt;3,"Poor")</f>
        <v>Good</v>
      </c>
      <c r="AF387" s="1" t="str">
        <f t="shared" ref="AF387:AF450" si="67">IF(AND(V387&gt;5000,Q387&lt;10),"Eligible for Bonus","Not Eligible for Bonus")</f>
        <v>Not Eligible for Bonus</v>
      </c>
      <c r="AG387" s="9" t="str">
        <f t="shared" ref="AG387:AG450" si="68">IF(OR(K387="East India",K387="South India"),"Priority Region","Normal Region")</f>
        <v>Priority Region</v>
      </c>
      <c r="AH387" s="1" t="str">
        <f t="shared" ref="AH387:AH450" si="69">IF(NOT(AC387="Yes"),"Order Closed","Order Returned")</f>
        <v>Order Closed</v>
      </c>
    </row>
    <row r="388" spans="1:34">
      <c r="A388" s="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c r="P388" s="1">
        <f t="shared" si="60"/>
        <v>205280</v>
      </c>
      <c r="Q388" s="1">
        <v>15</v>
      </c>
      <c r="R388" s="1">
        <f t="shared" si="61"/>
        <v>30792</v>
      </c>
      <c r="S388" s="1">
        <f t="shared" si="62"/>
        <v>174488</v>
      </c>
      <c r="T388" s="1">
        <v>0.57999999999999996</v>
      </c>
      <c r="U388" s="1">
        <f t="shared" si="63"/>
        <v>101203.04</v>
      </c>
      <c r="V388" s="1">
        <f t="shared" si="64"/>
        <v>73284.960000000006</v>
      </c>
      <c r="W388" s="4">
        <f t="shared" si="65"/>
        <v>0.42000000000000004</v>
      </c>
      <c r="X388" s="1" t="s">
        <v>147</v>
      </c>
      <c r="Y388" s="1" t="s">
        <v>40</v>
      </c>
      <c r="Z388" s="1" t="s">
        <v>41</v>
      </c>
      <c r="AA388" s="2">
        <v>45780</v>
      </c>
      <c r="AB388" s="1">
        <v>3</v>
      </c>
      <c r="AC388" s="1" t="s">
        <v>42</v>
      </c>
      <c r="AD388" s="9" t="str">
        <f t="shared" si="66"/>
        <v>Target Achieved</v>
      </c>
      <c r="AE388" s="1" t="str" cm="1">
        <f t="array" ref="AE388">_xlfn.IFS(AB388&gt;=4.5,"Excellent",AB388&gt;=3,"Good",AB388&lt;3,"Poor")</f>
        <v>Good</v>
      </c>
      <c r="AF388" s="1" t="str">
        <f t="shared" si="67"/>
        <v>Not Eligible for Bonus</v>
      </c>
      <c r="AG388" s="9" t="str">
        <f t="shared" si="68"/>
        <v>Normal Region</v>
      </c>
      <c r="AH388" s="1" t="str">
        <f t="shared" si="69"/>
        <v>Order Closed</v>
      </c>
    </row>
    <row r="389" spans="1:34">
      <c r="A389" s="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c r="P389" s="1">
        <f t="shared" si="60"/>
        <v>3480</v>
      </c>
      <c r="Q389" s="1">
        <v>0</v>
      </c>
      <c r="R389" s="1">
        <f t="shared" si="61"/>
        <v>0</v>
      </c>
      <c r="S389" s="1">
        <f t="shared" si="62"/>
        <v>3480</v>
      </c>
      <c r="T389" s="1">
        <v>0.5</v>
      </c>
      <c r="U389" s="1">
        <f t="shared" si="63"/>
        <v>1740</v>
      </c>
      <c r="V389" s="1">
        <f t="shared" si="64"/>
        <v>1740</v>
      </c>
      <c r="W389" s="4">
        <f t="shared" si="65"/>
        <v>0.5</v>
      </c>
      <c r="X389" s="1" t="s">
        <v>39</v>
      </c>
      <c r="Y389" s="1" t="s">
        <v>57</v>
      </c>
      <c r="Z389" s="1" t="s">
        <v>51</v>
      </c>
      <c r="AA389" s="2">
        <v>45782</v>
      </c>
      <c r="AB389" s="1"/>
      <c r="AC389" s="1" t="s">
        <v>42</v>
      </c>
      <c r="AD389" s="9" t="str">
        <f t="shared" si="66"/>
        <v>Target Not Achieved</v>
      </c>
      <c r="AE389" s="1" t="str" cm="1">
        <f t="array" ref="AE389">_xlfn.IFS(AB389&gt;=4.5,"Excellent",AB389&gt;=3,"Good",AB389&lt;3,"Poor")</f>
        <v>Poor</v>
      </c>
      <c r="AF389" s="1" t="str">
        <f t="shared" si="67"/>
        <v>Not Eligible for Bonus</v>
      </c>
      <c r="AG389" s="9" t="str">
        <f t="shared" si="68"/>
        <v>Normal Region</v>
      </c>
      <c r="AH389" s="1" t="str">
        <f t="shared" si="69"/>
        <v>Order Closed</v>
      </c>
    </row>
    <row r="390" spans="1:34">
      <c r="A390" s="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c r="P390" s="1">
        <f t="shared" si="60"/>
        <v>560</v>
      </c>
      <c r="Q390" s="1">
        <v>25</v>
      </c>
      <c r="R390" s="1">
        <f t="shared" si="61"/>
        <v>140</v>
      </c>
      <c r="S390" s="1">
        <f t="shared" si="62"/>
        <v>420</v>
      </c>
      <c r="T390" s="1">
        <v>0.35</v>
      </c>
      <c r="U390" s="1">
        <f t="shared" si="63"/>
        <v>147</v>
      </c>
      <c r="V390" s="1">
        <f t="shared" si="64"/>
        <v>273</v>
      </c>
      <c r="W390" s="4">
        <f t="shared" si="65"/>
        <v>0.65</v>
      </c>
      <c r="X390" s="1" t="s">
        <v>65</v>
      </c>
      <c r="Y390" s="1" t="s">
        <v>40</v>
      </c>
      <c r="Z390" s="1" t="s">
        <v>22</v>
      </c>
      <c r="AA390" s="1"/>
      <c r="AB390" s="1"/>
      <c r="AC390" s="1" t="s">
        <v>93</v>
      </c>
      <c r="AD390" s="9" t="str">
        <f t="shared" si="66"/>
        <v>Target Not Achieved</v>
      </c>
      <c r="AE390" s="1" t="str" cm="1">
        <f t="array" ref="AE390">_xlfn.IFS(AB390&gt;=4.5,"Excellent",AB390&gt;=3,"Good",AB390&lt;3,"Poor")</f>
        <v>Poor</v>
      </c>
      <c r="AF390" s="1" t="str">
        <f t="shared" si="67"/>
        <v>Not Eligible for Bonus</v>
      </c>
      <c r="AG390" s="9" t="str">
        <f t="shared" si="68"/>
        <v>Normal Region</v>
      </c>
      <c r="AH390" s="1" t="str">
        <f t="shared" si="69"/>
        <v>Order Returned</v>
      </c>
    </row>
    <row r="391" spans="1:34">
      <c r="A391" s="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c r="P391" s="1">
        <f t="shared" si="60"/>
        <v>760</v>
      </c>
      <c r="Q391" s="1">
        <v>30</v>
      </c>
      <c r="R391" s="1">
        <f t="shared" si="61"/>
        <v>228</v>
      </c>
      <c r="S391" s="1">
        <f t="shared" si="62"/>
        <v>532</v>
      </c>
      <c r="T391" s="1">
        <v>0.62</v>
      </c>
      <c r="U391" s="1">
        <f t="shared" si="63"/>
        <v>329.84</v>
      </c>
      <c r="V391" s="1">
        <f t="shared" si="64"/>
        <v>202.16000000000003</v>
      </c>
      <c r="W391" s="4">
        <f t="shared" si="65"/>
        <v>0.38000000000000006</v>
      </c>
      <c r="X391" s="1" t="s">
        <v>65</v>
      </c>
      <c r="Y391" s="1" t="s">
        <v>72</v>
      </c>
      <c r="Z391" s="1" t="s">
        <v>120</v>
      </c>
      <c r="AA391" s="1"/>
      <c r="AB391" s="1"/>
      <c r="AC391" s="1" t="s">
        <v>42</v>
      </c>
      <c r="AD391" s="9" t="str">
        <f t="shared" si="66"/>
        <v>Target Not Achieved</v>
      </c>
      <c r="AE391" s="1" t="str" cm="1">
        <f t="array" ref="AE391">_xlfn.IFS(AB391&gt;=4.5,"Excellent",AB391&gt;=3,"Good",AB391&lt;3,"Poor")</f>
        <v>Poor</v>
      </c>
      <c r="AF391" s="1" t="str">
        <f t="shared" si="67"/>
        <v>Not Eligible for Bonus</v>
      </c>
      <c r="AG391" s="9" t="str">
        <f t="shared" si="68"/>
        <v>Normal Region</v>
      </c>
      <c r="AH391" s="1" t="str">
        <f t="shared" si="69"/>
        <v>Order Closed</v>
      </c>
    </row>
    <row r="392" spans="1:34">
      <c r="A392" s="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c r="P392" s="1">
        <f t="shared" si="60"/>
        <v>720</v>
      </c>
      <c r="Q392" s="1">
        <v>10</v>
      </c>
      <c r="R392" s="1">
        <f t="shared" si="61"/>
        <v>72</v>
      </c>
      <c r="S392" s="1">
        <f t="shared" si="62"/>
        <v>648</v>
      </c>
      <c r="T392" s="1">
        <v>0.62</v>
      </c>
      <c r="U392" s="1">
        <f t="shared" si="63"/>
        <v>401.76</v>
      </c>
      <c r="V392" s="1">
        <f t="shared" si="64"/>
        <v>246.24</v>
      </c>
      <c r="W392" s="4">
        <f t="shared" si="65"/>
        <v>0.38</v>
      </c>
      <c r="X392" s="1" t="s">
        <v>50</v>
      </c>
      <c r="Y392" s="1" t="s">
        <v>40</v>
      </c>
      <c r="Z392" s="1" t="s">
        <v>41</v>
      </c>
      <c r="AA392" s="2">
        <v>45784</v>
      </c>
      <c r="AB392" s="1">
        <v>5</v>
      </c>
      <c r="AC392" s="1" t="s">
        <v>42</v>
      </c>
      <c r="AD392" s="9" t="str">
        <f t="shared" si="66"/>
        <v>Target Not Achieved</v>
      </c>
      <c r="AE392" s="1" t="str" cm="1">
        <f t="array" ref="AE392">_xlfn.IFS(AB392&gt;=4.5,"Excellent",AB392&gt;=3,"Good",AB392&lt;3,"Poor")</f>
        <v>Excellent</v>
      </c>
      <c r="AF392" s="1" t="str">
        <f t="shared" si="67"/>
        <v>Not Eligible for Bonus</v>
      </c>
      <c r="AG392" s="9" t="str">
        <f t="shared" si="68"/>
        <v>Normal Region</v>
      </c>
      <c r="AH392" s="1" t="str">
        <f t="shared" si="69"/>
        <v>Order Closed</v>
      </c>
    </row>
    <row r="393" spans="1:34">
      <c r="A393" s="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c r="P393" s="1">
        <f t="shared" si="60"/>
        <v>6840</v>
      </c>
      <c r="Q393" s="1">
        <v>5</v>
      </c>
      <c r="R393" s="1">
        <f t="shared" si="61"/>
        <v>342</v>
      </c>
      <c r="S393" s="1">
        <f t="shared" si="62"/>
        <v>6498</v>
      </c>
      <c r="T393" s="1">
        <v>0.47</v>
      </c>
      <c r="U393" s="1">
        <f t="shared" si="63"/>
        <v>3054.06</v>
      </c>
      <c r="V393" s="1">
        <f t="shared" si="64"/>
        <v>3443.94</v>
      </c>
      <c r="W393" s="4">
        <f t="shared" si="65"/>
        <v>0.53</v>
      </c>
      <c r="X393" s="1" t="s">
        <v>56</v>
      </c>
      <c r="Y393" s="1" t="s">
        <v>72</v>
      </c>
      <c r="Z393" s="1" t="s">
        <v>41</v>
      </c>
      <c r="AA393" s="2">
        <v>45782</v>
      </c>
      <c r="AB393" s="1">
        <v>4</v>
      </c>
      <c r="AC393" s="1" t="s">
        <v>42</v>
      </c>
      <c r="AD393" s="9" t="str">
        <f t="shared" si="66"/>
        <v>Target Not Achieved</v>
      </c>
      <c r="AE393" s="1" t="str" cm="1">
        <f t="array" ref="AE393">_xlfn.IFS(AB393&gt;=4.5,"Excellent",AB393&gt;=3,"Good",AB393&lt;3,"Poor")</f>
        <v>Good</v>
      </c>
      <c r="AF393" s="1" t="str">
        <f t="shared" si="67"/>
        <v>Not Eligible for Bonus</v>
      </c>
      <c r="AG393" s="9" t="str">
        <f t="shared" si="68"/>
        <v>Normal Region</v>
      </c>
      <c r="AH393" s="1" t="str">
        <f t="shared" si="69"/>
        <v>Order Closed</v>
      </c>
    </row>
    <row r="394" spans="1:34">
      <c r="A394" s="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c r="P394" s="1">
        <f t="shared" si="60"/>
        <v>2150</v>
      </c>
      <c r="Q394" s="1">
        <v>20</v>
      </c>
      <c r="R394" s="1">
        <f t="shared" si="61"/>
        <v>430</v>
      </c>
      <c r="S394" s="1">
        <f t="shared" si="62"/>
        <v>1720</v>
      </c>
      <c r="T394" s="1">
        <v>0.35</v>
      </c>
      <c r="U394" s="1">
        <f t="shared" si="63"/>
        <v>602</v>
      </c>
      <c r="V394" s="1">
        <f t="shared" si="64"/>
        <v>1118</v>
      </c>
      <c r="W394" s="4">
        <f t="shared" si="65"/>
        <v>0.65</v>
      </c>
      <c r="X394" s="1" t="s">
        <v>65</v>
      </c>
      <c r="Y394" s="1" t="s">
        <v>57</v>
      </c>
      <c r="Z394" s="1" t="s">
        <v>41</v>
      </c>
      <c r="AA394" s="2">
        <v>45783</v>
      </c>
      <c r="AB394" s="1">
        <v>4</v>
      </c>
      <c r="AC394" s="1" t="s">
        <v>42</v>
      </c>
      <c r="AD394" s="9" t="str">
        <f t="shared" si="66"/>
        <v>Target Not Achieved</v>
      </c>
      <c r="AE394" s="1" t="str" cm="1">
        <f t="array" ref="AE394">_xlfn.IFS(AB394&gt;=4.5,"Excellent",AB394&gt;=3,"Good",AB394&lt;3,"Poor")</f>
        <v>Good</v>
      </c>
      <c r="AF394" s="1" t="str">
        <f t="shared" si="67"/>
        <v>Not Eligible for Bonus</v>
      </c>
      <c r="AG394" s="9" t="str">
        <f t="shared" si="68"/>
        <v>Normal Region</v>
      </c>
      <c r="AH394" s="1" t="str">
        <f t="shared" si="69"/>
        <v>Order Closed</v>
      </c>
    </row>
    <row r="395" spans="1:34">
      <c r="A395" s="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c r="P395" s="1">
        <f t="shared" si="60"/>
        <v>5400</v>
      </c>
      <c r="Q395" s="1">
        <v>0</v>
      </c>
      <c r="R395" s="1">
        <f t="shared" si="61"/>
        <v>0</v>
      </c>
      <c r="S395" s="1">
        <f t="shared" si="62"/>
        <v>5400</v>
      </c>
      <c r="T395" s="1">
        <v>0.5</v>
      </c>
      <c r="U395" s="1">
        <f t="shared" si="63"/>
        <v>2700</v>
      </c>
      <c r="V395" s="1">
        <f t="shared" si="64"/>
        <v>2700</v>
      </c>
      <c r="W395" s="4">
        <f t="shared" si="65"/>
        <v>0.5</v>
      </c>
      <c r="X395" s="1" t="s">
        <v>147</v>
      </c>
      <c r="Y395" s="1" t="s">
        <v>72</v>
      </c>
      <c r="Z395" s="1" t="s">
        <v>66</v>
      </c>
      <c r="AA395" s="1"/>
      <c r="AB395" s="1"/>
      <c r="AC395" s="1" t="s">
        <v>42</v>
      </c>
      <c r="AD395" s="9" t="str">
        <f t="shared" si="66"/>
        <v>Target Not Achieved</v>
      </c>
      <c r="AE395" s="1" t="str" cm="1">
        <f t="array" ref="AE395">_xlfn.IFS(AB395&gt;=4.5,"Excellent",AB395&gt;=3,"Good",AB395&lt;3,"Poor")</f>
        <v>Poor</v>
      </c>
      <c r="AF395" s="1" t="str">
        <f t="shared" si="67"/>
        <v>Not Eligible for Bonus</v>
      </c>
      <c r="AG395" s="9" t="str">
        <f t="shared" si="68"/>
        <v>Normal Region</v>
      </c>
      <c r="AH395" s="1" t="str">
        <f t="shared" si="69"/>
        <v>Order Closed</v>
      </c>
    </row>
    <row r="396" spans="1:34">
      <c r="A396" s="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c r="P396" s="1">
        <f t="shared" si="60"/>
        <v>11830</v>
      </c>
      <c r="Q396" s="1">
        <v>30</v>
      </c>
      <c r="R396" s="1">
        <f t="shared" si="61"/>
        <v>3549</v>
      </c>
      <c r="S396" s="1">
        <f t="shared" si="62"/>
        <v>8281</v>
      </c>
      <c r="T396" s="1">
        <v>0.52</v>
      </c>
      <c r="U396" s="1">
        <f t="shared" si="63"/>
        <v>4306.12</v>
      </c>
      <c r="V396" s="1">
        <f t="shared" si="64"/>
        <v>3974.88</v>
      </c>
      <c r="W396" s="4">
        <f t="shared" si="65"/>
        <v>0.48000000000000004</v>
      </c>
      <c r="X396" s="1" t="s">
        <v>65</v>
      </c>
      <c r="Y396" s="1" t="s">
        <v>81</v>
      </c>
      <c r="Z396" s="1" t="s">
        <v>41</v>
      </c>
      <c r="AA396" s="2">
        <v>45786</v>
      </c>
      <c r="AB396" s="1">
        <v>5</v>
      </c>
      <c r="AC396" s="1" t="s">
        <v>42</v>
      </c>
      <c r="AD396" s="9" t="str">
        <f t="shared" si="66"/>
        <v>Target Not Achieved</v>
      </c>
      <c r="AE396" s="1" t="str" cm="1">
        <f t="array" ref="AE396">_xlfn.IFS(AB396&gt;=4.5,"Excellent",AB396&gt;=3,"Good",AB396&lt;3,"Poor")</f>
        <v>Excellent</v>
      </c>
      <c r="AF396" s="1" t="str">
        <f t="shared" si="67"/>
        <v>Not Eligible for Bonus</v>
      </c>
      <c r="AG396" s="9" t="str">
        <f t="shared" si="68"/>
        <v>Normal Region</v>
      </c>
      <c r="AH396" s="1" t="str">
        <f t="shared" si="69"/>
        <v>Order Closed</v>
      </c>
    </row>
    <row r="397" spans="1:34">
      <c r="A397" s="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c r="P397" s="1">
        <f t="shared" si="60"/>
        <v>3820</v>
      </c>
      <c r="Q397" s="1">
        <v>0</v>
      </c>
      <c r="R397" s="1">
        <f t="shared" si="61"/>
        <v>0</v>
      </c>
      <c r="S397" s="1">
        <f t="shared" si="62"/>
        <v>3820</v>
      </c>
      <c r="T397" s="1">
        <v>0.47</v>
      </c>
      <c r="U397" s="1">
        <f t="shared" si="63"/>
        <v>1795.3999999999999</v>
      </c>
      <c r="V397" s="1">
        <f t="shared" si="64"/>
        <v>2024.6000000000001</v>
      </c>
      <c r="W397" s="4">
        <f t="shared" si="65"/>
        <v>0.53</v>
      </c>
      <c r="X397" s="1" t="s">
        <v>39</v>
      </c>
      <c r="Y397" s="1" t="s">
        <v>40</v>
      </c>
      <c r="Z397" s="1" t="s">
        <v>41</v>
      </c>
      <c r="AA397" s="2">
        <v>45785</v>
      </c>
      <c r="AB397" s="1">
        <v>5</v>
      </c>
      <c r="AC397" s="1" t="s">
        <v>42</v>
      </c>
      <c r="AD397" s="9" t="str">
        <f t="shared" si="66"/>
        <v>Target Not Achieved</v>
      </c>
      <c r="AE397" s="1" t="str" cm="1">
        <f t="array" ref="AE397">_xlfn.IFS(AB397&gt;=4.5,"Excellent",AB397&gt;=3,"Good",AB397&lt;3,"Poor")</f>
        <v>Excellent</v>
      </c>
      <c r="AF397" s="1" t="str">
        <f t="shared" si="67"/>
        <v>Not Eligible for Bonus</v>
      </c>
      <c r="AG397" s="9" t="str">
        <f t="shared" si="68"/>
        <v>Normal Region</v>
      </c>
      <c r="AH397" s="1" t="str">
        <f t="shared" si="69"/>
        <v>Order Closed</v>
      </c>
    </row>
    <row r="398" spans="1:34">
      <c r="A398" s="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c r="P398" s="1">
        <f t="shared" si="60"/>
        <v>11250</v>
      </c>
      <c r="Q398" s="1">
        <v>0</v>
      </c>
      <c r="R398" s="1">
        <f t="shared" si="61"/>
        <v>0</v>
      </c>
      <c r="S398" s="1">
        <f t="shared" si="62"/>
        <v>11250</v>
      </c>
      <c r="T398" s="1">
        <v>0.48</v>
      </c>
      <c r="U398" s="1">
        <f t="shared" si="63"/>
        <v>5400</v>
      </c>
      <c r="V398" s="1">
        <f t="shared" si="64"/>
        <v>5850</v>
      </c>
      <c r="W398" s="4">
        <f t="shared" si="65"/>
        <v>0.52</v>
      </c>
      <c r="X398" s="1" t="s">
        <v>65</v>
      </c>
      <c r="Y398" s="1" t="s">
        <v>81</v>
      </c>
      <c r="Z398" s="1" t="s">
        <v>22</v>
      </c>
      <c r="AA398" s="1"/>
      <c r="AB398" s="1"/>
      <c r="AC398" s="1" t="s">
        <v>93</v>
      </c>
      <c r="AD398" s="9" t="str">
        <f t="shared" si="66"/>
        <v>Target Achieved</v>
      </c>
      <c r="AE398" s="1" t="str" cm="1">
        <f t="array" ref="AE398">_xlfn.IFS(AB398&gt;=4.5,"Excellent",AB398&gt;=3,"Good",AB398&lt;3,"Poor")</f>
        <v>Poor</v>
      </c>
      <c r="AF398" s="1" t="str">
        <f t="shared" si="67"/>
        <v>Eligible for Bonus</v>
      </c>
      <c r="AG398" s="9" t="str">
        <f t="shared" si="68"/>
        <v>Normal Region</v>
      </c>
      <c r="AH398" s="1" t="str">
        <f t="shared" si="69"/>
        <v>Order Returned</v>
      </c>
    </row>
    <row r="399" spans="1:34">
      <c r="A399" s="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c r="P399" s="1">
        <f t="shared" si="60"/>
        <v>21400</v>
      </c>
      <c r="Q399" s="1">
        <v>0</v>
      </c>
      <c r="R399" s="1">
        <f t="shared" si="61"/>
        <v>0</v>
      </c>
      <c r="S399" s="1">
        <f t="shared" si="62"/>
        <v>21400</v>
      </c>
      <c r="T399" s="1">
        <v>0.47</v>
      </c>
      <c r="U399" s="1">
        <f t="shared" si="63"/>
        <v>10058</v>
      </c>
      <c r="V399" s="1">
        <f t="shared" si="64"/>
        <v>11342</v>
      </c>
      <c r="W399" s="4">
        <f t="shared" si="65"/>
        <v>0.53</v>
      </c>
      <c r="X399" s="1" t="s">
        <v>56</v>
      </c>
      <c r="Y399" s="1" t="s">
        <v>72</v>
      </c>
      <c r="Z399" s="1" t="s">
        <v>120</v>
      </c>
      <c r="AA399" s="1"/>
      <c r="AB399" s="1"/>
      <c r="AC399" s="1" t="s">
        <v>42</v>
      </c>
      <c r="AD399" s="9" t="str">
        <f t="shared" si="66"/>
        <v>Target Achieved</v>
      </c>
      <c r="AE399" s="1" t="str" cm="1">
        <f t="array" ref="AE399">_xlfn.IFS(AB399&gt;=4.5,"Excellent",AB399&gt;=3,"Good",AB399&lt;3,"Poor")</f>
        <v>Poor</v>
      </c>
      <c r="AF399" s="1" t="str">
        <f t="shared" si="67"/>
        <v>Eligible for Bonus</v>
      </c>
      <c r="AG399" s="9" t="str">
        <f t="shared" si="68"/>
        <v>Normal Region</v>
      </c>
      <c r="AH399" s="1" t="str">
        <f t="shared" si="69"/>
        <v>Order Closed</v>
      </c>
    </row>
    <row r="400" spans="1:34">
      <c r="A400" s="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c r="P400" s="1">
        <f t="shared" si="60"/>
        <v>3000</v>
      </c>
      <c r="Q400" s="1">
        <v>20</v>
      </c>
      <c r="R400" s="1">
        <f t="shared" si="61"/>
        <v>600</v>
      </c>
      <c r="S400" s="1">
        <f t="shared" si="62"/>
        <v>2400</v>
      </c>
      <c r="T400" s="1">
        <v>0.5</v>
      </c>
      <c r="U400" s="1">
        <f t="shared" si="63"/>
        <v>1200</v>
      </c>
      <c r="V400" s="1">
        <f t="shared" si="64"/>
        <v>1200</v>
      </c>
      <c r="W400" s="4">
        <f t="shared" si="65"/>
        <v>0.5</v>
      </c>
      <c r="X400" s="1" t="s">
        <v>65</v>
      </c>
      <c r="Y400" s="1" t="s">
        <v>57</v>
      </c>
      <c r="Z400" s="1" t="s">
        <v>51</v>
      </c>
      <c r="AA400" s="2">
        <v>45783</v>
      </c>
      <c r="AB400" s="1"/>
      <c r="AC400" s="1" t="s">
        <v>42</v>
      </c>
      <c r="AD400" s="9" t="str">
        <f t="shared" si="66"/>
        <v>Target Not Achieved</v>
      </c>
      <c r="AE400" s="1" t="str" cm="1">
        <f t="array" ref="AE400">_xlfn.IFS(AB400&gt;=4.5,"Excellent",AB400&gt;=3,"Good",AB400&lt;3,"Poor")</f>
        <v>Poor</v>
      </c>
      <c r="AF400" s="1" t="str">
        <f t="shared" si="67"/>
        <v>Not Eligible for Bonus</v>
      </c>
      <c r="AG400" s="9" t="str">
        <f t="shared" si="68"/>
        <v>Normal Region</v>
      </c>
      <c r="AH400" s="1" t="str">
        <f t="shared" si="69"/>
        <v>Order Closed</v>
      </c>
    </row>
    <row r="401" spans="1:34">
      <c r="A401" s="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c r="P401" s="1">
        <f t="shared" si="60"/>
        <v>380850</v>
      </c>
      <c r="Q401" s="1">
        <v>0</v>
      </c>
      <c r="R401" s="1">
        <f t="shared" si="61"/>
        <v>0</v>
      </c>
      <c r="S401" s="1">
        <f t="shared" si="62"/>
        <v>380850</v>
      </c>
      <c r="T401" s="1">
        <v>0.57999999999999996</v>
      </c>
      <c r="U401" s="1">
        <f t="shared" si="63"/>
        <v>220892.99999999997</v>
      </c>
      <c r="V401" s="1">
        <f t="shared" si="64"/>
        <v>159957.00000000003</v>
      </c>
      <c r="W401" s="4">
        <f t="shared" si="65"/>
        <v>0.4200000000000001</v>
      </c>
      <c r="X401" s="1" t="s">
        <v>65</v>
      </c>
      <c r="Y401" s="1" t="s">
        <v>57</v>
      </c>
      <c r="Z401" s="1" t="s">
        <v>41</v>
      </c>
      <c r="AA401" s="2">
        <v>45788</v>
      </c>
      <c r="AB401" s="1">
        <v>3</v>
      </c>
      <c r="AC401" s="1" t="s">
        <v>42</v>
      </c>
      <c r="AD401" s="9" t="str">
        <f t="shared" si="66"/>
        <v>Target Achieved</v>
      </c>
      <c r="AE401" s="1" t="str" cm="1">
        <f t="array" ref="AE401">_xlfn.IFS(AB401&gt;=4.5,"Excellent",AB401&gt;=3,"Good",AB401&lt;3,"Poor")</f>
        <v>Good</v>
      </c>
      <c r="AF401" s="1" t="str">
        <f t="shared" si="67"/>
        <v>Eligible for Bonus</v>
      </c>
      <c r="AG401" s="9" t="str">
        <f t="shared" si="68"/>
        <v>Priority Region</v>
      </c>
      <c r="AH401" s="1" t="str">
        <f t="shared" si="69"/>
        <v>Order Closed</v>
      </c>
    </row>
    <row r="402" spans="1:34">
      <c r="A402" s="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c r="P402" s="1">
        <f t="shared" si="60"/>
        <v>2060</v>
      </c>
      <c r="Q402" s="1">
        <v>15</v>
      </c>
      <c r="R402" s="1">
        <f t="shared" si="61"/>
        <v>309</v>
      </c>
      <c r="S402" s="1">
        <f t="shared" si="62"/>
        <v>1751</v>
      </c>
      <c r="T402" s="1">
        <v>0.48</v>
      </c>
      <c r="U402" s="1">
        <f t="shared" si="63"/>
        <v>840.48</v>
      </c>
      <c r="V402" s="1">
        <f t="shared" si="64"/>
        <v>910.52</v>
      </c>
      <c r="W402" s="4">
        <f t="shared" si="65"/>
        <v>0.52</v>
      </c>
      <c r="X402" s="1" t="s">
        <v>147</v>
      </c>
      <c r="Y402" s="1" t="s">
        <v>40</v>
      </c>
      <c r="Z402" s="1" t="s">
        <v>41</v>
      </c>
      <c r="AA402" s="2">
        <v>45784</v>
      </c>
      <c r="AB402" s="1">
        <v>5</v>
      </c>
      <c r="AC402" s="1" t="s">
        <v>42</v>
      </c>
      <c r="AD402" s="9" t="str">
        <f t="shared" si="66"/>
        <v>Target Not Achieved</v>
      </c>
      <c r="AE402" s="1" t="str" cm="1">
        <f t="array" ref="AE402">_xlfn.IFS(AB402&gt;=4.5,"Excellent",AB402&gt;=3,"Good",AB402&lt;3,"Poor")</f>
        <v>Excellent</v>
      </c>
      <c r="AF402" s="1" t="str">
        <f t="shared" si="67"/>
        <v>Not Eligible for Bonus</v>
      </c>
      <c r="AG402" s="9" t="str">
        <f t="shared" si="68"/>
        <v>Normal Region</v>
      </c>
      <c r="AH402" s="1" t="str">
        <f t="shared" si="69"/>
        <v>Order Closed</v>
      </c>
    </row>
    <row r="403" spans="1:34">
      <c r="A403" s="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c r="P403" s="1">
        <f t="shared" si="60"/>
        <v>28550</v>
      </c>
      <c r="Q403" s="1">
        <v>0</v>
      </c>
      <c r="R403" s="1">
        <f t="shared" si="61"/>
        <v>0</v>
      </c>
      <c r="S403" s="1">
        <f t="shared" si="62"/>
        <v>28550</v>
      </c>
      <c r="T403" s="1">
        <v>0.48</v>
      </c>
      <c r="U403" s="1">
        <f t="shared" si="63"/>
        <v>13704</v>
      </c>
      <c r="V403" s="1">
        <f t="shared" si="64"/>
        <v>14846</v>
      </c>
      <c r="W403" s="4">
        <f t="shared" si="65"/>
        <v>0.52</v>
      </c>
      <c r="X403" s="1" t="s">
        <v>39</v>
      </c>
      <c r="Y403" s="1" t="s">
        <v>40</v>
      </c>
      <c r="Z403" s="1" t="s">
        <v>41</v>
      </c>
      <c r="AA403" s="2">
        <v>45790</v>
      </c>
      <c r="AB403" s="1">
        <v>4</v>
      </c>
      <c r="AC403" s="1" t="s">
        <v>42</v>
      </c>
      <c r="AD403" s="9" t="str">
        <f t="shared" si="66"/>
        <v>Target Achieved</v>
      </c>
      <c r="AE403" s="1" t="str" cm="1">
        <f t="array" ref="AE403">_xlfn.IFS(AB403&gt;=4.5,"Excellent",AB403&gt;=3,"Good",AB403&lt;3,"Poor")</f>
        <v>Good</v>
      </c>
      <c r="AF403" s="1" t="str">
        <f t="shared" si="67"/>
        <v>Eligible for Bonus</v>
      </c>
      <c r="AG403" s="9" t="str">
        <f t="shared" si="68"/>
        <v>Priority Region</v>
      </c>
      <c r="AH403" s="1" t="str">
        <f t="shared" si="69"/>
        <v>Order Closed</v>
      </c>
    </row>
    <row r="404" spans="1:34">
      <c r="A404" s="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c r="P404" s="1">
        <f t="shared" si="60"/>
        <v>28400</v>
      </c>
      <c r="Q404" s="1">
        <v>30</v>
      </c>
      <c r="R404" s="1">
        <f t="shared" si="61"/>
        <v>8520</v>
      </c>
      <c r="S404" s="1">
        <f t="shared" si="62"/>
        <v>19880</v>
      </c>
      <c r="T404" s="1">
        <v>0.52</v>
      </c>
      <c r="U404" s="1">
        <f t="shared" si="63"/>
        <v>10337.6</v>
      </c>
      <c r="V404" s="1">
        <f t="shared" si="64"/>
        <v>9542.4</v>
      </c>
      <c r="W404" s="4">
        <f t="shared" si="65"/>
        <v>0.48</v>
      </c>
      <c r="X404" s="1" t="s">
        <v>50</v>
      </c>
      <c r="Y404" s="1" t="s">
        <v>81</v>
      </c>
      <c r="Z404" s="1" t="s">
        <v>66</v>
      </c>
      <c r="AA404" s="1"/>
      <c r="AB404" s="1"/>
      <c r="AC404" s="1" t="s">
        <v>42</v>
      </c>
      <c r="AD404" s="9" t="str">
        <f t="shared" si="66"/>
        <v>Target Achieved</v>
      </c>
      <c r="AE404" s="1" t="str" cm="1">
        <f t="array" ref="AE404">_xlfn.IFS(AB404&gt;=4.5,"Excellent",AB404&gt;=3,"Good",AB404&lt;3,"Poor")</f>
        <v>Poor</v>
      </c>
      <c r="AF404" s="1" t="str">
        <f t="shared" si="67"/>
        <v>Not Eligible for Bonus</v>
      </c>
      <c r="AG404" s="9" t="str">
        <f t="shared" si="68"/>
        <v>Normal Region</v>
      </c>
      <c r="AH404" s="1" t="str">
        <f t="shared" si="69"/>
        <v>Order Closed</v>
      </c>
    </row>
    <row r="405" spans="1:34">
      <c r="A405" s="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c r="P405" s="1">
        <f t="shared" si="60"/>
        <v>17240</v>
      </c>
      <c r="Q405" s="1">
        <v>0</v>
      </c>
      <c r="R405" s="1">
        <f t="shared" si="61"/>
        <v>0</v>
      </c>
      <c r="S405" s="1">
        <f t="shared" si="62"/>
        <v>17240</v>
      </c>
      <c r="T405" s="1">
        <v>0.5</v>
      </c>
      <c r="U405" s="1">
        <f t="shared" si="63"/>
        <v>8620</v>
      </c>
      <c r="V405" s="1">
        <f t="shared" si="64"/>
        <v>8620</v>
      </c>
      <c r="W405" s="4">
        <f t="shared" si="65"/>
        <v>0.5</v>
      </c>
      <c r="X405" s="1" t="s">
        <v>104</v>
      </c>
      <c r="Y405" s="1" t="s">
        <v>40</v>
      </c>
      <c r="Z405" s="1" t="s">
        <v>41</v>
      </c>
      <c r="AA405" s="2">
        <v>45787</v>
      </c>
      <c r="AB405" s="1">
        <v>5</v>
      </c>
      <c r="AC405" s="1" t="s">
        <v>42</v>
      </c>
      <c r="AD405" s="9" t="str">
        <f t="shared" si="66"/>
        <v>Target Achieved</v>
      </c>
      <c r="AE405" s="1" t="str" cm="1">
        <f t="array" ref="AE405">_xlfn.IFS(AB405&gt;=4.5,"Excellent",AB405&gt;=3,"Good",AB405&lt;3,"Poor")</f>
        <v>Excellent</v>
      </c>
      <c r="AF405" s="1" t="str">
        <f t="shared" si="67"/>
        <v>Eligible for Bonus</v>
      </c>
      <c r="AG405" s="9" t="str">
        <f t="shared" si="68"/>
        <v>Normal Region</v>
      </c>
      <c r="AH405" s="1" t="str">
        <f t="shared" si="69"/>
        <v>Order Closed</v>
      </c>
    </row>
    <row r="406" spans="1:34">
      <c r="A406" s="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c r="P406" s="1">
        <f t="shared" si="60"/>
        <v>9880</v>
      </c>
      <c r="Q406" s="1">
        <v>30</v>
      </c>
      <c r="R406" s="1">
        <f t="shared" si="61"/>
        <v>2964</v>
      </c>
      <c r="S406" s="1">
        <f t="shared" si="62"/>
        <v>6916</v>
      </c>
      <c r="T406" s="1">
        <v>0.45</v>
      </c>
      <c r="U406" s="1">
        <f t="shared" si="63"/>
        <v>3112.2000000000003</v>
      </c>
      <c r="V406" s="1">
        <f t="shared" si="64"/>
        <v>3803.7999999999997</v>
      </c>
      <c r="W406" s="4">
        <f t="shared" si="65"/>
        <v>0.54999999999999993</v>
      </c>
      <c r="X406" s="1" t="s">
        <v>147</v>
      </c>
      <c r="Y406" s="1" t="s">
        <v>81</v>
      </c>
      <c r="Z406" s="1" t="s">
        <v>41</v>
      </c>
      <c r="AA406" s="2">
        <v>45789</v>
      </c>
      <c r="AB406" s="1">
        <v>3</v>
      </c>
      <c r="AC406" s="1" t="s">
        <v>42</v>
      </c>
      <c r="AD406" s="9" t="str">
        <f t="shared" si="66"/>
        <v>Target Not Achieved</v>
      </c>
      <c r="AE406" s="1" t="str" cm="1">
        <f t="array" ref="AE406">_xlfn.IFS(AB406&gt;=4.5,"Excellent",AB406&gt;=3,"Good",AB406&lt;3,"Poor")</f>
        <v>Good</v>
      </c>
      <c r="AF406" s="1" t="str">
        <f t="shared" si="67"/>
        <v>Not Eligible for Bonus</v>
      </c>
      <c r="AG406" s="9" t="str">
        <f t="shared" si="68"/>
        <v>Priority Region</v>
      </c>
      <c r="AH406" s="1" t="str">
        <f t="shared" si="69"/>
        <v>Order Closed</v>
      </c>
    </row>
    <row r="407" spans="1:34">
      <c r="A407" s="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c r="P407" s="1">
        <f t="shared" si="60"/>
        <v>2070</v>
      </c>
      <c r="Q407" s="1">
        <v>0</v>
      </c>
      <c r="R407" s="1">
        <f t="shared" si="61"/>
        <v>0</v>
      </c>
      <c r="S407" s="1">
        <f t="shared" si="62"/>
        <v>2070</v>
      </c>
      <c r="T407" s="1">
        <v>0.35</v>
      </c>
      <c r="U407" s="1">
        <f t="shared" si="63"/>
        <v>724.5</v>
      </c>
      <c r="V407" s="1">
        <f t="shared" si="64"/>
        <v>1345.5</v>
      </c>
      <c r="W407" s="4">
        <f t="shared" si="65"/>
        <v>0.65</v>
      </c>
      <c r="X407" s="1" t="s">
        <v>92</v>
      </c>
      <c r="Y407" s="1" t="s">
        <v>57</v>
      </c>
      <c r="Z407" s="1" t="s">
        <v>51</v>
      </c>
      <c r="AA407" s="2">
        <v>45789</v>
      </c>
      <c r="AB407" s="1"/>
      <c r="AC407" s="1" t="s">
        <v>42</v>
      </c>
      <c r="AD407" s="9" t="str">
        <f t="shared" si="66"/>
        <v>Target Not Achieved</v>
      </c>
      <c r="AE407" s="1" t="str" cm="1">
        <f t="array" ref="AE407">_xlfn.IFS(AB407&gt;=4.5,"Excellent",AB407&gt;=3,"Good",AB407&lt;3,"Poor")</f>
        <v>Poor</v>
      </c>
      <c r="AF407" s="1" t="str">
        <f t="shared" si="67"/>
        <v>Not Eligible for Bonus</v>
      </c>
      <c r="AG407" s="9" t="str">
        <f t="shared" si="68"/>
        <v>Normal Region</v>
      </c>
      <c r="AH407" s="1" t="str">
        <f t="shared" si="69"/>
        <v>Order Closed</v>
      </c>
    </row>
    <row r="408" spans="1:34">
      <c r="A408" s="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c r="P408" s="1">
        <f t="shared" si="60"/>
        <v>1690</v>
      </c>
      <c r="Q408" s="1">
        <v>0</v>
      </c>
      <c r="R408" s="1">
        <f t="shared" si="61"/>
        <v>0</v>
      </c>
      <c r="S408" s="1">
        <f t="shared" si="62"/>
        <v>1690</v>
      </c>
      <c r="T408" s="1">
        <v>0.45</v>
      </c>
      <c r="U408" s="1">
        <f t="shared" si="63"/>
        <v>760.5</v>
      </c>
      <c r="V408" s="1">
        <f t="shared" si="64"/>
        <v>929.5</v>
      </c>
      <c r="W408" s="4">
        <f t="shared" si="65"/>
        <v>0.55000000000000004</v>
      </c>
      <c r="X408" s="1" t="s">
        <v>56</v>
      </c>
      <c r="Y408" s="1" t="s">
        <v>40</v>
      </c>
      <c r="Z408" s="1" t="s">
        <v>41</v>
      </c>
      <c r="AA408" s="2">
        <v>45790</v>
      </c>
      <c r="AB408" s="1">
        <v>5</v>
      </c>
      <c r="AC408" s="1" t="s">
        <v>42</v>
      </c>
      <c r="AD408" s="9" t="str">
        <f t="shared" si="66"/>
        <v>Target Not Achieved</v>
      </c>
      <c r="AE408" s="1" t="str" cm="1">
        <f t="array" ref="AE408">_xlfn.IFS(AB408&gt;=4.5,"Excellent",AB408&gt;=3,"Good",AB408&lt;3,"Poor")</f>
        <v>Excellent</v>
      </c>
      <c r="AF408" s="1" t="str">
        <f t="shared" si="67"/>
        <v>Not Eligible for Bonus</v>
      </c>
      <c r="AG408" s="9" t="str">
        <f t="shared" si="68"/>
        <v>Priority Region</v>
      </c>
      <c r="AH408" s="1" t="str">
        <f t="shared" si="69"/>
        <v>Order Closed</v>
      </c>
    </row>
    <row r="409" spans="1:34">
      <c r="A409" s="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c r="P409" s="1">
        <f t="shared" si="60"/>
        <v>9120</v>
      </c>
      <c r="Q409" s="1">
        <v>30</v>
      </c>
      <c r="R409" s="1">
        <f t="shared" si="61"/>
        <v>2736</v>
      </c>
      <c r="S409" s="1">
        <f t="shared" si="62"/>
        <v>6384</v>
      </c>
      <c r="T409" s="1">
        <v>0.47</v>
      </c>
      <c r="U409" s="1">
        <f t="shared" si="63"/>
        <v>3000.48</v>
      </c>
      <c r="V409" s="1">
        <f t="shared" si="64"/>
        <v>3383.52</v>
      </c>
      <c r="W409" s="4">
        <f t="shared" si="65"/>
        <v>0.53</v>
      </c>
      <c r="X409" s="1" t="s">
        <v>104</v>
      </c>
      <c r="Y409" s="1" t="s">
        <v>81</v>
      </c>
      <c r="Z409" s="1" t="s">
        <v>41</v>
      </c>
      <c r="AA409" s="2">
        <v>45786</v>
      </c>
      <c r="AB409" s="1">
        <v>4</v>
      </c>
      <c r="AC409" s="1" t="s">
        <v>42</v>
      </c>
      <c r="AD409" s="9" t="str">
        <f t="shared" si="66"/>
        <v>Target Not Achieved</v>
      </c>
      <c r="AE409" s="1" t="str" cm="1">
        <f t="array" ref="AE409">_xlfn.IFS(AB409&gt;=4.5,"Excellent",AB409&gt;=3,"Good",AB409&lt;3,"Poor")</f>
        <v>Good</v>
      </c>
      <c r="AF409" s="1" t="str">
        <f t="shared" si="67"/>
        <v>Not Eligible for Bonus</v>
      </c>
      <c r="AG409" s="9" t="str">
        <f t="shared" si="68"/>
        <v>Priority Region</v>
      </c>
      <c r="AH409" s="1" t="str">
        <f t="shared" si="69"/>
        <v>Order Closed</v>
      </c>
    </row>
    <row r="410" spans="1:34">
      <c r="A410" s="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c r="P410" s="1">
        <f t="shared" si="60"/>
        <v>133800</v>
      </c>
      <c r="Q410" s="1">
        <v>10</v>
      </c>
      <c r="R410" s="1">
        <f t="shared" si="61"/>
        <v>13380</v>
      </c>
      <c r="S410" s="1">
        <f t="shared" si="62"/>
        <v>120420</v>
      </c>
      <c r="T410" s="1">
        <v>0.57999999999999996</v>
      </c>
      <c r="U410" s="1">
        <f t="shared" si="63"/>
        <v>69843.599999999991</v>
      </c>
      <c r="V410" s="1">
        <f t="shared" si="64"/>
        <v>50576.400000000009</v>
      </c>
      <c r="W410" s="4">
        <f t="shared" si="65"/>
        <v>0.4200000000000001</v>
      </c>
      <c r="X410" s="1" t="s">
        <v>65</v>
      </c>
      <c r="Y410" s="1" t="s">
        <v>81</v>
      </c>
      <c r="Z410" s="1" t="s">
        <v>22</v>
      </c>
      <c r="AA410" s="1"/>
      <c r="AB410" s="1"/>
      <c r="AC410" s="1" t="s">
        <v>93</v>
      </c>
      <c r="AD410" s="9" t="str">
        <f t="shared" si="66"/>
        <v>Target Achieved</v>
      </c>
      <c r="AE410" s="1" t="str" cm="1">
        <f t="array" ref="AE410">_xlfn.IFS(AB410&gt;=4.5,"Excellent",AB410&gt;=3,"Good",AB410&lt;3,"Poor")</f>
        <v>Poor</v>
      </c>
      <c r="AF410" s="1" t="str">
        <f t="shared" si="67"/>
        <v>Not Eligible for Bonus</v>
      </c>
      <c r="AG410" s="9" t="str">
        <f t="shared" si="68"/>
        <v>Priority Region</v>
      </c>
      <c r="AH410" s="1" t="str">
        <f t="shared" si="69"/>
        <v>Order Returned</v>
      </c>
    </row>
    <row r="411" spans="1:34">
      <c r="A411" s="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c r="P411" s="1">
        <f t="shared" si="60"/>
        <v>10710</v>
      </c>
      <c r="Q411" s="1">
        <v>0</v>
      </c>
      <c r="R411" s="1">
        <f t="shared" si="61"/>
        <v>0</v>
      </c>
      <c r="S411" s="1">
        <f t="shared" si="62"/>
        <v>10710</v>
      </c>
      <c r="T411" s="1">
        <v>0.5</v>
      </c>
      <c r="U411" s="1">
        <f t="shared" si="63"/>
        <v>5355</v>
      </c>
      <c r="V411" s="1">
        <f t="shared" si="64"/>
        <v>5355</v>
      </c>
      <c r="W411" s="4">
        <f t="shared" si="65"/>
        <v>0.5</v>
      </c>
      <c r="X411" s="1" t="s">
        <v>56</v>
      </c>
      <c r="Y411" s="1" t="s">
        <v>72</v>
      </c>
      <c r="Z411" s="1" t="s">
        <v>66</v>
      </c>
      <c r="AA411" s="1"/>
      <c r="AB411" s="1"/>
      <c r="AC411" s="1" t="s">
        <v>42</v>
      </c>
      <c r="AD411" s="9" t="str">
        <f t="shared" si="66"/>
        <v>Target Achieved</v>
      </c>
      <c r="AE411" s="1" t="str" cm="1">
        <f t="array" ref="AE411">_xlfn.IFS(AB411&gt;=4.5,"Excellent",AB411&gt;=3,"Good",AB411&lt;3,"Poor")</f>
        <v>Poor</v>
      </c>
      <c r="AF411" s="1" t="str">
        <f t="shared" si="67"/>
        <v>Eligible for Bonus</v>
      </c>
      <c r="AG411" s="9" t="str">
        <f t="shared" si="68"/>
        <v>Priority Region</v>
      </c>
      <c r="AH411" s="1" t="str">
        <f t="shared" si="69"/>
        <v>Order Closed</v>
      </c>
    </row>
    <row r="412" spans="1:34">
      <c r="A412" s="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c r="P412" s="1">
        <f t="shared" si="60"/>
        <v>4920</v>
      </c>
      <c r="Q412" s="1">
        <v>15</v>
      </c>
      <c r="R412" s="1">
        <f t="shared" si="61"/>
        <v>738</v>
      </c>
      <c r="S412" s="1">
        <f t="shared" si="62"/>
        <v>4182</v>
      </c>
      <c r="T412" s="1">
        <v>0.5</v>
      </c>
      <c r="U412" s="1">
        <f t="shared" si="63"/>
        <v>2091</v>
      </c>
      <c r="V412" s="1">
        <f t="shared" si="64"/>
        <v>2091</v>
      </c>
      <c r="W412" s="4">
        <f t="shared" si="65"/>
        <v>0.5</v>
      </c>
      <c r="X412" s="1" t="s">
        <v>50</v>
      </c>
      <c r="Y412" s="1" t="s">
        <v>57</v>
      </c>
      <c r="Z412" s="1" t="s">
        <v>41</v>
      </c>
      <c r="AA412" s="2">
        <v>45789</v>
      </c>
      <c r="AB412" s="1">
        <v>3</v>
      </c>
      <c r="AC412" s="1" t="s">
        <v>42</v>
      </c>
      <c r="AD412" s="9" t="str">
        <f t="shared" si="66"/>
        <v>Target Not Achieved</v>
      </c>
      <c r="AE412" s="1" t="str" cm="1">
        <f t="array" ref="AE412">_xlfn.IFS(AB412&gt;=4.5,"Excellent",AB412&gt;=3,"Good",AB412&lt;3,"Poor")</f>
        <v>Good</v>
      </c>
      <c r="AF412" s="1" t="str">
        <f t="shared" si="67"/>
        <v>Not Eligible for Bonus</v>
      </c>
      <c r="AG412" s="9" t="str">
        <f t="shared" si="68"/>
        <v>Normal Region</v>
      </c>
      <c r="AH412" s="1" t="str">
        <f t="shared" si="69"/>
        <v>Order Closed</v>
      </c>
    </row>
    <row r="413" spans="1:34">
      <c r="A413" s="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c r="P413" s="1">
        <f t="shared" si="60"/>
        <v>41840</v>
      </c>
      <c r="Q413" s="1">
        <v>0</v>
      </c>
      <c r="R413" s="1">
        <f t="shared" si="61"/>
        <v>0</v>
      </c>
      <c r="S413" s="1">
        <f t="shared" si="62"/>
        <v>41840</v>
      </c>
      <c r="T413" s="1">
        <v>0.57999999999999996</v>
      </c>
      <c r="U413" s="1">
        <f t="shared" si="63"/>
        <v>24267.199999999997</v>
      </c>
      <c r="V413" s="1">
        <f t="shared" si="64"/>
        <v>17572.800000000003</v>
      </c>
      <c r="W413" s="4">
        <f t="shared" si="65"/>
        <v>0.4200000000000001</v>
      </c>
      <c r="X413" s="1" t="s">
        <v>65</v>
      </c>
      <c r="Y413" s="1" t="s">
        <v>81</v>
      </c>
      <c r="Z413" s="1" t="s">
        <v>41</v>
      </c>
      <c r="AA413" s="2">
        <v>45788</v>
      </c>
      <c r="AB413" s="1">
        <v>3</v>
      </c>
      <c r="AC413" s="1" t="s">
        <v>42</v>
      </c>
      <c r="AD413" s="9" t="str">
        <f t="shared" si="66"/>
        <v>Target Achieved</v>
      </c>
      <c r="AE413" s="1" t="str" cm="1">
        <f t="array" ref="AE413">_xlfn.IFS(AB413&gt;=4.5,"Excellent",AB413&gt;=3,"Good",AB413&lt;3,"Poor")</f>
        <v>Good</v>
      </c>
      <c r="AF413" s="1" t="str">
        <f t="shared" si="67"/>
        <v>Eligible for Bonus</v>
      </c>
      <c r="AG413" s="9" t="str">
        <f t="shared" si="68"/>
        <v>Normal Region</v>
      </c>
      <c r="AH413" s="1" t="str">
        <f t="shared" si="69"/>
        <v>Order Closed</v>
      </c>
    </row>
    <row r="414" spans="1:34">
      <c r="A414" s="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c r="P414" s="1">
        <f t="shared" si="60"/>
        <v>23520</v>
      </c>
      <c r="Q414" s="1">
        <v>0</v>
      </c>
      <c r="R414" s="1">
        <f t="shared" si="61"/>
        <v>0</v>
      </c>
      <c r="S414" s="1">
        <f t="shared" si="62"/>
        <v>23520</v>
      </c>
      <c r="T414" s="1">
        <v>0.48</v>
      </c>
      <c r="U414" s="1">
        <f t="shared" si="63"/>
        <v>11289.6</v>
      </c>
      <c r="V414" s="1">
        <f t="shared" si="64"/>
        <v>12230.4</v>
      </c>
      <c r="W414" s="4">
        <f t="shared" si="65"/>
        <v>0.52</v>
      </c>
      <c r="X414" s="1" t="s">
        <v>65</v>
      </c>
      <c r="Y414" s="1" t="s">
        <v>81</v>
      </c>
      <c r="Z414" s="1" t="s">
        <v>41</v>
      </c>
      <c r="AA414" s="2">
        <v>45791</v>
      </c>
      <c r="AB414" s="1">
        <v>4</v>
      </c>
      <c r="AC414" s="1" t="s">
        <v>42</v>
      </c>
      <c r="AD414" s="9" t="str">
        <f t="shared" si="66"/>
        <v>Target Achieved</v>
      </c>
      <c r="AE414" s="1" t="str" cm="1">
        <f t="array" ref="AE414">_xlfn.IFS(AB414&gt;=4.5,"Excellent",AB414&gt;=3,"Good",AB414&lt;3,"Poor")</f>
        <v>Good</v>
      </c>
      <c r="AF414" s="1" t="str">
        <f t="shared" si="67"/>
        <v>Eligible for Bonus</v>
      </c>
      <c r="AG414" s="9" t="str">
        <f t="shared" si="68"/>
        <v>Normal Region</v>
      </c>
      <c r="AH414" s="1" t="str">
        <f t="shared" si="69"/>
        <v>Order Closed</v>
      </c>
    </row>
    <row r="415" spans="1:34">
      <c r="A415" s="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c r="P415" s="1">
        <f t="shared" si="60"/>
        <v>540</v>
      </c>
      <c r="Q415" s="1">
        <v>15</v>
      </c>
      <c r="R415" s="1">
        <f t="shared" si="61"/>
        <v>81</v>
      </c>
      <c r="S415" s="1">
        <f t="shared" si="62"/>
        <v>459</v>
      </c>
      <c r="T415" s="1">
        <v>0.35</v>
      </c>
      <c r="U415" s="1">
        <f t="shared" si="63"/>
        <v>160.64999999999998</v>
      </c>
      <c r="V415" s="1">
        <f t="shared" si="64"/>
        <v>298.35000000000002</v>
      </c>
      <c r="W415" s="4">
        <f t="shared" si="65"/>
        <v>0.65</v>
      </c>
      <c r="X415" s="1" t="s">
        <v>147</v>
      </c>
      <c r="Y415" s="1" t="s">
        <v>81</v>
      </c>
      <c r="Z415" s="1" t="s">
        <v>41</v>
      </c>
      <c r="AA415" s="2">
        <v>45792</v>
      </c>
      <c r="AB415" s="1">
        <v>4</v>
      </c>
      <c r="AC415" s="1" t="s">
        <v>42</v>
      </c>
      <c r="AD415" s="9" t="str">
        <f t="shared" si="66"/>
        <v>Target Not Achieved</v>
      </c>
      <c r="AE415" s="1" t="str" cm="1">
        <f t="array" ref="AE415">_xlfn.IFS(AB415&gt;=4.5,"Excellent",AB415&gt;=3,"Good",AB415&lt;3,"Poor")</f>
        <v>Good</v>
      </c>
      <c r="AF415" s="1" t="str">
        <f t="shared" si="67"/>
        <v>Not Eligible for Bonus</v>
      </c>
      <c r="AG415" s="9" t="str">
        <f t="shared" si="68"/>
        <v>Normal Region</v>
      </c>
      <c r="AH415" s="1" t="str">
        <f t="shared" si="69"/>
        <v>Order Closed</v>
      </c>
    </row>
    <row r="416" spans="1:34">
      <c r="A416" s="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c r="P416" s="1">
        <f t="shared" si="60"/>
        <v>13350</v>
      </c>
      <c r="Q416" s="1">
        <v>25</v>
      </c>
      <c r="R416" s="1">
        <f t="shared" si="61"/>
        <v>3337.5</v>
      </c>
      <c r="S416" s="1">
        <f t="shared" si="62"/>
        <v>10012.5</v>
      </c>
      <c r="T416" s="1">
        <v>0.5</v>
      </c>
      <c r="U416" s="1">
        <f t="shared" si="63"/>
        <v>5006.25</v>
      </c>
      <c r="V416" s="1">
        <f t="shared" si="64"/>
        <v>5006.25</v>
      </c>
      <c r="W416" s="4">
        <f t="shared" si="65"/>
        <v>0.5</v>
      </c>
      <c r="X416" s="1" t="s">
        <v>56</v>
      </c>
      <c r="Y416" s="1" t="s">
        <v>57</v>
      </c>
      <c r="Z416" s="1" t="s">
        <v>41</v>
      </c>
      <c r="AA416" s="2">
        <v>45789</v>
      </c>
      <c r="AB416" s="1">
        <v>5</v>
      </c>
      <c r="AC416" s="1" t="s">
        <v>42</v>
      </c>
      <c r="AD416" s="9" t="str">
        <f t="shared" si="66"/>
        <v>Target Achieved</v>
      </c>
      <c r="AE416" s="1" t="str" cm="1">
        <f t="array" ref="AE416">_xlfn.IFS(AB416&gt;=4.5,"Excellent",AB416&gt;=3,"Good",AB416&lt;3,"Poor")</f>
        <v>Excellent</v>
      </c>
      <c r="AF416" s="1" t="str">
        <f t="shared" si="67"/>
        <v>Not Eligible for Bonus</v>
      </c>
      <c r="AG416" s="9" t="str">
        <f t="shared" si="68"/>
        <v>Normal Region</v>
      </c>
      <c r="AH416" s="1" t="str">
        <f t="shared" si="69"/>
        <v>Order Closed</v>
      </c>
    </row>
    <row r="417" spans="1:34">
      <c r="A417" s="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c r="P417" s="1">
        <f t="shared" si="60"/>
        <v>900</v>
      </c>
      <c r="Q417" s="1">
        <v>0</v>
      </c>
      <c r="R417" s="1">
        <f t="shared" si="61"/>
        <v>0</v>
      </c>
      <c r="S417" s="1">
        <f t="shared" si="62"/>
        <v>900</v>
      </c>
      <c r="T417" s="1">
        <v>0.62</v>
      </c>
      <c r="U417" s="1">
        <f t="shared" si="63"/>
        <v>558</v>
      </c>
      <c r="V417" s="1">
        <f t="shared" si="64"/>
        <v>342</v>
      </c>
      <c r="W417" s="4">
        <f t="shared" si="65"/>
        <v>0.38</v>
      </c>
      <c r="X417" s="1" t="s">
        <v>50</v>
      </c>
      <c r="Y417" s="1" t="s">
        <v>72</v>
      </c>
      <c r="Z417" s="1" t="s">
        <v>41</v>
      </c>
      <c r="AA417" s="2">
        <v>45788</v>
      </c>
      <c r="AB417" s="1">
        <v>4</v>
      </c>
      <c r="AC417" s="1" t="s">
        <v>42</v>
      </c>
      <c r="AD417" s="9" t="str">
        <f t="shared" si="66"/>
        <v>Target Not Achieved</v>
      </c>
      <c r="AE417" s="1" t="str" cm="1">
        <f t="array" ref="AE417">_xlfn.IFS(AB417&gt;=4.5,"Excellent",AB417&gt;=3,"Good",AB417&lt;3,"Poor")</f>
        <v>Good</v>
      </c>
      <c r="AF417" s="1" t="str">
        <f t="shared" si="67"/>
        <v>Not Eligible for Bonus</v>
      </c>
      <c r="AG417" s="9" t="str">
        <f t="shared" si="68"/>
        <v>Normal Region</v>
      </c>
      <c r="AH417" s="1" t="str">
        <f t="shared" si="69"/>
        <v>Order Closed</v>
      </c>
    </row>
    <row r="418" spans="1:34">
      <c r="A418" s="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c r="P418" s="1">
        <f t="shared" si="60"/>
        <v>52830</v>
      </c>
      <c r="Q418" s="1">
        <v>20</v>
      </c>
      <c r="R418" s="1">
        <f t="shared" si="61"/>
        <v>10566</v>
      </c>
      <c r="S418" s="1">
        <f t="shared" si="62"/>
        <v>42264</v>
      </c>
      <c r="T418" s="1">
        <v>0.57999999999999996</v>
      </c>
      <c r="U418" s="1">
        <f t="shared" si="63"/>
        <v>24513.119999999999</v>
      </c>
      <c r="V418" s="1">
        <f t="shared" si="64"/>
        <v>17750.88</v>
      </c>
      <c r="W418" s="4">
        <f t="shared" si="65"/>
        <v>0.42000000000000004</v>
      </c>
      <c r="X418" s="1" t="s">
        <v>39</v>
      </c>
      <c r="Y418" s="1" t="s">
        <v>81</v>
      </c>
      <c r="Z418" s="1" t="s">
        <v>41</v>
      </c>
      <c r="AA418" s="2">
        <v>45793</v>
      </c>
      <c r="AB418" s="1">
        <v>4</v>
      </c>
      <c r="AC418" s="1" t="s">
        <v>42</v>
      </c>
      <c r="AD418" s="9" t="str">
        <f t="shared" si="66"/>
        <v>Target Achieved</v>
      </c>
      <c r="AE418" s="1" t="str" cm="1">
        <f t="array" ref="AE418">_xlfn.IFS(AB418&gt;=4.5,"Excellent",AB418&gt;=3,"Good",AB418&lt;3,"Poor")</f>
        <v>Good</v>
      </c>
      <c r="AF418" s="1" t="str">
        <f t="shared" si="67"/>
        <v>Not Eligible for Bonus</v>
      </c>
      <c r="AG418" s="9" t="str">
        <f t="shared" si="68"/>
        <v>Priority Region</v>
      </c>
      <c r="AH418" s="1" t="str">
        <f t="shared" si="69"/>
        <v>Order Closed</v>
      </c>
    </row>
    <row r="419" spans="1:34">
      <c r="A419" s="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c r="P419" s="1">
        <f t="shared" si="60"/>
        <v>5040</v>
      </c>
      <c r="Q419" s="1">
        <v>0</v>
      </c>
      <c r="R419" s="1">
        <f t="shared" si="61"/>
        <v>0</v>
      </c>
      <c r="S419" s="1">
        <f t="shared" si="62"/>
        <v>5040</v>
      </c>
      <c r="T419" s="1">
        <v>0.35</v>
      </c>
      <c r="U419" s="1">
        <f t="shared" si="63"/>
        <v>1764</v>
      </c>
      <c r="V419" s="1">
        <f t="shared" si="64"/>
        <v>3276</v>
      </c>
      <c r="W419" s="4">
        <f t="shared" si="65"/>
        <v>0.65</v>
      </c>
      <c r="X419" s="1" t="s">
        <v>104</v>
      </c>
      <c r="Y419" s="1" t="s">
        <v>57</v>
      </c>
      <c r="Z419" s="1" t="s">
        <v>22</v>
      </c>
      <c r="AA419" s="1"/>
      <c r="AB419" s="1"/>
      <c r="AC419" s="1" t="s">
        <v>93</v>
      </c>
      <c r="AD419" s="9" t="str">
        <f t="shared" si="66"/>
        <v>Target Not Achieved</v>
      </c>
      <c r="AE419" s="1" t="str" cm="1">
        <f t="array" ref="AE419">_xlfn.IFS(AB419&gt;=4.5,"Excellent",AB419&gt;=3,"Good",AB419&lt;3,"Poor")</f>
        <v>Poor</v>
      </c>
      <c r="AF419" s="1" t="str">
        <f t="shared" si="67"/>
        <v>Not Eligible for Bonus</v>
      </c>
      <c r="AG419" s="9" t="str">
        <f t="shared" si="68"/>
        <v>Normal Region</v>
      </c>
      <c r="AH419" s="1" t="str">
        <f t="shared" si="69"/>
        <v>Order Returned</v>
      </c>
    </row>
    <row r="420" spans="1:34">
      <c r="A420" s="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c r="P420" s="1">
        <f t="shared" si="60"/>
        <v>13260</v>
      </c>
      <c r="Q420" s="1">
        <v>30</v>
      </c>
      <c r="R420" s="1">
        <f t="shared" si="61"/>
        <v>3978</v>
      </c>
      <c r="S420" s="1">
        <f t="shared" si="62"/>
        <v>9282</v>
      </c>
      <c r="T420" s="1">
        <v>0.47</v>
      </c>
      <c r="U420" s="1">
        <f t="shared" si="63"/>
        <v>4362.54</v>
      </c>
      <c r="V420" s="1">
        <f t="shared" si="64"/>
        <v>4919.46</v>
      </c>
      <c r="W420" s="4">
        <f t="shared" si="65"/>
        <v>0.53</v>
      </c>
      <c r="X420" s="1" t="s">
        <v>50</v>
      </c>
      <c r="Y420" s="1" t="s">
        <v>57</v>
      </c>
      <c r="Z420" s="1" t="s">
        <v>41</v>
      </c>
      <c r="AA420" s="2">
        <v>45793</v>
      </c>
      <c r="AB420" s="1">
        <v>5</v>
      </c>
      <c r="AC420" s="1" t="s">
        <v>42</v>
      </c>
      <c r="AD420" s="9" t="str">
        <f t="shared" si="66"/>
        <v>Target Not Achieved</v>
      </c>
      <c r="AE420" s="1" t="str" cm="1">
        <f t="array" ref="AE420">_xlfn.IFS(AB420&gt;=4.5,"Excellent",AB420&gt;=3,"Good",AB420&lt;3,"Poor")</f>
        <v>Excellent</v>
      </c>
      <c r="AF420" s="1" t="str">
        <f t="shared" si="67"/>
        <v>Not Eligible for Bonus</v>
      </c>
      <c r="AG420" s="9" t="str">
        <f t="shared" si="68"/>
        <v>Normal Region</v>
      </c>
      <c r="AH420" s="1" t="str">
        <f t="shared" si="69"/>
        <v>Order Closed</v>
      </c>
    </row>
    <row r="421" spans="1:34">
      <c r="A421" s="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c r="P421" s="1">
        <f t="shared" si="60"/>
        <v>230</v>
      </c>
      <c r="Q421" s="1">
        <v>20</v>
      </c>
      <c r="R421" s="1">
        <f t="shared" si="61"/>
        <v>46</v>
      </c>
      <c r="S421" s="1">
        <f t="shared" si="62"/>
        <v>184</v>
      </c>
      <c r="T421" s="1">
        <v>0.35</v>
      </c>
      <c r="U421" s="1">
        <f t="shared" si="63"/>
        <v>64.399999999999991</v>
      </c>
      <c r="V421" s="1">
        <f t="shared" si="64"/>
        <v>119.60000000000001</v>
      </c>
      <c r="W421" s="4">
        <f t="shared" si="65"/>
        <v>0.65</v>
      </c>
      <c r="X421" s="1" t="s">
        <v>92</v>
      </c>
      <c r="Y421" s="1" t="s">
        <v>72</v>
      </c>
      <c r="Z421" s="1" t="s">
        <v>41</v>
      </c>
      <c r="AA421" s="2">
        <v>45795</v>
      </c>
      <c r="AB421" s="1">
        <v>4</v>
      </c>
      <c r="AC421" s="1" t="s">
        <v>42</v>
      </c>
      <c r="AD421" s="9" t="str">
        <f t="shared" si="66"/>
        <v>Target Not Achieved</v>
      </c>
      <c r="AE421" s="1" t="str" cm="1">
        <f t="array" ref="AE421">_xlfn.IFS(AB421&gt;=4.5,"Excellent",AB421&gt;=3,"Good",AB421&lt;3,"Poor")</f>
        <v>Good</v>
      </c>
      <c r="AF421" s="1" t="str">
        <f t="shared" si="67"/>
        <v>Not Eligible for Bonus</v>
      </c>
      <c r="AG421" s="9" t="str">
        <f t="shared" si="68"/>
        <v>Normal Region</v>
      </c>
      <c r="AH421" s="1" t="str">
        <f t="shared" si="69"/>
        <v>Order Closed</v>
      </c>
    </row>
    <row r="422" spans="1:34">
      <c r="A422" s="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c r="P422" s="1">
        <f t="shared" si="60"/>
        <v>3240</v>
      </c>
      <c r="Q422" s="1">
        <v>0</v>
      </c>
      <c r="R422" s="1">
        <f t="shared" si="61"/>
        <v>0</v>
      </c>
      <c r="S422" s="1">
        <f t="shared" si="62"/>
        <v>3240</v>
      </c>
      <c r="T422" s="1">
        <v>0.48</v>
      </c>
      <c r="U422" s="1">
        <f t="shared" si="63"/>
        <v>1555.2</v>
      </c>
      <c r="V422" s="1">
        <f t="shared" si="64"/>
        <v>1684.8</v>
      </c>
      <c r="W422" s="4">
        <f t="shared" si="65"/>
        <v>0.52</v>
      </c>
      <c r="X422" s="1" t="s">
        <v>147</v>
      </c>
      <c r="Y422" s="1" t="s">
        <v>81</v>
      </c>
      <c r="Z422" s="1" t="s">
        <v>41</v>
      </c>
      <c r="AA422" s="2">
        <v>45794</v>
      </c>
      <c r="AB422" s="1">
        <v>5</v>
      </c>
      <c r="AC422" s="1" t="s">
        <v>42</v>
      </c>
      <c r="AD422" s="9" t="str">
        <f t="shared" si="66"/>
        <v>Target Not Achieved</v>
      </c>
      <c r="AE422" s="1" t="str" cm="1">
        <f t="array" ref="AE422">_xlfn.IFS(AB422&gt;=4.5,"Excellent",AB422&gt;=3,"Good",AB422&lt;3,"Poor")</f>
        <v>Excellent</v>
      </c>
      <c r="AF422" s="1" t="str">
        <f t="shared" si="67"/>
        <v>Not Eligible for Bonus</v>
      </c>
      <c r="AG422" s="9" t="str">
        <f t="shared" si="68"/>
        <v>Normal Region</v>
      </c>
      <c r="AH422" s="1" t="str">
        <f t="shared" si="69"/>
        <v>Order Closed</v>
      </c>
    </row>
    <row r="423" spans="1:34">
      <c r="A423" s="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c r="P423" s="1">
        <f t="shared" si="60"/>
        <v>28550</v>
      </c>
      <c r="Q423" s="1">
        <v>0</v>
      </c>
      <c r="R423" s="1">
        <f t="shared" si="61"/>
        <v>0</v>
      </c>
      <c r="S423" s="1">
        <f t="shared" si="62"/>
        <v>28550</v>
      </c>
      <c r="T423" s="1">
        <v>0.47</v>
      </c>
      <c r="U423" s="1">
        <f t="shared" si="63"/>
        <v>13418.5</v>
      </c>
      <c r="V423" s="1">
        <f t="shared" si="64"/>
        <v>15131.5</v>
      </c>
      <c r="W423" s="4">
        <f t="shared" si="65"/>
        <v>0.53</v>
      </c>
      <c r="X423" s="1" t="s">
        <v>65</v>
      </c>
      <c r="Y423" s="1" t="s">
        <v>40</v>
      </c>
      <c r="Z423" s="1" t="s">
        <v>22</v>
      </c>
      <c r="AA423" s="1"/>
      <c r="AB423" s="1"/>
      <c r="AC423" s="1" t="s">
        <v>93</v>
      </c>
      <c r="AD423" s="9" t="str">
        <f t="shared" si="66"/>
        <v>Target Achieved</v>
      </c>
      <c r="AE423" s="1" t="str" cm="1">
        <f t="array" ref="AE423">_xlfn.IFS(AB423&gt;=4.5,"Excellent",AB423&gt;=3,"Good",AB423&lt;3,"Poor")</f>
        <v>Poor</v>
      </c>
      <c r="AF423" s="1" t="str">
        <f t="shared" si="67"/>
        <v>Eligible for Bonus</v>
      </c>
      <c r="AG423" s="9" t="str">
        <f t="shared" si="68"/>
        <v>Normal Region</v>
      </c>
      <c r="AH423" s="1" t="str">
        <f t="shared" si="69"/>
        <v>Order Returned</v>
      </c>
    </row>
    <row r="424" spans="1:34">
      <c r="A424" s="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c r="P424" s="1">
        <f t="shared" si="60"/>
        <v>66480</v>
      </c>
      <c r="Q424" s="1">
        <v>15</v>
      </c>
      <c r="R424" s="1">
        <f t="shared" si="61"/>
        <v>9972</v>
      </c>
      <c r="S424" s="1">
        <f t="shared" si="62"/>
        <v>56508</v>
      </c>
      <c r="T424" s="1">
        <v>0.57999999999999996</v>
      </c>
      <c r="U424" s="1">
        <f t="shared" si="63"/>
        <v>32774.639999999999</v>
      </c>
      <c r="V424" s="1">
        <f t="shared" si="64"/>
        <v>23733.360000000001</v>
      </c>
      <c r="W424" s="4">
        <f t="shared" si="65"/>
        <v>0.42</v>
      </c>
      <c r="X424" s="1" t="s">
        <v>92</v>
      </c>
      <c r="Y424" s="1" t="s">
        <v>72</v>
      </c>
      <c r="Z424" s="1" t="s">
        <v>120</v>
      </c>
      <c r="AA424" s="1"/>
      <c r="AB424" s="1"/>
      <c r="AC424" s="1" t="s">
        <v>42</v>
      </c>
      <c r="AD424" s="9" t="str">
        <f t="shared" si="66"/>
        <v>Target Achieved</v>
      </c>
      <c r="AE424" s="1" t="str" cm="1">
        <f t="array" ref="AE424">_xlfn.IFS(AB424&gt;=4.5,"Excellent",AB424&gt;=3,"Good",AB424&lt;3,"Poor")</f>
        <v>Poor</v>
      </c>
      <c r="AF424" s="1" t="str">
        <f t="shared" si="67"/>
        <v>Not Eligible for Bonus</v>
      </c>
      <c r="AG424" s="9" t="str">
        <f t="shared" si="68"/>
        <v>Priority Region</v>
      </c>
      <c r="AH424" s="1" t="str">
        <f t="shared" si="69"/>
        <v>Order Closed</v>
      </c>
    </row>
    <row r="425" spans="1:34">
      <c r="A425" s="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c r="P425" s="1">
        <f t="shared" si="60"/>
        <v>18800</v>
      </c>
      <c r="Q425" s="1">
        <v>0</v>
      </c>
      <c r="R425" s="1">
        <f t="shared" si="61"/>
        <v>0</v>
      </c>
      <c r="S425" s="1">
        <f t="shared" si="62"/>
        <v>18800</v>
      </c>
      <c r="T425" s="1">
        <v>0.45</v>
      </c>
      <c r="U425" s="1">
        <f t="shared" si="63"/>
        <v>8460</v>
      </c>
      <c r="V425" s="1">
        <f t="shared" si="64"/>
        <v>10340</v>
      </c>
      <c r="W425" s="4">
        <f t="shared" si="65"/>
        <v>0.55000000000000004</v>
      </c>
      <c r="X425" s="1" t="s">
        <v>65</v>
      </c>
      <c r="Y425" s="1" t="s">
        <v>40</v>
      </c>
      <c r="Z425" s="1" t="s">
        <v>51</v>
      </c>
      <c r="AA425" s="2">
        <v>45795</v>
      </c>
      <c r="AB425" s="1"/>
      <c r="AC425" s="1" t="s">
        <v>42</v>
      </c>
      <c r="AD425" s="9" t="str">
        <f t="shared" si="66"/>
        <v>Target Achieved</v>
      </c>
      <c r="AE425" s="1" t="str" cm="1">
        <f t="array" ref="AE425">_xlfn.IFS(AB425&gt;=4.5,"Excellent",AB425&gt;=3,"Good",AB425&lt;3,"Poor")</f>
        <v>Poor</v>
      </c>
      <c r="AF425" s="1" t="str">
        <f t="shared" si="67"/>
        <v>Eligible for Bonus</v>
      </c>
      <c r="AG425" s="9" t="str">
        <f t="shared" si="68"/>
        <v>Priority Region</v>
      </c>
      <c r="AH425" s="1" t="str">
        <f t="shared" si="69"/>
        <v>Order Closed</v>
      </c>
    </row>
    <row r="426" spans="1:34">
      <c r="A426" s="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c r="P426" s="1">
        <f t="shared" si="60"/>
        <v>1880</v>
      </c>
      <c r="Q426" s="1">
        <v>30</v>
      </c>
      <c r="R426" s="1">
        <f t="shared" si="61"/>
        <v>564</v>
      </c>
      <c r="S426" s="1">
        <f t="shared" si="62"/>
        <v>1316</v>
      </c>
      <c r="T426" s="1">
        <v>0.45</v>
      </c>
      <c r="U426" s="1">
        <f t="shared" si="63"/>
        <v>592.20000000000005</v>
      </c>
      <c r="V426" s="1">
        <f t="shared" si="64"/>
        <v>723.8</v>
      </c>
      <c r="W426" s="4">
        <f t="shared" si="65"/>
        <v>0.54999999999999993</v>
      </c>
      <c r="X426" s="1" t="s">
        <v>104</v>
      </c>
      <c r="Y426" s="1" t="s">
        <v>57</v>
      </c>
      <c r="Z426" s="1" t="s">
        <v>41</v>
      </c>
      <c r="AA426" s="2">
        <v>45791</v>
      </c>
      <c r="AB426" s="1">
        <v>4</v>
      </c>
      <c r="AC426" s="1" t="s">
        <v>42</v>
      </c>
      <c r="AD426" s="9" t="str">
        <f t="shared" si="66"/>
        <v>Target Not Achieved</v>
      </c>
      <c r="AE426" s="1" t="str" cm="1">
        <f t="array" ref="AE426">_xlfn.IFS(AB426&gt;=4.5,"Excellent",AB426&gt;=3,"Good",AB426&lt;3,"Poor")</f>
        <v>Good</v>
      </c>
      <c r="AF426" s="1" t="str">
        <f t="shared" si="67"/>
        <v>Not Eligible for Bonus</v>
      </c>
      <c r="AG426" s="9" t="str">
        <f t="shared" si="68"/>
        <v>Normal Region</v>
      </c>
      <c r="AH426" s="1" t="str">
        <f t="shared" si="69"/>
        <v>Order Closed</v>
      </c>
    </row>
    <row r="427" spans="1:34">
      <c r="A427" s="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c r="P427" s="1">
        <f t="shared" si="60"/>
        <v>1140</v>
      </c>
      <c r="Q427" s="1">
        <v>10</v>
      </c>
      <c r="R427" s="1">
        <f t="shared" si="61"/>
        <v>114</v>
      </c>
      <c r="S427" s="1">
        <f t="shared" si="62"/>
        <v>1026</v>
      </c>
      <c r="T427" s="1">
        <v>0.62</v>
      </c>
      <c r="U427" s="1">
        <f t="shared" si="63"/>
        <v>636.12</v>
      </c>
      <c r="V427" s="1">
        <f t="shared" si="64"/>
        <v>389.88</v>
      </c>
      <c r="W427" s="4">
        <f t="shared" si="65"/>
        <v>0.38</v>
      </c>
      <c r="X427" s="1" t="s">
        <v>56</v>
      </c>
      <c r="Y427" s="1" t="s">
        <v>81</v>
      </c>
      <c r="Z427" s="1" t="s">
        <v>41</v>
      </c>
      <c r="AA427" s="2">
        <v>45791</v>
      </c>
      <c r="AB427" s="1">
        <v>5</v>
      </c>
      <c r="AC427" s="1" t="s">
        <v>42</v>
      </c>
      <c r="AD427" s="9" t="str">
        <f t="shared" si="66"/>
        <v>Target Not Achieved</v>
      </c>
      <c r="AE427" s="1" t="str" cm="1">
        <f t="array" ref="AE427">_xlfn.IFS(AB427&gt;=4.5,"Excellent",AB427&gt;=3,"Good",AB427&lt;3,"Poor")</f>
        <v>Excellent</v>
      </c>
      <c r="AF427" s="1" t="str">
        <f t="shared" si="67"/>
        <v>Not Eligible for Bonus</v>
      </c>
      <c r="AG427" s="9" t="str">
        <f t="shared" si="68"/>
        <v>Priority Region</v>
      </c>
      <c r="AH427" s="1" t="str">
        <f t="shared" si="69"/>
        <v>Order Closed</v>
      </c>
    </row>
    <row r="428" spans="1:34">
      <c r="A428" s="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c r="P428" s="1">
        <f t="shared" si="60"/>
        <v>435750</v>
      </c>
      <c r="Q428" s="1">
        <v>0</v>
      </c>
      <c r="R428" s="1">
        <f t="shared" si="61"/>
        <v>0</v>
      </c>
      <c r="S428" s="1">
        <f t="shared" si="62"/>
        <v>435750</v>
      </c>
      <c r="T428" s="1">
        <v>0.57999999999999996</v>
      </c>
      <c r="U428" s="1">
        <f t="shared" si="63"/>
        <v>252734.99999999997</v>
      </c>
      <c r="V428" s="1">
        <f t="shared" si="64"/>
        <v>183015.00000000003</v>
      </c>
      <c r="W428" s="4">
        <f t="shared" si="65"/>
        <v>0.42000000000000004</v>
      </c>
      <c r="X428" s="1" t="s">
        <v>50</v>
      </c>
      <c r="Y428" s="1" t="s">
        <v>40</v>
      </c>
      <c r="Z428" s="1" t="s">
        <v>120</v>
      </c>
      <c r="AA428" s="1"/>
      <c r="AB428" s="1"/>
      <c r="AC428" s="1" t="s">
        <v>42</v>
      </c>
      <c r="AD428" s="9" t="str">
        <f t="shared" si="66"/>
        <v>Target Achieved</v>
      </c>
      <c r="AE428" s="1" t="str" cm="1">
        <f t="array" ref="AE428">_xlfn.IFS(AB428&gt;=4.5,"Excellent",AB428&gt;=3,"Good",AB428&lt;3,"Poor")</f>
        <v>Poor</v>
      </c>
      <c r="AF428" s="1" t="str">
        <f t="shared" si="67"/>
        <v>Eligible for Bonus</v>
      </c>
      <c r="AG428" s="9" t="str">
        <f t="shared" si="68"/>
        <v>Normal Region</v>
      </c>
      <c r="AH428" s="1" t="str">
        <f t="shared" si="69"/>
        <v>Order Closed</v>
      </c>
    </row>
    <row r="429" spans="1:34">
      <c r="A429" s="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c r="P429" s="1">
        <f t="shared" si="60"/>
        <v>3910</v>
      </c>
      <c r="Q429" s="1">
        <v>20</v>
      </c>
      <c r="R429" s="1">
        <f t="shared" si="61"/>
        <v>782</v>
      </c>
      <c r="S429" s="1">
        <f t="shared" si="62"/>
        <v>3128</v>
      </c>
      <c r="T429" s="1">
        <v>0.5</v>
      </c>
      <c r="U429" s="1">
        <f t="shared" si="63"/>
        <v>1564</v>
      </c>
      <c r="V429" s="1">
        <f t="shared" si="64"/>
        <v>1564</v>
      </c>
      <c r="W429" s="4">
        <f t="shared" si="65"/>
        <v>0.5</v>
      </c>
      <c r="X429" s="1" t="s">
        <v>56</v>
      </c>
      <c r="Y429" s="1" t="s">
        <v>72</v>
      </c>
      <c r="Z429" s="1" t="s">
        <v>41</v>
      </c>
      <c r="AA429" s="2">
        <v>45795</v>
      </c>
      <c r="AB429" s="1">
        <v>5</v>
      </c>
      <c r="AC429" s="1" t="s">
        <v>42</v>
      </c>
      <c r="AD429" s="9" t="str">
        <f t="shared" si="66"/>
        <v>Target Not Achieved</v>
      </c>
      <c r="AE429" s="1" t="str" cm="1">
        <f t="array" ref="AE429">_xlfn.IFS(AB429&gt;=4.5,"Excellent",AB429&gt;=3,"Good",AB429&lt;3,"Poor")</f>
        <v>Excellent</v>
      </c>
      <c r="AF429" s="1" t="str">
        <f t="shared" si="67"/>
        <v>Not Eligible for Bonus</v>
      </c>
      <c r="AG429" s="9" t="str">
        <f t="shared" si="68"/>
        <v>Normal Region</v>
      </c>
      <c r="AH429" s="1" t="str">
        <f t="shared" si="69"/>
        <v>Order Closed</v>
      </c>
    </row>
    <row r="430" spans="1:34">
      <c r="A430" s="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c r="P430" s="1">
        <f t="shared" si="60"/>
        <v>136620</v>
      </c>
      <c r="Q430" s="1">
        <v>0</v>
      </c>
      <c r="R430" s="1">
        <f t="shared" si="61"/>
        <v>0</v>
      </c>
      <c r="S430" s="1">
        <f t="shared" si="62"/>
        <v>136620</v>
      </c>
      <c r="T430" s="1">
        <v>0.57999999999999996</v>
      </c>
      <c r="U430" s="1">
        <f t="shared" si="63"/>
        <v>79239.599999999991</v>
      </c>
      <c r="V430" s="1">
        <f t="shared" si="64"/>
        <v>57380.400000000009</v>
      </c>
      <c r="W430" s="4">
        <f t="shared" si="65"/>
        <v>0.42000000000000004</v>
      </c>
      <c r="X430" s="1" t="s">
        <v>39</v>
      </c>
      <c r="Y430" s="1" t="s">
        <v>40</v>
      </c>
      <c r="Z430" s="1" t="s">
        <v>41</v>
      </c>
      <c r="AA430" s="2">
        <v>45794</v>
      </c>
      <c r="AB430" s="1">
        <v>4</v>
      </c>
      <c r="AC430" s="1" t="s">
        <v>42</v>
      </c>
      <c r="AD430" s="9" t="str">
        <f t="shared" si="66"/>
        <v>Target Achieved</v>
      </c>
      <c r="AE430" s="1" t="str" cm="1">
        <f t="array" ref="AE430">_xlfn.IFS(AB430&gt;=4.5,"Excellent",AB430&gt;=3,"Good",AB430&lt;3,"Poor")</f>
        <v>Good</v>
      </c>
      <c r="AF430" s="1" t="str">
        <f t="shared" si="67"/>
        <v>Eligible for Bonus</v>
      </c>
      <c r="AG430" s="9" t="str">
        <f t="shared" si="68"/>
        <v>Normal Region</v>
      </c>
      <c r="AH430" s="1" t="str">
        <f t="shared" si="69"/>
        <v>Order Closed</v>
      </c>
    </row>
    <row r="431" spans="1:34">
      <c r="A431" s="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c r="P431" s="1">
        <f t="shared" si="60"/>
        <v>17720</v>
      </c>
      <c r="Q431" s="1">
        <v>20</v>
      </c>
      <c r="R431" s="1">
        <f t="shared" si="61"/>
        <v>3544</v>
      </c>
      <c r="S431" s="1">
        <f t="shared" si="62"/>
        <v>14176</v>
      </c>
      <c r="T431" s="1">
        <v>0.45</v>
      </c>
      <c r="U431" s="1">
        <f t="shared" si="63"/>
        <v>6379.2</v>
      </c>
      <c r="V431" s="1">
        <f t="shared" si="64"/>
        <v>7796.8</v>
      </c>
      <c r="W431" s="4">
        <f t="shared" si="65"/>
        <v>0.55000000000000004</v>
      </c>
      <c r="X431" s="1" t="s">
        <v>65</v>
      </c>
      <c r="Y431" s="1" t="s">
        <v>40</v>
      </c>
      <c r="Z431" s="1" t="s">
        <v>41</v>
      </c>
      <c r="AA431" s="2">
        <v>45793</v>
      </c>
      <c r="AB431" s="1">
        <v>4</v>
      </c>
      <c r="AC431" s="1" t="s">
        <v>42</v>
      </c>
      <c r="AD431" s="9" t="str">
        <f t="shared" si="66"/>
        <v>Target Achieved</v>
      </c>
      <c r="AE431" s="1" t="str" cm="1">
        <f t="array" ref="AE431">_xlfn.IFS(AB431&gt;=4.5,"Excellent",AB431&gt;=3,"Good",AB431&lt;3,"Poor")</f>
        <v>Good</v>
      </c>
      <c r="AF431" s="1" t="str">
        <f t="shared" si="67"/>
        <v>Not Eligible for Bonus</v>
      </c>
      <c r="AG431" s="9" t="str">
        <f t="shared" si="68"/>
        <v>Normal Region</v>
      </c>
      <c r="AH431" s="1" t="str">
        <f t="shared" si="69"/>
        <v>Order Closed</v>
      </c>
    </row>
    <row r="432" spans="1:34">
      <c r="A432" s="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c r="P432" s="1">
        <f t="shared" si="60"/>
        <v>8790</v>
      </c>
      <c r="Q432" s="1">
        <v>25</v>
      </c>
      <c r="R432" s="1">
        <f t="shared" si="61"/>
        <v>2197.5</v>
      </c>
      <c r="S432" s="1">
        <f t="shared" si="62"/>
        <v>6592.5</v>
      </c>
      <c r="T432" s="1">
        <v>0.52</v>
      </c>
      <c r="U432" s="1">
        <f t="shared" si="63"/>
        <v>3428.1</v>
      </c>
      <c r="V432" s="1">
        <f t="shared" si="64"/>
        <v>3164.4</v>
      </c>
      <c r="W432" s="4">
        <f t="shared" si="65"/>
        <v>0.48000000000000004</v>
      </c>
      <c r="X432" s="1" t="s">
        <v>104</v>
      </c>
      <c r="Y432" s="1" t="s">
        <v>81</v>
      </c>
      <c r="Z432" s="1" t="s">
        <v>41</v>
      </c>
      <c r="AA432" s="2">
        <v>45796</v>
      </c>
      <c r="AB432" s="1">
        <v>4</v>
      </c>
      <c r="AC432" s="1" t="s">
        <v>42</v>
      </c>
      <c r="AD432" s="9" t="str">
        <f t="shared" si="66"/>
        <v>Target Not Achieved</v>
      </c>
      <c r="AE432" s="1" t="str" cm="1">
        <f t="array" ref="AE432">_xlfn.IFS(AB432&gt;=4.5,"Excellent",AB432&gt;=3,"Good",AB432&lt;3,"Poor")</f>
        <v>Good</v>
      </c>
      <c r="AF432" s="1" t="str">
        <f t="shared" si="67"/>
        <v>Not Eligible for Bonus</v>
      </c>
      <c r="AG432" s="9" t="str">
        <f t="shared" si="68"/>
        <v>Normal Region</v>
      </c>
      <c r="AH432" s="1" t="str">
        <f t="shared" si="69"/>
        <v>Order Closed</v>
      </c>
    </row>
    <row r="433" spans="1:34">
      <c r="A433" s="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c r="P433" s="1">
        <f t="shared" si="60"/>
        <v>17800</v>
      </c>
      <c r="Q433" s="1">
        <v>0</v>
      </c>
      <c r="R433" s="1">
        <f t="shared" si="61"/>
        <v>0</v>
      </c>
      <c r="S433" s="1">
        <f t="shared" si="62"/>
        <v>17800</v>
      </c>
      <c r="T433" s="1">
        <v>0.48</v>
      </c>
      <c r="U433" s="1">
        <f t="shared" si="63"/>
        <v>8544</v>
      </c>
      <c r="V433" s="1">
        <f t="shared" si="64"/>
        <v>9256</v>
      </c>
      <c r="W433" s="4">
        <f t="shared" si="65"/>
        <v>0.52</v>
      </c>
      <c r="X433" s="1" t="s">
        <v>56</v>
      </c>
      <c r="Y433" s="1" t="s">
        <v>57</v>
      </c>
      <c r="Z433" s="1" t="s">
        <v>51</v>
      </c>
      <c r="AA433" s="2">
        <v>45792</v>
      </c>
      <c r="AB433" s="1"/>
      <c r="AC433" s="1" t="s">
        <v>42</v>
      </c>
      <c r="AD433" s="9" t="str">
        <f t="shared" si="66"/>
        <v>Target Achieved</v>
      </c>
      <c r="AE433" s="1" t="str" cm="1">
        <f t="array" ref="AE433">_xlfn.IFS(AB433&gt;=4.5,"Excellent",AB433&gt;=3,"Good",AB433&lt;3,"Poor")</f>
        <v>Poor</v>
      </c>
      <c r="AF433" s="1" t="str">
        <f t="shared" si="67"/>
        <v>Eligible for Bonus</v>
      </c>
      <c r="AG433" s="9" t="str">
        <f t="shared" si="68"/>
        <v>Priority Region</v>
      </c>
      <c r="AH433" s="1" t="str">
        <f t="shared" si="69"/>
        <v>Order Closed</v>
      </c>
    </row>
    <row r="434" spans="1:34">
      <c r="A434" s="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c r="P434" s="1">
        <f t="shared" si="60"/>
        <v>13600</v>
      </c>
      <c r="Q434" s="1">
        <v>15</v>
      </c>
      <c r="R434" s="1">
        <f t="shared" si="61"/>
        <v>2040</v>
      </c>
      <c r="S434" s="1">
        <f t="shared" si="62"/>
        <v>11560</v>
      </c>
      <c r="T434" s="1">
        <v>0.45</v>
      </c>
      <c r="U434" s="1">
        <f t="shared" si="63"/>
        <v>5202</v>
      </c>
      <c r="V434" s="1">
        <f t="shared" si="64"/>
        <v>6358</v>
      </c>
      <c r="W434" s="4">
        <f t="shared" si="65"/>
        <v>0.55000000000000004</v>
      </c>
      <c r="X434" s="1" t="s">
        <v>104</v>
      </c>
      <c r="Y434" s="1" t="s">
        <v>81</v>
      </c>
      <c r="Z434" s="1" t="s">
        <v>120</v>
      </c>
      <c r="AA434" s="1"/>
      <c r="AB434" s="1"/>
      <c r="AC434" s="1" t="s">
        <v>42</v>
      </c>
      <c r="AD434" s="9" t="str">
        <f t="shared" si="66"/>
        <v>Target Achieved</v>
      </c>
      <c r="AE434" s="1" t="str" cm="1">
        <f t="array" ref="AE434">_xlfn.IFS(AB434&gt;=4.5,"Excellent",AB434&gt;=3,"Good",AB434&lt;3,"Poor")</f>
        <v>Poor</v>
      </c>
      <c r="AF434" s="1" t="str">
        <f t="shared" si="67"/>
        <v>Not Eligible for Bonus</v>
      </c>
      <c r="AG434" s="9" t="str">
        <f t="shared" si="68"/>
        <v>Normal Region</v>
      </c>
      <c r="AH434" s="1" t="str">
        <f t="shared" si="69"/>
        <v>Order Closed</v>
      </c>
    </row>
    <row r="435" spans="1:34">
      <c r="A435" s="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c r="P435" s="1">
        <f t="shared" si="60"/>
        <v>19120</v>
      </c>
      <c r="Q435" s="1">
        <v>20</v>
      </c>
      <c r="R435" s="1">
        <f t="shared" si="61"/>
        <v>3824</v>
      </c>
      <c r="S435" s="1">
        <f t="shared" si="62"/>
        <v>15296</v>
      </c>
      <c r="T435" s="1">
        <v>0.5</v>
      </c>
      <c r="U435" s="1">
        <f t="shared" si="63"/>
        <v>7648</v>
      </c>
      <c r="V435" s="1">
        <f t="shared" si="64"/>
        <v>7648</v>
      </c>
      <c r="W435" s="4">
        <f t="shared" si="65"/>
        <v>0.5</v>
      </c>
      <c r="X435" s="1" t="s">
        <v>147</v>
      </c>
      <c r="Y435" s="1" t="s">
        <v>57</v>
      </c>
      <c r="Z435" s="1" t="s">
        <v>41</v>
      </c>
      <c r="AA435" s="2">
        <v>45796</v>
      </c>
      <c r="AB435" s="1">
        <v>4</v>
      </c>
      <c r="AC435" s="1" t="s">
        <v>42</v>
      </c>
      <c r="AD435" s="9" t="str">
        <f t="shared" si="66"/>
        <v>Target Achieved</v>
      </c>
      <c r="AE435" s="1" t="str" cm="1">
        <f t="array" ref="AE435">_xlfn.IFS(AB435&gt;=4.5,"Excellent",AB435&gt;=3,"Good",AB435&lt;3,"Poor")</f>
        <v>Good</v>
      </c>
      <c r="AF435" s="1" t="str">
        <f t="shared" si="67"/>
        <v>Not Eligible for Bonus</v>
      </c>
      <c r="AG435" s="9" t="str">
        <f t="shared" si="68"/>
        <v>Normal Region</v>
      </c>
      <c r="AH435" s="1" t="str">
        <f t="shared" si="69"/>
        <v>Order Closed</v>
      </c>
    </row>
    <row r="436" spans="1:34">
      <c r="A436" s="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c r="P436" s="1">
        <f t="shared" si="60"/>
        <v>4920</v>
      </c>
      <c r="Q436" s="1">
        <v>0</v>
      </c>
      <c r="R436" s="1">
        <f t="shared" si="61"/>
        <v>0</v>
      </c>
      <c r="S436" s="1">
        <f t="shared" si="62"/>
        <v>4920</v>
      </c>
      <c r="T436" s="1">
        <v>0.35</v>
      </c>
      <c r="U436" s="1">
        <f t="shared" si="63"/>
        <v>1722</v>
      </c>
      <c r="V436" s="1">
        <f t="shared" si="64"/>
        <v>3198</v>
      </c>
      <c r="W436" s="4">
        <f t="shared" si="65"/>
        <v>0.65</v>
      </c>
      <c r="X436" s="1" t="s">
        <v>147</v>
      </c>
      <c r="Y436" s="1" t="s">
        <v>72</v>
      </c>
      <c r="Z436" s="1" t="s">
        <v>41</v>
      </c>
      <c r="AA436" s="2">
        <v>45796</v>
      </c>
      <c r="AB436" s="1">
        <v>4</v>
      </c>
      <c r="AC436" s="1" t="s">
        <v>42</v>
      </c>
      <c r="AD436" s="9" t="str">
        <f t="shared" si="66"/>
        <v>Target Not Achieved</v>
      </c>
      <c r="AE436" s="1" t="str" cm="1">
        <f t="array" ref="AE436">_xlfn.IFS(AB436&gt;=4.5,"Excellent",AB436&gt;=3,"Good",AB436&lt;3,"Poor")</f>
        <v>Good</v>
      </c>
      <c r="AF436" s="1" t="str">
        <f t="shared" si="67"/>
        <v>Not Eligible for Bonus</v>
      </c>
      <c r="AG436" s="9" t="str">
        <f t="shared" si="68"/>
        <v>Priority Region</v>
      </c>
      <c r="AH436" s="1" t="str">
        <f t="shared" si="69"/>
        <v>Order Closed</v>
      </c>
    </row>
    <row r="437" spans="1:34">
      <c r="A437" s="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c r="P437" s="1">
        <f t="shared" si="60"/>
        <v>7620</v>
      </c>
      <c r="Q437" s="1">
        <v>10</v>
      </c>
      <c r="R437" s="1">
        <f t="shared" si="61"/>
        <v>762</v>
      </c>
      <c r="S437" s="1">
        <f t="shared" si="62"/>
        <v>6858</v>
      </c>
      <c r="T437" s="1">
        <v>0.52</v>
      </c>
      <c r="U437" s="1">
        <f t="shared" si="63"/>
        <v>3566.1600000000003</v>
      </c>
      <c r="V437" s="1">
        <f t="shared" si="64"/>
        <v>3291.8399999999997</v>
      </c>
      <c r="W437" s="4">
        <f t="shared" si="65"/>
        <v>0.48</v>
      </c>
      <c r="X437" s="1" t="s">
        <v>147</v>
      </c>
      <c r="Y437" s="1" t="s">
        <v>40</v>
      </c>
      <c r="Z437" s="1" t="s">
        <v>22</v>
      </c>
      <c r="AA437" s="1"/>
      <c r="AB437" s="1"/>
      <c r="AC437" s="1" t="s">
        <v>93</v>
      </c>
      <c r="AD437" s="9" t="str">
        <f t="shared" si="66"/>
        <v>Target Not Achieved</v>
      </c>
      <c r="AE437" s="1" t="str" cm="1">
        <f t="array" ref="AE437">_xlfn.IFS(AB437&gt;=4.5,"Excellent",AB437&gt;=3,"Good",AB437&lt;3,"Poor")</f>
        <v>Poor</v>
      </c>
      <c r="AF437" s="1" t="str">
        <f t="shared" si="67"/>
        <v>Not Eligible for Bonus</v>
      </c>
      <c r="AG437" s="9" t="str">
        <f t="shared" si="68"/>
        <v>Normal Region</v>
      </c>
      <c r="AH437" s="1" t="str">
        <f t="shared" si="69"/>
        <v>Order Returned</v>
      </c>
    </row>
    <row r="438" spans="1:34">
      <c r="A438" s="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c r="P438" s="1">
        <f t="shared" si="60"/>
        <v>5130</v>
      </c>
      <c r="Q438" s="1">
        <v>10</v>
      </c>
      <c r="R438" s="1">
        <f t="shared" si="61"/>
        <v>513</v>
      </c>
      <c r="S438" s="1">
        <f t="shared" si="62"/>
        <v>4617</v>
      </c>
      <c r="T438" s="1">
        <v>0.48</v>
      </c>
      <c r="U438" s="1">
        <f t="shared" si="63"/>
        <v>2216.16</v>
      </c>
      <c r="V438" s="1">
        <f t="shared" si="64"/>
        <v>2400.84</v>
      </c>
      <c r="W438" s="4">
        <f t="shared" si="65"/>
        <v>0.52</v>
      </c>
      <c r="X438" s="1" t="s">
        <v>39</v>
      </c>
      <c r="Y438" s="1" t="s">
        <v>72</v>
      </c>
      <c r="Z438" s="1" t="s">
        <v>41</v>
      </c>
      <c r="AA438" s="2">
        <v>45799</v>
      </c>
      <c r="AB438" s="1">
        <v>3</v>
      </c>
      <c r="AC438" s="1" t="s">
        <v>42</v>
      </c>
      <c r="AD438" s="9" t="str">
        <f t="shared" si="66"/>
        <v>Target Not Achieved</v>
      </c>
      <c r="AE438" s="1" t="str" cm="1">
        <f t="array" ref="AE438">_xlfn.IFS(AB438&gt;=4.5,"Excellent",AB438&gt;=3,"Good",AB438&lt;3,"Poor")</f>
        <v>Good</v>
      </c>
      <c r="AF438" s="1" t="str">
        <f t="shared" si="67"/>
        <v>Not Eligible for Bonus</v>
      </c>
      <c r="AG438" s="9" t="str">
        <f t="shared" si="68"/>
        <v>Normal Region</v>
      </c>
      <c r="AH438" s="1" t="str">
        <f t="shared" si="69"/>
        <v>Order Closed</v>
      </c>
    </row>
    <row r="439" spans="1:34">
      <c r="A439" s="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c r="P439" s="1">
        <f t="shared" si="60"/>
        <v>1110</v>
      </c>
      <c r="Q439" s="1">
        <v>15</v>
      </c>
      <c r="R439" s="1">
        <f t="shared" si="61"/>
        <v>166.5</v>
      </c>
      <c r="S439" s="1">
        <f t="shared" si="62"/>
        <v>943.5</v>
      </c>
      <c r="T439" s="1">
        <v>0.35</v>
      </c>
      <c r="U439" s="1">
        <f t="shared" si="63"/>
        <v>330.22499999999997</v>
      </c>
      <c r="V439" s="1">
        <f t="shared" si="64"/>
        <v>613.27500000000009</v>
      </c>
      <c r="W439" s="4">
        <f t="shared" si="65"/>
        <v>0.65000000000000013</v>
      </c>
      <c r="X439" s="1" t="s">
        <v>65</v>
      </c>
      <c r="Y439" s="1" t="s">
        <v>72</v>
      </c>
      <c r="Z439" s="1" t="s">
        <v>41</v>
      </c>
      <c r="AA439" s="2">
        <v>45795</v>
      </c>
      <c r="AB439" s="1">
        <v>5</v>
      </c>
      <c r="AC439" s="1" t="s">
        <v>42</v>
      </c>
      <c r="AD439" s="9" t="str">
        <f t="shared" si="66"/>
        <v>Target Not Achieved</v>
      </c>
      <c r="AE439" s="1" t="str" cm="1">
        <f t="array" ref="AE439">_xlfn.IFS(AB439&gt;=4.5,"Excellent",AB439&gt;=3,"Good",AB439&lt;3,"Poor")</f>
        <v>Excellent</v>
      </c>
      <c r="AF439" s="1" t="str">
        <f t="shared" si="67"/>
        <v>Not Eligible for Bonus</v>
      </c>
      <c r="AG439" s="9" t="str">
        <f t="shared" si="68"/>
        <v>Normal Region</v>
      </c>
      <c r="AH439" s="1" t="str">
        <f t="shared" si="69"/>
        <v>Order Closed</v>
      </c>
    </row>
    <row r="440" spans="1:34">
      <c r="A440" s="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c r="P440" s="1">
        <f t="shared" si="60"/>
        <v>19000</v>
      </c>
      <c r="Q440" s="1">
        <v>0</v>
      </c>
      <c r="R440" s="1">
        <f t="shared" si="61"/>
        <v>0</v>
      </c>
      <c r="S440" s="1">
        <f t="shared" si="62"/>
        <v>19000</v>
      </c>
      <c r="T440" s="1">
        <v>0.47</v>
      </c>
      <c r="U440" s="1">
        <f t="shared" si="63"/>
        <v>8930</v>
      </c>
      <c r="V440" s="1">
        <f t="shared" si="64"/>
        <v>10070</v>
      </c>
      <c r="W440" s="4">
        <f t="shared" si="65"/>
        <v>0.53</v>
      </c>
      <c r="X440" s="1" t="s">
        <v>92</v>
      </c>
      <c r="Y440" s="1" t="s">
        <v>72</v>
      </c>
      <c r="Z440" s="1" t="s">
        <v>41</v>
      </c>
      <c r="AA440" s="2">
        <v>45801</v>
      </c>
      <c r="AB440" s="1">
        <v>4</v>
      </c>
      <c r="AC440" s="1" t="s">
        <v>42</v>
      </c>
      <c r="AD440" s="9" t="str">
        <f t="shared" si="66"/>
        <v>Target Achieved</v>
      </c>
      <c r="AE440" s="1" t="str" cm="1">
        <f t="array" ref="AE440">_xlfn.IFS(AB440&gt;=4.5,"Excellent",AB440&gt;=3,"Good",AB440&lt;3,"Poor")</f>
        <v>Good</v>
      </c>
      <c r="AF440" s="1" t="str">
        <f t="shared" si="67"/>
        <v>Eligible for Bonus</v>
      </c>
      <c r="AG440" s="9" t="str">
        <f t="shared" si="68"/>
        <v>Normal Region</v>
      </c>
      <c r="AH440" s="1" t="str">
        <f t="shared" si="69"/>
        <v>Order Closed</v>
      </c>
    </row>
    <row r="441" spans="1:34">
      <c r="A441" s="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c r="P441" s="1">
        <f t="shared" si="60"/>
        <v>6760</v>
      </c>
      <c r="Q441" s="1">
        <v>5</v>
      </c>
      <c r="R441" s="1">
        <f t="shared" si="61"/>
        <v>338</v>
      </c>
      <c r="S441" s="1">
        <f t="shared" si="62"/>
        <v>6422</v>
      </c>
      <c r="T441" s="1">
        <v>0.45</v>
      </c>
      <c r="U441" s="1">
        <f t="shared" si="63"/>
        <v>2889.9</v>
      </c>
      <c r="V441" s="1">
        <f t="shared" si="64"/>
        <v>3532.1</v>
      </c>
      <c r="W441" s="4">
        <f t="shared" si="65"/>
        <v>0.54999999999999993</v>
      </c>
      <c r="X441" s="1" t="s">
        <v>104</v>
      </c>
      <c r="Y441" s="1" t="s">
        <v>40</v>
      </c>
      <c r="Z441" s="1" t="s">
        <v>41</v>
      </c>
      <c r="AA441" s="2">
        <v>45797</v>
      </c>
      <c r="AB441" s="1">
        <v>4</v>
      </c>
      <c r="AC441" s="1" t="s">
        <v>42</v>
      </c>
      <c r="AD441" s="9" t="str">
        <f t="shared" si="66"/>
        <v>Target Not Achieved</v>
      </c>
      <c r="AE441" s="1" t="str" cm="1">
        <f t="array" ref="AE441">_xlfn.IFS(AB441&gt;=4.5,"Excellent",AB441&gt;=3,"Good",AB441&lt;3,"Poor")</f>
        <v>Good</v>
      </c>
      <c r="AF441" s="1" t="str">
        <f t="shared" si="67"/>
        <v>Not Eligible for Bonus</v>
      </c>
      <c r="AG441" s="9" t="str">
        <f t="shared" si="68"/>
        <v>Normal Region</v>
      </c>
      <c r="AH441" s="1" t="str">
        <f t="shared" si="69"/>
        <v>Order Closed</v>
      </c>
    </row>
    <row r="442" spans="1:34">
      <c r="A442" s="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c r="P442" s="1">
        <f t="shared" si="60"/>
        <v>94960</v>
      </c>
      <c r="Q442" s="1">
        <v>0</v>
      </c>
      <c r="R442" s="1">
        <f t="shared" si="61"/>
        <v>0</v>
      </c>
      <c r="S442" s="1">
        <f t="shared" si="62"/>
        <v>94960</v>
      </c>
      <c r="T442" s="1">
        <v>0.57999999999999996</v>
      </c>
      <c r="U442" s="1">
        <f t="shared" si="63"/>
        <v>55076.799999999996</v>
      </c>
      <c r="V442" s="1">
        <f t="shared" si="64"/>
        <v>39883.200000000004</v>
      </c>
      <c r="W442" s="4">
        <f t="shared" si="65"/>
        <v>0.42000000000000004</v>
      </c>
      <c r="X442" s="1" t="s">
        <v>92</v>
      </c>
      <c r="Y442" s="1" t="s">
        <v>72</v>
      </c>
      <c r="Z442" s="1" t="s">
        <v>41</v>
      </c>
      <c r="AA442" s="2">
        <v>45801</v>
      </c>
      <c r="AB442" s="1">
        <v>3</v>
      </c>
      <c r="AC442" s="1" t="s">
        <v>42</v>
      </c>
      <c r="AD442" s="9" t="str">
        <f t="shared" si="66"/>
        <v>Target Achieved</v>
      </c>
      <c r="AE442" s="1" t="str" cm="1">
        <f t="array" ref="AE442">_xlfn.IFS(AB442&gt;=4.5,"Excellent",AB442&gt;=3,"Good",AB442&lt;3,"Poor")</f>
        <v>Good</v>
      </c>
      <c r="AF442" s="1" t="str">
        <f t="shared" si="67"/>
        <v>Eligible for Bonus</v>
      </c>
      <c r="AG442" s="9" t="str">
        <f t="shared" si="68"/>
        <v>Normal Region</v>
      </c>
      <c r="AH442" s="1" t="str">
        <f t="shared" si="69"/>
        <v>Order Closed</v>
      </c>
    </row>
    <row r="443" spans="1:34">
      <c r="A443" s="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c r="P443" s="1">
        <f t="shared" si="60"/>
        <v>840</v>
      </c>
      <c r="Q443" s="1">
        <v>0</v>
      </c>
      <c r="R443" s="1">
        <f t="shared" si="61"/>
        <v>0</v>
      </c>
      <c r="S443" s="1">
        <f t="shared" si="62"/>
        <v>840</v>
      </c>
      <c r="T443" s="1">
        <v>0.62</v>
      </c>
      <c r="U443" s="1">
        <f t="shared" si="63"/>
        <v>520.79999999999995</v>
      </c>
      <c r="V443" s="1">
        <f t="shared" si="64"/>
        <v>319.20000000000005</v>
      </c>
      <c r="W443" s="4">
        <f t="shared" si="65"/>
        <v>0.38000000000000006</v>
      </c>
      <c r="X443" s="1" t="s">
        <v>39</v>
      </c>
      <c r="Y443" s="1" t="s">
        <v>57</v>
      </c>
      <c r="Z443" s="1" t="s">
        <v>22</v>
      </c>
      <c r="AA443" s="1"/>
      <c r="AB443" s="1"/>
      <c r="AC443" s="1" t="s">
        <v>93</v>
      </c>
      <c r="AD443" s="9" t="str">
        <f t="shared" si="66"/>
        <v>Target Not Achieved</v>
      </c>
      <c r="AE443" s="1" t="str" cm="1">
        <f t="array" ref="AE443">_xlfn.IFS(AB443&gt;=4.5,"Excellent",AB443&gt;=3,"Good",AB443&lt;3,"Poor")</f>
        <v>Poor</v>
      </c>
      <c r="AF443" s="1" t="str">
        <f t="shared" si="67"/>
        <v>Not Eligible for Bonus</v>
      </c>
      <c r="AG443" s="9" t="str">
        <f t="shared" si="68"/>
        <v>Normal Region</v>
      </c>
      <c r="AH443" s="1" t="str">
        <f t="shared" si="69"/>
        <v>Order Returned</v>
      </c>
    </row>
    <row r="444" spans="1:34">
      <c r="A444" s="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c r="P444" s="1">
        <f t="shared" si="60"/>
        <v>450</v>
      </c>
      <c r="Q444" s="1">
        <v>10</v>
      </c>
      <c r="R444" s="1">
        <f t="shared" si="61"/>
        <v>45</v>
      </c>
      <c r="S444" s="1">
        <f t="shared" si="62"/>
        <v>405</v>
      </c>
      <c r="T444" s="1">
        <v>0.62</v>
      </c>
      <c r="U444" s="1">
        <f t="shared" si="63"/>
        <v>251.1</v>
      </c>
      <c r="V444" s="1">
        <f t="shared" si="64"/>
        <v>153.9</v>
      </c>
      <c r="W444" s="4">
        <f t="shared" si="65"/>
        <v>0.38</v>
      </c>
      <c r="X444" s="1" t="s">
        <v>147</v>
      </c>
      <c r="Y444" s="1" t="s">
        <v>57</v>
      </c>
      <c r="Z444" s="1" t="s">
        <v>22</v>
      </c>
      <c r="AA444" s="1"/>
      <c r="AB444" s="1"/>
      <c r="AC444" s="1" t="s">
        <v>93</v>
      </c>
      <c r="AD444" s="9" t="str">
        <f t="shared" si="66"/>
        <v>Target Not Achieved</v>
      </c>
      <c r="AE444" s="1" t="str" cm="1">
        <f t="array" ref="AE444">_xlfn.IFS(AB444&gt;=4.5,"Excellent",AB444&gt;=3,"Good",AB444&lt;3,"Poor")</f>
        <v>Poor</v>
      </c>
      <c r="AF444" s="1" t="str">
        <f t="shared" si="67"/>
        <v>Not Eligible for Bonus</v>
      </c>
      <c r="AG444" s="9" t="str">
        <f t="shared" si="68"/>
        <v>Normal Region</v>
      </c>
      <c r="AH444" s="1" t="str">
        <f t="shared" si="69"/>
        <v>Order Returned</v>
      </c>
    </row>
    <row r="445" spans="1:34">
      <c r="A445" s="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c r="P445" s="1">
        <f t="shared" si="60"/>
        <v>43050</v>
      </c>
      <c r="Q445" s="1">
        <v>20</v>
      </c>
      <c r="R445" s="1">
        <f t="shared" si="61"/>
        <v>8610</v>
      </c>
      <c r="S445" s="1">
        <f t="shared" si="62"/>
        <v>34440</v>
      </c>
      <c r="T445" s="1">
        <v>0.48</v>
      </c>
      <c r="U445" s="1">
        <f t="shared" si="63"/>
        <v>16531.2</v>
      </c>
      <c r="V445" s="1">
        <f t="shared" si="64"/>
        <v>17908.8</v>
      </c>
      <c r="W445" s="4">
        <f t="shared" si="65"/>
        <v>0.52</v>
      </c>
      <c r="X445" s="1" t="s">
        <v>56</v>
      </c>
      <c r="Y445" s="1" t="s">
        <v>40</v>
      </c>
      <c r="Z445" s="1" t="s">
        <v>51</v>
      </c>
      <c r="AA445" s="2">
        <v>45801</v>
      </c>
      <c r="AB445" s="1"/>
      <c r="AC445" s="1" t="s">
        <v>42</v>
      </c>
      <c r="AD445" s="9" t="str">
        <f t="shared" si="66"/>
        <v>Target Achieved</v>
      </c>
      <c r="AE445" s="1" t="str" cm="1">
        <f t="array" ref="AE445">_xlfn.IFS(AB445&gt;=4.5,"Excellent",AB445&gt;=3,"Good",AB445&lt;3,"Poor")</f>
        <v>Poor</v>
      </c>
      <c r="AF445" s="1" t="str">
        <f t="shared" si="67"/>
        <v>Not Eligible for Bonus</v>
      </c>
      <c r="AG445" s="9" t="str">
        <f t="shared" si="68"/>
        <v>Priority Region</v>
      </c>
      <c r="AH445" s="1" t="str">
        <f t="shared" si="69"/>
        <v>Order Closed</v>
      </c>
    </row>
    <row r="446" spans="1:34">
      <c r="A446" s="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c r="P446" s="1">
        <f t="shared" si="60"/>
        <v>3340</v>
      </c>
      <c r="Q446" s="1">
        <v>15</v>
      </c>
      <c r="R446" s="1">
        <f t="shared" si="61"/>
        <v>501</v>
      </c>
      <c r="S446" s="1">
        <f t="shared" si="62"/>
        <v>2839</v>
      </c>
      <c r="T446" s="1">
        <v>0.48</v>
      </c>
      <c r="U446" s="1">
        <f t="shared" si="63"/>
        <v>1362.72</v>
      </c>
      <c r="V446" s="1">
        <f t="shared" si="64"/>
        <v>1476.28</v>
      </c>
      <c r="W446" s="4">
        <f t="shared" si="65"/>
        <v>0.52</v>
      </c>
      <c r="X446" s="1" t="s">
        <v>65</v>
      </c>
      <c r="Y446" s="1" t="s">
        <v>40</v>
      </c>
      <c r="Z446" s="1" t="s">
        <v>41</v>
      </c>
      <c r="AA446" s="2">
        <v>45801</v>
      </c>
      <c r="AB446" s="1">
        <v>4</v>
      </c>
      <c r="AC446" s="1" t="s">
        <v>42</v>
      </c>
      <c r="AD446" s="9" t="str">
        <f t="shared" si="66"/>
        <v>Target Not Achieved</v>
      </c>
      <c r="AE446" s="1" t="str" cm="1">
        <f t="array" ref="AE446">_xlfn.IFS(AB446&gt;=4.5,"Excellent",AB446&gt;=3,"Good",AB446&lt;3,"Poor")</f>
        <v>Good</v>
      </c>
      <c r="AF446" s="1" t="str">
        <f t="shared" si="67"/>
        <v>Not Eligible for Bonus</v>
      </c>
      <c r="AG446" s="9" t="str">
        <f t="shared" si="68"/>
        <v>Normal Region</v>
      </c>
      <c r="AH446" s="1" t="str">
        <f t="shared" si="69"/>
        <v>Order Closed</v>
      </c>
    </row>
    <row r="447" spans="1:34">
      <c r="A447" s="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c r="P447" s="1">
        <f t="shared" si="60"/>
        <v>430</v>
      </c>
      <c r="Q447" s="1">
        <v>0</v>
      </c>
      <c r="R447" s="1">
        <f t="shared" si="61"/>
        <v>0</v>
      </c>
      <c r="S447" s="1">
        <f t="shared" si="62"/>
        <v>430</v>
      </c>
      <c r="T447" s="1">
        <v>0.62</v>
      </c>
      <c r="U447" s="1">
        <f t="shared" si="63"/>
        <v>266.60000000000002</v>
      </c>
      <c r="V447" s="1">
        <f t="shared" si="64"/>
        <v>163.39999999999998</v>
      </c>
      <c r="W447" s="4">
        <f t="shared" si="65"/>
        <v>0.37999999999999995</v>
      </c>
      <c r="X447" s="1" t="s">
        <v>56</v>
      </c>
      <c r="Y447" s="1" t="s">
        <v>81</v>
      </c>
      <c r="Z447" s="1" t="s">
        <v>41</v>
      </c>
      <c r="AA447" s="2">
        <v>45802</v>
      </c>
      <c r="AB447" s="1">
        <v>3</v>
      </c>
      <c r="AC447" s="1" t="s">
        <v>42</v>
      </c>
      <c r="AD447" s="9" t="str">
        <f t="shared" si="66"/>
        <v>Target Not Achieved</v>
      </c>
      <c r="AE447" s="1" t="str" cm="1">
        <f t="array" ref="AE447">_xlfn.IFS(AB447&gt;=4.5,"Excellent",AB447&gt;=3,"Good",AB447&lt;3,"Poor")</f>
        <v>Good</v>
      </c>
      <c r="AF447" s="1" t="str">
        <f t="shared" si="67"/>
        <v>Not Eligible for Bonus</v>
      </c>
      <c r="AG447" s="9" t="str">
        <f t="shared" si="68"/>
        <v>Normal Region</v>
      </c>
      <c r="AH447" s="1" t="str">
        <f t="shared" si="69"/>
        <v>Order Closed</v>
      </c>
    </row>
    <row r="448" spans="1:34">
      <c r="A448" s="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c r="P448" s="1">
        <f t="shared" si="60"/>
        <v>6360</v>
      </c>
      <c r="Q448" s="1">
        <v>30</v>
      </c>
      <c r="R448" s="1">
        <f t="shared" si="61"/>
        <v>1908</v>
      </c>
      <c r="S448" s="1">
        <f t="shared" si="62"/>
        <v>4452</v>
      </c>
      <c r="T448" s="1">
        <v>0.5</v>
      </c>
      <c r="U448" s="1">
        <f t="shared" si="63"/>
        <v>2226</v>
      </c>
      <c r="V448" s="1">
        <f t="shared" si="64"/>
        <v>2226</v>
      </c>
      <c r="W448" s="4">
        <f t="shared" si="65"/>
        <v>0.5</v>
      </c>
      <c r="X448" s="1" t="s">
        <v>104</v>
      </c>
      <c r="Y448" s="1" t="s">
        <v>81</v>
      </c>
      <c r="Z448" s="1" t="s">
        <v>66</v>
      </c>
      <c r="AA448" s="1"/>
      <c r="AB448" s="1"/>
      <c r="AC448" s="1" t="s">
        <v>42</v>
      </c>
      <c r="AD448" s="9" t="str">
        <f t="shared" si="66"/>
        <v>Target Not Achieved</v>
      </c>
      <c r="AE448" s="1" t="str" cm="1">
        <f t="array" ref="AE448">_xlfn.IFS(AB448&gt;=4.5,"Excellent",AB448&gt;=3,"Good",AB448&lt;3,"Poor")</f>
        <v>Poor</v>
      </c>
      <c r="AF448" s="1" t="str">
        <f t="shared" si="67"/>
        <v>Not Eligible for Bonus</v>
      </c>
      <c r="AG448" s="9" t="str">
        <f t="shared" si="68"/>
        <v>Normal Region</v>
      </c>
      <c r="AH448" s="1" t="str">
        <f t="shared" si="69"/>
        <v>Order Closed</v>
      </c>
    </row>
    <row r="449" spans="1:34">
      <c r="A449" s="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c r="P449" s="1">
        <f t="shared" si="60"/>
        <v>1880</v>
      </c>
      <c r="Q449" s="1">
        <v>15</v>
      </c>
      <c r="R449" s="1">
        <f t="shared" si="61"/>
        <v>282</v>
      </c>
      <c r="S449" s="1">
        <f t="shared" si="62"/>
        <v>1598</v>
      </c>
      <c r="T449" s="1">
        <v>0.62</v>
      </c>
      <c r="U449" s="1">
        <f t="shared" si="63"/>
        <v>990.76</v>
      </c>
      <c r="V449" s="1">
        <f t="shared" si="64"/>
        <v>607.24</v>
      </c>
      <c r="W449" s="4">
        <f t="shared" si="65"/>
        <v>0.38</v>
      </c>
      <c r="X449" s="1" t="s">
        <v>147</v>
      </c>
      <c r="Y449" s="1" t="s">
        <v>72</v>
      </c>
      <c r="Z449" s="1" t="s">
        <v>41</v>
      </c>
      <c r="AA449" s="2">
        <v>45801</v>
      </c>
      <c r="AB449" s="1">
        <v>5</v>
      </c>
      <c r="AC449" s="1" t="s">
        <v>42</v>
      </c>
      <c r="AD449" s="9" t="str">
        <f t="shared" si="66"/>
        <v>Target Not Achieved</v>
      </c>
      <c r="AE449" s="1" t="str" cm="1">
        <f t="array" ref="AE449">_xlfn.IFS(AB449&gt;=4.5,"Excellent",AB449&gt;=3,"Good",AB449&lt;3,"Poor")</f>
        <v>Excellent</v>
      </c>
      <c r="AF449" s="1" t="str">
        <f t="shared" si="67"/>
        <v>Not Eligible for Bonus</v>
      </c>
      <c r="AG449" s="9" t="str">
        <f t="shared" si="68"/>
        <v>Priority Region</v>
      </c>
      <c r="AH449" s="1" t="str">
        <f t="shared" si="69"/>
        <v>Order Closed</v>
      </c>
    </row>
    <row r="450" spans="1:34">
      <c r="A450" s="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c r="P450" s="1">
        <f t="shared" si="60"/>
        <v>2400</v>
      </c>
      <c r="Q450" s="1">
        <v>15</v>
      </c>
      <c r="R450" s="1">
        <f t="shared" si="61"/>
        <v>360</v>
      </c>
      <c r="S450" s="1">
        <f t="shared" si="62"/>
        <v>2040</v>
      </c>
      <c r="T450" s="1">
        <v>0.45</v>
      </c>
      <c r="U450" s="1">
        <f t="shared" si="63"/>
        <v>918</v>
      </c>
      <c r="V450" s="1">
        <f t="shared" si="64"/>
        <v>1122</v>
      </c>
      <c r="W450" s="4">
        <f t="shared" si="65"/>
        <v>0.55000000000000004</v>
      </c>
      <c r="X450" s="1" t="s">
        <v>147</v>
      </c>
      <c r="Y450" s="1" t="s">
        <v>57</v>
      </c>
      <c r="Z450" s="1" t="s">
        <v>41</v>
      </c>
      <c r="AA450" s="2">
        <v>45800</v>
      </c>
      <c r="AB450" s="1">
        <v>4</v>
      </c>
      <c r="AC450" s="1" t="s">
        <v>42</v>
      </c>
      <c r="AD450" s="9" t="str">
        <f t="shared" si="66"/>
        <v>Target Not Achieved</v>
      </c>
      <c r="AE450" s="1" t="str" cm="1">
        <f t="array" ref="AE450">_xlfn.IFS(AB450&gt;=4.5,"Excellent",AB450&gt;=3,"Good",AB450&lt;3,"Poor")</f>
        <v>Good</v>
      </c>
      <c r="AF450" s="1" t="str">
        <f t="shared" si="67"/>
        <v>Not Eligible for Bonus</v>
      </c>
      <c r="AG450" s="9" t="str">
        <f t="shared" si="68"/>
        <v>Priority Region</v>
      </c>
      <c r="AH450" s="1" t="str">
        <f t="shared" si="69"/>
        <v>Order Closed</v>
      </c>
    </row>
    <row r="451" spans="1:34">
      <c r="A451" s="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c r="P451" s="1">
        <f t="shared" ref="P451:P514" si="70">PRODUCT(N451,O451)</f>
        <v>157100</v>
      </c>
      <c r="Q451" s="1">
        <v>15</v>
      </c>
      <c r="R451" s="1">
        <f t="shared" ref="R451:R514" si="71">P451*(Q451/100)</f>
        <v>23565</v>
      </c>
      <c r="S451" s="1">
        <f t="shared" ref="S451:S514" si="72">P451-R451</f>
        <v>133535</v>
      </c>
      <c r="T451" s="1">
        <v>0.57999999999999996</v>
      </c>
      <c r="U451" s="1">
        <f t="shared" ref="U451:U514" si="73">S451*T451</f>
        <v>77450.299999999988</v>
      </c>
      <c r="V451" s="1">
        <f t="shared" ref="V451:V514" si="74">S451-U451</f>
        <v>56084.700000000012</v>
      </c>
      <c r="W451" s="4">
        <f t="shared" ref="W451:W514" si="75">(V451/S451)</f>
        <v>0.4200000000000001</v>
      </c>
      <c r="X451" s="1" t="s">
        <v>147</v>
      </c>
      <c r="Y451" s="1" t="s">
        <v>81</v>
      </c>
      <c r="Z451" s="1" t="s">
        <v>66</v>
      </c>
      <c r="AA451" s="1"/>
      <c r="AB451" s="1"/>
      <c r="AC451" s="1" t="s">
        <v>42</v>
      </c>
      <c r="AD451" s="9" t="str">
        <f t="shared" ref="AD451:AD514" si="76">IF(S451&gt;10000,"Target Achieved", "Target Not Achieved")</f>
        <v>Target Achieved</v>
      </c>
      <c r="AE451" s="1" t="str" cm="1">
        <f t="array" ref="AE451">_xlfn.IFS(AB451&gt;=4.5,"Excellent",AB451&gt;=3,"Good",AB451&lt;3,"Poor")</f>
        <v>Poor</v>
      </c>
      <c r="AF451" s="1" t="str">
        <f t="shared" ref="AF451:AF514" si="77">IF(AND(V451&gt;5000,Q451&lt;10),"Eligible for Bonus","Not Eligible for Bonus")</f>
        <v>Not Eligible for Bonus</v>
      </c>
      <c r="AG451" s="9" t="str">
        <f t="shared" ref="AG451:AG514" si="78">IF(OR(K451="East India",K451="South India"),"Priority Region","Normal Region")</f>
        <v>Normal Region</v>
      </c>
      <c r="AH451" s="1" t="str">
        <f t="shared" ref="AH451:AH514" si="79">IF(NOT(AC451="Yes"),"Order Closed","Order Returned")</f>
        <v>Order Closed</v>
      </c>
    </row>
    <row r="452" spans="1:34">
      <c r="A452" s="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c r="P452" s="1">
        <f t="shared" si="70"/>
        <v>6050</v>
      </c>
      <c r="Q452" s="1">
        <v>0</v>
      </c>
      <c r="R452" s="1">
        <f t="shared" si="71"/>
        <v>0</v>
      </c>
      <c r="S452" s="1">
        <f t="shared" si="72"/>
        <v>6050</v>
      </c>
      <c r="T452" s="1">
        <v>0.5</v>
      </c>
      <c r="U452" s="1">
        <f t="shared" si="73"/>
        <v>3025</v>
      </c>
      <c r="V452" s="1">
        <f t="shared" si="74"/>
        <v>3025</v>
      </c>
      <c r="W452" s="4">
        <f t="shared" si="75"/>
        <v>0.5</v>
      </c>
      <c r="X452" s="1" t="s">
        <v>104</v>
      </c>
      <c r="Y452" s="1" t="s">
        <v>57</v>
      </c>
      <c r="Z452" s="1" t="s">
        <v>41</v>
      </c>
      <c r="AA452" s="2">
        <v>45804</v>
      </c>
      <c r="AB452" s="1">
        <v>5</v>
      </c>
      <c r="AC452" s="1" t="s">
        <v>42</v>
      </c>
      <c r="AD452" s="9" t="str">
        <f t="shared" si="76"/>
        <v>Target Not Achieved</v>
      </c>
      <c r="AE452" s="1" t="str" cm="1">
        <f t="array" ref="AE452">_xlfn.IFS(AB452&gt;=4.5,"Excellent",AB452&gt;=3,"Good",AB452&lt;3,"Poor")</f>
        <v>Excellent</v>
      </c>
      <c r="AF452" s="1" t="str">
        <f t="shared" si="77"/>
        <v>Not Eligible for Bonus</v>
      </c>
      <c r="AG452" s="9" t="str">
        <f t="shared" si="78"/>
        <v>Priority Region</v>
      </c>
      <c r="AH452" s="1" t="str">
        <f t="shared" si="79"/>
        <v>Order Closed</v>
      </c>
    </row>
    <row r="453" spans="1:34">
      <c r="A453" s="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c r="P453" s="1">
        <f t="shared" si="70"/>
        <v>7880</v>
      </c>
      <c r="Q453" s="1">
        <v>25</v>
      </c>
      <c r="R453" s="1">
        <f t="shared" si="71"/>
        <v>1970</v>
      </c>
      <c r="S453" s="1">
        <f t="shared" si="72"/>
        <v>5910</v>
      </c>
      <c r="T453" s="1">
        <v>0.48</v>
      </c>
      <c r="U453" s="1">
        <f t="shared" si="73"/>
        <v>2836.7999999999997</v>
      </c>
      <c r="V453" s="1">
        <f t="shared" si="74"/>
        <v>3073.2000000000003</v>
      </c>
      <c r="W453" s="4">
        <f t="shared" si="75"/>
        <v>0.52</v>
      </c>
      <c r="X453" s="1" t="s">
        <v>65</v>
      </c>
      <c r="Y453" s="1" t="s">
        <v>81</v>
      </c>
      <c r="Z453" s="1" t="s">
        <v>51</v>
      </c>
      <c r="AA453" s="2">
        <v>45802</v>
      </c>
      <c r="AB453" s="1"/>
      <c r="AC453" s="1" t="s">
        <v>42</v>
      </c>
      <c r="AD453" s="9" t="str">
        <f t="shared" si="76"/>
        <v>Target Not Achieved</v>
      </c>
      <c r="AE453" s="1" t="str" cm="1">
        <f t="array" ref="AE453">_xlfn.IFS(AB453&gt;=4.5,"Excellent",AB453&gt;=3,"Good",AB453&lt;3,"Poor")</f>
        <v>Poor</v>
      </c>
      <c r="AF453" s="1" t="str">
        <f t="shared" si="77"/>
        <v>Not Eligible for Bonus</v>
      </c>
      <c r="AG453" s="9" t="str">
        <f t="shared" si="78"/>
        <v>Normal Region</v>
      </c>
      <c r="AH453" s="1" t="str">
        <f t="shared" si="79"/>
        <v>Order Closed</v>
      </c>
    </row>
    <row r="454" spans="1:34">
      <c r="A454" s="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c r="P454" s="1">
        <f t="shared" si="70"/>
        <v>1800</v>
      </c>
      <c r="Q454" s="1">
        <v>15</v>
      </c>
      <c r="R454" s="1">
        <f t="shared" si="71"/>
        <v>270</v>
      </c>
      <c r="S454" s="1">
        <f t="shared" si="72"/>
        <v>1530</v>
      </c>
      <c r="T454" s="1">
        <v>0.62</v>
      </c>
      <c r="U454" s="1">
        <f t="shared" si="73"/>
        <v>948.6</v>
      </c>
      <c r="V454" s="1">
        <f t="shared" si="74"/>
        <v>581.4</v>
      </c>
      <c r="W454" s="4">
        <f t="shared" si="75"/>
        <v>0.38</v>
      </c>
      <c r="X454" s="1" t="s">
        <v>56</v>
      </c>
      <c r="Y454" s="1" t="s">
        <v>57</v>
      </c>
      <c r="Z454" s="1" t="s">
        <v>41</v>
      </c>
      <c r="AA454" s="2">
        <v>45805</v>
      </c>
      <c r="AB454" s="1">
        <v>5</v>
      </c>
      <c r="AC454" s="1" t="s">
        <v>42</v>
      </c>
      <c r="AD454" s="9" t="str">
        <f t="shared" si="76"/>
        <v>Target Not Achieved</v>
      </c>
      <c r="AE454" s="1" t="str" cm="1">
        <f t="array" ref="AE454">_xlfn.IFS(AB454&gt;=4.5,"Excellent",AB454&gt;=3,"Good",AB454&lt;3,"Poor")</f>
        <v>Excellent</v>
      </c>
      <c r="AF454" s="1" t="str">
        <f t="shared" si="77"/>
        <v>Not Eligible for Bonus</v>
      </c>
      <c r="AG454" s="9" t="str">
        <f t="shared" si="78"/>
        <v>Normal Region</v>
      </c>
      <c r="AH454" s="1" t="str">
        <f t="shared" si="79"/>
        <v>Order Closed</v>
      </c>
    </row>
    <row r="455" spans="1:34">
      <c r="A455" s="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c r="P455" s="1">
        <f t="shared" si="70"/>
        <v>11250</v>
      </c>
      <c r="Q455" s="1">
        <v>0</v>
      </c>
      <c r="R455" s="1">
        <f t="shared" si="71"/>
        <v>0</v>
      </c>
      <c r="S455" s="1">
        <f t="shared" si="72"/>
        <v>11250</v>
      </c>
      <c r="T455" s="1">
        <v>0.45</v>
      </c>
      <c r="U455" s="1">
        <f t="shared" si="73"/>
        <v>5062.5</v>
      </c>
      <c r="V455" s="1">
        <f t="shared" si="74"/>
        <v>6187.5</v>
      </c>
      <c r="W455" s="4">
        <f t="shared" si="75"/>
        <v>0.55000000000000004</v>
      </c>
      <c r="X455" s="1" t="s">
        <v>92</v>
      </c>
      <c r="Y455" s="1" t="s">
        <v>40</v>
      </c>
      <c r="Z455" s="1" t="s">
        <v>41</v>
      </c>
      <c r="AA455" s="2">
        <v>45801</v>
      </c>
      <c r="AB455" s="1">
        <v>5</v>
      </c>
      <c r="AC455" s="1" t="s">
        <v>42</v>
      </c>
      <c r="AD455" s="9" t="str">
        <f t="shared" si="76"/>
        <v>Target Achieved</v>
      </c>
      <c r="AE455" s="1" t="str" cm="1">
        <f t="array" ref="AE455">_xlfn.IFS(AB455&gt;=4.5,"Excellent",AB455&gt;=3,"Good",AB455&lt;3,"Poor")</f>
        <v>Excellent</v>
      </c>
      <c r="AF455" s="1" t="str">
        <f t="shared" si="77"/>
        <v>Eligible for Bonus</v>
      </c>
      <c r="AG455" s="9" t="str">
        <f t="shared" si="78"/>
        <v>Normal Region</v>
      </c>
      <c r="AH455" s="1" t="str">
        <f t="shared" si="79"/>
        <v>Order Closed</v>
      </c>
    </row>
    <row r="456" spans="1:34">
      <c r="A456" s="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c r="P456" s="1">
        <f t="shared" si="70"/>
        <v>15270</v>
      </c>
      <c r="Q456" s="1">
        <v>10</v>
      </c>
      <c r="R456" s="1">
        <f t="shared" si="71"/>
        <v>1527</v>
      </c>
      <c r="S456" s="1">
        <f t="shared" si="72"/>
        <v>13743</v>
      </c>
      <c r="T456" s="1">
        <v>0.5</v>
      </c>
      <c r="U456" s="1">
        <f t="shared" si="73"/>
        <v>6871.5</v>
      </c>
      <c r="V456" s="1">
        <f t="shared" si="74"/>
        <v>6871.5</v>
      </c>
      <c r="W456" s="4">
        <f t="shared" si="75"/>
        <v>0.5</v>
      </c>
      <c r="X456" s="1" t="s">
        <v>104</v>
      </c>
      <c r="Y456" s="1" t="s">
        <v>57</v>
      </c>
      <c r="Z456" s="1" t="s">
        <v>120</v>
      </c>
      <c r="AA456" s="1"/>
      <c r="AB456" s="1"/>
      <c r="AC456" s="1" t="s">
        <v>42</v>
      </c>
      <c r="AD456" s="9" t="str">
        <f t="shared" si="76"/>
        <v>Target Achieved</v>
      </c>
      <c r="AE456" s="1" t="str" cm="1">
        <f t="array" ref="AE456">_xlfn.IFS(AB456&gt;=4.5,"Excellent",AB456&gt;=3,"Good",AB456&lt;3,"Poor")</f>
        <v>Poor</v>
      </c>
      <c r="AF456" s="1" t="str">
        <f t="shared" si="77"/>
        <v>Not Eligible for Bonus</v>
      </c>
      <c r="AG456" s="9" t="str">
        <f t="shared" si="78"/>
        <v>Normal Region</v>
      </c>
      <c r="AH456" s="1" t="str">
        <f t="shared" si="79"/>
        <v>Order Closed</v>
      </c>
    </row>
    <row r="457" spans="1:34">
      <c r="A457" s="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c r="P457" s="1">
        <f t="shared" si="70"/>
        <v>17520</v>
      </c>
      <c r="Q457" s="1">
        <v>30</v>
      </c>
      <c r="R457" s="1">
        <f t="shared" si="71"/>
        <v>5256</v>
      </c>
      <c r="S457" s="1">
        <f t="shared" si="72"/>
        <v>12264</v>
      </c>
      <c r="T457" s="1">
        <v>0.48</v>
      </c>
      <c r="U457" s="1">
        <f t="shared" si="73"/>
        <v>5886.7199999999993</v>
      </c>
      <c r="V457" s="1">
        <f t="shared" si="74"/>
        <v>6377.2800000000007</v>
      </c>
      <c r="W457" s="4">
        <f t="shared" si="75"/>
        <v>0.52</v>
      </c>
      <c r="X457" s="1" t="s">
        <v>39</v>
      </c>
      <c r="Y457" s="1" t="s">
        <v>57</v>
      </c>
      <c r="Z457" s="1" t="s">
        <v>22</v>
      </c>
      <c r="AA457" s="1"/>
      <c r="AB457" s="1"/>
      <c r="AC457" s="1" t="s">
        <v>93</v>
      </c>
      <c r="AD457" s="9" t="str">
        <f t="shared" si="76"/>
        <v>Target Achieved</v>
      </c>
      <c r="AE457" s="1" t="str" cm="1">
        <f t="array" ref="AE457">_xlfn.IFS(AB457&gt;=4.5,"Excellent",AB457&gt;=3,"Good",AB457&lt;3,"Poor")</f>
        <v>Poor</v>
      </c>
      <c r="AF457" s="1" t="str">
        <f t="shared" si="77"/>
        <v>Not Eligible for Bonus</v>
      </c>
      <c r="AG457" s="9" t="str">
        <f t="shared" si="78"/>
        <v>Normal Region</v>
      </c>
      <c r="AH457" s="1" t="str">
        <f t="shared" si="79"/>
        <v>Order Returned</v>
      </c>
    </row>
    <row r="458" spans="1:34">
      <c r="A458" s="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c r="P458" s="1">
        <f t="shared" si="70"/>
        <v>26800</v>
      </c>
      <c r="Q458" s="1">
        <v>15</v>
      </c>
      <c r="R458" s="1">
        <f t="shared" si="71"/>
        <v>4020</v>
      </c>
      <c r="S458" s="1">
        <f t="shared" si="72"/>
        <v>22780</v>
      </c>
      <c r="T458" s="1">
        <v>0.47</v>
      </c>
      <c r="U458" s="1">
        <f t="shared" si="73"/>
        <v>10706.599999999999</v>
      </c>
      <c r="V458" s="1">
        <f t="shared" si="74"/>
        <v>12073.400000000001</v>
      </c>
      <c r="W458" s="4">
        <f t="shared" si="75"/>
        <v>0.53</v>
      </c>
      <c r="X458" s="1" t="s">
        <v>50</v>
      </c>
      <c r="Y458" s="1" t="s">
        <v>57</v>
      </c>
      <c r="Z458" s="1" t="s">
        <v>41</v>
      </c>
      <c r="AA458" s="2">
        <v>45803</v>
      </c>
      <c r="AB458" s="1">
        <v>5</v>
      </c>
      <c r="AC458" s="1" t="s">
        <v>42</v>
      </c>
      <c r="AD458" s="9" t="str">
        <f t="shared" si="76"/>
        <v>Target Achieved</v>
      </c>
      <c r="AE458" s="1" t="str" cm="1">
        <f t="array" ref="AE458">_xlfn.IFS(AB458&gt;=4.5,"Excellent",AB458&gt;=3,"Good",AB458&lt;3,"Poor")</f>
        <v>Excellent</v>
      </c>
      <c r="AF458" s="1" t="str">
        <f t="shared" si="77"/>
        <v>Not Eligible for Bonus</v>
      </c>
      <c r="AG458" s="9" t="str">
        <f t="shared" si="78"/>
        <v>Normal Region</v>
      </c>
      <c r="AH458" s="1" t="str">
        <f t="shared" si="79"/>
        <v>Order Closed</v>
      </c>
    </row>
    <row r="459" spans="1:34">
      <c r="A459" s="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c r="P459" s="1">
        <f t="shared" si="70"/>
        <v>106500</v>
      </c>
      <c r="Q459" s="1">
        <v>10</v>
      </c>
      <c r="R459" s="1">
        <f t="shared" si="71"/>
        <v>10650</v>
      </c>
      <c r="S459" s="1">
        <f t="shared" si="72"/>
        <v>95850</v>
      </c>
      <c r="T459" s="1">
        <v>0.57999999999999996</v>
      </c>
      <c r="U459" s="1">
        <f t="shared" si="73"/>
        <v>55592.999999999993</v>
      </c>
      <c r="V459" s="1">
        <f t="shared" si="74"/>
        <v>40257.000000000007</v>
      </c>
      <c r="W459" s="4">
        <f t="shared" si="75"/>
        <v>0.4200000000000001</v>
      </c>
      <c r="X459" s="1" t="s">
        <v>56</v>
      </c>
      <c r="Y459" s="1" t="s">
        <v>81</v>
      </c>
      <c r="Z459" s="1" t="s">
        <v>41</v>
      </c>
      <c r="AA459" s="2">
        <v>45800</v>
      </c>
      <c r="AB459" s="1">
        <v>5</v>
      </c>
      <c r="AC459" s="1" t="s">
        <v>42</v>
      </c>
      <c r="AD459" s="9" t="str">
        <f t="shared" si="76"/>
        <v>Target Achieved</v>
      </c>
      <c r="AE459" s="1" t="str" cm="1">
        <f t="array" ref="AE459">_xlfn.IFS(AB459&gt;=4.5,"Excellent",AB459&gt;=3,"Good",AB459&lt;3,"Poor")</f>
        <v>Excellent</v>
      </c>
      <c r="AF459" s="1" t="str">
        <f t="shared" si="77"/>
        <v>Not Eligible for Bonus</v>
      </c>
      <c r="AG459" s="9" t="str">
        <f t="shared" si="78"/>
        <v>Priority Region</v>
      </c>
      <c r="AH459" s="1" t="str">
        <f t="shared" si="79"/>
        <v>Order Closed</v>
      </c>
    </row>
    <row r="460" spans="1:34">
      <c r="A460" s="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c r="P460" s="1">
        <f t="shared" si="70"/>
        <v>11100</v>
      </c>
      <c r="Q460" s="1">
        <v>5</v>
      </c>
      <c r="R460" s="1">
        <f t="shared" si="71"/>
        <v>555</v>
      </c>
      <c r="S460" s="1">
        <f t="shared" si="72"/>
        <v>10545</v>
      </c>
      <c r="T460" s="1">
        <v>0.47</v>
      </c>
      <c r="U460" s="1">
        <f t="shared" si="73"/>
        <v>4956.1499999999996</v>
      </c>
      <c r="V460" s="1">
        <f t="shared" si="74"/>
        <v>5588.85</v>
      </c>
      <c r="W460" s="4">
        <f t="shared" si="75"/>
        <v>0.53</v>
      </c>
      <c r="X460" s="1" t="s">
        <v>147</v>
      </c>
      <c r="Y460" s="1" t="s">
        <v>40</v>
      </c>
      <c r="Z460" s="1" t="s">
        <v>51</v>
      </c>
      <c r="AA460" s="2">
        <v>45802</v>
      </c>
      <c r="AB460" s="1"/>
      <c r="AC460" s="1" t="s">
        <v>42</v>
      </c>
      <c r="AD460" s="9" t="str">
        <f t="shared" si="76"/>
        <v>Target Achieved</v>
      </c>
      <c r="AE460" s="1" t="str" cm="1">
        <f t="array" ref="AE460">_xlfn.IFS(AB460&gt;=4.5,"Excellent",AB460&gt;=3,"Good",AB460&lt;3,"Poor")</f>
        <v>Poor</v>
      </c>
      <c r="AF460" s="1" t="str">
        <f t="shared" si="77"/>
        <v>Eligible for Bonus</v>
      </c>
      <c r="AG460" s="9" t="str">
        <f t="shared" si="78"/>
        <v>Normal Region</v>
      </c>
      <c r="AH460" s="1" t="str">
        <f t="shared" si="79"/>
        <v>Order Closed</v>
      </c>
    </row>
    <row r="461" spans="1:34">
      <c r="A461" s="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c r="P461" s="1">
        <f t="shared" si="70"/>
        <v>7410</v>
      </c>
      <c r="Q461" s="1">
        <v>25</v>
      </c>
      <c r="R461" s="1">
        <f t="shared" si="71"/>
        <v>1852.5</v>
      </c>
      <c r="S461" s="1">
        <f t="shared" si="72"/>
        <v>5557.5</v>
      </c>
      <c r="T461" s="1">
        <v>0.52</v>
      </c>
      <c r="U461" s="1">
        <f t="shared" si="73"/>
        <v>2889.9</v>
      </c>
      <c r="V461" s="1">
        <f t="shared" si="74"/>
        <v>2667.6</v>
      </c>
      <c r="W461" s="4">
        <f t="shared" si="75"/>
        <v>0.48</v>
      </c>
      <c r="X461" s="1" t="s">
        <v>50</v>
      </c>
      <c r="Y461" s="1" t="s">
        <v>57</v>
      </c>
      <c r="Z461" s="1" t="s">
        <v>41</v>
      </c>
      <c r="AA461" s="2">
        <v>45803</v>
      </c>
      <c r="AB461" s="1">
        <v>5</v>
      </c>
      <c r="AC461" s="1" t="s">
        <v>42</v>
      </c>
      <c r="AD461" s="9" t="str">
        <f t="shared" si="76"/>
        <v>Target Not Achieved</v>
      </c>
      <c r="AE461" s="1" t="str" cm="1">
        <f t="array" ref="AE461">_xlfn.IFS(AB461&gt;=4.5,"Excellent",AB461&gt;=3,"Good",AB461&lt;3,"Poor")</f>
        <v>Excellent</v>
      </c>
      <c r="AF461" s="1" t="str">
        <f t="shared" si="77"/>
        <v>Not Eligible for Bonus</v>
      </c>
      <c r="AG461" s="9" t="str">
        <f t="shared" si="78"/>
        <v>Normal Region</v>
      </c>
      <c r="AH461" s="1" t="str">
        <f t="shared" si="79"/>
        <v>Order Closed</v>
      </c>
    </row>
    <row r="462" spans="1:34">
      <c r="A462" s="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c r="P462" s="1">
        <f t="shared" si="70"/>
        <v>520</v>
      </c>
      <c r="Q462" s="1">
        <v>30</v>
      </c>
      <c r="R462" s="1">
        <f t="shared" si="71"/>
        <v>156</v>
      </c>
      <c r="S462" s="1">
        <f t="shared" si="72"/>
        <v>364</v>
      </c>
      <c r="T462" s="1">
        <v>0.62</v>
      </c>
      <c r="U462" s="1">
        <f t="shared" si="73"/>
        <v>225.68</v>
      </c>
      <c r="V462" s="1">
        <f t="shared" si="74"/>
        <v>138.32</v>
      </c>
      <c r="W462" s="4">
        <f t="shared" si="75"/>
        <v>0.38</v>
      </c>
      <c r="X462" s="1" t="s">
        <v>56</v>
      </c>
      <c r="Y462" s="1" t="s">
        <v>72</v>
      </c>
      <c r="Z462" s="1" t="s">
        <v>66</v>
      </c>
      <c r="AA462" s="1"/>
      <c r="AB462" s="1"/>
      <c r="AC462" s="1" t="s">
        <v>42</v>
      </c>
      <c r="AD462" s="9" t="str">
        <f t="shared" si="76"/>
        <v>Target Not Achieved</v>
      </c>
      <c r="AE462" s="1" t="str" cm="1">
        <f t="array" ref="AE462">_xlfn.IFS(AB462&gt;=4.5,"Excellent",AB462&gt;=3,"Good",AB462&lt;3,"Poor")</f>
        <v>Poor</v>
      </c>
      <c r="AF462" s="1" t="str">
        <f t="shared" si="77"/>
        <v>Not Eligible for Bonus</v>
      </c>
      <c r="AG462" s="9" t="str">
        <f t="shared" si="78"/>
        <v>Priority Region</v>
      </c>
      <c r="AH462" s="1" t="str">
        <f t="shared" si="79"/>
        <v>Order Closed</v>
      </c>
    </row>
    <row r="463" spans="1:34">
      <c r="A463" s="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c r="P463" s="1">
        <f t="shared" si="70"/>
        <v>2400</v>
      </c>
      <c r="Q463" s="1">
        <v>5</v>
      </c>
      <c r="R463" s="1">
        <f t="shared" si="71"/>
        <v>120</v>
      </c>
      <c r="S463" s="1">
        <f t="shared" si="72"/>
        <v>2280</v>
      </c>
      <c r="T463" s="1">
        <v>0.35</v>
      </c>
      <c r="U463" s="1">
        <f t="shared" si="73"/>
        <v>798</v>
      </c>
      <c r="V463" s="1">
        <f t="shared" si="74"/>
        <v>1482</v>
      </c>
      <c r="W463" s="4">
        <f t="shared" si="75"/>
        <v>0.65</v>
      </c>
      <c r="X463" s="1" t="s">
        <v>39</v>
      </c>
      <c r="Y463" s="1" t="s">
        <v>40</v>
      </c>
      <c r="Z463" s="1" t="s">
        <v>41</v>
      </c>
      <c r="AA463" s="2">
        <v>45807</v>
      </c>
      <c r="AB463" s="1">
        <v>4</v>
      </c>
      <c r="AC463" s="1" t="s">
        <v>42</v>
      </c>
      <c r="AD463" s="9" t="str">
        <f t="shared" si="76"/>
        <v>Target Not Achieved</v>
      </c>
      <c r="AE463" s="1" t="str" cm="1">
        <f t="array" ref="AE463">_xlfn.IFS(AB463&gt;=4.5,"Excellent",AB463&gt;=3,"Good",AB463&lt;3,"Poor")</f>
        <v>Good</v>
      </c>
      <c r="AF463" s="1" t="str">
        <f t="shared" si="77"/>
        <v>Not Eligible for Bonus</v>
      </c>
      <c r="AG463" s="9" t="str">
        <f t="shared" si="78"/>
        <v>Normal Region</v>
      </c>
      <c r="AH463" s="1" t="str">
        <f t="shared" si="79"/>
        <v>Order Closed</v>
      </c>
    </row>
    <row r="464" spans="1:34">
      <c r="A464" s="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c r="P464" s="1">
        <f t="shared" si="70"/>
        <v>2740</v>
      </c>
      <c r="Q464" s="1">
        <v>0</v>
      </c>
      <c r="R464" s="1">
        <f t="shared" si="71"/>
        <v>0</v>
      </c>
      <c r="S464" s="1">
        <f t="shared" si="72"/>
        <v>2740</v>
      </c>
      <c r="T464" s="1">
        <v>0.47</v>
      </c>
      <c r="U464" s="1">
        <f t="shared" si="73"/>
        <v>1287.8</v>
      </c>
      <c r="V464" s="1">
        <f t="shared" si="74"/>
        <v>1452.2</v>
      </c>
      <c r="W464" s="4">
        <f t="shared" si="75"/>
        <v>0.53</v>
      </c>
      <c r="X464" s="1" t="s">
        <v>147</v>
      </c>
      <c r="Y464" s="1" t="s">
        <v>57</v>
      </c>
      <c r="Z464" s="1" t="s">
        <v>41</v>
      </c>
      <c r="AA464" s="2">
        <v>45803</v>
      </c>
      <c r="AB464" s="1">
        <v>4</v>
      </c>
      <c r="AC464" s="1" t="s">
        <v>42</v>
      </c>
      <c r="AD464" s="9" t="str">
        <f t="shared" si="76"/>
        <v>Target Not Achieved</v>
      </c>
      <c r="AE464" s="1" t="str" cm="1">
        <f t="array" ref="AE464">_xlfn.IFS(AB464&gt;=4.5,"Excellent",AB464&gt;=3,"Good",AB464&lt;3,"Poor")</f>
        <v>Good</v>
      </c>
      <c r="AF464" s="1" t="str">
        <f t="shared" si="77"/>
        <v>Not Eligible for Bonus</v>
      </c>
      <c r="AG464" s="9" t="str">
        <f t="shared" si="78"/>
        <v>Normal Region</v>
      </c>
      <c r="AH464" s="1" t="str">
        <f t="shared" si="79"/>
        <v>Order Closed</v>
      </c>
    </row>
    <row r="465" spans="1:34">
      <c r="A465" s="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c r="P465" s="1">
        <f t="shared" si="70"/>
        <v>3890</v>
      </c>
      <c r="Q465" s="1">
        <v>5</v>
      </c>
      <c r="R465" s="1">
        <f t="shared" si="71"/>
        <v>194.5</v>
      </c>
      <c r="S465" s="1">
        <f t="shared" si="72"/>
        <v>3695.5</v>
      </c>
      <c r="T465" s="1">
        <v>0.5</v>
      </c>
      <c r="U465" s="1">
        <f t="shared" si="73"/>
        <v>1847.75</v>
      </c>
      <c r="V465" s="1">
        <f t="shared" si="74"/>
        <v>1847.75</v>
      </c>
      <c r="W465" s="4">
        <f t="shared" si="75"/>
        <v>0.5</v>
      </c>
      <c r="X465" s="1" t="s">
        <v>147</v>
      </c>
      <c r="Y465" s="1" t="s">
        <v>57</v>
      </c>
      <c r="Z465" s="1" t="s">
        <v>41</v>
      </c>
      <c r="AA465" s="2">
        <v>45804</v>
      </c>
      <c r="AB465" s="1">
        <v>3</v>
      </c>
      <c r="AC465" s="1" t="s">
        <v>42</v>
      </c>
      <c r="AD465" s="9" t="str">
        <f t="shared" si="76"/>
        <v>Target Not Achieved</v>
      </c>
      <c r="AE465" s="1" t="str" cm="1">
        <f t="array" ref="AE465">_xlfn.IFS(AB465&gt;=4.5,"Excellent",AB465&gt;=3,"Good",AB465&lt;3,"Poor")</f>
        <v>Good</v>
      </c>
      <c r="AF465" s="1" t="str">
        <f t="shared" si="77"/>
        <v>Not Eligible for Bonus</v>
      </c>
      <c r="AG465" s="9" t="str">
        <f t="shared" si="78"/>
        <v>Normal Region</v>
      </c>
      <c r="AH465" s="1" t="str">
        <f t="shared" si="79"/>
        <v>Order Closed</v>
      </c>
    </row>
    <row r="466" spans="1:34">
      <c r="A466" s="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c r="P466" s="1">
        <f t="shared" si="70"/>
        <v>1060</v>
      </c>
      <c r="Q466" s="1">
        <v>20</v>
      </c>
      <c r="R466" s="1">
        <f t="shared" si="71"/>
        <v>212</v>
      </c>
      <c r="S466" s="1">
        <f t="shared" si="72"/>
        <v>848</v>
      </c>
      <c r="T466" s="1">
        <v>0.5</v>
      </c>
      <c r="U466" s="1">
        <f t="shared" si="73"/>
        <v>424</v>
      </c>
      <c r="V466" s="1">
        <f t="shared" si="74"/>
        <v>424</v>
      </c>
      <c r="W466" s="4">
        <f t="shared" si="75"/>
        <v>0.5</v>
      </c>
      <c r="X466" s="1" t="s">
        <v>56</v>
      </c>
      <c r="Y466" s="1" t="s">
        <v>72</v>
      </c>
      <c r="Z466" s="1" t="s">
        <v>51</v>
      </c>
      <c r="AA466" s="2">
        <v>45809</v>
      </c>
      <c r="AB466" s="1"/>
      <c r="AC466" s="1" t="s">
        <v>42</v>
      </c>
      <c r="AD466" s="9" t="str">
        <f t="shared" si="76"/>
        <v>Target Not Achieved</v>
      </c>
      <c r="AE466" s="1" t="str" cm="1">
        <f t="array" ref="AE466">_xlfn.IFS(AB466&gt;=4.5,"Excellent",AB466&gt;=3,"Good",AB466&lt;3,"Poor")</f>
        <v>Poor</v>
      </c>
      <c r="AF466" s="1" t="str">
        <f t="shared" si="77"/>
        <v>Not Eligible for Bonus</v>
      </c>
      <c r="AG466" s="9" t="str">
        <f t="shared" si="78"/>
        <v>Normal Region</v>
      </c>
      <c r="AH466" s="1" t="str">
        <f t="shared" si="79"/>
        <v>Order Closed</v>
      </c>
    </row>
    <row r="467" spans="1:34">
      <c r="A467" s="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c r="P467" s="1">
        <f t="shared" si="70"/>
        <v>1510</v>
      </c>
      <c r="Q467" s="1">
        <v>20</v>
      </c>
      <c r="R467" s="1">
        <f t="shared" si="71"/>
        <v>302</v>
      </c>
      <c r="S467" s="1">
        <f t="shared" si="72"/>
        <v>1208</v>
      </c>
      <c r="T467" s="1">
        <v>0.52</v>
      </c>
      <c r="U467" s="1">
        <f t="shared" si="73"/>
        <v>628.16</v>
      </c>
      <c r="V467" s="1">
        <f t="shared" si="74"/>
        <v>579.84</v>
      </c>
      <c r="W467" s="4">
        <f t="shared" si="75"/>
        <v>0.48000000000000004</v>
      </c>
      <c r="X467" s="1" t="s">
        <v>39</v>
      </c>
      <c r="Y467" s="1" t="s">
        <v>72</v>
      </c>
      <c r="Z467" s="1" t="s">
        <v>51</v>
      </c>
      <c r="AA467" s="2">
        <v>45808</v>
      </c>
      <c r="AB467" s="1"/>
      <c r="AC467" s="1" t="s">
        <v>42</v>
      </c>
      <c r="AD467" s="9" t="str">
        <f t="shared" si="76"/>
        <v>Target Not Achieved</v>
      </c>
      <c r="AE467" s="1" t="str" cm="1">
        <f t="array" ref="AE467">_xlfn.IFS(AB467&gt;=4.5,"Excellent",AB467&gt;=3,"Good",AB467&lt;3,"Poor")</f>
        <v>Poor</v>
      </c>
      <c r="AF467" s="1" t="str">
        <f t="shared" si="77"/>
        <v>Not Eligible for Bonus</v>
      </c>
      <c r="AG467" s="9" t="str">
        <f t="shared" si="78"/>
        <v>Normal Region</v>
      </c>
      <c r="AH467" s="1" t="str">
        <f t="shared" si="79"/>
        <v>Order Closed</v>
      </c>
    </row>
    <row r="468" spans="1:34">
      <c r="A468" s="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c r="P468" s="1">
        <f t="shared" si="70"/>
        <v>15020</v>
      </c>
      <c r="Q468" s="1">
        <v>30</v>
      </c>
      <c r="R468" s="1">
        <f t="shared" si="71"/>
        <v>4506</v>
      </c>
      <c r="S468" s="1">
        <f t="shared" si="72"/>
        <v>10514</v>
      </c>
      <c r="T468" s="1">
        <v>0.57999999999999996</v>
      </c>
      <c r="U468" s="1">
        <f t="shared" si="73"/>
        <v>6098.12</v>
      </c>
      <c r="V468" s="1">
        <f t="shared" si="74"/>
        <v>4415.88</v>
      </c>
      <c r="W468" s="4">
        <f t="shared" si="75"/>
        <v>0.42</v>
      </c>
      <c r="X468" s="1" t="s">
        <v>50</v>
      </c>
      <c r="Y468" s="1" t="s">
        <v>57</v>
      </c>
      <c r="Z468" s="1" t="s">
        <v>41</v>
      </c>
      <c r="AA468" s="2">
        <v>45810</v>
      </c>
      <c r="AB468" s="1">
        <v>4</v>
      </c>
      <c r="AC468" s="1" t="s">
        <v>42</v>
      </c>
      <c r="AD468" s="9" t="str">
        <f t="shared" si="76"/>
        <v>Target Achieved</v>
      </c>
      <c r="AE468" s="1" t="str" cm="1">
        <f t="array" ref="AE468">_xlfn.IFS(AB468&gt;=4.5,"Excellent",AB468&gt;=3,"Good",AB468&lt;3,"Poor")</f>
        <v>Good</v>
      </c>
      <c r="AF468" s="1" t="str">
        <f t="shared" si="77"/>
        <v>Not Eligible for Bonus</v>
      </c>
      <c r="AG468" s="9" t="str">
        <f t="shared" si="78"/>
        <v>Normal Region</v>
      </c>
      <c r="AH468" s="1" t="str">
        <f t="shared" si="79"/>
        <v>Order Closed</v>
      </c>
    </row>
    <row r="469" spans="1:34">
      <c r="A469" s="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c r="P469" s="1">
        <f t="shared" si="70"/>
        <v>14160</v>
      </c>
      <c r="Q469" s="1">
        <v>30</v>
      </c>
      <c r="R469" s="1">
        <f t="shared" si="71"/>
        <v>4248</v>
      </c>
      <c r="S469" s="1">
        <f t="shared" si="72"/>
        <v>9912</v>
      </c>
      <c r="T469" s="1">
        <v>0.48</v>
      </c>
      <c r="U469" s="1">
        <f t="shared" si="73"/>
        <v>4757.76</v>
      </c>
      <c r="V469" s="1">
        <f t="shared" si="74"/>
        <v>5154.24</v>
      </c>
      <c r="W469" s="4">
        <f t="shared" si="75"/>
        <v>0.52</v>
      </c>
      <c r="X469" s="1" t="s">
        <v>39</v>
      </c>
      <c r="Y469" s="1" t="s">
        <v>81</v>
      </c>
      <c r="Z469" s="1" t="s">
        <v>22</v>
      </c>
      <c r="AA469" s="1"/>
      <c r="AB469" s="1"/>
      <c r="AC469" s="1" t="s">
        <v>93</v>
      </c>
      <c r="AD469" s="9" t="str">
        <f t="shared" si="76"/>
        <v>Target Not Achieved</v>
      </c>
      <c r="AE469" s="1" t="str" cm="1">
        <f t="array" ref="AE469">_xlfn.IFS(AB469&gt;=4.5,"Excellent",AB469&gt;=3,"Good",AB469&lt;3,"Poor")</f>
        <v>Poor</v>
      </c>
      <c r="AF469" s="1" t="str">
        <f t="shared" si="77"/>
        <v>Not Eligible for Bonus</v>
      </c>
      <c r="AG469" s="9" t="str">
        <f t="shared" si="78"/>
        <v>Normal Region</v>
      </c>
      <c r="AH469" s="1" t="str">
        <f t="shared" si="79"/>
        <v>Order Returned</v>
      </c>
    </row>
    <row r="470" spans="1:34">
      <c r="A470" s="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c r="P470" s="1">
        <f t="shared" si="70"/>
        <v>21560</v>
      </c>
      <c r="Q470" s="1">
        <v>15</v>
      </c>
      <c r="R470" s="1">
        <f t="shared" si="71"/>
        <v>3234</v>
      </c>
      <c r="S470" s="1">
        <f t="shared" si="72"/>
        <v>18326</v>
      </c>
      <c r="T470" s="1">
        <v>0.52</v>
      </c>
      <c r="U470" s="1">
        <f t="shared" si="73"/>
        <v>9529.52</v>
      </c>
      <c r="V470" s="1">
        <f t="shared" si="74"/>
        <v>8796.48</v>
      </c>
      <c r="W470" s="4">
        <f t="shared" si="75"/>
        <v>0.48</v>
      </c>
      <c r="X470" s="1" t="s">
        <v>104</v>
      </c>
      <c r="Y470" s="1" t="s">
        <v>81</v>
      </c>
      <c r="Z470" s="1" t="s">
        <v>41</v>
      </c>
      <c r="AA470" s="2">
        <v>45809</v>
      </c>
      <c r="AB470" s="1">
        <v>4</v>
      </c>
      <c r="AC470" s="1" t="s">
        <v>42</v>
      </c>
      <c r="AD470" s="9" t="str">
        <f t="shared" si="76"/>
        <v>Target Achieved</v>
      </c>
      <c r="AE470" s="1" t="str" cm="1">
        <f t="array" ref="AE470">_xlfn.IFS(AB470&gt;=4.5,"Excellent",AB470&gt;=3,"Good",AB470&lt;3,"Poor")</f>
        <v>Good</v>
      </c>
      <c r="AF470" s="1" t="str">
        <f t="shared" si="77"/>
        <v>Not Eligible for Bonus</v>
      </c>
      <c r="AG470" s="9" t="str">
        <f t="shared" si="78"/>
        <v>Priority Region</v>
      </c>
      <c r="AH470" s="1" t="str">
        <f t="shared" si="79"/>
        <v>Order Closed</v>
      </c>
    </row>
    <row r="471" spans="1:34">
      <c r="A471" s="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c r="P471" s="1">
        <f t="shared" si="70"/>
        <v>4690</v>
      </c>
      <c r="Q471" s="1">
        <v>0</v>
      </c>
      <c r="R471" s="1">
        <f t="shared" si="71"/>
        <v>0</v>
      </c>
      <c r="S471" s="1">
        <f t="shared" si="72"/>
        <v>4690</v>
      </c>
      <c r="T471" s="1">
        <v>0.52</v>
      </c>
      <c r="U471" s="1">
        <f t="shared" si="73"/>
        <v>2438.8000000000002</v>
      </c>
      <c r="V471" s="1">
        <f t="shared" si="74"/>
        <v>2251.1999999999998</v>
      </c>
      <c r="W471" s="4">
        <f t="shared" si="75"/>
        <v>0.48</v>
      </c>
      <c r="X471" s="1" t="s">
        <v>39</v>
      </c>
      <c r="Y471" s="1" t="s">
        <v>40</v>
      </c>
      <c r="Z471" s="1" t="s">
        <v>41</v>
      </c>
      <c r="AA471" s="2">
        <v>45808</v>
      </c>
      <c r="AB471" s="1">
        <v>4</v>
      </c>
      <c r="AC471" s="1" t="s">
        <v>42</v>
      </c>
      <c r="AD471" s="9" t="str">
        <f t="shared" si="76"/>
        <v>Target Not Achieved</v>
      </c>
      <c r="AE471" s="1" t="str" cm="1">
        <f t="array" ref="AE471">_xlfn.IFS(AB471&gt;=4.5,"Excellent",AB471&gt;=3,"Good",AB471&lt;3,"Poor")</f>
        <v>Good</v>
      </c>
      <c r="AF471" s="1" t="str">
        <f t="shared" si="77"/>
        <v>Not Eligible for Bonus</v>
      </c>
      <c r="AG471" s="9" t="str">
        <f t="shared" si="78"/>
        <v>Normal Region</v>
      </c>
      <c r="AH471" s="1" t="str">
        <f t="shared" si="79"/>
        <v>Order Closed</v>
      </c>
    </row>
    <row r="472" spans="1:34">
      <c r="A472" s="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c r="P472" s="1">
        <f t="shared" si="70"/>
        <v>2650</v>
      </c>
      <c r="Q472" s="1">
        <v>0</v>
      </c>
      <c r="R472" s="1">
        <f t="shared" si="71"/>
        <v>0</v>
      </c>
      <c r="S472" s="1">
        <f t="shared" si="72"/>
        <v>2650</v>
      </c>
      <c r="T472" s="1">
        <v>0.62</v>
      </c>
      <c r="U472" s="1">
        <f t="shared" si="73"/>
        <v>1643</v>
      </c>
      <c r="V472" s="1">
        <f t="shared" si="74"/>
        <v>1007</v>
      </c>
      <c r="W472" s="4">
        <f t="shared" si="75"/>
        <v>0.38</v>
      </c>
      <c r="X472" s="1" t="s">
        <v>147</v>
      </c>
      <c r="Y472" s="1" t="s">
        <v>81</v>
      </c>
      <c r="Z472" s="1" t="s">
        <v>22</v>
      </c>
      <c r="AA472" s="1"/>
      <c r="AB472" s="1"/>
      <c r="AC472" s="1" t="s">
        <v>93</v>
      </c>
      <c r="AD472" s="9" t="str">
        <f t="shared" si="76"/>
        <v>Target Not Achieved</v>
      </c>
      <c r="AE472" s="1" t="str" cm="1">
        <f t="array" ref="AE472">_xlfn.IFS(AB472&gt;=4.5,"Excellent",AB472&gt;=3,"Good",AB472&lt;3,"Poor")</f>
        <v>Poor</v>
      </c>
      <c r="AF472" s="1" t="str">
        <f t="shared" si="77"/>
        <v>Not Eligible for Bonus</v>
      </c>
      <c r="AG472" s="9" t="str">
        <f t="shared" si="78"/>
        <v>Normal Region</v>
      </c>
      <c r="AH472" s="1" t="str">
        <f t="shared" si="79"/>
        <v>Order Returned</v>
      </c>
    </row>
    <row r="473" spans="1:34">
      <c r="A473" s="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c r="P473" s="1">
        <f t="shared" si="70"/>
        <v>1980</v>
      </c>
      <c r="Q473" s="1">
        <v>15</v>
      </c>
      <c r="R473" s="1">
        <f t="shared" si="71"/>
        <v>297</v>
      </c>
      <c r="S473" s="1">
        <f t="shared" si="72"/>
        <v>1683</v>
      </c>
      <c r="T473" s="1">
        <v>0.62</v>
      </c>
      <c r="U473" s="1">
        <f t="shared" si="73"/>
        <v>1043.46</v>
      </c>
      <c r="V473" s="1">
        <f t="shared" si="74"/>
        <v>639.54</v>
      </c>
      <c r="W473" s="4">
        <f t="shared" si="75"/>
        <v>0.38</v>
      </c>
      <c r="X473" s="1" t="s">
        <v>92</v>
      </c>
      <c r="Y473" s="1" t="s">
        <v>72</v>
      </c>
      <c r="Z473" s="1" t="s">
        <v>41</v>
      </c>
      <c r="AA473" s="2">
        <v>45805</v>
      </c>
      <c r="AB473" s="1">
        <v>5</v>
      </c>
      <c r="AC473" s="1" t="s">
        <v>42</v>
      </c>
      <c r="AD473" s="9" t="str">
        <f t="shared" si="76"/>
        <v>Target Not Achieved</v>
      </c>
      <c r="AE473" s="1" t="str" cm="1">
        <f t="array" ref="AE473">_xlfn.IFS(AB473&gt;=4.5,"Excellent",AB473&gt;=3,"Good",AB473&lt;3,"Poor")</f>
        <v>Excellent</v>
      </c>
      <c r="AF473" s="1" t="str">
        <f t="shared" si="77"/>
        <v>Not Eligible for Bonus</v>
      </c>
      <c r="AG473" s="9" t="str">
        <f t="shared" si="78"/>
        <v>Priority Region</v>
      </c>
      <c r="AH473" s="1" t="str">
        <f t="shared" si="79"/>
        <v>Order Closed</v>
      </c>
    </row>
    <row r="474" spans="1:34">
      <c r="A474" s="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c r="P474" s="1">
        <f t="shared" si="70"/>
        <v>22600</v>
      </c>
      <c r="Q474" s="1">
        <v>30</v>
      </c>
      <c r="R474" s="1">
        <f t="shared" si="71"/>
        <v>6780</v>
      </c>
      <c r="S474" s="1">
        <f t="shared" si="72"/>
        <v>15820</v>
      </c>
      <c r="T474" s="1">
        <v>0.52</v>
      </c>
      <c r="U474" s="1">
        <f t="shared" si="73"/>
        <v>8226.4</v>
      </c>
      <c r="V474" s="1">
        <f t="shared" si="74"/>
        <v>7593.6</v>
      </c>
      <c r="W474" s="4">
        <f t="shared" si="75"/>
        <v>0.48000000000000004</v>
      </c>
      <c r="X474" s="1" t="s">
        <v>39</v>
      </c>
      <c r="Y474" s="1" t="s">
        <v>72</v>
      </c>
      <c r="Z474" s="1" t="s">
        <v>41</v>
      </c>
      <c r="AA474" s="2">
        <v>45812</v>
      </c>
      <c r="AB474" s="1">
        <v>5</v>
      </c>
      <c r="AC474" s="1" t="s">
        <v>42</v>
      </c>
      <c r="AD474" s="9" t="str">
        <f t="shared" si="76"/>
        <v>Target Achieved</v>
      </c>
      <c r="AE474" s="1" t="str" cm="1">
        <f t="array" ref="AE474">_xlfn.IFS(AB474&gt;=4.5,"Excellent",AB474&gt;=3,"Good",AB474&lt;3,"Poor")</f>
        <v>Excellent</v>
      </c>
      <c r="AF474" s="1" t="str">
        <f t="shared" si="77"/>
        <v>Not Eligible for Bonus</v>
      </c>
      <c r="AG474" s="9" t="str">
        <f t="shared" si="78"/>
        <v>Priority Region</v>
      </c>
      <c r="AH474" s="1" t="str">
        <f t="shared" si="79"/>
        <v>Order Closed</v>
      </c>
    </row>
    <row r="475" spans="1:34">
      <c r="A475" s="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c r="P475" s="1">
        <f t="shared" si="70"/>
        <v>920</v>
      </c>
      <c r="Q475" s="1">
        <v>5</v>
      </c>
      <c r="R475" s="1">
        <f t="shared" si="71"/>
        <v>46</v>
      </c>
      <c r="S475" s="1">
        <f t="shared" si="72"/>
        <v>874</v>
      </c>
      <c r="T475" s="1">
        <v>0.62</v>
      </c>
      <c r="U475" s="1">
        <f t="shared" si="73"/>
        <v>541.88</v>
      </c>
      <c r="V475" s="1">
        <f t="shared" si="74"/>
        <v>332.12</v>
      </c>
      <c r="W475" s="4">
        <f t="shared" si="75"/>
        <v>0.38</v>
      </c>
      <c r="X475" s="1" t="s">
        <v>50</v>
      </c>
      <c r="Y475" s="1" t="s">
        <v>57</v>
      </c>
      <c r="Z475" s="1" t="s">
        <v>41</v>
      </c>
      <c r="AA475" s="2">
        <v>45812</v>
      </c>
      <c r="AB475" s="1">
        <v>4</v>
      </c>
      <c r="AC475" s="1" t="s">
        <v>42</v>
      </c>
      <c r="AD475" s="9" t="str">
        <f t="shared" si="76"/>
        <v>Target Not Achieved</v>
      </c>
      <c r="AE475" s="1" t="str" cm="1">
        <f t="array" ref="AE475">_xlfn.IFS(AB475&gt;=4.5,"Excellent",AB475&gt;=3,"Good",AB475&lt;3,"Poor")</f>
        <v>Good</v>
      </c>
      <c r="AF475" s="1" t="str">
        <f t="shared" si="77"/>
        <v>Not Eligible for Bonus</v>
      </c>
      <c r="AG475" s="9" t="str">
        <f t="shared" si="78"/>
        <v>Normal Region</v>
      </c>
      <c r="AH475" s="1" t="str">
        <f t="shared" si="79"/>
        <v>Order Closed</v>
      </c>
    </row>
    <row r="476" spans="1:34">
      <c r="A476" s="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c r="P476" s="1">
        <f t="shared" si="70"/>
        <v>159150</v>
      </c>
      <c r="Q476" s="1">
        <v>10</v>
      </c>
      <c r="R476" s="1">
        <f t="shared" si="71"/>
        <v>15915</v>
      </c>
      <c r="S476" s="1">
        <f t="shared" si="72"/>
        <v>143235</v>
      </c>
      <c r="T476" s="1">
        <v>0.57999999999999996</v>
      </c>
      <c r="U476" s="1">
        <f t="shared" si="73"/>
        <v>83076.299999999988</v>
      </c>
      <c r="V476" s="1">
        <f t="shared" si="74"/>
        <v>60158.700000000012</v>
      </c>
      <c r="W476" s="4">
        <f t="shared" si="75"/>
        <v>0.4200000000000001</v>
      </c>
      <c r="X476" s="1" t="s">
        <v>56</v>
      </c>
      <c r="Y476" s="1" t="s">
        <v>81</v>
      </c>
      <c r="Z476" s="1" t="s">
        <v>51</v>
      </c>
      <c r="AA476" s="2">
        <v>45811</v>
      </c>
      <c r="AB476" s="1"/>
      <c r="AC476" s="1" t="s">
        <v>42</v>
      </c>
      <c r="AD476" s="9" t="str">
        <f t="shared" si="76"/>
        <v>Target Achieved</v>
      </c>
      <c r="AE476" s="1" t="str" cm="1">
        <f t="array" ref="AE476">_xlfn.IFS(AB476&gt;=4.5,"Excellent",AB476&gt;=3,"Good",AB476&lt;3,"Poor")</f>
        <v>Poor</v>
      </c>
      <c r="AF476" s="1" t="str">
        <f t="shared" si="77"/>
        <v>Not Eligible for Bonus</v>
      </c>
      <c r="AG476" s="9" t="str">
        <f t="shared" si="78"/>
        <v>Normal Region</v>
      </c>
      <c r="AH476" s="1" t="str">
        <f t="shared" si="79"/>
        <v>Order Closed</v>
      </c>
    </row>
    <row r="477" spans="1:34">
      <c r="A477" s="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c r="P477" s="1">
        <f t="shared" si="70"/>
        <v>20480</v>
      </c>
      <c r="Q477" s="1">
        <v>10</v>
      </c>
      <c r="R477" s="1">
        <f t="shared" si="71"/>
        <v>2048</v>
      </c>
      <c r="S477" s="1">
        <f t="shared" si="72"/>
        <v>18432</v>
      </c>
      <c r="T477" s="1">
        <v>0.5</v>
      </c>
      <c r="U477" s="1">
        <f t="shared" si="73"/>
        <v>9216</v>
      </c>
      <c r="V477" s="1">
        <f t="shared" si="74"/>
        <v>9216</v>
      </c>
      <c r="W477" s="4">
        <f t="shared" si="75"/>
        <v>0.5</v>
      </c>
      <c r="X477" s="1" t="s">
        <v>50</v>
      </c>
      <c r="Y477" s="1" t="s">
        <v>81</v>
      </c>
      <c r="Z477" s="1" t="s">
        <v>41</v>
      </c>
      <c r="AA477" s="2">
        <v>45810</v>
      </c>
      <c r="AB477" s="1">
        <v>5</v>
      </c>
      <c r="AC477" s="1" t="s">
        <v>42</v>
      </c>
      <c r="AD477" s="9" t="str">
        <f t="shared" si="76"/>
        <v>Target Achieved</v>
      </c>
      <c r="AE477" s="1" t="str" cm="1">
        <f t="array" ref="AE477">_xlfn.IFS(AB477&gt;=4.5,"Excellent",AB477&gt;=3,"Good",AB477&lt;3,"Poor")</f>
        <v>Excellent</v>
      </c>
      <c r="AF477" s="1" t="str">
        <f t="shared" si="77"/>
        <v>Not Eligible for Bonus</v>
      </c>
      <c r="AG477" s="9" t="str">
        <f t="shared" si="78"/>
        <v>Normal Region</v>
      </c>
      <c r="AH477" s="1" t="str">
        <f t="shared" si="79"/>
        <v>Order Closed</v>
      </c>
    </row>
    <row r="478" spans="1:34">
      <c r="A478" s="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c r="P478" s="1">
        <f t="shared" si="70"/>
        <v>23720</v>
      </c>
      <c r="Q478" s="1">
        <v>5</v>
      </c>
      <c r="R478" s="1">
        <f t="shared" si="71"/>
        <v>1186</v>
      </c>
      <c r="S478" s="1">
        <f t="shared" si="72"/>
        <v>22534</v>
      </c>
      <c r="T478" s="1">
        <v>0.52</v>
      </c>
      <c r="U478" s="1">
        <f t="shared" si="73"/>
        <v>11717.68</v>
      </c>
      <c r="V478" s="1">
        <f t="shared" si="74"/>
        <v>10816.32</v>
      </c>
      <c r="W478" s="4">
        <f t="shared" si="75"/>
        <v>0.48</v>
      </c>
      <c r="X478" s="1" t="s">
        <v>50</v>
      </c>
      <c r="Y478" s="1" t="s">
        <v>57</v>
      </c>
      <c r="Z478" s="1" t="s">
        <v>66</v>
      </c>
      <c r="AA478" s="1"/>
      <c r="AB478" s="1"/>
      <c r="AC478" s="1" t="s">
        <v>42</v>
      </c>
      <c r="AD478" s="9" t="str">
        <f t="shared" si="76"/>
        <v>Target Achieved</v>
      </c>
      <c r="AE478" s="1" t="str" cm="1">
        <f t="array" ref="AE478">_xlfn.IFS(AB478&gt;=4.5,"Excellent",AB478&gt;=3,"Good",AB478&lt;3,"Poor")</f>
        <v>Poor</v>
      </c>
      <c r="AF478" s="1" t="str">
        <f t="shared" si="77"/>
        <v>Eligible for Bonus</v>
      </c>
      <c r="AG478" s="9" t="str">
        <f t="shared" si="78"/>
        <v>Normal Region</v>
      </c>
      <c r="AH478" s="1" t="str">
        <f t="shared" si="79"/>
        <v>Order Closed</v>
      </c>
    </row>
    <row r="479" spans="1:34">
      <c r="A479" s="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c r="P479" s="1">
        <f t="shared" si="70"/>
        <v>98190</v>
      </c>
      <c r="Q479" s="1">
        <v>25</v>
      </c>
      <c r="R479" s="1">
        <f t="shared" si="71"/>
        <v>24547.5</v>
      </c>
      <c r="S479" s="1">
        <f t="shared" si="72"/>
        <v>73642.5</v>
      </c>
      <c r="T479" s="1">
        <v>0.57999999999999996</v>
      </c>
      <c r="U479" s="1">
        <f t="shared" si="73"/>
        <v>42712.649999999994</v>
      </c>
      <c r="V479" s="1">
        <f t="shared" si="74"/>
        <v>30929.850000000006</v>
      </c>
      <c r="W479" s="4">
        <f t="shared" si="75"/>
        <v>0.4200000000000001</v>
      </c>
      <c r="X479" s="1" t="s">
        <v>92</v>
      </c>
      <c r="Y479" s="1" t="s">
        <v>57</v>
      </c>
      <c r="Z479" s="1" t="s">
        <v>41</v>
      </c>
      <c r="AA479" s="2">
        <v>45813</v>
      </c>
      <c r="AB479" s="1">
        <v>5</v>
      </c>
      <c r="AC479" s="1" t="s">
        <v>42</v>
      </c>
      <c r="AD479" s="9" t="str">
        <f t="shared" si="76"/>
        <v>Target Achieved</v>
      </c>
      <c r="AE479" s="1" t="str" cm="1">
        <f t="array" ref="AE479">_xlfn.IFS(AB479&gt;=4.5,"Excellent",AB479&gt;=3,"Good",AB479&lt;3,"Poor")</f>
        <v>Excellent</v>
      </c>
      <c r="AF479" s="1" t="str">
        <f t="shared" si="77"/>
        <v>Not Eligible for Bonus</v>
      </c>
      <c r="AG479" s="9" t="str">
        <f t="shared" si="78"/>
        <v>Normal Region</v>
      </c>
      <c r="AH479" s="1" t="str">
        <f t="shared" si="79"/>
        <v>Order Closed</v>
      </c>
    </row>
    <row r="480" spans="1:34">
      <c r="A480" s="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c r="P480" s="1">
        <f t="shared" si="70"/>
        <v>10560</v>
      </c>
      <c r="Q480" s="1">
        <v>10</v>
      </c>
      <c r="R480" s="1">
        <f t="shared" si="71"/>
        <v>1056</v>
      </c>
      <c r="S480" s="1">
        <f t="shared" si="72"/>
        <v>9504</v>
      </c>
      <c r="T480" s="1">
        <v>0.5</v>
      </c>
      <c r="U480" s="1">
        <f t="shared" si="73"/>
        <v>4752</v>
      </c>
      <c r="V480" s="1">
        <f t="shared" si="74"/>
        <v>4752</v>
      </c>
      <c r="W480" s="4">
        <f t="shared" si="75"/>
        <v>0.5</v>
      </c>
      <c r="X480" s="1" t="s">
        <v>104</v>
      </c>
      <c r="Y480" s="1" t="s">
        <v>57</v>
      </c>
      <c r="Z480" s="1" t="s">
        <v>22</v>
      </c>
      <c r="AA480" s="1"/>
      <c r="AB480" s="1"/>
      <c r="AC480" s="1" t="s">
        <v>93</v>
      </c>
      <c r="AD480" s="9" t="str">
        <f t="shared" si="76"/>
        <v>Target Not Achieved</v>
      </c>
      <c r="AE480" s="1" t="str" cm="1">
        <f t="array" ref="AE480">_xlfn.IFS(AB480&gt;=4.5,"Excellent",AB480&gt;=3,"Good",AB480&lt;3,"Poor")</f>
        <v>Poor</v>
      </c>
      <c r="AF480" s="1" t="str">
        <f t="shared" si="77"/>
        <v>Not Eligible for Bonus</v>
      </c>
      <c r="AG480" s="9" t="str">
        <f t="shared" si="78"/>
        <v>Normal Region</v>
      </c>
      <c r="AH480" s="1" t="str">
        <f t="shared" si="79"/>
        <v>Order Returned</v>
      </c>
    </row>
    <row r="481" spans="1:34">
      <c r="A481" s="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c r="P481" s="1">
        <f t="shared" si="70"/>
        <v>660</v>
      </c>
      <c r="Q481" s="1">
        <v>10</v>
      </c>
      <c r="R481" s="1">
        <f t="shared" si="71"/>
        <v>66</v>
      </c>
      <c r="S481" s="1">
        <f t="shared" si="72"/>
        <v>594</v>
      </c>
      <c r="T481" s="1">
        <v>0.62</v>
      </c>
      <c r="U481" s="1">
        <f t="shared" si="73"/>
        <v>368.28</v>
      </c>
      <c r="V481" s="1">
        <f t="shared" si="74"/>
        <v>225.72000000000003</v>
      </c>
      <c r="W481" s="4">
        <f t="shared" si="75"/>
        <v>0.38000000000000006</v>
      </c>
      <c r="X481" s="1" t="s">
        <v>147</v>
      </c>
      <c r="Y481" s="1" t="s">
        <v>57</v>
      </c>
      <c r="Z481" s="1" t="s">
        <v>66</v>
      </c>
      <c r="AA481" s="1"/>
      <c r="AB481" s="1"/>
      <c r="AC481" s="1" t="s">
        <v>42</v>
      </c>
      <c r="AD481" s="9" t="str">
        <f t="shared" si="76"/>
        <v>Target Not Achieved</v>
      </c>
      <c r="AE481" s="1" t="str" cm="1">
        <f t="array" ref="AE481">_xlfn.IFS(AB481&gt;=4.5,"Excellent",AB481&gt;=3,"Good",AB481&lt;3,"Poor")</f>
        <v>Poor</v>
      </c>
      <c r="AF481" s="1" t="str">
        <f t="shared" si="77"/>
        <v>Not Eligible for Bonus</v>
      </c>
      <c r="AG481" s="9" t="str">
        <f t="shared" si="78"/>
        <v>Priority Region</v>
      </c>
      <c r="AH481" s="1" t="str">
        <f t="shared" si="79"/>
        <v>Order Closed</v>
      </c>
    </row>
    <row r="482" spans="1:34">
      <c r="A482" s="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c r="P482" s="1">
        <f t="shared" si="70"/>
        <v>1920</v>
      </c>
      <c r="Q482" s="1">
        <v>25</v>
      </c>
      <c r="R482" s="1">
        <f t="shared" si="71"/>
        <v>480</v>
      </c>
      <c r="S482" s="1">
        <f t="shared" si="72"/>
        <v>1440</v>
      </c>
      <c r="T482" s="1">
        <v>0.48</v>
      </c>
      <c r="U482" s="1">
        <f t="shared" si="73"/>
        <v>691.19999999999993</v>
      </c>
      <c r="V482" s="1">
        <f t="shared" si="74"/>
        <v>748.80000000000007</v>
      </c>
      <c r="W482" s="4">
        <f t="shared" si="75"/>
        <v>0.52</v>
      </c>
      <c r="X482" s="1" t="s">
        <v>65</v>
      </c>
      <c r="Y482" s="1" t="s">
        <v>40</v>
      </c>
      <c r="Z482" s="1" t="s">
        <v>51</v>
      </c>
      <c r="AA482" s="2">
        <v>45811</v>
      </c>
      <c r="AB482" s="1"/>
      <c r="AC482" s="1" t="s">
        <v>42</v>
      </c>
      <c r="AD482" s="9" t="str">
        <f t="shared" si="76"/>
        <v>Target Not Achieved</v>
      </c>
      <c r="AE482" s="1" t="str" cm="1">
        <f t="array" ref="AE482">_xlfn.IFS(AB482&gt;=4.5,"Excellent",AB482&gt;=3,"Good",AB482&lt;3,"Poor")</f>
        <v>Poor</v>
      </c>
      <c r="AF482" s="1" t="str">
        <f t="shared" si="77"/>
        <v>Not Eligible for Bonus</v>
      </c>
      <c r="AG482" s="9" t="str">
        <f t="shared" si="78"/>
        <v>Normal Region</v>
      </c>
      <c r="AH482" s="1" t="str">
        <f t="shared" si="79"/>
        <v>Order Closed</v>
      </c>
    </row>
    <row r="483" spans="1:34">
      <c r="A483" s="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c r="P483" s="1">
        <f t="shared" si="70"/>
        <v>22200</v>
      </c>
      <c r="Q483" s="1">
        <v>0</v>
      </c>
      <c r="R483" s="1">
        <f t="shared" si="71"/>
        <v>0</v>
      </c>
      <c r="S483" s="1">
        <f t="shared" si="72"/>
        <v>22200</v>
      </c>
      <c r="T483" s="1">
        <v>0.45</v>
      </c>
      <c r="U483" s="1">
        <f t="shared" si="73"/>
        <v>9990</v>
      </c>
      <c r="V483" s="1">
        <f t="shared" si="74"/>
        <v>12210</v>
      </c>
      <c r="W483" s="4">
        <f t="shared" si="75"/>
        <v>0.55000000000000004</v>
      </c>
      <c r="X483" s="1" t="s">
        <v>147</v>
      </c>
      <c r="Y483" s="1" t="s">
        <v>40</v>
      </c>
      <c r="Z483" s="1" t="s">
        <v>41</v>
      </c>
      <c r="AA483" s="2">
        <v>45809</v>
      </c>
      <c r="AB483" s="1">
        <v>3</v>
      </c>
      <c r="AC483" s="1" t="s">
        <v>42</v>
      </c>
      <c r="AD483" s="9" t="str">
        <f t="shared" si="76"/>
        <v>Target Achieved</v>
      </c>
      <c r="AE483" s="1" t="str" cm="1">
        <f t="array" ref="AE483">_xlfn.IFS(AB483&gt;=4.5,"Excellent",AB483&gt;=3,"Good",AB483&lt;3,"Poor")</f>
        <v>Good</v>
      </c>
      <c r="AF483" s="1" t="str">
        <f t="shared" si="77"/>
        <v>Eligible for Bonus</v>
      </c>
      <c r="AG483" s="9" t="str">
        <f t="shared" si="78"/>
        <v>Normal Region</v>
      </c>
      <c r="AH483" s="1" t="str">
        <f t="shared" si="79"/>
        <v>Order Closed</v>
      </c>
    </row>
    <row r="484" spans="1:34">
      <c r="A484" s="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c r="P484" s="1">
        <f t="shared" si="70"/>
        <v>15440</v>
      </c>
      <c r="Q484" s="1">
        <v>0</v>
      </c>
      <c r="R484" s="1">
        <f t="shared" si="71"/>
        <v>0</v>
      </c>
      <c r="S484" s="1">
        <f t="shared" si="72"/>
        <v>15440</v>
      </c>
      <c r="T484" s="1">
        <v>0.47</v>
      </c>
      <c r="U484" s="1">
        <f t="shared" si="73"/>
        <v>7256.7999999999993</v>
      </c>
      <c r="V484" s="1">
        <f t="shared" si="74"/>
        <v>8183.2000000000007</v>
      </c>
      <c r="W484" s="4">
        <f t="shared" si="75"/>
        <v>0.53</v>
      </c>
      <c r="X484" s="1" t="s">
        <v>39</v>
      </c>
      <c r="Y484" s="1" t="s">
        <v>72</v>
      </c>
      <c r="Z484" s="1" t="s">
        <v>22</v>
      </c>
      <c r="AA484" s="1"/>
      <c r="AB484" s="1"/>
      <c r="AC484" s="1" t="s">
        <v>93</v>
      </c>
      <c r="AD484" s="9" t="str">
        <f t="shared" si="76"/>
        <v>Target Achieved</v>
      </c>
      <c r="AE484" s="1" t="str" cm="1">
        <f t="array" ref="AE484">_xlfn.IFS(AB484&gt;=4.5,"Excellent",AB484&gt;=3,"Good",AB484&lt;3,"Poor")</f>
        <v>Poor</v>
      </c>
      <c r="AF484" s="1" t="str">
        <f t="shared" si="77"/>
        <v>Eligible for Bonus</v>
      </c>
      <c r="AG484" s="9" t="str">
        <f t="shared" si="78"/>
        <v>Priority Region</v>
      </c>
      <c r="AH484" s="1" t="str">
        <f t="shared" si="79"/>
        <v>Order Returned</v>
      </c>
    </row>
    <row r="485" spans="1:34">
      <c r="A485" s="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c r="P485" s="1">
        <f t="shared" si="70"/>
        <v>5520</v>
      </c>
      <c r="Q485" s="1">
        <v>10</v>
      </c>
      <c r="R485" s="1">
        <f t="shared" si="71"/>
        <v>552</v>
      </c>
      <c r="S485" s="1">
        <f t="shared" si="72"/>
        <v>4968</v>
      </c>
      <c r="T485" s="1">
        <v>0.47</v>
      </c>
      <c r="U485" s="1">
        <f t="shared" si="73"/>
        <v>2334.96</v>
      </c>
      <c r="V485" s="1">
        <f t="shared" si="74"/>
        <v>2633.04</v>
      </c>
      <c r="W485" s="4">
        <f t="shared" si="75"/>
        <v>0.53</v>
      </c>
      <c r="X485" s="1" t="s">
        <v>147</v>
      </c>
      <c r="Y485" s="1" t="s">
        <v>81</v>
      </c>
      <c r="Z485" s="1" t="s">
        <v>120</v>
      </c>
      <c r="AA485" s="1"/>
      <c r="AB485" s="1"/>
      <c r="AC485" s="1" t="s">
        <v>42</v>
      </c>
      <c r="AD485" s="9" t="str">
        <f t="shared" si="76"/>
        <v>Target Not Achieved</v>
      </c>
      <c r="AE485" s="1" t="str" cm="1">
        <f t="array" ref="AE485">_xlfn.IFS(AB485&gt;=4.5,"Excellent",AB485&gt;=3,"Good",AB485&lt;3,"Poor")</f>
        <v>Poor</v>
      </c>
      <c r="AF485" s="1" t="str">
        <f t="shared" si="77"/>
        <v>Not Eligible for Bonus</v>
      </c>
      <c r="AG485" s="9" t="str">
        <f t="shared" si="78"/>
        <v>Normal Region</v>
      </c>
      <c r="AH485" s="1" t="str">
        <f t="shared" si="79"/>
        <v>Order Closed</v>
      </c>
    </row>
    <row r="486" spans="1:34">
      <c r="A486" s="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c r="P486" s="1">
        <f t="shared" si="70"/>
        <v>4750</v>
      </c>
      <c r="Q486" s="1">
        <v>15</v>
      </c>
      <c r="R486" s="1">
        <f t="shared" si="71"/>
        <v>712.5</v>
      </c>
      <c r="S486" s="1">
        <f t="shared" si="72"/>
        <v>4037.5</v>
      </c>
      <c r="T486" s="1">
        <v>0.62</v>
      </c>
      <c r="U486" s="1">
        <f t="shared" si="73"/>
        <v>2503.25</v>
      </c>
      <c r="V486" s="1">
        <f t="shared" si="74"/>
        <v>1534.25</v>
      </c>
      <c r="W486" s="4">
        <f t="shared" si="75"/>
        <v>0.38</v>
      </c>
      <c r="X486" s="1" t="s">
        <v>39</v>
      </c>
      <c r="Y486" s="1" t="s">
        <v>57</v>
      </c>
      <c r="Z486" s="1" t="s">
        <v>41</v>
      </c>
      <c r="AA486" s="2">
        <v>45810</v>
      </c>
      <c r="AB486" s="1">
        <v>4</v>
      </c>
      <c r="AC486" s="1" t="s">
        <v>42</v>
      </c>
      <c r="AD486" s="9" t="str">
        <f t="shared" si="76"/>
        <v>Target Not Achieved</v>
      </c>
      <c r="AE486" s="1" t="str" cm="1">
        <f t="array" ref="AE486">_xlfn.IFS(AB486&gt;=4.5,"Excellent",AB486&gt;=3,"Good",AB486&lt;3,"Poor")</f>
        <v>Good</v>
      </c>
      <c r="AF486" s="1" t="str">
        <f t="shared" si="77"/>
        <v>Not Eligible for Bonus</v>
      </c>
      <c r="AG486" s="9" t="str">
        <f t="shared" si="78"/>
        <v>Priority Region</v>
      </c>
      <c r="AH486" s="1" t="str">
        <f t="shared" si="79"/>
        <v>Order Closed</v>
      </c>
    </row>
    <row r="487" spans="1:34">
      <c r="A487" s="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c r="P487" s="1">
        <f t="shared" si="70"/>
        <v>440</v>
      </c>
      <c r="Q487" s="1">
        <v>0</v>
      </c>
      <c r="R487" s="1">
        <f t="shared" si="71"/>
        <v>0</v>
      </c>
      <c r="S487" s="1">
        <f t="shared" si="72"/>
        <v>440</v>
      </c>
      <c r="T487" s="1">
        <v>0.45</v>
      </c>
      <c r="U487" s="1">
        <f t="shared" si="73"/>
        <v>198</v>
      </c>
      <c r="V487" s="1">
        <f t="shared" si="74"/>
        <v>242</v>
      </c>
      <c r="W487" s="4">
        <f t="shared" si="75"/>
        <v>0.55000000000000004</v>
      </c>
      <c r="X487" s="1" t="s">
        <v>92</v>
      </c>
      <c r="Y487" s="1" t="s">
        <v>57</v>
      </c>
      <c r="Z487" s="1" t="s">
        <v>51</v>
      </c>
      <c r="AA487" s="2">
        <v>45812</v>
      </c>
      <c r="AB487" s="1"/>
      <c r="AC487" s="1" t="s">
        <v>42</v>
      </c>
      <c r="AD487" s="9" t="str">
        <f t="shared" si="76"/>
        <v>Target Not Achieved</v>
      </c>
      <c r="AE487" s="1" t="str" cm="1">
        <f t="array" ref="AE487">_xlfn.IFS(AB487&gt;=4.5,"Excellent",AB487&gt;=3,"Good",AB487&lt;3,"Poor")</f>
        <v>Poor</v>
      </c>
      <c r="AF487" s="1" t="str">
        <f t="shared" si="77"/>
        <v>Not Eligible for Bonus</v>
      </c>
      <c r="AG487" s="9" t="str">
        <f t="shared" si="78"/>
        <v>Priority Region</v>
      </c>
      <c r="AH487" s="1" t="str">
        <f t="shared" si="79"/>
        <v>Order Closed</v>
      </c>
    </row>
    <row r="488" spans="1:34">
      <c r="A488" s="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c r="P488" s="1">
        <f t="shared" si="70"/>
        <v>24600</v>
      </c>
      <c r="Q488" s="1">
        <v>0</v>
      </c>
      <c r="R488" s="1">
        <f t="shared" si="71"/>
        <v>0</v>
      </c>
      <c r="S488" s="1">
        <f t="shared" si="72"/>
        <v>24600</v>
      </c>
      <c r="T488" s="1">
        <v>0.57999999999999996</v>
      </c>
      <c r="U488" s="1">
        <f t="shared" si="73"/>
        <v>14267.999999999998</v>
      </c>
      <c r="V488" s="1">
        <f t="shared" si="74"/>
        <v>10332.000000000002</v>
      </c>
      <c r="W488" s="4">
        <f t="shared" si="75"/>
        <v>0.4200000000000001</v>
      </c>
      <c r="X488" s="1" t="s">
        <v>56</v>
      </c>
      <c r="Y488" s="1" t="s">
        <v>40</v>
      </c>
      <c r="Z488" s="1" t="s">
        <v>41</v>
      </c>
      <c r="AA488" s="2">
        <v>45815</v>
      </c>
      <c r="AB488" s="1">
        <v>5</v>
      </c>
      <c r="AC488" s="1" t="s">
        <v>42</v>
      </c>
      <c r="AD488" s="9" t="str">
        <f t="shared" si="76"/>
        <v>Target Achieved</v>
      </c>
      <c r="AE488" s="1" t="str" cm="1">
        <f t="array" ref="AE488">_xlfn.IFS(AB488&gt;=4.5,"Excellent",AB488&gt;=3,"Good",AB488&lt;3,"Poor")</f>
        <v>Excellent</v>
      </c>
      <c r="AF488" s="1" t="str">
        <f t="shared" si="77"/>
        <v>Eligible for Bonus</v>
      </c>
      <c r="AG488" s="9" t="str">
        <f t="shared" si="78"/>
        <v>Priority Region</v>
      </c>
      <c r="AH488" s="1" t="str">
        <f t="shared" si="79"/>
        <v>Order Closed</v>
      </c>
    </row>
    <row r="489" spans="1:34">
      <c r="A489" s="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c r="P489" s="1">
        <f t="shared" si="70"/>
        <v>860</v>
      </c>
      <c r="Q489" s="1">
        <v>20</v>
      </c>
      <c r="R489" s="1">
        <f t="shared" si="71"/>
        <v>172</v>
      </c>
      <c r="S489" s="1">
        <f t="shared" si="72"/>
        <v>688</v>
      </c>
      <c r="T489" s="1">
        <v>0.35</v>
      </c>
      <c r="U489" s="1">
        <f t="shared" si="73"/>
        <v>240.79999999999998</v>
      </c>
      <c r="V489" s="1">
        <f t="shared" si="74"/>
        <v>447.20000000000005</v>
      </c>
      <c r="W489" s="4">
        <f t="shared" si="75"/>
        <v>0.65</v>
      </c>
      <c r="X489" s="1" t="s">
        <v>92</v>
      </c>
      <c r="Y489" s="1" t="s">
        <v>57</v>
      </c>
      <c r="Z489" s="1" t="s">
        <v>120</v>
      </c>
      <c r="AA489" s="1"/>
      <c r="AB489" s="1"/>
      <c r="AC489" s="1" t="s">
        <v>42</v>
      </c>
      <c r="AD489" s="9" t="str">
        <f t="shared" si="76"/>
        <v>Target Not Achieved</v>
      </c>
      <c r="AE489" s="1" t="str" cm="1">
        <f t="array" ref="AE489">_xlfn.IFS(AB489&gt;=4.5,"Excellent",AB489&gt;=3,"Good",AB489&lt;3,"Poor")</f>
        <v>Poor</v>
      </c>
      <c r="AF489" s="1" t="str">
        <f t="shared" si="77"/>
        <v>Not Eligible for Bonus</v>
      </c>
      <c r="AG489" s="9" t="str">
        <f t="shared" si="78"/>
        <v>Priority Region</v>
      </c>
      <c r="AH489" s="1" t="str">
        <f t="shared" si="79"/>
        <v>Order Closed</v>
      </c>
    </row>
    <row r="490" spans="1:34">
      <c r="A490" s="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c r="P490" s="1">
        <f t="shared" si="70"/>
        <v>46250</v>
      </c>
      <c r="Q490" s="1">
        <v>30</v>
      </c>
      <c r="R490" s="1">
        <f t="shared" si="71"/>
        <v>13875</v>
      </c>
      <c r="S490" s="1">
        <f t="shared" si="72"/>
        <v>32375</v>
      </c>
      <c r="T490" s="1">
        <v>0.52</v>
      </c>
      <c r="U490" s="1">
        <f t="shared" si="73"/>
        <v>16835</v>
      </c>
      <c r="V490" s="1">
        <f t="shared" si="74"/>
        <v>15540</v>
      </c>
      <c r="W490" s="4">
        <f t="shared" si="75"/>
        <v>0.48</v>
      </c>
      <c r="X490" s="1" t="s">
        <v>56</v>
      </c>
      <c r="Y490" s="1" t="s">
        <v>72</v>
      </c>
      <c r="Z490" s="1" t="s">
        <v>120</v>
      </c>
      <c r="AA490" s="1"/>
      <c r="AB490" s="1"/>
      <c r="AC490" s="1" t="s">
        <v>42</v>
      </c>
      <c r="AD490" s="9" t="str">
        <f t="shared" si="76"/>
        <v>Target Achieved</v>
      </c>
      <c r="AE490" s="1" t="str" cm="1">
        <f t="array" ref="AE490">_xlfn.IFS(AB490&gt;=4.5,"Excellent",AB490&gt;=3,"Good",AB490&lt;3,"Poor")</f>
        <v>Poor</v>
      </c>
      <c r="AF490" s="1" t="str">
        <f t="shared" si="77"/>
        <v>Not Eligible for Bonus</v>
      </c>
      <c r="AG490" s="9" t="str">
        <f t="shared" si="78"/>
        <v>Normal Region</v>
      </c>
      <c r="AH490" s="1" t="str">
        <f t="shared" si="79"/>
        <v>Order Closed</v>
      </c>
    </row>
    <row r="491" spans="1:34">
      <c r="A491" s="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c r="P491" s="1">
        <f t="shared" si="70"/>
        <v>2500</v>
      </c>
      <c r="Q491" s="1">
        <v>10</v>
      </c>
      <c r="R491" s="1">
        <f t="shared" si="71"/>
        <v>250</v>
      </c>
      <c r="S491" s="1">
        <f t="shared" si="72"/>
        <v>2250</v>
      </c>
      <c r="T491" s="1">
        <v>0.47</v>
      </c>
      <c r="U491" s="1">
        <f t="shared" si="73"/>
        <v>1057.5</v>
      </c>
      <c r="V491" s="1">
        <f t="shared" si="74"/>
        <v>1192.5</v>
      </c>
      <c r="W491" s="4">
        <f t="shared" si="75"/>
        <v>0.53</v>
      </c>
      <c r="X491" s="1" t="s">
        <v>92</v>
      </c>
      <c r="Y491" s="1" t="s">
        <v>57</v>
      </c>
      <c r="Z491" s="1" t="s">
        <v>41</v>
      </c>
      <c r="AA491" s="2">
        <v>45812</v>
      </c>
      <c r="AB491" s="1">
        <v>5</v>
      </c>
      <c r="AC491" s="1" t="s">
        <v>42</v>
      </c>
      <c r="AD491" s="9" t="str">
        <f t="shared" si="76"/>
        <v>Target Not Achieved</v>
      </c>
      <c r="AE491" s="1" t="str" cm="1">
        <f t="array" ref="AE491">_xlfn.IFS(AB491&gt;=4.5,"Excellent",AB491&gt;=3,"Good",AB491&lt;3,"Poor")</f>
        <v>Excellent</v>
      </c>
      <c r="AF491" s="1" t="str">
        <f t="shared" si="77"/>
        <v>Not Eligible for Bonus</v>
      </c>
      <c r="AG491" s="9" t="str">
        <f t="shared" si="78"/>
        <v>Normal Region</v>
      </c>
      <c r="AH491" s="1" t="str">
        <f t="shared" si="79"/>
        <v>Order Closed</v>
      </c>
    </row>
    <row r="492" spans="1:34">
      <c r="A492" s="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c r="P492" s="1">
        <f t="shared" si="70"/>
        <v>263440</v>
      </c>
      <c r="Q492" s="1">
        <v>0</v>
      </c>
      <c r="R492" s="1">
        <f t="shared" si="71"/>
        <v>0</v>
      </c>
      <c r="S492" s="1">
        <f t="shared" si="72"/>
        <v>263440</v>
      </c>
      <c r="T492" s="1">
        <v>0.57999999999999996</v>
      </c>
      <c r="U492" s="1">
        <f t="shared" si="73"/>
        <v>152795.19999999998</v>
      </c>
      <c r="V492" s="1">
        <f t="shared" si="74"/>
        <v>110644.80000000002</v>
      </c>
      <c r="W492" s="4">
        <f t="shared" si="75"/>
        <v>0.42000000000000004</v>
      </c>
      <c r="X492" s="1" t="s">
        <v>65</v>
      </c>
      <c r="Y492" s="1" t="s">
        <v>81</v>
      </c>
      <c r="Z492" s="1" t="s">
        <v>41</v>
      </c>
      <c r="AA492" s="2">
        <v>45813</v>
      </c>
      <c r="AB492" s="1">
        <v>3</v>
      </c>
      <c r="AC492" s="1" t="s">
        <v>42</v>
      </c>
      <c r="AD492" s="9" t="str">
        <f t="shared" si="76"/>
        <v>Target Achieved</v>
      </c>
      <c r="AE492" s="1" t="str" cm="1">
        <f t="array" ref="AE492">_xlfn.IFS(AB492&gt;=4.5,"Excellent",AB492&gt;=3,"Good",AB492&lt;3,"Poor")</f>
        <v>Good</v>
      </c>
      <c r="AF492" s="1" t="str">
        <f t="shared" si="77"/>
        <v>Eligible for Bonus</v>
      </c>
      <c r="AG492" s="9" t="str">
        <f t="shared" si="78"/>
        <v>Normal Region</v>
      </c>
      <c r="AH492" s="1" t="str">
        <f t="shared" si="79"/>
        <v>Order Closed</v>
      </c>
    </row>
    <row r="493" spans="1:34">
      <c r="A493" s="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c r="P493" s="1">
        <f t="shared" si="70"/>
        <v>34080</v>
      </c>
      <c r="Q493" s="1">
        <v>15</v>
      </c>
      <c r="R493" s="1">
        <f t="shared" si="71"/>
        <v>5112</v>
      </c>
      <c r="S493" s="1">
        <f t="shared" si="72"/>
        <v>28968</v>
      </c>
      <c r="T493" s="1">
        <v>0.48</v>
      </c>
      <c r="U493" s="1">
        <f t="shared" si="73"/>
        <v>13904.64</v>
      </c>
      <c r="V493" s="1">
        <f t="shared" si="74"/>
        <v>15063.36</v>
      </c>
      <c r="W493" s="4">
        <f t="shared" si="75"/>
        <v>0.52</v>
      </c>
      <c r="X493" s="1" t="s">
        <v>65</v>
      </c>
      <c r="Y493" s="1" t="s">
        <v>57</v>
      </c>
      <c r="Z493" s="1" t="s">
        <v>66</v>
      </c>
      <c r="AA493" s="1"/>
      <c r="AB493" s="1"/>
      <c r="AC493" s="1" t="s">
        <v>42</v>
      </c>
      <c r="AD493" s="9" t="str">
        <f t="shared" si="76"/>
        <v>Target Achieved</v>
      </c>
      <c r="AE493" s="1" t="str" cm="1">
        <f t="array" ref="AE493">_xlfn.IFS(AB493&gt;=4.5,"Excellent",AB493&gt;=3,"Good",AB493&lt;3,"Poor")</f>
        <v>Poor</v>
      </c>
      <c r="AF493" s="1" t="str">
        <f t="shared" si="77"/>
        <v>Not Eligible for Bonus</v>
      </c>
      <c r="AG493" s="9" t="str">
        <f t="shared" si="78"/>
        <v>Normal Region</v>
      </c>
      <c r="AH493" s="1" t="str">
        <f t="shared" si="79"/>
        <v>Order Closed</v>
      </c>
    </row>
    <row r="494" spans="1:34">
      <c r="A494" s="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c r="P494" s="1">
        <f t="shared" si="70"/>
        <v>132750</v>
      </c>
      <c r="Q494" s="1">
        <v>25</v>
      </c>
      <c r="R494" s="1">
        <f t="shared" si="71"/>
        <v>33187.5</v>
      </c>
      <c r="S494" s="1">
        <f t="shared" si="72"/>
        <v>99562.5</v>
      </c>
      <c r="T494" s="1">
        <v>0.57999999999999996</v>
      </c>
      <c r="U494" s="1">
        <f t="shared" si="73"/>
        <v>57746.249999999993</v>
      </c>
      <c r="V494" s="1">
        <f t="shared" si="74"/>
        <v>41816.250000000007</v>
      </c>
      <c r="W494" s="4">
        <f t="shared" si="75"/>
        <v>0.4200000000000001</v>
      </c>
      <c r="X494" s="1" t="s">
        <v>147</v>
      </c>
      <c r="Y494" s="1" t="s">
        <v>81</v>
      </c>
      <c r="Z494" s="1" t="s">
        <v>41</v>
      </c>
      <c r="AA494" s="2">
        <v>45811</v>
      </c>
      <c r="AB494" s="1">
        <v>5</v>
      </c>
      <c r="AC494" s="1" t="s">
        <v>42</v>
      </c>
      <c r="AD494" s="9" t="str">
        <f t="shared" si="76"/>
        <v>Target Achieved</v>
      </c>
      <c r="AE494" s="1" t="str" cm="1">
        <f t="array" ref="AE494">_xlfn.IFS(AB494&gt;=4.5,"Excellent",AB494&gt;=3,"Good",AB494&lt;3,"Poor")</f>
        <v>Excellent</v>
      </c>
      <c r="AF494" s="1" t="str">
        <f t="shared" si="77"/>
        <v>Not Eligible for Bonus</v>
      </c>
      <c r="AG494" s="9" t="str">
        <f t="shared" si="78"/>
        <v>Normal Region</v>
      </c>
      <c r="AH494" s="1" t="str">
        <f t="shared" si="79"/>
        <v>Order Closed</v>
      </c>
    </row>
    <row r="495" spans="1:34">
      <c r="A495" s="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c r="P495" s="1">
        <f t="shared" si="70"/>
        <v>990</v>
      </c>
      <c r="Q495" s="1">
        <v>10</v>
      </c>
      <c r="R495" s="1">
        <f t="shared" si="71"/>
        <v>99</v>
      </c>
      <c r="S495" s="1">
        <f t="shared" si="72"/>
        <v>891</v>
      </c>
      <c r="T495" s="1">
        <v>0.35</v>
      </c>
      <c r="U495" s="1">
        <f t="shared" si="73"/>
        <v>311.84999999999997</v>
      </c>
      <c r="V495" s="1">
        <f t="shared" si="74"/>
        <v>579.15000000000009</v>
      </c>
      <c r="W495" s="4">
        <f t="shared" si="75"/>
        <v>0.65000000000000013</v>
      </c>
      <c r="X495" s="1" t="s">
        <v>104</v>
      </c>
      <c r="Y495" s="1" t="s">
        <v>40</v>
      </c>
      <c r="Z495" s="1" t="s">
        <v>51</v>
      </c>
      <c r="AA495" s="2">
        <v>45817</v>
      </c>
      <c r="AB495" s="1"/>
      <c r="AC495" s="1" t="s">
        <v>42</v>
      </c>
      <c r="AD495" s="9" t="str">
        <f t="shared" si="76"/>
        <v>Target Not Achieved</v>
      </c>
      <c r="AE495" s="1" t="str" cm="1">
        <f t="array" ref="AE495">_xlfn.IFS(AB495&gt;=4.5,"Excellent",AB495&gt;=3,"Good",AB495&lt;3,"Poor")</f>
        <v>Poor</v>
      </c>
      <c r="AF495" s="1" t="str">
        <f t="shared" si="77"/>
        <v>Not Eligible for Bonus</v>
      </c>
      <c r="AG495" s="9" t="str">
        <f t="shared" si="78"/>
        <v>Normal Region</v>
      </c>
      <c r="AH495" s="1" t="str">
        <f t="shared" si="79"/>
        <v>Order Closed</v>
      </c>
    </row>
    <row r="496" spans="1:34">
      <c r="A496" s="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c r="P496" s="1">
        <f t="shared" si="70"/>
        <v>23650</v>
      </c>
      <c r="Q496" s="1">
        <v>0</v>
      </c>
      <c r="R496" s="1">
        <f t="shared" si="71"/>
        <v>0</v>
      </c>
      <c r="S496" s="1">
        <f t="shared" si="72"/>
        <v>23650</v>
      </c>
      <c r="T496" s="1">
        <v>0.45</v>
      </c>
      <c r="U496" s="1">
        <f t="shared" si="73"/>
        <v>10642.5</v>
      </c>
      <c r="V496" s="1">
        <f t="shared" si="74"/>
        <v>13007.5</v>
      </c>
      <c r="W496" s="4">
        <f t="shared" si="75"/>
        <v>0.55000000000000004</v>
      </c>
      <c r="X496" s="1" t="s">
        <v>65</v>
      </c>
      <c r="Y496" s="1" t="s">
        <v>72</v>
      </c>
      <c r="Z496" s="1" t="s">
        <v>41</v>
      </c>
      <c r="AA496" s="2">
        <v>45811</v>
      </c>
      <c r="AB496" s="1">
        <v>3</v>
      </c>
      <c r="AC496" s="1" t="s">
        <v>42</v>
      </c>
      <c r="AD496" s="9" t="str">
        <f t="shared" si="76"/>
        <v>Target Achieved</v>
      </c>
      <c r="AE496" s="1" t="str" cm="1">
        <f t="array" ref="AE496">_xlfn.IFS(AB496&gt;=4.5,"Excellent",AB496&gt;=3,"Good",AB496&lt;3,"Poor")</f>
        <v>Good</v>
      </c>
      <c r="AF496" s="1" t="str">
        <f t="shared" si="77"/>
        <v>Eligible for Bonus</v>
      </c>
      <c r="AG496" s="9" t="str">
        <f t="shared" si="78"/>
        <v>Normal Region</v>
      </c>
      <c r="AH496" s="1" t="str">
        <f t="shared" si="79"/>
        <v>Order Closed</v>
      </c>
    </row>
    <row r="497" spans="1:34">
      <c r="A497" s="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c r="P497" s="1">
        <f t="shared" si="70"/>
        <v>15720</v>
      </c>
      <c r="Q497" s="1">
        <v>30</v>
      </c>
      <c r="R497" s="1">
        <f t="shared" si="71"/>
        <v>4716</v>
      </c>
      <c r="S497" s="1">
        <f t="shared" si="72"/>
        <v>11004</v>
      </c>
      <c r="T497" s="1">
        <v>0.45</v>
      </c>
      <c r="U497" s="1">
        <f t="shared" si="73"/>
        <v>4951.8</v>
      </c>
      <c r="V497" s="1">
        <f t="shared" si="74"/>
        <v>6052.2</v>
      </c>
      <c r="W497" s="4">
        <f t="shared" si="75"/>
        <v>0.54999999999999993</v>
      </c>
      <c r="X497" s="1" t="s">
        <v>56</v>
      </c>
      <c r="Y497" s="1" t="s">
        <v>57</v>
      </c>
      <c r="Z497" s="1" t="s">
        <v>41</v>
      </c>
      <c r="AA497" s="2">
        <v>45813</v>
      </c>
      <c r="AB497" s="1">
        <v>4</v>
      </c>
      <c r="AC497" s="1" t="s">
        <v>42</v>
      </c>
      <c r="AD497" s="9" t="str">
        <f t="shared" si="76"/>
        <v>Target Achieved</v>
      </c>
      <c r="AE497" s="1" t="str" cm="1">
        <f t="array" ref="AE497">_xlfn.IFS(AB497&gt;=4.5,"Excellent",AB497&gt;=3,"Good",AB497&lt;3,"Poor")</f>
        <v>Good</v>
      </c>
      <c r="AF497" s="1" t="str">
        <f t="shared" si="77"/>
        <v>Not Eligible for Bonus</v>
      </c>
      <c r="AG497" s="9" t="str">
        <f t="shared" si="78"/>
        <v>Normal Region</v>
      </c>
      <c r="AH497" s="1" t="str">
        <f t="shared" si="79"/>
        <v>Order Closed</v>
      </c>
    </row>
    <row r="498" spans="1:34">
      <c r="A498" s="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c r="P498" s="1">
        <f t="shared" si="70"/>
        <v>5830</v>
      </c>
      <c r="Q498" s="1">
        <v>25</v>
      </c>
      <c r="R498" s="1">
        <f t="shared" si="71"/>
        <v>1457.5</v>
      </c>
      <c r="S498" s="1">
        <f t="shared" si="72"/>
        <v>4372.5</v>
      </c>
      <c r="T498" s="1">
        <v>0.52</v>
      </c>
      <c r="U498" s="1">
        <f t="shared" si="73"/>
        <v>2273.7000000000003</v>
      </c>
      <c r="V498" s="1">
        <f t="shared" si="74"/>
        <v>2098.7999999999997</v>
      </c>
      <c r="W498" s="4">
        <f t="shared" si="75"/>
        <v>0.47999999999999993</v>
      </c>
      <c r="X498" s="1" t="s">
        <v>147</v>
      </c>
      <c r="Y498" s="1" t="s">
        <v>72</v>
      </c>
      <c r="Z498" s="1" t="s">
        <v>41</v>
      </c>
      <c r="AA498" s="2">
        <v>45814</v>
      </c>
      <c r="AB498" s="1">
        <v>3</v>
      </c>
      <c r="AC498" s="1" t="s">
        <v>42</v>
      </c>
      <c r="AD498" s="9" t="str">
        <f t="shared" si="76"/>
        <v>Target Not Achieved</v>
      </c>
      <c r="AE498" s="1" t="str" cm="1">
        <f t="array" ref="AE498">_xlfn.IFS(AB498&gt;=4.5,"Excellent",AB498&gt;=3,"Good",AB498&lt;3,"Poor")</f>
        <v>Good</v>
      </c>
      <c r="AF498" s="1" t="str">
        <f t="shared" si="77"/>
        <v>Not Eligible for Bonus</v>
      </c>
      <c r="AG498" s="9" t="str">
        <f t="shared" si="78"/>
        <v>Normal Region</v>
      </c>
      <c r="AH498" s="1" t="str">
        <f t="shared" si="79"/>
        <v>Order Closed</v>
      </c>
    </row>
    <row r="499" spans="1:34">
      <c r="A499" s="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c r="P499" s="1">
        <f t="shared" si="70"/>
        <v>4440</v>
      </c>
      <c r="Q499" s="1">
        <v>0</v>
      </c>
      <c r="R499" s="1">
        <f t="shared" si="71"/>
        <v>0</v>
      </c>
      <c r="S499" s="1">
        <f t="shared" si="72"/>
        <v>4440</v>
      </c>
      <c r="T499" s="1">
        <v>0.5</v>
      </c>
      <c r="U499" s="1">
        <f t="shared" si="73"/>
        <v>2220</v>
      </c>
      <c r="V499" s="1">
        <f t="shared" si="74"/>
        <v>2220</v>
      </c>
      <c r="W499" s="4">
        <f t="shared" si="75"/>
        <v>0.5</v>
      </c>
      <c r="X499" s="1" t="s">
        <v>39</v>
      </c>
      <c r="Y499" s="1" t="s">
        <v>40</v>
      </c>
      <c r="Z499" s="1" t="s">
        <v>41</v>
      </c>
      <c r="AA499" s="2">
        <v>45816</v>
      </c>
      <c r="AB499" s="1">
        <v>5</v>
      </c>
      <c r="AC499" s="1" t="s">
        <v>42</v>
      </c>
      <c r="AD499" s="9" t="str">
        <f t="shared" si="76"/>
        <v>Target Not Achieved</v>
      </c>
      <c r="AE499" s="1" t="str" cm="1">
        <f t="array" ref="AE499">_xlfn.IFS(AB499&gt;=4.5,"Excellent",AB499&gt;=3,"Good",AB499&lt;3,"Poor")</f>
        <v>Excellent</v>
      </c>
      <c r="AF499" s="1" t="str">
        <f t="shared" si="77"/>
        <v>Not Eligible for Bonus</v>
      </c>
      <c r="AG499" s="9" t="str">
        <f t="shared" si="78"/>
        <v>Normal Region</v>
      </c>
      <c r="AH499" s="1" t="str">
        <f t="shared" si="79"/>
        <v>Order Closed</v>
      </c>
    </row>
    <row r="500" spans="1:34">
      <c r="A500" s="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c r="P500" s="1">
        <f t="shared" si="70"/>
        <v>21950</v>
      </c>
      <c r="Q500" s="1">
        <v>0</v>
      </c>
      <c r="R500" s="1">
        <f t="shared" si="71"/>
        <v>0</v>
      </c>
      <c r="S500" s="1">
        <f t="shared" si="72"/>
        <v>21950</v>
      </c>
      <c r="T500" s="1">
        <v>0.45</v>
      </c>
      <c r="U500" s="1">
        <f t="shared" si="73"/>
        <v>9877.5</v>
      </c>
      <c r="V500" s="1">
        <f t="shared" si="74"/>
        <v>12072.5</v>
      </c>
      <c r="W500" s="4">
        <f t="shared" si="75"/>
        <v>0.55000000000000004</v>
      </c>
      <c r="X500" s="1" t="s">
        <v>147</v>
      </c>
      <c r="Y500" s="1" t="s">
        <v>72</v>
      </c>
      <c r="Z500" s="1" t="s">
        <v>41</v>
      </c>
      <c r="AA500" s="2">
        <v>45813</v>
      </c>
      <c r="AB500" s="1">
        <v>5</v>
      </c>
      <c r="AC500" s="1" t="s">
        <v>42</v>
      </c>
      <c r="AD500" s="9" t="str">
        <f t="shared" si="76"/>
        <v>Target Achieved</v>
      </c>
      <c r="AE500" s="1" t="str" cm="1">
        <f t="array" ref="AE500">_xlfn.IFS(AB500&gt;=4.5,"Excellent",AB500&gt;=3,"Good",AB500&lt;3,"Poor")</f>
        <v>Excellent</v>
      </c>
      <c r="AF500" s="1" t="str">
        <f t="shared" si="77"/>
        <v>Eligible for Bonus</v>
      </c>
      <c r="AG500" s="9" t="str">
        <f t="shared" si="78"/>
        <v>Priority Region</v>
      </c>
      <c r="AH500" s="1" t="str">
        <f t="shared" si="79"/>
        <v>Order Closed</v>
      </c>
    </row>
    <row r="501" spans="1:34">
      <c r="A501" s="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c r="P501" s="1">
        <f t="shared" si="70"/>
        <v>16080</v>
      </c>
      <c r="Q501" s="1">
        <v>10</v>
      </c>
      <c r="R501" s="1">
        <f t="shared" si="71"/>
        <v>1608</v>
      </c>
      <c r="S501" s="1">
        <f t="shared" si="72"/>
        <v>14472</v>
      </c>
      <c r="T501" s="1">
        <v>0.57999999999999996</v>
      </c>
      <c r="U501" s="1">
        <f t="shared" si="73"/>
        <v>8393.76</v>
      </c>
      <c r="V501" s="1">
        <f t="shared" si="74"/>
        <v>6078.24</v>
      </c>
      <c r="W501" s="4">
        <f t="shared" si="75"/>
        <v>0.42</v>
      </c>
      <c r="X501" s="1" t="s">
        <v>50</v>
      </c>
      <c r="Y501" s="1" t="s">
        <v>57</v>
      </c>
      <c r="Z501" s="1" t="s">
        <v>41</v>
      </c>
      <c r="AA501" s="2">
        <v>45817</v>
      </c>
      <c r="AB501" s="1">
        <v>4</v>
      </c>
      <c r="AC501" s="1" t="s">
        <v>42</v>
      </c>
      <c r="AD501" s="9" t="str">
        <f t="shared" si="76"/>
        <v>Target Achieved</v>
      </c>
      <c r="AE501" s="1" t="str" cm="1">
        <f t="array" ref="AE501">_xlfn.IFS(AB501&gt;=4.5,"Excellent",AB501&gt;=3,"Good",AB501&lt;3,"Poor")</f>
        <v>Good</v>
      </c>
      <c r="AF501" s="1" t="str">
        <f t="shared" si="77"/>
        <v>Not Eligible for Bonus</v>
      </c>
      <c r="AG501" s="9" t="str">
        <f t="shared" si="78"/>
        <v>Normal Region</v>
      </c>
      <c r="AH501" s="1" t="str">
        <f t="shared" si="79"/>
        <v>Order Closed</v>
      </c>
    </row>
    <row r="502" spans="1:34">
      <c r="A502" s="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c r="P502" s="1">
        <f t="shared" si="70"/>
        <v>196950</v>
      </c>
      <c r="Q502" s="1">
        <v>5</v>
      </c>
      <c r="R502" s="1">
        <f t="shared" si="71"/>
        <v>9847.5</v>
      </c>
      <c r="S502" s="1">
        <f t="shared" si="72"/>
        <v>187102.5</v>
      </c>
      <c r="T502" s="1">
        <v>0.57999999999999996</v>
      </c>
      <c r="U502" s="1">
        <f t="shared" si="73"/>
        <v>108519.45</v>
      </c>
      <c r="V502" s="1">
        <f t="shared" si="74"/>
        <v>78583.05</v>
      </c>
      <c r="W502" s="4">
        <f t="shared" si="75"/>
        <v>0.42000000000000004</v>
      </c>
      <c r="X502" s="1" t="s">
        <v>56</v>
      </c>
      <c r="Y502" s="1" t="s">
        <v>72</v>
      </c>
      <c r="Z502" s="1" t="s">
        <v>41</v>
      </c>
      <c r="AA502" s="2">
        <v>45816</v>
      </c>
      <c r="AB502" s="1">
        <v>5</v>
      </c>
      <c r="AC502" s="1" t="s">
        <v>42</v>
      </c>
      <c r="AD502" s="9" t="str">
        <f t="shared" si="76"/>
        <v>Target Achieved</v>
      </c>
      <c r="AE502" s="1" t="str" cm="1">
        <f t="array" ref="AE502">_xlfn.IFS(AB502&gt;=4.5,"Excellent",AB502&gt;=3,"Good",AB502&lt;3,"Poor")</f>
        <v>Excellent</v>
      </c>
      <c r="AF502" s="1" t="str">
        <f t="shared" si="77"/>
        <v>Eligible for Bonus</v>
      </c>
      <c r="AG502" s="9" t="str">
        <f t="shared" si="78"/>
        <v>Normal Region</v>
      </c>
      <c r="AH502" s="1" t="str">
        <f t="shared" si="79"/>
        <v>Order Closed</v>
      </c>
    </row>
    <row r="503" spans="1:34">
      <c r="A503" s="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c r="P503" s="1">
        <f t="shared" si="70"/>
        <v>16380</v>
      </c>
      <c r="Q503" s="1">
        <v>20</v>
      </c>
      <c r="R503" s="1">
        <f t="shared" si="71"/>
        <v>3276</v>
      </c>
      <c r="S503" s="1">
        <f t="shared" si="72"/>
        <v>13104</v>
      </c>
      <c r="T503" s="1">
        <v>0.47</v>
      </c>
      <c r="U503" s="1">
        <f t="shared" si="73"/>
        <v>6158.8799999999992</v>
      </c>
      <c r="V503" s="1">
        <f t="shared" si="74"/>
        <v>6945.1200000000008</v>
      </c>
      <c r="W503" s="4">
        <f t="shared" si="75"/>
        <v>0.53</v>
      </c>
      <c r="X503" s="1" t="s">
        <v>50</v>
      </c>
      <c r="Y503" s="1" t="s">
        <v>57</v>
      </c>
      <c r="Z503" s="1" t="s">
        <v>41</v>
      </c>
      <c r="AA503" s="2">
        <v>45817</v>
      </c>
      <c r="AB503" s="1">
        <v>5</v>
      </c>
      <c r="AC503" s="1" t="s">
        <v>42</v>
      </c>
      <c r="AD503" s="9" t="str">
        <f t="shared" si="76"/>
        <v>Target Achieved</v>
      </c>
      <c r="AE503" s="1" t="str" cm="1">
        <f t="array" ref="AE503">_xlfn.IFS(AB503&gt;=4.5,"Excellent",AB503&gt;=3,"Good",AB503&lt;3,"Poor")</f>
        <v>Excellent</v>
      </c>
      <c r="AF503" s="1" t="str">
        <f t="shared" si="77"/>
        <v>Not Eligible for Bonus</v>
      </c>
      <c r="AG503" s="9" t="str">
        <f t="shared" si="78"/>
        <v>Normal Region</v>
      </c>
      <c r="AH503" s="1" t="str">
        <f t="shared" si="79"/>
        <v>Order Closed</v>
      </c>
    </row>
    <row r="504" spans="1:34">
      <c r="A504" s="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c r="P504" s="1">
        <f t="shared" si="70"/>
        <v>35130</v>
      </c>
      <c r="Q504" s="1">
        <v>5</v>
      </c>
      <c r="R504" s="1">
        <f t="shared" si="71"/>
        <v>1756.5</v>
      </c>
      <c r="S504" s="1">
        <f t="shared" si="72"/>
        <v>33373.5</v>
      </c>
      <c r="T504" s="1">
        <v>0.52</v>
      </c>
      <c r="U504" s="1">
        <f t="shared" si="73"/>
        <v>17354.22</v>
      </c>
      <c r="V504" s="1">
        <f t="shared" si="74"/>
        <v>16019.279999999999</v>
      </c>
      <c r="W504" s="4">
        <f t="shared" si="75"/>
        <v>0.48</v>
      </c>
      <c r="X504" s="1" t="s">
        <v>147</v>
      </c>
      <c r="Y504" s="1" t="s">
        <v>40</v>
      </c>
      <c r="Z504" s="1" t="s">
        <v>66</v>
      </c>
      <c r="AA504" s="1"/>
      <c r="AB504" s="1"/>
      <c r="AC504" s="1" t="s">
        <v>42</v>
      </c>
      <c r="AD504" s="9" t="str">
        <f t="shared" si="76"/>
        <v>Target Achieved</v>
      </c>
      <c r="AE504" s="1" t="str" cm="1">
        <f t="array" ref="AE504">_xlfn.IFS(AB504&gt;=4.5,"Excellent",AB504&gt;=3,"Good",AB504&lt;3,"Poor")</f>
        <v>Poor</v>
      </c>
      <c r="AF504" s="1" t="str">
        <f t="shared" si="77"/>
        <v>Eligible for Bonus</v>
      </c>
      <c r="AG504" s="9" t="str">
        <f t="shared" si="78"/>
        <v>Priority Region</v>
      </c>
      <c r="AH504" s="1" t="str">
        <f t="shared" si="79"/>
        <v>Order Closed</v>
      </c>
    </row>
    <row r="505" spans="1:34">
      <c r="A505" s="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c r="P505" s="1">
        <f t="shared" si="70"/>
        <v>8450</v>
      </c>
      <c r="Q505" s="1">
        <v>10</v>
      </c>
      <c r="R505" s="1">
        <f t="shared" si="71"/>
        <v>845</v>
      </c>
      <c r="S505" s="1">
        <f t="shared" si="72"/>
        <v>7605</v>
      </c>
      <c r="T505" s="1">
        <v>0.45</v>
      </c>
      <c r="U505" s="1">
        <f t="shared" si="73"/>
        <v>3422.25</v>
      </c>
      <c r="V505" s="1">
        <f t="shared" si="74"/>
        <v>4182.75</v>
      </c>
      <c r="W505" s="4">
        <f t="shared" si="75"/>
        <v>0.55000000000000004</v>
      </c>
      <c r="X505" s="1" t="s">
        <v>56</v>
      </c>
      <c r="Y505" s="1" t="s">
        <v>57</v>
      </c>
      <c r="Z505" s="1" t="s">
        <v>41</v>
      </c>
      <c r="AA505" s="2">
        <v>45815</v>
      </c>
      <c r="AB505" s="1">
        <v>5</v>
      </c>
      <c r="AC505" s="1" t="s">
        <v>42</v>
      </c>
      <c r="AD505" s="9" t="str">
        <f t="shared" si="76"/>
        <v>Target Not Achieved</v>
      </c>
      <c r="AE505" s="1" t="str" cm="1">
        <f t="array" ref="AE505">_xlfn.IFS(AB505&gt;=4.5,"Excellent",AB505&gt;=3,"Good",AB505&lt;3,"Poor")</f>
        <v>Excellent</v>
      </c>
      <c r="AF505" s="1" t="str">
        <f t="shared" si="77"/>
        <v>Not Eligible for Bonus</v>
      </c>
      <c r="AG505" s="9" t="str">
        <f t="shared" si="78"/>
        <v>Normal Region</v>
      </c>
      <c r="AH505" s="1" t="str">
        <f t="shared" si="79"/>
        <v>Order Closed</v>
      </c>
    </row>
    <row r="506" spans="1:34">
      <c r="A506" s="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c r="P506" s="1">
        <f t="shared" si="70"/>
        <v>3620</v>
      </c>
      <c r="Q506" s="1">
        <v>25</v>
      </c>
      <c r="R506" s="1">
        <f t="shared" si="71"/>
        <v>905</v>
      </c>
      <c r="S506" s="1">
        <f t="shared" si="72"/>
        <v>2715</v>
      </c>
      <c r="T506" s="1">
        <v>0.47</v>
      </c>
      <c r="U506" s="1">
        <f t="shared" si="73"/>
        <v>1276.05</v>
      </c>
      <c r="V506" s="1">
        <f t="shared" si="74"/>
        <v>1438.95</v>
      </c>
      <c r="W506" s="4">
        <f t="shared" si="75"/>
        <v>0.53</v>
      </c>
      <c r="X506" s="1" t="s">
        <v>92</v>
      </c>
      <c r="Y506" s="1" t="s">
        <v>81</v>
      </c>
      <c r="Z506" s="1" t="s">
        <v>41</v>
      </c>
      <c r="AA506" s="2">
        <v>45818</v>
      </c>
      <c r="AB506" s="1">
        <v>5</v>
      </c>
      <c r="AC506" s="1" t="s">
        <v>42</v>
      </c>
      <c r="AD506" s="9" t="str">
        <f t="shared" si="76"/>
        <v>Target Not Achieved</v>
      </c>
      <c r="AE506" s="1" t="str" cm="1">
        <f t="array" ref="AE506">_xlfn.IFS(AB506&gt;=4.5,"Excellent",AB506&gt;=3,"Good",AB506&lt;3,"Poor")</f>
        <v>Excellent</v>
      </c>
      <c r="AF506" s="1" t="str">
        <f t="shared" si="77"/>
        <v>Not Eligible for Bonus</v>
      </c>
      <c r="AG506" s="9" t="str">
        <f t="shared" si="78"/>
        <v>Normal Region</v>
      </c>
      <c r="AH506" s="1" t="str">
        <f t="shared" si="79"/>
        <v>Order Closed</v>
      </c>
    </row>
    <row r="507" spans="1:34">
      <c r="A507" s="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c r="P507" s="1">
        <f t="shared" si="70"/>
        <v>57330</v>
      </c>
      <c r="Q507" s="1">
        <v>20</v>
      </c>
      <c r="R507" s="1">
        <f t="shared" si="71"/>
        <v>11466</v>
      </c>
      <c r="S507" s="1">
        <f t="shared" si="72"/>
        <v>45864</v>
      </c>
      <c r="T507" s="1">
        <v>0.57999999999999996</v>
      </c>
      <c r="U507" s="1">
        <f t="shared" si="73"/>
        <v>26601.119999999999</v>
      </c>
      <c r="V507" s="1">
        <f t="shared" si="74"/>
        <v>19262.88</v>
      </c>
      <c r="W507" s="4">
        <f t="shared" si="75"/>
        <v>0.42000000000000004</v>
      </c>
      <c r="X507" s="1" t="s">
        <v>39</v>
      </c>
      <c r="Y507" s="1" t="s">
        <v>40</v>
      </c>
      <c r="Z507" s="1" t="s">
        <v>41</v>
      </c>
      <c r="AA507" s="2">
        <v>45816</v>
      </c>
      <c r="AB507" s="1">
        <v>5</v>
      </c>
      <c r="AC507" s="1" t="s">
        <v>42</v>
      </c>
      <c r="AD507" s="9" t="str">
        <f t="shared" si="76"/>
        <v>Target Achieved</v>
      </c>
      <c r="AE507" s="1" t="str" cm="1">
        <f t="array" ref="AE507">_xlfn.IFS(AB507&gt;=4.5,"Excellent",AB507&gt;=3,"Good",AB507&lt;3,"Poor")</f>
        <v>Excellent</v>
      </c>
      <c r="AF507" s="1" t="str">
        <f t="shared" si="77"/>
        <v>Not Eligible for Bonus</v>
      </c>
      <c r="AG507" s="9" t="str">
        <f t="shared" si="78"/>
        <v>Normal Region</v>
      </c>
      <c r="AH507" s="1" t="str">
        <f t="shared" si="79"/>
        <v>Order Closed</v>
      </c>
    </row>
    <row r="508" spans="1:34">
      <c r="A508" s="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c r="P508" s="1">
        <f t="shared" si="70"/>
        <v>11120</v>
      </c>
      <c r="Q508" s="1">
        <v>5</v>
      </c>
      <c r="R508" s="1">
        <f t="shared" si="71"/>
        <v>556</v>
      </c>
      <c r="S508" s="1">
        <f t="shared" si="72"/>
        <v>10564</v>
      </c>
      <c r="T508" s="1">
        <v>0.45</v>
      </c>
      <c r="U508" s="1">
        <f t="shared" si="73"/>
        <v>4753.8</v>
      </c>
      <c r="V508" s="1">
        <f t="shared" si="74"/>
        <v>5810.2</v>
      </c>
      <c r="W508" s="4">
        <f t="shared" si="75"/>
        <v>0.54999999999999993</v>
      </c>
      <c r="X508" s="1" t="s">
        <v>92</v>
      </c>
      <c r="Y508" s="1" t="s">
        <v>57</v>
      </c>
      <c r="Z508" s="1" t="s">
        <v>41</v>
      </c>
      <c r="AA508" s="2">
        <v>45813</v>
      </c>
      <c r="AB508" s="1">
        <v>5</v>
      </c>
      <c r="AC508" s="1" t="s">
        <v>42</v>
      </c>
      <c r="AD508" s="9" t="str">
        <f t="shared" si="76"/>
        <v>Target Achieved</v>
      </c>
      <c r="AE508" s="1" t="str" cm="1">
        <f t="array" ref="AE508">_xlfn.IFS(AB508&gt;=4.5,"Excellent",AB508&gt;=3,"Good",AB508&lt;3,"Poor")</f>
        <v>Excellent</v>
      </c>
      <c r="AF508" s="1" t="str">
        <f t="shared" si="77"/>
        <v>Eligible for Bonus</v>
      </c>
      <c r="AG508" s="9" t="str">
        <f t="shared" si="78"/>
        <v>Normal Region</v>
      </c>
      <c r="AH508" s="1" t="str">
        <f t="shared" si="79"/>
        <v>Order Closed</v>
      </c>
    </row>
    <row r="509" spans="1:34">
      <c r="A509" s="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c r="P509" s="1">
        <f t="shared" si="70"/>
        <v>6900</v>
      </c>
      <c r="Q509" s="1">
        <v>0</v>
      </c>
      <c r="R509" s="1">
        <f t="shared" si="71"/>
        <v>0</v>
      </c>
      <c r="S509" s="1">
        <f t="shared" si="72"/>
        <v>6900</v>
      </c>
      <c r="T509" s="1">
        <v>0.47</v>
      </c>
      <c r="U509" s="1">
        <f t="shared" si="73"/>
        <v>3243</v>
      </c>
      <c r="V509" s="1">
        <f t="shared" si="74"/>
        <v>3657</v>
      </c>
      <c r="W509" s="4">
        <f t="shared" si="75"/>
        <v>0.53</v>
      </c>
      <c r="X509" s="1" t="s">
        <v>65</v>
      </c>
      <c r="Y509" s="1" t="s">
        <v>72</v>
      </c>
      <c r="Z509" s="1" t="s">
        <v>41</v>
      </c>
      <c r="AA509" s="2">
        <v>45815</v>
      </c>
      <c r="AB509" s="1">
        <v>4</v>
      </c>
      <c r="AC509" s="1" t="s">
        <v>42</v>
      </c>
      <c r="AD509" s="9" t="str">
        <f t="shared" si="76"/>
        <v>Target Not Achieved</v>
      </c>
      <c r="AE509" s="1" t="str" cm="1">
        <f t="array" ref="AE509">_xlfn.IFS(AB509&gt;=4.5,"Excellent",AB509&gt;=3,"Good",AB509&lt;3,"Poor")</f>
        <v>Good</v>
      </c>
      <c r="AF509" s="1" t="str">
        <f t="shared" si="77"/>
        <v>Not Eligible for Bonus</v>
      </c>
      <c r="AG509" s="9" t="str">
        <f t="shared" si="78"/>
        <v>Priority Region</v>
      </c>
      <c r="AH509" s="1" t="str">
        <f t="shared" si="79"/>
        <v>Order Closed</v>
      </c>
    </row>
    <row r="510" spans="1:34">
      <c r="A510" s="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c r="P510" s="1">
        <f t="shared" si="70"/>
        <v>2320</v>
      </c>
      <c r="Q510" s="1">
        <v>0</v>
      </c>
      <c r="R510" s="1">
        <f t="shared" si="71"/>
        <v>0</v>
      </c>
      <c r="S510" s="1">
        <f t="shared" si="72"/>
        <v>2320</v>
      </c>
      <c r="T510" s="1">
        <v>0.62</v>
      </c>
      <c r="U510" s="1">
        <f t="shared" si="73"/>
        <v>1438.4</v>
      </c>
      <c r="V510" s="1">
        <f t="shared" si="74"/>
        <v>881.59999999999991</v>
      </c>
      <c r="W510" s="4">
        <f t="shared" si="75"/>
        <v>0.37999999999999995</v>
      </c>
      <c r="X510" s="1" t="s">
        <v>50</v>
      </c>
      <c r="Y510" s="1" t="s">
        <v>72</v>
      </c>
      <c r="Z510" s="1" t="s">
        <v>41</v>
      </c>
      <c r="AA510" s="2">
        <v>45814</v>
      </c>
      <c r="AB510" s="1">
        <v>4</v>
      </c>
      <c r="AC510" s="1" t="s">
        <v>42</v>
      </c>
      <c r="AD510" s="9" t="str">
        <f t="shared" si="76"/>
        <v>Target Not Achieved</v>
      </c>
      <c r="AE510" s="1" t="str" cm="1">
        <f t="array" ref="AE510">_xlfn.IFS(AB510&gt;=4.5,"Excellent",AB510&gt;=3,"Good",AB510&lt;3,"Poor")</f>
        <v>Good</v>
      </c>
      <c r="AF510" s="1" t="str">
        <f t="shared" si="77"/>
        <v>Not Eligible for Bonus</v>
      </c>
      <c r="AG510" s="9" t="str">
        <f t="shared" si="78"/>
        <v>Normal Region</v>
      </c>
      <c r="AH510" s="1" t="str">
        <f t="shared" si="79"/>
        <v>Order Closed</v>
      </c>
    </row>
    <row r="511" spans="1:34">
      <c r="A511" s="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c r="P511" s="1">
        <f t="shared" si="70"/>
        <v>12520</v>
      </c>
      <c r="Q511" s="1">
        <v>0</v>
      </c>
      <c r="R511" s="1">
        <f t="shared" si="71"/>
        <v>0</v>
      </c>
      <c r="S511" s="1">
        <f t="shared" si="72"/>
        <v>12520</v>
      </c>
      <c r="T511" s="1">
        <v>0.5</v>
      </c>
      <c r="U511" s="1">
        <f t="shared" si="73"/>
        <v>6260</v>
      </c>
      <c r="V511" s="1">
        <f t="shared" si="74"/>
        <v>6260</v>
      </c>
      <c r="W511" s="4">
        <f t="shared" si="75"/>
        <v>0.5</v>
      </c>
      <c r="X511" s="1" t="s">
        <v>92</v>
      </c>
      <c r="Y511" s="1" t="s">
        <v>40</v>
      </c>
      <c r="Z511" s="1" t="s">
        <v>66</v>
      </c>
      <c r="AA511" s="1"/>
      <c r="AB511" s="1"/>
      <c r="AC511" s="1" t="s">
        <v>42</v>
      </c>
      <c r="AD511" s="9" t="str">
        <f t="shared" si="76"/>
        <v>Target Achieved</v>
      </c>
      <c r="AE511" s="1" t="str" cm="1">
        <f t="array" ref="AE511">_xlfn.IFS(AB511&gt;=4.5,"Excellent",AB511&gt;=3,"Good",AB511&lt;3,"Poor")</f>
        <v>Poor</v>
      </c>
      <c r="AF511" s="1" t="str">
        <f t="shared" si="77"/>
        <v>Eligible for Bonus</v>
      </c>
      <c r="AG511" s="9" t="str">
        <f t="shared" si="78"/>
        <v>Normal Region</v>
      </c>
      <c r="AH511" s="1" t="str">
        <f t="shared" si="79"/>
        <v>Order Closed</v>
      </c>
    </row>
    <row r="512" spans="1:34">
      <c r="A512" s="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c r="P512" s="1">
        <f t="shared" si="70"/>
        <v>13650</v>
      </c>
      <c r="Q512" s="1">
        <v>20</v>
      </c>
      <c r="R512" s="1">
        <f t="shared" si="71"/>
        <v>2730</v>
      </c>
      <c r="S512" s="1">
        <f t="shared" si="72"/>
        <v>10920</v>
      </c>
      <c r="T512" s="1">
        <v>0.5</v>
      </c>
      <c r="U512" s="1">
        <f t="shared" si="73"/>
        <v>5460</v>
      </c>
      <c r="V512" s="1">
        <f t="shared" si="74"/>
        <v>5460</v>
      </c>
      <c r="W512" s="4">
        <f t="shared" si="75"/>
        <v>0.5</v>
      </c>
      <c r="X512" s="1" t="s">
        <v>56</v>
      </c>
      <c r="Y512" s="1" t="s">
        <v>72</v>
      </c>
      <c r="Z512" s="1" t="s">
        <v>66</v>
      </c>
      <c r="AA512" s="1"/>
      <c r="AB512" s="1"/>
      <c r="AC512" s="1" t="s">
        <v>42</v>
      </c>
      <c r="AD512" s="9" t="str">
        <f t="shared" si="76"/>
        <v>Target Achieved</v>
      </c>
      <c r="AE512" s="1" t="str" cm="1">
        <f t="array" ref="AE512">_xlfn.IFS(AB512&gt;=4.5,"Excellent",AB512&gt;=3,"Good",AB512&lt;3,"Poor")</f>
        <v>Poor</v>
      </c>
      <c r="AF512" s="1" t="str">
        <f t="shared" si="77"/>
        <v>Not Eligible for Bonus</v>
      </c>
      <c r="AG512" s="9" t="str">
        <f t="shared" si="78"/>
        <v>Normal Region</v>
      </c>
      <c r="AH512" s="1" t="str">
        <f t="shared" si="79"/>
        <v>Order Closed</v>
      </c>
    </row>
    <row r="513" spans="1:34">
      <c r="A513" s="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c r="P513" s="1">
        <f t="shared" si="70"/>
        <v>1960</v>
      </c>
      <c r="Q513" s="1">
        <v>10</v>
      </c>
      <c r="R513" s="1">
        <f t="shared" si="71"/>
        <v>196</v>
      </c>
      <c r="S513" s="1">
        <f t="shared" si="72"/>
        <v>1764</v>
      </c>
      <c r="T513" s="1">
        <v>0.5</v>
      </c>
      <c r="U513" s="1">
        <f t="shared" si="73"/>
        <v>882</v>
      </c>
      <c r="V513" s="1">
        <f t="shared" si="74"/>
        <v>882</v>
      </c>
      <c r="W513" s="4">
        <f t="shared" si="75"/>
        <v>0.5</v>
      </c>
      <c r="X513" s="1" t="s">
        <v>147</v>
      </c>
      <c r="Y513" s="1" t="s">
        <v>40</v>
      </c>
      <c r="Z513" s="1" t="s">
        <v>22</v>
      </c>
      <c r="AA513" s="1"/>
      <c r="AB513" s="1"/>
      <c r="AC513" s="1" t="s">
        <v>93</v>
      </c>
      <c r="AD513" s="9" t="str">
        <f t="shared" si="76"/>
        <v>Target Not Achieved</v>
      </c>
      <c r="AE513" s="1" t="str" cm="1">
        <f t="array" ref="AE513">_xlfn.IFS(AB513&gt;=4.5,"Excellent",AB513&gt;=3,"Good",AB513&lt;3,"Poor")</f>
        <v>Poor</v>
      </c>
      <c r="AF513" s="1" t="str">
        <f t="shared" si="77"/>
        <v>Not Eligible for Bonus</v>
      </c>
      <c r="AG513" s="9" t="str">
        <f t="shared" si="78"/>
        <v>Normal Region</v>
      </c>
      <c r="AH513" s="1" t="str">
        <f t="shared" si="79"/>
        <v>Order Returned</v>
      </c>
    </row>
    <row r="514" spans="1:34">
      <c r="A514" s="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c r="P514" s="1">
        <f t="shared" si="70"/>
        <v>3620</v>
      </c>
      <c r="Q514" s="1">
        <v>5</v>
      </c>
      <c r="R514" s="1">
        <f t="shared" si="71"/>
        <v>181</v>
      </c>
      <c r="S514" s="1">
        <f t="shared" si="72"/>
        <v>3439</v>
      </c>
      <c r="T514" s="1">
        <v>0.5</v>
      </c>
      <c r="U514" s="1">
        <f t="shared" si="73"/>
        <v>1719.5</v>
      </c>
      <c r="V514" s="1">
        <f t="shared" si="74"/>
        <v>1719.5</v>
      </c>
      <c r="W514" s="4">
        <f t="shared" si="75"/>
        <v>0.5</v>
      </c>
      <c r="X514" s="1" t="s">
        <v>39</v>
      </c>
      <c r="Y514" s="1" t="s">
        <v>57</v>
      </c>
      <c r="Z514" s="1" t="s">
        <v>120</v>
      </c>
      <c r="AA514" s="1"/>
      <c r="AB514" s="1"/>
      <c r="AC514" s="1" t="s">
        <v>42</v>
      </c>
      <c r="AD514" s="9" t="str">
        <f t="shared" si="76"/>
        <v>Target Not Achieved</v>
      </c>
      <c r="AE514" s="1" t="str" cm="1">
        <f t="array" ref="AE514">_xlfn.IFS(AB514&gt;=4.5,"Excellent",AB514&gt;=3,"Good",AB514&lt;3,"Poor")</f>
        <v>Poor</v>
      </c>
      <c r="AF514" s="1" t="str">
        <f t="shared" si="77"/>
        <v>Not Eligible for Bonus</v>
      </c>
      <c r="AG514" s="9" t="str">
        <f t="shared" si="78"/>
        <v>Normal Region</v>
      </c>
      <c r="AH514" s="1" t="str">
        <f t="shared" si="79"/>
        <v>Order Closed</v>
      </c>
    </row>
    <row r="515" spans="1:34">
      <c r="A515" s="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c r="P515" s="1">
        <f t="shared" ref="P515:P578" si="80">PRODUCT(N515,O515)</f>
        <v>16600</v>
      </c>
      <c r="Q515" s="1">
        <v>15</v>
      </c>
      <c r="R515" s="1">
        <f t="shared" ref="R515:R578" si="81">P515*(Q515/100)</f>
        <v>2490</v>
      </c>
      <c r="S515" s="1">
        <f t="shared" ref="S515:S578" si="82">P515-R515</f>
        <v>14110</v>
      </c>
      <c r="T515" s="1">
        <v>0.47</v>
      </c>
      <c r="U515" s="1">
        <f t="shared" ref="U515:U578" si="83">S515*T515</f>
        <v>6631.7</v>
      </c>
      <c r="V515" s="1">
        <f t="shared" ref="V515:V578" si="84">S515-U515</f>
        <v>7478.3</v>
      </c>
      <c r="W515" s="4">
        <f t="shared" ref="W515:W578" si="85">(V515/S515)</f>
        <v>0.53</v>
      </c>
      <c r="X515" s="1" t="s">
        <v>50</v>
      </c>
      <c r="Y515" s="1" t="s">
        <v>72</v>
      </c>
      <c r="Z515" s="1" t="s">
        <v>41</v>
      </c>
      <c r="AA515" s="2">
        <v>45818</v>
      </c>
      <c r="AB515" s="1">
        <v>4</v>
      </c>
      <c r="AC515" s="1" t="s">
        <v>42</v>
      </c>
      <c r="AD515" s="9" t="str">
        <f t="shared" ref="AD515:AD578" si="86">IF(S515&gt;10000,"Target Achieved", "Target Not Achieved")</f>
        <v>Target Achieved</v>
      </c>
      <c r="AE515" s="1" t="str" cm="1">
        <f t="array" ref="AE515">_xlfn.IFS(AB515&gt;=4.5,"Excellent",AB515&gt;=3,"Good",AB515&lt;3,"Poor")</f>
        <v>Good</v>
      </c>
      <c r="AF515" s="1" t="str">
        <f t="shared" ref="AF515:AF578" si="87">IF(AND(V515&gt;5000,Q515&lt;10),"Eligible for Bonus","Not Eligible for Bonus")</f>
        <v>Not Eligible for Bonus</v>
      </c>
      <c r="AG515" s="9" t="str">
        <f t="shared" ref="AG515:AG578" si="88">IF(OR(K515="East India",K515="South India"),"Priority Region","Normal Region")</f>
        <v>Priority Region</v>
      </c>
      <c r="AH515" s="1" t="str">
        <f t="shared" ref="AH515:AH578" si="89">IF(NOT(AC515="Yes"),"Order Closed","Order Returned")</f>
        <v>Order Closed</v>
      </c>
    </row>
    <row r="516" spans="1:34">
      <c r="A516" s="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c r="P516" s="1">
        <f t="shared" si="80"/>
        <v>9930</v>
      </c>
      <c r="Q516" s="1">
        <v>5</v>
      </c>
      <c r="R516" s="1">
        <f t="shared" si="81"/>
        <v>496.5</v>
      </c>
      <c r="S516" s="1">
        <f t="shared" si="82"/>
        <v>9433.5</v>
      </c>
      <c r="T516" s="1">
        <v>0.52</v>
      </c>
      <c r="U516" s="1">
        <f t="shared" si="83"/>
        <v>4905.42</v>
      </c>
      <c r="V516" s="1">
        <f t="shared" si="84"/>
        <v>4528.08</v>
      </c>
      <c r="W516" s="4">
        <f t="shared" si="85"/>
        <v>0.48</v>
      </c>
      <c r="X516" s="1" t="s">
        <v>104</v>
      </c>
      <c r="Y516" s="1" t="s">
        <v>40</v>
      </c>
      <c r="Z516" s="1" t="s">
        <v>22</v>
      </c>
      <c r="AA516" s="1"/>
      <c r="AB516" s="1"/>
      <c r="AC516" s="1" t="s">
        <v>93</v>
      </c>
      <c r="AD516" s="9" t="str">
        <f t="shared" si="86"/>
        <v>Target Not Achieved</v>
      </c>
      <c r="AE516" s="1" t="str" cm="1">
        <f t="array" ref="AE516">_xlfn.IFS(AB516&gt;=4.5,"Excellent",AB516&gt;=3,"Good",AB516&lt;3,"Poor")</f>
        <v>Poor</v>
      </c>
      <c r="AF516" s="1" t="str">
        <f t="shared" si="87"/>
        <v>Not Eligible for Bonus</v>
      </c>
      <c r="AG516" s="9" t="str">
        <f t="shared" si="88"/>
        <v>Normal Region</v>
      </c>
      <c r="AH516" s="1" t="str">
        <f t="shared" si="89"/>
        <v>Order Returned</v>
      </c>
    </row>
    <row r="517" spans="1:34">
      <c r="A517" s="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c r="P517" s="1">
        <f t="shared" si="80"/>
        <v>16000</v>
      </c>
      <c r="Q517" s="1">
        <v>0</v>
      </c>
      <c r="R517" s="1">
        <f t="shared" si="81"/>
        <v>0</v>
      </c>
      <c r="S517" s="1">
        <f t="shared" si="82"/>
        <v>16000</v>
      </c>
      <c r="T517" s="1">
        <v>0.5</v>
      </c>
      <c r="U517" s="1">
        <f t="shared" si="83"/>
        <v>8000</v>
      </c>
      <c r="V517" s="1">
        <f t="shared" si="84"/>
        <v>8000</v>
      </c>
      <c r="W517" s="4">
        <f t="shared" si="85"/>
        <v>0.5</v>
      </c>
      <c r="X517" s="1" t="s">
        <v>65</v>
      </c>
      <c r="Y517" s="1" t="s">
        <v>40</v>
      </c>
      <c r="Z517" s="1" t="s">
        <v>41</v>
      </c>
      <c r="AA517" s="2">
        <v>45818</v>
      </c>
      <c r="AB517" s="1">
        <v>4</v>
      </c>
      <c r="AC517" s="1" t="s">
        <v>42</v>
      </c>
      <c r="AD517" s="9" t="str">
        <f t="shared" si="86"/>
        <v>Target Achieved</v>
      </c>
      <c r="AE517" s="1" t="str" cm="1">
        <f t="array" ref="AE517">_xlfn.IFS(AB517&gt;=4.5,"Excellent",AB517&gt;=3,"Good",AB517&lt;3,"Poor")</f>
        <v>Good</v>
      </c>
      <c r="AF517" s="1" t="str">
        <f t="shared" si="87"/>
        <v>Eligible for Bonus</v>
      </c>
      <c r="AG517" s="9" t="str">
        <f t="shared" si="88"/>
        <v>Priority Region</v>
      </c>
      <c r="AH517" s="1" t="str">
        <f t="shared" si="89"/>
        <v>Order Closed</v>
      </c>
    </row>
    <row r="518" spans="1:34">
      <c r="A518" s="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c r="P518" s="1">
        <f t="shared" si="80"/>
        <v>7440</v>
      </c>
      <c r="Q518" s="1">
        <v>30</v>
      </c>
      <c r="R518" s="1">
        <f t="shared" si="81"/>
        <v>2232</v>
      </c>
      <c r="S518" s="1">
        <f t="shared" si="82"/>
        <v>5208</v>
      </c>
      <c r="T518" s="1">
        <v>0.5</v>
      </c>
      <c r="U518" s="1">
        <f t="shared" si="83"/>
        <v>2604</v>
      </c>
      <c r="V518" s="1">
        <f t="shared" si="84"/>
        <v>2604</v>
      </c>
      <c r="W518" s="4">
        <f t="shared" si="85"/>
        <v>0.5</v>
      </c>
      <c r="X518" s="1" t="s">
        <v>147</v>
      </c>
      <c r="Y518" s="1" t="s">
        <v>72</v>
      </c>
      <c r="Z518" s="1" t="s">
        <v>22</v>
      </c>
      <c r="AA518" s="1"/>
      <c r="AB518" s="1"/>
      <c r="AC518" s="1" t="s">
        <v>93</v>
      </c>
      <c r="AD518" s="9" t="str">
        <f t="shared" si="86"/>
        <v>Target Not Achieved</v>
      </c>
      <c r="AE518" s="1" t="str" cm="1">
        <f t="array" ref="AE518">_xlfn.IFS(AB518&gt;=4.5,"Excellent",AB518&gt;=3,"Good",AB518&lt;3,"Poor")</f>
        <v>Poor</v>
      </c>
      <c r="AF518" s="1" t="str">
        <f t="shared" si="87"/>
        <v>Not Eligible for Bonus</v>
      </c>
      <c r="AG518" s="9" t="str">
        <f t="shared" si="88"/>
        <v>Priority Region</v>
      </c>
      <c r="AH518" s="1" t="str">
        <f t="shared" si="89"/>
        <v>Order Returned</v>
      </c>
    </row>
    <row r="519" spans="1:34">
      <c r="A519" s="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c r="P519" s="1">
        <f t="shared" si="80"/>
        <v>4200</v>
      </c>
      <c r="Q519" s="1">
        <v>0</v>
      </c>
      <c r="R519" s="1">
        <f t="shared" si="81"/>
        <v>0</v>
      </c>
      <c r="S519" s="1">
        <f t="shared" si="82"/>
        <v>4200</v>
      </c>
      <c r="T519" s="1">
        <v>0.62</v>
      </c>
      <c r="U519" s="1">
        <f t="shared" si="83"/>
        <v>2604</v>
      </c>
      <c r="V519" s="1">
        <f t="shared" si="84"/>
        <v>1596</v>
      </c>
      <c r="W519" s="4">
        <f t="shared" si="85"/>
        <v>0.38</v>
      </c>
      <c r="X519" s="1" t="s">
        <v>56</v>
      </c>
      <c r="Y519" s="1" t="s">
        <v>57</v>
      </c>
      <c r="Z519" s="1" t="s">
        <v>41</v>
      </c>
      <c r="AA519" s="2">
        <v>45814</v>
      </c>
      <c r="AB519" s="1">
        <v>5</v>
      </c>
      <c r="AC519" s="1" t="s">
        <v>42</v>
      </c>
      <c r="AD519" s="9" t="str">
        <f t="shared" si="86"/>
        <v>Target Not Achieved</v>
      </c>
      <c r="AE519" s="1" t="str" cm="1">
        <f t="array" ref="AE519">_xlfn.IFS(AB519&gt;=4.5,"Excellent",AB519&gt;=3,"Good",AB519&lt;3,"Poor")</f>
        <v>Excellent</v>
      </c>
      <c r="AF519" s="1" t="str">
        <f t="shared" si="87"/>
        <v>Not Eligible for Bonus</v>
      </c>
      <c r="AG519" s="9" t="str">
        <f t="shared" si="88"/>
        <v>Priority Region</v>
      </c>
      <c r="AH519" s="1" t="str">
        <f t="shared" si="89"/>
        <v>Order Closed</v>
      </c>
    </row>
    <row r="520" spans="1:34">
      <c r="A520" s="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c r="P520" s="1">
        <f t="shared" si="80"/>
        <v>17960</v>
      </c>
      <c r="Q520" s="1">
        <v>5</v>
      </c>
      <c r="R520" s="1">
        <f t="shared" si="81"/>
        <v>898</v>
      </c>
      <c r="S520" s="1">
        <f t="shared" si="82"/>
        <v>17062</v>
      </c>
      <c r="T520" s="1">
        <v>0.52</v>
      </c>
      <c r="U520" s="1">
        <f t="shared" si="83"/>
        <v>8872.24</v>
      </c>
      <c r="V520" s="1">
        <f t="shared" si="84"/>
        <v>8189.76</v>
      </c>
      <c r="W520" s="4">
        <f t="shared" si="85"/>
        <v>0.48000000000000004</v>
      </c>
      <c r="X520" s="1" t="s">
        <v>147</v>
      </c>
      <c r="Y520" s="1" t="s">
        <v>72</v>
      </c>
      <c r="Z520" s="1" t="s">
        <v>41</v>
      </c>
      <c r="AA520" s="2">
        <v>45819</v>
      </c>
      <c r="AB520" s="1">
        <v>5</v>
      </c>
      <c r="AC520" s="1" t="s">
        <v>42</v>
      </c>
      <c r="AD520" s="9" t="str">
        <f t="shared" si="86"/>
        <v>Target Achieved</v>
      </c>
      <c r="AE520" s="1" t="str" cm="1">
        <f t="array" ref="AE520">_xlfn.IFS(AB520&gt;=4.5,"Excellent",AB520&gt;=3,"Good",AB520&lt;3,"Poor")</f>
        <v>Excellent</v>
      </c>
      <c r="AF520" s="1" t="str">
        <f t="shared" si="87"/>
        <v>Eligible for Bonus</v>
      </c>
      <c r="AG520" s="9" t="str">
        <f t="shared" si="88"/>
        <v>Normal Region</v>
      </c>
      <c r="AH520" s="1" t="str">
        <f t="shared" si="89"/>
        <v>Order Closed</v>
      </c>
    </row>
    <row r="521" spans="1:34">
      <c r="A521" s="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c r="P521" s="1">
        <f t="shared" si="80"/>
        <v>5920</v>
      </c>
      <c r="Q521" s="1">
        <v>0</v>
      </c>
      <c r="R521" s="1">
        <f t="shared" si="81"/>
        <v>0</v>
      </c>
      <c r="S521" s="1">
        <f t="shared" si="82"/>
        <v>5920</v>
      </c>
      <c r="T521" s="1">
        <v>0.48</v>
      </c>
      <c r="U521" s="1">
        <f t="shared" si="83"/>
        <v>2841.6</v>
      </c>
      <c r="V521" s="1">
        <f t="shared" si="84"/>
        <v>3078.4</v>
      </c>
      <c r="W521" s="4">
        <f t="shared" si="85"/>
        <v>0.52</v>
      </c>
      <c r="X521" s="1" t="s">
        <v>104</v>
      </c>
      <c r="Y521" s="1" t="s">
        <v>57</v>
      </c>
      <c r="Z521" s="1" t="s">
        <v>51</v>
      </c>
      <c r="AA521" s="2">
        <v>45819</v>
      </c>
      <c r="AB521" s="1"/>
      <c r="AC521" s="1" t="s">
        <v>42</v>
      </c>
      <c r="AD521" s="9" t="str">
        <f t="shared" si="86"/>
        <v>Target Not Achieved</v>
      </c>
      <c r="AE521" s="1" t="str" cm="1">
        <f t="array" ref="AE521">_xlfn.IFS(AB521&gt;=4.5,"Excellent",AB521&gt;=3,"Good",AB521&lt;3,"Poor")</f>
        <v>Poor</v>
      </c>
      <c r="AF521" s="1" t="str">
        <f t="shared" si="87"/>
        <v>Not Eligible for Bonus</v>
      </c>
      <c r="AG521" s="9" t="str">
        <f t="shared" si="88"/>
        <v>Priority Region</v>
      </c>
      <c r="AH521" s="1" t="str">
        <f t="shared" si="89"/>
        <v>Order Closed</v>
      </c>
    </row>
    <row r="522" spans="1:34">
      <c r="A522" s="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c r="P522" s="1">
        <f t="shared" si="80"/>
        <v>25700</v>
      </c>
      <c r="Q522" s="1">
        <v>5</v>
      </c>
      <c r="R522" s="1">
        <f t="shared" si="81"/>
        <v>1285</v>
      </c>
      <c r="S522" s="1">
        <f t="shared" si="82"/>
        <v>24415</v>
      </c>
      <c r="T522" s="1">
        <v>0.48</v>
      </c>
      <c r="U522" s="1">
        <f t="shared" si="83"/>
        <v>11719.199999999999</v>
      </c>
      <c r="V522" s="1">
        <f t="shared" si="84"/>
        <v>12695.800000000001</v>
      </c>
      <c r="W522" s="4">
        <f t="shared" si="85"/>
        <v>0.52</v>
      </c>
      <c r="X522" s="1" t="s">
        <v>39</v>
      </c>
      <c r="Y522" s="1" t="s">
        <v>72</v>
      </c>
      <c r="Z522" s="1" t="s">
        <v>41</v>
      </c>
      <c r="AA522" s="2">
        <v>45818</v>
      </c>
      <c r="AB522" s="1">
        <v>4</v>
      </c>
      <c r="AC522" s="1" t="s">
        <v>42</v>
      </c>
      <c r="AD522" s="9" t="str">
        <f t="shared" si="86"/>
        <v>Target Achieved</v>
      </c>
      <c r="AE522" s="1" t="str" cm="1">
        <f t="array" ref="AE522">_xlfn.IFS(AB522&gt;=4.5,"Excellent",AB522&gt;=3,"Good",AB522&lt;3,"Poor")</f>
        <v>Good</v>
      </c>
      <c r="AF522" s="1" t="str">
        <f t="shared" si="87"/>
        <v>Eligible for Bonus</v>
      </c>
      <c r="AG522" s="9" t="str">
        <f t="shared" si="88"/>
        <v>Normal Region</v>
      </c>
      <c r="AH522" s="1" t="str">
        <f t="shared" si="89"/>
        <v>Order Closed</v>
      </c>
    </row>
    <row r="523" spans="1:34">
      <c r="A523" s="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c r="P523" s="1">
        <f t="shared" si="80"/>
        <v>3090</v>
      </c>
      <c r="Q523" s="1">
        <v>0</v>
      </c>
      <c r="R523" s="1">
        <f t="shared" si="81"/>
        <v>0</v>
      </c>
      <c r="S523" s="1">
        <f t="shared" si="82"/>
        <v>3090</v>
      </c>
      <c r="T523" s="1">
        <v>0.35</v>
      </c>
      <c r="U523" s="1">
        <f t="shared" si="83"/>
        <v>1081.5</v>
      </c>
      <c r="V523" s="1">
        <f t="shared" si="84"/>
        <v>2008.5</v>
      </c>
      <c r="W523" s="4">
        <f t="shared" si="85"/>
        <v>0.65</v>
      </c>
      <c r="X523" s="1" t="s">
        <v>39</v>
      </c>
      <c r="Y523" s="1" t="s">
        <v>57</v>
      </c>
      <c r="Z523" s="1" t="s">
        <v>41</v>
      </c>
      <c r="AA523" s="2">
        <v>45815</v>
      </c>
      <c r="AB523" s="1">
        <v>4</v>
      </c>
      <c r="AC523" s="1" t="s">
        <v>42</v>
      </c>
      <c r="AD523" s="9" t="str">
        <f t="shared" si="86"/>
        <v>Target Not Achieved</v>
      </c>
      <c r="AE523" s="1" t="str" cm="1">
        <f t="array" ref="AE523">_xlfn.IFS(AB523&gt;=4.5,"Excellent",AB523&gt;=3,"Good",AB523&lt;3,"Poor")</f>
        <v>Good</v>
      </c>
      <c r="AF523" s="1" t="str">
        <f t="shared" si="87"/>
        <v>Not Eligible for Bonus</v>
      </c>
      <c r="AG523" s="9" t="str">
        <f t="shared" si="88"/>
        <v>Normal Region</v>
      </c>
      <c r="AH523" s="1" t="str">
        <f t="shared" si="89"/>
        <v>Order Closed</v>
      </c>
    </row>
    <row r="524" spans="1:34">
      <c r="A524" s="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c r="P524" s="1">
        <f t="shared" si="80"/>
        <v>890</v>
      </c>
      <c r="Q524" s="1">
        <v>25</v>
      </c>
      <c r="R524" s="1">
        <f t="shared" si="81"/>
        <v>222.5</v>
      </c>
      <c r="S524" s="1">
        <f t="shared" si="82"/>
        <v>667.5</v>
      </c>
      <c r="T524" s="1">
        <v>0.62</v>
      </c>
      <c r="U524" s="1">
        <f t="shared" si="83"/>
        <v>413.85</v>
      </c>
      <c r="V524" s="1">
        <f t="shared" si="84"/>
        <v>253.64999999999998</v>
      </c>
      <c r="W524" s="4">
        <f t="shared" si="85"/>
        <v>0.37999999999999995</v>
      </c>
      <c r="X524" s="1" t="s">
        <v>104</v>
      </c>
      <c r="Y524" s="1" t="s">
        <v>57</v>
      </c>
      <c r="Z524" s="1" t="s">
        <v>41</v>
      </c>
      <c r="AA524" s="2">
        <v>45816</v>
      </c>
      <c r="AB524" s="1">
        <v>3</v>
      </c>
      <c r="AC524" s="1" t="s">
        <v>42</v>
      </c>
      <c r="AD524" s="9" t="str">
        <f t="shared" si="86"/>
        <v>Target Not Achieved</v>
      </c>
      <c r="AE524" s="1" t="str" cm="1">
        <f t="array" ref="AE524">_xlfn.IFS(AB524&gt;=4.5,"Excellent",AB524&gt;=3,"Good",AB524&lt;3,"Poor")</f>
        <v>Good</v>
      </c>
      <c r="AF524" s="1" t="str">
        <f t="shared" si="87"/>
        <v>Not Eligible for Bonus</v>
      </c>
      <c r="AG524" s="9" t="str">
        <f t="shared" si="88"/>
        <v>Priority Region</v>
      </c>
      <c r="AH524" s="1" t="str">
        <f t="shared" si="89"/>
        <v>Order Closed</v>
      </c>
    </row>
    <row r="525" spans="1:34">
      <c r="A525" s="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c r="P525" s="1">
        <f t="shared" si="80"/>
        <v>2920</v>
      </c>
      <c r="Q525" s="1">
        <v>0</v>
      </c>
      <c r="R525" s="1">
        <f t="shared" si="81"/>
        <v>0</v>
      </c>
      <c r="S525" s="1">
        <f t="shared" si="82"/>
        <v>2920</v>
      </c>
      <c r="T525" s="1">
        <v>0.45</v>
      </c>
      <c r="U525" s="1">
        <f t="shared" si="83"/>
        <v>1314</v>
      </c>
      <c r="V525" s="1">
        <f t="shared" si="84"/>
        <v>1606</v>
      </c>
      <c r="W525" s="4">
        <f t="shared" si="85"/>
        <v>0.55000000000000004</v>
      </c>
      <c r="X525" s="1" t="s">
        <v>50</v>
      </c>
      <c r="Y525" s="1" t="s">
        <v>40</v>
      </c>
      <c r="Z525" s="1" t="s">
        <v>66</v>
      </c>
      <c r="AA525" s="1"/>
      <c r="AB525" s="1"/>
      <c r="AC525" s="1" t="s">
        <v>42</v>
      </c>
      <c r="AD525" s="9" t="str">
        <f t="shared" si="86"/>
        <v>Target Not Achieved</v>
      </c>
      <c r="AE525" s="1" t="str" cm="1">
        <f t="array" ref="AE525">_xlfn.IFS(AB525&gt;=4.5,"Excellent",AB525&gt;=3,"Good",AB525&lt;3,"Poor")</f>
        <v>Poor</v>
      </c>
      <c r="AF525" s="1" t="str">
        <f t="shared" si="87"/>
        <v>Not Eligible for Bonus</v>
      </c>
      <c r="AG525" s="9" t="str">
        <f t="shared" si="88"/>
        <v>Normal Region</v>
      </c>
      <c r="AH525" s="1" t="str">
        <f t="shared" si="89"/>
        <v>Order Closed</v>
      </c>
    </row>
    <row r="526" spans="1:34">
      <c r="A526" s="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c r="P526" s="1">
        <f t="shared" si="80"/>
        <v>5690</v>
      </c>
      <c r="Q526" s="1">
        <v>15</v>
      </c>
      <c r="R526" s="1">
        <f t="shared" si="81"/>
        <v>853.5</v>
      </c>
      <c r="S526" s="1">
        <f t="shared" si="82"/>
        <v>4836.5</v>
      </c>
      <c r="T526" s="1">
        <v>0.48</v>
      </c>
      <c r="U526" s="1">
        <f t="shared" si="83"/>
        <v>2321.52</v>
      </c>
      <c r="V526" s="1">
        <f t="shared" si="84"/>
        <v>2514.98</v>
      </c>
      <c r="W526" s="4">
        <f t="shared" si="85"/>
        <v>0.52</v>
      </c>
      <c r="X526" s="1" t="s">
        <v>56</v>
      </c>
      <c r="Y526" s="1" t="s">
        <v>40</v>
      </c>
      <c r="Z526" s="1" t="s">
        <v>41</v>
      </c>
      <c r="AA526" s="2">
        <v>45817</v>
      </c>
      <c r="AB526" s="1">
        <v>4</v>
      </c>
      <c r="AC526" s="1" t="s">
        <v>42</v>
      </c>
      <c r="AD526" s="9" t="str">
        <f t="shared" si="86"/>
        <v>Target Not Achieved</v>
      </c>
      <c r="AE526" s="1" t="str" cm="1">
        <f t="array" ref="AE526">_xlfn.IFS(AB526&gt;=4.5,"Excellent",AB526&gt;=3,"Good",AB526&lt;3,"Poor")</f>
        <v>Good</v>
      </c>
      <c r="AF526" s="1" t="str">
        <f t="shared" si="87"/>
        <v>Not Eligible for Bonus</v>
      </c>
      <c r="AG526" s="9" t="str">
        <f t="shared" si="88"/>
        <v>Priority Region</v>
      </c>
      <c r="AH526" s="1" t="str">
        <f t="shared" si="89"/>
        <v>Order Closed</v>
      </c>
    </row>
    <row r="527" spans="1:34">
      <c r="A527" s="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c r="P527" s="1">
        <f t="shared" si="80"/>
        <v>32640</v>
      </c>
      <c r="Q527" s="1">
        <v>20</v>
      </c>
      <c r="R527" s="1">
        <f t="shared" si="81"/>
        <v>6528</v>
      </c>
      <c r="S527" s="1">
        <f t="shared" si="82"/>
        <v>26112</v>
      </c>
      <c r="T527" s="1">
        <v>0.52</v>
      </c>
      <c r="U527" s="1">
        <f t="shared" si="83"/>
        <v>13578.24</v>
      </c>
      <c r="V527" s="1">
        <f t="shared" si="84"/>
        <v>12533.76</v>
      </c>
      <c r="W527" s="4">
        <f t="shared" si="85"/>
        <v>0.48</v>
      </c>
      <c r="X527" s="1" t="s">
        <v>50</v>
      </c>
      <c r="Y527" s="1" t="s">
        <v>40</v>
      </c>
      <c r="Z527" s="1" t="s">
        <v>22</v>
      </c>
      <c r="AA527" s="1"/>
      <c r="AB527" s="1"/>
      <c r="AC527" s="1" t="s">
        <v>93</v>
      </c>
      <c r="AD527" s="9" t="str">
        <f t="shared" si="86"/>
        <v>Target Achieved</v>
      </c>
      <c r="AE527" s="1" t="str" cm="1">
        <f t="array" ref="AE527">_xlfn.IFS(AB527&gt;=4.5,"Excellent",AB527&gt;=3,"Good",AB527&lt;3,"Poor")</f>
        <v>Poor</v>
      </c>
      <c r="AF527" s="1" t="str">
        <f t="shared" si="87"/>
        <v>Not Eligible for Bonus</v>
      </c>
      <c r="AG527" s="9" t="str">
        <f t="shared" si="88"/>
        <v>Normal Region</v>
      </c>
      <c r="AH527" s="1" t="str">
        <f t="shared" si="89"/>
        <v>Order Returned</v>
      </c>
    </row>
    <row r="528" spans="1:34">
      <c r="A528" s="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c r="P528" s="1">
        <f t="shared" si="80"/>
        <v>21000</v>
      </c>
      <c r="Q528" s="1">
        <v>0</v>
      </c>
      <c r="R528" s="1">
        <f t="shared" si="81"/>
        <v>0</v>
      </c>
      <c r="S528" s="1">
        <f t="shared" si="82"/>
        <v>21000</v>
      </c>
      <c r="T528" s="1">
        <v>0.48</v>
      </c>
      <c r="U528" s="1">
        <f t="shared" si="83"/>
        <v>10080</v>
      </c>
      <c r="V528" s="1">
        <f t="shared" si="84"/>
        <v>10920</v>
      </c>
      <c r="W528" s="4">
        <f t="shared" si="85"/>
        <v>0.52</v>
      </c>
      <c r="X528" s="1" t="s">
        <v>39</v>
      </c>
      <c r="Y528" s="1" t="s">
        <v>81</v>
      </c>
      <c r="Z528" s="1" t="s">
        <v>41</v>
      </c>
      <c r="AA528" s="2">
        <v>45821</v>
      </c>
      <c r="AB528" s="1">
        <v>4</v>
      </c>
      <c r="AC528" s="1" t="s">
        <v>42</v>
      </c>
      <c r="AD528" s="9" t="str">
        <f t="shared" si="86"/>
        <v>Target Achieved</v>
      </c>
      <c r="AE528" s="1" t="str" cm="1">
        <f t="array" ref="AE528">_xlfn.IFS(AB528&gt;=4.5,"Excellent",AB528&gt;=3,"Good",AB528&lt;3,"Poor")</f>
        <v>Good</v>
      </c>
      <c r="AF528" s="1" t="str">
        <f t="shared" si="87"/>
        <v>Eligible for Bonus</v>
      </c>
      <c r="AG528" s="9" t="str">
        <f t="shared" si="88"/>
        <v>Normal Region</v>
      </c>
      <c r="AH528" s="1" t="str">
        <f t="shared" si="89"/>
        <v>Order Closed</v>
      </c>
    </row>
    <row r="529" spans="1:34">
      <c r="A529" s="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c r="P529" s="1">
        <f t="shared" si="80"/>
        <v>9160</v>
      </c>
      <c r="Q529" s="1">
        <v>20</v>
      </c>
      <c r="R529" s="1">
        <f t="shared" si="81"/>
        <v>1832</v>
      </c>
      <c r="S529" s="1">
        <f t="shared" si="82"/>
        <v>7328</v>
      </c>
      <c r="T529" s="1">
        <v>0.45</v>
      </c>
      <c r="U529" s="1">
        <f t="shared" si="83"/>
        <v>3297.6</v>
      </c>
      <c r="V529" s="1">
        <f t="shared" si="84"/>
        <v>4030.4</v>
      </c>
      <c r="W529" s="4">
        <f t="shared" si="85"/>
        <v>0.55000000000000004</v>
      </c>
      <c r="X529" s="1" t="s">
        <v>39</v>
      </c>
      <c r="Y529" s="1" t="s">
        <v>72</v>
      </c>
      <c r="Z529" s="1" t="s">
        <v>120</v>
      </c>
      <c r="AA529" s="1"/>
      <c r="AB529" s="1"/>
      <c r="AC529" s="1" t="s">
        <v>42</v>
      </c>
      <c r="AD529" s="9" t="str">
        <f t="shared" si="86"/>
        <v>Target Not Achieved</v>
      </c>
      <c r="AE529" s="1" t="str" cm="1">
        <f t="array" ref="AE529">_xlfn.IFS(AB529&gt;=4.5,"Excellent",AB529&gt;=3,"Good",AB529&lt;3,"Poor")</f>
        <v>Poor</v>
      </c>
      <c r="AF529" s="1" t="str">
        <f t="shared" si="87"/>
        <v>Not Eligible for Bonus</v>
      </c>
      <c r="AG529" s="9" t="str">
        <f t="shared" si="88"/>
        <v>Normal Region</v>
      </c>
      <c r="AH529" s="1" t="str">
        <f t="shared" si="89"/>
        <v>Order Closed</v>
      </c>
    </row>
    <row r="530" spans="1:34">
      <c r="A530" s="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c r="P530" s="1">
        <f t="shared" si="80"/>
        <v>2920</v>
      </c>
      <c r="Q530" s="1">
        <v>0</v>
      </c>
      <c r="R530" s="1">
        <f t="shared" si="81"/>
        <v>0</v>
      </c>
      <c r="S530" s="1">
        <f t="shared" si="82"/>
        <v>2920</v>
      </c>
      <c r="T530" s="1">
        <v>0.62</v>
      </c>
      <c r="U530" s="1">
        <f t="shared" si="83"/>
        <v>1810.4</v>
      </c>
      <c r="V530" s="1">
        <f t="shared" si="84"/>
        <v>1109.5999999999999</v>
      </c>
      <c r="W530" s="4">
        <f t="shared" si="85"/>
        <v>0.37999999999999995</v>
      </c>
      <c r="X530" s="1" t="s">
        <v>65</v>
      </c>
      <c r="Y530" s="1" t="s">
        <v>81</v>
      </c>
      <c r="Z530" s="1" t="s">
        <v>41</v>
      </c>
      <c r="AA530" s="2">
        <v>45822</v>
      </c>
      <c r="AB530" s="1">
        <v>4</v>
      </c>
      <c r="AC530" s="1" t="s">
        <v>42</v>
      </c>
      <c r="AD530" s="9" t="str">
        <f t="shared" si="86"/>
        <v>Target Not Achieved</v>
      </c>
      <c r="AE530" s="1" t="str" cm="1">
        <f t="array" ref="AE530">_xlfn.IFS(AB530&gt;=4.5,"Excellent",AB530&gt;=3,"Good",AB530&lt;3,"Poor")</f>
        <v>Good</v>
      </c>
      <c r="AF530" s="1" t="str">
        <f t="shared" si="87"/>
        <v>Not Eligible for Bonus</v>
      </c>
      <c r="AG530" s="9" t="str">
        <f t="shared" si="88"/>
        <v>Normal Region</v>
      </c>
      <c r="AH530" s="1" t="str">
        <f t="shared" si="89"/>
        <v>Order Closed</v>
      </c>
    </row>
    <row r="531" spans="1:34">
      <c r="A531" s="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c r="P531" s="1">
        <f t="shared" si="80"/>
        <v>4080</v>
      </c>
      <c r="Q531" s="1">
        <v>15</v>
      </c>
      <c r="R531" s="1">
        <f t="shared" si="81"/>
        <v>612</v>
      </c>
      <c r="S531" s="1">
        <f t="shared" si="82"/>
        <v>3468</v>
      </c>
      <c r="T531" s="1">
        <v>0.5</v>
      </c>
      <c r="U531" s="1">
        <f t="shared" si="83"/>
        <v>1734</v>
      </c>
      <c r="V531" s="1">
        <f t="shared" si="84"/>
        <v>1734</v>
      </c>
      <c r="W531" s="4">
        <f t="shared" si="85"/>
        <v>0.5</v>
      </c>
      <c r="X531" s="1" t="s">
        <v>56</v>
      </c>
      <c r="Y531" s="1" t="s">
        <v>40</v>
      </c>
      <c r="Z531" s="1" t="s">
        <v>41</v>
      </c>
      <c r="AA531" s="2">
        <v>45822</v>
      </c>
      <c r="AB531" s="1">
        <v>5</v>
      </c>
      <c r="AC531" s="1" t="s">
        <v>42</v>
      </c>
      <c r="AD531" s="9" t="str">
        <f t="shared" si="86"/>
        <v>Target Not Achieved</v>
      </c>
      <c r="AE531" s="1" t="str" cm="1">
        <f t="array" ref="AE531">_xlfn.IFS(AB531&gt;=4.5,"Excellent",AB531&gt;=3,"Good",AB531&lt;3,"Poor")</f>
        <v>Excellent</v>
      </c>
      <c r="AF531" s="1" t="str">
        <f t="shared" si="87"/>
        <v>Not Eligible for Bonus</v>
      </c>
      <c r="AG531" s="9" t="str">
        <f t="shared" si="88"/>
        <v>Normal Region</v>
      </c>
      <c r="AH531" s="1" t="str">
        <f t="shared" si="89"/>
        <v>Order Closed</v>
      </c>
    </row>
    <row r="532" spans="1:34">
      <c r="A532" s="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c r="P532" s="1">
        <f t="shared" si="80"/>
        <v>16920</v>
      </c>
      <c r="Q532" s="1">
        <v>10</v>
      </c>
      <c r="R532" s="1">
        <f t="shared" si="81"/>
        <v>1692</v>
      </c>
      <c r="S532" s="1">
        <f t="shared" si="82"/>
        <v>15228</v>
      </c>
      <c r="T532" s="1">
        <v>0.47</v>
      </c>
      <c r="U532" s="1">
        <f t="shared" si="83"/>
        <v>7157.16</v>
      </c>
      <c r="V532" s="1">
        <f t="shared" si="84"/>
        <v>8070.84</v>
      </c>
      <c r="W532" s="4">
        <f t="shared" si="85"/>
        <v>0.53</v>
      </c>
      <c r="X532" s="1" t="s">
        <v>92</v>
      </c>
      <c r="Y532" s="1" t="s">
        <v>57</v>
      </c>
      <c r="Z532" s="1" t="s">
        <v>66</v>
      </c>
      <c r="AA532" s="1"/>
      <c r="AB532" s="1"/>
      <c r="AC532" s="1" t="s">
        <v>42</v>
      </c>
      <c r="AD532" s="9" t="str">
        <f t="shared" si="86"/>
        <v>Target Achieved</v>
      </c>
      <c r="AE532" s="1" t="str" cm="1">
        <f t="array" ref="AE532">_xlfn.IFS(AB532&gt;=4.5,"Excellent",AB532&gt;=3,"Good",AB532&lt;3,"Poor")</f>
        <v>Poor</v>
      </c>
      <c r="AF532" s="1" t="str">
        <f t="shared" si="87"/>
        <v>Not Eligible for Bonus</v>
      </c>
      <c r="AG532" s="9" t="str">
        <f t="shared" si="88"/>
        <v>Priority Region</v>
      </c>
      <c r="AH532" s="1" t="str">
        <f t="shared" si="89"/>
        <v>Order Closed</v>
      </c>
    </row>
    <row r="533" spans="1:34">
      <c r="A533" s="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c r="P533" s="1">
        <f t="shared" si="80"/>
        <v>2320</v>
      </c>
      <c r="Q533" s="1">
        <v>20</v>
      </c>
      <c r="R533" s="1">
        <f t="shared" si="81"/>
        <v>464</v>
      </c>
      <c r="S533" s="1">
        <f t="shared" si="82"/>
        <v>1856</v>
      </c>
      <c r="T533" s="1">
        <v>0.35</v>
      </c>
      <c r="U533" s="1">
        <f t="shared" si="83"/>
        <v>649.59999999999991</v>
      </c>
      <c r="V533" s="1">
        <f t="shared" si="84"/>
        <v>1206.4000000000001</v>
      </c>
      <c r="W533" s="4">
        <f t="shared" si="85"/>
        <v>0.65</v>
      </c>
      <c r="X533" s="1" t="s">
        <v>65</v>
      </c>
      <c r="Y533" s="1" t="s">
        <v>72</v>
      </c>
      <c r="Z533" s="1" t="s">
        <v>41</v>
      </c>
      <c r="AA533" s="2">
        <v>45824</v>
      </c>
      <c r="AB533" s="1">
        <v>3</v>
      </c>
      <c r="AC533" s="1" t="s">
        <v>42</v>
      </c>
      <c r="AD533" s="9" t="str">
        <f t="shared" si="86"/>
        <v>Target Not Achieved</v>
      </c>
      <c r="AE533" s="1" t="str" cm="1">
        <f t="array" ref="AE533">_xlfn.IFS(AB533&gt;=4.5,"Excellent",AB533&gt;=3,"Good",AB533&lt;3,"Poor")</f>
        <v>Good</v>
      </c>
      <c r="AF533" s="1" t="str">
        <f t="shared" si="87"/>
        <v>Not Eligible for Bonus</v>
      </c>
      <c r="AG533" s="9" t="str">
        <f t="shared" si="88"/>
        <v>Normal Region</v>
      </c>
      <c r="AH533" s="1" t="str">
        <f t="shared" si="89"/>
        <v>Order Closed</v>
      </c>
    </row>
    <row r="534" spans="1:34">
      <c r="A534" s="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c r="P534" s="1">
        <f t="shared" si="80"/>
        <v>1080</v>
      </c>
      <c r="Q534" s="1">
        <v>0</v>
      </c>
      <c r="R534" s="1">
        <f t="shared" si="81"/>
        <v>0</v>
      </c>
      <c r="S534" s="1">
        <f t="shared" si="82"/>
        <v>1080</v>
      </c>
      <c r="T534" s="1">
        <v>0.47</v>
      </c>
      <c r="U534" s="1">
        <f t="shared" si="83"/>
        <v>507.59999999999997</v>
      </c>
      <c r="V534" s="1">
        <f t="shared" si="84"/>
        <v>572.40000000000009</v>
      </c>
      <c r="W534" s="4">
        <f t="shared" si="85"/>
        <v>0.53000000000000014</v>
      </c>
      <c r="X534" s="1" t="s">
        <v>104</v>
      </c>
      <c r="Y534" s="1" t="s">
        <v>40</v>
      </c>
      <c r="Z534" s="1" t="s">
        <v>41</v>
      </c>
      <c r="AA534" s="2">
        <v>45824</v>
      </c>
      <c r="AB534" s="1">
        <v>4</v>
      </c>
      <c r="AC534" s="1" t="s">
        <v>42</v>
      </c>
      <c r="AD534" s="9" t="str">
        <f t="shared" si="86"/>
        <v>Target Not Achieved</v>
      </c>
      <c r="AE534" s="1" t="str" cm="1">
        <f t="array" ref="AE534">_xlfn.IFS(AB534&gt;=4.5,"Excellent",AB534&gt;=3,"Good",AB534&lt;3,"Poor")</f>
        <v>Good</v>
      </c>
      <c r="AF534" s="1" t="str">
        <f t="shared" si="87"/>
        <v>Not Eligible for Bonus</v>
      </c>
      <c r="AG534" s="9" t="str">
        <f t="shared" si="88"/>
        <v>Priority Region</v>
      </c>
      <c r="AH534" s="1" t="str">
        <f t="shared" si="89"/>
        <v>Order Closed</v>
      </c>
    </row>
    <row r="535" spans="1:34">
      <c r="A535" s="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c r="P535" s="1">
        <f t="shared" si="80"/>
        <v>14700</v>
      </c>
      <c r="Q535" s="1">
        <v>0</v>
      </c>
      <c r="R535" s="1">
        <f t="shared" si="81"/>
        <v>0</v>
      </c>
      <c r="S535" s="1">
        <f t="shared" si="82"/>
        <v>14700</v>
      </c>
      <c r="T535" s="1">
        <v>0.45</v>
      </c>
      <c r="U535" s="1">
        <f t="shared" si="83"/>
        <v>6615</v>
      </c>
      <c r="V535" s="1">
        <f t="shared" si="84"/>
        <v>8085</v>
      </c>
      <c r="W535" s="4">
        <f t="shared" si="85"/>
        <v>0.55000000000000004</v>
      </c>
      <c r="X535" s="1" t="s">
        <v>56</v>
      </c>
      <c r="Y535" s="1" t="s">
        <v>57</v>
      </c>
      <c r="Z535" s="1" t="s">
        <v>41</v>
      </c>
      <c r="AA535" s="2">
        <v>45822</v>
      </c>
      <c r="AB535" s="1">
        <v>4</v>
      </c>
      <c r="AC535" s="1" t="s">
        <v>42</v>
      </c>
      <c r="AD535" s="9" t="str">
        <f t="shared" si="86"/>
        <v>Target Achieved</v>
      </c>
      <c r="AE535" s="1" t="str" cm="1">
        <f t="array" ref="AE535">_xlfn.IFS(AB535&gt;=4.5,"Excellent",AB535&gt;=3,"Good",AB535&lt;3,"Poor")</f>
        <v>Good</v>
      </c>
      <c r="AF535" s="1" t="str">
        <f t="shared" si="87"/>
        <v>Eligible for Bonus</v>
      </c>
      <c r="AG535" s="9" t="str">
        <f t="shared" si="88"/>
        <v>Priority Region</v>
      </c>
      <c r="AH535" s="1" t="str">
        <f t="shared" si="89"/>
        <v>Order Closed</v>
      </c>
    </row>
    <row r="536" spans="1:34">
      <c r="A536" s="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c r="P536" s="1">
        <f t="shared" si="80"/>
        <v>1280</v>
      </c>
      <c r="Q536" s="1">
        <v>0</v>
      </c>
      <c r="R536" s="1">
        <f t="shared" si="81"/>
        <v>0</v>
      </c>
      <c r="S536" s="1">
        <f t="shared" si="82"/>
        <v>1280</v>
      </c>
      <c r="T536" s="1">
        <v>0.35</v>
      </c>
      <c r="U536" s="1">
        <f t="shared" si="83"/>
        <v>448</v>
      </c>
      <c r="V536" s="1">
        <f t="shared" si="84"/>
        <v>832</v>
      </c>
      <c r="W536" s="4">
        <f t="shared" si="85"/>
        <v>0.65</v>
      </c>
      <c r="X536" s="1" t="s">
        <v>39</v>
      </c>
      <c r="Y536" s="1" t="s">
        <v>81</v>
      </c>
      <c r="Z536" s="1" t="s">
        <v>41</v>
      </c>
      <c r="AA536" s="2">
        <v>45823</v>
      </c>
      <c r="AB536" s="1">
        <v>5</v>
      </c>
      <c r="AC536" s="1" t="s">
        <v>42</v>
      </c>
      <c r="AD536" s="9" t="str">
        <f t="shared" si="86"/>
        <v>Target Not Achieved</v>
      </c>
      <c r="AE536" s="1" t="str" cm="1">
        <f t="array" ref="AE536">_xlfn.IFS(AB536&gt;=4.5,"Excellent",AB536&gt;=3,"Good",AB536&lt;3,"Poor")</f>
        <v>Excellent</v>
      </c>
      <c r="AF536" s="1" t="str">
        <f t="shared" si="87"/>
        <v>Not Eligible for Bonus</v>
      </c>
      <c r="AG536" s="9" t="str">
        <f t="shared" si="88"/>
        <v>Normal Region</v>
      </c>
      <c r="AH536" s="1" t="str">
        <f t="shared" si="89"/>
        <v>Order Closed</v>
      </c>
    </row>
    <row r="537" spans="1:34">
      <c r="A537" s="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c r="P537" s="1">
        <f t="shared" si="80"/>
        <v>1540</v>
      </c>
      <c r="Q537" s="1">
        <v>30</v>
      </c>
      <c r="R537" s="1">
        <f t="shared" si="81"/>
        <v>462</v>
      </c>
      <c r="S537" s="1">
        <f t="shared" si="82"/>
        <v>1078</v>
      </c>
      <c r="T537" s="1">
        <v>0.35</v>
      </c>
      <c r="U537" s="1">
        <f t="shared" si="83"/>
        <v>377.29999999999995</v>
      </c>
      <c r="V537" s="1">
        <f t="shared" si="84"/>
        <v>700.7</v>
      </c>
      <c r="W537" s="4">
        <f t="shared" si="85"/>
        <v>0.65</v>
      </c>
      <c r="X537" s="1" t="s">
        <v>50</v>
      </c>
      <c r="Y537" s="1" t="s">
        <v>57</v>
      </c>
      <c r="Z537" s="1" t="s">
        <v>41</v>
      </c>
      <c r="AA537" s="2">
        <v>45821</v>
      </c>
      <c r="AB537" s="1">
        <v>5</v>
      </c>
      <c r="AC537" s="1" t="s">
        <v>42</v>
      </c>
      <c r="AD537" s="9" t="str">
        <f t="shared" si="86"/>
        <v>Target Not Achieved</v>
      </c>
      <c r="AE537" s="1" t="str" cm="1">
        <f t="array" ref="AE537">_xlfn.IFS(AB537&gt;=4.5,"Excellent",AB537&gt;=3,"Good",AB537&lt;3,"Poor")</f>
        <v>Excellent</v>
      </c>
      <c r="AF537" s="1" t="str">
        <f t="shared" si="87"/>
        <v>Not Eligible for Bonus</v>
      </c>
      <c r="AG537" s="9" t="str">
        <f t="shared" si="88"/>
        <v>Normal Region</v>
      </c>
      <c r="AH537" s="1" t="str">
        <f t="shared" si="89"/>
        <v>Order Closed</v>
      </c>
    </row>
    <row r="538" spans="1:34">
      <c r="A538" s="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c r="P538" s="1">
        <f t="shared" si="80"/>
        <v>2660</v>
      </c>
      <c r="Q538" s="1">
        <v>25</v>
      </c>
      <c r="R538" s="1">
        <f t="shared" si="81"/>
        <v>665</v>
      </c>
      <c r="S538" s="1">
        <f t="shared" si="82"/>
        <v>1995</v>
      </c>
      <c r="T538" s="1">
        <v>0.48</v>
      </c>
      <c r="U538" s="1">
        <f t="shared" si="83"/>
        <v>957.59999999999991</v>
      </c>
      <c r="V538" s="1">
        <f t="shared" si="84"/>
        <v>1037.4000000000001</v>
      </c>
      <c r="W538" s="4">
        <f t="shared" si="85"/>
        <v>0.52</v>
      </c>
      <c r="X538" s="1" t="s">
        <v>65</v>
      </c>
      <c r="Y538" s="1" t="s">
        <v>81</v>
      </c>
      <c r="Z538" s="1" t="s">
        <v>41</v>
      </c>
      <c r="AA538" s="2">
        <v>45821</v>
      </c>
      <c r="AB538" s="1">
        <v>5</v>
      </c>
      <c r="AC538" s="1" t="s">
        <v>42</v>
      </c>
      <c r="AD538" s="9" t="str">
        <f t="shared" si="86"/>
        <v>Target Not Achieved</v>
      </c>
      <c r="AE538" s="1" t="str" cm="1">
        <f t="array" ref="AE538">_xlfn.IFS(AB538&gt;=4.5,"Excellent",AB538&gt;=3,"Good",AB538&lt;3,"Poor")</f>
        <v>Excellent</v>
      </c>
      <c r="AF538" s="1" t="str">
        <f t="shared" si="87"/>
        <v>Not Eligible for Bonus</v>
      </c>
      <c r="AG538" s="9" t="str">
        <f t="shared" si="88"/>
        <v>Normal Region</v>
      </c>
      <c r="AH538" s="1" t="str">
        <f t="shared" si="89"/>
        <v>Order Closed</v>
      </c>
    </row>
    <row r="539" spans="1:34">
      <c r="A539" s="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c r="P539" s="1">
        <f t="shared" si="80"/>
        <v>2680</v>
      </c>
      <c r="Q539" s="1">
        <v>0</v>
      </c>
      <c r="R539" s="1">
        <f t="shared" si="81"/>
        <v>0</v>
      </c>
      <c r="S539" s="1">
        <f t="shared" si="82"/>
        <v>2680</v>
      </c>
      <c r="T539" s="1">
        <v>0.62</v>
      </c>
      <c r="U539" s="1">
        <f t="shared" si="83"/>
        <v>1661.6</v>
      </c>
      <c r="V539" s="1">
        <f t="shared" si="84"/>
        <v>1018.4000000000001</v>
      </c>
      <c r="W539" s="4">
        <f t="shared" si="85"/>
        <v>0.38000000000000006</v>
      </c>
      <c r="X539" s="1" t="s">
        <v>56</v>
      </c>
      <c r="Y539" s="1" t="s">
        <v>57</v>
      </c>
      <c r="Z539" s="1" t="s">
        <v>41</v>
      </c>
      <c r="AA539" s="2">
        <v>45821</v>
      </c>
      <c r="AB539" s="1">
        <v>3</v>
      </c>
      <c r="AC539" s="1" t="s">
        <v>42</v>
      </c>
      <c r="AD539" s="9" t="str">
        <f t="shared" si="86"/>
        <v>Target Not Achieved</v>
      </c>
      <c r="AE539" s="1" t="str" cm="1">
        <f t="array" ref="AE539">_xlfn.IFS(AB539&gt;=4.5,"Excellent",AB539&gt;=3,"Good",AB539&lt;3,"Poor")</f>
        <v>Good</v>
      </c>
      <c r="AF539" s="1" t="str">
        <f t="shared" si="87"/>
        <v>Not Eligible for Bonus</v>
      </c>
      <c r="AG539" s="9" t="str">
        <f t="shared" si="88"/>
        <v>Normal Region</v>
      </c>
      <c r="AH539" s="1" t="str">
        <f t="shared" si="89"/>
        <v>Order Closed</v>
      </c>
    </row>
    <row r="540" spans="1:34">
      <c r="A540" s="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c r="P540" s="1">
        <f t="shared" si="80"/>
        <v>79530</v>
      </c>
      <c r="Q540" s="1">
        <v>0</v>
      </c>
      <c r="R540" s="1">
        <f t="shared" si="81"/>
        <v>0</v>
      </c>
      <c r="S540" s="1">
        <f t="shared" si="82"/>
        <v>79530</v>
      </c>
      <c r="T540" s="1">
        <v>0.57999999999999996</v>
      </c>
      <c r="U540" s="1">
        <f t="shared" si="83"/>
        <v>46127.399999999994</v>
      </c>
      <c r="V540" s="1">
        <f t="shared" si="84"/>
        <v>33402.600000000006</v>
      </c>
      <c r="W540" s="4">
        <f t="shared" si="85"/>
        <v>0.4200000000000001</v>
      </c>
      <c r="X540" s="1" t="s">
        <v>50</v>
      </c>
      <c r="Y540" s="1" t="s">
        <v>72</v>
      </c>
      <c r="Z540" s="1" t="s">
        <v>41</v>
      </c>
      <c r="AA540" s="2">
        <v>45825</v>
      </c>
      <c r="AB540" s="1">
        <v>4</v>
      </c>
      <c r="AC540" s="1" t="s">
        <v>42</v>
      </c>
      <c r="AD540" s="9" t="str">
        <f t="shared" si="86"/>
        <v>Target Achieved</v>
      </c>
      <c r="AE540" s="1" t="str" cm="1">
        <f t="array" ref="AE540">_xlfn.IFS(AB540&gt;=4.5,"Excellent",AB540&gt;=3,"Good",AB540&lt;3,"Poor")</f>
        <v>Good</v>
      </c>
      <c r="AF540" s="1" t="str">
        <f t="shared" si="87"/>
        <v>Eligible for Bonus</v>
      </c>
      <c r="AG540" s="9" t="str">
        <f t="shared" si="88"/>
        <v>Normal Region</v>
      </c>
      <c r="AH540" s="1" t="str">
        <f t="shared" si="89"/>
        <v>Order Closed</v>
      </c>
    </row>
    <row r="541" spans="1:34">
      <c r="A541" s="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c r="P541" s="1">
        <f t="shared" si="80"/>
        <v>17240</v>
      </c>
      <c r="Q541" s="1">
        <v>10</v>
      </c>
      <c r="R541" s="1">
        <f t="shared" si="81"/>
        <v>1724</v>
      </c>
      <c r="S541" s="1">
        <f t="shared" si="82"/>
        <v>15516</v>
      </c>
      <c r="T541" s="1">
        <v>0.47</v>
      </c>
      <c r="U541" s="1">
        <f t="shared" si="83"/>
        <v>7292.5199999999995</v>
      </c>
      <c r="V541" s="1">
        <f t="shared" si="84"/>
        <v>8223.48</v>
      </c>
      <c r="W541" s="4">
        <f t="shared" si="85"/>
        <v>0.53</v>
      </c>
      <c r="X541" s="1" t="s">
        <v>39</v>
      </c>
      <c r="Y541" s="1" t="s">
        <v>72</v>
      </c>
      <c r="Z541" s="1" t="s">
        <v>66</v>
      </c>
      <c r="AA541" s="1"/>
      <c r="AB541" s="1"/>
      <c r="AC541" s="1" t="s">
        <v>42</v>
      </c>
      <c r="AD541" s="9" t="str">
        <f t="shared" si="86"/>
        <v>Target Achieved</v>
      </c>
      <c r="AE541" s="1" t="str" cm="1">
        <f t="array" ref="AE541">_xlfn.IFS(AB541&gt;=4.5,"Excellent",AB541&gt;=3,"Good",AB541&lt;3,"Poor")</f>
        <v>Poor</v>
      </c>
      <c r="AF541" s="1" t="str">
        <f t="shared" si="87"/>
        <v>Not Eligible for Bonus</v>
      </c>
      <c r="AG541" s="9" t="str">
        <f t="shared" si="88"/>
        <v>Normal Region</v>
      </c>
      <c r="AH541" s="1" t="str">
        <f t="shared" si="89"/>
        <v>Order Closed</v>
      </c>
    </row>
    <row r="542" spans="1:34">
      <c r="A542" s="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c r="P542" s="1">
        <f t="shared" si="80"/>
        <v>193280</v>
      </c>
      <c r="Q542" s="1">
        <v>0</v>
      </c>
      <c r="R542" s="1">
        <f t="shared" si="81"/>
        <v>0</v>
      </c>
      <c r="S542" s="1">
        <f t="shared" si="82"/>
        <v>193280</v>
      </c>
      <c r="T542" s="1">
        <v>0.57999999999999996</v>
      </c>
      <c r="U542" s="1">
        <f t="shared" si="83"/>
        <v>112102.39999999999</v>
      </c>
      <c r="V542" s="1">
        <f t="shared" si="84"/>
        <v>81177.600000000006</v>
      </c>
      <c r="W542" s="4">
        <f t="shared" si="85"/>
        <v>0.42000000000000004</v>
      </c>
      <c r="X542" s="1" t="s">
        <v>104</v>
      </c>
      <c r="Y542" s="1" t="s">
        <v>72</v>
      </c>
      <c r="Z542" s="1" t="s">
        <v>120</v>
      </c>
      <c r="AA542" s="1"/>
      <c r="AB542" s="1"/>
      <c r="AC542" s="1" t="s">
        <v>42</v>
      </c>
      <c r="AD542" s="9" t="str">
        <f t="shared" si="86"/>
        <v>Target Achieved</v>
      </c>
      <c r="AE542" s="1" t="str" cm="1">
        <f t="array" ref="AE542">_xlfn.IFS(AB542&gt;=4.5,"Excellent",AB542&gt;=3,"Good",AB542&lt;3,"Poor")</f>
        <v>Poor</v>
      </c>
      <c r="AF542" s="1" t="str">
        <f t="shared" si="87"/>
        <v>Eligible for Bonus</v>
      </c>
      <c r="AG542" s="9" t="str">
        <f t="shared" si="88"/>
        <v>Normal Region</v>
      </c>
      <c r="AH542" s="1" t="str">
        <f t="shared" si="89"/>
        <v>Order Closed</v>
      </c>
    </row>
    <row r="543" spans="1:34">
      <c r="A543" s="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c r="P543" s="1">
        <f t="shared" si="80"/>
        <v>2430</v>
      </c>
      <c r="Q543" s="1">
        <v>10</v>
      </c>
      <c r="R543" s="1">
        <f t="shared" si="81"/>
        <v>243</v>
      </c>
      <c r="S543" s="1">
        <f t="shared" si="82"/>
        <v>2187</v>
      </c>
      <c r="T543" s="1">
        <v>0.47</v>
      </c>
      <c r="U543" s="1">
        <f t="shared" si="83"/>
        <v>1027.8899999999999</v>
      </c>
      <c r="V543" s="1">
        <f t="shared" si="84"/>
        <v>1159.1100000000001</v>
      </c>
      <c r="W543" s="4">
        <f t="shared" si="85"/>
        <v>0.53</v>
      </c>
      <c r="X543" s="1" t="s">
        <v>92</v>
      </c>
      <c r="Y543" s="1" t="s">
        <v>40</v>
      </c>
      <c r="Z543" s="1" t="s">
        <v>41</v>
      </c>
      <c r="AA543" s="2">
        <v>45822</v>
      </c>
      <c r="AB543" s="1">
        <v>5</v>
      </c>
      <c r="AC543" s="1" t="s">
        <v>42</v>
      </c>
      <c r="AD543" s="9" t="str">
        <f t="shared" si="86"/>
        <v>Target Not Achieved</v>
      </c>
      <c r="AE543" s="1" t="str" cm="1">
        <f t="array" ref="AE543">_xlfn.IFS(AB543&gt;=4.5,"Excellent",AB543&gt;=3,"Good",AB543&lt;3,"Poor")</f>
        <v>Excellent</v>
      </c>
      <c r="AF543" s="1" t="str">
        <f t="shared" si="87"/>
        <v>Not Eligible for Bonus</v>
      </c>
      <c r="AG543" s="9" t="str">
        <f t="shared" si="88"/>
        <v>Normal Region</v>
      </c>
      <c r="AH543" s="1" t="str">
        <f t="shared" si="89"/>
        <v>Order Closed</v>
      </c>
    </row>
    <row r="544" spans="1:34">
      <c r="A544" s="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c r="P544" s="1">
        <f t="shared" si="80"/>
        <v>1810</v>
      </c>
      <c r="Q544" s="1">
        <v>20</v>
      </c>
      <c r="R544" s="1">
        <f t="shared" si="81"/>
        <v>362</v>
      </c>
      <c r="S544" s="1">
        <f t="shared" si="82"/>
        <v>1448</v>
      </c>
      <c r="T544" s="1">
        <v>0.45</v>
      </c>
      <c r="U544" s="1">
        <f t="shared" si="83"/>
        <v>651.6</v>
      </c>
      <c r="V544" s="1">
        <f t="shared" si="84"/>
        <v>796.4</v>
      </c>
      <c r="W544" s="4">
        <f t="shared" si="85"/>
        <v>0.54999999999999993</v>
      </c>
      <c r="X544" s="1" t="s">
        <v>39</v>
      </c>
      <c r="Y544" s="1" t="s">
        <v>40</v>
      </c>
      <c r="Z544" s="1" t="s">
        <v>22</v>
      </c>
      <c r="AA544" s="1"/>
      <c r="AB544" s="1"/>
      <c r="AC544" s="1" t="s">
        <v>93</v>
      </c>
      <c r="AD544" s="9" t="str">
        <f t="shared" si="86"/>
        <v>Target Not Achieved</v>
      </c>
      <c r="AE544" s="1" t="str" cm="1">
        <f t="array" ref="AE544">_xlfn.IFS(AB544&gt;=4.5,"Excellent",AB544&gt;=3,"Good",AB544&lt;3,"Poor")</f>
        <v>Poor</v>
      </c>
      <c r="AF544" s="1" t="str">
        <f t="shared" si="87"/>
        <v>Not Eligible for Bonus</v>
      </c>
      <c r="AG544" s="9" t="str">
        <f t="shared" si="88"/>
        <v>Priority Region</v>
      </c>
      <c r="AH544" s="1" t="str">
        <f t="shared" si="89"/>
        <v>Order Returned</v>
      </c>
    </row>
    <row r="545" spans="1:34">
      <c r="A545" s="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c r="P545" s="1">
        <f t="shared" si="80"/>
        <v>4740</v>
      </c>
      <c r="Q545" s="1">
        <v>10</v>
      </c>
      <c r="R545" s="1">
        <f t="shared" si="81"/>
        <v>474</v>
      </c>
      <c r="S545" s="1">
        <f t="shared" si="82"/>
        <v>4266</v>
      </c>
      <c r="T545" s="1">
        <v>0.57999999999999996</v>
      </c>
      <c r="U545" s="1">
        <f t="shared" si="83"/>
        <v>2474.2799999999997</v>
      </c>
      <c r="V545" s="1">
        <f t="shared" si="84"/>
        <v>1791.7200000000003</v>
      </c>
      <c r="W545" s="4">
        <f t="shared" si="85"/>
        <v>0.42000000000000004</v>
      </c>
      <c r="X545" s="1" t="s">
        <v>39</v>
      </c>
      <c r="Y545" s="1" t="s">
        <v>57</v>
      </c>
      <c r="Z545" s="1" t="s">
        <v>22</v>
      </c>
      <c r="AA545" s="1"/>
      <c r="AB545" s="1"/>
      <c r="AC545" s="1" t="s">
        <v>93</v>
      </c>
      <c r="AD545" s="9" t="str">
        <f t="shared" si="86"/>
        <v>Target Not Achieved</v>
      </c>
      <c r="AE545" s="1" t="str" cm="1">
        <f t="array" ref="AE545">_xlfn.IFS(AB545&gt;=4.5,"Excellent",AB545&gt;=3,"Good",AB545&lt;3,"Poor")</f>
        <v>Poor</v>
      </c>
      <c r="AF545" s="1" t="str">
        <f t="shared" si="87"/>
        <v>Not Eligible for Bonus</v>
      </c>
      <c r="AG545" s="9" t="str">
        <f t="shared" si="88"/>
        <v>Priority Region</v>
      </c>
      <c r="AH545" s="1" t="str">
        <f t="shared" si="89"/>
        <v>Order Returned</v>
      </c>
    </row>
    <row r="546" spans="1:34">
      <c r="A546" s="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c r="P546" s="1">
        <f t="shared" si="80"/>
        <v>4160</v>
      </c>
      <c r="Q546" s="1">
        <v>10</v>
      </c>
      <c r="R546" s="1">
        <f t="shared" si="81"/>
        <v>416</v>
      </c>
      <c r="S546" s="1">
        <f t="shared" si="82"/>
        <v>3744</v>
      </c>
      <c r="T546" s="1">
        <v>0.5</v>
      </c>
      <c r="U546" s="1">
        <f t="shared" si="83"/>
        <v>1872</v>
      </c>
      <c r="V546" s="1">
        <f t="shared" si="84"/>
        <v>1872</v>
      </c>
      <c r="W546" s="4">
        <f t="shared" si="85"/>
        <v>0.5</v>
      </c>
      <c r="X546" s="1" t="s">
        <v>50</v>
      </c>
      <c r="Y546" s="1" t="s">
        <v>57</v>
      </c>
      <c r="Z546" s="1" t="s">
        <v>22</v>
      </c>
      <c r="AA546" s="1"/>
      <c r="AB546" s="1"/>
      <c r="AC546" s="1" t="s">
        <v>93</v>
      </c>
      <c r="AD546" s="9" t="str">
        <f t="shared" si="86"/>
        <v>Target Not Achieved</v>
      </c>
      <c r="AE546" s="1" t="str" cm="1">
        <f t="array" ref="AE546">_xlfn.IFS(AB546&gt;=4.5,"Excellent",AB546&gt;=3,"Good",AB546&lt;3,"Poor")</f>
        <v>Poor</v>
      </c>
      <c r="AF546" s="1" t="str">
        <f t="shared" si="87"/>
        <v>Not Eligible for Bonus</v>
      </c>
      <c r="AG546" s="9" t="str">
        <f t="shared" si="88"/>
        <v>Normal Region</v>
      </c>
      <c r="AH546" s="1" t="str">
        <f t="shared" si="89"/>
        <v>Order Returned</v>
      </c>
    </row>
    <row r="547" spans="1:34">
      <c r="A547" s="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c r="P547" s="1">
        <f t="shared" si="80"/>
        <v>88200</v>
      </c>
      <c r="Q547" s="1">
        <v>20</v>
      </c>
      <c r="R547" s="1">
        <f t="shared" si="81"/>
        <v>17640</v>
      </c>
      <c r="S547" s="1">
        <f t="shared" si="82"/>
        <v>70560</v>
      </c>
      <c r="T547" s="1">
        <v>0.57999999999999996</v>
      </c>
      <c r="U547" s="1">
        <f t="shared" si="83"/>
        <v>40924.799999999996</v>
      </c>
      <c r="V547" s="1">
        <f t="shared" si="84"/>
        <v>29635.200000000004</v>
      </c>
      <c r="W547" s="4">
        <f t="shared" si="85"/>
        <v>0.42000000000000004</v>
      </c>
      <c r="X547" s="1" t="s">
        <v>65</v>
      </c>
      <c r="Y547" s="1" t="s">
        <v>81</v>
      </c>
      <c r="Z547" s="1" t="s">
        <v>51</v>
      </c>
      <c r="AA547" s="2">
        <v>45823</v>
      </c>
      <c r="AB547" s="1"/>
      <c r="AC547" s="1" t="s">
        <v>42</v>
      </c>
      <c r="AD547" s="9" t="str">
        <f t="shared" si="86"/>
        <v>Target Achieved</v>
      </c>
      <c r="AE547" s="1" t="str" cm="1">
        <f t="array" ref="AE547">_xlfn.IFS(AB547&gt;=4.5,"Excellent",AB547&gt;=3,"Good",AB547&lt;3,"Poor")</f>
        <v>Poor</v>
      </c>
      <c r="AF547" s="1" t="str">
        <f t="shared" si="87"/>
        <v>Not Eligible for Bonus</v>
      </c>
      <c r="AG547" s="9" t="str">
        <f t="shared" si="88"/>
        <v>Priority Region</v>
      </c>
      <c r="AH547" s="1" t="str">
        <f t="shared" si="89"/>
        <v>Order Closed</v>
      </c>
    </row>
    <row r="548" spans="1:34">
      <c r="A548" s="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c r="P548" s="1">
        <f t="shared" si="80"/>
        <v>5760</v>
      </c>
      <c r="Q548" s="1">
        <v>20</v>
      </c>
      <c r="R548" s="1">
        <f t="shared" si="81"/>
        <v>1152</v>
      </c>
      <c r="S548" s="1">
        <f t="shared" si="82"/>
        <v>4608</v>
      </c>
      <c r="T548" s="1">
        <v>0.45</v>
      </c>
      <c r="U548" s="1">
        <f t="shared" si="83"/>
        <v>2073.6</v>
      </c>
      <c r="V548" s="1">
        <f t="shared" si="84"/>
        <v>2534.4</v>
      </c>
      <c r="W548" s="4">
        <f t="shared" si="85"/>
        <v>0.55000000000000004</v>
      </c>
      <c r="X548" s="1" t="s">
        <v>50</v>
      </c>
      <c r="Y548" s="1" t="s">
        <v>72</v>
      </c>
      <c r="Z548" s="1" t="s">
        <v>41</v>
      </c>
      <c r="AA548" s="2">
        <v>45826</v>
      </c>
      <c r="AB548" s="1">
        <v>4</v>
      </c>
      <c r="AC548" s="1" t="s">
        <v>42</v>
      </c>
      <c r="AD548" s="9" t="str">
        <f t="shared" si="86"/>
        <v>Target Not Achieved</v>
      </c>
      <c r="AE548" s="1" t="str" cm="1">
        <f t="array" ref="AE548">_xlfn.IFS(AB548&gt;=4.5,"Excellent",AB548&gt;=3,"Good",AB548&lt;3,"Poor")</f>
        <v>Good</v>
      </c>
      <c r="AF548" s="1" t="str">
        <f t="shared" si="87"/>
        <v>Not Eligible for Bonus</v>
      </c>
      <c r="AG548" s="9" t="str">
        <f t="shared" si="88"/>
        <v>Normal Region</v>
      </c>
      <c r="AH548" s="1" t="str">
        <f t="shared" si="89"/>
        <v>Order Closed</v>
      </c>
    </row>
    <row r="549" spans="1:34">
      <c r="A549" s="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c r="P549" s="1">
        <f t="shared" si="80"/>
        <v>540</v>
      </c>
      <c r="Q549" s="1">
        <v>0</v>
      </c>
      <c r="R549" s="1">
        <f t="shared" si="81"/>
        <v>0</v>
      </c>
      <c r="S549" s="1">
        <f t="shared" si="82"/>
        <v>540</v>
      </c>
      <c r="T549" s="1">
        <v>0.62</v>
      </c>
      <c r="U549" s="1">
        <f t="shared" si="83"/>
        <v>334.8</v>
      </c>
      <c r="V549" s="1">
        <f t="shared" si="84"/>
        <v>205.2</v>
      </c>
      <c r="W549" s="4">
        <f t="shared" si="85"/>
        <v>0.38</v>
      </c>
      <c r="X549" s="1" t="s">
        <v>50</v>
      </c>
      <c r="Y549" s="1" t="s">
        <v>40</v>
      </c>
      <c r="Z549" s="1" t="s">
        <v>120</v>
      </c>
      <c r="AA549" s="1"/>
      <c r="AB549" s="1"/>
      <c r="AC549" s="1" t="s">
        <v>42</v>
      </c>
      <c r="AD549" s="9" t="str">
        <f t="shared" si="86"/>
        <v>Target Not Achieved</v>
      </c>
      <c r="AE549" s="1" t="str" cm="1">
        <f t="array" ref="AE549">_xlfn.IFS(AB549&gt;=4.5,"Excellent",AB549&gt;=3,"Good",AB549&lt;3,"Poor")</f>
        <v>Poor</v>
      </c>
      <c r="AF549" s="1" t="str">
        <f t="shared" si="87"/>
        <v>Not Eligible for Bonus</v>
      </c>
      <c r="AG549" s="9" t="str">
        <f t="shared" si="88"/>
        <v>Normal Region</v>
      </c>
      <c r="AH549" s="1" t="str">
        <f t="shared" si="89"/>
        <v>Order Closed</v>
      </c>
    </row>
    <row r="550" spans="1:34">
      <c r="A550" s="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c r="P550" s="1">
        <f t="shared" si="80"/>
        <v>17520</v>
      </c>
      <c r="Q550" s="1">
        <v>0</v>
      </c>
      <c r="R550" s="1">
        <f t="shared" si="81"/>
        <v>0</v>
      </c>
      <c r="S550" s="1">
        <f t="shared" si="82"/>
        <v>17520</v>
      </c>
      <c r="T550" s="1">
        <v>0.48</v>
      </c>
      <c r="U550" s="1">
        <f t="shared" si="83"/>
        <v>8409.6</v>
      </c>
      <c r="V550" s="1">
        <f t="shared" si="84"/>
        <v>9110.4</v>
      </c>
      <c r="W550" s="4">
        <f t="shared" si="85"/>
        <v>0.52</v>
      </c>
      <c r="X550" s="1" t="s">
        <v>65</v>
      </c>
      <c r="Y550" s="1" t="s">
        <v>81</v>
      </c>
      <c r="Z550" s="1" t="s">
        <v>51</v>
      </c>
      <c r="AA550" s="2">
        <v>45823</v>
      </c>
      <c r="AB550" s="1"/>
      <c r="AC550" s="1" t="s">
        <v>42</v>
      </c>
      <c r="AD550" s="9" t="str">
        <f t="shared" si="86"/>
        <v>Target Achieved</v>
      </c>
      <c r="AE550" s="1" t="str" cm="1">
        <f t="array" ref="AE550">_xlfn.IFS(AB550&gt;=4.5,"Excellent",AB550&gt;=3,"Good",AB550&lt;3,"Poor")</f>
        <v>Poor</v>
      </c>
      <c r="AF550" s="1" t="str">
        <f t="shared" si="87"/>
        <v>Eligible for Bonus</v>
      </c>
      <c r="AG550" s="9" t="str">
        <f t="shared" si="88"/>
        <v>Normal Region</v>
      </c>
      <c r="AH550" s="1" t="str">
        <f t="shared" si="89"/>
        <v>Order Closed</v>
      </c>
    </row>
    <row r="551" spans="1:34">
      <c r="A551" s="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c r="P551" s="1">
        <f t="shared" si="80"/>
        <v>880</v>
      </c>
      <c r="Q551" s="1">
        <v>0</v>
      </c>
      <c r="R551" s="1">
        <f t="shared" si="81"/>
        <v>0</v>
      </c>
      <c r="S551" s="1">
        <f t="shared" si="82"/>
        <v>880</v>
      </c>
      <c r="T551" s="1">
        <v>0.35</v>
      </c>
      <c r="U551" s="1">
        <f t="shared" si="83"/>
        <v>308</v>
      </c>
      <c r="V551" s="1">
        <f t="shared" si="84"/>
        <v>572</v>
      </c>
      <c r="W551" s="4">
        <f t="shared" si="85"/>
        <v>0.65</v>
      </c>
      <c r="X551" s="1" t="s">
        <v>92</v>
      </c>
      <c r="Y551" s="1" t="s">
        <v>40</v>
      </c>
      <c r="Z551" s="1" t="s">
        <v>51</v>
      </c>
      <c r="AA551" s="2">
        <v>45825</v>
      </c>
      <c r="AB551" s="1"/>
      <c r="AC551" s="1" t="s">
        <v>42</v>
      </c>
      <c r="AD551" s="9" t="str">
        <f t="shared" si="86"/>
        <v>Target Not Achieved</v>
      </c>
      <c r="AE551" s="1" t="str" cm="1">
        <f t="array" ref="AE551">_xlfn.IFS(AB551&gt;=4.5,"Excellent",AB551&gt;=3,"Good",AB551&lt;3,"Poor")</f>
        <v>Poor</v>
      </c>
      <c r="AF551" s="1" t="str">
        <f t="shared" si="87"/>
        <v>Not Eligible for Bonus</v>
      </c>
      <c r="AG551" s="9" t="str">
        <f t="shared" si="88"/>
        <v>Priority Region</v>
      </c>
      <c r="AH551" s="1" t="str">
        <f t="shared" si="89"/>
        <v>Order Closed</v>
      </c>
    </row>
    <row r="552" spans="1:34">
      <c r="A552" s="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c r="P552" s="1">
        <f t="shared" si="80"/>
        <v>19950</v>
      </c>
      <c r="Q552" s="1">
        <v>15</v>
      </c>
      <c r="R552" s="1">
        <f t="shared" si="81"/>
        <v>2992.5</v>
      </c>
      <c r="S552" s="1">
        <f t="shared" si="82"/>
        <v>16957.5</v>
      </c>
      <c r="T552" s="1">
        <v>0.48</v>
      </c>
      <c r="U552" s="1">
        <f t="shared" si="83"/>
        <v>8139.5999999999995</v>
      </c>
      <c r="V552" s="1">
        <f t="shared" si="84"/>
        <v>8817.9000000000015</v>
      </c>
      <c r="W552" s="4">
        <f t="shared" si="85"/>
        <v>0.52000000000000013</v>
      </c>
      <c r="X552" s="1" t="s">
        <v>39</v>
      </c>
      <c r="Y552" s="1" t="s">
        <v>57</v>
      </c>
      <c r="Z552" s="1" t="s">
        <v>120</v>
      </c>
      <c r="AA552" s="1"/>
      <c r="AB552" s="1"/>
      <c r="AC552" s="1" t="s">
        <v>42</v>
      </c>
      <c r="AD552" s="9" t="str">
        <f t="shared" si="86"/>
        <v>Target Achieved</v>
      </c>
      <c r="AE552" s="1" t="str" cm="1">
        <f t="array" ref="AE552">_xlfn.IFS(AB552&gt;=4.5,"Excellent",AB552&gt;=3,"Good",AB552&lt;3,"Poor")</f>
        <v>Poor</v>
      </c>
      <c r="AF552" s="1" t="str">
        <f t="shared" si="87"/>
        <v>Not Eligible for Bonus</v>
      </c>
      <c r="AG552" s="9" t="str">
        <f t="shared" si="88"/>
        <v>Normal Region</v>
      </c>
      <c r="AH552" s="1" t="str">
        <f t="shared" si="89"/>
        <v>Order Closed</v>
      </c>
    </row>
    <row r="553" spans="1:34">
      <c r="A553" s="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c r="P553" s="1">
        <f t="shared" si="80"/>
        <v>163400</v>
      </c>
      <c r="Q553" s="1">
        <v>0</v>
      </c>
      <c r="R553" s="1">
        <f t="shared" si="81"/>
        <v>0</v>
      </c>
      <c r="S553" s="1">
        <f t="shared" si="82"/>
        <v>163400</v>
      </c>
      <c r="T553" s="1">
        <v>0.57999999999999996</v>
      </c>
      <c r="U553" s="1">
        <f t="shared" si="83"/>
        <v>94772</v>
      </c>
      <c r="V553" s="1">
        <f t="shared" si="84"/>
        <v>68628</v>
      </c>
      <c r="W553" s="4">
        <f t="shared" si="85"/>
        <v>0.42</v>
      </c>
      <c r="X553" s="1" t="s">
        <v>104</v>
      </c>
      <c r="Y553" s="1" t="s">
        <v>57</v>
      </c>
      <c r="Z553" s="1" t="s">
        <v>41</v>
      </c>
      <c r="AA553" s="2">
        <v>45827</v>
      </c>
      <c r="AB553" s="1">
        <v>5</v>
      </c>
      <c r="AC553" s="1" t="s">
        <v>42</v>
      </c>
      <c r="AD553" s="9" t="str">
        <f t="shared" si="86"/>
        <v>Target Achieved</v>
      </c>
      <c r="AE553" s="1" t="str" cm="1">
        <f t="array" ref="AE553">_xlfn.IFS(AB553&gt;=4.5,"Excellent",AB553&gt;=3,"Good",AB553&lt;3,"Poor")</f>
        <v>Excellent</v>
      </c>
      <c r="AF553" s="1" t="str">
        <f t="shared" si="87"/>
        <v>Eligible for Bonus</v>
      </c>
      <c r="AG553" s="9" t="str">
        <f t="shared" si="88"/>
        <v>Normal Region</v>
      </c>
      <c r="AH553" s="1" t="str">
        <f t="shared" si="89"/>
        <v>Order Closed</v>
      </c>
    </row>
    <row r="554" spans="1:34">
      <c r="A554" s="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c r="P554" s="1">
        <f t="shared" si="80"/>
        <v>5720</v>
      </c>
      <c r="Q554" s="1">
        <v>0</v>
      </c>
      <c r="R554" s="1">
        <f t="shared" si="81"/>
        <v>0</v>
      </c>
      <c r="S554" s="1">
        <f t="shared" si="82"/>
        <v>5720</v>
      </c>
      <c r="T554" s="1">
        <v>0.45</v>
      </c>
      <c r="U554" s="1">
        <f t="shared" si="83"/>
        <v>2574</v>
      </c>
      <c r="V554" s="1">
        <f t="shared" si="84"/>
        <v>3146</v>
      </c>
      <c r="W554" s="4">
        <f t="shared" si="85"/>
        <v>0.55000000000000004</v>
      </c>
      <c r="X554" s="1" t="s">
        <v>92</v>
      </c>
      <c r="Y554" s="1" t="s">
        <v>40</v>
      </c>
      <c r="Z554" s="1" t="s">
        <v>22</v>
      </c>
      <c r="AA554" s="1"/>
      <c r="AB554" s="1"/>
      <c r="AC554" s="1" t="s">
        <v>93</v>
      </c>
      <c r="AD554" s="9" t="str">
        <f t="shared" si="86"/>
        <v>Target Not Achieved</v>
      </c>
      <c r="AE554" s="1" t="str" cm="1">
        <f t="array" ref="AE554">_xlfn.IFS(AB554&gt;=4.5,"Excellent",AB554&gt;=3,"Good",AB554&lt;3,"Poor")</f>
        <v>Poor</v>
      </c>
      <c r="AF554" s="1" t="str">
        <f t="shared" si="87"/>
        <v>Not Eligible for Bonus</v>
      </c>
      <c r="AG554" s="9" t="str">
        <f t="shared" si="88"/>
        <v>Normal Region</v>
      </c>
      <c r="AH554" s="1" t="str">
        <f t="shared" si="89"/>
        <v>Order Returned</v>
      </c>
    </row>
    <row r="555" spans="1:34">
      <c r="A555" s="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c r="P555" s="1">
        <f t="shared" si="80"/>
        <v>185950</v>
      </c>
      <c r="Q555" s="1">
        <v>0</v>
      </c>
      <c r="R555" s="1">
        <f t="shared" si="81"/>
        <v>0</v>
      </c>
      <c r="S555" s="1">
        <f t="shared" si="82"/>
        <v>185950</v>
      </c>
      <c r="T555" s="1">
        <v>0.57999999999999996</v>
      </c>
      <c r="U555" s="1">
        <f t="shared" si="83"/>
        <v>107850.99999999999</v>
      </c>
      <c r="V555" s="1">
        <f t="shared" si="84"/>
        <v>78099.000000000015</v>
      </c>
      <c r="W555" s="4">
        <f t="shared" si="85"/>
        <v>0.4200000000000001</v>
      </c>
      <c r="X555" s="1" t="s">
        <v>92</v>
      </c>
      <c r="Y555" s="1" t="s">
        <v>57</v>
      </c>
      <c r="Z555" s="1" t="s">
        <v>120</v>
      </c>
      <c r="AA555" s="1"/>
      <c r="AB555" s="1"/>
      <c r="AC555" s="1" t="s">
        <v>42</v>
      </c>
      <c r="AD555" s="9" t="str">
        <f t="shared" si="86"/>
        <v>Target Achieved</v>
      </c>
      <c r="AE555" s="1" t="str" cm="1">
        <f t="array" ref="AE555">_xlfn.IFS(AB555&gt;=4.5,"Excellent",AB555&gt;=3,"Good",AB555&lt;3,"Poor")</f>
        <v>Poor</v>
      </c>
      <c r="AF555" s="1" t="str">
        <f t="shared" si="87"/>
        <v>Eligible for Bonus</v>
      </c>
      <c r="AG555" s="9" t="str">
        <f t="shared" si="88"/>
        <v>Normal Region</v>
      </c>
      <c r="AH555" s="1" t="str">
        <f t="shared" si="89"/>
        <v>Order Closed</v>
      </c>
    </row>
    <row r="556" spans="1:34">
      <c r="A556" s="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c r="P556" s="1">
        <f t="shared" si="80"/>
        <v>7560</v>
      </c>
      <c r="Q556" s="1">
        <v>0</v>
      </c>
      <c r="R556" s="1">
        <f t="shared" si="81"/>
        <v>0</v>
      </c>
      <c r="S556" s="1">
        <f t="shared" si="82"/>
        <v>7560</v>
      </c>
      <c r="T556" s="1">
        <v>0.48</v>
      </c>
      <c r="U556" s="1">
        <f t="shared" si="83"/>
        <v>3628.7999999999997</v>
      </c>
      <c r="V556" s="1">
        <f t="shared" si="84"/>
        <v>3931.2000000000003</v>
      </c>
      <c r="W556" s="4">
        <f t="shared" si="85"/>
        <v>0.52</v>
      </c>
      <c r="X556" s="1" t="s">
        <v>104</v>
      </c>
      <c r="Y556" s="1" t="s">
        <v>81</v>
      </c>
      <c r="Z556" s="1" t="s">
        <v>22</v>
      </c>
      <c r="AA556" s="1"/>
      <c r="AB556" s="1"/>
      <c r="AC556" s="1" t="s">
        <v>93</v>
      </c>
      <c r="AD556" s="9" t="str">
        <f t="shared" si="86"/>
        <v>Target Not Achieved</v>
      </c>
      <c r="AE556" s="1" t="str" cm="1">
        <f t="array" ref="AE556">_xlfn.IFS(AB556&gt;=4.5,"Excellent",AB556&gt;=3,"Good",AB556&lt;3,"Poor")</f>
        <v>Poor</v>
      </c>
      <c r="AF556" s="1" t="str">
        <f t="shared" si="87"/>
        <v>Not Eligible for Bonus</v>
      </c>
      <c r="AG556" s="9" t="str">
        <f t="shared" si="88"/>
        <v>Normal Region</v>
      </c>
      <c r="AH556" s="1" t="str">
        <f t="shared" si="89"/>
        <v>Order Returned</v>
      </c>
    </row>
    <row r="557" spans="1:34">
      <c r="A557" s="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c r="P557" s="1">
        <f t="shared" si="80"/>
        <v>5180</v>
      </c>
      <c r="Q557" s="1">
        <v>10</v>
      </c>
      <c r="R557" s="1">
        <f t="shared" si="81"/>
        <v>518</v>
      </c>
      <c r="S557" s="1">
        <f t="shared" si="82"/>
        <v>4662</v>
      </c>
      <c r="T557" s="1">
        <v>0.5</v>
      </c>
      <c r="U557" s="1">
        <f t="shared" si="83"/>
        <v>2331</v>
      </c>
      <c r="V557" s="1">
        <f t="shared" si="84"/>
        <v>2331</v>
      </c>
      <c r="W557" s="4">
        <f t="shared" si="85"/>
        <v>0.5</v>
      </c>
      <c r="X557" s="1" t="s">
        <v>56</v>
      </c>
      <c r="Y557" s="1" t="s">
        <v>57</v>
      </c>
      <c r="Z557" s="1" t="s">
        <v>41</v>
      </c>
      <c r="AA557" s="2">
        <v>45829</v>
      </c>
      <c r="AB557" s="1">
        <v>5</v>
      </c>
      <c r="AC557" s="1" t="s">
        <v>42</v>
      </c>
      <c r="AD557" s="9" t="str">
        <f t="shared" si="86"/>
        <v>Target Not Achieved</v>
      </c>
      <c r="AE557" s="1" t="str" cm="1">
        <f t="array" ref="AE557">_xlfn.IFS(AB557&gt;=4.5,"Excellent",AB557&gt;=3,"Good",AB557&lt;3,"Poor")</f>
        <v>Excellent</v>
      </c>
      <c r="AF557" s="1" t="str">
        <f t="shared" si="87"/>
        <v>Not Eligible for Bonus</v>
      </c>
      <c r="AG557" s="9" t="str">
        <f t="shared" si="88"/>
        <v>Priority Region</v>
      </c>
      <c r="AH557" s="1" t="str">
        <f t="shared" si="89"/>
        <v>Order Closed</v>
      </c>
    </row>
    <row r="558" spans="1:34">
      <c r="A558" s="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c r="P558" s="1">
        <f t="shared" si="80"/>
        <v>1780</v>
      </c>
      <c r="Q558" s="1">
        <v>5</v>
      </c>
      <c r="R558" s="1">
        <f t="shared" si="81"/>
        <v>89</v>
      </c>
      <c r="S558" s="1">
        <f t="shared" si="82"/>
        <v>1691</v>
      </c>
      <c r="T558" s="1">
        <v>0.62</v>
      </c>
      <c r="U558" s="1">
        <f t="shared" si="83"/>
        <v>1048.42</v>
      </c>
      <c r="V558" s="1">
        <f t="shared" si="84"/>
        <v>642.57999999999993</v>
      </c>
      <c r="W558" s="4">
        <f t="shared" si="85"/>
        <v>0.37999999999999995</v>
      </c>
      <c r="X558" s="1" t="s">
        <v>92</v>
      </c>
      <c r="Y558" s="1" t="s">
        <v>40</v>
      </c>
      <c r="Z558" s="1" t="s">
        <v>66</v>
      </c>
      <c r="AA558" s="1"/>
      <c r="AB558" s="1"/>
      <c r="AC558" s="1" t="s">
        <v>42</v>
      </c>
      <c r="AD558" s="9" t="str">
        <f t="shared" si="86"/>
        <v>Target Not Achieved</v>
      </c>
      <c r="AE558" s="1" t="str" cm="1">
        <f t="array" ref="AE558">_xlfn.IFS(AB558&gt;=4.5,"Excellent",AB558&gt;=3,"Good",AB558&lt;3,"Poor")</f>
        <v>Poor</v>
      </c>
      <c r="AF558" s="1" t="str">
        <f t="shared" si="87"/>
        <v>Not Eligible for Bonus</v>
      </c>
      <c r="AG558" s="9" t="str">
        <f t="shared" si="88"/>
        <v>Normal Region</v>
      </c>
      <c r="AH558" s="1" t="str">
        <f t="shared" si="89"/>
        <v>Order Closed</v>
      </c>
    </row>
    <row r="559" spans="1:34">
      <c r="A559" s="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c r="P559" s="1">
        <f t="shared" si="80"/>
        <v>15200</v>
      </c>
      <c r="Q559" s="1">
        <v>30</v>
      </c>
      <c r="R559" s="1">
        <f t="shared" si="81"/>
        <v>4560</v>
      </c>
      <c r="S559" s="1">
        <f t="shared" si="82"/>
        <v>10640</v>
      </c>
      <c r="T559" s="1">
        <v>0.52</v>
      </c>
      <c r="U559" s="1">
        <f t="shared" si="83"/>
        <v>5532.8</v>
      </c>
      <c r="V559" s="1">
        <f t="shared" si="84"/>
        <v>5107.2</v>
      </c>
      <c r="W559" s="4">
        <f t="shared" si="85"/>
        <v>0.48</v>
      </c>
      <c r="X559" s="1" t="s">
        <v>56</v>
      </c>
      <c r="Y559" s="1" t="s">
        <v>81</v>
      </c>
      <c r="Z559" s="1" t="s">
        <v>41</v>
      </c>
      <c r="AA559" s="2">
        <v>45830</v>
      </c>
      <c r="AB559" s="1">
        <v>5</v>
      </c>
      <c r="AC559" s="1" t="s">
        <v>42</v>
      </c>
      <c r="AD559" s="9" t="str">
        <f t="shared" si="86"/>
        <v>Target Achieved</v>
      </c>
      <c r="AE559" s="1" t="str" cm="1">
        <f t="array" ref="AE559">_xlfn.IFS(AB559&gt;=4.5,"Excellent",AB559&gt;=3,"Good",AB559&lt;3,"Poor")</f>
        <v>Excellent</v>
      </c>
      <c r="AF559" s="1" t="str">
        <f t="shared" si="87"/>
        <v>Not Eligible for Bonus</v>
      </c>
      <c r="AG559" s="9" t="str">
        <f t="shared" si="88"/>
        <v>Normal Region</v>
      </c>
      <c r="AH559" s="1" t="str">
        <f t="shared" si="89"/>
        <v>Order Closed</v>
      </c>
    </row>
    <row r="560" spans="1:34">
      <c r="A560" s="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c r="P560" s="1">
        <f t="shared" si="80"/>
        <v>5720</v>
      </c>
      <c r="Q560" s="1">
        <v>20</v>
      </c>
      <c r="R560" s="1">
        <f t="shared" si="81"/>
        <v>1144</v>
      </c>
      <c r="S560" s="1">
        <f t="shared" si="82"/>
        <v>4576</v>
      </c>
      <c r="T560" s="1">
        <v>0.48</v>
      </c>
      <c r="U560" s="1">
        <f t="shared" si="83"/>
        <v>2196.48</v>
      </c>
      <c r="V560" s="1">
        <f t="shared" si="84"/>
        <v>2379.52</v>
      </c>
      <c r="W560" s="4">
        <f t="shared" si="85"/>
        <v>0.52</v>
      </c>
      <c r="X560" s="1" t="s">
        <v>39</v>
      </c>
      <c r="Y560" s="1" t="s">
        <v>57</v>
      </c>
      <c r="Z560" s="1" t="s">
        <v>66</v>
      </c>
      <c r="AA560" s="1"/>
      <c r="AB560" s="1"/>
      <c r="AC560" s="1" t="s">
        <v>42</v>
      </c>
      <c r="AD560" s="9" t="str">
        <f t="shared" si="86"/>
        <v>Target Not Achieved</v>
      </c>
      <c r="AE560" s="1" t="str" cm="1">
        <f t="array" ref="AE560">_xlfn.IFS(AB560&gt;=4.5,"Excellent",AB560&gt;=3,"Good",AB560&lt;3,"Poor")</f>
        <v>Poor</v>
      </c>
      <c r="AF560" s="1" t="str">
        <f t="shared" si="87"/>
        <v>Not Eligible for Bonus</v>
      </c>
      <c r="AG560" s="9" t="str">
        <f t="shared" si="88"/>
        <v>Priority Region</v>
      </c>
      <c r="AH560" s="1" t="str">
        <f t="shared" si="89"/>
        <v>Order Closed</v>
      </c>
    </row>
    <row r="561" spans="1:34">
      <c r="A561" s="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c r="P561" s="1">
        <f t="shared" si="80"/>
        <v>1580</v>
      </c>
      <c r="Q561" s="1">
        <v>0</v>
      </c>
      <c r="R561" s="1">
        <f t="shared" si="81"/>
        <v>0</v>
      </c>
      <c r="S561" s="1">
        <f t="shared" si="82"/>
        <v>1580</v>
      </c>
      <c r="T561" s="1">
        <v>0.47</v>
      </c>
      <c r="U561" s="1">
        <f t="shared" si="83"/>
        <v>742.59999999999991</v>
      </c>
      <c r="V561" s="1">
        <f t="shared" si="84"/>
        <v>837.40000000000009</v>
      </c>
      <c r="W561" s="4">
        <f t="shared" si="85"/>
        <v>0.53</v>
      </c>
      <c r="X561" s="1" t="s">
        <v>147</v>
      </c>
      <c r="Y561" s="1" t="s">
        <v>72</v>
      </c>
      <c r="Z561" s="1" t="s">
        <v>66</v>
      </c>
      <c r="AA561" s="1"/>
      <c r="AB561" s="1"/>
      <c r="AC561" s="1" t="s">
        <v>42</v>
      </c>
      <c r="AD561" s="9" t="str">
        <f t="shared" si="86"/>
        <v>Target Not Achieved</v>
      </c>
      <c r="AE561" s="1" t="str" cm="1">
        <f t="array" ref="AE561">_xlfn.IFS(AB561&gt;=4.5,"Excellent",AB561&gt;=3,"Good",AB561&lt;3,"Poor")</f>
        <v>Poor</v>
      </c>
      <c r="AF561" s="1" t="str">
        <f t="shared" si="87"/>
        <v>Not Eligible for Bonus</v>
      </c>
      <c r="AG561" s="9" t="str">
        <f t="shared" si="88"/>
        <v>Normal Region</v>
      </c>
      <c r="AH561" s="1" t="str">
        <f t="shared" si="89"/>
        <v>Order Closed</v>
      </c>
    </row>
    <row r="562" spans="1:34">
      <c r="A562" s="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c r="P562" s="1">
        <f t="shared" si="80"/>
        <v>5430</v>
      </c>
      <c r="Q562" s="1">
        <v>0</v>
      </c>
      <c r="R562" s="1">
        <f t="shared" si="81"/>
        <v>0</v>
      </c>
      <c r="S562" s="1">
        <f t="shared" si="82"/>
        <v>5430</v>
      </c>
      <c r="T562" s="1">
        <v>0.5</v>
      </c>
      <c r="U562" s="1">
        <f t="shared" si="83"/>
        <v>2715</v>
      </c>
      <c r="V562" s="1">
        <f t="shared" si="84"/>
        <v>2715</v>
      </c>
      <c r="W562" s="4">
        <f t="shared" si="85"/>
        <v>0.5</v>
      </c>
      <c r="X562" s="1" t="s">
        <v>147</v>
      </c>
      <c r="Y562" s="1" t="s">
        <v>81</v>
      </c>
      <c r="Z562" s="1" t="s">
        <v>22</v>
      </c>
      <c r="AA562" s="1"/>
      <c r="AB562" s="1"/>
      <c r="AC562" s="1" t="s">
        <v>93</v>
      </c>
      <c r="AD562" s="9" t="str">
        <f t="shared" si="86"/>
        <v>Target Not Achieved</v>
      </c>
      <c r="AE562" s="1" t="str" cm="1">
        <f t="array" ref="AE562">_xlfn.IFS(AB562&gt;=4.5,"Excellent",AB562&gt;=3,"Good",AB562&lt;3,"Poor")</f>
        <v>Poor</v>
      </c>
      <c r="AF562" s="1" t="str">
        <f t="shared" si="87"/>
        <v>Not Eligible for Bonus</v>
      </c>
      <c r="AG562" s="9" t="str">
        <f t="shared" si="88"/>
        <v>Priority Region</v>
      </c>
      <c r="AH562" s="1" t="str">
        <f t="shared" si="89"/>
        <v>Order Returned</v>
      </c>
    </row>
    <row r="563" spans="1:34">
      <c r="A563" s="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c r="P563" s="1">
        <f t="shared" si="80"/>
        <v>4500</v>
      </c>
      <c r="Q563" s="1">
        <v>20</v>
      </c>
      <c r="R563" s="1">
        <f t="shared" si="81"/>
        <v>900</v>
      </c>
      <c r="S563" s="1">
        <f t="shared" si="82"/>
        <v>3600</v>
      </c>
      <c r="T563" s="1">
        <v>0.35</v>
      </c>
      <c r="U563" s="1">
        <f t="shared" si="83"/>
        <v>1260</v>
      </c>
      <c r="V563" s="1">
        <f t="shared" si="84"/>
        <v>2340</v>
      </c>
      <c r="W563" s="4">
        <f t="shared" si="85"/>
        <v>0.65</v>
      </c>
      <c r="X563" s="1" t="s">
        <v>39</v>
      </c>
      <c r="Y563" s="1" t="s">
        <v>40</v>
      </c>
      <c r="Z563" s="1" t="s">
        <v>41</v>
      </c>
      <c r="AA563" s="2">
        <v>45832</v>
      </c>
      <c r="AB563" s="1">
        <v>5</v>
      </c>
      <c r="AC563" s="1" t="s">
        <v>42</v>
      </c>
      <c r="AD563" s="9" t="str">
        <f t="shared" si="86"/>
        <v>Target Not Achieved</v>
      </c>
      <c r="AE563" s="1" t="str" cm="1">
        <f t="array" ref="AE563">_xlfn.IFS(AB563&gt;=4.5,"Excellent",AB563&gt;=3,"Good",AB563&lt;3,"Poor")</f>
        <v>Excellent</v>
      </c>
      <c r="AF563" s="1" t="str">
        <f t="shared" si="87"/>
        <v>Not Eligible for Bonus</v>
      </c>
      <c r="AG563" s="9" t="str">
        <f t="shared" si="88"/>
        <v>Normal Region</v>
      </c>
      <c r="AH563" s="1" t="str">
        <f t="shared" si="89"/>
        <v>Order Closed</v>
      </c>
    </row>
    <row r="564" spans="1:34">
      <c r="A564" s="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c r="P564" s="1">
        <f t="shared" si="80"/>
        <v>2730</v>
      </c>
      <c r="Q564" s="1">
        <v>0</v>
      </c>
      <c r="R564" s="1">
        <f t="shared" si="81"/>
        <v>0</v>
      </c>
      <c r="S564" s="1">
        <f t="shared" si="82"/>
        <v>2730</v>
      </c>
      <c r="T564" s="1">
        <v>0.35</v>
      </c>
      <c r="U564" s="1">
        <f t="shared" si="83"/>
        <v>955.49999999999989</v>
      </c>
      <c r="V564" s="1">
        <f t="shared" si="84"/>
        <v>1774.5</v>
      </c>
      <c r="W564" s="4">
        <f t="shared" si="85"/>
        <v>0.65</v>
      </c>
      <c r="X564" s="1" t="s">
        <v>147</v>
      </c>
      <c r="Y564" s="1" t="s">
        <v>81</v>
      </c>
      <c r="Z564" s="1" t="s">
        <v>41</v>
      </c>
      <c r="AA564" s="2">
        <v>45834</v>
      </c>
      <c r="AB564" s="1">
        <v>5</v>
      </c>
      <c r="AC564" s="1" t="s">
        <v>42</v>
      </c>
      <c r="AD564" s="9" t="str">
        <f t="shared" si="86"/>
        <v>Target Not Achieved</v>
      </c>
      <c r="AE564" s="1" t="str" cm="1">
        <f t="array" ref="AE564">_xlfn.IFS(AB564&gt;=4.5,"Excellent",AB564&gt;=3,"Good",AB564&lt;3,"Poor")</f>
        <v>Excellent</v>
      </c>
      <c r="AF564" s="1" t="str">
        <f t="shared" si="87"/>
        <v>Not Eligible for Bonus</v>
      </c>
      <c r="AG564" s="9" t="str">
        <f t="shared" si="88"/>
        <v>Normal Region</v>
      </c>
      <c r="AH564" s="1" t="str">
        <f t="shared" si="89"/>
        <v>Order Closed</v>
      </c>
    </row>
    <row r="565" spans="1:34">
      <c r="A565" s="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c r="P565" s="1">
        <f t="shared" si="80"/>
        <v>22650</v>
      </c>
      <c r="Q565" s="1">
        <v>10</v>
      </c>
      <c r="R565" s="1">
        <f t="shared" si="81"/>
        <v>2265</v>
      </c>
      <c r="S565" s="1">
        <f t="shared" si="82"/>
        <v>20385</v>
      </c>
      <c r="T565" s="1">
        <v>0.45</v>
      </c>
      <c r="U565" s="1">
        <f t="shared" si="83"/>
        <v>9173.25</v>
      </c>
      <c r="V565" s="1">
        <f t="shared" si="84"/>
        <v>11211.75</v>
      </c>
      <c r="W565" s="4">
        <f t="shared" si="85"/>
        <v>0.55000000000000004</v>
      </c>
      <c r="X565" s="1" t="s">
        <v>56</v>
      </c>
      <c r="Y565" s="1" t="s">
        <v>72</v>
      </c>
      <c r="Z565" s="1" t="s">
        <v>41</v>
      </c>
      <c r="AA565" s="2">
        <v>45833</v>
      </c>
      <c r="AB565" s="1">
        <v>4</v>
      </c>
      <c r="AC565" s="1" t="s">
        <v>42</v>
      </c>
      <c r="AD565" s="9" t="str">
        <f t="shared" si="86"/>
        <v>Target Achieved</v>
      </c>
      <c r="AE565" s="1" t="str" cm="1">
        <f t="array" ref="AE565">_xlfn.IFS(AB565&gt;=4.5,"Excellent",AB565&gt;=3,"Good",AB565&lt;3,"Poor")</f>
        <v>Good</v>
      </c>
      <c r="AF565" s="1" t="str">
        <f t="shared" si="87"/>
        <v>Not Eligible for Bonus</v>
      </c>
      <c r="AG565" s="9" t="str">
        <f t="shared" si="88"/>
        <v>Priority Region</v>
      </c>
      <c r="AH565" s="1" t="str">
        <f t="shared" si="89"/>
        <v>Order Closed</v>
      </c>
    </row>
    <row r="566" spans="1:34">
      <c r="A566" s="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c r="P566" s="1">
        <f t="shared" si="80"/>
        <v>23120</v>
      </c>
      <c r="Q566" s="1">
        <v>5</v>
      </c>
      <c r="R566" s="1">
        <f t="shared" si="81"/>
        <v>1156</v>
      </c>
      <c r="S566" s="1">
        <f t="shared" si="82"/>
        <v>21964</v>
      </c>
      <c r="T566" s="1">
        <v>0.5</v>
      </c>
      <c r="U566" s="1">
        <f t="shared" si="83"/>
        <v>10982</v>
      </c>
      <c r="V566" s="1">
        <f t="shared" si="84"/>
        <v>10982</v>
      </c>
      <c r="W566" s="4">
        <f t="shared" si="85"/>
        <v>0.5</v>
      </c>
      <c r="X566" s="1" t="s">
        <v>56</v>
      </c>
      <c r="Y566" s="1" t="s">
        <v>81</v>
      </c>
      <c r="Z566" s="1" t="s">
        <v>41</v>
      </c>
      <c r="AA566" s="2">
        <v>45828</v>
      </c>
      <c r="AB566" s="1">
        <v>4</v>
      </c>
      <c r="AC566" s="1" t="s">
        <v>42</v>
      </c>
      <c r="AD566" s="9" t="str">
        <f t="shared" si="86"/>
        <v>Target Achieved</v>
      </c>
      <c r="AE566" s="1" t="str" cm="1">
        <f t="array" ref="AE566">_xlfn.IFS(AB566&gt;=4.5,"Excellent",AB566&gt;=3,"Good",AB566&lt;3,"Poor")</f>
        <v>Good</v>
      </c>
      <c r="AF566" s="1" t="str">
        <f t="shared" si="87"/>
        <v>Eligible for Bonus</v>
      </c>
      <c r="AG566" s="9" t="str">
        <f t="shared" si="88"/>
        <v>Normal Region</v>
      </c>
      <c r="AH566" s="1" t="str">
        <f t="shared" si="89"/>
        <v>Order Closed</v>
      </c>
    </row>
    <row r="567" spans="1:34">
      <c r="A567" s="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c r="P567" s="1">
        <f t="shared" si="80"/>
        <v>10960</v>
      </c>
      <c r="Q567" s="1">
        <v>15</v>
      </c>
      <c r="R567" s="1">
        <f t="shared" si="81"/>
        <v>1644</v>
      </c>
      <c r="S567" s="1">
        <f t="shared" si="82"/>
        <v>9316</v>
      </c>
      <c r="T567" s="1">
        <v>0.57999999999999996</v>
      </c>
      <c r="U567" s="1">
        <f t="shared" si="83"/>
        <v>5403.28</v>
      </c>
      <c r="V567" s="1">
        <f t="shared" si="84"/>
        <v>3912.7200000000003</v>
      </c>
      <c r="W567" s="4">
        <f t="shared" si="85"/>
        <v>0.42000000000000004</v>
      </c>
      <c r="X567" s="1" t="s">
        <v>92</v>
      </c>
      <c r="Y567" s="1" t="s">
        <v>57</v>
      </c>
      <c r="Z567" s="1" t="s">
        <v>41</v>
      </c>
      <c r="AA567" s="2">
        <v>45832</v>
      </c>
      <c r="AB567" s="1">
        <v>5</v>
      </c>
      <c r="AC567" s="1" t="s">
        <v>42</v>
      </c>
      <c r="AD567" s="9" t="str">
        <f t="shared" si="86"/>
        <v>Target Not Achieved</v>
      </c>
      <c r="AE567" s="1" t="str" cm="1">
        <f t="array" ref="AE567">_xlfn.IFS(AB567&gt;=4.5,"Excellent",AB567&gt;=3,"Good",AB567&lt;3,"Poor")</f>
        <v>Excellent</v>
      </c>
      <c r="AF567" s="1" t="str">
        <f t="shared" si="87"/>
        <v>Not Eligible for Bonus</v>
      </c>
      <c r="AG567" s="9" t="str">
        <f t="shared" si="88"/>
        <v>Normal Region</v>
      </c>
      <c r="AH567" s="1" t="str">
        <f t="shared" si="89"/>
        <v>Order Closed</v>
      </c>
    </row>
    <row r="568" spans="1:34">
      <c r="A568" s="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c r="P568" s="1">
        <f t="shared" si="80"/>
        <v>35680</v>
      </c>
      <c r="Q568" s="1">
        <v>0</v>
      </c>
      <c r="R568" s="1">
        <f t="shared" si="81"/>
        <v>0</v>
      </c>
      <c r="S568" s="1">
        <f t="shared" si="82"/>
        <v>35680</v>
      </c>
      <c r="T568" s="1">
        <v>0.48</v>
      </c>
      <c r="U568" s="1">
        <f t="shared" si="83"/>
        <v>17126.399999999998</v>
      </c>
      <c r="V568" s="1">
        <f t="shared" si="84"/>
        <v>18553.600000000002</v>
      </c>
      <c r="W568" s="4">
        <f t="shared" si="85"/>
        <v>0.52</v>
      </c>
      <c r="X568" s="1" t="s">
        <v>50</v>
      </c>
      <c r="Y568" s="1" t="s">
        <v>40</v>
      </c>
      <c r="Z568" s="1" t="s">
        <v>66</v>
      </c>
      <c r="AA568" s="1"/>
      <c r="AB568" s="1"/>
      <c r="AC568" s="1" t="s">
        <v>42</v>
      </c>
      <c r="AD568" s="9" t="str">
        <f t="shared" si="86"/>
        <v>Target Achieved</v>
      </c>
      <c r="AE568" s="1" t="str" cm="1">
        <f t="array" ref="AE568">_xlfn.IFS(AB568&gt;=4.5,"Excellent",AB568&gt;=3,"Good",AB568&lt;3,"Poor")</f>
        <v>Poor</v>
      </c>
      <c r="AF568" s="1" t="str">
        <f t="shared" si="87"/>
        <v>Eligible for Bonus</v>
      </c>
      <c r="AG568" s="9" t="str">
        <f t="shared" si="88"/>
        <v>Normal Region</v>
      </c>
      <c r="AH568" s="1" t="str">
        <f t="shared" si="89"/>
        <v>Order Closed</v>
      </c>
    </row>
    <row r="569" spans="1:34">
      <c r="A569" s="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c r="P569" s="1">
        <f t="shared" si="80"/>
        <v>790</v>
      </c>
      <c r="Q569" s="1">
        <v>0</v>
      </c>
      <c r="R569" s="1">
        <f t="shared" si="81"/>
        <v>0</v>
      </c>
      <c r="S569" s="1">
        <f t="shared" si="82"/>
        <v>790</v>
      </c>
      <c r="T569" s="1">
        <v>0.48</v>
      </c>
      <c r="U569" s="1">
        <f t="shared" si="83"/>
        <v>379.2</v>
      </c>
      <c r="V569" s="1">
        <f t="shared" si="84"/>
        <v>410.8</v>
      </c>
      <c r="W569" s="4">
        <f t="shared" si="85"/>
        <v>0.52</v>
      </c>
      <c r="X569" s="1" t="s">
        <v>39</v>
      </c>
      <c r="Y569" s="1" t="s">
        <v>72</v>
      </c>
      <c r="Z569" s="1" t="s">
        <v>66</v>
      </c>
      <c r="AA569" s="1"/>
      <c r="AB569" s="1"/>
      <c r="AC569" s="1" t="s">
        <v>42</v>
      </c>
      <c r="AD569" s="9" t="str">
        <f t="shared" si="86"/>
        <v>Target Not Achieved</v>
      </c>
      <c r="AE569" s="1" t="str" cm="1">
        <f t="array" ref="AE569">_xlfn.IFS(AB569&gt;=4.5,"Excellent",AB569&gt;=3,"Good",AB569&lt;3,"Poor")</f>
        <v>Poor</v>
      </c>
      <c r="AF569" s="1" t="str">
        <f t="shared" si="87"/>
        <v>Not Eligible for Bonus</v>
      </c>
      <c r="AG569" s="9" t="str">
        <f t="shared" si="88"/>
        <v>Normal Region</v>
      </c>
      <c r="AH569" s="1" t="str">
        <f t="shared" si="89"/>
        <v>Order Closed</v>
      </c>
    </row>
    <row r="570" spans="1:34">
      <c r="A570" s="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c r="P570" s="1">
        <f t="shared" si="80"/>
        <v>5680</v>
      </c>
      <c r="Q570" s="1">
        <v>25</v>
      </c>
      <c r="R570" s="1">
        <f t="shared" si="81"/>
        <v>1420</v>
      </c>
      <c r="S570" s="1">
        <f t="shared" si="82"/>
        <v>4260</v>
      </c>
      <c r="T570" s="1">
        <v>0.5</v>
      </c>
      <c r="U570" s="1">
        <f t="shared" si="83"/>
        <v>2130</v>
      </c>
      <c r="V570" s="1">
        <f t="shared" si="84"/>
        <v>2130</v>
      </c>
      <c r="W570" s="4">
        <f t="shared" si="85"/>
        <v>0.5</v>
      </c>
      <c r="X570" s="1" t="s">
        <v>56</v>
      </c>
      <c r="Y570" s="1" t="s">
        <v>81</v>
      </c>
      <c r="Z570" s="1" t="s">
        <v>41</v>
      </c>
      <c r="AA570" s="2">
        <v>45829</v>
      </c>
      <c r="AB570" s="1">
        <v>5</v>
      </c>
      <c r="AC570" s="1" t="s">
        <v>42</v>
      </c>
      <c r="AD570" s="9" t="str">
        <f t="shared" si="86"/>
        <v>Target Not Achieved</v>
      </c>
      <c r="AE570" s="1" t="str" cm="1">
        <f t="array" ref="AE570">_xlfn.IFS(AB570&gt;=4.5,"Excellent",AB570&gt;=3,"Good",AB570&lt;3,"Poor")</f>
        <v>Excellent</v>
      </c>
      <c r="AF570" s="1" t="str">
        <f t="shared" si="87"/>
        <v>Not Eligible for Bonus</v>
      </c>
      <c r="AG570" s="9" t="str">
        <f t="shared" si="88"/>
        <v>Normal Region</v>
      </c>
      <c r="AH570" s="1" t="str">
        <f t="shared" si="89"/>
        <v>Order Closed</v>
      </c>
    </row>
    <row r="571" spans="1:34">
      <c r="A571" s="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c r="P571" s="1">
        <f t="shared" si="80"/>
        <v>1420</v>
      </c>
      <c r="Q571" s="1">
        <v>0</v>
      </c>
      <c r="R571" s="1">
        <f t="shared" si="81"/>
        <v>0</v>
      </c>
      <c r="S571" s="1">
        <f t="shared" si="82"/>
        <v>1420</v>
      </c>
      <c r="T571" s="1">
        <v>0.5</v>
      </c>
      <c r="U571" s="1">
        <f t="shared" si="83"/>
        <v>710</v>
      </c>
      <c r="V571" s="1">
        <f t="shared" si="84"/>
        <v>710</v>
      </c>
      <c r="W571" s="4">
        <f t="shared" si="85"/>
        <v>0.5</v>
      </c>
      <c r="X571" s="1" t="s">
        <v>39</v>
      </c>
      <c r="Y571" s="1" t="s">
        <v>72</v>
      </c>
      <c r="Z571" s="1" t="s">
        <v>41</v>
      </c>
      <c r="AA571" s="2">
        <v>45829</v>
      </c>
      <c r="AB571" s="1">
        <v>5</v>
      </c>
      <c r="AC571" s="1" t="s">
        <v>42</v>
      </c>
      <c r="AD571" s="9" t="str">
        <f t="shared" si="86"/>
        <v>Target Not Achieved</v>
      </c>
      <c r="AE571" s="1" t="str" cm="1">
        <f t="array" ref="AE571">_xlfn.IFS(AB571&gt;=4.5,"Excellent",AB571&gt;=3,"Good",AB571&lt;3,"Poor")</f>
        <v>Excellent</v>
      </c>
      <c r="AF571" s="1" t="str">
        <f t="shared" si="87"/>
        <v>Not Eligible for Bonus</v>
      </c>
      <c r="AG571" s="9" t="str">
        <f t="shared" si="88"/>
        <v>Normal Region</v>
      </c>
      <c r="AH571" s="1" t="str">
        <f t="shared" si="89"/>
        <v>Order Closed</v>
      </c>
    </row>
    <row r="572" spans="1:34">
      <c r="A572" s="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c r="P572" s="1">
        <f t="shared" si="80"/>
        <v>1110</v>
      </c>
      <c r="Q572" s="1">
        <v>30</v>
      </c>
      <c r="R572" s="1">
        <f t="shared" si="81"/>
        <v>333</v>
      </c>
      <c r="S572" s="1">
        <f t="shared" si="82"/>
        <v>777</v>
      </c>
      <c r="T572" s="1">
        <v>0.62</v>
      </c>
      <c r="U572" s="1">
        <f t="shared" si="83"/>
        <v>481.74</v>
      </c>
      <c r="V572" s="1">
        <f t="shared" si="84"/>
        <v>295.26</v>
      </c>
      <c r="W572" s="4">
        <f t="shared" si="85"/>
        <v>0.38</v>
      </c>
      <c r="X572" s="1" t="s">
        <v>39</v>
      </c>
      <c r="Y572" s="1" t="s">
        <v>57</v>
      </c>
      <c r="Z572" s="1" t="s">
        <v>41</v>
      </c>
      <c r="AA572" s="2">
        <v>45834</v>
      </c>
      <c r="AB572" s="1">
        <v>5</v>
      </c>
      <c r="AC572" s="1" t="s">
        <v>42</v>
      </c>
      <c r="AD572" s="9" t="str">
        <f t="shared" si="86"/>
        <v>Target Not Achieved</v>
      </c>
      <c r="AE572" s="1" t="str" cm="1">
        <f t="array" ref="AE572">_xlfn.IFS(AB572&gt;=4.5,"Excellent",AB572&gt;=3,"Good",AB572&lt;3,"Poor")</f>
        <v>Excellent</v>
      </c>
      <c r="AF572" s="1" t="str">
        <f t="shared" si="87"/>
        <v>Not Eligible for Bonus</v>
      </c>
      <c r="AG572" s="9" t="str">
        <f t="shared" si="88"/>
        <v>Priority Region</v>
      </c>
      <c r="AH572" s="1" t="str">
        <f t="shared" si="89"/>
        <v>Order Closed</v>
      </c>
    </row>
    <row r="573" spans="1:34">
      <c r="A573" s="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c r="P573" s="1">
        <f t="shared" si="80"/>
        <v>14720</v>
      </c>
      <c r="Q573" s="1">
        <v>10</v>
      </c>
      <c r="R573" s="1">
        <f t="shared" si="81"/>
        <v>1472</v>
      </c>
      <c r="S573" s="1">
        <f t="shared" si="82"/>
        <v>13248</v>
      </c>
      <c r="T573" s="1">
        <v>0.45</v>
      </c>
      <c r="U573" s="1">
        <f t="shared" si="83"/>
        <v>5961.6</v>
      </c>
      <c r="V573" s="1">
        <f t="shared" si="84"/>
        <v>7286.4</v>
      </c>
      <c r="W573" s="4">
        <f t="shared" si="85"/>
        <v>0.54999999999999993</v>
      </c>
      <c r="X573" s="1" t="s">
        <v>65</v>
      </c>
      <c r="Y573" s="1" t="s">
        <v>57</v>
      </c>
      <c r="Z573" s="1" t="s">
        <v>41</v>
      </c>
      <c r="AA573" s="2">
        <v>45832</v>
      </c>
      <c r="AB573" s="1">
        <v>4</v>
      </c>
      <c r="AC573" s="1" t="s">
        <v>42</v>
      </c>
      <c r="AD573" s="9" t="str">
        <f t="shared" si="86"/>
        <v>Target Achieved</v>
      </c>
      <c r="AE573" s="1" t="str" cm="1">
        <f t="array" ref="AE573">_xlfn.IFS(AB573&gt;=4.5,"Excellent",AB573&gt;=3,"Good",AB573&lt;3,"Poor")</f>
        <v>Good</v>
      </c>
      <c r="AF573" s="1" t="str">
        <f t="shared" si="87"/>
        <v>Not Eligible for Bonus</v>
      </c>
      <c r="AG573" s="9" t="str">
        <f t="shared" si="88"/>
        <v>Priority Region</v>
      </c>
      <c r="AH573" s="1" t="str">
        <f t="shared" si="89"/>
        <v>Order Closed</v>
      </c>
    </row>
    <row r="574" spans="1:34">
      <c r="A574" s="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c r="P574" s="1">
        <f t="shared" si="80"/>
        <v>2840</v>
      </c>
      <c r="Q574" s="1">
        <v>15</v>
      </c>
      <c r="R574" s="1">
        <f t="shared" si="81"/>
        <v>426</v>
      </c>
      <c r="S574" s="1">
        <f t="shared" si="82"/>
        <v>2414</v>
      </c>
      <c r="T574" s="1">
        <v>0.5</v>
      </c>
      <c r="U574" s="1">
        <f t="shared" si="83"/>
        <v>1207</v>
      </c>
      <c r="V574" s="1">
        <f t="shared" si="84"/>
        <v>1207</v>
      </c>
      <c r="W574" s="4">
        <f t="shared" si="85"/>
        <v>0.5</v>
      </c>
      <c r="X574" s="1" t="s">
        <v>50</v>
      </c>
      <c r="Y574" s="1" t="s">
        <v>40</v>
      </c>
      <c r="Z574" s="1" t="s">
        <v>22</v>
      </c>
      <c r="AA574" s="1"/>
      <c r="AB574" s="1"/>
      <c r="AC574" s="1" t="s">
        <v>93</v>
      </c>
      <c r="AD574" s="9" t="str">
        <f t="shared" si="86"/>
        <v>Target Not Achieved</v>
      </c>
      <c r="AE574" s="1" t="str" cm="1">
        <f t="array" ref="AE574">_xlfn.IFS(AB574&gt;=4.5,"Excellent",AB574&gt;=3,"Good",AB574&lt;3,"Poor")</f>
        <v>Poor</v>
      </c>
      <c r="AF574" s="1" t="str">
        <f t="shared" si="87"/>
        <v>Not Eligible for Bonus</v>
      </c>
      <c r="AG574" s="9" t="str">
        <f t="shared" si="88"/>
        <v>Priority Region</v>
      </c>
      <c r="AH574" s="1" t="str">
        <f t="shared" si="89"/>
        <v>Order Returned</v>
      </c>
    </row>
    <row r="575" spans="1:34">
      <c r="A575" s="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c r="P575" s="1">
        <f t="shared" si="80"/>
        <v>10720</v>
      </c>
      <c r="Q575" s="1">
        <v>0</v>
      </c>
      <c r="R575" s="1">
        <f t="shared" si="81"/>
        <v>0</v>
      </c>
      <c r="S575" s="1">
        <f t="shared" si="82"/>
        <v>10720</v>
      </c>
      <c r="T575" s="1">
        <v>0.47</v>
      </c>
      <c r="U575" s="1">
        <f t="shared" si="83"/>
        <v>5038.3999999999996</v>
      </c>
      <c r="V575" s="1">
        <f t="shared" si="84"/>
        <v>5681.6</v>
      </c>
      <c r="W575" s="4">
        <f t="shared" si="85"/>
        <v>0.53</v>
      </c>
      <c r="X575" s="1" t="s">
        <v>56</v>
      </c>
      <c r="Y575" s="1" t="s">
        <v>72</v>
      </c>
      <c r="Z575" s="1" t="s">
        <v>66</v>
      </c>
      <c r="AA575" s="1"/>
      <c r="AB575" s="1"/>
      <c r="AC575" s="1" t="s">
        <v>42</v>
      </c>
      <c r="AD575" s="9" t="str">
        <f t="shared" si="86"/>
        <v>Target Achieved</v>
      </c>
      <c r="AE575" s="1" t="str" cm="1">
        <f t="array" ref="AE575">_xlfn.IFS(AB575&gt;=4.5,"Excellent",AB575&gt;=3,"Good",AB575&lt;3,"Poor")</f>
        <v>Poor</v>
      </c>
      <c r="AF575" s="1" t="str">
        <f t="shared" si="87"/>
        <v>Eligible for Bonus</v>
      </c>
      <c r="AG575" s="9" t="str">
        <f t="shared" si="88"/>
        <v>Normal Region</v>
      </c>
      <c r="AH575" s="1" t="str">
        <f t="shared" si="89"/>
        <v>Order Closed</v>
      </c>
    </row>
    <row r="576" spans="1:34">
      <c r="A576" s="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c r="P576" s="1">
        <f t="shared" si="80"/>
        <v>5160</v>
      </c>
      <c r="Q576" s="1">
        <v>25</v>
      </c>
      <c r="R576" s="1">
        <f t="shared" si="81"/>
        <v>1290</v>
      </c>
      <c r="S576" s="1">
        <f t="shared" si="82"/>
        <v>3870</v>
      </c>
      <c r="T576" s="1">
        <v>0.35</v>
      </c>
      <c r="U576" s="1">
        <f t="shared" si="83"/>
        <v>1354.5</v>
      </c>
      <c r="V576" s="1">
        <f t="shared" si="84"/>
        <v>2515.5</v>
      </c>
      <c r="W576" s="4">
        <f t="shared" si="85"/>
        <v>0.65</v>
      </c>
      <c r="X576" s="1" t="s">
        <v>92</v>
      </c>
      <c r="Y576" s="1" t="s">
        <v>81</v>
      </c>
      <c r="Z576" s="1" t="s">
        <v>41</v>
      </c>
      <c r="AA576" s="2">
        <v>45834</v>
      </c>
      <c r="AB576" s="1">
        <v>4</v>
      </c>
      <c r="AC576" s="1" t="s">
        <v>42</v>
      </c>
      <c r="AD576" s="9" t="str">
        <f t="shared" si="86"/>
        <v>Target Not Achieved</v>
      </c>
      <c r="AE576" s="1" t="str" cm="1">
        <f t="array" ref="AE576">_xlfn.IFS(AB576&gt;=4.5,"Excellent",AB576&gt;=3,"Good",AB576&lt;3,"Poor")</f>
        <v>Good</v>
      </c>
      <c r="AF576" s="1" t="str">
        <f t="shared" si="87"/>
        <v>Not Eligible for Bonus</v>
      </c>
      <c r="AG576" s="9" t="str">
        <f t="shared" si="88"/>
        <v>Normal Region</v>
      </c>
      <c r="AH576" s="1" t="str">
        <f t="shared" si="89"/>
        <v>Order Closed</v>
      </c>
    </row>
    <row r="577" spans="1:34">
      <c r="A577" s="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c r="P577" s="1">
        <f t="shared" si="80"/>
        <v>3150</v>
      </c>
      <c r="Q577" s="1">
        <v>0</v>
      </c>
      <c r="R577" s="1">
        <f t="shared" si="81"/>
        <v>0</v>
      </c>
      <c r="S577" s="1">
        <f t="shared" si="82"/>
        <v>3150</v>
      </c>
      <c r="T577" s="1">
        <v>0.47</v>
      </c>
      <c r="U577" s="1">
        <f t="shared" si="83"/>
        <v>1480.5</v>
      </c>
      <c r="V577" s="1">
        <f t="shared" si="84"/>
        <v>1669.5</v>
      </c>
      <c r="W577" s="4">
        <f t="shared" si="85"/>
        <v>0.53</v>
      </c>
      <c r="X577" s="1" t="s">
        <v>50</v>
      </c>
      <c r="Y577" s="1" t="s">
        <v>81</v>
      </c>
      <c r="Z577" s="1" t="s">
        <v>41</v>
      </c>
      <c r="AA577" s="2">
        <v>45832</v>
      </c>
      <c r="AB577" s="1">
        <v>5</v>
      </c>
      <c r="AC577" s="1" t="s">
        <v>42</v>
      </c>
      <c r="AD577" s="9" t="str">
        <f t="shared" si="86"/>
        <v>Target Not Achieved</v>
      </c>
      <c r="AE577" s="1" t="str" cm="1">
        <f t="array" ref="AE577">_xlfn.IFS(AB577&gt;=4.5,"Excellent",AB577&gt;=3,"Good",AB577&lt;3,"Poor")</f>
        <v>Excellent</v>
      </c>
      <c r="AF577" s="1" t="str">
        <f t="shared" si="87"/>
        <v>Not Eligible for Bonus</v>
      </c>
      <c r="AG577" s="9" t="str">
        <f t="shared" si="88"/>
        <v>Normal Region</v>
      </c>
      <c r="AH577" s="1" t="str">
        <f t="shared" si="89"/>
        <v>Order Closed</v>
      </c>
    </row>
    <row r="578" spans="1:34">
      <c r="A578" s="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c r="P578" s="1">
        <f t="shared" si="80"/>
        <v>19140</v>
      </c>
      <c r="Q578" s="1">
        <v>5</v>
      </c>
      <c r="R578" s="1">
        <f t="shared" si="81"/>
        <v>957</v>
      </c>
      <c r="S578" s="1">
        <f t="shared" si="82"/>
        <v>18183</v>
      </c>
      <c r="T578" s="1">
        <v>0.52</v>
      </c>
      <c r="U578" s="1">
        <f t="shared" si="83"/>
        <v>9455.16</v>
      </c>
      <c r="V578" s="1">
        <f t="shared" si="84"/>
        <v>8727.84</v>
      </c>
      <c r="W578" s="4">
        <f t="shared" si="85"/>
        <v>0.48</v>
      </c>
      <c r="X578" s="1" t="s">
        <v>65</v>
      </c>
      <c r="Y578" s="1" t="s">
        <v>40</v>
      </c>
      <c r="Z578" s="1" t="s">
        <v>51</v>
      </c>
      <c r="AA578" s="2">
        <v>45836</v>
      </c>
      <c r="AB578" s="1"/>
      <c r="AC578" s="1" t="s">
        <v>42</v>
      </c>
      <c r="AD578" s="9" t="str">
        <f t="shared" si="86"/>
        <v>Target Achieved</v>
      </c>
      <c r="AE578" s="1" t="str" cm="1">
        <f t="array" ref="AE578">_xlfn.IFS(AB578&gt;=4.5,"Excellent",AB578&gt;=3,"Good",AB578&lt;3,"Poor")</f>
        <v>Poor</v>
      </c>
      <c r="AF578" s="1" t="str">
        <f t="shared" si="87"/>
        <v>Eligible for Bonus</v>
      </c>
      <c r="AG578" s="9" t="str">
        <f t="shared" si="88"/>
        <v>Normal Region</v>
      </c>
      <c r="AH578" s="1" t="str">
        <f t="shared" si="89"/>
        <v>Order Closed</v>
      </c>
    </row>
    <row r="579" spans="1:34">
      <c r="A579" s="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c r="P579" s="1">
        <f t="shared" ref="P579:P642" si="90">PRODUCT(N579,O579)</f>
        <v>16140</v>
      </c>
      <c r="Q579" s="1">
        <v>10</v>
      </c>
      <c r="R579" s="1">
        <f t="shared" ref="R579:R642" si="91">P579*(Q579/100)</f>
        <v>1614</v>
      </c>
      <c r="S579" s="1">
        <f t="shared" ref="S579:S642" si="92">P579-R579</f>
        <v>14526</v>
      </c>
      <c r="T579" s="1">
        <v>0.48</v>
      </c>
      <c r="U579" s="1">
        <f t="shared" ref="U579:U642" si="93">S579*T579</f>
        <v>6972.48</v>
      </c>
      <c r="V579" s="1">
        <f t="shared" ref="V579:V642" si="94">S579-U579</f>
        <v>7553.52</v>
      </c>
      <c r="W579" s="4">
        <f t="shared" ref="W579:W642" si="95">(V579/S579)</f>
        <v>0.52</v>
      </c>
      <c r="X579" s="1" t="s">
        <v>56</v>
      </c>
      <c r="Y579" s="1" t="s">
        <v>72</v>
      </c>
      <c r="Z579" s="1" t="s">
        <v>51</v>
      </c>
      <c r="AA579" s="2">
        <v>45837</v>
      </c>
      <c r="AB579" s="1"/>
      <c r="AC579" s="1" t="s">
        <v>42</v>
      </c>
      <c r="AD579" s="9" t="str">
        <f t="shared" ref="AD579:AD642" si="96">IF(S579&gt;10000,"Target Achieved", "Target Not Achieved")</f>
        <v>Target Achieved</v>
      </c>
      <c r="AE579" s="1" t="str" cm="1">
        <f t="array" ref="AE579">_xlfn.IFS(AB579&gt;=4.5,"Excellent",AB579&gt;=3,"Good",AB579&lt;3,"Poor")</f>
        <v>Poor</v>
      </c>
      <c r="AF579" s="1" t="str">
        <f t="shared" ref="AF579:AF642" si="97">IF(AND(V579&gt;5000,Q579&lt;10),"Eligible for Bonus","Not Eligible for Bonus")</f>
        <v>Not Eligible for Bonus</v>
      </c>
      <c r="AG579" s="9" t="str">
        <f t="shared" ref="AG579:AG642" si="98">IF(OR(K579="East India",K579="South India"),"Priority Region","Normal Region")</f>
        <v>Normal Region</v>
      </c>
      <c r="AH579" s="1" t="str">
        <f t="shared" ref="AH579:AH642" si="99">IF(NOT(AC579="Yes"),"Order Closed","Order Returned")</f>
        <v>Order Closed</v>
      </c>
    </row>
    <row r="580" spans="1:34">
      <c r="A580" s="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c r="P580" s="1">
        <f t="shared" si="90"/>
        <v>900</v>
      </c>
      <c r="Q580" s="1">
        <v>20</v>
      </c>
      <c r="R580" s="1">
        <f t="shared" si="91"/>
        <v>180</v>
      </c>
      <c r="S580" s="1">
        <f t="shared" si="92"/>
        <v>720</v>
      </c>
      <c r="T580" s="1">
        <v>0.35</v>
      </c>
      <c r="U580" s="1">
        <f t="shared" si="93"/>
        <v>251.99999999999997</v>
      </c>
      <c r="V580" s="1">
        <f t="shared" si="94"/>
        <v>468</v>
      </c>
      <c r="W580" s="4">
        <f t="shared" si="95"/>
        <v>0.65</v>
      </c>
      <c r="X580" s="1" t="s">
        <v>65</v>
      </c>
      <c r="Y580" s="1" t="s">
        <v>81</v>
      </c>
      <c r="Z580" s="1" t="s">
        <v>120</v>
      </c>
      <c r="AA580" s="1"/>
      <c r="AB580" s="1"/>
      <c r="AC580" s="1" t="s">
        <v>42</v>
      </c>
      <c r="AD580" s="9" t="str">
        <f t="shared" si="96"/>
        <v>Target Not Achieved</v>
      </c>
      <c r="AE580" s="1" t="str" cm="1">
        <f t="array" ref="AE580">_xlfn.IFS(AB580&gt;=4.5,"Excellent",AB580&gt;=3,"Good",AB580&lt;3,"Poor")</f>
        <v>Poor</v>
      </c>
      <c r="AF580" s="1" t="str">
        <f t="shared" si="97"/>
        <v>Not Eligible for Bonus</v>
      </c>
      <c r="AG580" s="9" t="str">
        <f t="shared" si="98"/>
        <v>Normal Region</v>
      </c>
      <c r="AH580" s="1" t="str">
        <f t="shared" si="99"/>
        <v>Order Closed</v>
      </c>
    </row>
    <row r="581" spans="1:34">
      <c r="A581" s="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c r="P581" s="1">
        <f t="shared" si="90"/>
        <v>2320</v>
      </c>
      <c r="Q581" s="1">
        <v>15</v>
      </c>
      <c r="R581" s="1">
        <f t="shared" si="91"/>
        <v>348</v>
      </c>
      <c r="S581" s="1">
        <f t="shared" si="92"/>
        <v>1972</v>
      </c>
      <c r="T581" s="1">
        <v>0.35</v>
      </c>
      <c r="U581" s="1">
        <f t="shared" si="93"/>
        <v>690.19999999999993</v>
      </c>
      <c r="V581" s="1">
        <f t="shared" si="94"/>
        <v>1281.8000000000002</v>
      </c>
      <c r="W581" s="4">
        <f t="shared" si="95"/>
        <v>0.65000000000000013</v>
      </c>
      <c r="X581" s="1" t="s">
        <v>92</v>
      </c>
      <c r="Y581" s="1" t="s">
        <v>81</v>
      </c>
      <c r="Z581" s="1" t="s">
        <v>41</v>
      </c>
      <c r="AA581" s="2">
        <v>45836</v>
      </c>
      <c r="AB581" s="1">
        <v>5</v>
      </c>
      <c r="AC581" s="1" t="s">
        <v>42</v>
      </c>
      <c r="AD581" s="9" t="str">
        <f t="shared" si="96"/>
        <v>Target Not Achieved</v>
      </c>
      <c r="AE581" s="1" t="str" cm="1">
        <f t="array" ref="AE581">_xlfn.IFS(AB581&gt;=4.5,"Excellent",AB581&gt;=3,"Good",AB581&lt;3,"Poor")</f>
        <v>Excellent</v>
      </c>
      <c r="AF581" s="1" t="str">
        <f t="shared" si="97"/>
        <v>Not Eligible for Bonus</v>
      </c>
      <c r="AG581" s="9" t="str">
        <f t="shared" si="98"/>
        <v>Priority Region</v>
      </c>
      <c r="AH581" s="1" t="str">
        <f t="shared" si="99"/>
        <v>Order Closed</v>
      </c>
    </row>
    <row r="582" spans="1:34">
      <c r="A582" s="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c r="P582" s="1">
        <f t="shared" si="90"/>
        <v>62300</v>
      </c>
      <c r="Q582" s="1">
        <v>20</v>
      </c>
      <c r="R582" s="1">
        <f t="shared" si="91"/>
        <v>12460</v>
      </c>
      <c r="S582" s="1">
        <f t="shared" si="92"/>
        <v>49840</v>
      </c>
      <c r="T582" s="1">
        <v>0.52</v>
      </c>
      <c r="U582" s="1">
        <f t="shared" si="93"/>
        <v>25916.799999999999</v>
      </c>
      <c r="V582" s="1">
        <f t="shared" si="94"/>
        <v>23923.200000000001</v>
      </c>
      <c r="W582" s="4">
        <f t="shared" si="95"/>
        <v>0.48000000000000004</v>
      </c>
      <c r="X582" s="1" t="s">
        <v>65</v>
      </c>
      <c r="Y582" s="1" t="s">
        <v>72</v>
      </c>
      <c r="Z582" s="1" t="s">
        <v>41</v>
      </c>
      <c r="AA582" s="2">
        <v>45839</v>
      </c>
      <c r="AB582" s="1">
        <v>4</v>
      </c>
      <c r="AC582" s="1" t="s">
        <v>42</v>
      </c>
      <c r="AD582" s="9" t="str">
        <f t="shared" si="96"/>
        <v>Target Achieved</v>
      </c>
      <c r="AE582" s="1" t="str" cm="1">
        <f t="array" ref="AE582">_xlfn.IFS(AB582&gt;=4.5,"Excellent",AB582&gt;=3,"Good",AB582&lt;3,"Poor")</f>
        <v>Good</v>
      </c>
      <c r="AF582" s="1" t="str">
        <f t="shared" si="97"/>
        <v>Not Eligible for Bonus</v>
      </c>
      <c r="AG582" s="9" t="str">
        <f t="shared" si="98"/>
        <v>Normal Region</v>
      </c>
      <c r="AH582" s="1" t="str">
        <f t="shared" si="99"/>
        <v>Order Closed</v>
      </c>
    </row>
    <row r="583" spans="1:34">
      <c r="A583" s="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c r="P583" s="1">
        <f t="shared" si="90"/>
        <v>13260</v>
      </c>
      <c r="Q583" s="1">
        <v>20</v>
      </c>
      <c r="R583" s="1">
        <f t="shared" si="91"/>
        <v>2652</v>
      </c>
      <c r="S583" s="1">
        <f t="shared" si="92"/>
        <v>10608</v>
      </c>
      <c r="T583" s="1">
        <v>0.5</v>
      </c>
      <c r="U583" s="1">
        <f t="shared" si="93"/>
        <v>5304</v>
      </c>
      <c r="V583" s="1">
        <f t="shared" si="94"/>
        <v>5304</v>
      </c>
      <c r="W583" s="4">
        <f t="shared" si="95"/>
        <v>0.5</v>
      </c>
      <c r="X583" s="1" t="s">
        <v>147</v>
      </c>
      <c r="Y583" s="1" t="s">
        <v>81</v>
      </c>
      <c r="Z583" s="1" t="s">
        <v>41</v>
      </c>
      <c r="AA583" s="2">
        <v>45839</v>
      </c>
      <c r="AB583" s="1">
        <v>4</v>
      </c>
      <c r="AC583" s="1" t="s">
        <v>42</v>
      </c>
      <c r="AD583" s="9" t="str">
        <f t="shared" si="96"/>
        <v>Target Achieved</v>
      </c>
      <c r="AE583" s="1" t="str" cm="1">
        <f t="array" ref="AE583">_xlfn.IFS(AB583&gt;=4.5,"Excellent",AB583&gt;=3,"Good",AB583&lt;3,"Poor")</f>
        <v>Good</v>
      </c>
      <c r="AF583" s="1" t="str">
        <f t="shared" si="97"/>
        <v>Not Eligible for Bonus</v>
      </c>
      <c r="AG583" s="9" t="str">
        <f t="shared" si="98"/>
        <v>Normal Region</v>
      </c>
      <c r="AH583" s="1" t="str">
        <f t="shared" si="99"/>
        <v>Order Closed</v>
      </c>
    </row>
    <row r="584" spans="1:34">
      <c r="A584" s="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c r="P584" s="1">
        <f t="shared" si="90"/>
        <v>2540</v>
      </c>
      <c r="Q584" s="1">
        <v>10</v>
      </c>
      <c r="R584" s="1">
        <f t="shared" si="91"/>
        <v>254</v>
      </c>
      <c r="S584" s="1">
        <f t="shared" si="92"/>
        <v>2286</v>
      </c>
      <c r="T584" s="1">
        <v>0.48</v>
      </c>
      <c r="U584" s="1">
        <f t="shared" si="93"/>
        <v>1097.28</v>
      </c>
      <c r="V584" s="1">
        <f t="shared" si="94"/>
        <v>1188.72</v>
      </c>
      <c r="W584" s="4">
        <f t="shared" si="95"/>
        <v>0.52</v>
      </c>
      <c r="X584" s="1" t="s">
        <v>50</v>
      </c>
      <c r="Y584" s="1" t="s">
        <v>57</v>
      </c>
      <c r="Z584" s="1" t="s">
        <v>66</v>
      </c>
      <c r="AA584" s="1"/>
      <c r="AB584" s="1"/>
      <c r="AC584" s="1" t="s">
        <v>42</v>
      </c>
      <c r="AD584" s="9" t="str">
        <f t="shared" si="96"/>
        <v>Target Not Achieved</v>
      </c>
      <c r="AE584" s="1" t="str" cm="1">
        <f t="array" ref="AE584">_xlfn.IFS(AB584&gt;=4.5,"Excellent",AB584&gt;=3,"Good",AB584&lt;3,"Poor")</f>
        <v>Poor</v>
      </c>
      <c r="AF584" s="1" t="str">
        <f t="shared" si="97"/>
        <v>Not Eligible for Bonus</v>
      </c>
      <c r="AG584" s="9" t="str">
        <f t="shared" si="98"/>
        <v>Normal Region</v>
      </c>
      <c r="AH584" s="1" t="str">
        <f t="shared" si="99"/>
        <v>Order Closed</v>
      </c>
    </row>
    <row r="585" spans="1:34">
      <c r="A585" s="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c r="P585" s="1">
        <f t="shared" si="90"/>
        <v>26960</v>
      </c>
      <c r="Q585" s="1">
        <v>10</v>
      </c>
      <c r="R585" s="1">
        <f t="shared" si="91"/>
        <v>2696</v>
      </c>
      <c r="S585" s="1">
        <f t="shared" si="92"/>
        <v>24264</v>
      </c>
      <c r="T585" s="1">
        <v>0.47</v>
      </c>
      <c r="U585" s="1">
        <f t="shared" si="93"/>
        <v>11404.08</v>
      </c>
      <c r="V585" s="1">
        <f t="shared" si="94"/>
        <v>12859.92</v>
      </c>
      <c r="W585" s="4">
        <f t="shared" si="95"/>
        <v>0.53</v>
      </c>
      <c r="X585" s="1" t="s">
        <v>50</v>
      </c>
      <c r="Y585" s="1" t="s">
        <v>81</v>
      </c>
      <c r="Z585" s="1" t="s">
        <v>22</v>
      </c>
      <c r="AA585" s="1"/>
      <c r="AB585" s="1"/>
      <c r="AC585" s="1" t="s">
        <v>93</v>
      </c>
      <c r="AD585" s="9" t="str">
        <f t="shared" si="96"/>
        <v>Target Achieved</v>
      </c>
      <c r="AE585" s="1" t="str" cm="1">
        <f t="array" ref="AE585">_xlfn.IFS(AB585&gt;=4.5,"Excellent",AB585&gt;=3,"Good",AB585&lt;3,"Poor")</f>
        <v>Poor</v>
      </c>
      <c r="AF585" s="1" t="str">
        <f t="shared" si="97"/>
        <v>Not Eligible for Bonus</v>
      </c>
      <c r="AG585" s="9" t="str">
        <f t="shared" si="98"/>
        <v>Normal Region</v>
      </c>
      <c r="AH585" s="1" t="str">
        <f t="shared" si="99"/>
        <v>Order Returned</v>
      </c>
    </row>
    <row r="586" spans="1:34">
      <c r="A586" s="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c r="P586" s="1">
        <f t="shared" si="90"/>
        <v>7960</v>
      </c>
      <c r="Q586" s="1">
        <v>0</v>
      </c>
      <c r="R586" s="1">
        <f t="shared" si="91"/>
        <v>0</v>
      </c>
      <c r="S586" s="1">
        <f t="shared" si="92"/>
        <v>7960</v>
      </c>
      <c r="T586" s="1">
        <v>0.48</v>
      </c>
      <c r="U586" s="1">
        <f t="shared" si="93"/>
        <v>3820.7999999999997</v>
      </c>
      <c r="V586" s="1">
        <f t="shared" si="94"/>
        <v>4139.2000000000007</v>
      </c>
      <c r="W586" s="4">
        <f t="shared" si="95"/>
        <v>0.52000000000000013</v>
      </c>
      <c r="X586" s="1" t="s">
        <v>50</v>
      </c>
      <c r="Y586" s="1" t="s">
        <v>57</v>
      </c>
      <c r="Z586" s="1" t="s">
        <v>41</v>
      </c>
      <c r="AA586" s="2">
        <v>45838</v>
      </c>
      <c r="AB586" s="1">
        <v>3</v>
      </c>
      <c r="AC586" s="1" t="s">
        <v>42</v>
      </c>
      <c r="AD586" s="9" t="str">
        <f t="shared" si="96"/>
        <v>Target Not Achieved</v>
      </c>
      <c r="AE586" s="1" t="str" cm="1">
        <f t="array" ref="AE586">_xlfn.IFS(AB586&gt;=4.5,"Excellent",AB586&gt;=3,"Good",AB586&lt;3,"Poor")</f>
        <v>Good</v>
      </c>
      <c r="AF586" s="1" t="str">
        <f t="shared" si="97"/>
        <v>Not Eligible for Bonus</v>
      </c>
      <c r="AG586" s="9" t="str">
        <f t="shared" si="98"/>
        <v>Priority Region</v>
      </c>
      <c r="AH586" s="1" t="str">
        <f t="shared" si="99"/>
        <v>Order Closed</v>
      </c>
    </row>
    <row r="587" spans="1:34">
      <c r="A587" s="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c r="P587" s="1">
        <f t="shared" si="90"/>
        <v>40720</v>
      </c>
      <c r="Q587" s="1">
        <v>30</v>
      </c>
      <c r="R587" s="1">
        <f t="shared" si="91"/>
        <v>12216</v>
      </c>
      <c r="S587" s="1">
        <f t="shared" si="92"/>
        <v>28504</v>
      </c>
      <c r="T587" s="1">
        <v>0.52</v>
      </c>
      <c r="U587" s="1">
        <f t="shared" si="93"/>
        <v>14822.08</v>
      </c>
      <c r="V587" s="1">
        <f t="shared" si="94"/>
        <v>13681.92</v>
      </c>
      <c r="W587" s="4">
        <f t="shared" si="95"/>
        <v>0.48</v>
      </c>
      <c r="X587" s="1" t="s">
        <v>65</v>
      </c>
      <c r="Y587" s="1" t="s">
        <v>81</v>
      </c>
      <c r="Z587" s="1" t="s">
        <v>41</v>
      </c>
      <c r="AA587" s="2">
        <v>45837</v>
      </c>
      <c r="AB587" s="1">
        <v>4</v>
      </c>
      <c r="AC587" s="1" t="s">
        <v>42</v>
      </c>
      <c r="AD587" s="9" t="str">
        <f t="shared" si="96"/>
        <v>Target Achieved</v>
      </c>
      <c r="AE587" s="1" t="str" cm="1">
        <f t="array" ref="AE587">_xlfn.IFS(AB587&gt;=4.5,"Excellent",AB587&gt;=3,"Good",AB587&lt;3,"Poor")</f>
        <v>Good</v>
      </c>
      <c r="AF587" s="1" t="str">
        <f t="shared" si="97"/>
        <v>Not Eligible for Bonus</v>
      </c>
      <c r="AG587" s="9" t="str">
        <f t="shared" si="98"/>
        <v>Normal Region</v>
      </c>
      <c r="AH587" s="1" t="str">
        <f t="shared" si="99"/>
        <v>Order Closed</v>
      </c>
    </row>
    <row r="588" spans="1:34">
      <c r="A588" s="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c r="P588" s="1">
        <f t="shared" si="90"/>
        <v>10540</v>
      </c>
      <c r="Q588" s="1">
        <v>20</v>
      </c>
      <c r="R588" s="1">
        <f t="shared" si="91"/>
        <v>2108</v>
      </c>
      <c r="S588" s="1">
        <f t="shared" si="92"/>
        <v>8432</v>
      </c>
      <c r="T588" s="1">
        <v>0.5</v>
      </c>
      <c r="U588" s="1">
        <f t="shared" si="93"/>
        <v>4216</v>
      </c>
      <c r="V588" s="1">
        <f t="shared" si="94"/>
        <v>4216</v>
      </c>
      <c r="W588" s="4">
        <f t="shared" si="95"/>
        <v>0.5</v>
      </c>
      <c r="X588" s="1" t="s">
        <v>65</v>
      </c>
      <c r="Y588" s="1" t="s">
        <v>81</v>
      </c>
      <c r="Z588" s="1" t="s">
        <v>120</v>
      </c>
      <c r="AA588" s="1"/>
      <c r="AB588" s="1"/>
      <c r="AC588" s="1" t="s">
        <v>42</v>
      </c>
      <c r="AD588" s="9" t="str">
        <f t="shared" si="96"/>
        <v>Target Not Achieved</v>
      </c>
      <c r="AE588" s="1" t="str" cm="1">
        <f t="array" ref="AE588">_xlfn.IFS(AB588&gt;=4.5,"Excellent",AB588&gt;=3,"Good",AB588&lt;3,"Poor")</f>
        <v>Poor</v>
      </c>
      <c r="AF588" s="1" t="str">
        <f t="shared" si="97"/>
        <v>Not Eligible for Bonus</v>
      </c>
      <c r="AG588" s="9" t="str">
        <f t="shared" si="98"/>
        <v>Normal Region</v>
      </c>
      <c r="AH588" s="1" t="str">
        <f t="shared" si="99"/>
        <v>Order Closed</v>
      </c>
    </row>
    <row r="589" spans="1:34">
      <c r="A589" s="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c r="P589" s="1">
        <f t="shared" si="90"/>
        <v>2760</v>
      </c>
      <c r="Q589" s="1">
        <v>25</v>
      </c>
      <c r="R589" s="1">
        <f t="shared" si="91"/>
        <v>690</v>
      </c>
      <c r="S589" s="1">
        <f t="shared" si="92"/>
        <v>2070</v>
      </c>
      <c r="T589" s="1">
        <v>0.47</v>
      </c>
      <c r="U589" s="1">
        <f t="shared" si="93"/>
        <v>972.9</v>
      </c>
      <c r="V589" s="1">
        <f t="shared" si="94"/>
        <v>1097.0999999999999</v>
      </c>
      <c r="W589" s="4">
        <f t="shared" si="95"/>
        <v>0.52999999999999992</v>
      </c>
      <c r="X589" s="1" t="s">
        <v>50</v>
      </c>
      <c r="Y589" s="1" t="s">
        <v>57</v>
      </c>
      <c r="Z589" s="1" t="s">
        <v>51</v>
      </c>
      <c r="AA589" s="2">
        <v>45842</v>
      </c>
      <c r="AB589" s="1"/>
      <c r="AC589" s="1" t="s">
        <v>42</v>
      </c>
      <c r="AD589" s="9" t="str">
        <f t="shared" si="96"/>
        <v>Target Not Achieved</v>
      </c>
      <c r="AE589" s="1" t="str" cm="1">
        <f t="array" ref="AE589">_xlfn.IFS(AB589&gt;=4.5,"Excellent",AB589&gt;=3,"Good",AB589&lt;3,"Poor")</f>
        <v>Poor</v>
      </c>
      <c r="AF589" s="1" t="str">
        <f t="shared" si="97"/>
        <v>Not Eligible for Bonus</v>
      </c>
      <c r="AG589" s="9" t="str">
        <f t="shared" si="98"/>
        <v>Priority Region</v>
      </c>
      <c r="AH589" s="1" t="str">
        <f t="shared" si="99"/>
        <v>Order Closed</v>
      </c>
    </row>
    <row r="590" spans="1:34">
      <c r="A590" s="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c r="P590" s="1">
        <f t="shared" si="90"/>
        <v>880</v>
      </c>
      <c r="Q590" s="1">
        <v>5</v>
      </c>
      <c r="R590" s="1">
        <f t="shared" si="91"/>
        <v>44</v>
      </c>
      <c r="S590" s="1">
        <f t="shared" si="92"/>
        <v>836</v>
      </c>
      <c r="T590" s="1">
        <v>0.35</v>
      </c>
      <c r="U590" s="1">
        <f t="shared" si="93"/>
        <v>292.59999999999997</v>
      </c>
      <c r="V590" s="1">
        <f t="shared" si="94"/>
        <v>543.40000000000009</v>
      </c>
      <c r="W590" s="4">
        <f t="shared" si="95"/>
        <v>0.65000000000000013</v>
      </c>
      <c r="X590" s="1" t="s">
        <v>50</v>
      </c>
      <c r="Y590" s="1" t="s">
        <v>72</v>
      </c>
      <c r="Z590" s="1" t="s">
        <v>51</v>
      </c>
      <c r="AA590" s="2">
        <v>45843</v>
      </c>
      <c r="AB590" s="1"/>
      <c r="AC590" s="1" t="s">
        <v>42</v>
      </c>
      <c r="AD590" s="9" t="str">
        <f t="shared" si="96"/>
        <v>Target Not Achieved</v>
      </c>
      <c r="AE590" s="1" t="str" cm="1">
        <f t="array" ref="AE590">_xlfn.IFS(AB590&gt;=4.5,"Excellent",AB590&gt;=3,"Good",AB590&lt;3,"Poor")</f>
        <v>Poor</v>
      </c>
      <c r="AF590" s="1" t="str">
        <f t="shared" si="97"/>
        <v>Not Eligible for Bonus</v>
      </c>
      <c r="AG590" s="9" t="str">
        <f t="shared" si="98"/>
        <v>Normal Region</v>
      </c>
      <c r="AH590" s="1" t="str">
        <f t="shared" si="99"/>
        <v>Order Closed</v>
      </c>
    </row>
    <row r="591" spans="1:34">
      <c r="A591" s="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c r="P591" s="1">
        <f t="shared" si="90"/>
        <v>17440</v>
      </c>
      <c r="Q591" s="1">
        <v>25</v>
      </c>
      <c r="R591" s="1">
        <f t="shared" si="91"/>
        <v>4360</v>
      </c>
      <c r="S591" s="1">
        <f t="shared" si="92"/>
        <v>13080</v>
      </c>
      <c r="T591" s="1">
        <v>0.5</v>
      </c>
      <c r="U591" s="1">
        <f t="shared" si="93"/>
        <v>6540</v>
      </c>
      <c r="V591" s="1">
        <f t="shared" si="94"/>
        <v>6540</v>
      </c>
      <c r="W591" s="4">
        <f t="shared" si="95"/>
        <v>0.5</v>
      </c>
      <c r="X591" s="1" t="s">
        <v>56</v>
      </c>
      <c r="Y591" s="1" t="s">
        <v>40</v>
      </c>
      <c r="Z591" s="1" t="s">
        <v>120</v>
      </c>
      <c r="AA591" s="1"/>
      <c r="AB591" s="1"/>
      <c r="AC591" s="1" t="s">
        <v>42</v>
      </c>
      <c r="AD591" s="9" t="str">
        <f t="shared" si="96"/>
        <v>Target Achieved</v>
      </c>
      <c r="AE591" s="1" t="str" cm="1">
        <f t="array" ref="AE591">_xlfn.IFS(AB591&gt;=4.5,"Excellent",AB591&gt;=3,"Good",AB591&lt;3,"Poor")</f>
        <v>Poor</v>
      </c>
      <c r="AF591" s="1" t="str">
        <f t="shared" si="97"/>
        <v>Not Eligible for Bonus</v>
      </c>
      <c r="AG591" s="9" t="str">
        <f t="shared" si="98"/>
        <v>Priority Region</v>
      </c>
      <c r="AH591" s="1" t="str">
        <f t="shared" si="99"/>
        <v>Order Closed</v>
      </c>
    </row>
    <row r="592" spans="1:34">
      <c r="A592" s="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c r="P592" s="1">
        <f t="shared" si="90"/>
        <v>15200</v>
      </c>
      <c r="Q592" s="1">
        <v>15</v>
      </c>
      <c r="R592" s="1">
        <f t="shared" si="91"/>
        <v>2280</v>
      </c>
      <c r="S592" s="1">
        <f t="shared" si="92"/>
        <v>12920</v>
      </c>
      <c r="T592" s="1">
        <v>0.5</v>
      </c>
      <c r="U592" s="1">
        <f t="shared" si="93"/>
        <v>6460</v>
      </c>
      <c r="V592" s="1">
        <f t="shared" si="94"/>
        <v>6460</v>
      </c>
      <c r="W592" s="4">
        <f t="shared" si="95"/>
        <v>0.5</v>
      </c>
      <c r="X592" s="1" t="s">
        <v>50</v>
      </c>
      <c r="Y592" s="1" t="s">
        <v>57</v>
      </c>
      <c r="Z592" s="1" t="s">
        <v>41</v>
      </c>
      <c r="AA592" s="2">
        <v>45839</v>
      </c>
      <c r="AB592" s="1">
        <v>5</v>
      </c>
      <c r="AC592" s="1" t="s">
        <v>42</v>
      </c>
      <c r="AD592" s="9" t="str">
        <f t="shared" si="96"/>
        <v>Target Achieved</v>
      </c>
      <c r="AE592" s="1" t="str" cm="1">
        <f t="array" ref="AE592">_xlfn.IFS(AB592&gt;=4.5,"Excellent",AB592&gt;=3,"Good",AB592&lt;3,"Poor")</f>
        <v>Excellent</v>
      </c>
      <c r="AF592" s="1" t="str">
        <f t="shared" si="97"/>
        <v>Not Eligible for Bonus</v>
      </c>
      <c r="AG592" s="9" t="str">
        <f t="shared" si="98"/>
        <v>Normal Region</v>
      </c>
      <c r="AH592" s="1" t="str">
        <f t="shared" si="99"/>
        <v>Order Closed</v>
      </c>
    </row>
    <row r="593" spans="1:34">
      <c r="A593" s="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c r="P593" s="1">
        <f t="shared" si="90"/>
        <v>12320</v>
      </c>
      <c r="Q593" s="1">
        <v>30</v>
      </c>
      <c r="R593" s="1">
        <f t="shared" si="91"/>
        <v>3696</v>
      </c>
      <c r="S593" s="1">
        <f t="shared" si="92"/>
        <v>8624</v>
      </c>
      <c r="T593" s="1">
        <v>0.48</v>
      </c>
      <c r="U593" s="1">
        <f t="shared" si="93"/>
        <v>4139.5199999999995</v>
      </c>
      <c r="V593" s="1">
        <f t="shared" si="94"/>
        <v>4484.4800000000005</v>
      </c>
      <c r="W593" s="4">
        <f t="shared" si="95"/>
        <v>0.52</v>
      </c>
      <c r="X593" s="1" t="s">
        <v>92</v>
      </c>
      <c r="Y593" s="1" t="s">
        <v>57</v>
      </c>
      <c r="Z593" s="1" t="s">
        <v>22</v>
      </c>
      <c r="AA593" s="1"/>
      <c r="AB593" s="1"/>
      <c r="AC593" s="1" t="s">
        <v>93</v>
      </c>
      <c r="AD593" s="9" t="str">
        <f t="shared" si="96"/>
        <v>Target Not Achieved</v>
      </c>
      <c r="AE593" s="1" t="str" cm="1">
        <f t="array" ref="AE593">_xlfn.IFS(AB593&gt;=4.5,"Excellent",AB593&gt;=3,"Good",AB593&lt;3,"Poor")</f>
        <v>Poor</v>
      </c>
      <c r="AF593" s="1" t="str">
        <f t="shared" si="97"/>
        <v>Not Eligible for Bonus</v>
      </c>
      <c r="AG593" s="9" t="str">
        <f t="shared" si="98"/>
        <v>Normal Region</v>
      </c>
      <c r="AH593" s="1" t="str">
        <f t="shared" si="99"/>
        <v>Order Returned</v>
      </c>
    </row>
    <row r="594" spans="1:34">
      <c r="A594" s="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c r="P594" s="1">
        <f t="shared" si="90"/>
        <v>11700</v>
      </c>
      <c r="Q594" s="1">
        <v>10</v>
      </c>
      <c r="R594" s="1">
        <f t="shared" si="91"/>
        <v>1170</v>
      </c>
      <c r="S594" s="1">
        <f t="shared" si="92"/>
        <v>10530</v>
      </c>
      <c r="T594" s="1">
        <v>0.48</v>
      </c>
      <c r="U594" s="1">
        <f t="shared" si="93"/>
        <v>5054.3999999999996</v>
      </c>
      <c r="V594" s="1">
        <f t="shared" si="94"/>
        <v>5475.6</v>
      </c>
      <c r="W594" s="4">
        <f t="shared" si="95"/>
        <v>0.52</v>
      </c>
      <c r="X594" s="1" t="s">
        <v>65</v>
      </c>
      <c r="Y594" s="1" t="s">
        <v>40</v>
      </c>
      <c r="Z594" s="1" t="s">
        <v>41</v>
      </c>
      <c r="AA594" s="2">
        <v>45840</v>
      </c>
      <c r="AB594" s="1">
        <v>4</v>
      </c>
      <c r="AC594" s="1" t="s">
        <v>42</v>
      </c>
      <c r="AD594" s="9" t="str">
        <f t="shared" si="96"/>
        <v>Target Achieved</v>
      </c>
      <c r="AE594" s="1" t="str" cm="1">
        <f t="array" ref="AE594">_xlfn.IFS(AB594&gt;=4.5,"Excellent",AB594&gt;=3,"Good",AB594&lt;3,"Poor")</f>
        <v>Good</v>
      </c>
      <c r="AF594" s="1" t="str">
        <f t="shared" si="97"/>
        <v>Not Eligible for Bonus</v>
      </c>
      <c r="AG594" s="9" t="str">
        <f t="shared" si="98"/>
        <v>Normal Region</v>
      </c>
      <c r="AH594" s="1" t="str">
        <f t="shared" si="99"/>
        <v>Order Closed</v>
      </c>
    </row>
    <row r="595" spans="1:34">
      <c r="A595" s="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c r="P595" s="1">
        <f t="shared" si="90"/>
        <v>4890</v>
      </c>
      <c r="Q595" s="1">
        <v>5</v>
      </c>
      <c r="R595" s="1">
        <f t="shared" si="91"/>
        <v>244.5</v>
      </c>
      <c r="S595" s="1">
        <f t="shared" si="92"/>
        <v>4645.5</v>
      </c>
      <c r="T595" s="1">
        <v>0.5</v>
      </c>
      <c r="U595" s="1">
        <f t="shared" si="93"/>
        <v>2322.75</v>
      </c>
      <c r="V595" s="1">
        <f t="shared" si="94"/>
        <v>2322.75</v>
      </c>
      <c r="W595" s="4">
        <f t="shared" si="95"/>
        <v>0.5</v>
      </c>
      <c r="X595" s="1" t="s">
        <v>50</v>
      </c>
      <c r="Y595" s="1" t="s">
        <v>72</v>
      </c>
      <c r="Z595" s="1" t="s">
        <v>22</v>
      </c>
      <c r="AA595" s="1"/>
      <c r="AB595" s="1"/>
      <c r="AC595" s="1" t="s">
        <v>93</v>
      </c>
      <c r="AD595" s="9" t="str">
        <f t="shared" si="96"/>
        <v>Target Not Achieved</v>
      </c>
      <c r="AE595" s="1" t="str" cm="1">
        <f t="array" ref="AE595">_xlfn.IFS(AB595&gt;=4.5,"Excellent",AB595&gt;=3,"Good",AB595&lt;3,"Poor")</f>
        <v>Poor</v>
      </c>
      <c r="AF595" s="1" t="str">
        <f t="shared" si="97"/>
        <v>Not Eligible for Bonus</v>
      </c>
      <c r="AG595" s="9" t="str">
        <f t="shared" si="98"/>
        <v>Normal Region</v>
      </c>
      <c r="AH595" s="1" t="str">
        <f t="shared" si="99"/>
        <v>Order Returned</v>
      </c>
    </row>
    <row r="596" spans="1:34">
      <c r="A596" s="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c r="P596" s="1">
        <f t="shared" si="90"/>
        <v>1120</v>
      </c>
      <c r="Q596" s="1">
        <v>25</v>
      </c>
      <c r="R596" s="1">
        <f t="shared" si="91"/>
        <v>280</v>
      </c>
      <c r="S596" s="1">
        <f t="shared" si="92"/>
        <v>840</v>
      </c>
      <c r="T596" s="1">
        <v>0.35</v>
      </c>
      <c r="U596" s="1">
        <f t="shared" si="93"/>
        <v>294</v>
      </c>
      <c r="V596" s="1">
        <f t="shared" si="94"/>
        <v>546</v>
      </c>
      <c r="W596" s="4">
        <f t="shared" si="95"/>
        <v>0.65</v>
      </c>
      <c r="X596" s="1" t="s">
        <v>65</v>
      </c>
      <c r="Y596" s="1" t="s">
        <v>81</v>
      </c>
      <c r="Z596" s="1" t="s">
        <v>41</v>
      </c>
      <c r="AA596" s="2">
        <v>45838</v>
      </c>
      <c r="AB596" s="1">
        <v>3</v>
      </c>
      <c r="AC596" s="1" t="s">
        <v>42</v>
      </c>
      <c r="AD596" s="9" t="str">
        <f t="shared" si="96"/>
        <v>Target Not Achieved</v>
      </c>
      <c r="AE596" s="1" t="str" cm="1">
        <f t="array" ref="AE596">_xlfn.IFS(AB596&gt;=4.5,"Excellent",AB596&gt;=3,"Good",AB596&lt;3,"Poor")</f>
        <v>Good</v>
      </c>
      <c r="AF596" s="1" t="str">
        <f t="shared" si="97"/>
        <v>Not Eligible for Bonus</v>
      </c>
      <c r="AG596" s="9" t="str">
        <f t="shared" si="98"/>
        <v>Normal Region</v>
      </c>
      <c r="AH596" s="1" t="str">
        <f t="shared" si="99"/>
        <v>Order Closed</v>
      </c>
    </row>
    <row r="597" spans="1:34">
      <c r="A597" s="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c r="P597" s="1">
        <f t="shared" si="90"/>
        <v>252280</v>
      </c>
      <c r="Q597" s="1">
        <v>25</v>
      </c>
      <c r="R597" s="1">
        <f t="shared" si="91"/>
        <v>63070</v>
      </c>
      <c r="S597" s="1">
        <f t="shared" si="92"/>
        <v>189210</v>
      </c>
      <c r="T597" s="1">
        <v>0.57999999999999996</v>
      </c>
      <c r="U597" s="1">
        <f t="shared" si="93"/>
        <v>109741.79999999999</v>
      </c>
      <c r="V597" s="1">
        <f t="shared" si="94"/>
        <v>79468.200000000012</v>
      </c>
      <c r="W597" s="4">
        <f t="shared" si="95"/>
        <v>0.42000000000000004</v>
      </c>
      <c r="X597" s="1" t="s">
        <v>50</v>
      </c>
      <c r="Y597" s="1" t="s">
        <v>72</v>
      </c>
      <c r="Z597" s="1" t="s">
        <v>41</v>
      </c>
      <c r="AA597" s="2">
        <v>45841</v>
      </c>
      <c r="AB597" s="1">
        <v>5</v>
      </c>
      <c r="AC597" s="1" t="s">
        <v>42</v>
      </c>
      <c r="AD597" s="9" t="str">
        <f t="shared" si="96"/>
        <v>Target Achieved</v>
      </c>
      <c r="AE597" s="1" t="str" cm="1">
        <f t="array" ref="AE597">_xlfn.IFS(AB597&gt;=4.5,"Excellent",AB597&gt;=3,"Good",AB597&lt;3,"Poor")</f>
        <v>Excellent</v>
      </c>
      <c r="AF597" s="1" t="str">
        <f t="shared" si="97"/>
        <v>Not Eligible for Bonus</v>
      </c>
      <c r="AG597" s="9" t="str">
        <f t="shared" si="98"/>
        <v>Normal Region</v>
      </c>
      <c r="AH597" s="1" t="str">
        <f t="shared" si="99"/>
        <v>Order Closed</v>
      </c>
    </row>
    <row r="598" spans="1:34">
      <c r="A598" s="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c r="P598" s="1">
        <f t="shared" si="90"/>
        <v>1170</v>
      </c>
      <c r="Q598" s="1">
        <v>15</v>
      </c>
      <c r="R598" s="1">
        <f t="shared" si="91"/>
        <v>175.5</v>
      </c>
      <c r="S598" s="1">
        <f t="shared" si="92"/>
        <v>994.5</v>
      </c>
      <c r="T598" s="1">
        <v>0.35</v>
      </c>
      <c r="U598" s="1">
        <f t="shared" si="93"/>
        <v>348.07499999999999</v>
      </c>
      <c r="V598" s="1">
        <f t="shared" si="94"/>
        <v>646.42499999999995</v>
      </c>
      <c r="W598" s="4">
        <f t="shared" si="95"/>
        <v>0.64999999999999991</v>
      </c>
      <c r="X598" s="1" t="s">
        <v>56</v>
      </c>
      <c r="Y598" s="1" t="s">
        <v>72</v>
      </c>
      <c r="Z598" s="1" t="s">
        <v>41</v>
      </c>
      <c r="AA598" s="2">
        <v>45839</v>
      </c>
      <c r="AB598" s="1">
        <v>5</v>
      </c>
      <c r="AC598" s="1" t="s">
        <v>42</v>
      </c>
      <c r="AD598" s="9" t="str">
        <f t="shared" si="96"/>
        <v>Target Not Achieved</v>
      </c>
      <c r="AE598" s="1" t="str" cm="1">
        <f t="array" ref="AE598">_xlfn.IFS(AB598&gt;=4.5,"Excellent",AB598&gt;=3,"Good",AB598&lt;3,"Poor")</f>
        <v>Excellent</v>
      </c>
      <c r="AF598" s="1" t="str">
        <f t="shared" si="97"/>
        <v>Not Eligible for Bonus</v>
      </c>
      <c r="AG598" s="9" t="str">
        <f t="shared" si="98"/>
        <v>Normal Region</v>
      </c>
      <c r="AH598" s="1" t="str">
        <f t="shared" si="99"/>
        <v>Order Closed</v>
      </c>
    </row>
    <row r="599" spans="1:34">
      <c r="A599" s="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c r="P599" s="1">
        <f t="shared" si="90"/>
        <v>20750</v>
      </c>
      <c r="Q599" s="1">
        <v>0</v>
      </c>
      <c r="R599" s="1">
        <f t="shared" si="91"/>
        <v>0</v>
      </c>
      <c r="S599" s="1">
        <f t="shared" si="92"/>
        <v>20750</v>
      </c>
      <c r="T599" s="1">
        <v>0.45</v>
      </c>
      <c r="U599" s="1">
        <f t="shared" si="93"/>
        <v>9337.5</v>
      </c>
      <c r="V599" s="1">
        <f t="shared" si="94"/>
        <v>11412.5</v>
      </c>
      <c r="W599" s="4">
        <f t="shared" si="95"/>
        <v>0.55000000000000004</v>
      </c>
      <c r="X599" s="1" t="s">
        <v>56</v>
      </c>
      <c r="Y599" s="1" t="s">
        <v>72</v>
      </c>
      <c r="Z599" s="1" t="s">
        <v>66</v>
      </c>
      <c r="AA599" s="1"/>
      <c r="AB599" s="1"/>
      <c r="AC599" s="1" t="s">
        <v>42</v>
      </c>
      <c r="AD599" s="9" t="str">
        <f t="shared" si="96"/>
        <v>Target Achieved</v>
      </c>
      <c r="AE599" s="1" t="str" cm="1">
        <f t="array" ref="AE599">_xlfn.IFS(AB599&gt;=4.5,"Excellent",AB599&gt;=3,"Good",AB599&lt;3,"Poor")</f>
        <v>Poor</v>
      </c>
      <c r="AF599" s="1" t="str">
        <f t="shared" si="97"/>
        <v>Eligible for Bonus</v>
      </c>
      <c r="AG599" s="9" t="str">
        <f t="shared" si="98"/>
        <v>Normal Region</v>
      </c>
      <c r="AH599" s="1" t="str">
        <f t="shared" si="99"/>
        <v>Order Closed</v>
      </c>
    </row>
    <row r="600" spans="1:34">
      <c r="A600" s="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c r="P600" s="1">
        <f t="shared" si="90"/>
        <v>3970</v>
      </c>
      <c r="Q600" s="1">
        <v>0</v>
      </c>
      <c r="R600" s="1">
        <f t="shared" si="91"/>
        <v>0</v>
      </c>
      <c r="S600" s="1">
        <f t="shared" si="92"/>
        <v>3970</v>
      </c>
      <c r="T600" s="1">
        <v>0.48</v>
      </c>
      <c r="U600" s="1">
        <f t="shared" si="93"/>
        <v>1905.6</v>
      </c>
      <c r="V600" s="1">
        <f t="shared" si="94"/>
        <v>2064.4</v>
      </c>
      <c r="W600" s="4">
        <f t="shared" si="95"/>
        <v>0.52</v>
      </c>
      <c r="X600" s="1" t="s">
        <v>39</v>
      </c>
      <c r="Y600" s="1" t="s">
        <v>57</v>
      </c>
      <c r="Z600" s="1" t="s">
        <v>22</v>
      </c>
      <c r="AA600" s="1"/>
      <c r="AB600" s="1"/>
      <c r="AC600" s="1" t="s">
        <v>93</v>
      </c>
      <c r="AD600" s="9" t="str">
        <f t="shared" si="96"/>
        <v>Target Not Achieved</v>
      </c>
      <c r="AE600" s="1" t="str" cm="1">
        <f t="array" ref="AE600">_xlfn.IFS(AB600&gt;=4.5,"Excellent",AB600&gt;=3,"Good",AB600&lt;3,"Poor")</f>
        <v>Poor</v>
      </c>
      <c r="AF600" s="1" t="str">
        <f t="shared" si="97"/>
        <v>Not Eligible for Bonus</v>
      </c>
      <c r="AG600" s="9" t="str">
        <f t="shared" si="98"/>
        <v>Normal Region</v>
      </c>
      <c r="AH600" s="1" t="str">
        <f t="shared" si="99"/>
        <v>Order Returned</v>
      </c>
    </row>
    <row r="601" spans="1:34">
      <c r="A601" s="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c r="P601" s="1">
        <f t="shared" si="90"/>
        <v>11060</v>
      </c>
      <c r="Q601" s="1">
        <v>0</v>
      </c>
      <c r="R601" s="1">
        <f t="shared" si="91"/>
        <v>0</v>
      </c>
      <c r="S601" s="1">
        <f t="shared" si="92"/>
        <v>11060</v>
      </c>
      <c r="T601" s="1">
        <v>0.5</v>
      </c>
      <c r="U601" s="1">
        <f t="shared" si="93"/>
        <v>5530</v>
      </c>
      <c r="V601" s="1">
        <f t="shared" si="94"/>
        <v>5530</v>
      </c>
      <c r="W601" s="4">
        <f t="shared" si="95"/>
        <v>0.5</v>
      </c>
      <c r="X601" s="1" t="s">
        <v>50</v>
      </c>
      <c r="Y601" s="1" t="s">
        <v>40</v>
      </c>
      <c r="Z601" s="1" t="s">
        <v>66</v>
      </c>
      <c r="AA601" s="1"/>
      <c r="AB601" s="1"/>
      <c r="AC601" s="1" t="s">
        <v>42</v>
      </c>
      <c r="AD601" s="9" t="str">
        <f t="shared" si="96"/>
        <v>Target Achieved</v>
      </c>
      <c r="AE601" s="1" t="str" cm="1">
        <f t="array" ref="AE601">_xlfn.IFS(AB601&gt;=4.5,"Excellent",AB601&gt;=3,"Good",AB601&lt;3,"Poor")</f>
        <v>Poor</v>
      </c>
      <c r="AF601" s="1" t="str">
        <f t="shared" si="97"/>
        <v>Eligible for Bonus</v>
      </c>
      <c r="AG601" s="9" t="str">
        <f t="shared" si="98"/>
        <v>Normal Region</v>
      </c>
      <c r="AH601" s="1" t="str">
        <f t="shared" si="99"/>
        <v>Order Closed</v>
      </c>
    </row>
    <row r="602" spans="1:34">
      <c r="A602" s="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c r="P602" s="1">
        <f t="shared" si="90"/>
        <v>11820</v>
      </c>
      <c r="Q602" s="1">
        <v>0</v>
      </c>
      <c r="R602" s="1">
        <f t="shared" si="91"/>
        <v>0</v>
      </c>
      <c r="S602" s="1">
        <f t="shared" si="92"/>
        <v>11820</v>
      </c>
      <c r="T602" s="1">
        <v>0.47</v>
      </c>
      <c r="U602" s="1">
        <f t="shared" si="93"/>
        <v>5555.4</v>
      </c>
      <c r="V602" s="1">
        <f t="shared" si="94"/>
        <v>6264.6</v>
      </c>
      <c r="W602" s="4">
        <f t="shared" si="95"/>
        <v>0.53</v>
      </c>
      <c r="X602" s="1" t="s">
        <v>104</v>
      </c>
      <c r="Y602" s="1" t="s">
        <v>57</v>
      </c>
      <c r="Z602" s="1" t="s">
        <v>22</v>
      </c>
      <c r="AA602" s="1"/>
      <c r="AB602" s="1"/>
      <c r="AC602" s="1" t="s">
        <v>93</v>
      </c>
      <c r="AD602" s="9" t="str">
        <f t="shared" si="96"/>
        <v>Target Achieved</v>
      </c>
      <c r="AE602" s="1" t="str" cm="1">
        <f t="array" ref="AE602">_xlfn.IFS(AB602&gt;=4.5,"Excellent",AB602&gt;=3,"Good",AB602&lt;3,"Poor")</f>
        <v>Poor</v>
      </c>
      <c r="AF602" s="1" t="str">
        <f t="shared" si="97"/>
        <v>Eligible for Bonus</v>
      </c>
      <c r="AG602" s="9" t="str">
        <f t="shared" si="98"/>
        <v>Priority Region</v>
      </c>
      <c r="AH602" s="1" t="str">
        <f t="shared" si="99"/>
        <v>Order Returned</v>
      </c>
    </row>
    <row r="603" spans="1:34">
      <c r="A603" s="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c r="P603" s="1">
        <f t="shared" si="90"/>
        <v>6480</v>
      </c>
      <c r="Q603" s="1">
        <v>0</v>
      </c>
      <c r="R603" s="1">
        <f t="shared" si="91"/>
        <v>0</v>
      </c>
      <c r="S603" s="1">
        <f t="shared" si="92"/>
        <v>6480</v>
      </c>
      <c r="T603" s="1">
        <v>0.47</v>
      </c>
      <c r="U603" s="1">
        <f t="shared" si="93"/>
        <v>3045.6</v>
      </c>
      <c r="V603" s="1">
        <f t="shared" si="94"/>
        <v>3434.4</v>
      </c>
      <c r="W603" s="4">
        <f t="shared" si="95"/>
        <v>0.53</v>
      </c>
      <c r="X603" s="1" t="s">
        <v>56</v>
      </c>
      <c r="Y603" s="1" t="s">
        <v>72</v>
      </c>
      <c r="Z603" s="1" t="s">
        <v>41</v>
      </c>
      <c r="AA603" s="2">
        <v>45842</v>
      </c>
      <c r="AB603" s="1">
        <v>3</v>
      </c>
      <c r="AC603" s="1" t="s">
        <v>42</v>
      </c>
      <c r="AD603" s="9" t="str">
        <f t="shared" si="96"/>
        <v>Target Not Achieved</v>
      </c>
      <c r="AE603" s="1" t="str" cm="1">
        <f t="array" ref="AE603">_xlfn.IFS(AB603&gt;=4.5,"Excellent",AB603&gt;=3,"Good",AB603&lt;3,"Poor")</f>
        <v>Good</v>
      </c>
      <c r="AF603" s="1" t="str">
        <f t="shared" si="97"/>
        <v>Not Eligible for Bonus</v>
      </c>
      <c r="AG603" s="9" t="str">
        <f t="shared" si="98"/>
        <v>Normal Region</v>
      </c>
      <c r="AH603" s="1" t="str">
        <f t="shared" si="99"/>
        <v>Order Closed</v>
      </c>
    </row>
    <row r="604" spans="1:34">
      <c r="A604" s="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c r="P604" s="1">
        <f t="shared" si="90"/>
        <v>18520</v>
      </c>
      <c r="Q604" s="1">
        <v>0</v>
      </c>
      <c r="R604" s="1">
        <f t="shared" si="91"/>
        <v>0</v>
      </c>
      <c r="S604" s="1">
        <f t="shared" si="92"/>
        <v>18520</v>
      </c>
      <c r="T604" s="1">
        <v>0.52</v>
      </c>
      <c r="U604" s="1">
        <f t="shared" si="93"/>
        <v>9630.4</v>
      </c>
      <c r="V604" s="1">
        <f t="shared" si="94"/>
        <v>8889.6</v>
      </c>
      <c r="W604" s="4">
        <f t="shared" si="95"/>
        <v>0.48000000000000004</v>
      </c>
      <c r="X604" s="1" t="s">
        <v>56</v>
      </c>
      <c r="Y604" s="1" t="s">
        <v>57</v>
      </c>
      <c r="Z604" s="1" t="s">
        <v>41</v>
      </c>
      <c r="AA604" s="2">
        <v>45842</v>
      </c>
      <c r="AB604" s="1">
        <v>5</v>
      </c>
      <c r="AC604" s="1" t="s">
        <v>42</v>
      </c>
      <c r="AD604" s="9" t="str">
        <f t="shared" si="96"/>
        <v>Target Achieved</v>
      </c>
      <c r="AE604" s="1" t="str" cm="1">
        <f t="array" ref="AE604">_xlfn.IFS(AB604&gt;=4.5,"Excellent",AB604&gt;=3,"Good",AB604&lt;3,"Poor")</f>
        <v>Excellent</v>
      </c>
      <c r="AF604" s="1" t="str">
        <f t="shared" si="97"/>
        <v>Eligible for Bonus</v>
      </c>
      <c r="AG604" s="9" t="str">
        <f t="shared" si="98"/>
        <v>Normal Region</v>
      </c>
      <c r="AH604" s="1" t="str">
        <f t="shared" si="99"/>
        <v>Order Closed</v>
      </c>
    </row>
    <row r="605" spans="1:34">
      <c r="A605" s="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c r="P605" s="1">
        <f t="shared" si="90"/>
        <v>14910</v>
      </c>
      <c r="Q605" s="1">
        <v>15</v>
      </c>
      <c r="R605" s="1">
        <f t="shared" si="91"/>
        <v>2236.5</v>
      </c>
      <c r="S605" s="1">
        <f t="shared" si="92"/>
        <v>12673.5</v>
      </c>
      <c r="T605" s="1">
        <v>0.52</v>
      </c>
      <c r="U605" s="1">
        <f t="shared" si="93"/>
        <v>6590.22</v>
      </c>
      <c r="V605" s="1">
        <f t="shared" si="94"/>
        <v>6083.28</v>
      </c>
      <c r="W605" s="4">
        <f t="shared" si="95"/>
        <v>0.48</v>
      </c>
      <c r="X605" s="1" t="s">
        <v>104</v>
      </c>
      <c r="Y605" s="1" t="s">
        <v>40</v>
      </c>
      <c r="Z605" s="1" t="s">
        <v>51</v>
      </c>
      <c r="AA605" s="2">
        <v>45841</v>
      </c>
      <c r="AB605" s="1"/>
      <c r="AC605" s="1" t="s">
        <v>42</v>
      </c>
      <c r="AD605" s="9" t="str">
        <f t="shared" si="96"/>
        <v>Target Achieved</v>
      </c>
      <c r="AE605" s="1" t="str" cm="1">
        <f t="array" ref="AE605">_xlfn.IFS(AB605&gt;=4.5,"Excellent",AB605&gt;=3,"Good",AB605&lt;3,"Poor")</f>
        <v>Poor</v>
      </c>
      <c r="AF605" s="1" t="str">
        <f t="shared" si="97"/>
        <v>Not Eligible for Bonus</v>
      </c>
      <c r="AG605" s="9" t="str">
        <f t="shared" si="98"/>
        <v>Normal Region</v>
      </c>
      <c r="AH605" s="1" t="str">
        <f t="shared" si="99"/>
        <v>Order Closed</v>
      </c>
    </row>
    <row r="606" spans="1:34">
      <c r="A606" s="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c r="P606" s="1">
        <f t="shared" si="90"/>
        <v>1750</v>
      </c>
      <c r="Q606" s="1">
        <v>15</v>
      </c>
      <c r="R606" s="1">
        <f t="shared" si="91"/>
        <v>262.5</v>
      </c>
      <c r="S606" s="1">
        <f t="shared" si="92"/>
        <v>1487.5</v>
      </c>
      <c r="T606" s="1">
        <v>0.62</v>
      </c>
      <c r="U606" s="1">
        <f t="shared" si="93"/>
        <v>922.25</v>
      </c>
      <c r="V606" s="1">
        <f t="shared" si="94"/>
        <v>565.25</v>
      </c>
      <c r="W606" s="4">
        <f t="shared" si="95"/>
        <v>0.38</v>
      </c>
      <c r="X606" s="1" t="s">
        <v>50</v>
      </c>
      <c r="Y606" s="1" t="s">
        <v>81</v>
      </c>
      <c r="Z606" s="1" t="s">
        <v>51</v>
      </c>
      <c r="AA606" s="2">
        <v>45842</v>
      </c>
      <c r="AB606" s="1"/>
      <c r="AC606" s="1" t="s">
        <v>42</v>
      </c>
      <c r="AD606" s="9" t="str">
        <f t="shared" si="96"/>
        <v>Target Not Achieved</v>
      </c>
      <c r="AE606" s="1" t="str" cm="1">
        <f t="array" ref="AE606">_xlfn.IFS(AB606&gt;=4.5,"Excellent",AB606&gt;=3,"Good",AB606&lt;3,"Poor")</f>
        <v>Poor</v>
      </c>
      <c r="AF606" s="1" t="str">
        <f t="shared" si="97"/>
        <v>Not Eligible for Bonus</v>
      </c>
      <c r="AG606" s="9" t="str">
        <f t="shared" si="98"/>
        <v>Priority Region</v>
      </c>
      <c r="AH606" s="1" t="str">
        <f t="shared" si="99"/>
        <v>Order Closed</v>
      </c>
    </row>
    <row r="607" spans="1:34">
      <c r="A607" s="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c r="P607" s="1">
        <f t="shared" si="90"/>
        <v>680</v>
      </c>
      <c r="Q607" s="1">
        <v>25</v>
      </c>
      <c r="R607" s="1">
        <f t="shared" si="91"/>
        <v>170</v>
      </c>
      <c r="S607" s="1">
        <f t="shared" si="92"/>
        <v>510</v>
      </c>
      <c r="T607" s="1">
        <v>0.62</v>
      </c>
      <c r="U607" s="1">
        <f t="shared" si="93"/>
        <v>316.2</v>
      </c>
      <c r="V607" s="1">
        <f t="shared" si="94"/>
        <v>193.8</v>
      </c>
      <c r="W607" s="4">
        <f t="shared" si="95"/>
        <v>0.38</v>
      </c>
      <c r="X607" s="1" t="s">
        <v>104</v>
      </c>
      <c r="Y607" s="1" t="s">
        <v>81</v>
      </c>
      <c r="Z607" s="1" t="s">
        <v>41</v>
      </c>
      <c r="AA607" s="2">
        <v>45846</v>
      </c>
      <c r="AB607" s="1">
        <v>4</v>
      </c>
      <c r="AC607" s="1" t="s">
        <v>42</v>
      </c>
      <c r="AD607" s="9" t="str">
        <f t="shared" si="96"/>
        <v>Target Not Achieved</v>
      </c>
      <c r="AE607" s="1" t="str" cm="1">
        <f t="array" ref="AE607">_xlfn.IFS(AB607&gt;=4.5,"Excellent",AB607&gt;=3,"Good",AB607&lt;3,"Poor")</f>
        <v>Good</v>
      </c>
      <c r="AF607" s="1" t="str">
        <f t="shared" si="97"/>
        <v>Not Eligible for Bonus</v>
      </c>
      <c r="AG607" s="9" t="str">
        <f t="shared" si="98"/>
        <v>Priority Region</v>
      </c>
      <c r="AH607" s="1" t="str">
        <f t="shared" si="99"/>
        <v>Order Closed</v>
      </c>
    </row>
    <row r="608" spans="1:34">
      <c r="A608" s="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c r="P608" s="1">
        <f t="shared" si="90"/>
        <v>2240</v>
      </c>
      <c r="Q608" s="1">
        <v>5</v>
      </c>
      <c r="R608" s="1">
        <f t="shared" si="91"/>
        <v>112</v>
      </c>
      <c r="S608" s="1">
        <f t="shared" si="92"/>
        <v>2128</v>
      </c>
      <c r="T608" s="1">
        <v>0.35</v>
      </c>
      <c r="U608" s="1">
        <f t="shared" si="93"/>
        <v>744.8</v>
      </c>
      <c r="V608" s="1">
        <f t="shared" si="94"/>
        <v>1383.2</v>
      </c>
      <c r="W608" s="4">
        <f t="shared" si="95"/>
        <v>0.65</v>
      </c>
      <c r="X608" s="1" t="s">
        <v>104</v>
      </c>
      <c r="Y608" s="1" t="s">
        <v>81</v>
      </c>
      <c r="Z608" s="1" t="s">
        <v>66</v>
      </c>
      <c r="AA608" s="1"/>
      <c r="AB608" s="1"/>
      <c r="AC608" s="1" t="s">
        <v>42</v>
      </c>
      <c r="AD608" s="9" t="str">
        <f t="shared" si="96"/>
        <v>Target Not Achieved</v>
      </c>
      <c r="AE608" s="1" t="str" cm="1">
        <f t="array" ref="AE608">_xlfn.IFS(AB608&gt;=4.5,"Excellent",AB608&gt;=3,"Good",AB608&lt;3,"Poor")</f>
        <v>Poor</v>
      </c>
      <c r="AF608" s="1" t="str">
        <f t="shared" si="97"/>
        <v>Not Eligible for Bonus</v>
      </c>
      <c r="AG608" s="9" t="str">
        <f t="shared" si="98"/>
        <v>Normal Region</v>
      </c>
      <c r="AH608" s="1" t="str">
        <f t="shared" si="99"/>
        <v>Order Closed</v>
      </c>
    </row>
    <row r="609" spans="1:34">
      <c r="A609" s="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c r="P609" s="1">
        <f t="shared" si="90"/>
        <v>1920</v>
      </c>
      <c r="Q609" s="1">
        <v>20</v>
      </c>
      <c r="R609" s="1">
        <f t="shared" si="91"/>
        <v>384</v>
      </c>
      <c r="S609" s="1">
        <f t="shared" si="92"/>
        <v>1536</v>
      </c>
      <c r="T609" s="1">
        <v>0.62</v>
      </c>
      <c r="U609" s="1">
        <f t="shared" si="93"/>
        <v>952.31999999999994</v>
      </c>
      <c r="V609" s="1">
        <f t="shared" si="94"/>
        <v>583.68000000000006</v>
      </c>
      <c r="W609" s="4">
        <f t="shared" si="95"/>
        <v>0.38000000000000006</v>
      </c>
      <c r="X609" s="1" t="s">
        <v>50</v>
      </c>
      <c r="Y609" s="1" t="s">
        <v>81</v>
      </c>
      <c r="Z609" s="1" t="s">
        <v>41</v>
      </c>
      <c r="AA609" s="2">
        <v>45844</v>
      </c>
      <c r="AB609" s="1">
        <v>3</v>
      </c>
      <c r="AC609" s="1" t="s">
        <v>42</v>
      </c>
      <c r="AD609" s="9" t="str">
        <f t="shared" si="96"/>
        <v>Target Not Achieved</v>
      </c>
      <c r="AE609" s="1" t="str" cm="1">
        <f t="array" ref="AE609">_xlfn.IFS(AB609&gt;=4.5,"Excellent",AB609&gt;=3,"Good",AB609&lt;3,"Poor")</f>
        <v>Good</v>
      </c>
      <c r="AF609" s="1" t="str">
        <f t="shared" si="97"/>
        <v>Not Eligible for Bonus</v>
      </c>
      <c r="AG609" s="9" t="str">
        <f t="shared" si="98"/>
        <v>Normal Region</v>
      </c>
      <c r="AH609" s="1" t="str">
        <f t="shared" si="99"/>
        <v>Order Closed</v>
      </c>
    </row>
    <row r="610" spans="1:34">
      <c r="A610" s="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c r="P610" s="1">
        <f t="shared" si="90"/>
        <v>36900</v>
      </c>
      <c r="Q610" s="1">
        <v>10</v>
      </c>
      <c r="R610" s="1">
        <f t="shared" si="91"/>
        <v>3690</v>
      </c>
      <c r="S610" s="1">
        <f t="shared" si="92"/>
        <v>33210</v>
      </c>
      <c r="T610" s="1">
        <v>0.48</v>
      </c>
      <c r="U610" s="1">
        <f t="shared" si="93"/>
        <v>15940.8</v>
      </c>
      <c r="V610" s="1">
        <f t="shared" si="94"/>
        <v>17269.2</v>
      </c>
      <c r="W610" s="4">
        <f t="shared" si="95"/>
        <v>0.52</v>
      </c>
      <c r="X610" s="1" t="s">
        <v>39</v>
      </c>
      <c r="Y610" s="1" t="s">
        <v>81</v>
      </c>
      <c r="Z610" s="1" t="s">
        <v>41</v>
      </c>
      <c r="AA610" s="2">
        <v>45841</v>
      </c>
      <c r="AB610" s="1">
        <v>4</v>
      </c>
      <c r="AC610" s="1" t="s">
        <v>42</v>
      </c>
      <c r="AD610" s="9" t="str">
        <f t="shared" si="96"/>
        <v>Target Achieved</v>
      </c>
      <c r="AE610" s="1" t="str" cm="1">
        <f t="array" ref="AE610">_xlfn.IFS(AB610&gt;=4.5,"Excellent",AB610&gt;=3,"Good",AB610&lt;3,"Poor")</f>
        <v>Good</v>
      </c>
      <c r="AF610" s="1" t="str">
        <f t="shared" si="97"/>
        <v>Not Eligible for Bonus</v>
      </c>
      <c r="AG610" s="9" t="str">
        <f t="shared" si="98"/>
        <v>Normal Region</v>
      </c>
      <c r="AH610" s="1" t="str">
        <f t="shared" si="99"/>
        <v>Order Closed</v>
      </c>
    </row>
    <row r="611" spans="1:34">
      <c r="A611" s="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c r="P611" s="1">
        <f t="shared" si="90"/>
        <v>12360</v>
      </c>
      <c r="Q611" s="1">
        <v>10</v>
      </c>
      <c r="R611" s="1">
        <f t="shared" si="91"/>
        <v>1236</v>
      </c>
      <c r="S611" s="1">
        <f t="shared" si="92"/>
        <v>11124</v>
      </c>
      <c r="T611" s="1">
        <v>0.48</v>
      </c>
      <c r="U611" s="1">
        <f t="shared" si="93"/>
        <v>5339.5199999999995</v>
      </c>
      <c r="V611" s="1">
        <f t="shared" si="94"/>
        <v>5784.4800000000005</v>
      </c>
      <c r="W611" s="4">
        <f t="shared" si="95"/>
        <v>0.52</v>
      </c>
      <c r="X611" s="1" t="s">
        <v>39</v>
      </c>
      <c r="Y611" s="1" t="s">
        <v>81</v>
      </c>
      <c r="Z611" s="1" t="s">
        <v>41</v>
      </c>
      <c r="AA611" s="2">
        <v>45848</v>
      </c>
      <c r="AB611" s="1">
        <v>5</v>
      </c>
      <c r="AC611" s="1" t="s">
        <v>42</v>
      </c>
      <c r="AD611" s="9" t="str">
        <f t="shared" si="96"/>
        <v>Target Achieved</v>
      </c>
      <c r="AE611" s="1" t="str" cm="1">
        <f t="array" ref="AE611">_xlfn.IFS(AB611&gt;=4.5,"Excellent",AB611&gt;=3,"Good",AB611&lt;3,"Poor")</f>
        <v>Excellent</v>
      </c>
      <c r="AF611" s="1" t="str">
        <f t="shared" si="97"/>
        <v>Not Eligible for Bonus</v>
      </c>
      <c r="AG611" s="9" t="str">
        <f t="shared" si="98"/>
        <v>Priority Region</v>
      </c>
      <c r="AH611" s="1" t="str">
        <f t="shared" si="99"/>
        <v>Order Closed</v>
      </c>
    </row>
    <row r="612" spans="1:34">
      <c r="A612" s="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c r="P612" s="1">
        <f t="shared" si="90"/>
        <v>22600</v>
      </c>
      <c r="Q612" s="1">
        <v>15</v>
      </c>
      <c r="R612" s="1">
        <f t="shared" si="91"/>
        <v>3390</v>
      </c>
      <c r="S612" s="1">
        <f t="shared" si="92"/>
        <v>19210</v>
      </c>
      <c r="T612" s="1">
        <v>0.5</v>
      </c>
      <c r="U612" s="1">
        <f t="shared" si="93"/>
        <v>9605</v>
      </c>
      <c r="V612" s="1">
        <f t="shared" si="94"/>
        <v>9605</v>
      </c>
      <c r="W612" s="4">
        <f t="shared" si="95"/>
        <v>0.5</v>
      </c>
      <c r="X612" s="1" t="s">
        <v>50</v>
      </c>
      <c r="Y612" s="1" t="s">
        <v>40</v>
      </c>
      <c r="Z612" s="1" t="s">
        <v>41</v>
      </c>
      <c r="AA612" s="2">
        <v>45848</v>
      </c>
      <c r="AB612" s="1">
        <v>4</v>
      </c>
      <c r="AC612" s="1" t="s">
        <v>42</v>
      </c>
      <c r="AD612" s="9" t="str">
        <f t="shared" si="96"/>
        <v>Target Achieved</v>
      </c>
      <c r="AE612" s="1" t="str" cm="1">
        <f t="array" ref="AE612">_xlfn.IFS(AB612&gt;=4.5,"Excellent",AB612&gt;=3,"Good",AB612&lt;3,"Poor")</f>
        <v>Good</v>
      </c>
      <c r="AF612" s="1" t="str">
        <f t="shared" si="97"/>
        <v>Not Eligible for Bonus</v>
      </c>
      <c r="AG612" s="9" t="str">
        <f t="shared" si="98"/>
        <v>Normal Region</v>
      </c>
      <c r="AH612" s="1" t="str">
        <f t="shared" si="99"/>
        <v>Order Closed</v>
      </c>
    </row>
    <row r="613" spans="1:34">
      <c r="A613" s="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c r="P613" s="1">
        <f t="shared" si="90"/>
        <v>37440</v>
      </c>
      <c r="Q613" s="1">
        <v>30</v>
      </c>
      <c r="R613" s="1">
        <f t="shared" si="91"/>
        <v>11232</v>
      </c>
      <c r="S613" s="1">
        <f t="shared" si="92"/>
        <v>26208</v>
      </c>
      <c r="T613" s="1">
        <v>0.57999999999999996</v>
      </c>
      <c r="U613" s="1">
        <f t="shared" si="93"/>
        <v>15200.64</v>
      </c>
      <c r="V613" s="1">
        <f t="shared" si="94"/>
        <v>11007.36</v>
      </c>
      <c r="W613" s="4">
        <f t="shared" si="95"/>
        <v>0.42000000000000004</v>
      </c>
      <c r="X613" s="1" t="s">
        <v>56</v>
      </c>
      <c r="Y613" s="1" t="s">
        <v>81</v>
      </c>
      <c r="Z613" s="1" t="s">
        <v>22</v>
      </c>
      <c r="AA613" s="1"/>
      <c r="AB613" s="1"/>
      <c r="AC613" s="1" t="s">
        <v>93</v>
      </c>
      <c r="AD613" s="9" t="str">
        <f t="shared" si="96"/>
        <v>Target Achieved</v>
      </c>
      <c r="AE613" s="1" t="str" cm="1">
        <f t="array" ref="AE613">_xlfn.IFS(AB613&gt;=4.5,"Excellent",AB613&gt;=3,"Good",AB613&lt;3,"Poor")</f>
        <v>Poor</v>
      </c>
      <c r="AF613" s="1" t="str">
        <f t="shared" si="97"/>
        <v>Not Eligible for Bonus</v>
      </c>
      <c r="AG613" s="9" t="str">
        <f t="shared" si="98"/>
        <v>Normal Region</v>
      </c>
      <c r="AH613" s="1" t="str">
        <f t="shared" si="99"/>
        <v>Order Returned</v>
      </c>
    </row>
    <row r="614" spans="1:34">
      <c r="A614" s="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c r="P614" s="1">
        <f t="shared" si="90"/>
        <v>24560</v>
      </c>
      <c r="Q614" s="1">
        <v>5</v>
      </c>
      <c r="R614" s="1">
        <f t="shared" si="91"/>
        <v>1228</v>
      </c>
      <c r="S614" s="1">
        <f t="shared" si="92"/>
        <v>23332</v>
      </c>
      <c r="T614" s="1">
        <v>0.47</v>
      </c>
      <c r="U614" s="1">
        <f t="shared" si="93"/>
        <v>10966.039999999999</v>
      </c>
      <c r="V614" s="1">
        <f t="shared" si="94"/>
        <v>12365.960000000001</v>
      </c>
      <c r="W614" s="4">
        <f t="shared" si="95"/>
        <v>0.53</v>
      </c>
      <c r="X614" s="1" t="s">
        <v>56</v>
      </c>
      <c r="Y614" s="1" t="s">
        <v>72</v>
      </c>
      <c r="Z614" s="1" t="s">
        <v>41</v>
      </c>
      <c r="AA614" s="2">
        <v>45847</v>
      </c>
      <c r="AB614" s="1">
        <v>3</v>
      </c>
      <c r="AC614" s="1" t="s">
        <v>42</v>
      </c>
      <c r="AD614" s="9" t="str">
        <f t="shared" si="96"/>
        <v>Target Achieved</v>
      </c>
      <c r="AE614" s="1" t="str" cm="1">
        <f t="array" ref="AE614">_xlfn.IFS(AB614&gt;=4.5,"Excellent",AB614&gt;=3,"Good",AB614&lt;3,"Poor")</f>
        <v>Good</v>
      </c>
      <c r="AF614" s="1" t="str">
        <f t="shared" si="97"/>
        <v>Eligible for Bonus</v>
      </c>
      <c r="AG614" s="9" t="str">
        <f t="shared" si="98"/>
        <v>Priority Region</v>
      </c>
      <c r="AH614" s="1" t="str">
        <f t="shared" si="99"/>
        <v>Order Closed</v>
      </c>
    </row>
    <row r="615" spans="1:34">
      <c r="A615" s="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c r="P615" s="1">
        <f t="shared" si="90"/>
        <v>15690</v>
      </c>
      <c r="Q615" s="1">
        <v>0</v>
      </c>
      <c r="R615" s="1">
        <f t="shared" si="91"/>
        <v>0</v>
      </c>
      <c r="S615" s="1">
        <f t="shared" si="92"/>
        <v>15690</v>
      </c>
      <c r="T615" s="1">
        <v>0.47</v>
      </c>
      <c r="U615" s="1">
        <f t="shared" si="93"/>
        <v>7374.2999999999993</v>
      </c>
      <c r="V615" s="1">
        <f t="shared" si="94"/>
        <v>8315.7000000000007</v>
      </c>
      <c r="W615" s="4">
        <f t="shared" si="95"/>
        <v>0.53</v>
      </c>
      <c r="X615" s="1" t="s">
        <v>50</v>
      </c>
      <c r="Y615" s="1" t="s">
        <v>72</v>
      </c>
      <c r="Z615" s="1" t="s">
        <v>51</v>
      </c>
      <c r="AA615" s="2">
        <v>45845</v>
      </c>
      <c r="AB615" s="1"/>
      <c r="AC615" s="1" t="s">
        <v>42</v>
      </c>
      <c r="AD615" s="9" t="str">
        <f t="shared" si="96"/>
        <v>Target Achieved</v>
      </c>
      <c r="AE615" s="1" t="str" cm="1">
        <f t="array" ref="AE615">_xlfn.IFS(AB615&gt;=4.5,"Excellent",AB615&gt;=3,"Good",AB615&lt;3,"Poor")</f>
        <v>Poor</v>
      </c>
      <c r="AF615" s="1" t="str">
        <f t="shared" si="97"/>
        <v>Eligible for Bonus</v>
      </c>
      <c r="AG615" s="9" t="str">
        <f t="shared" si="98"/>
        <v>Normal Region</v>
      </c>
      <c r="AH615" s="1" t="str">
        <f t="shared" si="99"/>
        <v>Order Closed</v>
      </c>
    </row>
    <row r="616" spans="1:34">
      <c r="A616" s="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c r="P616" s="1">
        <f t="shared" si="90"/>
        <v>5520</v>
      </c>
      <c r="Q616" s="1">
        <v>15</v>
      </c>
      <c r="R616" s="1">
        <f t="shared" si="91"/>
        <v>828</v>
      </c>
      <c r="S616" s="1">
        <f t="shared" si="92"/>
        <v>4692</v>
      </c>
      <c r="T616" s="1">
        <v>0.5</v>
      </c>
      <c r="U616" s="1">
        <f t="shared" si="93"/>
        <v>2346</v>
      </c>
      <c r="V616" s="1">
        <f t="shared" si="94"/>
        <v>2346</v>
      </c>
      <c r="W616" s="4">
        <f t="shared" si="95"/>
        <v>0.5</v>
      </c>
      <c r="X616" s="1" t="s">
        <v>39</v>
      </c>
      <c r="Y616" s="1" t="s">
        <v>81</v>
      </c>
      <c r="Z616" s="1" t="s">
        <v>41</v>
      </c>
      <c r="AA616" s="2">
        <v>45843</v>
      </c>
      <c r="AB616" s="1">
        <v>4</v>
      </c>
      <c r="AC616" s="1" t="s">
        <v>42</v>
      </c>
      <c r="AD616" s="9" t="str">
        <f t="shared" si="96"/>
        <v>Target Not Achieved</v>
      </c>
      <c r="AE616" s="1" t="str" cm="1">
        <f t="array" ref="AE616">_xlfn.IFS(AB616&gt;=4.5,"Excellent",AB616&gt;=3,"Good",AB616&lt;3,"Poor")</f>
        <v>Good</v>
      </c>
      <c r="AF616" s="1" t="str">
        <f t="shared" si="97"/>
        <v>Not Eligible for Bonus</v>
      </c>
      <c r="AG616" s="9" t="str">
        <f t="shared" si="98"/>
        <v>Normal Region</v>
      </c>
      <c r="AH616" s="1" t="str">
        <f t="shared" si="99"/>
        <v>Order Closed</v>
      </c>
    </row>
    <row r="617" spans="1:34">
      <c r="A617" s="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c r="P617" s="1">
        <f t="shared" si="90"/>
        <v>1230</v>
      </c>
      <c r="Q617" s="1">
        <v>10</v>
      </c>
      <c r="R617" s="1">
        <f t="shared" si="91"/>
        <v>123</v>
      </c>
      <c r="S617" s="1">
        <f t="shared" si="92"/>
        <v>1107</v>
      </c>
      <c r="T617" s="1">
        <v>0.35</v>
      </c>
      <c r="U617" s="1">
        <f t="shared" si="93"/>
        <v>387.45</v>
      </c>
      <c r="V617" s="1">
        <f t="shared" si="94"/>
        <v>719.55</v>
      </c>
      <c r="W617" s="4">
        <f t="shared" si="95"/>
        <v>0.64999999999999991</v>
      </c>
      <c r="X617" s="1" t="s">
        <v>65</v>
      </c>
      <c r="Y617" s="1" t="s">
        <v>57</v>
      </c>
      <c r="Z617" s="1" t="s">
        <v>22</v>
      </c>
      <c r="AA617" s="1"/>
      <c r="AB617" s="1"/>
      <c r="AC617" s="1" t="s">
        <v>93</v>
      </c>
      <c r="AD617" s="9" t="str">
        <f t="shared" si="96"/>
        <v>Target Not Achieved</v>
      </c>
      <c r="AE617" s="1" t="str" cm="1">
        <f t="array" ref="AE617">_xlfn.IFS(AB617&gt;=4.5,"Excellent",AB617&gt;=3,"Good",AB617&lt;3,"Poor")</f>
        <v>Poor</v>
      </c>
      <c r="AF617" s="1" t="str">
        <f t="shared" si="97"/>
        <v>Not Eligible for Bonus</v>
      </c>
      <c r="AG617" s="9" t="str">
        <f t="shared" si="98"/>
        <v>Normal Region</v>
      </c>
      <c r="AH617" s="1" t="str">
        <f t="shared" si="99"/>
        <v>Order Returned</v>
      </c>
    </row>
    <row r="618" spans="1:34">
      <c r="A618" s="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c r="P618" s="1">
        <f t="shared" si="90"/>
        <v>10920</v>
      </c>
      <c r="Q618" s="1">
        <v>0</v>
      </c>
      <c r="R618" s="1">
        <f t="shared" si="91"/>
        <v>0</v>
      </c>
      <c r="S618" s="1">
        <f t="shared" si="92"/>
        <v>10920</v>
      </c>
      <c r="T618" s="1">
        <v>0.52</v>
      </c>
      <c r="U618" s="1">
        <f t="shared" si="93"/>
        <v>5678.4000000000005</v>
      </c>
      <c r="V618" s="1">
        <f t="shared" si="94"/>
        <v>5241.5999999999995</v>
      </c>
      <c r="W618" s="4">
        <f t="shared" si="95"/>
        <v>0.47999999999999993</v>
      </c>
      <c r="X618" s="1" t="s">
        <v>147</v>
      </c>
      <c r="Y618" s="1" t="s">
        <v>57</v>
      </c>
      <c r="Z618" s="1" t="s">
        <v>41</v>
      </c>
      <c r="AA618" s="2">
        <v>45845</v>
      </c>
      <c r="AB618" s="1">
        <v>4</v>
      </c>
      <c r="AC618" s="1" t="s">
        <v>42</v>
      </c>
      <c r="AD618" s="9" t="str">
        <f t="shared" si="96"/>
        <v>Target Achieved</v>
      </c>
      <c r="AE618" s="1" t="str" cm="1">
        <f t="array" ref="AE618">_xlfn.IFS(AB618&gt;=4.5,"Excellent",AB618&gt;=3,"Good",AB618&lt;3,"Poor")</f>
        <v>Good</v>
      </c>
      <c r="AF618" s="1" t="str">
        <f t="shared" si="97"/>
        <v>Eligible for Bonus</v>
      </c>
      <c r="AG618" s="9" t="str">
        <f t="shared" si="98"/>
        <v>Normal Region</v>
      </c>
      <c r="AH618" s="1" t="str">
        <f t="shared" si="99"/>
        <v>Order Closed</v>
      </c>
    </row>
    <row r="619" spans="1:34">
      <c r="A619" s="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c r="P619" s="1">
        <f t="shared" si="90"/>
        <v>2490</v>
      </c>
      <c r="Q619" s="1">
        <v>15</v>
      </c>
      <c r="R619" s="1">
        <f t="shared" si="91"/>
        <v>373.5</v>
      </c>
      <c r="S619" s="1">
        <f t="shared" si="92"/>
        <v>2116.5</v>
      </c>
      <c r="T619" s="1">
        <v>0.35</v>
      </c>
      <c r="U619" s="1">
        <f t="shared" si="93"/>
        <v>740.77499999999998</v>
      </c>
      <c r="V619" s="1">
        <f t="shared" si="94"/>
        <v>1375.7249999999999</v>
      </c>
      <c r="W619" s="4">
        <f t="shared" si="95"/>
        <v>0.64999999999999991</v>
      </c>
      <c r="X619" s="1" t="s">
        <v>104</v>
      </c>
      <c r="Y619" s="1" t="s">
        <v>57</v>
      </c>
      <c r="Z619" s="1" t="s">
        <v>41</v>
      </c>
      <c r="AA619" s="2">
        <v>45845</v>
      </c>
      <c r="AB619" s="1">
        <v>4</v>
      </c>
      <c r="AC619" s="1" t="s">
        <v>42</v>
      </c>
      <c r="AD619" s="9" t="str">
        <f t="shared" si="96"/>
        <v>Target Not Achieved</v>
      </c>
      <c r="AE619" s="1" t="str" cm="1">
        <f t="array" ref="AE619">_xlfn.IFS(AB619&gt;=4.5,"Excellent",AB619&gt;=3,"Good",AB619&lt;3,"Poor")</f>
        <v>Good</v>
      </c>
      <c r="AF619" s="1" t="str">
        <f t="shared" si="97"/>
        <v>Not Eligible for Bonus</v>
      </c>
      <c r="AG619" s="9" t="str">
        <f t="shared" si="98"/>
        <v>Normal Region</v>
      </c>
      <c r="AH619" s="1" t="str">
        <f t="shared" si="99"/>
        <v>Order Closed</v>
      </c>
    </row>
    <row r="620" spans="1:34">
      <c r="A620" s="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c r="P620" s="1">
        <f t="shared" si="90"/>
        <v>314040</v>
      </c>
      <c r="Q620" s="1">
        <v>0</v>
      </c>
      <c r="R620" s="1">
        <f t="shared" si="91"/>
        <v>0</v>
      </c>
      <c r="S620" s="1">
        <f t="shared" si="92"/>
        <v>314040</v>
      </c>
      <c r="T620" s="1">
        <v>0.57999999999999996</v>
      </c>
      <c r="U620" s="1">
        <f t="shared" si="93"/>
        <v>182143.19999999998</v>
      </c>
      <c r="V620" s="1">
        <f t="shared" si="94"/>
        <v>131896.80000000002</v>
      </c>
      <c r="W620" s="4">
        <f t="shared" si="95"/>
        <v>0.42000000000000004</v>
      </c>
      <c r="X620" s="1" t="s">
        <v>92</v>
      </c>
      <c r="Y620" s="1" t="s">
        <v>81</v>
      </c>
      <c r="Z620" s="1" t="s">
        <v>51</v>
      </c>
      <c r="AA620" s="2">
        <v>45848</v>
      </c>
      <c r="AB620" s="1"/>
      <c r="AC620" s="1" t="s">
        <v>42</v>
      </c>
      <c r="AD620" s="9" t="str">
        <f t="shared" si="96"/>
        <v>Target Achieved</v>
      </c>
      <c r="AE620" s="1" t="str" cm="1">
        <f t="array" ref="AE620">_xlfn.IFS(AB620&gt;=4.5,"Excellent",AB620&gt;=3,"Good",AB620&lt;3,"Poor")</f>
        <v>Poor</v>
      </c>
      <c r="AF620" s="1" t="str">
        <f t="shared" si="97"/>
        <v>Eligible for Bonus</v>
      </c>
      <c r="AG620" s="9" t="str">
        <f t="shared" si="98"/>
        <v>Normal Region</v>
      </c>
      <c r="AH620" s="1" t="str">
        <f t="shared" si="99"/>
        <v>Order Closed</v>
      </c>
    </row>
    <row r="621" spans="1:34">
      <c r="A621" s="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c r="P621" s="1">
        <f t="shared" si="90"/>
        <v>3950</v>
      </c>
      <c r="Q621" s="1">
        <v>10</v>
      </c>
      <c r="R621" s="1">
        <f t="shared" si="91"/>
        <v>395</v>
      </c>
      <c r="S621" s="1">
        <f t="shared" si="92"/>
        <v>3555</v>
      </c>
      <c r="T621" s="1">
        <v>0.45</v>
      </c>
      <c r="U621" s="1">
        <f t="shared" si="93"/>
        <v>1599.75</v>
      </c>
      <c r="V621" s="1">
        <f t="shared" si="94"/>
        <v>1955.25</v>
      </c>
      <c r="W621" s="4">
        <f t="shared" si="95"/>
        <v>0.55000000000000004</v>
      </c>
      <c r="X621" s="1" t="s">
        <v>65</v>
      </c>
      <c r="Y621" s="1" t="s">
        <v>40</v>
      </c>
      <c r="Z621" s="1" t="s">
        <v>22</v>
      </c>
      <c r="AA621" s="1"/>
      <c r="AB621" s="1"/>
      <c r="AC621" s="1" t="s">
        <v>93</v>
      </c>
      <c r="AD621" s="9" t="str">
        <f t="shared" si="96"/>
        <v>Target Not Achieved</v>
      </c>
      <c r="AE621" s="1" t="str" cm="1">
        <f t="array" ref="AE621">_xlfn.IFS(AB621&gt;=4.5,"Excellent",AB621&gt;=3,"Good",AB621&lt;3,"Poor")</f>
        <v>Poor</v>
      </c>
      <c r="AF621" s="1" t="str">
        <f t="shared" si="97"/>
        <v>Not Eligible for Bonus</v>
      </c>
      <c r="AG621" s="9" t="str">
        <f t="shared" si="98"/>
        <v>Normal Region</v>
      </c>
      <c r="AH621" s="1" t="str">
        <f t="shared" si="99"/>
        <v>Order Returned</v>
      </c>
    </row>
    <row r="622" spans="1:34">
      <c r="A622" s="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c r="P622" s="1">
        <f t="shared" si="90"/>
        <v>33100</v>
      </c>
      <c r="Q622" s="1">
        <v>10</v>
      </c>
      <c r="R622" s="1">
        <f t="shared" si="91"/>
        <v>3310</v>
      </c>
      <c r="S622" s="1">
        <f t="shared" si="92"/>
        <v>29790</v>
      </c>
      <c r="T622" s="1">
        <v>0.47</v>
      </c>
      <c r="U622" s="1">
        <f t="shared" si="93"/>
        <v>14001.3</v>
      </c>
      <c r="V622" s="1">
        <f t="shared" si="94"/>
        <v>15788.7</v>
      </c>
      <c r="W622" s="4">
        <f t="shared" si="95"/>
        <v>0.53</v>
      </c>
      <c r="X622" s="1" t="s">
        <v>147</v>
      </c>
      <c r="Y622" s="1" t="s">
        <v>40</v>
      </c>
      <c r="Z622" s="1" t="s">
        <v>41</v>
      </c>
      <c r="AA622" s="2">
        <v>45849</v>
      </c>
      <c r="AB622" s="1">
        <v>3</v>
      </c>
      <c r="AC622" s="1" t="s">
        <v>42</v>
      </c>
      <c r="AD622" s="9" t="str">
        <f t="shared" si="96"/>
        <v>Target Achieved</v>
      </c>
      <c r="AE622" s="1" t="str" cm="1">
        <f t="array" ref="AE622">_xlfn.IFS(AB622&gt;=4.5,"Excellent",AB622&gt;=3,"Good",AB622&lt;3,"Poor")</f>
        <v>Good</v>
      </c>
      <c r="AF622" s="1" t="str">
        <f t="shared" si="97"/>
        <v>Not Eligible for Bonus</v>
      </c>
      <c r="AG622" s="9" t="str">
        <f t="shared" si="98"/>
        <v>Normal Region</v>
      </c>
      <c r="AH622" s="1" t="str">
        <f t="shared" si="99"/>
        <v>Order Closed</v>
      </c>
    </row>
    <row r="623" spans="1:34">
      <c r="A623" s="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c r="P623" s="1">
        <f t="shared" si="90"/>
        <v>4450</v>
      </c>
      <c r="Q623" s="1">
        <v>15</v>
      </c>
      <c r="R623" s="1">
        <f t="shared" si="91"/>
        <v>667.5</v>
      </c>
      <c r="S623" s="1">
        <f t="shared" si="92"/>
        <v>3782.5</v>
      </c>
      <c r="T623" s="1">
        <v>0.62</v>
      </c>
      <c r="U623" s="1">
        <f t="shared" si="93"/>
        <v>2345.15</v>
      </c>
      <c r="V623" s="1">
        <f t="shared" si="94"/>
        <v>1437.35</v>
      </c>
      <c r="W623" s="4">
        <f t="shared" si="95"/>
        <v>0.37999999999999995</v>
      </c>
      <c r="X623" s="1" t="s">
        <v>92</v>
      </c>
      <c r="Y623" s="1" t="s">
        <v>57</v>
      </c>
      <c r="Z623" s="1" t="s">
        <v>41</v>
      </c>
      <c r="AA623" s="2">
        <v>45846</v>
      </c>
      <c r="AB623" s="1">
        <v>5</v>
      </c>
      <c r="AC623" s="1" t="s">
        <v>42</v>
      </c>
      <c r="AD623" s="9" t="str">
        <f t="shared" si="96"/>
        <v>Target Not Achieved</v>
      </c>
      <c r="AE623" s="1" t="str" cm="1">
        <f t="array" ref="AE623">_xlfn.IFS(AB623&gt;=4.5,"Excellent",AB623&gt;=3,"Good",AB623&lt;3,"Poor")</f>
        <v>Excellent</v>
      </c>
      <c r="AF623" s="1" t="str">
        <f t="shared" si="97"/>
        <v>Not Eligible for Bonus</v>
      </c>
      <c r="AG623" s="9" t="str">
        <f t="shared" si="98"/>
        <v>Priority Region</v>
      </c>
      <c r="AH623" s="1" t="str">
        <f t="shared" si="99"/>
        <v>Order Closed</v>
      </c>
    </row>
    <row r="624" spans="1:34">
      <c r="A624" s="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c r="P624" s="1">
        <f t="shared" si="90"/>
        <v>8490</v>
      </c>
      <c r="Q624" s="1">
        <v>30</v>
      </c>
      <c r="R624" s="1">
        <f t="shared" si="91"/>
        <v>2547</v>
      </c>
      <c r="S624" s="1">
        <f t="shared" si="92"/>
        <v>5943</v>
      </c>
      <c r="T624" s="1">
        <v>0.45</v>
      </c>
      <c r="U624" s="1">
        <f t="shared" si="93"/>
        <v>2674.35</v>
      </c>
      <c r="V624" s="1">
        <f t="shared" si="94"/>
        <v>3268.65</v>
      </c>
      <c r="W624" s="4">
        <f t="shared" si="95"/>
        <v>0.55000000000000004</v>
      </c>
      <c r="X624" s="1" t="s">
        <v>56</v>
      </c>
      <c r="Y624" s="1" t="s">
        <v>40</v>
      </c>
      <c r="Z624" s="1" t="s">
        <v>41</v>
      </c>
      <c r="AA624" s="2">
        <v>45852</v>
      </c>
      <c r="AB624" s="1">
        <v>4</v>
      </c>
      <c r="AC624" s="1" t="s">
        <v>42</v>
      </c>
      <c r="AD624" s="9" t="str">
        <f t="shared" si="96"/>
        <v>Target Not Achieved</v>
      </c>
      <c r="AE624" s="1" t="str" cm="1">
        <f t="array" ref="AE624">_xlfn.IFS(AB624&gt;=4.5,"Excellent",AB624&gt;=3,"Good",AB624&lt;3,"Poor")</f>
        <v>Good</v>
      </c>
      <c r="AF624" s="1" t="str">
        <f t="shared" si="97"/>
        <v>Not Eligible for Bonus</v>
      </c>
      <c r="AG624" s="9" t="str">
        <f t="shared" si="98"/>
        <v>Normal Region</v>
      </c>
      <c r="AH624" s="1" t="str">
        <f t="shared" si="99"/>
        <v>Order Closed</v>
      </c>
    </row>
    <row r="625" spans="1:34">
      <c r="A625" s="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c r="P625" s="1">
        <f t="shared" si="90"/>
        <v>500</v>
      </c>
      <c r="Q625" s="1">
        <v>0</v>
      </c>
      <c r="R625" s="1">
        <f t="shared" si="91"/>
        <v>0</v>
      </c>
      <c r="S625" s="1">
        <f t="shared" si="92"/>
        <v>500</v>
      </c>
      <c r="T625" s="1">
        <v>0.62</v>
      </c>
      <c r="U625" s="1">
        <f t="shared" si="93"/>
        <v>310</v>
      </c>
      <c r="V625" s="1">
        <f t="shared" si="94"/>
        <v>190</v>
      </c>
      <c r="W625" s="4">
        <f t="shared" si="95"/>
        <v>0.38</v>
      </c>
      <c r="X625" s="1" t="s">
        <v>65</v>
      </c>
      <c r="Y625" s="1" t="s">
        <v>72</v>
      </c>
      <c r="Z625" s="1" t="s">
        <v>41</v>
      </c>
      <c r="AA625" s="2">
        <v>45849</v>
      </c>
      <c r="AB625" s="1">
        <v>5</v>
      </c>
      <c r="AC625" s="1" t="s">
        <v>42</v>
      </c>
      <c r="AD625" s="9" t="str">
        <f t="shared" si="96"/>
        <v>Target Not Achieved</v>
      </c>
      <c r="AE625" s="1" t="str" cm="1">
        <f t="array" ref="AE625">_xlfn.IFS(AB625&gt;=4.5,"Excellent",AB625&gt;=3,"Good",AB625&lt;3,"Poor")</f>
        <v>Excellent</v>
      </c>
      <c r="AF625" s="1" t="str">
        <f t="shared" si="97"/>
        <v>Not Eligible for Bonus</v>
      </c>
      <c r="AG625" s="9" t="str">
        <f t="shared" si="98"/>
        <v>Normal Region</v>
      </c>
      <c r="AH625" s="1" t="str">
        <f t="shared" si="99"/>
        <v>Order Closed</v>
      </c>
    </row>
    <row r="626" spans="1:34">
      <c r="A626" s="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c r="P626" s="1">
        <f t="shared" si="90"/>
        <v>3200</v>
      </c>
      <c r="Q626" s="1">
        <v>25</v>
      </c>
      <c r="R626" s="1">
        <f t="shared" si="91"/>
        <v>800</v>
      </c>
      <c r="S626" s="1">
        <f t="shared" si="92"/>
        <v>2400</v>
      </c>
      <c r="T626" s="1">
        <v>0.62</v>
      </c>
      <c r="U626" s="1">
        <f t="shared" si="93"/>
        <v>1488</v>
      </c>
      <c r="V626" s="1">
        <f t="shared" si="94"/>
        <v>912</v>
      </c>
      <c r="W626" s="4">
        <f t="shared" si="95"/>
        <v>0.38</v>
      </c>
      <c r="X626" s="1" t="s">
        <v>50</v>
      </c>
      <c r="Y626" s="1" t="s">
        <v>57</v>
      </c>
      <c r="Z626" s="1" t="s">
        <v>120</v>
      </c>
      <c r="AA626" s="1"/>
      <c r="AB626" s="1"/>
      <c r="AC626" s="1" t="s">
        <v>42</v>
      </c>
      <c r="AD626" s="9" t="str">
        <f t="shared" si="96"/>
        <v>Target Not Achieved</v>
      </c>
      <c r="AE626" s="1" t="str" cm="1">
        <f t="array" ref="AE626">_xlfn.IFS(AB626&gt;=4.5,"Excellent",AB626&gt;=3,"Good",AB626&lt;3,"Poor")</f>
        <v>Poor</v>
      </c>
      <c r="AF626" s="1" t="str">
        <f t="shared" si="97"/>
        <v>Not Eligible for Bonus</v>
      </c>
      <c r="AG626" s="9" t="str">
        <f t="shared" si="98"/>
        <v>Priority Region</v>
      </c>
      <c r="AH626" s="1" t="str">
        <f t="shared" si="99"/>
        <v>Order Closed</v>
      </c>
    </row>
    <row r="627" spans="1:34">
      <c r="A627" s="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c r="P627" s="1">
        <f t="shared" si="90"/>
        <v>8120</v>
      </c>
      <c r="Q627" s="1">
        <v>0</v>
      </c>
      <c r="R627" s="1">
        <f t="shared" si="91"/>
        <v>0</v>
      </c>
      <c r="S627" s="1">
        <f t="shared" si="92"/>
        <v>8120</v>
      </c>
      <c r="T627" s="1">
        <v>0.52</v>
      </c>
      <c r="U627" s="1">
        <f t="shared" si="93"/>
        <v>4222.4000000000005</v>
      </c>
      <c r="V627" s="1">
        <f t="shared" si="94"/>
        <v>3897.5999999999995</v>
      </c>
      <c r="W627" s="4">
        <f t="shared" si="95"/>
        <v>0.47999999999999993</v>
      </c>
      <c r="X627" s="1" t="s">
        <v>56</v>
      </c>
      <c r="Y627" s="1" t="s">
        <v>57</v>
      </c>
      <c r="Z627" s="1" t="s">
        <v>22</v>
      </c>
      <c r="AA627" s="1"/>
      <c r="AB627" s="1"/>
      <c r="AC627" s="1" t="s">
        <v>93</v>
      </c>
      <c r="AD627" s="9" t="str">
        <f t="shared" si="96"/>
        <v>Target Not Achieved</v>
      </c>
      <c r="AE627" s="1" t="str" cm="1">
        <f t="array" ref="AE627">_xlfn.IFS(AB627&gt;=4.5,"Excellent",AB627&gt;=3,"Good",AB627&lt;3,"Poor")</f>
        <v>Poor</v>
      </c>
      <c r="AF627" s="1" t="str">
        <f t="shared" si="97"/>
        <v>Not Eligible for Bonus</v>
      </c>
      <c r="AG627" s="9" t="str">
        <f t="shared" si="98"/>
        <v>Normal Region</v>
      </c>
      <c r="AH627" s="1" t="str">
        <f t="shared" si="99"/>
        <v>Order Returned</v>
      </c>
    </row>
    <row r="628" spans="1:34">
      <c r="A628" s="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c r="P628" s="1">
        <f t="shared" si="90"/>
        <v>80600</v>
      </c>
      <c r="Q628" s="1">
        <v>0</v>
      </c>
      <c r="R628" s="1">
        <f t="shared" si="91"/>
        <v>0</v>
      </c>
      <c r="S628" s="1">
        <f t="shared" si="92"/>
        <v>80600</v>
      </c>
      <c r="T628" s="1">
        <v>0.57999999999999996</v>
      </c>
      <c r="U628" s="1">
        <f t="shared" si="93"/>
        <v>46748</v>
      </c>
      <c r="V628" s="1">
        <f t="shared" si="94"/>
        <v>33852</v>
      </c>
      <c r="W628" s="4">
        <f t="shared" si="95"/>
        <v>0.42</v>
      </c>
      <c r="X628" s="1" t="s">
        <v>147</v>
      </c>
      <c r="Y628" s="1" t="s">
        <v>57</v>
      </c>
      <c r="Z628" s="1" t="s">
        <v>22</v>
      </c>
      <c r="AA628" s="1"/>
      <c r="AB628" s="1"/>
      <c r="AC628" s="1" t="s">
        <v>93</v>
      </c>
      <c r="AD628" s="9" t="str">
        <f t="shared" si="96"/>
        <v>Target Achieved</v>
      </c>
      <c r="AE628" s="1" t="str" cm="1">
        <f t="array" ref="AE628">_xlfn.IFS(AB628&gt;=4.5,"Excellent",AB628&gt;=3,"Good",AB628&lt;3,"Poor")</f>
        <v>Poor</v>
      </c>
      <c r="AF628" s="1" t="str">
        <f t="shared" si="97"/>
        <v>Eligible for Bonus</v>
      </c>
      <c r="AG628" s="9" t="str">
        <f t="shared" si="98"/>
        <v>Normal Region</v>
      </c>
      <c r="AH628" s="1" t="str">
        <f t="shared" si="99"/>
        <v>Order Returned</v>
      </c>
    </row>
    <row r="629" spans="1:34">
      <c r="A629" s="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c r="P629" s="1">
        <f t="shared" si="90"/>
        <v>77760</v>
      </c>
      <c r="Q629" s="1">
        <v>20</v>
      </c>
      <c r="R629" s="1">
        <f t="shared" si="91"/>
        <v>15552</v>
      </c>
      <c r="S629" s="1">
        <f t="shared" si="92"/>
        <v>62208</v>
      </c>
      <c r="T629" s="1">
        <v>0.57999999999999996</v>
      </c>
      <c r="U629" s="1">
        <f t="shared" si="93"/>
        <v>36080.639999999999</v>
      </c>
      <c r="V629" s="1">
        <f t="shared" si="94"/>
        <v>26127.360000000001</v>
      </c>
      <c r="W629" s="4">
        <f t="shared" si="95"/>
        <v>0.42</v>
      </c>
      <c r="X629" s="1" t="s">
        <v>147</v>
      </c>
      <c r="Y629" s="1" t="s">
        <v>81</v>
      </c>
      <c r="Z629" s="1" t="s">
        <v>22</v>
      </c>
      <c r="AA629" s="1"/>
      <c r="AB629" s="1"/>
      <c r="AC629" s="1" t="s">
        <v>93</v>
      </c>
      <c r="AD629" s="9" t="str">
        <f t="shared" si="96"/>
        <v>Target Achieved</v>
      </c>
      <c r="AE629" s="1" t="str" cm="1">
        <f t="array" ref="AE629">_xlfn.IFS(AB629&gt;=4.5,"Excellent",AB629&gt;=3,"Good",AB629&lt;3,"Poor")</f>
        <v>Poor</v>
      </c>
      <c r="AF629" s="1" t="str">
        <f t="shared" si="97"/>
        <v>Not Eligible for Bonus</v>
      </c>
      <c r="AG629" s="9" t="str">
        <f t="shared" si="98"/>
        <v>Priority Region</v>
      </c>
      <c r="AH629" s="1" t="str">
        <f t="shared" si="99"/>
        <v>Order Returned</v>
      </c>
    </row>
    <row r="630" spans="1:34">
      <c r="A630" s="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c r="P630" s="1">
        <f t="shared" si="90"/>
        <v>8010</v>
      </c>
      <c r="Q630" s="1">
        <v>25</v>
      </c>
      <c r="R630" s="1">
        <f t="shared" si="91"/>
        <v>2002.5</v>
      </c>
      <c r="S630" s="1">
        <f t="shared" si="92"/>
        <v>6007.5</v>
      </c>
      <c r="T630" s="1">
        <v>0.45</v>
      </c>
      <c r="U630" s="1">
        <f t="shared" si="93"/>
        <v>2703.375</v>
      </c>
      <c r="V630" s="1">
        <f t="shared" si="94"/>
        <v>3304.125</v>
      </c>
      <c r="W630" s="4">
        <f t="shared" si="95"/>
        <v>0.55000000000000004</v>
      </c>
      <c r="X630" s="1" t="s">
        <v>50</v>
      </c>
      <c r="Y630" s="1" t="s">
        <v>72</v>
      </c>
      <c r="Z630" s="1" t="s">
        <v>41</v>
      </c>
      <c r="AA630" s="2">
        <v>45853</v>
      </c>
      <c r="AB630" s="1">
        <v>5</v>
      </c>
      <c r="AC630" s="1" t="s">
        <v>42</v>
      </c>
      <c r="AD630" s="9" t="str">
        <f t="shared" si="96"/>
        <v>Target Not Achieved</v>
      </c>
      <c r="AE630" s="1" t="str" cm="1">
        <f t="array" ref="AE630">_xlfn.IFS(AB630&gt;=4.5,"Excellent",AB630&gt;=3,"Good",AB630&lt;3,"Poor")</f>
        <v>Excellent</v>
      </c>
      <c r="AF630" s="1" t="str">
        <f t="shared" si="97"/>
        <v>Not Eligible for Bonus</v>
      </c>
      <c r="AG630" s="9" t="str">
        <f t="shared" si="98"/>
        <v>Priority Region</v>
      </c>
      <c r="AH630" s="1" t="str">
        <f t="shared" si="99"/>
        <v>Order Closed</v>
      </c>
    </row>
    <row r="631" spans="1:34">
      <c r="A631" s="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c r="P631" s="1">
        <f t="shared" si="90"/>
        <v>10200</v>
      </c>
      <c r="Q631" s="1">
        <v>10</v>
      </c>
      <c r="R631" s="1">
        <f t="shared" si="91"/>
        <v>1020</v>
      </c>
      <c r="S631" s="1">
        <f t="shared" si="92"/>
        <v>9180</v>
      </c>
      <c r="T631" s="1">
        <v>0.57999999999999996</v>
      </c>
      <c r="U631" s="1">
        <f t="shared" si="93"/>
        <v>5324.4</v>
      </c>
      <c r="V631" s="1">
        <f t="shared" si="94"/>
        <v>3855.6000000000004</v>
      </c>
      <c r="W631" s="4">
        <f t="shared" si="95"/>
        <v>0.42000000000000004</v>
      </c>
      <c r="X631" s="1" t="s">
        <v>92</v>
      </c>
      <c r="Y631" s="1" t="s">
        <v>40</v>
      </c>
      <c r="Z631" s="1" t="s">
        <v>41</v>
      </c>
      <c r="AA631" s="2">
        <v>45852</v>
      </c>
      <c r="AB631" s="1">
        <v>3</v>
      </c>
      <c r="AC631" s="1" t="s">
        <v>42</v>
      </c>
      <c r="AD631" s="9" t="str">
        <f t="shared" si="96"/>
        <v>Target Not Achieved</v>
      </c>
      <c r="AE631" s="1" t="str" cm="1">
        <f t="array" ref="AE631">_xlfn.IFS(AB631&gt;=4.5,"Excellent",AB631&gt;=3,"Good",AB631&lt;3,"Poor")</f>
        <v>Good</v>
      </c>
      <c r="AF631" s="1" t="str">
        <f t="shared" si="97"/>
        <v>Not Eligible for Bonus</v>
      </c>
      <c r="AG631" s="9" t="str">
        <f t="shared" si="98"/>
        <v>Normal Region</v>
      </c>
      <c r="AH631" s="1" t="str">
        <f t="shared" si="99"/>
        <v>Order Closed</v>
      </c>
    </row>
    <row r="632" spans="1:34">
      <c r="A632" s="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c r="P632" s="1">
        <f t="shared" si="90"/>
        <v>4520</v>
      </c>
      <c r="Q632" s="1">
        <v>15</v>
      </c>
      <c r="R632" s="1">
        <f t="shared" si="91"/>
        <v>678</v>
      </c>
      <c r="S632" s="1">
        <f t="shared" si="92"/>
        <v>3842</v>
      </c>
      <c r="T632" s="1">
        <v>0.45</v>
      </c>
      <c r="U632" s="1">
        <f t="shared" si="93"/>
        <v>1728.9</v>
      </c>
      <c r="V632" s="1">
        <f t="shared" si="94"/>
        <v>2113.1</v>
      </c>
      <c r="W632" s="4">
        <f t="shared" si="95"/>
        <v>0.54999999999999993</v>
      </c>
      <c r="X632" s="1" t="s">
        <v>104</v>
      </c>
      <c r="Y632" s="1" t="s">
        <v>72</v>
      </c>
      <c r="Z632" s="1" t="s">
        <v>22</v>
      </c>
      <c r="AA632" s="1"/>
      <c r="AB632" s="1"/>
      <c r="AC632" s="1" t="s">
        <v>93</v>
      </c>
      <c r="AD632" s="9" t="str">
        <f t="shared" si="96"/>
        <v>Target Not Achieved</v>
      </c>
      <c r="AE632" s="1" t="str" cm="1">
        <f t="array" ref="AE632">_xlfn.IFS(AB632&gt;=4.5,"Excellent",AB632&gt;=3,"Good",AB632&lt;3,"Poor")</f>
        <v>Poor</v>
      </c>
      <c r="AF632" s="1" t="str">
        <f t="shared" si="97"/>
        <v>Not Eligible for Bonus</v>
      </c>
      <c r="AG632" s="9" t="str">
        <f t="shared" si="98"/>
        <v>Normal Region</v>
      </c>
      <c r="AH632" s="1" t="str">
        <f t="shared" si="99"/>
        <v>Order Returned</v>
      </c>
    </row>
    <row r="633" spans="1:34">
      <c r="A633" s="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c r="P633" s="1">
        <f t="shared" si="90"/>
        <v>1300</v>
      </c>
      <c r="Q633" s="1">
        <v>10</v>
      </c>
      <c r="R633" s="1">
        <f t="shared" si="91"/>
        <v>130</v>
      </c>
      <c r="S633" s="1">
        <f t="shared" si="92"/>
        <v>1170</v>
      </c>
      <c r="T633" s="1">
        <v>0.62</v>
      </c>
      <c r="U633" s="1">
        <f t="shared" si="93"/>
        <v>725.4</v>
      </c>
      <c r="V633" s="1">
        <f t="shared" si="94"/>
        <v>444.6</v>
      </c>
      <c r="W633" s="4">
        <f t="shared" si="95"/>
        <v>0.38</v>
      </c>
      <c r="X633" s="1" t="s">
        <v>147</v>
      </c>
      <c r="Y633" s="1" t="s">
        <v>57</v>
      </c>
      <c r="Z633" s="1" t="s">
        <v>41</v>
      </c>
      <c r="AA633" s="2">
        <v>45849</v>
      </c>
      <c r="AB633" s="1">
        <v>5</v>
      </c>
      <c r="AC633" s="1" t="s">
        <v>42</v>
      </c>
      <c r="AD633" s="9" t="str">
        <f t="shared" si="96"/>
        <v>Target Not Achieved</v>
      </c>
      <c r="AE633" s="1" t="str" cm="1">
        <f t="array" ref="AE633">_xlfn.IFS(AB633&gt;=4.5,"Excellent",AB633&gt;=3,"Good",AB633&lt;3,"Poor")</f>
        <v>Excellent</v>
      </c>
      <c r="AF633" s="1" t="str">
        <f t="shared" si="97"/>
        <v>Not Eligible for Bonus</v>
      </c>
      <c r="AG633" s="9" t="str">
        <f t="shared" si="98"/>
        <v>Normal Region</v>
      </c>
      <c r="AH633" s="1" t="str">
        <f t="shared" si="99"/>
        <v>Order Closed</v>
      </c>
    </row>
    <row r="634" spans="1:34">
      <c r="A634" s="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c r="P634" s="1">
        <f t="shared" si="90"/>
        <v>9860</v>
      </c>
      <c r="Q634" s="1">
        <v>5</v>
      </c>
      <c r="R634" s="1">
        <f t="shared" si="91"/>
        <v>493</v>
      </c>
      <c r="S634" s="1">
        <f t="shared" si="92"/>
        <v>9367</v>
      </c>
      <c r="T634" s="1">
        <v>0.47</v>
      </c>
      <c r="U634" s="1">
        <f t="shared" si="93"/>
        <v>4402.49</v>
      </c>
      <c r="V634" s="1">
        <f t="shared" si="94"/>
        <v>4964.51</v>
      </c>
      <c r="W634" s="4">
        <f t="shared" si="95"/>
        <v>0.53</v>
      </c>
      <c r="X634" s="1" t="s">
        <v>50</v>
      </c>
      <c r="Y634" s="1" t="s">
        <v>81</v>
      </c>
      <c r="Z634" s="1" t="s">
        <v>41</v>
      </c>
      <c r="AA634" s="2">
        <v>45855</v>
      </c>
      <c r="AB634" s="1">
        <v>3</v>
      </c>
      <c r="AC634" s="1" t="s">
        <v>42</v>
      </c>
      <c r="AD634" s="9" t="str">
        <f t="shared" si="96"/>
        <v>Target Not Achieved</v>
      </c>
      <c r="AE634" s="1" t="str" cm="1">
        <f t="array" ref="AE634">_xlfn.IFS(AB634&gt;=4.5,"Excellent",AB634&gt;=3,"Good",AB634&lt;3,"Poor")</f>
        <v>Good</v>
      </c>
      <c r="AF634" s="1" t="str">
        <f t="shared" si="97"/>
        <v>Not Eligible for Bonus</v>
      </c>
      <c r="AG634" s="9" t="str">
        <f t="shared" si="98"/>
        <v>Priority Region</v>
      </c>
      <c r="AH634" s="1" t="str">
        <f t="shared" si="99"/>
        <v>Order Closed</v>
      </c>
    </row>
    <row r="635" spans="1:34">
      <c r="A635" s="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c r="P635" s="1">
        <f t="shared" si="90"/>
        <v>24580</v>
      </c>
      <c r="Q635" s="1">
        <v>10</v>
      </c>
      <c r="R635" s="1">
        <f t="shared" si="91"/>
        <v>2458</v>
      </c>
      <c r="S635" s="1">
        <f t="shared" si="92"/>
        <v>22122</v>
      </c>
      <c r="T635" s="1">
        <v>0.52</v>
      </c>
      <c r="U635" s="1">
        <f t="shared" si="93"/>
        <v>11503.44</v>
      </c>
      <c r="V635" s="1">
        <f t="shared" si="94"/>
        <v>10618.56</v>
      </c>
      <c r="W635" s="4">
        <f t="shared" si="95"/>
        <v>0.48</v>
      </c>
      <c r="X635" s="1" t="s">
        <v>56</v>
      </c>
      <c r="Y635" s="1" t="s">
        <v>81</v>
      </c>
      <c r="Z635" s="1" t="s">
        <v>41</v>
      </c>
      <c r="AA635" s="2">
        <v>45851</v>
      </c>
      <c r="AB635" s="1">
        <v>5</v>
      </c>
      <c r="AC635" s="1" t="s">
        <v>42</v>
      </c>
      <c r="AD635" s="9" t="str">
        <f t="shared" si="96"/>
        <v>Target Achieved</v>
      </c>
      <c r="AE635" s="1" t="str" cm="1">
        <f t="array" ref="AE635">_xlfn.IFS(AB635&gt;=4.5,"Excellent",AB635&gt;=3,"Good",AB635&lt;3,"Poor")</f>
        <v>Excellent</v>
      </c>
      <c r="AF635" s="1" t="str">
        <f t="shared" si="97"/>
        <v>Not Eligible for Bonus</v>
      </c>
      <c r="AG635" s="9" t="str">
        <f t="shared" si="98"/>
        <v>Priority Region</v>
      </c>
      <c r="AH635" s="1" t="str">
        <f t="shared" si="99"/>
        <v>Order Closed</v>
      </c>
    </row>
    <row r="636" spans="1:34">
      <c r="A636" s="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c r="P636" s="1">
        <f t="shared" si="90"/>
        <v>111700</v>
      </c>
      <c r="Q636" s="1">
        <v>0</v>
      </c>
      <c r="R636" s="1">
        <f t="shared" si="91"/>
        <v>0</v>
      </c>
      <c r="S636" s="1">
        <f t="shared" si="92"/>
        <v>111700</v>
      </c>
      <c r="T636" s="1">
        <v>0.57999999999999996</v>
      </c>
      <c r="U636" s="1">
        <f t="shared" si="93"/>
        <v>64785.999999999993</v>
      </c>
      <c r="V636" s="1">
        <f t="shared" si="94"/>
        <v>46914.000000000007</v>
      </c>
      <c r="W636" s="4">
        <f t="shared" si="95"/>
        <v>0.42000000000000004</v>
      </c>
      <c r="X636" s="1" t="s">
        <v>50</v>
      </c>
      <c r="Y636" s="1" t="s">
        <v>57</v>
      </c>
      <c r="Z636" s="1" t="s">
        <v>41</v>
      </c>
      <c r="AA636" s="2">
        <v>45852</v>
      </c>
      <c r="AB636" s="1">
        <v>5</v>
      </c>
      <c r="AC636" s="1" t="s">
        <v>42</v>
      </c>
      <c r="AD636" s="9" t="str">
        <f t="shared" si="96"/>
        <v>Target Achieved</v>
      </c>
      <c r="AE636" s="1" t="str" cm="1">
        <f t="array" ref="AE636">_xlfn.IFS(AB636&gt;=4.5,"Excellent",AB636&gt;=3,"Good",AB636&lt;3,"Poor")</f>
        <v>Excellent</v>
      </c>
      <c r="AF636" s="1" t="str">
        <f t="shared" si="97"/>
        <v>Eligible for Bonus</v>
      </c>
      <c r="AG636" s="9" t="str">
        <f t="shared" si="98"/>
        <v>Normal Region</v>
      </c>
      <c r="AH636" s="1" t="str">
        <f t="shared" si="99"/>
        <v>Order Closed</v>
      </c>
    </row>
    <row r="637" spans="1:34">
      <c r="A637" s="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c r="P637" s="1">
        <f t="shared" si="90"/>
        <v>4280</v>
      </c>
      <c r="Q637" s="1">
        <v>5</v>
      </c>
      <c r="R637" s="1">
        <f t="shared" si="91"/>
        <v>214</v>
      </c>
      <c r="S637" s="1">
        <f t="shared" si="92"/>
        <v>4066</v>
      </c>
      <c r="T637" s="1">
        <v>0.35</v>
      </c>
      <c r="U637" s="1">
        <f t="shared" si="93"/>
        <v>1423.1</v>
      </c>
      <c r="V637" s="1">
        <f t="shared" si="94"/>
        <v>2642.9</v>
      </c>
      <c r="W637" s="4">
        <f t="shared" si="95"/>
        <v>0.65</v>
      </c>
      <c r="X637" s="1" t="s">
        <v>104</v>
      </c>
      <c r="Y637" s="1" t="s">
        <v>72</v>
      </c>
      <c r="Z637" s="1" t="s">
        <v>41</v>
      </c>
      <c r="AA637" s="2">
        <v>45856</v>
      </c>
      <c r="AB637" s="1">
        <v>4</v>
      </c>
      <c r="AC637" s="1" t="s">
        <v>42</v>
      </c>
      <c r="AD637" s="9" t="str">
        <f t="shared" si="96"/>
        <v>Target Not Achieved</v>
      </c>
      <c r="AE637" s="1" t="str" cm="1">
        <f t="array" ref="AE637">_xlfn.IFS(AB637&gt;=4.5,"Excellent",AB637&gt;=3,"Good",AB637&lt;3,"Poor")</f>
        <v>Good</v>
      </c>
      <c r="AF637" s="1" t="str">
        <f t="shared" si="97"/>
        <v>Not Eligible for Bonus</v>
      </c>
      <c r="AG637" s="9" t="str">
        <f t="shared" si="98"/>
        <v>Normal Region</v>
      </c>
      <c r="AH637" s="1" t="str">
        <f t="shared" si="99"/>
        <v>Order Closed</v>
      </c>
    </row>
    <row r="638" spans="1:34">
      <c r="A638" s="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c r="P638" s="1">
        <f t="shared" si="90"/>
        <v>7800</v>
      </c>
      <c r="Q638" s="1">
        <v>0</v>
      </c>
      <c r="R638" s="1">
        <f t="shared" si="91"/>
        <v>0</v>
      </c>
      <c r="S638" s="1">
        <f t="shared" si="92"/>
        <v>7800</v>
      </c>
      <c r="T638" s="1">
        <v>0.52</v>
      </c>
      <c r="U638" s="1">
        <f t="shared" si="93"/>
        <v>4056</v>
      </c>
      <c r="V638" s="1">
        <f t="shared" si="94"/>
        <v>3744</v>
      </c>
      <c r="W638" s="4">
        <f t="shared" si="95"/>
        <v>0.48</v>
      </c>
      <c r="X638" s="1" t="s">
        <v>92</v>
      </c>
      <c r="Y638" s="1" t="s">
        <v>40</v>
      </c>
      <c r="Z638" s="1" t="s">
        <v>22</v>
      </c>
      <c r="AA638" s="1"/>
      <c r="AB638" s="1"/>
      <c r="AC638" s="1" t="s">
        <v>93</v>
      </c>
      <c r="AD638" s="9" t="str">
        <f t="shared" si="96"/>
        <v>Target Not Achieved</v>
      </c>
      <c r="AE638" s="1" t="str" cm="1">
        <f t="array" ref="AE638">_xlfn.IFS(AB638&gt;=4.5,"Excellent",AB638&gt;=3,"Good",AB638&lt;3,"Poor")</f>
        <v>Poor</v>
      </c>
      <c r="AF638" s="1" t="str">
        <f t="shared" si="97"/>
        <v>Not Eligible for Bonus</v>
      </c>
      <c r="AG638" s="9" t="str">
        <f t="shared" si="98"/>
        <v>Priority Region</v>
      </c>
      <c r="AH638" s="1" t="str">
        <f t="shared" si="99"/>
        <v>Order Returned</v>
      </c>
    </row>
    <row r="639" spans="1:34">
      <c r="A639" s="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c r="P639" s="1">
        <f t="shared" si="90"/>
        <v>7040</v>
      </c>
      <c r="Q639" s="1">
        <v>20</v>
      </c>
      <c r="R639" s="1">
        <f t="shared" si="91"/>
        <v>1408</v>
      </c>
      <c r="S639" s="1">
        <f t="shared" si="92"/>
        <v>5632</v>
      </c>
      <c r="T639" s="1">
        <v>0.5</v>
      </c>
      <c r="U639" s="1">
        <f t="shared" si="93"/>
        <v>2816</v>
      </c>
      <c r="V639" s="1">
        <f t="shared" si="94"/>
        <v>2816</v>
      </c>
      <c r="W639" s="4">
        <f t="shared" si="95"/>
        <v>0.5</v>
      </c>
      <c r="X639" s="1" t="s">
        <v>104</v>
      </c>
      <c r="Y639" s="1" t="s">
        <v>72</v>
      </c>
      <c r="Z639" s="1" t="s">
        <v>41</v>
      </c>
      <c r="AA639" s="2">
        <v>45854</v>
      </c>
      <c r="AB639" s="1">
        <v>5</v>
      </c>
      <c r="AC639" s="1" t="s">
        <v>42</v>
      </c>
      <c r="AD639" s="9" t="str">
        <f t="shared" si="96"/>
        <v>Target Not Achieved</v>
      </c>
      <c r="AE639" s="1" t="str" cm="1">
        <f t="array" ref="AE639">_xlfn.IFS(AB639&gt;=4.5,"Excellent",AB639&gt;=3,"Good",AB639&lt;3,"Poor")</f>
        <v>Excellent</v>
      </c>
      <c r="AF639" s="1" t="str">
        <f t="shared" si="97"/>
        <v>Not Eligible for Bonus</v>
      </c>
      <c r="AG639" s="9" t="str">
        <f t="shared" si="98"/>
        <v>Normal Region</v>
      </c>
      <c r="AH639" s="1" t="str">
        <f t="shared" si="99"/>
        <v>Order Closed</v>
      </c>
    </row>
    <row r="640" spans="1:34">
      <c r="A640" s="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c r="P640" s="1">
        <f t="shared" si="90"/>
        <v>16520</v>
      </c>
      <c r="Q640" s="1">
        <v>5</v>
      </c>
      <c r="R640" s="1">
        <f t="shared" si="91"/>
        <v>826</v>
      </c>
      <c r="S640" s="1">
        <f t="shared" si="92"/>
        <v>15694</v>
      </c>
      <c r="T640" s="1">
        <v>0.52</v>
      </c>
      <c r="U640" s="1">
        <f t="shared" si="93"/>
        <v>8160.88</v>
      </c>
      <c r="V640" s="1">
        <f t="shared" si="94"/>
        <v>7533.12</v>
      </c>
      <c r="W640" s="4">
        <f t="shared" si="95"/>
        <v>0.48</v>
      </c>
      <c r="X640" s="1" t="s">
        <v>92</v>
      </c>
      <c r="Y640" s="1" t="s">
        <v>72</v>
      </c>
      <c r="Z640" s="1" t="s">
        <v>41</v>
      </c>
      <c r="AA640" s="2">
        <v>45857</v>
      </c>
      <c r="AB640" s="1">
        <v>4</v>
      </c>
      <c r="AC640" s="1" t="s">
        <v>42</v>
      </c>
      <c r="AD640" s="9" t="str">
        <f t="shared" si="96"/>
        <v>Target Achieved</v>
      </c>
      <c r="AE640" s="1" t="str" cm="1">
        <f t="array" ref="AE640">_xlfn.IFS(AB640&gt;=4.5,"Excellent",AB640&gt;=3,"Good",AB640&lt;3,"Poor")</f>
        <v>Good</v>
      </c>
      <c r="AF640" s="1" t="str">
        <f t="shared" si="97"/>
        <v>Eligible for Bonus</v>
      </c>
      <c r="AG640" s="9" t="str">
        <f t="shared" si="98"/>
        <v>Normal Region</v>
      </c>
      <c r="AH640" s="1" t="str">
        <f t="shared" si="99"/>
        <v>Order Closed</v>
      </c>
    </row>
    <row r="641" spans="1:34">
      <c r="A641" s="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c r="P641" s="1">
        <f t="shared" si="90"/>
        <v>21900</v>
      </c>
      <c r="Q641" s="1">
        <v>0</v>
      </c>
      <c r="R641" s="1">
        <f t="shared" si="91"/>
        <v>0</v>
      </c>
      <c r="S641" s="1">
        <f t="shared" si="92"/>
        <v>21900</v>
      </c>
      <c r="T641" s="1">
        <v>0.48</v>
      </c>
      <c r="U641" s="1">
        <f t="shared" si="93"/>
        <v>10512</v>
      </c>
      <c r="V641" s="1">
        <f t="shared" si="94"/>
        <v>11388</v>
      </c>
      <c r="W641" s="4">
        <f t="shared" si="95"/>
        <v>0.52</v>
      </c>
      <c r="X641" s="1" t="s">
        <v>104</v>
      </c>
      <c r="Y641" s="1" t="s">
        <v>72</v>
      </c>
      <c r="Z641" s="1" t="s">
        <v>41</v>
      </c>
      <c r="AA641" s="2">
        <v>45854</v>
      </c>
      <c r="AB641" s="1">
        <v>4</v>
      </c>
      <c r="AC641" s="1" t="s">
        <v>42</v>
      </c>
      <c r="AD641" s="9" t="str">
        <f t="shared" si="96"/>
        <v>Target Achieved</v>
      </c>
      <c r="AE641" s="1" t="str" cm="1">
        <f t="array" ref="AE641">_xlfn.IFS(AB641&gt;=4.5,"Excellent",AB641&gt;=3,"Good",AB641&lt;3,"Poor")</f>
        <v>Good</v>
      </c>
      <c r="AF641" s="1" t="str">
        <f t="shared" si="97"/>
        <v>Eligible for Bonus</v>
      </c>
      <c r="AG641" s="9" t="str">
        <f t="shared" si="98"/>
        <v>Normal Region</v>
      </c>
      <c r="AH641" s="1" t="str">
        <f t="shared" si="99"/>
        <v>Order Closed</v>
      </c>
    </row>
    <row r="642" spans="1:34">
      <c r="A642" s="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c r="P642" s="1">
        <f t="shared" si="90"/>
        <v>2560</v>
      </c>
      <c r="Q642" s="1">
        <v>0</v>
      </c>
      <c r="R642" s="1">
        <f t="shared" si="91"/>
        <v>0</v>
      </c>
      <c r="S642" s="1">
        <f t="shared" si="92"/>
        <v>2560</v>
      </c>
      <c r="T642" s="1">
        <v>0.35</v>
      </c>
      <c r="U642" s="1">
        <f t="shared" si="93"/>
        <v>896</v>
      </c>
      <c r="V642" s="1">
        <f t="shared" si="94"/>
        <v>1664</v>
      </c>
      <c r="W642" s="4">
        <f t="shared" si="95"/>
        <v>0.65</v>
      </c>
      <c r="X642" s="1" t="s">
        <v>104</v>
      </c>
      <c r="Y642" s="1" t="s">
        <v>40</v>
      </c>
      <c r="Z642" s="1" t="s">
        <v>66</v>
      </c>
      <c r="AA642" s="1"/>
      <c r="AB642" s="1"/>
      <c r="AC642" s="1" t="s">
        <v>42</v>
      </c>
      <c r="AD642" s="9" t="str">
        <f t="shared" si="96"/>
        <v>Target Not Achieved</v>
      </c>
      <c r="AE642" s="1" t="str" cm="1">
        <f t="array" ref="AE642">_xlfn.IFS(AB642&gt;=4.5,"Excellent",AB642&gt;=3,"Good",AB642&lt;3,"Poor")</f>
        <v>Poor</v>
      </c>
      <c r="AF642" s="1" t="str">
        <f t="shared" si="97"/>
        <v>Not Eligible for Bonus</v>
      </c>
      <c r="AG642" s="9" t="str">
        <f t="shared" si="98"/>
        <v>Normal Region</v>
      </c>
      <c r="AH642" s="1" t="str">
        <f t="shared" si="99"/>
        <v>Order Closed</v>
      </c>
    </row>
    <row r="643" spans="1:34">
      <c r="A643" s="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c r="P643" s="1">
        <f t="shared" ref="P643:P706" si="100">PRODUCT(N643,O643)</f>
        <v>10350</v>
      </c>
      <c r="Q643" s="1">
        <v>25</v>
      </c>
      <c r="R643" s="1">
        <f t="shared" ref="R643:R706" si="101">P643*(Q643/100)</f>
        <v>2587.5</v>
      </c>
      <c r="S643" s="1">
        <f t="shared" ref="S643:S706" si="102">P643-R643</f>
        <v>7762.5</v>
      </c>
      <c r="T643" s="1">
        <v>0.48</v>
      </c>
      <c r="U643" s="1">
        <f t="shared" ref="U643:U706" si="103">S643*T643</f>
        <v>3726</v>
      </c>
      <c r="V643" s="1">
        <f t="shared" ref="V643:V706" si="104">S643-U643</f>
        <v>4036.5</v>
      </c>
      <c r="W643" s="4">
        <f t="shared" ref="W643:W706" si="105">(V643/S643)</f>
        <v>0.52</v>
      </c>
      <c r="X643" s="1" t="s">
        <v>50</v>
      </c>
      <c r="Y643" s="1" t="s">
        <v>40</v>
      </c>
      <c r="Z643" s="1" t="s">
        <v>120</v>
      </c>
      <c r="AA643" s="1"/>
      <c r="AB643" s="1"/>
      <c r="AC643" s="1" t="s">
        <v>42</v>
      </c>
      <c r="AD643" s="9" t="str">
        <f t="shared" ref="AD643:AD706" si="106">IF(S643&gt;10000,"Target Achieved", "Target Not Achieved")</f>
        <v>Target Not Achieved</v>
      </c>
      <c r="AE643" s="1" t="str" cm="1">
        <f t="array" ref="AE643">_xlfn.IFS(AB643&gt;=4.5,"Excellent",AB643&gt;=3,"Good",AB643&lt;3,"Poor")</f>
        <v>Poor</v>
      </c>
      <c r="AF643" s="1" t="str">
        <f t="shared" ref="AF643:AF706" si="107">IF(AND(V643&gt;5000,Q643&lt;10),"Eligible for Bonus","Not Eligible for Bonus")</f>
        <v>Not Eligible for Bonus</v>
      </c>
      <c r="AG643" s="9" t="str">
        <f t="shared" ref="AG643:AG706" si="108">IF(OR(K643="East India",K643="South India"),"Priority Region","Normal Region")</f>
        <v>Normal Region</v>
      </c>
      <c r="AH643" s="1" t="str">
        <f t="shared" ref="AH643:AH706" si="109">IF(NOT(AC643="Yes"),"Order Closed","Order Returned")</f>
        <v>Order Closed</v>
      </c>
    </row>
    <row r="644" spans="1:34">
      <c r="A644" s="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c r="P644" s="1">
        <f t="shared" si="100"/>
        <v>49500</v>
      </c>
      <c r="Q644" s="1">
        <v>5</v>
      </c>
      <c r="R644" s="1">
        <f t="shared" si="101"/>
        <v>2475</v>
      </c>
      <c r="S644" s="1">
        <f t="shared" si="102"/>
        <v>47025</v>
      </c>
      <c r="T644" s="1">
        <v>0.52</v>
      </c>
      <c r="U644" s="1">
        <f t="shared" si="103"/>
        <v>24453</v>
      </c>
      <c r="V644" s="1">
        <f t="shared" si="104"/>
        <v>22572</v>
      </c>
      <c r="W644" s="4">
        <f t="shared" si="105"/>
        <v>0.48</v>
      </c>
      <c r="X644" s="1" t="s">
        <v>147</v>
      </c>
      <c r="Y644" s="1" t="s">
        <v>40</v>
      </c>
      <c r="Z644" s="1" t="s">
        <v>41</v>
      </c>
      <c r="AA644" s="2">
        <v>45854</v>
      </c>
      <c r="AB644" s="1">
        <v>5</v>
      </c>
      <c r="AC644" s="1" t="s">
        <v>42</v>
      </c>
      <c r="AD644" s="9" t="str">
        <f t="shared" si="106"/>
        <v>Target Achieved</v>
      </c>
      <c r="AE644" s="1" t="str" cm="1">
        <f t="array" ref="AE644">_xlfn.IFS(AB644&gt;=4.5,"Excellent",AB644&gt;=3,"Good",AB644&lt;3,"Poor")</f>
        <v>Excellent</v>
      </c>
      <c r="AF644" s="1" t="str">
        <f t="shared" si="107"/>
        <v>Eligible for Bonus</v>
      </c>
      <c r="AG644" s="9" t="str">
        <f t="shared" si="108"/>
        <v>Normal Region</v>
      </c>
      <c r="AH644" s="1" t="str">
        <f t="shared" si="109"/>
        <v>Order Closed</v>
      </c>
    </row>
    <row r="645" spans="1:34">
      <c r="A645" s="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c r="P645" s="1">
        <f t="shared" si="100"/>
        <v>9630</v>
      </c>
      <c r="Q645" s="1">
        <v>25</v>
      </c>
      <c r="R645" s="1">
        <f t="shared" si="101"/>
        <v>2407.5</v>
      </c>
      <c r="S645" s="1">
        <f t="shared" si="102"/>
        <v>7222.5</v>
      </c>
      <c r="T645" s="1">
        <v>0.47</v>
      </c>
      <c r="U645" s="1">
        <f t="shared" si="103"/>
        <v>3394.5749999999998</v>
      </c>
      <c r="V645" s="1">
        <f t="shared" si="104"/>
        <v>3827.9250000000002</v>
      </c>
      <c r="W645" s="4">
        <f t="shared" si="105"/>
        <v>0.53</v>
      </c>
      <c r="X645" s="1" t="s">
        <v>39</v>
      </c>
      <c r="Y645" s="1" t="s">
        <v>57</v>
      </c>
      <c r="Z645" s="1" t="s">
        <v>51</v>
      </c>
      <c r="AA645" s="2">
        <v>45856</v>
      </c>
      <c r="AB645" s="1"/>
      <c r="AC645" s="1" t="s">
        <v>42</v>
      </c>
      <c r="AD645" s="9" t="str">
        <f t="shared" si="106"/>
        <v>Target Not Achieved</v>
      </c>
      <c r="AE645" s="1" t="str" cm="1">
        <f t="array" ref="AE645">_xlfn.IFS(AB645&gt;=4.5,"Excellent",AB645&gt;=3,"Good",AB645&lt;3,"Poor")</f>
        <v>Poor</v>
      </c>
      <c r="AF645" s="1" t="str">
        <f t="shared" si="107"/>
        <v>Not Eligible for Bonus</v>
      </c>
      <c r="AG645" s="9" t="str">
        <f t="shared" si="108"/>
        <v>Normal Region</v>
      </c>
      <c r="AH645" s="1" t="str">
        <f t="shared" si="109"/>
        <v>Order Closed</v>
      </c>
    </row>
    <row r="646" spans="1:34">
      <c r="A646" s="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c r="P646" s="1">
        <f t="shared" si="100"/>
        <v>138200</v>
      </c>
      <c r="Q646" s="1">
        <v>15</v>
      </c>
      <c r="R646" s="1">
        <f t="shared" si="101"/>
        <v>20730</v>
      </c>
      <c r="S646" s="1">
        <f t="shared" si="102"/>
        <v>117470</v>
      </c>
      <c r="T646" s="1">
        <v>0.57999999999999996</v>
      </c>
      <c r="U646" s="1">
        <f t="shared" si="103"/>
        <v>68132.599999999991</v>
      </c>
      <c r="V646" s="1">
        <f t="shared" si="104"/>
        <v>49337.400000000009</v>
      </c>
      <c r="W646" s="4">
        <f t="shared" si="105"/>
        <v>0.4200000000000001</v>
      </c>
      <c r="X646" s="1" t="s">
        <v>56</v>
      </c>
      <c r="Y646" s="1" t="s">
        <v>72</v>
      </c>
      <c r="Z646" s="1" t="s">
        <v>41</v>
      </c>
      <c r="AA646" s="2">
        <v>45855</v>
      </c>
      <c r="AB646" s="1">
        <v>4</v>
      </c>
      <c r="AC646" s="1" t="s">
        <v>42</v>
      </c>
      <c r="AD646" s="9" t="str">
        <f t="shared" si="106"/>
        <v>Target Achieved</v>
      </c>
      <c r="AE646" s="1" t="str" cm="1">
        <f t="array" ref="AE646">_xlfn.IFS(AB646&gt;=4.5,"Excellent",AB646&gt;=3,"Good",AB646&lt;3,"Poor")</f>
        <v>Good</v>
      </c>
      <c r="AF646" s="1" t="str">
        <f t="shared" si="107"/>
        <v>Not Eligible for Bonus</v>
      </c>
      <c r="AG646" s="9" t="str">
        <f t="shared" si="108"/>
        <v>Normal Region</v>
      </c>
      <c r="AH646" s="1" t="str">
        <f t="shared" si="109"/>
        <v>Order Closed</v>
      </c>
    </row>
    <row r="647" spans="1:34">
      <c r="A647" s="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c r="P647" s="1">
        <f t="shared" si="100"/>
        <v>33440</v>
      </c>
      <c r="Q647" s="1">
        <v>10</v>
      </c>
      <c r="R647" s="1">
        <f t="shared" si="101"/>
        <v>3344</v>
      </c>
      <c r="S647" s="1">
        <f t="shared" si="102"/>
        <v>30096</v>
      </c>
      <c r="T647" s="1">
        <v>0.57999999999999996</v>
      </c>
      <c r="U647" s="1">
        <f t="shared" si="103"/>
        <v>17455.68</v>
      </c>
      <c r="V647" s="1">
        <f t="shared" si="104"/>
        <v>12640.32</v>
      </c>
      <c r="W647" s="4">
        <f t="shared" si="105"/>
        <v>0.42</v>
      </c>
      <c r="X647" s="1" t="s">
        <v>50</v>
      </c>
      <c r="Y647" s="1" t="s">
        <v>72</v>
      </c>
      <c r="Z647" s="1" t="s">
        <v>41</v>
      </c>
      <c r="AA647" s="2">
        <v>45857</v>
      </c>
      <c r="AB647" s="1">
        <v>3</v>
      </c>
      <c r="AC647" s="1" t="s">
        <v>42</v>
      </c>
      <c r="AD647" s="9" t="str">
        <f t="shared" si="106"/>
        <v>Target Achieved</v>
      </c>
      <c r="AE647" s="1" t="str" cm="1">
        <f t="array" ref="AE647">_xlfn.IFS(AB647&gt;=4.5,"Excellent",AB647&gt;=3,"Good",AB647&lt;3,"Poor")</f>
        <v>Good</v>
      </c>
      <c r="AF647" s="1" t="str">
        <f t="shared" si="107"/>
        <v>Not Eligible for Bonus</v>
      </c>
      <c r="AG647" s="9" t="str">
        <f t="shared" si="108"/>
        <v>Normal Region</v>
      </c>
      <c r="AH647" s="1" t="str">
        <f t="shared" si="109"/>
        <v>Order Closed</v>
      </c>
    </row>
    <row r="648" spans="1:34">
      <c r="A648" s="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c r="P648" s="1">
        <f t="shared" si="100"/>
        <v>150</v>
      </c>
      <c r="Q648" s="1">
        <v>30</v>
      </c>
      <c r="R648" s="1">
        <f t="shared" si="101"/>
        <v>45</v>
      </c>
      <c r="S648" s="1">
        <f t="shared" si="102"/>
        <v>105</v>
      </c>
      <c r="T648" s="1">
        <v>0.62</v>
      </c>
      <c r="U648" s="1">
        <f t="shared" si="103"/>
        <v>65.099999999999994</v>
      </c>
      <c r="V648" s="1">
        <f t="shared" si="104"/>
        <v>39.900000000000006</v>
      </c>
      <c r="W648" s="4">
        <f t="shared" si="105"/>
        <v>0.38000000000000006</v>
      </c>
      <c r="X648" s="1" t="s">
        <v>104</v>
      </c>
      <c r="Y648" s="1" t="s">
        <v>40</v>
      </c>
      <c r="Z648" s="1" t="s">
        <v>41</v>
      </c>
      <c r="AA648" s="2">
        <v>45859</v>
      </c>
      <c r="AB648" s="1">
        <v>4</v>
      </c>
      <c r="AC648" s="1" t="s">
        <v>42</v>
      </c>
      <c r="AD648" s="9" t="str">
        <f t="shared" si="106"/>
        <v>Target Not Achieved</v>
      </c>
      <c r="AE648" s="1" t="str" cm="1">
        <f t="array" ref="AE648">_xlfn.IFS(AB648&gt;=4.5,"Excellent",AB648&gt;=3,"Good",AB648&lt;3,"Poor")</f>
        <v>Good</v>
      </c>
      <c r="AF648" s="1" t="str">
        <f t="shared" si="107"/>
        <v>Not Eligible for Bonus</v>
      </c>
      <c r="AG648" s="9" t="str">
        <f t="shared" si="108"/>
        <v>Normal Region</v>
      </c>
      <c r="AH648" s="1" t="str">
        <f t="shared" si="109"/>
        <v>Order Closed</v>
      </c>
    </row>
    <row r="649" spans="1:34">
      <c r="A649" s="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c r="P649" s="1">
        <f t="shared" si="100"/>
        <v>4060</v>
      </c>
      <c r="Q649" s="1">
        <v>20</v>
      </c>
      <c r="R649" s="1">
        <f t="shared" si="101"/>
        <v>812</v>
      </c>
      <c r="S649" s="1">
        <f t="shared" si="102"/>
        <v>3248</v>
      </c>
      <c r="T649" s="1">
        <v>0.47</v>
      </c>
      <c r="U649" s="1">
        <f t="shared" si="103"/>
        <v>1526.56</v>
      </c>
      <c r="V649" s="1">
        <f t="shared" si="104"/>
        <v>1721.44</v>
      </c>
      <c r="W649" s="4">
        <f t="shared" si="105"/>
        <v>0.53</v>
      </c>
      <c r="X649" s="1" t="s">
        <v>92</v>
      </c>
      <c r="Y649" s="1" t="s">
        <v>40</v>
      </c>
      <c r="Z649" s="1" t="s">
        <v>41</v>
      </c>
      <c r="AA649" s="2">
        <v>45855</v>
      </c>
      <c r="AB649" s="1">
        <v>5</v>
      </c>
      <c r="AC649" s="1" t="s">
        <v>42</v>
      </c>
      <c r="AD649" s="9" t="str">
        <f t="shared" si="106"/>
        <v>Target Not Achieved</v>
      </c>
      <c r="AE649" s="1" t="str" cm="1">
        <f t="array" ref="AE649">_xlfn.IFS(AB649&gt;=4.5,"Excellent",AB649&gt;=3,"Good",AB649&lt;3,"Poor")</f>
        <v>Excellent</v>
      </c>
      <c r="AF649" s="1" t="str">
        <f t="shared" si="107"/>
        <v>Not Eligible for Bonus</v>
      </c>
      <c r="AG649" s="9" t="str">
        <f t="shared" si="108"/>
        <v>Normal Region</v>
      </c>
      <c r="AH649" s="1" t="str">
        <f t="shared" si="109"/>
        <v>Order Closed</v>
      </c>
    </row>
    <row r="650" spans="1:34">
      <c r="A650" s="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c r="P650" s="1">
        <f t="shared" si="100"/>
        <v>1640</v>
      </c>
      <c r="Q650" s="1">
        <v>0</v>
      </c>
      <c r="R650" s="1">
        <f t="shared" si="101"/>
        <v>0</v>
      </c>
      <c r="S650" s="1">
        <f t="shared" si="102"/>
        <v>1640</v>
      </c>
      <c r="T650" s="1">
        <v>0.48</v>
      </c>
      <c r="U650" s="1">
        <f t="shared" si="103"/>
        <v>787.19999999999993</v>
      </c>
      <c r="V650" s="1">
        <f t="shared" si="104"/>
        <v>852.80000000000007</v>
      </c>
      <c r="W650" s="4">
        <f t="shared" si="105"/>
        <v>0.52</v>
      </c>
      <c r="X650" s="1" t="s">
        <v>50</v>
      </c>
      <c r="Y650" s="1" t="s">
        <v>72</v>
      </c>
      <c r="Z650" s="1" t="s">
        <v>41</v>
      </c>
      <c r="AA650" s="2">
        <v>45856</v>
      </c>
      <c r="AB650" s="1">
        <v>4</v>
      </c>
      <c r="AC650" s="1" t="s">
        <v>42</v>
      </c>
      <c r="AD650" s="9" t="str">
        <f t="shared" si="106"/>
        <v>Target Not Achieved</v>
      </c>
      <c r="AE650" s="1" t="str" cm="1">
        <f t="array" ref="AE650">_xlfn.IFS(AB650&gt;=4.5,"Excellent",AB650&gt;=3,"Good",AB650&lt;3,"Poor")</f>
        <v>Good</v>
      </c>
      <c r="AF650" s="1" t="str">
        <f t="shared" si="107"/>
        <v>Not Eligible for Bonus</v>
      </c>
      <c r="AG650" s="9" t="str">
        <f t="shared" si="108"/>
        <v>Normal Region</v>
      </c>
      <c r="AH650" s="1" t="str">
        <f t="shared" si="109"/>
        <v>Order Closed</v>
      </c>
    </row>
    <row r="651" spans="1:34">
      <c r="A651" s="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c r="P651" s="1">
        <f t="shared" si="100"/>
        <v>157770</v>
      </c>
      <c r="Q651" s="1">
        <v>25</v>
      </c>
      <c r="R651" s="1">
        <f t="shared" si="101"/>
        <v>39442.5</v>
      </c>
      <c r="S651" s="1">
        <f t="shared" si="102"/>
        <v>118327.5</v>
      </c>
      <c r="T651" s="1">
        <v>0.57999999999999996</v>
      </c>
      <c r="U651" s="1">
        <f t="shared" si="103"/>
        <v>68629.95</v>
      </c>
      <c r="V651" s="1">
        <f t="shared" si="104"/>
        <v>49697.55</v>
      </c>
      <c r="W651" s="4">
        <f t="shared" si="105"/>
        <v>0.42000000000000004</v>
      </c>
      <c r="X651" s="1" t="s">
        <v>65</v>
      </c>
      <c r="Y651" s="1" t="s">
        <v>81</v>
      </c>
      <c r="Z651" s="1" t="s">
        <v>41</v>
      </c>
      <c r="AA651" s="2">
        <v>45857</v>
      </c>
      <c r="AB651" s="1">
        <v>4</v>
      </c>
      <c r="AC651" s="1" t="s">
        <v>42</v>
      </c>
      <c r="AD651" s="9" t="str">
        <f t="shared" si="106"/>
        <v>Target Achieved</v>
      </c>
      <c r="AE651" s="1" t="str" cm="1">
        <f t="array" ref="AE651">_xlfn.IFS(AB651&gt;=4.5,"Excellent",AB651&gt;=3,"Good",AB651&lt;3,"Poor")</f>
        <v>Good</v>
      </c>
      <c r="AF651" s="1" t="str">
        <f t="shared" si="107"/>
        <v>Not Eligible for Bonus</v>
      </c>
      <c r="AG651" s="9" t="str">
        <f t="shared" si="108"/>
        <v>Normal Region</v>
      </c>
      <c r="AH651" s="1" t="str">
        <f t="shared" si="109"/>
        <v>Order Closed</v>
      </c>
    </row>
    <row r="652" spans="1:34">
      <c r="A652" s="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c r="P652" s="1">
        <f t="shared" si="100"/>
        <v>34640</v>
      </c>
      <c r="Q652" s="1">
        <v>30</v>
      </c>
      <c r="R652" s="1">
        <f t="shared" si="101"/>
        <v>10392</v>
      </c>
      <c r="S652" s="1">
        <f t="shared" si="102"/>
        <v>24248</v>
      </c>
      <c r="T652" s="1">
        <v>0.57999999999999996</v>
      </c>
      <c r="U652" s="1">
        <f t="shared" si="103"/>
        <v>14063.839999999998</v>
      </c>
      <c r="V652" s="1">
        <f t="shared" si="104"/>
        <v>10184.160000000002</v>
      </c>
      <c r="W652" s="4">
        <f t="shared" si="105"/>
        <v>0.4200000000000001</v>
      </c>
      <c r="X652" s="1" t="s">
        <v>92</v>
      </c>
      <c r="Y652" s="1" t="s">
        <v>81</v>
      </c>
      <c r="Z652" s="1" t="s">
        <v>41</v>
      </c>
      <c r="AA652" s="2">
        <v>45860</v>
      </c>
      <c r="AB652" s="1">
        <v>4</v>
      </c>
      <c r="AC652" s="1" t="s">
        <v>42</v>
      </c>
      <c r="AD652" s="9" t="str">
        <f t="shared" si="106"/>
        <v>Target Achieved</v>
      </c>
      <c r="AE652" s="1" t="str" cm="1">
        <f t="array" ref="AE652">_xlfn.IFS(AB652&gt;=4.5,"Excellent",AB652&gt;=3,"Good",AB652&lt;3,"Poor")</f>
        <v>Good</v>
      </c>
      <c r="AF652" s="1" t="str">
        <f t="shared" si="107"/>
        <v>Not Eligible for Bonus</v>
      </c>
      <c r="AG652" s="9" t="str">
        <f t="shared" si="108"/>
        <v>Normal Region</v>
      </c>
      <c r="AH652" s="1" t="str">
        <f t="shared" si="109"/>
        <v>Order Closed</v>
      </c>
    </row>
    <row r="653" spans="1:34">
      <c r="A653" s="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c r="P653" s="1">
        <f t="shared" si="100"/>
        <v>4860</v>
      </c>
      <c r="Q653" s="1">
        <v>0</v>
      </c>
      <c r="R653" s="1">
        <f t="shared" si="101"/>
        <v>0</v>
      </c>
      <c r="S653" s="1">
        <f t="shared" si="102"/>
        <v>4860</v>
      </c>
      <c r="T653" s="1">
        <v>0.45</v>
      </c>
      <c r="U653" s="1">
        <f t="shared" si="103"/>
        <v>2187</v>
      </c>
      <c r="V653" s="1">
        <f t="shared" si="104"/>
        <v>2673</v>
      </c>
      <c r="W653" s="4">
        <f t="shared" si="105"/>
        <v>0.55000000000000004</v>
      </c>
      <c r="X653" s="1" t="s">
        <v>65</v>
      </c>
      <c r="Y653" s="1" t="s">
        <v>57</v>
      </c>
      <c r="Z653" s="1" t="s">
        <v>41</v>
      </c>
      <c r="AA653" s="2">
        <v>45855</v>
      </c>
      <c r="AB653" s="1">
        <v>4</v>
      </c>
      <c r="AC653" s="1" t="s">
        <v>42</v>
      </c>
      <c r="AD653" s="9" t="str">
        <f t="shared" si="106"/>
        <v>Target Not Achieved</v>
      </c>
      <c r="AE653" s="1" t="str" cm="1">
        <f t="array" ref="AE653">_xlfn.IFS(AB653&gt;=4.5,"Excellent",AB653&gt;=3,"Good",AB653&lt;3,"Poor")</f>
        <v>Good</v>
      </c>
      <c r="AF653" s="1" t="str">
        <f t="shared" si="107"/>
        <v>Not Eligible for Bonus</v>
      </c>
      <c r="AG653" s="9" t="str">
        <f t="shared" si="108"/>
        <v>Normal Region</v>
      </c>
      <c r="AH653" s="1" t="str">
        <f t="shared" si="109"/>
        <v>Order Closed</v>
      </c>
    </row>
    <row r="654" spans="1:34">
      <c r="A654" s="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c r="P654" s="1">
        <f t="shared" si="100"/>
        <v>2720</v>
      </c>
      <c r="Q654" s="1">
        <v>0</v>
      </c>
      <c r="R654" s="1">
        <f t="shared" si="101"/>
        <v>0</v>
      </c>
      <c r="S654" s="1">
        <f t="shared" si="102"/>
        <v>2720</v>
      </c>
      <c r="T654" s="1">
        <v>0.47</v>
      </c>
      <c r="U654" s="1">
        <f t="shared" si="103"/>
        <v>1278.3999999999999</v>
      </c>
      <c r="V654" s="1">
        <f t="shared" si="104"/>
        <v>1441.6000000000001</v>
      </c>
      <c r="W654" s="4">
        <f t="shared" si="105"/>
        <v>0.53</v>
      </c>
      <c r="X654" s="1" t="s">
        <v>147</v>
      </c>
      <c r="Y654" s="1" t="s">
        <v>57</v>
      </c>
      <c r="Z654" s="1" t="s">
        <v>41</v>
      </c>
      <c r="AA654" s="2">
        <v>45858</v>
      </c>
      <c r="AB654" s="1">
        <v>3</v>
      </c>
      <c r="AC654" s="1" t="s">
        <v>42</v>
      </c>
      <c r="AD654" s="9" t="str">
        <f t="shared" si="106"/>
        <v>Target Not Achieved</v>
      </c>
      <c r="AE654" s="1" t="str" cm="1">
        <f t="array" ref="AE654">_xlfn.IFS(AB654&gt;=4.5,"Excellent",AB654&gt;=3,"Good",AB654&lt;3,"Poor")</f>
        <v>Good</v>
      </c>
      <c r="AF654" s="1" t="str">
        <f t="shared" si="107"/>
        <v>Not Eligible for Bonus</v>
      </c>
      <c r="AG654" s="9" t="str">
        <f t="shared" si="108"/>
        <v>Normal Region</v>
      </c>
      <c r="AH654" s="1" t="str">
        <f t="shared" si="109"/>
        <v>Order Closed</v>
      </c>
    </row>
    <row r="655" spans="1:34">
      <c r="A655" s="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c r="P655" s="1">
        <f t="shared" si="100"/>
        <v>22800</v>
      </c>
      <c r="Q655" s="1">
        <v>5</v>
      </c>
      <c r="R655" s="1">
        <f t="shared" si="101"/>
        <v>1140</v>
      </c>
      <c r="S655" s="1">
        <f t="shared" si="102"/>
        <v>21660</v>
      </c>
      <c r="T655" s="1">
        <v>0.57999999999999996</v>
      </c>
      <c r="U655" s="1">
        <f t="shared" si="103"/>
        <v>12562.8</v>
      </c>
      <c r="V655" s="1">
        <f t="shared" si="104"/>
        <v>9097.2000000000007</v>
      </c>
      <c r="W655" s="4">
        <f t="shared" si="105"/>
        <v>0.42000000000000004</v>
      </c>
      <c r="X655" s="1" t="s">
        <v>65</v>
      </c>
      <c r="Y655" s="1" t="s">
        <v>57</v>
      </c>
      <c r="Z655" s="1" t="s">
        <v>22</v>
      </c>
      <c r="AA655" s="1"/>
      <c r="AB655" s="1"/>
      <c r="AC655" s="1" t="s">
        <v>93</v>
      </c>
      <c r="AD655" s="9" t="str">
        <f t="shared" si="106"/>
        <v>Target Achieved</v>
      </c>
      <c r="AE655" s="1" t="str" cm="1">
        <f t="array" ref="AE655">_xlfn.IFS(AB655&gt;=4.5,"Excellent",AB655&gt;=3,"Good",AB655&lt;3,"Poor")</f>
        <v>Poor</v>
      </c>
      <c r="AF655" s="1" t="str">
        <f t="shared" si="107"/>
        <v>Eligible for Bonus</v>
      </c>
      <c r="AG655" s="9" t="str">
        <f t="shared" si="108"/>
        <v>Normal Region</v>
      </c>
      <c r="AH655" s="1" t="str">
        <f t="shared" si="109"/>
        <v>Order Returned</v>
      </c>
    </row>
    <row r="656" spans="1:34">
      <c r="A656" s="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c r="P656" s="1">
        <f t="shared" si="100"/>
        <v>6880</v>
      </c>
      <c r="Q656" s="1">
        <v>30</v>
      </c>
      <c r="R656" s="1">
        <f t="shared" si="101"/>
        <v>2064</v>
      </c>
      <c r="S656" s="1">
        <f t="shared" si="102"/>
        <v>4816</v>
      </c>
      <c r="T656" s="1">
        <v>0.45</v>
      </c>
      <c r="U656" s="1">
        <f t="shared" si="103"/>
        <v>2167.2000000000003</v>
      </c>
      <c r="V656" s="1">
        <f t="shared" si="104"/>
        <v>2648.7999999999997</v>
      </c>
      <c r="W656" s="4">
        <f t="shared" si="105"/>
        <v>0.54999999999999993</v>
      </c>
      <c r="X656" s="1" t="s">
        <v>92</v>
      </c>
      <c r="Y656" s="1" t="s">
        <v>57</v>
      </c>
      <c r="Z656" s="1" t="s">
        <v>41</v>
      </c>
      <c r="AA656" s="2">
        <v>45859</v>
      </c>
      <c r="AB656" s="1">
        <v>5</v>
      </c>
      <c r="AC656" s="1" t="s">
        <v>42</v>
      </c>
      <c r="AD656" s="9" t="str">
        <f t="shared" si="106"/>
        <v>Target Not Achieved</v>
      </c>
      <c r="AE656" s="1" t="str" cm="1">
        <f t="array" ref="AE656">_xlfn.IFS(AB656&gt;=4.5,"Excellent",AB656&gt;=3,"Good",AB656&lt;3,"Poor")</f>
        <v>Excellent</v>
      </c>
      <c r="AF656" s="1" t="str">
        <f t="shared" si="107"/>
        <v>Not Eligible for Bonus</v>
      </c>
      <c r="AG656" s="9" t="str">
        <f t="shared" si="108"/>
        <v>Normal Region</v>
      </c>
      <c r="AH656" s="1" t="str">
        <f t="shared" si="109"/>
        <v>Order Closed</v>
      </c>
    </row>
    <row r="657" spans="1:34">
      <c r="A657" s="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c r="P657" s="1">
        <f t="shared" si="100"/>
        <v>660</v>
      </c>
      <c r="Q657" s="1">
        <v>15</v>
      </c>
      <c r="R657" s="1">
        <f t="shared" si="101"/>
        <v>99</v>
      </c>
      <c r="S657" s="1">
        <f t="shared" si="102"/>
        <v>561</v>
      </c>
      <c r="T657" s="1">
        <v>0.62</v>
      </c>
      <c r="U657" s="1">
        <f t="shared" si="103"/>
        <v>347.82</v>
      </c>
      <c r="V657" s="1">
        <f t="shared" si="104"/>
        <v>213.18</v>
      </c>
      <c r="W657" s="4">
        <f t="shared" si="105"/>
        <v>0.38</v>
      </c>
      <c r="X657" s="1" t="s">
        <v>65</v>
      </c>
      <c r="Y657" s="1" t="s">
        <v>81</v>
      </c>
      <c r="Z657" s="1" t="s">
        <v>41</v>
      </c>
      <c r="AA657" s="2">
        <v>45860</v>
      </c>
      <c r="AB657" s="1">
        <v>5</v>
      </c>
      <c r="AC657" s="1" t="s">
        <v>42</v>
      </c>
      <c r="AD657" s="9" t="str">
        <f t="shared" si="106"/>
        <v>Target Not Achieved</v>
      </c>
      <c r="AE657" s="1" t="str" cm="1">
        <f t="array" ref="AE657">_xlfn.IFS(AB657&gt;=4.5,"Excellent",AB657&gt;=3,"Good",AB657&lt;3,"Poor")</f>
        <v>Excellent</v>
      </c>
      <c r="AF657" s="1" t="str">
        <f t="shared" si="107"/>
        <v>Not Eligible for Bonus</v>
      </c>
      <c r="AG657" s="9" t="str">
        <f t="shared" si="108"/>
        <v>Priority Region</v>
      </c>
      <c r="AH657" s="1" t="str">
        <f t="shared" si="109"/>
        <v>Order Closed</v>
      </c>
    </row>
    <row r="658" spans="1:34">
      <c r="A658" s="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c r="P658" s="1">
        <f t="shared" si="100"/>
        <v>8910</v>
      </c>
      <c r="Q658" s="1">
        <v>10</v>
      </c>
      <c r="R658" s="1">
        <f t="shared" si="101"/>
        <v>891</v>
      </c>
      <c r="S658" s="1">
        <f t="shared" si="102"/>
        <v>8019</v>
      </c>
      <c r="T658" s="1">
        <v>0.52</v>
      </c>
      <c r="U658" s="1">
        <f t="shared" si="103"/>
        <v>4169.88</v>
      </c>
      <c r="V658" s="1">
        <f t="shared" si="104"/>
        <v>3849.12</v>
      </c>
      <c r="W658" s="4">
        <f t="shared" si="105"/>
        <v>0.48</v>
      </c>
      <c r="X658" s="1" t="s">
        <v>50</v>
      </c>
      <c r="Y658" s="1" t="s">
        <v>72</v>
      </c>
      <c r="Z658" s="1" t="s">
        <v>120</v>
      </c>
      <c r="AA658" s="1"/>
      <c r="AB658" s="1"/>
      <c r="AC658" s="1" t="s">
        <v>42</v>
      </c>
      <c r="AD658" s="9" t="str">
        <f t="shared" si="106"/>
        <v>Target Not Achieved</v>
      </c>
      <c r="AE658" s="1" t="str" cm="1">
        <f t="array" ref="AE658">_xlfn.IFS(AB658&gt;=4.5,"Excellent",AB658&gt;=3,"Good",AB658&lt;3,"Poor")</f>
        <v>Poor</v>
      </c>
      <c r="AF658" s="1" t="str">
        <f t="shared" si="107"/>
        <v>Not Eligible for Bonus</v>
      </c>
      <c r="AG658" s="9" t="str">
        <f t="shared" si="108"/>
        <v>Normal Region</v>
      </c>
      <c r="AH658" s="1" t="str">
        <f t="shared" si="109"/>
        <v>Order Closed</v>
      </c>
    </row>
    <row r="659" spans="1:34">
      <c r="A659" s="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c r="P659" s="1">
        <f t="shared" si="100"/>
        <v>4200</v>
      </c>
      <c r="Q659" s="1">
        <v>30</v>
      </c>
      <c r="R659" s="1">
        <f t="shared" si="101"/>
        <v>1260</v>
      </c>
      <c r="S659" s="1">
        <f t="shared" si="102"/>
        <v>2940</v>
      </c>
      <c r="T659" s="1">
        <v>0.47</v>
      </c>
      <c r="U659" s="1">
        <f t="shared" si="103"/>
        <v>1381.8</v>
      </c>
      <c r="V659" s="1">
        <f t="shared" si="104"/>
        <v>1558.2</v>
      </c>
      <c r="W659" s="4">
        <f t="shared" si="105"/>
        <v>0.53</v>
      </c>
      <c r="X659" s="1" t="s">
        <v>147</v>
      </c>
      <c r="Y659" s="1" t="s">
        <v>40</v>
      </c>
      <c r="Z659" s="1" t="s">
        <v>41</v>
      </c>
      <c r="AA659" s="2">
        <v>45857</v>
      </c>
      <c r="AB659" s="1">
        <v>5</v>
      </c>
      <c r="AC659" s="1" t="s">
        <v>42</v>
      </c>
      <c r="AD659" s="9" t="str">
        <f t="shared" si="106"/>
        <v>Target Not Achieved</v>
      </c>
      <c r="AE659" s="1" t="str" cm="1">
        <f t="array" ref="AE659">_xlfn.IFS(AB659&gt;=4.5,"Excellent",AB659&gt;=3,"Good",AB659&lt;3,"Poor")</f>
        <v>Excellent</v>
      </c>
      <c r="AF659" s="1" t="str">
        <f t="shared" si="107"/>
        <v>Not Eligible for Bonus</v>
      </c>
      <c r="AG659" s="9" t="str">
        <f t="shared" si="108"/>
        <v>Normal Region</v>
      </c>
      <c r="AH659" s="1" t="str">
        <f t="shared" si="109"/>
        <v>Order Closed</v>
      </c>
    </row>
    <row r="660" spans="1:34">
      <c r="A660" s="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c r="P660" s="1">
        <f t="shared" si="100"/>
        <v>33720</v>
      </c>
      <c r="Q660" s="1">
        <v>5</v>
      </c>
      <c r="R660" s="1">
        <f t="shared" si="101"/>
        <v>1686</v>
      </c>
      <c r="S660" s="1">
        <f t="shared" si="102"/>
        <v>32034</v>
      </c>
      <c r="T660" s="1">
        <v>0.52</v>
      </c>
      <c r="U660" s="1">
        <f t="shared" si="103"/>
        <v>16657.68</v>
      </c>
      <c r="V660" s="1">
        <f t="shared" si="104"/>
        <v>15376.32</v>
      </c>
      <c r="W660" s="4">
        <f t="shared" si="105"/>
        <v>0.48</v>
      </c>
      <c r="X660" s="1" t="s">
        <v>50</v>
      </c>
      <c r="Y660" s="1" t="s">
        <v>81</v>
      </c>
      <c r="Z660" s="1" t="s">
        <v>120</v>
      </c>
      <c r="AA660" s="1"/>
      <c r="AB660" s="1"/>
      <c r="AC660" s="1" t="s">
        <v>42</v>
      </c>
      <c r="AD660" s="9" t="str">
        <f t="shared" si="106"/>
        <v>Target Achieved</v>
      </c>
      <c r="AE660" s="1" t="str" cm="1">
        <f t="array" ref="AE660">_xlfn.IFS(AB660&gt;=4.5,"Excellent",AB660&gt;=3,"Good",AB660&lt;3,"Poor")</f>
        <v>Poor</v>
      </c>
      <c r="AF660" s="1" t="str">
        <f t="shared" si="107"/>
        <v>Eligible for Bonus</v>
      </c>
      <c r="AG660" s="9" t="str">
        <f t="shared" si="108"/>
        <v>Normal Region</v>
      </c>
      <c r="AH660" s="1" t="str">
        <f t="shared" si="109"/>
        <v>Order Closed</v>
      </c>
    </row>
    <row r="661" spans="1:34">
      <c r="A661" s="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c r="P661" s="1">
        <f t="shared" si="100"/>
        <v>1530</v>
      </c>
      <c r="Q661" s="1">
        <v>30</v>
      </c>
      <c r="R661" s="1">
        <f t="shared" si="101"/>
        <v>459</v>
      </c>
      <c r="S661" s="1">
        <f t="shared" si="102"/>
        <v>1071</v>
      </c>
      <c r="T661" s="1">
        <v>0.5</v>
      </c>
      <c r="U661" s="1">
        <f t="shared" si="103"/>
        <v>535.5</v>
      </c>
      <c r="V661" s="1">
        <f t="shared" si="104"/>
        <v>535.5</v>
      </c>
      <c r="W661" s="4">
        <f t="shared" si="105"/>
        <v>0.5</v>
      </c>
      <c r="X661" s="1" t="s">
        <v>39</v>
      </c>
      <c r="Y661" s="1" t="s">
        <v>72</v>
      </c>
      <c r="Z661" s="1" t="s">
        <v>41</v>
      </c>
      <c r="AA661" s="2">
        <v>45857</v>
      </c>
      <c r="AB661" s="1">
        <v>4</v>
      </c>
      <c r="AC661" s="1" t="s">
        <v>42</v>
      </c>
      <c r="AD661" s="9" t="str">
        <f t="shared" si="106"/>
        <v>Target Not Achieved</v>
      </c>
      <c r="AE661" s="1" t="str" cm="1">
        <f t="array" ref="AE661">_xlfn.IFS(AB661&gt;=4.5,"Excellent",AB661&gt;=3,"Good",AB661&lt;3,"Poor")</f>
        <v>Good</v>
      </c>
      <c r="AF661" s="1" t="str">
        <f t="shared" si="107"/>
        <v>Not Eligible for Bonus</v>
      </c>
      <c r="AG661" s="9" t="str">
        <f t="shared" si="108"/>
        <v>Normal Region</v>
      </c>
      <c r="AH661" s="1" t="str">
        <f t="shared" si="109"/>
        <v>Order Closed</v>
      </c>
    </row>
    <row r="662" spans="1:34">
      <c r="A662" s="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c r="P662" s="1">
        <f t="shared" si="100"/>
        <v>10160</v>
      </c>
      <c r="Q662" s="1">
        <v>10</v>
      </c>
      <c r="R662" s="1">
        <f t="shared" si="101"/>
        <v>1016</v>
      </c>
      <c r="S662" s="1">
        <f t="shared" si="102"/>
        <v>9144</v>
      </c>
      <c r="T662" s="1">
        <v>0.52</v>
      </c>
      <c r="U662" s="1">
        <f t="shared" si="103"/>
        <v>4754.88</v>
      </c>
      <c r="V662" s="1">
        <f t="shared" si="104"/>
        <v>4389.12</v>
      </c>
      <c r="W662" s="4">
        <f t="shared" si="105"/>
        <v>0.48</v>
      </c>
      <c r="X662" s="1" t="s">
        <v>56</v>
      </c>
      <c r="Y662" s="1" t="s">
        <v>81</v>
      </c>
      <c r="Z662" s="1" t="s">
        <v>41</v>
      </c>
      <c r="AA662" s="2">
        <v>45860</v>
      </c>
      <c r="AB662" s="1">
        <v>3</v>
      </c>
      <c r="AC662" s="1" t="s">
        <v>42</v>
      </c>
      <c r="AD662" s="9" t="str">
        <f t="shared" si="106"/>
        <v>Target Not Achieved</v>
      </c>
      <c r="AE662" s="1" t="str" cm="1">
        <f t="array" ref="AE662">_xlfn.IFS(AB662&gt;=4.5,"Excellent",AB662&gt;=3,"Good",AB662&lt;3,"Poor")</f>
        <v>Good</v>
      </c>
      <c r="AF662" s="1" t="str">
        <f t="shared" si="107"/>
        <v>Not Eligible for Bonus</v>
      </c>
      <c r="AG662" s="9" t="str">
        <f t="shared" si="108"/>
        <v>Normal Region</v>
      </c>
      <c r="AH662" s="1" t="str">
        <f t="shared" si="109"/>
        <v>Order Closed</v>
      </c>
    </row>
    <row r="663" spans="1:34">
      <c r="A663" s="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c r="P663" s="1">
        <f t="shared" si="100"/>
        <v>1070</v>
      </c>
      <c r="Q663" s="1">
        <v>0</v>
      </c>
      <c r="R663" s="1">
        <f t="shared" si="101"/>
        <v>0</v>
      </c>
      <c r="S663" s="1">
        <f t="shared" si="102"/>
        <v>1070</v>
      </c>
      <c r="T663" s="1">
        <v>0.45</v>
      </c>
      <c r="U663" s="1">
        <f t="shared" si="103"/>
        <v>481.5</v>
      </c>
      <c r="V663" s="1">
        <f t="shared" si="104"/>
        <v>588.5</v>
      </c>
      <c r="W663" s="4">
        <f t="shared" si="105"/>
        <v>0.55000000000000004</v>
      </c>
      <c r="X663" s="1" t="s">
        <v>92</v>
      </c>
      <c r="Y663" s="1" t="s">
        <v>40</v>
      </c>
      <c r="Z663" s="1" t="s">
        <v>41</v>
      </c>
      <c r="AA663" s="2">
        <v>45861</v>
      </c>
      <c r="AB663" s="1">
        <v>5</v>
      </c>
      <c r="AC663" s="1" t="s">
        <v>42</v>
      </c>
      <c r="AD663" s="9" t="str">
        <f t="shared" si="106"/>
        <v>Target Not Achieved</v>
      </c>
      <c r="AE663" s="1" t="str" cm="1">
        <f t="array" ref="AE663">_xlfn.IFS(AB663&gt;=4.5,"Excellent",AB663&gt;=3,"Good",AB663&lt;3,"Poor")</f>
        <v>Excellent</v>
      </c>
      <c r="AF663" s="1" t="str">
        <f t="shared" si="107"/>
        <v>Not Eligible for Bonus</v>
      </c>
      <c r="AG663" s="9" t="str">
        <f t="shared" si="108"/>
        <v>Normal Region</v>
      </c>
      <c r="AH663" s="1" t="str">
        <f t="shared" si="109"/>
        <v>Order Closed</v>
      </c>
    </row>
    <row r="664" spans="1:34">
      <c r="A664" s="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c r="P664" s="1">
        <f t="shared" si="100"/>
        <v>58300</v>
      </c>
      <c r="Q664" s="1">
        <v>10</v>
      </c>
      <c r="R664" s="1">
        <f t="shared" si="101"/>
        <v>5830</v>
      </c>
      <c r="S664" s="1">
        <f t="shared" si="102"/>
        <v>52470</v>
      </c>
      <c r="T664" s="1">
        <v>0.57999999999999996</v>
      </c>
      <c r="U664" s="1">
        <f t="shared" si="103"/>
        <v>30432.6</v>
      </c>
      <c r="V664" s="1">
        <f t="shared" si="104"/>
        <v>22037.4</v>
      </c>
      <c r="W664" s="4">
        <f t="shared" si="105"/>
        <v>0.42000000000000004</v>
      </c>
      <c r="X664" s="1" t="s">
        <v>92</v>
      </c>
      <c r="Y664" s="1" t="s">
        <v>57</v>
      </c>
      <c r="Z664" s="1" t="s">
        <v>41</v>
      </c>
      <c r="AA664" s="2">
        <v>45862</v>
      </c>
      <c r="AB664" s="1">
        <v>3</v>
      </c>
      <c r="AC664" s="1" t="s">
        <v>42</v>
      </c>
      <c r="AD664" s="9" t="str">
        <f t="shared" si="106"/>
        <v>Target Achieved</v>
      </c>
      <c r="AE664" s="1" t="str" cm="1">
        <f t="array" ref="AE664">_xlfn.IFS(AB664&gt;=4.5,"Excellent",AB664&gt;=3,"Good",AB664&lt;3,"Poor")</f>
        <v>Good</v>
      </c>
      <c r="AF664" s="1" t="str">
        <f t="shared" si="107"/>
        <v>Not Eligible for Bonus</v>
      </c>
      <c r="AG664" s="9" t="str">
        <f t="shared" si="108"/>
        <v>Normal Region</v>
      </c>
      <c r="AH664" s="1" t="str">
        <f t="shared" si="109"/>
        <v>Order Closed</v>
      </c>
    </row>
    <row r="665" spans="1:34">
      <c r="A665" s="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c r="P665" s="1">
        <f t="shared" si="100"/>
        <v>28080</v>
      </c>
      <c r="Q665" s="1">
        <v>5</v>
      </c>
      <c r="R665" s="1">
        <f t="shared" si="101"/>
        <v>1404</v>
      </c>
      <c r="S665" s="1">
        <f t="shared" si="102"/>
        <v>26676</v>
      </c>
      <c r="T665" s="1">
        <v>0.52</v>
      </c>
      <c r="U665" s="1">
        <f t="shared" si="103"/>
        <v>13871.52</v>
      </c>
      <c r="V665" s="1">
        <f t="shared" si="104"/>
        <v>12804.48</v>
      </c>
      <c r="W665" s="4">
        <f t="shared" si="105"/>
        <v>0.48</v>
      </c>
      <c r="X665" s="1" t="s">
        <v>65</v>
      </c>
      <c r="Y665" s="1" t="s">
        <v>40</v>
      </c>
      <c r="Z665" s="1" t="s">
        <v>41</v>
      </c>
      <c r="AA665" s="2">
        <v>45862</v>
      </c>
      <c r="AB665" s="1">
        <v>4</v>
      </c>
      <c r="AC665" s="1" t="s">
        <v>42</v>
      </c>
      <c r="AD665" s="9" t="str">
        <f t="shared" si="106"/>
        <v>Target Achieved</v>
      </c>
      <c r="AE665" s="1" t="str" cm="1">
        <f t="array" ref="AE665">_xlfn.IFS(AB665&gt;=4.5,"Excellent",AB665&gt;=3,"Good",AB665&lt;3,"Poor")</f>
        <v>Good</v>
      </c>
      <c r="AF665" s="1" t="str">
        <f t="shared" si="107"/>
        <v>Eligible for Bonus</v>
      </c>
      <c r="AG665" s="9" t="str">
        <f t="shared" si="108"/>
        <v>Priority Region</v>
      </c>
      <c r="AH665" s="1" t="str">
        <f t="shared" si="109"/>
        <v>Order Closed</v>
      </c>
    </row>
    <row r="666" spans="1:34">
      <c r="A666" s="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c r="P666" s="1">
        <f t="shared" si="100"/>
        <v>4880</v>
      </c>
      <c r="Q666" s="1">
        <v>25</v>
      </c>
      <c r="R666" s="1">
        <f t="shared" si="101"/>
        <v>1220</v>
      </c>
      <c r="S666" s="1">
        <f t="shared" si="102"/>
        <v>3660</v>
      </c>
      <c r="T666" s="1">
        <v>0.35</v>
      </c>
      <c r="U666" s="1">
        <f t="shared" si="103"/>
        <v>1281</v>
      </c>
      <c r="V666" s="1">
        <f t="shared" si="104"/>
        <v>2379</v>
      </c>
      <c r="W666" s="4">
        <f t="shared" si="105"/>
        <v>0.65</v>
      </c>
      <c r="X666" s="1" t="s">
        <v>39</v>
      </c>
      <c r="Y666" s="1" t="s">
        <v>81</v>
      </c>
      <c r="Z666" s="1" t="s">
        <v>66</v>
      </c>
      <c r="AA666" s="1"/>
      <c r="AB666" s="1"/>
      <c r="AC666" s="1" t="s">
        <v>42</v>
      </c>
      <c r="AD666" s="9" t="str">
        <f t="shared" si="106"/>
        <v>Target Not Achieved</v>
      </c>
      <c r="AE666" s="1" t="str" cm="1">
        <f t="array" ref="AE666">_xlfn.IFS(AB666&gt;=4.5,"Excellent",AB666&gt;=3,"Good",AB666&lt;3,"Poor")</f>
        <v>Poor</v>
      </c>
      <c r="AF666" s="1" t="str">
        <f t="shared" si="107"/>
        <v>Not Eligible for Bonus</v>
      </c>
      <c r="AG666" s="9" t="str">
        <f t="shared" si="108"/>
        <v>Normal Region</v>
      </c>
      <c r="AH666" s="1" t="str">
        <f t="shared" si="109"/>
        <v>Order Closed</v>
      </c>
    </row>
    <row r="667" spans="1:34">
      <c r="A667" s="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c r="P667" s="1">
        <f t="shared" si="100"/>
        <v>4050</v>
      </c>
      <c r="Q667" s="1">
        <v>0</v>
      </c>
      <c r="R667" s="1">
        <f t="shared" si="101"/>
        <v>0</v>
      </c>
      <c r="S667" s="1">
        <f t="shared" si="102"/>
        <v>4050</v>
      </c>
      <c r="T667" s="1">
        <v>0.62</v>
      </c>
      <c r="U667" s="1">
        <f t="shared" si="103"/>
        <v>2511</v>
      </c>
      <c r="V667" s="1">
        <f t="shared" si="104"/>
        <v>1539</v>
      </c>
      <c r="W667" s="4">
        <f t="shared" si="105"/>
        <v>0.38</v>
      </c>
      <c r="X667" s="1" t="s">
        <v>147</v>
      </c>
      <c r="Y667" s="1" t="s">
        <v>81</v>
      </c>
      <c r="Z667" s="1" t="s">
        <v>51</v>
      </c>
      <c r="AA667" s="2">
        <v>45859</v>
      </c>
      <c r="AB667" s="1"/>
      <c r="AC667" s="1" t="s">
        <v>42</v>
      </c>
      <c r="AD667" s="9" t="str">
        <f t="shared" si="106"/>
        <v>Target Not Achieved</v>
      </c>
      <c r="AE667" s="1" t="str" cm="1">
        <f t="array" ref="AE667">_xlfn.IFS(AB667&gt;=4.5,"Excellent",AB667&gt;=3,"Good",AB667&lt;3,"Poor")</f>
        <v>Poor</v>
      </c>
      <c r="AF667" s="1" t="str">
        <f t="shared" si="107"/>
        <v>Not Eligible for Bonus</v>
      </c>
      <c r="AG667" s="9" t="str">
        <f t="shared" si="108"/>
        <v>Normal Region</v>
      </c>
      <c r="AH667" s="1" t="str">
        <f t="shared" si="109"/>
        <v>Order Closed</v>
      </c>
    </row>
    <row r="668" spans="1:34">
      <c r="A668" s="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c r="P668" s="1">
        <f t="shared" si="100"/>
        <v>6060</v>
      </c>
      <c r="Q668" s="1">
        <v>0</v>
      </c>
      <c r="R668" s="1">
        <f t="shared" si="101"/>
        <v>0</v>
      </c>
      <c r="S668" s="1">
        <f t="shared" si="102"/>
        <v>6060</v>
      </c>
      <c r="T668" s="1">
        <v>0.45</v>
      </c>
      <c r="U668" s="1">
        <f t="shared" si="103"/>
        <v>2727</v>
      </c>
      <c r="V668" s="1">
        <f t="shared" si="104"/>
        <v>3333</v>
      </c>
      <c r="W668" s="4">
        <f t="shared" si="105"/>
        <v>0.55000000000000004</v>
      </c>
      <c r="X668" s="1" t="s">
        <v>92</v>
      </c>
      <c r="Y668" s="1" t="s">
        <v>81</v>
      </c>
      <c r="Z668" s="1" t="s">
        <v>41</v>
      </c>
      <c r="AA668" s="2">
        <v>45861</v>
      </c>
      <c r="AB668" s="1">
        <v>3</v>
      </c>
      <c r="AC668" s="1" t="s">
        <v>42</v>
      </c>
      <c r="AD668" s="9" t="str">
        <f t="shared" si="106"/>
        <v>Target Not Achieved</v>
      </c>
      <c r="AE668" s="1" t="str" cm="1">
        <f t="array" ref="AE668">_xlfn.IFS(AB668&gt;=4.5,"Excellent",AB668&gt;=3,"Good",AB668&lt;3,"Poor")</f>
        <v>Good</v>
      </c>
      <c r="AF668" s="1" t="str">
        <f t="shared" si="107"/>
        <v>Not Eligible for Bonus</v>
      </c>
      <c r="AG668" s="9" t="str">
        <f t="shared" si="108"/>
        <v>Priority Region</v>
      </c>
      <c r="AH668" s="1" t="str">
        <f t="shared" si="109"/>
        <v>Order Closed</v>
      </c>
    </row>
    <row r="669" spans="1:34">
      <c r="A669" s="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c r="P669" s="1">
        <f t="shared" si="100"/>
        <v>560</v>
      </c>
      <c r="Q669" s="1">
        <v>10</v>
      </c>
      <c r="R669" s="1">
        <f t="shared" si="101"/>
        <v>56</v>
      </c>
      <c r="S669" s="1">
        <f t="shared" si="102"/>
        <v>504</v>
      </c>
      <c r="T669" s="1">
        <v>0.52</v>
      </c>
      <c r="U669" s="1">
        <f t="shared" si="103"/>
        <v>262.08</v>
      </c>
      <c r="V669" s="1">
        <f t="shared" si="104"/>
        <v>241.92000000000002</v>
      </c>
      <c r="W669" s="4">
        <f t="shared" si="105"/>
        <v>0.48000000000000004</v>
      </c>
      <c r="X669" s="1" t="s">
        <v>50</v>
      </c>
      <c r="Y669" s="1" t="s">
        <v>72</v>
      </c>
      <c r="Z669" s="1" t="s">
        <v>22</v>
      </c>
      <c r="AA669" s="1"/>
      <c r="AB669" s="1"/>
      <c r="AC669" s="1" t="s">
        <v>93</v>
      </c>
      <c r="AD669" s="9" t="str">
        <f t="shared" si="106"/>
        <v>Target Not Achieved</v>
      </c>
      <c r="AE669" s="1" t="str" cm="1">
        <f t="array" ref="AE669">_xlfn.IFS(AB669&gt;=4.5,"Excellent",AB669&gt;=3,"Good",AB669&lt;3,"Poor")</f>
        <v>Poor</v>
      </c>
      <c r="AF669" s="1" t="str">
        <f t="shared" si="107"/>
        <v>Not Eligible for Bonus</v>
      </c>
      <c r="AG669" s="9" t="str">
        <f t="shared" si="108"/>
        <v>Normal Region</v>
      </c>
      <c r="AH669" s="1" t="str">
        <f t="shared" si="109"/>
        <v>Order Returned</v>
      </c>
    </row>
    <row r="670" spans="1:34">
      <c r="A670" s="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c r="P670" s="1">
        <f t="shared" si="100"/>
        <v>61320</v>
      </c>
      <c r="Q670" s="1">
        <v>20</v>
      </c>
      <c r="R670" s="1">
        <f t="shared" si="101"/>
        <v>12264</v>
      </c>
      <c r="S670" s="1">
        <f t="shared" si="102"/>
        <v>49056</v>
      </c>
      <c r="T670" s="1">
        <v>0.57999999999999996</v>
      </c>
      <c r="U670" s="1">
        <f t="shared" si="103"/>
        <v>28452.48</v>
      </c>
      <c r="V670" s="1">
        <f t="shared" si="104"/>
        <v>20603.52</v>
      </c>
      <c r="W670" s="4">
        <f t="shared" si="105"/>
        <v>0.42</v>
      </c>
      <c r="X670" s="1" t="s">
        <v>50</v>
      </c>
      <c r="Y670" s="1" t="s">
        <v>81</v>
      </c>
      <c r="Z670" s="1" t="s">
        <v>41</v>
      </c>
      <c r="AA670" s="2">
        <v>45861</v>
      </c>
      <c r="AB670" s="1">
        <v>5</v>
      </c>
      <c r="AC670" s="1" t="s">
        <v>42</v>
      </c>
      <c r="AD670" s="9" t="str">
        <f t="shared" si="106"/>
        <v>Target Achieved</v>
      </c>
      <c r="AE670" s="1" t="str" cm="1">
        <f t="array" ref="AE670">_xlfn.IFS(AB670&gt;=4.5,"Excellent",AB670&gt;=3,"Good",AB670&lt;3,"Poor")</f>
        <v>Excellent</v>
      </c>
      <c r="AF670" s="1" t="str">
        <f t="shared" si="107"/>
        <v>Not Eligible for Bonus</v>
      </c>
      <c r="AG670" s="9" t="str">
        <f t="shared" si="108"/>
        <v>Normal Region</v>
      </c>
      <c r="AH670" s="1" t="str">
        <f t="shared" si="109"/>
        <v>Order Closed</v>
      </c>
    </row>
    <row r="671" spans="1:34">
      <c r="A671" s="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c r="P671" s="1">
        <f t="shared" si="100"/>
        <v>2140</v>
      </c>
      <c r="Q671" s="1">
        <v>0</v>
      </c>
      <c r="R671" s="1">
        <f t="shared" si="101"/>
        <v>0</v>
      </c>
      <c r="S671" s="1">
        <f t="shared" si="102"/>
        <v>2140</v>
      </c>
      <c r="T671" s="1">
        <v>0.47</v>
      </c>
      <c r="U671" s="1">
        <f t="shared" si="103"/>
        <v>1005.8</v>
      </c>
      <c r="V671" s="1">
        <f t="shared" si="104"/>
        <v>1134.2</v>
      </c>
      <c r="W671" s="4">
        <f t="shared" si="105"/>
        <v>0.53</v>
      </c>
      <c r="X671" s="1" t="s">
        <v>50</v>
      </c>
      <c r="Y671" s="1" t="s">
        <v>57</v>
      </c>
      <c r="Z671" s="1" t="s">
        <v>66</v>
      </c>
      <c r="AA671" s="1"/>
      <c r="AB671" s="1"/>
      <c r="AC671" s="1" t="s">
        <v>42</v>
      </c>
      <c r="AD671" s="9" t="str">
        <f t="shared" si="106"/>
        <v>Target Not Achieved</v>
      </c>
      <c r="AE671" s="1" t="str" cm="1">
        <f t="array" ref="AE671">_xlfn.IFS(AB671&gt;=4.5,"Excellent",AB671&gt;=3,"Good",AB671&lt;3,"Poor")</f>
        <v>Poor</v>
      </c>
      <c r="AF671" s="1" t="str">
        <f t="shared" si="107"/>
        <v>Not Eligible for Bonus</v>
      </c>
      <c r="AG671" s="9" t="str">
        <f t="shared" si="108"/>
        <v>Normal Region</v>
      </c>
      <c r="AH671" s="1" t="str">
        <f t="shared" si="109"/>
        <v>Order Closed</v>
      </c>
    </row>
    <row r="672" spans="1:34">
      <c r="A672" s="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c r="P672" s="1">
        <f t="shared" si="100"/>
        <v>3120</v>
      </c>
      <c r="Q672" s="1">
        <v>0</v>
      </c>
      <c r="R672" s="1">
        <f t="shared" si="101"/>
        <v>0</v>
      </c>
      <c r="S672" s="1">
        <f t="shared" si="102"/>
        <v>3120</v>
      </c>
      <c r="T672" s="1">
        <v>0.35</v>
      </c>
      <c r="U672" s="1">
        <f t="shared" si="103"/>
        <v>1092</v>
      </c>
      <c r="V672" s="1">
        <f t="shared" si="104"/>
        <v>2028</v>
      </c>
      <c r="W672" s="4">
        <f t="shared" si="105"/>
        <v>0.65</v>
      </c>
      <c r="X672" s="1" t="s">
        <v>65</v>
      </c>
      <c r="Y672" s="1" t="s">
        <v>72</v>
      </c>
      <c r="Z672" s="1" t="s">
        <v>22</v>
      </c>
      <c r="AA672" s="1"/>
      <c r="AB672" s="1"/>
      <c r="AC672" s="1" t="s">
        <v>93</v>
      </c>
      <c r="AD672" s="9" t="str">
        <f t="shared" si="106"/>
        <v>Target Not Achieved</v>
      </c>
      <c r="AE672" s="1" t="str" cm="1">
        <f t="array" ref="AE672">_xlfn.IFS(AB672&gt;=4.5,"Excellent",AB672&gt;=3,"Good",AB672&lt;3,"Poor")</f>
        <v>Poor</v>
      </c>
      <c r="AF672" s="1" t="str">
        <f t="shared" si="107"/>
        <v>Not Eligible for Bonus</v>
      </c>
      <c r="AG672" s="9" t="str">
        <f t="shared" si="108"/>
        <v>Normal Region</v>
      </c>
      <c r="AH672" s="1" t="str">
        <f t="shared" si="109"/>
        <v>Order Returned</v>
      </c>
    </row>
    <row r="673" spans="1:34">
      <c r="A673" s="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c r="P673" s="1">
        <f t="shared" si="100"/>
        <v>16860</v>
      </c>
      <c r="Q673" s="1">
        <v>10</v>
      </c>
      <c r="R673" s="1">
        <f t="shared" si="101"/>
        <v>1686</v>
      </c>
      <c r="S673" s="1">
        <f t="shared" si="102"/>
        <v>15174</v>
      </c>
      <c r="T673" s="1">
        <v>0.5</v>
      </c>
      <c r="U673" s="1">
        <f t="shared" si="103"/>
        <v>7587</v>
      </c>
      <c r="V673" s="1">
        <f t="shared" si="104"/>
        <v>7587</v>
      </c>
      <c r="W673" s="4">
        <f t="shared" si="105"/>
        <v>0.5</v>
      </c>
      <c r="X673" s="1" t="s">
        <v>65</v>
      </c>
      <c r="Y673" s="1" t="s">
        <v>40</v>
      </c>
      <c r="Z673" s="1" t="s">
        <v>66</v>
      </c>
      <c r="AA673" s="1"/>
      <c r="AB673" s="1"/>
      <c r="AC673" s="1" t="s">
        <v>42</v>
      </c>
      <c r="AD673" s="9" t="str">
        <f t="shared" si="106"/>
        <v>Target Achieved</v>
      </c>
      <c r="AE673" s="1" t="str" cm="1">
        <f t="array" ref="AE673">_xlfn.IFS(AB673&gt;=4.5,"Excellent",AB673&gt;=3,"Good",AB673&lt;3,"Poor")</f>
        <v>Poor</v>
      </c>
      <c r="AF673" s="1" t="str">
        <f t="shared" si="107"/>
        <v>Not Eligible for Bonus</v>
      </c>
      <c r="AG673" s="9" t="str">
        <f t="shared" si="108"/>
        <v>Normal Region</v>
      </c>
      <c r="AH673" s="1" t="str">
        <f t="shared" si="109"/>
        <v>Order Closed</v>
      </c>
    </row>
    <row r="674" spans="1:34">
      <c r="A674" s="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c r="P674" s="1">
        <f t="shared" si="100"/>
        <v>8850</v>
      </c>
      <c r="Q674" s="1">
        <v>0</v>
      </c>
      <c r="R674" s="1">
        <f t="shared" si="101"/>
        <v>0</v>
      </c>
      <c r="S674" s="1">
        <f t="shared" si="102"/>
        <v>8850</v>
      </c>
      <c r="T674" s="1">
        <v>0.45</v>
      </c>
      <c r="U674" s="1">
        <f t="shared" si="103"/>
        <v>3982.5</v>
      </c>
      <c r="V674" s="1">
        <f t="shared" si="104"/>
        <v>4867.5</v>
      </c>
      <c r="W674" s="4">
        <f t="shared" si="105"/>
        <v>0.55000000000000004</v>
      </c>
      <c r="X674" s="1" t="s">
        <v>56</v>
      </c>
      <c r="Y674" s="1" t="s">
        <v>57</v>
      </c>
      <c r="Z674" s="1" t="s">
        <v>51</v>
      </c>
      <c r="AA674" s="2">
        <v>45863</v>
      </c>
      <c r="AB674" s="1"/>
      <c r="AC674" s="1" t="s">
        <v>42</v>
      </c>
      <c r="AD674" s="9" t="str">
        <f t="shared" si="106"/>
        <v>Target Not Achieved</v>
      </c>
      <c r="AE674" s="1" t="str" cm="1">
        <f t="array" ref="AE674">_xlfn.IFS(AB674&gt;=4.5,"Excellent",AB674&gt;=3,"Good",AB674&lt;3,"Poor")</f>
        <v>Poor</v>
      </c>
      <c r="AF674" s="1" t="str">
        <f t="shared" si="107"/>
        <v>Not Eligible for Bonus</v>
      </c>
      <c r="AG674" s="9" t="str">
        <f t="shared" si="108"/>
        <v>Normal Region</v>
      </c>
      <c r="AH674" s="1" t="str">
        <f t="shared" si="109"/>
        <v>Order Closed</v>
      </c>
    </row>
    <row r="675" spans="1:34">
      <c r="A675" s="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c r="P675" s="1">
        <f t="shared" si="100"/>
        <v>79290</v>
      </c>
      <c r="Q675" s="1">
        <v>10</v>
      </c>
      <c r="R675" s="1">
        <f t="shared" si="101"/>
        <v>7929</v>
      </c>
      <c r="S675" s="1">
        <f t="shared" si="102"/>
        <v>71361</v>
      </c>
      <c r="T675" s="1">
        <v>0.57999999999999996</v>
      </c>
      <c r="U675" s="1">
        <f t="shared" si="103"/>
        <v>41389.379999999997</v>
      </c>
      <c r="V675" s="1">
        <f t="shared" si="104"/>
        <v>29971.620000000003</v>
      </c>
      <c r="W675" s="4">
        <f t="shared" si="105"/>
        <v>0.42000000000000004</v>
      </c>
      <c r="X675" s="1" t="s">
        <v>147</v>
      </c>
      <c r="Y675" s="1" t="s">
        <v>81</v>
      </c>
      <c r="Z675" s="1" t="s">
        <v>22</v>
      </c>
      <c r="AA675" s="1"/>
      <c r="AB675" s="1"/>
      <c r="AC675" s="1" t="s">
        <v>93</v>
      </c>
      <c r="AD675" s="9" t="str">
        <f t="shared" si="106"/>
        <v>Target Achieved</v>
      </c>
      <c r="AE675" s="1" t="str" cm="1">
        <f t="array" ref="AE675">_xlfn.IFS(AB675&gt;=4.5,"Excellent",AB675&gt;=3,"Good",AB675&lt;3,"Poor")</f>
        <v>Poor</v>
      </c>
      <c r="AF675" s="1" t="str">
        <f t="shared" si="107"/>
        <v>Not Eligible for Bonus</v>
      </c>
      <c r="AG675" s="9" t="str">
        <f t="shared" si="108"/>
        <v>Normal Region</v>
      </c>
      <c r="AH675" s="1" t="str">
        <f t="shared" si="109"/>
        <v>Order Returned</v>
      </c>
    </row>
    <row r="676" spans="1:34">
      <c r="A676" s="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c r="P676" s="1">
        <f t="shared" si="100"/>
        <v>17520</v>
      </c>
      <c r="Q676" s="1">
        <v>0</v>
      </c>
      <c r="R676" s="1">
        <f t="shared" si="101"/>
        <v>0</v>
      </c>
      <c r="S676" s="1">
        <f t="shared" si="102"/>
        <v>17520</v>
      </c>
      <c r="T676" s="1">
        <v>0.48</v>
      </c>
      <c r="U676" s="1">
        <f t="shared" si="103"/>
        <v>8409.6</v>
      </c>
      <c r="V676" s="1">
        <f t="shared" si="104"/>
        <v>9110.4</v>
      </c>
      <c r="W676" s="4">
        <f t="shared" si="105"/>
        <v>0.52</v>
      </c>
      <c r="X676" s="1" t="s">
        <v>39</v>
      </c>
      <c r="Y676" s="1" t="s">
        <v>72</v>
      </c>
      <c r="Z676" s="1" t="s">
        <v>66</v>
      </c>
      <c r="AA676" s="1"/>
      <c r="AB676" s="1"/>
      <c r="AC676" s="1" t="s">
        <v>42</v>
      </c>
      <c r="AD676" s="9" t="str">
        <f t="shared" si="106"/>
        <v>Target Achieved</v>
      </c>
      <c r="AE676" s="1" t="str" cm="1">
        <f t="array" ref="AE676">_xlfn.IFS(AB676&gt;=4.5,"Excellent",AB676&gt;=3,"Good",AB676&lt;3,"Poor")</f>
        <v>Poor</v>
      </c>
      <c r="AF676" s="1" t="str">
        <f t="shared" si="107"/>
        <v>Eligible for Bonus</v>
      </c>
      <c r="AG676" s="9" t="str">
        <f t="shared" si="108"/>
        <v>Priority Region</v>
      </c>
      <c r="AH676" s="1" t="str">
        <f t="shared" si="109"/>
        <v>Order Closed</v>
      </c>
    </row>
    <row r="677" spans="1:34">
      <c r="A677" s="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c r="P677" s="1">
        <f t="shared" si="100"/>
        <v>18400</v>
      </c>
      <c r="Q677" s="1">
        <v>10</v>
      </c>
      <c r="R677" s="1">
        <f t="shared" si="101"/>
        <v>1840</v>
      </c>
      <c r="S677" s="1">
        <f t="shared" si="102"/>
        <v>16560</v>
      </c>
      <c r="T677" s="1">
        <v>0.5</v>
      </c>
      <c r="U677" s="1">
        <f t="shared" si="103"/>
        <v>8280</v>
      </c>
      <c r="V677" s="1">
        <f t="shared" si="104"/>
        <v>8280</v>
      </c>
      <c r="W677" s="4">
        <f t="shared" si="105"/>
        <v>0.5</v>
      </c>
      <c r="X677" s="1" t="s">
        <v>92</v>
      </c>
      <c r="Y677" s="1" t="s">
        <v>40</v>
      </c>
      <c r="Z677" s="1" t="s">
        <v>41</v>
      </c>
      <c r="AA677" s="2">
        <v>45864</v>
      </c>
      <c r="AB677" s="1">
        <v>4</v>
      </c>
      <c r="AC677" s="1" t="s">
        <v>42</v>
      </c>
      <c r="AD677" s="9" t="str">
        <f t="shared" si="106"/>
        <v>Target Achieved</v>
      </c>
      <c r="AE677" s="1" t="str" cm="1">
        <f t="array" ref="AE677">_xlfn.IFS(AB677&gt;=4.5,"Excellent",AB677&gt;=3,"Good",AB677&lt;3,"Poor")</f>
        <v>Good</v>
      </c>
      <c r="AF677" s="1" t="str">
        <f t="shared" si="107"/>
        <v>Not Eligible for Bonus</v>
      </c>
      <c r="AG677" s="9" t="str">
        <f t="shared" si="108"/>
        <v>Normal Region</v>
      </c>
      <c r="AH677" s="1" t="str">
        <f t="shared" si="109"/>
        <v>Order Closed</v>
      </c>
    </row>
    <row r="678" spans="1:34">
      <c r="A678" s="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c r="P678" s="1">
        <f t="shared" si="100"/>
        <v>2150</v>
      </c>
      <c r="Q678" s="1">
        <v>25</v>
      </c>
      <c r="R678" s="1">
        <f t="shared" si="101"/>
        <v>537.5</v>
      </c>
      <c r="S678" s="1">
        <f t="shared" si="102"/>
        <v>1612.5</v>
      </c>
      <c r="T678" s="1">
        <v>0.35</v>
      </c>
      <c r="U678" s="1">
        <f t="shared" si="103"/>
        <v>564.375</v>
      </c>
      <c r="V678" s="1">
        <f t="shared" si="104"/>
        <v>1048.125</v>
      </c>
      <c r="W678" s="4">
        <f t="shared" si="105"/>
        <v>0.65</v>
      </c>
      <c r="X678" s="1" t="s">
        <v>65</v>
      </c>
      <c r="Y678" s="1" t="s">
        <v>81</v>
      </c>
      <c r="Z678" s="1" t="s">
        <v>41</v>
      </c>
      <c r="AA678" s="2">
        <v>45865</v>
      </c>
      <c r="AB678" s="1">
        <v>3</v>
      </c>
      <c r="AC678" s="1" t="s">
        <v>42</v>
      </c>
      <c r="AD678" s="9" t="str">
        <f t="shared" si="106"/>
        <v>Target Not Achieved</v>
      </c>
      <c r="AE678" s="1" t="str" cm="1">
        <f t="array" ref="AE678">_xlfn.IFS(AB678&gt;=4.5,"Excellent",AB678&gt;=3,"Good",AB678&lt;3,"Poor")</f>
        <v>Good</v>
      </c>
      <c r="AF678" s="1" t="str">
        <f t="shared" si="107"/>
        <v>Not Eligible for Bonus</v>
      </c>
      <c r="AG678" s="9" t="str">
        <f t="shared" si="108"/>
        <v>Priority Region</v>
      </c>
      <c r="AH678" s="1" t="str">
        <f t="shared" si="109"/>
        <v>Order Closed</v>
      </c>
    </row>
    <row r="679" spans="1:34">
      <c r="A679" s="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c r="P679" s="1">
        <f t="shared" si="100"/>
        <v>1740</v>
      </c>
      <c r="Q679" s="1">
        <v>20</v>
      </c>
      <c r="R679" s="1">
        <f t="shared" si="101"/>
        <v>348</v>
      </c>
      <c r="S679" s="1">
        <f t="shared" si="102"/>
        <v>1392</v>
      </c>
      <c r="T679" s="1">
        <v>0.48</v>
      </c>
      <c r="U679" s="1">
        <f t="shared" si="103"/>
        <v>668.16</v>
      </c>
      <c r="V679" s="1">
        <f t="shared" si="104"/>
        <v>723.84</v>
      </c>
      <c r="W679" s="4">
        <f t="shared" si="105"/>
        <v>0.52</v>
      </c>
      <c r="X679" s="1" t="s">
        <v>147</v>
      </c>
      <c r="Y679" s="1" t="s">
        <v>72</v>
      </c>
      <c r="Z679" s="1" t="s">
        <v>41</v>
      </c>
      <c r="AA679" s="2">
        <v>45864</v>
      </c>
      <c r="AB679" s="1">
        <v>5</v>
      </c>
      <c r="AC679" s="1" t="s">
        <v>42</v>
      </c>
      <c r="AD679" s="9" t="str">
        <f t="shared" si="106"/>
        <v>Target Not Achieved</v>
      </c>
      <c r="AE679" s="1" t="str" cm="1">
        <f t="array" ref="AE679">_xlfn.IFS(AB679&gt;=4.5,"Excellent",AB679&gt;=3,"Good",AB679&lt;3,"Poor")</f>
        <v>Excellent</v>
      </c>
      <c r="AF679" s="1" t="str">
        <f t="shared" si="107"/>
        <v>Not Eligible for Bonus</v>
      </c>
      <c r="AG679" s="9" t="str">
        <f t="shared" si="108"/>
        <v>Normal Region</v>
      </c>
      <c r="AH679" s="1" t="str">
        <f t="shared" si="109"/>
        <v>Order Closed</v>
      </c>
    </row>
    <row r="680" spans="1:34">
      <c r="A680" s="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c r="P680" s="1">
        <f t="shared" si="100"/>
        <v>26640</v>
      </c>
      <c r="Q680" s="1">
        <v>30</v>
      </c>
      <c r="R680" s="1">
        <f t="shared" si="101"/>
        <v>7992</v>
      </c>
      <c r="S680" s="1">
        <f t="shared" si="102"/>
        <v>18648</v>
      </c>
      <c r="T680" s="1">
        <v>0.48</v>
      </c>
      <c r="U680" s="1">
        <f t="shared" si="103"/>
        <v>8951.0399999999991</v>
      </c>
      <c r="V680" s="1">
        <f t="shared" si="104"/>
        <v>9696.9600000000009</v>
      </c>
      <c r="W680" s="4">
        <f t="shared" si="105"/>
        <v>0.52</v>
      </c>
      <c r="X680" s="1" t="s">
        <v>104</v>
      </c>
      <c r="Y680" s="1" t="s">
        <v>57</v>
      </c>
      <c r="Z680" s="1" t="s">
        <v>41</v>
      </c>
      <c r="AA680" s="2">
        <v>45867</v>
      </c>
      <c r="AB680" s="1">
        <v>4</v>
      </c>
      <c r="AC680" s="1" t="s">
        <v>42</v>
      </c>
      <c r="AD680" s="9" t="str">
        <f t="shared" si="106"/>
        <v>Target Achieved</v>
      </c>
      <c r="AE680" s="1" t="str" cm="1">
        <f t="array" ref="AE680">_xlfn.IFS(AB680&gt;=4.5,"Excellent",AB680&gt;=3,"Good",AB680&lt;3,"Poor")</f>
        <v>Good</v>
      </c>
      <c r="AF680" s="1" t="str">
        <f t="shared" si="107"/>
        <v>Not Eligible for Bonus</v>
      </c>
      <c r="AG680" s="9" t="str">
        <f t="shared" si="108"/>
        <v>Normal Region</v>
      </c>
      <c r="AH680" s="1" t="str">
        <f t="shared" si="109"/>
        <v>Order Closed</v>
      </c>
    </row>
    <row r="681" spans="1:34">
      <c r="A681" s="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c r="P681" s="1">
        <f t="shared" si="100"/>
        <v>1440</v>
      </c>
      <c r="Q681" s="1">
        <v>0</v>
      </c>
      <c r="R681" s="1">
        <f t="shared" si="101"/>
        <v>0</v>
      </c>
      <c r="S681" s="1">
        <f t="shared" si="102"/>
        <v>1440</v>
      </c>
      <c r="T681" s="1">
        <v>0.62</v>
      </c>
      <c r="U681" s="1">
        <f t="shared" si="103"/>
        <v>892.8</v>
      </c>
      <c r="V681" s="1">
        <f t="shared" si="104"/>
        <v>547.20000000000005</v>
      </c>
      <c r="W681" s="4">
        <f t="shared" si="105"/>
        <v>0.38</v>
      </c>
      <c r="X681" s="1" t="s">
        <v>56</v>
      </c>
      <c r="Y681" s="1" t="s">
        <v>81</v>
      </c>
      <c r="Z681" s="1" t="s">
        <v>66</v>
      </c>
      <c r="AA681" s="1"/>
      <c r="AB681" s="1"/>
      <c r="AC681" s="1" t="s">
        <v>42</v>
      </c>
      <c r="AD681" s="9" t="str">
        <f t="shared" si="106"/>
        <v>Target Not Achieved</v>
      </c>
      <c r="AE681" s="1" t="str" cm="1">
        <f t="array" ref="AE681">_xlfn.IFS(AB681&gt;=4.5,"Excellent",AB681&gt;=3,"Good",AB681&lt;3,"Poor")</f>
        <v>Poor</v>
      </c>
      <c r="AF681" s="1" t="str">
        <f t="shared" si="107"/>
        <v>Not Eligible for Bonus</v>
      </c>
      <c r="AG681" s="9" t="str">
        <f t="shared" si="108"/>
        <v>Normal Region</v>
      </c>
      <c r="AH681" s="1" t="str">
        <f t="shared" si="109"/>
        <v>Order Closed</v>
      </c>
    </row>
    <row r="682" spans="1:34">
      <c r="A682" s="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c r="P682" s="1">
        <f t="shared" si="100"/>
        <v>18400</v>
      </c>
      <c r="Q682" s="1">
        <v>15</v>
      </c>
      <c r="R682" s="1">
        <f t="shared" si="101"/>
        <v>2760</v>
      </c>
      <c r="S682" s="1">
        <f t="shared" si="102"/>
        <v>15640</v>
      </c>
      <c r="T682" s="1">
        <v>0.45</v>
      </c>
      <c r="U682" s="1">
        <f t="shared" si="103"/>
        <v>7038</v>
      </c>
      <c r="V682" s="1">
        <f t="shared" si="104"/>
        <v>8602</v>
      </c>
      <c r="W682" s="4">
        <f t="shared" si="105"/>
        <v>0.55000000000000004</v>
      </c>
      <c r="X682" s="1" t="s">
        <v>39</v>
      </c>
      <c r="Y682" s="1" t="s">
        <v>40</v>
      </c>
      <c r="Z682" s="1" t="s">
        <v>66</v>
      </c>
      <c r="AA682" s="1"/>
      <c r="AB682" s="1"/>
      <c r="AC682" s="1" t="s">
        <v>42</v>
      </c>
      <c r="AD682" s="9" t="str">
        <f t="shared" si="106"/>
        <v>Target Achieved</v>
      </c>
      <c r="AE682" s="1" t="str" cm="1">
        <f t="array" ref="AE682">_xlfn.IFS(AB682&gt;=4.5,"Excellent",AB682&gt;=3,"Good",AB682&lt;3,"Poor")</f>
        <v>Poor</v>
      </c>
      <c r="AF682" s="1" t="str">
        <f t="shared" si="107"/>
        <v>Not Eligible for Bonus</v>
      </c>
      <c r="AG682" s="9" t="str">
        <f t="shared" si="108"/>
        <v>Normal Region</v>
      </c>
      <c r="AH682" s="1" t="str">
        <f t="shared" si="109"/>
        <v>Order Closed</v>
      </c>
    </row>
    <row r="683" spans="1:34">
      <c r="A683" s="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c r="P683" s="1">
        <f t="shared" si="100"/>
        <v>1240</v>
      </c>
      <c r="Q683" s="1">
        <v>10</v>
      </c>
      <c r="R683" s="1">
        <f t="shared" si="101"/>
        <v>124</v>
      </c>
      <c r="S683" s="1">
        <f t="shared" si="102"/>
        <v>1116</v>
      </c>
      <c r="T683" s="1">
        <v>0.35</v>
      </c>
      <c r="U683" s="1">
        <f t="shared" si="103"/>
        <v>390.59999999999997</v>
      </c>
      <c r="V683" s="1">
        <f t="shared" si="104"/>
        <v>725.40000000000009</v>
      </c>
      <c r="W683" s="4">
        <f t="shared" si="105"/>
        <v>0.65000000000000013</v>
      </c>
      <c r="X683" s="1" t="s">
        <v>65</v>
      </c>
      <c r="Y683" s="1" t="s">
        <v>81</v>
      </c>
      <c r="Z683" s="1" t="s">
        <v>66</v>
      </c>
      <c r="AA683" s="1"/>
      <c r="AB683" s="1"/>
      <c r="AC683" s="1" t="s">
        <v>42</v>
      </c>
      <c r="AD683" s="9" t="str">
        <f t="shared" si="106"/>
        <v>Target Not Achieved</v>
      </c>
      <c r="AE683" s="1" t="str" cm="1">
        <f t="array" ref="AE683">_xlfn.IFS(AB683&gt;=4.5,"Excellent",AB683&gt;=3,"Good",AB683&lt;3,"Poor")</f>
        <v>Poor</v>
      </c>
      <c r="AF683" s="1" t="str">
        <f t="shared" si="107"/>
        <v>Not Eligible for Bonus</v>
      </c>
      <c r="AG683" s="9" t="str">
        <f t="shared" si="108"/>
        <v>Priority Region</v>
      </c>
      <c r="AH683" s="1" t="str">
        <f t="shared" si="109"/>
        <v>Order Closed</v>
      </c>
    </row>
    <row r="684" spans="1:34">
      <c r="A684" s="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c r="P684" s="1">
        <f t="shared" si="100"/>
        <v>7520</v>
      </c>
      <c r="Q684" s="1">
        <v>0</v>
      </c>
      <c r="R684" s="1">
        <f t="shared" si="101"/>
        <v>0</v>
      </c>
      <c r="S684" s="1">
        <f t="shared" si="102"/>
        <v>7520</v>
      </c>
      <c r="T684" s="1">
        <v>0.45</v>
      </c>
      <c r="U684" s="1">
        <f t="shared" si="103"/>
        <v>3384</v>
      </c>
      <c r="V684" s="1">
        <f t="shared" si="104"/>
        <v>4136</v>
      </c>
      <c r="W684" s="4">
        <f t="shared" si="105"/>
        <v>0.55000000000000004</v>
      </c>
      <c r="X684" s="1" t="s">
        <v>39</v>
      </c>
      <c r="Y684" s="1" t="s">
        <v>72</v>
      </c>
      <c r="Z684" s="1" t="s">
        <v>41</v>
      </c>
      <c r="AA684" s="2">
        <v>45864</v>
      </c>
      <c r="AB684" s="1">
        <v>3</v>
      </c>
      <c r="AC684" s="1" t="s">
        <v>42</v>
      </c>
      <c r="AD684" s="9" t="str">
        <f t="shared" si="106"/>
        <v>Target Not Achieved</v>
      </c>
      <c r="AE684" s="1" t="str" cm="1">
        <f t="array" ref="AE684">_xlfn.IFS(AB684&gt;=4.5,"Excellent",AB684&gt;=3,"Good",AB684&lt;3,"Poor")</f>
        <v>Good</v>
      </c>
      <c r="AF684" s="1" t="str">
        <f t="shared" si="107"/>
        <v>Not Eligible for Bonus</v>
      </c>
      <c r="AG684" s="9" t="str">
        <f t="shared" si="108"/>
        <v>Priority Region</v>
      </c>
      <c r="AH684" s="1" t="str">
        <f t="shared" si="109"/>
        <v>Order Closed</v>
      </c>
    </row>
    <row r="685" spans="1:34">
      <c r="A685" s="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c r="P685" s="1">
        <f t="shared" si="100"/>
        <v>104840</v>
      </c>
      <c r="Q685" s="1">
        <v>25</v>
      </c>
      <c r="R685" s="1">
        <f t="shared" si="101"/>
        <v>26210</v>
      </c>
      <c r="S685" s="1">
        <f t="shared" si="102"/>
        <v>78630</v>
      </c>
      <c r="T685" s="1">
        <v>0.57999999999999996</v>
      </c>
      <c r="U685" s="1">
        <f t="shared" si="103"/>
        <v>45605.399999999994</v>
      </c>
      <c r="V685" s="1">
        <f t="shared" si="104"/>
        <v>33024.600000000006</v>
      </c>
      <c r="W685" s="4">
        <f t="shared" si="105"/>
        <v>0.4200000000000001</v>
      </c>
      <c r="X685" s="1" t="s">
        <v>147</v>
      </c>
      <c r="Y685" s="1" t="s">
        <v>40</v>
      </c>
      <c r="Z685" s="1" t="s">
        <v>41</v>
      </c>
      <c r="AA685" s="2">
        <v>45870</v>
      </c>
      <c r="AB685" s="1">
        <v>5</v>
      </c>
      <c r="AC685" s="1" t="s">
        <v>42</v>
      </c>
      <c r="AD685" s="9" t="str">
        <f t="shared" si="106"/>
        <v>Target Achieved</v>
      </c>
      <c r="AE685" s="1" t="str" cm="1">
        <f t="array" ref="AE685">_xlfn.IFS(AB685&gt;=4.5,"Excellent",AB685&gt;=3,"Good",AB685&lt;3,"Poor")</f>
        <v>Excellent</v>
      </c>
      <c r="AF685" s="1" t="str">
        <f t="shared" si="107"/>
        <v>Not Eligible for Bonus</v>
      </c>
      <c r="AG685" s="9" t="str">
        <f t="shared" si="108"/>
        <v>Normal Region</v>
      </c>
      <c r="AH685" s="1" t="str">
        <f t="shared" si="109"/>
        <v>Order Closed</v>
      </c>
    </row>
    <row r="686" spans="1:34">
      <c r="A686" s="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c r="P686" s="1">
        <f t="shared" si="100"/>
        <v>9120</v>
      </c>
      <c r="Q686" s="1">
        <v>0</v>
      </c>
      <c r="R686" s="1">
        <f t="shared" si="101"/>
        <v>0</v>
      </c>
      <c r="S686" s="1">
        <f t="shared" si="102"/>
        <v>9120</v>
      </c>
      <c r="T686" s="1">
        <v>0.45</v>
      </c>
      <c r="U686" s="1">
        <f t="shared" si="103"/>
        <v>4104</v>
      </c>
      <c r="V686" s="1">
        <f t="shared" si="104"/>
        <v>5016</v>
      </c>
      <c r="W686" s="4">
        <f t="shared" si="105"/>
        <v>0.55000000000000004</v>
      </c>
      <c r="X686" s="1" t="s">
        <v>50</v>
      </c>
      <c r="Y686" s="1" t="s">
        <v>72</v>
      </c>
      <c r="Z686" s="1" t="s">
        <v>22</v>
      </c>
      <c r="AA686" s="1"/>
      <c r="AB686" s="1"/>
      <c r="AC686" s="1" t="s">
        <v>93</v>
      </c>
      <c r="AD686" s="9" t="str">
        <f t="shared" si="106"/>
        <v>Target Not Achieved</v>
      </c>
      <c r="AE686" s="1" t="str" cm="1">
        <f t="array" ref="AE686">_xlfn.IFS(AB686&gt;=4.5,"Excellent",AB686&gt;=3,"Good",AB686&lt;3,"Poor")</f>
        <v>Poor</v>
      </c>
      <c r="AF686" s="1" t="str">
        <f t="shared" si="107"/>
        <v>Eligible for Bonus</v>
      </c>
      <c r="AG686" s="9" t="str">
        <f t="shared" si="108"/>
        <v>Normal Region</v>
      </c>
      <c r="AH686" s="1" t="str">
        <f t="shared" si="109"/>
        <v>Order Returned</v>
      </c>
    </row>
    <row r="687" spans="1:34">
      <c r="A687" s="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c r="P687" s="1">
        <f t="shared" si="100"/>
        <v>3440</v>
      </c>
      <c r="Q687" s="1">
        <v>0</v>
      </c>
      <c r="R687" s="1">
        <f t="shared" si="101"/>
        <v>0</v>
      </c>
      <c r="S687" s="1">
        <f t="shared" si="102"/>
        <v>3440</v>
      </c>
      <c r="T687" s="1">
        <v>0.47</v>
      </c>
      <c r="U687" s="1">
        <f t="shared" si="103"/>
        <v>1616.8</v>
      </c>
      <c r="V687" s="1">
        <f t="shared" si="104"/>
        <v>1823.2</v>
      </c>
      <c r="W687" s="4">
        <f t="shared" si="105"/>
        <v>0.53</v>
      </c>
      <c r="X687" s="1" t="s">
        <v>56</v>
      </c>
      <c r="Y687" s="1" t="s">
        <v>40</v>
      </c>
      <c r="Z687" s="1" t="s">
        <v>66</v>
      </c>
      <c r="AA687" s="1"/>
      <c r="AB687" s="1"/>
      <c r="AC687" s="1" t="s">
        <v>42</v>
      </c>
      <c r="AD687" s="9" t="str">
        <f t="shared" si="106"/>
        <v>Target Not Achieved</v>
      </c>
      <c r="AE687" s="1" t="str" cm="1">
        <f t="array" ref="AE687">_xlfn.IFS(AB687&gt;=4.5,"Excellent",AB687&gt;=3,"Good",AB687&lt;3,"Poor")</f>
        <v>Poor</v>
      </c>
      <c r="AF687" s="1" t="str">
        <f t="shared" si="107"/>
        <v>Not Eligible for Bonus</v>
      </c>
      <c r="AG687" s="9" t="str">
        <f t="shared" si="108"/>
        <v>Normal Region</v>
      </c>
      <c r="AH687" s="1" t="str">
        <f t="shared" si="109"/>
        <v>Order Closed</v>
      </c>
    </row>
    <row r="688" spans="1:34">
      <c r="A688" s="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c r="P688" s="1">
        <f t="shared" si="100"/>
        <v>19920</v>
      </c>
      <c r="Q688" s="1">
        <v>25</v>
      </c>
      <c r="R688" s="1">
        <f t="shared" si="101"/>
        <v>4980</v>
      </c>
      <c r="S688" s="1">
        <f t="shared" si="102"/>
        <v>14940</v>
      </c>
      <c r="T688" s="1">
        <v>0.48</v>
      </c>
      <c r="U688" s="1">
        <f t="shared" si="103"/>
        <v>7171.2</v>
      </c>
      <c r="V688" s="1">
        <f t="shared" si="104"/>
        <v>7768.8</v>
      </c>
      <c r="W688" s="4">
        <f t="shared" si="105"/>
        <v>0.52</v>
      </c>
      <c r="X688" s="1" t="s">
        <v>92</v>
      </c>
      <c r="Y688" s="1" t="s">
        <v>81</v>
      </c>
      <c r="Z688" s="1" t="s">
        <v>41</v>
      </c>
      <c r="AA688" s="2">
        <v>45867</v>
      </c>
      <c r="AB688" s="1">
        <v>4</v>
      </c>
      <c r="AC688" s="1" t="s">
        <v>42</v>
      </c>
      <c r="AD688" s="9" t="str">
        <f t="shared" si="106"/>
        <v>Target Achieved</v>
      </c>
      <c r="AE688" s="1" t="str" cm="1">
        <f t="array" ref="AE688">_xlfn.IFS(AB688&gt;=4.5,"Excellent",AB688&gt;=3,"Good",AB688&lt;3,"Poor")</f>
        <v>Good</v>
      </c>
      <c r="AF688" s="1" t="str">
        <f t="shared" si="107"/>
        <v>Not Eligible for Bonus</v>
      </c>
      <c r="AG688" s="9" t="str">
        <f t="shared" si="108"/>
        <v>Priority Region</v>
      </c>
      <c r="AH688" s="1" t="str">
        <f t="shared" si="109"/>
        <v>Order Closed</v>
      </c>
    </row>
    <row r="689" spans="1:34">
      <c r="A689" s="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c r="P689" s="1">
        <f t="shared" si="100"/>
        <v>2550</v>
      </c>
      <c r="Q689" s="1">
        <v>0</v>
      </c>
      <c r="R689" s="1">
        <f t="shared" si="101"/>
        <v>0</v>
      </c>
      <c r="S689" s="1">
        <f t="shared" si="102"/>
        <v>2550</v>
      </c>
      <c r="T689" s="1">
        <v>0.62</v>
      </c>
      <c r="U689" s="1">
        <f t="shared" si="103"/>
        <v>1581</v>
      </c>
      <c r="V689" s="1">
        <f t="shared" si="104"/>
        <v>969</v>
      </c>
      <c r="W689" s="4">
        <f t="shared" si="105"/>
        <v>0.38</v>
      </c>
      <c r="X689" s="1" t="s">
        <v>147</v>
      </c>
      <c r="Y689" s="1" t="s">
        <v>57</v>
      </c>
      <c r="Z689" s="1" t="s">
        <v>41</v>
      </c>
      <c r="AA689" s="2">
        <v>45867</v>
      </c>
      <c r="AB689" s="1">
        <v>3</v>
      </c>
      <c r="AC689" s="1" t="s">
        <v>42</v>
      </c>
      <c r="AD689" s="9" t="str">
        <f t="shared" si="106"/>
        <v>Target Not Achieved</v>
      </c>
      <c r="AE689" s="1" t="str" cm="1">
        <f t="array" ref="AE689">_xlfn.IFS(AB689&gt;=4.5,"Excellent",AB689&gt;=3,"Good",AB689&lt;3,"Poor")</f>
        <v>Good</v>
      </c>
      <c r="AF689" s="1" t="str">
        <f t="shared" si="107"/>
        <v>Not Eligible for Bonus</v>
      </c>
      <c r="AG689" s="9" t="str">
        <f t="shared" si="108"/>
        <v>Normal Region</v>
      </c>
      <c r="AH689" s="1" t="str">
        <f t="shared" si="109"/>
        <v>Order Closed</v>
      </c>
    </row>
    <row r="690" spans="1:34">
      <c r="A690" s="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c r="P690" s="1">
        <f t="shared" si="100"/>
        <v>31100</v>
      </c>
      <c r="Q690" s="1">
        <v>30</v>
      </c>
      <c r="R690" s="1">
        <f t="shared" si="101"/>
        <v>9330</v>
      </c>
      <c r="S690" s="1">
        <f t="shared" si="102"/>
        <v>21770</v>
      </c>
      <c r="T690" s="1">
        <v>0.48</v>
      </c>
      <c r="U690" s="1">
        <f t="shared" si="103"/>
        <v>10449.6</v>
      </c>
      <c r="V690" s="1">
        <f t="shared" si="104"/>
        <v>11320.4</v>
      </c>
      <c r="W690" s="4">
        <f t="shared" si="105"/>
        <v>0.52</v>
      </c>
      <c r="X690" s="1" t="s">
        <v>56</v>
      </c>
      <c r="Y690" s="1" t="s">
        <v>81</v>
      </c>
      <c r="Z690" s="1" t="s">
        <v>51</v>
      </c>
      <c r="AA690" s="2">
        <v>45865</v>
      </c>
      <c r="AB690" s="1"/>
      <c r="AC690" s="1" t="s">
        <v>42</v>
      </c>
      <c r="AD690" s="9" t="str">
        <f t="shared" si="106"/>
        <v>Target Achieved</v>
      </c>
      <c r="AE690" s="1" t="str" cm="1">
        <f t="array" ref="AE690">_xlfn.IFS(AB690&gt;=4.5,"Excellent",AB690&gt;=3,"Good",AB690&lt;3,"Poor")</f>
        <v>Poor</v>
      </c>
      <c r="AF690" s="1" t="str">
        <f t="shared" si="107"/>
        <v>Not Eligible for Bonus</v>
      </c>
      <c r="AG690" s="9" t="str">
        <f t="shared" si="108"/>
        <v>Normal Region</v>
      </c>
      <c r="AH690" s="1" t="str">
        <f t="shared" si="109"/>
        <v>Order Closed</v>
      </c>
    </row>
    <row r="691" spans="1:34">
      <c r="A691" s="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c r="P691" s="1">
        <f t="shared" si="100"/>
        <v>850</v>
      </c>
      <c r="Q691" s="1">
        <v>0</v>
      </c>
      <c r="R691" s="1">
        <f t="shared" si="101"/>
        <v>0</v>
      </c>
      <c r="S691" s="1">
        <f t="shared" si="102"/>
        <v>850</v>
      </c>
      <c r="T691" s="1">
        <v>0.48</v>
      </c>
      <c r="U691" s="1">
        <f t="shared" si="103"/>
        <v>408</v>
      </c>
      <c r="V691" s="1">
        <f t="shared" si="104"/>
        <v>442</v>
      </c>
      <c r="W691" s="4">
        <f t="shared" si="105"/>
        <v>0.52</v>
      </c>
      <c r="X691" s="1" t="s">
        <v>104</v>
      </c>
      <c r="Y691" s="1" t="s">
        <v>40</v>
      </c>
      <c r="Z691" s="1" t="s">
        <v>66</v>
      </c>
      <c r="AA691" s="1"/>
      <c r="AB691" s="1"/>
      <c r="AC691" s="1" t="s">
        <v>42</v>
      </c>
      <c r="AD691" s="9" t="str">
        <f t="shared" si="106"/>
        <v>Target Not Achieved</v>
      </c>
      <c r="AE691" s="1" t="str" cm="1">
        <f t="array" ref="AE691">_xlfn.IFS(AB691&gt;=4.5,"Excellent",AB691&gt;=3,"Good",AB691&lt;3,"Poor")</f>
        <v>Poor</v>
      </c>
      <c r="AF691" s="1" t="str">
        <f t="shared" si="107"/>
        <v>Not Eligible for Bonus</v>
      </c>
      <c r="AG691" s="9" t="str">
        <f t="shared" si="108"/>
        <v>Normal Region</v>
      </c>
      <c r="AH691" s="1" t="str">
        <f t="shared" si="109"/>
        <v>Order Closed</v>
      </c>
    </row>
    <row r="692" spans="1:34">
      <c r="A692" s="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c r="P692" s="1">
        <f t="shared" si="100"/>
        <v>4480</v>
      </c>
      <c r="Q692" s="1">
        <v>25</v>
      </c>
      <c r="R692" s="1">
        <f t="shared" si="101"/>
        <v>1120</v>
      </c>
      <c r="S692" s="1">
        <f t="shared" si="102"/>
        <v>3360</v>
      </c>
      <c r="T692" s="1">
        <v>0.35</v>
      </c>
      <c r="U692" s="1">
        <f t="shared" si="103"/>
        <v>1176</v>
      </c>
      <c r="V692" s="1">
        <f t="shared" si="104"/>
        <v>2184</v>
      </c>
      <c r="W692" s="4">
        <f t="shared" si="105"/>
        <v>0.65</v>
      </c>
      <c r="X692" s="1" t="s">
        <v>56</v>
      </c>
      <c r="Y692" s="1" t="s">
        <v>81</v>
      </c>
      <c r="Z692" s="1" t="s">
        <v>41</v>
      </c>
      <c r="AA692" s="2">
        <v>45871</v>
      </c>
      <c r="AB692" s="1">
        <v>4</v>
      </c>
      <c r="AC692" s="1" t="s">
        <v>42</v>
      </c>
      <c r="AD692" s="9" t="str">
        <f t="shared" si="106"/>
        <v>Target Not Achieved</v>
      </c>
      <c r="AE692" s="1" t="str" cm="1">
        <f t="array" ref="AE692">_xlfn.IFS(AB692&gt;=4.5,"Excellent",AB692&gt;=3,"Good",AB692&lt;3,"Poor")</f>
        <v>Good</v>
      </c>
      <c r="AF692" s="1" t="str">
        <f t="shared" si="107"/>
        <v>Not Eligible for Bonus</v>
      </c>
      <c r="AG692" s="9" t="str">
        <f t="shared" si="108"/>
        <v>Normal Region</v>
      </c>
      <c r="AH692" s="1" t="str">
        <f t="shared" si="109"/>
        <v>Order Closed</v>
      </c>
    </row>
    <row r="693" spans="1:34">
      <c r="A693" s="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c r="P693" s="1">
        <f t="shared" si="100"/>
        <v>108000</v>
      </c>
      <c r="Q693" s="1">
        <v>20</v>
      </c>
      <c r="R693" s="1">
        <f t="shared" si="101"/>
        <v>21600</v>
      </c>
      <c r="S693" s="1">
        <f t="shared" si="102"/>
        <v>86400</v>
      </c>
      <c r="T693" s="1">
        <v>0.57999999999999996</v>
      </c>
      <c r="U693" s="1">
        <f t="shared" si="103"/>
        <v>50112</v>
      </c>
      <c r="V693" s="1">
        <f t="shared" si="104"/>
        <v>36288</v>
      </c>
      <c r="W693" s="4">
        <f t="shared" si="105"/>
        <v>0.42</v>
      </c>
      <c r="X693" s="1" t="s">
        <v>50</v>
      </c>
      <c r="Y693" s="1" t="s">
        <v>40</v>
      </c>
      <c r="Z693" s="1" t="s">
        <v>120</v>
      </c>
      <c r="AA693" s="1"/>
      <c r="AB693" s="1"/>
      <c r="AC693" s="1" t="s">
        <v>42</v>
      </c>
      <c r="AD693" s="9" t="str">
        <f t="shared" si="106"/>
        <v>Target Achieved</v>
      </c>
      <c r="AE693" s="1" t="str" cm="1">
        <f t="array" ref="AE693">_xlfn.IFS(AB693&gt;=4.5,"Excellent",AB693&gt;=3,"Good",AB693&lt;3,"Poor")</f>
        <v>Poor</v>
      </c>
      <c r="AF693" s="1" t="str">
        <f t="shared" si="107"/>
        <v>Not Eligible for Bonus</v>
      </c>
      <c r="AG693" s="9" t="str">
        <f t="shared" si="108"/>
        <v>Priority Region</v>
      </c>
      <c r="AH693" s="1" t="str">
        <f t="shared" si="109"/>
        <v>Order Closed</v>
      </c>
    </row>
    <row r="694" spans="1:34">
      <c r="A694" s="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c r="P694" s="1">
        <f t="shared" si="100"/>
        <v>4200</v>
      </c>
      <c r="Q694" s="1">
        <v>30</v>
      </c>
      <c r="R694" s="1">
        <f t="shared" si="101"/>
        <v>1260</v>
      </c>
      <c r="S694" s="1">
        <f t="shared" si="102"/>
        <v>2940</v>
      </c>
      <c r="T694" s="1">
        <v>0.35</v>
      </c>
      <c r="U694" s="1">
        <f t="shared" si="103"/>
        <v>1029</v>
      </c>
      <c r="V694" s="1">
        <f t="shared" si="104"/>
        <v>1911</v>
      </c>
      <c r="W694" s="4">
        <f t="shared" si="105"/>
        <v>0.65</v>
      </c>
      <c r="X694" s="1" t="s">
        <v>147</v>
      </c>
      <c r="Y694" s="1" t="s">
        <v>40</v>
      </c>
      <c r="Z694" s="1" t="s">
        <v>41</v>
      </c>
      <c r="AA694" s="2">
        <v>45869</v>
      </c>
      <c r="AB694" s="1">
        <v>4</v>
      </c>
      <c r="AC694" s="1" t="s">
        <v>42</v>
      </c>
      <c r="AD694" s="9" t="str">
        <f t="shared" si="106"/>
        <v>Target Not Achieved</v>
      </c>
      <c r="AE694" s="1" t="str" cm="1">
        <f t="array" ref="AE694">_xlfn.IFS(AB694&gt;=4.5,"Excellent",AB694&gt;=3,"Good",AB694&lt;3,"Poor")</f>
        <v>Good</v>
      </c>
      <c r="AF694" s="1" t="str">
        <f t="shared" si="107"/>
        <v>Not Eligible for Bonus</v>
      </c>
      <c r="AG694" s="9" t="str">
        <f t="shared" si="108"/>
        <v>Priority Region</v>
      </c>
      <c r="AH694" s="1" t="str">
        <f t="shared" si="109"/>
        <v>Order Closed</v>
      </c>
    </row>
    <row r="695" spans="1:34">
      <c r="A695" s="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c r="P695" s="1">
        <f t="shared" si="100"/>
        <v>940</v>
      </c>
      <c r="Q695" s="1">
        <v>15</v>
      </c>
      <c r="R695" s="1">
        <f t="shared" si="101"/>
        <v>141</v>
      </c>
      <c r="S695" s="1">
        <f t="shared" si="102"/>
        <v>799</v>
      </c>
      <c r="T695" s="1">
        <v>0.5</v>
      </c>
      <c r="U695" s="1">
        <f t="shared" si="103"/>
        <v>399.5</v>
      </c>
      <c r="V695" s="1">
        <f t="shared" si="104"/>
        <v>399.5</v>
      </c>
      <c r="W695" s="4">
        <f t="shared" si="105"/>
        <v>0.5</v>
      </c>
      <c r="X695" s="1" t="s">
        <v>56</v>
      </c>
      <c r="Y695" s="1" t="s">
        <v>81</v>
      </c>
      <c r="Z695" s="1" t="s">
        <v>41</v>
      </c>
      <c r="AA695" s="2">
        <v>45869</v>
      </c>
      <c r="AB695" s="1">
        <v>5</v>
      </c>
      <c r="AC695" s="1" t="s">
        <v>42</v>
      </c>
      <c r="AD695" s="9" t="str">
        <f t="shared" si="106"/>
        <v>Target Not Achieved</v>
      </c>
      <c r="AE695" s="1" t="str" cm="1">
        <f t="array" ref="AE695">_xlfn.IFS(AB695&gt;=4.5,"Excellent",AB695&gt;=3,"Good",AB695&lt;3,"Poor")</f>
        <v>Excellent</v>
      </c>
      <c r="AF695" s="1" t="str">
        <f t="shared" si="107"/>
        <v>Not Eligible for Bonus</v>
      </c>
      <c r="AG695" s="9" t="str">
        <f t="shared" si="108"/>
        <v>Normal Region</v>
      </c>
      <c r="AH695" s="1" t="str">
        <f t="shared" si="109"/>
        <v>Order Closed</v>
      </c>
    </row>
    <row r="696" spans="1:34">
      <c r="A696" s="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c r="P696" s="1">
        <f t="shared" si="100"/>
        <v>8400</v>
      </c>
      <c r="Q696" s="1">
        <v>15</v>
      </c>
      <c r="R696" s="1">
        <f t="shared" si="101"/>
        <v>1260</v>
      </c>
      <c r="S696" s="1">
        <f t="shared" si="102"/>
        <v>7140</v>
      </c>
      <c r="T696" s="1">
        <v>0.45</v>
      </c>
      <c r="U696" s="1">
        <f t="shared" si="103"/>
        <v>3213</v>
      </c>
      <c r="V696" s="1">
        <f t="shared" si="104"/>
        <v>3927</v>
      </c>
      <c r="W696" s="4">
        <f t="shared" si="105"/>
        <v>0.55000000000000004</v>
      </c>
      <c r="X696" s="1" t="s">
        <v>56</v>
      </c>
      <c r="Y696" s="1" t="s">
        <v>40</v>
      </c>
      <c r="Z696" s="1" t="s">
        <v>41</v>
      </c>
      <c r="AA696" s="2">
        <v>45869</v>
      </c>
      <c r="AB696" s="1">
        <v>5</v>
      </c>
      <c r="AC696" s="1" t="s">
        <v>42</v>
      </c>
      <c r="AD696" s="9" t="str">
        <f t="shared" si="106"/>
        <v>Target Not Achieved</v>
      </c>
      <c r="AE696" s="1" t="str" cm="1">
        <f t="array" ref="AE696">_xlfn.IFS(AB696&gt;=4.5,"Excellent",AB696&gt;=3,"Good",AB696&lt;3,"Poor")</f>
        <v>Excellent</v>
      </c>
      <c r="AF696" s="1" t="str">
        <f t="shared" si="107"/>
        <v>Not Eligible for Bonus</v>
      </c>
      <c r="AG696" s="9" t="str">
        <f t="shared" si="108"/>
        <v>Normal Region</v>
      </c>
      <c r="AH696" s="1" t="str">
        <f t="shared" si="109"/>
        <v>Order Closed</v>
      </c>
    </row>
    <row r="697" spans="1:34">
      <c r="A697" s="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c r="P697" s="1">
        <f t="shared" si="100"/>
        <v>257200</v>
      </c>
      <c r="Q697" s="1">
        <v>0</v>
      </c>
      <c r="R697" s="1">
        <f t="shared" si="101"/>
        <v>0</v>
      </c>
      <c r="S697" s="1">
        <f t="shared" si="102"/>
        <v>257200</v>
      </c>
      <c r="T697" s="1">
        <v>0.57999999999999996</v>
      </c>
      <c r="U697" s="1">
        <f t="shared" si="103"/>
        <v>149176</v>
      </c>
      <c r="V697" s="1">
        <f t="shared" si="104"/>
        <v>108024</v>
      </c>
      <c r="W697" s="4">
        <f t="shared" si="105"/>
        <v>0.42</v>
      </c>
      <c r="X697" s="1" t="s">
        <v>104</v>
      </c>
      <c r="Y697" s="1" t="s">
        <v>40</v>
      </c>
      <c r="Z697" s="1" t="s">
        <v>41</v>
      </c>
      <c r="AA697" s="2">
        <v>45874</v>
      </c>
      <c r="AB697" s="1">
        <v>5</v>
      </c>
      <c r="AC697" s="1" t="s">
        <v>42</v>
      </c>
      <c r="AD697" s="9" t="str">
        <f t="shared" si="106"/>
        <v>Target Achieved</v>
      </c>
      <c r="AE697" s="1" t="str" cm="1">
        <f t="array" ref="AE697">_xlfn.IFS(AB697&gt;=4.5,"Excellent",AB697&gt;=3,"Good",AB697&lt;3,"Poor")</f>
        <v>Excellent</v>
      </c>
      <c r="AF697" s="1" t="str">
        <f t="shared" si="107"/>
        <v>Eligible for Bonus</v>
      </c>
      <c r="AG697" s="9" t="str">
        <f t="shared" si="108"/>
        <v>Priority Region</v>
      </c>
      <c r="AH697" s="1" t="str">
        <f t="shared" si="109"/>
        <v>Order Closed</v>
      </c>
    </row>
    <row r="698" spans="1:34">
      <c r="A698" s="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c r="P698" s="1">
        <f t="shared" si="100"/>
        <v>8120</v>
      </c>
      <c r="Q698" s="1">
        <v>5</v>
      </c>
      <c r="R698" s="1">
        <f t="shared" si="101"/>
        <v>406</v>
      </c>
      <c r="S698" s="1">
        <f t="shared" si="102"/>
        <v>7714</v>
      </c>
      <c r="T698" s="1">
        <v>0.5</v>
      </c>
      <c r="U698" s="1">
        <f t="shared" si="103"/>
        <v>3857</v>
      </c>
      <c r="V698" s="1">
        <f t="shared" si="104"/>
        <v>3857</v>
      </c>
      <c r="W698" s="4">
        <f t="shared" si="105"/>
        <v>0.5</v>
      </c>
      <c r="X698" s="1" t="s">
        <v>56</v>
      </c>
      <c r="Y698" s="1" t="s">
        <v>57</v>
      </c>
      <c r="Z698" s="1" t="s">
        <v>41</v>
      </c>
      <c r="AA698" s="2">
        <v>45870</v>
      </c>
      <c r="AB698" s="1">
        <v>5</v>
      </c>
      <c r="AC698" s="1" t="s">
        <v>42</v>
      </c>
      <c r="AD698" s="9" t="str">
        <f t="shared" si="106"/>
        <v>Target Not Achieved</v>
      </c>
      <c r="AE698" s="1" t="str" cm="1">
        <f t="array" ref="AE698">_xlfn.IFS(AB698&gt;=4.5,"Excellent",AB698&gt;=3,"Good",AB698&lt;3,"Poor")</f>
        <v>Excellent</v>
      </c>
      <c r="AF698" s="1" t="str">
        <f t="shared" si="107"/>
        <v>Not Eligible for Bonus</v>
      </c>
      <c r="AG698" s="9" t="str">
        <f t="shared" si="108"/>
        <v>Normal Region</v>
      </c>
      <c r="AH698" s="1" t="str">
        <f t="shared" si="109"/>
        <v>Order Closed</v>
      </c>
    </row>
    <row r="699" spans="1:34">
      <c r="A699" s="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c r="P699" s="1">
        <f t="shared" si="100"/>
        <v>10560</v>
      </c>
      <c r="Q699" s="1">
        <v>30</v>
      </c>
      <c r="R699" s="1">
        <f t="shared" si="101"/>
        <v>3168</v>
      </c>
      <c r="S699" s="1">
        <f t="shared" si="102"/>
        <v>7392</v>
      </c>
      <c r="T699" s="1">
        <v>0.47</v>
      </c>
      <c r="U699" s="1">
        <f t="shared" si="103"/>
        <v>3474.24</v>
      </c>
      <c r="V699" s="1">
        <f t="shared" si="104"/>
        <v>3917.76</v>
      </c>
      <c r="W699" s="4">
        <f t="shared" si="105"/>
        <v>0.53</v>
      </c>
      <c r="X699" s="1" t="s">
        <v>56</v>
      </c>
      <c r="Y699" s="1" t="s">
        <v>72</v>
      </c>
      <c r="Z699" s="1" t="s">
        <v>66</v>
      </c>
      <c r="AA699" s="1"/>
      <c r="AB699" s="1"/>
      <c r="AC699" s="1" t="s">
        <v>42</v>
      </c>
      <c r="AD699" s="9" t="str">
        <f t="shared" si="106"/>
        <v>Target Not Achieved</v>
      </c>
      <c r="AE699" s="1" t="str" cm="1">
        <f t="array" ref="AE699">_xlfn.IFS(AB699&gt;=4.5,"Excellent",AB699&gt;=3,"Good",AB699&lt;3,"Poor")</f>
        <v>Poor</v>
      </c>
      <c r="AF699" s="1" t="str">
        <f t="shared" si="107"/>
        <v>Not Eligible for Bonus</v>
      </c>
      <c r="AG699" s="9" t="str">
        <f t="shared" si="108"/>
        <v>Priority Region</v>
      </c>
      <c r="AH699" s="1" t="str">
        <f t="shared" si="109"/>
        <v>Order Closed</v>
      </c>
    </row>
    <row r="700" spans="1:34">
      <c r="A700" s="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c r="P700" s="1">
        <f t="shared" si="100"/>
        <v>10140</v>
      </c>
      <c r="Q700" s="1">
        <v>0</v>
      </c>
      <c r="R700" s="1">
        <f t="shared" si="101"/>
        <v>0</v>
      </c>
      <c r="S700" s="1">
        <f t="shared" si="102"/>
        <v>10140</v>
      </c>
      <c r="T700" s="1">
        <v>0.48</v>
      </c>
      <c r="U700" s="1">
        <f t="shared" si="103"/>
        <v>4867.2</v>
      </c>
      <c r="V700" s="1">
        <f t="shared" si="104"/>
        <v>5272.8</v>
      </c>
      <c r="W700" s="4">
        <f t="shared" si="105"/>
        <v>0.52</v>
      </c>
      <c r="X700" s="1" t="s">
        <v>104</v>
      </c>
      <c r="Y700" s="1" t="s">
        <v>81</v>
      </c>
      <c r="Z700" s="1" t="s">
        <v>41</v>
      </c>
      <c r="AA700" s="2">
        <v>45872</v>
      </c>
      <c r="AB700" s="1">
        <v>5</v>
      </c>
      <c r="AC700" s="1" t="s">
        <v>42</v>
      </c>
      <c r="AD700" s="9" t="str">
        <f t="shared" si="106"/>
        <v>Target Achieved</v>
      </c>
      <c r="AE700" s="1" t="str" cm="1">
        <f t="array" ref="AE700">_xlfn.IFS(AB700&gt;=4.5,"Excellent",AB700&gt;=3,"Good",AB700&lt;3,"Poor")</f>
        <v>Excellent</v>
      </c>
      <c r="AF700" s="1" t="str">
        <f t="shared" si="107"/>
        <v>Eligible for Bonus</v>
      </c>
      <c r="AG700" s="9" t="str">
        <f t="shared" si="108"/>
        <v>Priority Region</v>
      </c>
      <c r="AH700" s="1" t="str">
        <f t="shared" si="109"/>
        <v>Order Closed</v>
      </c>
    </row>
    <row r="701" spans="1:34">
      <c r="A701" s="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c r="P701" s="1">
        <f t="shared" si="100"/>
        <v>40080</v>
      </c>
      <c r="Q701" s="1">
        <v>30</v>
      </c>
      <c r="R701" s="1">
        <f t="shared" si="101"/>
        <v>12024</v>
      </c>
      <c r="S701" s="1">
        <f t="shared" si="102"/>
        <v>28056</v>
      </c>
      <c r="T701" s="1">
        <v>0.52</v>
      </c>
      <c r="U701" s="1">
        <f t="shared" si="103"/>
        <v>14589.12</v>
      </c>
      <c r="V701" s="1">
        <f t="shared" si="104"/>
        <v>13466.88</v>
      </c>
      <c r="W701" s="4">
        <f t="shared" si="105"/>
        <v>0.48</v>
      </c>
      <c r="X701" s="1" t="s">
        <v>50</v>
      </c>
      <c r="Y701" s="1" t="s">
        <v>40</v>
      </c>
      <c r="Z701" s="1" t="s">
        <v>120</v>
      </c>
      <c r="AA701" s="1"/>
      <c r="AB701" s="1"/>
      <c r="AC701" s="1" t="s">
        <v>42</v>
      </c>
      <c r="AD701" s="9" t="str">
        <f t="shared" si="106"/>
        <v>Target Achieved</v>
      </c>
      <c r="AE701" s="1" t="str" cm="1">
        <f t="array" ref="AE701">_xlfn.IFS(AB701&gt;=4.5,"Excellent",AB701&gt;=3,"Good",AB701&lt;3,"Poor")</f>
        <v>Poor</v>
      </c>
      <c r="AF701" s="1" t="str">
        <f t="shared" si="107"/>
        <v>Not Eligible for Bonus</v>
      </c>
      <c r="AG701" s="9" t="str">
        <f t="shared" si="108"/>
        <v>Normal Region</v>
      </c>
      <c r="AH701" s="1" t="str">
        <f t="shared" si="109"/>
        <v>Order Closed</v>
      </c>
    </row>
    <row r="702" spans="1:34">
      <c r="A702" s="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c r="P702" s="1">
        <f t="shared" si="100"/>
        <v>27100</v>
      </c>
      <c r="Q702" s="1">
        <v>20</v>
      </c>
      <c r="R702" s="1">
        <f t="shared" si="101"/>
        <v>5420</v>
      </c>
      <c r="S702" s="1">
        <f t="shared" si="102"/>
        <v>21680</v>
      </c>
      <c r="T702" s="1">
        <v>0.47</v>
      </c>
      <c r="U702" s="1">
        <f t="shared" si="103"/>
        <v>10189.599999999999</v>
      </c>
      <c r="V702" s="1">
        <f t="shared" si="104"/>
        <v>11490.400000000001</v>
      </c>
      <c r="W702" s="4">
        <f t="shared" si="105"/>
        <v>0.53</v>
      </c>
      <c r="X702" s="1" t="s">
        <v>56</v>
      </c>
      <c r="Y702" s="1" t="s">
        <v>81</v>
      </c>
      <c r="Z702" s="1" t="s">
        <v>66</v>
      </c>
      <c r="AA702" s="1"/>
      <c r="AB702" s="1"/>
      <c r="AC702" s="1" t="s">
        <v>42</v>
      </c>
      <c r="AD702" s="9" t="str">
        <f t="shared" si="106"/>
        <v>Target Achieved</v>
      </c>
      <c r="AE702" s="1" t="str" cm="1">
        <f t="array" ref="AE702">_xlfn.IFS(AB702&gt;=4.5,"Excellent",AB702&gt;=3,"Good",AB702&lt;3,"Poor")</f>
        <v>Poor</v>
      </c>
      <c r="AF702" s="1" t="str">
        <f t="shared" si="107"/>
        <v>Not Eligible for Bonus</v>
      </c>
      <c r="AG702" s="9" t="str">
        <f t="shared" si="108"/>
        <v>Normal Region</v>
      </c>
      <c r="AH702" s="1" t="str">
        <f t="shared" si="109"/>
        <v>Order Closed</v>
      </c>
    </row>
    <row r="703" spans="1:34">
      <c r="A703" s="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c r="P703" s="1">
        <f t="shared" si="100"/>
        <v>20070</v>
      </c>
      <c r="Q703" s="1">
        <v>10</v>
      </c>
      <c r="R703" s="1">
        <f t="shared" si="101"/>
        <v>2007</v>
      </c>
      <c r="S703" s="1">
        <f t="shared" si="102"/>
        <v>18063</v>
      </c>
      <c r="T703" s="1">
        <v>0.57999999999999996</v>
      </c>
      <c r="U703" s="1">
        <f t="shared" si="103"/>
        <v>10476.539999999999</v>
      </c>
      <c r="V703" s="1">
        <f t="shared" si="104"/>
        <v>7586.4600000000009</v>
      </c>
      <c r="W703" s="4">
        <f t="shared" si="105"/>
        <v>0.42000000000000004</v>
      </c>
      <c r="X703" s="1" t="s">
        <v>104</v>
      </c>
      <c r="Y703" s="1" t="s">
        <v>72</v>
      </c>
      <c r="Z703" s="1" t="s">
        <v>51</v>
      </c>
      <c r="AA703" s="2">
        <v>45871</v>
      </c>
      <c r="AB703" s="1"/>
      <c r="AC703" s="1" t="s">
        <v>42</v>
      </c>
      <c r="AD703" s="9" t="str">
        <f t="shared" si="106"/>
        <v>Target Achieved</v>
      </c>
      <c r="AE703" s="1" t="str" cm="1">
        <f t="array" ref="AE703">_xlfn.IFS(AB703&gt;=4.5,"Excellent",AB703&gt;=3,"Good",AB703&lt;3,"Poor")</f>
        <v>Poor</v>
      </c>
      <c r="AF703" s="1" t="str">
        <f t="shared" si="107"/>
        <v>Not Eligible for Bonus</v>
      </c>
      <c r="AG703" s="9" t="str">
        <f t="shared" si="108"/>
        <v>Priority Region</v>
      </c>
      <c r="AH703" s="1" t="str">
        <f t="shared" si="109"/>
        <v>Order Closed</v>
      </c>
    </row>
    <row r="704" spans="1:34">
      <c r="A704" s="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c r="P704" s="1">
        <f t="shared" si="100"/>
        <v>3240</v>
      </c>
      <c r="Q704" s="1">
        <v>30</v>
      </c>
      <c r="R704" s="1">
        <f t="shared" si="101"/>
        <v>972</v>
      </c>
      <c r="S704" s="1">
        <f t="shared" si="102"/>
        <v>2268</v>
      </c>
      <c r="T704" s="1">
        <v>0.35</v>
      </c>
      <c r="U704" s="1">
        <f t="shared" si="103"/>
        <v>793.8</v>
      </c>
      <c r="V704" s="1">
        <f t="shared" si="104"/>
        <v>1474.2</v>
      </c>
      <c r="W704" s="4">
        <f t="shared" si="105"/>
        <v>0.65</v>
      </c>
      <c r="X704" s="1" t="s">
        <v>65</v>
      </c>
      <c r="Y704" s="1" t="s">
        <v>57</v>
      </c>
      <c r="Z704" s="1" t="s">
        <v>41</v>
      </c>
      <c r="AA704" s="2">
        <v>45877</v>
      </c>
      <c r="AB704" s="1">
        <v>4</v>
      </c>
      <c r="AC704" s="1" t="s">
        <v>42</v>
      </c>
      <c r="AD704" s="9" t="str">
        <f t="shared" si="106"/>
        <v>Target Not Achieved</v>
      </c>
      <c r="AE704" s="1" t="str" cm="1">
        <f t="array" ref="AE704">_xlfn.IFS(AB704&gt;=4.5,"Excellent",AB704&gt;=3,"Good",AB704&lt;3,"Poor")</f>
        <v>Good</v>
      </c>
      <c r="AF704" s="1" t="str">
        <f t="shared" si="107"/>
        <v>Not Eligible for Bonus</v>
      </c>
      <c r="AG704" s="9" t="str">
        <f t="shared" si="108"/>
        <v>Normal Region</v>
      </c>
      <c r="AH704" s="1" t="str">
        <f t="shared" si="109"/>
        <v>Order Closed</v>
      </c>
    </row>
    <row r="705" spans="1:34">
      <c r="A705" s="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c r="P705" s="1">
        <f t="shared" si="100"/>
        <v>12400</v>
      </c>
      <c r="Q705" s="1">
        <v>10</v>
      </c>
      <c r="R705" s="1">
        <f t="shared" si="101"/>
        <v>1240</v>
      </c>
      <c r="S705" s="1">
        <f t="shared" si="102"/>
        <v>11160</v>
      </c>
      <c r="T705" s="1">
        <v>0.48</v>
      </c>
      <c r="U705" s="1">
        <f t="shared" si="103"/>
        <v>5356.8</v>
      </c>
      <c r="V705" s="1">
        <f t="shared" si="104"/>
        <v>5803.2</v>
      </c>
      <c r="W705" s="4">
        <f t="shared" si="105"/>
        <v>0.52</v>
      </c>
      <c r="X705" s="1" t="s">
        <v>65</v>
      </c>
      <c r="Y705" s="1" t="s">
        <v>57</v>
      </c>
      <c r="Z705" s="1" t="s">
        <v>51</v>
      </c>
      <c r="AA705" s="2">
        <v>45875</v>
      </c>
      <c r="AB705" s="1"/>
      <c r="AC705" s="1" t="s">
        <v>42</v>
      </c>
      <c r="AD705" s="9" t="str">
        <f t="shared" si="106"/>
        <v>Target Achieved</v>
      </c>
      <c r="AE705" s="1" t="str" cm="1">
        <f t="array" ref="AE705">_xlfn.IFS(AB705&gt;=4.5,"Excellent",AB705&gt;=3,"Good",AB705&lt;3,"Poor")</f>
        <v>Poor</v>
      </c>
      <c r="AF705" s="1" t="str">
        <f t="shared" si="107"/>
        <v>Not Eligible for Bonus</v>
      </c>
      <c r="AG705" s="9" t="str">
        <f t="shared" si="108"/>
        <v>Normal Region</v>
      </c>
      <c r="AH705" s="1" t="str">
        <f t="shared" si="109"/>
        <v>Order Closed</v>
      </c>
    </row>
    <row r="706" spans="1:34">
      <c r="A706" s="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c r="P706" s="1">
        <f t="shared" si="100"/>
        <v>34530</v>
      </c>
      <c r="Q706" s="1">
        <v>30</v>
      </c>
      <c r="R706" s="1">
        <f t="shared" si="101"/>
        <v>10359</v>
      </c>
      <c r="S706" s="1">
        <f t="shared" si="102"/>
        <v>24171</v>
      </c>
      <c r="T706" s="1">
        <v>0.52</v>
      </c>
      <c r="U706" s="1">
        <f t="shared" si="103"/>
        <v>12568.92</v>
      </c>
      <c r="V706" s="1">
        <f t="shared" si="104"/>
        <v>11602.08</v>
      </c>
      <c r="W706" s="4">
        <f t="shared" si="105"/>
        <v>0.48</v>
      </c>
      <c r="X706" s="1" t="s">
        <v>56</v>
      </c>
      <c r="Y706" s="1" t="s">
        <v>72</v>
      </c>
      <c r="Z706" s="1" t="s">
        <v>66</v>
      </c>
      <c r="AA706" s="1"/>
      <c r="AB706" s="1"/>
      <c r="AC706" s="1" t="s">
        <v>42</v>
      </c>
      <c r="AD706" s="9" t="str">
        <f t="shared" si="106"/>
        <v>Target Achieved</v>
      </c>
      <c r="AE706" s="1" t="str" cm="1">
        <f t="array" ref="AE706">_xlfn.IFS(AB706&gt;=4.5,"Excellent",AB706&gt;=3,"Good",AB706&lt;3,"Poor")</f>
        <v>Poor</v>
      </c>
      <c r="AF706" s="1" t="str">
        <f t="shared" si="107"/>
        <v>Not Eligible for Bonus</v>
      </c>
      <c r="AG706" s="9" t="str">
        <f t="shared" si="108"/>
        <v>Normal Region</v>
      </c>
      <c r="AH706" s="1" t="str">
        <f t="shared" si="109"/>
        <v>Order Closed</v>
      </c>
    </row>
    <row r="707" spans="1:34">
      <c r="A707" s="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c r="P707" s="1">
        <f t="shared" ref="P707:P770" si="110">PRODUCT(N707,O707)</f>
        <v>620</v>
      </c>
      <c r="Q707" s="1">
        <v>10</v>
      </c>
      <c r="R707" s="1">
        <f t="shared" ref="R707:R770" si="111">P707*(Q707/100)</f>
        <v>62</v>
      </c>
      <c r="S707" s="1">
        <f t="shared" ref="S707:S770" si="112">P707-R707</f>
        <v>558</v>
      </c>
      <c r="T707" s="1">
        <v>0.62</v>
      </c>
      <c r="U707" s="1">
        <f t="shared" ref="U707:U770" si="113">S707*T707</f>
        <v>345.96</v>
      </c>
      <c r="V707" s="1">
        <f t="shared" ref="V707:V770" si="114">S707-U707</f>
        <v>212.04000000000002</v>
      </c>
      <c r="W707" s="4">
        <f t="shared" ref="W707:W770" si="115">(V707/S707)</f>
        <v>0.38000000000000006</v>
      </c>
      <c r="X707" s="1" t="s">
        <v>147</v>
      </c>
      <c r="Y707" s="1" t="s">
        <v>72</v>
      </c>
      <c r="Z707" s="1" t="s">
        <v>66</v>
      </c>
      <c r="AA707" s="1"/>
      <c r="AB707" s="1"/>
      <c r="AC707" s="1" t="s">
        <v>42</v>
      </c>
      <c r="AD707" s="9" t="str">
        <f t="shared" ref="AD707:AD770" si="116">IF(S707&gt;10000,"Target Achieved", "Target Not Achieved")</f>
        <v>Target Not Achieved</v>
      </c>
      <c r="AE707" s="1" t="str" cm="1">
        <f t="array" ref="AE707">_xlfn.IFS(AB707&gt;=4.5,"Excellent",AB707&gt;=3,"Good",AB707&lt;3,"Poor")</f>
        <v>Poor</v>
      </c>
      <c r="AF707" s="1" t="str">
        <f t="shared" ref="AF707:AF770" si="117">IF(AND(V707&gt;5000,Q707&lt;10),"Eligible for Bonus","Not Eligible for Bonus")</f>
        <v>Not Eligible for Bonus</v>
      </c>
      <c r="AG707" s="9" t="str">
        <f t="shared" ref="AG707:AG770" si="118">IF(OR(K707="East India",K707="South India"),"Priority Region","Normal Region")</f>
        <v>Normal Region</v>
      </c>
      <c r="AH707" s="1" t="str">
        <f t="shared" ref="AH707:AH770" si="119">IF(NOT(AC707="Yes"),"Order Closed","Order Returned")</f>
        <v>Order Closed</v>
      </c>
    </row>
    <row r="708" spans="1:34">
      <c r="A708" s="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c r="P708" s="1">
        <f t="shared" si="110"/>
        <v>23540</v>
      </c>
      <c r="Q708" s="1">
        <v>0</v>
      </c>
      <c r="R708" s="1">
        <f t="shared" si="111"/>
        <v>0</v>
      </c>
      <c r="S708" s="1">
        <f t="shared" si="112"/>
        <v>23540</v>
      </c>
      <c r="T708" s="1">
        <v>0.52</v>
      </c>
      <c r="U708" s="1">
        <f t="shared" si="113"/>
        <v>12240.800000000001</v>
      </c>
      <c r="V708" s="1">
        <f t="shared" si="114"/>
        <v>11299.199999999999</v>
      </c>
      <c r="W708" s="4">
        <f t="shared" si="115"/>
        <v>0.47999999999999993</v>
      </c>
      <c r="X708" s="1" t="s">
        <v>147</v>
      </c>
      <c r="Y708" s="1" t="s">
        <v>81</v>
      </c>
      <c r="Z708" s="1" t="s">
        <v>41</v>
      </c>
      <c r="AA708" s="2">
        <v>45878</v>
      </c>
      <c r="AB708" s="1">
        <v>4</v>
      </c>
      <c r="AC708" s="1" t="s">
        <v>42</v>
      </c>
      <c r="AD708" s="9" t="str">
        <f t="shared" si="116"/>
        <v>Target Achieved</v>
      </c>
      <c r="AE708" s="1" t="str" cm="1">
        <f t="array" ref="AE708">_xlfn.IFS(AB708&gt;=4.5,"Excellent",AB708&gt;=3,"Good",AB708&lt;3,"Poor")</f>
        <v>Good</v>
      </c>
      <c r="AF708" s="1" t="str">
        <f t="shared" si="117"/>
        <v>Eligible for Bonus</v>
      </c>
      <c r="AG708" s="9" t="str">
        <f t="shared" si="118"/>
        <v>Normal Region</v>
      </c>
      <c r="AH708" s="1" t="str">
        <f t="shared" si="119"/>
        <v>Order Closed</v>
      </c>
    </row>
    <row r="709" spans="1:34">
      <c r="A709" s="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c r="P709" s="1">
        <f t="shared" si="110"/>
        <v>440</v>
      </c>
      <c r="Q709" s="1">
        <v>0</v>
      </c>
      <c r="R709" s="1">
        <f t="shared" si="111"/>
        <v>0</v>
      </c>
      <c r="S709" s="1">
        <f t="shared" si="112"/>
        <v>440</v>
      </c>
      <c r="T709" s="1">
        <v>0.62</v>
      </c>
      <c r="U709" s="1">
        <f t="shared" si="113"/>
        <v>272.8</v>
      </c>
      <c r="V709" s="1">
        <f t="shared" si="114"/>
        <v>167.2</v>
      </c>
      <c r="W709" s="4">
        <f t="shared" si="115"/>
        <v>0.37999999999999995</v>
      </c>
      <c r="X709" s="1" t="s">
        <v>104</v>
      </c>
      <c r="Y709" s="1" t="s">
        <v>40</v>
      </c>
      <c r="Z709" s="1" t="s">
        <v>22</v>
      </c>
      <c r="AA709" s="1"/>
      <c r="AB709" s="1"/>
      <c r="AC709" s="1" t="s">
        <v>93</v>
      </c>
      <c r="AD709" s="9" t="str">
        <f t="shared" si="116"/>
        <v>Target Not Achieved</v>
      </c>
      <c r="AE709" s="1" t="str" cm="1">
        <f t="array" ref="AE709">_xlfn.IFS(AB709&gt;=4.5,"Excellent",AB709&gt;=3,"Good",AB709&lt;3,"Poor")</f>
        <v>Poor</v>
      </c>
      <c r="AF709" s="1" t="str">
        <f t="shared" si="117"/>
        <v>Not Eligible for Bonus</v>
      </c>
      <c r="AG709" s="9" t="str">
        <f t="shared" si="118"/>
        <v>Priority Region</v>
      </c>
      <c r="AH709" s="1" t="str">
        <f t="shared" si="119"/>
        <v>Order Returned</v>
      </c>
    </row>
    <row r="710" spans="1:34">
      <c r="A710" s="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c r="P710" s="1">
        <f t="shared" si="110"/>
        <v>10590</v>
      </c>
      <c r="Q710" s="1">
        <v>15</v>
      </c>
      <c r="R710" s="1">
        <f t="shared" si="111"/>
        <v>1588.5</v>
      </c>
      <c r="S710" s="1">
        <f t="shared" si="112"/>
        <v>9001.5</v>
      </c>
      <c r="T710" s="1">
        <v>0.45</v>
      </c>
      <c r="U710" s="1">
        <f t="shared" si="113"/>
        <v>4050.6750000000002</v>
      </c>
      <c r="V710" s="1">
        <f t="shared" si="114"/>
        <v>4950.8249999999998</v>
      </c>
      <c r="W710" s="4">
        <f t="shared" si="115"/>
        <v>0.54999999999999993</v>
      </c>
      <c r="X710" s="1" t="s">
        <v>104</v>
      </c>
      <c r="Y710" s="1" t="s">
        <v>57</v>
      </c>
      <c r="Z710" s="1" t="s">
        <v>41</v>
      </c>
      <c r="AA710" s="2">
        <v>45872</v>
      </c>
      <c r="AB710" s="1">
        <v>3</v>
      </c>
      <c r="AC710" s="1" t="s">
        <v>42</v>
      </c>
      <c r="AD710" s="9" t="str">
        <f t="shared" si="116"/>
        <v>Target Not Achieved</v>
      </c>
      <c r="AE710" s="1" t="str" cm="1">
        <f t="array" ref="AE710">_xlfn.IFS(AB710&gt;=4.5,"Excellent",AB710&gt;=3,"Good",AB710&lt;3,"Poor")</f>
        <v>Good</v>
      </c>
      <c r="AF710" s="1" t="str">
        <f t="shared" si="117"/>
        <v>Not Eligible for Bonus</v>
      </c>
      <c r="AG710" s="9" t="str">
        <f t="shared" si="118"/>
        <v>Normal Region</v>
      </c>
      <c r="AH710" s="1" t="str">
        <f t="shared" si="119"/>
        <v>Order Closed</v>
      </c>
    </row>
    <row r="711" spans="1:34">
      <c r="A711" s="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c r="P711" s="1">
        <f t="shared" si="110"/>
        <v>720</v>
      </c>
      <c r="Q711" s="1">
        <v>0</v>
      </c>
      <c r="R711" s="1">
        <f t="shared" si="111"/>
        <v>0</v>
      </c>
      <c r="S711" s="1">
        <f t="shared" si="112"/>
        <v>720</v>
      </c>
      <c r="T711" s="1">
        <v>0.62</v>
      </c>
      <c r="U711" s="1">
        <f t="shared" si="113"/>
        <v>446.4</v>
      </c>
      <c r="V711" s="1">
        <f t="shared" si="114"/>
        <v>273.60000000000002</v>
      </c>
      <c r="W711" s="4">
        <f t="shared" si="115"/>
        <v>0.38</v>
      </c>
      <c r="X711" s="1" t="s">
        <v>50</v>
      </c>
      <c r="Y711" s="1" t="s">
        <v>40</v>
      </c>
      <c r="Z711" s="1" t="s">
        <v>41</v>
      </c>
      <c r="AA711" s="2">
        <v>45874</v>
      </c>
      <c r="AB711" s="1">
        <v>5</v>
      </c>
      <c r="AC711" s="1" t="s">
        <v>42</v>
      </c>
      <c r="AD711" s="9" t="str">
        <f t="shared" si="116"/>
        <v>Target Not Achieved</v>
      </c>
      <c r="AE711" s="1" t="str" cm="1">
        <f t="array" ref="AE711">_xlfn.IFS(AB711&gt;=4.5,"Excellent",AB711&gt;=3,"Good",AB711&lt;3,"Poor")</f>
        <v>Excellent</v>
      </c>
      <c r="AF711" s="1" t="str">
        <f t="shared" si="117"/>
        <v>Not Eligible for Bonus</v>
      </c>
      <c r="AG711" s="9" t="str">
        <f t="shared" si="118"/>
        <v>Priority Region</v>
      </c>
      <c r="AH711" s="1" t="str">
        <f t="shared" si="119"/>
        <v>Order Closed</v>
      </c>
    </row>
    <row r="712" spans="1:34">
      <c r="A712" s="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c r="P712" s="1">
        <f t="shared" si="110"/>
        <v>21360</v>
      </c>
      <c r="Q712" s="1">
        <v>10</v>
      </c>
      <c r="R712" s="1">
        <f t="shared" si="111"/>
        <v>2136</v>
      </c>
      <c r="S712" s="1">
        <f t="shared" si="112"/>
        <v>19224</v>
      </c>
      <c r="T712" s="1">
        <v>0.48</v>
      </c>
      <c r="U712" s="1">
        <f t="shared" si="113"/>
        <v>9227.52</v>
      </c>
      <c r="V712" s="1">
        <f t="shared" si="114"/>
        <v>9996.48</v>
      </c>
      <c r="W712" s="4">
        <f t="shared" si="115"/>
        <v>0.52</v>
      </c>
      <c r="X712" s="1" t="s">
        <v>92</v>
      </c>
      <c r="Y712" s="1" t="s">
        <v>57</v>
      </c>
      <c r="Z712" s="1" t="s">
        <v>22</v>
      </c>
      <c r="AA712" s="1"/>
      <c r="AB712" s="1"/>
      <c r="AC712" s="1" t="s">
        <v>93</v>
      </c>
      <c r="AD712" s="9" t="str">
        <f t="shared" si="116"/>
        <v>Target Achieved</v>
      </c>
      <c r="AE712" s="1" t="str" cm="1">
        <f t="array" ref="AE712">_xlfn.IFS(AB712&gt;=4.5,"Excellent",AB712&gt;=3,"Good",AB712&lt;3,"Poor")</f>
        <v>Poor</v>
      </c>
      <c r="AF712" s="1" t="str">
        <f t="shared" si="117"/>
        <v>Not Eligible for Bonus</v>
      </c>
      <c r="AG712" s="9" t="str">
        <f t="shared" si="118"/>
        <v>Normal Region</v>
      </c>
      <c r="AH712" s="1" t="str">
        <f t="shared" si="119"/>
        <v>Order Returned</v>
      </c>
    </row>
    <row r="713" spans="1:34">
      <c r="A713" s="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c r="P713" s="1">
        <f t="shared" si="110"/>
        <v>18000</v>
      </c>
      <c r="Q713" s="1">
        <v>0</v>
      </c>
      <c r="R713" s="1">
        <f t="shared" si="111"/>
        <v>0</v>
      </c>
      <c r="S713" s="1">
        <f t="shared" si="112"/>
        <v>18000</v>
      </c>
      <c r="T713" s="1">
        <v>0.52</v>
      </c>
      <c r="U713" s="1">
        <f t="shared" si="113"/>
        <v>9360</v>
      </c>
      <c r="V713" s="1">
        <f t="shared" si="114"/>
        <v>8640</v>
      </c>
      <c r="W713" s="4">
        <f t="shared" si="115"/>
        <v>0.48</v>
      </c>
      <c r="X713" s="1" t="s">
        <v>92</v>
      </c>
      <c r="Y713" s="1" t="s">
        <v>57</v>
      </c>
      <c r="Z713" s="1" t="s">
        <v>51</v>
      </c>
      <c r="AA713" s="2">
        <v>45873</v>
      </c>
      <c r="AB713" s="1"/>
      <c r="AC713" s="1" t="s">
        <v>42</v>
      </c>
      <c r="AD713" s="9" t="str">
        <f t="shared" si="116"/>
        <v>Target Achieved</v>
      </c>
      <c r="AE713" s="1" t="str" cm="1">
        <f t="array" ref="AE713">_xlfn.IFS(AB713&gt;=4.5,"Excellent",AB713&gt;=3,"Good",AB713&lt;3,"Poor")</f>
        <v>Poor</v>
      </c>
      <c r="AF713" s="1" t="str">
        <f t="shared" si="117"/>
        <v>Eligible for Bonus</v>
      </c>
      <c r="AG713" s="9" t="str">
        <f t="shared" si="118"/>
        <v>Normal Region</v>
      </c>
      <c r="AH713" s="1" t="str">
        <f t="shared" si="119"/>
        <v>Order Closed</v>
      </c>
    </row>
    <row r="714" spans="1:34">
      <c r="A714" s="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c r="P714" s="1">
        <f t="shared" si="110"/>
        <v>23740</v>
      </c>
      <c r="Q714" s="1">
        <v>20</v>
      </c>
      <c r="R714" s="1">
        <f t="shared" si="111"/>
        <v>4748</v>
      </c>
      <c r="S714" s="1">
        <f t="shared" si="112"/>
        <v>18992</v>
      </c>
      <c r="T714" s="1">
        <v>0.52</v>
      </c>
      <c r="U714" s="1">
        <f t="shared" si="113"/>
        <v>9875.84</v>
      </c>
      <c r="V714" s="1">
        <f t="shared" si="114"/>
        <v>9116.16</v>
      </c>
      <c r="W714" s="4">
        <f t="shared" si="115"/>
        <v>0.48</v>
      </c>
      <c r="X714" s="1" t="s">
        <v>65</v>
      </c>
      <c r="Y714" s="1" t="s">
        <v>57</v>
      </c>
      <c r="Z714" s="1" t="s">
        <v>51</v>
      </c>
      <c r="AA714" s="2">
        <v>45875</v>
      </c>
      <c r="AB714" s="1"/>
      <c r="AC714" s="1" t="s">
        <v>42</v>
      </c>
      <c r="AD714" s="9" t="str">
        <f t="shared" si="116"/>
        <v>Target Achieved</v>
      </c>
      <c r="AE714" s="1" t="str" cm="1">
        <f t="array" ref="AE714">_xlfn.IFS(AB714&gt;=4.5,"Excellent",AB714&gt;=3,"Good",AB714&lt;3,"Poor")</f>
        <v>Poor</v>
      </c>
      <c r="AF714" s="1" t="str">
        <f t="shared" si="117"/>
        <v>Not Eligible for Bonus</v>
      </c>
      <c r="AG714" s="9" t="str">
        <f t="shared" si="118"/>
        <v>Normal Region</v>
      </c>
      <c r="AH714" s="1" t="str">
        <f t="shared" si="119"/>
        <v>Order Closed</v>
      </c>
    </row>
    <row r="715" spans="1:34">
      <c r="A715" s="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c r="P715" s="1">
        <f t="shared" si="110"/>
        <v>420</v>
      </c>
      <c r="Q715" s="1">
        <v>0</v>
      </c>
      <c r="R715" s="1">
        <f t="shared" si="111"/>
        <v>0</v>
      </c>
      <c r="S715" s="1">
        <f t="shared" si="112"/>
        <v>420</v>
      </c>
      <c r="T715" s="1">
        <v>0.45</v>
      </c>
      <c r="U715" s="1">
        <f t="shared" si="113"/>
        <v>189</v>
      </c>
      <c r="V715" s="1">
        <f t="shared" si="114"/>
        <v>231</v>
      </c>
      <c r="W715" s="4">
        <f t="shared" si="115"/>
        <v>0.55000000000000004</v>
      </c>
      <c r="X715" s="1" t="s">
        <v>92</v>
      </c>
      <c r="Y715" s="1" t="s">
        <v>57</v>
      </c>
      <c r="Z715" s="1" t="s">
        <v>22</v>
      </c>
      <c r="AA715" s="1"/>
      <c r="AB715" s="1"/>
      <c r="AC715" s="1" t="s">
        <v>93</v>
      </c>
      <c r="AD715" s="9" t="str">
        <f t="shared" si="116"/>
        <v>Target Not Achieved</v>
      </c>
      <c r="AE715" s="1" t="str" cm="1">
        <f t="array" ref="AE715">_xlfn.IFS(AB715&gt;=4.5,"Excellent",AB715&gt;=3,"Good",AB715&lt;3,"Poor")</f>
        <v>Poor</v>
      </c>
      <c r="AF715" s="1" t="str">
        <f t="shared" si="117"/>
        <v>Not Eligible for Bonus</v>
      </c>
      <c r="AG715" s="9" t="str">
        <f t="shared" si="118"/>
        <v>Normal Region</v>
      </c>
      <c r="AH715" s="1" t="str">
        <f t="shared" si="119"/>
        <v>Order Returned</v>
      </c>
    </row>
    <row r="716" spans="1:34">
      <c r="A716" s="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c r="P716" s="1">
        <f t="shared" si="110"/>
        <v>1100</v>
      </c>
      <c r="Q716" s="1">
        <v>5</v>
      </c>
      <c r="R716" s="1">
        <f t="shared" si="111"/>
        <v>55</v>
      </c>
      <c r="S716" s="1">
        <f t="shared" si="112"/>
        <v>1045</v>
      </c>
      <c r="T716" s="1">
        <v>0.62</v>
      </c>
      <c r="U716" s="1">
        <f t="shared" si="113"/>
        <v>647.9</v>
      </c>
      <c r="V716" s="1">
        <f t="shared" si="114"/>
        <v>397.1</v>
      </c>
      <c r="W716" s="4">
        <f t="shared" si="115"/>
        <v>0.38</v>
      </c>
      <c r="X716" s="1" t="s">
        <v>39</v>
      </c>
      <c r="Y716" s="1" t="s">
        <v>57</v>
      </c>
      <c r="Z716" s="1" t="s">
        <v>41</v>
      </c>
      <c r="AA716" s="2">
        <v>45880</v>
      </c>
      <c r="AB716" s="1">
        <v>3</v>
      </c>
      <c r="AC716" s="1" t="s">
        <v>42</v>
      </c>
      <c r="AD716" s="9" t="str">
        <f t="shared" si="116"/>
        <v>Target Not Achieved</v>
      </c>
      <c r="AE716" s="1" t="str" cm="1">
        <f t="array" ref="AE716">_xlfn.IFS(AB716&gt;=4.5,"Excellent",AB716&gt;=3,"Good",AB716&lt;3,"Poor")</f>
        <v>Good</v>
      </c>
      <c r="AF716" s="1" t="str">
        <f t="shared" si="117"/>
        <v>Not Eligible for Bonus</v>
      </c>
      <c r="AG716" s="9" t="str">
        <f t="shared" si="118"/>
        <v>Priority Region</v>
      </c>
      <c r="AH716" s="1" t="str">
        <f t="shared" si="119"/>
        <v>Order Closed</v>
      </c>
    </row>
    <row r="717" spans="1:34">
      <c r="A717" s="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c r="P717" s="1">
        <f t="shared" si="110"/>
        <v>3020</v>
      </c>
      <c r="Q717" s="1">
        <v>20</v>
      </c>
      <c r="R717" s="1">
        <f t="shared" si="111"/>
        <v>604</v>
      </c>
      <c r="S717" s="1">
        <f t="shared" si="112"/>
        <v>2416</v>
      </c>
      <c r="T717" s="1">
        <v>0.45</v>
      </c>
      <c r="U717" s="1">
        <f t="shared" si="113"/>
        <v>1087.2</v>
      </c>
      <c r="V717" s="1">
        <f t="shared" si="114"/>
        <v>1328.8</v>
      </c>
      <c r="W717" s="4">
        <f t="shared" si="115"/>
        <v>0.54999999999999993</v>
      </c>
      <c r="X717" s="1" t="s">
        <v>147</v>
      </c>
      <c r="Y717" s="1" t="s">
        <v>72</v>
      </c>
      <c r="Z717" s="1" t="s">
        <v>41</v>
      </c>
      <c r="AA717" s="2">
        <v>45874</v>
      </c>
      <c r="AB717" s="1">
        <v>5</v>
      </c>
      <c r="AC717" s="1" t="s">
        <v>42</v>
      </c>
      <c r="AD717" s="9" t="str">
        <f t="shared" si="116"/>
        <v>Target Not Achieved</v>
      </c>
      <c r="AE717" s="1" t="str" cm="1">
        <f t="array" ref="AE717">_xlfn.IFS(AB717&gt;=4.5,"Excellent",AB717&gt;=3,"Good",AB717&lt;3,"Poor")</f>
        <v>Excellent</v>
      </c>
      <c r="AF717" s="1" t="str">
        <f t="shared" si="117"/>
        <v>Not Eligible for Bonus</v>
      </c>
      <c r="AG717" s="9" t="str">
        <f t="shared" si="118"/>
        <v>Normal Region</v>
      </c>
      <c r="AH717" s="1" t="str">
        <f t="shared" si="119"/>
        <v>Order Closed</v>
      </c>
    </row>
    <row r="718" spans="1:34">
      <c r="A718" s="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c r="P718" s="1">
        <f t="shared" si="110"/>
        <v>2260</v>
      </c>
      <c r="Q718" s="1">
        <v>30</v>
      </c>
      <c r="R718" s="1">
        <f t="shared" si="111"/>
        <v>678</v>
      </c>
      <c r="S718" s="1">
        <f t="shared" si="112"/>
        <v>1582</v>
      </c>
      <c r="T718" s="1">
        <v>0.35</v>
      </c>
      <c r="U718" s="1">
        <f t="shared" si="113"/>
        <v>553.69999999999993</v>
      </c>
      <c r="V718" s="1">
        <f t="shared" si="114"/>
        <v>1028.3000000000002</v>
      </c>
      <c r="W718" s="4">
        <f t="shared" si="115"/>
        <v>0.65000000000000013</v>
      </c>
      <c r="X718" s="1" t="s">
        <v>147</v>
      </c>
      <c r="Y718" s="1" t="s">
        <v>57</v>
      </c>
      <c r="Z718" s="1" t="s">
        <v>51</v>
      </c>
      <c r="AA718" s="2">
        <v>45878</v>
      </c>
      <c r="AB718" s="1"/>
      <c r="AC718" s="1" t="s">
        <v>42</v>
      </c>
      <c r="AD718" s="9" t="str">
        <f t="shared" si="116"/>
        <v>Target Not Achieved</v>
      </c>
      <c r="AE718" s="1" t="str" cm="1">
        <f t="array" ref="AE718">_xlfn.IFS(AB718&gt;=4.5,"Excellent",AB718&gt;=3,"Good",AB718&lt;3,"Poor")</f>
        <v>Poor</v>
      </c>
      <c r="AF718" s="1" t="str">
        <f t="shared" si="117"/>
        <v>Not Eligible for Bonus</v>
      </c>
      <c r="AG718" s="9" t="str">
        <f t="shared" si="118"/>
        <v>Priority Region</v>
      </c>
      <c r="AH718" s="1" t="str">
        <f t="shared" si="119"/>
        <v>Order Closed</v>
      </c>
    </row>
    <row r="719" spans="1:34">
      <c r="A719" s="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c r="P719" s="1">
        <f t="shared" si="110"/>
        <v>1810</v>
      </c>
      <c r="Q719" s="1">
        <v>0</v>
      </c>
      <c r="R719" s="1">
        <f t="shared" si="111"/>
        <v>0</v>
      </c>
      <c r="S719" s="1">
        <f t="shared" si="112"/>
        <v>1810</v>
      </c>
      <c r="T719" s="1">
        <v>0.45</v>
      </c>
      <c r="U719" s="1">
        <f t="shared" si="113"/>
        <v>814.5</v>
      </c>
      <c r="V719" s="1">
        <f t="shared" si="114"/>
        <v>995.5</v>
      </c>
      <c r="W719" s="4">
        <f t="shared" si="115"/>
        <v>0.55000000000000004</v>
      </c>
      <c r="X719" s="1" t="s">
        <v>50</v>
      </c>
      <c r="Y719" s="1" t="s">
        <v>57</v>
      </c>
      <c r="Z719" s="1" t="s">
        <v>41</v>
      </c>
      <c r="AA719" s="2">
        <v>45875</v>
      </c>
      <c r="AB719" s="1">
        <v>3</v>
      </c>
      <c r="AC719" s="1" t="s">
        <v>42</v>
      </c>
      <c r="AD719" s="9" t="str">
        <f t="shared" si="116"/>
        <v>Target Not Achieved</v>
      </c>
      <c r="AE719" s="1" t="str" cm="1">
        <f t="array" ref="AE719">_xlfn.IFS(AB719&gt;=4.5,"Excellent",AB719&gt;=3,"Good",AB719&lt;3,"Poor")</f>
        <v>Good</v>
      </c>
      <c r="AF719" s="1" t="str">
        <f t="shared" si="117"/>
        <v>Not Eligible for Bonus</v>
      </c>
      <c r="AG719" s="9" t="str">
        <f t="shared" si="118"/>
        <v>Normal Region</v>
      </c>
      <c r="AH719" s="1" t="str">
        <f t="shared" si="119"/>
        <v>Order Closed</v>
      </c>
    </row>
    <row r="720" spans="1:34">
      <c r="A720" s="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c r="P720" s="1">
        <f t="shared" si="110"/>
        <v>54550</v>
      </c>
      <c r="Q720" s="1">
        <v>0</v>
      </c>
      <c r="R720" s="1">
        <f t="shared" si="111"/>
        <v>0</v>
      </c>
      <c r="S720" s="1">
        <f t="shared" si="112"/>
        <v>54550</v>
      </c>
      <c r="T720" s="1">
        <v>0.52</v>
      </c>
      <c r="U720" s="1">
        <f t="shared" si="113"/>
        <v>28366</v>
      </c>
      <c r="V720" s="1">
        <f t="shared" si="114"/>
        <v>26184</v>
      </c>
      <c r="W720" s="4">
        <f t="shared" si="115"/>
        <v>0.48</v>
      </c>
      <c r="X720" s="1" t="s">
        <v>56</v>
      </c>
      <c r="Y720" s="1" t="s">
        <v>72</v>
      </c>
      <c r="Z720" s="1" t="s">
        <v>66</v>
      </c>
      <c r="AA720" s="1"/>
      <c r="AB720" s="1"/>
      <c r="AC720" s="1" t="s">
        <v>42</v>
      </c>
      <c r="AD720" s="9" t="str">
        <f t="shared" si="116"/>
        <v>Target Achieved</v>
      </c>
      <c r="AE720" s="1" t="str" cm="1">
        <f t="array" ref="AE720">_xlfn.IFS(AB720&gt;=4.5,"Excellent",AB720&gt;=3,"Good",AB720&lt;3,"Poor")</f>
        <v>Poor</v>
      </c>
      <c r="AF720" s="1" t="str">
        <f t="shared" si="117"/>
        <v>Eligible for Bonus</v>
      </c>
      <c r="AG720" s="9" t="str">
        <f t="shared" si="118"/>
        <v>Priority Region</v>
      </c>
      <c r="AH720" s="1" t="str">
        <f t="shared" si="119"/>
        <v>Order Closed</v>
      </c>
    </row>
    <row r="721" spans="1:34">
      <c r="A721" s="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c r="P721" s="1">
        <f t="shared" si="110"/>
        <v>3480</v>
      </c>
      <c r="Q721" s="1">
        <v>15</v>
      </c>
      <c r="R721" s="1">
        <f t="shared" si="111"/>
        <v>522</v>
      </c>
      <c r="S721" s="1">
        <f t="shared" si="112"/>
        <v>2958</v>
      </c>
      <c r="T721" s="1">
        <v>0.62</v>
      </c>
      <c r="U721" s="1">
        <f t="shared" si="113"/>
        <v>1833.96</v>
      </c>
      <c r="V721" s="1">
        <f t="shared" si="114"/>
        <v>1124.04</v>
      </c>
      <c r="W721" s="4">
        <f t="shared" si="115"/>
        <v>0.38</v>
      </c>
      <c r="X721" s="1" t="s">
        <v>104</v>
      </c>
      <c r="Y721" s="1" t="s">
        <v>57</v>
      </c>
      <c r="Z721" s="1" t="s">
        <v>41</v>
      </c>
      <c r="AA721" s="2">
        <v>45879</v>
      </c>
      <c r="AB721" s="1">
        <v>4</v>
      </c>
      <c r="AC721" s="1" t="s">
        <v>42</v>
      </c>
      <c r="AD721" s="9" t="str">
        <f t="shared" si="116"/>
        <v>Target Not Achieved</v>
      </c>
      <c r="AE721" s="1" t="str" cm="1">
        <f t="array" ref="AE721">_xlfn.IFS(AB721&gt;=4.5,"Excellent",AB721&gt;=3,"Good",AB721&lt;3,"Poor")</f>
        <v>Good</v>
      </c>
      <c r="AF721" s="1" t="str">
        <f t="shared" si="117"/>
        <v>Not Eligible for Bonus</v>
      </c>
      <c r="AG721" s="9" t="str">
        <f t="shared" si="118"/>
        <v>Normal Region</v>
      </c>
      <c r="AH721" s="1" t="str">
        <f t="shared" si="119"/>
        <v>Order Closed</v>
      </c>
    </row>
    <row r="722" spans="1:34">
      <c r="A722" s="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c r="P722" s="1">
        <f t="shared" si="110"/>
        <v>7320</v>
      </c>
      <c r="Q722" s="1">
        <v>30</v>
      </c>
      <c r="R722" s="1">
        <f t="shared" si="111"/>
        <v>2196</v>
      </c>
      <c r="S722" s="1">
        <f t="shared" si="112"/>
        <v>5124</v>
      </c>
      <c r="T722" s="1">
        <v>0.47</v>
      </c>
      <c r="U722" s="1">
        <f t="shared" si="113"/>
        <v>2408.2799999999997</v>
      </c>
      <c r="V722" s="1">
        <f t="shared" si="114"/>
        <v>2715.7200000000003</v>
      </c>
      <c r="W722" s="4">
        <f t="shared" si="115"/>
        <v>0.53</v>
      </c>
      <c r="X722" s="1" t="s">
        <v>50</v>
      </c>
      <c r="Y722" s="1" t="s">
        <v>40</v>
      </c>
      <c r="Z722" s="1" t="s">
        <v>41</v>
      </c>
      <c r="AA722" s="2">
        <v>45876</v>
      </c>
      <c r="AB722" s="1">
        <v>5</v>
      </c>
      <c r="AC722" s="1" t="s">
        <v>42</v>
      </c>
      <c r="AD722" s="9" t="str">
        <f t="shared" si="116"/>
        <v>Target Not Achieved</v>
      </c>
      <c r="AE722" s="1" t="str" cm="1">
        <f t="array" ref="AE722">_xlfn.IFS(AB722&gt;=4.5,"Excellent",AB722&gt;=3,"Good",AB722&lt;3,"Poor")</f>
        <v>Excellent</v>
      </c>
      <c r="AF722" s="1" t="str">
        <f t="shared" si="117"/>
        <v>Not Eligible for Bonus</v>
      </c>
      <c r="AG722" s="9" t="str">
        <f t="shared" si="118"/>
        <v>Normal Region</v>
      </c>
      <c r="AH722" s="1" t="str">
        <f t="shared" si="119"/>
        <v>Order Closed</v>
      </c>
    </row>
    <row r="723" spans="1:34">
      <c r="A723" s="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c r="P723" s="1">
        <f t="shared" si="110"/>
        <v>5400</v>
      </c>
      <c r="Q723" s="1">
        <v>0</v>
      </c>
      <c r="R723" s="1">
        <f t="shared" si="111"/>
        <v>0</v>
      </c>
      <c r="S723" s="1">
        <f t="shared" si="112"/>
        <v>5400</v>
      </c>
      <c r="T723" s="1">
        <v>0.47</v>
      </c>
      <c r="U723" s="1">
        <f t="shared" si="113"/>
        <v>2538</v>
      </c>
      <c r="V723" s="1">
        <f t="shared" si="114"/>
        <v>2862</v>
      </c>
      <c r="W723" s="4">
        <f t="shared" si="115"/>
        <v>0.53</v>
      </c>
      <c r="X723" s="1" t="s">
        <v>39</v>
      </c>
      <c r="Y723" s="1" t="s">
        <v>57</v>
      </c>
      <c r="Z723" s="1" t="s">
        <v>120</v>
      </c>
      <c r="AA723" s="1"/>
      <c r="AB723" s="1"/>
      <c r="AC723" s="1" t="s">
        <v>42</v>
      </c>
      <c r="AD723" s="9" t="str">
        <f t="shared" si="116"/>
        <v>Target Not Achieved</v>
      </c>
      <c r="AE723" s="1" t="str" cm="1">
        <f t="array" ref="AE723">_xlfn.IFS(AB723&gt;=4.5,"Excellent",AB723&gt;=3,"Good",AB723&lt;3,"Poor")</f>
        <v>Poor</v>
      </c>
      <c r="AF723" s="1" t="str">
        <f t="shared" si="117"/>
        <v>Not Eligible for Bonus</v>
      </c>
      <c r="AG723" s="9" t="str">
        <f t="shared" si="118"/>
        <v>Normal Region</v>
      </c>
      <c r="AH723" s="1" t="str">
        <f t="shared" si="119"/>
        <v>Order Closed</v>
      </c>
    </row>
    <row r="724" spans="1:34">
      <c r="A724" s="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c r="P724" s="1">
        <f t="shared" si="110"/>
        <v>2490</v>
      </c>
      <c r="Q724" s="1">
        <v>20</v>
      </c>
      <c r="R724" s="1">
        <f t="shared" si="111"/>
        <v>498</v>
      </c>
      <c r="S724" s="1">
        <f t="shared" si="112"/>
        <v>1992</v>
      </c>
      <c r="T724" s="1">
        <v>0.5</v>
      </c>
      <c r="U724" s="1">
        <f t="shared" si="113"/>
        <v>996</v>
      </c>
      <c r="V724" s="1">
        <f t="shared" si="114"/>
        <v>996</v>
      </c>
      <c r="W724" s="4">
        <f t="shared" si="115"/>
        <v>0.5</v>
      </c>
      <c r="X724" s="1" t="s">
        <v>104</v>
      </c>
      <c r="Y724" s="1" t="s">
        <v>72</v>
      </c>
      <c r="Z724" s="1" t="s">
        <v>51</v>
      </c>
      <c r="AA724" s="2">
        <v>45877</v>
      </c>
      <c r="AB724" s="1"/>
      <c r="AC724" s="1" t="s">
        <v>42</v>
      </c>
      <c r="AD724" s="9" t="str">
        <f t="shared" si="116"/>
        <v>Target Not Achieved</v>
      </c>
      <c r="AE724" s="1" t="str" cm="1">
        <f t="array" ref="AE724">_xlfn.IFS(AB724&gt;=4.5,"Excellent",AB724&gt;=3,"Good",AB724&lt;3,"Poor")</f>
        <v>Poor</v>
      </c>
      <c r="AF724" s="1" t="str">
        <f t="shared" si="117"/>
        <v>Not Eligible for Bonus</v>
      </c>
      <c r="AG724" s="9" t="str">
        <f t="shared" si="118"/>
        <v>Normal Region</v>
      </c>
      <c r="AH724" s="1" t="str">
        <f t="shared" si="119"/>
        <v>Order Closed</v>
      </c>
    </row>
    <row r="725" spans="1:34">
      <c r="A725" s="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c r="P725" s="1">
        <f t="shared" si="110"/>
        <v>960</v>
      </c>
      <c r="Q725" s="1">
        <v>15</v>
      </c>
      <c r="R725" s="1">
        <f t="shared" si="111"/>
        <v>144</v>
      </c>
      <c r="S725" s="1">
        <f t="shared" si="112"/>
        <v>816</v>
      </c>
      <c r="T725" s="1">
        <v>0.35</v>
      </c>
      <c r="U725" s="1">
        <f t="shared" si="113"/>
        <v>285.59999999999997</v>
      </c>
      <c r="V725" s="1">
        <f t="shared" si="114"/>
        <v>530.40000000000009</v>
      </c>
      <c r="W725" s="4">
        <f t="shared" si="115"/>
        <v>0.65000000000000013</v>
      </c>
      <c r="X725" s="1" t="s">
        <v>39</v>
      </c>
      <c r="Y725" s="1" t="s">
        <v>81</v>
      </c>
      <c r="Z725" s="1" t="s">
        <v>41</v>
      </c>
      <c r="AA725" s="2">
        <v>45877</v>
      </c>
      <c r="AB725" s="1">
        <v>3</v>
      </c>
      <c r="AC725" s="1" t="s">
        <v>42</v>
      </c>
      <c r="AD725" s="9" t="str">
        <f t="shared" si="116"/>
        <v>Target Not Achieved</v>
      </c>
      <c r="AE725" s="1" t="str" cm="1">
        <f t="array" ref="AE725">_xlfn.IFS(AB725&gt;=4.5,"Excellent",AB725&gt;=3,"Good",AB725&lt;3,"Poor")</f>
        <v>Good</v>
      </c>
      <c r="AF725" s="1" t="str">
        <f t="shared" si="117"/>
        <v>Not Eligible for Bonus</v>
      </c>
      <c r="AG725" s="9" t="str">
        <f t="shared" si="118"/>
        <v>Priority Region</v>
      </c>
      <c r="AH725" s="1" t="str">
        <f t="shared" si="119"/>
        <v>Order Closed</v>
      </c>
    </row>
    <row r="726" spans="1:34">
      <c r="A726" s="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c r="P726" s="1">
        <f t="shared" si="110"/>
        <v>23370</v>
      </c>
      <c r="Q726" s="1">
        <v>10</v>
      </c>
      <c r="R726" s="1">
        <f t="shared" si="111"/>
        <v>2337</v>
      </c>
      <c r="S726" s="1">
        <f t="shared" si="112"/>
        <v>21033</v>
      </c>
      <c r="T726" s="1">
        <v>0.52</v>
      </c>
      <c r="U726" s="1">
        <f t="shared" si="113"/>
        <v>10937.16</v>
      </c>
      <c r="V726" s="1">
        <f t="shared" si="114"/>
        <v>10095.84</v>
      </c>
      <c r="W726" s="4">
        <f t="shared" si="115"/>
        <v>0.48</v>
      </c>
      <c r="X726" s="1" t="s">
        <v>50</v>
      </c>
      <c r="Y726" s="1" t="s">
        <v>81</v>
      </c>
      <c r="Z726" s="1" t="s">
        <v>41</v>
      </c>
      <c r="AA726" s="2">
        <v>45880</v>
      </c>
      <c r="AB726" s="1">
        <v>4</v>
      </c>
      <c r="AC726" s="1" t="s">
        <v>42</v>
      </c>
      <c r="AD726" s="9" t="str">
        <f t="shared" si="116"/>
        <v>Target Achieved</v>
      </c>
      <c r="AE726" s="1" t="str" cm="1">
        <f t="array" ref="AE726">_xlfn.IFS(AB726&gt;=4.5,"Excellent",AB726&gt;=3,"Good",AB726&lt;3,"Poor")</f>
        <v>Good</v>
      </c>
      <c r="AF726" s="1" t="str">
        <f t="shared" si="117"/>
        <v>Not Eligible for Bonus</v>
      </c>
      <c r="AG726" s="9" t="str">
        <f t="shared" si="118"/>
        <v>Normal Region</v>
      </c>
      <c r="AH726" s="1" t="str">
        <f t="shared" si="119"/>
        <v>Order Closed</v>
      </c>
    </row>
    <row r="727" spans="1:34">
      <c r="A727" s="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c r="P727" s="1">
        <f t="shared" si="110"/>
        <v>9310</v>
      </c>
      <c r="Q727" s="1">
        <v>10</v>
      </c>
      <c r="R727" s="1">
        <f t="shared" si="111"/>
        <v>931</v>
      </c>
      <c r="S727" s="1">
        <f t="shared" si="112"/>
        <v>8379</v>
      </c>
      <c r="T727" s="1">
        <v>0.57999999999999996</v>
      </c>
      <c r="U727" s="1">
        <f t="shared" si="113"/>
        <v>4859.82</v>
      </c>
      <c r="V727" s="1">
        <f t="shared" si="114"/>
        <v>3519.1800000000003</v>
      </c>
      <c r="W727" s="4">
        <f t="shared" si="115"/>
        <v>0.42000000000000004</v>
      </c>
      <c r="X727" s="1" t="s">
        <v>65</v>
      </c>
      <c r="Y727" s="1" t="s">
        <v>57</v>
      </c>
      <c r="Z727" s="1" t="s">
        <v>41</v>
      </c>
      <c r="AA727" s="2">
        <v>45877</v>
      </c>
      <c r="AB727" s="1">
        <v>3</v>
      </c>
      <c r="AC727" s="1" t="s">
        <v>42</v>
      </c>
      <c r="AD727" s="9" t="str">
        <f t="shared" si="116"/>
        <v>Target Not Achieved</v>
      </c>
      <c r="AE727" s="1" t="str" cm="1">
        <f t="array" ref="AE727">_xlfn.IFS(AB727&gt;=4.5,"Excellent",AB727&gt;=3,"Good",AB727&lt;3,"Poor")</f>
        <v>Good</v>
      </c>
      <c r="AF727" s="1" t="str">
        <f t="shared" si="117"/>
        <v>Not Eligible for Bonus</v>
      </c>
      <c r="AG727" s="9" t="str">
        <f t="shared" si="118"/>
        <v>Normal Region</v>
      </c>
      <c r="AH727" s="1" t="str">
        <f t="shared" si="119"/>
        <v>Order Closed</v>
      </c>
    </row>
    <row r="728" spans="1:34">
      <c r="A728" s="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c r="P728" s="1">
        <f t="shared" si="110"/>
        <v>540</v>
      </c>
      <c r="Q728" s="1">
        <v>5</v>
      </c>
      <c r="R728" s="1">
        <f t="shared" si="111"/>
        <v>27</v>
      </c>
      <c r="S728" s="1">
        <f t="shared" si="112"/>
        <v>513</v>
      </c>
      <c r="T728" s="1">
        <v>0.62</v>
      </c>
      <c r="U728" s="1">
        <f t="shared" si="113"/>
        <v>318.06</v>
      </c>
      <c r="V728" s="1">
        <f t="shared" si="114"/>
        <v>194.94</v>
      </c>
      <c r="W728" s="4">
        <f t="shared" si="115"/>
        <v>0.38</v>
      </c>
      <c r="X728" s="1" t="s">
        <v>56</v>
      </c>
      <c r="Y728" s="1" t="s">
        <v>57</v>
      </c>
      <c r="Z728" s="1" t="s">
        <v>120</v>
      </c>
      <c r="AA728" s="1"/>
      <c r="AB728" s="1"/>
      <c r="AC728" s="1" t="s">
        <v>42</v>
      </c>
      <c r="AD728" s="9" t="str">
        <f t="shared" si="116"/>
        <v>Target Not Achieved</v>
      </c>
      <c r="AE728" s="1" t="str" cm="1">
        <f t="array" ref="AE728">_xlfn.IFS(AB728&gt;=4.5,"Excellent",AB728&gt;=3,"Good",AB728&lt;3,"Poor")</f>
        <v>Poor</v>
      </c>
      <c r="AF728" s="1" t="str">
        <f t="shared" si="117"/>
        <v>Not Eligible for Bonus</v>
      </c>
      <c r="AG728" s="9" t="str">
        <f t="shared" si="118"/>
        <v>Normal Region</v>
      </c>
      <c r="AH728" s="1" t="str">
        <f t="shared" si="119"/>
        <v>Order Closed</v>
      </c>
    </row>
    <row r="729" spans="1:34">
      <c r="A729" s="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c r="P729" s="1">
        <f t="shared" si="110"/>
        <v>2600</v>
      </c>
      <c r="Q729" s="1">
        <v>25</v>
      </c>
      <c r="R729" s="1">
        <f t="shared" si="111"/>
        <v>650</v>
      </c>
      <c r="S729" s="1">
        <f t="shared" si="112"/>
        <v>1950</v>
      </c>
      <c r="T729" s="1">
        <v>0.35</v>
      </c>
      <c r="U729" s="1">
        <f t="shared" si="113"/>
        <v>682.5</v>
      </c>
      <c r="V729" s="1">
        <f t="shared" si="114"/>
        <v>1267.5</v>
      </c>
      <c r="W729" s="4">
        <f t="shared" si="115"/>
        <v>0.65</v>
      </c>
      <c r="X729" s="1" t="s">
        <v>147</v>
      </c>
      <c r="Y729" s="1" t="s">
        <v>40</v>
      </c>
      <c r="Z729" s="1" t="s">
        <v>41</v>
      </c>
      <c r="AA729" s="2">
        <v>45879</v>
      </c>
      <c r="AB729" s="1">
        <v>5</v>
      </c>
      <c r="AC729" s="1" t="s">
        <v>42</v>
      </c>
      <c r="AD729" s="9" t="str">
        <f t="shared" si="116"/>
        <v>Target Not Achieved</v>
      </c>
      <c r="AE729" s="1" t="str" cm="1">
        <f t="array" ref="AE729">_xlfn.IFS(AB729&gt;=4.5,"Excellent",AB729&gt;=3,"Good",AB729&lt;3,"Poor")</f>
        <v>Excellent</v>
      </c>
      <c r="AF729" s="1" t="str">
        <f t="shared" si="117"/>
        <v>Not Eligible for Bonus</v>
      </c>
      <c r="AG729" s="9" t="str">
        <f t="shared" si="118"/>
        <v>Normal Region</v>
      </c>
      <c r="AH729" s="1" t="str">
        <f t="shared" si="119"/>
        <v>Order Closed</v>
      </c>
    </row>
    <row r="730" spans="1:34">
      <c r="A730" s="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c r="P730" s="1">
        <f t="shared" si="110"/>
        <v>3120</v>
      </c>
      <c r="Q730" s="1">
        <v>0</v>
      </c>
      <c r="R730" s="1">
        <f t="shared" si="111"/>
        <v>0</v>
      </c>
      <c r="S730" s="1">
        <f t="shared" si="112"/>
        <v>3120</v>
      </c>
      <c r="T730" s="1">
        <v>0.5</v>
      </c>
      <c r="U730" s="1">
        <f t="shared" si="113"/>
        <v>1560</v>
      </c>
      <c r="V730" s="1">
        <f t="shared" si="114"/>
        <v>1560</v>
      </c>
      <c r="W730" s="4">
        <f t="shared" si="115"/>
        <v>0.5</v>
      </c>
      <c r="X730" s="1" t="s">
        <v>104</v>
      </c>
      <c r="Y730" s="1" t="s">
        <v>40</v>
      </c>
      <c r="Z730" s="1" t="s">
        <v>41</v>
      </c>
      <c r="AA730" s="2">
        <v>45883</v>
      </c>
      <c r="AB730" s="1">
        <v>5</v>
      </c>
      <c r="AC730" s="1" t="s">
        <v>42</v>
      </c>
      <c r="AD730" s="9" t="str">
        <f t="shared" si="116"/>
        <v>Target Not Achieved</v>
      </c>
      <c r="AE730" s="1" t="str" cm="1">
        <f t="array" ref="AE730">_xlfn.IFS(AB730&gt;=4.5,"Excellent",AB730&gt;=3,"Good",AB730&lt;3,"Poor")</f>
        <v>Excellent</v>
      </c>
      <c r="AF730" s="1" t="str">
        <f t="shared" si="117"/>
        <v>Not Eligible for Bonus</v>
      </c>
      <c r="AG730" s="9" t="str">
        <f t="shared" si="118"/>
        <v>Normal Region</v>
      </c>
      <c r="AH730" s="1" t="str">
        <f t="shared" si="119"/>
        <v>Order Closed</v>
      </c>
    </row>
    <row r="731" spans="1:34">
      <c r="A731" s="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c r="P731" s="1">
        <f t="shared" si="110"/>
        <v>5150</v>
      </c>
      <c r="Q731" s="1">
        <v>10</v>
      </c>
      <c r="R731" s="1">
        <f t="shared" si="111"/>
        <v>515</v>
      </c>
      <c r="S731" s="1">
        <f t="shared" si="112"/>
        <v>4635</v>
      </c>
      <c r="T731" s="1">
        <v>0.35</v>
      </c>
      <c r="U731" s="1">
        <f t="shared" si="113"/>
        <v>1622.25</v>
      </c>
      <c r="V731" s="1">
        <f t="shared" si="114"/>
        <v>3012.75</v>
      </c>
      <c r="W731" s="4">
        <f t="shared" si="115"/>
        <v>0.65</v>
      </c>
      <c r="X731" s="1" t="s">
        <v>104</v>
      </c>
      <c r="Y731" s="1" t="s">
        <v>57</v>
      </c>
      <c r="Z731" s="1" t="s">
        <v>22</v>
      </c>
      <c r="AA731" s="1"/>
      <c r="AB731" s="1"/>
      <c r="AC731" s="1" t="s">
        <v>93</v>
      </c>
      <c r="AD731" s="9" t="str">
        <f t="shared" si="116"/>
        <v>Target Not Achieved</v>
      </c>
      <c r="AE731" s="1" t="str" cm="1">
        <f t="array" ref="AE731">_xlfn.IFS(AB731&gt;=4.5,"Excellent",AB731&gt;=3,"Good",AB731&lt;3,"Poor")</f>
        <v>Poor</v>
      </c>
      <c r="AF731" s="1" t="str">
        <f t="shared" si="117"/>
        <v>Not Eligible for Bonus</v>
      </c>
      <c r="AG731" s="9" t="str">
        <f t="shared" si="118"/>
        <v>Normal Region</v>
      </c>
      <c r="AH731" s="1" t="str">
        <f t="shared" si="119"/>
        <v>Order Returned</v>
      </c>
    </row>
    <row r="732" spans="1:34">
      <c r="A732" s="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c r="P732" s="1">
        <f t="shared" si="110"/>
        <v>1500</v>
      </c>
      <c r="Q732" s="1">
        <v>30</v>
      </c>
      <c r="R732" s="1">
        <f t="shared" si="111"/>
        <v>450</v>
      </c>
      <c r="S732" s="1">
        <f t="shared" si="112"/>
        <v>1050</v>
      </c>
      <c r="T732" s="1">
        <v>0.35</v>
      </c>
      <c r="U732" s="1">
        <f t="shared" si="113"/>
        <v>367.5</v>
      </c>
      <c r="V732" s="1">
        <f t="shared" si="114"/>
        <v>682.5</v>
      </c>
      <c r="W732" s="4">
        <f t="shared" si="115"/>
        <v>0.65</v>
      </c>
      <c r="X732" s="1" t="s">
        <v>104</v>
      </c>
      <c r="Y732" s="1" t="s">
        <v>72</v>
      </c>
      <c r="Z732" s="1" t="s">
        <v>41</v>
      </c>
      <c r="AA732" s="2">
        <v>45883</v>
      </c>
      <c r="AB732" s="1">
        <v>4</v>
      </c>
      <c r="AC732" s="1" t="s">
        <v>42</v>
      </c>
      <c r="AD732" s="9" t="str">
        <f t="shared" si="116"/>
        <v>Target Not Achieved</v>
      </c>
      <c r="AE732" s="1" t="str" cm="1">
        <f t="array" ref="AE732">_xlfn.IFS(AB732&gt;=4.5,"Excellent",AB732&gt;=3,"Good",AB732&lt;3,"Poor")</f>
        <v>Good</v>
      </c>
      <c r="AF732" s="1" t="str">
        <f t="shared" si="117"/>
        <v>Not Eligible for Bonus</v>
      </c>
      <c r="AG732" s="9" t="str">
        <f t="shared" si="118"/>
        <v>Normal Region</v>
      </c>
      <c r="AH732" s="1" t="str">
        <f t="shared" si="119"/>
        <v>Order Closed</v>
      </c>
    </row>
    <row r="733" spans="1:34">
      <c r="A733" s="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c r="P733" s="1">
        <f t="shared" si="110"/>
        <v>15220</v>
      </c>
      <c r="Q733" s="1">
        <v>0</v>
      </c>
      <c r="R733" s="1">
        <f t="shared" si="111"/>
        <v>0</v>
      </c>
      <c r="S733" s="1">
        <f t="shared" si="112"/>
        <v>15220</v>
      </c>
      <c r="T733" s="1">
        <v>0.52</v>
      </c>
      <c r="U733" s="1">
        <f t="shared" si="113"/>
        <v>7914.4000000000005</v>
      </c>
      <c r="V733" s="1">
        <f t="shared" si="114"/>
        <v>7305.5999999999995</v>
      </c>
      <c r="W733" s="4">
        <f t="shared" si="115"/>
        <v>0.48</v>
      </c>
      <c r="X733" s="1" t="s">
        <v>56</v>
      </c>
      <c r="Y733" s="1" t="s">
        <v>72</v>
      </c>
      <c r="Z733" s="1" t="s">
        <v>41</v>
      </c>
      <c r="AA733" s="2">
        <v>45881</v>
      </c>
      <c r="AB733" s="1">
        <v>4</v>
      </c>
      <c r="AC733" s="1" t="s">
        <v>42</v>
      </c>
      <c r="AD733" s="9" t="str">
        <f t="shared" si="116"/>
        <v>Target Achieved</v>
      </c>
      <c r="AE733" s="1" t="str" cm="1">
        <f t="array" ref="AE733">_xlfn.IFS(AB733&gt;=4.5,"Excellent",AB733&gt;=3,"Good",AB733&lt;3,"Poor")</f>
        <v>Good</v>
      </c>
      <c r="AF733" s="1" t="str">
        <f t="shared" si="117"/>
        <v>Eligible for Bonus</v>
      </c>
      <c r="AG733" s="9" t="str">
        <f t="shared" si="118"/>
        <v>Normal Region</v>
      </c>
      <c r="AH733" s="1" t="str">
        <f t="shared" si="119"/>
        <v>Order Closed</v>
      </c>
    </row>
    <row r="734" spans="1:34">
      <c r="A734" s="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c r="P734" s="1">
        <f t="shared" si="110"/>
        <v>22900</v>
      </c>
      <c r="Q734" s="1">
        <v>0</v>
      </c>
      <c r="R734" s="1">
        <f t="shared" si="111"/>
        <v>0</v>
      </c>
      <c r="S734" s="1">
        <f t="shared" si="112"/>
        <v>22900</v>
      </c>
      <c r="T734" s="1">
        <v>0.48</v>
      </c>
      <c r="U734" s="1">
        <f t="shared" si="113"/>
        <v>10992</v>
      </c>
      <c r="V734" s="1">
        <f t="shared" si="114"/>
        <v>11908</v>
      </c>
      <c r="W734" s="4">
        <f t="shared" si="115"/>
        <v>0.52</v>
      </c>
      <c r="X734" s="1" t="s">
        <v>65</v>
      </c>
      <c r="Y734" s="1" t="s">
        <v>40</v>
      </c>
      <c r="Z734" s="1" t="s">
        <v>51</v>
      </c>
      <c r="AA734" s="2">
        <v>45880</v>
      </c>
      <c r="AB734" s="1"/>
      <c r="AC734" s="1" t="s">
        <v>42</v>
      </c>
      <c r="AD734" s="9" t="str">
        <f t="shared" si="116"/>
        <v>Target Achieved</v>
      </c>
      <c r="AE734" s="1" t="str" cm="1">
        <f t="array" ref="AE734">_xlfn.IFS(AB734&gt;=4.5,"Excellent",AB734&gt;=3,"Good",AB734&lt;3,"Poor")</f>
        <v>Poor</v>
      </c>
      <c r="AF734" s="1" t="str">
        <f t="shared" si="117"/>
        <v>Eligible for Bonus</v>
      </c>
      <c r="AG734" s="9" t="str">
        <f t="shared" si="118"/>
        <v>Normal Region</v>
      </c>
      <c r="AH734" s="1" t="str">
        <f t="shared" si="119"/>
        <v>Order Closed</v>
      </c>
    </row>
    <row r="735" spans="1:34">
      <c r="A735" s="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c r="P735" s="1">
        <f t="shared" si="110"/>
        <v>1460</v>
      </c>
      <c r="Q735" s="1">
        <v>20</v>
      </c>
      <c r="R735" s="1">
        <f t="shared" si="111"/>
        <v>292</v>
      </c>
      <c r="S735" s="1">
        <f t="shared" si="112"/>
        <v>1168</v>
      </c>
      <c r="T735" s="1">
        <v>0.5</v>
      </c>
      <c r="U735" s="1">
        <f t="shared" si="113"/>
        <v>584</v>
      </c>
      <c r="V735" s="1">
        <f t="shared" si="114"/>
        <v>584</v>
      </c>
      <c r="W735" s="4">
        <f t="shared" si="115"/>
        <v>0.5</v>
      </c>
      <c r="X735" s="1" t="s">
        <v>92</v>
      </c>
      <c r="Y735" s="1" t="s">
        <v>81</v>
      </c>
      <c r="Z735" s="1" t="s">
        <v>41</v>
      </c>
      <c r="AA735" s="2">
        <v>45884</v>
      </c>
      <c r="AB735" s="1">
        <v>4</v>
      </c>
      <c r="AC735" s="1" t="s">
        <v>42</v>
      </c>
      <c r="AD735" s="9" t="str">
        <f t="shared" si="116"/>
        <v>Target Not Achieved</v>
      </c>
      <c r="AE735" s="1" t="str" cm="1">
        <f t="array" ref="AE735">_xlfn.IFS(AB735&gt;=4.5,"Excellent",AB735&gt;=3,"Good",AB735&lt;3,"Poor")</f>
        <v>Good</v>
      </c>
      <c r="AF735" s="1" t="str">
        <f t="shared" si="117"/>
        <v>Not Eligible for Bonus</v>
      </c>
      <c r="AG735" s="9" t="str">
        <f t="shared" si="118"/>
        <v>Normal Region</v>
      </c>
      <c r="AH735" s="1" t="str">
        <f t="shared" si="119"/>
        <v>Order Closed</v>
      </c>
    </row>
    <row r="736" spans="1:34">
      <c r="A736" s="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c r="P736" s="1">
        <f t="shared" si="110"/>
        <v>450</v>
      </c>
      <c r="Q736" s="1">
        <v>15</v>
      </c>
      <c r="R736" s="1">
        <f t="shared" si="111"/>
        <v>67.5</v>
      </c>
      <c r="S736" s="1">
        <f t="shared" si="112"/>
        <v>382.5</v>
      </c>
      <c r="T736" s="1">
        <v>0.62</v>
      </c>
      <c r="U736" s="1">
        <f t="shared" si="113"/>
        <v>237.15</v>
      </c>
      <c r="V736" s="1">
        <f t="shared" si="114"/>
        <v>145.35</v>
      </c>
      <c r="W736" s="4">
        <f t="shared" si="115"/>
        <v>0.38</v>
      </c>
      <c r="X736" s="1" t="s">
        <v>92</v>
      </c>
      <c r="Y736" s="1" t="s">
        <v>40</v>
      </c>
      <c r="Z736" s="1" t="s">
        <v>41</v>
      </c>
      <c r="AA736" s="2">
        <v>45880</v>
      </c>
      <c r="AB736" s="1">
        <v>3</v>
      </c>
      <c r="AC736" s="1" t="s">
        <v>42</v>
      </c>
      <c r="AD736" s="9" t="str">
        <f t="shared" si="116"/>
        <v>Target Not Achieved</v>
      </c>
      <c r="AE736" s="1" t="str" cm="1">
        <f t="array" ref="AE736">_xlfn.IFS(AB736&gt;=4.5,"Excellent",AB736&gt;=3,"Good",AB736&lt;3,"Poor")</f>
        <v>Good</v>
      </c>
      <c r="AF736" s="1" t="str">
        <f t="shared" si="117"/>
        <v>Not Eligible for Bonus</v>
      </c>
      <c r="AG736" s="9" t="str">
        <f t="shared" si="118"/>
        <v>Normal Region</v>
      </c>
      <c r="AH736" s="1" t="str">
        <f t="shared" si="119"/>
        <v>Order Closed</v>
      </c>
    </row>
    <row r="737" spans="1:34">
      <c r="A737" s="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c r="P737" s="1">
        <f t="shared" si="110"/>
        <v>3020</v>
      </c>
      <c r="Q737" s="1">
        <v>10</v>
      </c>
      <c r="R737" s="1">
        <f t="shared" si="111"/>
        <v>302</v>
      </c>
      <c r="S737" s="1">
        <f t="shared" si="112"/>
        <v>2718</v>
      </c>
      <c r="T737" s="1">
        <v>0.5</v>
      </c>
      <c r="U737" s="1">
        <f t="shared" si="113"/>
        <v>1359</v>
      </c>
      <c r="V737" s="1">
        <f t="shared" si="114"/>
        <v>1359</v>
      </c>
      <c r="W737" s="4">
        <f t="shared" si="115"/>
        <v>0.5</v>
      </c>
      <c r="X737" s="1" t="s">
        <v>65</v>
      </c>
      <c r="Y737" s="1" t="s">
        <v>72</v>
      </c>
      <c r="Z737" s="1" t="s">
        <v>41</v>
      </c>
      <c r="AA737" s="2">
        <v>45883</v>
      </c>
      <c r="AB737" s="1">
        <v>3</v>
      </c>
      <c r="AC737" s="1" t="s">
        <v>42</v>
      </c>
      <c r="AD737" s="9" t="str">
        <f t="shared" si="116"/>
        <v>Target Not Achieved</v>
      </c>
      <c r="AE737" s="1" t="str" cm="1">
        <f t="array" ref="AE737">_xlfn.IFS(AB737&gt;=4.5,"Excellent",AB737&gt;=3,"Good",AB737&lt;3,"Poor")</f>
        <v>Good</v>
      </c>
      <c r="AF737" s="1" t="str">
        <f t="shared" si="117"/>
        <v>Not Eligible for Bonus</v>
      </c>
      <c r="AG737" s="9" t="str">
        <f t="shared" si="118"/>
        <v>Priority Region</v>
      </c>
      <c r="AH737" s="1" t="str">
        <f t="shared" si="119"/>
        <v>Order Closed</v>
      </c>
    </row>
    <row r="738" spans="1:34">
      <c r="A738" s="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c r="P738" s="1">
        <f t="shared" si="110"/>
        <v>2130</v>
      </c>
      <c r="Q738" s="1">
        <v>10</v>
      </c>
      <c r="R738" s="1">
        <f t="shared" si="111"/>
        <v>213</v>
      </c>
      <c r="S738" s="1">
        <f t="shared" si="112"/>
        <v>1917</v>
      </c>
      <c r="T738" s="1">
        <v>0.62</v>
      </c>
      <c r="U738" s="1">
        <f t="shared" si="113"/>
        <v>1188.54</v>
      </c>
      <c r="V738" s="1">
        <f t="shared" si="114"/>
        <v>728.46</v>
      </c>
      <c r="W738" s="4">
        <f t="shared" si="115"/>
        <v>0.38</v>
      </c>
      <c r="X738" s="1" t="s">
        <v>147</v>
      </c>
      <c r="Y738" s="1" t="s">
        <v>57</v>
      </c>
      <c r="Z738" s="1" t="s">
        <v>41</v>
      </c>
      <c r="AA738" s="2">
        <v>45884</v>
      </c>
      <c r="AB738" s="1">
        <v>5</v>
      </c>
      <c r="AC738" s="1" t="s">
        <v>42</v>
      </c>
      <c r="AD738" s="9" t="str">
        <f t="shared" si="116"/>
        <v>Target Not Achieved</v>
      </c>
      <c r="AE738" s="1" t="str" cm="1">
        <f t="array" ref="AE738">_xlfn.IFS(AB738&gt;=4.5,"Excellent",AB738&gt;=3,"Good",AB738&lt;3,"Poor")</f>
        <v>Excellent</v>
      </c>
      <c r="AF738" s="1" t="str">
        <f t="shared" si="117"/>
        <v>Not Eligible for Bonus</v>
      </c>
      <c r="AG738" s="9" t="str">
        <f t="shared" si="118"/>
        <v>Priority Region</v>
      </c>
      <c r="AH738" s="1" t="str">
        <f t="shared" si="119"/>
        <v>Order Closed</v>
      </c>
    </row>
    <row r="739" spans="1:34">
      <c r="A739" s="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c r="P739" s="1">
        <f t="shared" si="110"/>
        <v>1700</v>
      </c>
      <c r="Q739" s="1">
        <v>0</v>
      </c>
      <c r="R739" s="1">
        <f t="shared" si="111"/>
        <v>0</v>
      </c>
      <c r="S739" s="1">
        <f t="shared" si="112"/>
        <v>1700</v>
      </c>
      <c r="T739" s="1">
        <v>0.52</v>
      </c>
      <c r="U739" s="1">
        <f t="shared" si="113"/>
        <v>884</v>
      </c>
      <c r="V739" s="1">
        <f t="shared" si="114"/>
        <v>816</v>
      </c>
      <c r="W739" s="4">
        <f t="shared" si="115"/>
        <v>0.48</v>
      </c>
      <c r="X739" s="1" t="s">
        <v>147</v>
      </c>
      <c r="Y739" s="1" t="s">
        <v>72</v>
      </c>
      <c r="Z739" s="1" t="s">
        <v>41</v>
      </c>
      <c r="AA739" s="2">
        <v>45881</v>
      </c>
      <c r="AB739" s="1">
        <v>4</v>
      </c>
      <c r="AC739" s="1" t="s">
        <v>42</v>
      </c>
      <c r="AD739" s="9" t="str">
        <f t="shared" si="116"/>
        <v>Target Not Achieved</v>
      </c>
      <c r="AE739" s="1" t="str" cm="1">
        <f t="array" ref="AE739">_xlfn.IFS(AB739&gt;=4.5,"Excellent",AB739&gt;=3,"Good",AB739&lt;3,"Poor")</f>
        <v>Good</v>
      </c>
      <c r="AF739" s="1" t="str">
        <f t="shared" si="117"/>
        <v>Not Eligible for Bonus</v>
      </c>
      <c r="AG739" s="9" t="str">
        <f t="shared" si="118"/>
        <v>Normal Region</v>
      </c>
      <c r="AH739" s="1" t="str">
        <f t="shared" si="119"/>
        <v>Order Closed</v>
      </c>
    </row>
    <row r="740" spans="1:34">
      <c r="A740" s="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c r="P740" s="1">
        <f t="shared" si="110"/>
        <v>48450</v>
      </c>
      <c r="Q740" s="1">
        <v>0</v>
      </c>
      <c r="R740" s="1">
        <f t="shared" si="111"/>
        <v>0</v>
      </c>
      <c r="S740" s="1">
        <f t="shared" si="112"/>
        <v>48450</v>
      </c>
      <c r="T740" s="1">
        <v>0.57999999999999996</v>
      </c>
      <c r="U740" s="1">
        <f t="shared" si="113"/>
        <v>28100.999999999996</v>
      </c>
      <c r="V740" s="1">
        <f t="shared" si="114"/>
        <v>20349.000000000004</v>
      </c>
      <c r="W740" s="4">
        <f t="shared" si="115"/>
        <v>0.4200000000000001</v>
      </c>
      <c r="X740" s="1" t="s">
        <v>104</v>
      </c>
      <c r="Y740" s="1" t="s">
        <v>40</v>
      </c>
      <c r="Z740" s="1" t="s">
        <v>41</v>
      </c>
      <c r="AA740" s="2">
        <v>45886</v>
      </c>
      <c r="AB740" s="1">
        <v>3</v>
      </c>
      <c r="AC740" s="1" t="s">
        <v>42</v>
      </c>
      <c r="AD740" s="9" t="str">
        <f t="shared" si="116"/>
        <v>Target Achieved</v>
      </c>
      <c r="AE740" s="1" t="str" cm="1">
        <f t="array" ref="AE740">_xlfn.IFS(AB740&gt;=4.5,"Excellent",AB740&gt;=3,"Good",AB740&lt;3,"Poor")</f>
        <v>Good</v>
      </c>
      <c r="AF740" s="1" t="str">
        <f t="shared" si="117"/>
        <v>Eligible for Bonus</v>
      </c>
      <c r="AG740" s="9" t="str">
        <f t="shared" si="118"/>
        <v>Normal Region</v>
      </c>
      <c r="AH740" s="1" t="str">
        <f t="shared" si="119"/>
        <v>Order Closed</v>
      </c>
    </row>
    <row r="741" spans="1:34">
      <c r="A741" s="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c r="P741" s="1">
        <f t="shared" si="110"/>
        <v>52760</v>
      </c>
      <c r="Q741" s="1">
        <v>0</v>
      </c>
      <c r="R741" s="1">
        <f t="shared" si="111"/>
        <v>0</v>
      </c>
      <c r="S741" s="1">
        <f t="shared" si="112"/>
        <v>52760</v>
      </c>
      <c r="T741" s="1">
        <v>0.57999999999999996</v>
      </c>
      <c r="U741" s="1">
        <f t="shared" si="113"/>
        <v>30600.799999999999</v>
      </c>
      <c r="V741" s="1">
        <f t="shared" si="114"/>
        <v>22159.200000000001</v>
      </c>
      <c r="W741" s="4">
        <f t="shared" si="115"/>
        <v>0.42000000000000004</v>
      </c>
      <c r="X741" s="1" t="s">
        <v>147</v>
      </c>
      <c r="Y741" s="1" t="s">
        <v>72</v>
      </c>
      <c r="Z741" s="1" t="s">
        <v>41</v>
      </c>
      <c r="AA741" s="2">
        <v>45886</v>
      </c>
      <c r="AB741" s="1">
        <v>5</v>
      </c>
      <c r="AC741" s="1" t="s">
        <v>42</v>
      </c>
      <c r="AD741" s="9" t="str">
        <f t="shared" si="116"/>
        <v>Target Achieved</v>
      </c>
      <c r="AE741" s="1" t="str" cm="1">
        <f t="array" ref="AE741">_xlfn.IFS(AB741&gt;=4.5,"Excellent",AB741&gt;=3,"Good",AB741&lt;3,"Poor")</f>
        <v>Excellent</v>
      </c>
      <c r="AF741" s="1" t="str">
        <f t="shared" si="117"/>
        <v>Eligible for Bonus</v>
      </c>
      <c r="AG741" s="9" t="str">
        <f t="shared" si="118"/>
        <v>Normal Region</v>
      </c>
      <c r="AH741" s="1" t="str">
        <f t="shared" si="119"/>
        <v>Order Closed</v>
      </c>
    </row>
    <row r="742" spans="1:34">
      <c r="A742" s="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c r="P742" s="1">
        <f t="shared" si="110"/>
        <v>11720</v>
      </c>
      <c r="Q742" s="1">
        <v>30</v>
      </c>
      <c r="R742" s="1">
        <f t="shared" si="111"/>
        <v>3516</v>
      </c>
      <c r="S742" s="1">
        <f t="shared" si="112"/>
        <v>8204</v>
      </c>
      <c r="T742" s="1">
        <v>0.57999999999999996</v>
      </c>
      <c r="U742" s="1">
        <f t="shared" si="113"/>
        <v>4758.32</v>
      </c>
      <c r="V742" s="1">
        <f t="shared" si="114"/>
        <v>3445.6800000000003</v>
      </c>
      <c r="W742" s="4">
        <f t="shared" si="115"/>
        <v>0.42000000000000004</v>
      </c>
      <c r="X742" s="1" t="s">
        <v>147</v>
      </c>
      <c r="Y742" s="1" t="s">
        <v>72</v>
      </c>
      <c r="Z742" s="1" t="s">
        <v>41</v>
      </c>
      <c r="AA742" s="2">
        <v>45886</v>
      </c>
      <c r="AB742" s="1">
        <v>4</v>
      </c>
      <c r="AC742" s="1" t="s">
        <v>42</v>
      </c>
      <c r="AD742" s="9" t="str">
        <f t="shared" si="116"/>
        <v>Target Not Achieved</v>
      </c>
      <c r="AE742" s="1" t="str" cm="1">
        <f t="array" ref="AE742">_xlfn.IFS(AB742&gt;=4.5,"Excellent",AB742&gt;=3,"Good",AB742&lt;3,"Poor")</f>
        <v>Good</v>
      </c>
      <c r="AF742" s="1" t="str">
        <f t="shared" si="117"/>
        <v>Not Eligible for Bonus</v>
      </c>
      <c r="AG742" s="9" t="str">
        <f t="shared" si="118"/>
        <v>Normal Region</v>
      </c>
      <c r="AH742" s="1" t="str">
        <f t="shared" si="119"/>
        <v>Order Closed</v>
      </c>
    </row>
    <row r="743" spans="1:34">
      <c r="A743" s="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c r="P743" s="1">
        <f t="shared" si="110"/>
        <v>2200</v>
      </c>
      <c r="Q743" s="1">
        <v>10</v>
      </c>
      <c r="R743" s="1">
        <f t="shared" si="111"/>
        <v>220</v>
      </c>
      <c r="S743" s="1">
        <f t="shared" si="112"/>
        <v>1980</v>
      </c>
      <c r="T743" s="1">
        <v>0.62</v>
      </c>
      <c r="U743" s="1">
        <f t="shared" si="113"/>
        <v>1227.5999999999999</v>
      </c>
      <c r="V743" s="1">
        <f t="shared" si="114"/>
        <v>752.40000000000009</v>
      </c>
      <c r="W743" s="4">
        <f t="shared" si="115"/>
        <v>0.38000000000000006</v>
      </c>
      <c r="X743" s="1" t="s">
        <v>50</v>
      </c>
      <c r="Y743" s="1" t="s">
        <v>72</v>
      </c>
      <c r="Z743" s="1" t="s">
        <v>22</v>
      </c>
      <c r="AA743" s="1"/>
      <c r="AB743" s="1"/>
      <c r="AC743" s="1" t="s">
        <v>93</v>
      </c>
      <c r="AD743" s="9" t="str">
        <f t="shared" si="116"/>
        <v>Target Not Achieved</v>
      </c>
      <c r="AE743" s="1" t="str" cm="1">
        <f t="array" ref="AE743">_xlfn.IFS(AB743&gt;=4.5,"Excellent",AB743&gt;=3,"Good",AB743&lt;3,"Poor")</f>
        <v>Poor</v>
      </c>
      <c r="AF743" s="1" t="str">
        <f t="shared" si="117"/>
        <v>Not Eligible for Bonus</v>
      </c>
      <c r="AG743" s="9" t="str">
        <f t="shared" si="118"/>
        <v>Normal Region</v>
      </c>
      <c r="AH743" s="1" t="str">
        <f t="shared" si="119"/>
        <v>Order Returned</v>
      </c>
    </row>
    <row r="744" spans="1:34">
      <c r="A744" s="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c r="P744" s="1">
        <f t="shared" si="110"/>
        <v>4920</v>
      </c>
      <c r="Q744" s="1">
        <v>5</v>
      </c>
      <c r="R744" s="1">
        <f t="shared" si="111"/>
        <v>246</v>
      </c>
      <c r="S744" s="1">
        <f t="shared" si="112"/>
        <v>4674</v>
      </c>
      <c r="T744" s="1">
        <v>0.35</v>
      </c>
      <c r="U744" s="1">
        <f t="shared" si="113"/>
        <v>1635.8999999999999</v>
      </c>
      <c r="V744" s="1">
        <f t="shared" si="114"/>
        <v>3038.1000000000004</v>
      </c>
      <c r="W744" s="4">
        <f t="shared" si="115"/>
        <v>0.65000000000000013</v>
      </c>
      <c r="X744" s="1" t="s">
        <v>104</v>
      </c>
      <c r="Y744" s="1" t="s">
        <v>40</v>
      </c>
      <c r="Z744" s="1" t="s">
        <v>66</v>
      </c>
      <c r="AA744" s="1"/>
      <c r="AB744" s="1"/>
      <c r="AC744" s="1" t="s">
        <v>42</v>
      </c>
      <c r="AD744" s="9" t="str">
        <f t="shared" si="116"/>
        <v>Target Not Achieved</v>
      </c>
      <c r="AE744" s="1" t="str" cm="1">
        <f t="array" ref="AE744">_xlfn.IFS(AB744&gt;=4.5,"Excellent",AB744&gt;=3,"Good",AB744&lt;3,"Poor")</f>
        <v>Poor</v>
      </c>
      <c r="AF744" s="1" t="str">
        <f t="shared" si="117"/>
        <v>Not Eligible for Bonus</v>
      </c>
      <c r="AG744" s="9" t="str">
        <f t="shared" si="118"/>
        <v>Normal Region</v>
      </c>
      <c r="AH744" s="1" t="str">
        <f t="shared" si="119"/>
        <v>Order Closed</v>
      </c>
    </row>
    <row r="745" spans="1:34">
      <c r="A745" s="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c r="P745" s="1">
        <f t="shared" si="110"/>
        <v>4760</v>
      </c>
      <c r="Q745" s="1">
        <v>25</v>
      </c>
      <c r="R745" s="1">
        <f t="shared" si="111"/>
        <v>1190</v>
      </c>
      <c r="S745" s="1">
        <f t="shared" si="112"/>
        <v>3570</v>
      </c>
      <c r="T745" s="1">
        <v>0.35</v>
      </c>
      <c r="U745" s="1">
        <f t="shared" si="113"/>
        <v>1249.5</v>
      </c>
      <c r="V745" s="1">
        <f t="shared" si="114"/>
        <v>2320.5</v>
      </c>
      <c r="W745" s="4">
        <f t="shared" si="115"/>
        <v>0.65</v>
      </c>
      <c r="X745" s="1" t="s">
        <v>65</v>
      </c>
      <c r="Y745" s="1" t="s">
        <v>40</v>
      </c>
      <c r="Z745" s="1" t="s">
        <v>41</v>
      </c>
      <c r="AA745" s="2">
        <v>45886</v>
      </c>
      <c r="AB745" s="1">
        <v>4</v>
      </c>
      <c r="AC745" s="1" t="s">
        <v>42</v>
      </c>
      <c r="AD745" s="9" t="str">
        <f t="shared" si="116"/>
        <v>Target Not Achieved</v>
      </c>
      <c r="AE745" s="1" t="str" cm="1">
        <f t="array" ref="AE745">_xlfn.IFS(AB745&gt;=4.5,"Excellent",AB745&gt;=3,"Good",AB745&lt;3,"Poor")</f>
        <v>Good</v>
      </c>
      <c r="AF745" s="1" t="str">
        <f t="shared" si="117"/>
        <v>Not Eligible for Bonus</v>
      </c>
      <c r="AG745" s="9" t="str">
        <f t="shared" si="118"/>
        <v>Normal Region</v>
      </c>
      <c r="AH745" s="1" t="str">
        <f t="shared" si="119"/>
        <v>Order Closed</v>
      </c>
    </row>
    <row r="746" spans="1:34">
      <c r="A746" s="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c r="P746" s="1">
        <f t="shared" si="110"/>
        <v>11280</v>
      </c>
      <c r="Q746" s="1">
        <v>0</v>
      </c>
      <c r="R746" s="1">
        <f t="shared" si="111"/>
        <v>0</v>
      </c>
      <c r="S746" s="1">
        <f t="shared" si="112"/>
        <v>11280</v>
      </c>
      <c r="T746" s="1">
        <v>0.47</v>
      </c>
      <c r="U746" s="1">
        <f t="shared" si="113"/>
        <v>5301.5999999999995</v>
      </c>
      <c r="V746" s="1">
        <f t="shared" si="114"/>
        <v>5978.4000000000005</v>
      </c>
      <c r="W746" s="4">
        <f t="shared" si="115"/>
        <v>0.53</v>
      </c>
      <c r="X746" s="1" t="s">
        <v>104</v>
      </c>
      <c r="Y746" s="1" t="s">
        <v>40</v>
      </c>
      <c r="Z746" s="1" t="s">
        <v>41</v>
      </c>
      <c r="AA746" s="2">
        <v>45882</v>
      </c>
      <c r="AB746" s="1">
        <v>5</v>
      </c>
      <c r="AC746" s="1" t="s">
        <v>42</v>
      </c>
      <c r="AD746" s="9" t="str">
        <f t="shared" si="116"/>
        <v>Target Achieved</v>
      </c>
      <c r="AE746" s="1" t="str" cm="1">
        <f t="array" ref="AE746">_xlfn.IFS(AB746&gt;=4.5,"Excellent",AB746&gt;=3,"Good",AB746&lt;3,"Poor")</f>
        <v>Excellent</v>
      </c>
      <c r="AF746" s="1" t="str">
        <f t="shared" si="117"/>
        <v>Eligible for Bonus</v>
      </c>
      <c r="AG746" s="9" t="str">
        <f t="shared" si="118"/>
        <v>Normal Region</v>
      </c>
      <c r="AH746" s="1" t="str">
        <f t="shared" si="119"/>
        <v>Order Closed</v>
      </c>
    </row>
    <row r="747" spans="1:34">
      <c r="A747" s="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c r="P747" s="1">
        <f t="shared" si="110"/>
        <v>4160</v>
      </c>
      <c r="Q747" s="1">
        <v>0</v>
      </c>
      <c r="R747" s="1">
        <f t="shared" si="111"/>
        <v>0</v>
      </c>
      <c r="S747" s="1">
        <f t="shared" si="112"/>
        <v>4160</v>
      </c>
      <c r="T747" s="1">
        <v>0.48</v>
      </c>
      <c r="U747" s="1">
        <f t="shared" si="113"/>
        <v>1996.8</v>
      </c>
      <c r="V747" s="1">
        <f t="shared" si="114"/>
        <v>2163.1999999999998</v>
      </c>
      <c r="W747" s="4">
        <f t="shared" si="115"/>
        <v>0.51999999999999991</v>
      </c>
      <c r="X747" s="1" t="s">
        <v>104</v>
      </c>
      <c r="Y747" s="1" t="s">
        <v>57</v>
      </c>
      <c r="Z747" s="1" t="s">
        <v>66</v>
      </c>
      <c r="AA747" s="1"/>
      <c r="AB747" s="1"/>
      <c r="AC747" s="1" t="s">
        <v>42</v>
      </c>
      <c r="AD747" s="9" t="str">
        <f t="shared" si="116"/>
        <v>Target Not Achieved</v>
      </c>
      <c r="AE747" s="1" t="str" cm="1">
        <f t="array" ref="AE747">_xlfn.IFS(AB747&gt;=4.5,"Excellent",AB747&gt;=3,"Good",AB747&lt;3,"Poor")</f>
        <v>Poor</v>
      </c>
      <c r="AF747" s="1" t="str">
        <f t="shared" si="117"/>
        <v>Not Eligible for Bonus</v>
      </c>
      <c r="AG747" s="9" t="str">
        <f t="shared" si="118"/>
        <v>Normal Region</v>
      </c>
      <c r="AH747" s="1" t="str">
        <f t="shared" si="119"/>
        <v>Order Closed</v>
      </c>
    </row>
    <row r="748" spans="1:34">
      <c r="A748" s="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c r="P748" s="1">
        <f t="shared" si="110"/>
        <v>14760</v>
      </c>
      <c r="Q748" s="1">
        <v>15</v>
      </c>
      <c r="R748" s="1">
        <f t="shared" si="111"/>
        <v>2214</v>
      </c>
      <c r="S748" s="1">
        <f t="shared" si="112"/>
        <v>12546</v>
      </c>
      <c r="T748" s="1">
        <v>0.47</v>
      </c>
      <c r="U748" s="1">
        <f t="shared" si="113"/>
        <v>5896.62</v>
      </c>
      <c r="V748" s="1">
        <f t="shared" si="114"/>
        <v>6649.38</v>
      </c>
      <c r="W748" s="4">
        <f t="shared" si="115"/>
        <v>0.53</v>
      </c>
      <c r="X748" s="1" t="s">
        <v>147</v>
      </c>
      <c r="Y748" s="1" t="s">
        <v>81</v>
      </c>
      <c r="Z748" s="1" t="s">
        <v>51</v>
      </c>
      <c r="AA748" s="2">
        <v>45887</v>
      </c>
      <c r="AB748" s="1"/>
      <c r="AC748" s="1" t="s">
        <v>42</v>
      </c>
      <c r="AD748" s="9" t="str">
        <f t="shared" si="116"/>
        <v>Target Achieved</v>
      </c>
      <c r="AE748" s="1" t="str" cm="1">
        <f t="array" ref="AE748">_xlfn.IFS(AB748&gt;=4.5,"Excellent",AB748&gt;=3,"Good",AB748&lt;3,"Poor")</f>
        <v>Poor</v>
      </c>
      <c r="AF748" s="1" t="str">
        <f t="shared" si="117"/>
        <v>Not Eligible for Bonus</v>
      </c>
      <c r="AG748" s="9" t="str">
        <f t="shared" si="118"/>
        <v>Normal Region</v>
      </c>
      <c r="AH748" s="1" t="str">
        <f t="shared" si="119"/>
        <v>Order Closed</v>
      </c>
    </row>
    <row r="749" spans="1:34">
      <c r="A749" s="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c r="P749" s="1">
        <f t="shared" si="110"/>
        <v>26720</v>
      </c>
      <c r="Q749" s="1">
        <v>15</v>
      </c>
      <c r="R749" s="1">
        <f t="shared" si="111"/>
        <v>4008</v>
      </c>
      <c r="S749" s="1">
        <f t="shared" si="112"/>
        <v>22712</v>
      </c>
      <c r="T749" s="1">
        <v>0.47</v>
      </c>
      <c r="U749" s="1">
        <f t="shared" si="113"/>
        <v>10674.64</v>
      </c>
      <c r="V749" s="1">
        <f t="shared" si="114"/>
        <v>12037.36</v>
      </c>
      <c r="W749" s="4">
        <f t="shared" si="115"/>
        <v>0.53</v>
      </c>
      <c r="X749" s="1" t="s">
        <v>39</v>
      </c>
      <c r="Y749" s="1" t="s">
        <v>57</v>
      </c>
      <c r="Z749" s="1" t="s">
        <v>41</v>
      </c>
      <c r="AA749" s="2">
        <v>45884</v>
      </c>
      <c r="AB749" s="1">
        <v>4</v>
      </c>
      <c r="AC749" s="1" t="s">
        <v>42</v>
      </c>
      <c r="AD749" s="9" t="str">
        <f t="shared" si="116"/>
        <v>Target Achieved</v>
      </c>
      <c r="AE749" s="1" t="str" cm="1">
        <f t="array" ref="AE749">_xlfn.IFS(AB749&gt;=4.5,"Excellent",AB749&gt;=3,"Good",AB749&lt;3,"Poor")</f>
        <v>Good</v>
      </c>
      <c r="AF749" s="1" t="str">
        <f t="shared" si="117"/>
        <v>Not Eligible for Bonus</v>
      </c>
      <c r="AG749" s="9" t="str">
        <f t="shared" si="118"/>
        <v>Normal Region</v>
      </c>
      <c r="AH749" s="1" t="str">
        <f t="shared" si="119"/>
        <v>Order Closed</v>
      </c>
    </row>
    <row r="750" spans="1:34">
      <c r="A750" s="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c r="P750" s="1">
        <f t="shared" si="110"/>
        <v>3660</v>
      </c>
      <c r="Q750" s="1">
        <v>10</v>
      </c>
      <c r="R750" s="1">
        <f t="shared" si="111"/>
        <v>366</v>
      </c>
      <c r="S750" s="1">
        <f t="shared" si="112"/>
        <v>3294</v>
      </c>
      <c r="T750" s="1">
        <v>0.52</v>
      </c>
      <c r="U750" s="1">
        <f t="shared" si="113"/>
        <v>1712.88</v>
      </c>
      <c r="V750" s="1">
        <f t="shared" si="114"/>
        <v>1581.12</v>
      </c>
      <c r="W750" s="4">
        <f t="shared" si="115"/>
        <v>0.48</v>
      </c>
      <c r="X750" s="1" t="s">
        <v>65</v>
      </c>
      <c r="Y750" s="1" t="s">
        <v>72</v>
      </c>
      <c r="Z750" s="1" t="s">
        <v>41</v>
      </c>
      <c r="AA750" s="2">
        <v>45885</v>
      </c>
      <c r="AB750" s="1">
        <v>4</v>
      </c>
      <c r="AC750" s="1" t="s">
        <v>42</v>
      </c>
      <c r="AD750" s="9" t="str">
        <f t="shared" si="116"/>
        <v>Target Not Achieved</v>
      </c>
      <c r="AE750" s="1" t="str" cm="1">
        <f t="array" ref="AE750">_xlfn.IFS(AB750&gt;=4.5,"Excellent",AB750&gt;=3,"Good",AB750&lt;3,"Poor")</f>
        <v>Good</v>
      </c>
      <c r="AF750" s="1" t="str">
        <f t="shared" si="117"/>
        <v>Not Eligible for Bonus</v>
      </c>
      <c r="AG750" s="9" t="str">
        <f t="shared" si="118"/>
        <v>Normal Region</v>
      </c>
      <c r="AH750" s="1" t="str">
        <f t="shared" si="119"/>
        <v>Order Closed</v>
      </c>
    </row>
    <row r="751" spans="1:34">
      <c r="A751" s="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c r="P751" s="1">
        <f t="shared" si="110"/>
        <v>1600</v>
      </c>
      <c r="Q751" s="1">
        <v>0</v>
      </c>
      <c r="R751" s="1">
        <f t="shared" si="111"/>
        <v>0</v>
      </c>
      <c r="S751" s="1">
        <f t="shared" si="112"/>
        <v>1600</v>
      </c>
      <c r="T751" s="1">
        <v>0.62</v>
      </c>
      <c r="U751" s="1">
        <f t="shared" si="113"/>
        <v>992</v>
      </c>
      <c r="V751" s="1">
        <f t="shared" si="114"/>
        <v>608</v>
      </c>
      <c r="W751" s="4">
        <f t="shared" si="115"/>
        <v>0.38</v>
      </c>
      <c r="X751" s="1" t="s">
        <v>50</v>
      </c>
      <c r="Y751" s="1" t="s">
        <v>72</v>
      </c>
      <c r="Z751" s="1" t="s">
        <v>51</v>
      </c>
      <c r="AA751" s="2">
        <v>45886</v>
      </c>
      <c r="AB751" s="1"/>
      <c r="AC751" s="1" t="s">
        <v>42</v>
      </c>
      <c r="AD751" s="9" t="str">
        <f t="shared" si="116"/>
        <v>Target Not Achieved</v>
      </c>
      <c r="AE751" s="1" t="str" cm="1">
        <f t="array" ref="AE751">_xlfn.IFS(AB751&gt;=4.5,"Excellent",AB751&gt;=3,"Good",AB751&lt;3,"Poor")</f>
        <v>Poor</v>
      </c>
      <c r="AF751" s="1" t="str">
        <f t="shared" si="117"/>
        <v>Not Eligible for Bonus</v>
      </c>
      <c r="AG751" s="9" t="str">
        <f t="shared" si="118"/>
        <v>Normal Region</v>
      </c>
      <c r="AH751" s="1" t="str">
        <f t="shared" si="119"/>
        <v>Order Closed</v>
      </c>
    </row>
    <row r="752" spans="1:34">
      <c r="A752" s="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c r="P752" s="1">
        <f t="shared" si="110"/>
        <v>7920</v>
      </c>
      <c r="Q752" s="1">
        <v>30</v>
      </c>
      <c r="R752" s="1">
        <f t="shared" si="111"/>
        <v>2376</v>
      </c>
      <c r="S752" s="1">
        <f t="shared" si="112"/>
        <v>5544</v>
      </c>
      <c r="T752" s="1">
        <v>0.47</v>
      </c>
      <c r="U752" s="1">
        <f t="shared" si="113"/>
        <v>2605.6799999999998</v>
      </c>
      <c r="V752" s="1">
        <f t="shared" si="114"/>
        <v>2938.32</v>
      </c>
      <c r="W752" s="4">
        <f t="shared" si="115"/>
        <v>0.53</v>
      </c>
      <c r="X752" s="1" t="s">
        <v>65</v>
      </c>
      <c r="Y752" s="1" t="s">
        <v>81</v>
      </c>
      <c r="Z752" s="1" t="s">
        <v>41</v>
      </c>
      <c r="AA752" s="2">
        <v>45883</v>
      </c>
      <c r="AB752" s="1">
        <v>4</v>
      </c>
      <c r="AC752" s="1" t="s">
        <v>42</v>
      </c>
      <c r="AD752" s="9" t="str">
        <f t="shared" si="116"/>
        <v>Target Not Achieved</v>
      </c>
      <c r="AE752" s="1" t="str" cm="1">
        <f t="array" ref="AE752">_xlfn.IFS(AB752&gt;=4.5,"Excellent",AB752&gt;=3,"Good",AB752&lt;3,"Poor")</f>
        <v>Good</v>
      </c>
      <c r="AF752" s="1" t="str">
        <f t="shared" si="117"/>
        <v>Not Eligible for Bonus</v>
      </c>
      <c r="AG752" s="9" t="str">
        <f t="shared" si="118"/>
        <v>Normal Region</v>
      </c>
      <c r="AH752" s="1" t="str">
        <f t="shared" si="119"/>
        <v>Order Closed</v>
      </c>
    </row>
    <row r="753" spans="1:34">
      <c r="A753" s="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c r="P753" s="1">
        <f t="shared" si="110"/>
        <v>3620</v>
      </c>
      <c r="Q753" s="1">
        <v>25</v>
      </c>
      <c r="R753" s="1">
        <f t="shared" si="111"/>
        <v>905</v>
      </c>
      <c r="S753" s="1">
        <f t="shared" si="112"/>
        <v>2715</v>
      </c>
      <c r="T753" s="1">
        <v>0.5</v>
      </c>
      <c r="U753" s="1">
        <f t="shared" si="113"/>
        <v>1357.5</v>
      </c>
      <c r="V753" s="1">
        <f t="shared" si="114"/>
        <v>1357.5</v>
      </c>
      <c r="W753" s="4">
        <f t="shared" si="115"/>
        <v>0.5</v>
      </c>
      <c r="X753" s="1" t="s">
        <v>104</v>
      </c>
      <c r="Y753" s="1" t="s">
        <v>57</v>
      </c>
      <c r="Z753" s="1" t="s">
        <v>41</v>
      </c>
      <c r="AA753" s="2">
        <v>45889</v>
      </c>
      <c r="AB753" s="1">
        <v>5</v>
      </c>
      <c r="AC753" s="1" t="s">
        <v>42</v>
      </c>
      <c r="AD753" s="9" t="str">
        <f t="shared" si="116"/>
        <v>Target Not Achieved</v>
      </c>
      <c r="AE753" s="1" t="str" cm="1">
        <f t="array" ref="AE753">_xlfn.IFS(AB753&gt;=4.5,"Excellent",AB753&gt;=3,"Good",AB753&lt;3,"Poor")</f>
        <v>Excellent</v>
      </c>
      <c r="AF753" s="1" t="str">
        <f t="shared" si="117"/>
        <v>Not Eligible for Bonus</v>
      </c>
      <c r="AG753" s="9" t="str">
        <f t="shared" si="118"/>
        <v>Normal Region</v>
      </c>
      <c r="AH753" s="1" t="str">
        <f t="shared" si="119"/>
        <v>Order Closed</v>
      </c>
    </row>
    <row r="754" spans="1:34">
      <c r="A754" s="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c r="P754" s="1">
        <f t="shared" si="110"/>
        <v>1880</v>
      </c>
      <c r="Q754" s="1">
        <v>0</v>
      </c>
      <c r="R754" s="1">
        <f t="shared" si="111"/>
        <v>0</v>
      </c>
      <c r="S754" s="1">
        <f t="shared" si="112"/>
        <v>1880</v>
      </c>
      <c r="T754" s="1">
        <v>0.62</v>
      </c>
      <c r="U754" s="1">
        <f t="shared" si="113"/>
        <v>1165.5999999999999</v>
      </c>
      <c r="V754" s="1">
        <f t="shared" si="114"/>
        <v>714.40000000000009</v>
      </c>
      <c r="W754" s="4">
        <f t="shared" si="115"/>
        <v>0.38000000000000006</v>
      </c>
      <c r="X754" s="1" t="s">
        <v>56</v>
      </c>
      <c r="Y754" s="1" t="s">
        <v>72</v>
      </c>
      <c r="Z754" s="1" t="s">
        <v>66</v>
      </c>
      <c r="AA754" s="1"/>
      <c r="AB754" s="1"/>
      <c r="AC754" s="1" t="s">
        <v>42</v>
      </c>
      <c r="AD754" s="9" t="str">
        <f t="shared" si="116"/>
        <v>Target Not Achieved</v>
      </c>
      <c r="AE754" s="1" t="str" cm="1">
        <f t="array" ref="AE754">_xlfn.IFS(AB754&gt;=4.5,"Excellent",AB754&gt;=3,"Good",AB754&lt;3,"Poor")</f>
        <v>Poor</v>
      </c>
      <c r="AF754" s="1" t="str">
        <f t="shared" si="117"/>
        <v>Not Eligible for Bonus</v>
      </c>
      <c r="AG754" s="9" t="str">
        <f t="shared" si="118"/>
        <v>Normal Region</v>
      </c>
      <c r="AH754" s="1" t="str">
        <f t="shared" si="119"/>
        <v>Order Closed</v>
      </c>
    </row>
    <row r="755" spans="1:34">
      <c r="A755" s="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c r="P755" s="1">
        <f t="shared" si="110"/>
        <v>10930</v>
      </c>
      <c r="Q755" s="1">
        <v>10</v>
      </c>
      <c r="R755" s="1">
        <f t="shared" si="111"/>
        <v>1093</v>
      </c>
      <c r="S755" s="1">
        <f t="shared" si="112"/>
        <v>9837</v>
      </c>
      <c r="T755" s="1">
        <v>0.52</v>
      </c>
      <c r="U755" s="1">
        <f t="shared" si="113"/>
        <v>5115.24</v>
      </c>
      <c r="V755" s="1">
        <f t="shared" si="114"/>
        <v>4721.76</v>
      </c>
      <c r="W755" s="4">
        <f t="shared" si="115"/>
        <v>0.48000000000000004</v>
      </c>
      <c r="X755" s="1" t="s">
        <v>147</v>
      </c>
      <c r="Y755" s="1" t="s">
        <v>40</v>
      </c>
      <c r="Z755" s="1" t="s">
        <v>22</v>
      </c>
      <c r="AA755" s="1"/>
      <c r="AB755" s="1"/>
      <c r="AC755" s="1" t="s">
        <v>93</v>
      </c>
      <c r="AD755" s="9" t="str">
        <f t="shared" si="116"/>
        <v>Target Not Achieved</v>
      </c>
      <c r="AE755" s="1" t="str" cm="1">
        <f t="array" ref="AE755">_xlfn.IFS(AB755&gt;=4.5,"Excellent",AB755&gt;=3,"Good",AB755&lt;3,"Poor")</f>
        <v>Poor</v>
      </c>
      <c r="AF755" s="1" t="str">
        <f t="shared" si="117"/>
        <v>Not Eligible for Bonus</v>
      </c>
      <c r="AG755" s="9" t="str">
        <f t="shared" si="118"/>
        <v>Normal Region</v>
      </c>
      <c r="AH755" s="1" t="str">
        <f t="shared" si="119"/>
        <v>Order Returned</v>
      </c>
    </row>
    <row r="756" spans="1:34">
      <c r="A756" s="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c r="P756" s="1">
        <f t="shared" si="110"/>
        <v>1950</v>
      </c>
      <c r="Q756" s="1">
        <v>0</v>
      </c>
      <c r="R756" s="1">
        <f t="shared" si="111"/>
        <v>0</v>
      </c>
      <c r="S756" s="1">
        <f t="shared" si="112"/>
        <v>1950</v>
      </c>
      <c r="T756" s="1">
        <v>0.62</v>
      </c>
      <c r="U756" s="1">
        <f t="shared" si="113"/>
        <v>1209</v>
      </c>
      <c r="V756" s="1">
        <f t="shared" si="114"/>
        <v>741</v>
      </c>
      <c r="W756" s="4">
        <f t="shared" si="115"/>
        <v>0.38</v>
      </c>
      <c r="X756" s="1" t="s">
        <v>104</v>
      </c>
      <c r="Y756" s="1" t="s">
        <v>57</v>
      </c>
      <c r="Z756" s="1" t="s">
        <v>120</v>
      </c>
      <c r="AA756" s="1"/>
      <c r="AB756" s="1"/>
      <c r="AC756" s="1" t="s">
        <v>42</v>
      </c>
      <c r="AD756" s="9" t="str">
        <f t="shared" si="116"/>
        <v>Target Not Achieved</v>
      </c>
      <c r="AE756" s="1" t="str" cm="1">
        <f t="array" ref="AE756">_xlfn.IFS(AB756&gt;=4.5,"Excellent",AB756&gt;=3,"Good",AB756&lt;3,"Poor")</f>
        <v>Poor</v>
      </c>
      <c r="AF756" s="1" t="str">
        <f t="shared" si="117"/>
        <v>Not Eligible for Bonus</v>
      </c>
      <c r="AG756" s="9" t="str">
        <f t="shared" si="118"/>
        <v>Normal Region</v>
      </c>
      <c r="AH756" s="1" t="str">
        <f t="shared" si="119"/>
        <v>Order Closed</v>
      </c>
    </row>
    <row r="757" spans="1:34">
      <c r="A757" s="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c r="P757" s="1">
        <f t="shared" si="110"/>
        <v>42700</v>
      </c>
      <c r="Q757" s="1">
        <v>10</v>
      </c>
      <c r="R757" s="1">
        <f t="shared" si="111"/>
        <v>4270</v>
      </c>
      <c r="S757" s="1">
        <f t="shared" si="112"/>
        <v>38430</v>
      </c>
      <c r="T757" s="1">
        <v>0.48</v>
      </c>
      <c r="U757" s="1">
        <f t="shared" si="113"/>
        <v>18446.399999999998</v>
      </c>
      <c r="V757" s="1">
        <f t="shared" si="114"/>
        <v>19983.600000000002</v>
      </c>
      <c r="W757" s="4">
        <f t="shared" si="115"/>
        <v>0.52</v>
      </c>
      <c r="X757" s="1" t="s">
        <v>39</v>
      </c>
      <c r="Y757" s="1" t="s">
        <v>40</v>
      </c>
      <c r="Z757" s="1" t="s">
        <v>41</v>
      </c>
      <c r="AA757" s="2">
        <v>45889</v>
      </c>
      <c r="AB757" s="1">
        <v>4</v>
      </c>
      <c r="AC757" s="1" t="s">
        <v>42</v>
      </c>
      <c r="AD757" s="9" t="str">
        <f t="shared" si="116"/>
        <v>Target Achieved</v>
      </c>
      <c r="AE757" s="1" t="str" cm="1">
        <f t="array" ref="AE757">_xlfn.IFS(AB757&gt;=4.5,"Excellent",AB757&gt;=3,"Good",AB757&lt;3,"Poor")</f>
        <v>Good</v>
      </c>
      <c r="AF757" s="1" t="str">
        <f t="shared" si="117"/>
        <v>Not Eligible for Bonus</v>
      </c>
      <c r="AG757" s="9" t="str">
        <f t="shared" si="118"/>
        <v>Normal Region</v>
      </c>
      <c r="AH757" s="1" t="str">
        <f t="shared" si="119"/>
        <v>Order Closed</v>
      </c>
    </row>
    <row r="758" spans="1:34">
      <c r="A758" s="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c r="P758" s="1">
        <f t="shared" si="110"/>
        <v>8520</v>
      </c>
      <c r="Q758" s="1">
        <v>10</v>
      </c>
      <c r="R758" s="1">
        <f t="shared" si="111"/>
        <v>852</v>
      </c>
      <c r="S758" s="1">
        <f t="shared" si="112"/>
        <v>7668</v>
      </c>
      <c r="T758" s="1">
        <v>0.47</v>
      </c>
      <c r="U758" s="1">
        <f t="shared" si="113"/>
        <v>3603.9599999999996</v>
      </c>
      <c r="V758" s="1">
        <f t="shared" si="114"/>
        <v>4064.0400000000004</v>
      </c>
      <c r="W758" s="4">
        <f t="shared" si="115"/>
        <v>0.53</v>
      </c>
      <c r="X758" s="1" t="s">
        <v>50</v>
      </c>
      <c r="Y758" s="1" t="s">
        <v>72</v>
      </c>
      <c r="Z758" s="1" t="s">
        <v>22</v>
      </c>
      <c r="AA758" s="1"/>
      <c r="AB758" s="1"/>
      <c r="AC758" s="1" t="s">
        <v>93</v>
      </c>
      <c r="AD758" s="9" t="str">
        <f t="shared" si="116"/>
        <v>Target Not Achieved</v>
      </c>
      <c r="AE758" s="1" t="str" cm="1">
        <f t="array" ref="AE758">_xlfn.IFS(AB758&gt;=4.5,"Excellent",AB758&gt;=3,"Good",AB758&lt;3,"Poor")</f>
        <v>Poor</v>
      </c>
      <c r="AF758" s="1" t="str">
        <f t="shared" si="117"/>
        <v>Not Eligible for Bonus</v>
      </c>
      <c r="AG758" s="9" t="str">
        <f t="shared" si="118"/>
        <v>Priority Region</v>
      </c>
      <c r="AH758" s="1" t="str">
        <f t="shared" si="119"/>
        <v>Order Returned</v>
      </c>
    </row>
    <row r="759" spans="1:34">
      <c r="A759" s="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c r="P759" s="1">
        <f t="shared" si="110"/>
        <v>260</v>
      </c>
      <c r="Q759" s="1">
        <v>25</v>
      </c>
      <c r="R759" s="1">
        <f t="shared" si="111"/>
        <v>65</v>
      </c>
      <c r="S759" s="1">
        <f t="shared" si="112"/>
        <v>195</v>
      </c>
      <c r="T759" s="1">
        <v>0.62</v>
      </c>
      <c r="U759" s="1">
        <f t="shared" si="113"/>
        <v>120.9</v>
      </c>
      <c r="V759" s="1">
        <f t="shared" si="114"/>
        <v>74.099999999999994</v>
      </c>
      <c r="W759" s="4">
        <f t="shared" si="115"/>
        <v>0.37999999999999995</v>
      </c>
      <c r="X759" s="1" t="s">
        <v>147</v>
      </c>
      <c r="Y759" s="1" t="s">
        <v>72</v>
      </c>
      <c r="Z759" s="1" t="s">
        <v>41</v>
      </c>
      <c r="AA759" s="2">
        <v>45890</v>
      </c>
      <c r="AB759" s="1">
        <v>4</v>
      </c>
      <c r="AC759" s="1" t="s">
        <v>42</v>
      </c>
      <c r="AD759" s="9" t="str">
        <f t="shared" si="116"/>
        <v>Target Not Achieved</v>
      </c>
      <c r="AE759" s="1" t="str" cm="1">
        <f t="array" ref="AE759">_xlfn.IFS(AB759&gt;=4.5,"Excellent",AB759&gt;=3,"Good",AB759&lt;3,"Poor")</f>
        <v>Good</v>
      </c>
      <c r="AF759" s="1" t="str">
        <f t="shared" si="117"/>
        <v>Not Eligible for Bonus</v>
      </c>
      <c r="AG759" s="9" t="str">
        <f t="shared" si="118"/>
        <v>Normal Region</v>
      </c>
      <c r="AH759" s="1" t="str">
        <f t="shared" si="119"/>
        <v>Order Closed</v>
      </c>
    </row>
    <row r="760" spans="1:34">
      <c r="A760" s="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c r="P760" s="1">
        <f t="shared" si="110"/>
        <v>61300</v>
      </c>
      <c r="Q760" s="1">
        <v>0</v>
      </c>
      <c r="R760" s="1">
        <f t="shared" si="111"/>
        <v>0</v>
      </c>
      <c r="S760" s="1">
        <f t="shared" si="112"/>
        <v>61300</v>
      </c>
      <c r="T760" s="1">
        <v>0.52</v>
      </c>
      <c r="U760" s="1">
        <f t="shared" si="113"/>
        <v>31876</v>
      </c>
      <c r="V760" s="1">
        <f t="shared" si="114"/>
        <v>29424</v>
      </c>
      <c r="W760" s="4">
        <f t="shared" si="115"/>
        <v>0.48</v>
      </c>
      <c r="X760" s="1" t="s">
        <v>147</v>
      </c>
      <c r="Y760" s="1" t="s">
        <v>57</v>
      </c>
      <c r="Z760" s="1" t="s">
        <v>41</v>
      </c>
      <c r="AA760" s="2">
        <v>45887</v>
      </c>
      <c r="AB760" s="1">
        <v>5</v>
      </c>
      <c r="AC760" s="1" t="s">
        <v>42</v>
      </c>
      <c r="AD760" s="9" t="str">
        <f t="shared" si="116"/>
        <v>Target Achieved</v>
      </c>
      <c r="AE760" s="1" t="str" cm="1">
        <f t="array" ref="AE760">_xlfn.IFS(AB760&gt;=4.5,"Excellent",AB760&gt;=3,"Good",AB760&lt;3,"Poor")</f>
        <v>Excellent</v>
      </c>
      <c r="AF760" s="1" t="str">
        <f t="shared" si="117"/>
        <v>Eligible for Bonus</v>
      </c>
      <c r="AG760" s="9" t="str">
        <f t="shared" si="118"/>
        <v>Normal Region</v>
      </c>
      <c r="AH760" s="1" t="str">
        <f t="shared" si="119"/>
        <v>Order Closed</v>
      </c>
    </row>
    <row r="761" spans="1:34">
      <c r="A761" s="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c r="P761" s="1">
        <f t="shared" si="110"/>
        <v>600</v>
      </c>
      <c r="Q761" s="1">
        <v>0</v>
      </c>
      <c r="R761" s="1">
        <f t="shared" si="111"/>
        <v>0</v>
      </c>
      <c r="S761" s="1">
        <f t="shared" si="112"/>
        <v>600</v>
      </c>
      <c r="T761" s="1">
        <v>0.52</v>
      </c>
      <c r="U761" s="1">
        <f t="shared" si="113"/>
        <v>312</v>
      </c>
      <c r="V761" s="1">
        <f t="shared" si="114"/>
        <v>288</v>
      </c>
      <c r="W761" s="4">
        <f t="shared" si="115"/>
        <v>0.48</v>
      </c>
      <c r="X761" s="1" t="s">
        <v>65</v>
      </c>
      <c r="Y761" s="1" t="s">
        <v>57</v>
      </c>
      <c r="Z761" s="1" t="s">
        <v>41</v>
      </c>
      <c r="AA761" s="2">
        <v>45887</v>
      </c>
      <c r="AB761" s="1">
        <v>4</v>
      </c>
      <c r="AC761" s="1" t="s">
        <v>42</v>
      </c>
      <c r="AD761" s="9" t="str">
        <f t="shared" si="116"/>
        <v>Target Not Achieved</v>
      </c>
      <c r="AE761" s="1" t="str" cm="1">
        <f t="array" ref="AE761">_xlfn.IFS(AB761&gt;=4.5,"Excellent",AB761&gt;=3,"Good",AB761&lt;3,"Poor")</f>
        <v>Good</v>
      </c>
      <c r="AF761" s="1" t="str">
        <f t="shared" si="117"/>
        <v>Not Eligible for Bonus</v>
      </c>
      <c r="AG761" s="9" t="str">
        <f t="shared" si="118"/>
        <v>Normal Region</v>
      </c>
      <c r="AH761" s="1" t="str">
        <f t="shared" si="119"/>
        <v>Order Closed</v>
      </c>
    </row>
    <row r="762" spans="1:34">
      <c r="A762" s="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c r="P762" s="1">
        <f t="shared" si="110"/>
        <v>1630</v>
      </c>
      <c r="Q762" s="1">
        <v>20</v>
      </c>
      <c r="R762" s="1">
        <f t="shared" si="111"/>
        <v>326</v>
      </c>
      <c r="S762" s="1">
        <f t="shared" si="112"/>
        <v>1304</v>
      </c>
      <c r="T762" s="1">
        <v>0.5</v>
      </c>
      <c r="U762" s="1">
        <f t="shared" si="113"/>
        <v>652</v>
      </c>
      <c r="V762" s="1">
        <f t="shared" si="114"/>
        <v>652</v>
      </c>
      <c r="W762" s="4">
        <f t="shared" si="115"/>
        <v>0.5</v>
      </c>
      <c r="X762" s="1" t="s">
        <v>92</v>
      </c>
      <c r="Y762" s="1" t="s">
        <v>72</v>
      </c>
      <c r="Z762" s="1" t="s">
        <v>41</v>
      </c>
      <c r="AA762" s="2">
        <v>45890</v>
      </c>
      <c r="AB762" s="1">
        <v>5</v>
      </c>
      <c r="AC762" s="1" t="s">
        <v>42</v>
      </c>
      <c r="AD762" s="9" t="str">
        <f t="shared" si="116"/>
        <v>Target Not Achieved</v>
      </c>
      <c r="AE762" s="1" t="str" cm="1">
        <f t="array" ref="AE762">_xlfn.IFS(AB762&gt;=4.5,"Excellent",AB762&gt;=3,"Good",AB762&lt;3,"Poor")</f>
        <v>Excellent</v>
      </c>
      <c r="AF762" s="1" t="str">
        <f t="shared" si="117"/>
        <v>Not Eligible for Bonus</v>
      </c>
      <c r="AG762" s="9" t="str">
        <f t="shared" si="118"/>
        <v>Normal Region</v>
      </c>
      <c r="AH762" s="1" t="str">
        <f t="shared" si="119"/>
        <v>Order Closed</v>
      </c>
    </row>
    <row r="763" spans="1:34">
      <c r="A763" s="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c r="P763" s="1">
        <f t="shared" si="110"/>
        <v>5350</v>
      </c>
      <c r="Q763" s="1">
        <v>0</v>
      </c>
      <c r="R763" s="1">
        <f t="shared" si="111"/>
        <v>0</v>
      </c>
      <c r="S763" s="1">
        <f t="shared" si="112"/>
        <v>5350</v>
      </c>
      <c r="T763" s="1">
        <v>0.35</v>
      </c>
      <c r="U763" s="1">
        <f t="shared" si="113"/>
        <v>1872.4999999999998</v>
      </c>
      <c r="V763" s="1">
        <f t="shared" si="114"/>
        <v>3477.5</v>
      </c>
      <c r="W763" s="4">
        <f t="shared" si="115"/>
        <v>0.65</v>
      </c>
      <c r="X763" s="1" t="s">
        <v>56</v>
      </c>
      <c r="Y763" s="1" t="s">
        <v>57</v>
      </c>
      <c r="Z763" s="1" t="s">
        <v>120</v>
      </c>
      <c r="AA763" s="1"/>
      <c r="AB763" s="1"/>
      <c r="AC763" s="1" t="s">
        <v>42</v>
      </c>
      <c r="AD763" s="9" t="str">
        <f t="shared" si="116"/>
        <v>Target Not Achieved</v>
      </c>
      <c r="AE763" s="1" t="str" cm="1">
        <f t="array" ref="AE763">_xlfn.IFS(AB763&gt;=4.5,"Excellent",AB763&gt;=3,"Good",AB763&lt;3,"Poor")</f>
        <v>Poor</v>
      </c>
      <c r="AF763" s="1" t="str">
        <f t="shared" si="117"/>
        <v>Not Eligible for Bonus</v>
      </c>
      <c r="AG763" s="9" t="str">
        <f t="shared" si="118"/>
        <v>Normal Region</v>
      </c>
      <c r="AH763" s="1" t="str">
        <f t="shared" si="119"/>
        <v>Order Closed</v>
      </c>
    </row>
    <row r="764" spans="1:34">
      <c r="A764" s="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c r="P764" s="1">
        <f t="shared" si="110"/>
        <v>118940</v>
      </c>
      <c r="Q764" s="1">
        <v>15</v>
      </c>
      <c r="R764" s="1">
        <f t="shared" si="111"/>
        <v>17841</v>
      </c>
      <c r="S764" s="1">
        <f t="shared" si="112"/>
        <v>101099</v>
      </c>
      <c r="T764" s="1">
        <v>0.57999999999999996</v>
      </c>
      <c r="U764" s="1">
        <f t="shared" si="113"/>
        <v>58637.42</v>
      </c>
      <c r="V764" s="1">
        <f t="shared" si="114"/>
        <v>42461.58</v>
      </c>
      <c r="W764" s="4">
        <f t="shared" si="115"/>
        <v>0.42000000000000004</v>
      </c>
      <c r="X764" s="1" t="s">
        <v>50</v>
      </c>
      <c r="Y764" s="1" t="s">
        <v>72</v>
      </c>
      <c r="Z764" s="1" t="s">
        <v>41</v>
      </c>
      <c r="AA764" s="2">
        <v>45892</v>
      </c>
      <c r="AB764" s="1">
        <v>4</v>
      </c>
      <c r="AC764" s="1" t="s">
        <v>42</v>
      </c>
      <c r="AD764" s="9" t="str">
        <f t="shared" si="116"/>
        <v>Target Achieved</v>
      </c>
      <c r="AE764" s="1" t="str" cm="1">
        <f t="array" ref="AE764">_xlfn.IFS(AB764&gt;=4.5,"Excellent",AB764&gt;=3,"Good",AB764&lt;3,"Poor")</f>
        <v>Good</v>
      </c>
      <c r="AF764" s="1" t="str">
        <f t="shared" si="117"/>
        <v>Not Eligible for Bonus</v>
      </c>
      <c r="AG764" s="9" t="str">
        <f t="shared" si="118"/>
        <v>Normal Region</v>
      </c>
      <c r="AH764" s="1" t="str">
        <f t="shared" si="119"/>
        <v>Order Closed</v>
      </c>
    </row>
    <row r="765" spans="1:34">
      <c r="A765" s="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c r="P765" s="1">
        <f t="shared" si="110"/>
        <v>13850</v>
      </c>
      <c r="Q765" s="1">
        <v>30</v>
      </c>
      <c r="R765" s="1">
        <f t="shared" si="111"/>
        <v>4155</v>
      </c>
      <c r="S765" s="1">
        <f t="shared" si="112"/>
        <v>9695</v>
      </c>
      <c r="T765" s="1">
        <v>0.5</v>
      </c>
      <c r="U765" s="1">
        <f t="shared" si="113"/>
        <v>4847.5</v>
      </c>
      <c r="V765" s="1">
        <f t="shared" si="114"/>
        <v>4847.5</v>
      </c>
      <c r="W765" s="4">
        <f t="shared" si="115"/>
        <v>0.5</v>
      </c>
      <c r="X765" s="1" t="s">
        <v>50</v>
      </c>
      <c r="Y765" s="1" t="s">
        <v>57</v>
      </c>
      <c r="Z765" s="1" t="s">
        <v>41</v>
      </c>
      <c r="AA765" s="2">
        <v>45889</v>
      </c>
      <c r="AB765" s="1">
        <v>5</v>
      </c>
      <c r="AC765" s="1" t="s">
        <v>42</v>
      </c>
      <c r="AD765" s="9" t="str">
        <f t="shared" si="116"/>
        <v>Target Not Achieved</v>
      </c>
      <c r="AE765" s="1" t="str" cm="1">
        <f t="array" ref="AE765">_xlfn.IFS(AB765&gt;=4.5,"Excellent",AB765&gt;=3,"Good",AB765&lt;3,"Poor")</f>
        <v>Excellent</v>
      </c>
      <c r="AF765" s="1" t="str">
        <f t="shared" si="117"/>
        <v>Not Eligible for Bonus</v>
      </c>
      <c r="AG765" s="9" t="str">
        <f t="shared" si="118"/>
        <v>Priority Region</v>
      </c>
      <c r="AH765" s="1" t="str">
        <f t="shared" si="119"/>
        <v>Order Closed</v>
      </c>
    </row>
    <row r="766" spans="1:34">
      <c r="A766" s="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c r="P766" s="1">
        <f t="shared" si="110"/>
        <v>2440</v>
      </c>
      <c r="Q766" s="1">
        <v>0</v>
      </c>
      <c r="R766" s="1">
        <f t="shared" si="111"/>
        <v>0</v>
      </c>
      <c r="S766" s="1">
        <f t="shared" si="112"/>
        <v>2440</v>
      </c>
      <c r="T766" s="1">
        <v>0.35</v>
      </c>
      <c r="U766" s="1">
        <f t="shared" si="113"/>
        <v>854</v>
      </c>
      <c r="V766" s="1">
        <f t="shared" si="114"/>
        <v>1586</v>
      </c>
      <c r="W766" s="4">
        <f t="shared" si="115"/>
        <v>0.65</v>
      </c>
      <c r="X766" s="1" t="s">
        <v>56</v>
      </c>
      <c r="Y766" s="1" t="s">
        <v>57</v>
      </c>
      <c r="Z766" s="1" t="s">
        <v>51</v>
      </c>
      <c r="AA766" s="2">
        <v>45891</v>
      </c>
      <c r="AB766" s="1"/>
      <c r="AC766" s="1" t="s">
        <v>42</v>
      </c>
      <c r="AD766" s="9" t="str">
        <f t="shared" si="116"/>
        <v>Target Not Achieved</v>
      </c>
      <c r="AE766" s="1" t="str" cm="1">
        <f t="array" ref="AE766">_xlfn.IFS(AB766&gt;=4.5,"Excellent",AB766&gt;=3,"Good",AB766&lt;3,"Poor")</f>
        <v>Poor</v>
      </c>
      <c r="AF766" s="1" t="str">
        <f t="shared" si="117"/>
        <v>Not Eligible for Bonus</v>
      </c>
      <c r="AG766" s="9" t="str">
        <f t="shared" si="118"/>
        <v>Normal Region</v>
      </c>
      <c r="AH766" s="1" t="str">
        <f t="shared" si="119"/>
        <v>Order Closed</v>
      </c>
    </row>
    <row r="767" spans="1:34">
      <c r="A767" s="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c r="P767" s="1">
        <f t="shared" si="110"/>
        <v>3500</v>
      </c>
      <c r="Q767" s="1">
        <v>10</v>
      </c>
      <c r="R767" s="1">
        <f t="shared" si="111"/>
        <v>350</v>
      </c>
      <c r="S767" s="1">
        <f t="shared" si="112"/>
        <v>3150</v>
      </c>
      <c r="T767" s="1">
        <v>0.35</v>
      </c>
      <c r="U767" s="1">
        <f t="shared" si="113"/>
        <v>1102.5</v>
      </c>
      <c r="V767" s="1">
        <f t="shared" si="114"/>
        <v>2047.5</v>
      </c>
      <c r="W767" s="4">
        <f t="shared" si="115"/>
        <v>0.65</v>
      </c>
      <c r="X767" s="1" t="s">
        <v>147</v>
      </c>
      <c r="Y767" s="1" t="s">
        <v>72</v>
      </c>
      <c r="Z767" s="1" t="s">
        <v>22</v>
      </c>
      <c r="AA767" s="1"/>
      <c r="AB767" s="1"/>
      <c r="AC767" s="1" t="s">
        <v>93</v>
      </c>
      <c r="AD767" s="9" t="str">
        <f t="shared" si="116"/>
        <v>Target Not Achieved</v>
      </c>
      <c r="AE767" s="1" t="str" cm="1">
        <f t="array" ref="AE767">_xlfn.IFS(AB767&gt;=4.5,"Excellent",AB767&gt;=3,"Good",AB767&lt;3,"Poor")</f>
        <v>Poor</v>
      </c>
      <c r="AF767" s="1" t="str">
        <f t="shared" si="117"/>
        <v>Not Eligible for Bonus</v>
      </c>
      <c r="AG767" s="9" t="str">
        <f t="shared" si="118"/>
        <v>Priority Region</v>
      </c>
      <c r="AH767" s="1" t="str">
        <f t="shared" si="119"/>
        <v>Order Returned</v>
      </c>
    </row>
    <row r="768" spans="1:34">
      <c r="A768" s="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c r="P768" s="1">
        <f t="shared" si="110"/>
        <v>4440</v>
      </c>
      <c r="Q768" s="1">
        <v>10</v>
      </c>
      <c r="R768" s="1">
        <f t="shared" si="111"/>
        <v>444</v>
      </c>
      <c r="S768" s="1">
        <f t="shared" si="112"/>
        <v>3996</v>
      </c>
      <c r="T768" s="1">
        <v>0.45</v>
      </c>
      <c r="U768" s="1">
        <f t="shared" si="113"/>
        <v>1798.2</v>
      </c>
      <c r="V768" s="1">
        <f t="shared" si="114"/>
        <v>2197.8000000000002</v>
      </c>
      <c r="W768" s="4">
        <f t="shared" si="115"/>
        <v>0.55000000000000004</v>
      </c>
      <c r="X768" s="1" t="s">
        <v>50</v>
      </c>
      <c r="Y768" s="1" t="s">
        <v>72</v>
      </c>
      <c r="Z768" s="1" t="s">
        <v>41</v>
      </c>
      <c r="AA768" s="2">
        <v>45893</v>
      </c>
      <c r="AB768" s="1">
        <v>5</v>
      </c>
      <c r="AC768" s="1" t="s">
        <v>42</v>
      </c>
      <c r="AD768" s="9" t="str">
        <f t="shared" si="116"/>
        <v>Target Not Achieved</v>
      </c>
      <c r="AE768" s="1" t="str" cm="1">
        <f t="array" ref="AE768">_xlfn.IFS(AB768&gt;=4.5,"Excellent",AB768&gt;=3,"Good",AB768&lt;3,"Poor")</f>
        <v>Excellent</v>
      </c>
      <c r="AF768" s="1" t="str">
        <f t="shared" si="117"/>
        <v>Not Eligible for Bonus</v>
      </c>
      <c r="AG768" s="9" t="str">
        <f t="shared" si="118"/>
        <v>Normal Region</v>
      </c>
      <c r="AH768" s="1" t="str">
        <f t="shared" si="119"/>
        <v>Order Closed</v>
      </c>
    </row>
    <row r="769" spans="1:34">
      <c r="A769" s="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c r="P769" s="1">
        <f t="shared" si="110"/>
        <v>540</v>
      </c>
      <c r="Q769" s="1">
        <v>15</v>
      </c>
      <c r="R769" s="1">
        <f t="shared" si="111"/>
        <v>81</v>
      </c>
      <c r="S769" s="1">
        <f t="shared" si="112"/>
        <v>459</v>
      </c>
      <c r="T769" s="1">
        <v>0.62</v>
      </c>
      <c r="U769" s="1">
        <f t="shared" si="113"/>
        <v>284.58</v>
      </c>
      <c r="V769" s="1">
        <f t="shared" si="114"/>
        <v>174.42000000000002</v>
      </c>
      <c r="W769" s="4">
        <f t="shared" si="115"/>
        <v>0.38000000000000006</v>
      </c>
      <c r="X769" s="1" t="s">
        <v>65</v>
      </c>
      <c r="Y769" s="1" t="s">
        <v>40</v>
      </c>
      <c r="Z769" s="1" t="s">
        <v>41</v>
      </c>
      <c r="AA769" s="2">
        <v>45894</v>
      </c>
      <c r="AB769" s="1">
        <v>4</v>
      </c>
      <c r="AC769" s="1" t="s">
        <v>42</v>
      </c>
      <c r="AD769" s="9" t="str">
        <f t="shared" si="116"/>
        <v>Target Not Achieved</v>
      </c>
      <c r="AE769" s="1" t="str" cm="1">
        <f t="array" ref="AE769">_xlfn.IFS(AB769&gt;=4.5,"Excellent",AB769&gt;=3,"Good",AB769&lt;3,"Poor")</f>
        <v>Good</v>
      </c>
      <c r="AF769" s="1" t="str">
        <f t="shared" si="117"/>
        <v>Not Eligible for Bonus</v>
      </c>
      <c r="AG769" s="9" t="str">
        <f t="shared" si="118"/>
        <v>Priority Region</v>
      </c>
      <c r="AH769" s="1" t="str">
        <f t="shared" si="119"/>
        <v>Order Closed</v>
      </c>
    </row>
    <row r="770" spans="1:34">
      <c r="A770" s="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c r="P770" s="1">
        <f t="shared" si="110"/>
        <v>9920</v>
      </c>
      <c r="Q770" s="1">
        <v>25</v>
      </c>
      <c r="R770" s="1">
        <f t="shared" si="111"/>
        <v>2480</v>
      </c>
      <c r="S770" s="1">
        <f t="shared" si="112"/>
        <v>7440</v>
      </c>
      <c r="T770" s="1">
        <v>0.47</v>
      </c>
      <c r="U770" s="1">
        <f t="shared" si="113"/>
        <v>3496.7999999999997</v>
      </c>
      <c r="V770" s="1">
        <f t="shared" si="114"/>
        <v>3943.2000000000003</v>
      </c>
      <c r="W770" s="4">
        <f t="shared" si="115"/>
        <v>0.53</v>
      </c>
      <c r="X770" s="1" t="s">
        <v>50</v>
      </c>
      <c r="Y770" s="1" t="s">
        <v>57</v>
      </c>
      <c r="Z770" s="1" t="s">
        <v>41</v>
      </c>
      <c r="AA770" s="2">
        <v>45894</v>
      </c>
      <c r="AB770" s="1">
        <v>5</v>
      </c>
      <c r="AC770" s="1" t="s">
        <v>42</v>
      </c>
      <c r="AD770" s="9" t="str">
        <f t="shared" si="116"/>
        <v>Target Not Achieved</v>
      </c>
      <c r="AE770" s="1" t="str" cm="1">
        <f t="array" ref="AE770">_xlfn.IFS(AB770&gt;=4.5,"Excellent",AB770&gt;=3,"Good",AB770&lt;3,"Poor")</f>
        <v>Excellent</v>
      </c>
      <c r="AF770" s="1" t="str">
        <f t="shared" si="117"/>
        <v>Not Eligible for Bonus</v>
      </c>
      <c r="AG770" s="9" t="str">
        <f t="shared" si="118"/>
        <v>Normal Region</v>
      </c>
      <c r="AH770" s="1" t="str">
        <f t="shared" si="119"/>
        <v>Order Closed</v>
      </c>
    </row>
    <row r="771" spans="1:34">
      <c r="A771" s="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c r="P771" s="1">
        <f t="shared" ref="P771:P834" si="120">PRODUCT(N771,O771)</f>
        <v>445250</v>
      </c>
      <c r="Q771" s="1">
        <v>10</v>
      </c>
      <c r="R771" s="1">
        <f t="shared" ref="R771:R834" si="121">P771*(Q771/100)</f>
        <v>44525</v>
      </c>
      <c r="S771" s="1">
        <f t="shared" ref="S771:S834" si="122">P771-R771</f>
        <v>400725</v>
      </c>
      <c r="T771" s="1">
        <v>0.57999999999999996</v>
      </c>
      <c r="U771" s="1">
        <f t="shared" ref="U771:U834" si="123">S771*T771</f>
        <v>232420.49999999997</v>
      </c>
      <c r="V771" s="1">
        <f t="shared" ref="V771:V834" si="124">S771-U771</f>
        <v>168304.50000000003</v>
      </c>
      <c r="W771" s="4">
        <f t="shared" ref="W771:W834" si="125">(V771/S771)</f>
        <v>0.4200000000000001</v>
      </c>
      <c r="X771" s="1" t="s">
        <v>104</v>
      </c>
      <c r="Y771" s="1" t="s">
        <v>81</v>
      </c>
      <c r="Z771" s="1" t="s">
        <v>51</v>
      </c>
      <c r="AA771" s="2">
        <v>45888</v>
      </c>
      <c r="AB771" s="1"/>
      <c r="AC771" s="1" t="s">
        <v>42</v>
      </c>
      <c r="AD771" s="9" t="str">
        <f t="shared" ref="AD771:AD834" si="126">IF(S771&gt;10000,"Target Achieved", "Target Not Achieved")</f>
        <v>Target Achieved</v>
      </c>
      <c r="AE771" s="1" t="str" cm="1">
        <f t="array" ref="AE771">_xlfn.IFS(AB771&gt;=4.5,"Excellent",AB771&gt;=3,"Good",AB771&lt;3,"Poor")</f>
        <v>Poor</v>
      </c>
      <c r="AF771" s="1" t="str">
        <f t="shared" ref="AF771:AF834" si="127">IF(AND(V771&gt;5000,Q771&lt;10),"Eligible for Bonus","Not Eligible for Bonus")</f>
        <v>Not Eligible for Bonus</v>
      </c>
      <c r="AG771" s="9" t="str">
        <f t="shared" ref="AG771:AG834" si="128">IF(OR(K771="East India",K771="South India"),"Priority Region","Normal Region")</f>
        <v>Normal Region</v>
      </c>
      <c r="AH771" s="1" t="str">
        <f t="shared" ref="AH771:AH834" si="129">IF(NOT(AC771="Yes"),"Order Closed","Order Returned")</f>
        <v>Order Closed</v>
      </c>
    </row>
    <row r="772" spans="1:34">
      <c r="A772" s="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c r="P772" s="1">
        <f t="shared" si="120"/>
        <v>12340</v>
      </c>
      <c r="Q772" s="1">
        <v>10</v>
      </c>
      <c r="R772" s="1">
        <f t="shared" si="121"/>
        <v>1234</v>
      </c>
      <c r="S772" s="1">
        <f t="shared" si="122"/>
        <v>11106</v>
      </c>
      <c r="T772" s="1">
        <v>0.52</v>
      </c>
      <c r="U772" s="1">
        <f t="shared" si="123"/>
        <v>5775.12</v>
      </c>
      <c r="V772" s="1">
        <f t="shared" si="124"/>
        <v>5330.88</v>
      </c>
      <c r="W772" s="4">
        <f t="shared" si="125"/>
        <v>0.48</v>
      </c>
      <c r="X772" s="1" t="s">
        <v>104</v>
      </c>
      <c r="Y772" s="1" t="s">
        <v>57</v>
      </c>
      <c r="Z772" s="1" t="s">
        <v>51</v>
      </c>
      <c r="AA772" s="2">
        <v>45893</v>
      </c>
      <c r="AB772" s="1"/>
      <c r="AC772" s="1" t="s">
        <v>42</v>
      </c>
      <c r="AD772" s="9" t="str">
        <f t="shared" si="126"/>
        <v>Target Achieved</v>
      </c>
      <c r="AE772" s="1" t="str" cm="1">
        <f t="array" ref="AE772">_xlfn.IFS(AB772&gt;=4.5,"Excellent",AB772&gt;=3,"Good",AB772&lt;3,"Poor")</f>
        <v>Poor</v>
      </c>
      <c r="AF772" s="1" t="str">
        <f t="shared" si="127"/>
        <v>Not Eligible for Bonus</v>
      </c>
      <c r="AG772" s="9" t="str">
        <f t="shared" si="128"/>
        <v>Normal Region</v>
      </c>
      <c r="AH772" s="1" t="str">
        <f t="shared" si="129"/>
        <v>Order Closed</v>
      </c>
    </row>
    <row r="773" spans="1:34">
      <c r="A773" s="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c r="P773" s="1">
        <f t="shared" si="120"/>
        <v>9500</v>
      </c>
      <c r="Q773" s="1">
        <v>0</v>
      </c>
      <c r="R773" s="1">
        <f t="shared" si="121"/>
        <v>0</v>
      </c>
      <c r="S773" s="1">
        <f t="shared" si="122"/>
        <v>9500</v>
      </c>
      <c r="T773" s="1">
        <v>0.47</v>
      </c>
      <c r="U773" s="1">
        <f t="shared" si="123"/>
        <v>4465</v>
      </c>
      <c r="V773" s="1">
        <f t="shared" si="124"/>
        <v>5035</v>
      </c>
      <c r="W773" s="4">
        <f t="shared" si="125"/>
        <v>0.53</v>
      </c>
      <c r="X773" s="1" t="s">
        <v>104</v>
      </c>
      <c r="Y773" s="1" t="s">
        <v>72</v>
      </c>
      <c r="Z773" s="1" t="s">
        <v>41</v>
      </c>
      <c r="AA773" s="2">
        <v>45892</v>
      </c>
      <c r="AB773" s="1">
        <v>5</v>
      </c>
      <c r="AC773" s="1" t="s">
        <v>42</v>
      </c>
      <c r="AD773" s="9" t="str">
        <f t="shared" si="126"/>
        <v>Target Not Achieved</v>
      </c>
      <c r="AE773" s="1" t="str" cm="1">
        <f t="array" ref="AE773">_xlfn.IFS(AB773&gt;=4.5,"Excellent",AB773&gt;=3,"Good",AB773&lt;3,"Poor")</f>
        <v>Excellent</v>
      </c>
      <c r="AF773" s="1" t="str">
        <f t="shared" si="127"/>
        <v>Eligible for Bonus</v>
      </c>
      <c r="AG773" s="9" t="str">
        <f t="shared" si="128"/>
        <v>Priority Region</v>
      </c>
      <c r="AH773" s="1" t="str">
        <f t="shared" si="129"/>
        <v>Order Closed</v>
      </c>
    </row>
    <row r="774" spans="1:34">
      <c r="A774" s="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c r="P774" s="1">
        <f t="shared" si="120"/>
        <v>5380</v>
      </c>
      <c r="Q774" s="1">
        <v>5</v>
      </c>
      <c r="R774" s="1">
        <f t="shared" si="121"/>
        <v>269</v>
      </c>
      <c r="S774" s="1">
        <f t="shared" si="122"/>
        <v>5111</v>
      </c>
      <c r="T774" s="1">
        <v>0.5</v>
      </c>
      <c r="U774" s="1">
        <f t="shared" si="123"/>
        <v>2555.5</v>
      </c>
      <c r="V774" s="1">
        <f t="shared" si="124"/>
        <v>2555.5</v>
      </c>
      <c r="W774" s="4">
        <f t="shared" si="125"/>
        <v>0.5</v>
      </c>
      <c r="X774" s="1" t="s">
        <v>39</v>
      </c>
      <c r="Y774" s="1" t="s">
        <v>57</v>
      </c>
      <c r="Z774" s="1" t="s">
        <v>66</v>
      </c>
      <c r="AA774" s="1"/>
      <c r="AB774" s="1"/>
      <c r="AC774" s="1" t="s">
        <v>42</v>
      </c>
      <c r="AD774" s="9" t="str">
        <f t="shared" si="126"/>
        <v>Target Not Achieved</v>
      </c>
      <c r="AE774" s="1" t="str" cm="1">
        <f t="array" ref="AE774">_xlfn.IFS(AB774&gt;=4.5,"Excellent",AB774&gt;=3,"Good",AB774&lt;3,"Poor")</f>
        <v>Poor</v>
      </c>
      <c r="AF774" s="1" t="str">
        <f t="shared" si="127"/>
        <v>Not Eligible for Bonus</v>
      </c>
      <c r="AG774" s="9" t="str">
        <f t="shared" si="128"/>
        <v>Normal Region</v>
      </c>
      <c r="AH774" s="1" t="str">
        <f t="shared" si="129"/>
        <v>Order Closed</v>
      </c>
    </row>
    <row r="775" spans="1:34">
      <c r="A775" s="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c r="P775" s="1">
        <f t="shared" si="120"/>
        <v>30650</v>
      </c>
      <c r="Q775" s="1">
        <v>0</v>
      </c>
      <c r="R775" s="1">
        <f t="shared" si="121"/>
        <v>0</v>
      </c>
      <c r="S775" s="1">
        <f t="shared" si="122"/>
        <v>30650</v>
      </c>
      <c r="T775" s="1">
        <v>0.52</v>
      </c>
      <c r="U775" s="1">
        <f t="shared" si="123"/>
        <v>15938</v>
      </c>
      <c r="V775" s="1">
        <f t="shared" si="124"/>
        <v>14712</v>
      </c>
      <c r="W775" s="4">
        <f t="shared" si="125"/>
        <v>0.48</v>
      </c>
      <c r="X775" s="1" t="s">
        <v>50</v>
      </c>
      <c r="Y775" s="1" t="s">
        <v>57</v>
      </c>
      <c r="Z775" s="1" t="s">
        <v>51</v>
      </c>
      <c r="AA775" s="2">
        <v>45893</v>
      </c>
      <c r="AB775" s="1"/>
      <c r="AC775" s="1" t="s">
        <v>42</v>
      </c>
      <c r="AD775" s="9" t="str">
        <f t="shared" si="126"/>
        <v>Target Achieved</v>
      </c>
      <c r="AE775" s="1" t="str" cm="1">
        <f t="array" ref="AE775">_xlfn.IFS(AB775&gt;=4.5,"Excellent",AB775&gt;=3,"Good",AB775&lt;3,"Poor")</f>
        <v>Poor</v>
      </c>
      <c r="AF775" s="1" t="str">
        <f t="shared" si="127"/>
        <v>Eligible for Bonus</v>
      </c>
      <c r="AG775" s="9" t="str">
        <f t="shared" si="128"/>
        <v>Normal Region</v>
      </c>
      <c r="AH775" s="1" t="str">
        <f t="shared" si="129"/>
        <v>Order Closed</v>
      </c>
    </row>
    <row r="776" spans="1:34">
      <c r="A776" s="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c r="P776" s="1">
        <f t="shared" si="120"/>
        <v>1760</v>
      </c>
      <c r="Q776" s="1">
        <v>5</v>
      </c>
      <c r="R776" s="1">
        <f t="shared" si="121"/>
        <v>88</v>
      </c>
      <c r="S776" s="1">
        <f t="shared" si="122"/>
        <v>1672</v>
      </c>
      <c r="T776" s="1">
        <v>0.62</v>
      </c>
      <c r="U776" s="1">
        <f t="shared" si="123"/>
        <v>1036.6400000000001</v>
      </c>
      <c r="V776" s="1">
        <f t="shared" si="124"/>
        <v>635.3599999999999</v>
      </c>
      <c r="W776" s="4">
        <f t="shared" si="125"/>
        <v>0.37999999999999995</v>
      </c>
      <c r="X776" s="1" t="s">
        <v>147</v>
      </c>
      <c r="Y776" s="1" t="s">
        <v>57</v>
      </c>
      <c r="Z776" s="1" t="s">
        <v>41</v>
      </c>
      <c r="AA776" s="2">
        <v>45894</v>
      </c>
      <c r="AB776" s="1">
        <v>4</v>
      </c>
      <c r="AC776" s="1" t="s">
        <v>42</v>
      </c>
      <c r="AD776" s="9" t="str">
        <f t="shared" si="126"/>
        <v>Target Not Achieved</v>
      </c>
      <c r="AE776" s="1" t="str" cm="1">
        <f t="array" ref="AE776">_xlfn.IFS(AB776&gt;=4.5,"Excellent",AB776&gt;=3,"Good",AB776&lt;3,"Poor")</f>
        <v>Good</v>
      </c>
      <c r="AF776" s="1" t="str">
        <f t="shared" si="127"/>
        <v>Not Eligible for Bonus</v>
      </c>
      <c r="AG776" s="9" t="str">
        <f t="shared" si="128"/>
        <v>Normal Region</v>
      </c>
      <c r="AH776" s="1" t="str">
        <f t="shared" si="129"/>
        <v>Order Closed</v>
      </c>
    </row>
    <row r="777" spans="1:34">
      <c r="A777" s="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c r="P777" s="1">
        <f t="shared" si="120"/>
        <v>800</v>
      </c>
      <c r="Q777" s="1">
        <v>10</v>
      </c>
      <c r="R777" s="1">
        <f t="shared" si="121"/>
        <v>80</v>
      </c>
      <c r="S777" s="1">
        <f t="shared" si="122"/>
        <v>720</v>
      </c>
      <c r="T777" s="1">
        <v>0.35</v>
      </c>
      <c r="U777" s="1">
        <f t="shared" si="123"/>
        <v>251.99999999999997</v>
      </c>
      <c r="V777" s="1">
        <f t="shared" si="124"/>
        <v>468</v>
      </c>
      <c r="W777" s="4">
        <f t="shared" si="125"/>
        <v>0.65</v>
      </c>
      <c r="X777" s="1" t="s">
        <v>104</v>
      </c>
      <c r="Y777" s="1" t="s">
        <v>57</v>
      </c>
      <c r="Z777" s="1" t="s">
        <v>41</v>
      </c>
      <c r="AA777" s="2">
        <v>45890</v>
      </c>
      <c r="AB777" s="1">
        <v>3</v>
      </c>
      <c r="AC777" s="1" t="s">
        <v>42</v>
      </c>
      <c r="AD777" s="9" t="str">
        <f t="shared" si="126"/>
        <v>Target Not Achieved</v>
      </c>
      <c r="AE777" s="1" t="str" cm="1">
        <f t="array" ref="AE777">_xlfn.IFS(AB777&gt;=4.5,"Excellent",AB777&gt;=3,"Good",AB777&lt;3,"Poor")</f>
        <v>Good</v>
      </c>
      <c r="AF777" s="1" t="str">
        <f t="shared" si="127"/>
        <v>Not Eligible for Bonus</v>
      </c>
      <c r="AG777" s="9" t="str">
        <f t="shared" si="128"/>
        <v>Normal Region</v>
      </c>
      <c r="AH777" s="1" t="str">
        <f t="shared" si="129"/>
        <v>Order Closed</v>
      </c>
    </row>
    <row r="778" spans="1:34">
      <c r="A778" s="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c r="P778" s="1">
        <f t="shared" si="120"/>
        <v>900</v>
      </c>
      <c r="Q778" s="1">
        <v>0</v>
      </c>
      <c r="R778" s="1">
        <f t="shared" si="121"/>
        <v>0</v>
      </c>
      <c r="S778" s="1">
        <f t="shared" si="122"/>
        <v>900</v>
      </c>
      <c r="T778" s="1">
        <v>0.62</v>
      </c>
      <c r="U778" s="1">
        <f t="shared" si="123"/>
        <v>558</v>
      </c>
      <c r="V778" s="1">
        <f t="shared" si="124"/>
        <v>342</v>
      </c>
      <c r="W778" s="4">
        <f t="shared" si="125"/>
        <v>0.38</v>
      </c>
      <c r="X778" s="1" t="s">
        <v>56</v>
      </c>
      <c r="Y778" s="1" t="s">
        <v>57</v>
      </c>
      <c r="Z778" s="1" t="s">
        <v>120</v>
      </c>
      <c r="AA778" s="1"/>
      <c r="AB778" s="1"/>
      <c r="AC778" s="1" t="s">
        <v>42</v>
      </c>
      <c r="AD778" s="9" t="str">
        <f t="shared" si="126"/>
        <v>Target Not Achieved</v>
      </c>
      <c r="AE778" s="1" t="str" cm="1">
        <f t="array" ref="AE778">_xlfn.IFS(AB778&gt;=4.5,"Excellent",AB778&gt;=3,"Good",AB778&lt;3,"Poor")</f>
        <v>Poor</v>
      </c>
      <c r="AF778" s="1" t="str">
        <f t="shared" si="127"/>
        <v>Not Eligible for Bonus</v>
      </c>
      <c r="AG778" s="9" t="str">
        <f t="shared" si="128"/>
        <v>Priority Region</v>
      </c>
      <c r="AH778" s="1" t="str">
        <f t="shared" si="129"/>
        <v>Order Closed</v>
      </c>
    </row>
    <row r="779" spans="1:34">
      <c r="A779" s="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c r="P779" s="1">
        <f t="shared" si="120"/>
        <v>720</v>
      </c>
      <c r="Q779" s="1">
        <v>30</v>
      </c>
      <c r="R779" s="1">
        <f t="shared" si="121"/>
        <v>216</v>
      </c>
      <c r="S779" s="1">
        <f t="shared" si="122"/>
        <v>504</v>
      </c>
      <c r="T779" s="1">
        <v>0.62</v>
      </c>
      <c r="U779" s="1">
        <f t="shared" si="123"/>
        <v>312.48</v>
      </c>
      <c r="V779" s="1">
        <f t="shared" si="124"/>
        <v>191.51999999999998</v>
      </c>
      <c r="W779" s="4">
        <f t="shared" si="125"/>
        <v>0.37999999999999995</v>
      </c>
      <c r="X779" s="1" t="s">
        <v>104</v>
      </c>
      <c r="Y779" s="1" t="s">
        <v>57</v>
      </c>
      <c r="Z779" s="1" t="s">
        <v>51</v>
      </c>
      <c r="AA779" s="2">
        <v>45896</v>
      </c>
      <c r="AB779" s="1"/>
      <c r="AC779" s="1" t="s">
        <v>42</v>
      </c>
      <c r="AD779" s="9" t="str">
        <f t="shared" si="126"/>
        <v>Target Not Achieved</v>
      </c>
      <c r="AE779" s="1" t="str" cm="1">
        <f t="array" ref="AE779">_xlfn.IFS(AB779&gt;=4.5,"Excellent",AB779&gt;=3,"Good",AB779&lt;3,"Poor")</f>
        <v>Poor</v>
      </c>
      <c r="AF779" s="1" t="str">
        <f t="shared" si="127"/>
        <v>Not Eligible for Bonus</v>
      </c>
      <c r="AG779" s="9" t="str">
        <f t="shared" si="128"/>
        <v>Normal Region</v>
      </c>
      <c r="AH779" s="1" t="str">
        <f t="shared" si="129"/>
        <v>Order Closed</v>
      </c>
    </row>
    <row r="780" spans="1:34">
      <c r="A780" s="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c r="P780" s="1">
        <f t="shared" si="120"/>
        <v>3680</v>
      </c>
      <c r="Q780" s="1">
        <v>10</v>
      </c>
      <c r="R780" s="1">
        <f t="shared" si="121"/>
        <v>368</v>
      </c>
      <c r="S780" s="1">
        <f t="shared" si="122"/>
        <v>3312</v>
      </c>
      <c r="T780" s="1">
        <v>0.48</v>
      </c>
      <c r="U780" s="1">
        <f t="shared" si="123"/>
        <v>1589.76</v>
      </c>
      <c r="V780" s="1">
        <f t="shared" si="124"/>
        <v>1722.24</v>
      </c>
      <c r="W780" s="4">
        <f t="shared" si="125"/>
        <v>0.52</v>
      </c>
      <c r="X780" s="1" t="s">
        <v>56</v>
      </c>
      <c r="Y780" s="1" t="s">
        <v>40</v>
      </c>
      <c r="Z780" s="1" t="s">
        <v>120</v>
      </c>
      <c r="AA780" s="1"/>
      <c r="AB780" s="1"/>
      <c r="AC780" s="1" t="s">
        <v>42</v>
      </c>
      <c r="AD780" s="9" t="str">
        <f t="shared" si="126"/>
        <v>Target Not Achieved</v>
      </c>
      <c r="AE780" s="1" t="str" cm="1">
        <f t="array" ref="AE780">_xlfn.IFS(AB780&gt;=4.5,"Excellent",AB780&gt;=3,"Good",AB780&lt;3,"Poor")</f>
        <v>Poor</v>
      </c>
      <c r="AF780" s="1" t="str">
        <f t="shared" si="127"/>
        <v>Not Eligible for Bonus</v>
      </c>
      <c r="AG780" s="9" t="str">
        <f t="shared" si="128"/>
        <v>Normal Region</v>
      </c>
      <c r="AH780" s="1" t="str">
        <f t="shared" si="129"/>
        <v>Order Closed</v>
      </c>
    </row>
    <row r="781" spans="1:34">
      <c r="A781" s="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c r="P781" s="1">
        <f t="shared" si="120"/>
        <v>11280</v>
      </c>
      <c r="Q781" s="1">
        <v>10</v>
      </c>
      <c r="R781" s="1">
        <f t="shared" si="121"/>
        <v>1128</v>
      </c>
      <c r="S781" s="1">
        <f t="shared" si="122"/>
        <v>10152</v>
      </c>
      <c r="T781" s="1">
        <v>0.52</v>
      </c>
      <c r="U781" s="1">
        <f t="shared" si="123"/>
        <v>5279.04</v>
      </c>
      <c r="V781" s="1">
        <f t="shared" si="124"/>
        <v>4872.96</v>
      </c>
      <c r="W781" s="4">
        <f t="shared" si="125"/>
        <v>0.48</v>
      </c>
      <c r="X781" s="1" t="s">
        <v>104</v>
      </c>
      <c r="Y781" s="1" t="s">
        <v>57</v>
      </c>
      <c r="Z781" s="1" t="s">
        <v>41</v>
      </c>
      <c r="AA781" s="2">
        <v>45891</v>
      </c>
      <c r="AB781" s="1">
        <v>5</v>
      </c>
      <c r="AC781" s="1" t="s">
        <v>42</v>
      </c>
      <c r="AD781" s="9" t="str">
        <f t="shared" si="126"/>
        <v>Target Achieved</v>
      </c>
      <c r="AE781" s="1" t="str" cm="1">
        <f t="array" ref="AE781">_xlfn.IFS(AB781&gt;=4.5,"Excellent",AB781&gt;=3,"Good",AB781&lt;3,"Poor")</f>
        <v>Excellent</v>
      </c>
      <c r="AF781" s="1" t="str">
        <f t="shared" si="127"/>
        <v>Not Eligible for Bonus</v>
      </c>
      <c r="AG781" s="9" t="str">
        <f t="shared" si="128"/>
        <v>Normal Region</v>
      </c>
      <c r="AH781" s="1" t="str">
        <f t="shared" si="129"/>
        <v>Order Closed</v>
      </c>
    </row>
    <row r="782" spans="1:34">
      <c r="A782" s="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c r="P782" s="1">
        <f t="shared" si="120"/>
        <v>4850</v>
      </c>
      <c r="Q782" s="1">
        <v>20</v>
      </c>
      <c r="R782" s="1">
        <f t="shared" si="121"/>
        <v>970</v>
      </c>
      <c r="S782" s="1">
        <f t="shared" si="122"/>
        <v>3880</v>
      </c>
      <c r="T782" s="1">
        <v>0.62</v>
      </c>
      <c r="U782" s="1">
        <f t="shared" si="123"/>
        <v>2405.6</v>
      </c>
      <c r="V782" s="1">
        <f t="shared" si="124"/>
        <v>1474.4</v>
      </c>
      <c r="W782" s="4">
        <f t="shared" si="125"/>
        <v>0.38</v>
      </c>
      <c r="X782" s="1" t="s">
        <v>104</v>
      </c>
      <c r="Y782" s="1" t="s">
        <v>57</v>
      </c>
      <c r="Z782" s="1" t="s">
        <v>41</v>
      </c>
      <c r="AA782" s="2">
        <v>45892</v>
      </c>
      <c r="AB782" s="1">
        <v>3</v>
      </c>
      <c r="AC782" s="1" t="s">
        <v>42</v>
      </c>
      <c r="AD782" s="9" t="str">
        <f t="shared" si="126"/>
        <v>Target Not Achieved</v>
      </c>
      <c r="AE782" s="1" t="str" cm="1">
        <f t="array" ref="AE782">_xlfn.IFS(AB782&gt;=4.5,"Excellent",AB782&gt;=3,"Good",AB782&lt;3,"Poor")</f>
        <v>Good</v>
      </c>
      <c r="AF782" s="1" t="str">
        <f t="shared" si="127"/>
        <v>Not Eligible for Bonus</v>
      </c>
      <c r="AG782" s="9" t="str">
        <f t="shared" si="128"/>
        <v>Normal Region</v>
      </c>
      <c r="AH782" s="1" t="str">
        <f t="shared" si="129"/>
        <v>Order Closed</v>
      </c>
    </row>
    <row r="783" spans="1:34">
      <c r="A783" s="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c r="P783" s="1">
        <f t="shared" si="120"/>
        <v>29200</v>
      </c>
      <c r="Q783" s="1">
        <v>30</v>
      </c>
      <c r="R783" s="1">
        <f t="shared" si="121"/>
        <v>8760</v>
      </c>
      <c r="S783" s="1">
        <f t="shared" si="122"/>
        <v>20440</v>
      </c>
      <c r="T783" s="1">
        <v>0.52</v>
      </c>
      <c r="U783" s="1">
        <f t="shared" si="123"/>
        <v>10628.800000000001</v>
      </c>
      <c r="V783" s="1">
        <f t="shared" si="124"/>
        <v>9811.1999999999989</v>
      </c>
      <c r="W783" s="4">
        <f t="shared" si="125"/>
        <v>0.47999999999999993</v>
      </c>
      <c r="X783" s="1" t="s">
        <v>50</v>
      </c>
      <c r="Y783" s="1" t="s">
        <v>40</v>
      </c>
      <c r="Z783" s="1" t="s">
        <v>41</v>
      </c>
      <c r="AA783" s="2">
        <v>45895</v>
      </c>
      <c r="AB783" s="1">
        <v>5</v>
      </c>
      <c r="AC783" s="1" t="s">
        <v>42</v>
      </c>
      <c r="AD783" s="9" t="str">
        <f t="shared" si="126"/>
        <v>Target Achieved</v>
      </c>
      <c r="AE783" s="1" t="str" cm="1">
        <f t="array" ref="AE783">_xlfn.IFS(AB783&gt;=4.5,"Excellent",AB783&gt;=3,"Good",AB783&lt;3,"Poor")</f>
        <v>Excellent</v>
      </c>
      <c r="AF783" s="1" t="str">
        <f t="shared" si="127"/>
        <v>Not Eligible for Bonus</v>
      </c>
      <c r="AG783" s="9" t="str">
        <f t="shared" si="128"/>
        <v>Normal Region</v>
      </c>
      <c r="AH783" s="1" t="str">
        <f t="shared" si="129"/>
        <v>Order Closed</v>
      </c>
    </row>
    <row r="784" spans="1:34">
      <c r="A784" s="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c r="P784" s="1">
        <f t="shared" si="120"/>
        <v>6240</v>
      </c>
      <c r="Q784" s="1">
        <v>10</v>
      </c>
      <c r="R784" s="1">
        <f t="shared" si="121"/>
        <v>624</v>
      </c>
      <c r="S784" s="1">
        <f t="shared" si="122"/>
        <v>5616</v>
      </c>
      <c r="T784" s="1">
        <v>0.48</v>
      </c>
      <c r="U784" s="1">
        <f t="shared" si="123"/>
        <v>2695.68</v>
      </c>
      <c r="V784" s="1">
        <f t="shared" si="124"/>
        <v>2920.32</v>
      </c>
      <c r="W784" s="4">
        <f t="shared" si="125"/>
        <v>0.52</v>
      </c>
      <c r="X784" s="1" t="s">
        <v>39</v>
      </c>
      <c r="Y784" s="1" t="s">
        <v>81</v>
      </c>
      <c r="Z784" s="1" t="s">
        <v>41</v>
      </c>
      <c r="AA784" s="2">
        <v>45896</v>
      </c>
      <c r="AB784" s="1">
        <v>3</v>
      </c>
      <c r="AC784" s="1" t="s">
        <v>42</v>
      </c>
      <c r="AD784" s="9" t="str">
        <f t="shared" si="126"/>
        <v>Target Not Achieved</v>
      </c>
      <c r="AE784" s="1" t="str" cm="1">
        <f t="array" ref="AE784">_xlfn.IFS(AB784&gt;=4.5,"Excellent",AB784&gt;=3,"Good",AB784&lt;3,"Poor")</f>
        <v>Good</v>
      </c>
      <c r="AF784" s="1" t="str">
        <f t="shared" si="127"/>
        <v>Not Eligible for Bonus</v>
      </c>
      <c r="AG784" s="9" t="str">
        <f t="shared" si="128"/>
        <v>Normal Region</v>
      </c>
      <c r="AH784" s="1" t="str">
        <f t="shared" si="129"/>
        <v>Order Closed</v>
      </c>
    </row>
    <row r="785" spans="1:34">
      <c r="A785" s="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c r="P785" s="1">
        <f t="shared" si="120"/>
        <v>1740</v>
      </c>
      <c r="Q785" s="1">
        <v>0</v>
      </c>
      <c r="R785" s="1">
        <f t="shared" si="121"/>
        <v>0</v>
      </c>
      <c r="S785" s="1">
        <f t="shared" si="122"/>
        <v>1740</v>
      </c>
      <c r="T785" s="1">
        <v>0.35</v>
      </c>
      <c r="U785" s="1">
        <f t="shared" si="123"/>
        <v>609</v>
      </c>
      <c r="V785" s="1">
        <f t="shared" si="124"/>
        <v>1131</v>
      </c>
      <c r="W785" s="4">
        <f t="shared" si="125"/>
        <v>0.65</v>
      </c>
      <c r="X785" s="1" t="s">
        <v>104</v>
      </c>
      <c r="Y785" s="1" t="s">
        <v>57</v>
      </c>
      <c r="Z785" s="1" t="s">
        <v>41</v>
      </c>
      <c r="AA785" s="2">
        <v>45896</v>
      </c>
      <c r="AB785" s="1">
        <v>4</v>
      </c>
      <c r="AC785" s="1" t="s">
        <v>42</v>
      </c>
      <c r="AD785" s="9" t="str">
        <f t="shared" si="126"/>
        <v>Target Not Achieved</v>
      </c>
      <c r="AE785" s="1" t="str" cm="1">
        <f t="array" ref="AE785">_xlfn.IFS(AB785&gt;=4.5,"Excellent",AB785&gt;=3,"Good",AB785&lt;3,"Poor")</f>
        <v>Good</v>
      </c>
      <c r="AF785" s="1" t="str">
        <f t="shared" si="127"/>
        <v>Not Eligible for Bonus</v>
      </c>
      <c r="AG785" s="9" t="str">
        <f t="shared" si="128"/>
        <v>Normal Region</v>
      </c>
      <c r="AH785" s="1" t="str">
        <f t="shared" si="129"/>
        <v>Order Closed</v>
      </c>
    </row>
    <row r="786" spans="1:34">
      <c r="A786" s="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c r="P786" s="1">
        <f t="shared" si="120"/>
        <v>2550</v>
      </c>
      <c r="Q786" s="1">
        <v>0</v>
      </c>
      <c r="R786" s="1">
        <f t="shared" si="121"/>
        <v>0</v>
      </c>
      <c r="S786" s="1">
        <f t="shared" si="122"/>
        <v>2550</v>
      </c>
      <c r="T786" s="1">
        <v>0.47</v>
      </c>
      <c r="U786" s="1">
        <f t="shared" si="123"/>
        <v>1198.5</v>
      </c>
      <c r="V786" s="1">
        <f t="shared" si="124"/>
        <v>1351.5</v>
      </c>
      <c r="W786" s="4">
        <f t="shared" si="125"/>
        <v>0.53</v>
      </c>
      <c r="X786" s="1" t="s">
        <v>104</v>
      </c>
      <c r="Y786" s="1" t="s">
        <v>57</v>
      </c>
      <c r="Z786" s="1" t="s">
        <v>66</v>
      </c>
      <c r="AA786" s="1"/>
      <c r="AB786" s="1"/>
      <c r="AC786" s="1" t="s">
        <v>42</v>
      </c>
      <c r="AD786" s="9" t="str">
        <f t="shared" si="126"/>
        <v>Target Not Achieved</v>
      </c>
      <c r="AE786" s="1" t="str" cm="1">
        <f t="array" ref="AE786">_xlfn.IFS(AB786&gt;=4.5,"Excellent",AB786&gt;=3,"Good",AB786&lt;3,"Poor")</f>
        <v>Poor</v>
      </c>
      <c r="AF786" s="1" t="str">
        <f t="shared" si="127"/>
        <v>Not Eligible for Bonus</v>
      </c>
      <c r="AG786" s="9" t="str">
        <f t="shared" si="128"/>
        <v>Priority Region</v>
      </c>
      <c r="AH786" s="1" t="str">
        <f t="shared" si="129"/>
        <v>Order Closed</v>
      </c>
    </row>
    <row r="787" spans="1:34">
      <c r="A787" s="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c r="P787" s="1">
        <f t="shared" si="120"/>
        <v>2300</v>
      </c>
      <c r="Q787" s="1">
        <v>10</v>
      </c>
      <c r="R787" s="1">
        <f t="shared" si="121"/>
        <v>230</v>
      </c>
      <c r="S787" s="1">
        <f t="shared" si="122"/>
        <v>2070</v>
      </c>
      <c r="T787" s="1">
        <v>0.5</v>
      </c>
      <c r="U787" s="1">
        <f t="shared" si="123"/>
        <v>1035</v>
      </c>
      <c r="V787" s="1">
        <f t="shared" si="124"/>
        <v>1035</v>
      </c>
      <c r="W787" s="4">
        <f t="shared" si="125"/>
        <v>0.5</v>
      </c>
      <c r="X787" s="1" t="s">
        <v>104</v>
      </c>
      <c r="Y787" s="1" t="s">
        <v>81</v>
      </c>
      <c r="Z787" s="1" t="s">
        <v>41</v>
      </c>
      <c r="AA787" s="2">
        <v>45892</v>
      </c>
      <c r="AB787" s="1">
        <v>3</v>
      </c>
      <c r="AC787" s="1" t="s">
        <v>42</v>
      </c>
      <c r="AD787" s="9" t="str">
        <f t="shared" si="126"/>
        <v>Target Not Achieved</v>
      </c>
      <c r="AE787" s="1" t="str" cm="1">
        <f t="array" ref="AE787">_xlfn.IFS(AB787&gt;=4.5,"Excellent",AB787&gt;=3,"Good",AB787&lt;3,"Poor")</f>
        <v>Good</v>
      </c>
      <c r="AF787" s="1" t="str">
        <f t="shared" si="127"/>
        <v>Not Eligible for Bonus</v>
      </c>
      <c r="AG787" s="9" t="str">
        <f t="shared" si="128"/>
        <v>Normal Region</v>
      </c>
      <c r="AH787" s="1" t="str">
        <f t="shared" si="129"/>
        <v>Order Closed</v>
      </c>
    </row>
    <row r="788" spans="1:34">
      <c r="A788" s="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c r="P788" s="1">
        <f t="shared" si="120"/>
        <v>1950</v>
      </c>
      <c r="Q788" s="1">
        <v>0</v>
      </c>
      <c r="R788" s="1">
        <f t="shared" si="121"/>
        <v>0</v>
      </c>
      <c r="S788" s="1">
        <f t="shared" si="122"/>
        <v>1950</v>
      </c>
      <c r="T788" s="1">
        <v>0.35</v>
      </c>
      <c r="U788" s="1">
        <f t="shared" si="123"/>
        <v>682.5</v>
      </c>
      <c r="V788" s="1">
        <f t="shared" si="124"/>
        <v>1267.5</v>
      </c>
      <c r="W788" s="4">
        <f t="shared" si="125"/>
        <v>0.65</v>
      </c>
      <c r="X788" s="1" t="s">
        <v>39</v>
      </c>
      <c r="Y788" s="1" t="s">
        <v>81</v>
      </c>
      <c r="Z788" s="1" t="s">
        <v>120</v>
      </c>
      <c r="AA788" s="1"/>
      <c r="AB788" s="1"/>
      <c r="AC788" s="1" t="s">
        <v>42</v>
      </c>
      <c r="AD788" s="9" t="str">
        <f t="shared" si="126"/>
        <v>Target Not Achieved</v>
      </c>
      <c r="AE788" s="1" t="str" cm="1">
        <f t="array" ref="AE788">_xlfn.IFS(AB788&gt;=4.5,"Excellent",AB788&gt;=3,"Good",AB788&lt;3,"Poor")</f>
        <v>Poor</v>
      </c>
      <c r="AF788" s="1" t="str">
        <f t="shared" si="127"/>
        <v>Not Eligible for Bonus</v>
      </c>
      <c r="AG788" s="9" t="str">
        <f t="shared" si="128"/>
        <v>Priority Region</v>
      </c>
      <c r="AH788" s="1" t="str">
        <f t="shared" si="129"/>
        <v>Order Closed</v>
      </c>
    </row>
    <row r="789" spans="1:34">
      <c r="A789" s="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c r="P789" s="1">
        <f t="shared" si="120"/>
        <v>2610</v>
      </c>
      <c r="Q789" s="1">
        <v>10</v>
      </c>
      <c r="R789" s="1">
        <f t="shared" si="121"/>
        <v>261</v>
      </c>
      <c r="S789" s="1">
        <f t="shared" si="122"/>
        <v>2349</v>
      </c>
      <c r="T789" s="1">
        <v>0.62</v>
      </c>
      <c r="U789" s="1">
        <f t="shared" si="123"/>
        <v>1456.3799999999999</v>
      </c>
      <c r="V789" s="1">
        <f t="shared" si="124"/>
        <v>892.62000000000012</v>
      </c>
      <c r="W789" s="4">
        <f t="shared" si="125"/>
        <v>0.38000000000000006</v>
      </c>
      <c r="X789" s="1" t="s">
        <v>104</v>
      </c>
      <c r="Y789" s="1" t="s">
        <v>72</v>
      </c>
      <c r="Z789" s="1" t="s">
        <v>41</v>
      </c>
      <c r="AA789" s="2">
        <v>45898</v>
      </c>
      <c r="AB789" s="1">
        <v>5</v>
      </c>
      <c r="AC789" s="1" t="s">
        <v>42</v>
      </c>
      <c r="AD789" s="9" t="str">
        <f t="shared" si="126"/>
        <v>Target Not Achieved</v>
      </c>
      <c r="AE789" s="1" t="str" cm="1">
        <f t="array" ref="AE789">_xlfn.IFS(AB789&gt;=4.5,"Excellent",AB789&gt;=3,"Good",AB789&lt;3,"Poor")</f>
        <v>Excellent</v>
      </c>
      <c r="AF789" s="1" t="str">
        <f t="shared" si="127"/>
        <v>Not Eligible for Bonus</v>
      </c>
      <c r="AG789" s="9" t="str">
        <f t="shared" si="128"/>
        <v>Normal Region</v>
      </c>
      <c r="AH789" s="1" t="str">
        <f t="shared" si="129"/>
        <v>Order Closed</v>
      </c>
    </row>
    <row r="790" spans="1:34">
      <c r="A790" s="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c r="P790" s="1">
        <f t="shared" si="120"/>
        <v>1250</v>
      </c>
      <c r="Q790" s="1">
        <v>10</v>
      </c>
      <c r="R790" s="1">
        <f t="shared" si="121"/>
        <v>125</v>
      </c>
      <c r="S790" s="1">
        <f t="shared" si="122"/>
        <v>1125</v>
      </c>
      <c r="T790" s="1">
        <v>0.47</v>
      </c>
      <c r="U790" s="1">
        <f t="shared" si="123"/>
        <v>528.75</v>
      </c>
      <c r="V790" s="1">
        <f t="shared" si="124"/>
        <v>596.25</v>
      </c>
      <c r="W790" s="4">
        <f t="shared" si="125"/>
        <v>0.53</v>
      </c>
      <c r="X790" s="1" t="s">
        <v>104</v>
      </c>
      <c r="Y790" s="1" t="s">
        <v>72</v>
      </c>
      <c r="Z790" s="1" t="s">
        <v>41</v>
      </c>
      <c r="AA790" s="2">
        <v>45899</v>
      </c>
      <c r="AB790" s="1">
        <v>3</v>
      </c>
      <c r="AC790" s="1" t="s">
        <v>42</v>
      </c>
      <c r="AD790" s="9" t="str">
        <f t="shared" si="126"/>
        <v>Target Not Achieved</v>
      </c>
      <c r="AE790" s="1" t="str" cm="1">
        <f t="array" ref="AE790">_xlfn.IFS(AB790&gt;=4.5,"Excellent",AB790&gt;=3,"Good",AB790&lt;3,"Poor")</f>
        <v>Good</v>
      </c>
      <c r="AF790" s="1" t="str">
        <f t="shared" si="127"/>
        <v>Not Eligible for Bonus</v>
      </c>
      <c r="AG790" s="9" t="str">
        <f t="shared" si="128"/>
        <v>Priority Region</v>
      </c>
      <c r="AH790" s="1" t="str">
        <f t="shared" si="129"/>
        <v>Order Closed</v>
      </c>
    </row>
    <row r="791" spans="1:34">
      <c r="A791" s="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c r="P791" s="1">
        <f t="shared" si="120"/>
        <v>38970</v>
      </c>
      <c r="Q791" s="1">
        <v>15</v>
      </c>
      <c r="R791" s="1">
        <f t="shared" si="121"/>
        <v>5845.5</v>
      </c>
      <c r="S791" s="1">
        <f t="shared" si="122"/>
        <v>33124.5</v>
      </c>
      <c r="T791" s="1">
        <v>0.52</v>
      </c>
      <c r="U791" s="1">
        <f t="shared" si="123"/>
        <v>17224.740000000002</v>
      </c>
      <c r="V791" s="1">
        <f t="shared" si="124"/>
        <v>15899.759999999998</v>
      </c>
      <c r="W791" s="4">
        <f t="shared" si="125"/>
        <v>0.47999999999999993</v>
      </c>
      <c r="X791" s="1" t="s">
        <v>147</v>
      </c>
      <c r="Y791" s="1" t="s">
        <v>72</v>
      </c>
      <c r="Z791" s="1" t="s">
        <v>41</v>
      </c>
      <c r="AA791" s="2">
        <v>45900</v>
      </c>
      <c r="AB791" s="1">
        <v>5</v>
      </c>
      <c r="AC791" s="1" t="s">
        <v>42</v>
      </c>
      <c r="AD791" s="9" t="str">
        <f t="shared" si="126"/>
        <v>Target Achieved</v>
      </c>
      <c r="AE791" s="1" t="str" cm="1">
        <f t="array" ref="AE791">_xlfn.IFS(AB791&gt;=4.5,"Excellent",AB791&gt;=3,"Good",AB791&lt;3,"Poor")</f>
        <v>Excellent</v>
      </c>
      <c r="AF791" s="1" t="str">
        <f t="shared" si="127"/>
        <v>Not Eligible for Bonus</v>
      </c>
      <c r="AG791" s="9" t="str">
        <f t="shared" si="128"/>
        <v>Normal Region</v>
      </c>
      <c r="AH791" s="1" t="str">
        <f t="shared" si="129"/>
        <v>Order Closed</v>
      </c>
    </row>
    <row r="792" spans="1:34">
      <c r="A792" s="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c r="P792" s="1">
        <f t="shared" si="120"/>
        <v>2000</v>
      </c>
      <c r="Q792" s="1">
        <v>10</v>
      </c>
      <c r="R792" s="1">
        <f t="shared" si="121"/>
        <v>200</v>
      </c>
      <c r="S792" s="1">
        <f t="shared" si="122"/>
        <v>1800</v>
      </c>
      <c r="T792" s="1">
        <v>0.62</v>
      </c>
      <c r="U792" s="1">
        <f t="shared" si="123"/>
        <v>1116</v>
      </c>
      <c r="V792" s="1">
        <f t="shared" si="124"/>
        <v>684</v>
      </c>
      <c r="W792" s="4">
        <f t="shared" si="125"/>
        <v>0.38</v>
      </c>
      <c r="X792" s="1" t="s">
        <v>50</v>
      </c>
      <c r="Y792" s="1" t="s">
        <v>72</v>
      </c>
      <c r="Z792" s="1" t="s">
        <v>51</v>
      </c>
      <c r="AA792" s="2">
        <v>45896</v>
      </c>
      <c r="AB792" s="1"/>
      <c r="AC792" s="1" t="s">
        <v>42</v>
      </c>
      <c r="AD792" s="9" t="str">
        <f t="shared" si="126"/>
        <v>Target Not Achieved</v>
      </c>
      <c r="AE792" s="1" t="str" cm="1">
        <f t="array" ref="AE792">_xlfn.IFS(AB792&gt;=4.5,"Excellent",AB792&gt;=3,"Good",AB792&lt;3,"Poor")</f>
        <v>Poor</v>
      </c>
      <c r="AF792" s="1" t="str">
        <f t="shared" si="127"/>
        <v>Not Eligible for Bonus</v>
      </c>
      <c r="AG792" s="9" t="str">
        <f t="shared" si="128"/>
        <v>Normal Region</v>
      </c>
      <c r="AH792" s="1" t="str">
        <f t="shared" si="129"/>
        <v>Order Closed</v>
      </c>
    </row>
    <row r="793" spans="1:34">
      <c r="A793" s="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c r="P793" s="1">
        <f t="shared" si="120"/>
        <v>5070</v>
      </c>
      <c r="Q793" s="1">
        <v>0</v>
      </c>
      <c r="R793" s="1">
        <f t="shared" si="121"/>
        <v>0</v>
      </c>
      <c r="S793" s="1">
        <f t="shared" si="122"/>
        <v>5070</v>
      </c>
      <c r="T793" s="1">
        <v>0.5</v>
      </c>
      <c r="U793" s="1">
        <f t="shared" si="123"/>
        <v>2535</v>
      </c>
      <c r="V793" s="1">
        <f t="shared" si="124"/>
        <v>2535</v>
      </c>
      <c r="W793" s="4">
        <f t="shared" si="125"/>
        <v>0.5</v>
      </c>
      <c r="X793" s="1" t="s">
        <v>104</v>
      </c>
      <c r="Y793" s="1" t="s">
        <v>40</v>
      </c>
      <c r="Z793" s="1" t="s">
        <v>41</v>
      </c>
      <c r="AA793" s="2">
        <v>45895</v>
      </c>
      <c r="AB793" s="1">
        <v>4</v>
      </c>
      <c r="AC793" s="1" t="s">
        <v>42</v>
      </c>
      <c r="AD793" s="9" t="str">
        <f t="shared" si="126"/>
        <v>Target Not Achieved</v>
      </c>
      <c r="AE793" s="1" t="str" cm="1">
        <f t="array" ref="AE793">_xlfn.IFS(AB793&gt;=4.5,"Excellent",AB793&gt;=3,"Good",AB793&lt;3,"Poor")</f>
        <v>Good</v>
      </c>
      <c r="AF793" s="1" t="str">
        <f t="shared" si="127"/>
        <v>Not Eligible for Bonus</v>
      </c>
      <c r="AG793" s="9" t="str">
        <f t="shared" si="128"/>
        <v>Normal Region</v>
      </c>
      <c r="AH793" s="1" t="str">
        <f t="shared" si="129"/>
        <v>Order Closed</v>
      </c>
    </row>
    <row r="794" spans="1:34">
      <c r="A794" s="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c r="P794" s="1">
        <f t="shared" si="120"/>
        <v>126600</v>
      </c>
      <c r="Q794" s="1">
        <v>0</v>
      </c>
      <c r="R794" s="1">
        <f t="shared" si="121"/>
        <v>0</v>
      </c>
      <c r="S794" s="1">
        <f t="shared" si="122"/>
        <v>126600</v>
      </c>
      <c r="T794" s="1">
        <v>0.57999999999999996</v>
      </c>
      <c r="U794" s="1">
        <f t="shared" si="123"/>
        <v>73428</v>
      </c>
      <c r="V794" s="1">
        <f t="shared" si="124"/>
        <v>53172</v>
      </c>
      <c r="W794" s="4">
        <f t="shared" si="125"/>
        <v>0.42</v>
      </c>
      <c r="X794" s="1" t="s">
        <v>104</v>
      </c>
      <c r="Y794" s="1" t="s">
        <v>40</v>
      </c>
      <c r="Z794" s="1" t="s">
        <v>41</v>
      </c>
      <c r="AA794" s="2">
        <v>45898</v>
      </c>
      <c r="AB794" s="1">
        <v>5</v>
      </c>
      <c r="AC794" s="1" t="s">
        <v>42</v>
      </c>
      <c r="AD794" s="9" t="str">
        <f t="shared" si="126"/>
        <v>Target Achieved</v>
      </c>
      <c r="AE794" s="1" t="str" cm="1">
        <f t="array" ref="AE794">_xlfn.IFS(AB794&gt;=4.5,"Excellent",AB794&gt;=3,"Good",AB794&lt;3,"Poor")</f>
        <v>Excellent</v>
      </c>
      <c r="AF794" s="1" t="str">
        <f t="shared" si="127"/>
        <v>Eligible for Bonus</v>
      </c>
      <c r="AG794" s="9" t="str">
        <f t="shared" si="128"/>
        <v>Normal Region</v>
      </c>
      <c r="AH794" s="1" t="str">
        <f t="shared" si="129"/>
        <v>Order Closed</v>
      </c>
    </row>
    <row r="795" spans="1:34">
      <c r="A795" s="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c r="P795" s="1">
        <f t="shared" si="120"/>
        <v>26600</v>
      </c>
      <c r="Q795" s="1">
        <v>0</v>
      </c>
      <c r="R795" s="1">
        <f t="shared" si="121"/>
        <v>0</v>
      </c>
      <c r="S795" s="1">
        <f t="shared" si="122"/>
        <v>26600</v>
      </c>
      <c r="T795" s="1">
        <v>0.52</v>
      </c>
      <c r="U795" s="1">
        <f t="shared" si="123"/>
        <v>13832</v>
      </c>
      <c r="V795" s="1">
        <f t="shared" si="124"/>
        <v>12768</v>
      </c>
      <c r="W795" s="4">
        <f t="shared" si="125"/>
        <v>0.48</v>
      </c>
      <c r="X795" s="1" t="s">
        <v>56</v>
      </c>
      <c r="Y795" s="1" t="s">
        <v>72</v>
      </c>
      <c r="Z795" s="1" t="s">
        <v>66</v>
      </c>
      <c r="AA795" s="1"/>
      <c r="AB795" s="1"/>
      <c r="AC795" s="1" t="s">
        <v>42</v>
      </c>
      <c r="AD795" s="9" t="str">
        <f t="shared" si="126"/>
        <v>Target Achieved</v>
      </c>
      <c r="AE795" s="1" t="str" cm="1">
        <f t="array" ref="AE795">_xlfn.IFS(AB795&gt;=4.5,"Excellent",AB795&gt;=3,"Good",AB795&lt;3,"Poor")</f>
        <v>Poor</v>
      </c>
      <c r="AF795" s="1" t="str">
        <f t="shared" si="127"/>
        <v>Eligible for Bonus</v>
      </c>
      <c r="AG795" s="9" t="str">
        <f t="shared" si="128"/>
        <v>Normal Region</v>
      </c>
      <c r="AH795" s="1" t="str">
        <f t="shared" si="129"/>
        <v>Order Closed</v>
      </c>
    </row>
    <row r="796" spans="1:34">
      <c r="A796" s="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c r="P796" s="1">
        <f t="shared" si="120"/>
        <v>670</v>
      </c>
      <c r="Q796" s="1">
        <v>0</v>
      </c>
      <c r="R796" s="1">
        <f t="shared" si="121"/>
        <v>0</v>
      </c>
      <c r="S796" s="1">
        <f t="shared" si="122"/>
        <v>670</v>
      </c>
      <c r="T796" s="1">
        <v>0.62</v>
      </c>
      <c r="U796" s="1">
        <f t="shared" si="123"/>
        <v>415.4</v>
      </c>
      <c r="V796" s="1">
        <f t="shared" si="124"/>
        <v>254.60000000000002</v>
      </c>
      <c r="W796" s="4">
        <f t="shared" si="125"/>
        <v>0.38000000000000006</v>
      </c>
      <c r="X796" s="1" t="s">
        <v>50</v>
      </c>
      <c r="Y796" s="1" t="s">
        <v>81</v>
      </c>
      <c r="Z796" s="1" t="s">
        <v>120</v>
      </c>
      <c r="AA796" s="1"/>
      <c r="AB796" s="1"/>
      <c r="AC796" s="1" t="s">
        <v>42</v>
      </c>
      <c r="AD796" s="9" t="str">
        <f t="shared" si="126"/>
        <v>Target Not Achieved</v>
      </c>
      <c r="AE796" s="1" t="str" cm="1">
        <f t="array" ref="AE796">_xlfn.IFS(AB796&gt;=4.5,"Excellent",AB796&gt;=3,"Good",AB796&lt;3,"Poor")</f>
        <v>Poor</v>
      </c>
      <c r="AF796" s="1" t="str">
        <f t="shared" si="127"/>
        <v>Not Eligible for Bonus</v>
      </c>
      <c r="AG796" s="9" t="str">
        <f t="shared" si="128"/>
        <v>Priority Region</v>
      </c>
      <c r="AH796" s="1" t="str">
        <f t="shared" si="129"/>
        <v>Order Closed</v>
      </c>
    </row>
    <row r="797" spans="1:34">
      <c r="A797" s="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c r="P797" s="1">
        <f t="shared" si="120"/>
        <v>1510</v>
      </c>
      <c r="Q797" s="1">
        <v>10</v>
      </c>
      <c r="R797" s="1">
        <f t="shared" si="121"/>
        <v>151</v>
      </c>
      <c r="S797" s="1">
        <f t="shared" si="122"/>
        <v>1359</v>
      </c>
      <c r="T797" s="1">
        <v>0.47</v>
      </c>
      <c r="U797" s="1">
        <f t="shared" si="123"/>
        <v>638.73</v>
      </c>
      <c r="V797" s="1">
        <f t="shared" si="124"/>
        <v>720.27</v>
      </c>
      <c r="W797" s="4">
        <f t="shared" si="125"/>
        <v>0.53</v>
      </c>
      <c r="X797" s="1" t="s">
        <v>39</v>
      </c>
      <c r="Y797" s="1" t="s">
        <v>72</v>
      </c>
      <c r="Z797" s="1" t="s">
        <v>22</v>
      </c>
      <c r="AA797" s="1"/>
      <c r="AB797" s="1"/>
      <c r="AC797" s="1" t="s">
        <v>93</v>
      </c>
      <c r="AD797" s="9" t="str">
        <f t="shared" si="126"/>
        <v>Target Not Achieved</v>
      </c>
      <c r="AE797" s="1" t="str" cm="1">
        <f t="array" ref="AE797">_xlfn.IFS(AB797&gt;=4.5,"Excellent",AB797&gt;=3,"Good",AB797&lt;3,"Poor")</f>
        <v>Poor</v>
      </c>
      <c r="AF797" s="1" t="str">
        <f t="shared" si="127"/>
        <v>Not Eligible for Bonus</v>
      </c>
      <c r="AG797" s="9" t="str">
        <f t="shared" si="128"/>
        <v>Normal Region</v>
      </c>
      <c r="AH797" s="1" t="str">
        <f t="shared" si="129"/>
        <v>Order Returned</v>
      </c>
    </row>
    <row r="798" spans="1:34">
      <c r="A798" s="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c r="P798" s="1">
        <f t="shared" si="120"/>
        <v>15850</v>
      </c>
      <c r="Q798" s="1">
        <v>10</v>
      </c>
      <c r="R798" s="1">
        <f t="shared" si="121"/>
        <v>1585</v>
      </c>
      <c r="S798" s="1">
        <f t="shared" si="122"/>
        <v>14265</v>
      </c>
      <c r="T798" s="1">
        <v>0.45</v>
      </c>
      <c r="U798" s="1">
        <f t="shared" si="123"/>
        <v>6419.25</v>
      </c>
      <c r="V798" s="1">
        <f t="shared" si="124"/>
        <v>7845.75</v>
      </c>
      <c r="W798" s="4">
        <f t="shared" si="125"/>
        <v>0.55000000000000004</v>
      </c>
      <c r="X798" s="1" t="s">
        <v>56</v>
      </c>
      <c r="Y798" s="1" t="s">
        <v>72</v>
      </c>
      <c r="Z798" s="1" t="s">
        <v>22</v>
      </c>
      <c r="AA798" s="1"/>
      <c r="AB798" s="1"/>
      <c r="AC798" s="1" t="s">
        <v>93</v>
      </c>
      <c r="AD798" s="9" t="str">
        <f t="shared" si="126"/>
        <v>Target Achieved</v>
      </c>
      <c r="AE798" s="1" t="str" cm="1">
        <f t="array" ref="AE798">_xlfn.IFS(AB798&gt;=4.5,"Excellent",AB798&gt;=3,"Good",AB798&lt;3,"Poor")</f>
        <v>Poor</v>
      </c>
      <c r="AF798" s="1" t="str">
        <f t="shared" si="127"/>
        <v>Not Eligible for Bonus</v>
      </c>
      <c r="AG798" s="9" t="str">
        <f t="shared" si="128"/>
        <v>Normal Region</v>
      </c>
      <c r="AH798" s="1" t="str">
        <f t="shared" si="129"/>
        <v>Order Returned</v>
      </c>
    </row>
    <row r="799" spans="1:34">
      <c r="A799" s="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c r="P799" s="1">
        <f t="shared" si="120"/>
        <v>3720</v>
      </c>
      <c r="Q799" s="1">
        <v>15</v>
      </c>
      <c r="R799" s="1">
        <f t="shared" si="121"/>
        <v>558</v>
      </c>
      <c r="S799" s="1">
        <f t="shared" si="122"/>
        <v>3162</v>
      </c>
      <c r="T799" s="1">
        <v>0.62</v>
      </c>
      <c r="U799" s="1">
        <f t="shared" si="123"/>
        <v>1960.44</v>
      </c>
      <c r="V799" s="1">
        <f t="shared" si="124"/>
        <v>1201.56</v>
      </c>
      <c r="W799" s="4">
        <f t="shared" si="125"/>
        <v>0.38</v>
      </c>
      <c r="X799" s="1" t="s">
        <v>50</v>
      </c>
      <c r="Y799" s="1" t="s">
        <v>40</v>
      </c>
      <c r="Z799" s="1" t="s">
        <v>66</v>
      </c>
      <c r="AA799" s="1"/>
      <c r="AB799" s="1"/>
      <c r="AC799" s="1" t="s">
        <v>42</v>
      </c>
      <c r="AD799" s="9" t="str">
        <f t="shared" si="126"/>
        <v>Target Not Achieved</v>
      </c>
      <c r="AE799" s="1" t="str" cm="1">
        <f t="array" ref="AE799">_xlfn.IFS(AB799&gt;=4.5,"Excellent",AB799&gt;=3,"Good",AB799&lt;3,"Poor")</f>
        <v>Poor</v>
      </c>
      <c r="AF799" s="1" t="str">
        <f t="shared" si="127"/>
        <v>Not Eligible for Bonus</v>
      </c>
      <c r="AG799" s="9" t="str">
        <f t="shared" si="128"/>
        <v>Normal Region</v>
      </c>
      <c r="AH799" s="1" t="str">
        <f t="shared" si="129"/>
        <v>Order Closed</v>
      </c>
    </row>
    <row r="800" spans="1:34">
      <c r="A800" s="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c r="P800" s="1">
        <f t="shared" si="120"/>
        <v>7020</v>
      </c>
      <c r="Q800" s="1">
        <v>25</v>
      </c>
      <c r="R800" s="1">
        <f t="shared" si="121"/>
        <v>1755</v>
      </c>
      <c r="S800" s="1">
        <f t="shared" si="122"/>
        <v>5265</v>
      </c>
      <c r="T800" s="1">
        <v>0.45</v>
      </c>
      <c r="U800" s="1">
        <f t="shared" si="123"/>
        <v>2369.25</v>
      </c>
      <c r="V800" s="1">
        <f t="shared" si="124"/>
        <v>2895.75</v>
      </c>
      <c r="W800" s="4">
        <f t="shared" si="125"/>
        <v>0.55000000000000004</v>
      </c>
      <c r="X800" s="1" t="s">
        <v>147</v>
      </c>
      <c r="Y800" s="1" t="s">
        <v>81</v>
      </c>
      <c r="Z800" s="1" t="s">
        <v>22</v>
      </c>
      <c r="AA800" s="1"/>
      <c r="AB800" s="1"/>
      <c r="AC800" s="1" t="s">
        <v>93</v>
      </c>
      <c r="AD800" s="9" t="str">
        <f t="shared" si="126"/>
        <v>Target Not Achieved</v>
      </c>
      <c r="AE800" s="1" t="str" cm="1">
        <f t="array" ref="AE800">_xlfn.IFS(AB800&gt;=4.5,"Excellent",AB800&gt;=3,"Good",AB800&lt;3,"Poor")</f>
        <v>Poor</v>
      </c>
      <c r="AF800" s="1" t="str">
        <f t="shared" si="127"/>
        <v>Not Eligible for Bonus</v>
      </c>
      <c r="AG800" s="9" t="str">
        <f t="shared" si="128"/>
        <v>Priority Region</v>
      </c>
      <c r="AH800" s="1" t="str">
        <f t="shared" si="129"/>
        <v>Order Returned</v>
      </c>
    </row>
    <row r="801" spans="1:34">
      <c r="A801" s="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c r="P801" s="1">
        <f t="shared" si="120"/>
        <v>12500</v>
      </c>
      <c r="Q801" s="1">
        <v>0</v>
      </c>
      <c r="R801" s="1">
        <f t="shared" si="121"/>
        <v>0</v>
      </c>
      <c r="S801" s="1">
        <f t="shared" si="122"/>
        <v>12500</v>
      </c>
      <c r="T801" s="1">
        <v>0.5</v>
      </c>
      <c r="U801" s="1">
        <f t="shared" si="123"/>
        <v>6250</v>
      </c>
      <c r="V801" s="1">
        <f t="shared" si="124"/>
        <v>6250</v>
      </c>
      <c r="W801" s="4">
        <f t="shared" si="125"/>
        <v>0.5</v>
      </c>
      <c r="X801" s="1" t="s">
        <v>39</v>
      </c>
      <c r="Y801" s="1" t="s">
        <v>40</v>
      </c>
      <c r="Z801" s="1" t="s">
        <v>41</v>
      </c>
      <c r="AA801" s="2">
        <v>45903</v>
      </c>
      <c r="AB801" s="1">
        <v>3</v>
      </c>
      <c r="AC801" s="1" t="s">
        <v>42</v>
      </c>
      <c r="AD801" s="9" t="str">
        <f t="shared" si="126"/>
        <v>Target Achieved</v>
      </c>
      <c r="AE801" s="1" t="str" cm="1">
        <f t="array" ref="AE801">_xlfn.IFS(AB801&gt;=4.5,"Excellent",AB801&gt;=3,"Good",AB801&lt;3,"Poor")</f>
        <v>Good</v>
      </c>
      <c r="AF801" s="1" t="str">
        <f t="shared" si="127"/>
        <v>Eligible for Bonus</v>
      </c>
      <c r="AG801" s="9" t="str">
        <f t="shared" si="128"/>
        <v>Normal Region</v>
      </c>
      <c r="AH801" s="1" t="str">
        <f t="shared" si="129"/>
        <v>Order Closed</v>
      </c>
    </row>
    <row r="802" spans="1:34">
      <c r="A802" s="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c r="P802" s="1">
        <f t="shared" si="120"/>
        <v>21640</v>
      </c>
      <c r="Q802" s="1">
        <v>30</v>
      </c>
      <c r="R802" s="1">
        <f t="shared" si="121"/>
        <v>6492</v>
      </c>
      <c r="S802" s="1">
        <f t="shared" si="122"/>
        <v>15148</v>
      </c>
      <c r="T802" s="1">
        <v>0.5</v>
      </c>
      <c r="U802" s="1">
        <f t="shared" si="123"/>
        <v>7574</v>
      </c>
      <c r="V802" s="1">
        <f t="shared" si="124"/>
        <v>7574</v>
      </c>
      <c r="W802" s="4">
        <f t="shared" si="125"/>
        <v>0.5</v>
      </c>
      <c r="X802" s="1" t="s">
        <v>65</v>
      </c>
      <c r="Y802" s="1" t="s">
        <v>40</v>
      </c>
      <c r="Z802" s="1" t="s">
        <v>41</v>
      </c>
      <c r="AA802" s="2">
        <v>45897</v>
      </c>
      <c r="AB802" s="1">
        <v>5</v>
      </c>
      <c r="AC802" s="1" t="s">
        <v>42</v>
      </c>
      <c r="AD802" s="9" t="str">
        <f t="shared" si="126"/>
        <v>Target Achieved</v>
      </c>
      <c r="AE802" s="1" t="str" cm="1">
        <f t="array" ref="AE802">_xlfn.IFS(AB802&gt;=4.5,"Excellent",AB802&gt;=3,"Good",AB802&lt;3,"Poor")</f>
        <v>Excellent</v>
      </c>
      <c r="AF802" s="1" t="str">
        <f t="shared" si="127"/>
        <v>Not Eligible for Bonus</v>
      </c>
      <c r="AG802" s="9" t="str">
        <f t="shared" si="128"/>
        <v>Normal Region</v>
      </c>
      <c r="AH802" s="1" t="str">
        <f t="shared" si="129"/>
        <v>Order Closed</v>
      </c>
    </row>
    <row r="803" spans="1:34">
      <c r="A803" s="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c r="P803" s="1">
        <f t="shared" si="120"/>
        <v>26250</v>
      </c>
      <c r="Q803" s="1">
        <v>25</v>
      </c>
      <c r="R803" s="1">
        <f t="shared" si="121"/>
        <v>6562.5</v>
      </c>
      <c r="S803" s="1">
        <f t="shared" si="122"/>
        <v>19687.5</v>
      </c>
      <c r="T803" s="1">
        <v>0.52</v>
      </c>
      <c r="U803" s="1">
        <f t="shared" si="123"/>
        <v>10237.5</v>
      </c>
      <c r="V803" s="1">
        <f t="shared" si="124"/>
        <v>9450</v>
      </c>
      <c r="W803" s="4">
        <f t="shared" si="125"/>
        <v>0.48</v>
      </c>
      <c r="X803" s="1" t="s">
        <v>104</v>
      </c>
      <c r="Y803" s="1" t="s">
        <v>81</v>
      </c>
      <c r="Z803" s="1" t="s">
        <v>41</v>
      </c>
      <c r="AA803" s="2">
        <v>45899</v>
      </c>
      <c r="AB803" s="1">
        <v>5</v>
      </c>
      <c r="AC803" s="1" t="s">
        <v>42</v>
      </c>
      <c r="AD803" s="9" t="str">
        <f t="shared" si="126"/>
        <v>Target Achieved</v>
      </c>
      <c r="AE803" s="1" t="str" cm="1">
        <f t="array" ref="AE803">_xlfn.IFS(AB803&gt;=4.5,"Excellent",AB803&gt;=3,"Good",AB803&lt;3,"Poor")</f>
        <v>Excellent</v>
      </c>
      <c r="AF803" s="1" t="str">
        <f t="shared" si="127"/>
        <v>Not Eligible for Bonus</v>
      </c>
      <c r="AG803" s="9" t="str">
        <f t="shared" si="128"/>
        <v>Normal Region</v>
      </c>
      <c r="AH803" s="1" t="str">
        <f t="shared" si="129"/>
        <v>Order Closed</v>
      </c>
    </row>
    <row r="804" spans="1:34">
      <c r="A804" s="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c r="P804" s="1">
        <f t="shared" si="120"/>
        <v>43000</v>
      </c>
      <c r="Q804" s="1">
        <v>25</v>
      </c>
      <c r="R804" s="1">
        <f t="shared" si="121"/>
        <v>10750</v>
      </c>
      <c r="S804" s="1">
        <f t="shared" si="122"/>
        <v>32250</v>
      </c>
      <c r="T804" s="1">
        <v>0.52</v>
      </c>
      <c r="U804" s="1">
        <f t="shared" si="123"/>
        <v>16770</v>
      </c>
      <c r="V804" s="1">
        <f t="shared" si="124"/>
        <v>15480</v>
      </c>
      <c r="W804" s="4">
        <f t="shared" si="125"/>
        <v>0.48</v>
      </c>
      <c r="X804" s="1" t="s">
        <v>92</v>
      </c>
      <c r="Y804" s="1" t="s">
        <v>40</v>
      </c>
      <c r="Z804" s="1" t="s">
        <v>41</v>
      </c>
      <c r="AA804" s="2">
        <v>45901</v>
      </c>
      <c r="AB804" s="1">
        <v>5</v>
      </c>
      <c r="AC804" s="1" t="s">
        <v>42</v>
      </c>
      <c r="AD804" s="9" t="str">
        <f t="shared" si="126"/>
        <v>Target Achieved</v>
      </c>
      <c r="AE804" s="1" t="str" cm="1">
        <f t="array" ref="AE804">_xlfn.IFS(AB804&gt;=4.5,"Excellent",AB804&gt;=3,"Good",AB804&lt;3,"Poor")</f>
        <v>Excellent</v>
      </c>
      <c r="AF804" s="1" t="str">
        <f t="shared" si="127"/>
        <v>Not Eligible for Bonus</v>
      </c>
      <c r="AG804" s="9" t="str">
        <f t="shared" si="128"/>
        <v>Normal Region</v>
      </c>
      <c r="AH804" s="1" t="str">
        <f t="shared" si="129"/>
        <v>Order Closed</v>
      </c>
    </row>
    <row r="805" spans="1:34">
      <c r="A805" s="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c r="P805" s="1">
        <f t="shared" si="120"/>
        <v>296560</v>
      </c>
      <c r="Q805" s="1">
        <v>10</v>
      </c>
      <c r="R805" s="1">
        <f t="shared" si="121"/>
        <v>29656</v>
      </c>
      <c r="S805" s="1">
        <f t="shared" si="122"/>
        <v>266904</v>
      </c>
      <c r="T805" s="1">
        <v>0.57999999999999996</v>
      </c>
      <c r="U805" s="1">
        <f t="shared" si="123"/>
        <v>154804.31999999998</v>
      </c>
      <c r="V805" s="1">
        <f t="shared" si="124"/>
        <v>112099.68000000002</v>
      </c>
      <c r="W805" s="4">
        <f t="shared" si="125"/>
        <v>0.4200000000000001</v>
      </c>
      <c r="X805" s="1" t="s">
        <v>65</v>
      </c>
      <c r="Y805" s="1" t="s">
        <v>81</v>
      </c>
      <c r="Z805" s="1" t="s">
        <v>41</v>
      </c>
      <c r="AA805" s="2">
        <v>45904</v>
      </c>
      <c r="AB805" s="1">
        <v>4</v>
      </c>
      <c r="AC805" s="1" t="s">
        <v>42</v>
      </c>
      <c r="AD805" s="9" t="str">
        <f t="shared" si="126"/>
        <v>Target Achieved</v>
      </c>
      <c r="AE805" s="1" t="str" cm="1">
        <f t="array" ref="AE805">_xlfn.IFS(AB805&gt;=4.5,"Excellent",AB805&gt;=3,"Good",AB805&lt;3,"Poor")</f>
        <v>Good</v>
      </c>
      <c r="AF805" s="1" t="str">
        <f t="shared" si="127"/>
        <v>Not Eligible for Bonus</v>
      </c>
      <c r="AG805" s="9" t="str">
        <f t="shared" si="128"/>
        <v>Normal Region</v>
      </c>
      <c r="AH805" s="1" t="str">
        <f t="shared" si="129"/>
        <v>Order Closed</v>
      </c>
    </row>
    <row r="806" spans="1:34">
      <c r="A806" s="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c r="P806" s="1">
        <f t="shared" si="120"/>
        <v>16080</v>
      </c>
      <c r="Q806" s="1">
        <v>15</v>
      </c>
      <c r="R806" s="1">
        <f t="shared" si="121"/>
        <v>2412</v>
      </c>
      <c r="S806" s="1">
        <f t="shared" si="122"/>
        <v>13668</v>
      </c>
      <c r="T806" s="1">
        <v>0.45</v>
      </c>
      <c r="U806" s="1">
        <f t="shared" si="123"/>
        <v>6150.6</v>
      </c>
      <c r="V806" s="1">
        <f t="shared" si="124"/>
        <v>7517.4</v>
      </c>
      <c r="W806" s="4">
        <f t="shared" si="125"/>
        <v>0.54999999999999993</v>
      </c>
      <c r="X806" s="1" t="s">
        <v>39</v>
      </c>
      <c r="Y806" s="1" t="s">
        <v>81</v>
      </c>
      <c r="Z806" s="1" t="s">
        <v>22</v>
      </c>
      <c r="AA806" s="1"/>
      <c r="AB806" s="1"/>
      <c r="AC806" s="1" t="s">
        <v>93</v>
      </c>
      <c r="AD806" s="9" t="str">
        <f t="shared" si="126"/>
        <v>Target Achieved</v>
      </c>
      <c r="AE806" s="1" t="str" cm="1">
        <f t="array" ref="AE806">_xlfn.IFS(AB806&gt;=4.5,"Excellent",AB806&gt;=3,"Good",AB806&lt;3,"Poor")</f>
        <v>Poor</v>
      </c>
      <c r="AF806" s="1" t="str">
        <f t="shared" si="127"/>
        <v>Not Eligible for Bonus</v>
      </c>
      <c r="AG806" s="9" t="str">
        <f t="shared" si="128"/>
        <v>Normal Region</v>
      </c>
      <c r="AH806" s="1" t="str">
        <f t="shared" si="129"/>
        <v>Order Returned</v>
      </c>
    </row>
    <row r="807" spans="1:34">
      <c r="A807" s="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c r="P807" s="1">
        <f t="shared" si="120"/>
        <v>35820</v>
      </c>
      <c r="Q807" s="1">
        <v>20</v>
      </c>
      <c r="R807" s="1">
        <f t="shared" si="121"/>
        <v>7164</v>
      </c>
      <c r="S807" s="1">
        <f t="shared" si="122"/>
        <v>28656</v>
      </c>
      <c r="T807" s="1">
        <v>0.52</v>
      </c>
      <c r="U807" s="1">
        <f t="shared" si="123"/>
        <v>14901.12</v>
      </c>
      <c r="V807" s="1">
        <f t="shared" si="124"/>
        <v>13754.88</v>
      </c>
      <c r="W807" s="4">
        <f t="shared" si="125"/>
        <v>0.48</v>
      </c>
      <c r="X807" s="1" t="s">
        <v>50</v>
      </c>
      <c r="Y807" s="1" t="s">
        <v>40</v>
      </c>
      <c r="Z807" s="1" t="s">
        <v>120</v>
      </c>
      <c r="AA807" s="1"/>
      <c r="AB807" s="1"/>
      <c r="AC807" s="1" t="s">
        <v>42</v>
      </c>
      <c r="AD807" s="9" t="str">
        <f t="shared" si="126"/>
        <v>Target Achieved</v>
      </c>
      <c r="AE807" s="1" t="str" cm="1">
        <f t="array" ref="AE807">_xlfn.IFS(AB807&gt;=4.5,"Excellent",AB807&gt;=3,"Good",AB807&lt;3,"Poor")</f>
        <v>Poor</v>
      </c>
      <c r="AF807" s="1" t="str">
        <f t="shared" si="127"/>
        <v>Not Eligible for Bonus</v>
      </c>
      <c r="AG807" s="9" t="str">
        <f t="shared" si="128"/>
        <v>Normal Region</v>
      </c>
      <c r="AH807" s="1" t="str">
        <f t="shared" si="129"/>
        <v>Order Closed</v>
      </c>
    </row>
    <row r="808" spans="1:34">
      <c r="A808" s="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c r="P808" s="1">
        <f t="shared" si="120"/>
        <v>1100</v>
      </c>
      <c r="Q808" s="1">
        <v>10</v>
      </c>
      <c r="R808" s="1">
        <f t="shared" si="121"/>
        <v>110</v>
      </c>
      <c r="S808" s="1">
        <f t="shared" si="122"/>
        <v>990</v>
      </c>
      <c r="T808" s="1">
        <v>0.5</v>
      </c>
      <c r="U808" s="1">
        <f t="shared" si="123"/>
        <v>495</v>
      </c>
      <c r="V808" s="1">
        <f t="shared" si="124"/>
        <v>495</v>
      </c>
      <c r="W808" s="4">
        <f t="shared" si="125"/>
        <v>0.5</v>
      </c>
      <c r="X808" s="1" t="s">
        <v>65</v>
      </c>
      <c r="Y808" s="1" t="s">
        <v>81</v>
      </c>
      <c r="Z808" s="1" t="s">
        <v>41</v>
      </c>
      <c r="AA808" s="2">
        <v>45901</v>
      </c>
      <c r="AB808" s="1">
        <v>4</v>
      </c>
      <c r="AC808" s="1" t="s">
        <v>42</v>
      </c>
      <c r="AD808" s="9" t="str">
        <f t="shared" si="126"/>
        <v>Target Not Achieved</v>
      </c>
      <c r="AE808" s="1" t="str" cm="1">
        <f t="array" ref="AE808">_xlfn.IFS(AB808&gt;=4.5,"Excellent",AB808&gt;=3,"Good",AB808&lt;3,"Poor")</f>
        <v>Good</v>
      </c>
      <c r="AF808" s="1" t="str">
        <f t="shared" si="127"/>
        <v>Not Eligible for Bonus</v>
      </c>
      <c r="AG808" s="9" t="str">
        <f t="shared" si="128"/>
        <v>Normal Region</v>
      </c>
      <c r="AH808" s="1" t="str">
        <f t="shared" si="129"/>
        <v>Order Closed</v>
      </c>
    </row>
    <row r="809" spans="1:34">
      <c r="A809" s="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c r="P809" s="1">
        <f t="shared" si="120"/>
        <v>12630</v>
      </c>
      <c r="Q809" s="1">
        <v>25</v>
      </c>
      <c r="R809" s="1">
        <f t="shared" si="121"/>
        <v>3157.5</v>
      </c>
      <c r="S809" s="1">
        <f t="shared" si="122"/>
        <v>9472.5</v>
      </c>
      <c r="T809" s="1">
        <v>0.45</v>
      </c>
      <c r="U809" s="1">
        <f t="shared" si="123"/>
        <v>4262.625</v>
      </c>
      <c r="V809" s="1">
        <f t="shared" si="124"/>
        <v>5209.875</v>
      </c>
      <c r="W809" s="4">
        <f t="shared" si="125"/>
        <v>0.55000000000000004</v>
      </c>
      <c r="X809" s="1" t="s">
        <v>65</v>
      </c>
      <c r="Y809" s="1" t="s">
        <v>81</v>
      </c>
      <c r="Z809" s="1" t="s">
        <v>66</v>
      </c>
      <c r="AA809" s="1"/>
      <c r="AB809" s="1"/>
      <c r="AC809" s="1" t="s">
        <v>42</v>
      </c>
      <c r="AD809" s="9" t="str">
        <f t="shared" si="126"/>
        <v>Target Not Achieved</v>
      </c>
      <c r="AE809" s="1" t="str" cm="1">
        <f t="array" ref="AE809">_xlfn.IFS(AB809&gt;=4.5,"Excellent",AB809&gt;=3,"Good",AB809&lt;3,"Poor")</f>
        <v>Poor</v>
      </c>
      <c r="AF809" s="1" t="str">
        <f t="shared" si="127"/>
        <v>Not Eligible for Bonus</v>
      </c>
      <c r="AG809" s="9" t="str">
        <f t="shared" si="128"/>
        <v>Normal Region</v>
      </c>
      <c r="AH809" s="1" t="str">
        <f t="shared" si="129"/>
        <v>Order Closed</v>
      </c>
    </row>
    <row r="810" spans="1:34">
      <c r="A810" s="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c r="P810" s="1">
        <f t="shared" si="120"/>
        <v>1220</v>
      </c>
      <c r="Q810" s="1">
        <v>30</v>
      </c>
      <c r="R810" s="1">
        <f t="shared" si="121"/>
        <v>366</v>
      </c>
      <c r="S810" s="1">
        <f t="shared" si="122"/>
        <v>854</v>
      </c>
      <c r="T810" s="1">
        <v>0.35</v>
      </c>
      <c r="U810" s="1">
        <f t="shared" si="123"/>
        <v>298.89999999999998</v>
      </c>
      <c r="V810" s="1">
        <f t="shared" si="124"/>
        <v>555.1</v>
      </c>
      <c r="W810" s="4">
        <f t="shared" si="125"/>
        <v>0.65</v>
      </c>
      <c r="X810" s="1" t="s">
        <v>39</v>
      </c>
      <c r="Y810" s="1" t="s">
        <v>57</v>
      </c>
      <c r="Z810" s="1" t="s">
        <v>41</v>
      </c>
      <c r="AA810" s="2">
        <v>45900</v>
      </c>
      <c r="AB810" s="1">
        <v>5</v>
      </c>
      <c r="AC810" s="1" t="s">
        <v>42</v>
      </c>
      <c r="AD810" s="9" t="str">
        <f t="shared" si="126"/>
        <v>Target Not Achieved</v>
      </c>
      <c r="AE810" s="1" t="str" cm="1">
        <f t="array" ref="AE810">_xlfn.IFS(AB810&gt;=4.5,"Excellent",AB810&gt;=3,"Good",AB810&lt;3,"Poor")</f>
        <v>Excellent</v>
      </c>
      <c r="AF810" s="1" t="str">
        <f t="shared" si="127"/>
        <v>Not Eligible for Bonus</v>
      </c>
      <c r="AG810" s="9" t="str">
        <f t="shared" si="128"/>
        <v>Normal Region</v>
      </c>
      <c r="AH810" s="1" t="str">
        <f t="shared" si="129"/>
        <v>Order Closed</v>
      </c>
    </row>
    <row r="811" spans="1:34">
      <c r="A811" s="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c r="P811" s="1">
        <f t="shared" si="120"/>
        <v>141950</v>
      </c>
      <c r="Q811" s="1">
        <v>5</v>
      </c>
      <c r="R811" s="1">
        <f t="shared" si="121"/>
        <v>7097.5</v>
      </c>
      <c r="S811" s="1">
        <f t="shared" si="122"/>
        <v>134852.5</v>
      </c>
      <c r="T811" s="1">
        <v>0.57999999999999996</v>
      </c>
      <c r="U811" s="1">
        <f t="shared" si="123"/>
        <v>78214.45</v>
      </c>
      <c r="V811" s="1">
        <f t="shared" si="124"/>
        <v>56638.05</v>
      </c>
      <c r="W811" s="4">
        <f t="shared" si="125"/>
        <v>0.42000000000000004</v>
      </c>
      <c r="X811" s="1" t="s">
        <v>65</v>
      </c>
      <c r="Y811" s="1" t="s">
        <v>72</v>
      </c>
      <c r="Z811" s="1" t="s">
        <v>41</v>
      </c>
      <c r="AA811" s="2">
        <v>45904</v>
      </c>
      <c r="AB811" s="1">
        <v>4</v>
      </c>
      <c r="AC811" s="1" t="s">
        <v>42</v>
      </c>
      <c r="AD811" s="9" t="str">
        <f t="shared" si="126"/>
        <v>Target Achieved</v>
      </c>
      <c r="AE811" s="1" t="str" cm="1">
        <f t="array" ref="AE811">_xlfn.IFS(AB811&gt;=4.5,"Excellent",AB811&gt;=3,"Good",AB811&lt;3,"Poor")</f>
        <v>Good</v>
      </c>
      <c r="AF811" s="1" t="str">
        <f t="shared" si="127"/>
        <v>Eligible for Bonus</v>
      </c>
      <c r="AG811" s="9" t="str">
        <f t="shared" si="128"/>
        <v>Normal Region</v>
      </c>
      <c r="AH811" s="1" t="str">
        <f t="shared" si="129"/>
        <v>Order Closed</v>
      </c>
    </row>
    <row r="812" spans="1:34">
      <c r="A812" s="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c r="P812" s="1">
        <f t="shared" si="120"/>
        <v>12040</v>
      </c>
      <c r="Q812" s="1">
        <v>0</v>
      </c>
      <c r="R812" s="1">
        <f t="shared" si="121"/>
        <v>0</v>
      </c>
      <c r="S812" s="1">
        <f t="shared" si="122"/>
        <v>12040</v>
      </c>
      <c r="T812" s="1">
        <v>0.52</v>
      </c>
      <c r="U812" s="1">
        <f t="shared" si="123"/>
        <v>6260.8</v>
      </c>
      <c r="V812" s="1">
        <f t="shared" si="124"/>
        <v>5779.2</v>
      </c>
      <c r="W812" s="4">
        <f t="shared" si="125"/>
        <v>0.48</v>
      </c>
      <c r="X812" s="1" t="s">
        <v>147</v>
      </c>
      <c r="Y812" s="1" t="s">
        <v>57</v>
      </c>
      <c r="Z812" s="1" t="s">
        <v>22</v>
      </c>
      <c r="AA812" s="1"/>
      <c r="AB812" s="1"/>
      <c r="AC812" s="1" t="s">
        <v>93</v>
      </c>
      <c r="AD812" s="9" t="str">
        <f t="shared" si="126"/>
        <v>Target Achieved</v>
      </c>
      <c r="AE812" s="1" t="str" cm="1">
        <f t="array" ref="AE812">_xlfn.IFS(AB812&gt;=4.5,"Excellent",AB812&gt;=3,"Good",AB812&lt;3,"Poor")</f>
        <v>Poor</v>
      </c>
      <c r="AF812" s="1" t="str">
        <f t="shared" si="127"/>
        <v>Eligible for Bonus</v>
      </c>
      <c r="AG812" s="9" t="str">
        <f t="shared" si="128"/>
        <v>Priority Region</v>
      </c>
      <c r="AH812" s="1" t="str">
        <f t="shared" si="129"/>
        <v>Order Returned</v>
      </c>
    </row>
    <row r="813" spans="1:34">
      <c r="A813" s="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c r="P813" s="1">
        <f t="shared" si="120"/>
        <v>8200</v>
      </c>
      <c r="Q813" s="1">
        <v>15</v>
      </c>
      <c r="R813" s="1">
        <f t="shared" si="121"/>
        <v>1230</v>
      </c>
      <c r="S813" s="1">
        <f t="shared" si="122"/>
        <v>6970</v>
      </c>
      <c r="T813" s="1">
        <v>0.52</v>
      </c>
      <c r="U813" s="1">
        <f t="shared" si="123"/>
        <v>3624.4</v>
      </c>
      <c r="V813" s="1">
        <f t="shared" si="124"/>
        <v>3345.6</v>
      </c>
      <c r="W813" s="4">
        <f t="shared" si="125"/>
        <v>0.48</v>
      </c>
      <c r="X813" s="1" t="s">
        <v>104</v>
      </c>
      <c r="Y813" s="1" t="s">
        <v>57</v>
      </c>
      <c r="Z813" s="1" t="s">
        <v>66</v>
      </c>
      <c r="AA813" s="1"/>
      <c r="AB813" s="1"/>
      <c r="AC813" s="1" t="s">
        <v>42</v>
      </c>
      <c r="AD813" s="9" t="str">
        <f t="shared" si="126"/>
        <v>Target Not Achieved</v>
      </c>
      <c r="AE813" s="1" t="str" cm="1">
        <f t="array" ref="AE813">_xlfn.IFS(AB813&gt;=4.5,"Excellent",AB813&gt;=3,"Good",AB813&lt;3,"Poor")</f>
        <v>Poor</v>
      </c>
      <c r="AF813" s="1" t="str">
        <f t="shared" si="127"/>
        <v>Not Eligible for Bonus</v>
      </c>
      <c r="AG813" s="9" t="str">
        <f t="shared" si="128"/>
        <v>Normal Region</v>
      </c>
      <c r="AH813" s="1" t="str">
        <f t="shared" si="129"/>
        <v>Order Closed</v>
      </c>
    </row>
    <row r="814" spans="1:34">
      <c r="A814" s="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c r="P814" s="1">
        <f t="shared" si="120"/>
        <v>11520</v>
      </c>
      <c r="Q814" s="1">
        <v>30</v>
      </c>
      <c r="R814" s="1">
        <f t="shared" si="121"/>
        <v>3456</v>
      </c>
      <c r="S814" s="1">
        <f t="shared" si="122"/>
        <v>8064</v>
      </c>
      <c r="T814" s="1">
        <v>0.5</v>
      </c>
      <c r="U814" s="1">
        <f t="shared" si="123"/>
        <v>4032</v>
      </c>
      <c r="V814" s="1">
        <f t="shared" si="124"/>
        <v>4032</v>
      </c>
      <c r="W814" s="4">
        <f t="shared" si="125"/>
        <v>0.5</v>
      </c>
      <c r="X814" s="1" t="s">
        <v>104</v>
      </c>
      <c r="Y814" s="1" t="s">
        <v>81</v>
      </c>
      <c r="Z814" s="1" t="s">
        <v>22</v>
      </c>
      <c r="AA814" s="1"/>
      <c r="AB814" s="1"/>
      <c r="AC814" s="1" t="s">
        <v>93</v>
      </c>
      <c r="AD814" s="9" t="str">
        <f t="shared" si="126"/>
        <v>Target Not Achieved</v>
      </c>
      <c r="AE814" s="1" t="str" cm="1">
        <f t="array" ref="AE814">_xlfn.IFS(AB814&gt;=4.5,"Excellent",AB814&gt;=3,"Good",AB814&lt;3,"Poor")</f>
        <v>Poor</v>
      </c>
      <c r="AF814" s="1" t="str">
        <f t="shared" si="127"/>
        <v>Not Eligible for Bonus</v>
      </c>
      <c r="AG814" s="9" t="str">
        <f t="shared" si="128"/>
        <v>Normal Region</v>
      </c>
      <c r="AH814" s="1" t="str">
        <f t="shared" si="129"/>
        <v>Order Returned</v>
      </c>
    </row>
    <row r="815" spans="1:34">
      <c r="A815" s="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c r="P815" s="1">
        <f t="shared" si="120"/>
        <v>17900</v>
      </c>
      <c r="Q815" s="1">
        <v>0</v>
      </c>
      <c r="R815" s="1">
        <f t="shared" si="121"/>
        <v>0</v>
      </c>
      <c r="S815" s="1">
        <f t="shared" si="122"/>
        <v>17900</v>
      </c>
      <c r="T815" s="1">
        <v>0.5</v>
      </c>
      <c r="U815" s="1">
        <f t="shared" si="123"/>
        <v>8950</v>
      </c>
      <c r="V815" s="1">
        <f t="shared" si="124"/>
        <v>8950</v>
      </c>
      <c r="W815" s="4">
        <f t="shared" si="125"/>
        <v>0.5</v>
      </c>
      <c r="X815" s="1" t="s">
        <v>147</v>
      </c>
      <c r="Y815" s="1" t="s">
        <v>57</v>
      </c>
      <c r="Z815" s="1" t="s">
        <v>41</v>
      </c>
      <c r="AA815" s="2">
        <v>45902</v>
      </c>
      <c r="AB815" s="1">
        <v>4</v>
      </c>
      <c r="AC815" s="1" t="s">
        <v>42</v>
      </c>
      <c r="AD815" s="9" t="str">
        <f t="shared" si="126"/>
        <v>Target Achieved</v>
      </c>
      <c r="AE815" s="1" t="str" cm="1">
        <f t="array" ref="AE815">_xlfn.IFS(AB815&gt;=4.5,"Excellent",AB815&gt;=3,"Good",AB815&lt;3,"Poor")</f>
        <v>Good</v>
      </c>
      <c r="AF815" s="1" t="str">
        <f t="shared" si="127"/>
        <v>Eligible for Bonus</v>
      </c>
      <c r="AG815" s="9" t="str">
        <f t="shared" si="128"/>
        <v>Normal Region</v>
      </c>
      <c r="AH815" s="1" t="str">
        <f t="shared" si="129"/>
        <v>Order Closed</v>
      </c>
    </row>
    <row r="816" spans="1:34">
      <c r="A816" s="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c r="P816" s="1">
        <f t="shared" si="120"/>
        <v>33550</v>
      </c>
      <c r="Q816" s="1">
        <v>10</v>
      </c>
      <c r="R816" s="1">
        <f t="shared" si="121"/>
        <v>3355</v>
      </c>
      <c r="S816" s="1">
        <f t="shared" si="122"/>
        <v>30195</v>
      </c>
      <c r="T816" s="1">
        <v>0.48</v>
      </c>
      <c r="U816" s="1">
        <f t="shared" si="123"/>
        <v>14493.6</v>
      </c>
      <c r="V816" s="1">
        <f t="shared" si="124"/>
        <v>15701.4</v>
      </c>
      <c r="W816" s="4">
        <f t="shared" si="125"/>
        <v>0.52</v>
      </c>
      <c r="X816" s="1" t="s">
        <v>50</v>
      </c>
      <c r="Y816" s="1" t="s">
        <v>72</v>
      </c>
      <c r="Z816" s="1" t="s">
        <v>22</v>
      </c>
      <c r="AA816" s="1"/>
      <c r="AB816" s="1"/>
      <c r="AC816" s="1" t="s">
        <v>93</v>
      </c>
      <c r="AD816" s="9" t="str">
        <f t="shared" si="126"/>
        <v>Target Achieved</v>
      </c>
      <c r="AE816" s="1" t="str" cm="1">
        <f t="array" ref="AE816">_xlfn.IFS(AB816&gt;=4.5,"Excellent",AB816&gt;=3,"Good",AB816&lt;3,"Poor")</f>
        <v>Poor</v>
      </c>
      <c r="AF816" s="1" t="str">
        <f t="shared" si="127"/>
        <v>Not Eligible for Bonus</v>
      </c>
      <c r="AG816" s="9" t="str">
        <f t="shared" si="128"/>
        <v>Normal Region</v>
      </c>
      <c r="AH816" s="1" t="str">
        <f t="shared" si="129"/>
        <v>Order Returned</v>
      </c>
    </row>
    <row r="817" spans="1:34">
      <c r="A817" s="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c r="P817" s="1">
        <f t="shared" si="120"/>
        <v>3140</v>
      </c>
      <c r="Q817" s="1">
        <v>10</v>
      </c>
      <c r="R817" s="1">
        <f t="shared" si="121"/>
        <v>314</v>
      </c>
      <c r="S817" s="1">
        <f t="shared" si="122"/>
        <v>2826</v>
      </c>
      <c r="T817" s="1">
        <v>0.47</v>
      </c>
      <c r="U817" s="1">
        <f t="shared" si="123"/>
        <v>1328.22</v>
      </c>
      <c r="V817" s="1">
        <f t="shared" si="124"/>
        <v>1497.78</v>
      </c>
      <c r="W817" s="4">
        <f t="shared" si="125"/>
        <v>0.53</v>
      </c>
      <c r="X817" s="1" t="s">
        <v>92</v>
      </c>
      <c r="Y817" s="1" t="s">
        <v>40</v>
      </c>
      <c r="Z817" s="1" t="s">
        <v>66</v>
      </c>
      <c r="AA817" s="1"/>
      <c r="AB817" s="1"/>
      <c r="AC817" s="1" t="s">
        <v>42</v>
      </c>
      <c r="AD817" s="9" t="str">
        <f t="shared" si="126"/>
        <v>Target Not Achieved</v>
      </c>
      <c r="AE817" s="1" t="str" cm="1">
        <f t="array" ref="AE817">_xlfn.IFS(AB817&gt;=4.5,"Excellent",AB817&gt;=3,"Good",AB817&lt;3,"Poor")</f>
        <v>Poor</v>
      </c>
      <c r="AF817" s="1" t="str">
        <f t="shared" si="127"/>
        <v>Not Eligible for Bonus</v>
      </c>
      <c r="AG817" s="9" t="str">
        <f t="shared" si="128"/>
        <v>Normal Region</v>
      </c>
      <c r="AH817" s="1" t="str">
        <f t="shared" si="129"/>
        <v>Order Closed</v>
      </c>
    </row>
    <row r="818" spans="1:34">
      <c r="A818" s="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c r="P818" s="1">
        <f t="shared" si="120"/>
        <v>35080</v>
      </c>
      <c r="Q818" s="1">
        <v>20</v>
      </c>
      <c r="R818" s="1">
        <f t="shared" si="121"/>
        <v>7016</v>
      </c>
      <c r="S818" s="1">
        <f t="shared" si="122"/>
        <v>28064</v>
      </c>
      <c r="T818" s="1">
        <v>0.52</v>
      </c>
      <c r="U818" s="1">
        <f t="shared" si="123"/>
        <v>14593.28</v>
      </c>
      <c r="V818" s="1">
        <f t="shared" si="124"/>
        <v>13470.72</v>
      </c>
      <c r="W818" s="4">
        <f t="shared" si="125"/>
        <v>0.48</v>
      </c>
      <c r="X818" s="1" t="s">
        <v>56</v>
      </c>
      <c r="Y818" s="1" t="s">
        <v>40</v>
      </c>
      <c r="Z818" s="1" t="s">
        <v>22</v>
      </c>
      <c r="AA818" s="1"/>
      <c r="AB818" s="1"/>
      <c r="AC818" s="1" t="s">
        <v>93</v>
      </c>
      <c r="AD818" s="9" t="str">
        <f t="shared" si="126"/>
        <v>Target Achieved</v>
      </c>
      <c r="AE818" s="1" t="str" cm="1">
        <f t="array" ref="AE818">_xlfn.IFS(AB818&gt;=4.5,"Excellent",AB818&gt;=3,"Good",AB818&lt;3,"Poor")</f>
        <v>Poor</v>
      </c>
      <c r="AF818" s="1" t="str">
        <f t="shared" si="127"/>
        <v>Not Eligible for Bonus</v>
      </c>
      <c r="AG818" s="9" t="str">
        <f t="shared" si="128"/>
        <v>Normal Region</v>
      </c>
      <c r="AH818" s="1" t="str">
        <f t="shared" si="129"/>
        <v>Order Returned</v>
      </c>
    </row>
    <row r="819" spans="1:34">
      <c r="A819" s="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c r="P819" s="1">
        <f t="shared" si="120"/>
        <v>7710</v>
      </c>
      <c r="Q819" s="1">
        <v>0</v>
      </c>
      <c r="R819" s="1">
        <f t="shared" si="121"/>
        <v>0</v>
      </c>
      <c r="S819" s="1">
        <f t="shared" si="122"/>
        <v>7710</v>
      </c>
      <c r="T819" s="1">
        <v>0.45</v>
      </c>
      <c r="U819" s="1">
        <f t="shared" si="123"/>
        <v>3469.5</v>
      </c>
      <c r="V819" s="1">
        <f t="shared" si="124"/>
        <v>4240.5</v>
      </c>
      <c r="W819" s="4">
        <f t="shared" si="125"/>
        <v>0.55000000000000004</v>
      </c>
      <c r="X819" s="1" t="s">
        <v>56</v>
      </c>
      <c r="Y819" s="1" t="s">
        <v>57</v>
      </c>
      <c r="Z819" s="1" t="s">
        <v>66</v>
      </c>
      <c r="AA819" s="1"/>
      <c r="AB819" s="1"/>
      <c r="AC819" s="1" t="s">
        <v>42</v>
      </c>
      <c r="AD819" s="9" t="str">
        <f t="shared" si="126"/>
        <v>Target Not Achieved</v>
      </c>
      <c r="AE819" s="1" t="str" cm="1">
        <f t="array" ref="AE819">_xlfn.IFS(AB819&gt;=4.5,"Excellent",AB819&gt;=3,"Good",AB819&lt;3,"Poor")</f>
        <v>Poor</v>
      </c>
      <c r="AF819" s="1" t="str">
        <f t="shared" si="127"/>
        <v>Not Eligible for Bonus</v>
      </c>
      <c r="AG819" s="9" t="str">
        <f t="shared" si="128"/>
        <v>Normal Region</v>
      </c>
      <c r="AH819" s="1" t="str">
        <f t="shared" si="129"/>
        <v>Order Closed</v>
      </c>
    </row>
    <row r="820" spans="1:34">
      <c r="A820" s="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c r="P820" s="1">
        <f t="shared" si="120"/>
        <v>2860</v>
      </c>
      <c r="Q820" s="1">
        <v>0</v>
      </c>
      <c r="R820" s="1">
        <f t="shared" si="121"/>
        <v>0</v>
      </c>
      <c r="S820" s="1">
        <f t="shared" si="122"/>
        <v>2860</v>
      </c>
      <c r="T820" s="1">
        <v>0.47</v>
      </c>
      <c r="U820" s="1">
        <f t="shared" si="123"/>
        <v>1344.1999999999998</v>
      </c>
      <c r="V820" s="1">
        <f t="shared" si="124"/>
        <v>1515.8000000000002</v>
      </c>
      <c r="W820" s="4">
        <f t="shared" si="125"/>
        <v>0.53</v>
      </c>
      <c r="X820" s="1" t="s">
        <v>92</v>
      </c>
      <c r="Y820" s="1" t="s">
        <v>81</v>
      </c>
      <c r="Z820" s="1" t="s">
        <v>41</v>
      </c>
      <c r="AA820" s="2">
        <v>45902</v>
      </c>
      <c r="AB820" s="1">
        <v>5</v>
      </c>
      <c r="AC820" s="1" t="s">
        <v>42</v>
      </c>
      <c r="AD820" s="9" t="str">
        <f t="shared" si="126"/>
        <v>Target Not Achieved</v>
      </c>
      <c r="AE820" s="1" t="str" cm="1">
        <f t="array" ref="AE820">_xlfn.IFS(AB820&gt;=4.5,"Excellent",AB820&gt;=3,"Good",AB820&lt;3,"Poor")</f>
        <v>Excellent</v>
      </c>
      <c r="AF820" s="1" t="str">
        <f t="shared" si="127"/>
        <v>Not Eligible for Bonus</v>
      </c>
      <c r="AG820" s="9" t="str">
        <f t="shared" si="128"/>
        <v>Normal Region</v>
      </c>
      <c r="AH820" s="1" t="str">
        <f t="shared" si="129"/>
        <v>Order Closed</v>
      </c>
    </row>
    <row r="821" spans="1:34">
      <c r="A821" s="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c r="P821" s="1">
        <f t="shared" si="120"/>
        <v>17580</v>
      </c>
      <c r="Q821" s="1">
        <v>0</v>
      </c>
      <c r="R821" s="1">
        <f t="shared" si="121"/>
        <v>0</v>
      </c>
      <c r="S821" s="1">
        <f t="shared" si="122"/>
        <v>17580</v>
      </c>
      <c r="T821" s="1">
        <v>0.48</v>
      </c>
      <c r="U821" s="1">
        <f t="shared" si="123"/>
        <v>8438.4</v>
      </c>
      <c r="V821" s="1">
        <f t="shared" si="124"/>
        <v>9141.6</v>
      </c>
      <c r="W821" s="4">
        <f t="shared" si="125"/>
        <v>0.52</v>
      </c>
      <c r="X821" s="1" t="s">
        <v>65</v>
      </c>
      <c r="Y821" s="1" t="s">
        <v>81</v>
      </c>
      <c r="Z821" s="1" t="s">
        <v>41</v>
      </c>
      <c r="AA821" s="2">
        <v>45908</v>
      </c>
      <c r="AB821" s="1">
        <v>4</v>
      </c>
      <c r="AC821" s="1" t="s">
        <v>42</v>
      </c>
      <c r="AD821" s="9" t="str">
        <f t="shared" si="126"/>
        <v>Target Achieved</v>
      </c>
      <c r="AE821" s="1" t="str" cm="1">
        <f t="array" ref="AE821">_xlfn.IFS(AB821&gt;=4.5,"Excellent",AB821&gt;=3,"Good",AB821&lt;3,"Poor")</f>
        <v>Good</v>
      </c>
      <c r="AF821" s="1" t="str">
        <f t="shared" si="127"/>
        <v>Eligible for Bonus</v>
      </c>
      <c r="AG821" s="9" t="str">
        <f t="shared" si="128"/>
        <v>Priority Region</v>
      </c>
      <c r="AH821" s="1" t="str">
        <f t="shared" si="129"/>
        <v>Order Closed</v>
      </c>
    </row>
    <row r="822" spans="1:34">
      <c r="A822" s="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c r="P822" s="1">
        <f t="shared" si="120"/>
        <v>110</v>
      </c>
      <c r="Q822" s="1">
        <v>10</v>
      </c>
      <c r="R822" s="1">
        <f t="shared" si="121"/>
        <v>11</v>
      </c>
      <c r="S822" s="1">
        <f t="shared" si="122"/>
        <v>99</v>
      </c>
      <c r="T822" s="1">
        <v>0.62</v>
      </c>
      <c r="U822" s="1">
        <f t="shared" si="123"/>
        <v>61.38</v>
      </c>
      <c r="V822" s="1">
        <f t="shared" si="124"/>
        <v>37.619999999999997</v>
      </c>
      <c r="W822" s="4">
        <f t="shared" si="125"/>
        <v>0.37999999999999995</v>
      </c>
      <c r="X822" s="1" t="s">
        <v>39</v>
      </c>
      <c r="Y822" s="1" t="s">
        <v>57</v>
      </c>
      <c r="Z822" s="1" t="s">
        <v>41</v>
      </c>
      <c r="AA822" s="2">
        <v>45908</v>
      </c>
      <c r="AB822" s="1">
        <v>3</v>
      </c>
      <c r="AC822" s="1" t="s">
        <v>42</v>
      </c>
      <c r="AD822" s="9" t="str">
        <f t="shared" si="126"/>
        <v>Target Not Achieved</v>
      </c>
      <c r="AE822" s="1" t="str" cm="1">
        <f t="array" ref="AE822">_xlfn.IFS(AB822&gt;=4.5,"Excellent",AB822&gt;=3,"Good",AB822&lt;3,"Poor")</f>
        <v>Good</v>
      </c>
      <c r="AF822" s="1" t="str">
        <f t="shared" si="127"/>
        <v>Not Eligible for Bonus</v>
      </c>
      <c r="AG822" s="9" t="str">
        <f t="shared" si="128"/>
        <v>Normal Region</v>
      </c>
      <c r="AH822" s="1" t="str">
        <f t="shared" si="129"/>
        <v>Order Closed</v>
      </c>
    </row>
    <row r="823" spans="1:34">
      <c r="A823" s="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c r="P823" s="1">
        <f t="shared" si="120"/>
        <v>360</v>
      </c>
      <c r="Q823" s="1">
        <v>10</v>
      </c>
      <c r="R823" s="1">
        <f t="shared" si="121"/>
        <v>36</v>
      </c>
      <c r="S823" s="1">
        <f t="shared" si="122"/>
        <v>324</v>
      </c>
      <c r="T823" s="1">
        <v>0.35</v>
      </c>
      <c r="U823" s="1">
        <f t="shared" si="123"/>
        <v>113.39999999999999</v>
      </c>
      <c r="V823" s="1">
        <f t="shared" si="124"/>
        <v>210.60000000000002</v>
      </c>
      <c r="W823" s="4">
        <f t="shared" si="125"/>
        <v>0.65</v>
      </c>
      <c r="X823" s="1" t="s">
        <v>56</v>
      </c>
      <c r="Y823" s="1" t="s">
        <v>72</v>
      </c>
      <c r="Z823" s="1" t="s">
        <v>66</v>
      </c>
      <c r="AA823" s="1"/>
      <c r="AB823" s="1"/>
      <c r="AC823" s="1" t="s">
        <v>42</v>
      </c>
      <c r="AD823" s="9" t="str">
        <f t="shared" si="126"/>
        <v>Target Not Achieved</v>
      </c>
      <c r="AE823" s="1" t="str" cm="1">
        <f t="array" ref="AE823">_xlfn.IFS(AB823&gt;=4.5,"Excellent",AB823&gt;=3,"Good",AB823&lt;3,"Poor")</f>
        <v>Poor</v>
      </c>
      <c r="AF823" s="1" t="str">
        <f t="shared" si="127"/>
        <v>Not Eligible for Bonus</v>
      </c>
      <c r="AG823" s="9" t="str">
        <f t="shared" si="128"/>
        <v>Normal Region</v>
      </c>
      <c r="AH823" s="1" t="str">
        <f t="shared" si="129"/>
        <v>Order Closed</v>
      </c>
    </row>
    <row r="824" spans="1:34">
      <c r="A824" s="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c r="P824" s="1">
        <f t="shared" si="120"/>
        <v>670</v>
      </c>
      <c r="Q824" s="1">
        <v>15</v>
      </c>
      <c r="R824" s="1">
        <f t="shared" si="121"/>
        <v>100.5</v>
      </c>
      <c r="S824" s="1">
        <f t="shared" si="122"/>
        <v>569.5</v>
      </c>
      <c r="T824" s="1">
        <v>0.35</v>
      </c>
      <c r="U824" s="1">
        <f t="shared" si="123"/>
        <v>199.32499999999999</v>
      </c>
      <c r="V824" s="1">
        <f t="shared" si="124"/>
        <v>370.17500000000001</v>
      </c>
      <c r="W824" s="4">
        <f t="shared" si="125"/>
        <v>0.65</v>
      </c>
      <c r="X824" s="1" t="s">
        <v>56</v>
      </c>
      <c r="Y824" s="1" t="s">
        <v>72</v>
      </c>
      <c r="Z824" s="1" t="s">
        <v>41</v>
      </c>
      <c r="AA824" s="2">
        <v>45904</v>
      </c>
      <c r="AB824" s="1">
        <v>3</v>
      </c>
      <c r="AC824" s="1" t="s">
        <v>42</v>
      </c>
      <c r="AD824" s="9" t="str">
        <f t="shared" si="126"/>
        <v>Target Not Achieved</v>
      </c>
      <c r="AE824" s="1" t="str" cm="1">
        <f t="array" ref="AE824">_xlfn.IFS(AB824&gt;=4.5,"Excellent",AB824&gt;=3,"Good",AB824&lt;3,"Poor")</f>
        <v>Good</v>
      </c>
      <c r="AF824" s="1" t="str">
        <f t="shared" si="127"/>
        <v>Not Eligible for Bonus</v>
      </c>
      <c r="AG824" s="9" t="str">
        <f t="shared" si="128"/>
        <v>Priority Region</v>
      </c>
      <c r="AH824" s="1" t="str">
        <f t="shared" si="129"/>
        <v>Order Closed</v>
      </c>
    </row>
    <row r="825" spans="1:34">
      <c r="A825" s="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c r="P825" s="1">
        <f t="shared" si="120"/>
        <v>2790</v>
      </c>
      <c r="Q825" s="1">
        <v>5</v>
      </c>
      <c r="R825" s="1">
        <f t="shared" si="121"/>
        <v>139.5</v>
      </c>
      <c r="S825" s="1">
        <f t="shared" si="122"/>
        <v>2650.5</v>
      </c>
      <c r="T825" s="1">
        <v>0.48</v>
      </c>
      <c r="U825" s="1">
        <f t="shared" si="123"/>
        <v>1272.24</v>
      </c>
      <c r="V825" s="1">
        <f t="shared" si="124"/>
        <v>1378.26</v>
      </c>
      <c r="W825" s="4">
        <f t="shared" si="125"/>
        <v>0.52</v>
      </c>
      <c r="X825" s="1" t="s">
        <v>147</v>
      </c>
      <c r="Y825" s="1" t="s">
        <v>57</v>
      </c>
      <c r="Z825" s="1" t="s">
        <v>22</v>
      </c>
      <c r="AA825" s="1"/>
      <c r="AB825" s="1"/>
      <c r="AC825" s="1" t="s">
        <v>93</v>
      </c>
      <c r="AD825" s="9" t="str">
        <f t="shared" si="126"/>
        <v>Target Not Achieved</v>
      </c>
      <c r="AE825" s="1" t="str" cm="1">
        <f t="array" ref="AE825">_xlfn.IFS(AB825&gt;=4.5,"Excellent",AB825&gt;=3,"Good",AB825&lt;3,"Poor")</f>
        <v>Poor</v>
      </c>
      <c r="AF825" s="1" t="str">
        <f t="shared" si="127"/>
        <v>Not Eligible for Bonus</v>
      </c>
      <c r="AG825" s="9" t="str">
        <f t="shared" si="128"/>
        <v>Normal Region</v>
      </c>
      <c r="AH825" s="1" t="str">
        <f t="shared" si="129"/>
        <v>Order Returned</v>
      </c>
    </row>
    <row r="826" spans="1:34">
      <c r="A826" s="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c r="P826" s="1">
        <f t="shared" si="120"/>
        <v>7100</v>
      </c>
      <c r="Q826" s="1">
        <v>30</v>
      </c>
      <c r="R826" s="1">
        <f t="shared" si="121"/>
        <v>2130</v>
      </c>
      <c r="S826" s="1">
        <f t="shared" si="122"/>
        <v>4970</v>
      </c>
      <c r="T826" s="1">
        <v>0.45</v>
      </c>
      <c r="U826" s="1">
        <f t="shared" si="123"/>
        <v>2236.5</v>
      </c>
      <c r="V826" s="1">
        <f t="shared" si="124"/>
        <v>2733.5</v>
      </c>
      <c r="W826" s="4">
        <f t="shared" si="125"/>
        <v>0.55000000000000004</v>
      </c>
      <c r="X826" s="1" t="s">
        <v>65</v>
      </c>
      <c r="Y826" s="1" t="s">
        <v>72</v>
      </c>
      <c r="Z826" s="1" t="s">
        <v>41</v>
      </c>
      <c r="AA826" s="2">
        <v>45905</v>
      </c>
      <c r="AB826" s="1">
        <v>4</v>
      </c>
      <c r="AC826" s="1" t="s">
        <v>42</v>
      </c>
      <c r="AD826" s="9" t="str">
        <f t="shared" si="126"/>
        <v>Target Not Achieved</v>
      </c>
      <c r="AE826" s="1" t="str" cm="1">
        <f t="array" ref="AE826">_xlfn.IFS(AB826&gt;=4.5,"Excellent",AB826&gt;=3,"Good",AB826&lt;3,"Poor")</f>
        <v>Good</v>
      </c>
      <c r="AF826" s="1" t="str">
        <f t="shared" si="127"/>
        <v>Not Eligible for Bonus</v>
      </c>
      <c r="AG826" s="9" t="str">
        <f t="shared" si="128"/>
        <v>Normal Region</v>
      </c>
      <c r="AH826" s="1" t="str">
        <f t="shared" si="129"/>
        <v>Order Closed</v>
      </c>
    </row>
    <row r="827" spans="1:34">
      <c r="A827" s="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c r="P827" s="1">
        <f t="shared" si="120"/>
        <v>23520</v>
      </c>
      <c r="Q827" s="1">
        <v>10</v>
      </c>
      <c r="R827" s="1">
        <f t="shared" si="121"/>
        <v>2352</v>
      </c>
      <c r="S827" s="1">
        <f t="shared" si="122"/>
        <v>21168</v>
      </c>
      <c r="T827" s="1">
        <v>0.48</v>
      </c>
      <c r="U827" s="1">
        <f t="shared" si="123"/>
        <v>10160.64</v>
      </c>
      <c r="V827" s="1">
        <f t="shared" si="124"/>
        <v>11007.36</v>
      </c>
      <c r="W827" s="4">
        <f t="shared" si="125"/>
        <v>0.52</v>
      </c>
      <c r="X827" s="1" t="s">
        <v>104</v>
      </c>
      <c r="Y827" s="1" t="s">
        <v>57</v>
      </c>
      <c r="Z827" s="1" t="s">
        <v>120</v>
      </c>
      <c r="AA827" s="1"/>
      <c r="AB827" s="1"/>
      <c r="AC827" s="1" t="s">
        <v>42</v>
      </c>
      <c r="AD827" s="9" t="str">
        <f t="shared" si="126"/>
        <v>Target Achieved</v>
      </c>
      <c r="AE827" s="1" t="str" cm="1">
        <f t="array" ref="AE827">_xlfn.IFS(AB827&gt;=4.5,"Excellent",AB827&gt;=3,"Good",AB827&lt;3,"Poor")</f>
        <v>Poor</v>
      </c>
      <c r="AF827" s="1" t="str">
        <f t="shared" si="127"/>
        <v>Not Eligible for Bonus</v>
      </c>
      <c r="AG827" s="9" t="str">
        <f t="shared" si="128"/>
        <v>Normal Region</v>
      </c>
      <c r="AH827" s="1" t="str">
        <f t="shared" si="129"/>
        <v>Order Closed</v>
      </c>
    </row>
    <row r="828" spans="1:34">
      <c r="A828" s="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c r="P828" s="1">
        <f t="shared" si="120"/>
        <v>111000</v>
      </c>
      <c r="Q828" s="1">
        <v>25</v>
      </c>
      <c r="R828" s="1">
        <f t="shared" si="121"/>
        <v>27750</v>
      </c>
      <c r="S828" s="1">
        <f t="shared" si="122"/>
        <v>83250</v>
      </c>
      <c r="T828" s="1">
        <v>0.57999999999999996</v>
      </c>
      <c r="U828" s="1">
        <f t="shared" si="123"/>
        <v>48285</v>
      </c>
      <c r="V828" s="1">
        <f t="shared" si="124"/>
        <v>34965</v>
      </c>
      <c r="W828" s="4">
        <f t="shared" si="125"/>
        <v>0.42</v>
      </c>
      <c r="X828" s="1" t="s">
        <v>104</v>
      </c>
      <c r="Y828" s="1" t="s">
        <v>40</v>
      </c>
      <c r="Z828" s="1" t="s">
        <v>41</v>
      </c>
      <c r="AA828" s="2">
        <v>45910</v>
      </c>
      <c r="AB828" s="1">
        <v>3</v>
      </c>
      <c r="AC828" s="1" t="s">
        <v>42</v>
      </c>
      <c r="AD828" s="9" t="str">
        <f t="shared" si="126"/>
        <v>Target Achieved</v>
      </c>
      <c r="AE828" s="1" t="str" cm="1">
        <f t="array" ref="AE828">_xlfn.IFS(AB828&gt;=4.5,"Excellent",AB828&gt;=3,"Good",AB828&lt;3,"Poor")</f>
        <v>Good</v>
      </c>
      <c r="AF828" s="1" t="str">
        <f t="shared" si="127"/>
        <v>Not Eligible for Bonus</v>
      </c>
      <c r="AG828" s="9" t="str">
        <f t="shared" si="128"/>
        <v>Normal Region</v>
      </c>
      <c r="AH828" s="1" t="str">
        <f t="shared" si="129"/>
        <v>Order Closed</v>
      </c>
    </row>
    <row r="829" spans="1:34">
      <c r="A829" s="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c r="P829" s="1">
        <f t="shared" si="120"/>
        <v>2040</v>
      </c>
      <c r="Q829" s="1">
        <v>30</v>
      </c>
      <c r="R829" s="1">
        <f t="shared" si="121"/>
        <v>612</v>
      </c>
      <c r="S829" s="1">
        <f t="shared" si="122"/>
        <v>1428</v>
      </c>
      <c r="T829" s="1">
        <v>0.5</v>
      </c>
      <c r="U829" s="1">
        <f t="shared" si="123"/>
        <v>714</v>
      </c>
      <c r="V829" s="1">
        <f t="shared" si="124"/>
        <v>714</v>
      </c>
      <c r="W829" s="4">
        <f t="shared" si="125"/>
        <v>0.5</v>
      </c>
      <c r="X829" s="1" t="s">
        <v>56</v>
      </c>
      <c r="Y829" s="1" t="s">
        <v>40</v>
      </c>
      <c r="Z829" s="1" t="s">
        <v>120</v>
      </c>
      <c r="AA829" s="1"/>
      <c r="AB829" s="1"/>
      <c r="AC829" s="1" t="s">
        <v>42</v>
      </c>
      <c r="AD829" s="9" t="str">
        <f t="shared" si="126"/>
        <v>Target Not Achieved</v>
      </c>
      <c r="AE829" s="1" t="str" cm="1">
        <f t="array" ref="AE829">_xlfn.IFS(AB829&gt;=4.5,"Excellent",AB829&gt;=3,"Good",AB829&lt;3,"Poor")</f>
        <v>Poor</v>
      </c>
      <c r="AF829" s="1" t="str">
        <f t="shared" si="127"/>
        <v>Not Eligible for Bonus</v>
      </c>
      <c r="AG829" s="9" t="str">
        <f t="shared" si="128"/>
        <v>Normal Region</v>
      </c>
      <c r="AH829" s="1" t="str">
        <f t="shared" si="129"/>
        <v>Order Closed</v>
      </c>
    </row>
    <row r="830" spans="1:34">
      <c r="A830" s="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c r="P830" s="1">
        <f t="shared" si="120"/>
        <v>2190</v>
      </c>
      <c r="Q830" s="1">
        <v>30</v>
      </c>
      <c r="R830" s="1">
        <f t="shared" si="121"/>
        <v>657</v>
      </c>
      <c r="S830" s="1">
        <f t="shared" si="122"/>
        <v>1533</v>
      </c>
      <c r="T830" s="1">
        <v>0.62</v>
      </c>
      <c r="U830" s="1">
        <f t="shared" si="123"/>
        <v>950.46</v>
      </c>
      <c r="V830" s="1">
        <f t="shared" si="124"/>
        <v>582.54</v>
      </c>
      <c r="W830" s="4">
        <f t="shared" si="125"/>
        <v>0.37999999999999995</v>
      </c>
      <c r="X830" s="1" t="s">
        <v>92</v>
      </c>
      <c r="Y830" s="1" t="s">
        <v>40</v>
      </c>
      <c r="Z830" s="1" t="s">
        <v>41</v>
      </c>
      <c r="AA830" s="2">
        <v>45911</v>
      </c>
      <c r="AB830" s="1">
        <v>5</v>
      </c>
      <c r="AC830" s="1" t="s">
        <v>42</v>
      </c>
      <c r="AD830" s="9" t="str">
        <f t="shared" si="126"/>
        <v>Target Not Achieved</v>
      </c>
      <c r="AE830" s="1" t="str" cm="1">
        <f t="array" ref="AE830">_xlfn.IFS(AB830&gt;=4.5,"Excellent",AB830&gt;=3,"Good",AB830&lt;3,"Poor")</f>
        <v>Excellent</v>
      </c>
      <c r="AF830" s="1" t="str">
        <f t="shared" si="127"/>
        <v>Not Eligible for Bonus</v>
      </c>
      <c r="AG830" s="9" t="str">
        <f t="shared" si="128"/>
        <v>Normal Region</v>
      </c>
      <c r="AH830" s="1" t="str">
        <f t="shared" si="129"/>
        <v>Order Closed</v>
      </c>
    </row>
    <row r="831" spans="1:34">
      <c r="A831" s="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c r="P831" s="1">
        <f t="shared" si="120"/>
        <v>5600</v>
      </c>
      <c r="Q831" s="1">
        <v>15</v>
      </c>
      <c r="R831" s="1">
        <f t="shared" si="121"/>
        <v>840</v>
      </c>
      <c r="S831" s="1">
        <f t="shared" si="122"/>
        <v>4760</v>
      </c>
      <c r="T831" s="1">
        <v>0.48</v>
      </c>
      <c r="U831" s="1">
        <f t="shared" si="123"/>
        <v>2284.7999999999997</v>
      </c>
      <c r="V831" s="1">
        <f t="shared" si="124"/>
        <v>2475.2000000000003</v>
      </c>
      <c r="W831" s="4">
        <f t="shared" si="125"/>
        <v>0.52</v>
      </c>
      <c r="X831" s="1" t="s">
        <v>65</v>
      </c>
      <c r="Y831" s="1" t="s">
        <v>40</v>
      </c>
      <c r="Z831" s="1" t="s">
        <v>22</v>
      </c>
      <c r="AA831" s="1"/>
      <c r="AB831" s="1"/>
      <c r="AC831" s="1" t="s">
        <v>93</v>
      </c>
      <c r="AD831" s="9" t="str">
        <f t="shared" si="126"/>
        <v>Target Not Achieved</v>
      </c>
      <c r="AE831" s="1" t="str" cm="1">
        <f t="array" ref="AE831">_xlfn.IFS(AB831&gt;=4.5,"Excellent",AB831&gt;=3,"Good",AB831&lt;3,"Poor")</f>
        <v>Poor</v>
      </c>
      <c r="AF831" s="1" t="str">
        <f t="shared" si="127"/>
        <v>Not Eligible for Bonus</v>
      </c>
      <c r="AG831" s="9" t="str">
        <f t="shared" si="128"/>
        <v>Normal Region</v>
      </c>
      <c r="AH831" s="1" t="str">
        <f t="shared" si="129"/>
        <v>Order Returned</v>
      </c>
    </row>
    <row r="832" spans="1:34">
      <c r="A832" s="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c r="P832" s="1">
        <f t="shared" si="120"/>
        <v>360</v>
      </c>
      <c r="Q832" s="1">
        <v>0</v>
      </c>
      <c r="R832" s="1">
        <f t="shared" si="121"/>
        <v>0</v>
      </c>
      <c r="S832" s="1">
        <f t="shared" si="122"/>
        <v>360</v>
      </c>
      <c r="T832" s="1">
        <v>0.62</v>
      </c>
      <c r="U832" s="1">
        <f t="shared" si="123"/>
        <v>223.2</v>
      </c>
      <c r="V832" s="1">
        <f t="shared" si="124"/>
        <v>136.80000000000001</v>
      </c>
      <c r="W832" s="4">
        <f t="shared" si="125"/>
        <v>0.38</v>
      </c>
      <c r="X832" s="1" t="s">
        <v>65</v>
      </c>
      <c r="Y832" s="1" t="s">
        <v>81</v>
      </c>
      <c r="Z832" s="1" t="s">
        <v>41</v>
      </c>
      <c r="AA832" s="2">
        <v>45911</v>
      </c>
      <c r="AB832" s="1">
        <v>4</v>
      </c>
      <c r="AC832" s="1" t="s">
        <v>42</v>
      </c>
      <c r="AD832" s="9" t="str">
        <f t="shared" si="126"/>
        <v>Target Not Achieved</v>
      </c>
      <c r="AE832" s="1" t="str" cm="1">
        <f t="array" ref="AE832">_xlfn.IFS(AB832&gt;=4.5,"Excellent",AB832&gt;=3,"Good",AB832&lt;3,"Poor")</f>
        <v>Good</v>
      </c>
      <c r="AF832" s="1" t="str">
        <f t="shared" si="127"/>
        <v>Not Eligible for Bonus</v>
      </c>
      <c r="AG832" s="9" t="str">
        <f t="shared" si="128"/>
        <v>Normal Region</v>
      </c>
      <c r="AH832" s="1" t="str">
        <f t="shared" si="129"/>
        <v>Order Closed</v>
      </c>
    </row>
    <row r="833" spans="1:34">
      <c r="A833" s="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c r="P833" s="1">
        <f t="shared" si="120"/>
        <v>290150</v>
      </c>
      <c r="Q833" s="1">
        <v>0</v>
      </c>
      <c r="R833" s="1">
        <f t="shared" si="121"/>
        <v>0</v>
      </c>
      <c r="S833" s="1">
        <f t="shared" si="122"/>
        <v>290150</v>
      </c>
      <c r="T833" s="1">
        <v>0.57999999999999996</v>
      </c>
      <c r="U833" s="1">
        <f t="shared" si="123"/>
        <v>168287</v>
      </c>
      <c r="V833" s="1">
        <f t="shared" si="124"/>
        <v>121863</v>
      </c>
      <c r="W833" s="4">
        <f t="shared" si="125"/>
        <v>0.42</v>
      </c>
      <c r="X833" s="1" t="s">
        <v>56</v>
      </c>
      <c r="Y833" s="1" t="s">
        <v>40</v>
      </c>
      <c r="Z833" s="1" t="s">
        <v>41</v>
      </c>
      <c r="AA833" s="2">
        <v>45913</v>
      </c>
      <c r="AB833" s="1">
        <v>4</v>
      </c>
      <c r="AC833" s="1" t="s">
        <v>42</v>
      </c>
      <c r="AD833" s="9" t="str">
        <f t="shared" si="126"/>
        <v>Target Achieved</v>
      </c>
      <c r="AE833" s="1" t="str" cm="1">
        <f t="array" ref="AE833">_xlfn.IFS(AB833&gt;=4.5,"Excellent",AB833&gt;=3,"Good",AB833&lt;3,"Poor")</f>
        <v>Good</v>
      </c>
      <c r="AF833" s="1" t="str">
        <f t="shared" si="127"/>
        <v>Eligible for Bonus</v>
      </c>
      <c r="AG833" s="9" t="str">
        <f t="shared" si="128"/>
        <v>Normal Region</v>
      </c>
      <c r="AH833" s="1" t="str">
        <f t="shared" si="129"/>
        <v>Order Closed</v>
      </c>
    </row>
    <row r="834" spans="1:34">
      <c r="A834" s="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c r="P834" s="1">
        <f t="shared" si="120"/>
        <v>10460</v>
      </c>
      <c r="Q834" s="1">
        <v>0</v>
      </c>
      <c r="R834" s="1">
        <f t="shared" si="121"/>
        <v>0</v>
      </c>
      <c r="S834" s="1">
        <f t="shared" si="122"/>
        <v>10460</v>
      </c>
      <c r="T834" s="1">
        <v>0.5</v>
      </c>
      <c r="U834" s="1">
        <f t="shared" si="123"/>
        <v>5230</v>
      </c>
      <c r="V834" s="1">
        <f t="shared" si="124"/>
        <v>5230</v>
      </c>
      <c r="W834" s="4">
        <f t="shared" si="125"/>
        <v>0.5</v>
      </c>
      <c r="X834" s="1" t="s">
        <v>104</v>
      </c>
      <c r="Y834" s="1" t="s">
        <v>81</v>
      </c>
      <c r="Z834" s="1" t="s">
        <v>41</v>
      </c>
      <c r="AA834" s="2">
        <v>45912</v>
      </c>
      <c r="AB834" s="1">
        <v>4</v>
      </c>
      <c r="AC834" s="1" t="s">
        <v>42</v>
      </c>
      <c r="AD834" s="9" t="str">
        <f t="shared" si="126"/>
        <v>Target Achieved</v>
      </c>
      <c r="AE834" s="1" t="str" cm="1">
        <f t="array" ref="AE834">_xlfn.IFS(AB834&gt;=4.5,"Excellent",AB834&gt;=3,"Good",AB834&lt;3,"Poor")</f>
        <v>Good</v>
      </c>
      <c r="AF834" s="1" t="str">
        <f t="shared" si="127"/>
        <v>Eligible for Bonus</v>
      </c>
      <c r="AG834" s="9" t="str">
        <f t="shared" si="128"/>
        <v>Normal Region</v>
      </c>
      <c r="AH834" s="1" t="str">
        <f t="shared" si="129"/>
        <v>Order Closed</v>
      </c>
    </row>
    <row r="835" spans="1:34">
      <c r="A835" s="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c r="P835" s="1">
        <f t="shared" ref="P835:P898" si="130">PRODUCT(N835,O835)</f>
        <v>9760</v>
      </c>
      <c r="Q835" s="1">
        <v>5</v>
      </c>
      <c r="R835" s="1">
        <f t="shared" ref="R835:R898" si="131">P835*(Q835/100)</f>
        <v>488</v>
      </c>
      <c r="S835" s="1">
        <f t="shared" ref="S835:S898" si="132">P835-R835</f>
        <v>9272</v>
      </c>
      <c r="T835" s="1">
        <v>0.52</v>
      </c>
      <c r="U835" s="1">
        <f t="shared" ref="U835:U898" si="133">S835*T835</f>
        <v>4821.4400000000005</v>
      </c>
      <c r="V835" s="1">
        <f t="shared" ref="V835:V898" si="134">S835-U835</f>
        <v>4450.5599999999995</v>
      </c>
      <c r="W835" s="4">
        <f t="shared" ref="W835:W898" si="135">(V835/S835)</f>
        <v>0.47999999999999993</v>
      </c>
      <c r="X835" s="1" t="s">
        <v>56</v>
      </c>
      <c r="Y835" s="1" t="s">
        <v>40</v>
      </c>
      <c r="Z835" s="1" t="s">
        <v>41</v>
      </c>
      <c r="AA835" s="2">
        <v>45909</v>
      </c>
      <c r="AB835" s="1">
        <v>4</v>
      </c>
      <c r="AC835" s="1" t="s">
        <v>42</v>
      </c>
      <c r="AD835" s="9" t="str">
        <f t="shared" ref="AD835:AD898" si="136">IF(S835&gt;10000,"Target Achieved", "Target Not Achieved")</f>
        <v>Target Not Achieved</v>
      </c>
      <c r="AE835" s="1" t="str" cm="1">
        <f t="array" ref="AE835">_xlfn.IFS(AB835&gt;=4.5,"Excellent",AB835&gt;=3,"Good",AB835&lt;3,"Poor")</f>
        <v>Good</v>
      </c>
      <c r="AF835" s="1" t="str">
        <f t="shared" ref="AF835:AF898" si="137">IF(AND(V835&gt;5000,Q835&lt;10),"Eligible for Bonus","Not Eligible for Bonus")</f>
        <v>Not Eligible for Bonus</v>
      </c>
      <c r="AG835" s="9" t="str">
        <f t="shared" ref="AG835:AG898" si="138">IF(OR(K835="East India",K835="South India"),"Priority Region","Normal Region")</f>
        <v>Priority Region</v>
      </c>
      <c r="AH835" s="1" t="str">
        <f t="shared" ref="AH835:AH898" si="139">IF(NOT(AC835="Yes"),"Order Closed","Order Returned")</f>
        <v>Order Closed</v>
      </c>
    </row>
    <row r="836" spans="1:34">
      <c r="A836" s="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c r="P836" s="1">
        <f t="shared" si="130"/>
        <v>25380</v>
      </c>
      <c r="Q836" s="1">
        <v>0</v>
      </c>
      <c r="R836" s="1">
        <f t="shared" si="131"/>
        <v>0</v>
      </c>
      <c r="S836" s="1">
        <f t="shared" si="132"/>
        <v>25380</v>
      </c>
      <c r="T836" s="1">
        <v>0.48</v>
      </c>
      <c r="U836" s="1">
        <f t="shared" si="133"/>
        <v>12182.4</v>
      </c>
      <c r="V836" s="1">
        <f t="shared" si="134"/>
        <v>13197.6</v>
      </c>
      <c r="W836" s="4">
        <f t="shared" si="135"/>
        <v>0.52</v>
      </c>
      <c r="X836" s="1" t="s">
        <v>50</v>
      </c>
      <c r="Y836" s="1" t="s">
        <v>72</v>
      </c>
      <c r="Z836" s="1" t="s">
        <v>41</v>
      </c>
      <c r="AA836" s="2">
        <v>45912</v>
      </c>
      <c r="AB836" s="1">
        <v>5</v>
      </c>
      <c r="AC836" s="1" t="s">
        <v>42</v>
      </c>
      <c r="AD836" s="9" t="str">
        <f t="shared" si="136"/>
        <v>Target Achieved</v>
      </c>
      <c r="AE836" s="1" t="str" cm="1">
        <f t="array" ref="AE836">_xlfn.IFS(AB836&gt;=4.5,"Excellent",AB836&gt;=3,"Good",AB836&lt;3,"Poor")</f>
        <v>Excellent</v>
      </c>
      <c r="AF836" s="1" t="str">
        <f t="shared" si="137"/>
        <v>Eligible for Bonus</v>
      </c>
      <c r="AG836" s="9" t="str">
        <f t="shared" si="138"/>
        <v>Normal Region</v>
      </c>
      <c r="AH836" s="1" t="str">
        <f t="shared" si="139"/>
        <v>Order Closed</v>
      </c>
    </row>
    <row r="837" spans="1:34">
      <c r="A837" s="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c r="P837" s="1">
        <f t="shared" si="130"/>
        <v>2390</v>
      </c>
      <c r="Q837" s="1">
        <v>0</v>
      </c>
      <c r="R837" s="1">
        <f t="shared" si="131"/>
        <v>0</v>
      </c>
      <c r="S837" s="1">
        <f t="shared" si="132"/>
        <v>2390</v>
      </c>
      <c r="T837" s="1">
        <v>0.48</v>
      </c>
      <c r="U837" s="1">
        <f t="shared" si="133"/>
        <v>1147.2</v>
      </c>
      <c r="V837" s="1">
        <f t="shared" si="134"/>
        <v>1242.8</v>
      </c>
      <c r="W837" s="4">
        <f t="shared" si="135"/>
        <v>0.52</v>
      </c>
      <c r="X837" s="1" t="s">
        <v>65</v>
      </c>
      <c r="Y837" s="1" t="s">
        <v>57</v>
      </c>
      <c r="Z837" s="1" t="s">
        <v>41</v>
      </c>
      <c r="AA837" s="2">
        <v>45915</v>
      </c>
      <c r="AB837" s="1">
        <v>4</v>
      </c>
      <c r="AC837" s="1" t="s">
        <v>42</v>
      </c>
      <c r="AD837" s="9" t="str">
        <f t="shared" si="136"/>
        <v>Target Not Achieved</v>
      </c>
      <c r="AE837" s="1" t="str" cm="1">
        <f t="array" ref="AE837">_xlfn.IFS(AB837&gt;=4.5,"Excellent",AB837&gt;=3,"Good",AB837&lt;3,"Poor")</f>
        <v>Good</v>
      </c>
      <c r="AF837" s="1" t="str">
        <f t="shared" si="137"/>
        <v>Not Eligible for Bonus</v>
      </c>
      <c r="AG837" s="9" t="str">
        <f t="shared" si="138"/>
        <v>Priority Region</v>
      </c>
      <c r="AH837" s="1" t="str">
        <f t="shared" si="139"/>
        <v>Order Closed</v>
      </c>
    </row>
    <row r="838" spans="1:34">
      <c r="A838" s="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c r="P838" s="1">
        <f t="shared" si="130"/>
        <v>9540</v>
      </c>
      <c r="Q838" s="1">
        <v>25</v>
      </c>
      <c r="R838" s="1">
        <f t="shared" si="131"/>
        <v>2385</v>
      </c>
      <c r="S838" s="1">
        <f t="shared" si="132"/>
        <v>7155</v>
      </c>
      <c r="T838" s="1">
        <v>0.45</v>
      </c>
      <c r="U838" s="1">
        <f t="shared" si="133"/>
        <v>3219.75</v>
      </c>
      <c r="V838" s="1">
        <f t="shared" si="134"/>
        <v>3935.25</v>
      </c>
      <c r="W838" s="4">
        <f t="shared" si="135"/>
        <v>0.55000000000000004</v>
      </c>
      <c r="X838" s="1" t="s">
        <v>92</v>
      </c>
      <c r="Y838" s="1" t="s">
        <v>57</v>
      </c>
      <c r="Z838" s="1" t="s">
        <v>22</v>
      </c>
      <c r="AA838" s="1"/>
      <c r="AB838" s="1"/>
      <c r="AC838" s="1" t="s">
        <v>93</v>
      </c>
      <c r="AD838" s="9" t="str">
        <f t="shared" si="136"/>
        <v>Target Not Achieved</v>
      </c>
      <c r="AE838" s="1" t="str" cm="1">
        <f t="array" ref="AE838">_xlfn.IFS(AB838&gt;=4.5,"Excellent",AB838&gt;=3,"Good",AB838&lt;3,"Poor")</f>
        <v>Poor</v>
      </c>
      <c r="AF838" s="1" t="str">
        <f t="shared" si="137"/>
        <v>Not Eligible for Bonus</v>
      </c>
      <c r="AG838" s="9" t="str">
        <f t="shared" si="138"/>
        <v>Priority Region</v>
      </c>
      <c r="AH838" s="1" t="str">
        <f t="shared" si="139"/>
        <v>Order Returned</v>
      </c>
    </row>
    <row r="839" spans="1:34">
      <c r="A839" s="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c r="P839" s="1">
        <f t="shared" si="130"/>
        <v>161520</v>
      </c>
      <c r="Q839" s="1">
        <v>5</v>
      </c>
      <c r="R839" s="1">
        <f t="shared" si="131"/>
        <v>8076</v>
      </c>
      <c r="S839" s="1">
        <f t="shared" si="132"/>
        <v>153444</v>
      </c>
      <c r="T839" s="1">
        <v>0.57999999999999996</v>
      </c>
      <c r="U839" s="1">
        <f t="shared" si="133"/>
        <v>88997.51999999999</v>
      </c>
      <c r="V839" s="1">
        <f t="shared" si="134"/>
        <v>64446.48000000001</v>
      </c>
      <c r="W839" s="4">
        <f t="shared" si="135"/>
        <v>0.4200000000000001</v>
      </c>
      <c r="X839" s="1" t="s">
        <v>104</v>
      </c>
      <c r="Y839" s="1" t="s">
        <v>81</v>
      </c>
      <c r="Z839" s="1" t="s">
        <v>51</v>
      </c>
      <c r="AA839" s="2">
        <v>45911</v>
      </c>
      <c r="AB839" s="1"/>
      <c r="AC839" s="1" t="s">
        <v>42</v>
      </c>
      <c r="AD839" s="9" t="str">
        <f t="shared" si="136"/>
        <v>Target Achieved</v>
      </c>
      <c r="AE839" s="1" t="str" cm="1">
        <f t="array" ref="AE839">_xlfn.IFS(AB839&gt;=4.5,"Excellent",AB839&gt;=3,"Good",AB839&lt;3,"Poor")</f>
        <v>Poor</v>
      </c>
      <c r="AF839" s="1" t="str">
        <f t="shared" si="137"/>
        <v>Eligible for Bonus</v>
      </c>
      <c r="AG839" s="9" t="str">
        <f t="shared" si="138"/>
        <v>Normal Region</v>
      </c>
      <c r="AH839" s="1" t="str">
        <f t="shared" si="139"/>
        <v>Order Closed</v>
      </c>
    </row>
    <row r="840" spans="1:34">
      <c r="A840" s="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c r="P840" s="1">
        <f t="shared" si="130"/>
        <v>3920</v>
      </c>
      <c r="Q840" s="1">
        <v>0</v>
      </c>
      <c r="R840" s="1">
        <f t="shared" si="131"/>
        <v>0</v>
      </c>
      <c r="S840" s="1">
        <f t="shared" si="132"/>
        <v>3920</v>
      </c>
      <c r="T840" s="1">
        <v>0.5</v>
      </c>
      <c r="U840" s="1">
        <f t="shared" si="133"/>
        <v>1960</v>
      </c>
      <c r="V840" s="1">
        <f t="shared" si="134"/>
        <v>1960</v>
      </c>
      <c r="W840" s="4">
        <f t="shared" si="135"/>
        <v>0.5</v>
      </c>
      <c r="X840" s="1" t="s">
        <v>65</v>
      </c>
      <c r="Y840" s="1" t="s">
        <v>81</v>
      </c>
      <c r="Z840" s="1" t="s">
        <v>51</v>
      </c>
      <c r="AA840" s="2">
        <v>45915</v>
      </c>
      <c r="AB840" s="1"/>
      <c r="AC840" s="1" t="s">
        <v>42</v>
      </c>
      <c r="AD840" s="9" t="str">
        <f t="shared" si="136"/>
        <v>Target Not Achieved</v>
      </c>
      <c r="AE840" s="1" t="str" cm="1">
        <f t="array" ref="AE840">_xlfn.IFS(AB840&gt;=4.5,"Excellent",AB840&gt;=3,"Good",AB840&lt;3,"Poor")</f>
        <v>Poor</v>
      </c>
      <c r="AF840" s="1" t="str">
        <f t="shared" si="137"/>
        <v>Not Eligible for Bonus</v>
      </c>
      <c r="AG840" s="9" t="str">
        <f t="shared" si="138"/>
        <v>Priority Region</v>
      </c>
      <c r="AH840" s="1" t="str">
        <f t="shared" si="139"/>
        <v>Order Closed</v>
      </c>
    </row>
    <row r="841" spans="1:34">
      <c r="A841" s="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c r="P841" s="1">
        <f t="shared" si="130"/>
        <v>2100</v>
      </c>
      <c r="Q841" s="1">
        <v>0</v>
      </c>
      <c r="R841" s="1">
        <f t="shared" si="131"/>
        <v>0</v>
      </c>
      <c r="S841" s="1">
        <f t="shared" si="132"/>
        <v>2100</v>
      </c>
      <c r="T841" s="1">
        <v>0.62</v>
      </c>
      <c r="U841" s="1">
        <f t="shared" si="133"/>
        <v>1302</v>
      </c>
      <c r="V841" s="1">
        <f t="shared" si="134"/>
        <v>798</v>
      </c>
      <c r="W841" s="4">
        <f t="shared" si="135"/>
        <v>0.38</v>
      </c>
      <c r="X841" s="1" t="s">
        <v>92</v>
      </c>
      <c r="Y841" s="1" t="s">
        <v>57</v>
      </c>
      <c r="Z841" s="1" t="s">
        <v>120</v>
      </c>
      <c r="AA841" s="1"/>
      <c r="AB841" s="1"/>
      <c r="AC841" s="1" t="s">
        <v>42</v>
      </c>
      <c r="AD841" s="9" t="str">
        <f t="shared" si="136"/>
        <v>Target Not Achieved</v>
      </c>
      <c r="AE841" s="1" t="str" cm="1">
        <f t="array" ref="AE841">_xlfn.IFS(AB841&gt;=4.5,"Excellent",AB841&gt;=3,"Good",AB841&lt;3,"Poor")</f>
        <v>Poor</v>
      </c>
      <c r="AF841" s="1" t="str">
        <f t="shared" si="137"/>
        <v>Not Eligible for Bonus</v>
      </c>
      <c r="AG841" s="9" t="str">
        <f t="shared" si="138"/>
        <v>Normal Region</v>
      </c>
      <c r="AH841" s="1" t="str">
        <f t="shared" si="139"/>
        <v>Order Closed</v>
      </c>
    </row>
    <row r="842" spans="1:34">
      <c r="A842" s="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c r="P842" s="1">
        <f t="shared" si="130"/>
        <v>20360</v>
      </c>
      <c r="Q842" s="1">
        <v>5</v>
      </c>
      <c r="R842" s="1">
        <f t="shared" si="131"/>
        <v>1018</v>
      </c>
      <c r="S842" s="1">
        <f t="shared" si="132"/>
        <v>19342</v>
      </c>
      <c r="T842" s="1">
        <v>0.52</v>
      </c>
      <c r="U842" s="1">
        <f t="shared" si="133"/>
        <v>10057.84</v>
      </c>
      <c r="V842" s="1">
        <f t="shared" si="134"/>
        <v>9284.16</v>
      </c>
      <c r="W842" s="4">
        <f t="shared" si="135"/>
        <v>0.48</v>
      </c>
      <c r="X842" s="1" t="s">
        <v>147</v>
      </c>
      <c r="Y842" s="1" t="s">
        <v>81</v>
      </c>
      <c r="Z842" s="1" t="s">
        <v>41</v>
      </c>
      <c r="AA842" s="2">
        <v>45910</v>
      </c>
      <c r="AB842" s="1">
        <v>5</v>
      </c>
      <c r="AC842" s="1" t="s">
        <v>42</v>
      </c>
      <c r="AD842" s="9" t="str">
        <f t="shared" si="136"/>
        <v>Target Achieved</v>
      </c>
      <c r="AE842" s="1" t="str" cm="1">
        <f t="array" ref="AE842">_xlfn.IFS(AB842&gt;=4.5,"Excellent",AB842&gt;=3,"Good",AB842&lt;3,"Poor")</f>
        <v>Excellent</v>
      </c>
      <c r="AF842" s="1" t="str">
        <f t="shared" si="137"/>
        <v>Eligible for Bonus</v>
      </c>
      <c r="AG842" s="9" t="str">
        <f t="shared" si="138"/>
        <v>Normal Region</v>
      </c>
      <c r="AH842" s="1" t="str">
        <f t="shared" si="139"/>
        <v>Order Closed</v>
      </c>
    </row>
    <row r="843" spans="1:34">
      <c r="A843" s="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c r="P843" s="1">
        <f t="shared" si="130"/>
        <v>540</v>
      </c>
      <c r="Q843" s="1">
        <v>5</v>
      </c>
      <c r="R843" s="1">
        <f t="shared" si="131"/>
        <v>27</v>
      </c>
      <c r="S843" s="1">
        <f t="shared" si="132"/>
        <v>513</v>
      </c>
      <c r="T843" s="1">
        <v>0.62</v>
      </c>
      <c r="U843" s="1">
        <f t="shared" si="133"/>
        <v>318.06</v>
      </c>
      <c r="V843" s="1">
        <f t="shared" si="134"/>
        <v>194.94</v>
      </c>
      <c r="W843" s="4">
        <f t="shared" si="135"/>
        <v>0.38</v>
      </c>
      <c r="X843" s="1" t="s">
        <v>104</v>
      </c>
      <c r="Y843" s="1" t="s">
        <v>72</v>
      </c>
      <c r="Z843" s="1" t="s">
        <v>41</v>
      </c>
      <c r="AA843" s="2">
        <v>45913</v>
      </c>
      <c r="AB843" s="1">
        <v>3</v>
      </c>
      <c r="AC843" s="1" t="s">
        <v>42</v>
      </c>
      <c r="AD843" s="9" t="str">
        <f t="shared" si="136"/>
        <v>Target Not Achieved</v>
      </c>
      <c r="AE843" s="1" t="str" cm="1">
        <f t="array" ref="AE843">_xlfn.IFS(AB843&gt;=4.5,"Excellent",AB843&gt;=3,"Good",AB843&lt;3,"Poor")</f>
        <v>Good</v>
      </c>
      <c r="AF843" s="1" t="str">
        <f t="shared" si="137"/>
        <v>Not Eligible for Bonus</v>
      </c>
      <c r="AG843" s="9" t="str">
        <f t="shared" si="138"/>
        <v>Normal Region</v>
      </c>
      <c r="AH843" s="1" t="str">
        <f t="shared" si="139"/>
        <v>Order Closed</v>
      </c>
    </row>
    <row r="844" spans="1:34">
      <c r="A844" s="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c r="P844" s="1">
        <f t="shared" si="130"/>
        <v>10590</v>
      </c>
      <c r="Q844" s="1">
        <v>15</v>
      </c>
      <c r="R844" s="1">
        <f t="shared" si="131"/>
        <v>1588.5</v>
      </c>
      <c r="S844" s="1">
        <f t="shared" si="132"/>
        <v>9001.5</v>
      </c>
      <c r="T844" s="1">
        <v>0.47</v>
      </c>
      <c r="U844" s="1">
        <f t="shared" si="133"/>
        <v>4230.7049999999999</v>
      </c>
      <c r="V844" s="1">
        <f t="shared" si="134"/>
        <v>4770.7950000000001</v>
      </c>
      <c r="W844" s="4">
        <f t="shared" si="135"/>
        <v>0.53</v>
      </c>
      <c r="X844" s="1" t="s">
        <v>104</v>
      </c>
      <c r="Y844" s="1" t="s">
        <v>81</v>
      </c>
      <c r="Z844" s="1" t="s">
        <v>22</v>
      </c>
      <c r="AA844" s="1"/>
      <c r="AB844" s="1"/>
      <c r="AC844" s="1" t="s">
        <v>93</v>
      </c>
      <c r="AD844" s="9" t="str">
        <f t="shared" si="136"/>
        <v>Target Not Achieved</v>
      </c>
      <c r="AE844" s="1" t="str" cm="1">
        <f t="array" ref="AE844">_xlfn.IFS(AB844&gt;=4.5,"Excellent",AB844&gt;=3,"Good",AB844&lt;3,"Poor")</f>
        <v>Poor</v>
      </c>
      <c r="AF844" s="1" t="str">
        <f t="shared" si="137"/>
        <v>Not Eligible for Bonus</v>
      </c>
      <c r="AG844" s="9" t="str">
        <f t="shared" si="138"/>
        <v>Priority Region</v>
      </c>
      <c r="AH844" s="1" t="str">
        <f t="shared" si="139"/>
        <v>Order Returned</v>
      </c>
    </row>
    <row r="845" spans="1:34">
      <c r="A845" s="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c r="P845" s="1">
        <f t="shared" si="130"/>
        <v>4180</v>
      </c>
      <c r="Q845" s="1">
        <v>10</v>
      </c>
      <c r="R845" s="1">
        <f t="shared" si="131"/>
        <v>418</v>
      </c>
      <c r="S845" s="1">
        <f t="shared" si="132"/>
        <v>3762</v>
      </c>
      <c r="T845" s="1">
        <v>0.52</v>
      </c>
      <c r="U845" s="1">
        <f t="shared" si="133"/>
        <v>1956.24</v>
      </c>
      <c r="V845" s="1">
        <f t="shared" si="134"/>
        <v>1805.76</v>
      </c>
      <c r="W845" s="4">
        <f t="shared" si="135"/>
        <v>0.48</v>
      </c>
      <c r="X845" s="1" t="s">
        <v>65</v>
      </c>
      <c r="Y845" s="1" t="s">
        <v>40</v>
      </c>
      <c r="Z845" s="1" t="s">
        <v>51</v>
      </c>
      <c r="AA845" s="2">
        <v>45910</v>
      </c>
      <c r="AB845" s="1"/>
      <c r="AC845" s="1" t="s">
        <v>42</v>
      </c>
      <c r="AD845" s="9" t="str">
        <f t="shared" si="136"/>
        <v>Target Not Achieved</v>
      </c>
      <c r="AE845" s="1" t="str" cm="1">
        <f t="array" ref="AE845">_xlfn.IFS(AB845&gt;=4.5,"Excellent",AB845&gt;=3,"Good",AB845&lt;3,"Poor")</f>
        <v>Poor</v>
      </c>
      <c r="AF845" s="1" t="str">
        <f t="shared" si="137"/>
        <v>Not Eligible for Bonus</v>
      </c>
      <c r="AG845" s="9" t="str">
        <f t="shared" si="138"/>
        <v>Normal Region</v>
      </c>
      <c r="AH845" s="1" t="str">
        <f t="shared" si="139"/>
        <v>Order Closed</v>
      </c>
    </row>
    <row r="846" spans="1:34">
      <c r="A846" s="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c r="P846" s="1">
        <f t="shared" si="130"/>
        <v>160480</v>
      </c>
      <c r="Q846" s="1">
        <v>20</v>
      </c>
      <c r="R846" s="1">
        <f t="shared" si="131"/>
        <v>32096</v>
      </c>
      <c r="S846" s="1">
        <f t="shared" si="132"/>
        <v>128384</v>
      </c>
      <c r="T846" s="1">
        <v>0.57999999999999996</v>
      </c>
      <c r="U846" s="1">
        <f t="shared" si="133"/>
        <v>74462.720000000001</v>
      </c>
      <c r="V846" s="1">
        <f t="shared" si="134"/>
        <v>53921.279999999999</v>
      </c>
      <c r="W846" s="4">
        <f t="shared" si="135"/>
        <v>0.42</v>
      </c>
      <c r="X846" s="1" t="s">
        <v>65</v>
      </c>
      <c r="Y846" s="1" t="s">
        <v>81</v>
      </c>
      <c r="Z846" s="1" t="s">
        <v>41</v>
      </c>
      <c r="AA846" s="2">
        <v>45917</v>
      </c>
      <c r="AB846" s="1">
        <v>5</v>
      </c>
      <c r="AC846" s="1" t="s">
        <v>42</v>
      </c>
      <c r="AD846" s="9" t="str">
        <f t="shared" si="136"/>
        <v>Target Achieved</v>
      </c>
      <c r="AE846" s="1" t="str" cm="1">
        <f t="array" ref="AE846">_xlfn.IFS(AB846&gt;=4.5,"Excellent",AB846&gt;=3,"Good",AB846&lt;3,"Poor")</f>
        <v>Excellent</v>
      </c>
      <c r="AF846" s="1" t="str">
        <f t="shared" si="137"/>
        <v>Not Eligible for Bonus</v>
      </c>
      <c r="AG846" s="9" t="str">
        <f t="shared" si="138"/>
        <v>Normal Region</v>
      </c>
      <c r="AH846" s="1" t="str">
        <f t="shared" si="139"/>
        <v>Order Closed</v>
      </c>
    </row>
    <row r="847" spans="1:34">
      <c r="A847" s="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c r="P847" s="1">
        <f t="shared" si="130"/>
        <v>5880</v>
      </c>
      <c r="Q847" s="1">
        <v>20</v>
      </c>
      <c r="R847" s="1">
        <f t="shared" si="131"/>
        <v>1176</v>
      </c>
      <c r="S847" s="1">
        <f t="shared" si="132"/>
        <v>4704</v>
      </c>
      <c r="T847" s="1">
        <v>0.47</v>
      </c>
      <c r="U847" s="1">
        <f t="shared" si="133"/>
        <v>2210.8799999999997</v>
      </c>
      <c r="V847" s="1">
        <f t="shared" si="134"/>
        <v>2493.1200000000003</v>
      </c>
      <c r="W847" s="4">
        <f t="shared" si="135"/>
        <v>0.53</v>
      </c>
      <c r="X847" s="1" t="s">
        <v>50</v>
      </c>
      <c r="Y847" s="1" t="s">
        <v>81</v>
      </c>
      <c r="Z847" s="1" t="s">
        <v>22</v>
      </c>
      <c r="AA847" s="1"/>
      <c r="AB847" s="1"/>
      <c r="AC847" s="1" t="s">
        <v>93</v>
      </c>
      <c r="AD847" s="9" t="str">
        <f t="shared" si="136"/>
        <v>Target Not Achieved</v>
      </c>
      <c r="AE847" s="1" t="str" cm="1">
        <f t="array" ref="AE847">_xlfn.IFS(AB847&gt;=4.5,"Excellent",AB847&gt;=3,"Good",AB847&lt;3,"Poor")</f>
        <v>Poor</v>
      </c>
      <c r="AF847" s="1" t="str">
        <f t="shared" si="137"/>
        <v>Not Eligible for Bonus</v>
      </c>
      <c r="AG847" s="9" t="str">
        <f t="shared" si="138"/>
        <v>Normal Region</v>
      </c>
      <c r="AH847" s="1" t="str">
        <f t="shared" si="139"/>
        <v>Order Returned</v>
      </c>
    </row>
    <row r="848" spans="1:34">
      <c r="A848" s="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c r="P848" s="1">
        <f t="shared" si="130"/>
        <v>17520</v>
      </c>
      <c r="Q848" s="1">
        <v>10</v>
      </c>
      <c r="R848" s="1">
        <f t="shared" si="131"/>
        <v>1752</v>
      </c>
      <c r="S848" s="1">
        <f t="shared" si="132"/>
        <v>15768</v>
      </c>
      <c r="T848" s="1">
        <v>0.47</v>
      </c>
      <c r="U848" s="1">
        <f t="shared" si="133"/>
        <v>7410.9599999999991</v>
      </c>
      <c r="V848" s="1">
        <f t="shared" si="134"/>
        <v>8357.0400000000009</v>
      </c>
      <c r="W848" s="4">
        <f t="shared" si="135"/>
        <v>0.53</v>
      </c>
      <c r="X848" s="1" t="s">
        <v>39</v>
      </c>
      <c r="Y848" s="1" t="s">
        <v>81</v>
      </c>
      <c r="Z848" s="1" t="s">
        <v>51</v>
      </c>
      <c r="AA848" s="2">
        <v>45912</v>
      </c>
      <c r="AB848" s="1"/>
      <c r="AC848" s="1" t="s">
        <v>42</v>
      </c>
      <c r="AD848" s="9" t="str">
        <f t="shared" si="136"/>
        <v>Target Achieved</v>
      </c>
      <c r="AE848" s="1" t="str" cm="1">
        <f t="array" ref="AE848">_xlfn.IFS(AB848&gt;=4.5,"Excellent",AB848&gt;=3,"Good",AB848&lt;3,"Poor")</f>
        <v>Poor</v>
      </c>
      <c r="AF848" s="1" t="str">
        <f t="shared" si="137"/>
        <v>Not Eligible for Bonus</v>
      </c>
      <c r="AG848" s="9" t="str">
        <f t="shared" si="138"/>
        <v>Normal Region</v>
      </c>
      <c r="AH848" s="1" t="str">
        <f t="shared" si="139"/>
        <v>Order Closed</v>
      </c>
    </row>
    <row r="849" spans="1:34">
      <c r="A849" s="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c r="P849" s="1">
        <f t="shared" si="130"/>
        <v>850</v>
      </c>
      <c r="Q849" s="1">
        <v>15</v>
      </c>
      <c r="R849" s="1">
        <f t="shared" si="131"/>
        <v>127.5</v>
      </c>
      <c r="S849" s="1">
        <f t="shared" si="132"/>
        <v>722.5</v>
      </c>
      <c r="T849" s="1">
        <v>0.48</v>
      </c>
      <c r="U849" s="1">
        <f t="shared" si="133"/>
        <v>346.8</v>
      </c>
      <c r="V849" s="1">
        <f t="shared" si="134"/>
        <v>375.7</v>
      </c>
      <c r="W849" s="4">
        <f t="shared" si="135"/>
        <v>0.52</v>
      </c>
      <c r="X849" s="1" t="s">
        <v>104</v>
      </c>
      <c r="Y849" s="1" t="s">
        <v>81</v>
      </c>
      <c r="Z849" s="1" t="s">
        <v>41</v>
      </c>
      <c r="AA849" s="2">
        <v>45917</v>
      </c>
      <c r="AB849" s="1">
        <v>3</v>
      </c>
      <c r="AC849" s="1" t="s">
        <v>42</v>
      </c>
      <c r="AD849" s="9" t="str">
        <f t="shared" si="136"/>
        <v>Target Not Achieved</v>
      </c>
      <c r="AE849" s="1" t="str" cm="1">
        <f t="array" ref="AE849">_xlfn.IFS(AB849&gt;=4.5,"Excellent",AB849&gt;=3,"Good",AB849&lt;3,"Poor")</f>
        <v>Good</v>
      </c>
      <c r="AF849" s="1" t="str">
        <f t="shared" si="137"/>
        <v>Not Eligible for Bonus</v>
      </c>
      <c r="AG849" s="9" t="str">
        <f t="shared" si="138"/>
        <v>Normal Region</v>
      </c>
      <c r="AH849" s="1" t="str">
        <f t="shared" si="139"/>
        <v>Order Closed</v>
      </c>
    </row>
    <row r="850" spans="1:34">
      <c r="A850" s="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c r="P850" s="1">
        <f t="shared" si="130"/>
        <v>1300</v>
      </c>
      <c r="Q850" s="1">
        <v>30</v>
      </c>
      <c r="R850" s="1">
        <f t="shared" si="131"/>
        <v>390</v>
      </c>
      <c r="S850" s="1">
        <f t="shared" si="132"/>
        <v>910</v>
      </c>
      <c r="T850" s="1">
        <v>0.62</v>
      </c>
      <c r="U850" s="1">
        <f t="shared" si="133"/>
        <v>564.20000000000005</v>
      </c>
      <c r="V850" s="1">
        <f t="shared" si="134"/>
        <v>345.79999999999995</v>
      </c>
      <c r="W850" s="4">
        <f t="shared" si="135"/>
        <v>0.37999999999999995</v>
      </c>
      <c r="X850" s="1" t="s">
        <v>65</v>
      </c>
      <c r="Y850" s="1" t="s">
        <v>72</v>
      </c>
      <c r="Z850" s="1" t="s">
        <v>120</v>
      </c>
      <c r="AA850" s="1"/>
      <c r="AB850" s="1"/>
      <c r="AC850" s="1" t="s">
        <v>42</v>
      </c>
      <c r="AD850" s="9" t="str">
        <f t="shared" si="136"/>
        <v>Target Not Achieved</v>
      </c>
      <c r="AE850" s="1" t="str" cm="1">
        <f t="array" ref="AE850">_xlfn.IFS(AB850&gt;=4.5,"Excellent",AB850&gt;=3,"Good",AB850&lt;3,"Poor")</f>
        <v>Poor</v>
      </c>
      <c r="AF850" s="1" t="str">
        <f t="shared" si="137"/>
        <v>Not Eligible for Bonus</v>
      </c>
      <c r="AG850" s="9" t="str">
        <f t="shared" si="138"/>
        <v>Normal Region</v>
      </c>
      <c r="AH850" s="1" t="str">
        <f t="shared" si="139"/>
        <v>Order Closed</v>
      </c>
    </row>
    <row r="851" spans="1:34">
      <c r="A851" s="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c r="P851" s="1">
        <f t="shared" si="130"/>
        <v>25770</v>
      </c>
      <c r="Q851" s="1">
        <v>25</v>
      </c>
      <c r="R851" s="1">
        <f t="shared" si="131"/>
        <v>6442.5</v>
      </c>
      <c r="S851" s="1">
        <f t="shared" si="132"/>
        <v>19327.5</v>
      </c>
      <c r="T851" s="1">
        <v>0.48</v>
      </c>
      <c r="U851" s="1">
        <f t="shared" si="133"/>
        <v>9277.1999999999989</v>
      </c>
      <c r="V851" s="1">
        <f t="shared" si="134"/>
        <v>10050.300000000001</v>
      </c>
      <c r="W851" s="4">
        <f t="shared" si="135"/>
        <v>0.52</v>
      </c>
      <c r="X851" s="1" t="s">
        <v>56</v>
      </c>
      <c r="Y851" s="1" t="s">
        <v>40</v>
      </c>
      <c r="Z851" s="1" t="s">
        <v>66</v>
      </c>
      <c r="AA851" s="1"/>
      <c r="AB851" s="1"/>
      <c r="AC851" s="1" t="s">
        <v>42</v>
      </c>
      <c r="AD851" s="9" t="str">
        <f t="shared" si="136"/>
        <v>Target Achieved</v>
      </c>
      <c r="AE851" s="1" t="str" cm="1">
        <f t="array" ref="AE851">_xlfn.IFS(AB851&gt;=4.5,"Excellent",AB851&gt;=3,"Good",AB851&lt;3,"Poor")</f>
        <v>Poor</v>
      </c>
      <c r="AF851" s="1" t="str">
        <f t="shared" si="137"/>
        <v>Not Eligible for Bonus</v>
      </c>
      <c r="AG851" s="9" t="str">
        <f t="shared" si="138"/>
        <v>Priority Region</v>
      </c>
      <c r="AH851" s="1" t="str">
        <f t="shared" si="139"/>
        <v>Order Closed</v>
      </c>
    </row>
    <row r="852" spans="1:34">
      <c r="A852" s="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c r="P852" s="1">
        <f t="shared" si="130"/>
        <v>12700</v>
      </c>
      <c r="Q852" s="1">
        <v>0</v>
      </c>
      <c r="R852" s="1">
        <f t="shared" si="131"/>
        <v>0</v>
      </c>
      <c r="S852" s="1">
        <f t="shared" si="132"/>
        <v>12700</v>
      </c>
      <c r="T852" s="1">
        <v>0.52</v>
      </c>
      <c r="U852" s="1">
        <f t="shared" si="133"/>
        <v>6604</v>
      </c>
      <c r="V852" s="1">
        <f t="shared" si="134"/>
        <v>6096</v>
      </c>
      <c r="W852" s="4">
        <f t="shared" si="135"/>
        <v>0.48</v>
      </c>
      <c r="X852" s="1" t="s">
        <v>104</v>
      </c>
      <c r="Y852" s="1" t="s">
        <v>81</v>
      </c>
      <c r="Z852" s="1" t="s">
        <v>120</v>
      </c>
      <c r="AA852" s="1"/>
      <c r="AB852" s="1"/>
      <c r="AC852" s="1" t="s">
        <v>42</v>
      </c>
      <c r="AD852" s="9" t="str">
        <f t="shared" si="136"/>
        <v>Target Achieved</v>
      </c>
      <c r="AE852" s="1" t="str" cm="1">
        <f t="array" ref="AE852">_xlfn.IFS(AB852&gt;=4.5,"Excellent",AB852&gt;=3,"Good",AB852&lt;3,"Poor")</f>
        <v>Poor</v>
      </c>
      <c r="AF852" s="1" t="str">
        <f t="shared" si="137"/>
        <v>Eligible for Bonus</v>
      </c>
      <c r="AG852" s="9" t="str">
        <f t="shared" si="138"/>
        <v>Priority Region</v>
      </c>
      <c r="AH852" s="1" t="str">
        <f t="shared" si="139"/>
        <v>Order Closed</v>
      </c>
    </row>
    <row r="853" spans="1:34">
      <c r="A853" s="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c r="P853" s="1">
        <f t="shared" si="130"/>
        <v>1920</v>
      </c>
      <c r="Q853" s="1">
        <v>25</v>
      </c>
      <c r="R853" s="1">
        <f t="shared" si="131"/>
        <v>480</v>
      </c>
      <c r="S853" s="1">
        <f t="shared" si="132"/>
        <v>1440</v>
      </c>
      <c r="T853" s="1">
        <v>0.5</v>
      </c>
      <c r="U853" s="1">
        <f t="shared" si="133"/>
        <v>720</v>
      </c>
      <c r="V853" s="1">
        <f t="shared" si="134"/>
        <v>720</v>
      </c>
      <c r="W853" s="4">
        <f t="shared" si="135"/>
        <v>0.5</v>
      </c>
      <c r="X853" s="1" t="s">
        <v>39</v>
      </c>
      <c r="Y853" s="1" t="s">
        <v>72</v>
      </c>
      <c r="Z853" s="1" t="s">
        <v>41</v>
      </c>
      <c r="AA853" s="2">
        <v>45913</v>
      </c>
      <c r="AB853" s="1">
        <v>5</v>
      </c>
      <c r="AC853" s="1" t="s">
        <v>42</v>
      </c>
      <c r="AD853" s="9" t="str">
        <f t="shared" si="136"/>
        <v>Target Not Achieved</v>
      </c>
      <c r="AE853" s="1" t="str" cm="1">
        <f t="array" ref="AE853">_xlfn.IFS(AB853&gt;=4.5,"Excellent",AB853&gt;=3,"Good",AB853&lt;3,"Poor")</f>
        <v>Excellent</v>
      </c>
      <c r="AF853" s="1" t="str">
        <f t="shared" si="137"/>
        <v>Not Eligible for Bonus</v>
      </c>
      <c r="AG853" s="9" t="str">
        <f t="shared" si="138"/>
        <v>Normal Region</v>
      </c>
      <c r="AH853" s="1" t="str">
        <f t="shared" si="139"/>
        <v>Order Closed</v>
      </c>
    </row>
    <row r="854" spans="1:34">
      <c r="A854" s="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c r="P854" s="1">
        <f t="shared" si="130"/>
        <v>76300</v>
      </c>
      <c r="Q854" s="1">
        <v>0</v>
      </c>
      <c r="R854" s="1">
        <f t="shared" si="131"/>
        <v>0</v>
      </c>
      <c r="S854" s="1">
        <f t="shared" si="132"/>
        <v>76300</v>
      </c>
      <c r="T854" s="1">
        <v>0.57999999999999996</v>
      </c>
      <c r="U854" s="1">
        <f t="shared" si="133"/>
        <v>44254</v>
      </c>
      <c r="V854" s="1">
        <f t="shared" si="134"/>
        <v>32046</v>
      </c>
      <c r="W854" s="4">
        <f t="shared" si="135"/>
        <v>0.42</v>
      </c>
      <c r="X854" s="1" t="s">
        <v>56</v>
      </c>
      <c r="Y854" s="1" t="s">
        <v>40</v>
      </c>
      <c r="Z854" s="1" t="s">
        <v>41</v>
      </c>
      <c r="AA854" s="2">
        <v>45918</v>
      </c>
      <c r="AB854" s="1">
        <v>5</v>
      </c>
      <c r="AC854" s="1" t="s">
        <v>42</v>
      </c>
      <c r="AD854" s="9" t="str">
        <f t="shared" si="136"/>
        <v>Target Achieved</v>
      </c>
      <c r="AE854" s="1" t="str" cm="1">
        <f t="array" ref="AE854">_xlfn.IFS(AB854&gt;=4.5,"Excellent",AB854&gt;=3,"Good",AB854&lt;3,"Poor")</f>
        <v>Excellent</v>
      </c>
      <c r="AF854" s="1" t="str">
        <f t="shared" si="137"/>
        <v>Eligible for Bonus</v>
      </c>
      <c r="AG854" s="9" t="str">
        <f t="shared" si="138"/>
        <v>Normal Region</v>
      </c>
      <c r="AH854" s="1" t="str">
        <f t="shared" si="139"/>
        <v>Order Closed</v>
      </c>
    </row>
    <row r="855" spans="1:34">
      <c r="A855" s="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c r="P855" s="1">
        <f t="shared" si="130"/>
        <v>15480</v>
      </c>
      <c r="Q855" s="1">
        <v>15</v>
      </c>
      <c r="R855" s="1">
        <f t="shared" si="131"/>
        <v>2322</v>
      </c>
      <c r="S855" s="1">
        <f t="shared" si="132"/>
        <v>13158</v>
      </c>
      <c r="T855" s="1">
        <v>0.5</v>
      </c>
      <c r="U855" s="1">
        <f t="shared" si="133"/>
        <v>6579</v>
      </c>
      <c r="V855" s="1">
        <f t="shared" si="134"/>
        <v>6579</v>
      </c>
      <c r="W855" s="4">
        <f t="shared" si="135"/>
        <v>0.5</v>
      </c>
      <c r="X855" s="1" t="s">
        <v>50</v>
      </c>
      <c r="Y855" s="1" t="s">
        <v>72</v>
      </c>
      <c r="Z855" s="1" t="s">
        <v>51</v>
      </c>
      <c r="AA855" s="2">
        <v>45917</v>
      </c>
      <c r="AB855" s="1"/>
      <c r="AC855" s="1" t="s">
        <v>42</v>
      </c>
      <c r="AD855" s="9" t="str">
        <f t="shared" si="136"/>
        <v>Target Achieved</v>
      </c>
      <c r="AE855" s="1" t="str" cm="1">
        <f t="array" ref="AE855">_xlfn.IFS(AB855&gt;=4.5,"Excellent",AB855&gt;=3,"Good",AB855&lt;3,"Poor")</f>
        <v>Poor</v>
      </c>
      <c r="AF855" s="1" t="str">
        <f t="shared" si="137"/>
        <v>Not Eligible for Bonus</v>
      </c>
      <c r="AG855" s="9" t="str">
        <f t="shared" si="138"/>
        <v>Priority Region</v>
      </c>
      <c r="AH855" s="1" t="str">
        <f t="shared" si="139"/>
        <v>Order Closed</v>
      </c>
    </row>
    <row r="856" spans="1:34">
      <c r="A856" s="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c r="P856" s="1">
        <f t="shared" si="130"/>
        <v>1290</v>
      </c>
      <c r="Q856" s="1">
        <v>25</v>
      </c>
      <c r="R856" s="1">
        <f t="shared" si="131"/>
        <v>322.5</v>
      </c>
      <c r="S856" s="1">
        <f t="shared" si="132"/>
        <v>967.5</v>
      </c>
      <c r="T856" s="1">
        <v>0.62</v>
      </c>
      <c r="U856" s="1">
        <f t="shared" si="133"/>
        <v>599.85</v>
      </c>
      <c r="V856" s="1">
        <f t="shared" si="134"/>
        <v>367.65</v>
      </c>
      <c r="W856" s="4">
        <f t="shared" si="135"/>
        <v>0.37999999999999995</v>
      </c>
      <c r="X856" s="1" t="s">
        <v>50</v>
      </c>
      <c r="Y856" s="1" t="s">
        <v>72</v>
      </c>
      <c r="Z856" s="1" t="s">
        <v>22</v>
      </c>
      <c r="AA856" s="1"/>
      <c r="AB856" s="1"/>
      <c r="AC856" s="1" t="s">
        <v>93</v>
      </c>
      <c r="AD856" s="9" t="str">
        <f t="shared" si="136"/>
        <v>Target Not Achieved</v>
      </c>
      <c r="AE856" s="1" t="str" cm="1">
        <f t="array" ref="AE856">_xlfn.IFS(AB856&gt;=4.5,"Excellent",AB856&gt;=3,"Good",AB856&lt;3,"Poor")</f>
        <v>Poor</v>
      </c>
      <c r="AF856" s="1" t="str">
        <f t="shared" si="137"/>
        <v>Not Eligible for Bonus</v>
      </c>
      <c r="AG856" s="9" t="str">
        <f t="shared" si="138"/>
        <v>Normal Region</v>
      </c>
      <c r="AH856" s="1" t="str">
        <f t="shared" si="139"/>
        <v>Order Returned</v>
      </c>
    </row>
    <row r="857" spans="1:34">
      <c r="A857" s="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c r="P857" s="1">
        <f t="shared" si="130"/>
        <v>16200</v>
      </c>
      <c r="Q857" s="1">
        <v>30</v>
      </c>
      <c r="R857" s="1">
        <f t="shared" si="131"/>
        <v>4860</v>
      </c>
      <c r="S857" s="1">
        <f t="shared" si="132"/>
        <v>11340</v>
      </c>
      <c r="T857" s="1">
        <v>0.47</v>
      </c>
      <c r="U857" s="1">
        <f t="shared" si="133"/>
        <v>5329.7999999999993</v>
      </c>
      <c r="V857" s="1">
        <f t="shared" si="134"/>
        <v>6010.2000000000007</v>
      </c>
      <c r="W857" s="4">
        <f t="shared" si="135"/>
        <v>0.53</v>
      </c>
      <c r="X857" s="1" t="s">
        <v>65</v>
      </c>
      <c r="Y857" s="1" t="s">
        <v>40</v>
      </c>
      <c r="Z857" s="1" t="s">
        <v>41</v>
      </c>
      <c r="AA857" s="2">
        <v>45917</v>
      </c>
      <c r="AB857" s="1">
        <v>5</v>
      </c>
      <c r="AC857" s="1" t="s">
        <v>42</v>
      </c>
      <c r="AD857" s="9" t="str">
        <f t="shared" si="136"/>
        <v>Target Achieved</v>
      </c>
      <c r="AE857" s="1" t="str" cm="1">
        <f t="array" ref="AE857">_xlfn.IFS(AB857&gt;=4.5,"Excellent",AB857&gt;=3,"Good",AB857&lt;3,"Poor")</f>
        <v>Excellent</v>
      </c>
      <c r="AF857" s="1" t="str">
        <f t="shared" si="137"/>
        <v>Not Eligible for Bonus</v>
      </c>
      <c r="AG857" s="9" t="str">
        <f t="shared" si="138"/>
        <v>Priority Region</v>
      </c>
      <c r="AH857" s="1" t="str">
        <f t="shared" si="139"/>
        <v>Order Closed</v>
      </c>
    </row>
    <row r="858" spans="1:34">
      <c r="A858" s="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c r="P858" s="1">
        <f t="shared" si="130"/>
        <v>35000</v>
      </c>
      <c r="Q858" s="1">
        <v>0</v>
      </c>
      <c r="R858" s="1">
        <f t="shared" si="131"/>
        <v>0</v>
      </c>
      <c r="S858" s="1">
        <f t="shared" si="132"/>
        <v>35000</v>
      </c>
      <c r="T858" s="1">
        <v>0.48</v>
      </c>
      <c r="U858" s="1">
        <f t="shared" si="133"/>
        <v>16800</v>
      </c>
      <c r="V858" s="1">
        <f t="shared" si="134"/>
        <v>18200</v>
      </c>
      <c r="W858" s="4">
        <f t="shared" si="135"/>
        <v>0.52</v>
      </c>
      <c r="X858" s="1" t="s">
        <v>104</v>
      </c>
      <c r="Y858" s="1" t="s">
        <v>40</v>
      </c>
      <c r="Z858" s="1" t="s">
        <v>41</v>
      </c>
      <c r="AA858" s="2">
        <v>45920</v>
      </c>
      <c r="AB858" s="1">
        <v>4</v>
      </c>
      <c r="AC858" s="1" t="s">
        <v>42</v>
      </c>
      <c r="AD858" s="9" t="str">
        <f t="shared" si="136"/>
        <v>Target Achieved</v>
      </c>
      <c r="AE858" s="1" t="str" cm="1">
        <f t="array" ref="AE858">_xlfn.IFS(AB858&gt;=4.5,"Excellent",AB858&gt;=3,"Good",AB858&lt;3,"Poor")</f>
        <v>Good</v>
      </c>
      <c r="AF858" s="1" t="str">
        <f t="shared" si="137"/>
        <v>Eligible for Bonus</v>
      </c>
      <c r="AG858" s="9" t="str">
        <f t="shared" si="138"/>
        <v>Normal Region</v>
      </c>
      <c r="AH858" s="1" t="str">
        <f t="shared" si="139"/>
        <v>Order Closed</v>
      </c>
    </row>
    <row r="859" spans="1:34">
      <c r="A859" s="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c r="P859" s="1">
        <f t="shared" si="130"/>
        <v>271000</v>
      </c>
      <c r="Q859" s="1">
        <v>10</v>
      </c>
      <c r="R859" s="1">
        <f t="shared" si="131"/>
        <v>27100</v>
      </c>
      <c r="S859" s="1">
        <f t="shared" si="132"/>
        <v>243900</v>
      </c>
      <c r="T859" s="1">
        <v>0.57999999999999996</v>
      </c>
      <c r="U859" s="1">
        <f t="shared" si="133"/>
        <v>141462</v>
      </c>
      <c r="V859" s="1">
        <f t="shared" si="134"/>
        <v>102438</v>
      </c>
      <c r="W859" s="4">
        <f t="shared" si="135"/>
        <v>0.42</v>
      </c>
      <c r="X859" s="1" t="s">
        <v>92</v>
      </c>
      <c r="Y859" s="1" t="s">
        <v>72</v>
      </c>
      <c r="Z859" s="1" t="s">
        <v>120</v>
      </c>
      <c r="AA859" s="1"/>
      <c r="AB859" s="1"/>
      <c r="AC859" s="1" t="s">
        <v>42</v>
      </c>
      <c r="AD859" s="9" t="str">
        <f t="shared" si="136"/>
        <v>Target Achieved</v>
      </c>
      <c r="AE859" s="1" t="str" cm="1">
        <f t="array" ref="AE859">_xlfn.IFS(AB859&gt;=4.5,"Excellent",AB859&gt;=3,"Good",AB859&lt;3,"Poor")</f>
        <v>Poor</v>
      </c>
      <c r="AF859" s="1" t="str">
        <f t="shared" si="137"/>
        <v>Not Eligible for Bonus</v>
      </c>
      <c r="AG859" s="9" t="str">
        <f t="shared" si="138"/>
        <v>Normal Region</v>
      </c>
      <c r="AH859" s="1" t="str">
        <f t="shared" si="139"/>
        <v>Order Closed</v>
      </c>
    </row>
    <row r="860" spans="1:34">
      <c r="A860" s="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c r="P860" s="1">
        <f t="shared" si="130"/>
        <v>1180</v>
      </c>
      <c r="Q860" s="1">
        <v>25</v>
      </c>
      <c r="R860" s="1">
        <f t="shared" si="131"/>
        <v>295</v>
      </c>
      <c r="S860" s="1">
        <f t="shared" si="132"/>
        <v>885</v>
      </c>
      <c r="T860" s="1">
        <v>0.47</v>
      </c>
      <c r="U860" s="1">
        <f t="shared" si="133"/>
        <v>415.95</v>
      </c>
      <c r="V860" s="1">
        <f t="shared" si="134"/>
        <v>469.05</v>
      </c>
      <c r="W860" s="4">
        <f t="shared" si="135"/>
        <v>0.53</v>
      </c>
      <c r="X860" s="1" t="s">
        <v>65</v>
      </c>
      <c r="Y860" s="1" t="s">
        <v>40</v>
      </c>
      <c r="Z860" s="1" t="s">
        <v>41</v>
      </c>
      <c r="AA860" s="2">
        <v>45917</v>
      </c>
      <c r="AB860" s="1">
        <v>4</v>
      </c>
      <c r="AC860" s="1" t="s">
        <v>42</v>
      </c>
      <c r="AD860" s="9" t="str">
        <f t="shared" si="136"/>
        <v>Target Not Achieved</v>
      </c>
      <c r="AE860" s="1" t="str" cm="1">
        <f t="array" ref="AE860">_xlfn.IFS(AB860&gt;=4.5,"Excellent",AB860&gt;=3,"Good",AB860&lt;3,"Poor")</f>
        <v>Good</v>
      </c>
      <c r="AF860" s="1" t="str">
        <f t="shared" si="137"/>
        <v>Not Eligible for Bonus</v>
      </c>
      <c r="AG860" s="9" t="str">
        <f t="shared" si="138"/>
        <v>Normal Region</v>
      </c>
      <c r="AH860" s="1" t="str">
        <f t="shared" si="139"/>
        <v>Order Closed</v>
      </c>
    </row>
    <row r="861" spans="1:34">
      <c r="A861" s="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c r="P861" s="1">
        <f t="shared" si="130"/>
        <v>15400</v>
      </c>
      <c r="Q861" s="1">
        <v>20</v>
      </c>
      <c r="R861" s="1">
        <f t="shared" si="131"/>
        <v>3080</v>
      </c>
      <c r="S861" s="1">
        <f t="shared" si="132"/>
        <v>12320</v>
      </c>
      <c r="T861" s="1">
        <v>0.45</v>
      </c>
      <c r="U861" s="1">
        <f t="shared" si="133"/>
        <v>5544</v>
      </c>
      <c r="V861" s="1">
        <f t="shared" si="134"/>
        <v>6776</v>
      </c>
      <c r="W861" s="4">
        <f t="shared" si="135"/>
        <v>0.55000000000000004</v>
      </c>
      <c r="X861" s="1" t="s">
        <v>50</v>
      </c>
      <c r="Y861" s="1" t="s">
        <v>40</v>
      </c>
      <c r="Z861" s="1" t="s">
        <v>120</v>
      </c>
      <c r="AA861" s="1"/>
      <c r="AB861" s="1"/>
      <c r="AC861" s="1" t="s">
        <v>42</v>
      </c>
      <c r="AD861" s="9" t="str">
        <f t="shared" si="136"/>
        <v>Target Achieved</v>
      </c>
      <c r="AE861" s="1" t="str" cm="1">
        <f t="array" ref="AE861">_xlfn.IFS(AB861&gt;=4.5,"Excellent",AB861&gt;=3,"Good",AB861&lt;3,"Poor")</f>
        <v>Poor</v>
      </c>
      <c r="AF861" s="1" t="str">
        <f t="shared" si="137"/>
        <v>Not Eligible for Bonus</v>
      </c>
      <c r="AG861" s="9" t="str">
        <f t="shared" si="138"/>
        <v>Normal Region</v>
      </c>
      <c r="AH861" s="1" t="str">
        <f t="shared" si="139"/>
        <v>Order Closed</v>
      </c>
    </row>
    <row r="862" spans="1:34">
      <c r="A862" s="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c r="P862" s="1">
        <f t="shared" si="130"/>
        <v>161550</v>
      </c>
      <c r="Q862" s="1">
        <v>0</v>
      </c>
      <c r="R862" s="1">
        <f t="shared" si="131"/>
        <v>0</v>
      </c>
      <c r="S862" s="1">
        <f t="shared" si="132"/>
        <v>161550</v>
      </c>
      <c r="T862" s="1">
        <v>0.57999999999999996</v>
      </c>
      <c r="U862" s="1">
        <f t="shared" si="133"/>
        <v>93699</v>
      </c>
      <c r="V862" s="1">
        <f t="shared" si="134"/>
        <v>67851</v>
      </c>
      <c r="W862" s="4">
        <f t="shared" si="135"/>
        <v>0.42</v>
      </c>
      <c r="X862" s="1" t="s">
        <v>56</v>
      </c>
      <c r="Y862" s="1" t="s">
        <v>72</v>
      </c>
      <c r="Z862" s="1" t="s">
        <v>66</v>
      </c>
      <c r="AA862" s="1"/>
      <c r="AB862" s="1"/>
      <c r="AC862" s="1" t="s">
        <v>42</v>
      </c>
      <c r="AD862" s="9" t="str">
        <f t="shared" si="136"/>
        <v>Target Achieved</v>
      </c>
      <c r="AE862" s="1" t="str" cm="1">
        <f t="array" ref="AE862">_xlfn.IFS(AB862&gt;=4.5,"Excellent",AB862&gt;=3,"Good",AB862&lt;3,"Poor")</f>
        <v>Poor</v>
      </c>
      <c r="AF862" s="1" t="str">
        <f t="shared" si="137"/>
        <v>Eligible for Bonus</v>
      </c>
      <c r="AG862" s="9" t="str">
        <f t="shared" si="138"/>
        <v>Normal Region</v>
      </c>
      <c r="AH862" s="1" t="str">
        <f t="shared" si="139"/>
        <v>Order Closed</v>
      </c>
    </row>
    <row r="863" spans="1:34">
      <c r="A863" s="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c r="P863" s="1">
        <f t="shared" si="130"/>
        <v>6520</v>
      </c>
      <c r="Q863" s="1">
        <v>0</v>
      </c>
      <c r="R863" s="1">
        <f t="shared" si="131"/>
        <v>0</v>
      </c>
      <c r="S863" s="1">
        <f t="shared" si="132"/>
        <v>6520</v>
      </c>
      <c r="T863" s="1">
        <v>0.45</v>
      </c>
      <c r="U863" s="1">
        <f t="shared" si="133"/>
        <v>2934</v>
      </c>
      <c r="V863" s="1">
        <f t="shared" si="134"/>
        <v>3586</v>
      </c>
      <c r="W863" s="4">
        <f t="shared" si="135"/>
        <v>0.55000000000000004</v>
      </c>
      <c r="X863" s="1" t="s">
        <v>147</v>
      </c>
      <c r="Y863" s="1" t="s">
        <v>40</v>
      </c>
      <c r="Z863" s="1" t="s">
        <v>66</v>
      </c>
      <c r="AA863" s="1"/>
      <c r="AB863" s="1"/>
      <c r="AC863" s="1" t="s">
        <v>42</v>
      </c>
      <c r="AD863" s="9" t="str">
        <f t="shared" si="136"/>
        <v>Target Not Achieved</v>
      </c>
      <c r="AE863" s="1" t="str" cm="1">
        <f t="array" ref="AE863">_xlfn.IFS(AB863&gt;=4.5,"Excellent",AB863&gt;=3,"Good",AB863&lt;3,"Poor")</f>
        <v>Poor</v>
      </c>
      <c r="AF863" s="1" t="str">
        <f t="shared" si="137"/>
        <v>Not Eligible for Bonus</v>
      </c>
      <c r="AG863" s="9" t="str">
        <f t="shared" si="138"/>
        <v>Normal Region</v>
      </c>
      <c r="AH863" s="1" t="str">
        <f t="shared" si="139"/>
        <v>Order Closed</v>
      </c>
    </row>
    <row r="864" spans="1:34">
      <c r="A864" s="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c r="P864" s="1">
        <f t="shared" si="130"/>
        <v>1160</v>
      </c>
      <c r="Q864" s="1">
        <v>10</v>
      </c>
      <c r="R864" s="1">
        <f t="shared" si="131"/>
        <v>116</v>
      </c>
      <c r="S864" s="1">
        <f t="shared" si="132"/>
        <v>1044</v>
      </c>
      <c r="T864" s="1">
        <v>0.35</v>
      </c>
      <c r="U864" s="1">
        <f t="shared" si="133"/>
        <v>365.4</v>
      </c>
      <c r="V864" s="1">
        <f t="shared" si="134"/>
        <v>678.6</v>
      </c>
      <c r="W864" s="4">
        <f t="shared" si="135"/>
        <v>0.65</v>
      </c>
      <c r="X864" s="1" t="s">
        <v>39</v>
      </c>
      <c r="Y864" s="1" t="s">
        <v>72</v>
      </c>
      <c r="Z864" s="1" t="s">
        <v>22</v>
      </c>
      <c r="AA864" s="1"/>
      <c r="AB864" s="1"/>
      <c r="AC864" s="1" t="s">
        <v>93</v>
      </c>
      <c r="AD864" s="9" t="str">
        <f t="shared" si="136"/>
        <v>Target Not Achieved</v>
      </c>
      <c r="AE864" s="1" t="str" cm="1">
        <f t="array" ref="AE864">_xlfn.IFS(AB864&gt;=4.5,"Excellent",AB864&gt;=3,"Good",AB864&lt;3,"Poor")</f>
        <v>Poor</v>
      </c>
      <c r="AF864" s="1" t="str">
        <f t="shared" si="137"/>
        <v>Not Eligible for Bonus</v>
      </c>
      <c r="AG864" s="9" t="str">
        <f t="shared" si="138"/>
        <v>Normal Region</v>
      </c>
      <c r="AH864" s="1" t="str">
        <f t="shared" si="139"/>
        <v>Order Returned</v>
      </c>
    </row>
    <row r="865" spans="1:34">
      <c r="A865" s="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c r="P865" s="1">
        <f t="shared" si="130"/>
        <v>5950</v>
      </c>
      <c r="Q865" s="1">
        <v>25</v>
      </c>
      <c r="R865" s="1">
        <f t="shared" si="131"/>
        <v>1487.5</v>
      </c>
      <c r="S865" s="1">
        <f t="shared" si="132"/>
        <v>4462.5</v>
      </c>
      <c r="T865" s="1">
        <v>0.35</v>
      </c>
      <c r="U865" s="1">
        <f t="shared" si="133"/>
        <v>1561.875</v>
      </c>
      <c r="V865" s="1">
        <f t="shared" si="134"/>
        <v>2900.625</v>
      </c>
      <c r="W865" s="4">
        <f t="shared" si="135"/>
        <v>0.65</v>
      </c>
      <c r="X865" s="1" t="s">
        <v>65</v>
      </c>
      <c r="Y865" s="1" t="s">
        <v>72</v>
      </c>
      <c r="Z865" s="1" t="s">
        <v>41</v>
      </c>
      <c r="AA865" s="2">
        <v>45920</v>
      </c>
      <c r="AB865" s="1">
        <v>4</v>
      </c>
      <c r="AC865" s="1" t="s">
        <v>42</v>
      </c>
      <c r="AD865" s="9" t="str">
        <f t="shared" si="136"/>
        <v>Target Not Achieved</v>
      </c>
      <c r="AE865" s="1" t="str" cm="1">
        <f t="array" ref="AE865">_xlfn.IFS(AB865&gt;=4.5,"Excellent",AB865&gt;=3,"Good",AB865&lt;3,"Poor")</f>
        <v>Good</v>
      </c>
      <c r="AF865" s="1" t="str">
        <f t="shared" si="137"/>
        <v>Not Eligible for Bonus</v>
      </c>
      <c r="AG865" s="9" t="str">
        <f t="shared" si="138"/>
        <v>Normal Region</v>
      </c>
      <c r="AH865" s="1" t="str">
        <f t="shared" si="139"/>
        <v>Order Closed</v>
      </c>
    </row>
    <row r="866" spans="1:34">
      <c r="A866" s="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c r="P866" s="1">
        <f t="shared" si="130"/>
        <v>1260</v>
      </c>
      <c r="Q866" s="1">
        <v>25</v>
      </c>
      <c r="R866" s="1">
        <f t="shared" si="131"/>
        <v>315</v>
      </c>
      <c r="S866" s="1">
        <f t="shared" si="132"/>
        <v>945</v>
      </c>
      <c r="T866" s="1">
        <v>0.35</v>
      </c>
      <c r="U866" s="1">
        <f t="shared" si="133"/>
        <v>330.75</v>
      </c>
      <c r="V866" s="1">
        <f t="shared" si="134"/>
        <v>614.25</v>
      </c>
      <c r="W866" s="4">
        <f t="shared" si="135"/>
        <v>0.65</v>
      </c>
      <c r="X866" s="1" t="s">
        <v>65</v>
      </c>
      <c r="Y866" s="1" t="s">
        <v>72</v>
      </c>
      <c r="Z866" s="1" t="s">
        <v>41</v>
      </c>
      <c r="AA866" s="2">
        <v>45925</v>
      </c>
      <c r="AB866" s="1">
        <v>4</v>
      </c>
      <c r="AC866" s="1" t="s">
        <v>42</v>
      </c>
      <c r="AD866" s="9" t="str">
        <f t="shared" si="136"/>
        <v>Target Not Achieved</v>
      </c>
      <c r="AE866" s="1" t="str" cm="1">
        <f t="array" ref="AE866">_xlfn.IFS(AB866&gt;=4.5,"Excellent",AB866&gt;=3,"Good",AB866&lt;3,"Poor")</f>
        <v>Good</v>
      </c>
      <c r="AF866" s="1" t="str">
        <f t="shared" si="137"/>
        <v>Not Eligible for Bonus</v>
      </c>
      <c r="AG866" s="9" t="str">
        <f t="shared" si="138"/>
        <v>Priority Region</v>
      </c>
      <c r="AH866" s="1" t="str">
        <f t="shared" si="139"/>
        <v>Order Closed</v>
      </c>
    </row>
    <row r="867" spans="1:34">
      <c r="A867" s="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c r="P867" s="1">
        <f t="shared" si="130"/>
        <v>13680</v>
      </c>
      <c r="Q867" s="1">
        <v>15</v>
      </c>
      <c r="R867" s="1">
        <f t="shared" si="131"/>
        <v>2052</v>
      </c>
      <c r="S867" s="1">
        <f t="shared" si="132"/>
        <v>11628</v>
      </c>
      <c r="T867" s="1">
        <v>0.5</v>
      </c>
      <c r="U867" s="1">
        <f t="shared" si="133"/>
        <v>5814</v>
      </c>
      <c r="V867" s="1">
        <f t="shared" si="134"/>
        <v>5814</v>
      </c>
      <c r="W867" s="4">
        <f t="shared" si="135"/>
        <v>0.5</v>
      </c>
      <c r="X867" s="1" t="s">
        <v>39</v>
      </c>
      <c r="Y867" s="1" t="s">
        <v>81</v>
      </c>
      <c r="Z867" s="1" t="s">
        <v>51</v>
      </c>
      <c r="AA867" s="2">
        <v>45924</v>
      </c>
      <c r="AB867" s="1"/>
      <c r="AC867" s="1" t="s">
        <v>42</v>
      </c>
      <c r="AD867" s="9" t="str">
        <f t="shared" si="136"/>
        <v>Target Achieved</v>
      </c>
      <c r="AE867" s="1" t="str" cm="1">
        <f t="array" ref="AE867">_xlfn.IFS(AB867&gt;=4.5,"Excellent",AB867&gt;=3,"Good",AB867&lt;3,"Poor")</f>
        <v>Poor</v>
      </c>
      <c r="AF867" s="1" t="str">
        <f t="shared" si="137"/>
        <v>Not Eligible for Bonus</v>
      </c>
      <c r="AG867" s="9" t="str">
        <f t="shared" si="138"/>
        <v>Normal Region</v>
      </c>
      <c r="AH867" s="1" t="str">
        <f t="shared" si="139"/>
        <v>Order Closed</v>
      </c>
    </row>
    <row r="868" spans="1:34">
      <c r="A868" s="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c r="P868" s="1">
        <f t="shared" si="130"/>
        <v>3120</v>
      </c>
      <c r="Q868" s="1">
        <v>10</v>
      </c>
      <c r="R868" s="1">
        <f t="shared" si="131"/>
        <v>312</v>
      </c>
      <c r="S868" s="1">
        <f t="shared" si="132"/>
        <v>2808</v>
      </c>
      <c r="T868" s="1">
        <v>0.62</v>
      </c>
      <c r="U868" s="1">
        <f t="shared" si="133"/>
        <v>1740.96</v>
      </c>
      <c r="V868" s="1">
        <f t="shared" si="134"/>
        <v>1067.04</v>
      </c>
      <c r="W868" s="4">
        <f t="shared" si="135"/>
        <v>0.38</v>
      </c>
      <c r="X868" s="1" t="s">
        <v>56</v>
      </c>
      <c r="Y868" s="1" t="s">
        <v>72</v>
      </c>
      <c r="Z868" s="1" t="s">
        <v>41</v>
      </c>
      <c r="AA868" s="2">
        <v>45924</v>
      </c>
      <c r="AB868" s="1">
        <v>3</v>
      </c>
      <c r="AC868" s="1" t="s">
        <v>42</v>
      </c>
      <c r="AD868" s="9" t="str">
        <f t="shared" si="136"/>
        <v>Target Not Achieved</v>
      </c>
      <c r="AE868" s="1" t="str" cm="1">
        <f t="array" ref="AE868">_xlfn.IFS(AB868&gt;=4.5,"Excellent",AB868&gt;=3,"Good",AB868&lt;3,"Poor")</f>
        <v>Good</v>
      </c>
      <c r="AF868" s="1" t="str">
        <f t="shared" si="137"/>
        <v>Not Eligible for Bonus</v>
      </c>
      <c r="AG868" s="9" t="str">
        <f t="shared" si="138"/>
        <v>Normal Region</v>
      </c>
      <c r="AH868" s="1" t="str">
        <f t="shared" si="139"/>
        <v>Order Closed</v>
      </c>
    </row>
    <row r="869" spans="1:34">
      <c r="A869" s="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c r="P869" s="1">
        <f t="shared" si="130"/>
        <v>2480</v>
      </c>
      <c r="Q869" s="1">
        <v>15</v>
      </c>
      <c r="R869" s="1">
        <f t="shared" si="131"/>
        <v>372</v>
      </c>
      <c r="S869" s="1">
        <f t="shared" si="132"/>
        <v>2108</v>
      </c>
      <c r="T869" s="1">
        <v>0.47</v>
      </c>
      <c r="U869" s="1">
        <f t="shared" si="133"/>
        <v>990.76</v>
      </c>
      <c r="V869" s="1">
        <f t="shared" si="134"/>
        <v>1117.24</v>
      </c>
      <c r="W869" s="4">
        <f t="shared" si="135"/>
        <v>0.53</v>
      </c>
      <c r="X869" s="1" t="s">
        <v>65</v>
      </c>
      <c r="Y869" s="1" t="s">
        <v>81</v>
      </c>
      <c r="Z869" s="1" t="s">
        <v>22</v>
      </c>
      <c r="AA869" s="1"/>
      <c r="AB869" s="1"/>
      <c r="AC869" s="1" t="s">
        <v>93</v>
      </c>
      <c r="AD869" s="9" t="str">
        <f t="shared" si="136"/>
        <v>Target Not Achieved</v>
      </c>
      <c r="AE869" s="1" t="str" cm="1">
        <f t="array" ref="AE869">_xlfn.IFS(AB869&gt;=4.5,"Excellent",AB869&gt;=3,"Good",AB869&lt;3,"Poor")</f>
        <v>Poor</v>
      </c>
      <c r="AF869" s="1" t="str">
        <f t="shared" si="137"/>
        <v>Not Eligible for Bonus</v>
      </c>
      <c r="AG869" s="9" t="str">
        <f t="shared" si="138"/>
        <v>Normal Region</v>
      </c>
      <c r="AH869" s="1" t="str">
        <f t="shared" si="139"/>
        <v>Order Returned</v>
      </c>
    </row>
    <row r="870" spans="1:34">
      <c r="A870" s="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c r="P870" s="1">
        <f t="shared" si="130"/>
        <v>6650</v>
      </c>
      <c r="Q870" s="1">
        <v>10</v>
      </c>
      <c r="R870" s="1">
        <f t="shared" si="131"/>
        <v>665</v>
      </c>
      <c r="S870" s="1">
        <f t="shared" si="132"/>
        <v>5985</v>
      </c>
      <c r="T870" s="1">
        <v>0.48</v>
      </c>
      <c r="U870" s="1">
        <f t="shared" si="133"/>
        <v>2872.7999999999997</v>
      </c>
      <c r="V870" s="1">
        <f t="shared" si="134"/>
        <v>3112.2000000000003</v>
      </c>
      <c r="W870" s="4">
        <f t="shared" si="135"/>
        <v>0.52</v>
      </c>
      <c r="X870" s="1" t="s">
        <v>92</v>
      </c>
      <c r="Y870" s="1" t="s">
        <v>72</v>
      </c>
      <c r="Z870" s="1" t="s">
        <v>41</v>
      </c>
      <c r="AA870" s="2">
        <v>45926</v>
      </c>
      <c r="AB870" s="1">
        <v>4</v>
      </c>
      <c r="AC870" s="1" t="s">
        <v>42</v>
      </c>
      <c r="AD870" s="9" t="str">
        <f t="shared" si="136"/>
        <v>Target Not Achieved</v>
      </c>
      <c r="AE870" s="1" t="str" cm="1">
        <f t="array" ref="AE870">_xlfn.IFS(AB870&gt;=4.5,"Excellent",AB870&gt;=3,"Good",AB870&lt;3,"Poor")</f>
        <v>Good</v>
      </c>
      <c r="AF870" s="1" t="str">
        <f t="shared" si="137"/>
        <v>Not Eligible for Bonus</v>
      </c>
      <c r="AG870" s="9" t="str">
        <f t="shared" si="138"/>
        <v>Priority Region</v>
      </c>
      <c r="AH870" s="1" t="str">
        <f t="shared" si="139"/>
        <v>Order Closed</v>
      </c>
    </row>
    <row r="871" spans="1:34">
      <c r="A871" s="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c r="P871" s="1">
        <f t="shared" si="130"/>
        <v>15880</v>
      </c>
      <c r="Q871" s="1">
        <v>20</v>
      </c>
      <c r="R871" s="1">
        <f t="shared" si="131"/>
        <v>3176</v>
      </c>
      <c r="S871" s="1">
        <f t="shared" si="132"/>
        <v>12704</v>
      </c>
      <c r="T871" s="1">
        <v>0.45</v>
      </c>
      <c r="U871" s="1">
        <f t="shared" si="133"/>
        <v>5716.8</v>
      </c>
      <c r="V871" s="1">
        <f t="shared" si="134"/>
        <v>6987.2</v>
      </c>
      <c r="W871" s="4">
        <f t="shared" si="135"/>
        <v>0.54999999999999993</v>
      </c>
      <c r="X871" s="1" t="s">
        <v>50</v>
      </c>
      <c r="Y871" s="1" t="s">
        <v>57</v>
      </c>
      <c r="Z871" s="1" t="s">
        <v>41</v>
      </c>
      <c r="AA871" s="2">
        <v>45925</v>
      </c>
      <c r="AB871" s="1">
        <v>3</v>
      </c>
      <c r="AC871" s="1" t="s">
        <v>42</v>
      </c>
      <c r="AD871" s="9" t="str">
        <f t="shared" si="136"/>
        <v>Target Achieved</v>
      </c>
      <c r="AE871" s="1" t="str" cm="1">
        <f t="array" ref="AE871">_xlfn.IFS(AB871&gt;=4.5,"Excellent",AB871&gt;=3,"Good",AB871&lt;3,"Poor")</f>
        <v>Good</v>
      </c>
      <c r="AF871" s="1" t="str">
        <f t="shared" si="137"/>
        <v>Not Eligible for Bonus</v>
      </c>
      <c r="AG871" s="9" t="str">
        <f t="shared" si="138"/>
        <v>Normal Region</v>
      </c>
      <c r="AH871" s="1" t="str">
        <f t="shared" si="139"/>
        <v>Order Closed</v>
      </c>
    </row>
    <row r="872" spans="1:34">
      <c r="A872" s="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c r="P872" s="1">
        <f t="shared" si="130"/>
        <v>16680</v>
      </c>
      <c r="Q872" s="1">
        <v>10</v>
      </c>
      <c r="R872" s="1">
        <f t="shared" si="131"/>
        <v>1668</v>
      </c>
      <c r="S872" s="1">
        <f t="shared" si="132"/>
        <v>15012</v>
      </c>
      <c r="T872" s="1">
        <v>0.48</v>
      </c>
      <c r="U872" s="1">
        <f t="shared" si="133"/>
        <v>7205.7599999999993</v>
      </c>
      <c r="V872" s="1">
        <f t="shared" si="134"/>
        <v>7806.2400000000007</v>
      </c>
      <c r="W872" s="4">
        <f t="shared" si="135"/>
        <v>0.52</v>
      </c>
      <c r="X872" s="1" t="s">
        <v>147</v>
      </c>
      <c r="Y872" s="1" t="s">
        <v>57</v>
      </c>
      <c r="Z872" s="1" t="s">
        <v>41</v>
      </c>
      <c r="AA872" s="2">
        <v>45921</v>
      </c>
      <c r="AB872" s="1">
        <v>4</v>
      </c>
      <c r="AC872" s="1" t="s">
        <v>42</v>
      </c>
      <c r="AD872" s="9" t="str">
        <f t="shared" si="136"/>
        <v>Target Achieved</v>
      </c>
      <c r="AE872" s="1" t="str" cm="1">
        <f t="array" ref="AE872">_xlfn.IFS(AB872&gt;=4.5,"Excellent",AB872&gt;=3,"Good",AB872&lt;3,"Poor")</f>
        <v>Good</v>
      </c>
      <c r="AF872" s="1" t="str">
        <f t="shared" si="137"/>
        <v>Not Eligible for Bonus</v>
      </c>
      <c r="AG872" s="9" t="str">
        <f t="shared" si="138"/>
        <v>Priority Region</v>
      </c>
      <c r="AH872" s="1" t="str">
        <f t="shared" si="139"/>
        <v>Order Closed</v>
      </c>
    </row>
    <row r="873" spans="1:34">
      <c r="A873" s="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c r="P873" s="1">
        <f t="shared" si="130"/>
        <v>67130</v>
      </c>
      <c r="Q873" s="1">
        <v>15</v>
      </c>
      <c r="R873" s="1">
        <f t="shared" si="131"/>
        <v>10069.5</v>
      </c>
      <c r="S873" s="1">
        <f t="shared" si="132"/>
        <v>57060.5</v>
      </c>
      <c r="T873" s="1">
        <v>0.57999999999999996</v>
      </c>
      <c r="U873" s="1">
        <f t="shared" si="133"/>
        <v>33095.089999999997</v>
      </c>
      <c r="V873" s="1">
        <f t="shared" si="134"/>
        <v>23965.410000000003</v>
      </c>
      <c r="W873" s="4">
        <f t="shared" si="135"/>
        <v>0.42000000000000004</v>
      </c>
      <c r="X873" s="1" t="s">
        <v>147</v>
      </c>
      <c r="Y873" s="1" t="s">
        <v>57</v>
      </c>
      <c r="Z873" s="1" t="s">
        <v>41</v>
      </c>
      <c r="AA873" s="2">
        <v>45922</v>
      </c>
      <c r="AB873" s="1">
        <v>3</v>
      </c>
      <c r="AC873" s="1" t="s">
        <v>42</v>
      </c>
      <c r="AD873" s="9" t="str">
        <f t="shared" si="136"/>
        <v>Target Achieved</v>
      </c>
      <c r="AE873" s="1" t="str" cm="1">
        <f t="array" ref="AE873">_xlfn.IFS(AB873&gt;=4.5,"Excellent",AB873&gt;=3,"Good",AB873&lt;3,"Poor")</f>
        <v>Good</v>
      </c>
      <c r="AF873" s="1" t="str">
        <f t="shared" si="137"/>
        <v>Not Eligible for Bonus</v>
      </c>
      <c r="AG873" s="9" t="str">
        <f t="shared" si="138"/>
        <v>Priority Region</v>
      </c>
      <c r="AH873" s="1" t="str">
        <f t="shared" si="139"/>
        <v>Order Closed</v>
      </c>
    </row>
    <row r="874" spans="1:34">
      <c r="A874" s="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c r="P874" s="1">
        <f t="shared" si="130"/>
        <v>16080</v>
      </c>
      <c r="Q874" s="1">
        <v>10</v>
      </c>
      <c r="R874" s="1">
        <f t="shared" si="131"/>
        <v>1608</v>
      </c>
      <c r="S874" s="1">
        <f t="shared" si="132"/>
        <v>14472</v>
      </c>
      <c r="T874" s="1">
        <v>0.5</v>
      </c>
      <c r="U874" s="1">
        <f t="shared" si="133"/>
        <v>7236</v>
      </c>
      <c r="V874" s="1">
        <f t="shared" si="134"/>
        <v>7236</v>
      </c>
      <c r="W874" s="4">
        <f t="shared" si="135"/>
        <v>0.5</v>
      </c>
      <c r="X874" s="1" t="s">
        <v>50</v>
      </c>
      <c r="Y874" s="1" t="s">
        <v>72</v>
      </c>
      <c r="Z874" s="1" t="s">
        <v>41</v>
      </c>
      <c r="AA874" s="2">
        <v>45928</v>
      </c>
      <c r="AB874" s="1">
        <v>3</v>
      </c>
      <c r="AC874" s="1" t="s">
        <v>42</v>
      </c>
      <c r="AD874" s="9" t="str">
        <f t="shared" si="136"/>
        <v>Target Achieved</v>
      </c>
      <c r="AE874" s="1" t="str" cm="1">
        <f t="array" ref="AE874">_xlfn.IFS(AB874&gt;=4.5,"Excellent",AB874&gt;=3,"Good",AB874&lt;3,"Poor")</f>
        <v>Good</v>
      </c>
      <c r="AF874" s="1" t="str">
        <f t="shared" si="137"/>
        <v>Not Eligible for Bonus</v>
      </c>
      <c r="AG874" s="9" t="str">
        <f t="shared" si="138"/>
        <v>Normal Region</v>
      </c>
      <c r="AH874" s="1" t="str">
        <f t="shared" si="139"/>
        <v>Order Closed</v>
      </c>
    </row>
    <row r="875" spans="1:34">
      <c r="A875" s="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c r="P875" s="1">
        <f t="shared" si="130"/>
        <v>7350</v>
      </c>
      <c r="Q875" s="1">
        <v>0</v>
      </c>
      <c r="R875" s="1">
        <f t="shared" si="131"/>
        <v>0</v>
      </c>
      <c r="S875" s="1">
        <f t="shared" si="132"/>
        <v>7350</v>
      </c>
      <c r="T875" s="1">
        <v>0.48</v>
      </c>
      <c r="U875" s="1">
        <f t="shared" si="133"/>
        <v>3528</v>
      </c>
      <c r="V875" s="1">
        <f t="shared" si="134"/>
        <v>3822</v>
      </c>
      <c r="W875" s="4">
        <f t="shared" si="135"/>
        <v>0.52</v>
      </c>
      <c r="X875" s="1" t="s">
        <v>39</v>
      </c>
      <c r="Y875" s="1" t="s">
        <v>57</v>
      </c>
      <c r="Z875" s="1" t="s">
        <v>22</v>
      </c>
      <c r="AA875" s="1"/>
      <c r="AB875" s="1"/>
      <c r="AC875" s="1" t="s">
        <v>93</v>
      </c>
      <c r="AD875" s="9" t="str">
        <f t="shared" si="136"/>
        <v>Target Not Achieved</v>
      </c>
      <c r="AE875" s="1" t="str" cm="1">
        <f t="array" ref="AE875">_xlfn.IFS(AB875&gt;=4.5,"Excellent",AB875&gt;=3,"Good",AB875&lt;3,"Poor")</f>
        <v>Poor</v>
      </c>
      <c r="AF875" s="1" t="str">
        <f t="shared" si="137"/>
        <v>Not Eligible for Bonus</v>
      </c>
      <c r="AG875" s="9" t="str">
        <f t="shared" si="138"/>
        <v>Normal Region</v>
      </c>
      <c r="AH875" s="1" t="str">
        <f t="shared" si="139"/>
        <v>Order Returned</v>
      </c>
    </row>
    <row r="876" spans="1:34">
      <c r="A876" s="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c r="P876" s="1">
        <f t="shared" si="130"/>
        <v>33650</v>
      </c>
      <c r="Q876" s="1">
        <v>20</v>
      </c>
      <c r="R876" s="1">
        <f t="shared" si="131"/>
        <v>6730</v>
      </c>
      <c r="S876" s="1">
        <f t="shared" si="132"/>
        <v>26920</v>
      </c>
      <c r="T876" s="1">
        <v>0.48</v>
      </c>
      <c r="U876" s="1">
        <f t="shared" si="133"/>
        <v>12921.6</v>
      </c>
      <c r="V876" s="1">
        <f t="shared" si="134"/>
        <v>13998.4</v>
      </c>
      <c r="W876" s="4">
        <f t="shared" si="135"/>
        <v>0.52</v>
      </c>
      <c r="X876" s="1" t="s">
        <v>104</v>
      </c>
      <c r="Y876" s="1" t="s">
        <v>57</v>
      </c>
      <c r="Z876" s="1" t="s">
        <v>41</v>
      </c>
      <c r="AA876" s="2">
        <v>45928</v>
      </c>
      <c r="AB876" s="1">
        <v>5</v>
      </c>
      <c r="AC876" s="1" t="s">
        <v>42</v>
      </c>
      <c r="AD876" s="9" t="str">
        <f t="shared" si="136"/>
        <v>Target Achieved</v>
      </c>
      <c r="AE876" s="1" t="str" cm="1">
        <f t="array" ref="AE876">_xlfn.IFS(AB876&gt;=4.5,"Excellent",AB876&gt;=3,"Good",AB876&lt;3,"Poor")</f>
        <v>Excellent</v>
      </c>
      <c r="AF876" s="1" t="str">
        <f t="shared" si="137"/>
        <v>Not Eligible for Bonus</v>
      </c>
      <c r="AG876" s="9" t="str">
        <f t="shared" si="138"/>
        <v>Priority Region</v>
      </c>
      <c r="AH876" s="1" t="str">
        <f t="shared" si="139"/>
        <v>Order Closed</v>
      </c>
    </row>
    <row r="877" spans="1:34">
      <c r="A877" s="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c r="P877" s="1">
        <f t="shared" si="130"/>
        <v>9360</v>
      </c>
      <c r="Q877" s="1">
        <v>25</v>
      </c>
      <c r="R877" s="1">
        <f t="shared" si="131"/>
        <v>2340</v>
      </c>
      <c r="S877" s="1">
        <f t="shared" si="132"/>
        <v>7020</v>
      </c>
      <c r="T877" s="1">
        <v>0.52</v>
      </c>
      <c r="U877" s="1">
        <f t="shared" si="133"/>
        <v>3650.4</v>
      </c>
      <c r="V877" s="1">
        <f t="shared" si="134"/>
        <v>3369.6</v>
      </c>
      <c r="W877" s="4">
        <f t="shared" si="135"/>
        <v>0.48</v>
      </c>
      <c r="X877" s="1" t="s">
        <v>147</v>
      </c>
      <c r="Y877" s="1" t="s">
        <v>57</v>
      </c>
      <c r="Z877" s="1" t="s">
        <v>120</v>
      </c>
      <c r="AA877" s="1"/>
      <c r="AB877" s="1"/>
      <c r="AC877" s="1" t="s">
        <v>42</v>
      </c>
      <c r="AD877" s="9" t="str">
        <f t="shared" si="136"/>
        <v>Target Not Achieved</v>
      </c>
      <c r="AE877" s="1" t="str" cm="1">
        <f t="array" ref="AE877">_xlfn.IFS(AB877&gt;=4.5,"Excellent",AB877&gt;=3,"Good",AB877&lt;3,"Poor")</f>
        <v>Poor</v>
      </c>
      <c r="AF877" s="1" t="str">
        <f t="shared" si="137"/>
        <v>Not Eligible for Bonus</v>
      </c>
      <c r="AG877" s="9" t="str">
        <f t="shared" si="138"/>
        <v>Normal Region</v>
      </c>
      <c r="AH877" s="1" t="str">
        <f t="shared" si="139"/>
        <v>Order Closed</v>
      </c>
    </row>
    <row r="878" spans="1:34">
      <c r="A878" s="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c r="P878" s="1">
        <f t="shared" si="130"/>
        <v>30430</v>
      </c>
      <c r="Q878" s="1">
        <v>10</v>
      </c>
      <c r="R878" s="1">
        <f t="shared" si="131"/>
        <v>3043</v>
      </c>
      <c r="S878" s="1">
        <f t="shared" si="132"/>
        <v>27387</v>
      </c>
      <c r="T878" s="1">
        <v>0.57999999999999996</v>
      </c>
      <c r="U878" s="1">
        <f t="shared" si="133"/>
        <v>15884.46</v>
      </c>
      <c r="V878" s="1">
        <f t="shared" si="134"/>
        <v>11502.54</v>
      </c>
      <c r="W878" s="4">
        <f t="shared" si="135"/>
        <v>0.42000000000000004</v>
      </c>
      <c r="X878" s="1" t="s">
        <v>65</v>
      </c>
      <c r="Y878" s="1" t="s">
        <v>72</v>
      </c>
      <c r="Z878" s="1" t="s">
        <v>120</v>
      </c>
      <c r="AA878" s="1"/>
      <c r="AB878" s="1"/>
      <c r="AC878" s="1" t="s">
        <v>42</v>
      </c>
      <c r="AD878" s="9" t="str">
        <f t="shared" si="136"/>
        <v>Target Achieved</v>
      </c>
      <c r="AE878" s="1" t="str" cm="1">
        <f t="array" ref="AE878">_xlfn.IFS(AB878&gt;=4.5,"Excellent",AB878&gt;=3,"Good",AB878&lt;3,"Poor")</f>
        <v>Poor</v>
      </c>
      <c r="AF878" s="1" t="str">
        <f t="shared" si="137"/>
        <v>Not Eligible for Bonus</v>
      </c>
      <c r="AG878" s="9" t="str">
        <f t="shared" si="138"/>
        <v>Normal Region</v>
      </c>
      <c r="AH878" s="1" t="str">
        <f t="shared" si="139"/>
        <v>Order Closed</v>
      </c>
    </row>
    <row r="879" spans="1:34">
      <c r="A879" s="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c r="P879" s="1">
        <f t="shared" si="130"/>
        <v>1830</v>
      </c>
      <c r="Q879" s="1">
        <v>5</v>
      </c>
      <c r="R879" s="1">
        <f t="shared" si="131"/>
        <v>91.5</v>
      </c>
      <c r="S879" s="1">
        <f t="shared" si="132"/>
        <v>1738.5</v>
      </c>
      <c r="T879" s="1">
        <v>0.52</v>
      </c>
      <c r="U879" s="1">
        <f t="shared" si="133"/>
        <v>904.02</v>
      </c>
      <c r="V879" s="1">
        <f t="shared" si="134"/>
        <v>834.48</v>
      </c>
      <c r="W879" s="4">
        <f t="shared" si="135"/>
        <v>0.48000000000000004</v>
      </c>
      <c r="X879" s="1" t="s">
        <v>39</v>
      </c>
      <c r="Y879" s="1" t="s">
        <v>40</v>
      </c>
      <c r="Z879" s="1" t="s">
        <v>41</v>
      </c>
      <c r="AA879" s="2">
        <v>45930</v>
      </c>
      <c r="AB879" s="1">
        <v>5</v>
      </c>
      <c r="AC879" s="1" t="s">
        <v>42</v>
      </c>
      <c r="AD879" s="9" t="str">
        <f t="shared" si="136"/>
        <v>Target Not Achieved</v>
      </c>
      <c r="AE879" s="1" t="str" cm="1">
        <f t="array" ref="AE879">_xlfn.IFS(AB879&gt;=4.5,"Excellent",AB879&gt;=3,"Good",AB879&lt;3,"Poor")</f>
        <v>Excellent</v>
      </c>
      <c r="AF879" s="1" t="str">
        <f t="shared" si="137"/>
        <v>Not Eligible for Bonus</v>
      </c>
      <c r="AG879" s="9" t="str">
        <f t="shared" si="138"/>
        <v>Priority Region</v>
      </c>
      <c r="AH879" s="1" t="str">
        <f t="shared" si="139"/>
        <v>Order Closed</v>
      </c>
    </row>
    <row r="880" spans="1:34">
      <c r="A880" s="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c r="P880" s="1">
        <f t="shared" si="130"/>
        <v>13280</v>
      </c>
      <c r="Q880" s="1">
        <v>10</v>
      </c>
      <c r="R880" s="1">
        <f t="shared" si="131"/>
        <v>1328</v>
      </c>
      <c r="S880" s="1">
        <f t="shared" si="132"/>
        <v>11952</v>
      </c>
      <c r="T880" s="1">
        <v>0.48</v>
      </c>
      <c r="U880" s="1">
        <f t="shared" si="133"/>
        <v>5736.96</v>
      </c>
      <c r="V880" s="1">
        <f t="shared" si="134"/>
        <v>6215.04</v>
      </c>
      <c r="W880" s="4">
        <f t="shared" si="135"/>
        <v>0.52</v>
      </c>
      <c r="X880" s="1" t="s">
        <v>65</v>
      </c>
      <c r="Y880" s="1" t="s">
        <v>40</v>
      </c>
      <c r="Z880" s="1" t="s">
        <v>41</v>
      </c>
      <c r="AA880" s="2">
        <v>45928</v>
      </c>
      <c r="AB880" s="1">
        <v>5</v>
      </c>
      <c r="AC880" s="1" t="s">
        <v>42</v>
      </c>
      <c r="AD880" s="9" t="str">
        <f t="shared" si="136"/>
        <v>Target Achieved</v>
      </c>
      <c r="AE880" s="1" t="str" cm="1">
        <f t="array" ref="AE880">_xlfn.IFS(AB880&gt;=4.5,"Excellent",AB880&gt;=3,"Good",AB880&lt;3,"Poor")</f>
        <v>Excellent</v>
      </c>
      <c r="AF880" s="1" t="str">
        <f t="shared" si="137"/>
        <v>Not Eligible for Bonus</v>
      </c>
      <c r="AG880" s="9" t="str">
        <f t="shared" si="138"/>
        <v>Normal Region</v>
      </c>
      <c r="AH880" s="1" t="str">
        <f t="shared" si="139"/>
        <v>Order Closed</v>
      </c>
    </row>
    <row r="881" spans="1:34">
      <c r="A881" s="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c r="P881" s="1">
        <f t="shared" si="130"/>
        <v>7700</v>
      </c>
      <c r="Q881" s="1">
        <v>25</v>
      </c>
      <c r="R881" s="1">
        <f t="shared" si="131"/>
        <v>1925</v>
      </c>
      <c r="S881" s="1">
        <f t="shared" si="132"/>
        <v>5775</v>
      </c>
      <c r="T881" s="1">
        <v>0.48</v>
      </c>
      <c r="U881" s="1">
        <f t="shared" si="133"/>
        <v>2772</v>
      </c>
      <c r="V881" s="1">
        <f t="shared" si="134"/>
        <v>3003</v>
      </c>
      <c r="W881" s="4">
        <f t="shared" si="135"/>
        <v>0.52</v>
      </c>
      <c r="X881" s="1" t="s">
        <v>92</v>
      </c>
      <c r="Y881" s="1" t="s">
        <v>57</v>
      </c>
      <c r="Z881" s="1" t="s">
        <v>120</v>
      </c>
      <c r="AA881" s="1"/>
      <c r="AB881" s="1"/>
      <c r="AC881" s="1" t="s">
        <v>42</v>
      </c>
      <c r="AD881" s="9" t="str">
        <f t="shared" si="136"/>
        <v>Target Not Achieved</v>
      </c>
      <c r="AE881" s="1" t="str" cm="1">
        <f t="array" ref="AE881">_xlfn.IFS(AB881&gt;=4.5,"Excellent",AB881&gt;=3,"Good",AB881&lt;3,"Poor")</f>
        <v>Poor</v>
      </c>
      <c r="AF881" s="1" t="str">
        <f t="shared" si="137"/>
        <v>Not Eligible for Bonus</v>
      </c>
      <c r="AG881" s="9" t="str">
        <f t="shared" si="138"/>
        <v>Normal Region</v>
      </c>
      <c r="AH881" s="1" t="str">
        <f t="shared" si="139"/>
        <v>Order Closed</v>
      </c>
    </row>
    <row r="882" spans="1:34">
      <c r="A882" s="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c r="P882" s="1">
        <f t="shared" si="130"/>
        <v>8180</v>
      </c>
      <c r="Q882" s="1">
        <v>10</v>
      </c>
      <c r="R882" s="1">
        <f t="shared" si="131"/>
        <v>818</v>
      </c>
      <c r="S882" s="1">
        <f t="shared" si="132"/>
        <v>7362</v>
      </c>
      <c r="T882" s="1">
        <v>0.5</v>
      </c>
      <c r="U882" s="1">
        <f t="shared" si="133"/>
        <v>3681</v>
      </c>
      <c r="V882" s="1">
        <f t="shared" si="134"/>
        <v>3681</v>
      </c>
      <c r="W882" s="4">
        <f t="shared" si="135"/>
        <v>0.5</v>
      </c>
      <c r="X882" s="1" t="s">
        <v>39</v>
      </c>
      <c r="Y882" s="1" t="s">
        <v>40</v>
      </c>
      <c r="Z882" s="1" t="s">
        <v>41</v>
      </c>
      <c r="AA882" s="2">
        <v>45925</v>
      </c>
      <c r="AB882" s="1">
        <v>5</v>
      </c>
      <c r="AC882" s="1" t="s">
        <v>42</v>
      </c>
      <c r="AD882" s="9" t="str">
        <f t="shared" si="136"/>
        <v>Target Not Achieved</v>
      </c>
      <c r="AE882" s="1" t="str" cm="1">
        <f t="array" ref="AE882">_xlfn.IFS(AB882&gt;=4.5,"Excellent",AB882&gt;=3,"Good",AB882&lt;3,"Poor")</f>
        <v>Excellent</v>
      </c>
      <c r="AF882" s="1" t="str">
        <f t="shared" si="137"/>
        <v>Not Eligible for Bonus</v>
      </c>
      <c r="AG882" s="9" t="str">
        <f t="shared" si="138"/>
        <v>Priority Region</v>
      </c>
      <c r="AH882" s="1" t="str">
        <f t="shared" si="139"/>
        <v>Order Closed</v>
      </c>
    </row>
    <row r="883" spans="1:34">
      <c r="A883" s="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c r="P883" s="1">
        <f t="shared" si="130"/>
        <v>1600</v>
      </c>
      <c r="Q883" s="1">
        <v>10</v>
      </c>
      <c r="R883" s="1">
        <f t="shared" si="131"/>
        <v>160</v>
      </c>
      <c r="S883" s="1">
        <f t="shared" si="132"/>
        <v>1440</v>
      </c>
      <c r="T883" s="1">
        <v>0.62</v>
      </c>
      <c r="U883" s="1">
        <f t="shared" si="133"/>
        <v>892.8</v>
      </c>
      <c r="V883" s="1">
        <f t="shared" si="134"/>
        <v>547.20000000000005</v>
      </c>
      <c r="W883" s="4">
        <f t="shared" si="135"/>
        <v>0.38</v>
      </c>
      <c r="X883" s="1" t="s">
        <v>104</v>
      </c>
      <c r="Y883" s="1" t="s">
        <v>57</v>
      </c>
      <c r="Z883" s="1" t="s">
        <v>66</v>
      </c>
      <c r="AA883" s="1"/>
      <c r="AB883" s="1"/>
      <c r="AC883" s="1" t="s">
        <v>42</v>
      </c>
      <c r="AD883" s="9" t="str">
        <f t="shared" si="136"/>
        <v>Target Not Achieved</v>
      </c>
      <c r="AE883" s="1" t="str" cm="1">
        <f t="array" ref="AE883">_xlfn.IFS(AB883&gt;=4.5,"Excellent",AB883&gt;=3,"Good",AB883&lt;3,"Poor")</f>
        <v>Poor</v>
      </c>
      <c r="AF883" s="1" t="str">
        <f t="shared" si="137"/>
        <v>Not Eligible for Bonus</v>
      </c>
      <c r="AG883" s="9" t="str">
        <f t="shared" si="138"/>
        <v>Normal Region</v>
      </c>
      <c r="AH883" s="1" t="str">
        <f t="shared" si="139"/>
        <v>Order Closed</v>
      </c>
    </row>
    <row r="884" spans="1:34">
      <c r="A884" s="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c r="P884" s="1">
        <f t="shared" si="130"/>
        <v>590</v>
      </c>
      <c r="Q884" s="1">
        <v>20</v>
      </c>
      <c r="R884" s="1">
        <f t="shared" si="131"/>
        <v>118</v>
      </c>
      <c r="S884" s="1">
        <f t="shared" si="132"/>
        <v>472</v>
      </c>
      <c r="T884" s="1">
        <v>0.62</v>
      </c>
      <c r="U884" s="1">
        <f t="shared" si="133"/>
        <v>292.64</v>
      </c>
      <c r="V884" s="1">
        <f t="shared" si="134"/>
        <v>179.36</v>
      </c>
      <c r="W884" s="4">
        <f t="shared" si="135"/>
        <v>0.38</v>
      </c>
      <c r="X884" s="1" t="s">
        <v>104</v>
      </c>
      <c r="Y884" s="1" t="s">
        <v>81</v>
      </c>
      <c r="Z884" s="1" t="s">
        <v>22</v>
      </c>
      <c r="AA884" s="1"/>
      <c r="AB884" s="1"/>
      <c r="AC884" s="1" t="s">
        <v>93</v>
      </c>
      <c r="AD884" s="9" t="str">
        <f t="shared" si="136"/>
        <v>Target Not Achieved</v>
      </c>
      <c r="AE884" s="1" t="str" cm="1">
        <f t="array" ref="AE884">_xlfn.IFS(AB884&gt;=4.5,"Excellent",AB884&gt;=3,"Good",AB884&lt;3,"Poor")</f>
        <v>Poor</v>
      </c>
      <c r="AF884" s="1" t="str">
        <f t="shared" si="137"/>
        <v>Not Eligible for Bonus</v>
      </c>
      <c r="AG884" s="9" t="str">
        <f t="shared" si="138"/>
        <v>Normal Region</v>
      </c>
      <c r="AH884" s="1" t="str">
        <f t="shared" si="139"/>
        <v>Order Returned</v>
      </c>
    </row>
    <row r="885" spans="1:34">
      <c r="A885" s="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c r="P885" s="1">
        <f t="shared" si="130"/>
        <v>20910</v>
      </c>
      <c r="Q885" s="1">
        <v>10</v>
      </c>
      <c r="R885" s="1">
        <f t="shared" si="131"/>
        <v>2091</v>
      </c>
      <c r="S885" s="1">
        <f t="shared" si="132"/>
        <v>18819</v>
      </c>
      <c r="T885" s="1">
        <v>0.48</v>
      </c>
      <c r="U885" s="1">
        <f t="shared" si="133"/>
        <v>9033.119999999999</v>
      </c>
      <c r="V885" s="1">
        <f t="shared" si="134"/>
        <v>9785.880000000001</v>
      </c>
      <c r="W885" s="4">
        <f t="shared" si="135"/>
        <v>0.52</v>
      </c>
      <c r="X885" s="1" t="s">
        <v>50</v>
      </c>
      <c r="Y885" s="1" t="s">
        <v>81</v>
      </c>
      <c r="Z885" s="1" t="s">
        <v>41</v>
      </c>
      <c r="AA885" s="2">
        <v>45930</v>
      </c>
      <c r="AB885" s="1">
        <v>3</v>
      </c>
      <c r="AC885" s="1" t="s">
        <v>42</v>
      </c>
      <c r="AD885" s="9" t="str">
        <f t="shared" si="136"/>
        <v>Target Achieved</v>
      </c>
      <c r="AE885" s="1" t="str" cm="1">
        <f t="array" ref="AE885">_xlfn.IFS(AB885&gt;=4.5,"Excellent",AB885&gt;=3,"Good",AB885&lt;3,"Poor")</f>
        <v>Good</v>
      </c>
      <c r="AF885" s="1" t="str">
        <f t="shared" si="137"/>
        <v>Not Eligible for Bonus</v>
      </c>
      <c r="AG885" s="9" t="str">
        <f t="shared" si="138"/>
        <v>Normal Region</v>
      </c>
      <c r="AH885" s="1" t="str">
        <f t="shared" si="139"/>
        <v>Order Closed</v>
      </c>
    </row>
    <row r="886" spans="1:34">
      <c r="A886" s="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c r="P886" s="1">
        <f t="shared" si="130"/>
        <v>1860</v>
      </c>
      <c r="Q886" s="1">
        <v>30</v>
      </c>
      <c r="R886" s="1">
        <f t="shared" si="131"/>
        <v>558</v>
      </c>
      <c r="S886" s="1">
        <f t="shared" si="132"/>
        <v>1302</v>
      </c>
      <c r="T886" s="1">
        <v>0.62</v>
      </c>
      <c r="U886" s="1">
        <f t="shared" si="133"/>
        <v>807.24</v>
      </c>
      <c r="V886" s="1">
        <f t="shared" si="134"/>
        <v>494.76</v>
      </c>
      <c r="W886" s="4">
        <f t="shared" si="135"/>
        <v>0.38</v>
      </c>
      <c r="X886" s="1" t="s">
        <v>56</v>
      </c>
      <c r="Y886" s="1" t="s">
        <v>81</v>
      </c>
      <c r="Z886" s="1" t="s">
        <v>41</v>
      </c>
      <c r="AA886" s="2">
        <v>45930</v>
      </c>
      <c r="AB886" s="1">
        <v>4</v>
      </c>
      <c r="AC886" s="1" t="s">
        <v>42</v>
      </c>
      <c r="AD886" s="9" t="str">
        <f t="shared" si="136"/>
        <v>Target Not Achieved</v>
      </c>
      <c r="AE886" s="1" t="str" cm="1">
        <f t="array" ref="AE886">_xlfn.IFS(AB886&gt;=4.5,"Excellent",AB886&gt;=3,"Good",AB886&lt;3,"Poor")</f>
        <v>Good</v>
      </c>
      <c r="AF886" s="1" t="str">
        <f t="shared" si="137"/>
        <v>Not Eligible for Bonus</v>
      </c>
      <c r="AG886" s="9" t="str">
        <f t="shared" si="138"/>
        <v>Normal Region</v>
      </c>
      <c r="AH886" s="1" t="str">
        <f t="shared" si="139"/>
        <v>Order Closed</v>
      </c>
    </row>
    <row r="887" spans="1:34">
      <c r="A887" s="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c r="P887" s="1">
        <f t="shared" si="130"/>
        <v>2400</v>
      </c>
      <c r="Q887" s="1">
        <v>0</v>
      </c>
      <c r="R887" s="1">
        <f t="shared" si="131"/>
        <v>0</v>
      </c>
      <c r="S887" s="1">
        <f t="shared" si="132"/>
        <v>2400</v>
      </c>
      <c r="T887" s="1">
        <v>0.35</v>
      </c>
      <c r="U887" s="1">
        <f t="shared" si="133"/>
        <v>840</v>
      </c>
      <c r="V887" s="1">
        <f t="shared" si="134"/>
        <v>1560</v>
      </c>
      <c r="W887" s="4">
        <f t="shared" si="135"/>
        <v>0.65</v>
      </c>
      <c r="X887" s="1" t="s">
        <v>56</v>
      </c>
      <c r="Y887" s="1" t="s">
        <v>72</v>
      </c>
      <c r="Z887" s="1" t="s">
        <v>41</v>
      </c>
      <c r="AA887" s="2">
        <v>45928</v>
      </c>
      <c r="AB887" s="1">
        <v>5</v>
      </c>
      <c r="AC887" s="1" t="s">
        <v>42</v>
      </c>
      <c r="AD887" s="9" t="str">
        <f t="shared" si="136"/>
        <v>Target Not Achieved</v>
      </c>
      <c r="AE887" s="1" t="str" cm="1">
        <f t="array" ref="AE887">_xlfn.IFS(AB887&gt;=4.5,"Excellent",AB887&gt;=3,"Good",AB887&lt;3,"Poor")</f>
        <v>Excellent</v>
      </c>
      <c r="AF887" s="1" t="str">
        <f t="shared" si="137"/>
        <v>Not Eligible for Bonus</v>
      </c>
      <c r="AG887" s="9" t="str">
        <f t="shared" si="138"/>
        <v>Priority Region</v>
      </c>
      <c r="AH887" s="1" t="str">
        <f t="shared" si="139"/>
        <v>Order Closed</v>
      </c>
    </row>
    <row r="888" spans="1:34">
      <c r="A888" s="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c r="P888" s="1">
        <f t="shared" si="130"/>
        <v>16360</v>
      </c>
      <c r="Q888" s="1">
        <v>5</v>
      </c>
      <c r="R888" s="1">
        <f t="shared" si="131"/>
        <v>818</v>
      </c>
      <c r="S888" s="1">
        <f t="shared" si="132"/>
        <v>15542</v>
      </c>
      <c r="T888" s="1">
        <v>0.48</v>
      </c>
      <c r="U888" s="1">
        <f t="shared" si="133"/>
        <v>7460.16</v>
      </c>
      <c r="V888" s="1">
        <f t="shared" si="134"/>
        <v>8081.84</v>
      </c>
      <c r="W888" s="4">
        <f t="shared" si="135"/>
        <v>0.52</v>
      </c>
      <c r="X888" s="1" t="s">
        <v>92</v>
      </c>
      <c r="Y888" s="1" t="s">
        <v>72</v>
      </c>
      <c r="Z888" s="1" t="s">
        <v>41</v>
      </c>
      <c r="AA888" s="2">
        <v>45931</v>
      </c>
      <c r="AB888" s="1">
        <v>4</v>
      </c>
      <c r="AC888" s="1" t="s">
        <v>42</v>
      </c>
      <c r="AD888" s="9" t="str">
        <f t="shared" si="136"/>
        <v>Target Achieved</v>
      </c>
      <c r="AE888" s="1" t="str" cm="1">
        <f t="array" ref="AE888">_xlfn.IFS(AB888&gt;=4.5,"Excellent",AB888&gt;=3,"Good",AB888&lt;3,"Poor")</f>
        <v>Good</v>
      </c>
      <c r="AF888" s="1" t="str">
        <f t="shared" si="137"/>
        <v>Eligible for Bonus</v>
      </c>
      <c r="AG888" s="9" t="str">
        <f t="shared" si="138"/>
        <v>Normal Region</v>
      </c>
      <c r="AH888" s="1" t="str">
        <f t="shared" si="139"/>
        <v>Order Closed</v>
      </c>
    </row>
    <row r="889" spans="1:34">
      <c r="A889" s="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c r="P889" s="1">
        <f t="shared" si="130"/>
        <v>19740</v>
      </c>
      <c r="Q889" s="1">
        <v>10</v>
      </c>
      <c r="R889" s="1">
        <f t="shared" si="131"/>
        <v>1974</v>
      </c>
      <c r="S889" s="1">
        <f t="shared" si="132"/>
        <v>17766</v>
      </c>
      <c r="T889" s="1">
        <v>0.52</v>
      </c>
      <c r="U889" s="1">
        <f t="shared" si="133"/>
        <v>9238.32</v>
      </c>
      <c r="V889" s="1">
        <f t="shared" si="134"/>
        <v>8527.68</v>
      </c>
      <c r="W889" s="4">
        <f t="shared" si="135"/>
        <v>0.48000000000000004</v>
      </c>
      <c r="X889" s="1" t="s">
        <v>39</v>
      </c>
      <c r="Y889" s="1" t="s">
        <v>57</v>
      </c>
      <c r="Z889" s="1" t="s">
        <v>41</v>
      </c>
      <c r="AA889" s="2">
        <v>45928</v>
      </c>
      <c r="AB889" s="1">
        <v>5</v>
      </c>
      <c r="AC889" s="1" t="s">
        <v>42</v>
      </c>
      <c r="AD889" s="9" t="str">
        <f t="shared" si="136"/>
        <v>Target Achieved</v>
      </c>
      <c r="AE889" s="1" t="str" cm="1">
        <f t="array" ref="AE889">_xlfn.IFS(AB889&gt;=4.5,"Excellent",AB889&gt;=3,"Good",AB889&lt;3,"Poor")</f>
        <v>Excellent</v>
      </c>
      <c r="AF889" s="1" t="str">
        <f t="shared" si="137"/>
        <v>Not Eligible for Bonus</v>
      </c>
      <c r="AG889" s="9" t="str">
        <f t="shared" si="138"/>
        <v>Normal Region</v>
      </c>
      <c r="AH889" s="1" t="str">
        <f t="shared" si="139"/>
        <v>Order Closed</v>
      </c>
    </row>
    <row r="890" spans="1:34">
      <c r="A890" s="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c r="P890" s="1">
        <f t="shared" si="130"/>
        <v>400150</v>
      </c>
      <c r="Q890" s="1">
        <v>10</v>
      </c>
      <c r="R890" s="1">
        <f t="shared" si="131"/>
        <v>40015</v>
      </c>
      <c r="S890" s="1">
        <f t="shared" si="132"/>
        <v>360135</v>
      </c>
      <c r="T890" s="1">
        <v>0.57999999999999996</v>
      </c>
      <c r="U890" s="1">
        <f t="shared" si="133"/>
        <v>208878.3</v>
      </c>
      <c r="V890" s="1">
        <f t="shared" si="134"/>
        <v>151256.70000000001</v>
      </c>
      <c r="W890" s="4">
        <f t="shared" si="135"/>
        <v>0.42000000000000004</v>
      </c>
      <c r="X890" s="1" t="s">
        <v>147</v>
      </c>
      <c r="Y890" s="1" t="s">
        <v>40</v>
      </c>
      <c r="Z890" s="1" t="s">
        <v>22</v>
      </c>
      <c r="AA890" s="1"/>
      <c r="AB890" s="1"/>
      <c r="AC890" s="1" t="s">
        <v>93</v>
      </c>
      <c r="AD890" s="9" t="str">
        <f t="shared" si="136"/>
        <v>Target Achieved</v>
      </c>
      <c r="AE890" s="1" t="str" cm="1">
        <f t="array" ref="AE890">_xlfn.IFS(AB890&gt;=4.5,"Excellent",AB890&gt;=3,"Good",AB890&lt;3,"Poor")</f>
        <v>Poor</v>
      </c>
      <c r="AF890" s="1" t="str">
        <f t="shared" si="137"/>
        <v>Not Eligible for Bonus</v>
      </c>
      <c r="AG890" s="9" t="str">
        <f t="shared" si="138"/>
        <v>Normal Region</v>
      </c>
      <c r="AH890" s="1" t="str">
        <f t="shared" si="139"/>
        <v>Order Returned</v>
      </c>
    </row>
    <row r="891" spans="1:34">
      <c r="A891" s="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c r="P891" s="1">
        <f t="shared" si="130"/>
        <v>9400</v>
      </c>
      <c r="Q891" s="1">
        <v>0</v>
      </c>
      <c r="R891" s="1">
        <f t="shared" si="131"/>
        <v>0</v>
      </c>
      <c r="S891" s="1">
        <f t="shared" si="132"/>
        <v>9400</v>
      </c>
      <c r="T891" s="1">
        <v>0.5</v>
      </c>
      <c r="U891" s="1">
        <f t="shared" si="133"/>
        <v>4700</v>
      </c>
      <c r="V891" s="1">
        <f t="shared" si="134"/>
        <v>4700</v>
      </c>
      <c r="W891" s="4">
        <f t="shared" si="135"/>
        <v>0.5</v>
      </c>
      <c r="X891" s="1" t="s">
        <v>39</v>
      </c>
      <c r="Y891" s="1" t="s">
        <v>57</v>
      </c>
      <c r="Z891" s="1" t="s">
        <v>66</v>
      </c>
      <c r="AA891" s="1"/>
      <c r="AB891" s="1"/>
      <c r="AC891" s="1" t="s">
        <v>42</v>
      </c>
      <c r="AD891" s="9" t="str">
        <f t="shared" si="136"/>
        <v>Target Not Achieved</v>
      </c>
      <c r="AE891" s="1" t="str" cm="1">
        <f t="array" ref="AE891">_xlfn.IFS(AB891&gt;=4.5,"Excellent",AB891&gt;=3,"Good",AB891&lt;3,"Poor")</f>
        <v>Poor</v>
      </c>
      <c r="AF891" s="1" t="str">
        <f t="shared" si="137"/>
        <v>Not Eligible for Bonus</v>
      </c>
      <c r="AG891" s="9" t="str">
        <f t="shared" si="138"/>
        <v>Normal Region</v>
      </c>
      <c r="AH891" s="1" t="str">
        <f t="shared" si="139"/>
        <v>Order Closed</v>
      </c>
    </row>
    <row r="892" spans="1:34">
      <c r="A892" s="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c r="P892" s="1">
        <f t="shared" si="130"/>
        <v>26040</v>
      </c>
      <c r="Q892" s="1">
        <v>15</v>
      </c>
      <c r="R892" s="1">
        <f t="shared" si="131"/>
        <v>3906</v>
      </c>
      <c r="S892" s="1">
        <f t="shared" si="132"/>
        <v>22134</v>
      </c>
      <c r="T892" s="1">
        <v>0.48</v>
      </c>
      <c r="U892" s="1">
        <f t="shared" si="133"/>
        <v>10624.32</v>
      </c>
      <c r="V892" s="1">
        <f t="shared" si="134"/>
        <v>11509.68</v>
      </c>
      <c r="W892" s="4">
        <f t="shared" si="135"/>
        <v>0.52</v>
      </c>
      <c r="X892" s="1" t="s">
        <v>92</v>
      </c>
      <c r="Y892" s="1" t="s">
        <v>57</v>
      </c>
      <c r="Z892" s="1" t="s">
        <v>41</v>
      </c>
      <c r="AA892" s="2">
        <v>45931</v>
      </c>
      <c r="AB892" s="1">
        <v>5</v>
      </c>
      <c r="AC892" s="1" t="s">
        <v>42</v>
      </c>
      <c r="AD892" s="9" t="str">
        <f t="shared" si="136"/>
        <v>Target Achieved</v>
      </c>
      <c r="AE892" s="1" t="str" cm="1">
        <f t="array" ref="AE892">_xlfn.IFS(AB892&gt;=4.5,"Excellent",AB892&gt;=3,"Good",AB892&lt;3,"Poor")</f>
        <v>Excellent</v>
      </c>
      <c r="AF892" s="1" t="str">
        <f t="shared" si="137"/>
        <v>Not Eligible for Bonus</v>
      </c>
      <c r="AG892" s="9" t="str">
        <f t="shared" si="138"/>
        <v>Normal Region</v>
      </c>
      <c r="AH892" s="1" t="str">
        <f t="shared" si="139"/>
        <v>Order Closed</v>
      </c>
    </row>
    <row r="893" spans="1:34">
      <c r="A893" s="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c r="P893" s="1">
        <f t="shared" si="130"/>
        <v>16200</v>
      </c>
      <c r="Q893" s="1">
        <v>0</v>
      </c>
      <c r="R893" s="1">
        <f t="shared" si="131"/>
        <v>0</v>
      </c>
      <c r="S893" s="1">
        <f t="shared" si="132"/>
        <v>16200</v>
      </c>
      <c r="T893" s="1">
        <v>0.45</v>
      </c>
      <c r="U893" s="1">
        <f t="shared" si="133"/>
        <v>7290</v>
      </c>
      <c r="V893" s="1">
        <f t="shared" si="134"/>
        <v>8910</v>
      </c>
      <c r="W893" s="4">
        <f t="shared" si="135"/>
        <v>0.55000000000000004</v>
      </c>
      <c r="X893" s="1" t="s">
        <v>92</v>
      </c>
      <c r="Y893" s="1" t="s">
        <v>40</v>
      </c>
      <c r="Z893" s="1" t="s">
        <v>41</v>
      </c>
      <c r="AA893" s="2">
        <v>45928</v>
      </c>
      <c r="AB893" s="1">
        <v>4</v>
      </c>
      <c r="AC893" s="1" t="s">
        <v>42</v>
      </c>
      <c r="AD893" s="9" t="str">
        <f t="shared" si="136"/>
        <v>Target Achieved</v>
      </c>
      <c r="AE893" s="1" t="str" cm="1">
        <f t="array" ref="AE893">_xlfn.IFS(AB893&gt;=4.5,"Excellent",AB893&gt;=3,"Good",AB893&lt;3,"Poor")</f>
        <v>Good</v>
      </c>
      <c r="AF893" s="1" t="str">
        <f t="shared" si="137"/>
        <v>Eligible for Bonus</v>
      </c>
      <c r="AG893" s="9" t="str">
        <f t="shared" si="138"/>
        <v>Priority Region</v>
      </c>
      <c r="AH893" s="1" t="str">
        <f t="shared" si="139"/>
        <v>Order Closed</v>
      </c>
    </row>
    <row r="894" spans="1:34">
      <c r="A894" s="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c r="P894" s="1">
        <f t="shared" si="130"/>
        <v>4000</v>
      </c>
      <c r="Q894" s="1">
        <v>5</v>
      </c>
      <c r="R894" s="1">
        <f t="shared" si="131"/>
        <v>200</v>
      </c>
      <c r="S894" s="1">
        <f t="shared" si="132"/>
        <v>3800</v>
      </c>
      <c r="T894" s="1">
        <v>0.5</v>
      </c>
      <c r="U894" s="1">
        <f t="shared" si="133"/>
        <v>1900</v>
      </c>
      <c r="V894" s="1">
        <f t="shared" si="134"/>
        <v>1900</v>
      </c>
      <c r="W894" s="4">
        <f t="shared" si="135"/>
        <v>0.5</v>
      </c>
      <c r="X894" s="1" t="s">
        <v>147</v>
      </c>
      <c r="Y894" s="1" t="s">
        <v>81</v>
      </c>
      <c r="Z894" s="1" t="s">
        <v>22</v>
      </c>
      <c r="AA894" s="1"/>
      <c r="AB894" s="1"/>
      <c r="AC894" s="1" t="s">
        <v>93</v>
      </c>
      <c r="AD894" s="9" t="str">
        <f t="shared" si="136"/>
        <v>Target Not Achieved</v>
      </c>
      <c r="AE894" s="1" t="str" cm="1">
        <f t="array" ref="AE894">_xlfn.IFS(AB894&gt;=4.5,"Excellent",AB894&gt;=3,"Good",AB894&lt;3,"Poor")</f>
        <v>Poor</v>
      </c>
      <c r="AF894" s="1" t="str">
        <f t="shared" si="137"/>
        <v>Not Eligible for Bonus</v>
      </c>
      <c r="AG894" s="9" t="str">
        <f t="shared" si="138"/>
        <v>Normal Region</v>
      </c>
      <c r="AH894" s="1" t="str">
        <f t="shared" si="139"/>
        <v>Order Returned</v>
      </c>
    </row>
    <row r="895" spans="1:34">
      <c r="A895" s="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c r="P895" s="1">
        <f t="shared" si="130"/>
        <v>39050</v>
      </c>
      <c r="Q895" s="1">
        <v>10</v>
      </c>
      <c r="R895" s="1">
        <f t="shared" si="131"/>
        <v>3905</v>
      </c>
      <c r="S895" s="1">
        <f t="shared" si="132"/>
        <v>35145</v>
      </c>
      <c r="T895" s="1">
        <v>0.48</v>
      </c>
      <c r="U895" s="1">
        <f t="shared" si="133"/>
        <v>16869.599999999999</v>
      </c>
      <c r="V895" s="1">
        <f t="shared" si="134"/>
        <v>18275.400000000001</v>
      </c>
      <c r="W895" s="4">
        <f t="shared" si="135"/>
        <v>0.52</v>
      </c>
      <c r="X895" s="1" t="s">
        <v>39</v>
      </c>
      <c r="Y895" s="1" t="s">
        <v>57</v>
      </c>
      <c r="Z895" s="1" t="s">
        <v>22</v>
      </c>
      <c r="AA895" s="1"/>
      <c r="AB895" s="1"/>
      <c r="AC895" s="1" t="s">
        <v>93</v>
      </c>
      <c r="AD895" s="9" t="str">
        <f t="shared" si="136"/>
        <v>Target Achieved</v>
      </c>
      <c r="AE895" s="1" t="str" cm="1">
        <f t="array" ref="AE895">_xlfn.IFS(AB895&gt;=4.5,"Excellent",AB895&gt;=3,"Good",AB895&lt;3,"Poor")</f>
        <v>Poor</v>
      </c>
      <c r="AF895" s="1" t="str">
        <f t="shared" si="137"/>
        <v>Not Eligible for Bonus</v>
      </c>
      <c r="AG895" s="9" t="str">
        <f t="shared" si="138"/>
        <v>Normal Region</v>
      </c>
      <c r="AH895" s="1" t="str">
        <f t="shared" si="139"/>
        <v>Order Returned</v>
      </c>
    </row>
    <row r="896" spans="1:34">
      <c r="A896" s="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c r="P896" s="1">
        <f t="shared" si="130"/>
        <v>88580</v>
      </c>
      <c r="Q896" s="1">
        <v>0</v>
      </c>
      <c r="R896" s="1">
        <f t="shared" si="131"/>
        <v>0</v>
      </c>
      <c r="S896" s="1">
        <f t="shared" si="132"/>
        <v>88580</v>
      </c>
      <c r="T896" s="1">
        <v>0.57999999999999996</v>
      </c>
      <c r="U896" s="1">
        <f t="shared" si="133"/>
        <v>51376.399999999994</v>
      </c>
      <c r="V896" s="1">
        <f t="shared" si="134"/>
        <v>37203.600000000006</v>
      </c>
      <c r="W896" s="4">
        <f t="shared" si="135"/>
        <v>0.42000000000000004</v>
      </c>
      <c r="X896" s="1" t="s">
        <v>56</v>
      </c>
      <c r="Y896" s="1" t="s">
        <v>57</v>
      </c>
      <c r="Z896" s="1" t="s">
        <v>120</v>
      </c>
      <c r="AA896" s="1"/>
      <c r="AB896" s="1"/>
      <c r="AC896" s="1" t="s">
        <v>42</v>
      </c>
      <c r="AD896" s="9" t="str">
        <f t="shared" si="136"/>
        <v>Target Achieved</v>
      </c>
      <c r="AE896" s="1" t="str" cm="1">
        <f t="array" ref="AE896">_xlfn.IFS(AB896&gt;=4.5,"Excellent",AB896&gt;=3,"Good",AB896&lt;3,"Poor")</f>
        <v>Poor</v>
      </c>
      <c r="AF896" s="1" t="str">
        <f t="shared" si="137"/>
        <v>Eligible for Bonus</v>
      </c>
      <c r="AG896" s="9" t="str">
        <f t="shared" si="138"/>
        <v>Priority Region</v>
      </c>
      <c r="AH896" s="1" t="str">
        <f t="shared" si="139"/>
        <v>Order Closed</v>
      </c>
    </row>
    <row r="897" spans="1:34">
      <c r="A897" s="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c r="P897" s="1">
        <f t="shared" si="130"/>
        <v>1440</v>
      </c>
      <c r="Q897" s="1">
        <v>20</v>
      </c>
      <c r="R897" s="1">
        <f t="shared" si="131"/>
        <v>288</v>
      </c>
      <c r="S897" s="1">
        <f t="shared" si="132"/>
        <v>1152</v>
      </c>
      <c r="T897" s="1">
        <v>0.35</v>
      </c>
      <c r="U897" s="1">
        <f t="shared" si="133"/>
        <v>403.2</v>
      </c>
      <c r="V897" s="1">
        <f t="shared" si="134"/>
        <v>748.8</v>
      </c>
      <c r="W897" s="4">
        <f t="shared" si="135"/>
        <v>0.64999999999999991</v>
      </c>
      <c r="X897" s="1" t="s">
        <v>104</v>
      </c>
      <c r="Y897" s="1" t="s">
        <v>81</v>
      </c>
      <c r="Z897" s="1" t="s">
        <v>66</v>
      </c>
      <c r="AA897" s="1"/>
      <c r="AB897" s="1"/>
      <c r="AC897" s="1" t="s">
        <v>42</v>
      </c>
      <c r="AD897" s="9" t="str">
        <f t="shared" si="136"/>
        <v>Target Not Achieved</v>
      </c>
      <c r="AE897" s="1" t="str" cm="1">
        <f t="array" ref="AE897">_xlfn.IFS(AB897&gt;=4.5,"Excellent",AB897&gt;=3,"Good",AB897&lt;3,"Poor")</f>
        <v>Poor</v>
      </c>
      <c r="AF897" s="1" t="str">
        <f t="shared" si="137"/>
        <v>Not Eligible for Bonus</v>
      </c>
      <c r="AG897" s="9" t="str">
        <f t="shared" si="138"/>
        <v>Normal Region</v>
      </c>
      <c r="AH897" s="1" t="str">
        <f t="shared" si="139"/>
        <v>Order Closed</v>
      </c>
    </row>
    <row r="898" spans="1:34">
      <c r="A898" s="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c r="P898" s="1">
        <f t="shared" si="130"/>
        <v>10620</v>
      </c>
      <c r="Q898" s="1">
        <v>15</v>
      </c>
      <c r="R898" s="1">
        <f t="shared" si="131"/>
        <v>1593</v>
      </c>
      <c r="S898" s="1">
        <f t="shared" si="132"/>
        <v>9027</v>
      </c>
      <c r="T898" s="1">
        <v>0.47</v>
      </c>
      <c r="U898" s="1">
        <f t="shared" si="133"/>
        <v>4242.6899999999996</v>
      </c>
      <c r="V898" s="1">
        <f t="shared" si="134"/>
        <v>4784.3100000000004</v>
      </c>
      <c r="W898" s="4">
        <f t="shared" si="135"/>
        <v>0.53</v>
      </c>
      <c r="X898" s="1" t="s">
        <v>147</v>
      </c>
      <c r="Y898" s="1" t="s">
        <v>81</v>
      </c>
      <c r="Z898" s="1" t="s">
        <v>66</v>
      </c>
      <c r="AA898" s="1"/>
      <c r="AB898" s="1"/>
      <c r="AC898" s="1" t="s">
        <v>42</v>
      </c>
      <c r="AD898" s="9" t="str">
        <f t="shared" si="136"/>
        <v>Target Not Achieved</v>
      </c>
      <c r="AE898" s="1" t="str" cm="1">
        <f t="array" ref="AE898">_xlfn.IFS(AB898&gt;=4.5,"Excellent",AB898&gt;=3,"Good",AB898&lt;3,"Poor")</f>
        <v>Poor</v>
      </c>
      <c r="AF898" s="1" t="str">
        <f t="shared" si="137"/>
        <v>Not Eligible for Bonus</v>
      </c>
      <c r="AG898" s="9" t="str">
        <f t="shared" si="138"/>
        <v>Normal Region</v>
      </c>
      <c r="AH898" s="1" t="str">
        <f t="shared" si="139"/>
        <v>Order Closed</v>
      </c>
    </row>
    <row r="899" spans="1:34">
      <c r="A899" s="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c r="P899" s="1">
        <f t="shared" ref="P899:P962" si="140">PRODUCT(N899,O899)</f>
        <v>238590</v>
      </c>
      <c r="Q899" s="1">
        <v>0</v>
      </c>
      <c r="R899" s="1">
        <f t="shared" ref="R899:R962" si="141">P899*(Q899/100)</f>
        <v>0</v>
      </c>
      <c r="S899" s="1">
        <f t="shared" ref="S899:S962" si="142">P899-R899</f>
        <v>238590</v>
      </c>
      <c r="T899" s="1">
        <v>0.57999999999999996</v>
      </c>
      <c r="U899" s="1">
        <f t="shared" ref="U899:U962" si="143">S899*T899</f>
        <v>138382.19999999998</v>
      </c>
      <c r="V899" s="1">
        <f t="shared" ref="V899:V962" si="144">S899-U899</f>
        <v>100207.80000000002</v>
      </c>
      <c r="W899" s="4">
        <f t="shared" ref="W899:W962" si="145">(V899/S899)</f>
        <v>0.4200000000000001</v>
      </c>
      <c r="X899" s="1" t="s">
        <v>92</v>
      </c>
      <c r="Y899" s="1" t="s">
        <v>57</v>
      </c>
      <c r="Z899" s="1" t="s">
        <v>41</v>
      </c>
      <c r="AA899" s="2">
        <v>45927</v>
      </c>
      <c r="AB899" s="1">
        <v>3</v>
      </c>
      <c r="AC899" s="1" t="s">
        <v>42</v>
      </c>
      <c r="AD899" s="9" t="str">
        <f t="shared" ref="AD899:AD962" si="146">IF(S899&gt;10000,"Target Achieved", "Target Not Achieved")</f>
        <v>Target Achieved</v>
      </c>
      <c r="AE899" s="1" t="str" cm="1">
        <f t="array" ref="AE899">_xlfn.IFS(AB899&gt;=4.5,"Excellent",AB899&gt;=3,"Good",AB899&lt;3,"Poor")</f>
        <v>Good</v>
      </c>
      <c r="AF899" s="1" t="str">
        <f t="shared" ref="AF899:AF962" si="147">IF(AND(V899&gt;5000,Q899&lt;10),"Eligible for Bonus","Not Eligible for Bonus")</f>
        <v>Eligible for Bonus</v>
      </c>
      <c r="AG899" s="9" t="str">
        <f t="shared" ref="AG899:AG962" si="148">IF(OR(K899="East India",K899="South India"),"Priority Region","Normal Region")</f>
        <v>Priority Region</v>
      </c>
      <c r="AH899" s="1" t="str">
        <f t="shared" ref="AH899:AH962" si="149">IF(NOT(AC899="Yes"),"Order Closed","Order Returned")</f>
        <v>Order Closed</v>
      </c>
    </row>
    <row r="900" spans="1:34">
      <c r="A900" s="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c r="P900" s="1">
        <f t="shared" si="140"/>
        <v>11980</v>
      </c>
      <c r="Q900" s="1">
        <v>25</v>
      </c>
      <c r="R900" s="1">
        <f t="shared" si="141"/>
        <v>2995</v>
      </c>
      <c r="S900" s="1">
        <f t="shared" si="142"/>
        <v>8985</v>
      </c>
      <c r="T900" s="1">
        <v>0.47</v>
      </c>
      <c r="U900" s="1">
        <f t="shared" si="143"/>
        <v>4222.95</v>
      </c>
      <c r="V900" s="1">
        <f t="shared" si="144"/>
        <v>4762.05</v>
      </c>
      <c r="W900" s="4">
        <f t="shared" si="145"/>
        <v>0.53</v>
      </c>
      <c r="X900" s="1" t="s">
        <v>147</v>
      </c>
      <c r="Y900" s="1" t="s">
        <v>57</v>
      </c>
      <c r="Z900" s="1" t="s">
        <v>41</v>
      </c>
      <c r="AA900" s="2">
        <v>45933</v>
      </c>
      <c r="AB900" s="1">
        <v>4</v>
      </c>
      <c r="AC900" s="1" t="s">
        <v>42</v>
      </c>
      <c r="AD900" s="9" t="str">
        <f t="shared" si="146"/>
        <v>Target Not Achieved</v>
      </c>
      <c r="AE900" s="1" t="str" cm="1">
        <f t="array" ref="AE900">_xlfn.IFS(AB900&gt;=4.5,"Excellent",AB900&gt;=3,"Good",AB900&lt;3,"Poor")</f>
        <v>Good</v>
      </c>
      <c r="AF900" s="1" t="str">
        <f t="shared" si="147"/>
        <v>Not Eligible for Bonus</v>
      </c>
      <c r="AG900" s="9" t="str">
        <f t="shared" si="148"/>
        <v>Normal Region</v>
      </c>
      <c r="AH900" s="1" t="str">
        <f t="shared" si="149"/>
        <v>Order Closed</v>
      </c>
    </row>
    <row r="901" spans="1:34">
      <c r="A901" s="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c r="P901" s="1">
        <f t="shared" si="140"/>
        <v>3680</v>
      </c>
      <c r="Q901" s="1">
        <v>10</v>
      </c>
      <c r="R901" s="1">
        <f t="shared" si="141"/>
        <v>368</v>
      </c>
      <c r="S901" s="1">
        <f t="shared" si="142"/>
        <v>3312</v>
      </c>
      <c r="T901" s="1">
        <v>0.5</v>
      </c>
      <c r="U901" s="1">
        <f t="shared" si="143"/>
        <v>1656</v>
      </c>
      <c r="V901" s="1">
        <f t="shared" si="144"/>
        <v>1656</v>
      </c>
      <c r="W901" s="4">
        <f t="shared" si="145"/>
        <v>0.5</v>
      </c>
      <c r="X901" s="1" t="s">
        <v>56</v>
      </c>
      <c r="Y901" s="1" t="s">
        <v>72</v>
      </c>
      <c r="Z901" s="1" t="s">
        <v>41</v>
      </c>
      <c r="AA901" s="2">
        <v>45929</v>
      </c>
      <c r="AB901" s="1">
        <v>4</v>
      </c>
      <c r="AC901" s="1" t="s">
        <v>42</v>
      </c>
      <c r="AD901" s="9" t="str">
        <f t="shared" si="146"/>
        <v>Target Not Achieved</v>
      </c>
      <c r="AE901" s="1" t="str" cm="1">
        <f t="array" ref="AE901">_xlfn.IFS(AB901&gt;=4.5,"Excellent",AB901&gt;=3,"Good",AB901&lt;3,"Poor")</f>
        <v>Good</v>
      </c>
      <c r="AF901" s="1" t="str">
        <f t="shared" si="147"/>
        <v>Not Eligible for Bonus</v>
      </c>
      <c r="AG901" s="9" t="str">
        <f t="shared" si="148"/>
        <v>Normal Region</v>
      </c>
      <c r="AH901" s="1" t="str">
        <f t="shared" si="149"/>
        <v>Order Closed</v>
      </c>
    </row>
    <row r="902" spans="1:34">
      <c r="A902" s="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c r="P902" s="1">
        <f t="shared" si="140"/>
        <v>8600</v>
      </c>
      <c r="Q902" s="1">
        <v>0</v>
      </c>
      <c r="R902" s="1">
        <f t="shared" si="141"/>
        <v>0</v>
      </c>
      <c r="S902" s="1">
        <f t="shared" si="142"/>
        <v>8600</v>
      </c>
      <c r="T902" s="1">
        <v>0.48</v>
      </c>
      <c r="U902" s="1">
        <f t="shared" si="143"/>
        <v>4128</v>
      </c>
      <c r="V902" s="1">
        <f t="shared" si="144"/>
        <v>4472</v>
      </c>
      <c r="W902" s="4">
        <f t="shared" si="145"/>
        <v>0.52</v>
      </c>
      <c r="X902" s="1" t="s">
        <v>65</v>
      </c>
      <c r="Y902" s="1" t="s">
        <v>72</v>
      </c>
      <c r="Z902" s="1" t="s">
        <v>120</v>
      </c>
      <c r="AA902" s="1"/>
      <c r="AB902" s="1"/>
      <c r="AC902" s="1" t="s">
        <v>42</v>
      </c>
      <c r="AD902" s="9" t="str">
        <f t="shared" si="146"/>
        <v>Target Not Achieved</v>
      </c>
      <c r="AE902" s="1" t="str" cm="1">
        <f t="array" ref="AE902">_xlfn.IFS(AB902&gt;=4.5,"Excellent",AB902&gt;=3,"Good",AB902&lt;3,"Poor")</f>
        <v>Poor</v>
      </c>
      <c r="AF902" s="1" t="str">
        <f t="shared" si="147"/>
        <v>Not Eligible for Bonus</v>
      </c>
      <c r="AG902" s="9" t="str">
        <f t="shared" si="148"/>
        <v>Normal Region</v>
      </c>
      <c r="AH902" s="1" t="str">
        <f t="shared" si="149"/>
        <v>Order Closed</v>
      </c>
    </row>
    <row r="903" spans="1:34">
      <c r="A903" s="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c r="P903" s="1">
        <f t="shared" si="140"/>
        <v>23280</v>
      </c>
      <c r="Q903" s="1">
        <v>0</v>
      </c>
      <c r="R903" s="1">
        <f t="shared" si="141"/>
        <v>0</v>
      </c>
      <c r="S903" s="1">
        <f t="shared" si="142"/>
        <v>23280</v>
      </c>
      <c r="T903" s="1">
        <v>0.47</v>
      </c>
      <c r="U903" s="1">
        <f t="shared" si="143"/>
        <v>10941.599999999999</v>
      </c>
      <c r="V903" s="1">
        <f t="shared" si="144"/>
        <v>12338.400000000001</v>
      </c>
      <c r="W903" s="4">
        <f t="shared" si="145"/>
        <v>0.53</v>
      </c>
      <c r="X903" s="1" t="s">
        <v>56</v>
      </c>
      <c r="Y903" s="1" t="s">
        <v>40</v>
      </c>
      <c r="Z903" s="1" t="s">
        <v>41</v>
      </c>
      <c r="AA903" s="2">
        <v>45933</v>
      </c>
      <c r="AB903" s="1">
        <v>4</v>
      </c>
      <c r="AC903" s="1" t="s">
        <v>42</v>
      </c>
      <c r="AD903" s="9" t="str">
        <f t="shared" si="146"/>
        <v>Target Achieved</v>
      </c>
      <c r="AE903" s="1" t="str" cm="1">
        <f t="array" ref="AE903">_xlfn.IFS(AB903&gt;=4.5,"Excellent",AB903&gt;=3,"Good",AB903&lt;3,"Poor")</f>
        <v>Good</v>
      </c>
      <c r="AF903" s="1" t="str">
        <f t="shared" si="147"/>
        <v>Eligible for Bonus</v>
      </c>
      <c r="AG903" s="9" t="str">
        <f t="shared" si="148"/>
        <v>Normal Region</v>
      </c>
      <c r="AH903" s="1" t="str">
        <f t="shared" si="149"/>
        <v>Order Closed</v>
      </c>
    </row>
    <row r="904" spans="1:34">
      <c r="A904" s="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c r="P904" s="1">
        <f t="shared" si="140"/>
        <v>23650</v>
      </c>
      <c r="Q904" s="1">
        <v>0</v>
      </c>
      <c r="R904" s="1">
        <f t="shared" si="141"/>
        <v>0</v>
      </c>
      <c r="S904" s="1">
        <f t="shared" si="142"/>
        <v>23650</v>
      </c>
      <c r="T904" s="1">
        <v>0.5</v>
      </c>
      <c r="U904" s="1">
        <f t="shared" si="143"/>
        <v>11825</v>
      </c>
      <c r="V904" s="1">
        <f t="shared" si="144"/>
        <v>11825</v>
      </c>
      <c r="W904" s="4">
        <f t="shared" si="145"/>
        <v>0.5</v>
      </c>
      <c r="X904" s="1" t="s">
        <v>50</v>
      </c>
      <c r="Y904" s="1" t="s">
        <v>72</v>
      </c>
      <c r="Z904" s="1" t="s">
        <v>41</v>
      </c>
      <c r="AA904" s="2">
        <v>45930</v>
      </c>
      <c r="AB904" s="1">
        <v>5</v>
      </c>
      <c r="AC904" s="1" t="s">
        <v>42</v>
      </c>
      <c r="AD904" s="9" t="str">
        <f t="shared" si="146"/>
        <v>Target Achieved</v>
      </c>
      <c r="AE904" s="1" t="str" cm="1">
        <f t="array" ref="AE904">_xlfn.IFS(AB904&gt;=4.5,"Excellent",AB904&gt;=3,"Good",AB904&lt;3,"Poor")</f>
        <v>Excellent</v>
      </c>
      <c r="AF904" s="1" t="str">
        <f t="shared" si="147"/>
        <v>Eligible for Bonus</v>
      </c>
      <c r="AG904" s="9" t="str">
        <f t="shared" si="148"/>
        <v>Normal Region</v>
      </c>
      <c r="AH904" s="1" t="str">
        <f t="shared" si="149"/>
        <v>Order Closed</v>
      </c>
    </row>
    <row r="905" spans="1:34">
      <c r="A905" s="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c r="P905" s="1">
        <f t="shared" si="140"/>
        <v>229650</v>
      </c>
      <c r="Q905" s="1">
        <v>25</v>
      </c>
      <c r="R905" s="1">
        <f t="shared" si="141"/>
        <v>57412.5</v>
      </c>
      <c r="S905" s="1">
        <f t="shared" si="142"/>
        <v>172237.5</v>
      </c>
      <c r="T905" s="1">
        <v>0.57999999999999996</v>
      </c>
      <c r="U905" s="1">
        <f t="shared" si="143"/>
        <v>99897.75</v>
      </c>
      <c r="V905" s="1">
        <f t="shared" si="144"/>
        <v>72339.75</v>
      </c>
      <c r="W905" s="4">
        <f t="shared" si="145"/>
        <v>0.42</v>
      </c>
      <c r="X905" s="1" t="s">
        <v>147</v>
      </c>
      <c r="Y905" s="1" t="s">
        <v>81</v>
      </c>
      <c r="Z905" s="1" t="s">
        <v>41</v>
      </c>
      <c r="AA905" s="2">
        <v>45931</v>
      </c>
      <c r="AB905" s="1">
        <v>5</v>
      </c>
      <c r="AC905" s="1" t="s">
        <v>42</v>
      </c>
      <c r="AD905" s="9" t="str">
        <f t="shared" si="146"/>
        <v>Target Achieved</v>
      </c>
      <c r="AE905" s="1" t="str" cm="1">
        <f t="array" ref="AE905">_xlfn.IFS(AB905&gt;=4.5,"Excellent",AB905&gt;=3,"Good",AB905&lt;3,"Poor")</f>
        <v>Excellent</v>
      </c>
      <c r="AF905" s="1" t="str">
        <f t="shared" si="147"/>
        <v>Not Eligible for Bonus</v>
      </c>
      <c r="AG905" s="9" t="str">
        <f t="shared" si="148"/>
        <v>Normal Region</v>
      </c>
      <c r="AH905" s="1" t="str">
        <f t="shared" si="149"/>
        <v>Order Closed</v>
      </c>
    </row>
    <row r="906" spans="1:34">
      <c r="A906" s="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c r="P906" s="1">
        <f t="shared" si="140"/>
        <v>4200</v>
      </c>
      <c r="Q906" s="1">
        <v>0</v>
      </c>
      <c r="R906" s="1">
        <f t="shared" si="141"/>
        <v>0</v>
      </c>
      <c r="S906" s="1">
        <f t="shared" si="142"/>
        <v>4200</v>
      </c>
      <c r="T906" s="1">
        <v>0.45</v>
      </c>
      <c r="U906" s="1">
        <f t="shared" si="143"/>
        <v>1890</v>
      </c>
      <c r="V906" s="1">
        <f t="shared" si="144"/>
        <v>2310</v>
      </c>
      <c r="W906" s="4">
        <f t="shared" si="145"/>
        <v>0.55000000000000004</v>
      </c>
      <c r="X906" s="1" t="s">
        <v>104</v>
      </c>
      <c r="Y906" s="1" t="s">
        <v>81</v>
      </c>
      <c r="Z906" s="1" t="s">
        <v>41</v>
      </c>
      <c r="AA906" s="2">
        <v>45935</v>
      </c>
      <c r="AB906" s="1">
        <v>4</v>
      </c>
      <c r="AC906" s="1" t="s">
        <v>42</v>
      </c>
      <c r="AD906" s="9" t="str">
        <f t="shared" si="146"/>
        <v>Target Not Achieved</v>
      </c>
      <c r="AE906" s="1" t="str" cm="1">
        <f t="array" ref="AE906">_xlfn.IFS(AB906&gt;=4.5,"Excellent",AB906&gt;=3,"Good",AB906&lt;3,"Poor")</f>
        <v>Good</v>
      </c>
      <c r="AF906" s="1" t="str">
        <f t="shared" si="147"/>
        <v>Not Eligible for Bonus</v>
      </c>
      <c r="AG906" s="9" t="str">
        <f t="shared" si="148"/>
        <v>Normal Region</v>
      </c>
      <c r="AH906" s="1" t="str">
        <f t="shared" si="149"/>
        <v>Order Closed</v>
      </c>
    </row>
    <row r="907" spans="1:34">
      <c r="A907" s="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c r="P907" s="1">
        <f t="shared" si="140"/>
        <v>1200</v>
      </c>
      <c r="Q907" s="1">
        <v>0</v>
      </c>
      <c r="R907" s="1">
        <f t="shared" si="141"/>
        <v>0</v>
      </c>
      <c r="S907" s="1">
        <f t="shared" si="142"/>
        <v>1200</v>
      </c>
      <c r="T907" s="1">
        <v>0.35</v>
      </c>
      <c r="U907" s="1">
        <f t="shared" si="143"/>
        <v>420</v>
      </c>
      <c r="V907" s="1">
        <f t="shared" si="144"/>
        <v>780</v>
      </c>
      <c r="W907" s="4">
        <f t="shared" si="145"/>
        <v>0.65</v>
      </c>
      <c r="X907" s="1" t="s">
        <v>92</v>
      </c>
      <c r="Y907" s="1" t="s">
        <v>40</v>
      </c>
      <c r="Z907" s="1" t="s">
        <v>41</v>
      </c>
      <c r="AA907" s="2">
        <v>45934</v>
      </c>
      <c r="AB907" s="1">
        <v>5</v>
      </c>
      <c r="AC907" s="1" t="s">
        <v>42</v>
      </c>
      <c r="AD907" s="9" t="str">
        <f t="shared" si="146"/>
        <v>Target Not Achieved</v>
      </c>
      <c r="AE907" s="1" t="str" cm="1">
        <f t="array" ref="AE907">_xlfn.IFS(AB907&gt;=4.5,"Excellent",AB907&gt;=3,"Good",AB907&lt;3,"Poor")</f>
        <v>Excellent</v>
      </c>
      <c r="AF907" s="1" t="str">
        <f t="shared" si="147"/>
        <v>Not Eligible for Bonus</v>
      </c>
      <c r="AG907" s="9" t="str">
        <f t="shared" si="148"/>
        <v>Normal Region</v>
      </c>
      <c r="AH907" s="1" t="str">
        <f t="shared" si="149"/>
        <v>Order Closed</v>
      </c>
    </row>
    <row r="908" spans="1:34">
      <c r="A908" s="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c r="P908" s="1">
        <f t="shared" si="140"/>
        <v>183900</v>
      </c>
      <c r="Q908" s="1">
        <v>15</v>
      </c>
      <c r="R908" s="1">
        <f t="shared" si="141"/>
        <v>27585</v>
      </c>
      <c r="S908" s="1">
        <f t="shared" si="142"/>
        <v>156315</v>
      </c>
      <c r="T908" s="1">
        <v>0.57999999999999996</v>
      </c>
      <c r="U908" s="1">
        <f t="shared" si="143"/>
        <v>90662.7</v>
      </c>
      <c r="V908" s="1">
        <f t="shared" si="144"/>
        <v>65652.3</v>
      </c>
      <c r="W908" s="4">
        <f t="shared" si="145"/>
        <v>0.42000000000000004</v>
      </c>
      <c r="X908" s="1" t="s">
        <v>147</v>
      </c>
      <c r="Y908" s="1" t="s">
        <v>57</v>
      </c>
      <c r="Z908" s="1" t="s">
        <v>41</v>
      </c>
      <c r="AA908" s="2">
        <v>45935</v>
      </c>
      <c r="AB908" s="1">
        <v>5</v>
      </c>
      <c r="AC908" s="1" t="s">
        <v>42</v>
      </c>
      <c r="AD908" s="9" t="str">
        <f t="shared" si="146"/>
        <v>Target Achieved</v>
      </c>
      <c r="AE908" s="1" t="str" cm="1">
        <f t="array" ref="AE908">_xlfn.IFS(AB908&gt;=4.5,"Excellent",AB908&gt;=3,"Good",AB908&lt;3,"Poor")</f>
        <v>Excellent</v>
      </c>
      <c r="AF908" s="1" t="str">
        <f t="shared" si="147"/>
        <v>Not Eligible for Bonus</v>
      </c>
      <c r="AG908" s="9" t="str">
        <f t="shared" si="148"/>
        <v>Priority Region</v>
      </c>
      <c r="AH908" s="1" t="str">
        <f t="shared" si="149"/>
        <v>Order Closed</v>
      </c>
    </row>
    <row r="909" spans="1:34">
      <c r="A909" s="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c r="P909" s="1">
        <f t="shared" si="140"/>
        <v>9320</v>
      </c>
      <c r="Q909" s="1">
        <v>10</v>
      </c>
      <c r="R909" s="1">
        <f t="shared" si="141"/>
        <v>932</v>
      </c>
      <c r="S909" s="1">
        <f t="shared" si="142"/>
        <v>8388</v>
      </c>
      <c r="T909" s="1">
        <v>0.47</v>
      </c>
      <c r="U909" s="1">
        <f t="shared" si="143"/>
        <v>3942.3599999999997</v>
      </c>
      <c r="V909" s="1">
        <f t="shared" si="144"/>
        <v>4445.6400000000003</v>
      </c>
      <c r="W909" s="4">
        <f t="shared" si="145"/>
        <v>0.53</v>
      </c>
      <c r="X909" s="1" t="s">
        <v>50</v>
      </c>
      <c r="Y909" s="1" t="s">
        <v>81</v>
      </c>
      <c r="Z909" s="1" t="s">
        <v>41</v>
      </c>
      <c r="AA909" s="2">
        <v>45933</v>
      </c>
      <c r="AB909" s="1">
        <v>4</v>
      </c>
      <c r="AC909" s="1" t="s">
        <v>42</v>
      </c>
      <c r="AD909" s="9" t="str">
        <f t="shared" si="146"/>
        <v>Target Not Achieved</v>
      </c>
      <c r="AE909" s="1" t="str" cm="1">
        <f t="array" ref="AE909">_xlfn.IFS(AB909&gt;=4.5,"Excellent",AB909&gt;=3,"Good",AB909&lt;3,"Poor")</f>
        <v>Good</v>
      </c>
      <c r="AF909" s="1" t="str">
        <f t="shared" si="147"/>
        <v>Not Eligible for Bonus</v>
      </c>
      <c r="AG909" s="9" t="str">
        <f t="shared" si="148"/>
        <v>Normal Region</v>
      </c>
      <c r="AH909" s="1" t="str">
        <f t="shared" si="149"/>
        <v>Order Closed</v>
      </c>
    </row>
    <row r="910" spans="1:34">
      <c r="A910" s="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c r="P910" s="1">
        <f t="shared" si="140"/>
        <v>9700</v>
      </c>
      <c r="Q910" s="1">
        <v>20</v>
      </c>
      <c r="R910" s="1">
        <f t="shared" si="141"/>
        <v>1940</v>
      </c>
      <c r="S910" s="1">
        <f t="shared" si="142"/>
        <v>7760</v>
      </c>
      <c r="T910" s="1">
        <v>0.52</v>
      </c>
      <c r="U910" s="1">
        <f t="shared" si="143"/>
        <v>4035.2000000000003</v>
      </c>
      <c r="V910" s="1">
        <f t="shared" si="144"/>
        <v>3724.7999999999997</v>
      </c>
      <c r="W910" s="4">
        <f t="shared" si="145"/>
        <v>0.48</v>
      </c>
      <c r="X910" s="1" t="s">
        <v>92</v>
      </c>
      <c r="Y910" s="1" t="s">
        <v>72</v>
      </c>
      <c r="Z910" s="1" t="s">
        <v>41</v>
      </c>
      <c r="AA910" s="2">
        <v>45937</v>
      </c>
      <c r="AB910" s="1">
        <v>3</v>
      </c>
      <c r="AC910" s="1" t="s">
        <v>42</v>
      </c>
      <c r="AD910" s="9" t="str">
        <f t="shared" si="146"/>
        <v>Target Not Achieved</v>
      </c>
      <c r="AE910" s="1" t="str" cm="1">
        <f t="array" ref="AE910">_xlfn.IFS(AB910&gt;=4.5,"Excellent",AB910&gt;=3,"Good",AB910&lt;3,"Poor")</f>
        <v>Good</v>
      </c>
      <c r="AF910" s="1" t="str">
        <f t="shared" si="147"/>
        <v>Not Eligible for Bonus</v>
      </c>
      <c r="AG910" s="9" t="str">
        <f t="shared" si="148"/>
        <v>Priority Region</v>
      </c>
      <c r="AH910" s="1" t="str">
        <f t="shared" si="149"/>
        <v>Order Closed</v>
      </c>
    </row>
    <row r="911" spans="1:34">
      <c r="A911" s="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c r="P911" s="1">
        <f t="shared" si="140"/>
        <v>11880</v>
      </c>
      <c r="Q911" s="1">
        <v>5</v>
      </c>
      <c r="R911" s="1">
        <f t="shared" si="141"/>
        <v>594</v>
      </c>
      <c r="S911" s="1">
        <f t="shared" si="142"/>
        <v>11286</v>
      </c>
      <c r="T911" s="1">
        <v>0.45</v>
      </c>
      <c r="U911" s="1">
        <f t="shared" si="143"/>
        <v>5078.7</v>
      </c>
      <c r="V911" s="1">
        <f t="shared" si="144"/>
        <v>6207.3</v>
      </c>
      <c r="W911" s="4">
        <f t="shared" si="145"/>
        <v>0.55000000000000004</v>
      </c>
      <c r="X911" s="1" t="s">
        <v>147</v>
      </c>
      <c r="Y911" s="1" t="s">
        <v>57</v>
      </c>
      <c r="Z911" s="1" t="s">
        <v>41</v>
      </c>
      <c r="AA911" s="2">
        <v>45936</v>
      </c>
      <c r="AB911" s="1">
        <v>3</v>
      </c>
      <c r="AC911" s="1" t="s">
        <v>42</v>
      </c>
      <c r="AD911" s="9" t="str">
        <f t="shared" si="146"/>
        <v>Target Achieved</v>
      </c>
      <c r="AE911" s="1" t="str" cm="1">
        <f t="array" ref="AE911">_xlfn.IFS(AB911&gt;=4.5,"Excellent",AB911&gt;=3,"Good",AB911&lt;3,"Poor")</f>
        <v>Good</v>
      </c>
      <c r="AF911" s="1" t="str">
        <f t="shared" si="147"/>
        <v>Eligible for Bonus</v>
      </c>
      <c r="AG911" s="9" t="str">
        <f t="shared" si="148"/>
        <v>Normal Region</v>
      </c>
      <c r="AH911" s="1" t="str">
        <f t="shared" si="149"/>
        <v>Order Closed</v>
      </c>
    </row>
    <row r="912" spans="1:34">
      <c r="A912" s="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c r="P912" s="1">
        <f t="shared" si="140"/>
        <v>600</v>
      </c>
      <c r="Q912" s="1">
        <v>25</v>
      </c>
      <c r="R912" s="1">
        <f t="shared" si="141"/>
        <v>150</v>
      </c>
      <c r="S912" s="1">
        <f t="shared" si="142"/>
        <v>450</v>
      </c>
      <c r="T912" s="1">
        <v>0.45</v>
      </c>
      <c r="U912" s="1">
        <f t="shared" si="143"/>
        <v>202.5</v>
      </c>
      <c r="V912" s="1">
        <f t="shared" si="144"/>
        <v>247.5</v>
      </c>
      <c r="W912" s="4">
        <f t="shared" si="145"/>
        <v>0.55000000000000004</v>
      </c>
      <c r="X912" s="1" t="s">
        <v>147</v>
      </c>
      <c r="Y912" s="1" t="s">
        <v>40</v>
      </c>
      <c r="Z912" s="1" t="s">
        <v>41</v>
      </c>
      <c r="AA912" s="2">
        <v>45934</v>
      </c>
      <c r="AB912" s="1">
        <v>5</v>
      </c>
      <c r="AC912" s="1" t="s">
        <v>42</v>
      </c>
      <c r="AD912" s="9" t="str">
        <f t="shared" si="146"/>
        <v>Target Not Achieved</v>
      </c>
      <c r="AE912" s="1" t="str" cm="1">
        <f t="array" ref="AE912">_xlfn.IFS(AB912&gt;=4.5,"Excellent",AB912&gt;=3,"Good",AB912&lt;3,"Poor")</f>
        <v>Excellent</v>
      </c>
      <c r="AF912" s="1" t="str">
        <f t="shared" si="147"/>
        <v>Not Eligible for Bonus</v>
      </c>
      <c r="AG912" s="9" t="str">
        <f t="shared" si="148"/>
        <v>Priority Region</v>
      </c>
      <c r="AH912" s="1" t="str">
        <f t="shared" si="149"/>
        <v>Order Closed</v>
      </c>
    </row>
    <row r="913" spans="1:34">
      <c r="A913" s="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c r="P913" s="1">
        <f t="shared" si="140"/>
        <v>26370</v>
      </c>
      <c r="Q913" s="1">
        <v>15</v>
      </c>
      <c r="R913" s="1">
        <f t="shared" si="141"/>
        <v>3955.5</v>
      </c>
      <c r="S913" s="1">
        <f t="shared" si="142"/>
        <v>22414.5</v>
      </c>
      <c r="T913" s="1">
        <v>0.48</v>
      </c>
      <c r="U913" s="1">
        <f t="shared" si="143"/>
        <v>10758.96</v>
      </c>
      <c r="V913" s="1">
        <f t="shared" si="144"/>
        <v>11655.54</v>
      </c>
      <c r="W913" s="4">
        <f t="shared" si="145"/>
        <v>0.52</v>
      </c>
      <c r="X913" s="1" t="s">
        <v>65</v>
      </c>
      <c r="Y913" s="1" t="s">
        <v>72</v>
      </c>
      <c r="Z913" s="1" t="s">
        <v>41</v>
      </c>
      <c r="AA913" s="2">
        <v>45936</v>
      </c>
      <c r="AB913" s="1">
        <v>3</v>
      </c>
      <c r="AC913" s="1" t="s">
        <v>42</v>
      </c>
      <c r="AD913" s="9" t="str">
        <f t="shared" si="146"/>
        <v>Target Achieved</v>
      </c>
      <c r="AE913" s="1" t="str" cm="1">
        <f t="array" ref="AE913">_xlfn.IFS(AB913&gt;=4.5,"Excellent",AB913&gt;=3,"Good",AB913&lt;3,"Poor")</f>
        <v>Good</v>
      </c>
      <c r="AF913" s="1" t="str">
        <f t="shared" si="147"/>
        <v>Not Eligible for Bonus</v>
      </c>
      <c r="AG913" s="9" t="str">
        <f t="shared" si="148"/>
        <v>Priority Region</v>
      </c>
      <c r="AH913" s="1" t="str">
        <f t="shared" si="149"/>
        <v>Order Closed</v>
      </c>
    </row>
    <row r="914" spans="1:34">
      <c r="A914" s="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c r="P914" s="1">
        <f t="shared" si="140"/>
        <v>1900</v>
      </c>
      <c r="Q914" s="1">
        <v>0</v>
      </c>
      <c r="R914" s="1">
        <f t="shared" si="141"/>
        <v>0</v>
      </c>
      <c r="S914" s="1">
        <f t="shared" si="142"/>
        <v>1900</v>
      </c>
      <c r="T914" s="1">
        <v>0.35</v>
      </c>
      <c r="U914" s="1">
        <f t="shared" si="143"/>
        <v>665</v>
      </c>
      <c r="V914" s="1">
        <f t="shared" si="144"/>
        <v>1235</v>
      </c>
      <c r="W914" s="4">
        <f t="shared" si="145"/>
        <v>0.65</v>
      </c>
      <c r="X914" s="1" t="s">
        <v>56</v>
      </c>
      <c r="Y914" s="1" t="s">
        <v>57</v>
      </c>
      <c r="Z914" s="1" t="s">
        <v>66</v>
      </c>
      <c r="AA914" s="1"/>
      <c r="AB914" s="1"/>
      <c r="AC914" s="1" t="s">
        <v>42</v>
      </c>
      <c r="AD914" s="9" t="str">
        <f t="shared" si="146"/>
        <v>Target Not Achieved</v>
      </c>
      <c r="AE914" s="1" t="str" cm="1">
        <f t="array" ref="AE914">_xlfn.IFS(AB914&gt;=4.5,"Excellent",AB914&gt;=3,"Good",AB914&lt;3,"Poor")</f>
        <v>Poor</v>
      </c>
      <c r="AF914" s="1" t="str">
        <f t="shared" si="147"/>
        <v>Not Eligible for Bonus</v>
      </c>
      <c r="AG914" s="9" t="str">
        <f t="shared" si="148"/>
        <v>Normal Region</v>
      </c>
      <c r="AH914" s="1" t="str">
        <f t="shared" si="149"/>
        <v>Order Closed</v>
      </c>
    </row>
    <row r="915" spans="1:34">
      <c r="A915" s="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c r="P915" s="1">
        <f t="shared" si="140"/>
        <v>2220</v>
      </c>
      <c r="Q915" s="1">
        <v>15</v>
      </c>
      <c r="R915" s="1">
        <f t="shared" si="141"/>
        <v>333</v>
      </c>
      <c r="S915" s="1">
        <f t="shared" si="142"/>
        <v>1887</v>
      </c>
      <c r="T915" s="1">
        <v>0.45</v>
      </c>
      <c r="U915" s="1">
        <f t="shared" si="143"/>
        <v>849.15</v>
      </c>
      <c r="V915" s="1">
        <f t="shared" si="144"/>
        <v>1037.8499999999999</v>
      </c>
      <c r="W915" s="4">
        <f t="shared" si="145"/>
        <v>0.54999999999999993</v>
      </c>
      <c r="X915" s="1" t="s">
        <v>39</v>
      </c>
      <c r="Y915" s="1" t="s">
        <v>72</v>
      </c>
      <c r="Z915" s="1" t="s">
        <v>41</v>
      </c>
      <c r="AA915" s="2">
        <v>45933</v>
      </c>
      <c r="AB915" s="1">
        <v>4</v>
      </c>
      <c r="AC915" s="1" t="s">
        <v>42</v>
      </c>
      <c r="AD915" s="9" t="str">
        <f t="shared" si="146"/>
        <v>Target Not Achieved</v>
      </c>
      <c r="AE915" s="1" t="str" cm="1">
        <f t="array" ref="AE915">_xlfn.IFS(AB915&gt;=4.5,"Excellent",AB915&gt;=3,"Good",AB915&lt;3,"Poor")</f>
        <v>Good</v>
      </c>
      <c r="AF915" s="1" t="str">
        <f t="shared" si="147"/>
        <v>Not Eligible for Bonus</v>
      </c>
      <c r="AG915" s="9" t="str">
        <f t="shared" si="148"/>
        <v>Normal Region</v>
      </c>
      <c r="AH915" s="1" t="str">
        <f t="shared" si="149"/>
        <v>Order Closed</v>
      </c>
    </row>
    <row r="916" spans="1:34">
      <c r="A916" s="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c r="P916" s="1">
        <f t="shared" si="140"/>
        <v>31550</v>
      </c>
      <c r="Q916" s="1">
        <v>15</v>
      </c>
      <c r="R916" s="1">
        <f t="shared" si="141"/>
        <v>4732.5</v>
      </c>
      <c r="S916" s="1">
        <f t="shared" si="142"/>
        <v>26817.5</v>
      </c>
      <c r="T916" s="1">
        <v>0.52</v>
      </c>
      <c r="U916" s="1">
        <f t="shared" si="143"/>
        <v>13945.1</v>
      </c>
      <c r="V916" s="1">
        <f t="shared" si="144"/>
        <v>12872.4</v>
      </c>
      <c r="W916" s="4">
        <f t="shared" si="145"/>
        <v>0.48</v>
      </c>
      <c r="X916" s="1" t="s">
        <v>39</v>
      </c>
      <c r="Y916" s="1" t="s">
        <v>57</v>
      </c>
      <c r="Z916" s="1" t="s">
        <v>41</v>
      </c>
      <c r="AA916" s="2">
        <v>45937</v>
      </c>
      <c r="AB916" s="1">
        <v>4</v>
      </c>
      <c r="AC916" s="1" t="s">
        <v>42</v>
      </c>
      <c r="AD916" s="9" t="str">
        <f t="shared" si="146"/>
        <v>Target Achieved</v>
      </c>
      <c r="AE916" s="1" t="str" cm="1">
        <f t="array" ref="AE916">_xlfn.IFS(AB916&gt;=4.5,"Excellent",AB916&gt;=3,"Good",AB916&lt;3,"Poor")</f>
        <v>Good</v>
      </c>
      <c r="AF916" s="1" t="str">
        <f t="shared" si="147"/>
        <v>Not Eligible for Bonus</v>
      </c>
      <c r="AG916" s="9" t="str">
        <f t="shared" si="148"/>
        <v>Normal Region</v>
      </c>
      <c r="AH916" s="1" t="str">
        <f t="shared" si="149"/>
        <v>Order Closed</v>
      </c>
    </row>
    <row r="917" spans="1:34">
      <c r="A917" s="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c r="P917" s="1">
        <f t="shared" si="140"/>
        <v>4140</v>
      </c>
      <c r="Q917" s="1">
        <v>0</v>
      </c>
      <c r="R917" s="1">
        <f t="shared" si="141"/>
        <v>0</v>
      </c>
      <c r="S917" s="1">
        <f t="shared" si="142"/>
        <v>4140</v>
      </c>
      <c r="T917" s="1">
        <v>0.45</v>
      </c>
      <c r="U917" s="1">
        <f t="shared" si="143"/>
        <v>1863</v>
      </c>
      <c r="V917" s="1">
        <f t="shared" si="144"/>
        <v>2277</v>
      </c>
      <c r="W917" s="4">
        <f t="shared" si="145"/>
        <v>0.55000000000000004</v>
      </c>
      <c r="X917" s="1" t="s">
        <v>104</v>
      </c>
      <c r="Y917" s="1" t="s">
        <v>57</v>
      </c>
      <c r="Z917" s="1" t="s">
        <v>120</v>
      </c>
      <c r="AA917" s="1"/>
      <c r="AB917" s="1"/>
      <c r="AC917" s="1" t="s">
        <v>42</v>
      </c>
      <c r="AD917" s="9" t="str">
        <f t="shared" si="146"/>
        <v>Target Not Achieved</v>
      </c>
      <c r="AE917" s="1" t="str" cm="1">
        <f t="array" ref="AE917">_xlfn.IFS(AB917&gt;=4.5,"Excellent",AB917&gt;=3,"Good",AB917&lt;3,"Poor")</f>
        <v>Poor</v>
      </c>
      <c r="AF917" s="1" t="str">
        <f t="shared" si="147"/>
        <v>Not Eligible for Bonus</v>
      </c>
      <c r="AG917" s="9" t="str">
        <f t="shared" si="148"/>
        <v>Normal Region</v>
      </c>
      <c r="AH917" s="1" t="str">
        <f t="shared" si="149"/>
        <v>Order Closed</v>
      </c>
    </row>
    <row r="918" spans="1:34">
      <c r="A918" s="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c r="P918" s="1">
        <f t="shared" si="140"/>
        <v>1890</v>
      </c>
      <c r="Q918" s="1">
        <v>5</v>
      </c>
      <c r="R918" s="1">
        <f t="shared" si="141"/>
        <v>94.5</v>
      </c>
      <c r="S918" s="1">
        <f t="shared" si="142"/>
        <v>1795.5</v>
      </c>
      <c r="T918" s="1">
        <v>0.35</v>
      </c>
      <c r="U918" s="1">
        <f t="shared" si="143"/>
        <v>628.42499999999995</v>
      </c>
      <c r="V918" s="1">
        <f t="shared" si="144"/>
        <v>1167.075</v>
      </c>
      <c r="W918" s="4">
        <f t="shared" si="145"/>
        <v>0.65</v>
      </c>
      <c r="X918" s="1" t="s">
        <v>50</v>
      </c>
      <c r="Y918" s="1" t="s">
        <v>57</v>
      </c>
      <c r="Z918" s="1" t="s">
        <v>120</v>
      </c>
      <c r="AA918" s="1"/>
      <c r="AB918" s="1"/>
      <c r="AC918" s="1" t="s">
        <v>42</v>
      </c>
      <c r="AD918" s="9" t="str">
        <f t="shared" si="146"/>
        <v>Target Not Achieved</v>
      </c>
      <c r="AE918" s="1" t="str" cm="1">
        <f t="array" ref="AE918">_xlfn.IFS(AB918&gt;=4.5,"Excellent",AB918&gt;=3,"Good",AB918&lt;3,"Poor")</f>
        <v>Poor</v>
      </c>
      <c r="AF918" s="1" t="str">
        <f t="shared" si="147"/>
        <v>Not Eligible for Bonus</v>
      </c>
      <c r="AG918" s="9" t="str">
        <f t="shared" si="148"/>
        <v>Normal Region</v>
      </c>
      <c r="AH918" s="1" t="str">
        <f t="shared" si="149"/>
        <v>Order Closed</v>
      </c>
    </row>
    <row r="919" spans="1:34">
      <c r="A919" s="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c r="P919" s="1">
        <f t="shared" si="140"/>
        <v>4000</v>
      </c>
      <c r="Q919" s="1">
        <v>0</v>
      </c>
      <c r="R919" s="1">
        <f t="shared" si="141"/>
        <v>0</v>
      </c>
      <c r="S919" s="1">
        <f t="shared" si="142"/>
        <v>4000</v>
      </c>
      <c r="T919" s="1">
        <v>0.47</v>
      </c>
      <c r="U919" s="1">
        <f t="shared" si="143"/>
        <v>1880</v>
      </c>
      <c r="V919" s="1">
        <f t="shared" si="144"/>
        <v>2120</v>
      </c>
      <c r="W919" s="4">
        <f t="shared" si="145"/>
        <v>0.53</v>
      </c>
      <c r="X919" s="1" t="s">
        <v>92</v>
      </c>
      <c r="Y919" s="1" t="s">
        <v>40</v>
      </c>
      <c r="Z919" s="1" t="s">
        <v>22</v>
      </c>
      <c r="AA919" s="1"/>
      <c r="AB919" s="1"/>
      <c r="AC919" s="1" t="s">
        <v>93</v>
      </c>
      <c r="AD919" s="9" t="str">
        <f t="shared" si="146"/>
        <v>Target Not Achieved</v>
      </c>
      <c r="AE919" s="1" t="str" cm="1">
        <f t="array" ref="AE919">_xlfn.IFS(AB919&gt;=4.5,"Excellent",AB919&gt;=3,"Good",AB919&lt;3,"Poor")</f>
        <v>Poor</v>
      </c>
      <c r="AF919" s="1" t="str">
        <f t="shared" si="147"/>
        <v>Not Eligible for Bonus</v>
      </c>
      <c r="AG919" s="9" t="str">
        <f t="shared" si="148"/>
        <v>Normal Region</v>
      </c>
      <c r="AH919" s="1" t="str">
        <f t="shared" si="149"/>
        <v>Order Returned</v>
      </c>
    </row>
    <row r="920" spans="1:34">
      <c r="A920" s="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c r="P920" s="1">
        <f t="shared" si="140"/>
        <v>59350</v>
      </c>
      <c r="Q920" s="1">
        <v>10</v>
      </c>
      <c r="R920" s="1">
        <f t="shared" si="141"/>
        <v>5935</v>
      </c>
      <c r="S920" s="1">
        <f t="shared" si="142"/>
        <v>53415</v>
      </c>
      <c r="T920" s="1">
        <v>0.57999999999999996</v>
      </c>
      <c r="U920" s="1">
        <f t="shared" si="143"/>
        <v>30980.699999999997</v>
      </c>
      <c r="V920" s="1">
        <f t="shared" si="144"/>
        <v>22434.300000000003</v>
      </c>
      <c r="W920" s="4">
        <f t="shared" si="145"/>
        <v>0.42000000000000004</v>
      </c>
      <c r="X920" s="1" t="s">
        <v>92</v>
      </c>
      <c r="Y920" s="1" t="s">
        <v>40</v>
      </c>
      <c r="Z920" s="1" t="s">
        <v>120</v>
      </c>
      <c r="AA920" s="1"/>
      <c r="AB920" s="1"/>
      <c r="AC920" s="1" t="s">
        <v>42</v>
      </c>
      <c r="AD920" s="9" t="str">
        <f t="shared" si="146"/>
        <v>Target Achieved</v>
      </c>
      <c r="AE920" s="1" t="str" cm="1">
        <f t="array" ref="AE920">_xlfn.IFS(AB920&gt;=4.5,"Excellent",AB920&gt;=3,"Good",AB920&lt;3,"Poor")</f>
        <v>Poor</v>
      </c>
      <c r="AF920" s="1" t="str">
        <f t="shared" si="147"/>
        <v>Not Eligible for Bonus</v>
      </c>
      <c r="AG920" s="9" t="str">
        <f t="shared" si="148"/>
        <v>Normal Region</v>
      </c>
      <c r="AH920" s="1" t="str">
        <f t="shared" si="149"/>
        <v>Order Closed</v>
      </c>
    </row>
    <row r="921" spans="1:34">
      <c r="A921" s="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c r="P921" s="1">
        <f t="shared" si="140"/>
        <v>1300</v>
      </c>
      <c r="Q921" s="1">
        <v>15</v>
      </c>
      <c r="R921" s="1">
        <f t="shared" si="141"/>
        <v>195</v>
      </c>
      <c r="S921" s="1">
        <f t="shared" si="142"/>
        <v>1105</v>
      </c>
      <c r="T921" s="1">
        <v>0.62</v>
      </c>
      <c r="U921" s="1">
        <f t="shared" si="143"/>
        <v>685.1</v>
      </c>
      <c r="V921" s="1">
        <f t="shared" si="144"/>
        <v>419.9</v>
      </c>
      <c r="W921" s="4">
        <f t="shared" si="145"/>
        <v>0.38</v>
      </c>
      <c r="X921" s="1" t="s">
        <v>65</v>
      </c>
      <c r="Y921" s="1" t="s">
        <v>57</v>
      </c>
      <c r="Z921" s="1" t="s">
        <v>41</v>
      </c>
      <c r="AA921" s="2">
        <v>45938</v>
      </c>
      <c r="AB921" s="1">
        <v>5</v>
      </c>
      <c r="AC921" s="1" t="s">
        <v>42</v>
      </c>
      <c r="AD921" s="9" t="str">
        <f t="shared" si="146"/>
        <v>Target Not Achieved</v>
      </c>
      <c r="AE921" s="1" t="str" cm="1">
        <f t="array" ref="AE921">_xlfn.IFS(AB921&gt;=4.5,"Excellent",AB921&gt;=3,"Good",AB921&lt;3,"Poor")</f>
        <v>Excellent</v>
      </c>
      <c r="AF921" s="1" t="str">
        <f t="shared" si="147"/>
        <v>Not Eligible for Bonus</v>
      </c>
      <c r="AG921" s="9" t="str">
        <f t="shared" si="148"/>
        <v>Normal Region</v>
      </c>
      <c r="AH921" s="1" t="str">
        <f t="shared" si="149"/>
        <v>Order Closed</v>
      </c>
    </row>
    <row r="922" spans="1:34">
      <c r="A922" s="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c r="P922" s="1">
        <f t="shared" si="140"/>
        <v>2530</v>
      </c>
      <c r="Q922" s="1">
        <v>20</v>
      </c>
      <c r="R922" s="1">
        <f t="shared" si="141"/>
        <v>506</v>
      </c>
      <c r="S922" s="1">
        <f t="shared" si="142"/>
        <v>2024</v>
      </c>
      <c r="T922" s="1">
        <v>0.45</v>
      </c>
      <c r="U922" s="1">
        <f t="shared" si="143"/>
        <v>910.80000000000007</v>
      </c>
      <c r="V922" s="1">
        <f t="shared" si="144"/>
        <v>1113.1999999999998</v>
      </c>
      <c r="W922" s="4">
        <f t="shared" si="145"/>
        <v>0.54999999999999993</v>
      </c>
      <c r="X922" s="1" t="s">
        <v>104</v>
      </c>
      <c r="Y922" s="1" t="s">
        <v>72</v>
      </c>
      <c r="Z922" s="1" t="s">
        <v>41</v>
      </c>
      <c r="AA922" s="2">
        <v>45939</v>
      </c>
      <c r="AB922" s="1">
        <v>3</v>
      </c>
      <c r="AC922" s="1" t="s">
        <v>42</v>
      </c>
      <c r="AD922" s="9" t="str">
        <f t="shared" si="146"/>
        <v>Target Not Achieved</v>
      </c>
      <c r="AE922" s="1" t="str" cm="1">
        <f t="array" ref="AE922">_xlfn.IFS(AB922&gt;=4.5,"Excellent",AB922&gt;=3,"Good",AB922&lt;3,"Poor")</f>
        <v>Good</v>
      </c>
      <c r="AF922" s="1" t="str">
        <f t="shared" si="147"/>
        <v>Not Eligible for Bonus</v>
      </c>
      <c r="AG922" s="9" t="str">
        <f t="shared" si="148"/>
        <v>Normal Region</v>
      </c>
      <c r="AH922" s="1" t="str">
        <f t="shared" si="149"/>
        <v>Order Closed</v>
      </c>
    </row>
    <row r="923" spans="1:34">
      <c r="A923" s="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c r="P923" s="1">
        <f t="shared" si="140"/>
        <v>11400</v>
      </c>
      <c r="Q923" s="1">
        <v>0</v>
      </c>
      <c r="R923" s="1">
        <f t="shared" si="141"/>
        <v>0</v>
      </c>
      <c r="S923" s="1">
        <f t="shared" si="142"/>
        <v>11400</v>
      </c>
      <c r="T923" s="1">
        <v>0.45</v>
      </c>
      <c r="U923" s="1">
        <f t="shared" si="143"/>
        <v>5130</v>
      </c>
      <c r="V923" s="1">
        <f t="shared" si="144"/>
        <v>6270</v>
      </c>
      <c r="W923" s="4">
        <f t="shared" si="145"/>
        <v>0.55000000000000004</v>
      </c>
      <c r="X923" s="1" t="s">
        <v>92</v>
      </c>
      <c r="Y923" s="1" t="s">
        <v>72</v>
      </c>
      <c r="Z923" s="1" t="s">
        <v>41</v>
      </c>
      <c r="AA923" s="2">
        <v>45934</v>
      </c>
      <c r="AB923" s="1">
        <v>5</v>
      </c>
      <c r="AC923" s="1" t="s">
        <v>42</v>
      </c>
      <c r="AD923" s="9" t="str">
        <f t="shared" si="146"/>
        <v>Target Achieved</v>
      </c>
      <c r="AE923" s="1" t="str" cm="1">
        <f t="array" ref="AE923">_xlfn.IFS(AB923&gt;=4.5,"Excellent",AB923&gt;=3,"Good",AB923&lt;3,"Poor")</f>
        <v>Excellent</v>
      </c>
      <c r="AF923" s="1" t="str">
        <f t="shared" si="147"/>
        <v>Eligible for Bonus</v>
      </c>
      <c r="AG923" s="9" t="str">
        <f t="shared" si="148"/>
        <v>Normal Region</v>
      </c>
      <c r="AH923" s="1" t="str">
        <f t="shared" si="149"/>
        <v>Order Closed</v>
      </c>
    </row>
    <row r="924" spans="1:34">
      <c r="A924" s="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c r="P924" s="1">
        <f t="shared" si="140"/>
        <v>6350</v>
      </c>
      <c r="Q924" s="1">
        <v>0</v>
      </c>
      <c r="R924" s="1">
        <f t="shared" si="141"/>
        <v>0</v>
      </c>
      <c r="S924" s="1">
        <f t="shared" si="142"/>
        <v>6350</v>
      </c>
      <c r="T924" s="1">
        <v>0.35</v>
      </c>
      <c r="U924" s="1">
        <f t="shared" si="143"/>
        <v>2222.5</v>
      </c>
      <c r="V924" s="1">
        <f t="shared" si="144"/>
        <v>4127.5</v>
      </c>
      <c r="W924" s="4">
        <f t="shared" si="145"/>
        <v>0.65</v>
      </c>
      <c r="X924" s="1" t="s">
        <v>65</v>
      </c>
      <c r="Y924" s="1" t="s">
        <v>57</v>
      </c>
      <c r="Z924" s="1" t="s">
        <v>41</v>
      </c>
      <c r="AA924" s="2">
        <v>45936</v>
      </c>
      <c r="AB924" s="1">
        <v>5</v>
      </c>
      <c r="AC924" s="1" t="s">
        <v>42</v>
      </c>
      <c r="AD924" s="9" t="str">
        <f t="shared" si="146"/>
        <v>Target Not Achieved</v>
      </c>
      <c r="AE924" s="1" t="str" cm="1">
        <f t="array" ref="AE924">_xlfn.IFS(AB924&gt;=4.5,"Excellent",AB924&gt;=3,"Good",AB924&lt;3,"Poor")</f>
        <v>Excellent</v>
      </c>
      <c r="AF924" s="1" t="str">
        <f t="shared" si="147"/>
        <v>Not Eligible for Bonus</v>
      </c>
      <c r="AG924" s="9" t="str">
        <f t="shared" si="148"/>
        <v>Normal Region</v>
      </c>
      <c r="AH924" s="1" t="str">
        <f t="shared" si="149"/>
        <v>Order Closed</v>
      </c>
    </row>
    <row r="925" spans="1:34">
      <c r="A925" s="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c r="P925" s="1">
        <f t="shared" si="140"/>
        <v>13590</v>
      </c>
      <c r="Q925" s="1">
        <v>25</v>
      </c>
      <c r="R925" s="1">
        <f t="shared" si="141"/>
        <v>3397.5</v>
      </c>
      <c r="S925" s="1">
        <f t="shared" si="142"/>
        <v>10192.5</v>
      </c>
      <c r="T925" s="1">
        <v>0.5</v>
      </c>
      <c r="U925" s="1">
        <f t="shared" si="143"/>
        <v>5096.25</v>
      </c>
      <c r="V925" s="1">
        <f t="shared" si="144"/>
        <v>5096.25</v>
      </c>
      <c r="W925" s="4">
        <f t="shared" si="145"/>
        <v>0.5</v>
      </c>
      <c r="X925" s="1" t="s">
        <v>147</v>
      </c>
      <c r="Y925" s="1" t="s">
        <v>72</v>
      </c>
      <c r="Z925" s="1" t="s">
        <v>66</v>
      </c>
      <c r="AA925" s="1"/>
      <c r="AB925" s="1"/>
      <c r="AC925" s="1" t="s">
        <v>42</v>
      </c>
      <c r="AD925" s="9" t="str">
        <f t="shared" si="146"/>
        <v>Target Achieved</v>
      </c>
      <c r="AE925" s="1" t="str" cm="1">
        <f t="array" ref="AE925">_xlfn.IFS(AB925&gt;=4.5,"Excellent",AB925&gt;=3,"Good",AB925&lt;3,"Poor")</f>
        <v>Poor</v>
      </c>
      <c r="AF925" s="1" t="str">
        <f t="shared" si="147"/>
        <v>Not Eligible for Bonus</v>
      </c>
      <c r="AG925" s="9" t="str">
        <f t="shared" si="148"/>
        <v>Normal Region</v>
      </c>
      <c r="AH925" s="1" t="str">
        <f t="shared" si="149"/>
        <v>Order Closed</v>
      </c>
    </row>
    <row r="926" spans="1:34">
      <c r="A926" s="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c r="P926" s="1">
        <f t="shared" si="140"/>
        <v>230</v>
      </c>
      <c r="Q926" s="1">
        <v>20</v>
      </c>
      <c r="R926" s="1">
        <f t="shared" si="141"/>
        <v>46</v>
      </c>
      <c r="S926" s="1">
        <f t="shared" si="142"/>
        <v>184</v>
      </c>
      <c r="T926" s="1">
        <v>0.62</v>
      </c>
      <c r="U926" s="1">
        <f t="shared" si="143"/>
        <v>114.08</v>
      </c>
      <c r="V926" s="1">
        <f t="shared" si="144"/>
        <v>69.92</v>
      </c>
      <c r="W926" s="4">
        <f t="shared" si="145"/>
        <v>0.38</v>
      </c>
      <c r="X926" s="1" t="s">
        <v>39</v>
      </c>
      <c r="Y926" s="1" t="s">
        <v>81</v>
      </c>
      <c r="Z926" s="1" t="s">
        <v>41</v>
      </c>
      <c r="AA926" s="2">
        <v>45935</v>
      </c>
      <c r="AB926" s="1">
        <v>5</v>
      </c>
      <c r="AC926" s="1" t="s">
        <v>42</v>
      </c>
      <c r="AD926" s="9" t="str">
        <f t="shared" si="146"/>
        <v>Target Not Achieved</v>
      </c>
      <c r="AE926" s="1" t="str" cm="1">
        <f t="array" ref="AE926">_xlfn.IFS(AB926&gt;=4.5,"Excellent",AB926&gt;=3,"Good",AB926&lt;3,"Poor")</f>
        <v>Excellent</v>
      </c>
      <c r="AF926" s="1" t="str">
        <f t="shared" si="147"/>
        <v>Not Eligible for Bonus</v>
      </c>
      <c r="AG926" s="9" t="str">
        <f t="shared" si="148"/>
        <v>Normal Region</v>
      </c>
      <c r="AH926" s="1" t="str">
        <f t="shared" si="149"/>
        <v>Order Closed</v>
      </c>
    </row>
    <row r="927" spans="1:34">
      <c r="A927" s="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c r="P927" s="1">
        <f t="shared" si="140"/>
        <v>62870</v>
      </c>
      <c r="Q927" s="1">
        <v>10</v>
      </c>
      <c r="R927" s="1">
        <f t="shared" si="141"/>
        <v>6287</v>
      </c>
      <c r="S927" s="1">
        <f t="shared" si="142"/>
        <v>56583</v>
      </c>
      <c r="T927" s="1">
        <v>0.57999999999999996</v>
      </c>
      <c r="U927" s="1">
        <f t="shared" si="143"/>
        <v>32818.14</v>
      </c>
      <c r="V927" s="1">
        <f t="shared" si="144"/>
        <v>23764.86</v>
      </c>
      <c r="W927" s="4">
        <f t="shared" si="145"/>
        <v>0.42</v>
      </c>
      <c r="X927" s="1" t="s">
        <v>56</v>
      </c>
      <c r="Y927" s="1" t="s">
        <v>57</v>
      </c>
      <c r="Z927" s="1" t="s">
        <v>120</v>
      </c>
      <c r="AA927" s="1"/>
      <c r="AB927" s="1"/>
      <c r="AC927" s="1" t="s">
        <v>42</v>
      </c>
      <c r="AD927" s="9" t="str">
        <f t="shared" si="146"/>
        <v>Target Achieved</v>
      </c>
      <c r="AE927" s="1" t="str" cm="1">
        <f t="array" ref="AE927">_xlfn.IFS(AB927&gt;=4.5,"Excellent",AB927&gt;=3,"Good",AB927&lt;3,"Poor")</f>
        <v>Poor</v>
      </c>
      <c r="AF927" s="1" t="str">
        <f t="shared" si="147"/>
        <v>Not Eligible for Bonus</v>
      </c>
      <c r="AG927" s="9" t="str">
        <f t="shared" si="148"/>
        <v>Normal Region</v>
      </c>
      <c r="AH927" s="1" t="str">
        <f t="shared" si="149"/>
        <v>Order Closed</v>
      </c>
    </row>
    <row r="928" spans="1:34">
      <c r="A928" s="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c r="P928" s="1">
        <f t="shared" si="140"/>
        <v>2940</v>
      </c>
      <c r="Q928" s="1">
        <v>15</v>
      </c>
      <c r="R928" s="1">
        <f t="shared" si="141"/>
        <v>441</v>
      </c>
      <c r="S928" s="1">
        <f t="shared" si="142"/>
        <v>2499</v>
      </c>
      <c r="T928" s="1">
        <v>0.45</v>
      </c>
      <c r="U928" s="1">
        <f t="shared" si="143"/>
        <v>1124.55</v>
      </c>
      <c r="V928" s="1">
        <f t="shared" si="144"/>
        <v>1374.45</v>
      </c>
      <c r="W928" s="4">
        <f t="shared" si="145"/>
        <v>0.55000000000000004</v>
      </c>
      <c r="X928" s="1" t="s">
        <v>65</v>
      </c>
      <c r="Y928" s="1" t="s">
        <v>57</v>
      </c>
      <c r="Z928" s="1" t="s">
        <v>41</v>
      </c>
      <c r="AA928" s="2">
        <v>45936</v>
      </c>
      <c r="AB928" s="1">
        <v>4</v>
      </c>
      <c r="AC928" s="1" t="s">
        <v>42</v>
      </c>
      <c r="AD928" s="9" t="str">
        <f t="shared" si="146"/>
        <v>Target Not Achieved</v>
      </c>
      <c r="AE928" s="1" t="str" cm="1">
        <f t="array" ref="AE928">_xlfn.IFS(AB928&gt;=4.5,"Excellent",AB928&gt;=3,"Good",AB928&lt;3,"Poor")</f>
        <v>Good</v>
      </c>
      <c r="AF928" s="1" t="str">
        <f t="shared" si="147"/>
        <v>Not Eligible for Bonus</v>
      </c>
      <c r="AG928" s="9" t="str">
        <f t="shared" si="148"/>
        <v>Priority Region</v>
      </c>
      <c r="AH928" s="1" t="str">
        <f t="shared" si="149"/>
        <v>Order Closed</v>
      </c>
    </row>
    <row r="929" spans="1:34">
      <c r="A929" s="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c r="P929" s="1">
        <f t="shared" si="140"/>
        <v>3720</v>
      </c>
      <c r="Q929" s="1">
        <v>20</v>
      </c>
      <c r="R929" s="1">
        <f t="shared" si="141"/>
        <v>744</v>
      </c>
      <c r="S929" s="1">
        <f t="shared" si="142"/>
        <v>2976</v>
      </c>
      <c r="T929" s="1">
        <v>0.45</v>
      </c>
      <c r="U929" s="1">
        <f t="shared" si="143"/>
        <v>1339.2</v>
      </c>
      <c r="V929" s="1">
        <f t="shared" si="144"/>
        <v>1636.8</v>
      </c>
      <c r="W929" s="4">
        <f t="shared" si="145"/>
        <v>0.54999999999999993</v>
      </c>
      <c r="X929" s="1" t="s">
        <v>92</v>
      </c>
      <c r="Y929" s="1" t="s">
        <v>57</v>
      </c>
      <c r="Z929" s="1" t="s">
        <v>22</v>
      </c>
      <c r="AA929" s="1"/>
      <c r="AB929" s="1"/>
      <c r="AC929" s="1" t="s">
        <v>93</v>
      </c>
      <c r="AD929" s="9" t="str">
        <f t="shared" si="146"/>
        <v>Target Not Achieved</v>
      </c>
      <c r="AE929" s="1" t="str" cm="1">
        <f t="array" ref="AE929">_xlfn.IFS(AB929&gt;=4.5,"Excellent",AB929&gt;=3,"Good",AB929&lt;3,"Poor")</f>
        <v>Poor</v>
      </c>
      <c r="AF929" s="1" t="str">
        <f t="shared" si="147"/>
        <v>Not Eligible for Bonus</v>
      </c>
      <c r="AG929" s="9" t="str">
        <f t="shared" si="148"/>
        <v>Normal Region</v>
      </c>
      <c r="AH929" s="1" t="str">
        <f t="shared" si="149"/>
        <v>Order Returned</v>
      </c>
    </row>
    <row r="930" spans="1:34">
      <c r="A930" s="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c r="P930" s="1">
        <f t="shared" si="140"/>
        <v>3150</v>
      </c>
      <c r="Q930" s="1">
        <v>0</v>
      </c>
      <c r="R930" s="1">
        <f t="shared" si="141"/>
        <v>0</v>
      </c>
      <c r="S930" s="1">
        <f t="shared" si="142"/>
        <v>3150</v>
      </c>
      <c r="T930" s="1">
        <v>0.35</v>
      </c>
      <c r="U930" s="1">
        <f t="shared" si="143"/>
        <v>1102.5</v>
      </c>
      <c r="V930" s="1">
        <f t="shared" si="144"/>
        <v>2047.5</v>
      </c>
      <c r="W930" s="4">
        <f t="shared" si="145"/>
        <v>0.65</v>
      </c>
      <c r="X930" s="1" t="s">
        <v>50</v>
      </c>
      <c r="Y930" s="1" t="s">
        <v>81</v>
      </c>
      <c r="Z930" s="1" t="s">
        <v>41</v>
      </c>
      <c r="AA930" s="2">
        <v>45937</v>
      </c>
      <c r="AB930" s="1">
        <v>4</v>
      </c>
      <c r="AC930" s="1" t="s">
        <v>42</v>
      </c>
      <c r="AD930" s="9" t="str">
        <f t="shared" si="146"/>
        <v>Target Not Achieved</v>
      </c>
      <c r="AE930" s="1" t="str" cm="1">
        <f t="array" ref="AE930">_xlfn.IFS(AB930&gt;=4.5,"Excellent",AB930&gt;=3,"Good",AB930&lt;3,"Poor")</f>
        <v>Good</v>
      </c>
      <c r="AF930" s="1" t="str">
        <f t="shared" si="147"/>
        <v>Not Eligible for Bonus</v>
      </c>
      <c r="AG930" s="9" t="str">
        <f t="shared" si="148"/>
        <v>Priority Region</v>
      </c>
      <c r="AH930" s="1" t="str">
        <f t="shared" si="149"/>
        <v>Order Closed</v>
      </c>
    </row>
    <row r="931" spans="1:34">
      <c r="A931" s="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c r="P931" s="1">
        <f t="shared" si="140"/>
        <v>10980</v>
      </c>
      <c r="Q931" s="1">
        <v>10</v>
      </c>
      <c r="R931" s="1">
        <f t="shared" si="141"/>
        <v>1098</v>
      </c>
      <c r="S931" s="1">
        <f t="shared" si="142"/>
        <v>9882</v>
      </c>
      <c r="T931" s="1">
        <v>0.45</v>
      </c>
      <c r="U931" s="1">
        <f t="shared" si="143"/>
        <v>4446.9000000000005</v>
      </c>
      <c r="V931" s="1">
        <f t="shared" si="144"/>
        <v>5435.0999999999995</v>
      </c>
      <c r="W931" s="4">
        <f t="shared" si="145"/>
        <v>0.54999999999999993</v>
      </c>
      <c r="X931" s="1" t="s">
        <v>104</v>
      </c>
      <c r="Y931" s="1" t="s">
        <v>81</v>
      </c>
      <c r="Z931" s="1" t="s">
        <v>41</v>
      </c>
      <c r="AA931" s="2">
        <v>45937</v>
      </c>
      <c r="AB931" s="1">
        <v>4</v>
      </c>
      <c r="AC931" s="1" t="s">
        <v>42</v>
      </c>
      <c r="AD931" s="9" t="str">
        <f t="shared" si="146"/>
        <v>Target Not Achieved</v>
      </c>
      <c r="AE931" s="1" t="str" cm="1">
        <f t="array" ref="AE931">_xlfn.IFS(AB931&gt;=4.5,"Excellent",AB931&gt;=3,"Good",AB931&lt;3,"Poor")</f>
        <v>Good</v>
      </c>
      <c r="AF931" s="1" t="str">
        <f t="shared" si="147"/>
        <v>Not Eligible for Bonus</v>
      </c>
      <c r="AG931" s="9" t="str">
        <f t="shared" si="148"/>
        <v>Normal Region</v>
      </c>
      <c r="AH931" s="1" t="str">
        <f t="shared" si="149"/>
        <v>Order Closed</v>
      </c>
    </row>
    <row r="932" spans="1:34">
      <c r="A932" s="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c r="P932" s="1">
        <f t="shared" si="140"/>
        <v>33870</v>
      </c>
      <c r="Q932" s="1">
        <v>25</v>
      </c>
      <c r="R932" s="1">
        <f t="shared" si="141"/>
        <v>8467.5</v>
      </c>
      <c r="S932" s="1">
        <f t="shared" si="142"/>
        <v>25402.5</v>
      </c>
      <c r="T932" s="1">
        <v>0.52</v>
      </c>
      <c r="U932" s="1">
        <f t="shared" si="143"/>
        <v>13209.300000000001</v>
      </c>
      <c r="V932" s="1">
        <f t="shared" si="144"/>
        <v>12193.199999999999</v>
      </c>
      <c r="W932" s="4">
        <f t="shared" si="145"/>
        <v>0.48</v>
      </c>
      <c r="X932" s="1" t="s">
        <v>56</v>
      </c>
      <c r="Y932" s="1" t="s">
        <v>40</v>
      </c>
      <c r="Z932" s="1" t="s">
        <v>66</v>
      </c>
      <c r="AA932" s="1"/>
      <c r="AB932" s="1"/>
      <c r="AC932" s="1" t="s">
        <v>42</v>
      </c>
      <c r="AD932" s="9" t="str">
        <f t="shared" si="146"/>
        <v>Target Achieved</v>
      </c>
      <c r="AE932" s="1" t="str" cm="1">
        <f t="array" ref="AE932">_xlfn.IFS(AB932&gt;=4.5,"Excellent",AB932&gt;=3,"Good",AB932&lt;3,"Poor")</f>
        <v>Poor</v>
      </c>
      <c r="AF932" s="1" t="str">
        <f t="shared" si="147"/>
        <v>Not Eligible for Bonus</v>
      </c>
      <c r="AG932" s="9" t="str">
        <f t="shared" si="148"/>
        <v>Normal Region</v>
      </c>
      <c r="AH932" s="1" t="str">
        <f t="shared" si="149"/>
        <v>Order Closed</v>
      </c>
    </row>
    <row r="933" spans="1:34">
      <c r="A933" s="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c r="P933" s="1">
        <f t="shared" si="140"/>
        <v>440</v>
      </c>
      <c r="Q933" s="1">
        <v>0</v>
      </c>
      <c r="R933" s="1">
        <f t="shared" si="141"/>
        <v>0</v>
      </c>
      <c r="S933" s="1">
        <f t="shared" si="142"/>
        <v>440</v>
      </c>
      <c r="T933" s="1">
        <v>0.35</v>
      </c>
      <c r="U933" s="1">
        <f t="shared" si="143"/>
        <v>154</v>
      </c>
      <c r="V933" s="1">
        <f t="shared" si="144"/>
        <v>286</v>
      </c>
      <c r="W933" s="4">
        <f t="shared" si="145"/>
        <v>0.65</v>
      </c>
      <c r="X933" s="1" t="s">
        <v>39</v>
      </c>
      <c r="Y933" s="1" t="s">
        <v>72</v>
      </c>
      <c r="Z933" s="1" t="s">
        <v>41</v>
      </c>
      <c r="AA933" s="2">
        <v>45937</v>
      </c>
      <c r="AB933" s="1">
        <v>4</v>
      </c>
      <c r="AC933" s="1" t="s">
        <v>42</v>
      </c>
      <c r="AD933" s="9" t="str">
        <f t="shared" si="146"/>
        <v>Target Not Achieved</v>
      </c>
      <c r="AE933" s="1" t="str" cm="1">
        <f t="array" ref="AE933">_xlfn.IFS(AB933&gt;=4.5,"Excellent",AB933&gt;=3,"Good",AB933&lt;3,"Poor")</f>
        <v>Good</v>
      </c>
      <c r="AF933" s="1" t="str">
        <f t="shared" si="147"/>
        <v>Not Eligible for Bonus</v>
      </c>
      <c r="AG933" s="9" t="str">
        <f t="shared" si="148"/>
        <v>Normal Region</v>
      </c>
      <c r="AH933" s="1" t="str">
        <f t="shared" si="149"/>
        <v>Order Closed</v>
      </c>
    </row>
    <row r="934" spans="1:34">
      <c r="A934" s="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c r="P934" s="1">
        <f t="shared" si="140"/>
        <v>1320</v>
      </c>
      <c r="Q934" s="1">
        <v>5</v>
      </c>
      <c r="R934" s="1">
        <f t="shared" si="141"/>
        <v>66</v>
      </c>
      <c r="S934" s="1">
        <f t="shared" si="142"/>
        <v>1254</v>
      </c>
      <c r="T934" s="1">
        <v>0.45</v>
      </c>
      <c r="U934" s="1">
        <f t="shared" si="143"/>
        <v>564.30000000000007</v>
      </c>
      <c r="V934" s="1">
        <f t="shared" si="144"/>
        <v>689.69999999999993</v>
      </c>
      <c r="W934" s="4">
        <f t="shared" si="145"/>
        <v>0.54999999999999993</v>
      </c>
      <c r="X934" s="1" t="s">
        <v>50</v>
      </c>
      <c r="Y934" s="1" t="s">
        <v>81</v>
      </c>
      <c r="Z934" s="1" t="s">
        <v>22</v>
      </c>
      <c r="AA934" s="1"/>
      <c r="AB934" s="1"/>
      <c r="AC934" s="1" t="s">
        <v>93</v>
      </c>
      <c r="AD934" s="9" t="str">
        <f t="shared" si="146"/>
        <v>Target Not Achieved</v>
      </c>
      <c r="AE934" s="1" t="str" cm="1">
        <f t="array" ref="AE934">_xlfn.IFS(AB934&gt;=4.5,"Excellent",AB934&gt;=3,"Good",AB934&lt;3,"Poor")</f>
        <v>Poor</v>
      </c>
      <c r="AF934" s="1" t="str">
        <f t="shared" si="147"/>
        <v>Not Eligible for Bonus</v>
      </c>
      <c r="AG934" s="9" t="str">
        <f t="shared" si="148"/>
        <v>Normal Region</v>
      </c>
      <c r="AH934" s="1" t="str">
        <f t="shared" si="149"/>
        <v>Order Returned</v>
      </c>
    </row>
    <row r="935" spans="1:34">
      <c r="A935" s="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c r="P935" s="1">
        <f t="shared" si="140"/>
        <v>940</v>
      </c>
      <c r="Q935" s="1">
        <v>0</v>
      </c>
      <c r="R935" s="1">
        <f t="shared" si="141"/>
        <v>0</v>
      </c>
      <c r="S935" s="1">
        <f t="shared" si="142"/>
        <v>940</v>
      </c>
      <c r="T935" s="1">
        <v>0.35</v>
      </c>
      <c r="U935" s="1">
        <f t="shared" si="143"/>
        <v>329</v>
      </c>
      <c r="V935" s="1">
        <f t="shared" si="144"/>
        <v>611</v>
      </c>
      <c r="W935" s="4">
        <f t="shared" si="145"/>
        <v>0.65</v>
      </c>
      <c r="X935" s="1" t="s">
        <v>92</v>
      </c>
      <c r="Y935" s="1" t="s">
        <v>81</v>
      </c>
      <c r="Z935" s="1" t="s">
        <v>41</v>
      </c>
      <c r="AA935" s="2">
        <v>45938</v>
      </c>
      <c r="AB935" s="1">
        <v>4</v>
      </c>
      <c r="AC935" s="1" t="s">
        <v>42</v>
      </c>
      <c r="AD935" s="9" t="str">
        <f t="shared" si="146"/>
        <v>Target Not Achieved</v>
      </c>
      <c r="AE935" s="1" t="str" cm="1">
        <f t="array" ref="AE935">_xlfn.IFS(AB935&gt;=4.5,"Excellent",AB935&gt;=3,"Good",AB935&lt;3,"Poor")</f>
        <v>Good</v>
      </c>
      <c r="AF935" s="1" t="str">
        <f t="shared" si="147"/>
        <v>Not Eligible for Bonus</v>
      </c>
      <c r="AG935" s="9" t="str">
        <f t="shared" si="148"/>
        <v>Priority Region</v>
      </c>
      <c r="AH935" s="1" t="str">
        <f t="shared" si="149"/>
        <v>Order Closed</v>
      </c>
    </row>
    <row r="936" spans="1:34">
      <c r="A936" s="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c r="P936" s="1">
        <f t="shared" si="140"/>
        <v>41310</v>
      </c>
      <c r="Q936" s="1">
        <v>20</v>
      </c>
      <c r="R936" s="1">
        <f t="shared" si="141"/>
        <v>8262</v>
      </c>
      <c r="S936" s="1">
        <f t="shared" si="142"/>
        <v>33048</v>
      </c>
      <c r="T936" s="1">
        <v>0.57999999999999996</v>
      </c>
      <c r="U936" s="1">
        <f t="shared" si="143"/>
        <v>19167.84</v>
      </c>
      <c r="V936" s="1">
        <f t="shared" si="144"/>
        <v>13880.16</v>
      </c>
      <c r="W936" s="4">
        <f t="shared" si="145"/>
        <v>0.42</v>
      </c>
      <c r="X936" s="1" t="s">
        <v>92</v>
      </c>
      <c r="Y936" s="1" t="s">
        <v>81</v>
      </c>
      <c r="Z936" s="1" t="s">
        <v>41</v>
      </c>
      <c r="AA936" s="2">
        <v>45938</v>
      </c>
      <c r="AB936" s="1">
        <v>3</v>
      </c>
      <c r="AC936" s="1" t="s">
        <v>42</v>
      </c>
      <c r="AD936" s="9" t="str">
        <f t="shared" si="146"/>
        <v>Target Achieved</v>
      </c>
      <c r="AE936" s="1" t="str" cm="1">
        <f t="array" ref="AE936">_xlfn.IFS(AB936&gt;=4.5,"Excellent",AB936&gt;=3,"Good",AB936&lt;3,"Poor")</f>
        <v>Good</v>
      </c>
      <c r="AF936" s="1" t="str">
        <f t="shared" si="147"/>
        <v>Not Eligible for Bonus</v>
      </c>
      <c r="AG936" s="9" t="str">
        <f t="shared" si="148"/>
        <v>Normal Region</v>
      </c>
      <c r="AH936" s="1" t="str">
        <f t="shared" si="149"/>
        <v>Order Closed</v>
      </c>
    </row>
    <row r="937" spans="1:34">
      <c r="A937" s="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c r="P937" s="1">
        <f t="shared" si="140"/>
        <v>12720</v>
      </c>
      <c r="Q937" s="1">
        <v>0</v>
      </c>
      <c r="R937" s="1">
        <f t="shared" si="141"/>
        <v>0</v>
      </c>
      <c r="S937" s="1">
        <f t="shared" si="142"/>
        <v>12720</v>
      </c>
      <c r="T937" s="1">
        <v>0.48</v>
      </c>
      <c r="U937" s="1">
        <f t="shared" si="143"/>
        <v>6105.5999999999995</v>
      </c>
      <c r="V937" s="1">
        <f t="shared" si="144"/>
        <v>6614.4000000000005</v>
      </c>
      <c r="W937" s="4">
        <f t="shared" si="145"/>
        <v>0.52</v>
      </c>
      <c r="X937" s="1" t="s">
        <v>104</v>
      </c>
      <c r="Y937" s="1" t="s">
        <v>57</v>
      </c>
      <c r="Z937" s="1" t="s">
        <v>41</v>
      </c>
      <c r="AA937" s="2">
        <v>45943</v>
      </c>
      <c r="AB937" s="1">
        <v>5</v>
      </c>
      <c r="AC937" s="1" t="s">
        <v>42</v>
      </c>
      <c r="AD937" s="9" t="str">
        <f t="shared" si="146"/>
        <v>Target Achieved</v>
      </c>
      <c r="AE937" s="1" t="str" cm="1">
        <f t="array" ref="AE937">_xlfn.IFS(AB937&gt;=4.5,"Excellent",AB937&gt;=3,"Good",AB937&lt;3,"Poor")</f>
        <v>Excellent</v>
      </c>
      <c r="AF937" s="1" t="str">
        <f t="shared" si="147"/>
        <v>Eligible for Bonus</v>
      </c>
      <c r="AG937" s="9" t="str">
        <f t="shared" si="148"/>
        <v>Normal Region</v>
      </c>
      <c r="AH937" s="1" t="str">
        <f t="shared" si="149"/>
        <v>Order Closed</v>
      </c>
    </row>
    <row r="938" spans="1:34">
      <c r="A938" s="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c r="P938" s="1">
        <f t="shared" si="140"/>
        <v>7640</v>
      </c>
      <c r="Q938" s="1">
        <v>10</v>
      </c>
      <c r="R938" s="1">
        <f t="shared" si="141"/>
        <v>764</v>
      </c>
      <c r="S938" s="1">
        <f t="shared" si="142"/>
        <v>6876</v>
      </c>
      <c r="T938" s="1">
        <v>0.48</v>
      </c>
      <c r="U938" s="1">
        <f t="shared" si="143"/>
        <v>3300.48</v>
      </c>
      <c r="V938" s="1">
        <f t="shared" si="144"/>
        <v>3575.52</v>
      </c>
      <c r="W938" s="4">
        <f t="shared" si="145"/>
        <v>0.52</v>
      </c>
      <c r="X938" s="1" t="s">
        <v>39</v>
      </c>
      <c r="Y938" s="1" t="s">
        <v>57</v>
      </c>
      <c r="Z938" s="1" t="s">
        <v>41</v>
      </c>
      <c r="AA938" s="2">
        <v>45941</v>
      </c>
      <c r="AB938" s="1">
        <v>3</v>
      </c>
      <c r="AC938" s="1" t="s">
        <v>42</v>
      </c>
      <c r="AD938" s="9" t="str">
        <f t="shared" si="146"/>
        <v>Target Not Achieved</v>
      </c>
      <c r="AE938" s="1" t="str" cm="1">
        <f t="array" ref="AE938">_xlfn.IFS(AB938&gt;=4.5,"Excellent",AB938&gt;=3,"Good",AB938&lt;3,"Poor")</f>
        <v>Good</v>
      </c>
      <c r="AF938" s="1" t="str">
        <f t="shared" si="147"/>
        <v>Not Eligible for Bonus</v>
      </c>
      <c r="AG938" s="9" t="str">
        <f t="shared" si="148"/>
        <v>Normal Region</v>
      </c>
      <c r="AH938" s="1" t="str">
        <f t="shared" si="149"/>
        <v>Order Closed</v>
      </c>
    </row>
    <row r="939" spans="1:34">
      <c r="A939" s="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c r="P939" s="1">
        <f t="shared" si="140"/>
        <v>307600</v>
      </c>
      <c r="Q939" s="1">
        <v>0</v>
      </c>
      <c r="R939" s="1">
        <f t="shared" si="141"/>
        <v>0</v>
      </c>
      <c r="S939" s="1">
        <f t="shared" si="142"/>
        <v>307600</v>
      </c>
      <c r="T939" s="1">
        <v>0.57999999999999996</v>
      </c>
      <c r="U939" s="1">
        <f t="shared" si="143"/>
        <v>178408</v>
      </c>
      <c r="V939" s="1">
        <f t="shared" si="144"/>
        <v>129192</v>
      </c>
      <c r="W939" s="4">
        <f t="shared" si="145"/>
        <v>0.42</v>
      </c>
      <c r="X939" s="1" t="s">
        <v>147</v>
      </c>
      <c r="Y939" s="1" t="s">
        <v>40</v>
      </c>
      <c r="Z939" s="1" t="s">
        <v>41</v>
      </c>
      <c r="AA939" s="2">
        <v>45940</v>
      </c>
      <c r="AB939" s="1">
        <v>3</v>
      </c>
      <c r="AC939" s="1" t="s">
        <v>42</v>
      </c>
      <c r="AD939" s="9" t="str">
        <f t="shared" si="146"/>
        <v>Target Achieved</v>
      </c>
      <c r="AE939" s="1" t="str" cm="1">
        <f t="array" ref="AE939">_xlfn.IFS(AB939&gt;=4.5,"Excellent",AB939&gt;=3,"Good",AB939&lt;3,"Poor")</f>
        <v>Good</v>
      </c>
      <c r="AF939" s="1" t="str">
        <f t="shared" si="147"/>
        <v>Eligible for Bonus</v>
      </c>
      <c r="AG939" s="9" t="str">
        <f t="shared" si="148"/>
        <v>Normal Region</v>
      </c>
      <c r="AH939" s="1" t="str">
        <f t="shared" si="149"/>
        <v>Order Closed</v>
      </c>
    </row>
    <row r="940" spans="1:34">
      <c r="A940" s="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c r="P940" s="1">
        <f t="shared" si="140"/>
        <v>1140</v>
      </c>
      <c r="Q940" s="1">
        <v>20</v>
      </c>
      <c r="R940" s="1">
        <f t="shared" si="141"/>
        <v>228</v>
      </c>
      <c r="S940" s="1">
        <f t="shared" si="142"/>
        <v>912</v>
      </c>
      <c r="T940" s="1">
        <v>0.45</v>
      </c>
      <c r="U940" s="1">
        <f t="shared" si="143"/>
        <v>410.40000000000003</v>
      </c>
      <c r="V940" s="1">
        <f t="shared" si="144"/>
        <v>501.59999999999997</v>
      </c>
      <c r="W940" s="4">
        <f t="shared" si="145"/>
        <v>0.54999999999999993</v>
      </c>
      <c r="X940" s="1" t="s">
        <v>39</v>
      </c>
      <c r="Y940" s="1" t="s">
        <v>40</v>
      </c>
      <c r="Z940" s="1" t="s">
        <v>41</v>
      </c>
      <c r="AA940" s="2">
        <v>45945</v>
      </c>
      <c r="AB940" s="1">
        <v>5</v>
      </c>
      <c r="AC940" s="1" t="s">
        <v>42</v>
      </c>
      <c r="AD940" s="9" t="str">
        <f t="shared" si="146"/>
        <v>Target Not Achieved</v>
      </c>
      <c r="AE940" s="1" t="str" cm="1">
        <f t="array" ref="AE940">_xlfn.IFS(AB940&gt;=4.5,"Excellent",AB940&gt;=3,"Good",AB940&lt;3,"Poor")</f>
        <v>Excellent</v>
      </c>
      <c r="AF940" s="1" t="str">
        <f t="shared" si="147"/>
        <v>Not Eligible for Bonus</v>
      </c>
      <c r="AG940" s="9" t="str">
        <f t="shared" si="148"/>
        <v>Normal Region</v>
      </c>
      <c r="AH940" s="1" t="str">
        <f t="shared" si="149"/>
        <v>Order Closed</v>
      </c>
    </row>
    <row r="941" spans="1:34">
      <c r="A941" s="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c r="P941" s="1">
        <f t="shared" si="140"/>
        <v>2240</v>
      </c>
      <c r="Q941" s="1">
        <v>20</v>
      </c>
      <c r="R941" s="1">
        <f t="shared" si="141"/>
        <v>448</v>
      </c>
      <c r="S941" s="1">
        <f t="shared" si="142"/>
        <v>1792</v>
      </c>
      <c r="T941" s="1">
        <v>0.45</v>
      </c>
      <c r="U941" s="1">
        <f t="shared" si="143"/>
        <v>806.4</v>
      </c>
      <c r="V941" s="1">
        <f t="shared" si="144"/>
        <v>985.6</v>
      </c>
      <c r="W941" s="4">
        <f t="shared" si="145"/>
        <v>0.55000000000000004</v>
      </c>
      <c r="X941" s="1" t="s">
        <v>104</v>
      </c>
      <c r="Y941" s="1" t="s">
        <v>72</v>
      </c>
      <c r="Z941" s="1" t="s">
        <v>41</v>
      </c>
      <c r="AA941" s="2">
        <v>45943</v>
      </c>
      <c r="AB941" s="1">
        <v>5</v>
      </c>
      <c r="AC941" s="1" t="s">
        <v>42</v>
      </c>
      <c r="AD941" s="9" t="str">
        <f t="shared" si="146"/>
        <v>Target Not Achieved</v>
      </c>
      <c r="AE941" s="1" t="str" cm="1">
        <f t="array" ref="AE941">_xlfn.IFS(AB941&gt;=4.5,"Excellent",AB941&gt;=3,"Good",AB941&lt;3,"Poor")</f>
        <v>Excellent</v>
      </c>
      <c r="AF941" s="1" t="str">
        <f t="shared" si="147"/>
        <v>Not Eligible for Bonus</v>
      </c>
      <c r="AG941" s="9" t="str">
        <f t="shared" si="148"/>
        <v>Normal Region</v>
      </c>
      <c r="AH941" s="1" t="str">
        <f t="shared" si="149"/>
        <v>Order Closed</v>
      </c>
    </row>
    <row r="942" spans="1:34">
      <c r="A942" s="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c r="P942" s="1">
        <f t="shared" si="140"/>
        <v>15280</v>
      </c>
      <c r="Q942" s="1">
        <v>30</v>
      </c>
      <c r="R942" s="1">
        <f t="shared" si="141"/>
        <v>4584</v>
      </c>
      <c r="S942" s="1">
        <f t="shared" si="142"/>
        <v>10696</v>
      </c>
      <c r="T942" s="1">
        <v>0.48</v>
      </c>
      <c r="U942" s="1">
        <f t="shared" si="143"/>
        <v>5134.08</v>
      </c>
      <c r="V942" s="1">
        <f t="shared" si="144"/>
        <v>5561.92</v>
      </c>
      <c r="W942" s="4">
        <f t="shared" si="145"/>
        <v>0.52</v>
      </c>
      <c r="X942" s="1" t="s">
        <v>56</v>
      </c>
      <c r="Y942" s="1" t="s">
        <v>40</v>
      </c>
      <c r="Z942" s="1" t="s">
        <v>120</v>
      </c>
      <c r="AA942" s="1"/>
      <c r="AB942" s="1"/>
      <c r="AC942" s="1" t="s">
        <v>42</v>
      </c>
      <c r="AD942" s="9" t="str">
        <f t="shared" si="146"/>
        <v>Target Achieved</v>
      </c>
      <c r="AE942" s="1" t="str" cm="1">
        <f t="array" ref="AE942">_xlfn.IFS(AB942&gt;=4.5,"Excellent",AB942&gt;=3,"Good",AB942&lt;3,"Poor")</f>
        <v>Poor</v>
      </c>
      <c r="AF942" s="1" t="str">
        <f t="shared" si="147"/>
        <v>Not Eligible for Bonus</v>
      </c>
      <c r="AG942" s="9" t="str">
        <f t="shared" si="148"/>
        <v>Normal Region</v>
      </c>
      <c r="AH942" s="1" t="str">
        <f t="shared" si="149"/>
        <v>Order Closed</v>
      </c>
    </row>
    <row r="943" spans="1:34">
      <c r="A943" s="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c r="P943" s="1">
        <f t="shared" si="140"/>
        <v>1220</v>
      </c>
      <c r="Q943" s="1">
        <v>10</v>
      </c>
      <c r="R943" s="1">
        <f t="shared" si="141"/>
        <v>122</v>
      </c>
      <c r="S943" s="1">
        <f t="shared" si="142"/>
        <v>1098</v>
      </c>
      <c r="T943" s="1">
        <v>0.48</v>
      </c>
      <c r="U943" s="1">
        <f t="shared" si="143"/>
        <v>527.04</v>
      </c>
      <c r="V943" s="1">
        <f t="shared" si="144"/>
        <v>570.96</v>
      </c>
      <c r="W943" s="4">
        <f t="shared" si="145"/>
        <v>0.52</v>
      </c>
      <c r="X943" s="1" t="s">
        <v>147</v>
      </c>
      <c r="Y943" s="1" t="s">
        <v>72</v>
      </c>
      <c r="Z943" s="1" t="s">
        <v>66</v>
      </c>
      <c r="AA943" s="1"/>
      <c r="AB943" s="1"/>
      <c r="AC943" s="1" t="s">
        <v>42</v>
      </c>
      <c r="AD943" s="9" t="str">
        <f t="shared" si="146"/>
        <v>Target Not Achieved</v>
      </c>
      <c r="AE943" s="1" t="str" cm="1">
        <f t="array" ref="AE943">_xlfn.IFS(AB943&gt;=4.5,"Excellent",AB943&gt;=3,"Good",AB943&lt;3,"Poor")</f>
        <v>Poor</v>
      </c>
      <c r="AF943" s="1" t="str">
        <f t="shared" si="147"/>
        <v>Not Eligible for Bonus</v>
      </c>
      <c r="AG943" s="9" t="str">
        <f t="shared" si="148"/>
        <v>Normal Region</v>
      </c>
      <c r="AH943" s="1" t="str">
        <f t="shared" si="149"/>
        <v>Order Closed</v>
      </c>
    </row>
    <row r="944" spans="1:34">
      <c r="A944" s="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c r="P944" s="1">
        <f t="shared" si="140"/>
        <v>13980</v>
      </c>
      <c r="Q944" s="1">
        <v>0</v>
      </c>
      <c r="R944" s="1">
        <f t="shared" si="141"/>
        <v>0</v>
      </c>
      <c r="S944" s="1">
        <f t="shared" si="142"/>
        <v>13980</v>
      </c>
      <c r="T944" s="1">
        <v>0.47</v>
      </c>
      <c r="U944" s="1">
        <f t="shared" si="143"/>
        <v>6570.5999999999995</v>
      </c>
      <c r="V944" s="1">
        <f t="shared" si="144"/>
        <v>7409.4000000000005</v>
      </c>
      <c r="W944" s="4">
        <f t="shared" si="145"/>
        <v>0.53</v>
      </c>
      <c r="X944" s="1" t="s">
        <v>147</v>
      </c>
      <c r="Y944" s="1" t="s">
        <v>72</v>
      </c>
      <c r="Z944" s="1" t="s">
        <v>22</v>
      </c>
      <c r="AA944" s="1"/>
      <c r="AB944" s="1"/>
      <c r="AC944" s="1" t="s">
        <v>93</v>
      </c>
      <c r="AD944" s="9" t="str">
        <f t="shared" si="146"/>
        <v>Target Achieved</v>
      </c>
      <c r="AE944" s="1" t="str" cm="1">
        <f t="array" ref="AE944">_xlfn.IFS(AB944&gt;=4.5,"Excellent",AB944&gt;=3,"Good",AB944&lt;3,"Poor")</f>
        <v>Poor</v>
      </c>
      <c r="AF944" s="1" t="str">
        <f t="shared" si="147"/>
        <v>Eligible for Bonus</v>
      </c>
      <c r="AG944" s="9" t="str">
        <f t="shared" si="148"/>
        <v>Normal Region</v>
      </c>
      <c r="AH944" s="1" t="str">
        <f t="shared" si="149"/>
        <v>Order Returned</v>
      </c>
    </row>
    <row r="945" spans="1:34">
      <c r="A945" s="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c r="P945" s="1">
        <f t="shared" si="140"/>
        <v>4080</v>
      </c>
      <c r="Q945" s="1">
        <v>30</v>
      </c>
      <c r="R945" s="1">
        <f t="shared" si="141"/>
        <v>1224</v>
      </c>
      <c r="S945" s="1">
        <f t="shared" si="142"/>
        <v>2856</v>
      </c>
      <c r="T945" s="1">
        <v>0.45</v>
      </c>
      <c r="U945" s="1">
        <f t="shared" si="143"/>
        <v>1285.2</v>
      </c>
      <c r="V945" s="1">
        <f t="shared" si="144"/>
        <v>1570.8</v>
      </c>
      <c r="W945" s="4">
        <f t="shared" si="145"/>
        <v>0.54999999999999993</v>
      </c>
      <c r="X945" s="1" t="s">
        <v>104</v>
      </c>
      <c r="Y945" s="1" t="s">
        <v>40</v>
      </c>
      <c r="Z945" s="1" t="s">
        <v>41</v>
      </c>
      <c r="AA945" s="2">
        <v>45941</v>
      </c>
      <c r="AB945" s="1">
        <v>3</v>
      </c>
      <c r="AC945" s="1" t="s">
        <v>42</v>
      </c>
      <c r="AD945" s="9" t="str">
        <f t="shared" si="146"/>
        <v>Target Not Achieved</v>
      </c>
      <c r="AE945" s="1" t="str" cm="1">
        <f t="array" ref="AE945">_xlfn.IFS(AB945&gt;=4.5,"Excellent",AB945&gt;=3,"Good",AB945&lt;3,"Poor")</f>
        <v>Good</v>
      </c>
      <c r="AF945" s="1" t="str">
        <f t="shared" si="147"/>
        <v>Not Eligible for Bonus</v>
      </c>
      <c r="AG945" s="9" t="str">
        <f t="shared" si="148"/>
        <v>Normal Region</v>
      </c>
      <c r="AH945" s="1" t="str">
        <f t="shared" si="149"/>
        <v>Order Closed</v>
      </c>
    </row>
    <row r="946" spans="1:34">
      <c r="A946" s="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c r="P946" s="1">
        <f t="shared" si="140"/>
        <v>9420</v>
      </c>
      <c r="Q946" s="1">
        <v>20</v>
      </c>
      <c r="R946" s="1">
        <f t="shared" si="141"/>
        <v>1884</v>
      </c>
      <c r="S946" s="1">
        <f t="shared" si="142"/>
        <v>7536</v>
      </c>
      <c r="T946" s="1">
        <v>0.5</v>
      </c>
      <c r="U946" s="1">
        <f t="shared" si="143"/>
        <v>3768</v>
      </c>
      <c r="V946" s="1">
        <f t="shared" si="144"/>
        <v>3768</v>
      </c>
      <c r="W946" s="4">
        <f t="shared" si="145"/>
        <v>0.5</v>
      </c>
      <c r="X946" s="1" t="s">
        <v>147</v>
      </c>
      <c r="Y946" s="1" t="s">
        <v>72</v>
      </c>
      <c r="Z946" s="1" t="s">
        <v>41</v>
      </c>
      <c r="AA946" s="2">
        <v>45943</v>
      </c>
      <c r="AB946" s="1">
        <v>3</v>
      </c>
      <c r="AC946" s="1" t="s">
        <v>42</v>
      </c>
      <c r="AD946" s="9" t="str">
        <f t="shared" si="146"/>
        <v>Target Not Achieved</v>
      </c>
      <c r="AE946" s="1" t="str" cm="1">
        <f t="array" ref="AE946">_xlfn.IFS(AB946&gt;=4.5,"Excellent",AB946&gt;=3,"Good",AB946&lt;3,"Poor")</f>
        <v>Good</v>
      </c>
      <c r="AF946" s="1" t="str">
        <f t="shared" si="147"/>
        <v>Not Eligible for Bonus</v>
      </c>
      <c r="AG946" s="9" t="str">
        <f t="shared" si="148"/>
        <v>Priority Region</v>
      </c>
      <c r="AH946" s="1" t="str">
        <f t="shared" si="149"/>
        <v>Order Closed</v>
      </c>
    </row>
    <row r="947" spans="1:34">
      <c r="A947" s="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c r="P947" s="1">
        <f t="shared" si="140"/>
        <v>7670</v>
      </c>
      <c r="Q947" s="1">
        <v>30</v>
      </c>
      <c r="R947" s="1">
        <f t="shared" si="141"/>
        <v>2301</v>
      </c>
      <c r="S947" s="1">
        <f t="shared" si="142"/>
        <v>5369</v>
      </c>
      <c r="T947" s="1">
        <v>0.52</v>
      </c>
      <c r="U947" s="1">
        <f t="shared" si="143"/>
        <v>2791.88</v>
      </c>
      <c r="V947" s="1">
        <f t="shared" si="144"/>
        <v>2577.12</v>
      </c>
      <c r="W947" s="4">
        <f t="shared" si="145"/>
        <v>0.48</v>
      </c>
      <c r="X947" s="1" t="s">
        <v>56</v>
      </c>
      <c r="Y947" s="1" t="s">
        <v>40</v>
      </c>
      <c r="Z947" s="1" t="s">
        <v>51</v>
      </c>
      <c r="AA947" s="2">
        <v>45942</v>
      </c>
      <c r="AB947" s="1"/>
      <c r="AC947" s="1" t="s">
        <v>42</v>
      </c>
      <c r="AD947" s="9" t="str">
        <f t="shared" si="146"/>
        <v>Target Not Achieved</v>
      </c>
      <c r="AE947" s="1" t="str" cm="1">
        <f t="array" ref="AE947">_xlfn.IFS(AB947&gt;=4.5,"Excellent",AB947&gt;=3,"Good",AB947&lt;3,"Poor")</f>
        <v>Poor</v>
      </c>
      <c r="AF947" s="1" t="str">
        <f t="shared" si="147"/>
        <v>Not Eligible for Bonus</v>
      </c>
      <c r="AG947" s="9" t="str">
        <f t="shared" si="148"/>
        <v>Normal Region</v>
      </c>
      <c r="AH947" s="1" t="str">
        <f t="shared" si="149"/>
        <v>Order Closed</v>
      </c>
    </row>
    <row r="948" spans="1:34">
      <c r="A948" s="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c r="P948" s="1">
        <f t="shared" si="140"/>
        <v>17070</v>
      </c>
      <c r="Q948" s="1">
        <v>0</v>
      </c>
      <c r="R948" s="1">
        <f t="shared" si="141"/>
        <v>0</v>
      </c>
      <c r="S948" s="1">
        <f t="shared" si="142"/>
        <v>17070</v>
      </c>
      <c r="T948" s="1">
        <v>0.5</v>
      </c>
      <c r="U948" s="1">
        <f t="shared" si="143"/>
        <v>8535</v>
      </c>
      <c r="V948" s="1">
        <f t="shared" si="144"/>
        <v>8535</v>
      </c>
      <c r="W948" s="4">
        <f t="shared" si="145"/>
        <v>0.5</v>
      </c>
      <c r="X948" s="1" t="s">
        <v>92</v>
      </c>
      <c r="Y948" s="1" t="s">
        <v>81</v>
      </c>
      <c r="Z948" s="1" t="s">
        <v>120</v>
      </c>
      <c r="AA948" s="1"/>
      <c r="AB948" s="1"/>
      <c r="AC948" s="1" t="s">
        <v>42</v>
      </c>
      <c r="AD948" s="9" t="str">
        <f t="shared" si="146"/>
        <v>Target Achieved</v>
      </c>
      <c r="AE948" s="1" t="str" cm="1">
        <f t="array" ref="AE948">_xlfn.IFS(AB948&gt;=4.5,"Excellent",AB948&gt;=3,"Good",AB948&lt;3,"Poor")</f>
        <v>Poor</v>
      </c>
      <c r="AF948" s="1" t="str">
        <f t="shared" si="147"/>
        <v>Eligible for Bonus</v>
      </c>
      <c r="AG948" s="9" t="str">
        <f t="shared" si="148"/>
        <v>Priority Region</v>
      </c>
      <c r="AH948" s="1" t="str">
        <f t="shared" si="149"/>
        <v>Order Closed</v>
      </c>
    </row>
    <row r="949" spans="1:34">
      <c r="A949" s="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c r="P949" s="1">
        <f t="shared" si="140"/>
        <v>9920</v>
      </c>
      <c r="Q949" s="1">
        <v>0</v>
      </c>
      <c r="R949" s="1">
        <f t="shared" si="141"/>
        <v>0</v>
      </c>
      <c r="S949" s="1">
        <f t="shared" si="142"/>
        <v>9920</v>
      </c>
      <c r="T949" s="1">
        <v>0.52</v>
      </c>
      <c r="U949" s="1">
        <f t="shared" si="143"/>
        <v>5158.4000000000005</v>
      </c>
      <c r="V949" s="1">
        <f t="shared" si="144"/>
        <v>4761.5999999999995</v>
      </c>
      <c r="W949" s="4">
        <f t="shared" si="145"/>
        <v>0.47999999999999993</v>
      </c>
      <c r="X949" s="1" t="s">
        <v>56</v>
      </c>
      <c r="Y949" s="1" t="s">
        <v>72</v>
      </c>
      <c r="Z949" s="1" t="s">
        <v>41</v>
      </c>
      <c r="AA949" s="2">
        <v>45943</v>
      </c>
      <c r="AB949" s="1">
        <v>4</v>
      </c>
      <c r="AC949" s="1" t="s">
        <v>42</v>
      </c>
      <c r="AD949" s="9" t="str">
        <f t="shared" si="146"/>
        <v>Target Not Achieved</v>
      </c>
      <c r="AE949" s="1" t="str" cm="1">
        <f t="array" ref="AE949">_xlfn.IFS(AB949&gt;=4.5,"Excellent",AB949&gt;=3,"Good",AB949&lt;3,"Poor")</f>
        <v>Good</v>
      </c>
      <c r="AF949" s="1" t="str">
        <f t="shared" si="147"/>
        <v>Not Eligible for Bonus</v>
      </c>
      <c r="AG949" s="9" t="str">
        <f t="shared" si="148"/>
        <v>Normal Region</v>
      </c>
      <c r="AH949" s="1" t="str">
        <f t="shared" si="149"/>
        <v>Order Closed</v>
      </c>
    </row>
    <row r="950" spans="1:34">
      <c r="A950" s="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c r="P950" s="1">
        <f t="shared" si="140"/>
        <v>12800</v>
      </c>
      <c r="Q950" s="1">
        <v>10</v>
      </c>
      <c r="R950" s="1">
        <f t="shared" si="141"/>
        <v>1280</v>
      </c>
      <c r="S950" s="1">
        <f t="shared" si="142"/>
        <v>11520</v>
      </c>
      <c r="T950" s="1">
        <v>0.45</v>
      </c>
      <c r="U950" s="1">
        <f t="shared" si="143"/>
        <v>5184</v>
      </c>
      <c r="V950" s="1">
        <f t="shared" si="144"/>
        <v>6336</v>
      </c>
      <c r="W950" s="4">
        <f t="shared" si="145"/>
        <v>0.55000000000000004</v>
      </c>
      <c r="X950" s="1" t="s">
        <v>104</v>
      </c>
      <c r="Y950" s="1" t="s">
        <v>81</v>
      </c>
      <c r="Z950" s="1" t="s">
        <v>41</v>
      </c>
      <c r="AA950" s="2">
        <v>45941</v>
      </c>
      <c r="AB950" s="1">
        <v>3</v>
      </c>
      <c r="AC950" s="1" t="s">
        <v>42</v>
      </c>
      <c r="AD950" s="9" t="str">
        <f t="shared" si="146"/>
        <v>Target Achieved</v>
      </c>
      <c r="AE950" s="1" t="str" cm="1">
        <f t="array" ref="AE950">_xlfn.IFS(AB950&gt;=4.5,"Excellent",AB950&gt;=3,"Good",AB950&lt;3,"Poor")</f>
        <v>Good</v>
      </c>
      <c r="AF950" s="1" t="str">
        <f t="shared" si="147"/>
        <v>Not Eligible for Bonus</v>
      </c>
      <c r="AG950" s="9" t="str">
        <f t="shared" si="148"/>
        <v>Normal Region</v>
      </c>
      <c r="AH950" s="1" t="str">
        <f t="shared" si="149"/>
        <v>Order Closed</v>
      </c>
    </row>
    <row r="951" spans="1:34">
      <c r="A951" s="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c r="P951" s="1">
        <f t="shared" si="140"/>
        <v>4200</v>
      </c>
      <c r="Q951" s="1">
        <v>20</v>
      </c>
      <c r="R951" s="1">
        <f t="shared" si="141"/>
        <v>840</v>
      </c>
      <c r="S951" s="1">
        <f t="shared" si="142"/>
        <v>3360</v>
      </c>
      <c r="T951" s="1">
        <v>0.35</v>
      </c>
      <c r="U951" s="1">
        <f t="shared" si="143"/>
        <v>1176</v>
      </c>
      <c r="V951" s="1">
        <f t="shared" si="144"/>
        <v>2184</v>
      </c>
      <c r="W951" s="4">
        <f t="shared" si="145"/>
        <v>0.65</v>
      </c>
      <c r="X951" s="1" t="s">
        <v>56</v>
      </c>
      <c r="Y951" s="1" t="s">
        <v>81</v>
      </c>
      <c r="Z951" s="1" t="s">
        <v>22</v>
      </c>
      <c r="AA951" s="1"/>
      <c r="AB951" s="1"/>
      <c r="AC951" s="1" t="s">
        <v>93</v>
      </c>
      <c r="AD951" s="9" t="str">
        <f t="shared" si="146"/>
        <v>Target Not Achieved</v>
      </c>
      <c r="AE951" s="1" t="str" cm="1">
        <f t="array" ref="AE951">_xlfn.IFS(AB951&gt;=4.5,"Excellent",AB951&gt;=3,"Good",AB951&lt;3,"Poor")</f>
        <v>Poor</v>
      </c>
      <c r="AF951" s="1" t="str">
        <f t="shared" si="147"/>
        <v>Not Eligible for Bonus</v>
      </c>
      <c r="AG951" s="9" t="str">
        <f t="shared" si="148"/>
        <v>Normal Region</v>
      </c>
      <c r="AH951" s="1" t="str">
        <f t="shared" si="149"/>
        <v>Order Returned</v>
      </c>
    </row>
    <row r="952" spans="1:34">
      <c r="A952" s="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c r="P952" s="1">
        <f t="shared" si="140"/>
        <v>750</v>
      </c>
      <c r="Q952" s="1">
        <v>0</v>
      </c>
      <c r="R952" s="1">
        <f t="shared" si="141"/>
        <v>0</v>
      </c>
      <c r="S952" s="1">
        <f t="shared" si="142"/>
        <v>750</v>
      </c>
      <c r="T952" s="1">
        <v>0.62</v>
      </c>
      <c r="U952" s="1">
        <f t="shared" si="143"/>
        <v>465</v>
      </c>
      <c r="V952" s="1">
        <f t="shared" si="144"/>
        <v>285</v>
      </c>
      <c r="W952" s="4">
        <f t="shared" si="145"/>
        <v>0.38</v>
      </c>
      <c r="X952" s="1" t="s">
        <v>50</v>
      </c>
      <c r="Y952" s="1" t="s">
        <v>40</v>
      </c>
      <c r="Z952" s="1" t="s">
        <v>41</v>
      </c>
      <c r="AA952" s="2">
        <v>45944</v>
      </c>
      <c r="AB952" s="1">
        <v>5</v>
      </c>
      <c r="AC952" s="1" t="s">
        <v>42</v>
      </c>
      <c r="AD952" s="9" t="str">
        <f t="shared" si="146"/>
        <v>Target Not Achieved</v>
      </c>
      <c r="AE952" s="1" t="str" cm="1">
        <f t="array" ref="AE952">_xlfn.IFS(AB952&gt;=4.5,"Excellent",AB952&gt;=3,"Good",AB952&lt;3,"Poor")</f>
        <v>Excellent</v>
      </c>
      <c r="AF952" s="1" t="str">
        <f t="shared" si="147"/>
        <v>Not Eligible for Bonus</v>
      </c>
      <c r="AG952" s="9" t="str">
        <f t="shared" si="148"/>
        <v>Normal Region</v>
      </c>
      <c r="AH952" s="1" t="str">
        <f t="shared" si="149"/>
        <v>Order Closed</v>
      </c>
    </row>
    <row r="953" spans="1:34">
      <c r="A953" s="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c r="P953" s="1">
        <f t="shared" si="140"/>
        <v>2000</v>
      </c>
      <c r="Q953" s="1">
        <v>0</v>
      </c>
      <c r="R953" s="1">
        <f t="shared" si="141"/>
        <v>0</v>
      </c>
      <c r="S953" s="1">
        <f t="shared" si="142"/>
        <v>2000</v>
      </c>
      <c r="T953" s="1">
        <v>0.62</v>
      </c>
      <c r="U953" s="1">
        <f t="shared" si="143"/>
        <v>1240</v>
      </c>
      <c r="V953" s="1">
        <f t="shared" si="144"/>
        <v>760</v>
      </c>
      <c r="W953" s="4">
        <f t="shared" si="145"/>
        <v>0.38</v>
      </c>
      <c r="X953" s="1" t="s">
        <v>50</v>
      </c>
      <c r="Y953" s="1" t="s">
        <v>72</v>
      </c>
      <c r="Z953" s="1" t="s">
        <v>120</v>
      </c>
      <c r="AA953" s="1"/>
      <c r="AB953" s="1"/>
      <c r="AC953" s="1" t="s">
        <v>42</v>
      </c>
      <c r="AD953" s="9" t="str">
        <f t="shared" si="146"/>
        <v>Target Not Achieved</v>
      </c>
      <c r="AE953" s="1" t="str" cm="1">
        <f t="array" ref="AE953">_xlfn.IFS(AB953&gt;=4.5,"Excellent",AB953&gt;=3,"Good",AB953&lt;3,"Poor")</f>
        <v>Poor</v>
      </c>
      <c r="AF953" s="1" t="str">
        <f t="shared" si="147"/>
        <v>Not Eligible for Bonus</v>
      </c>
      <c r="AG953" s="9" t="str">
        <f t="shared" si="148"/>
        <v>Normal Region</v>
      </c>
      <c r="AH953" s="1" t="str">
        <f t="shared" si="149"/>
        <v>Order Closed</v>
      </c>
    </row>
    <row r="954" spans="1:34">
      <c r="A954" s="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c r="P954" s="1">
        <f t="shared" si="140"/>
        <v>3440</v>
      </c>
      <c r="Q954" s="1">
        <v>0</v>
      </c>
      <c r="R954" s="1">
        <f t="shared" si="141"/>
        <v>0</v>
      </c>
      <c r="S954" s="1">
        <f t="shared" si="142"/>
        <v>3440</v>
      </c>
      <c r="T954" s="1">
        <v>0.35</v>
      </c>
      <c r="U954" s="1">
        <f t="shared" si="143"/>
        <v>1204</v>
      </c>
      <c r="V954" s="1">
        <f t="shared" si="144"/>
        <v>2236</v>
      </c>
      <c r="W954" s="4">
        <f t="shared" si="145"/>
        <v>0.65</v>
      </c>
      <c r="X954" s="1" t="s">
        <v>92</v>
      </c>
      <c r="Y954" s="1" t="s">
        <v>81</v>
      </c>
      <c r="Z954" s="1" t="s">
        <v>41</v>
      </c>
      <c r="AA954" s="2">
        <v>45945</v>
      </c>
      <c r="AB954" s="1">
        <v>5</v>
      </c>
      <c r="AC954" s="1" t="s">
        <v>42</v>
      </c>
      <c r="AD954" s="9" t="str">
        <f t="shared" si="146"/>
        <v>Target Not Achieved</v>
      </c>
      <c r="AE954" s="1" t="str" cm="1">
        <f t="array" ref="AE954">_xlfn.IFS(AB954&gt;=4.5,"Excellent",AB954&gt;=3,"Good",AB954&lt;3,"Poor")</f>
        <v>Excellent</v>
      </c>
      <c r="AF954" s="1" t="str">
        <f t="shared" si="147"/>
        <v>Not Eligible for Bonus</v>
      </c>
      <c r="AG954" s="9" t="str">
        <f t="shared" si="148"/>
        <v>Normal Region</v>
      </c>
      <c r="AH954" s="1" t="str">
        <f t="shared" si="149"/>
        <v>Order Closed</v>
      </c>
    </row>
    <row r="955" spans="1:34">
      <c r="A955" s="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c r="P955" s="1">
        <f t="shared" si="140"/>
        <v>21300</v>
      </c>
      <c r="Q955" s="1">
        <v>0</v>
      </c>
      <c r="R955" s="1">
        <f t="shared" si="141"/>
        <v>0</v>
      </c>
      <c r="S955" s="1">
        <f t="shared" si="142"/>
        <v>21300</v>
      </c>
      <c r="T955" s="1">
        <v>0.47</v>
      </c>
      <c r="U955" s="1">
        <f t="shared" si="143"/>
        <v>10011</v>
      </c>
      <c r="V955" s="1">
        <f t="shared" si="144"/>
        <v>11289</v>
      </c>
      <c r="W955" s="4">
        <f t="shared" si="145"/>
        <v>0.53</v>
      </c>
      <c r="X955" s="1" t="s">
        <v>39</v>
      </c>
      <c r="Y955" s="1" t="s">
        <v>72</v>
      </c>
      <c r="Z955" s="1" t="s">
        <v>41</v>
      </c>
      <c r="AA955" s="2">
        <v>45947</v>
      </c>
      <c r="AB955" s="1">
        <v>4</v>
      </c>
      <c r="AC955" s="1" t="s">
        <v>42</v>
      </c>
      <c r="AD955" s="9" t="str">
        <f t="shared" si="146"/>
        <v>Target Achieved</v>
      </c>
      <c r="AE955" s="1" t="str" cm="1">
        <f t="array" ref="AE955">_xlfn.IFS(AB955&gt;=4.5,"Excellent",AB955&gt;=3,"Good",AB955&lt;3,"Poor")</f>
        <v>Good</v>
      </c>
      <c r="AF955" s="1" t="str">
        <f t="shared" si="147"/>
        <v>Eligible for Bonus</v>
      </c>
      <c r="AG955" s="9" t="str">
        <f t="shared" si="148"/>
        <v>Priority Region</v>
      </c>
      <c r="AH955" s="1" t="str">
        <f t="shared" si="149"/>
        <v>Order Closed</v>
      </c>
    </row>
    <row r="956" spans="1:34">
      <c r="A956" s="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c r="P956" s="1">
        <f t="shared" si="140"/>
        <v>30560</v>
      </c>
      <c r="Q956" s="1">
        <v>10</v>
      </c>
      <c r="R956" s="1">
        <f t="shared" si="141"/>
        <v>3056</v>
      </c>
      <c r="S956" s="1">
        <f t="shared" si="142"/>
        <v>27504</v>
      </c>
      <c r="T956" s="1">
        <v>0.52</v>
      </c>
      <c r="U956" s="1">
        <f t="shared" si="143"/>
        <v>14302.08</v>
      </c>
      <c r="V956" s="1">
        <f t="shared" si="144"/>
        <v>13201.92</v>
      </c>
      <c r="W956" s="4">
        <f t="shared" si="145"/>
        <v>0.48</v>
      </c>
      <c r="X956" s="1" t="s">
        <v>50</v>
      </c>
      <c r="Y956" s="1" t="s">
        <v>40</v>
      </c>
      <c r="Z956" s="1" t="s">
        <v>120</v>
      </c>
      <c r="AA956" s="1"/>
      <c r="AB956" s="1"/>
      <c r="AC956" s="1" t="s">
        <v>42</v>
      </c>
      <c r="AD956" s="9" t="str">
        <f t="shared" si="146"/>
        <v>Target Achieved</v>
      </c>
      <c r="AE956" s="1" t="str" cm="1">
        <f t="array" ref="AE956">_xlfn.IFS(AB956&gt;=4.5,"Excellent",AB956&gt;=3,"Good",AB956&lt;3,"Poor")</f>
        <v>Poor</v>
      </c>
      <c r="AF956" s="1" t="str">
        <f t="shared" si="147"/>
        <v>Not Eligible for Bonus</v>
      </c>
      <c r="AG956" s="9" t="str">
        <f t="shared" si="148"/>
        <v>Normal Region</v>
      </c>
      <c r="AH956" s="1" t="str">
        <f t="shared" si="149"/>
        <v>Order Closed</v>
      </c>
    </row>
    <row r="957" spans="1:34">
      <c r="A957" s="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c r="P957" s="1">
        <f t="shared" si="140"/>
        <v>31840</v>
      </c>
      <c r="Q957" s="1">
        <v>10</v>
      </c>
      <c r="R957" s="1">
        <f t="shared" si="141"/>
        <v>3184</v>
      </c>
      <c r="S957" s="1">
        <f t="shared" si="142"/>
        <v>28656</v>
      </c>
      <c r="T957" s="1">
        <v>0.48</v>
      </c>
      <c r="U957" s="1">
        <f t="shared" si="143"/>
        <v>13754.88</v>
      </c>
      <c r="V957" s="1">
        <f t="shared" si="144"/>
        <v>14901.12</v>
      </c>
      <c r="W957" s="4">
        <f t="shared" si="145"/>
        <v>0.52</v>
      </c>
      <c r="X957" s="1" t="s">
        <v>147</v>
      </c>
      <c r="Y957" s="1" t="s">
        <v>81</v>
      </c>
      <c r="Z957" s="1" t="s">
        <v>41</v>
      </c>
      <c r="AA957" s="2">
        <v>45945</v>
      </c>
      <c r="AB957" s="1">
        <v>4</v>
      </c>
      <c r="AC957" s="1" t="s">
        <v>42</v>
      </c>
      <c r="AD957" s="9" t="str">
        <f t="shared" si="146"/>
        <v>Target Achieved</v>
      </c>
      <c r="AE957" s="1" t="str" cm="1">
        <f t="array" ref="AE957">_xlfn.IFS(AB957&gt;=4.5,"Excellent",AB957&gt;=3,"Good",AB957&lt;3,"Poor")</f>
        <v>Good</v>
      </c>
      <c r="AF957" s="1" t="str">
        <f t="shared" si="147"/>
        <v>Not Eligible for Bonus</v>
      </c>
      <c r="AG957" s="9" t="str">
        <f t="shared" si="148"/>
        <v>Normal Region</v>
      </c>
      <c r="AH957" s="1" t="str">
        <f t="shared" si="149"/>
        <v>Order Closed</v>
      </c>
    </row>
    <row r="958" spans="1:34">
      <c r="A958" s="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c r="P958" s="1">
        <f t="shared" si="140"/>
        <v>98600</v>
      </c>
      <c r="Q958" s="1">
        <v>0</v>
      </c>
      <c r="R958" s="1">
        <f t="shared" si="141"/>
        <v>0</v>
      </c>
      <c r="S958" s="1">
        <f t="shared" si="142"/>
        <v>98600</v>
      </c>
      <c r="T958" s="1">
        <v>0.57999999999999996</v>
      </c>
      <c r="U958" s="1">
        <f t="shared" si="143"/>
        <v>57187.999999999993</v>
      </c>
      <c r="V958" s="1">
        <f t="shared" si="144"/>
        <v>41412.000000000007</v>
      </c>
      <c r="W958" s="4">
        <f t="shared" si="145"/>
        <v>0.4200000000000001</v>
      </c>
      <c r="X958" s="1" t="s">
        <v>104</v>
      </c>
      <c r="Y958" s="1" t="s">
        <v>40</v>
      </c>
      <c r="Z958" s="1" t="s">
        <v>22</v>
      </c>
      <c r="AA958" s="1"/>
      <c r="AB958" s="1"/>
      <c r="AC958" s="1" t="s">
        <v>93</v>
      </c>
      <c r="AD958" s="9" t="str">
        <f t="shared" si="146"/>
        <v>Target Achieved</v>
      </c>
      <c r="AE958" s="1" t="str" cm="1">
        <f t="array" ref="AE958">_xlfn.IFS(AB958&gt;=4.5,"Excellent",AB958&gt;=3,"Good",AB958&lt;3,"Poor")</f>
        <v>Poor</v>
      </c>
      <c r="AF958" s="1" t="str">
        <f t="shared" si="147"/>
        <v>Eligible for Bonus</v>
      </c>
      <c r="AG958" s="9" t="str">
        <f t="shared" si="148"/>
        <v>Normal Region</v>
      </c>
      <c r="AH958" s="1" t="str">
        <f t="shared" si="149"/>
        <v>Order Returned</v>
      </c>
    </row>
    <row r="959" spans="1:34">
      <c r="A959" s="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c r="P959" s="1">
        <f t="shared" si="140"/>
        <v>3720</v>
      </c>
      <c r="Q959" s="1">
        <v>20</v>
      </c>
      <c r="R959" s="1">
        <f t="shared" si="141"/>
        <v>744</v>
      </c>
      <c r="S959" s="1">
        <f t="shared" si="142"/>
        <v>2976</v>
      </c>
      <c r="T959" s="1">
        <v>0.5</v>
      </c>
      <c r="U959" s="1">
        <f t="shared" si="143"/>
        <v>1488</v>
      </c>
      <c r="V959" s="1">
        <f t="shared" si="144"/>
        <v>1488</v>
      </c>
      <c r="W959" s="4">
        <f t="shared" si="145"/>
        <v>0.5</v>
      </c>
      <c r="X959" s="1" t="s">
        <v>50</v>
      </c>
      <c r="Y959" s="1" t="s">
        <v>72</v>
      </c>
      <c r="Z959" s="1" t="s">
        <v>22</v>
      </c>
      <c r="AA959" s="1"/>
      <c r="AB959" s="1"/>
      <c r="AC959" s="1" t="s">
        <v>93</v>
      </c>
      <c r="AD959" s="9" t="str">
        <f t="shared" si="146"/>
        <v>Target Not Achieved</v>
      </c>
      <c r="AE959" s="1" t="str" cm="1">
        <f t="array" ref="AE959">_xlfn.IFS(AB959&gt;=4.5,"Excellent",AB959&gt;=3,"Good",AB959&lt;3,"Poor")</f>
        <v>Poor</v>
      </c>
      <c r="AF959" s="1" t="str">
        <f t="shared" si="147"/>
        <v>Not Eligible for Bonus</v>
      </c>
      <c r="AG959" s="9" t="str">
        <f t="shared" si="148"/>
        <v>Normal Region</v>
      </c>
      <c r="AH959" s="1" t="str">
        <f t="shared" si="149"/>
        <v>Order Returned</v>
      </c>
    </row>
    <row r="960" spans="1:34">
      <c r="A960" s="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c r="P960" s="1">
        <f t="shared" si="140"/>
        <v>1700</v>
      </c>
      <c r="Q960" s="1">
        <v>0</v>
      </c>
      <c r="R960" s="1">
        <f t="shared" si="141"/>
        <v>0</v>
      </c>
      <c r="S960" s="1">
        <f t="shared" si="142"/>
        <v>1700</v>
      </c>
      <c r="T960" s="1">
        <v>0.35</v>
      </c>
      <c r="U960" s="1">
        <f t="shared" si="143"/>
        <v>595</v>
      </c>
      <c r="V960" s="1">
        <f t="shared" si="144"/>
        <v>1105</v>
      </c>
      <c r="W960" s="4">
        <f t="shared" si="145"/>
        <v>0.65</v>
      </c>
      <c r="X960" s="1" t="s">
        <v>147</v>
      </c>
      <c r="Y960" s="1" t="s">
        <v>40</v>
      </c>
      <c r="Z960" s="1" t="s">
        <v>51</v>
      </c>
      <c r="AA960" s="2">
        <v>45947</v>
      </c>
      <c r="AB960" s="1"/>
      <c r="AC960" s="1" t="s">
        <v>42</v>
      </c>
      <c r="AD960" s="9" t="str">
        <f t="shared" si="146"/>
        <v>Target Not Achieved</v>
      </c>
      <c r="AE960" s="1" t="str" cm="1">
        <f t="array" ref="AE960">_xlfn.IFS(AB960&gt;=4.5,"Excellent",AB960&gt;=3,"Good",AB960&lt;3,"Poor")</f>
        <v>Poor</v>
      </c>
      <c r="AF960" s="1" t="str">
        <f t="shared" si="147"/>
        <v>Not Eligible for Bonus</v>
      </c>
      <c r="AG960" s="9" t="str">
        <f t="shared" si="148"/>
        <v>Priority Region</v>
      </c>
      <c r="AH960" s="1" t="str">
        <f t="shared" si="149"/>
        <v>Order Closed</v>
      </c>
    </row>
    <row r="961" spans="1:34">
      <c r="A961" s="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c r="P961" s="1">
        <f t="shared" si="140"/>
        <v>6570</v>
      </c>
      <c r="Q961" s="1">
        <v>5</v>
      </c>
      <c r="R961" s="1">
        <f t="shared" si="141"/>
        <v>328.5</v>
      </c>
      <c r="S961" s="1">
        <f t="shared" si="142"/>
        <v>6241.5</v>
      </c>
      <c r="T961" s="1">
        <v>0.47</v>
      </c>
      <c r="U961" s="1">
        <f t="shared" si="143"/>
        <v>2933.5049999999997</v>
      </c>
      <c r="V961" s="1">
        <f t="shared" si="144"/>
        <v>3307.9950000000003</v>
      </c>
      <c r="W961" s="4">
        <f t="shared" si="145"/>
        <v>0.53</v>
      </c>
      <c r="X961" s="1" t="s">
        <v>104</v>
      </c>
      <c r="Y961" s="1" t="s">
        <v>40</v>
      </c>
      <c r="Z961" s="1" t="s">
        <v>41</v>
      </c>
      <c r="AA961" s="2">
        <v>45947</v>
      </c>
      <c r="AB961" s="1">
        <v>5</v>
      </c>
      <c r="AC961" s="1" t="s">
        <v>42</v>
      </c>
      <c r="AD961" s="9" t="str">
        <f t="shared" si="146"/>
        <v>Target Not Achieved</v>
      </c>
      <c r="AE961" s="1" t="str" cm="1">
        <f t="array" ref="AE961">_xlfn.IFS(AB961&gt;=4.5,"Excellent",AB961&gt;=3,"Good",AB961&lt;3,"Poor")</f>
        <v>Excellent</v>
      </c>
      <c r="AF961" s="1" t="str">
        <f t="shared" si="147"/>
        <v>Not Eligible for Bonus</v>
      </c>
      <c r="AG961" s="9" t="str">
        <f t="shared" si="148"/>
        <v>Normal Region</v>
      </c>
      <c r="AH961" s="1" t="str">
        <f t="shared" si="149"/>
        <v>Order Closed</v>
      </c>
    </row>
    <row r="962" spans="1:34">
      <c r="A962" s="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c r="P962" s="1">
        <f t="shared" si="140"/>
        <v>4920</v>
      </c>
      <c r="Q962" s="1">
        <v>10</v>
      </c>
      <c r="R962" s="1">
        <f t="shared" si="141"/>
        <v>492</v>
      </c>
      <c r="S962" s="1">
        <f t="shared" si="142"/>
        <v>4428</v>
      </c>
      <c r="T962" s="1">
        <v>0.48</v>
      </c>
      <c r="U962" s="1">
        <f t="shared" si="143"/>
        <v>2125.44</v>
      </c>
      <c r="V962" s="1">
        <f t="shared" si="144"/>
        <v>2302.56</v>
      </c>
      <c r="W962" s="4">
        <f t="shared" si="145"/>
        <v>0.52</v>
      </c>
      <c r="X962" s="1" t="s">
        <v>50</v>
      </c>
      <c r="Y962" s="1" t="s">
        <v>57</v>
      </c>
      <c r="Z962" s="1" t="s">
        <v>120</v>
      </c>
      <c r="AA962" s="1"/>
      <c r="AB962" s="1"/>
      <c r="AC962" s="1" t="s">
        <v>42</v>
      </c>
      <c r="AD962" s="9" t="str">
        <f t="shared" si="146"/>
        <v>Target Not Achieved</v>
      </c>
      <c r="AE962" s="1" t="str" cm="1">
        <f t="array" ref="AE962">_xlfn.IFS(AB962&gt;=4.5,"Excellent",AB962&gt;=3,"Good",AB962&lt;3,"Poor")</f>
        <v>Poor</v>
      </c>
      <c r="AF962" s="1" t="str">
        <f t="shared" si="147"/>
        <v>Not Eligible for Bonus</v>
      </c>
      <c r="AG962" s="9" t="str">
        <f t="shared" si="148"/>
        <v>Normal Region</v>
      </c>
      <c r="AH962" s="1" t="str">
        <f t="shared" si="149"/>
        <v>Order Closed</v>
      </c>
    </row>
    <row r="963" spans="1:34">
      <c r="A963" s="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c r="P963" s="1">
        <f t="shared" ref="P963:P1026" si="150">PRODUCT(N963,O963)</f>
        <v>1450</v>
      </c>
      <c r="Q963" s="1">
        <v>10</v>
      </c>
      <c r="R963" s="1">
        <f t="shared" ref="R963:R1026" si="151">P963*(Q963/100)</f>
        <v>145</v>
      </c>
      <c r="S963" s="1">
        <f t="shared" ref="S963:S1026" si="152">P963-R963</f>
        <v>1305</v>
      </c>
      <c r="T963" s="1">
        <v>0.5</v>
      </c>
      <c r="U963" s="1">
        <f t="shared" ref="U963:U1026" si="153">S963*T963</f>
        <v>652.5</v>
      </c>
      <c r="V963" s="1">
        <f t="shared" ref="V963:V1026" si="154">S963-U963</f>
        <v>652.5</v>
      </c>
      <c r="W963" s="4">
        <f t="shared" ref="W963:W1026" si="155">(V963/S963)</f>
        <v>0.5</v>
      </c>
      <c r="X963" s="1" t="s">
        <v>147</v>
      </c>
      <c r="Y963" s="1" t="s">
        <v>57</v>
      </c>
      <c r="Z963" s="1" t="s">
        <v>51</v>
      </c>
      <c r="AA963" s="2">
        <v>45950</v>
      </c>
      <c r="AB963" s="1"/>
      <c r="AC963" s="1" t="s">
        <v>42</v>
      </c>
      <c r="AD963" s="9" t="str">
        <f t="shared" ref="AD963:AD1026" si="156">IF(S963&gt;10000,"Target Achieved", "Target Not Achieved")</f>
        <v>Target Not Achieved</v>
      </c>
      <c r="AE963" s="1" t="str" cm="1">
        <f t="array" ref="AE963">_xlfn.IFS(AB963&gt;=4.5,"Excellent",AB963&gt;=3,"Good",AB963&lt;3,"Poor")</f>
        <v>Poor</v>
      </c>
      <c r="AF963" s="1" t="str">
        <f t="shared" ref="AF963:AF1026" si="157">IF(AND(V963&gt;5000,Q963&lt;10),"Eligible for Bonus","Not Eligible for Bonus")</f>
        <v>Not Eligible for Bonus</v>
      </c>
      <c r="AG963" s="9" t="str">
        <f t="shared" ref="AG963:AG1026" si="158">IF(OR(K963="East India",K963="South India"),"Priority Region","Normal Region")</f>
        <v>Priority Region</v>
      </c>
      <c r="AH963" s="1" t="str">
        <f t="shared" ref="AH963:AH1026" si="159">IF(NOT(AC963="Yes"),"Order Closed","Order Returned")</f>
        <v>Order Closed</v>
      </c>
    </row>
    <row r="964" spans="1:34">
      <c r="A964" s="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c r="P964" s="1">
        <f t="shared" si="150"/>
        <v>2340</v>
      </c>
      <c r="Q964" s="1">
        <v>30</v>
      </c>
      <c r="R964" s="1">
        <f t="shared" si="151"/>
        <v>702</v>
      </c>
      <c r="S964" s="1">
        <f t="shared" si="152"/>
        <v>1638</v>
      </c>
      <c r="T964" s="1">
        <v>0.47</v>
      </c>
      <c r="U964" s="1">
        <f t="shared" si="153"/>
        <v>769.8599999999999</v>
      </c>
      <c r="V964" s="1">
        <f t="shared" si="154"/>
        <v>868.1400000000001</v>
      </c>
      <c r="W964" s="4">
        <f t="shared" si="155"/>
        <v>0.53</v>
      </c>
      <c r="X964" s="1" t="s">
        <v>147</v>
      </c>
      <c r="Y964" s="1" t="s">
        <v>72</v>
      </c>
      <c r="Z964" s="1" t="s">
        <v>66</v>
      </c>
      <c r="AA964" s="1"/>
      <c r="AB964" s="1"/>
      <c r="AC964" s="1" t="s">
        <v>42</v>
      </c>
      <c r="AD964" s="9" t="str">
        <f t="shared" si="156"/>
        <v>Target Not Achieved</v>
      </c>
      <c r="AE964" s="1" t="str" cm="1">
        <f t="array" ref="AE964">_xlfn.IFS(AB964&gt;=4.5,"Excellent",AB964&gt;=3,"Good",AB964&lt;3,"Poor")</f>
        <v>Poor</v>
      </c>
      <c r="AF964" s="1" t="str">
        <f t="shared" si="157"/>
        <v>Not Eligible for Bonus</v>
      </c>
      <c r="AG964" s="9" t="str">
        <f t="shared" si="158"/>
        <v>Priority Region</v>
      </c>
      <c r="AH964" s="1" t="str">
        <f t="shared" si="159"/>
        <v>Order Closed</v>
      </c>
    </row>
    <row r="965" spans="1:34">
      <c r="A965" s="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c r="P965" s="1">
        <f t="shared" si="150"/>
        <v>1840</v>
      </c>
      <c r="Q965" s="1">
        <v>0</v>
      </c>
      <c r="R965" s="1">
        <f t="shared" si="151"/>
        <v>0</v>
      </c>
      <c r="S965" s="1">
        <f t="shared" si="152"/>
        <v>1840</v>
      </c>
      <c r="T965" s="1">
        <v>0.5</v>
      </c>
      <c r="U965" s="1">
        <f t="shared" si="153"/>
        <v>920</v>
      </c>
      <c r="V965" s="1">
        <f t="shared" si="154"/>
        <v>920</v>
      </c>
      <c r="W965" s="4">
        <f t="shared" si="155"/>
        <v>0.5</v>
      </c>
      <c r="X965" s="1" t="s">
        <v>50</v>
      </c>
      <c r="Y965" s="1" t="s">
        <v>57</v>
      </c>
      <c r="Z965" s="1" t="s">
        <v>51</v>
      </c>
      <c r="AA965" s="2">
        <v>45951</v>
      </c>
      <c r="AB965" s="1"/>
      <c r="AC965" s="1" t="s">
        <v>42</v>
      </c>
      <c r="AD965" s="9" t="str">
        <f t="shared" si="156"/>
        <v>Target Not Achieved</v>
      </c>
      <c r="AE965" s="1" t="str" cm="1">
        <f t="array" ref="AE965">_xlfn.IFS(AB965&gt;=4.5,"Excellent",AB965&gt;=3,"Good",AB965&lt;3,"Poor")</f>
        <v>Poor</v>
      </c>
      <c r="AF965" s="1" t="str">
        <f t="shared" si="157"/>
        <v>Not Eligible for Bonus</v>
      </c>
      <c r="AG965" s="9" t="str">
        <f t="shared" si="158"/>
        <v>Priority Region</v>
      </c>
      <c r="AH965" s="1" t="str">
        <f t="shared" si="159"/>
        <v>Order Closed</v>
      </c>
    </row>
    <row r="966" spans="1:34">
      <c r="A966" s="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c r="P966" s="1">
        <f t="shared" si="150"/>
        <v>130</v>
      </c>
      <c r="Q966" s="1">
        <v>0</v>
      </c>
      <c r="R966" s="1">
        <f t="shared" si="151"/>
        <v>0</v>
      </c>
      <c r="S966" s="1">
        <f t="shared" si="152"/>
        <v>130</v>
      </c>
      <c r="T966" s="1">
        <v>0.62</v>
      </c>
      <c r="U966" s="1">
        <f t="shared" si="153"/>
        <v>80.599999999999994</v>
      </c>
      <c r="V966" s="1">
        <f t="shared" si="154"/>
        <v>49.400000000000006</v>
      </c>
      <c r="W966" s="4">
        <f t="shared" si="155"/>
        <v>0.38000000000000006</v>
      </c>
      <c r="X966" s="1" t="s">
        <v>39</v>
      </c>
      <c r="Y966" s="1" t="s">
        <v>40</v>
      </c>
      <c r="Z966" s="1" t="s">
        <v>41</v>
      </c>
      <c r="AA966" s="2">
        <v>45947</v>
      </c>
      <c r="AB966" s="1">
        <v>5</v>
      </c>
      <c r="AC966" s="1" t="s">
        <v>42</v>
      </c>
      <c r="AD966" s="9" t="str">
        <f t="shared" si="156"/>
        <v>Target Not Achieved</v>
      </c>
      <c r="AE966" s="1" t="str" cm="1">
        <f t="array" ref="AE966">_xlfn.IFS(AB966&gt;=4.5,"Excellent",AB966&gt;=3,"Good",AB966&lt;3,"Poor")</f>
        <v>Excellent</v>
      </c>
      <c r="AF966" s="1" t="str">
        <f t="shared" si="157"/>
        <v>Not Eligible for Bonus</v>
      </c>
      <c r="AG966" s="9" t="str">
        <f t="shared" si="158"/>
        <v>Normal Region</v>
      </c>
      <c r="AH966" s="1" t="str">
        <f t="shared" si="159"/>
        <v>Order Closed</v>
      </c>
    </row>
    <row r="967" spans="1:34">
      <c r="A967" s="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c r="P967" s="1">
        <f t="shared" si="150"/>
        <v>3300</v>
      </c>
      <c r="Q967" s="1">
        <v>20</v>
      </c>
      <c r="R967" s="1">
        <f t="shared" si="151"/>
        <v>660</v>
      </c>
      <c r="S967" s="1">
        <f t="shared" si="152"/>
        <v>2640</v>
      </c>
      <c r="T967" s="1">
        <v>0.47</v>
      </c>
      <c r="U967" s="1">
        <f t="shared" si="153"/>
        <v>1240.8</v>
      </c>
      <c r="V967" s="1">
        <f t="shared" si="154"/>
        <v>1399.2</v>
      </c>
      <c r="W967" s="4">
        <f t="shared" si="155"/>
        <v>0.53</v>
      </c>
      <c r="X967" s="1" t="s">
        <v>104</v>
      </c>
      <c r="Y967" s="1" t="s">
        <v>72</v>
      </c>
      <c r="Z967" s="1" t="s">
        <v>66</v>
      </c>
      <c r="AA967" s="1"/>
      <c r="AB967" s="1"/>
      <c r="AC967" s="1" t="s">
        <v>42</v>
      </c>
      <c r="AD967" s="9" t="str">
        <f t="shared" si="156"/>
        <v>Target Not Achieved</v>
      </c>
      <c r="AE967" s="1" t="str" cm="1">
        <f t="array" ref="AE967">_xlfn.IFS(AB967&gt;=4.5,"Excellent",AB967&gt;=3,"Good",AB967&lt;3,"Poor")</f>
        <v>Poor</v>
      </c>
      <c r="AF967" s="1" t="str">
        <f t="shared" si="157"/>
        <v>Not Eligible for Bonus</v>
      </c>
      <c r="AG967" s="9" t="str">
        <f t="shared" si="158"/>
        <v>Normal Region</v>
      </c>
      <c r="AH967" s="1" t="str">
        <f t="shared" si="159"/>
        <v>Order Closed</v>
      </c>
    </row>
    <row r="968" spans="1:34">
      <c r="A968" s="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c r="P968" s="1">
        <f t="shared" si="150"/>
        <v>49600</v>
      </c>
      <c r="Q968" s="1">
        <v>30</v>
      </c>
      <c r="R968" s="1">
        <f t="shared" si="151"/>
        <v>14880</v>
      </c>
      <c r="S968" s="1">
        <f t="shared" si="152"/>
        <v>34720</v>
      </c>
      <c r="T968" s="1">
        <v>0.52</v>
      </c>
      <c r="U968" s="1">
        <f t="shared" si="153"/>
        <v>18054.400000000001</v>
      </c>
      <c r="V968" s="1">
        <f t="shared" si="154"/>
        <v>16665.599999999999</v>
      </c>
      <c r="W968" s="4">
        <f t="shared" si="155"/>
        <v>0.48</v>
      </c>
      <c r="X968" s="1" t="s">
        <v>50</v>
      </c>
      <c r="Y968" s="1" t="s">
        <v>81</v>
      </c>
      <c r="Z968" s="1" t="s">
        <v>22</v>
      </c>
      <c r="AA968" s="1"/>
      <c r="AB968" s="1"/>
      <c r="AC968" s="1" t="s">
        <v>93</v>
      </c>
      <c r="AD968" s="9" t="str">
        <f t="shared" si="156"/>
        <v>Target Achieved</v>
      </c>
      <c r="AE968" s="1" t="str" cm="1">
        <f t="array" ref="AE968">_xlfn.IFS(AB968&gt;=4.5,"Excellent",AB968&gt;=3,"Good",AB968&lt;3,"Poor")</f>
        <v>Poor</v>
      </c>
      <c r="AF968" s="1" t="str">
        <f t="shared" si="157"/>
        <v>Not Eligible for Bonus</v>
      </c>
      <c r="AG968" s="9" t="str">
        <f t="shared" si="158"/>
        <v>Normal Region</v>
      </c>
      <c r="AH968" s="1" t="str">
        <f t="shared" si="159"/>
        <v>Order Returned</v>
      </c>
    </row>
    <row r="969" spans="1:34">
      <c r="A969" s="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c r="P969" s="1">
        <f t="shared" si="150"/>
        <v>266040</v>
      </c>
      <c r="Q969" s="1">
        <v>20</v>
      </c>
      <c r="R969" s="1">
        <f t="shared" si="151"/>
        <v>53208</v>
      </c>
      <c r="S969" s="1">
        <f t="shared" si="152"/>
        <v>212832</v>
      </c>
      <c r="T969" s="1">
        <v>0.57999999999999996</v>
      </c>
      <c r="U969" s="1">
        <f t="shared" si="153"/>
        <v>123442.56</v>
      </c>
      <c r="V969" s="1">
        <f t="shared" si="154"/>
        <v>89389.440000000002</v>
      </c>
      <c r="W969" s="4">
        <f t="shared" si="155"/>
        <v>0.42</v>
      </c>
      <c r="X969" s="1" t="s">
        <v>39</v>
      </c>
      <c r="Y969" s="1" t="s">
        <v>40</v>
      </c>
      <c r="Z969" s="1" t="s">
        <v>41</v>
      </c>
      <c r="AA969" s="2">
        <v>45951</v>
      </c>
      <c r="AB969" s="1">
        <v>4</v>
      </c>
      <c r="AC969" s="1" t="s">
        <v>42</v>
      </c>
      <c r="AD969" s="9" t="str">
        <f t="shared" si="156"/>
        <v>Target Achieved</v>
      </c>
      <c r="AE969" s="1" t="str" cm="1">
        <f t="array" ref="AE969">_xlfn.IFS(AB969&gt;=4.5,"Excellent",AB969&gt;=3,"Good",AB969&lt;3,"Poor")</f>
        <v>Good</v>
      </c>
      <c r="AF969" s="1" t="str">
        <f t="shared" si="157"/>
        <v>Not Eligible for Bonus</v>
      </c>
      <c r="AG969" s="9" t="str">
        <f t="shared" si="158"/>
        <v>Normal Region</v>
      </c>
      <c r="AH969" s="1" t="str">
        <f t="shared" si="159"/>
        <v>Order Closed</v>
      </c>
    </row>
    <row r="970" spans="1:34">
      <c r="A970" s="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c r="P970" s="1">
        <f t="shared" si="150"/>
        <v>12180</v>
      </c>
      <c r="Q970" s="1">
        <v>25</v>
      </c>
      <c r="R970" s="1">
        <f t="shared" si="151"/>
        <v>3045</v>
      </c>
      <c r="S970" s="1">
        <f t="shared" si="152"/>
        <v>9135</v>
      </c>
      <c r="T970" s="1">
        <v>0.48</v>
      </c>
      <c r="U970" s="1">
        <f t="shared" si="153"/>
        <v>4384.8</v>
      </c>
      <c r="V970" s="1">
        <f t="shared" si="154"/>
        <v>4750.2</v>
      </c>
      <c r="W970" s="4">
        <f t="shared" si="155"/>
        <v>0.52</v>
      </c>
      <c r="X970" s="1" t="s">
        <v>50</v>
      </c>
      <c r="Y970" s="1" t="s">
        <v>57</v>
      </c>
      <c r="Z970" s="1" t="s">
        <v>41</v>
      </c>
      <c r="AA970" s="2">
        <v>45951</v>
      </c>
      <c r="AB970" s="1">
        <v>5</v>
      </c>
      <c r="AC970" s="1" t="s">
        <v>42</v>
      </c>
      <c r="AD970" s="9" t="str">
        <f t="shared" si="156"/>
        <v>Target Not Achieved</v>
      </c>
      <c r="AE970" s="1" t="str" cm="1">
        <f t="array" ref="AE970">_xlfn.IFS(AB970&gt;=4.5,"Excellent",AB970&gt;=3,"Good",AB970&lt;3,"Poor")</f>
        <v>Excellent</v>
      </c>
      <c r="AF970" s="1" t="str">
        <f t="shared" si="157"/>
        <v>Not Eligible for Bonus</v>
      </c>
      <c r="AG970" s="9" t="str">
        <f t="shared" si="158"/>
        <v>Priority Region</v>
      </c>
      <c r="AH970" s="1" t="str">
        <f t="shared" si="159"/>
        <v>Order Closed</v>
      </c>
    </row>
    <row r="971" spans="1:34">
      <c r="A971" s="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c r="P971" s="1">
        <f t="shared" si="150"/>
        <v>12000</v>
      </c>
      <c r="Q971" s="1">
        <v>30</v>
      </c>
      <c r="R971" s="1">
        <f t="shared" si="151"/>
        <v>3600</v>
      </c>
      <c r="S971" s="1">
        <f t="shared" si="152"/>
        <v>8400</v>
      </c>
      <c r="T971" s="1">
        <v>0.45</v>
      </c>
      <c r="U971" s="1">
        <f t="shared" si="153"/>
        <v>3780</v>
      </c>
      <c r="V971" s="1">
        <f t="shared" si="154"/>
        <v>4620</v>
      </c>
      <c r="W971" s="4">
        <f t="shared" si="155"/>
        <v>0.55000000000000004</v>
      </c>
      <c r="X971" s="1" t="s">
        <v>39</v>
      </c>
      <c r="Y971" s="1" t="s">
        <v>81</v>
      </c>
      <c r="Z971" s="1" t="s">
        <v>41</v>
      </c>
      <c r="AA971" s="2">
        <v>45950</v>
      </c>
      <c r="AB971" s="1">
        <v>5</v>
      </c>
      <c r="AC971" s="1" t="s">
        <v>42</v>
      </c>
      <c r="AD971" s="9" t="str">
        <f t="shared" si="156"/>
        <v>Target Not Achieved</v>
      </c>
      <c r="AE971" s="1" t="str" cm="1">
        <f t="array" ref="AE971">_xlfn.IFS(AB971&gt;=4.5,"Excellent",AB971&gt;=3,"Good",AB971&lt;3,"Poor")</f>
        <v>Excellent</v>
      </c>
      <c r="AF971" s="1" t="str">
        <f t="shared" si="157"/>
        <v>Not Eligible for Bonus</v>
      </c>
      <c r="AG971" s="9" t="str">
        <f t="shared" si="158"/>
        <v>Normal Region</v>
      </c>
      <c r="AH971" s="1" t="str">
        <f t="shared" si="159"/>
        <v>Order Closed</v>
      </c>
    </row>
    <row r="972" spans="1:34">
      <c r="A972" s="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c r="P972" s="1">
        <f t="shared" si="150"/>
        <v>12630</v>
      </c>
      <c r="Q972" s="1">
        <v>30</v>
      </c>
      <c r="R972" s="1">
        <f t="shared" si="151"/>
        <v>3789</v>
      </c>
      <c r="S972" s="1">
        <f t="shared" si="152"/>
        <v>8841</v>
      </c>
      <c r="T972" s="1">
        <v>0.48</v>
      </c>
      <c r="U972" s="1">
        <f t="shared" si="153"/>
        <v>4243.68</v>
      </c>
      <c r="V972" s="1">
        <f t="shared" si="154"/>
        <v>4597.32</v>
      </c>
      <c r="W972" s="4">
        <f t="shared" si="155"/>
        <v>0.52</v>
      </c>
      <c r="X972" s="1" t="s">
        <v>56</v>
      </c>
      <c r="Y972" s="1" t="s">
        <v>57</v>
      </c>
      <c r="Z972" s="1" t="s">
        <v>51</v>
      </c>
      <c r="AA972" s="2">
        <v>45951</v>
      </c>
      <c r="AB972" s="1"/>
      <c r="AC972" s="1" t="s">
        <v>42</v>
      </c>
      <c r="AD972" s="9" t="str">
        <f t="shared" si="156"/>
        <v>Target Not Achieved</v>
      </c>
      <c r="AE972" s="1" t="str" cm="1">
        <f t="array" ref="AE972">_xlfn.IFS(AB972&gt;=4.5,"Excellent",AB972&gt;=3,"Good",AB972&lt;3,"Poor")</f>
        <v>Poor</v>
      </c>
      <c r="AF972" s="1" t="str">
        <f t="shared" si="157"/>
        <v>Not Eligible for Bonus</v>
      </c>
      <c r="AG972" s="9" t="str">
        <f t="shared" si="158"/>
        <v>Normal Region</v>
      </c>
      <c r="AH972" s="1" t="str">
        <f t="shared" si="159"/>
        <v>Order Closed</v>
      </c>
    </row>
    <row r="973" spans="1:34">
      <c r="A973" s="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c r="P973" s="1">
        <f t="shared" si="150"/>
        <v>73000</v>
      </c>
      <c r="Q973" s="1">
        <v>0</v>
      </c>
      <c r="R973" s="1">
        <f t="shared" si="151"/>
        <v>0</v>
      </c>
      <c r="S973" s="1">
        <f t="shared" si="152"/>
        <v>73000</v>
      </c>
      <c r="T973" s="1">
        <v>0.57999999999999996</v>
      </c>
      <c r="U973" s="1">
        <f t="shared" si="153"/>
        <v>42340</v>
      </c>
      <c r="V973" s="1">
        <f t="shared" si="154"/>
        <v>30660</v>
      </c>
      <c r="W973" s="4">
        <f t="shared" si="155"/>
        <v>0.42</v>
      </c>
      <c r="X973" s="1" t="s">
        <v>56</v>
      </c>
      <c r="Y973" s="1" t="s">
        <v>40</v>
      </c>
      <c r="Z973" s="1" t="s">
        <v>41</v>
      </c>
      <c r="AA973" s="2">
        <v>45948</v>
      </c>
      <c r="AB973" s="1">
        <v>4</v>
      </c>
      <c r="AC973" s="1" t="s">
        <v>42</v>
      </c>
      <c r="AD973" s="9" t="str">
        <f t="shared" si="156"/>
        <v>Target Achieved</v>
      </c>
      <c r="AE973" s="1" t="str" cm="1">
        <f t="array" ref="AE973">_xlfn.IFS(AB973&gt;=4.5,"Excellent",AB973&gt;=3,"Good",AB973&lt;3,"Poor")</f>
        <v>Good</v>
      </c>
      <c r="AF973" s="1" t="str">
        <f t="shared" si="157"/>
        <v>Eligible for Bonus</v>
      </c>
      <c r="AG973" s="9" t="str">
        <f t="shared" si="158"/>
        <v>Normal Region</v>
      </c>
      <c r="AH973" s="1" t="str">
        <f t="shared" si="159"/>
        <v>Order Closed</v>
      </c>
    </row>
    <row r="974" spans="1:34">
      <c r="A974" s="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c r="P974" s="1">
        <f t="shared" si="150"/>
        <v>6720</v>
      </c>
      <c r="Q974" s="1">
        <v>0</v>
      </c>
      <c r="R974" s="1">
        <f t="shared" si="151"/>
        <v>0</v>
      </c>
      <c r="S974" s="1">
        <f t="shared" si="152"/>
        <v>6720</v>
      </c>
      <c r="T974" s="1">
        <v>0.45</v>
      </c>
      <c r="U974" s="1">
        <f t="shared" si="153"/>
        <v>3024</v>
      </c>
      <c r="V974" s="1">
        <f t="shared" si="154"/>
        <v>3696</v>
      </c>
      <c r="W974" s="4">
        <f t="shared" si="155"/>
        <v>0.55000000000000004</v>
      </c>
      <c r="X974" s="1" t="s">
        <v>92</v>
      </c>
      <c r="Y974" s="1" t="s">
        <v>57</v>
      </c>
      <c r="Z974" s="1" t="s">
        <v>51</v>
      </c>
      <c r="AA974" s="2">
        <v>45950</v>
      </c>
      <c r="AB974" s="1"/>
      <c r="AC974" s="1" t="s">
        <v>42</v>
      </c>
      <c r="AD974" s="9" t="str">
        <f t="shared" si="156"/>
        <v>Target Not Achieved</v>
      </c>
      <c r="AE974" s="1" t="str" cm="1">
        <f t="array" ref="AE974">_xlfn.IFS(AB974&gt;=4.5,"Excellent",AB974&gt;=3,"Good",AB974&lt;3,"Poor")</f>
        <v>Poor</v>
      </c>
      <c r="AF974" s="1" t="str">
        <f t="shared" si="157"/>
        <v>Not Eligible for Bonus</v>
      </c>
      <c r="AG974" s="9" t="str">
        <f t="shared" si="158"/>
        <v>Normal Region</v>
      </c>
      <c r="AH974" s="1" t="str">
        <f t="shared" si="159"/>
        <v>Order Closed</v>
      </c>
    </row>
    <row r="975" spans="1:34">
      <c r="A975" s="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c r="P975" s="1">
        <f t="shared" si="150"/>
        <v>3350</v>
      </c>
      <c r="Q975" s="1">
        <v>30</v>
      </c>
      <c r="R975" s="1">
        <f t="shared" si="151"/>
        <v>1005</v>
      </c>
      <c r="S975" s="1">
        <f t="shared" si="152"/>
        <v>2345</v>
      </c>
      <c r="T975" s="1">
        <v>0.48</v>
      </c>
      <c r="U975" s="1">
        <f t="shared" si="153"/>
        <v>1125.5999999999999</v>
      </c>
      <c r="V975" s="1">
        <f t="shared" si="154"/>
        <v>1219.4000000000001</v>
      </c>
      <c r="W975" s="4">
        <f t="shared" si="155"/>
        <v>0.52</v>
      </c>
      <c r="X975" s="1" t="s">
        <v>56</v>
      </c>
      <c r="Y975" s="1" t="s">
        <v>72</v>
      </c>
      <c r="Z975" s="1" t="s">
        <v>41</v>
      </c>
      <c r="AA975" s="2">
        <v>45950</v>
      </c>
      <c r="AB975" s="1">
        <v>3</v>
      </c>
      <c r="AC975" s="1" t="s">
        <v>42</v>
      </c>
      <c r="AD975" s="9" t="str">
        <f t="shared" si="156"/>
        <v>Target Not Achieved</v>
      </c>
      <c r="AE975" s="1" t="str" cm="1">
        <f t="array" ref="AE975">_xlfn.IFS(AB975&gt;=4.5,"Excellent",AB975&gt;=3,"Good",AB975&lt;3,"Poor")</f>
        <v>Good</v>
      </c>
      <c r="AF975" s="1" t="str">
        <f t="shared" si="157"/>
        <v>Not Eligible for Bonus</v>
      </c>
      <c r="AG975" s="9" t="str">
        <f t="shared" si="158"/>
        <v>Normal Region</v>
      </c>
      <c r="AH975" s="1" t="str">
        <f t="shared" si="159"/>
        <v>Order Closed</v>
      </c>
    </row>
    <row r="976" spans="1:34">
      <c r="A976" s="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c r="P976" s="1">
        <f t="shared" si="150"/>
        <v>26000</v>
      </c>
      <c r="Q976" s="1">
        <v>10</v>
      </c>
      <c r="R976" s="1">
        <f t="shared" si="151"/>
        <v>2600</v>
      </c>
      <c r="S976" s="1">
        <f t="shared" si="152"/>
        <v>23400</v>
      </c>
      <c r="T976" s="1">
        <v>0.47</v>
      </c>
      <c r="U976" s="1">
        <f t="shared" si="153"/>
        <v>10998</v>
      </c>
      <c r="V976" s="1">
        <f t="shared" si="154"/>
        <v>12402</v>
      </c>
      <c r="W976" s="4">
        <f t="shared" si="155"/>
        <v>0.53</v>
      </c>
      <c r="X976" s="1" t="s">
        <v>39</v>
      </c>
      <c r="Y976" s="1" t="s">
        <v>81</v>
      </c>
      <c r="Z976" s="1" t="s">
        <v>41</v>
      </c>
      <c r="AA976" s="2">
        <v>45950</v>
      </c>
      <c r="AB976" s="1">
        <v>5</v>
      </c>
      <c r="AC976" s="1" t="s">
        <v>42</v>
      </c>
      <c r="AD976" s="9" t="str">
        <f t="shared" si="156"/>
        <v>Target Achieved</v>
      </c>
      <c r="AE976" s="1" t="str" cm="1">
        <f t="array" ref="AE976">_xlfn.IFS(AB976&gt;=4.5,"Excellent",AB976&gt;=3,"Good",AB976&lt;3,"Poor")</f>
        <v>Excellent</v>
      </c>
      <c r="AF976" s="1" t="str">
        <f t="shared" si="157"/>
        <v>Not Eligible for Bonus</v>
      </c>
      <c r="AG976" s="9" t="str">
        <f t="shared" si="158"/>
        <v>Priority Region</v>
      </c>
      <c r="AH976" s="1" t="str">
        <f t="shared" si="159"/>
        <v>Order Closed</v>
      </c>
    </row>
    <row r="977" spans="1:34">
      <c r="A977" s="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c r="P977" s="1">
        <f t="shared" si="150"/>
        <v>1740</v>
      </c>
      <c r="Q977" s="1">
        <v>0</v>
      </c>
      <c r="R977" s="1">
        <f t="shared" si="151"/>
        <v>0</v>
      </c>
      <c r="S977" s="1">
        <f t="shared" si="152"/>
        <v>1740</v>
      </c>
      <c r="T977" s="1">
        <v>0.47</v>
      </c>
      <c r="U977" s="1">
        <f t="shared" si="153"/>
        <v>817.8</v>
      </c>
      <c r="V977" s="1">
        <f t="shared" si="154"/>
        <v>922.2</v>
      </c>
      <c r="W977" s="4">
        <f t="shared" si="155"/>
        <v>0.53</v>
      </c>
      <c r="X977" s="1" t="s">
        <v>39</v>
      </c>
      <c r="Y977" s="1" t="s">
        <v>57</v>
      </c>
      <c r="Z977" s="1" t="s">
        <v>51</v>
      </c>
      <c r="AA977" s="2">
        <v>45953</v>
      </c>
      <c r="AB977" s="1"/>
      <c r="AC977" s="1" t="s">
        <v>42</v>
      </c>
      <c r="AD977" s="9" t="str">
        <f t="shared" si="156"/>
        <v>Target Not Achieved</v>
      </c>
      <c r="AE977" s="1" t="str" cm="1">
        <f t="array" ref="AE977">_xlfn.IFS(AB977&gt;=4.5,"Excellent",AB977&gt;=3,"Good",AB977&lt;3,"Poor")</f>
        <v>Poor</v>
      </c>
      <c r="AF977" s="1" t="str">
        <f t="shared" si="157"/>
        <v>Not Eligible for Bonus</v>
      </c>
      <c r="AG977" s="9" t="str">
        <f t="shared" si="158"/>
        <v>Normal Region</v>
      </c>
      <c r="AH977" s="1" t="str">
        <f t="shared" si="159"/>
        <v>Order Closed</v>
      </c>
    </row>
    <row r="978" spans="1:34">
      <c r="A978" s="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c r="P978" s="1">
        <f t="shared" si="150"/>
        <v>9840</v>
      </c>
      <c r="Q978" s="1">
        <v>5</v>
      </c>
      <c r="R978" s="1">
        <f t="shared" si="151"/>
        <v>492</v>
      </c>
      <c r="S978" s="1">
        <f t="shared" si="152"/>
        <v>9348</v>
      </c>
      <c r="T978" s="1">
        <v>0.45</v>
      </c>
      <c r="U978" s="1">
        <f t="shared" si="153"/>
        <v>4206.6000000000004</v>
      </c>
      <c r="V978" s="1">
        <f t="shared" si="154"/>
        <v>5141.3999999999996</v>
      </c>
      <c r="W978" s="4">
        <f t="shared" si="155"/>
        <v>0.54999999999999993</v>
      </c>
      <c r="X978" s="1" t="s">
        <v>65</v>
      </c>
      <c r="Y978" s="1" t="s">
        <v>72</v>
      </c>
      <c r="Z978" s="1" t="s">
        <v>120</v>
      </c>
      <c r="AA978" s="1"/>
      <c r="AB978" s="1"/>
      <c r="AC978" s="1" t="s">
        <v>42</v>
      </c>
      <c r="AD978" s="9" t="str">
        <f t="shared" si="156"/>
        <v>Target Not Achieved</v>
      </c>
      <c r="AE978" s="1" t="str" cm="1">
        <f t="array" ref="AE978">_xlfn.IFS(AB978&gt;=4.5,"Excellent",AB978&gt;=3,"Good",AB978&lt;3,"Poor")</f>
        <v>Poor</v>
      </c>
      <c r="AF978" s="1" t="str">
        <f t="shared" si="157"/>
        <v>Eligible for Bonus</v>
      </c>
      <c r="AG978" s="9" t="str">
        <f t="shared" si="158"/>
        <v>Normal Region</v>
      </c>
      <c r="AH978" s="1" t="str">
        <f t="shared" si="159"/>
        <v>Order Closed</v>
      </c>
    </row>
    <row r="979" spans="1:34">
      <c r="A979" s="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c r="P979" s="1">
        <f t="shared" si="150"/>
        <v>64410</v>
      </c>
      <c r="Q979" s="1">
        <v>0</v>
      </c>
      <c r="R979" s="1">
        <f t="shared" si="151"/>
        <v>0</v>
      </c>
      <c r="S979" s="1">
        <f t="shared" si="152"/>
        <v>64410</v>
      </c>
      <c r="T979" s="1">
        <v>0.57999999999999996</v>
      </c>
      <c r="U979" s="1">
        <f t="shared" si="153"/>
        <v>37357.799999999996</v>
      </c>
      <c r="V979" s="1">
        <f t="shared" si="154"/>
        <v>27052.200000000004</v>
      </c>
      <c r="W979" s="4">
        <f t="shared" si="155"/>
        <v>0.4200000000000001</v>
      </c>
      <c r="X979" s="1" t="s">
        <v>104</v>
      </c>
      <c r="Y979" s="1" t="s">
        <v>81</v>
      </c>
      <c r="Z979" s="1" t="s">
        <v>51</v>
      </c>
      <c r="AA979" s="2">
        <v>45948</v>
      </c>
      <c r="AB979" s="1"/>
      <c r="AC979" s="1" t="s">
        <v>42</v>
      </c>
      <c r="AD979" s="9" t="str">
        <f t="shared" si="156"/>
        <v>Target Achieved</v>
      </c>
      <c r="AE979" s="1" t="str" cm="1">
        <f t="array" ref="AE979">_xlfn.IFS(AB979&gt;=4.5,"Excellent",AB979&gt;=3,"Good",AB979&lt;3,"Poor")</f>
        <v>Poor</v>
      </c>
      <c r="AF979" s="1" t="str">
        <f t="shared" si="157"/>
        <v>Eligible for Bonus</v>
      </c>
      <c r="AG979" s="9" t="str">
        <f t="shared" si="158"/>
        <v>Priority Region</v>
      </c>
      <c r="AH979" s="1" t="str">
        <f t="shared" si="159"/>
        <v>Order Closed</v>
      </c>
    </row>
    <row r="980" spans="1:34">
      <c r="A980" s="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c r="P980" s="1">
        <f t="shared" si="150"/>
        <v>15800</v>
      </c>
      <c r="Q980" s="1">
        <v>25</v>
      </c>
      <c r="R980" s="1">
        <f t="shared" si="151"/>
        <v>3950</v>
      </c>
      <c r="S980" s="1">
        <f t="shared" si="152"/>
        <v>11850</v>
      </c>
      <c r="T980" s="1">
        <v>0.47</v>
      </c>
      <c r="U980" s="1">
        <f t="shared" si="153"/>
        <v>5569.5</v>
      </c>
      <c r="V980" s="1">
        <f t="shared" si="154"/>
        <v>6280.5</v>
      </c>
      <c r="W980" s="4">
        <f t="shared" si="155"/>
        <v>0.53</v>
      </c>
      <c r="X980" s="1" t="s">
        <v>147</v>
      </c>
      <c r="Y980" s="1" t="s">
        <v>72</v>
      </c>
      <c r="Z980" s="1" t="s">
        <v>51</v>
      </c>
      <c r="AA980" s="2">
        <v>45951</v>
      </c>
      <c r="AB980" s="1"/>
      <c r="AC980" s="1" t="s">
        <v>42</v>
      </c>
      <c r="AD980" s="9" t="str">
        <f t="shared" si="156"/>
        <v>Target Achieved</v>
      </c>
      <c r="AE980" s="1" t="str" cm="1">
        <f t="array" ref="AE980">_xlfn.IFS(AB980&gt;=4.5,"Excellent",AB980&gt;=3,"Good",AB980&lt;3,"Poor")</f>
        <v>Poor</v>
      </c>
      <c r="AF980" s="1" t="str">
        <f t="shared" si="157"/>
        <v>Not Eligible for Bonus</v>
      </c>
      <c r="AG980" s="9" t="str">
        <f t="shared" si="158"/>
        <v>Normal Region</v>
      </c>
      <c r="AH980" s="1" t="str">
        <f t="shared" si="159"/>
        <v>Order Closed</v>
      </c>
    </row>
    <row r="981" spans="1:34">
      <c r="A981" s="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c r="P981" s="1">
        <f t="shared" si="150"/>
        <v>18600</v>
      </c>
      <c r="Q981" s="1">
        <v>20</v>
      </c>
      <c r="R981" s="1">
        <f t="shared" si="151"/>
        <v>3720</v>
      </c>
      <c r="S981" s="1">
        <f t="shared" si="152"/>
        <v>14880</v>
      </c>
      <c r="T981" s="1">
        <v>0.52</v>
      </c>
      <c r="U981" s="1">
        <f t="shared" si="153"/>
        <v>7737.6</v>
      </c>
      <c r="V981" s="1">
        <f t="shared" si="154"/>
        <v>7142.4</v>
      </c>
      <c r="W981" s="4">
        <f t="shared" si="155"/>
        <v>0.48</v>
      </c>
      <c r="X981" s="1" t="s">
        <v>39</v>
      </c>
      <c r="Y981" s="1" t="s">
        <v>57</v>
      </c>
      <c r="Z981" s="1" t="s">
        <v>41</v>
      </c>
      <c r="AA981" s="2">
        <v>45955</v>
      </c>
      <c r="AB981" s="1">
        <v>4</v>
      </c>
      <c r="AC981" s="1" t="s">
        <v>42</v>
      </c>
      <c r="AD981" s="9" t="str">
        <f t="shared" si="156"/>
        <v>Target Achieved</v>
      </c>
      <c r="AE981" s="1" t="str" cm="1">
        <f t="array" ref="AE981">_xlfn.IFS(AB981&gt;=4.5,"Excellent",AB981&gt;=3,"Good",AB981&lt;3,"Poor")</f>
        <v>Good</v>
      </c>
      <c r="AF981" s="1" t="str">
        <f t="shared" si="157"/>
        <v>Not Eligible for Bonus</v>
      </c>
      <c r="AG981" s="9" t="str">
        <f t="shared" si="158"/>
        <v>Priority Region</v>
      </c>
      <c r="AH981" s="1" t="str">
        <f t="shared" si="159"/>
        <v>Order Closed</v>
      </c>
    </row>
    <row r="982" spans="1:34">
      <c r="A982" s="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c r="P982" s="1">
        <f t="shared" si="150"/>
        <v>47760</v>
      </c>
      <c r="Q982" s="1">
        <v>0</v>
      </c>
      <c r="R982" s="1">
        <f t="shared" si="151"/>
        <v>0</v>
      </c>
      <c r="S982" s="1">
        <f t="shared" si="152"/>
        <v>47760</v>
      </c>
      <c r="T982" s="1">
        <v>0.52</v>
      </c>
      <c r="U982" s="1">
        <f t="shared" si="153"/>
        <v>24835.200000000001</v>
      </c>
      <c r="V982" s="1">
        <f t="shared" si="154"/>
        <v>22924.799999999999</v>
      </c>
      <c r="W982" s="4">
        <f t="shared" si="155"/>
        <v>0.48</v>
      </c>
      <c r="X982" s="1" t="s">
        <v>104</v>
      </c>
      <c r="Y982" s="1" t="s">
        <v>72</v>
      </c>
      <c r="Z982" s="1" t="s">
        <v>22</v>
      </c>
      <c r="AA982" s="1"/>
      <c r="AB982" s="1"/>
      <c r="AC982" s="1" t="s">
        <v>93</v>
      </c>
      <c r="AD982" s="9" t="str">
        <f t="shared" si="156"/>
        <v>Target Achieved</v>
      </c>
      <c r="AE982" s="1" t="str" cm="1">
        <f t="array" ref="AE982">_xlfn.IFS(AB982&gt;=4.5,"Excellent",AB982&gt;=3,"Good",AB982&lt;3,"Poor")</f>
        <v>Poor</v>
      </c>
      <c r="AF982" s="1" t="str">
        <f t="shared" si="157"/>
        <v>Eligible for Bonus</v>
      </c>
      <c r="AG982" s="9" t="str">
        <f t="shared" si="158"/>
        <v>Normal Region</v>
      </c>
      <c r="AH982" s="1" t="str">
        <f t="shared" si="159"/>
        <v>Order Returned</v>
      </c>
    </row>
    <row r="983" spans="1:34">
      <c r="A983" s="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c r="P983" s="1">
        <f t="shared" si="150"/>
        <v>2880</v>
      </c>
      <c r="Q983" s="1">
        <v>0</v>
      </c>
      <c r="R983" s="1">
        <f t="shared" si="151"/>
        <v>0</v>
      </c>
      <c r="S983" s="1">
        <f t="shared" si="152"/>
        <v>2880</v>
      </c>
      <c r="T983" s="1">
        <v>0.45</v>
      </c>
      <c r="U983" s="1">
        <f t="shared" si="153"/>
        <v>1296</v>
      </c>
      <c r="V983" s="1">
        <f t="shared" si="154"/>
        <v>1584</v>
      </c>
      <c r="W983" s="4">
        <f t="shared" si="155"/>
        <v>0.55000000000000004</v>
      </c>
      <c r="X983" s="1" t="s">
        <v>65</v>
      </c>
      <c r="Y983" s="1" t="s">
        <v>72</v>
      </c>
      <c r="Z983" s="1" t="s">
        <v>41</v>
      </c>
      <c r="AA983" s="2">
        <v>45953</v>
      </c>
      <c r="AB983" s="1">
        <v>4</v>
      </c>
      <c r="AC983" s="1" t="s">
        <v>42</v>
      </c>
      <c r="AD983" s="9" t="str">
        <f t="shared" si="156"/>
        <v>Target Not Achieved</v>
      </c>
      <c r="AE983" s="1" t="str" cm="1">
        <f t="array" ref="AE983">_xlfn.IFS(AB983&gt;=4.5,"Excellent",AB983&gt;=3,"Good",AB983&lt;3,"Poor")</f>
        <v>Good</v>
      </c>
      <c r="AF983" s="1" t="str">
        <f t="shared" si="157"/>
        <v>Not Eligible for Bonus</v>
      </c>
      <c r="AG983" s="9" t="str">
        <f t="shared" si="158"/>
        <v>Priority Region</v>
      </c>
      <c r="AH983" s="1" t="str">
        <f t="shared" si="159"/>
        <v>Order Closed</v>
      </c>
    </row>
    <row r="984" spans="1:34">
      <c r="A984" s="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c r="P984" s="1">
        <f t="shared" si="150"/>
        <v>32490</v>
      </c>
      <c r="Q984" s="1">
        <v>0</v>
      </c>
      <c r="R984" s="1">
        <f t="shared" si="151"/>
        <v>0</v>
      </c>
      <c r="S984" s="1">
        <f t="shared" si="152"/>
        <v>32490</v>
      </c>
      <c r="T984" s="1">
        <v>0.52</v>
      </c>
      <c r="U984" s="1">
        <f t="shared" si="153"/>
        <v>16894.8</v>
      </c>
      <c r="V984" s="1">
        <f t="shared" si="154"/>
        <v>15595.2</v>
      </c>
      <c r="W984" s="4">
        <f t="shared" si="155"/>
        <v>0.48000000000000004</v>
      </c>
      <c r="X984" s="1" t="s">
        <v>50</v>
      </c>
      <c r="Y984" s="1" t="s">
        <v>72</v>
      </c>
      <c r="Z984" s="1" t="s">
        <v>41</v>
      </c>
      <c r="AA984" s="2">
        <v>45952</v>
      </c>
      <c r="AB984" s="1">
        <v>3</v>
      </c>
      <c r="AC984" s="1" t="s">
        <v>42</v>
      </c>
      <c r="AD984" s="9" t="str">
        <f t="shared" si="156"/>
        <v>Target Achieved</v>
      </c>
      <c r="AE984" s="1" t="str" cm="1">
        <f t="array" ref="AE984">_xlfn.IFS(AB984&gt;=4.5,"Excellent",AB984&gt;=3,"Good",AB984&lt;3,"Poor")</f>
        <v>Good</v>
      </c>
      <c r="AF984" s="1" t="str">
        <f t="shared" si="157"/>
        <v>Eligible for Bonus</v>
      </c>
      <c r="AG984" s="9" t="str">
        <f t="shared" si="158"/>
        <v>Normal Region</v>
      </c>
      <c r="AH984" s="1" t="str">
        <f t="shared" si="159"/>
        <v>Order Closed</v>
      </c>
    </row>
    <row r="985" spans="1:34">
      <c r="A985" s="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c r="P985" s="1">
        <f t="shared" si="150"/>
        <v>1110</v>
      </c>
      <c r="Q985" s="1">
        <v>30</v>
      </c>
      <c r="R985" s="1">
        <f t="shared" si="151"/>
        <v>333</v>
      </c>
      <c r="S985" s="1">
        <f t="shared" si="152"/>
        <v>777</v>
      </c>
      <c r="T985" s="1">
        <v>0.47</v>
      </c>
      <c r="U985" s="1">
        <f t="shared" si="153"/>
        <v>365.19</v>
      </c>
      <c r="V985" s="1">
        <f t="shared" si="154"/>
        <v>411.81</v>
      </c>
      <c r="W985" s="4">
        <f t="shared" si="155"/>
        <v>0.53</v>
      </c>
      <c r="X985" s="1" t="s">
        <v>56</v>
      </c>
      <c r="Y985" s="1" t="s">
        <v>72</v>
      </c>
      <c r="Z985" s="1" t="s">
        <v>120</v>
      </c>
      <c r="AA985" s="1"/>
      <c r="AB985" s="1"/>
      <c r="AC985" s="1" t="s">
        <v>42</v>
      </c>
      <c r="AD985" s="9" t="str">
        <f t="shared" si="156"/>
        <v>Target Not Achieved</v>
      </c>
      <c r="AE985" s="1" t="str" cm="1">
        <f t="array" ref="AE985">_xlfn.IFS(AB985&gt;=4.5,"Excellent",AB985&gt;=3,"Good",AB985&lt;3,"Poor")</f>
        <v>Poor</v>
      </c>
      <c r="AF985" s="1" t="str">
        <f t="shared" si="157"/>
        <v>Not Eligible for Bonus</v>
      </c>
      <c r="AG985" s="9" t="str">
        <f t="shared" si="158"/>
        <v>Normal Region</v>
      </c>
      <c r="AH985" s="1" t="str">
        <f t="shared" si="159"/>
        <v>Order Closed</v>
      </c>
    </row>
    <row r="986" spans="1:34">
      <c r="A986" s="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c r="P986" s="1">
        <f t="shared" si="150"/>
        <v>63850</v>
      </c>
      <c r="Q986" s="1">
        <v>15</v>
      </c>
      <c r="R986" s="1">
        <f t="shared" si="151"/>
        <v>9577.5</v>
      </c>
      <c r="S986" s="1">
        <f t="shared" si="152"/>
        <v>54272.5</v>
      </c>
      <c r="T986" s="1">
        <v>0.52</v>
      </c>
      <c r="U986" s="1">
        <f t="shared" si="153"/>
        <v>28221.7</v>
      </c>
      <c r="V986" s="1">
        <f t="shared" si="154"/>
        <v>26050.799999999999</v>
      </c>
      <c r="W986" s="4">
        <f t="shared" si="155"/>
        <v>0.48</v>
      </c>
      <c r="X986" s="1" t="s">
        <v>50</v>
      </c>
      <c r="Y986" s="1" t="s">
        <v>72</v>
      </c>
      <c r="Z986" s="1" t="s">
        <v>41</v>
      </c>
      <c r="AA986" s="2">
        <v>45956</v>
      </c>
      <c r="AB986" s="1">
        <v>5</v>
      </c>
      <c r="AC986" s="1" t="s">
        <v>42</v>
      </c>
      <c r="AD986" s="9" t="str">
        <f t="shared" si="156"/>
        <v>Target Achieved</v>
      </c>
      <c r="AE986" s="1" t="str" cm="1">
        <f t="array" ref="AE986">_xlfn.IFS(AB986&gt;=4.5,"Excellent",AB986&gt;=3,"Good",AB986&lt;3,"Poor")</f>
        <v>Excellent</v>
      </c>
      <c r="AF986" s="1" t="str">
        <f t="shared" si="157"/>
        <v>Not Eligible for Bonus</v>
      </c>
      <c r="AG986" s="9" t="str">
        <f t="shared" si="158"/>
        <v>Priority Region</v>
      </c>
      <c r="AH986" s="1" t="str">
        <f t="shared" si="159"/>
        <v>Order Closed</v>
      </c>
    </row>
    <row r="987" spans="1:34">
      <c r="A987" s="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c r="P987" s="1">
        <f t="shared" si="150"/>
        <v>11030</v>
      </c>
      <c r="Q987" s="1">
        <v>25</v>
      </c>
      <c r="R987" s="1">
        <f t="shared" si="151"/>
        <v>2757.5</v>
      </c>
      <c r="S987" s="1">
        <f t="shared" si="152"/>
        <v>8272.5</v>
      </c>
      <c r="T987" s="1">
        <v>0.57999999999999996</v>
      </c>
      <c r="U987" s="1">
        <f t="shared" si="153"/>
        <v>4798.0499999999993</v>
      </c>
      <c r="V987" s="1">
        <f t="shared" si="154"/>
        <v>3474.4500000000007</v>
      </c>
      <c r="W987" s="4">
        <f t="shared" si="155"/>
        <v>0.4200000000000001</v>
      </c>
      <c r="X987" s="1" t="s">
        <v>147</v>
      </c>
      <c r="Y987" s="1" t="s">
        <v>81</v>
      </c>
      <c r="Z987" s="1" t="s">
        <v>41</v>
      </c>
      <c r="AA987" s="2">
        <v>45954</v>
      </c>
      <c r="AB987" s="1">
        <v>5</v>
      </c>
      <c r="AC987" s="1" t="s">
        <v>42</v>
      </c>
      <c r="AD987" s="9" t="str">
        <f t="shared" si="156"/>
        <v>Target Not Achieved</v>
      </c>
      <c r="AE987" s="1" t="str" cm="1">
        <f t="array" ref="AE987">_xlfn.IFS(AB987&gt;=4.5,"Excellent",AB987&gt;=3,"Good",AB987&lt;3,"Poor")</f>
        <v>Excellent</v>
      </c>
      <c r="AF987" s="1" t="str">
        <f t="shared" si="157"/>
        <v>Not Eligible for Bonus</v>
      </c>
      <c r="AG987" s="9" t="str">
        <f t="shared" si="158"/>
        <v>Priority Region</v>
      </c>
      <c r="AH987" s="1" t="str">
        <f t="shared" si="159"/>
        <v>Order Closed</v>
      </c>
    </row>
    <row r="988" spans="1:34">
      <c r="A988" s="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c r="P988" s="1">
        <f t="shared" si="150"/>
        <v>380</v>
      </c>
      <c r="Q988" s="1">
        <v>0</v>
      </c>
      <c r="R988" s="1">
        <f t="shared" si="151"/>
        <v>0</v>
      </c>
      <c r="S988" s="1">
        <f t="shared" si="152"/>
        <v>380</v>
      </c>
      <c r="T988" s="1">
        <v>0.62</v>
      </c>
      <c r="U988" s="1">
        <f t="shared" si="153"/>
        <v>235.6</v>
      </c>
      <c r="V988" s="1">
        <f t="shared" si="154"/>
        <v>144.4</v>
      </c>
      <c r="W988" s="4">
        <f t="shared" si="155"/>
        <v>0.38</v>
      </c>
      <c r="X988" s="1" t="s">
        <v>56</v>
      </c>
      <c r="Y988" s="1" t="s">
        <v>81</v>
      </c>
      <c r="Z988" s="1" t="s">
        <v>66</v>
      </c>
      <c r="AA988" s="1"/>
      <c r="AB988" s="1"/>
      <c r="AC988" s="1" t="s">
        <v>42</v>
      </c>
      <c r="AD988" s="9" t="str">
        <f t="shared" si="156"/>
        <v>Target Not Achieved</v>
      </c>
      <c r="AE988" s="1" t="str" cm="1">
        <f t="array" ref="AE988">_xlfn.IFS(AB988&gt;=4.5,"Excellent",AB988&gt;=3,"Good",AB988&lt;3,"Poor")</f>
        <v>Poor</v>
      </c>
      <c r="AF988" s="1" t="str">
        <f t="shared" si="157"/>
        <v>Not Eligible for Bonus</v>
      </c>
      <c r="AG988" s="9" t="str">
        <f t="shared" si="158"/>
        <v>Normal Region</v>
      </c>
      <c r="AH988" s="1" t="str">
        <f t="shared" si="159"/>
        <v>Order Closed</v>
      </c>
    </row>
    <row r="989" spans="1:34">
      <c r="A989" s="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c r="P989" s="1">
        <f t="shared" si="150"/>
        <v>580</v>
      </c>
      <c r="Q989" s="1">
        <v>0</v>
      </c>
      <c r="R989" s="1">
        <f t="shared" si="151"/>
        <v>0</v>
      </c>
      <c r="S989" s="1">
        <f t="shared" si="152"/>
        <v>580</v>
      </c>
      <c r="T989" s="1">
        <v>0.35</v>
      </c>
      <c r="U989" s="1">
        <f t="shared" si="153"/>
        <v>203</v>
      </c>
      <c r="V989" s="1">
        <f t="shared" si="154"/>
        <v>377</v>
      </c>
      <c r="W989" s="4">
        <f t="shared" si="155"/>
        <v>0.65</v>
      </c>
      <c r="X989" s="1" t="s">
        <v>50</v>
      </c>
      <c r="Y989" s="1" t="s">
        <v>81</v>
      </c>
      <c r="Z989" s="1" t="s">
        <v>41</v>
      </c>
      <c r="AA989" s="2">
        <v>45955</v>
      </c>
      <c r="AB989" s="1">
        <v>4</v>
      </c>
      <c r="AC989" s="1" t="s">
        <v>42</v>
      </c>
      <c r="AD989" s="9" t="str">
        <f t="shared" si="156"/>
        <v>Target Not Achieved</v>
      </c>
      <c r="AE989" s="1" t="str" cm="1">
        <f t="array" ref="AE989">_xlfn.IFS(AB989&gt;=4.5,"Excellent",AB989&gt;=3,"Good",AB989&lt;3,"Poor")</f>
        <v>Good</v>
      </c>
      <c r="AF989" s="1" t="str">
        <f t="shared" si="157"/>
        <v>Not Eligible for Bonus</v>
      </c>
      <c r="AG989" s="9" t="str">
        <f t="shared" si="158"/>
        <v>Normal Region</v>
      </c>
      <c r="AH989" s="1" t="str">
        <f t="shared" si="159"/>
        <v>Order Closed</v>
      </c>
    </row>
    <row r="990" spans="1:34">
      <c r="A990" s="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c r="P990" s="1">
        <f t="shared" si="150"/>
        <v>600</v>
      </c>
      <c r="Q990" s="1">
        <v>5</v>
      </c>
      <c r="R990" s="1">
        <f t="shared" si="151"/>
        <v>30</v>
      </c>
      <c r="S990" s="1">
        <f t="shared" si="152"/>
        <v>570</v>
      </c>
      <c r="T990" s="1">
        <v>0.62</v>
      </c>
      <c r="U990" s="1">
        <f t="shared" si="153"/>
        <v>353.4</v>
      </c>
      <c r="V990" s="1">
        <f t="shared" si="154"/>
        <v>216.60000000000002</v>
      </c>
      <c r="W990" s="4">
        <f t="shared" si="155"/>
        <v>0.38000000000000006</v>
      </c>
      <c r="X990" s="1" t="s">
        <v>56</v>
      </c>
      <c r="Y990" s="1" t="s">
        <v>72</v>
      </c>
      <c r="Z990" s="1" t="s">
        <v>41</v>
      </c>
      <c r="AA990" s="2">
        <v>45950</v>
      </c>
      <c r="AB990" s="1">
        <v>3</v>
      </c>
      <c r="AC990" s="1" t="s">
        <v>42</v>
      </c>
      <c r="AD990" s="9" t="str">
        <f t="shared" si="156"/>
        <v>Target Not Achieved</v>
      </c>
      <c r="AE990" s="1" t="str" cm="1">
        <f t="array" ref="AE990">_xlfn.IFS(AB990&gt;=4.5,"Excellent",AB990&gt;=3,"Good",AB990&lt;3,"Poor")</f>
        <v>Good</v>
      </c>
      <c r="AF990" s="1" t="str">
        <f t="shared" si="157"/>
        <v>Not Eligible for Bonus</v>
      </c>
      <c r="AG990" s="9" t="str">
        <f t="shared" si="158"/>
        <v>Normal Region</v>
      </c>
      <c r="AH990" s="1" t="str">
        <f t="shared" si="159"/>
        <v>Order Closed</v>
      </c>
    </row>
    <row r="991" spans="1:34">
      <c r="A991" s="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c r="P991" s="1">
        <f t="shared" si="150"/>
        <v>3320</v>
      </c>
      <c r="Q991" s="1">
        <v>20</v>
      </c>
      <c r="R991" s="1">
        <f t="shared" si="151"/>
        <v>664</v>
      </c>
      <c r="S991" s="1">
        <f t="shared" si="152"/>
        <v>2656</v>
      </c>
      <c r="T991" s="1">
        <v>0.45</v>
      </c>
      <c r="U991" s="1">
        <f t="shared" si="153"/>
        <v>1195.2</v>
      </c>
      <c r="V991" s="1">
        <f t="shared" si="154"/>
        <v>1460.8</v>
      </c>
      <c r="W991" s="4">
        <f t="shared" si="155"/>
        <v>0.54999999999999993</v>
      </c>
      <c r="X991" s="1" t="s">
        <v>50</v>
      </c>
      <c r="Y991" s="1" t="s">
        <v>72</v>
      </c>
      <c r="Z991" s="1" t="s">
        <v>120</v>
      </c>
      <c r="AA991" s="1"/>
      <c r="AB991" s="1"/>
      <c r="AC991" s="1" t="s">
        <v>42</v>
      </c>
      <c r="AD991" s="9" t="str">
        <f t="shared" si="156"/>
        <v>Target Not Achieved</v>
      </c>
      <c r="AE991" s="1" t="str" cm="1">
        <f t="array" ref="AE991">_xlfn.IFS(AB991&gt;=4.5,"Excellent",AB991&gt;=3,"Good",AB991&lt;3,"Poor")</f>
        <v>Poor</v>
      </c>
      <c r="AF991" s="1" t="str">
        <f t="shared" si="157"/>
        <v>Not Eligible for Bonus</v>
      </c>
      <c r="AG991" s="9" t="str">
        <f t="shared" si="158"/>
        <v>Normal Region</v>
      </c>
      <c r="AH991" s="1" t="str">
        <f t="shared" si="159"/>
        <v>Order Closed</v>
      </c>
    </row>
    <row r="992" spans="1:34">
      <c r="A992" s="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c r="P992" s="1">
        <f t="shared" si="150"/>
        <v>5860</v>
      </c>
      <c r="Q992" s="1">
        <v>0</v>
      </c>
      <c r="R992" s="1">
        <f t="shared" si="151"/>
        <v>0</v>
      </c>
      <c r="S992" s="1">
        <f t="shared" si="152"/>
        <v>5860</v>
      </c>
      <c r="T992" s="1">
        <v>0.5</v>
      </c>
      <c r="U992" s="1">
        <f t="shared" si="153"/>
        <v>2930</v>
      </c>
      <c r="V992" s="1">
        <f t="shared" si="154"/>
        <v>2930</v>
      </c>
      <c r="W992" s="4">
        <f t="shared" si="155"/>
        <v>0.5</v>
      </c>
      <c r="X992" s="1" t="s">
        <v>39</v>
      </c>
      <c r="Y992" s="1" t="s">
        <v>40</v>
      </c>
      <c r="Z992" s="1" t="s">
        <v>120</v>
      </c>
      <c r="AA992" s="1"/>
      <c r="AB992" s="1"/>
      <c r="AC992" s="1" t="s">
        <v>42</v>
      </c>
      <c r="AD992" s="9" t="str">
        <f t="shared" si="156"/>
        <v>Target Not Achieved</v>
      </c>
      <c r="AE992" s="1" t="str" cm="1">
        <f t="array" ref="AE992">_xlfn.IFS(AB992&gt;=4.5,"Excellent",AB992&gt;=3,"Good",AB992&lt;3,"Poor")</f>
        <v>Poor</v>
      </c>
      <c r="AF992" s="1" t="str">
        <f t="shared" si="157"/>
        <v>Not Eligible for Bonus</v>
      </c>
      <c r="AG992" s="9" t="str">
        <f t="shared" si="158"/>
        <v>Normal Region</v>
      </c>
      <c r="AH992" s="1" t="str">
        <f t="shared" si="159"/>
        <v>Order Closed</v>
      </c>
    </row>
    <row r="993" spans="1:34">
      <c r="A993" s="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c r="P993" s="1">
        <f t="shared" si="150"/>
        <v>9270</v>
      </c>
      <c r="Q993" s="1">
        <v>10</v>
      </c>
      <c r="R993" s="1">
        <f t="shared" si="151"/>
        <v>927</v>
      </c>
      <c r="S993" s="1">
        <f t="shared" si="152"/>
        <v>8343</v>
      </c>
      <c r="T993" s="1">
        <v>0.45</v>
      </c>
      <c r="U993" s="1">
        <f t="shared" si="153"/>
        <v>3754.35</v>
      </c>
      <c r="V993" s="1">
        <f t="shared" si="154"/>
        <v>4588.6499999999996</v>
      </c>
      <c r="W993" s="4">
        <f t="shared" si="155"/>
        <v>0.54999999999999993</v>
      </c>
      <c r="X993" s="1" t="s">
        <v>50</v>
      </c>
      <c r="Y993" s="1" t="s">
        <v>40</v>
      </c>
      <c r="Z993" s="1" t="s">
        <v>41</v>
      </c>
      <c r="AA993" s="2">
        <v>45952</v>
      </c>
      <c r="AB993" s="1">
        <v>4</v>
      </c>
      <c r="AC993" s="1" t="s">
        <v>42</v>
      </c>
      <c r="AD993" s="9" t="str">
        <f t="shared" si="156"/>
        <v>Target Not Achieved</v>
      </c>
      <c r="AE993" s="1" t="str" cm="1">
        <f t="array" ref="AE993">_xlfn.IFS(AB993&gt;=4.5,"Excellent",AB993&gt;=3,"Good",AB993&lt;3,"Poor")</f>
        <v>Good</v>
      </c>
      <c r="AF993" s="1" t="str">
        <f t="shared" si="157"/>
        <v>Not Eligible for Bonus</v>
      </c>
      <c r="AG993" s="9" t="str">
        <f t="shared" si="158"/>
        <v>Normal Region</v>
      </c>
      <c r="AH993" s="1" t="str">
        <f t="shared" si="159"/>
        <v>Order Closed</v>
      </c>
    </row>
    <row r="994" spans="1:34">
      <c r="A994" s="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c r="P994" s="1">
        <f t="shared" si="150"/>
        <v>196200</v>
      </c>
      <c r="Q994" s="1">
        <v>0</v>
      </c>
      <c r="R994" s="1">
        <f t="shared" si="151"/>
        <v>0</v>
      </c>
      <c r="S994" s="1">
        <f t="shared" si="152"/>
        <v>196200</v>
      </c>
      <c r="T994" s="1">
        <v>0.57999999999999996</v>
      </c>
      <c r="U994" s="1">
        <f t="shared" si="153"/>
        <v>113795.99999999999</v>
      </c>
      <c r="V994" s="1">
        <f t="shared" si="154"/>
        <v>82404.000000000015</v>
      </c>
      <c r="W994" s="4">
        <f t="shared" si="155"/>
        <v>0.4200000000000001</v>
      </c>
      <c r="X994" s="1" t="s">
        <v>56</v>
      </c>
      <c r="Y994" s="1" t="s">
        <v>81</v>
      </c>
      <c r="Z994" s="1" t="s">
        <v>41</v>
      </c>
      <c r="AA994" s="2">
        <v>45955</v>
      </c>
      <c r="AB994" s="1">
        <v>3</v>
      </c>
      <c r="AC994" s="1" t="s">
        <v>42</v>
      </c>
      <c r="AD994" s="9" t="str">
        <f t="shared" si="156"/>
        <v>Target Achieved</v>
      </c>
      <c r="AE994" s="1" t="str" cm="1">
        <f t="array" ref="AE994">_xlfn.IFS(AB994&gt;=4.5,"Excellent",AB994&gt;=3,"Good",AB994&lt;3,"Poor")</f>
        <v>Good</v>
      </c>
      <c r="AF994" s="1" t="str">
        <f t="shared" si="157"/>
        <v>Eligible for Bonus</v>
      </c>
      <c r="AG994" s="9" t="str">
        <f t="shared" si="158"/>
        <v>Normal Region</v>
      </c>
      <c r="AH994" s="1" t="str">
        <f t="shared" si="159"/>
        <v>Order Closed</v>
      </c>
    </row>
    <row r="995" spans="1:34">
      <c r="A995" s="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c r="P995" s="1">
        <f t="shared" si="150"/>
        <v>3880</v>
      </c>
      <c r="Q995" s="1">
        <v>30</v>
      </c>
      <c r="R995" s="1">
        <f t="shared" si="151"/>
        <v>1164</v>
      </c>
      <c r="S995" s="1">
        <f t="shared" si="152"/>
        <v>2716</v>
      </c>
      <c r="T995" s="1">
        <v>0.52</v>
      </c>
      <c r="U995" s="1">
        <f t="shared" si="153"/>
        <v>1412.32</v>
      </c>
      <c r="V995" s="1">
        <f t="shared" si="154"/>
        <v>1303.68</v>
      </c>
      <c r="W995" s="4">
        <f t="shared" si="155"/>
        <v>0.48000000000000004</v>
      </c>
      <c r="X995" s="1" t="s">
        <v>65</v>
      </c>
      <c r="Y995" s="1" t="s">
        <v>81</v>
      </c>
      <c r="Z995" s="1" t="s">
        <v>51</v>
      </c>
      <c r="AA995" s="2">
        <v>45953</v>
      </c>
      <c r="AB995" s="1"/>
      <c r="AC995" s="1" t="s">
        <v>42</v>
      </c>
      <c r="AD995" s="9" t="str">
        <f t="shared" si="156"/>
        <v>Target Not Achieved</v>
      </c>
      <c r="AE995" s="1" t="str" cm="1">
        <f t="array" ref="AE995">_xlfn.IFS(AB995&gt;=4.5,"Excellent",AB995&gt;=3,"Good",AB995&lt;3,"Poor")</f>
        <v>Poor</v>
      </c>
      <c r="AF995" s="1" t="str">
        <f t="shared" si="157"/>
        <v>Not Eligible for Bonus</v>
      </c>
      <c r="AG995" s="9" t="str">
        <f t="shared" si="158"/>
        <v>Normal Region</v>
      </c>
      <c r="AH995" s="1" t="str">
        <f t="shared" si="159"/>
        <v>Order Closed</v>
      </c>
    </row>
    <row r="996" spans="1:34">
      <c r="A996" s="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c r="P996" s="1">
        <f t="shared" si="150"/>
        <v>8160</v>
      </c>
      <c r="Q996" s="1">
        <v>5</v>
      </c>
      <c r="R996" s="1">
        <f t="shared" si="151"/>
        <v>408</v>
      </c>
      <c r="S996" s="1">
        <f t="shared" si="152"/>
        <v>7752</v>
      </c>
      <c r="T996" s="1">
        <v>0.48</v>
      </c>
      <c r="U996" s="1">
        <f t="shared" si="153"/>
        <v>3720.96</v>
      </c>
      <c r="V996" s="1">
        <f t="shared" si="154"/>
        <v>4031.04</v>
      </c>
      <c r="W996" s="4">
        <f t="shared" si="155"/>
        <v>0.52</v>
      </c>
      <c r="X996" s="1" t="s">
        <v>65</v>
      </c>
      <c r="Y996" s="1" t="s">
        <v>40</v>
      </c>
      <c r="Z996" s="1" t="s">
        <v>51</v>
      </c>
      <c r="AA996" s="2">
        <v>45956</v>
      </c>
      <c r="AB996" s="1"/>
      <c r="AC996" s="1" t="s">
        <v>42</v>
      </c>
      <c r="AD996" s="9" t="str">
        <f t="shared" si="156"/>
        <v>Target Not Achieved</v>
      </c>
      <c r="AE996" s="1" t="str" cm="1">
        <f t="array" ref="AE996">_xlfn.IFS(AB996&gt;=4.5,"Excellent",AB996&gt;=3,"Good",AB996&lt;3,"Poor")</f>
        <v>Poor</v>
      </c>
      <c r="AF996" s="1" t="str">
        <f t="shared" si="157"/>
        <v>Not Eligible for Bonus</v>
      </c>
      <c r="AG996" s="9" t="str">
        <f t="shared" si="158"/>
        <v>Priority Region</v>
      </c>
      <c r="AH996" s="1" t="str">
        <f t="shared" si="159"/>
        <v>Order Closed</v>
      </c>
    </row>
    <row r="997" spans="1:34">
      <c r="A997" s="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c r="P997" s="1">
        <f t="shared" si="150"/>
        <v>13680</v>
      </c>
      <c r="Q997" s="1">
        <v>0</v>
      </c>
      <c r="R997" s="1">
        <f t="shared" si="151"/>
        <v>0</v>
      </c>
      <c r="S997" s="1">
        <f t="shared" si="152"/>
        <v>13680</v>
      </c>
      <c r="T997" s="1">
        <v>0.47</v>
      </c>
      <c r="U997" s="1">
        <f t="shared" si="153"/>
        <v>6429.5999999999995</v>
      </c>
      <c r="V997" s="1">
        <f t="shared" si="154"/>
        <v>7250.4000000000005</v>
      </c>
      <c r="W997" s="4">
        <f t="shared" si="155"/>
        <v>0.53</v>
      </c>
      <c r="X997" s="1" t="s">
        <v>39</v>
      </c>
      <c r="Y997" s="1" t="s">
        <v>40</v>
      </c>
      <c r="Z997" s="1" t="s">
        <v>51</v>
      </c>
      <c r="AA997" s="2">
        <v>45953</v>
      </c>
      <c r="AB997" s="1"/>
      <c r="AC997" s="1" t="s">
        <v>42</v>
      </c>
      <c r="AD997" s="9" t="str">
        <f t="shared" si="156"/>
        <v>Target Achieved</v>
      </c>
      <c r="AE997" s="1" t="str" cm="1">
        <f t="array" ref="AE997">_xlfn.IFS(AB997&gt;=4.5,"Excellent",AB997&gt;=3,"Good",AB997&lt;3,"Poor")</f>
        <v>Poor</v>
      </c>
      <c r="AF997" s="1" t="str">
        <f t="shared" si="157"/>
        <v>Eligible for Bonus</v>
      </c>
      <c r="AG997" s="9" t="str">
        <f t="shared" si="158"/>
        <v>Normal Region</v>
      </c>
      <c r="AH997" s="1" t="str">
        <f t="shared" si="159"/>
        <v>Order Closed</v>
      </c>
    </row>
    <row r="998" spans="1:34">
      <c r="A998" s="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c r="P998" s="1">
        <f t="shared" si="150"/>
        <v>29120</v>
      </c>
      <c r="Q998" s="1">
        <v>20</v>
      </c>
      <c r="R998" s="1">
        <f t="shared" si="151"/>
        <v>5824</v>
      </c>
      <c r="S998" s="1">
        <f t="shared" si="152"/>
        <v>23296</v>
      </c>
      <c r="T998" s="1">
        <v>0.48</v>
      </c>
      <c r="U998" s="1">
        <f t="shared" si="153"/>
        <v>11182.08</v>
      </c>
      <c r="V998" s="1">
        <f t="shared" si="154"/>
        <v>12113.92</v>
      </c>
      <c r="W998" s="4">
        <f t="shared" si="155"/>
        <v>0.52</v>
      </c>
      <c r="X998" s="1" t="s">
        <v>147</v>
      </c>
      <c r="Y998" s="1" t="s">
        <v>40</v>
      </c>
      <c r="Z998" s="1" t="s">
        <v>120</v>
      </c>
      <c r="AA998" s="1"/>
      <c r="AB998" s="1"/>
      <c r="AC998" s="1" t="s">
        <v>42</v>
      </c>
      <c r="AD998" s="9" t="str">
        <f t="shared" si="156"/>
        <v>Target Achieved</v>
      </c>
      <c r="AE998" s="1" t="str" cm="1">
        <f t="array" ref="AE998">_xlfn.IFS(AB998&gt;=4.5,"Excellent",AB998&gt;=3,"Good",AB998&lt;3,"Poor")</f>
        <v>Poor</v>
      </c>
      <c r="AF998" s="1" t="str">
        <f t="shared" si="157"/>
        <v>Not Eligible for Bonus</v>
      </c>
      <c r="AG998" s="9" t="str">
        <f t="shared" si="158"/>
        <v>Priority Region</v>
      </c>
      <c r="AH998" s="1" t="str">
        <f t="shared" si="159"/>
        <v>Order Closed</v>
      </c>
    </row>
    <row r="999" spans="1:34">
      <c r="A999" s="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c r="P999" s="1">
        <f t="shared" si="150"/>
        <v>1120</v>
      </c>
      <c r="Q999" s="1">
        <v>0</v>
      </c>
      <c r="R999" s="1">
        <f t="shared" si="151"/>
        <v>0</v>
      </c>
      <c r="S999" s="1">
        <f t="shared" si="152"/>
        <v>1120</v>
      </c>
      <c r="T999" s="1">
        <v>0.62</v>
      </c>
      <c r="U999" s="1">
        <f t="shared" si="153"/>
        <v>694.4</v>
      </c>
      <c r="V999" s="1">
        <f t="shared" si="154"/>
        <v>425.6</v>
      </c>
      <c r="W999" s="4">
        <f t="shared" si="155"/>
        <v>0.38</v>
      </c>
      <c r="X999" s="1" t="s">
        <v>104</v>
      </c>
      <c r="Y999" s="1" t="s">
        <v>72</v>
      </c>
      <c r="Z999" s="1" t="s">
        <v>41</v>
      </c>
      <c r="AA999" s="2">
        <v>45953</v>
      </c>
      <c r="AB999" s="1">
        <v>5</v>
      </c>
      <c r="AC999" s="1" t="s">
        <v>42</v>
      </c>
      <c r="AD999" s="9" t="str">
        <f t="shared" si="156"/>
        <v>Target Not Achieved</v>
      </c>
      <c r="AE999" s="1" t="str" cm="1">
        <f t="array" ref="AE999">_xlfn.IFS(AB999&gt;=4.5,"Excellent",AB999&gt;=3,"Good",AB999&lt;3,"Poor")</f>
        <v>Excellent</v>
      </c>
      <c r="AF999" s="1" t="str">
        <f t="shared" si="157"/>
        <v>Not Eligible for Bonus</v>
      </c>
      <c r="AG999" s="9" t="str">
        <f t="shared" si="158"/>
        <v>Normal Region</v>
      </c>
      <c r="AH999" s="1" t="str">
        <f t="shared" si="159"/>
        <v>Order Closed</v>
      </c>
    </row>
    <row r="1000" spans="1:34">
      <c r="A1000" s="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c r="P1000" s="1">
        <f t="shared" si="150"/>
        <v>18960</v>
      </c>
      <c r="Q1000" s="1">
        <v>25</v>
      </c>
      <c r="R1000" s="1">
        <f t="shared" si="151"/>
        <v>4740</v>
      </c>
      <c r="S1000" s="1">
        <f t="shared" si="152"/>
        <v>14220</v>
      </c>
      <c r="T1000" s="1">
        <v>0.52</v>
      </c>
      <c r="U1000" s="1">
        <f t="shared" si="153"/>
        <v>7394.4000000000005</v>
      </c>
      <c r="V1000" s="1">
        <f t="shared" si="154"/>
        <v>6825.5999999999995</v>
      </c>
      <c r="W1000" s="4">
        <f t="shared" si="155"/>
        <v>0.48</v>
      </c>
      <c r="X1000" s="1" t="s">
        <v>92</v>
      </c>
      <c r="Y1000" s="1" t="s">
        <v>72</v>
      </c>
      <c r="Z1000" s="1" t="s">
        <v>22</v>
      </c>
      <c r="AA1000" s="1"/>
      <c r="AB1000" s="1"/>
      <c r="AC1000" s="1" t="s">
        <v>93</v>
      </c>
      <c r="AD1000" s="9" t="str">
        <f t="shared" si="156"/>
        <v>Target Achieved</v>
      </c>
      <c r="AE1000" s="1" t="str" cm="1">
        <f t="array" ref="AE1000">_xlfn.IFS(AB1000&gt;=4.5,"Excellent",AB1000&gt;=3,"Good",AB1000&lt;3,"Poor")</f>
        <v>Poor</v>
      </c>
      <c r="AF1000" s="1" t="str">
        <f t="shared" si="157"/>
        <v>Not Eligible for Bonus</v>
      </c>
      <c r="AG1000" s="9" t="str">
        <f t="shared" si="158"/>
        <v>Priority Region</v>
      </c>
      <c r="AH1000" s="1" t="str">
        <f t="shared" si="159"/>
        <v>Order Returned</v>
      </c>
    </row>
    <row r="1001" spans="1:34">
      <c r="A1001" s="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c r="P1001" s="1">
        <f t="shared" si="150"/>
        <v>16700</v>
      </c>
      <c r="Q1001" s="1">
        <v>0</v>
      </c>
      <c r="R1001" s="1">
        <f t="shared" si="151"/>
        <v>0</v>
      </c>
      <c r="S1001" s="1">
        <f t="shared" si="152"/>
        <v>16700</v>
      </c>
      <c r="T1001" s="1">
        <v>0.57999999999999996</v>
      </c>
      <c r="U1001" s="1">
        <f t="shared" si="153"/>
        <v>9686</v>
      </c>
      <c r="V1001" s="1">
        <f t="shared" si="154"/>
        <v>7014</v>
      </c>
      <c r="W1001" s="4">
        <f t="shared" si="155"/>
        <v>0.42</v>
      </c>
      <c r="X1001" s="1" t="s">
        <v>104</v>
      </c>
      <c r="Y1001" s="1" t="s">
        <v>57</v>
      </c>
      <c r="Z1001" s="1" t="s">
        <v>22</v>
      </c>
      <c r="AA1001" s="1"/>
      <c r="AB1001" s="1"/>
      <c r="AC1001" s="1" t="s">
        <v>93</v>
      </c>
      <c r="AD1001" s="9" t="str">
        <f t="shared" si="156"/>
        <v>Target Achieved</v>
      </c>
      <c r="AE1001" s="1" t="str" cm="1">
        <f t="array" ref="AE1001">_xlfn.IFS(AB1001&gt;=4.5,"Excellent",AB1001&gt;=3,"Good",AB1001&lt;3,"Poor")</f>
        <v>Poor</v>
      </c>
      <c r="AF1001" s="1" t="str">
        <f t="shared" si="157"/>
        <v>Eligible for Bonus</v>
      </c>
      <c r="AG1001" s="9" t="str">
        <f t="shared" si="158"/>
        <v>Priority Region</v>
      </c>
      <c r="AH1001" s="1" t="str">
        <f t="shared" si="159"/>
        <v>Order Returned</v>
      </c>
    </row>
    <row r="1002" spans="1:34">
      <c r="A1002" s="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c r="P1002" s="1">
        <f t="shared" si="150"/>
        <v>5490</v>
      </c>
      <c r="Q1002" s="1">
        <v>5</v>
      </c>
      <c r="R1002" s="1">
        <f t="shared" si="151"/>
        <v>274.5</v>
      </c>
      <c r="S1002" s="1">
        <f t="shared" si="152"/>
        <v>5215.5</v>
      </c>
      <c r="T1002" s="1">
        <v>0.45</v>
      </c>
      <c r="U1002" s="1">
        <f t="shared" si="153"/>
        <v>2346.9749999999999</v>
      </c>
      <c r="V1002" s="1">
        <f t="shared" si="154"/>
        <v>2868.5250000000001</v>
      </c>
      <c r="W1002" s="4">
        <f t="shared" si="155"/>
        <v>0.55000000000000004</v>
      </c>
      <c r="X1002" s="1" t="s">
        <v>39</v>
      </c>
      <c r="Y1002" s="1" t="s">
        <v>57</v>
      </c>
      <c r="Z1002" s="1" t="s">
        <v>41</v>
      </c>
      <c r="AA1002" s="2">
        <v>45957</v>
      </c>
      <c r="AB1002" s="1">
        <v>4</v>
      </c>
      <c r="AC1002" s="1" t="s">
        <v>42</v>
      </c>
      <c r="AD1002" s="9" t="str">
        <f t="shared" si="156"/>
        <v>Target Not Achieved</v>
      </c>
      <c r="AE1002" s="1" t="str" cm="1">
        <f t="array" ref="AE1002">_xlfn.IFS(AB1002&gt;=4.5,"Excellent",AB1002&gt;=3,"Good",AB1002&lt;3,"Poor")</f>
        <v>Good</v>
      </c>
      <c r="AF1002" s="1" t="str">
        <f t="shared" si="157"/>
        <v>Not Eligible for Bonus</v>
      </c>
      <c r="AG1002" s="9" t="str">
        <f t="shared" si="158"/>
        <v>Priority Region</v>
      </c>
      <c r="AH1002" s="1" t="str">
        <f t="shared" si="159"/>
        <v>Order Closed</v>
      </c>
    </row>
    <row r="1003" spans="1:34">
      <c r="A1003" s="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c r="P1003" s="1">
        <f t="shared" si="150"/>
        <v>4100</v>
      </c>
      <c r="Q1003" s="1">
        <v>0</v>
      </c>
      <c r="R1003" s="1">
        <f t="shared" si="151"/>
        <v>0</v>
      </c>
      <c r="S1003" s="1">
        <f t="shared" si="152"/>
        <v>4100</v>
      </c>
      <c r="T1003" s="1">
        <v>0.47</v>
      </c>
      <c r="U1003" s="1">
        <f t="shared" si="153"/>
        <v>1927</v>
      </c>
      <c r="V1003" s="1">
        <f t="shared" si="154"/>
        <v>2173</v>
      </c>
      <c r="W1003" s="4">
        <f t="shared" si="155"/>
        <v>0.53</v>
      </c>
      <c r="X1003" s="1" t="s">
        <v>147</v>
      </c>
      <c r="Y1003" s="1" t="s">
        <v>57</v>
      </c>
      <c r="Z1003" s="1" t="s">
        <v>41</v>
      </c>
      <c r="AA1003" s="2">
        <v>45958</v>
      </c>
      <c r="AB1003" s="1">
        <v>5</v>
      </c>
      <c r="AC1003" s="1" t="s">
        <v>42</v>
      </c>
      <c r="AD1003" s="9" t="str">
        <f t="shared" si="156"/>
        <v>Target Not Achieved</v>
      </c>
      <c r="AE1003" s="1" t="str" cm="1">
        <f t="array" ref="AE1003">_xlfn.IFS(AB1003&gt;=4.5,"Excellent",AB1003&gt;=3,"Good",AB1003&lt;3,"Poor")</f>
        <v>Excellent</v>
      </c>
      <c r="AF1003" s="1" t="str">
        <f t="shared" si="157"/>
        <v>Not Eligible for Bonus</v>
      </c>
      <c r="AG1003" s="9" t="str">
        <f t="shared" si="158"/>
        <v>Priority Region</v>
      </c>
      <c r="AH1003" s="1" t="str">
        <f t="shared" si="159"/>
        <v>Order Closed</v>
      </c>
    </row>
    <row r="1004" spans="1:34">
      <c r="A1004" s="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c r="P1004" s="1">
        <f t="shared" si="150"/>
        <v>3040</v>
      </c>
      <c r="Q1004" s="1">
        <v>0</v>
      </c>
      <c r="R1004" s="1">
        <f t="shared" si="151"/>
        <v>0</v>
      </c>
      <c r="S1004" s="1">
        <f t="shared" si="152"/>
        <v>3040</v>
      </c>
      <c r="T1004" s="1">
        <v>0.48</v>
      </c>
      <c r="U1004" s="1">
        <f t="shared" si="153"/>
        <v>1459.2</v>
      </c>
      <c r="V1004" s="1">
        <f t="shared" si="154"/>
        <v>1580.8</v>
      </c>
      <c r="W1004" s="4">
        <f t="shared" si="155"/>
        <v>0.52</v>
      </c>
      <c r="X1004" s="1" t="s">
        <v>147</v>
      </c>
      <c r="Y1004" s="1" t="s">
        <v>81</v>
      </c>
      <c r="Z1004" s="1" t="s">
        <v>41</v>
      </c>
      <c r="AA1004" s="2">
        <v>45961</v>
      </c>
      <c r="AB1004" s="1">
        <v>5</v>
      </c>
      <c r="AC1004" s="1" t="s">
        <v>42</v>
      </c>
      <c r="AD1004" s="9" t="str">
        <f t="shared" si="156"/>
        <v>Target Not Achieved</v>
      </c>
      <c r="AE1004" s="1" t="str" cm="1">
        <f t="array" ref="AE1004">_xlfn.IFS(AB1004&gt;=4.5,"Excellent",AB1004&gt;=3,"Good",AB1004&lt;3,"Poor")</f>
        <v>Excellent</v>
      </c>
      <c r="AF1004" s="1" t="str">
        <f t="shared" si="157"/>
        <v>Not Eligible for Bonus</v>
      </c>
      <c r="AG1004" s="9" t="str">
        <f t="shared" si="158"/>
        <v>Normal Region</v>
      </c>
      <c r="AH1004" s="1" t="str">
        <f t="shared" si="159"/>
        <v>Order Closed</v>
      </c>
    </row>
    <row r="1005" spans="1:34">
      <c r="A1005" s="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c r="P1005" s="1">
        <f t="shared" si="150"/>
        <v>4700</v>
      </c>
      <c r="Q1005" s="1">
        <v>10</v>
      </c>
      <c r="R1005" s="1">
        <f t="shared" si="151"/>
        <v>470</v>
      </c>
      <c r="S1005" s="1">
        <f t="shared" si="152"/>
        <v>4230</v>
      </c>
      <c r="T1005" s="1">
        <v>0.35</v>
      </c>
      <c r="U1005" s="1">
        <f t="shared" si="153"/>
        <v>1480.5</v>
      </c>
      <c r="V1005" s="1">
        <f t="shared" si="154"/>
        <v>2749.5</v>
      </c>
      <c r="W1005" s="4">
        <f t="shared" si="155"/>
        <v>0.65</v>
      </c>
      <c r="X1005" s="1" t="s">
        <v>56</v>
      </c>
      <c r="Y1005" s="1" t="s">
        <v>40</v>
      </c>
      <c r="Z1005" s="1" t="s">
        <v>41</v>
      </c>
      <c r="AA1005" s="2">
        <v>45960</v>
      </c>
      <c r="AB1005" s="1">
        <v>4</v>
      </c>
      <c r="AC1005" s="1" t="s">
        <v>42</v>
      </c>
      <c r="AD1005" s="9" t="str">
        <f t="shared" si="156"/>
        <v>Target Not Achieved</v>
      </c>
      <c r="AE1005" s="1" t="str" cm="1">
        <f t="array" ref="AE1005">_xlfn.IFS(AB1005&gt;=4.5,"Excellent",AB1005&gt;=3,"Good",AB1005&lt;3,"Poor")</f>
        <v>Good</v>
      </c>
      <c r="AF1005" s="1" t="str">
        <f t="shared" si="157"/>
        <v>Not Eligible for Bonus</v>
      </c>
      <c r="AG1005" s="9" t="str">
        <f t="shared" si="158"/>
        <v>Normal Region</v>
      </c>
      <c r="AH1005" s="1" t="str">
        <f t="shared" si="159"/>
        <v>Order Closed</v>
      </c>
    </row>
    <row r="1006" spans="1:34">
      <c r="A1006" s="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c r="P1006" s="1">
        <f t="shared" si="150"/>
        <v>21200</v>
      </c>
      <c r="Q1006" s="1">
        <v>20</v>
      </c>
      <c r="R1006" s="1">
        <f t="shared" si="151"/>
        <v>4240</v>
      </c>
      <c r="S1006" s="1">
        <f t="shared" si="152"/>
        <v>16960</v>
      </c>
      <c r="T1006" s="1">
        <v>0.48</v>
      </c>
      <c r="U1006" s="1">
        <f t="shared" si="153"/>
        <v>8140.7999999999993</v>
      </c>
      <c r="V1006" s="1">
        <f t="shared" si="154"/>
        <v>8819.2000000000007</v>
      </c>
      <c r="W1006" s="4">
        <f t="shared" si="155"/>
        <v>0.52</v>
      </c>
      <c r="X1006" s="1" t="s">
        <v>104</v>
      </c>
      <c r="Y1006" s="1" t="s">
        <v>57</v>
      </c>
      <c r="Z1006" s="1" t="s">
        <v>51</v>
      </c>
      <c r="AA1006" s="2">
        <v>45961</v>
      </c>
      <c r="AB1006" s="1"/>
      <c r="AC1006" s="1" t="s">
        <v>42</v>
      </c>
      <c r="AD1006" s="9" t="str">
        <f t="shared" si="156"/>
        <v>Target Achieved</v>
      </c>
      <c r="AE1006" s="1" t="str" cm="1">
        <f t="array" ref="AE1006">_xlfn.IFS(AB1006&gt;=4.5,"Excellent",AB1006&gt;=3,"Good",AB1006&lt;3,"Poor")</f>
        <v>Poor</v>
      </c>
      <c r="AF1006" s="1" t="str">
        <f t="shared" si="157"/>
        <v>Not Eligible for Bonus</v>
      </c>
      <c r="AG1006" s="9" t="str">
        <f t="shared" si="158"/>
        <v>Normal Region</v>
      </c>
      <c r="AH1006" s="1" t="str">
        <f t="shared" si="159"/>
        <v>Order Closed</v>
      </c>
    </row>
    <row r="1007" spans="1:34">
      <c r="A1007" s="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c r="P1007" s="1">
        <f t="shared" si="150"/>
        <v>182920</v>
      </c>
      <c r="Q1007" s="1">
        <v>0</v>
      </c>
      <c r="R1007" s="1">
        <f t="shared" si="151"/>
        <v>0</v>
      </c>
      <c r="S1007" s="1">
        <f t="shared" si="152"/>
        <v>182920</v>
      </c>
      <c r="T1007" s="1">
        <v>0.57999999999999996</v>
      </c>
      <c r="U1007" s="1">
        <f t="shared" si="153"/>
        <v>106093.59999999999</v>
      </c>
      <c r="V1007" s="1">
        <f t="shared" si="154"/>
        <v>76826.400000000009</v>
      </c>
      <c r="W1007" s="4">
        <f t="shared" si="155"/>
        <v>0.42000000000000004</v>
      </c>
      <c r="X1007" s="1" t="s">
        <v>104</v>
      </c>
      <c r="Y1007" s="1" t="s">
        <v>40</v>
      </c>
      <c r="Z1007" s="1" t="s">
        <v>120</v>
      </c>
      <c r="AA1007" s="1"/>
      <c r="AB1007" s="1"/>
      <c r="AC1007" s="1" t="s">
        <v>42</v>
      </c>
      <c r="AD1007" s="9" t="str">
        <f t="shared" si="156"/>
        <v>Target Achieved</v>
      </c>
      <c r="AE1007" s="1" t="str" cm="1">
        <f t="array" ref="AE1007">_xlfn.IFS(AB1007&gt;=4.5,"Excellent",AB1007&gt;=3,"Good",AB1007&lt;3,"Poor")</f>
        <v>Poor</v>
      </c>
      <c r="AF1007" s="1" t="str">
        <f t="shared" si="157"/>
        <v>Eligible for Bonus</v>
      </c>
      <c r="AG1007" s="9" t="str">
        <f t="shared" si="158"/>
        <v>Priority Region</v>
      </c>
      <c r="AH1007" s="1" t="str">
        <f t="shared" si="159"/>
        <v>Order Closed</v>
      </c>
    </row>
    <row r="1008" spans="1:34">
      <c r="A1008" s="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c r="P1008" s="1">
        <f t="shared" si="150"/>
        <v>690</v>
      </c>
      <c r="Q1008" s="1">
        <v>0</v>
      </c>
      <c r="R1008" s="1">
        <f t="shared" si="151"/>
        <v>0</v>
      </c>
      <c r="S1008" s="1">
        <f t="shared" si="152"/>
        <v>690</v>
      </c>
      <c r="T1008" s="1">
        <v>0.62</v>
      </c>
      <c r="U1008" s="1">
        <f t="shared" si="153"/>
        <v>427.8</v>
      </c>
      <c r="V1008" s="1">
        <f t="shared" si="154"/>
        <v>262.2</v>
      </c>
      <c r="W1008" s="4">
        <f t="shared" si="155"/>
        <v>0.38</v>
      </c>
      <c r="X1008" s="1" t="s">
        <v>50</v>
      </c>
      <c r="Y1008" s="1" t="s">
        <v>72</v>
      </c>
      <c r="Z1008" s="1" t="s">
        <v>120</v>
      </c>
      <c r="AA1008" s="1"/>
      <c r="AB1008" s="1"/>
      <c r="AC1008" s="1" t="s">
        <v>42</v>
      </c>
      <c r="AD1008" s="9" t="str">
        <f t="shared" si="156"/>
        <v>Target Not Achieved</v>
      </c>
      <c r="AE1008" s="1" t="str" cm="1">
        <f t="array" ref="AE1008">_xlfn.IFS(AB1008&gt;=4.5,"Excellent",AB1008&gt;=3,"Good",AB1008&lt;3,"Poor")</f>
        <v>Poor</v>
      </c>
      <c r="AF1008" s="1" t="str">
        <f t="shared" si="157"/>
        <v>Not Eligible for Bonus</v>
      </c>
      <c r="AG1008" s="9" t="str">
        <f t="shared" si="158"/>
        <v>Normal Region</v>
      </c>
      <c r="AH1008" s="1" t="str">
        <f t="shared" si="159"/>
        <v>Order Closed</v>
      </c>
    </row>
    <row r="1009" spans="1:34">
      <c r="A1009" s="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c r="P1009" s="1">
        <f t="shared" si="150"/>
        <v>650</v>
      </c>
      <c r="Q1009" s="1">
        <v>20</v>
      </c>
      <c r="R1009" s="1">
        <f t="shared" si="151"/>
        <v>130</v>
      </c>
      <c r="S1009" s="1">
        <f t="shared" si="152"/>
        <v>520</v>
      </c>
      <c r="T1009" s="1">
        <v>0.35</v>
      </c>
      <c r="U1009" s="1">
        <f t="shared" si="153"/>
        <v>182</v>
      </c>
      <c r="V1009" s="1">
        <f t="shared" si="154"/>
        <v>338</v>
      </c>
      <c r="W1009" s="4">
        <f t="shared" si="155"/>
        <v>0.65</v>
      </c>
      <c r="X1009" s="1" t="s">
        <v>92</v>
      </c>
      <c r="Y1009" s="1" t="s">
        <v>72</v>
      </c>
      <c r="Z1009" s="1" t="s">
        <v>51</v>
      </c>
      <c r="AA1009" s="2">
        <v>45959</v>
      </c>
      <c r="AB1009" s="1"/>
      <c r="AC1009" s="1" t="s">
        <v>42</v>
      </c>
      <c r="AD1009" s="9" t="str">
        <f t="shared" si="156"/>
        <v>Target Not Achieved</v>
      </c>
      <c r="AE1009" s="1" t="str" cm="1">
        <f t="array" ref="AE1009">_xlfn.IFS(AB1009&gt;=4.5,"Excellent",AB1009&gt;=3,"Good",AB1009&lt;3,"Poor")</f>
        <v>Poor</v>
      </c>
      <c r="AF1009" s="1" t="str">
        <f t="shared" si="157"/>
        <v>Not Eligible for Bonus</v>
      </c>
      <c r="AG1009" s="9" t="str">
        <f t="shared" si="158"/>
        <v>Normal Region</v>
      </c>
      <c r="AH1009" s="1" t="str">
        <f t="shared" si="159"/>
        <v>Order Closed</v>
      </c>
    </row>
    <row r="1010" spans="1:34">
      <c r="A1010" s="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c r="P1010" s="1">
        <f t="shared" si="150"/>
        <v>1650</v>
      </c>
      <c r="Q1010" s="1">
        <v>15</v>
      </c>
      <c r="R1010" s="1">
        <f t="shared" si="151"/>
        <v>247.5</v>
      </c>
      <c r="S1010" s="1">
        <f t="shared" si="152"/>
        <v>1402.5</v>
      </c>
      <c r="T1010" s="1">
        <v>0.35</v>
      </c>
      <c r="U1010" s="1">
        <f t="shared" si="153"/>
        <v>490.87499999999994</v>
      </c>
      <c r="V1010" s="1">
        <f t="shared" si="154"/>
        <v>911.625</v>
      </c>
      <c r="W1010" s="4">
        <f t="shared" si="155"/>
        <v>0.65</v>
      </c>
      <c r="X1010" s="1" t="s">
        <v>56</v>
      </c>
      <c r="Y1010" s="1" t="s">
        <v>57</v>
      </c>
      <c r="Z1010" s="1" t="s">
        <v>41</v>
      </c>
      <c r="AA1010" s="2">
        <v>45964</v>
      </c>
      <c r="AB1010" s="1">
        <v>4</v>
      </c>
      <c r="AC1010" s="1" t="s">
        <v>42</v>
      </c>
      <c r="AD1010" s="9" t="str">
        <f t="shared" si="156"/>
        <v>Target Not Achieved</v>
      </c>
      <c r="AE1010" s="1" t="str" cm="1">
        <f t="array" ref="AE1010">_xlfn.IFS(AB1010&gt;=4.5,"Excellent",AB1010&gt;=3,"Good",AB1010&lt;3,"Poor")</f>
        <v>Good</v>
      </c>
      <c r="AF1010" s="1" t="str">
        <f t="shared" si="157"/>
        <v>Not Eligible for Bonus</v>
      </c>
      <c r="AG1010" s="9" t="str">
        <f t="shared" si="158"/>
        <v>Normal Region</v>
      </c>
      <c r="AH1010" s="1" t="str">
        <f t="shared" si="159"/>
        <v>Order Closed</v>
      </c>
    </row>
    <row r="1011" spans="1:34">
      <c r="A1011" s="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c r="P1011" s="1">
        <f t="shared" si="150"/>
        <v>780</v>
      </c>
      <c r="Q1011" s="1">
        <v>0</v>
      </c>
      <c r="R1011" s="1">
        <f t="shared" si="151"/>
        <v>0</v>
      </c>
      <c r="S1011" s="1">
        <f t="shared" si="152"/>
        <v>780</v>
      </c>
      <c r="T1011" s="1">
        <v>0.52</v>
      </c>
      <c r="U1011" s="1">
        <f t="shared" si="153"/>
        <v>405.6</v>
      </c>
      <c r="V1011" s="1">
        <f t="shared" si="154"/>
        <v>374.4</v>
      </c>
      <c r="W1011" s="4">
        <f t="shared" si="155"/>
        <v>0.48</v>
      </c>
      <c r="X1011" s="1" t="s">
        <v>147</v>
      </c>
      <c r="Y1011" s="1" t="s">
        <v>40</v>
      </c>
      <c r="Z1011" s="1" t="s">
        <v>51</v>
      </c>
      <c r="AA1011" s="2">
        <v>45963</v>
      </c>
      <c r="AB1011" s="1"/>
      <c r="AC1011" s="1" t="s">
        <v>42</v>
      </c>
      <c r="AD1011" s="9" t="str">
        <f t="shared" si="156"/>
        <v>Target Not Achieved</v>
      </c>
      <c r="AE1011" s="1" t="str" cm="1">
        <f t="array" ref="AE1011">_xlfn.IFS(AB1011&gt;=4.5,"Excellent",AB1011&gt;=3,"Good",AB1011&lt;3,"Poor")</f>
        <v>Poor</v>
      </c>
      <c r="AF1011" s="1" t="str">
        <f t="shared" si="157"/>
        <v>Not Eligible for Bonus</v>
      </c>
      <c r="AG1011" s="9" t="str">
        <f t="shared" si="158"/>
        <v>Normal Region</v>
      </c>
      <c r="AH1011" s="1" t="str">
        <f t="shared" si="159"/>
        <v>Order Closed</v>
      </c>
    </row>
    <row r="1012" spans="1:34">
      <c r="A1012" s="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c r="P1012" s="1">
        <f t="shared" si="150"/>
        <v>6860</v>
      </c>
      <c r="Q1012" s="1">
        <v>0</v>
      </c>
      <c r="R1012" s="1">
        <f t="shared" si="151"/>
        <v>0</v>
      </c>
      <c r="S1012" s="1">
        <f t="shared" si="152"/>
        <v>6860</v>
      </c>
      <c r="T1012" s="1">
        <v>0.45</v>
      </c>
      <c r="U1012" s="1">
        <f t="shared" si="153"/>
        <v>3087</v>
      </c>
      <c r="V1012" s="1">
        <f t="shared" si="154"/>
        <v>3773</v>
      </c>
      <c r="W1012" s="4">
        <f t="shared" si="155"/>
        <v>0.55000000000000004</v>
      </c>
      <c r="X1012" s="1" t="s">
        <v>50</v>
      </c>
      <c r="Y1012" s="1" t="s">
        <v>72</v>
      </c>
      <c r="Z1012" s="1" t="s">
        <v>41</v>
      </c>
      <c r="AA1012" s="2">
        <v>45959</v>
      </c>
      <c r="AB1012" s="1">
        <v>3</v>
      </c>
      <c r="AC1012" s="1" t="s">
        <v>42</v>
      </c>
      <c r="AD1012" s="9" t="str">
        <f t="shared" si="156"/>
        <v>Target Not Achieved</v>
      </c>
      <c r="AE1012" s="1" t="str" cm="1">
        <f t="array" ref="AE1012">_xlfn.IFS(AB1012&gt;=4.5,"Excellent",AB1012&gt;=3,"Good",AB1012&lt;3,"Poor")</f>
        <v>Good</v>
      </c>
      <c r="AF1012" s="1" t="str">
        <f t="shared" si="157"/>
        <v>Not Eligible for Bonus</v>
      </c>
      <c r="AG1012" s="9" t="str">
        <f t="shared" si="158"/>
        <v>Priority Region</v>
      </c>
      <c r="AH1012" s="1" t="str">
        <f t="shared" si="159"/>
        <v>Order Closed</v>
      </c>
    </row>
    <row r="1013" spans="1:34">
      <c r="A1013" s="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c r="P1013" s="1">
        <f t="shared" si="150"/>
        <v>1050</v>
      </c>
      <c r="Q1013" s="1">
        <v>25</v>
      </c>
      <c r="R1013" s="1">
        <f t="shared" si="151"/>
        <v>262.5</v>
      </c>
      <c r="S1013" s="1">
        <f t="shared" si="152"/>
        <v>787.5</v>
      </c>
      <c r="T1013" s="1">
        <v>0.35</v>
      </c>
      <c r="U1013" s="1">
        <f t="shared" si="153"/>
        <v>275.625</v>
      </c>
      <c r="V1013" s="1">
        <f t="shared" si="154"/>
        <v>511.875</v>
      </c>
      <c r="W1013" s="4">
        <f t="shared" si="155"/>
        <v>0.65</v>
      </c>
      <c r="X1013" s="1" t="s">
        <v>56</v>
      </c>
      <c r="Y1013" s="1" t="s">
        <v>72</v>
      </c>
      <c r="Z1013" s="1" t="s">
        <v>41</v>
      </c>
      <c r="AA1013" s="2">
        <v>45965</v>
      </c>
      <c r="AB1013" s="1">
        <v>3</v>
      </c>
      <c r="AC1013" s="1" t="s">
        <v>42</v>
      </c>
      <c r="AD1013" s="9" t="str">
        <f t="shared" si="156"/>
        <v>Target Not Achieved</v>
      </c>
      <c r="AE1013" s="1" t="str" cm="1">
        <f t="array" ref="AE1013">_xlfn.IFS(AB1013&gt;=4.5,"Excellent",AB1013&gt;=3,"Good",AB1013&lt;3,"Poor")</f>
        <v>Good</v>
      </c>
      <c r="AF1013" s="1" t="str">
        <f t="shared" si="157"/>
        <v>Not Eligible for Bonus</v>
      </c>
      <c r="AG1013" s="9" t="str">
        <f t="shared" si="158"/>
        <v>Priority Region</v>
      </c>
      <c r="AH1013" s="1" t="str">
        <f t="shared" si="159"/>
        <v>Order Closed</v>
      </c>
    </row>
    <row r="1014" spans="1:34">
      <c r="A1014" s="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c r="P1014" s="1">
        <f t="shared" si="150"/>
        <v>1220</v>
      </c>
      <c r="Q1014" s="1">
        <v>15</v>
      </c>
      <c r="R1014" s="1">
        <f t="shared" si="151"/>
        <v>183</v>
      </c>
      <c r="S1014" s="1">
        <f t="shared" si="152"/>
        <v>1037</v>
      </c>
      <c r="T1014" s="1">
        <v>0.62</v>
      </c>
      <c r="U1014" s="1">
        <f t="shared" si="153"/>
        <v>642.93999999999994</v>
      </c>
      <c r="V1014" s="1">
        <f t="shared" si="154"/>
        <v>394.06000000000006</v>
      </c>
      <c r="W1014" s="4">
        <f t="shared" si="155"/>
        <v>0.38000000000000006</v>
      </c>
      <c r="X1014" s="1" t="s">
        <v>50</v>
      </c>
      <c r="Y1014" s="1" t="s">
        <v>72</v>
      </c>
      <c r="Z1014" s="1" t="s">
        <v>22</v>
      </c>
      <c r="AA1014" s="1"/>
      <c r="AB1014" s="1"/>
      <c r="AC1014" s="1" t="s">
        <v>93</v>
      </c>
      <c r="AD1014" s="9" t="str">
        <f t="shared" si="156"/>
        <v>Target Not Achieved</v>
      </c>
      <c r="AE1014" s="1" t="str" cm="1">
        <f t="array" ref="AE1014">_xlfn.IFS(AB1014&gt;=4.5,"Excellent",AB1014&gt;=3,"Good",AB1014&lt;3,"Poor")</f>
        <v>Poor</v>
      </c>
      <c r="AF1014" s="1" t="str">
        <f t="shared" si="157"/>
        <v>Not Eligible for Bonus</v>
      </c>
      <c r="AG1014" s="9" t="str">
        <f t="shared" si="158"/>
        <v>Normal Region</v>
      </c>
      <c r="AH1014" s="1" t="str">
        <f t="shared" si="159"/>
        <v>Order Returned</v>
      </c>
    </row>
    <row r="1015" spans="1:34">
      <c r="A1015" s="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c r="P1015" s="1">
        <f t="shared" si="150"/>
        <v>5790</v>
      </c>
      <c r="Q1015" s="1">
        <v>5</v>
      </c>
      <c r="R1015" s="1">
        <f t="shared" si="151"/>
        <v>289.5</v>
      </c>
      <c r="S1015" s="1">
        <f t="shared" si="152"/>
        <v>5500.5</v>
      </c>
      <c r="T1015" s="1">
        <v>0.5</v>
      </c>
      <c r="U1015" s="1">
        <f t="shared" si="153"/>
        <v>2750.25</v>
      </c>
      <c r="V1015" s="1">
        <f t="shared" si="154"/>
        <v>2750.25</v>
      </c>
      <c r="W1015" s="4">
        <f t="shared" si="155"/>
        <v>0.5</v>
      </c>
      <c r="X1015" s="1" t="s">
        <v>104</v>
      </c>
      <c r="Y1015" s="1" t="s">
        <v>72</v>
      </c>
      <c r="Z1015" s="1" t="s">
        <v>120</v>
      </c>
      <c r="AA1015" s="1"/>
      <c r="AB1015" s="1"/>
      <c r="AC1015" s="1" t="s">
        <v>42</v>
      </c>
      <c r="AD1015" s="9" t="str">
        <f t="shared" si="156"/>
        <v>Target Not Achieved</v>
      </c>
      <c r="AE1015" s="1" t="str" cm="1">
        <f t="array" ref="AE1015">_xlfn.IFS(AB1015&gt;=4.5,"Excellent",AB1015&gt;=3,"Good",AB1015&lt;3,"Poor")</f>
        <v>Poor</v>
      </c>
      <c r="AF1015" s="1" t="str">
        <f t="shared" si="157"/>
        <v>Not Eligible for Bonus</v>
      </c>
      <c r="AG1015" s="9" t="str">
        <f t="shared" si="158"/>
        <v>Priority Region</v>
      </c>
      <c r="AH1015" s="1" t="str">
        <f t="shared" si="159"/>
        <v>Order Closed</v>
      </c>
    </row>
    <row r="1016" spans="1:34">
      <c r="A1016" s="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c r="P1016" s="1">
        <f t="shared" si="150"/>
        <v>11460</v>
      </c>
      <c r="Q1016" s="1">
        <v>0</v>
      </c>
      <c r="R1016" s="1">
        <f t="shared" si="151"/>
        <v>0</v>
      </c>
      <c r="S1016" s="1">
        <f t="shared" si="152"/>
        <v>11460</v>
      </c>
      <c r="T1016" s="1">
        <v>0.47</v>
      </c>
      <c r="U1016" s="1">
        <f t="shared" si="153"/>
        <v>5386.2</v>
      </c>
      <c r="V1016" s="1">
        <f t="shared" si="154"/>
        <v>6073.8</v>
      </c>
      <c r="W1016" s="4">
        <f t="shared" si="155"/>
        <v>0.53</v>
      </c>
      <c r="X1016" s="1" t="s">
        <v>56</v>
      </c>
      <c r="Y1016" s="1" t="s">
        <v>40</v>
      </c>
      <c r="Z1016" s="1" t="s">
        <v>41</v>
      </c>
      <c r="AA1016" s="2">
        <v>45962</v>
      </c>
      <c r="AB1016" s="1">
        <v>3</v>
      </c>
      <c r="AC1016" s="1" t="s">
        <v>42</v>
      </c>
      <c r="AD1016" s="9" t="str">
        <f t="shared" si="156"/>
        <v>Target Achieved</v>
      </c>
      <c r="AE1016" s="1" t="str" cm="1">
        <f t="array" ref="AE1016">_xlfn.IFS(AB1016&gt;=4.5,"Excellent",AB1016&gt;=3,"Good",AB1016&lt;3,"Poor")</f>
        <v>Good</v>
      </c>
      <c r="AF1016" s="1" t="str">
        <f t="shared" si="157"/>
        <v>Eligible for Bonus</v>
      </c>
      <c r="AG1016" s="9" t="str">
        <f t="shared" si="158"/>
        <v>Normal Region</v>
      </c>
      <c r="AH1016" s="1" t="str">
        <f t="shared" si="159"/>
        <v>Order Closed</v>
      </c>
    </row>
    <row r="1017" spans="1:34">
      <c r="A1017" s="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c r="P1017" s="1">
        <f t="shared" si="150"/>
        <v>24480</v>
      </c>
      <c r="Q1017" s="1">
        <v>25</v>
      </c>
      <c r="R1017" s="1">
        <f t="shared" si="151"/>
        <v>6120</v>
      </c>
      <c r="S1017" s="1">
        <f t="shared" si="152"/>
        <v>18360</v>
      </c>
      <c r="T1017" s="1">
        <v>0.47</v>
      </c>
      <c r="U1017" s="1">
        <f t="shared" si="153"/>
        <v>8629.1999999999989</v>
      </c>
      <c r="V1017" s="1">
        <f t="shared" si="154"/>
        <v>9730.8000000000011</v>
      </c>
      <c r="W1017" s="4">
        <f t="shared" si="155"/>
        <v>0.53</v>
      </c>
      <c r="X1017" s="1" t="s">
        <v>56</v>
      </c>
      <c r="Y1017" s="1" t="s">
        <v>40</v>
      </c>
      <c r="Z1017" s="1" t="s">
        <v>41</v>
      </c>
      <c r="AA1017" s="2">
        <v>45961</v>
      </c>
      <c r="AB1017" s="1">
        <v>3</v>
      </c>
      <c r="AC1017" s="1" t="s">
        <v>42</v>
      </c>
      <c r="AD1017" s="9" t="str">
        <f t="shared" si="156"/>
        <v>Target Achieved</v>
      </c>
      <c r="AE1017" s="1" t="str" cm="1">
        <f t="array" ref="AE1017">_xlfn.IFS(AB1017&gt;=4.5,"Excellent",AB1017&gt;=3,"Good",AB1017&lt;3,"Poor")</f>
        <v>Good</v>
      </c>
      <c r="AF1017" s="1" t="str">
        <f t="shared" si="157"/>
        <v>Not Eligible for Bonus</v>
      </c>
      <c r="AG1017" s="9" t="str">
        <f t="shared" si="158"/>
        <v>Normal Region</v>
      </c>
      <c r="AH1017" s="1" t="str">
        <f t="shared" si="159"/>
        <v>Order Closed</v>
      </c>
    </row>
    <row r="1018" spans="1:34">
      <c r="A1018" s="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c r="P1018" s="1">
        <f t="shared" si="150"/>
        <v>27550</v>
      </c>
      <c r="Q1018" s="1">
        <v>25</v>
      </c>
      <c r="R1018" s="1">
        <f t="shared" si="151"/>
        <v>6887.5</v>
      </c>
      <c r="S1018" s="1">
        <f t="shared" si="152"/>
        <v>20662.5</v>
      </c>
      <c r="T1018" s="1">
        <v>0.48</v>
      </c>
      <c r="U1018" s="1">
        <f t="shared" si="153"/>
        <v>9918</v>
      </c>
      <c r="V1018" s="1">
        <f t="shared" si="154"/>
        <v>10744.5</v>
      </c>
      <c r="W1018" s="4">
        <f t="shared" si="155"/>
        <v>0.52</v>
      </c>
      <c r="X1018" s="1" t="s">
        <v>56</v>
      </c>
      <c r="Y1018" s="1" t="s">
        <v>40</v>
      </c>
      <c r="Z1018" s="1" t="s">
        <v>41</v>
      </c>
      <c r="AA1018" s="2">
        <v>45964</v>
      </c>
      <c r="AB1018" s="1">
        <v>4</v>
      </c>
      <c r="AC1018" s="1" t="s">
        <v>42</v>
      </c>
      <c r="AD1018" s="9" t="str">
        <f t="shared" si="156"/>
        <v>Target Achieved</v>
      </c>
      <c r="AE1018" s="1" t="str" cm="1">
        <f t="array" ref="AE1018">_xlfn.IFS(AB1018&gt;=4.5,"Excellent",AB1018&gt;=3,"Good",AB1018&lt;3,"Poor")</f>
        <v>Good</v>
      </c>
      <c r="AF1018" s="1" t="str">
        <f t="shared" si="157"/>
        <v>Not Eligible for Bonus</v>
      </c>
      <c r="AG1018" s="9" t="str">
        <f t="shared" si="158"/>
        <v>Priority Region</v>
      </c>
      <c r="AH1018" s="1" t="str">
        <f t="shared" si="159"/>
        <v>Order Closed</v>
      </c>
    </row>
    <row r="1019" spans="1:34">
      <c r="A1019" s="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c r="P1019" s="1">
        <f t="shared" si="150"/>
        <v>9510</v>
      </c>
      <c r="Q1019" s="1">
        <v>20</v>
      </c>
      <c r="R1019" s="1">
        <f t="shared" si="151"/>
        <v>1902</v>
      </c>
      <c r="S1019" s="1">
        <f t="shared" si="152"/>
        <v>7608</v>
      </c>
      <c r="T1019" s="1">
        <v>0.52</v>
      </c>
      <c r="U1019" s="1">
        <f t="shared" si="153"/>
        <v>3956.1600000000003</v>
      </c>
      <c r="V1019" s="1">
        <f t="shared" si="154"/>
        <v>3651.8399999999997</v>
      </c>
      <c r="W1019" s="4">
        <f t="shared" si="155"/>
        <v>0.48</v>
      </c>
      <c r="X1019" s="1" t="s">
        <v>92</v>
      </c>
      <c r="Y1019" s="1" t="s">
        <v>81</v>
      </c>
      <c r="Z1019" s="1" t="s">
        <v>41</v>
      </c>
      <c r="AA1019" s="2">
        <v>45965</v>
      </c>
      <c r="AB1019" s="1">
        <v>4</v>
      </c>
      <c r="AC1019" s="1" t="s">
        <v>42</v>
      </c>
      <c r="AD1019" s="9" t="str">
        <f t="shared" si="156"/>
        <v>Target Not Achieved</v>
      </c>
      <c r="AE1019" s="1" t="str" cm="1">
        <f t="array" ref="AE1019">_xlfn.IFS(AB1019&gt;=4.5,"Excellent",AB1019&gt;=3,"Good",AB1019&lt;3,"Poor")</f>
        <v>Good</v>
      </c>
      <c r="AF1019" s="1" t="str">
        <f t="shared" si="157"/>
        <v>Not Eligible for Bonus</v>
      </c>
      <c r="AG1019" s="9" t="str">
        <f t="shared" si="158"/>
        <v>Normal Region</v>
      </c>
      <c r="AH1019" s="1" t="str">
        <f t="shared" si="159"/>
        <v>Order Closed</v>
      </c>
    </row>
    <row r="1020" spans="1:34">
      <c r="A1020" s="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c r="P1020" s="1">
        <f t="shared" si="150"/>
        <v>11160</v>
      </c>
      <c r="Q1020" s="1">
        <v>25</v>
      </c>
      <c r="R1020" s="1">
        <f t="shared" si="151"/>
        <v>2790</v>
      </c>
      <c r="S1020" s="1">
        <f t="shared" si="152"/>
        <v>8370</v>
      </c>
      <c r="T1020" s="1">
        <v>0.5</v>
      </c>
      <c r="U1020" s="1">
        <f t="shared" si="153"/>
        <v>4185</v>
      </c>
      <c r="V1020" s="1">
        <f t="shared" si="154"/>
        <v>4185</v>
      </c>
      <c r="W1020" s="4">
        <f t="shared" si="155"/>
        <v>0.5</v>
      </c>
      <c r="X1020" s="1" t="s">
        <v>92</v>
      </c>
      <c r="Y1020" s="1" t="s">
        <v>40</v>
      </c>
      <c r="Z1020" s="1" t="s">
        <v>41</v>
      </c>
      <c r="AA1020" s="2">
        <v>45967</v>
      </c>
      <c r="AB1020" s="1">
        <v>3</v>
      </c>
      <c r="AC1020" s="1" t="s">
        <v>42</v>
      </c>
      <c r="AD1020" s="9" t="str">
        <f t="shared" si="156"/>
        <v>Target Not Achieved</v>
      </c>
      <c r="AE1020" s="1" t="str" cm="1">
        <f t="array" ref="AE1020">_xlfn.IFS(AB1020&gt;=4.5,"Excellent",AB1020&gt;=3,"Good",AB1020&lt;3,"Poor")</f>
        <v>Good</v>
      </c>
      <c r="AF1020" s="1" t="str">
        <f t="shared" si="157"/>
        <v>Not Eligible for Bonus</v>
      </c>
      <c r="AG1020" s="9" t="str">
        <f t="shared" si="158"/>
        <v>Normal Region</v>
      </c>
      <c r="AH1020" s="1" t="str">
        <f t="shared" si="159"/>
        <v>Order Closed</v>
      </c>
    </row>
    <row r="1021" spans="1:34">
      <c r="A1021" s="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c r="P1021" s="1">
        <f t="shared" si="150"/>
        <v>9930</v>
      </c>
      <c r="Q1021" s="1">
        <v>20</v>
      </c>
      <c r="R1021" s="1">
        <f t="shared" si="151"/>
        <v>1986</v>
      </c>
      <c r="S1021" s="1">
        <f t="shared" si="152"/>
        <v>7944</v>
      </c>
      <c r="T1021" s="1">
        <v>0.45</v>
      </c>
      <c r="U1021" s="1">
        <f t="shared" si="153"/>
        <v>3574.8</v>
      </c>
      <c r="V1021" s="1">
        <f t="shared" si="154"/>
        <v>4369.2</v>
      </c>
      <c r="W1021" s="4">
        <f t="shared" si="155"/>
        <v>0.54999999999999993</v>
      </c>
      <c r="X1021" s="1" t="s">
        <v>92</v>
      </c>
      <c r="Y1021" s="1" t="s">
        <v>81</v>
      </c>
      <c r="Z1021" s="1" t="s">
        <v>41</v>
      </c>
      <c r="AA1021" s="2">
        <v>45966</v>
      </c>
      <c r="AB1021" s="1">
        <v>4</v>
      </c>
      <c r="AC1021" s="1" t="s">
        <v>42</v>
      </c>
      <c r="AD1021" s="9" t="str">
        <f t="shared" si="156"/>
        <v>Target Not Achieved</v>
      </c>
      <c r="AE1021" s="1" t="str" cm="1">
        <f t="array" ref="AE1021">_xlfn.IFS(AB1021&gt;=4.5,"Excellent",AB1021&gt;=3,"Good",AB1021&lt;3,"Poor")</f>
        <v>Good</v>
      </c>
      <c r="AF1021" s="1" t="str">
        <f t="shared" si="157"/>
        <v>Not Eligible for Bonus</v>
      </c>
      <c r="AG1021" s="9" t="str">
        <f t="shared" si="158"/>
        <v>Normal Region</v>
      </c>
      <c r="AH1021" s="1" t="str">
        <f t="shared" si="159"/>
        <v>Order Closed</v>
      </c>
    </row>
    <row r="1022" spans="1:34">
      <c r="A1022" s="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c r="P1022" s="1">
        <f t="shared" si="150"/>
        <v>1120</v>
      </c>
      <c r="Q1022" s="1">
        <v>0</v>
      </c>
      <c r="R1022" s="1">
        <f t="shared" si="151"/>
        <v>0</v>
      </c>
      <c r="S1022" s="1">
        <f t="shared" si="152"/>
        <v>1120</v>
      </c>
      <c r="T1022" s="1">
        <v>0.47</v>
      </c>
      <c r="U1022" s="1">
        <f t="shared" si="153"/>
        <v>526.4</v>
      </c>
      <c r="V1022" s="1">
        <f t="shared" si="154"/>
        <v>593.6</v>
      </c>
      <c r="W1022" s="4">
        <f t="shared" si="155"/>
        <v>0.53</v>
      </c>
      <c r="X1022" s="1" t="s">
        <v>147</v>
      </c>
      <c r="Y1022" s="1" t="s">
        <v>81</v>
      </c>
      <c r="Z1022" s="1" t="s">
        <v>41</v>
      </c>
      <c r="AA1022" s="2">
        <v>45963</v>
      </c>
      <c r="AB1022" s="1">
        <v>5</v>
      </c>
      <c r="AC1022" s="1" t="s">
        <v>42</v>
      </c>
      <c r="AD1022" s="9" t="str">
        <f t="shared" si="156"/>
        <v>Target Not Achieved</v>
      </c>
      <c r="AE1022" s="1" t="str" cm="1">
        <f t="array" ref="AE1022">_xlfn.IFS(AB1022&gt;=4.5,"Excellent",AB1022&gt;=3,"Good",AB1022&lt;3,"Poor")</f>
        <v>Excellent</v>
      </c>
      <c r="AF1022" s="1" t="str">
        <f t="shared" si="157"/>
        <v>Not Eligible for Bonus</v>
      </c>
      <c r="AG1022" s="9" t="str">
        <f t="shared" si="158"/>
        <v>Normal Region</v>
      </c>
      <c r="AH1022" s="1" t="str">
        <f t="shared" si="159"/>
        <v>Order Closed</v>
      </c>
    </row>
    <row r="1023" spans="1:34">
      <c r="A1023" s="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c r="P1023" s="1">
        <f t="shared" si="150"/>
        <v>43000</v>
      </c>
      <c r="Q1023" s="1">
        <v>25</v>
      </c>
      <c r="R1023" s="1">
        <f t="shared" si="151"/>
        <v>10750</v>
      </c>
      <c r="S1023" s="1">
        <f t="shared" si="152"/>
        <v>32250</v>
      </c>
      <c r="T1023" s="1">
        <v>0.52</v>
      </c>
      <c r="U1023" s="1">
        <f t="shared" si="153"/>
        <v>16770</v>
      </c>
      <c r="V1023" s="1">
        <f t="shared" si="154"/>
        <v>15480</v>
      </c>
      <c r="W1023" s="4">
        <f t="shared" si="155"/>
        <v>0.48</v>
      </c>
      <c r="X1023" s="1" t="s">
        <v>65</v>
      </c>
      <c r="Y1023" s="1" t="s">
        <v>81</v>
      </c>
      <c r="Z1023" s="1" t="s">
        <v>51</v>
      </c>
      <c r="AA1023" s="2">
        <v>45962</v>
      </c>
      <c r="AB1023" s="1"/>
      <c r="AC1023" s="1" t="s">
        <v>42</v>
      </c>
      <c r="AD1023" s="9" t="str">
        <f t="shared" si="156"/>
        <v>Target Achieved</v>
      </c>
      <c r="AE1023" s="1" t="str" cm="1">
        <f t="array" ref="AE1023">_xlfn.IFS(AB1023&gt;=4.5,"Excellent",AB1023&gt;=3,"Good",AB1023&lt;3,"Poor")</f>
        <v>Poor</v>
      </c>
      <c r="AF1023" s="1" t="str">
        <f t="shared" si="157"/>
        <v>Not Eligible for Bonus</v>
      </c>
      <c r="AG1023" s="9" t="str">
        <f t="shared" si="158"/>
        <v>Normal Region</v>
      </c>
      <c r="AH1023" s="1" t="str">
        <f t="shared" si="159"/>
        <v>Order Closed</v>
      </c>
    </row>
    <row r="1024" spans="1:34">
      <c r="A1024" s="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c r="P1024" s="1">
        <f t="shared" si="150"/>
        <v>840</v>
      </c>
      <c r="Q1024" s="1">
        <v>10</v>
      </c>
      <c r="R1024" s="1">
        <f t="shared" si="151"/>
        <v>84</v>
      </c>
      <c r="S1024" s="1">
        <f t="shared" si="152"/>
        <v>756</v>
      </c>
      <c r="T1024" s="1">
        <v>0.35</v>
      </c>
      <c r="U1024" s="1">
        <f t="shared" si="153"/>
        <v>264.59999999999997</v>
      </c>
      <c r="V1024" s="1">
        <f t="shared" si="154"/>
        <v>491.40000000000003</v>
      </c>
      <c r="W1024" s="4">
        <f t="shared" si="155"/>
        <v>0.65</v>
      </c>
      <c r="X1024" s="1" t="s">
        <v>39</v>
      </c>
      <c r="Y1024" s="1" t="s">
        <v>72</v>
      </c>
      <c r="Z1024" s="1" t="s">
        <v>120</v>
      </c>
      <c r="AA1024" s="1"/>
      <c r="AB1024" s="1"/>
      <c r="AC1024" s="1" t="s">
        <v>42</v>
      </c>
      <c r="AD1024" s="9" t="str">
        <f t="shared" si="156"/>
        <v>Target Not Achieved</v>
      </c>
      <c r="AE1024" s="1" t="str" cm="1">
        <f t="array" ref="AE1024">_xlfn.IFS(AB1024&gt;=4.5,"Excellent",AB1024&gt;=3,"Good",AB1024&lt;3,"Poor")</f>
        <v>Poor</v>
      </c>
      <c r="AF1024" s="1" t="str">
        <f t="shared" si="157"/>
        <v>Not Eligible for Bonus</v>
      </c>
      <c r="AG1024" s="9" t="str">
        <f t="shared" si="158"/>
        <v>Normal Region</v>
      </c>
      <c r="AH1024" s="1" t="str">
        <f t="shared" si="159"/>
        <v>Order Closed</v>
      </c>
    </row>
    <row r="1025" spans="1:34">
      <c r="A1025" s="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c r="P1025" s="1">
        <f t="shared" si="150"/>
        <v>21120</v>
      </c>
      <c r="Q1025" s="1">
        <v>25</v>
      </c>
      <c r="R1025" s="1">
        <f t="shared" si="151"/>
        <v>5280</v>
      </c>
      <c r="S1025" s="1">
        <f t="shared" si="152"/>
        <v>15840</v>
      </c>
      <c r="T1025" s="1">
        <v>0.5</v>
      </c>
      <c r="U1025" s="1">
        <f t="shared" si="153"/>
        <v>7920</v>
      </c>
      <c r="V1025" s="1">
        <f t="shared" si="154"/>
        <v>7920</v>
      </c>
      <c r="W1025" s="4">
        <f t="shared" si="155"/>
        <v>0.5</v>
      </c>
      <c r="X1025" s="1" t="s">
        <v>39</v>
      </c>
      <c r="Y1025" s="1" t="s">
        <v>81</v>
      </c>
      <c r="Z1025" s="1" t="s">
        <v>120</v>
      </c>
      <c r="AA1025" s="1"/>
      <c r="AB1025" s="1"/>
      <c r="AC1025" s="1" t="s">
        <v>42</v>
      </c>
      <c r="AD1025" s="9" t="str">
        <f t="shared" si="156"/>
        <v>Target Achieved</v>
      </c>
      <c r="AE1025" s="1" t="str" cm="1">
        <f t="array" ref="AE1025">_xlfn.IFS(AB1025&gt;=4.5,"Excellent",AB1025&gt;=3,"Good",AB1025&lt;3,"Poor")</f>
        <v>Poor</v>
      </c>
      <c r="AF1025" s="1" t="str">
        <f t="shared" si="157"/>
        <v>Not Eligible for Bonus</v>
      </c>
      <c r="AG1025" s="9" t="str">
        <f t="shared" si="158"/>
        <v>Priority Region</v>
      </c>
      <c r="AH1025" s="1" t="str">
        <f t="shared" si="159"/>
        <v>Order Closed</v>
      </c>
    </row>
    <row r="1026" spans="1:34">
      <c r="A1026" s="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c r="P1026" s="1">
        <f t="shared" si="150"/>
        <v>31200</v>
      </c>
      <c r="Q1026" s="1">
        <v>5</v>
      </c>
      <c r="R1026" s="1">
        <f t="shared" si="151"/>
        <v>1560</v>
      </c>
      <c r="S1026" s="1">
        <f t="shared" si="152"/>
        <v>29640</v>
      </c>
      <c r="T1026" s="1">
        <v>0.52</v>
      </c>
      <c r="U1026" s="1">
        <f t="shared" si="153"/>
        <v>15412.800000000001</v>
      </c>
      <c r="V1026" s="1">
        <f t="shared" si="154"/>
        <v>14227.199999999999</v>
      </c>
      <c r="W1026" s="4">
        <f t="shared" si="155"/>
        <v>0.48</v>
      </c>
      <c r="X1026" s="1" t="s">
        <v>39</v>
      </c>
      <c r="Y1026" s="1" t="s">
        <v>57</v>
      </c>
      <c r="Z1026" s="1" t="s">
        <v>51</v>
      </c>
      <c r="AA1026" s="2">
        <v>45968</v>
      </c>
      <c r="AB1026" s="1"/>
      <c r="AC1026" s="1" t="s">
        <v>42</v>
      </c>
      <c r="AD1026" s="9" t="str">
        <f t="shared" si="156"/>
        <v>Target Achieved</v>
      </c>
      <c r="AE1026" s="1" t="str" cm="1">
        <f t="array" ref="AE1026">_xlfn.IFS(AB1026&gt;=4.5,"Excellent",AB1026&gt;=3,"Good",AB1026&lt;3,"Poor")</f>
        <v>Poor</v>
      </c>
      <c r="AF1026" s="1" t="str">
        <f t="shared" si="157"/>
        <v>Eligible for Bonus</v>
      </c>
      <c r="AG1026" s="9" t="str">
        <f t="shared" si="158"/>
        <v>Normal Region</v>
      </c>
      <c r="AH1026" s="1" t="str">
        <f t="shared" si="159"/>
        <v>Order Closed</v>
      </c>
    </row>
    <row r="1027" spans="1:34">
      <c r="A1027" s="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c r="P1027" s="1">
        <f t="shared" ref="P1027:P1090" si="160">PRODUCT(N1027,O1027)</f>
        <v>7660</v>
      </c>
      <c r="Q1027" s="1">
        <v>10</v>
      </c>
      <c r="R1027" s="1">
        <f t="shared" ref="R1027:R1090" si="161">P1027*(Q1027/100)</f>
        <v>766</v>
      </c>
      <c r="S1027" s="1">
        <f t="shared" ref="S1027:S1090" si="162">P1027-R1027</f>
        <v>6894</v>
      </c>
      <c r="T1027" s="1">
        <v>0.47</v>
      </c>
      <c r="U1027" s="1">
        <f t="shared" ref="U1027:U1090" si="163">S1027*T1027</f>
        <v>3240.18</v>
      </c>
      <c r="V1027" s="1">
        <f t="shared" ref="V1027:V1090" si="164">S1027-U1027</f>
        <v>3653.82</v>
      </c>
      <c r="W1027" s="4">
        <f t="shared" ref="W1027:W1090" si="165">(V1027/S1027)</f>
        <v>0.53</v>
      </c>
      <c r="X1027" s="1" t="s">
        <v>104</v>
      </c>
      <c r="Y1027" s="1" t="s">
        <v>40</v>
      </c>
      <c r="Z1027" s="1" t="s">
        <v>41</v>
      </c>
      <c r="AA1027" s="2">
        <v>45963</v>
      </c>
      <c r="AB1027" s="1">
        <v>4</v>
      </c>
      <c r="AC1027" s="1" t="s">
        <v>42</v>
      </c>
      <c r="AD1027" s="9" t="str">
        <f t="shared" ref="AD1027:AD1090" si="166">IF(S1027&gt;10000,"Target Achieved", "Target Not Achieved")</f>
        <v>Target Not Achieved</v>
      </c>
      <c r="AE1027" s="1" t="str" cm="1">
        <f t="array" ref="AE1027">_xlfn.IFS(AB1027&gt;=4.5,"Excellent",AB1027&gt;=3,"Good",AB1027&lt;3,"Poor")</f>
        <v>Good</v>
      </c>
      <c r="AF1027" s="1" t="str">
        <f t="shared" ref="AF1027:AF1090" si="167">IF(AND(V1027&gt;5000,Q1027&lt;10),"Eligible for Bonus","Not Eligible for Bonus")</f>
        <v>Not Eligible for Bonus</v>
      </c>
      <c r="AG1027" s="9" t="str">
        <f t="shared" ref="AG1027:AG1090" si="168">IF(OR(K1027="East India",K1027="South India"),"Priority Region","Normal Region")</f>
        <v>Normal Region</v>
      </c>
      <c r="AH1027" s="1" t="str">
        <f t="shared" ref="AH1027:AH1090" si="169">IF(NOT(AC1027="Yes"),"Order Closed","Order Returned")</f>
        <v>Order Closed</v>
      </c>
    </row>
    <row r="1028" spans="1:34">
      <c r="A1028" s="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c r="P1028" s="1">
        <f t="shared" si="160"/>
        <v>17550</v>
      </c>
      <c r="Q1028" s="1">
        <v>0</v>
      </c>
      <c r="R1028" s="1">
        <f t="shared" si="161"/>
        <v>0</v>
      </c>
      <c r="S1028" s="1">
        <f t="shared" si="162"/>
        <v>17550</v>
      </c>
      <c r="T1028" s="1">
        <v>0.47</v>
      </c>
      <c r="U1028" s="1">
        <f t="shared" si="163"/>
        <v>8248.5</v>
      </c>
      <c r="V1028" s="1">
        <f t="shared" si="164"/>
        <v>9301.5</v>
      </c>
      <c r="W1028" s="4">
        <f t="shared" si="165"/>
        <v>0.53</v>
      </c>
      <c r="X1028" s="1" t="s">
        <v>92</v>
      </c>
      <c r="Y1028" s="1" t="s">
        <v>72</v>
      </c>
      <c r="Z1028" s="1" t="s">
        <v>51</v>
      </c>
      <c r="AA1028" s="2">
        <v>45966</v>
      </c>
      <c r="AB1028" s="1"/>
      <c r="AC1028" s="1" t="s">
        <v>42</v>
      </c>
      <c r="AD1028" s="9" t="str">
        <f t="shared" si="166"/>
        <v>Target Achieved</v>
      </c>
      <c r="AE1028" s="1" t="str" cm="1">
        <f t="array" ref="AE1028">_xlfn.IFS(AB1028&gt;=4.5,"Excellent",AB1028&gt;=3,"Good",AB1028&lt;3,"Poor")</f>
        <v>Poor</v>
      </c>
      <c r="AF1028" s="1" t="str">
        <f t="shared" si="167"/>
        <v>Eligible for Bonus</v>
      </c>
      <c r="AG1028" s="9" t="str">
        <f t="shared" si="168"/>
        <v>Normal Region</v>
      </c>
      <c r="AH1028" s="1" t="str">
        <f t="shared" si="169"/>
        <v>Order Closed</v>
      </c>
    </row>
    <row r="1029" spans="1:34">
      <c r="A1029" s="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c r="P1029" s="1">
        <f t="shared" si="160"/>
        <v>1380</v>
      </c>
      <c r="Q1029" s="1">
        <v>10</v>
      </c>
      <c r="R1029" s="1">
        <f t="shared" si="161"/>
        <v>138</v>
      </c>
      <c r="S1029" s="1">
        <f t="shared" si="162"/>
        <v>1242</v>
      </c>
      <c r="T1029" s="1">
        <v>0.62</v>
      </c>
      <c r="U1029" s="1">
        <f t="shared" si="163"/>
        <v>770.04</v>
      </c>
      <c r="V1029" s="1">
        <f t="shared" si="164"/>
        <v>471.96000000000004</v>
      </c>
      <c r="W1029" s="4">
        <f t="shared" si="165"/>
        <v>0.38</v>
      </c>
      <c r="X1029" s="1" t="s">
        <v>92</v>
      </c>
      <c r="Y1029" s="1" t="s">
        <v>72</v>
      </c>
      <c r="Z1029" s="1" t="s">
        <v>41</v>
      </c>
      <c r="AA1029" s="2">
        <v>45969</v>
      </c>
      <c r="AB1029" s="1">
        <v>3</v>
      </c>
      <c r="AC1029" s="1" t="s">
        <v>42</v>
      </c>
      <c r="AD1029" s="9" t="str">
        <f t="shared" si="166"/>
        <v>Target Not Achieved</v>
      </c>
      <c r="AE1029" s="1" t="str" cm="1">
        <f t="array" ref="AE1029">_xlfn.IFS(AB1029&gt;=4.5,"Excellent",AB1029&gt;=3,"Good",AB1029&lt;3,"Poor")</f>
        <v>Good</v>
      </c>
      <c r="AF1029" s="1" t="str">
        <f t="shared" si="167"/>
        <v>Not Eligible for Bonus</v>
      </c>
      <c r="AG1029" s="9" t="str">
        <f t="shared" si="168"/>
        <v>Normal Region</v>
      </c>
      <c r="AH1029" s="1" t="str">
        <f t="shared" si="169"/>
        <v>Order Closed</v>
      </c>
    </row>
    <row r="1030" spans="1:34">
      <c r="A1030" s="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c r="P1030" s="1">
        <f t="shared" si="160"/>
        <v>2550</v>
      </c>
      <c r="Q1030" s="1">
        <v>25</v>
      </c>
      <c r="R1030" s="1">
        <f t="shared" si="161"/>
        <v>637.5</v>
      </c>
      <c r="S1030" s="1">
        <f t="shared" si="162"/>
        <v>1912.5</v>
      </c>
      <c r="T1030" s="1">
        <v>0.62</v>
      </c>
      <c r="U1030" s="1">
        <f t="shared" si="163"/>
        <v>1185.75</v>
      </c>
      <c r="V1030" s="1">
        <f t="shared" si="164"/>
        <v>726.75</v>
      </c>
      <c r="W1030" s="4">
        <f t="shared" si="165"/>
        <v>0.38</v>
      </c>
      <c r="X1030" s="1" t="s">
        <v>65</v>
      </c>
      <c r="Y1030" s="1" t="s">
        <v>81</v>
      </c>
      <c r="Z1030" s="1" t="s">
        <v>120</v>
      </c>
      <c r="AA1030" s="1"/>
      <c r="AB1030" s="1"/>
      <c r="AC1030" s="1" t="s">
        <v>42</v>
      </c>
      <c r="AD1030" s="9" t="str">
        <f t="shared" si="166"/>
        <v>Target Not Achieved</v>
      </c>
      <c r="AE1030" s="1" t="str" cm="1">
        <f t="array" ref="AE1030">_xlfn.IFS(AB1030&gt;=4.5,"Excellent",AB1030&gt;=3,"Good",AB1030&lt;3,"Poor")</f>
        <v>Poor</v>
      </c>
      <c r="AF1030" s="1" t="str">
        <f t="shared" si="167"/>
        <v>Not Eligible for Bonus</v>
      </c>
      <c r="AG1030" s="9" t="str">
        <f t="shared" si="168"/>
        <v>Normal Region</v>
      </c>
      <c r="AH1030" s="1" t="str">
        <f t="shared" si="169"/>
        <v>Order Closed</v>
      </c>
    </row>
    <row r="1031" spans="1:34">
      <c r="A1031" s="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c r="P1031" s="1">
        <f t="shared" si="160"/>
        <v>20700</v>
      </c>
      <c r="Q1031" s="1">
        <v>15</v>
      </c>
      <c r="R1031" s="1">
        <f t="shared" si="161"/>
        <v>3105</v>
      </c>
      <c r="S1031" s="1">
        <f t="shared" si="162"/>
        <v>17595</v>
      </c>
      <c r="T1031" s="1">
        <v>0.45</v>
      </c>
      <c r="U1031" s="1">
        <f t="shared" si="163"/>
        <v>7917.75</v>
      </c>
      <c r="V1031" s="1">
        <f t="shared" si="164"/>
        <v>9677.25</v>
      </c>
      <c r="W1031" s="4">
        <f t="shared" si="165"/>
        <v>0.55000000000000004</v>
      </c>
      <c r="X1031" s="1" t="s">
        <v>50</v>
      </c>
      <c r="Y1031" s="1" t="s">
        <v>81</v>
      </c>
      <c r="Z1031" s="1" t="s">
        <v>41</v>
      </c>
      <c r="AA1031" s="2">
        <v>45970</v>
      </c>
      <c r="AB1031" s="1">
        <v>5</v>
      </c>
      <c r="AC1031" s="1" t="s">
        <v>42</v>
      </c>
      <c r="AD1031" s="9" t="str">
        <f t="shared" si="166"/>
        <v>Target Achieved</v>
      </c>
      <c r="AE1031" s="1" t="str" cm="1">
        <f t="array" ref="AE1031">_xlfn.IFS(AB1031&gt;=4.5,"Excellent",AB1031&gt;=3,"Good",AB1031&lt;3,"Poor")</f>
        <v>Excellent</v>
      </c>
      <c r="AF1031" s="1" t="str">
        <f t="shared" si="167"/>
        <v>Not Eligible for Bonus</v>
      </c>
      <c r="AG1031" s="9" t="str">
        <f t="shared" si="168"/>
        <v>Normal Region</v>
      </c>
      <c r="AH1031" s="1" t="str">
        <f t="shared" si="169"/>
        <v>Order Closed</v>
      </c>
    </row>
    <row r="1032" spans="1:34">
      <c r="A1032" s="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c r="P1032" s="1">
        <f t="shared" si="160"/>
        <v>12420</v>
      </c>
      <c r="Q1032" s="1">
        <v>0</v>
      </c>
      <c r="R1032" s="1">
        <f t="shared" si="161"/>
        <v>0</v>
      </c>
      <c r="S1032" s="1">
        <f t="shared" si="162"/>
        <v>12420</v>
      </c>
      <c r="T1032" s="1">
        <v>0.45</v>
      </c>
      <c r="U1032" s="1">
        <f t="shared" si="163"/>
        <v>5589</v>
      </c>
      <c r="V1032" s="1">
        <f t="shared" si="164"/>
        <v>6831</v>
      </c>
      <c r="W1032" s="4">
        <f t="shared" si="165"/>
        <v>0.55000000000000004</v>
      </c>
      <c r="X1032" s="1" t="s">
        <v>147</v>
      </c>
      <c r="Y1032" s="1" t="s">
        <v>72</v>
      </c>
      <c r="Z1032" s="1" t="s">
        <v>41</v>
      </c>
      <c r="AA1032" s="2">
        <v>45965</v>
      </c>
      <c r="AB1032" s="1">
        <v>4</v>
      </c>
      <c r="AC1032" s="1" t="s">
        <v>42</v>
      </c>
      <c r="AD1032" s="9" t="str">
        <f t="shared" si="166"/>
        <v>Target Achieved</v>
      </c>
      <c r="AE1032" s="1" t="str" cm="1">
        <f t="array" ref="AE1032">_xlfn.IFS(AB1032&gt;=4.5,"Excellent",AB1032&gt;=3,"Good",AB1032&lt;3,"Poor")</f>
        <v>Good</v>
      </c>
      <c r="AF1032" s="1" t="str">
        <f t="shared" si="167"/>
        <v>Eligible for Bonus</v>
      </c>
      <c r="AG1032" s="9" t="str">
        <f t="shared" si="168"/>
        <v>Normal Region</v>
      </c>
      <c r="AH1032" s="1" t="str">
        <f t="shared" si="169"/>
        <v>Order Closed</v>
      </c>
    </row>
    <row r="1033" spans="1:34">
      <c r="A1033" s="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c r="P1033" s="1">
        <f t="shared" si="160"/>
        <v>15360</v>
      </c>
      <c r="Q1033" s="1">
        <v>10</v>
      </c>
      <c r="R1033" s="1">
        <f t="shared" si="161"/>
        <v>1536</v>
      </c>
      <c r="S1033" s="1">
        <f t="shared" si="162"/>
        <v>13824</v>
      </c>
      <c r="T1033" s="1">
        <v>0.52</v>
      </c>
      <c r="U1033" s="1">
        <f t="shared" si="163"/>
        <v>7188.4800000000005</v>
      </c>
      <c r="V1033" s="1">
        <f t="shared" si="164"/>
        <v>6635.5199999999995</v>
      </c>
      <c r="W1033" s="4">
        <f t="shared" si="165"/>
        <v>0.48</v>
      </c>
      <c r="X1033" s="1" t="s">
        <v>39</v>
      </c>
      <c r="Y1033" s="1" t="s">
        <v>81</v>
      </c>
      <c r="Z1033" s="1" t="s">
        <v>41</v>
      </c>
      <c r="AA1033" s="2">
        <v>45967</v>
      </c>
      <c r="AB1033" s="1">
        <v>5</v>
      </c>
      <c r="AC1033" s="1" t="s">
        <v>42</v>
      </c>
      <c r="AD1033" s="9" t="str">
        <f t="shared" si="166"/>
        <v>Target Achieved</v>
      </c>
      <c r="AE1033" s="1" t="str" cm="1">
        <f t="array" ref="AE1033">_xlfn.IFS(AB1033&gt;=4.5,"Excellent",AB1033&gt;=3,"Good",AB1033&lt;3,"Poor")</f>
        <v>Excellent</v>
      </c>
      <c r="AF1033" s="1" t="str">
        <f t="shared" si="167"/>
        <v>Not Eligible for Bonus</v>
      </c>
      <c r="AG1033" s="9" t="str">
        <f t="shared" si="168"/>
        <v>Normal Region</v>
      </c>
      <c r="AH1033" s="1" t="str">
        <f t="shared" si="169"/>
        <v>Order Closed</v>
      </c>
    </row>
    <row r="1034" spans="1:34">
      <c r="A1034" s="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c r="P1034" s="1">
        <f t="shared" si="160"/>
        <v>22500</v>
      </c>
      <c r="Q1034" s="1">
        <v>20</v>
      </c>
      <c r="R1034" s="1">
        <f t="shared" si="161"/>
        <v>4500</v>
      </c>
      <c r="S1034" s="1">
        <f t="shared" si="162"/>
        <v>18000</v>
      </c>
      <c r="T1034" s="1">
        <v>0.5</v>
      </c>
      <c r="U1034" s="1">
        <f t="shared" si="163"/>
        <v>9000</v>
      </c>
      <c r="V1034" s="1">
        <f t="shared" si="164"/>
        <v>9000</v>
      </c>
      <c r="W1034" s="4">
        <f t="shared" si="165"/>
        <v>0.5</v>
      </c>
      <c r="X1034" s="1" t="s">
        <v>39</v>
      </c>
      <c r="Y1034" s="1" t="s">
        <v>40</v>
      </c>
      <c r="Z1034" s="1" t="s">
        <v>41</v>
      </c>
      <c r="AA1034" s="2">
        <v>45971</v>
      </c>
      <c r="AB1034" s="1">
        <v>5</v>
      </c>
      <c r="AC1034" s="1" t="s">
        <v>42</v>
      </c>
      <c r="AD1034" s="9" t="str">
        <f t="shared" si="166"/>
        <v>Target Achieved</v>
      </c>
      <c r="AE1034" s="1" t="str" cm="1">
        <f t="array" ref="AE1034">_xlfn.IFS(AB1034&gt;=4.5,"Excellent",AB1034&gt;=3,"Good",AB1034&lt;3,"Poor")</f>
        <v>Excellent</v>
      </c>
      <c r="AF1034" s="1" t="str">
        <f t="shared" si="167"/>
        <v>Not Eligible for Bonus</v>
      </c>
      <c r="AG1034" s="9" t="str">
        <f t="shared" si="168"/>
        <v>Normal Region</v>
      </c>
      <c r="AH1034" s="1" t="str">
        <f t="shared" si="169"/>
        <v>Order Closed</v>
      </c>
    </row>
    <row r="1035" spans="1:34">
      <c r="A1035" s="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c r="P1035" s="1">
        <f t="shared" si="160"/>
        <v>10750</v>
      </c>
      <c r="Q1035" s="1">
        <v>15</v>
      </c>
      <c r="R1035" s="1">
        <f t="shared" si="161"/>
        <v>1612.5</v>
      </c>
      <c r="S1035" s="1">
        <f t="shared" si="162"/>
        <v>9137.5</v>
      </c>
      <c r="T1035" s="1">
        <v>0.5</v>
      </c>
      <c r="U1035" s="1">
        <f t="shared" si="163"/>
        <v>4568.75</v>
      </c>
      <c r="V1035" s="1">
        <f t="shared" si="164"/>
        <v>4568.75</v>
      </c>
      <c r="W1035" s="4">
        <f t="shared" si="165"/>
        <v>0.5</v>
      </c>
      <c r="X1035" s="1" t="s">
        <v>56</v>
      </c>
      <c r="Y1035" s="1" t="s">
        <v>81</v>
      </c>
      <c r="Z1035" s="1" t="s">
        <v>41</v>
      </c>
      <c r="AA1035" s="2">
        <v>45972</v>
      </c>
      <c r="AB1035" s="1">
        <v>5</v>
      </c>
      <c r="AC1035" s="1" t="s">
        <v>42</v>
      </c>
      <c r="AD1035" s="9" t="str">
        <f t="shared" si="166"/>
        <v>Target Not Achieved</v>
      </c>
      <c r="AE1035" s="1" t="str" cm="1">
        <f t="array" ref="AE1035">_xlfn.IFS(AB1035&gt;=4.5,"Excellent",AB1035&gt;=3,"Good",AB1035&lt;3,"Poor")</f>
        <v>Excellent</v>
      </c>
      <c r="AF1035" s="1" t="str">
        <f t="shared" si="167"/>
        <v>Not Eligible for Bonus</v>
      </c>
      <c r="AG1035" s="9" t="str">
        <f t="shared" si="168"/>
        <v>Priority Region</v>
      </c>
      <c r="AH1035" s="1" t="str">
        <f t="shared" si="169"/>
        <v>Order Closed</v>
      </c>
    </row>
    <row r="1036" spans="1:34">
      <c r="A1036" s="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c r="P1036" s="1">
        <f t="shared" si="160"/>
        <v>14520</v>
      </c>
      <c r="Q1036" s="1">
        <v>30</v>
      </c>
      <c r="R1036" s="1">
        <f t="shared" si="161"/>
        <v>4356</v>
      </c>
      <c r="S1036" s="1">
        <f t="shared" si="162"/>
        <v>10164</v>
      </c>
      <c r="T1036" s="1">
        <v>0.45</v>
      </c>
      <c r="U1036" s="1">
        <f t="shared" si="163"/>
        <v>4573.8</v>
      </c>
      <c r="V1036" s="1">
        <f t="shared" si="164"/>
        <v>5590.2</v>
      </c>
      <c r="W1036" s="4">
        <f t="shared" si="165"/>
        <v>0.54999999999999993</v>
      </c>
      <c r="X1036" s="1" t="s">
        <v>56</v>
      </c>
      <c r="Y1036" s="1" t="s">
        <v>81</v>
      </c>
      <c r="Z1036" s="1" t="s">
        <v>41</v>
      </c>
      <c r="AA1036" s="2">
        <v>45969</v>
      </c>
      <c r="AB1036" s="1">
        <v>5</v>
      </c>
      <c r="AC1036" s="1" t="s">
        <v>42</v>
      </c>
      <c r="AD1036" s="9" t="str">
        <f t="shared" si="166"/>
        <v>Target Achieved</v>
      </c>
      <c r="AE1036" s="1" t="str" cm="1">
        <f t="array" ref="AE1036">_xlfn.IFS(AB1036&gt;=4.5,"Excellent",AB1036&gt;=3,"Good",AB1036&lt;3,"Poor")</f>
        <v>Excellent</v>
      </c>
      <c r="AF1036" s="1" t="str">
        <f t="shared" si="167"/>
        <v>Not Eligible for Bonus</v>
      </c>
      <c r="AG1036" s="9" t="str">
        <f t="shared" si="168"/>
        <v>Normal Region</v>
      </c>
      <c r="AH1036" s="1" t="str">
        <f t="shared" si="169"/>
        <v>Order Closed</v>
      </c>
    </row>
    <row r="1037" spans="1:34">
      <c r="A1037" s="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c r="P1037" s="1">
        <f t="shared" si="160"/>
        <v>5750</v>
      </c>
      <c r="Q1037" s="1">
        <v>30</v>
      </c>
      <c r="R1037" s="1">
        <f t="shared" si="161"/>
        <v>1725</v>
      </c>
      <c r="S1037" s="1">
        <f t="shared" si="162"/>
        <v>4025</v>
      </c>
      <c r="T1037" s="1">
        <v>0.5</v>
      </c>
      <c r="U1037" s="1">
        <f t="shared" si="163"/>
        <v>2012.5</v>
      </c>
      <c r="V1037" s="1">
        <f t="shared" si="164"/>
        <v>2012.5</v>
      </c>
      <c r="W1037" s="4">
        <f t="shared" si="165"/>
        <v>0.5</v>
      </c>
      <c r="X1037" s="1" t="s">
        <v>65</v>
      </c>
      <c r="Y1037" s="1" t="s">
        <v>81</v>
      </c>
      <c r="Z1037" s="1" t="s">
        <v>51</v>
      </c>
      <c r="AA1037" s="2">
        <v>45968</v>
      </c>
      <c r="AB1037" s="1"/>
      <c r="AC1037" s="1" t="s">
        <v>42</v>
      </c>
      <c r="AD1037" s="9" t="str">
        <f t="shared" si="166"/>
        <v>Target Not Achieved</v>
      </c>
      <c r="AE1037" s="1" t="str" cm="1">
        <f t="array" ref="AE1037">_xlfn.IFS(AB1037&gt;=4.5,"Excellent",AB1037&gt;=3,"Good",AB1037&lt;3,"Poor")</f>
        <v>Poor</v>
      </c>
      <c r="AF1037" s="1" t="str">
        <f t="shared" si="167"/>
        <v>Not Eligible for Bonus</v>
      </c>
      <c r="AG1037" s="9" t="str">
        <f t="shared" si="168"/>
        <v>Normal Region</v>
      </c>
      <c r="AH1037" s="1" t="str">
        <f t="shared" si="169"/>
        <v>Order Closed</v>
      </c>
    </row>
    <row r="1038" spans="1:34">
      <c r="A1038" s="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c r="P1038" s="1">
        <f t="shared" si="160"/>
        <v>132180</v>
      </c>
      <c r="Q1038" s="1">
        <v>20</v>
      </c>
      <c r="R1038" s="1">
        <f t="shared" si="161"/>
        <v>26436</v>
      </c>
      <c r="S1038" s="1">
        <f t="shared" si="162"/>
        <v>105744</v>
      </c>
      <c r="T1038" s="1">
        <v>0.57999999999999996</v>
      </c>
      <c r="U1038" s="1">
        <f t="shared" si="163"/>
        <v>61331.519999999997</v>
      </c>
      <c r="V1038" s="1">
        <f t="shared" si="164"/>
        <v>44412.480000000003</v>
      </c>
      <c r="W1038" s="4">
        <f t="shared" si="165"/>
        <v>0.42000000000000004</v>
      </c>
      <c r="X1038" s="1" t="s">
        <v>39</v>
      </c>
      <c r="Y1038" s="1" t="s">
        <v>57</v>
      </c>
      <c r="Z1038" s="1" t="s">
        <v>120</v>
      </c>
      <c r="AA1038" s="1"/>
      <c r="AB1038" s="1"/>
      <c r="AC1038" s="1" t="s">
        <v>42</v>
      </c>
      <c r="AD1038" s="9" t="str">
        <f t="shared" si="166"/>
        <v>Target Achieved</v>
      </c>
      <c r="AE1038" s="1" t="str" cm="1">
        <f t="array" ref="AE1038">_xlfn.IFS(AB1038&gt;=4.5,"Excellent",AB1038&gt;=3,"Good",AB1038&lt;3,"Poor")</f>
        <v>Poor</v>
      </c>
      <c r="AF1038" s="1" t="str">
        <f t="shared" si="167"/>
        <v>Not Eligible for Bonus</v>
      </c>
      <c r="AG1038" s="9" t="str">
        <f t="shared" si="168"/>
        <v>Priority Region</v>
      </c>
      <c r="AH1038" s="1" t="str">
        <f t="shared" si="169"/>
        <v>Order Closed</v>
      </c>
    </row>
    <row r="1039" spans="1:34">
      <c r="A1039" s="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c r="P1039" s="1">
        <f t="shared" si="160"/>
        <v>3700</v>
      </c>
      <c r="Q1039" s="1">
        <v>15</v>
      </c>
      <c r="R1039" s="1">
        <f t="shared" si="161"/>
        <v>555</v>
      </c>
      <c r="S1039" s="1">
        <f t="shared" si="162"/>
        <v>3145</v>
      </c>
      <c r="T1039" s="1">
        <v>0.62</v>
      </c>
      <c r="U1039" s="1">
        <f t="shared" si="163"/>
        <v>1949.9</v>
      </c>
      <c r="V1039" s="1">
        <f t="shared" si="164"/>
        <v>1195.0999999999999</v>
      </c>
      <c r="W1039" s="4">
        <f t="shared" si="165"/>
        <v>0.37999999999999995</v>
      </c>
      <c r="X1039" s="1" t="s">
        <v>56</v>
      </c>
      <c r="Y1039" s="1" t="s">
        <v>40</v>
      </c>
      <c r="Z1039" s="1" t="s">
        <v>41</v>
      </c>
      <c r="AA1039" s="2">
        <v>45969</v>
      </c>
      <c r="AB1039" s="1">
        <v>4</v>
      </c>
      <c r="AC1039" s="1" t="s">
        <v>42</v>
      </c>
      <c r="AD1039" s="9" t="str">
        <f t="shared" si="166"/>
        <v>Target Not Achieved</v>
      </c>
      <c r="AE1039" s="1" t="str" cm="1">
        <f t="array" ref="AE1039">_xlfn.IFS(AB1039&gt;=4.5,"Excellent",AB1039&gt;=3,"Good",AB1039&lt;3,"Poor")</f>
        <v>Good</v>
      </c>
      <c r="AF1039" s="1" t="str">
        <f t="shared" si="167"/>
        <v>Not Eligible for Bonus</v>
      </c>
      <c r="AG1039" s="9" t="str">
        <f t="shared" si="168"/>
        <v>Normal Region</v>
      </c>
      <c r="AH1039" s="1" t="str">
        <f t="shared" si="169"/>
        <v>Order Closed</v>
      </c>
    </row>
    <row r="1040" spans="1:34">
      <c r="A1040" s="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c r="P1040" s="1">
        <f t="shared" si="160"/>
        <v>10020</v>
      </c>
      <c r="Q1040" s="1">
        <v>10</v>
      </c>
      <c r="R1040" s="1">
        <f t="shared" si="161"/>
        <v>1002</v>
      </c>
      <c r="S1040" s="1">
        <f t="shared" si="162"/>
        <v>9018</v>
      </c>
      <c r="T1040" s="1">
        <v>0.47</v>
      </c>
      <c r="U1040" s="1">
        <f t="shared" si="163"/>
        <v>4238.46</v>
      </c>
      <c r="V1040" s="1">
        <f t="shared" si="164"/>
        <v>4779.54</v>
      </c>
      <c r="W1040" s="4">
        <f t="shared" si="165"/>
        <v>0.53</v>
      </c>
      <c r="X1040" s="1" t="s">
        <v>147</v>
      </c>
      <c r="Y1040" s="1" t="s">
        <v>81</v>
      </c>
      <c r="Z1040" s="1" t="s">
        <v>41</v>
      </c>
      <c r="AA1040" s="2">
        <v>45970</v>
      </c>
      <c r="AB1040" s="1">
        <v>5</v>
      </c>
      <c r="AC1040" s="1" t="s">
        <v>42</v>
      </c>
      <c r="AD1040" s="9" t="str">
        <f t="shared" si="166"/>
        <v>Target Not Achieved</v>
      </c>
      <c r="AE1040" s="1" t="str" cm="1">
        <f t="array" ref="AE1040">_xlfn.IFS(AB1040&gt;=4.5,"Excellent",AB1040&gt;=3,"Good",AB1040&lt;3,"Poor")</f>
        <v>Excellent</v>
      </c>
      <c r="AF1040" s="1" t="str">
        <f t="shared" si="167"/>
        <v>Not Eligible for Bonus</v>
      </c>
      <c r="AG1040" s="9" t="str">
        <f t="shared" si="168"/>
        <v>Normal Region</v>
      </c>
      <c r="AH1040" s="1" t="str">
        <f t="shared" si="169"/>
        <v>Order Closed</v>
      </c>
    </row>
    <row r="1041" spans="1:34">
      <c r="A1041" s="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c r="P1041" s="1">
        <f t="shared" si="160"/>
        <v>9300</v>
      </c>
      <c r="Q1041" s="1">
        <v>0</v>
      </c>
      <c r="R1041" s="1">
        <f t="shared" si="161"/>
        <v>0</v>
      </c>
      <c r="S1041" s="1">
        <f t="shared" si="162"/>
        <v>9300</v>
      </c>
      <c r="T1041" s="1">
        <v>0.5</v>
      </c>
      <c r="U1041" s="1">
        <f t="shared" si="163"/>
        <v>4650</v>
      </c>
      <c r="V1041" s="1">
        <f t="shared" si="164"/>
        <v>4650</v>
      </c>
      <c r="W1041" s="4">
        <f t="shared" si="165"/>
        <v>0.5</v>
      </c>
      <c r="X1041" s="1" t="s">
        <v>65</v>
      </c>
      <c r="Y1041" s="1" t="s">
        <v>57</v>
      </c>
      <c r="Z1041" s="1" t="s">
        <v>41</v>
      </c>
      <c r="AA1041" s="2">
        <v>45972</v>
      </c>
      <c r="AB1041" s="1">
        <v>5</v>
      </c>
      <c r="AC1041" s="1" t="s">
        <v>42</v>
      </c>
      <c r="AD1041" s="9" t="str">
        <f t="shared" si="166"/>
        <v>Target Not Achieved</v>
      </c>
      <c r="AE1041" s="1" t="str" cm="1">
        <f t="array" ref="AE1041">_xlfn.IFS(AB1041&gt;=4.5,"Excellent",AB1041&gt;=3,"Good",AB1041&lt;3,"Poor")</f>
        <v>Excellent</v>
      </c>
      <c r="AF1041" s="1" t="str">
        <f t="shared" si="167"/>
        <v>Not Eligible for Bonus</v>
      </c>
      <c r="AG1041" s="9" t="str">
        <f t="shared" si="168"/>
        <v>Normal Region</v>
      </c>
      <c r="AH1041" s="1" t="str">
        <f t="shared" si="169"/>
        <v>Order Closed</v>
      </c>
    </row>
    <row r="1042" spans="1:34">
      <c r="A1042" s="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c r="P1042" s="1">
        <f t="shared" si="160"/>
        <v>2020</v>
      </c>
      <c r="Q1042" s="1">
        <v>5</v>
      </c>
      <c r="R1042" s="1">
        <f t="shared" si="161"/>
        <v>101</v>
      </c>
      <c r="S1042" s="1">
        <f t="shared" si="162"/>
        <v>1919</v>
      </c>
      <c r="T1042" s="1">
        <v>0.35</v>
      </c>
      <c r="U1042" s="1">
        <f t="shared" si="163"/>
        <v>671.65</v>
      </c>
      <c r="V1042" s="1">
        <f t="shared" si="164"/>
        <v>1247.3499999999999</v>
      </c>
      <c r="W1042" s="4">
        <f t="shared" si="165"/>
        <v>0.64999999999999991</v>
      </c>
      <c r="X1042" s="1" t="s">
        <v>56</v>
      </c>
      <c r="Y1042" s="1" t="s">
        <v>57</v>
      </c>
      <c r="Z1042" s="1" t="s">
        <v>41</v>
      </c>
      <c r="AA1042" s="2">
        <v>45973</v>
      </c>
      <c r="AB1042" s="1">
        <v>4</v>
      </c>
      <c r="AC1042" s="1" t="s">
        <v>42</v>
      </c>
      <c r="AD1042" s="9" t="str">
        <f t="shared" si="166"/>
        <v>Target Not Achieved</v>
      </c>
      <c r="AE1042" s="1" t="str" cm="1">
        <f t="array" ref="AE1042">_xlfn.IFS(AB1042&gt;=4.5,"Excellent",AB1042&gt;=3,"Good",AB1042&lt;3,"Poor")</f>
        <v>Good</v>
      </c>
      <c r="AF1042" s="1" t="str">
        <f t="shared" si="167"/>
        <v>Not Eligible for Bonus</v>
      </c>
      <c r="AG1042" s="9" t="str">
        <f t="shared" si="168"/>
        <v>Normal Region</v>
      </c>
      <c r="AH1042" s="1" t="str">
        <f t="shared" si="169"/>
        <v>Order Closed</v>
      </c>
    </row>
    <row r="1043" spans="1:34">
      <c r="A1043" s="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c r="P1043" s="1">
        <f t="shared" si="160"/>
        <v>1280</v>
      </c>
      <c r="Q1043" s="1">
        <v>25</v>
      </c>
      <c r="R1043" s="1">
        <f t="shared" si="161"/>
        <v>320</v>
      </c>
      <c r="S1043" s="1">
        <f t="shared" si="162"/>
        <v>960</v>
      </c>
      <c r="T1043" s="1">
        <v>0.62</v>
      </c>
      <c r="U1043" s="1">
        <f t="shared" si="163"/>
        <v>595.20000000000005</v>
      </c>
      <c r="V1043" s="1">
        <f t="shared" si="164"/>
        <v>364.79999999999995</v>
      </c>
      <c r="W1043" s="4">
        <f t="shared" si="165"/>
        <v>0.37999999999999995</v>
      </c>
      <c r="X1043" s="1" t="s">
        <v>65</v>
      </c>
      <c r="Y1043" s="1" t="s">
        <v>81</v>
      </c>
      <c r="Z1043" s="1" t="s">
        <v>120</v>
      </c>
      <c r="AA1043" s="1"/>
      <c r="AB1043" s="1"/>
      <c r="AC1043" s="1" t="s">
        <v>42</v>
      </c>
      <c r="AD1043" s="9" t="str">
        <f t="shared" si="166"/>
        <v>Target Not Achieved</v>
      </c>
      <c r="AE1043" s="1" t="str" cm="1">
        <f t="array" ref="AE1043">_xlfn.IFS(AB1043&gt;=4.5,"Excellent",AB1043&gt;=3,"Good",AB1043&lt;3,"Poor")</f>
        <v>Poor</v>
      </c>
      <c r="AF1043" s="1" t="str">
        <f t="shared" si="167"/>
        <v>Not Eligible for Bonus</v>
      </c>
      <c r="AG1043" s="9" t="str">
        <f t="shared" si="168"/>
        <v>Normal Region</v>
      </c>
      <c r="AH1043" s="1" t="str">
        <f t="shared" si="169"/>
        <v>Order Closed</v>
      </c>
    </row>
    <row r="1044" spans="1:34">
      <c r="A1044" s="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c r="P1044" s="1">
        <f t="shared" si="160"/>
        <v>15080</v>
      </c>
      <c r="Q1044" s="1">
        <v>10</v>
      </c>
      <c r="R1044" s="1">
        <f t="shared" si="161"/>
        <v>1508</v>
      </c>
      <c r="S1044" s="1">
        <f t="shared" si="162"/>
        <v>13572</v>
      </c>
      <c r="T1044" s="1">
        <v>0.5</v>
      </c>
      <c r="U1044" s="1">
        <f t="shared" si="163"/>
        <v>6786</v>
      </c>
      <c r="V1044" s="1">
        <f t="shared" si="164"/>
        <v>6786</v>
      </c>
      <c r="W1044" s="4">
        <f t="shared" si="165"/>
        <v>0.5</v>
      </c>
      <c r="X1044" s="1" t="s">
        <v>104</v>
      </c>
      <c r="Y1044" s="1" t="s">
        <v>57</v>
      </c>
      <c r="Z1044" s="1" t="s">
        <v>22</v>
      </c>
      <c r="AA1044" s="1"/>
      <c r="AB1044" s="1"/>
      <c r="AC1044" s="1" t="s">
        <v>93</v>
      </c>
      <c r="AD1044" s="9" t="str">
        <f t="shared" si="166"/>
        <v>Target Achieved</v>
      </c>
      <c r="AE1044" s="1" t="str" cm="1">
        <f t="array" ref="AE1044">_xlfn.IFS(AB1044&gt;=4.5,"Excellent",AB1044&gt;=3,"Good",AB1044&lt;3,"Poor")</f>
        <v>Poor</v>
      </c>
      <c r="AF1044" s="1" t="str">
        <f t="shared" si="167"/>
        <v>Not Eligible for Bonus</v>
      </c>
      <c r="AG1044" s="9" t="str">
        <f t="shared" si="168"/>
        <v>Normal Region</v>
      </c>
      <c r="AH1044" s="1" t="str">
        <f t="shared" si="169"/>
        <v>Order Returned</v>
      </c>
    </row>
    <row r="1045" spans="1:34">
      <c r="A1045" s="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c r="P1045" s="1">
        <f t="shared" si="160"/>
        <v>1600</v>
      </c>
      <c r="Q1045" s="1">
        <v>20</v>
      </c>
      <c r="R1045" s="1">
        <f t="shared" si="161"/>
        <v>320</v>
      </c>
      <c r="S1045" s="1">
        <f t="shared" si="162"/>
        <v>1280</v>
      </c>
      <c r="T1045" s="1">
        <v>0.62</v>
      </c>
      <c r="U1045" s="1">
        <f t="shared" si="163"/>
        <v>793.6</v>
      </c>
      <c r="V1045" s="1">
        <f t="shared" si="164"/>
        <v>486.4</v>
      </c>
      <c r="W1045" s="4">
        <f t="shared" si="165"/>
        <v>0.38</v>
      </c>
      <c r="X1045" s="1" t="s">
        <v>147</v>
      </c>
      <c r="Y1045" s="1" t="s">
        <v>72</v>
      </c>
      <c r="Z1045" s="1" t="s">
        <v>22</v>
      </c>
      <c r="AA1045" s="1"/>
      <c r="AB1045" s="1"/>
      <c r="AC1045" s="1" t="s">
        <v>93</v>
      </c>
      <c r="AD1045" s="9" t="str">
        <f t="shared" si="166"/>
        <v>Target Not Achieved</v>
      </c>
      <c r="AE1045" s="1" t="str" cm="1">
        <f t="array" ref="AE1045">_xlfn.IFS(AB1045&gt;=4.5,"Excellent",AB1045&gt;=3,"Good",AB1045&lt;3,"Poor")</f>
        <v>Poor</v>
      </c>
      <c r="AF1045" s="1" t="str">
        <f t="shared" si="167"/>
        <v>Not Eligible for Bonus</v>
      </c>
      <c r="AG1045" s="9" t="str">
        <f t="shared" si="168"/>
        <v>Priority Region</v>
      </c>
      <c r="AH1045" s="1" t="str">
        <f t="shared" si="169"/>
        <v>Order Returned</v>
      </c>
    </row>
    <row r="1046" spans="1:34">
      <c r="A1046" s="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c r="P1046" s="1">
        <f t="shared" si="160"/>
        <v>22500</v>
      </c>
      <c r="Q1046" s="1">
        <v>30</v>
      </c>
      <c r="R1046" s="1">
        <f t="shared" si="161"/>
        <v>6750</v>
      </c>
      <c r="S1046" s="1">
        <f t="shared" si="162"/>
        <v>15750</v>
      </c>
      <c r="T1046" s="1">
        <v>0.45</v>
      </c>
      <c r="U1046" s="1">
        <f t="shared" si="163"/>
        <v>7087.5</v>
      </c>
      <c r="V1046" s="1">
        <f t="shared" si="164"/>
        <v>8662.5</v>
      </c>
      <c r="W1046" s="4">
        <f t="shared" si="165"/>
        <v>0.55000000000000004</v>
      </c>
      <c r="X1046" s="1" t="s">
        <v>65</v>
      </c>
      <c r="Y1046" s="1" t="s">
        <v>72</v>
      </c>
      <c r="Z1046" s="1" t="s">
        <v>51</v>
      </c>
      <c r="AA1046" s="2">
        <v>45971</v>
      </c>
      <c r="AB1046" s="1"/>
      <c r="AC1046" s="1" t="s">
        <v>42</v>
      </c>
      <c r="AD1046" s="9" t="str">
        <f t="shared" si="166"/>
        <v>Target Achieved</v>
      </c>
      <c r="AE1046" s="1" t="str" cm="1">
        <f t="array" ref="AE1046">_xlfn.IFS(AB1046&gt;=4.5,"Excellent",AB1046&gt;=3,"Good",AB1046&lt;3,"Poor")</f>
        <v>Poor</v>
      </c>
      <c r="AF1046" s="1" t="str">
        <f t="shared" si="167"/>
        <v>Not Eligible for Bonus</v>
      </c>
      <c r="AG1046" s="9" t="str">
        <f t="shared" si="168"/>
        <v>Normal Region</v>
      </c>
      <c r="AH1046" s="1" t="str">
        <f t="shared" si="169"/>
        <v>Order Closed</v>
      </c>
    </row>
    <row r="1047" spans="1:34">
      <c r="A1047" s="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c r="P1047" s="1">
        <f t="shared" si="160"/>
        <v>4820</v>
      </c>
      <c r="Q1047" s="1">
        <v>0</v>
      </c>
      <c r="R1047" s="1">
        <f t="shared" si="161"/>
        <v>0</v>
      </c>
      <c r="S1047" s="1">
        <f t="shared" si="162"/>
        <v>4820</v>
      </c>
      <c r="T1047" s="1">
        <v>0.5</v>
      </c>
      <c r="U1047" s="1">
        <f t="shared" si="163"/>
        <v>2410</v>
      </c>
      <c r="V1047" s="1">
        <f t="shared" si="164"/>
        <v>2410</v>
      </c>
      <c r="W1047" s="4">
        <f t="shared" si="165"/>
        <v>0.5</v>
      </c>
      <c r="X1047" s="1" t="s">
        <v>56</v>
      </c>
      <c r="Y1047" s="1" t="s">
        <v>81</v>
      </c>
      <c r="Z1047" s="1" t="s">
        <v>41</v>
      </c>
      <c r="AA1047" s="2">
        <v>45974</v>
      </c>
      <c r="AB1047" s="1">
        <v>4</v>
      </c>
      <c r="AC1047" s="1" t="s">
        <v>42</v>
      </c>
      <c r="AD1047" s="9" t="str">
        <f t="shared" si="166"/>
        <v>Target Not Achieved</v>
      </c>
      <c r="AE1047" s="1" t="str" cm="1">
        <f t="array" ref="AE1047">_xlfn.IFS(AB1047&gt;=4.5,"Excellent",AB1047&gt;=3,"Good",AB1047&lt;3,"Poor")</f>
        <v>Good</v>
      </c>
      <c r="AF1047" s="1" t="str">
        <f t="shared" si="167"/>
        <v>Not Eligible for Bonus</v>
      </c>
      <c r="AG1047" s="9" t="str">
        <f t="shared" si="168"/>
        <v>Normal Region</v>
      </c>
      <c r="AH1047" s="1" t="str">
        <f t="shared" si="169"/>
        <v>Order Closed</v>
      </c>
    </row>
    <row r="1048" spans="1:34">
      <c r="A1048" s="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c r="P1048" s="1">
        <f t="shared" si="160"/>
        <v>11610</v>
      </c>
      <c r="Q1048" s="1">
        <v>0</v>
      </c>
      <c r="R1048" s="1">
        <f t="shared" si="161"/>
        <v>0</v>
      </c>
      <c r="S1048" s="1">
        <f t="shared" si="162"/>
        <v>11610</v>
      </c>
      <c r="T1048" s="1">
        <v>0.47</v>
      </c>
      <c r="U1048" s="1">
        <f t="shared" si="163"/>
        <v>5456.7</v>
      </c>
      <c r="V1048" s="1">
        <f t="shared" si="164"/>
        <v>6153.3</v>
      </c>
      <c r="W1048" s="4">
        <f t="shared" si="165"/>
        <v>0.53</v>
      </c>
      <c r="X1048" s="1" t="s">
        <v>104</v>
      </c>
      <c r="Y1048" s="1" t="s">
        <v>81</v>
      </c>
      <c r="Z1048" s="1" t="s">
        <v>41</v>
      </c>
      <c r="AA1048" s="2">
        <v>45971</v>
      </c>
      <c r="AB1048" s="1">
        <v>5</v>
      </c>
      <c r="AC1048" s="1" t="s">
        <v>42</v>
      </c>
      <c r="AD1048" s="9" t="str">
        <f t="shared" si="166"/>
        <v>Target Achieved</v>
      </c>
      <c r="AE1048" s="1" t="str" cm="1">
        <f t="array" ref="AE1048">_xlfn.IFS(AB1048&gt;=4.5,"Excellent",AB1048&gt;=3,"Good",AB1048&lt;3,"Poor")</f>
        <v>Excellent</v>
      </c>
      <c r="AF1048" s="1" t="str">
        <f t="shared" si="167"/>
        <v>Eligible for Bonus</v>
      </c>
      <c r="AG1048" s="9" t="str">
        <f t="shared" si="168"/>
        <v>Normal Region</v>
      </c>
      <c r="AH1048" s="1" t="str">
        <f t="shared" si="169"/>
        <v>Order Closed</v>
      </c>
    </row>
    <row r="1049" spans="1:34">
      <c r="A1049" s="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c r="P1049" s="1">
        <f t="shared" si="160"/>
        <v>200050</v>
      </c>
      <c r="Q1049" s="1">
        <v>20</v>
      </c>
      <c r="R1049" s="1">
        <f t="shared" si="161"/>
        <v>40010</v>
      </c>
      <c r="S1049" s="1">
        <f t="shared" si="162"/>
        <v>160040</v>
      </c>
      <c r="T1049" s="1">
        <v>0.57999999999999996</v>
      </c>
      <c r="U1049" s="1">
        <f t="shared" si="163"/>
        <v>92823.2</v>
      </c>
      <c r="V1049" s="1">
        <f t="shared" si="164"/>
        <v>67216.800000000003</v>
      </c>
      <c r="W1049" s="4">
        <f t="shared" si="165"/>
        <v>0.42000000000000004</v>
      </c>
      <c r="X1049" s="1" t="s">
        <v>92</v>
      </c>
      <c r="Y1049" s="1" t="s">
        <v>72</v>
      </c>
      <c r="Z1049" s="1" t="s">
        <v>120</v>
      </c>
      <c r="AA1049" s="1"/>
      <c r="AB1049" s="1"/>
      <c r="AC1049" s="1" t="s">
        <v>42</v>
      </c>
      <c r="AD1049" s="9" t="str">
        <f t="shared" si="166"/>
        <v>Target Achieved</v>
      </c>
      <c r="AE1049" s="1" t="str" cm="1">
        <f t="array" ref="AE1049">_xlfn.IFS(AB1049&gt;=4.5,"Excellent",AB1049&gt;=3,"Good",AB1049&lt;3,"Poor")</f>
        <v>Poor</v>
      </c>
      <c r="AF1049" s="1" t="str">
        <f t="shared" si="167"/>
        <v>Not Eligible for Bonus</v>
      </c>
      <c r="AG1049" s="9" t="str">
        <f t="shared" si="168"/>
        <v>Normal Region</v>
      </c>
      <c r="AH1049" s="1" t="str">
        <f t="shared" si="169"/>
        <v>Order Closed</v>
      </c>
    </row>
    <row r="1050" spans="1:34">
      <c r="A1050" s="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c r="P1050" s="1">
        <f t="shared" si="160"/>
        <v>510</v>
      </c>
      <c r="Q1050" s="1">
        <v>0</v>
      </c>
      <c r="R1050" s="1">
        <f t="shared" si="161"/>
        <v>0</v>
      </c>
      <c r="S1050" s="1">
        <f t="shared" si="162"/>
        <v>510</v>
      </c>
      <c r="T1050" s="1">
        <v>0.62</v>
      </c>
      <c r="U1050" s="1">
        <f t="shared" si="163"/>
        <v>316.2</v>
      </c>
      <c r="V1050" s="1">
        <f t="shared" si="164"/>
        <v>193.8</v>
      </c>
      <c r="W1050" s="4">
        <f t="shared" si="165"/>
        <v>0.38</v>
      </c>
      <c r="X1050" s="1" t="s">
        <v>92</v>
      </c>
      <c r="Y1050" s="1" t="s">
        <v>57</v>
      </c>
      <c r="Z1050" s="1" t="s">
        <v>120</v>
      </c>
      <c r="AA1050" s="1"/>
      <c r="AB1050" s="1"/>
      <c r="AC1050" s="1" t="s">
        <v>42</v>
      </c>
      <c r="AD1050" s="9" t="str">
        <f t="shared" si="166"/>
        <v>Target Not Achieved</v>
      </c>
      <c r="AE1050" s="1" t="str" cm="1">
        <f t="array" ref="AE1050">_xlfn.IFS(AB1050&gt;=4.5,"Excellent",AB1050&gt;=3,"Good",AB1050&lt;3,"Poor")</f>
        <v>Poor</v>
      </c>
      <c r="AF1050" s="1" t="str">
        <f t="shared" si="167"/>
        <v>Not Eligible for Bonus</v>
      </c>
      <c r="AG1050" s="9" t="str">
        <f t="shared" si="168"/>
        <v>Normal Region</v>
      </c>
      <c r="AH1050" s="1" t="str">
        <f t="shared" si="169"/>
        <v>Order Closed</v>
      </c>
    </row>
    <row r="1051" spans="1:34">
      <c r="A1051" s="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c r="P1051" s="1">
        <f t="shared" si="160"/>
        <v>11160</v>
      </c>
      <c r="Q1051" s="1">
        <v>0</v>
      </c>
      <c r="R1051" s="1">
        <f t="shared" si="161"/>
        <v>0</v>
      </c>
      <c r="S1051" s="1">
        <f t="shared" si="162"/>
        <v>11160</v>
      </c>
      <c r="T1051" s="1">
        <v>0.48</v>
      </c>
      <c r="U1051" s="1">
        <f t="shared" si="163"/>
        <v>5356.8</v>
      </c>
      <c r="V1051" s="1">
        <f t="shared" si="164"/>
        <v>5803.2</v>
      </c>
      <c r="W1051" s="4">
        <f t="shared" si="165"/>
        <v>0.52</v>
      </c>
      <c r="X1051" s="1" t="s">
        <v>50</v>
      </c>
      <c r="Y1051" s="1" t="s">
        <v>40</v>
      </c>
      <c r="Z1051" s="1" t="s">
        <v>22</v>
      </c>
      <c r="AA1051" s="1"/>
      <c r="AB1051" s="1"/>
      <c r="AC1051" s="1" t="s">
        <v>93</v>
      </c>
      <c r="AD1051" s="9" t="str">
        <f t="shared" si="166"/>
        <v>Target Achieved</v>
      </c>
      <c r="AE1051" s="1" t="str" cm="1">
        <f t="array" ref="AE1051">_xlfn.IFS(AB1051&gt;=4.5,"Excellent",AB1051&gt;=3,"Good",AB1051&lt;3,"Poor")</f>
        <v>Poor</v>
      </c>
      <c r="AF1051" s="1" t="str">
        <f t="shared" si="167"/>
        <v>Eligible for Bonus</v>
      </c>
      <c r="AG1051" s="9" t="str">
        <f t="shared" si="168"/>
        <v>Normal Region</v>
      </c>
      <c r="AH1051" s="1" t="str">
        <f t="shared" si="169"/>
        <v>Order Returned</v>
      </c>
    </row>
    <row r="1052" spans="1:34">
      <c r="A1052" s="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c r="P1052" s="1">
        <f t="shared" si="160"/>
        <v>21720</v>
      </c>
      <c r="Q1052" s="1">
        <v>15</v>
      </c>
      <c r="R1052" s="1">
        <f t="shared" si="161"/>
        <v>3258</v>
      </c>
      <c r="S1052" s="1">
        <f t="shared" si="162"/>
        <v>18462</v>
      </c>
      <c r="T1052" s="1">
        <v>0.48</v>
      </c>
      <c r="U1052" s="1">
        <f t="shared" si="163"/>
        <v>8861.76</v>
      </c>
      <c r="V1052" s="1">
        <f t="shared" si="164"/>
        <v>9600.24</v>
      </c>
      <c r="W1052" s="4">
        <f t="shared" si="165"/>
        <v>0.52</v>
      </c>
      <c r="X1052" s="1" t="s">
        <v>147</v>
      </c>
      <c r="Y1052" s="1" t="s">
        <v>81</v>
      </c>
      <c r="Z1052" s="1" t="s">
        <v>66</v>
      </c>
      <c r="AA1052" s="1"/>
      <c r="AB1052" s="1"/>
      <c r="AC1052" s="1" t="s">
        <v>42</v>
      </c>
      <c r="AD1052" s="9" t="str">
        <f t="shared" si="166"/>
        <v>Target Achieved</v>
      </c>
      <c r="AE1052" s="1" t="str" cm="1">
        <f t="array" ref="AE1052">_xlfn.IFS(AB1052&gt;=4.5,"Excellent",AB1052&gt;=3,"Good",AB1052&lt;3,"Poor")</f>
        <v>Poor</v>
      </c>
      <c r="AF1052" s="1" t="str">
        <f t="shared" si="167"/>
        <v>Not Eligible for Bonus</v>
      </c>
      <c r="AG1052" s="9" t="str">
        <f t="shared" si="168"/>
        <v>Normal Region</v>
      </c>
      <c r="AH1052" s="1" t="str">
        <f t="shared" si="169"/>
        <v>Order Closed</v>
      </c>
    </row>
    <row r="1053" spans="1:34">
      <c r="A1053" s="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c r="P1053" s="1">
        <f t="shared" si="160"/>
        <v>7740</v>
      </c>
      <c r="Q1053" s="1">
        <v>20</v>
      </c>
      <c r="R1053" s="1">
        <f t="shared" si="161"/>
        <v>1548</v>
      </c>
      <c r="S1053" s="1">
        <f t="shared" si="162"/>
        <v>6192</v>
      </c>
      <c r="T1053" s="1">
        <v>0.5</v>
      </c>
      <c r="U1053" s="1">
        <f t="shared" si="163"/>
        <v>3096</v>
      </c>
      <c r="V1053" s="1">
        <f t="shared" si="164"/>
        <v>3096</v>
      </c>
      <c r="W1053" s="4">
        <f t="shared" si="165"/>
        <v>0.5</v>
      </c>
      <c r="X1053" s="1" t="s">
        <v>104</v>
      </c>
      <c r="Y1053" s="1" t="s">
        <v>40</v>
      </c>
      <c r="Z1053" s="1" t="s">
        <v>41</v>
      </c>
      <c r="AA1053" s="2">
        <v>45979</v>
      </c>
      <c r="AB1053" s="1">
        <v>4</v>
      </c>
      <c r="AC1053" s="1" t="s">
        <v>42</v>
      </c>
      <c r="AD1053" s="9" t="str">
        <f t="shared" si="166"/>
        <v>Target Not Achieved</v>
      </c>
      <c r="AE1053" s="1" t="str" cm="1">
        <f t="array" ref="AE1053">_xlfn.IFS(AB1053&gt;=4.5,"Excellent",AB1053&gt;=3,"Good",AB1053&lt;3,"Poor")</f>
        <v>Good</v>
      </c>
      <c r="AF1053" s="1" t="str">
        <f t="shared" si="167"/>
        <v>Not Eligible for Bonus</v>
      </c>
      <c r="AG1053" s="9" t="str">
        <f t="shared" si="168"/>
        <v>Normal Region</v>
      </c>
      <c r="AH1053" s="1" t="str">
        <f t="shared" si="169"/>
        <v>Order Closed</v>
      </c>
    </row>
    <row r="1054" spans="1:34">
      <c r="A1054" s="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c r="P1054" s="1">
        <f t="shared" si="160"/>
        <v>2640</v>
      </c>
      <c r="Q1054" s="1">
        <v>0</v>
      </c>
      <c r="R1054" s="1">
        <f t="shared" si="161"/>
        <v>0</v>
      </c>
      <c r="S1054" s="1">
        <f t="shared" si="162"/>
        <v>2640</v>
      </c>
      <c r="T1054" s="1">
        <v>0.35</v>
      </c>
      <c r="U1054" s="1">
        <f t="shared" si="163"/>
        <v>923.99999999999989</v>
      </c>
      <c r="V1054" s="1">
        <f t="shared" si="164"/>
        <v>1716</v>
      </c>
      <c r="W1054" s="4">
        <f t="shared" si="165"/>
        <v>0.65</v>
      </c>
      <c r="X1054" s="1" t="s">
        <v>50</v>
      </c>
      <c r="Y1054" s="1" t="s">
        <v>40</v>
      </c>
      <c r="Z1054" s="1" t="s">
        <v>41</v>
      </c>
      <c r="AA1054" s="2">
        <v>45977</v>
      </c>
      <c r="AB1054" s="1">
        <v>4</v>
      </c>
      <c r="AC1054" s="1" t="s">
        <v>42</v>
      </c>
      <c r="AD1054" s="9" t="str">
        <f t="shared" si="166"/>
        <v>Target Not Achieved</v>
      </c>
      <c r="AE1054" s="1" t="str" cm="1">
        <f t="array" ref="AE1054">_xlfn.IFS(AB1054&gt;=4.5,"Excellent",AB1054&gt;=3,"Good",AB1054&lt;3,"Poor")</f>
        <v>Good</v>
      </c>
      <c r="AF1054" s="1" t="str">
        <f t="shared" si="167"/>
        <v>Not Eligible for Bonus</v>
      </c>
      <c r="AG1054" s="9" t="str">
        <f t="shared" si="168"/>
        <v>Normal Region</v>
      </c>
      <c r="AH1054" s="1" t="str">
        <f t="shared" si="169"/>
        <v>Order Closed</v>
      </c>
    </row>
    <row r="1055" spans="1:34">
      <c r="A1055" s="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c r="P1055" s="1">
        <f t="shared" si="160"/>
        <v>21400</v>
      </c>
      <c r="Q1055" s="1">
        <v>20</v>
      </c>
      <c r="R1055" s="1">
        <f t="shared" si="161"/>
        <v>4280</v>
      </c>
      <c r="S1055" s="1">
        <f t="shared" si="162"/>
        <v>17120</v>
      </c>
      <c r="T1055" s="1">
        <v>0.52</v>
      </c>
      <c r="U1055" s="1">
        <f t="shared" si="163"/>
        <v>8902.4</v>
      </c>
      <c r="V1055" s="1">
        <f t="shared" si="164"/>
        <v>8217.6</v>
      </c>
      <c r="W1055" s="4">
        <f t="shared" si="165"/>
        <v>0.48000000000000004</v>
      </c>
      <c r="X1055" s="1" t="s">
        <v>65</v>
      </c>
      <c r="Y1055" s="1" t="s">
        <v>81</v>
      </c>
      <c r="Z1055" s="1" t="s">
        <v>41</v>
      </c>
      <c r="AA1055" s="2">
        <v>45973</v>
      </c>
      <c r="AB1055" s="1">
        <v>4</v>
      </c>
      <c r="AC1055" s="1" t="s">
        <v>42</v>
      </c>
      <c r="AD1055" s="9" t="str">
        <f t="shared" si="166"/>
        <v>Target Achieved</v>
      </c>
      <c r="AE1055" s="1" t="str" cm="1">
        <f t="array" ref="AE1055">_xlfn.IFS(AB1055&gt;=4.5,"Excellent",AB1055&gt;=3,"Good",AB1055&lt;3,"Poor")</f>
        <v>Good</v>
      </c>
      <c r="AF1055" s="1" t="str">
        <f t="shared" si="167"/>
        <v>Not Eligible for Bonus</v>
      </c>
      <c r="AG1055" s="9" t="str">
        <f t="shared" si="168"/>
        <v>Normal Region</v>
      </c>
      <c r="AH1055" s="1" t="str">
        <f t="shared" si="169"/>
        <v>Order Closed</v>
      </c>
    </row>
    <row r="1056" spans="1:34">
      <c r="A1056" s="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c r="P1056" s="1">
        <f t="shared" si="160"/>
        <v>1000</v>
      </c>
      <c r="Q1056" s="1">
        <v>0</v>
      </c>
      <c r="R1056" s="1">
        <f t="shared" si="161"/>
        <v>0</v>
      </c>
      <c r="S1056" s="1">
        <f t="shared" si="162"/>
        <v>1000</v>
      </c>
      <c r="T1056" s="1">
        <v>0.62</v>
      </c>
      <c r="U1056" s="1">
        <f t="shared" si="163"/>
        <v>620</v>
      </c>
      <c r="V1056" s="1">
        <f t="shared" si="164"/>
        <v>380</v>
      </c>
      <c r="W1056" s="4">
        <f t="shared" si="165"/>
        <v>0.38</v>
      </c>
      <c r="X1056" s="1" t="s">
        <v>56</v>
      </c>
      <c r="Y1056" s="1" t="s">
        <v>81</v>
      </c>
      <c r="Z1056" s="1" t="s">
        <v>41</v>
      </c>
      <c r="AA1056" s="2">
        <v>45975</v>
      </c>
      <c r="AB1056" s="1">
        <v>5</v>
      </c>
      <c r="AC1056" s="1" t="s">
        <v>42</v>
      </c>
      <c r="AD1056" s="9" t="str">
        <f t="shared" si="166"/>
        <v>Target Not Achieved</v>
      </c>
      <c r="AE1056" s="1" t="str" cm="1">
        <f t="array" ref="AE1056">_xlfn.IFS(AB1056&gt;=4.5,"Excellent",AB1056&gt;=3,"Good",AB1056&lt;3,"Poor")</f>
        <v>Excellent</v>
      </c>
      <c r="AF1056" s="1" t="str">
        <f t="shared" si="167"/>
        <v>Not Eligible for Bonus</v>
      </c>
      <c r="AG1056" s="9" t="str">
        <f t="shared" si="168"/>
        <v>Normal Region</v>
      </c>
      <c r="AH1056" s="1" t="str">
        <f t="shared" si="169"/>
        <v>Order Closed</v>
      </c>
    </row>
    <row r="1057" spans="1:34">
      <c r="A1057" s="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c r="P1057" s="1">
        <f t="shared" si="160"/>
        <v>13460</v>
      </c>
      <c r="Q1057" s="1">
        <v>0</v>
      </c>
      <c r="R1057" s="1">
        <f t="shared" si="161"/>
        <v>0</v>
      </c>
      <c r="S1057" s="1">
        <f t="shared" si="162"/>
        <v>13460</v>
      </c>
      <c r="T1057" s="1">
        <v>0.48</v>
      </c>
      <c r="U1057" s="1">
        <f t="shared" si="163"/>
        <v>6460.8</v>
      </c>
      <c r="V1057" s="1">
        <f t="shared" si="164"/>
        <v>6999.2</v>
      </c>
      <c r="W1057" s="4">
        <f t="shared" si="165"/>
        <v>0.52</v>
      </c>
      <c r="X1057" s="1" t="s">
        <v>65</v>
      </c>
      <c r="Y1057" s="1" t="s">
        <v>57</v>
      </c>
      <c r="Z1057" s="1" t="s">
        <v>41</v>
      </c>
      <c r="AA1057" s="2">
        <v>45977</v>
      </c>
      <c r="AB1057" s="1">
        <v>5</v>
      </c>
      <c r="AC1057" s="1" t="s">
        <v>42</v>
      </c>
      <c r="AD1057" s="9" t="str">
        <f t="shared" si="166"/>
        <v>Target Achieved</v>
      </c>
      <c r="AE1057" s="1" t="str" cm="1">
        <f t="array" ref="AE1057">_xlfn.IFS(AB1057&gt;=4.5,"Excellent",AB1057&gt;=3,"Good",AB1057&lt;3,"Poor")</f>
        <v>Excellent</v>
      </c>
      <c r="AF1057" s="1" t="str">
        <f t="shared" si="167"/>
        <v>Eligible for Bonus</v>
      </c>
      <c r="AG1057" s="9" t="str">
        <f t="shared" si="168"/>
        <v>Normal Region</v>
      </c>
      <c r="AH1057" s="1" t="str">
        <f t="shared" si="169"/>
        <v>Order Closed</v>
      </c>
    </row>
    <row r="1058" spans="1:34">
      <c r="A1058" s="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c r="P1058" s="1">
        <f t="shared" si="160"/>
        <v>5480</v>
      </c>
      <c r="Q1058" s="1">
        <v>30</v>
      </c>
      <c r="R1058" s="1">
        <f t="shared" si="161"/>
        <v>1644</v>
      </c>
      <c r="S1058" s="1">
        <f t="shared" si="162"/>
        <v>3836</v>
      </c>
      <c r="T1058" s="1">
        <v>0.45</v>
      </c>
      <c r="U1058" s="1">
        <f t="shared" si="163"/>
        <v>1726.2</v>
      </c>
      <c r="V1058" s="1">
        <f t="shared" si="164"/>
        <v>2109.8000000000002</v>
      </c>
      <c r="W1058" s="4">
        <f t="shared" si="165"/>
        <v>0.55000000000000004</v>
      </c>
      <c r="X1058" s="1" t="s">
        <v>92</v>
      </c>
      <c r="Y1058" s="1" t="s">
        <v>57</v>
      </c>
      <c r="Z1058" s="1" t="s">
        <v>41</v>
      </c>
      <c r="AA1058" s="2">
        <v>45979</v>
      </c>
      <c r="AB1058" s="1">
        <v>4</v>
      </c>
      <c r="AC1058" s="1" t="s">
        <v>42</v>
      </c>
      <c r="AD1058" s="9" t="str">
        <f t="shared" si="166"/>
        <v>Target Not Achieved</v>
      </c>
      <c r="AE1058" s="1" t="str" cm="1">
        <f t="array" ref="AE1058">_xlfn.IFS(AB1058&gt;=4.5,"Excellent",AB1058&gt;=3,"Good",AB1058&lt;3,"Poor")</f>
        <v>Good</v>
      </c>
      <c r="AF1058" s="1" t="str">
        <f t="shared" si="167"/>
        <v>Not Eligible for Bonus</v>
      </c>
      <c r="AG1058" s="9" t="str">
        <f t="shared" si="168"/>
        <v>Priority Region</v>
      </c>
      <c r="AH1058" s="1" t="str">
        <f t="shared" si="169"/>
        <v>Order Closed</v>
      </c>
    </row>
    <row r="1059" spans="1:34">
      <c r="A1059" s="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c r="P1059" s="1">
        <f t="shared" si="160"/>
        <v>11550</v>
      </c>
      <c r="Q1059" s="1">
        <v>25</v>
      </c>
      <c r="R1059" s="1">
        <f t="shared" si="161"/>
        <v>2887.5</v>
      </c>
      <c r="S1059" s="1">
        <f t="shared" si="162"/>
        <v>8662.5</v>
      </c>
      <c r="T1059" s="1">
        <v>0.45</v>
      </c>
      <c r="U1059" s="1">
        <f t="shared" si="163"/>
        <v>3898.125</v>
      </c>
      <c r="V1059" s="1">
        <f t="shared" si="164"/>
        <v>4764.375</v>
      </c>
      <c r="W1059" s="4">
        <f t="shared" si="165"/>
        <v>0.55000000000000004</v>
      </c>
      <c r="X1059" s="1" t="s">
        <v>92</v>
      </c>
      <c r="Y1059" s="1" t="s">
        <v>40</v>
      </c>
      <c r="Z1059" s="1" t="s">
        <v>66</v>
      </c>
      <c r="AA1059" s="1"/>
      <c r="AB1059" s="1"/>
      <c r="AC1059" s="1" t="s">
        <v>42</v>
      </c>
      <c r="AD1059" s="9" t="str">
        <f t="shared" si="166"/>
        <v>Target Not Achieved</v>
      </c>
      <c r="AE1059" s="1" t="str" cm="1">
        <f t="array" ref="AE1059">_xlfn.IFS(AB1059&gt;=4.5,"Excellent",AB1059&gt;=3,"Good",AB1059&lt;3,"Poor")</f>
        <v>Poor</v>
      </c>
      <c r="AF1059" s="1" t="str">
        <f t="shared" si="167"/>
        <v>Not Eligible for Bonus</v>
      </c>
      <c r="AG1059" s="9" t="str">
        <f t="shared" si="168"/>
        <v>Normal Region</v>
      </c>
      <c r="AH1059" s="1" t="str">
        <f t="shared" si="169"/>
        <v>Order Closed</v>
      </c>
    </row>
    <row r="1060" spans="1:34">
      <c r="A1060" s="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c r="P1060" s="1">
        <f t="shared" si="160"/>
        <v>36180</v>
      </c>
      <c r="Q1060" s="1">
        <v>30</v>
      </c>
      <c r="R1060" s="1">
        <f t="shared" si="161"/>
        <v>10854</v>
      </c>
      <c r="S1060" s="1">
        <f t="shared" si="162"/>
        <v>25326</v>
      </c>
      <c r="T1060" s="1">
        <v>0.52</v>
      </c>
      <c r="U1060" s="1">
        <f t="shared" si="163"/>
        <v>13169.52</v>
      </c>
      <c r="V1060" s="1">
        <f t="shared" si="164"/>
        <v>12156.48</v>
      </c>
      <c r="W1060" s="4">
        <f t="shared" si="165"/>
        <v>0.48</v>
      </c>
      <c r="X1060" s="1" t="s">
        <v>104</v>
      </c>
      <c r="Y1060" s="1" t="s">
        <v>81</v>
      </c>
      <c r="Z1060" s="1" t="s">
        <v>41</v>
      </c>
      <c r="AA1060" s="2">
        <v>45980</v>
      </c>
      <c r="AB1060" s="1">
        <v>4</v>
      </c>
      <c r="AC1060" s="1" t="s">
        <v>42</v>
      </c>
      <c r="AD1060" s="9" t="str">
        <f t="shared" si="166"/>
        <v>Target Achieved</v>
      </c>
      <c r="AE1060" s="1" t="str" cm="1">
        <f t="array" ref="AE1060">_xlfn.IFS(AB1060&gt;=4.5,"Excellent",AB1060&gt;=3,"Good",AB1060&lt;3,"Poor")</f>
        <v>Good</v>
      </c>
      <c r="AF1060" s="1" t="str">
        <f t="shared" si="167"/>
        <v>Not Eligible for Bonus</v>
      </c>
      <c r="AG1060" s="9" t="str">
        <f t="shared" si="168"/>
        <v>Normal Region</v>
      </c>
      <c r="AH1060" s="1" t="str">
        <f t="shared" si="169"/>
        <v>Order Closed</v>
      </c>
    </row>
    <row r="1061" spans="1:34">
      <c r="A1061" s="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c r="P1061" s="1">
        <f t="shared" si="160"/>
        <v>8720</v>
      </c>
      <c r="Q1061" s="1">
        <v>20</v>
      </c>
      <c r="R1061" s="1">
        <f t="shared" si="161"/>
        <v>1744</v>
      </c>
      <c r="S1061" s="1">
        <f t="shared" si="162"/>
        <v>6976</v>
      </c>
      <c r="T1061" s="1">
        <v>0.45</v>
      </c>
      <c r="U1061" s="1">
        <f t="shared" si="163"/>
        <v>3139.2000000000003</v>
      </c>
      <c r="V1061" s="1">
        <f t="shared" si="164"/>
        <v>3836.7999999999997</v>
      </c>
      <c r="W1061" s="4">
        <f t="shared" si="165"/>
        <v>0.54999999999999993</v>
      </c>
      <c r="X1061" s="1" t="s">
        <v>56</v>
      </c>
      <c r="Y1061" s="1" t="s">
        <v>81</v>
      </c>
      <c r="Z1061" s="1" t="s">
        <v>41</v>
      </c>
      <c r="AA1061" s="2">
        <v>45977</v>
      </c>
      <c r="AB1061" s="1">
        <v>3</v>
      </c>
      <c r="AC1061" s="1" t="s">
        <v>42</v>
      </c>
      <c r="AD1061" s="9" t="str">
        <f t="shared" si="166"/>
        <v>Target Not Achieved</v>
      </c>
      <c r="AE1061" s="1" t="str" cm="1">
        <f t="array" ref="AE1061">_xlfn.IFS(AB1061&gt;=4.5,"Excellent",AB1061&gt;=3,"Good",AB1061&lt;3,"Poor")</f>
        <v>Good</v>
      </c>
      <c r="AF1061" s="1" t="str">
        <f t="shared" si="167"/>
        <v>Not Eligible for Bonus</v>
      </c>
      <c r="AG1061" s="9" t="str">
        <f t="shared" si="168"/>
        <v>Normal Region</v>
      </c>
      <c r="AH1061" s="1" t="str">
        <f t="shared" si="169"/>
        <v>Order Closed</v>
      </c>
    </row>
    <row r="1062" spans="1:34">
      <c r="A1062" s="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c r="P1062" s="1">
        <f t="shared" si="160"/>
        <v>210</v>
      </c>
      <c r="Q1062" s="1">
        <v>5</v>
      </c>
      <c r="R1062" s="1">
        <f t="shared" si="161"/>
        <v>10.5</v>
      </c>
      <c r="S1062" s="1">
        <f t="shared" si="162"/>
        <v>199.5</v>
      </c>
      <c r="T1062" s="1">
        <v>0.62</v>
      </c>
      <c r="U1062" s="1">
        <f t="shared" si="163"/>
        <v>123.69</v>
      </c>
      <c r="V1062" s="1">
        <f t="shared" si="164"/>
        <v>75.81</v>
      </c>
      <c r="W1062" s="4">
        <f t="shared" si="165"/>
        <v>0.38</v>
      </c>
      <c r="X1062" s="1" t="s">
        <v>50</v>
      </c>
      <c r="Y1062" s="1" t="s">
        <v>72</v>
      </c>
      <c r="Z1062" s="1" t="s">
        <v>41</v>
      </c>
      <c r="AA1062" s="2">
        <v>45977</v>
      </c>
      <c r="AB1062" s="1">
        <v>5</v>
      </c>
      <c r="AC1062" s="1" t="s">
        <v>42</v>
      </c>
      <c r="AD1062" s="9" t="str">
        <f t="shared" si="166"/>
        <v>Target Not Achieved</v>
      </c>
      <c r="AE1062" s="1" t="str" cm="1">
        <f t="array" ref="AE1062">_xlfn.IFS(AB1062&gt;=4.5,"Excellent",AB1062&gt;=3,"Good",AB1062&lt;3,"Poor")</f>
        <v>Excellent</v>
      </c>
      <c r="AF1062" s="1" t="str">
        <f t="shared" si="167"/>
        <v>Not Eligible for Bonus</v>
      </c>
      <c r="AG1062" s="9" t="str">
        <f t="shared" si="168"/>
        <v>Normal Region</v>
      </c>
      <c r="AH1062" s="1" t="str">
        <f t="shared" si="169"/>
        <v>Order Closed</v>
      </c>
    </row>
    <row r="1063" spans="1:34">
      <c r="A1063" s="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c r="P1063" s="1">
        <f t="shared" si="160"/>
        <v>390</v>
      </c>
      <c r="Q1063" s="1">
        <v>30</v>
      </c>
      <c r="R1063" s="1">
        <f t="shared" si="161"/>
        <v>117</v>
      </c>
      <c r="S1063" s="1">
        <f t="shared" si="162"/>
        <v>273</v>
      </c>
      <c r="T1063" s="1">
        <v>0.35</v>
      </c>
      <c r="U1063" s="1">
        <f t="shared" si="163"/>
        <v>95.55</v>
      </c>
      <c r="V1063" s="1">
        <f t="shared" si="164"/>
        <v>177.45</v>
      </c>
      <c r="W1063" s="4">
        <f t="shared" si="165"/>
        <v>0.64999999999999991</v>
      </c>
      <c r="X1063" s="1" t="s">
        <v>92</v>
      </c>
      <c r="Y1063" s="1" t="s">
        <v>40</v>
      </c>
      <c r="Z1063" s="1" t="s">
        <v>120</v>
      </c>
      <c r="AA1063" s="1"/>
      <c r="AB1063" s="1"/>
      <c r="AC1063" s="1" t="s">
        <v>42</v>
      </c>
      <c r="AD1063" s="9" t="str">
        <f t="shared" si="166"/>
        <v>Target Not Achieved</v>
      </c>
      <c r="AE1063" s="1" t="str" cm="1">
        <f t="array" ref="AE1063">_xlfn.IFS(AB1063&gt;=4.5,"Excellent",AB1063&gt;=3,"Good",AB1063&lt;3,"Poor")</f>
        <v>Poor</v>
      </c>
      <c r="AF1063" s="1" t="str">
        <f t="shared" si="167"/>
        <v>Not Eligible for Bonus</v>
      </c>
      <c r="AG1063" s="9" t="str">
        <f t="shared" si="168"/>
        <v>Normal Region</v>
      </c>
      <c r="AH1063" s="1" t="str">
        <f t="shared" si="169"/>
        <v>Order Closed</v>
      </c>
    </row>
    <row r="1064" spans="1:34">
      <c r="A1064" s="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c r="P1064" s="1">
        <f t="shared" si="160"/>
        <v>2800</v>
      </c>
      <c r="Q1064" s="1">
        <v>0</v>
      </c>
      <c r="R1064" s="1">
        <f t="shared" si="161"/>
        <v>0</v>
      </c>
      <c r="S1064" s="1">
        <f t="shared" si="162"/>
        <v>2800</v>
      </c>
      <c r="T1064" s="1">
        <v>0.62</v>
      </c>
      <c r="U1064" s="1">
        <f t="shared" si="163"/>
        <v>1736</v>
      </c>
      <c r="V1064" s="1">
        <f t="shared" si="164"/>
        <v>1064</v>
      </c>
      <c r="W1064" s="4">
        <f t="shared" si="165"/>
        <v>0.38</v>
      </c>
      <c r="X1064" s="1" t="s">
        <v>65</v>
      </c>
      <c r="Y1064" s="1" t="s">
        <v>81</v>
      </c>
      <c r="Z1064" s="1" t="s">
        <v>41</v>
      </c>
      <c r="AA1064" s="2">
        <v>45975</v>
      </c>
      <c r="AB1064" s="1">
        <v>5</v>
      </c>
      <c r="AC1064" s="1" t="s">
        <v>42</v>
      </c>
      <c r="AD1064" s="9" t="str">
        <f t="shared" si="166"/>
        <v>Target Not Achieved</v>
      </c>
      <c r="AE1064" s="1" t="str" cm="1">
        <f t="array" ref="AE1064">_xlfn.IFS(AB1064&gt;=4.5,"Excellent",AB1064&gt;=3,"Good",AB1064&lt;3,"Poor")</f>
        <v>Excellent</v>
      </c>
      <c r="AF1064" s="1" t="str">
        <f t="shared" si="167"/>
        <v>Not Eligible for Bonus</v>
      </c>
      <c r="AG1064" s="9" t="str">
        <f t="shared" si="168"/>
        <v>Priority Region</v>
      </c>
      <c r="AH1064" s="1" t="str">
        <f t="shared" si="169"/>
        <v>Order Closed</v>
      </c>
    </row>
    <row r="1065" spans="1:34">
      <c r="A1065" s="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c r="P1065" s="1">
        <f t="shared" si="160"/>
        <v>12800</v>
      </c>
      <c r="Q1065" s="1">
        <v>15</v>
      </c>
      <c r="R1065" s="1">
        <f t="shared" si="161"/>
        <v>1920</v>
      </c>
      <c r="S1065" s="1">
        <f t="shared" si="162"/>
        <v>10880</v>
      </c>
      <c r="T1065" s="1">
        <v>0.48</v>
      </c>
      <c r="U1065" s="1">
        <f t="shared" si="163"/>
        <v>5222.3999999999996</v>
      </c>
      <c r="V1065" s="1">
        <f t="shared" si="164"/>
        <v>5657.6</v>
      </c>
      <c r="W1065" s="4">
        <f t="shared" si="165"/>
        <v>0.52</v>
      </c>
      <c r="X1065" s="1" t="s">
        <v>92</v>
      </c>
      <c r="Y1065" s="1" t="s">
        <v>72</v>
      </c>
      <c r="Z1065" s="1" t="s">
        <v>41</v>
      </c>
      <c r="AA1065" s="2">
        <v>45978</v>
      </c>
      <c r="AB1065" s="1">
        <v>4</v>
      </c>
      <c r="AC1065" s="1" t="s">
        <v>42</v>
      </c>
      <c r="AD1065" s="9" t="str">
        <f t="shared" si="166"/>
        <v>Target Achieved</v>
      </c>
      <c r="AE1065" s="1" t="str" cm="1">
        <f t="array" ref="AE1065">_xlfn.IFS(AB1065&gt;=4.5,"Excellent",AB1065&gt;=3,"Good",AB1065&lt;3,"Poor")</f>
        <v>Good</v>
      </c>
      <c r="AF1065" s="1" t="str">
        <f t="shared" si="167"/>
        <v>Not Eligible for Bonus</v>
      </c>
      <c r="AG1065" s="9" t="str">
        <f t="shared" si="168"/>
        <v>Normal Region</v>
      </c>
      <c r="AH1065" s="1" t="str">
        <f t="shared" si="169"/>
        <v>Order Closed</v>
      </c>
    </row>
    <row r="1066" spans="1:34">
      <c r="A1066" s="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c r="P1066" s="1">
        <f t="shared" si="160"/>
        <v>13260</v>
      </c>
      <c r="Q1066" s="1">
        <v>0</v>
      </c>
      <c r="R1066" s="1">
        <f t="shared" si="161"/>
        <v>0</v>
      </c>
      <c r="S1066" s="1">
        <f t="shared" si="162"/>
        <v>13260</v>
      </c>
      <c r="T1066" s="1">
        <v>0.45</v>
      </c>
      <c r="U1066" s="1">
        <f t="shared" si="163"/>
        <v>5967</v>
      </c>
      <c r="V1066" s="1">
        <f t="shared" si="164"/>
        <v>7293</v>
      </c>
      <c r="W1066" s="4">
        <f t="shared" si="165"/>
        <v>0.55000000000000004</v>
      </c>
      <c r="X1066" s="1" t="s">
        <v>147</v>
      </c>
      <c r="Y1066" s="1" t="s">
        <v>81</v>
      </c>
      <c r="Z1066" s="1" t="s">
        <v>41</v>
      </c>
      <c r="AA1066" s="2">
        <v>45979</v>
      </c>
      <c r="AB1066" s="1">
        <v>5</v>
      </c>
      <c r="AC1066" s="1" t="s">
        <v>42</v>
      </c>
      <c r="AD1066" s="9" t="str">
        <f t="shared" si="166"/>
        <v>Target Achieved</v>
      </c>
      <c r="AE1066" s="1" t="str" cm="1">
        <f t="array" ref="AE1066">_xlfn.IFS(AB1066&gt;=4.5,"Excellent",AB1066&gt;=3,"Good",AB1066&lt;3,"Poor")</f>
        <v>Excellent</v>
      </c>
      <c r="AF1066" s="1" t="str">
        <f t="shared" si="167"/>
        <v>Eligible for Bonus</v>
      </c>
      <c r="AG1066" s="9" t="str">
        <f t="shared" si="168"/>
        <v>Priority Region</v>
      </c>
      <c r="AH1066" s="1" t="str">
        <f t="shared" si="169"/>
        <v>Order Closed</v>
      </c>
    </row>
    <row r="1067" spans="1:34">
      <c r="A1067" s="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c r="P1067" s="1">
        <f t="shared" si="160"/>
        <v>6960</v>
      </c>
      <c r="Q1067" s="1">
        <v>0</v>
      </c>
      <c r="R1067" s="1">
        <f t="shared" si="161"/>
        <v>0</v>
      </c>
      <c r="S1067" s="1">
        <f t="shared" si="162"/>
        <v>6960</v>
      </c>
      <c r="T1067" s="1">
        <v>0.45</v>
      </c>
      <c r="U1067" s="1">
        <f t="shared" si="163"/>
        <v>3132</v>
      </c>
      <c r="V1067" s="1">
        <f t="shared" si="164"/>
        <v>3828</v>
      </c>
      <c r="W1067" s="4">
        <f t="shared" si="165"/>
        <v>0.55000000000000004</v>
      </c>
      <c r="X1067" s="1" t="s">
        <v>104</v>
      </c>
      <c r="Y1067" s="1" t="s">
        <v>81</v>
      </c>
      <c r="Z1067" s="1" t="s">
        <v>41</v>
      </c>
      <c r="AA1067" s="2">
        <v>45979</v>
      </c>
      <c r="AB1067" s="1">
        <v>4</v>
      </c>
      <c r="AC1067" s="1" t="s">
        <v>42</v>
      </c>
      <c r="AD1067" s="9" t="str">
        <f t="shared" si="166"/>
        <v>Target Not Achieved</v>
      </c>
      <c r="AE1067" s="1" t="str" cm="1">
        <f t="array" ref="AE1067">_xlfn.IFS(AB1067&gt;=4.5,"Excellent",AB1067&gt;=3,"Good",AB1067&lt;3,"Poor")</f>
        <v>Good</v>
      </c>
      <c r="AF1067" s="1" t="str">
        <f t="shared" si="167"/>
        <v>Not Eligible for Bonus</v>
      </c>
      <c r="AG1067" s="9" t="str">
        <f t="shared" si="168"/>
        <v>Normal Region</v>
      </c>
      <c r="AH1067" s="1" t="str">
        <f t="shared" si="169"/>
        <v>Order Closed</v>
      </c>
    </row>
    <row r="1068" spans="1:34">
      <c r="A1068" s="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c r="P1068" s="1">
        <f t="shared" si="160"/>
        <v>173600</v>
      </c>
      <c r="Q1068" s="1">
        <v>10</v>
      </c>
      <c r="R1068" s="1">
        <f t="shared" si="161"/>
        <v>17360</v>
      </c>
      <c r="S1068" s="1">
        <f t="shared" si="162"/>
        <v>156240</v>
      </c>
      <c r="T1068" s="1">
        <v>0.57999999999999996</v>
      </c>
      <c r="U1068" s="1">
        <f t="shared" si="163"/>
        <v>90619.199999999997</v>
      </c>
      <c r="V1068" s="1">
        <f t="shared" si="164"/>
        <v>65620.800000000003</v>
      </c>
      <c r="W1068" s="4">
        <f t="shared" si="165"/>
        <v>0.42000000000000004</v>
      </c>
      <c r="X1068" s="1" t="s">
        <v>147</v>
      </c>
      <c r="Y1068" s="1" t="s">
        <v>72</v>
      </c>
      <c r="Z1068" s="1" t="s">
        <v>66</v>
      </c>
      <c r="AA1068" s="1"/>
      <c r="AB1068" s="1"/>
      <c r="AC1068" s="1" t="s">
        <v>42</v>
      </c>
      <c r="AD1068" s="9" t="str">
        <f t="shared" si="166"/>
        <v>Target Achieved</v>
      </c>
      <c r="AE1068" s="1" t="str" cm="1">
        <f t="array" ref="AE1068">_xlfn.IFS(AB1068&gt;=4.5,"Excellent",AB1068&gt;=3,"Good",AB1068&lt;3,"Poor")</f>
        <v>Poor</v>
      </c>
      <c r="AF1068" s="1" t="str">
        <f t="shared" si="167"/>
        <v>Not Eligible for Bonus</v>
      </c>
      <c r="AG1068" s="9" t="str">
        <f t="shared" si="168"/>
        <v>Normal Region</v>
      </c>
      <c r="AH1068" s="1" t="str">
        <f t="shared" si="169"/>
        <v>Order Closed</v>
      </c>
    </row>
    <row r="1069" spans="1:34">
      <c r="A1069" s="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c r="P1069" s="1">
        <f t="shared" si="160"/>
        <v>3200</v>
      </c>
      <c r="Q1069" s="1">
        <v>30</v>
      </c>
      <c r="R1069" s="1">
        <f t="shared" si="161"/>
        <v>960</v>
      </c>
      <c r="S1069" s="1">
        <f t="shared" si="162"/>
        <v>2240</v>
      </c>
      <c r="T1069" s="1">
        <v>0.52</v>
      </c>
      <c r="U1069" s="1">
        <f t="shared" si="163"/>
        <v>1164.8</v>
      </c>
      <c r="V1069" s="1">
        <f t="shared" si="164"/>
        <v>1075.2</v>
      </c>
      <c r="W1069" s="4">
        <f t="shared" si="165"/>
        <v>0.48000000000000004</v>
      </c>
      <c r="X1069" s="1" t="s">
        <v>39</v>
      </c>
      <c r="Y1069" s="1" t="s">
        <v>40</v>
      </c>
      <c r="Z1069" s="1" t="s">
        <v>66</v>
      </c>
      <c r="AA1069" s="1"/>
      <c r="AB1069" s="1"/>
      <c r="AC1069" s="1" t="s">
        <v>42</v>
      </c>
      <c r="AD1069" s="9" t="str">
        <f t="shared" si="166"/>
        <v>Target Not Achieved</v>
      </c>
      <c r="AE1069" s="1" t="str" cm="1">
        <f t="array" ref="AE1069">_xlfn.IFS(AB1069&gt;=4.5,"Excellent",AB1069&gt;=3,"Good",AB1069&lt;3,"Poor")</f>
        <v>Poor</v>
      </c>
      <c r="AF1069" s="1" t="str">
        <f t="shared" si="167"/>
        <v>Not Eligible for Bonus</v>
      </c>
      <c r="AG1069" s="9" t="str">
        <f t="shared" si="168"/>
        <v>Normal Region</v>
      </c>
      <c r="AH1069" s="1" t="str">
        <f t="shared" si="169"/>
        <v>Order Closed</v>
      </c>
    </row>
    <row r="1070" spans="1:34">
      <c r="A1070" s="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c r="P1070" s="1">
        <f t="shared" si="160"/>
        <v>16240</v>
      </c>
      <c r="Q1070" s="1">
        <v>20</v>
      </c>
      <c r="R1070" s="1">
        <f t="shared" si="161"/>
        <v>3248</v>
      </c>
      <c r="S1070" s="1">
        <f t="shared" si="162"/>
        <v>12992</v>
      </c>
      <c r="T1070" s="1">
        <v>0.5</v>
      </c>
      <c r="U1070" s="1">
        <f t="shared" si="163"/>
        <v>6496</v>
      </c>
      <c r="V1070" s="1">
        <f t="shared" si="164"/>
        <v>6496</v>
      </c>
      <c r="W1070" s="4">
        <f t="shared" si="165"/>
        <v>0.5</v>
      </c>
      <c r="X1070" s="1" t="s">
        <v>92</v>
      </c>
      <c r="Y1070" s="1" t="s">
        <v>81</v>
      </c>
      <c r="Z1070" s="1" t="s">
        <v>66</v>
      </c>
      <c r="AA1070" s="1"/>
      <c r="AB1070" s="1"/>
      <c r="AC1070" s="1" t="s">
        <v>42</v>
      </c>
      <c r="AD1070" s="9" t="str">
        <f t="shared" si="166"/>
        <v>Target Achieved</v>
      </c>
      <c r="AE1070" s="1" t="str" cm="1">
        <f t="array" ref="AE1070">_xlfn.IFS(AB1070&gt;=4.5,"Excellent",AB1070&gt;=3,"Good",AB1070&lt;3,"Poor")</f>
        <v>Poor</v>
      </c>
      <c r="AF1070" s="1" t="str">
        <f t="shared" si="167"/>
        <v>Not Eligible for Bonus</v>
      </c>
      <c r="AG1070" s="9" t="str">
        <f t="shared" si="168"/>
        <v>Priority Region</v>
      </c>
      <c r="AH1070" s="1" t="str">
        <f t="shared" si="169"/>
        <v>Order Closed</v>
      </c>
    </row>
    <row r="1071" spans="1:34">
      <c r="A1071" s="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c r="P1071" s="1">
        <f t="shared" si="160"/>
        <v>125980</v>
      </c>
      <c r="Q1071" s="1">
        <v>15</v>
      </c>
      <c r="R1071" s="1">
        <f t="shared" si="161"/>
        <v>18897</v>
      </c>
      <c r="S1071" s="1">
        <f t="shared" si="162"/>
        <v>107083</v>
      </c>
      <c r="T1071" s="1">
        <v>0.57999999999999996</v>
      </c>
      <c r="U1071" s="1">
        <f t="shared" si="163"/>
        <v>62108.139999999992</v>
      </c>
      <c r="V1071" s="1">
        <f t="shared" si="164"/>
        <v>44974.860000000008</v>
      </c>
      <c r="W1071" s="4">
        <f t="shared" si="165"/>
        <v>0.4200000000000001</v>
      </c>
      <c r="X1071" s="1" t="s">
        <v>39</v>
      </c>
      <c r="Y1071" s="1" t="s">
        <v>72</v>
      </c>
      <c r="Z1071" s="1" t="s">
        <v>41</v>
      </c>
      <c r="AA1071" s="2">
        <v>45980</v>
      </c>
      <c r="AB1071" s="1">
        <v>5</v>
      </c>
      <c r="AC1071" s="1" t="s">
        <v>42</v>
      </c>
      <c r="AD1071" s="9" t="str">
        <f t="shared" si="166"/>
        <v>Target Achieved</v>
      </c>
      <c r="AE1071" s="1" t="str" cm="1">
        <f t="array" ref="AE1071">_xlfn.IFS(AB1071&gt;=4.5,"Excellent",AB1071&gt;=3,"Good",AB1071&lt;3,"Poor")</f>
        <v>Excellent</v>
      </c>
      <c r="AF1071" s="1" t="str">
        <f t="shared" si="167"/>
        <v>Not Eligible for Bonus</v>
      </c>
      <c r="AG1071" s="9" t="str">
        <f t="shared" si="168"/>
        <v>Priority Region</v>
      </c>
      <c r="AH1071" s="1" t="str">
        <f t="shared" si="169"/>
        <v>Order Closed</v>
      </c>
    </row>
    <row r="1072" spans="1:34">
      <c r="A1072" s="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c r="P1072" s="1">
        <f t="shared" si="160"/>
        <v>740</v>
      </c>
      <c r="Q1072" s="1">
        <v>10</v>
      </c>
      <c r="R1072" s="1">
        <f t="shared" si="161"/>
        <v>74</v>
      </c>
      <c r="S1072" s="1">
        <f t="shared" si="162"/>
        <v>666</v>
      </c>
      <c r="T1072" s="1">
        <v>0.47</v>
      </c>
      <c r="U1072" s="1">
        <f t="shared" si="163"/>
        <v>313.02</v>
      </c>
      <c r="V1072" s="1">
        <f t="shared" si="164"/>
        <v>352.98</v>
      </c>
      <c r="W1072" s="4">
        <f t="shared" si="165"/>
        <v>0.53</v>
      </c>
      <c r="X1072" s="1" t="s">
        <v>56</v>
      </c>
      <c r="Y1072" s="1" t="s">
        <v>40</v>
      </c>
      <c r="Z1072" s="1" t="s">
        <v>120</v>
      </c>
      <c r="AA1072" s="1"/>
      <c r="AB1072" s="1"/>
      <c r="AC1072" s="1" t="s">
        <v>42</v>
      </c>
      <c r="AD1072" s="9" t="str">
        <f t="shared" si="166"/>
        <v>Target Not Achieved</v>
      </c>
      <c r="AE1072" s="1" t="str" cm="1">
        <f t="array" ref="AE1072">_xlfn.IFS(AB1072&gt;=4.5,"Excellent",AB1072&gt;=3,"Good",AB1072&lt;3,"Poor")</f>
        <v>Poor</v>
      </c>
      <c r="AF1072" s="1" t="str">
        <f t="shared" si="167"/>
        <v>Not Eligible for Bonus</v>
      </c>
      <c r="AG1072" s="9" t="str">
        <f t="shared" si="168"/>
        <v>Normal Region</v>
      </c>
      <c r="AH1072" s="1" t="str">
        <f t="shared" si="169"/>
        <v>Order Closed</v>
      </c>
    </row>
    <row r="1073" spans="1:34">
      <c r="A1073" s="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c r="P1073" s="1">
        <f t="shared" si="160"/>
        <v>18120</v>
      </c>
      <c r="Q1073" s="1">
        <v>20</v>
      </c>
      <c r="R1073" s="1">
        <f t="shared" si="161"/>
        <v>3624</v>
      </c>
      <c r="S1073" s="1">
        <f t="shared" si="162"/>
        <v>14496</v>
      </c>
      <c r="T1073" s="1">
        <v>0.45</v>
      </c>
      <c r="U1073" s="1">
        <f t="shared" si="163"/>
        <v>6523.2</v>
      </c>
      <c r="V1073" s="1">
        <f t="shared" si="164"/>
        <v>7972.8</v>
      </c>
      <c r="W1073" s="4">
        <f t="shared" si="165"/>
        <v>0.55000000000000004</v>
      </c>
      <c r="X1073" s="1" t="s">
        <v>147</v>
      </c>
      <c r="Y1073" s="1" t="s">
        <v>57</v>
      </c>
      <c r="Z1073" s="1" t="s">
        <v>41</v>
      </c>
      <c r="AA1073" s="2">
        <v>45978</v>
      </c>
      <c r="AB1073" s="1">
        <v>5</v>
      </c>
      <c r="AC1073" s="1" t="s">
        <v>42</v>
      </c>
      <c r="AD1073" s="9" t="str">
        <f t="shared" si="166"/>
        <v>Target Achieved</v>
      </c>
      <c r="AE1073" s="1" t="str" cm="1">
        <f t="array" ref="AE1073">_xlfn.IFS(AB1073&gt;=4.5,"Excellent",AB1073&gt;=3,"Good",AB1073&lt;3,"Poor")</f>
        <v>Excellent</v>
      </c>
      <c r="AF1073" s="1" t="str">
        <f t="shared" si="167"/>
        <v>Not Eligible for Bonus</v>
      </c>
      <c r="AG1073" s="9" t="str">
        <f t="shared" si="168"/>
        <v>Normal Region</v>
      </c>
      <c r="AH1073" s="1" t="str">
        <f t="shared" si="169"/>
        <v>Order Closed</v>
      </c>
    </row>
    <row r="1074" spans="1:34">
      <c r="A1074" s="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c r="P1074" s="1">
        <f t="shared" si="160"/>
        <v>860</v>
      </c>
      <c r="Q1074" s="1">
        <v>0</v>
      </c>
      <c r="R1074" s="1">
        <f t="shared" si="161"/>
        <v>0</v>
      </c>
      <c r="S1074" s="1">
        <f t="shared" si="162"/>
        <v>860</v>
      </c>
      <c r="T1074" s="1">
        <v>0.5</v>
      </c>
      <c r="U1074" s="1">
        <f t="shared" si="163"/>
        <v>430</v>
      </c>
      <c r="V1074" s="1">
        <f t="shared" si="164"/>
        <v>430</v>
      </c>
      <c r="W1074" s="4">
        <f t="shared" si="165"/>
        <v>0.5</v>
      </c>
      <c r="X1074" s="1" t="s">
        <v>92</v>
      </c>
      <c r="Y1074" s="1" t="s">
        <v>81</v>
      </c>
      <c r="Z1074" s="1" t="s">
        <v>41</v>
      </c>
      <c r="AA1074" s="2">
        <v>45984</v>
      </c>
      <c r="AB1074" s="1">
        <v>5</v>
      </c>
      <c r="AC1074" s="1" t="s">
        <v>42</v>
      </c>
      <c r="AD1074" s="9" t="str">
        <f t="shared" si="166"/>
        <v>Target Not Achieved</v>
      </c>
      <c r="AE1074" s="1" t="str" cm="1">
        <f t="array" ref="AE1074">_xlfn.IFS(AB1074&gt;=4.5,"Excellent",AB1074&gt;=3,"Good",AB1074&lt;3,"Poor")</f>
        <v>Excellent</v>
      </c>
      <c r="AF1074" s="1" t="str">
        <f t="shared" si="167"/>
        <v>Not Eligible for Bonus</v>
      </c>
      <c r="AG1074" s="9" t="str">
        <f t="shared" si="168"/>
        <v>Priority Region</v>
      </c>
      <c r="AH1074" s="1" t="str">
        <f t="shared" si="169"/>
        <v>Order Closed</v>
      </c>
    </row>
    <row r="1075" spans="1:34">
      <c r="A1075" s="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c r="P1075" s="1">
        <f t="shared" si="160"/>
        <v>2700</v>
      </c>
      <c r="Q1075" s="1">
        <v>10</v>
      </c>
      <c r="R1075" s="1">
        <f t="shared" si="161"/>
        <v>270</v>
      </c>
      <c r="S1075" s="1">
        <f t="shared" si="162"/>
        <v>2430</v>
      </c>
      <c r="T1075" s="1">
        <v>0.5</v>
      </c>
      <c r="U1075" s="1">
        <f t="shared" si="163"/>
        <v>1215</v>
      </c>
      <c r="V1075" s="1">
        <f t="shared" si="164"/>
        <v>1215</v>
      </c>
      <c r="W1075" s="4">
        <f t="shared" si="165"/>
        <v>0.5</v>
      </c>
      <c r="X1075" s="1" t="s">
        <v>147</v>
      </c>
      <c r="Y1075" s="1" t="s">
        <v>57</v>
      </c>
      <c r="Z1075" s="1" t="s">
        <v>41</v>
      </c>
      <c r="AA1075" s="2">
        <v>45980</v>
      </c>
      <c r="AB1075" s="1">
        <v>5</v>
      </c>
      <c r="AC1075" s="1" t="s">
        <v>42</v>
      </c>
      <c r="AD1075" s="9" t="str">
        <f t="shared" si="166"/>
        <v>Target Not Achieved</v>
      </c>
      <c r="AE1075" s="1" t="str" cm="1">
        <f t="array" ref="AE1075">_xlfn.IFS(AB1075&gt;=4.5,"Excellent",AB1075&gt;=3,"Good",AB1075&lt;3,"Poor")</f>
        <v>Excellent</v>
      </c>
      <c r="AF1075" s="1" t="str">
        <f t="shared" si="167"/>
        <v>Not Eligible for Bonus</v>
      </c>
      <c r="AG1075" s="9" t="str">
        <f t="shared" si="168"/>
        <v>Normal Region</v>
      </c>
      <c r="AH1075" s="1" t="str">
        <f t="shared" si="169"/>
        <v>Order Closed</v>
      </c>
    </row>
    <row r="1076" spans="1:34">
      <c r="A1076" s="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c r="P1076" s="1">
        <f t="shared" si="160"/>
        <v>15320</v>
      </c>
      <c r="Q1076" s="1">
        <v>30</v>
      </c>
      <c r="R1076" s="1">
        <f t="shared" si="161"/>
        <v>4596</v>
      </c>
      <c r="S1076" s="1">
        <f t="shared" si="162"/>
        <v>10724</v>
      </c>
      <c r="T1076" s="1">
        <v>0.48</v>
      </c>
      <c r="U1076" s="1">
        <f t="shared" si="163"/>
        <v>5147.5199999999995</v>
      </c>
      <c r="V1076" s="1">
        <f t="shared" si="164"/>
        <v>5576.4800000000005</v>
      </c>
      <c r="W1076" s="4">
        <f t="shared" si="165"/>
        <v>0.52</v>
      </c>
      <c r="X1076" s="1" t="s">
        <v>50</v>
      </c>
      <c r="Y1076" s="1" t="s">
        <v>81</v>
      </c>
      <c r="Z1076" s="1" t="s">
        <v>41</v>
      </c>
      <c r="AA1076" s="2">
        <v>45982</v>
      </c>
      <c r="AB1076" s="1">
        <v>4</v>
      </c>
      <c r="AC1076" s="1" t="s">
        <v>42</v>
      </c>
      <c r="AD1076" s="9" t="str">
        <f t="shared" si="166"/>
        <v>Target Achieved</v>
      </c>
      <c r="AE1076" s="1" t="str" cm="1">
        <f t="array" ref="AE1076">_xlfn.IFS(AB1076&gt;=4.5,"Excellent",AB1076&gt;=3,"Good",AB1076&lt;3,"Poor")</f>
        <v>Good</v>
      </c>
      <c r="AF1076" s="1" t="str">
        <f t="shared" si="167"/>
        <v>Not Eligible for Bonus</v>
      </c>
      <c r="AG1076" s="9" t="str">
        <f t="shared" si="168"/>
        <v>Normal Region</v>
      </c>
      <c r="AH1076" s="1" t="str">
        <f t="shared" si="169"/>
        <v>Order Closed</v>
      </c>
    </row>
    <row r="1077" spans="1:34">
      <c r="A1077" s="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c r="P1077" s="1">
        <f t="shared" si="160"/>
        <v>3730</v>
      </c>
      <c r="Q1077" s="1">
        <v>25</v>
      </c>
      <c r="R1077" s="1">
        <f t="shared" si="161"/>
        <v>932.5</v>
      </c>
      <c r="S1077" s="1">
        <f t="shared" si="162"/>
        <v>2797.5</v>
      </c>
      <c r="T1077" s="1">
        <v>0.5</v>
      </c>
      <c r="U1077" s="1">
        <f t="shared" si="163"/>
        <v>1398.75</v>
      </c>
      <c r="V1077" s="1">
        <f t="shared" si="164"/>
        <v>1398.75</v>
      </c>
      <c r="W1077" s="4">
        <f t="shared" si="165"/>
        <v>0.5</v>
      </c>
      <c r="X1077" s="1" t="s">
        <v>65</v>
      </c>
      <c r="Y1077" s="1" t="s">
        <v>81</v>
      </c>
      <c r="Z1077" s="1" t="s">
        <v>41</v>
      </c>
      <c r="AA1077" s="2">
        <v>45981</v>
      </c>
      <c r="AB1077" s="1">
        <v>3</v>
      </c>
      <c r="AC1077" s="1" t="s">
        <v>42</v>
      </c>
      <c r="AD1077" s="9" t="str">
        <f t="shared" si="166"/>
        <v>Target Not Achieved</v>
      </c>
      <c r="AE1077" s="1" t="str" cm="1">
        <f t="array" ref="AE1077">_xlfn.IFS(AB1077&gt;=4.5,"Excellent",AB1077&gt;=3,"Good",AB1077&lt;3,"Poor")</f>
        <v>Good</v>
      </c>
      <c r="AF1077" s="1" t="str">
        <f t="shared" si="167"/>
        <v>Not Eligible for Bonus</v>
      </c>
      <c r="AG1077" s="9" t="str">
        <f t="shared" si="168"/>
        <v>Normal Region</v>
      </c>
      <c r="AH1077" s="1" t="str">
        <f t="shared" si="169"/>
        <v>Order Closed</v>
      </c>
    </row>
    <row r="1078" spans="1:34">
      <c r="A1078" s="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c r="P1078" s="1">
        <f t="shared" si="160"/>
        <v>17360</v>
      </c>
      <c r="Q1078" s="1">
        <v>20</v>
      </c>
      <c r="R1078" s="1">
        <f t="shared" si="161"/>
        <v>3472</v>
      </c>
      <c r="S1078" s="1">
        <f t="shared" si="162"/>
        <v>13888</v>
      </c>
      <c r="T1078" s="1">
        <v>0.52</v>
      </c>
      <c r="U1078" s="1">
        <f t="shared" si="163"/>
        <v>7221.76</v>
      </c>
      <c r="V1078" s="1">
        <f t="shared" si="164"/>
        <v>6666.24</v>
      </c>
      <c r="W1078" s="4">
        <f t="shared" si="165"/>
        <v>0.48</v>
      </c>
      <c r="X1078" s="1" t="s">
        <v>65</v>
      </c>
      <c r="Y1078" s="1" t="s">
        <v>81</v>
      </c>
      <c r="Z1078" s="1" t="s">
        <v>41</v>
      </c>
      <c r="AA1078" s="2">
        <v>45985</v>
      </c>
      <c r="AB1078" s="1">
        <v>5</v>
      </c>
      <c r="AC1078" s="1" t="s">
        <v>42</v>
      </c>
      <c r="AD1078" s="9" t="str">
        <f t="shared" si="166"/>
        <v>Target Achieved</v>
      </c>
      <c r="AE1078" s="1" t="str" cm="1">
        <f t="array" ref="AE1078">_xlfn.IFS(AB1078&gt;=4.5,"Excellent",AB1078&gt;=3,"Good",AB1078&lt;3,"Poor")</f>
        <v>Excellent</v>
      </c>
      <c r="AF1078" s="1" t="str">
        <f t="shared" si="167"/>
        <v>Not Eligible for Bonus</v>
      </c>
      <c r="AG1078" s="9" t="str">
        <f t="shared" si="168"/>
        <v>Normal Region</v>
      </c>
      <c r="AH1078" s="1" t="str">
        <f t="shared" si="169"/>
        <v>Order Closed</v>
      </c>
    </row>
    <row r="1079" spans="1:34">
      <c r="A1079" s="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c r="P1079" s="1">
        <f t="shared" si="160"/>
        <v>7080</v>
      </c>
      <c r="Q1079" s="1">
        <v>10</v>
      </c>
      <c r="R1079" s="1">
        <f t="shared" si="161"/>
        <v>708</v>
      </c>
      <c r="S1079" s="1">
        <f t="shared" si="162"/>
        <v>6372</v>
      </c>
      <c r="T1079" s="1">
        <v>0.47</v>
      </c>
      <c r="U1079" s="1">
        <f t="shared" si="163"/>
        <v>2994.8399999999997</v>
      </c>
      <c r="V1079" s="1">
        <f t="shared" si="164"/>
        <v>3377.1600000000003</v>
      </c>
      <c r="W1079" s="4">
        <f t="shared" si="165"/>
        <v>0.53</v>
      </c>
      <c r="X1079" s="1" t="s">
        <v>104</v>
      </c>
      <c r="Y1079" s="1" t="s">
        <v>81</v>
      </c>
      <c r="Z1079" s="1" t="s">
        <v>41</v>
      </c>
      <c r="AA1079" s="2">
        <v>45985</v>
      </c>
      <c r="AB1079" s="1">
        <v>4</v>
      </c>
      <c r="AC1079" s="1" t="s">
        <v>42</v>
      </c>
      <c r="AD1079" s="9" t="str">
        <f t="shared" si="166"/>
        <v>Target Not Achieved</v>
      </c>
      <c r="AE1079" s="1" t="str" cm="1">
        <f t="array" ref="AE1079">_xlfn.IFS(AB1079&gt;=4.5,"Excellent",AB1079&gt;=3,"Good",AB1079&lt;3,"Poor")</f>
        <v>Good</v>
      </c>
      <c r="AF1079" s="1" t="str">
        <f t="shared" si="167"/>
        <v>Not Eligible for Bonus</v>
      </c>
      <c r="AG1079" s="9" t="str">
        <f t="shared" si="168"/>
        <v>Priority Region</v>
      </c>
      <c r="AH1079" s="1" t="str">
        <f t="shared" si="169"/>
        <v>Order Closed</v>
      </c>
    </row>
    <row r="1080" spans="1:34">
      <c r="A1080" s="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c r="P1080" s="1">
        <f t="shared" si="160"/>
        <v>6250</v>
      </c>
      <c r="Q1080" s="1">
        <v>0</v>
      </c>
      <c r="R1080" s="1">
        <f t="shared" si="161"/>
        <v>0</v>
      </c>
      <c r="S1080" s="1">
        <f t="shared" si="162"/>
        <v>6250</v>
      </c>
      <c r="T1080" s="1">
        <v>0.35</v>
      </c>
      <c r="U1080" s="1">
        <f t="shared" si="163"/>
        <v>2187.5</v>
      </c>
      <c r="V1080" s="1">
        <f t="shared" si="164"/>
        <v>4062.5</v>
      </c>
      <c r="W1080" s="4">
        <f t="shared" si="165"/>
        <v>0.65</v>
      </c>
      <c r="X1080" s="1" t="s">
        <v>56</v>
      </c>
      <c r="Y1080" s="1" t="s">
        <v>81</v>
      </c>
      <c r="Z1080" s="1" t="s">
        <v>41</v>
      </c>
      <c r="AA1080" s="2">
        <v>45983</v>
      </c>
      <c r="AB1080" s="1">
        <v>5</v>
      </c>
      <c r="AC1080" s="1" t="s">
        <v>42</v>
      </c>
      <c r="AD1080" s="9" t="str">
        <f t="shared" si="166"/>
        <v>Target Not Achieved</v>
      </c>
      <c r="AE1080" s="1" t="str" cm="1">
        <f t="array" ref="AE1080">_xlfn.IFS(AB1080&gt;=4.5,"Excellent",AB1080&gt;=3,"Good",AB1080&lt;3,"Poor")</f>
        <v>Excellent</v>
      </c>
      <c r="AF1080" s="1" t="str">
        <f t="shared" si="167"/>
        <v>Not Eligible for Bonus</v>
      </c>
      <c r="AG1080" s="9" t="str">
        <f t="shared" si="168"/>
        <v>Normal Region</v>
      </c>
      <c r="AH1080" s="1" t="str">
        <f t="shared" si="169"/>
        <v>Order Closed</v>
      </c>
    </row>
    <row r="1081" spans="1:34">
      <c r="A1081" s="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c r="P1081" s="1">
        <f t="shared" si="160"/>
        <v>15020</v>
      </c>
      <c r="Q1081" s="1">
        <v>0</v>
      </c>
      <c r="R1081" s="1">
        <f t="shared" si="161"/>
        <v>0</v>
      </c>
      <c r="S1081" s="1">
        <f t="shared" si="162"/>
        <v>15020</v>
      </c>
      <c r="T1081" s="1">
        <v>0.48</v>
      </c>
      <c r="U1081" s="1">
        <f t="shared" si="163"/>
        <v>7209.5999999999995</v>
      </c>
      <c r="V1081" s="1">
        <f t="shared" si="164"/>
        <v>7810.4000000000005</v>
      </c>
      <c r="W1081" s="4">
        <f t="shared" si="165"/>
        <v>0.52</v>
      </c>
      <c r="X1081" s="1" t="s">
        <v>147</v>
      </c>
      <c r="Y1081" s="1" t="s">
        <v>72</v>
      </c>
      <c r="Z1081" s="1" t="s">
        <v>120</v>
      </c>
      <c r="AA1081" s="1"/>
      <c r="AB1081" s="1"/>
      <c r="AC1081" s="1" t="s">
        <v>42</v>
      </c>
      <c r="AD1081" s="9" t="str">
        <f t="shared" si="166"/>
        <v>Target Achieved</v>
      </c>
      <c r="AE1081" s="1" t="str" cm="1">
        <f t="array" ref="AE1081">_xlfn.IFS(AB1081&gt;=4.5,"Excellent",AB1081&gt;=3,"Good",AB1081&lt;3,"Poor")</f>
        <v>Poor</v>
      </c>
      <c r="AF1081" s="1" t="str">
        <f t="shared" si="167"/>
        <v>Eligible for Bonus</v>
      </c>
      <c r="AG1081" s="9" t="str">
        <f t="shared" si="168"/>
        <v>Priority Region</v>
      </c>
      <c r="AH1081" s="1" t="str">
        <f t="shared" si="169"/>
        <v>Order Closed</v>
      </c>
    </row>
    <row r="1082" spans="1:34">
      <c r="A1082" s="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c r="P1082" s="1">
        <f t="shared" si="160"/>
        <v>16750</v>
      </c>
      <c r="Q1082" s="1">
        <v>25</v>
      </c>
      <c r="R1082" s="1">
        <f t="shared" si="161"/>
        <v>4187.5</v>
      </c>
      <c r="S1082" s="1">
        <f t="shared" si="162"/>
        <v>12562.5</v>
      </c>
      <c r="T1082" s="1">
        <v>0.5</v>
      </c>
      <c r="U1082" s="1">
        <f t="shared" si="163"/>
        <v>6281.25</v>
      </c>
      <c r="V1082" s="1">
        <f t="shared" si="164"/>
        <v>6281.25</v>
      </c>
      <c r="W1082" s="4">
        <f t="shared" si="165"/>
        <v>0.5</v>
      </c>
      <c r="X1082" s="1" t="s">
        <v>104</v>
      </c>
      <c r="Y1082" s="1" t="s">
        <v>72</v>
      </c>
      <c r="Z1082" s="1" t="s">
        <v>41</v>
      </c>
      <c r="AA1082" s="2">
        <v>45984</v>
      </c>
      <c r="AB1082" s="1">
        <v>4</v>
      </c>
      <c r="AC1082" s="1" t="s">
        <v>42</v>
      </c>
      <c r="AD1082" s="9" t="str">
        <f t="shared" si="166"/>
        <v>Target Achieved</v>
      </c>
      <c r="AE1082" s="1" t="str" cm="1">
        <f t="array" ref="AE1082">_xlfn.IFS(AB1082&gt;=4.5,"Excellent",AB1082&gt;=3,"Good",AB1082&lt;3,"Poor")</f>
        <v>Good</v>
      </c>
      <c r="AF1082" s="1" t="str">
        <f t="shared" si="167"/>
        <v>Not Eligible for Bonus</v>
      </c>
      <c r="AG1082" s="9" t="str">
        <f t="shared" si="168"/>
        <v>Normal Region</v>
      </c>
      <c r="AH1082" s="1" t="str">
        <f t="shared" si="169"/>
        <v>Order Closed</v>
      </c>
    </row>
    <row r="1083" spans="1:34">
      <c r="A1083" s="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c r="P1083" s="1">
        <f t="shared" si="160"/>
        <v>840</v>
      </c>
      <c r="Q1083" s="1">
        <v>15</v>
      </c>
      <c r="R1083" s="1">
        <f t="shared" si="161"/>
        <v>126</v>
      </c>
      <c r="S1083" s="1">
        <f t="shared" si="162"/>
        <v>714</v>
      </c>
      <c r="T1083" s="1">
        <v>0.35</v>
      </c>
      <c r="U1083" s="1">
        <f t="shared" si="163"/>
        <v>249.89999999999998</v>
      </c>
      <c r="V1083" s="1">
        <f t="shared" si="164"/>
        <v>464.1</v>
      </c>
      <c r="W1083" s="4">
        <f t="shared" si="165"/>
        <v>0.65</v>
      </c>
      <c r="X1083" s="1" t="s">
        <v>56</v>
      </c>
      <c r="Y1083" s="1" t="s">
        <v>81</v>
      </c>
      <c r="Z1083" s="1" t="s">
        <v>41</v>
      </c>
      <c r="AA1083" s="2">
        <v>45986</v>
      </c>
      <c r="AB1083" s="1">
        <v>5</v>
      </c>
      <c r="AC1083" s="1" t="s">
        <v>42</v>
      </c>
      <c r="AD1083" s="9" t="str">
        <f t="shared" si="166"/>
        <v>Target Not Achieved</v>
      </c>
      <c r="AE1083" s="1" t="str" cm="1">
        <f t="array" ref="AE1083">_xlfn.IFS(AB1083&gt;=4.5,"Excellent",AB1083&gt;=3,"Good",AB1083&lt;3,"Poor")</f>
        <v>Excellent</v>
      </c>
      <c r="AF1083" s="1" t="str">
        <f t="shared" si="167"/>
        <v>Not Eligible for Bonus</v>
      </c>
      <c r="AG1083" s="9" t="str">
        <f t="shared" si="168"/>
        <v>Priority Region</v>
      </c>
      <c r="AH1083" s="1" t="str">
        <f t="shared" si="169"/>
        <v>Order Closed</v>
      </c>
    </row>
    <row r="1084" spans="1:34">
      <c r="A1084" s="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c r="P1084" s="1">
        <f t="shared" si="160"/>
        <v>176500</v>
      </c>
      <c r="Q1084" s="1">
        <v>10</v>
      </c>
      <c r="R1084" s="1">
        <f t="shared" si="161"/>
        <v>17650</v>
      </c>
      <c r="S1084" s="1">
        <f t="shared" si="162"/>
        <v>158850</v>
      </c>
      <c r="T1084" s="1">
        <v>0.57999999999999996</v>
      </c>
      <c r="U1084" s="1">
        <f t="shared" si="163"/>
        <v>92133</v>
      </c>
      <c r="V1084" s="1">
        <f t="shared" si="164"/>
        <v>66717</v>
      </c>
      <c r="W1084" s="4">
        <f t="shared" si="165"/>
        <v>0.42</v>
      </c>
      <c r="X1084" s="1" t="s">
        <v>50</v>
      </c>
      <c r="Y1084" s="1" t="s">
        <v>57</v>
      </c>
      <c r="Z1084" s="1" t="s">
        <v>22</v>
      </c>
      <c r="AA1084" s="1"/>
      <c r="AB1084" s="1"/>
      <c r="AC1084" s="1" t="s">
        <v>93</v>
      </c>
      <c r="AD1084" s="9" t="str">
        <f t="shared" si="166"/>
        <v>Target Achieved</v>
      </c>
      <c r="AE1084" s="1" t="str" cm="1">
        <f t="array" ref="AE1084">_xlfn.IFS(AB1084&gt;=4.5,"Excellent",AB1084&gt;=3,"Good",AB1084&lt;3,"Poor")</f>
        <v>Poor</v>
      </c>
      <c r="AF1084" s="1" t="str">
        <f t="shared" si="167"/>
        <v>Not Eligible for Bonus</v>
      </c>
      <c r="AG1084" s="9" t="str">
        <f t="shared" si="168"/>
        <v>Normal Region</v>
      </c>
      <c r="AH1084" s="1" t="str">
        <f t="shared" si="169"/>
        <v>Order Returned</v>
      </c>
    </row>
    <row r="1085" spans="1:34">
      <c r="A1085" s="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c r="P1085" s="1">
        <f t="shared" si="160"/>
        <v>35240</v>
      </c>
      <c r="Q1085" s="1">
        <v>25</v>
      </c>
      <c r="R1085" s="1">
        <f t="shared" si="161"/>
        <v>8810</v>
      </c>
      <c r="S1085" s="1">
        <f t="shared" si="162"/>
        <v>26430</v>
      </c>
      <c r="T1085" s="1">
        <v>0.52</v>
      </c>
      <c r="U1085" s="1">
        <f t="shared" si="163"/>
        <v>13743.6</v>
      </c>
      <c r="V1085" s="1">
        <f t="shared" si="164"/>
        <v>12686.4</v>
      </c>
      <c r="W1085" s="4">
        <f t="shared" si="165"/>
        <v>0.48</v>
      </c>
      <c r="X1085" s="1" t="s">
        <v>104</v>
      </c>
      <c r="Y1085" s="1" t="s">
        <v>57</v>
      </c>
      <c r="Z1085" s="1" t="s">
        <v>41</v>
      </c>
      <c r="AA1085" s="2">
        <v>45987</v>
      </c>
      <c r="AB1085" s="1">
        <v>4</v>
      </c>
      <c r="AC1085" s="1" t="s">
        <v>42</v>
      </c>
      <c r="AD1085" s="9" t="str">
        <f t="shared" si="166"/>
        <v>Target Achieved</v>
      </c>
      <c r="AE1085" s="1" t="str" cm="1">
        <f t="array" ref="AE1085">_xlfn.IFS(AB1085&gt;=4.5,"Excellent",AB1085&gt;=3,"Good",AB1085&lt;3,"Poor")</f>
        <v>Good</v>
      </c>
      <c r="AF1085" s="1" t="str">
        <f t="shared" si="167"/>
        <v>Not Eligible for Bonus</v>
      </c>
      <c r="AG1085" s="9" t="str">
        <f t="shared" si="168"/>
        <v>Normal Region</v>
      </c>
      <c r="AH1085" s="1" t="str">
        <f t="shared" si="169"/>
        <v>Order Closed</v>
      </c>
    </row>
    <row r="1086" spans="1:34">
      <c r="A1086" s="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c r="P1086" s="1">
        <f t="shared" si="160"/>
        <v>7350</v>
      </c>
      <c r="Q1086" s="1">
        <v>25</v>
      </c>
      <c r="R1086" s="1">
        <f t="shared" si="161"/>
        <v>1837.5</v>
      </c>
      <c r="S1086" s="1">
        <f t="shared" si="162"/>
        <v>5512.5</v>
      </c>
      <c r="T1086" s="1">
        <v>0.45</v>
      </c>
      <c r="U1086" s="1">
        <f t="shared" si="163"/>
        <v>2480.625</v>
      </c>
      <c r="V1086" s="1">
        <f t="shared" si="164"/>
        <v>3031.875</v>
      </c>
      <c r="W1086" s="4">
        <f t="shared" si="165"/>
        <v>0.55000000000000004</v>
      </c>
      <c r="X1086" s="1" t="s">
        <v>56</v>
      </c>
      <c r="Y1086" s="1" t="s">
        <v>81</v>
      </c>
      <c r="Z1086" s="1" t="s">
        <v>41</v>
      </c>
      <c r="AA1086" s="2">
        <v>45988</v>
      </c>
      <c r="AB1086" s="1">
        <v>4</v>
      </c>
      <c r="AC1086" s="1" t="s">
        <v>42</v>
      </c>
      <c r="AD1086" s="9" t="str">
        <f t="shared" si="166"/>
        <v>Target Not Achieved</v>
      </c>
      <c r="AE1086" s="1" t="str" cm="1">
        <f t="array" ref="AE1086">_xlfn.IFS(AB1086&gt;=4.5,"Excellent",AB1086&gt;=3,"Good",AB1086&lt;3,"Poor")</f>
        <v>Good</v>
      </c>
      <c r="AF1086" s="1" t="str">
        <f t="shared" si="167"/>
        <v>Not Eligible for Bonus</v>
      </c>
      <c r="AG1086" s="9" t="str">
        <f t="shared" si="168"/>
        <v>Normal Region</v>
      </c>
      <c r="AH1086" s="1" t="str">
        <f t="shared" si="169"/>
        <v>Order Closed</v>
      </c>
    </row>
    <row r="1087" spans="1:34">
      <c r="A1087" s="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c r="P1087" s="1">
        <f t="shared" si="160"/>
        <v>9750</v>
      </c>
      <c r="Q1087" s="1">
        <v>0</v>
      </c>
      <c r="R1087" s="1">
        <f t="shared" si="161"/>
        <v>0</v>
      </c>
      <c r="S1087" s="1">
        <f t="shared" si="162"/>
        <v>9750</v>
      </c>
      <c r="T1087" s="1">
        <v>0.45</v>
      </c>
      <c r="U1087" s="1">
        <f t="shared" si="163"/>
        <v>4387.5</v>
      </c>
      <c r="V1087" s="1">
        <f t="shared" si="164"/>
        <v>5362.5</v>
      </c>
      <c r="W1087" s="4">
        <f t="shared" si="165"/>
        <v>0.55000000000000004</v>
      </c>
      <c r="X1087" s="1" t="s">
        <v>56</v>
      </c>
      <c r="Y1087" s="1" t="s">
        <v>57</v>
      </c>
      <c r="Z1087" s="1" t="s">
        <v>41</v>
      </c>
      <c r="AA1087" s="2">
        <v>45985</v>
      </c>
      <c r="AB1087" s="1">
        <v>4</v>
      </c>
      <c r="AC1087" s="1" t="s">
        <v>42</v>
      </c>
      <c r="AD1087" s="9" t="str">
        <f t="shared" si="166"/>
        <v>Target Not Achieved</v>
      </c>
      <c r="AE1087" s="1" t="str" cm="1">
        <f t="array" ref="AE1087">_xlfn.IFS(AB1087&gt;=4.5,"Excellent",AB1087&gt;=3,"Good",AB1087&lt;3,"Poor")</f>
        <v>Good</v>
      </c>
      <c r="AF1087" s="1" t="str">
        <f t="shared" si="167"/>
        <v>Eligible for Bonus</v>
      </c>
      <c r="AG1087" s="9" t="str">
        <f t="shared" si="168"/>
        <v>Normal Region</v>
      </c>
      <c r="AH1087" s="1" t="str">
        <f t="shared" si="169"/>
        <v>Order Closed</v>
      </c>
    </row>
    <row r="1088" spans="1:34">
      <c r="A1088" s="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c r="P1088" s="1">
        <f t="shared" si="160"/>
        <v>4740</v>
      </c>
      <c r="Q1088" s="1">
        <v>15</v>
      </c>
      <c r="R1088" s="1">
        <f t="shared" si="161"/>
        <v>711</v>
      </c>
      <c r="S1088" s="1">
        <f t="shared" si="162"/>
        <v>4029</v>
      </c>
      <c r="T1088" s="1">
        <v>0.5</v>
      </c>
      <c r="U1088" s="1">
        <f t="shared" si="163"/>
        <v>2014.5</v>
      </c>
      <c r="V1088" s="1">
        <f t="shared" si="164"/>
        <v>2014.5</v>
      </c>
      <c r="W1088" s="4">
        <f t="shared" si="165"/>
        <v>0.5</v>
      </c>
      <c r="X1088" s="1" t="s">
        <v>39</v>
      </c>
      <c r="Y1088" s="1" t="s">
        <v>72</v>
      </c>
      <c r="Z1088" s="1" t="s">
        <v>120</v>
      </c>
      <c r="AA1088" s="1"/>
      <c r="AB1088" s="1"/>
      <c r="AC1088" s="1" t="s">
        <v>42</v>
      </c>
      <c r="AD1088" s="9" t="str">
        <f t="shared" si="166"/>
        <v>Target Not Achieved</v>
      </c>
      <c r="AE1088" s="1" t="str" cm="1">
        <f t="array" ref="AE1088">_xlfn.IFS(AB1088&gt;=4.5,"Excellent",AB1088&gt;=3,"Good",AB1088&lt;3,"Poor")</f>
        <v>Poor</v>
      </c>
      <c r="AF1088" s="1" t="str">
        <f t="shared" si="167"/>
        <v>Not Eligible for Bonus</v>
      </c>
      <c r="AG1088" s="9" t="str">
        <f t="shared" si="168"/>
        <v>Normal Region</v>
      </c>
      <c r="AH1088" s="1" t="str">
        <f t="shared" si="169"/>
        <v>Order Closed</v>
      </c>
    </row>
    <row r="1089" spans="1:34">
      <c r="A1089" s="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c r="P1089" s="1">
        <f t="shared" si="160"/>
        <v>11440</v>
      </c>
      <c r="Q1089" s="1">
        <v>5</v>
      </c>
      <c r="R1089" s="1">
        <f t="shared" si="161"/>
        <v>572</v>
      </c>
      <c r="S1089" s="1">
        <f t="shared" si="162"/>
        <v>10868</v>
      </c>
      <c r="T1089" s="1">
        <v>0.45</v>
      </c>
      <c r="U1089" s="1">
        <f t="shared" si="163"/>
        <v>4890.6000000000004</v>
      </c>
      <c r="V1089" s="1">
        <f t="shared" si="164"/>
        <v>5977.4</v>
      </c>
      <c r="W1089" s="4">
        <f t="shared" si="165"/>
        <v>0.54999999999999993</v>
      </c>
      <c r="X1089" s="1" t="s">
        <v>147</v>
      </c>
      <c r="Y1089" s="1" t="s">
        <v>81</v>
      </c>
      <c r="Z1089" s="1" t="s">
        <v>22</v>
      </c>
      <c r="AA1089" s="1"/>
      <c r="AB1089" s="1"/>
      <c r="AC1089" s="1" t="s">
        <v>93</v>
      </c>
      <c r="AD1089" s="9" t="str">
        <f t="shared" si="166"/>
        <v>Target Achieved</v>
      </c>
      <c r="AE1089" s="1" t="str" cm="1">
        <f t="array" ref="AE1089">_xlfn.IFS(AB1089&gt;=4.5,"Excellent",AB1089&gt;=3,"Good",AB1089&lt;3,"Poor")</f>
        <v>Poor</v>
      </c>
      <c r="AF1089" s="1" t="str">
        <f t="shared" si="167"/>
        <v>Eligible for Bonus</v>
      </c>
      <c r="AG1089" s="9" t="str">
        <f t="shared" si="168"/>
        <v>Normal Region</v>
      </c>
      <c r="AH1089" s="1" t="str">
        <f t="shared" si="169"/>
        <v>Order Returned</v>
      </c>
    </row>
    <row r="1090" spans="1:34">
      <c r="A1090" s="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c r="P1090" s="1">
        <f t="shared" si="160"/>
        <v>11370</v>
      </c>
      <c r="Q1090" s="1">
        <v>0</v>
      </c>
      <c r="R1090" s="1">
        <f t="shared" si="161"/>
        <v>0</v>
      </c>
      <c r="S1090" s="1">
        <f t="shared" si="162"/>
        <v>11370</v>
      </c>
      <c r="T1090" s="1">
        <v>0.45</v>
      </c>
      <c r="U1090" s="1">
        <f t="shared" si="163"/>
        <v>5116.5</v>
      </c>
      <c r="V1090" s="1">
        <f t="shared" si="164"/>
        <v>6253.5</v>
      </c>
      <c r="W1090" s="4">
        <f t="shared" si="165"/>
        <v>0.55000000000000004</v>
      </c>
      <c r="X1090" s="1" t="s">
        <v>39</v>
      </c>
      <c r="Y1090" s="1" t="s">
        <v>72</v>
      </c>
      <c r="Z1090" s="1" t="s">
        <v>22</v>
      </c>
      <c r="AA1090" s="1"/>
      <c r="AB1090" s="1"/>
      <c r="AC1090" s="1" t="s">
        <v>93</v>
      </c>
      <c r="AD1090" s="9" t="str">
        <f t="shared" si="166"/>
        <v>Target Achieved</v>
      </c>
      <c r="AE1090" s="1" t="str" cm="1">
        <f t="array" ref="AE1090">_xlfn.IFS(AB1090&gt;=4.5,"Excellent",AB1090&gt;=3,"Good",AB1090&lt;3,"Poor")</f>
        <v>Poor</v>
      </c>
      <c r="AF1090" s="1" t="str">
        <f t="shared" si="167"/>
        <v>Eligible for Bonus</v>
      </c>
      <c r="AG1090" s="9" t="str">
        <f t="shared" si="168"/>
        <v>Priority Region</v>
      </c>
      <c r="AH1090" s="1" t="str">
        <f t="shared" si="169"/>
        <v>Order Returned</v>
      </c>
    </row>
    <row r="1091" spans="1:34">
      <c r="A1091" s="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c r="P1091" s="1">
        <f t="shared" ref="P1091:P1154" si="170">PRODUCT(N1091,O1091)</f>
        <v>15100</v>
      </c>
      <c r="Q1091" s="1">
        <v>10</v>
      </c>
      <c r="R1091" s="1">
        <f t="shared" ref="R1091:R1154" si="171">P1091*(Q1091/100)</f>
        <v>1510</v>
      </c>
      <c r="S1091" s="1">
        <f t="shared" ref="S1091:S1154" si="172">P1091-R1091</f>
        <v>13590</v>
      </c>
      <c r="T1091" s="1">
        <v>0.48</v>
      </c>
      <c r="U1091" s="1">
        <f t="shared" ref="U1091:U1154" si="173">S1091*T1091</f>
        <v>6523.2</v>
      </c>
      <c r="V1091" s="1">
        <f t="shared" ref="V1091:V1154" si="174">S1091-U1091</f>
        <v>7066.8</v>
      </c>
      <c r="W1091" s="4">
        <f t="shared" ref="W1091:W1154" si="175">(V1091/S1091)</f>
        <v>0.52</v>
      </c>
      <c r="X1091" s="1" t="s">
        <v>147</v>
      </c>
      <c r="Y1091" s="1" t="s">
        <v>72</v>
      </c>
      <c r="Z1091" s="1" t="s">
        <v>41</v>
      </c>
      <c r="AA1091" s="2">
        <v>45987</v>
      </c>
      <c r="AB1091" s="1">
        <v>4</v>
      </c>
      <c r="AC1091" s="1" t="s">
        <v>42</v>
      </c>
      <c r="AD1091" s="9" t="str">
        <f t="shared" ref="AD1091:AD1154" si="176">IF(S1091&gt;10000,"Target Achieved", "Target Not Achieved")</f>
        <v>Target Achieved</v>
      </c>
      <c r="AE1091" s="1" t="str" cm="1">
        <f t="array" ref="AE1091">_xlfn.IFS(AB1091&gt;=4.5,"Excellent",AB1091&gt;=3,"Good",AB1091&lt;3,"Poor")</f>
        <v>Good</v>
      </c>
      <c r="AF1091" s="1" t="str">
        <f t="shared" ref="AF1091:AF1154" si="177">IF(AND(V1091&gt;5000,Q1091&lt;10),"Eligible for Bonus","Not Eligible for Bonus")</f>
        <v>Not Eligible for Bonus</v>
      </c>
      <c r="AG1091" s="9" t="str">
        <f t="shared" ref="AG1091:AG1154" si="178">IF(OR(K1091="East India",K1091="South India"),"Priority Region","Normal Region")</f>
        <v>Normal Region</v>
      </c>
      <c r="AH1091" s="1" t="str">
        <f t="shared" ref="AH1091:AH1154" si="179">IF(NOT(AC1091="Yes"),"Order Closed","Order Returned")</f>
        <v>Order Closed</v>
      </c>
    </row>
    <row r="1092" spans="1:34">
      <c r="A1092" s="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c r="P1092" s="1">
        <f t="shared" si="170"/>
        <v>7800</v>
      </c>
      <c r="Q1092" s="1">
        <v>0</v>
      </c>
      <c r="R1092" s="1">
        <f t="shared" si="171"/>
        <v>0</v>
      </c>
      <c r="S1092" s="1">
        <f t="shared" si="172"/>
        <v>7800</v>
      </c>
      <c r="T1092" s="1">
        <v>0.48</v>
      </c>
      <c r="U1092" s="1">
        <f t="shared" si="173"/>
        <v>3744</v>
      </c>
      <c r="V1092" s="1">
        <f t="shared" si="174"/>
        <v>4056</v>
      </c>
      <c r="W1092" s="4">
        <f t="shared" si="175"/>
        <v>0.52</v>
      </c>
      <c r="X1092" s="1" t="s">
        <v>39</v>
      </c>
      <c r="Y1092" s="1" t="s">
        <v>72</v>
      </c>
      <c r="Z1092" s="1" t="s">
        <v>41</v>
      </c>
      <c r="AA1092" s="2">
        <v>45989</v>
      </c>
      <c r="AB1092" s="1">
        <v>5</v>
      </c>
      <c r="AC1092" s="1" t="s">
        <v>42</v>
      </c>
      <c r="AD1092" s="9" t="str">
        <f t="shared" si="176"/>
        <v>Target Not Achieved</v>
      </c>
      <c r="AE1092" s="1" t="str" cm="1">
        <f t="array" ref="AE1092">_xlfn.IFS(AB1092&gt;=4.5,"Excellent",AB1092&gt;=3,"Good",AB1092&lt;3,"Poor")</f>
        <v>Excellent</v>
      </c>
      <c r="AF1092" s="1" t="str">
        <f t="shared" si="177"/>
        <v>Not Eligible for Bonus</v>
      </c>
      <c r="AG1092" s="9" t="str">
        <f t="shared" si="178"/>
        <v>Normal Region</v>
      </c>
      <c r="AH1092" s="1" t="str">
        <f t="shared" si="179"/>
        <v>Order Closed</v>
      </c>
    </row>
    <row r="1093" spans="1:34">
      <c r="A1093" s="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c r="P1093" s="1">
        <f t="shared" si="170"/>
        <v>9080</v>
      </c>
      <c r="Q1093" s="1">
        <v>10</v>
      </c>
      <c r="R1093" s="1">
        <f t="shared" si="171"/>
        <v>908</v>
      </c>
      <c r="S1093" s="1">
        <f t="shared" si="172"/>
        <v>8172</v>
      </c>
      <c r="T1093" s="1">
        <v>0.45</v>
      </c>
      <c r="U1093" s="1">
        <f t="shared" si="173"/>
        <v>3677.4</v>
      </c>
      <c r="V1093" s="1">
        <f t="shared" si="174"/>
        <v>4494.6000000000004</v>
      </c>
      <c r="W1093" s="4">
        <f t="shared" si="175"/>
        <v>0.55000000000000004</v>
      </c>
      <c r="X1093" s="1" t="s">
        <v>147</v>
      </c>
      <c r="Y1093" s="1" t="s">
        <v>72</v>
      </c>
      <c r="Z1093" s="1" t="s">
        <v>41</v>
      </c>
      <c r="AA1093" s="2">
        <v>45987</v>
      </c>
      <c r="AB1093" s="1">
        <v>5</v>
      </c>
      <c r="AC1093" s="1" t="s">
        <v>42</v>
      </c>
      <c r="AD1093" s="9" t="str">
        <f t="shared" si="176"/>
        <v>Target Not Achieved</v>
      </c>
      <c r="AE1093" s="1" t="str" cm="1">
        <f t="array" ref="AE1093">_xlfn.IFS(AB1093&gt;=4.5,"Excellent",AB1093&gt;=3,"Good",AB1093&lt;3,"Poor")</f>
        <v>Excellent</v>
      </c>
      <c r="AF1093" s="1" t="str">
        <f t="shared" si="177"/>
        <v>Not Eligible for Bonus</v>
      </c>
      <c r="AG1093" s="9" t="str">
        <f t="shared" si="178"/>
        <v>Normal Region</v>
      </c>
      <c r="AH1093" s="1" t="str">
        <f t="shared" si="179"/>
        <v>Order Closed</v>
      </c>
    </row>
    <row r="1094" spans="1:34">
      <c r="A1094" s="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c r="P1094" s="1">
        <f t="shared" si="170"/>
        <v>30050</v>
      </c>
      <c r="Q1094" s="1">
        <v>0</v>
      </c>
      <c r="R1094" s="1">
        <f t="shared" si="171"/>
        <v>0</v>
      </c>
      <c r="S1094" s="1">
        <f t="shared" si="172"/>
        <v>30050</v>
      </c>
      <c r="T1094" s="1">
        <v>0.48</v>
      </c>
      <c r="U1094" s="1">
        <f t="shared" si="173"/>
        <v>14424</v>
      </c>
      <c r="V1094" s="1">
        <f t="shared" si="174"/>
        <v>15626</v>
      </c>
      <c r="W1094" s="4">
        <f t="shared" si="175"/>
        <v>0.52</v>
      </c>
      <c r="X1094" s="1" t="s">
        <v>65</v>
      </c>
      <c r="Y1094" s="1" t="s">
        <v>57</v>
      </c>
      <c r="Z1094" s="1" t="s">
        <v>41</v>
      </c>
      <c r="AA1094" s="2">
        <v>45985</v>
      </c>
      <c r="AB1094" s="1">
        <v>4</v>
      </c>
      <c r="AC1094" s="1" t="s">
        <v>42</v>
      </c>
      <c r="AD1094" s="9" t="str">
        <f t="shared" si="176"/>
        <v>Target Achieved</v>
      </c>
      <c r="AE1094" s="1" t="str" cm="1">
        <f t="array" ref="AE1094">_xlfn.IFS(AB1094&gt;=4.5,"Excellent",AB1094&gt;=3,"Good",AB1094&lt;3,"Poor")</f>
        <v>Good</v>
      </c>
      <c r="AF1094" s="1" t="str">
        <f t="shared" si="177"/>
        <v>Eligible for Bonus</v>
      </c>
      <c r="AG1094" s="9" t="str">
        <f t="shared" si="178"/>
        <v>Normal Region</v>
      </c>
      <c r="AH1094" s="1" t="str">
        <f t="shared" si="179"/>
        <v>Order Closed</v>
      </c>
    </row>
    <row r="1095" spans="1:34">
      <c r="A1095" s="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c r="P1095" s="1">
        <f t="shared" si="170"/>
        <v>2700</v>
      </c>
      <c r="Q1095" s="1">
        <v>5</v>
      </c>
      <c r="R1095" s="1">
        <f t="shared" si="171"/>
        <v>135</v>
      </c>
      <c r="S1095" s="1">
        <f t="shared" si="172"/>
        <v>2565</v>
      </c>
      <c r="T1095" s="1">
        <v>0.47</v>
      </c>
      <c r="U1095" s="1">
        <f t="shared" si="173"/>
        <v>1205.55</v>
      </c>
      <c r="V1095" s="1">
        <f t="shared" si="174"/>
        <v>1359.45</v>
      </c>
      <c r="W1095" s="4">
        <f t="shared" si="175"/>
        <v>0.53</v>
      </c>
      <c r="X1095" s="1" t="s">
        <v>65</v>
      </c>
      <c r="Y1095" s="1" t="s">
        <v>72</v>
      </c>
      <c r="Z1095" s="1" t="s">
        <v>22</v>
      </c>
      <c r="AA1095" s="1"/>
      <c r="AB1095" s="1"/>
      <c r="AC1095" s="1" t="s">
        <v>93</v>
      </c>
      <c r="AD1095" s="9" t="str">
        <f t="shared" si="176"/>
        <v>Target Not Achieved</v>
      </c>
      <c r="AE1095" s="1" t="str" cm="1">
        <f t="array" ref="AE1095">_xlfn.IFS(AB1095&gt;=4.5,"Excellent",AB1095&gt;=3,"Good",AB1095&lt;3,"Poor")</f>
        <v>Poor</v>
      </c>
      <c r="AF1095" s="1" t="str">
        <f t="shared" si="177"/>
        <v>Not Eligible for Bonus</v>
      </c>
      <c r="AG1095" s="9" t="str">
        <f t="shared" si="178"/>
        <v>Normal Region</v>
      </c>
      <c r="AH1095" s="1" t="str">
        <f t="shared" si="179"/>
        <v>Order Returned</v>
      </c>
    </row>
    <row r="1096" spans="1:34">
      <c r="A1096" s="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c r="P1096" s="1">
        <f t="shared" si="170"/>
        <v>5610</v>
      </c>
      <c r="Q1096" s="1">
        <v>0</v>
      </c>
      <c r="R1096" s="1">
        <f t="shared" si="171"/>
        <v>0</v>
      </c>
      <c r="S1096" s="1">
        <f t="shared" si="172"/>
        <v>5610</v>
      </c>
      <c r="T1096" s="1">
        <v>0.52</v>
      </c>
      <c r="U1096" s="1">
        <f t="shared" si="173"/>
        <v>2917.2000000000003</v>
      </c>
      <c r="V1096" s="1">
        <f t="shared" si="174"/>
        <v>2692.7999999999997</v>
      </c>
      <c r="W1096" s="4">
        <f t="shared" si="175"/>
        <v>0.47999999999999993</v>
      </c>
      <c r="X1096" s="1" t="s">
        <v>56</v>
      </c>
      <c r="Y1096" s="1" t="s">
        <v>57</v>
      </c>
      <c r="Z1096" s="1" t="s">
        <v>66</v>
      </c>
      <c r="AA1096" s="1"/>
      <c r="AB1096" s="1"/>
      <c r="AC1096" s="1" t="s">
        <v>42</v>
      </c>
      <c r="AD1096" s="9" t="str">
        <f t="shared" si="176"/>
        <v>Target Not Achieved</v>
      </c>
      <c r="AE1096" s="1" t="str" cm="1">
        <f t="array" ref="AE1096">_xlfn.IFS(AB1096&gt;=4.5,"Excellent",AB1096&gt;=3,"Good",AB1096&lt;3,"Poor")</f>
        <v>Poor</v>
      </c>
      <c r="AF1096" s="1" t="str">
        <f t="shared" si="177"/>
        <v>Not Eligible for Bonus</v>
      </c>
      <c r="AG1096" s="9" t="str">
        <f t="shared" si="178"/>
        <v>Normal Region</v>
      </c>
      <c r="AH1096" s="1" t="str">
        <f t="shared" si="179"/>
        <v>Order Closed</v>
      </c>
    </row>
    <row r="1097" spans="1:34">
      <c r="A1097" s="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c r="P1097" s="1">
        <f t="shared" si="170"/>
        <v>3560</v>
      </c>
      <c r="Q1097" s="1">
        <v>10</v>
      </c>
      <c r="R1097" s="1">
        <f t="shared" si="171"/>
        <v>356</v>
      </c>
      <c r="S1097" s="1">
        <f t="shared" si="172"/>
        <v>3204</v>
      </c>
      <c r="T1097" s="1">
        <v>0.62</v>
      </c>
      <c r="U1097" s="1">
        <f t="shared" si="173"/>
        <v>1986.48</v>
      </c>
      <c r="V1097" s="1">
        <f t="shared" si="174"/>
        <v>1217.52</v>
      </c>
      <c r="W1097" s="4">
        <f t="shared" si="175"/>
        <v>0.38</v>
      </c>
      <c r="X1097" s="1" t="s">
        <v>104</v>
      </c>
      <c r="Y1097" s="1" t="s">
        <v>81</v>
      </c>
      <c r="Z1097" s="1" t="s">
        <v>41</v>
      </c>
      <c r="AA1097" s="2">
        <v>45987</v>
      </c>
      <c r="AB1097" s="1">
        <v>3</v>
      </c>
      <c r="AC1097" s="1" t="s">
        <v>42</v>
      </c>
      <c r="AD1097" s="9" t="str">
        <f t="shared" si="176"/>
        <v>Target Not Achieved</v>
      </c>
      <c r="AE1097" s="1" t="str" cm="1">
        <f t="array" ref="AE1097">_xlfn.IFS(AB1097&gt;=4.5,"Excellent",AB1097&gt;=3,"Good",AB1097&lt;3,"Poor")</f>
        <v>Good</v>
      </c>
      <c r="AF1097" s="1" t="str">
        <f t="shared" si="177"/>
        <v>Not Eligible for Bonus</v>
      </c>
      <c r="AG1097" s="9" t="str">
        <f t="shared" si="178"/>
        <v>Priority Region</v>
      </c>
      <c r="AH1097" s="1" t="str">
        <f t="shared" si="179"/>
        <v>Order Closed</v>
      </c>
    </row>
    <row r="1098" spans="1:34">
      <c r="A1098" s="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c r="P1098" s="1">
        <f t="shared" si="170"/>
        <v>2600</v>
      </c>
      <c r="Q1098" s="1">
        <v>0</v>
      </c>
      <c r="R1098" s="1">
        <f t="shared" si="171"/>
        <v>0</v>
      </c>
      <c r="S1098" s="1">
        <f t="shared" si="172"/>
        <v>2600</v>
      </c>
      <c r="T1098" s="1">
        <v>0.35</v>
      </c>
      <c r="U1098" s="1">
        <f t="shared" si="173"/>
        <v>909.99999999999989</v>
      </c>
      <c r="V1098" s="1">
        <f t="shared" si="174"/>
        <v>1690</v>
      </c>
      <c r="W1098" s="4">
        <f t="shared" si="175"/>
        <v>0.65</v>
      </c>
      <c r="X1098" s="1" t="s">
        <v>56</v>
      </c>
      <c r="Y1098" s="1" t="s">
        <v>40</v>
      </c>
      <c r="Z1098" s="1" t="s">
        <v>41</v>
      </c>
      <c r="AA1098" s="2">
        <v>45988</v>
      </c>
      <c r="AB1098" s="1">
        <v>5</v>
      </c>
      <c r="AC1098" s="1" t="s">
        <v>42</v>
      </c>
      <c r="AD1098" s="9" t="str">
        <f t="shared" si="176"/>
        <v>Target Not Achieved</v>
      </c>
      <c r="AE1098" s="1" t="str" cm="1">
        <f t="array" ref="AE1098">_xlfn.IFS(AB1098&gt;=4.5,"Excellent",AB1098&gt;=3,"Good",AB1098&lt;3,"Poor")</f>
        <v>Excellent</v>
      </c>
      <c r="AF1098" s="1" t="str">
        <f t="shared" si="177"/>
        <v>Not Eligible for Bonus</v>
      </c>
      <c r="AG1098" s="9" t="str">
        <f t="shared" si="178"/>
        <v>Normal Region</v>
      </c>
      <c r="AH1098" s="1" t="str">
        <f t="shared" si="179"/>
        <v>Order Closed</v>
      </c>
    </row>
    <row r="1099" spans="1:34">
      <c r="A1099" s="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c r="P1099" s="1">
        <f t="shared" si="170"/>
        <v>168780</v>
      </c>
      <c r="Q1099" s="1">
        <v>30</v>
      </c>
      <c r="R1099" s="1">
        <f t="shared" si="171"/>
        <v>50634</v>
      </c>
      <c r="S1099" s="1">
        <f t="shared" si="172"/>
        <v>118146</v>
      </c>
      <c r="T1099" s="1">
        <v>0.57999999999999996</v>
      </c>
      <c r="U1099" s="1">
        <f t="shared" si="173"/>
        <v>68524.679999999993</v>
      </c>
      <c r="V1099" s="1">
        <f t="shared" si="174"/>
        <v>49621.320000000007</v>
      </c>
      <c r="W1099" s="4">
        <f t="shared" si="175"/>
        <v>0.42000000000000004</v>
      </c>
      <c r="X1099" s="1" t="s">
        <v>147</v>
      </c>
      <c r="Y1099" s="1" t="s">
        <v>57</v>
      </c>
      <c r="Z1099" s="1" t="s">
        <v>120</v>
      </c>
      <c r="AA1099" s="1"/>
      <c r="AB1099" s="1"/>
      <c r="AC1099" s="1" t="s">
        <v>42</v>
      </c>
      <c r="AD1099" s="9" t="str">
        <f t="shared" si="176"/>
        <v>Target Achieved</v>
      </c>
      <c r="AE1099" s="1" t="str" cm="1">
        <f t="array" ref="AE1099">_xlfn.IFS(AB1099&gt;=4.5,"Excellent",AB1099&gt;=3,"Good",AB1099&lt;3,"Poor")</f>
        <v>Poor</v>
      </c>
      <c r="AF1099" s="1" t="str">
        <f t="shared" si="177"/>
        <v>Not Eligible for Bonus</v>
      </c>
      <c r="AG1099" s="9" t="str">
        <f t="shared" si="178"/>
        <v>Priority Region</v>
      </c>
      <c r="AH1099" s="1" t="str">
        <f t="shared" si="179"/>
        <v>Order Closed</v>
      </c>
    </row>
    <row r="1100" spans="1:34">
      <c r="A1100" s="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c r="P1100" s="1">
        <f t="shared" si="170"/>
        <v>230760</v>
      </c>
      <c r="Q1100" s="1">
        <v>10</v>
      </c>
      <c r="R1100" s="1">
        <f t="shared" si="171"/>
        <v>23076</v>
      </c>
      <c r="S1100" s="1">
        <f t="shared" si="172"/>
        <v>207684</v>
      </c>
      <c r="T1100" s="1">
        <v>0.57999999999999996</v>
      </c>
      <c r="U1100" s="1">
        <f t="shared" si="173"/>
        <v>120456.71999999999</v>
      </c>
      <c r="V1100" s="1">
        <f t="shared" si="174"/>
        <v>87227.280000000013</v>
      </c>
      <c r="W1100" s="4">
        <f t="shared" si="175"/>
        <v>0.42000000000000004</v>
      </c>
      <c r="X1100" s="1" t="s">
        <v>147</v>
      </c>
      <c r="Y1100" s="1" t="s">
        <v>40</v>
      </c>
      <c r="Z1100" s="1" t="s">
        <v>41</v>
      </c>
      <c r="AA1100" s="2">
        <v>45992</v>
      </c>
      <c r="AB1100" s="1">
        <v>5</v>
      </c>
      <c r="AC1100" s="1" t="s">
        <v>42</v>
      </c>
      <c r="AD1100" s="9" t="str">
        <f t="shared" si="176"/>
        <v>Target Achieved</v>
      </c>
      <c r="AE1100" s="1" t="str" cm="1">
        <f t="array" ref="AE1100">_xlfn.IFS(AB1100&gt;=4.5,"Excellent",AB1100&gt;=3,"Good",AB1100&lt;3,"Poor")</f>
        <v>Excellent</v>
      </c>
      <c r="AF1100" s="1" t="str">
        <f t="shared" si="177"/>
        <v>Not Eligible for Bonus</v>
      </c>
      <c r="AG1100" s="9" t="str">
        <f t="shared" si="178"/>
        <v>Normal Region</v>
      </c>
      <c r="AH1100" s="1" t="str">
        <f t="shared" si="179"/>
        <v>Order Closed</v>
      </c>
    </row>
    <row r="1101" spans="1:34">
      <c r="A1101" s="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c r="P1101" s="1">
        <f t="shared" si="170"/>
        <v>4580</v>
      </c>
      <c r="Q1101" s="1">
        <v>0</v>
      </c>
      <c r="R1101" s="1">
        <f t="shared" si="171"/>
        <v>0</v>
      </c>
      <c r="S1101" s="1">
        <f t="shared" si="172"/>
        <v>4580</v>
      </c>
      <c r="T1101" s="1">
        <v>0.45</v>
      </c>
      <c r="U1101" s="1">
        <f t="shared" si="173"/>
        <v>2061</v>
      </c>
      <c r="V1101" s="1">
        <f t="shared" si="174"/>
        <v>2519</v>
      </c>
      <c r="W1101" s="4">
        <f t="shared" si="175"/>
        <v>0.55000000000000004</v>
      </c>
      <c r="X1101" s="1" t="s">
        <v>104</v>
      </c>
      <c r="Y1101" s="1" t="s">
        <v>81</v>
      </c>
      <c r="Z1101" s="1" t="s">
        <v>41</v>
      </c>
      <c r="AA1101" s="2">
        <v>45990</v>
      </c>
      <c r="AB1101" s="1">
        <v>4</v>
      </c>
      <c r="AC1101" s="1" t="s">
        <v>42</v>
      </c>
      <c r="AD1101" s="9" t="str">
        <f t="shared" si="176"/>
        <v>Target Not Achieved</v>
      </c>
      <c r="AE1101" s="1" t="str" cm="1">
        <f t="array" ref="AE1101">_xlfn.IFS(AB1101&gt;=4.5,"Excellent",AB1101&gt;=3,"Good",AB1101&lt;3,"Poor")</f>
        <v>Good</v>
      </c>
      <c r="AF1101" s="1" t="str">
        <f t="shared" si="177"/>
        <v>Not Eligible for Bonus</v>
      </c>
      <c r="AG1101" s="9" t="str">
        <f t="shared" si="178"/>
        <v>Priority Region</v>
      </c>
      <c r="AH1101" s="1" t="str">
        <f t="shared" si="179"/>
        <v>Order Closed</v>
      </c>
    </row>
    <row r="1102" spans="1:34">
      <c r="A1102" s="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c r="P1102" s="1">
        <f t="shared" si="170"/>
        <v>11670</v>
      </c>
      <c r="Q1102" s="1">
        <v>20</v>
      </c>
      <c r="R1102" s="1">
        <f t="shared" si="171"/>
        <v>2334</v>
      </c>
      <c r="S1102" s="1">
        <f t="shared" si="172"/>
        <v>9336</v>
      </c>
      <c r="T1102" s="1">
        <v>0.48</v>
      </c>
      <c r="U1102" s="1">
        <f t="shared" si="173"/>
        <v>4481.28</v>
      </c>
      <c r="V1102" s="1">
        <f t="shared" si="174"/>
        <v>4854.72</v>
      </c>
      <c r="W1102" s="4">
        <f t="shared" si="175"/>
        <v>0.52</v>
      </c>
      <c r="X1102" s="1" t="s">
        <v>104</v>
      </c>
      <c r="Y1102" s="1" t="s">
        <v>57</v>
      </c>
      <c r="Z1102" s="1" t="s">
        <v>120</v>
      </c>
      <c r="AA1102" s="1"/>
      <c r="AB1102" s="1"/>
      <c r="AC1102" s="1" t="s">
        <v>42</v>
      </c>
      <c r="AD1102" s="9" t="str">
        <f t="shared" si="176"/>
        <v>Target Not Achieved</v>
      </c>
      <c r="AE1102" s="1" t="str" cm="1">
        <f t="array" ref="AE1102">_xlfn.IFS(AB1102&gt;=4.5,"Excellent",AB1102&gt;=3,"Good",AB1102&lt;3,"Poor")</f>
        <v>Poor</v>
      </c>
      <c r="AF1102" s="1" t="str">
        <f t="shared" si="177"/>
        <v>Not Eligible for Bonus</v>
      </c>
      <c r="AG1102" s="9" t="str">
        <f t="shared" si="178"/>
        <v>Normal Region</v>
      </c>
      <c r="AH1102" s="1" t="str">
        <f t="shared" si="179"/>
        <v>Order Closed</v>
      </c>
    </row>
    <row r="1103" spans="1:34">
      <c r="A1103" s="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c r="P1103" s="1">
        <f t="shared" si="170"/>
        <v>303480</v>
      </c>
      <c r="Q1103" s="1">
        <v>25</v>
      </c>
      <c r="R1103" s="1">
        <f t="shared" si="171"/>
        <v>75870</v>
      </c>
      <c r="S1103" s="1">
        <f t="shared" si="172"/>
        <v>227610</v>
      </c>
      <c r="T1103" s="1">
        <v>0.57999999999999996</v>
      </c>
      <c r="U1103" s="1">
        <f t="shared" si="173"/>
        <v>132013.79999999999</v>
      </c>
      <c r="V1103" s="1">
        <f t="shared" si="174"/>
        <v>95596.200000000012</v>
      </c>
      <c r="W1103" s="4">
        <f t="shared" si="175"/>
        <v>0.42000000000000004</v>
      </c>
      <c r="X1103" s="1" t="s">
        <v>50</v>
      </c>
      <c r="Y1103" s="1" t="s">
        <v>72</v>
      </c>
      <c r="Z1103" s="1" t="s">
        <v>41</v>
      </c>
      <c r="AA1103" s="2">
        <v>45988</v>
      </c>
      <c r="AB1103" s="1">
        <v>5</v>
      </c>
      <c r="AC1103" s="1" t="s">
        <v>42</v>
      </c>
      <c r="AD1103" s="9" t="str">
        <f t="shared" si="176"/>
        <v>Target Achieved</v>
      </c>
      <c r="AE1103" s="1" t="str" cm="1">
        <f t="array" ref="AE1103">_xlfn.IFS(AB1103&gt;=4.5,"Excellent",AB1103&gt;=3,"Good",AB1103&lt;3,"Poor")</f>
        <v>Excellent</v>
      </c>
      <c r="AF1103" s="1" t="str">
        <f t="shared" si="177"/>
        <v>Not Eligible for Bonus</v>
      </c>
      <c r="AG1103" s="9" t="str">
        <f t="shared" si="178"/>
        <v>Normal Region</v>
      </c>
      <c r="AH1103" s="1" t="str">
        <f t="shared" si="179"/>
        <v>Order Closed</v>
      </c>
    </row>
    <row r="1104" spans="1:34">
      <c r="A1104" s="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c r="P1104" s="1">
        <f t="shared" si="170"/>
        <v>12160</v>
      </c>
      <c r="Q1104" s="1">
        <v>25</v>
      </c>
      <c r="R1104" s="1">
        <f t="shared" si="171"/>
        <v>3040</v>
      </c>
      <c r="S1104" s="1">
        <f t="shared" si="172"/>
        <v>9120</v>
      </c>
      <c r="T1104" s="1">
        <v>0.52</v>
      </c>
      <c r="U1104" s="1">
        <f t="shared" si="173"/>
        <v>4742.4000000000005</v>
      </c>
      <c r="V1104" s="1">
        <f t="shared" si="174"/>
        <v>4377.5999999999995</v>
      </c>
      <c r="W1104" s="4">
        <f t="shared" si="175"/>
        <v>0.47999999999999993</v>
      </c>
      <c r="X1104" s="1" t="s">
        <v>92</v>
      </c>
      <c r="Y1104" s="1" t="s">
        <v>72</v>
      </c>
      <c r="Z1104" s="1" t="s">
        <v>51</v>
      </c>
      <c r="AA1104" s="2">
        <v>45992</v>
      </c>
      <c r="AB1104" s="1"/>
      <c r="AC1104" s="1" t="s">
        <v>42</v>
      </c>
      <c r="AD1104" s="9" t="str">
        <f t="shared" si="176"/>
        <v>Target Not Achieved</v>
      </c>
      <c r="AE1104" s="1" t="str" cm="1">
        <f t="array" ref="AE1104">_xlfn.IFS(AB1104&gt;=4.5,"Excellent",AB1104&gt;=3,"Good",AB1104&lt;3,"Poor")</f>
        <v>Poor</v>
      </c>
      <c r="AF1104" s="1" t="str">
        <f t="shared" si="177"/>
        <v>Not Eligible for Bonus</v>
      </c>
      <c r="AG1104" s="9" t="str">
        <f t="shared" si="178"/>
        <v>Normal Region</v>
      </c>
      <c r="AH1104" s="1" t="str">
        <f t="shared" si="179"/>
        <v>Order Closed</v>
      </c>
    </row>
    <row r="1105" spans="1:34">
      <c r="A1105" s="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c r="P1105" s="1">
        <f t="shared" si="170"/>
        <v>1110</v>
      </c>
      <c r="Q1105" s="1">
        <v>25</v>
      </c>
      <c r="R1105" s="1">
        <f t="shared" si="171"/>
        <v>277.5</v>
      </c>
      <c r="S1105" s="1">
        <f t="shared" si="172"/>
        <v>832.5</v>
      </c>
      <c r="T1105" s="1">
        <v>0.35</v>
      </c>
      <c r="U1105" s="1">
        <f t="shared" si="173"/>
        <v>291.375</v>
      </c>
      <c r="V1105" s="1">
        <f t="shared" si="174"/>
        <v>541.125</v>
      </c>
      <c r="W1105" s="4">
        <f t="shared" si="175"/>
        <v>0.65</v>
      </c>
      <c r="X1105" s="1" t="s">
        <v>65</v>
      </c>
      <c r="Y1105" s="1" t="s">
        <v>81</v>
      </c>
      <c r="Z1105" s="1" t="s">
        <v>66</v>
      </c>
      <c r="AA1105" s="1"/>
      <c r="AB1105" s="1"/>
      <c r="AC1105" s="1" t="s">
        <v>42</v>
      </c>
      <c r="AD1105" s="9" t="str">
        <f t="shared" si="176"/>
        <v>Target Not Achieved</v>
      </c>
      <c r="AE1105" s="1" t="str" cm="1">
        <f t="array" ref="AE1105">_xlfn.IFS(AB1105&gt;=4.5,"Excellent",AB1105&gt;=3,"Good",AB1105&lt;3,"Poor")</f>
        <v>Poor</v>
      </c>
      <c r="AF1105" s="1" t="str">
        <f t="shared" si="177"/>
        <v>Not Eligible for Bonus</v>
      </c>
      <c r="AG1105" s="9" t="str">
        <f t="shared" si="178"/>
        <v>Normal Region</v>
      </c>
      <c r="AH1105" s="1" t="str">
        <f t="shared" si="179"/>
        <v>Order Closed</v>
      </c>
    </row>
    <row r="1106" spans="1:34">
      <c r="A1106" s="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c r="P1106" s="1">
        <f t="shared" si="170"/>
        <v>2460</v>
      </c>
      <c r="Q1106" s="1">
        <v>15</v>
      </c>
      <c r="R1106" s="1">
        <f t="shared" si="171"/>
        <v>369</v>
      </c>
      <c r="S1106" s="1">
        <f t="shared" si="172"/>
        <v>2091</v>
      </c>
      <c r="T1106" s="1">
        <v>0.62</v>
      </c>
      <c r="U1106" s="1">
        <f t="shared" si="173"/>
        <v>1296.42</v>
      </c>
      <c r="V1106" s="1">
        <f t="shared" si="174"/>
        <v>794.57999999999993</v>
      </c>
      <c r="W1106" s="4">
        <f t="shared" si="175"/>
        <v>0.37999999999999995</v>
      </c>
      <c r="X1106" s="1" t="s">
        <v>56</v>
      </c>
      <c r="Y1106" s="1" t="s">
        <v>72</v>
      </c>
      <c r="Z1106" s="1" t="s">
        <v>41</v>
      </c>
      <c r="AA1106" s="2">
        <v>45992</v>
      </c>
      <c r="AB1106" s="1">
        <v>4</v>
      </c>
      <c r="AC1106" s="1" t="s">
        <v>42</v>
      </c>
      <c r="AD1106" s="9" t="str">
        <f t="shared" si="176"/>
        <v>Target Not Achieved</v>
      </c>
      <c r="AE1106" s="1" t="str" cm="1">
        <f t="array" ref="AE1106">_xlfn.IFS(AB1106&gt;=4.5,"Excellent",AB1106&gt;=3,"Good",AB1106&lt;3,"Poor")</f>
        <v>Good</v>
      </c>
      <c r="AF1106" s="1" t="str">
        <f t="shared" si="177"/>
        <v>Not Eligible for Bonus</v>
      </c>
      <c r="AG1106" s="9" t="str">
        <f t="shared" si="178"/>
        <v>Normal Region</v>
      </c>
      <c r="AH1106" s="1" t="str">
        <f t="shared" si="179"/>
        <v>Order Closed</v>
      </c>
    </row>
    <row r="1107" spans="1:34">
      <c r="A1107" s="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c r="P1107" s="1">
        <f t="shared" si="170"/>
        <v>4200</v>
      </c>
      <c r="Q1107" s="1">
        <v>0</v>
      </c>
      <c r="R1107" s="1">
        <f t="shared" si="171"/>
        <v>0</v>
      </c>
      <c r="S1107" s="1">
        <f t="shared" si="172"/>
        <v>4200</v>
      </c>
      <c r="T1107" s="1">
        <v>0.48</v>
      </c>
      <c r="U1107" s="1">
        <f t="shared" si="173"/>
        <v>2016</v>
      </c>
      <c r="V1107" s="1">
        <f t="shared" si="174"/>
        <v>2184</v>
      </c>
      <c r="W1107" s="4">
        <f t="shared" si="175"/>
        <v>0.52</v>
      </c>
      <c r="X1107" s="1" t="s">
        <v>56</v>
      </c>
      <c r="Y1107" s="1" t="s">
        <v>81</v>
      </c>
      <c r="Z1107" s="1" t="s">
        <v>41</v>
      </c>
      <c r="AA1107" s="2">
        <v>45993</v>
      </c>
      <c r="AB1107" s="1">
        <v>4</v>
      </c>
      <c r="AC1107" s="1" t="s">
        <v>42</v>
      </c>
      <c r="AD1107" s="9" t="str">
        <f t="shared" si="176"/>
        <v>Target Not Achieved</v>
      </c>
      <c r="AE1107" s="1" t="str" cm="1">
        <f t="array" ref="AE1107">_xlfn.IFS(AB1107&gt;=4.5,"Excellent",AB1107&gt;=3,"Good",AB1107&lt;3,"Poor")</f>
        <v>Good</v>
      </c>
      <c r="AF1107" s="1" t="str">
        <f t="shared" si="177"/>
        <v>Not Eligible for Bonus</v>
      </c>
      <c r="AG1107" s="9" t="str">
        <f t="shared" si="178"/>
        <v>Priority Region</v>
      </c>
      <c r="AH1107" s="1" t="str">
        <f t="shared" si="179"/>
        <v>Order Closed</v>
      </c>
    </row>
    <row r="1108" spans="1:34">
      <c r="A1108" s="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c r="P1108" s="1">
        <f t="shared" si="170"/>
        <v>17580</v>
      </c>
      <c r="Q1108" s="1">
        <v>0</v>
      </c>
      <c r="R1108" s="1">
        <f t="shared" si="171"/>
        <v>0</v>
      </c>
      <c r="S1108" s="1">
        <f t="shared" si="172"/>
        <v>17580</v>
      </c>
      <c r="T1108" s="1">
        <v>0.48</v>
      </c>
      <c r="U1108" s="1">
        <f t="shared" si="173"/>
        <v>8438.4</v>
      </c>
      <c r="V1108" s="1">
        <f t="shared" si="174"/>
        <v>9141.6</v>
      </c>
      <c r="W1108" s="4">
        <f t="shared" si="175"/>
        <v>0.52</v>
      </c>
      <c r="X1108" s="1" t="s">
        <v>39</v>
      </c>
      <c r="Y1108" s="1" t="s">
        <v>40</v>
      </c>
      <c r="Z1108" s="1" t="s">
        <v>41</v>
      </c>
      <c r="AA1108" s="2">
        <v>45991</v>
      </c>
      <c r="AB1108" s="1">
        <v>5</v>
      </c>
      <c r="AC1108" s="1" t="s">
        <v>42</v>
      </c>
      <c r="AD1108" s="9" t="str">
        <f t="shared" si="176"/>
        <v>Target Achieved</v>
      </c>
      <c r="AE1108" s="1" t="str" cm="1">
        <f t="array" ref="AE1108">_xlfn.IFS(AB1108&gt;=4.5,"Excellent",AB1108&gt;=3,"Good",AB1108&lt;3,"Poor")</f>
        <v>Excellent</v>
      </c>
      <c r="AF1108" s="1" t="str">
        <f t="shared" si="177"/>
        <v>Eligible for Bonus</v>
      </c>
      <c r="AG1108" s="9" t="str">
        <f t="shared" si="178"/>
        <v>Normal Region</v>
      </c>
      <c r="AH1108" s="1" t="str">
        <f t="shared" si="179"/>
        <v>Order Closed</v>
      </c>
    </row>
    <row r="1109" spans="1:34">
      <c r="A1109" s="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c r="P1109" s="1">
        <f t="shared" si="170"/>
        <v>20550</v>
      </c>
      <c r="Q1109" s="1">
        <v>0</v>
      </c>
      <c r="R1109" s="1">
        <f t="shared" si="171"/>
        <v>0</v>
      </c>
      <c r="S1109" s="1">
        <f t="shared" si="172"/>
        <v>20550</v>
      </c>
      <c r="T1109" s="1">
        <v>0.48</v>
      </c>
      <c r="U1109" s="1">
        <f t="shared" si="173"/>
        <v>9864</v>
      </c>
      <c r="V1109" s="1">
        <f t="shared" si="174"/>
        <v>10686</v>
      </c>
      <c r="W1109" s="4">
        <f t="shared" si="175"/>
        <v>0.52</v>
      </c>
      <c r="X1109" s="1" t="s">
        <v>39</v>
      </c>
      <c r="Y1109" s="1" t="s">
        <v>81</v>
      </c>
      <c r="Z1109" s="1" t="s">
        <v>41</v>
      </c>
      <c r="AA1109" s="2">
        <v>45989</v>
      </c>
      <c r="AB1109" s="1">
        <v>4</v>
      </c>
      <c r="AC1109" s="1" t="s">
        <v>42</v>
      </c>
      <c r="AD1109" s="9" t="str">
        <f t="shared" si="176"/>
        <v>Target Achieved</v>
      </c>
      <c r="AE1109" s="1" t="str" cm="1">
        <f t="array" ref="AE1109">_xlfn.IFS(AB1109&gt;=4.5,"Excellent",AB1109&gt;=3,"Good",AB1109&lt;3,"Poor")</f>
        <v>Good</v>
      </c>
      <c r="AF1109" s="1" t="str">
        <f t="shared" si="177"/>
        <v>Eligible for Bonus</v>
      </c>
      <c r="AG1109" s="9" t="str">
        <f t="shared" si="178"/>
        <v>Priority Region</v>
      </c>
      <c r="AH1109" s="1" t="str">
        <f t="shared" si="179"/>
        <v>Order Closed</v>
      </c>
    </row>
    <row r="1110" spans="1:34">
      <c r="A1110" s="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c r="P1110" s="1">
        <f t="shared" si="170"/>
        <v>860</v>
      </c>
      <c r="Q1110" s="1">
        <v>20</v>
      </c>
      <c r="R1110" s="1">
        <f t="shared" si="171"/>
        <v>172</v>
      </c>
      <c r="S1110" s="1">
        <f t="shared" si="172"/>
        <v>688</v>
      </c>
      <c r="T1110" s="1">
        <v>0.35</v>
      </c>
      <c r="U1110" s="1">
        <f t="shared" si="173"/>
        <v>240.79999999999998</v>
      </c>
      <c r="V1110" s="1">
        <f t="shared" si="174"/>
        <v>447.20000000000005</v>
      </c>
      <c r="W1110" s="4">
        <f t="shared" si="175"/>
        <v>0.65</v>
      </c>
      <c r="X1110" s="1" t="s">
        <v>56</v>
      </c>
      <c r="Y1110" s="1" t="s">
        <v>81</v>
      </c>
      <c r="Z1110" s="1" t="s">
        <v>41</v>
      </c>
      <c r="AA1110" s="2">
        <v>45991</v>
      </c>
      <c r="AB1110" s="1">
        <v>4</v>
      </c>
      <c r="AC1110" s="1" t="s">
        <v>42</v>
      </c>
      <c r="AD1110" s="9" t="str">
        <f t="shared" si="176"/>
        <v>Target Not Achieved</v>
      </c>
      <c r="AE1110" s="1" t="str" cm="1">
        <f t="array" ref="AE1110">_xlfn.IFS(AB1110&gt;=4.5,"Excellent",AB1110&gt;=3,"Good",AB1110&lt;3,"Poor")</f>
        <v>Good</v>
      </c>
      <c r="AF1110" s="1" t="str">
        <f t="shared" si="177"/>
        <v>Not Eligible for Bonus</v>
      </c>
      <c r="AG1110" s="9" t="str">
        <f t="shared" si="178"/>
        <v>Normal Region</v>
      </c>
      <c r="AH1110" s="1" t="str">
        <f t="shared" si="179"/>
        <v>Order Closed</v>
      </c>
    </row>
    <row r="1111" spans="1:34">
      <c r="A1111" s="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c r="P1111" s="1">
        <f t="shared" si="170"/>
        <v>510</v>
      </c>
      <c r="Q1111" s="1">
        <v>20</v>
      </c>
      <c r="R1111" s="1">
        <f t="shared" si="171"/>
        <v>102</v>
      </c>
      <c r="S1111" s="1">
        <f t="shared" si="172"/>
        <v>408</v>
      </c>
      <c r="T1111" s="1">
        <v>0.35</v>
      </c>
      <c r="U1111" s="1">
        <f t="shared" si="173"/>
        <v>142.79999999999998</v>
      </c>
      <c r="V1111" s="1">
        <f t="shared" si="174"/>
        <v>265.20000000000005</v>
      </c>
      <c r="W1111" s="4">
        <f t="shared" si="175"/>
        <v>0.65000000000000013</v>
      </c>
      <c r="X1111" s="1" t="s">
        <v>39</v>
      </c>
      <c r="Y1111" s="1" t="s">
        <v>81</v>
      </c>
      <c r="Z1111" s="1" t="s">
        <v>51</v>
      </c>
      <c r="AA1111" s="2">
        <v>45990</v>
      </c>
      <c r="AB1111" s="1"/>
      <c r="AC1111" s="1" t="s">
        <v>42</v>
      </c>
      <c r="AD1111" s="9" t="str">
        <f t="shared" si="176"/>
        <v>Target Not Achieved</v>
      </c>
      <c r="AE1111" s="1" t="str" cm="1">
        <f t="array" ref="AE1111">_xlfn.IFS(AB1111&gt;=4.5,"Excellent",AB1111&gt;=3,"Good",AB1111&lt;3,"Poor")</f>
        <v>Poor</v>
      </c>
      <c r="AF1111" s="1" t="str">
        <f t="shared" si="177"/>
        <v>Not Eligible for Bonus</v>
      </c>
      <c r="AG1111" s="9" t="str">
        <f t="shared" si="178"/>
        <v>Normal Region</v>
      </c>
      <c r="AH1111" s="1" t="str">
        <f t="shared" si="179"/>
        <v>Order Closed</v>
      </c>
    </row>
    <row r="1112" spans="1:34">
      <c r="A1112" s="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c r="P1112" s="1">
        <f t="shared" si="170"/>
        <v>65670</v>
      </c>
      <c r="Q1112" s="1">
        <v>0</v>
      </c>
      <c r="R1112" s="1">
        <f t="shared" si="171"/>
        <v>0</v>
      </c>
      <c r="S1112" s="1">
        <f t="shared" si="172"/>
        <v>65670</v>
      </c>
      <c r="T1112" s="1">
        <v>0.57999999999999996</v>
      </c>
      <c r="U1112" s="1">
        <f t="shared" si="173"/>
        <v>38088.6</v>
      </c>
      <c r="V1112" s="1">
        <f t="shared" si="174"/>
        <v>27581.4</v>
      </c>
      <c r="W1112" s="4">
        <f t="shared" si="175"/>
        <v>0.42000000000000004</v>
      </c>
      <c r="X1112" s="1" t="s">
        <v>50</v>
      </c>
      <c r="Y1112" s="1" t="s">
        <v>57</v>
      </c>
      <c r="Z1112" s="1" t="s">
        <v>41</v>
      </c>
      <c r="AA1112" s="2">
        <v>45992</v>
      </c>
      <c r="AB1112" s="1">
        <v>4</v>
      </c>
      <c r="AC1112" s="1" t="s">
        <v>42</v>
      </c>
      <c r="AD1112" s="9" t="str">
        <f t="shared" si="176"/>
        <v>Target Achieved</v>
      </c>
      <c r="AE1112" s="1" t="str" cm="1">
        <f t="array" ref="AE1112">_xlfn.IFS(AB1112&gt;=4.5,"Excellent",AB1112&gt;=3,"Good",AB1112&lt;3,"Poor")</f>
        <v>Good</v>
      </c>
      <c r="AF1112" s="1" t="str">
        <f t="shared" si="177"/>
        <v>Eligible for Bonus</v>
      </c>
      <c r="AG1112" s="9" t="str">
        <f t="shared" si="178"/>
        <v>Priority Region</v>
      </c>
      <c r="AH1112" s="1" t="str">
        <f t="shared" si="179"/>
        <v>Order Closed</v>
      </c>
    </row>
    <row r="1113" spans="1:34">
      <c r="A1113" s="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c r="P1113" s="1">
        <f t="shared" si="170"/>
        <v>45700</v>
      </c>
      <c r="Q1113" s="1">
        <v>0</v>
      </c>
      <c r="R1113" s="1">
        <f t="shared" si="171"/>
        <v>0</v>
      </c>
      <c r="S1113" s="1">
        <f t="shared" si="172"/>
        <v>45700</v>
      </c>
      <c r="T1113" s="1">
        <v>0.52</v>
      </c>
      <c r="U1113" s="1">
        <f t="shared" si="173"/>
        <v>23764</v>
      </c>
      <c r="V1113" s="1">
        <f t="shared" si="174"/>
        <v>21936</v>
      </c>
      <c r="W1113" s="4">
        <f t="shared" si="175"/>
        <v>0.48</v>
      </c>
      <c r="X1113" s="1" t="s">
        <v>39</v>
      </c>
      <c r="Y1113" s="1" t="s">
        <v>72</v>
      </c>
      <c r="Z1113" s="1" t="s">
        <v>41</v>
      </c>
      <c r="AA1113" s="2">
        <v>45993</v>
      </c>
      <c r="AB1113" s="1">
        <v>5</v>
      </c>
      <c r="AC1113" s="1" t="s">
        <v>42</v>
      </c>
      <c r="AD1113" s="9" t="str">
        <f t="shared" si="176"/>
        <v>Target Achieved</v>
      </c>
      <c r="AE1113" s="1" t="str" cm="1">
        <f t="array" ref="AE1113">_xlfn.IFS(AB1113&gt;=4.5,"Excellent",AB1113&gt;=3,"Good",AB1113&lt;3,"Poor")</f>
        <v>Excellent</v>
      </c>
      <c r="AF1113" s="1" t="str">
        <f t="shared" si="177"/>
        <v>Eligible for Bonus</v>
      </c>
      <c r="AG1113" s="9" t="str">
        <f t="shared" si="178"/>
        <v>Priority Region</v>
      </c>
      <c r="AH1113" s="1" t="str">
        <f t="shared" si="179"/>
        <v>Order Closed</v>
      </c>
    </row>
    <row r="1114" spans="1:34">
      <c r="A1114" s="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c r="P1114" s="1">
        <f t="shared" si="170"/>
        <v>2790</v>
      </c>
      <c r="Q1114" s="1">
        <v>0</v>
      </c>
      <c r="R1114" s="1">
        <f t="shared" si="171"/>
        <v>0</v>
      </c>
      <c r="S1114" s="1">
        <f t="shared" si="172"/>
        <v>2790</v>
      </c>
      <c r="T1114" s="1">
        <v>0.35</v>
      </c>
      <c r="U1114" s="1">
        <f t="shared" si="173"/>
        <v>976.49999999999989</v>
      </c>
      <c r="V1114" s="1">
        <f t="shared" si="174"/>
        <v>1813.5</v>
      </c>
      <c r="W1114" s="4">
        <f t="shared" si="175"/>
        <v>0.65</v>
      </c>
      <c r="X1114" s="1" t="s">
        <v>65</v>
      </c>
      <c r="Y1114" s="1" t="s">
        <v>57</v>
      </c>
      <c r="Z1114" s="1" t="s">
        <v>22</v>
      </c>
      <c r="AA1114" s="1"/>
      <c r="AB1114" s="1"/>
      <c r="AC1114" s="1" t="s">
        <v>93</v>
      </c>
      <c r="AD1114" s="9" t="str">
        <f t="shared" si="176"/>
        <v>Target Not Achieved</v>
      </c>
      <c r="AE1114" s="1" t="str" cm="1">
        <f t="array" ref="AE1114">_xlfn.IFS(AB1114&gt;=4.5,"Excellent",AB1114&gt;=3,"Good",AB1114&lt;3,"Poor")</f>
        <v>Poor</v>
      </c>
      <c r="AF1114" s="1" t="str">
        <f t="shared" si="177"/>
        <v>Not Eligible for Bonus</v>
      </c>
      <c r="AG1114" s="9" t="str">
        <f t="shared" si="178"/>
        <v>Normal Region</v>
      </c>
      <c r="AH1114" s="1" t="str">
        <f t="shared" si="179"/>
        <v>Order Returned</v>
      </c>
    </row>
    <row r="1115" spans="1:34">
      <c r="A1115" s="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c r="P1115" s="1">
        <f t="shared" si="170"/>
        <v>16800</v>
      </c>
      <c r="Q1115" s="1">
        <v>20</v>
      </c>
      <c r="R1115" s="1">
        <f t="shared" si="171"/>
        <v>3360</v>
      </c>
      <c r="S1115" s="1">
        <f t="shared" si="172"/>
        <v>13440</v>
      </c>
      <c r="T1115" s="1">
        <v>0.52</v>
      </c>
      <c r="U1115" s="1">
        <f t="shared" si="173"/>
        <v>6988.8</v>
      </c>
      <c r="V1115" s="1">
        <f t="shared" si="174"/>
        <v>6451.2</v>
      </c>
      <c r="W1115" s="4">
        <f t="shared" si="175"/>
        <v>0.48</v>
      </c>
      <c r="X1115" s="1" t="s">
        <v>39</v>
      </c>
      <c r="Y1115" s="1" t="s">
        <v>81</v>
      </c>
      <c r="Z1115" s="1" t="s">
        <v>120</v>
      </c>
      <c r="AA1115" s="1"/>
      <c r="AB1115" s="1"/>
      <c r="AC1115" s="1" t="s">
        <v>42</v>
      </c>
      <c r="AD1115" s="9" t="str">
        <f t="shared" si="176"/>
        <v>Target Achieved</v>
      </c>
      <c r="AE1115" s="1" t="str" cm="1">
        <f t="array" ref="AE1115">_xlfn.IFS(AB1115&gt;=4.5,"Excellent",AB1115&gt;=3,"Good",AB1115&lt;3,"Poor")</f>
        <v>Poor</v>
      </c>
      <c r="AF1115" s="1" t="str">
        <f t="shared" si="177"/>
        <v>Not Eligible for Bonus</v>
      </c>
      <c r="AG1115" s="9" t="str">
        <f t="shared" si="178"/>
        <v>Priority Region</v>
      </c>
      <c r="AH1115" s="1" t="str">
        <f t="shared" si="179"/>
        <v>Order Closed</v>
      </c>
    </row>
    <row r="1116" spans="1:34">
      <c r="A1116" s="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c r="P1116" s="1">
        <f t="shared" si="170"/>
        <v>12330</v>
      </c>
      <c r="Q1116" s="1">
        <v>5</v>
      </c>
      <c r="R1116" s="1">
        <f t="shared" si="171"/>
        <v>616.5</v>
      </c>
      <c r="S1116" s="1">
        <f t="shared" si="172"/>
        <v>11713.5</v>
      </c>
      <c r="T1116" s="1">
        <v>0.45</v>
      </c>
      <c r="U1116" s="1">
        <f t="shared" si="173"/>
        <v>5271.0749999999998</v>
      </c>
      <c r="V1116" s="1">
        <f t="shared" si="174"/>
        <v>6442.4250000000002</v>
      </c>
      <c r="W1116" s="4">
        <f t="shared" si="175"/>
        <v>0.55000000000000004</v>
      </c>
      <c r="X1116" s="1" t="s">
        <v>92</v>
      </c>
      <c r="Y1116" s="1" t="s">
        <v>57</v>
      </c>
      <c r="Z1116" s="1" t="s">
        <v>41</v>
      </c>
      <c r="AA1116" s="2">
        <v>45991</v>
      </c>
      <c r="AB1116" s="1">
        <v>3</v>
      </c>
      <c r="AC1116" s="1" t="s">
        <v>42</v>
      </c>
      <c r="AD1116" s="9" t="str">
        <f t="shared" si="176"/>
        <v>Target Achieved</v>
      </c>
      <c r="AE1116" s="1" t="str" cm="1">
        <f t="array" ref="AE1116">_xlfn.IFS(AB1116&gt;=4.5,"Excellent",AB1116&gt;=3,"Good",AB1116&lt;3,"Poor")</f>
        <v>Good</v>
      </c>
      <c r="AF1116" s="1" t="str">
        <f t="shared" si="177"/>
        <v>Eligible for Bonus</v>
      </c>
      <c r="AG1116" s="9" t="str">
        <f t="shared" si="178"/>
        <v>Normal Region</v>
      </c>
      <c r="AH1116" s="1" t="str">
        <f t="shared" si="179"/>
        <v>Order Closed</v>
      </c>
    </row>
    <row r="1117" spans="1:34">
      <c r="A1117" s="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c r="P1117" s="1">
        <f t="shared" si="170"/>
        <v>3040</v>
      </c>
      <c r="Q1117" s="1">
        <v>10</v>
      </c>
      <c r="R1117" s="1">
        <f t="shared" si="171"/>
        <v>304</v>
      </c>
      <c r="S1117" s="1">
        <f t="shared" si="172"/>
        <v>2736</v>
      </c>
      <c r="T1117" s="1">
        <v>0.62</v>
      </c>
      <c r="U1117" s="1">
        <f t="shared" si="173"/>
        <v>1696.32</v>
      </c>
      <c r="V1117" s="1">
        <f t="shared" si="174"/>
        <v>1039.68</v>
      </c>
      <c r="W1117" s="4">
        <f t="shared" si="175"/>
        <v>0.38</v>
      </c>
      <c r="X1117" s="1" t="s">
        <v>147</v>
      </c>
      <c r="Y1117" s="1" t="s">
        <v>57</v>
      </c>
      <c r="Z1117" s="1" t="s">
        <v>120</v>
      </c>
      <c r="AA1117" s="1"/>
      <c r="AB1117" s="1"/>
      <c r="AC1117" s="1" t="s">
        <v>42</v>
      </c>
      <c r="AD1117" s="9" t="str">
        <f t="shared" si="176"/>
        <v>Target Not Achieved</v>
      </c>
      <c r="AE1117" s="1" t="str" cm="1">
        <f t="array" ref="AE1117">_xlfn.IFS(AB1117&gt;=4.5,"Excellent",AB1117&gt;=3,"Good",AB1117&lt;3,"Poor")</f>
        <v>Poor</v>
      </c>
      <c r="AF1117" s="1" t="str">
        <f t="shared" si="177"/>
        <v>Not Eligible for Bonus</v>
      </c>
      <c r="AG1117" s="9" t="str">
        <f t="shared" si="178"/>
        <v>Normal Region</v>
      </c>
      <c r="AH1117" s="1" t="str">
        <f t="shared" si="179"/>
        <v>Order Closed</v>
      </c>
    </row>
    <row r="1118" spans="1:34">
      <c r="A1118" s="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c r="P1118" s="1">
        <f t="shared" si="170"/>
        <v>780</v>
      </c>
      <c r="Q1118" s="1">
        <v>20</v>
      </c>
      <c r="R1118" s="1">
        <f t="shared" si="171"/>
        <v>156</v>
      </c>
      <c r="S1118" s="1">
        <f t="shared" si="172"/>
        <v>624</v>
      </c>
      <c r="T1118" s="1">
        <v>0.45</v>
      </c>
      <c r="U1118" s="1">
        <f t="shared" si="173"/>
        <v>280.8</v>
      </c>
      <c r="V1118" s="1">
        <f t="shared" si="174"/>
        <v>343.2</v>
      </c>
      <c r="W1118" s="4">
        <f t="shared" si="175"/>
        <v>0.54999999999999993</v>
      </c>
      <c r="X1118" s="1" t="s">
        <v>65</v>
      </c>
      <c r="Y1118" s="1" t="s">
        <v>81</v>
      </c>
      <c r="Z1118" s="1" t="s">
        <v>41</v>
      </c>
      <c r="AA1118" s="2">
        <v>45992</v>
      </c>
      <c r="AB1118" s="1">
        <v>3</v>
      </c>
      <c r="AC1118" s="1" t="s">
        <v>42</v>
      </c>
      <c r="AD1118" s="9" t="str">
        <f t="shared" si="176"/>
        <v>Target Not Achieved</v>
      </c>
      <c r="AE1118" s="1" t="str" cm="1">
        <f t="array" ref="AE1118">_xlfn.IFS(AB1118&gt;=4.5,"Excellent",AB1118&gt;=3,"Good",AB1118&lt;3,"Poor")</f>
        <v>Good</v>
      </c>
      <c r="AF1118" s="1" t="str">
        <f t="shared" si="177"/>
        <v>Not Eligible for Bonus</v>
      </c>
      <c r="AG1118" s="9" t="str">
        <f t="shared" si="178"/>
        <v>Normal Region</v>
      </c>
      <c r="AH1118" s="1" t="str">
        <f t="shared" si="179"/>
        <v>Order Closed</v>
      </c>
    </row>
    <row r="1119" spans="1:34">
      <c r="A1119" s="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c r="P1119" s="1">
        <f t="shared" si="170"/>
        <v>9260</v>
      </c>
      <c r="Q1119" s="1">
        <v>0</v>
      </c>
      <c r="R1119" s="1">
        <f t="shared" si="171"/>
        <v>0</v>
      </c>
      <c r="S1119" s="1">
        <f t="shared" si="172"/>
        <v>9260</v>
      </c>
      <c r="T1119" s="1">
        <v>0.48</v>
      </c>
      <c r="U1119" s="1">
        <f t="shared" si="173"/>
        <v>4444.8</v>
      </c>
      <c r="V1119" s="1">
        <f t="shared" si="174"/>
        <v>4815.2</v>
      </c>
      <c r="W1119" s="4">
        <f t="shared" si="175"/>
        <v>0.52</v>
      </c>
      <c r="X1119" s="1" t="s">
        <v>104</v>
      </c>
      <c r="Y1119" s="1" t="s">
        <v>81</v>
      </c>
      <c r="Z1119" s="1" t="s">
        <v>41</v>
      </c>
      <c r="AA1119" s="2">
        <v>45998</v>
      </c>
      <c r="AB1119" s="1">
        <v>5</v>
      </c>
      <c r="AC1119" s="1" t="s">
        <v>42</v>
      </c>
      <c r="AD1119" s="9" t="str">
        <f t="shared" si="176"/>
        <v>Target Not Achieved</v>
      </c>
      <c r="AE1119" s="1" t="str" cm="1">
        <f t="array" ref="AE1119">_xlfn.IFS(AB1119&gt;=4.5,"Excellent",AB1119&gt;=3,"Good",AB1119&lt;3,"Poor")</f>
        <v>Excellent</v>
      </c>
      <c r="AF1119" s="1" t="str">
        <f t="shared" si="177"/>
        <v>Not Eligible for Bonus</v>
      </c>
      <c r="AG1119" s="9" t="str">
        <f t="shared" si="178"/>
        <v>Priority Region</v>
      </c>
      <c r="AH1119" s="1" t="str">
        <f t="shared" si="179"/>
        <v>Order Closed</v>
      </c>
    </row>
    <row r="1120" spans="1:34">
      <c r="A1120" s="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c r="P1120" s="1">
        <f t="shared" si="170"/>
        <v>76450</v>
      </c>
      <c r="Q1120" s="1">
        <v>0</v>
      </c>
      <c r="R1120" s="1">
        <f t="shared" si="171"/>
        <v>0</v>
      </c>
      <c r="S1120" s="1">
        <f t="shared" si="172"/>
        <v>76450</v>
      </c>
      <c r="T1120" s="1">
        <v>0.57999999999999996</v>
      </c>
      <c r="U1120" s="1">
        <f t="shared" si="173"/>
        <v>44341</v>
      </c>
      <c r="V1120" s="1">
        <f t="shared" si="174"/>
        <v>32109</v>
      </c>
      <c r="W1120" s="4">
        <f t="shared" si="175"/>
        <v>0.42</v>
      </c>
      <c r="X1120" s="1" t="s">
        <v>147</v>
      </c>
      <c r="Y1120" s="1" t="s">
        <v>57</v>
      </c>
      <c r="Z1120" s="1" t="s">
        <v>120</v>
      </c>
      <c r="AA1120" s="1"/>
      <c r="AB1120" s="1"/>
      <c r="AC1120" s="1" t="s">
        <v>42</v>
      </c>
      <c r="AD1120" s="9" t="str">
        <f t="shared" si="176"/>
        <v>Target Achieved</v>
      </c>
      <c r="AE1120" s="1" t="str" cm="1">
        <f t="array" ref="AE1120">_xlfn.IFS(AB1120&gt;=4.5,"Excellent",AB1120&gt;=3,"Good",AB1120&lt;3,"Poor")</f>
        <v>Poor</v>
      </c>
      <c r="AF1120" s="1" t="str">
        <f t="shared" si="177"/>
        <v>Eligible for Bonus</v>
      </c>
      <c r="AG1120" s="9" t="str">
        <f t="shared" si="178"/>
        <v>Priority Region</v>
      </c>
      <c r="AH1120" s="1" t="str">
        <f t="shared" si="179"/>
        <v>Order Closed</v>
      </c>
    </row>
    <row r="1121" spans="1:34">
      <c r="A1121" s="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c r="P1121" s="1">
        <f t="shared" si="170"/>
        <v>1230</v>
      </c>
      <c r="Q1121" s="1">
        <v>20</v>
      </c>
      <c r="R1121" s="1">
        <f t="shared" si="171"/>
        <v>246</v>
      </c>
      <c r="S1121" s="1">
        <f t="shared" si="172"/>
        <v>984</v>
      </c>
      <c r="T1121" s="1">
        <v>0.45</v>
      </c>
      <c r="U1121" s="1">
        <f t="shared" si="173"/>
        <v>442.8</v>
      </c>
      <c r="V1121" s="1">
        <f t="shared" si="174"/>
        <v>541.20000000000005</v>
      </c>
      <c r="W1121" s="4">
        <f t="shared" si="175"/>
        <v>0.55000000000000004</v>
      </c>
      <c r="X1121" s="1" t="s">
        <v>147</v>
      </c>
      <c r="Y1121" s="1" t="s">
        <v>57</v>
      </c>
      <c r="Z1121" s="1" t="s">
        <v>51</v>
      </c>
      <c r="AA1121" s="2">
        <v>45997</v>
      </c>
      <c r="AB1121" s="1"/>
      <c r="AC1121" s="1" t="s">
        <v>42</v>
      </c>
      <c r="AD1121" s="9" t="str">
        <f t="shared" si="176"/>
        <v>Target Not Achieved</v>
      </c>
      <c r="AE1121" s="1" t="str" cm="1">
        <f t="array" ref="AE1121">_xlfn.IFS(AB1121&gt;=4.5,"Excellent",AB1121&gt;=3,"Good",AB1121&lt;3,"Poor")</f>
        <v>Poor</v>
      </c>
      <c r="AF1121" s="1" t="str">
        <f t="shared" si="177"/>
        <v>Not Eligible for Bonus</v>
      </c>
      <c r="AG1121" s="9" t="str">
        <f t="shared" si="178"/>
        <v>Normal Region</v>
      </c>
      <c r="AH1121" s="1" t="str">
        <f t="shared" si="179"/>
        <v>Order Closed</v>
      </c>
    </row>
    <row r="1122" spans="1:34">
      <c r="A1122" s="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c r="P1122" s="1">
        <f t="shared" si="170"/>
        <v>3280</v>
      </c>
      <c r="Q1122" s="1">
        <v>0</v>
      </c>
      <c r="R1122" s="1">
        <f t="shared" si="171"/>
        <v>0</v>
      </c>
      <c r="S1122" s="1">
        <f t="shared" si="172"/>
        <v>3280</v>
      </c>
      <c r="T1122" s="1">
        <v>0.48</v>
      </c>
      <c r="U1122" s="1">
        <f t="shared" si="173"/>
        <v>1574.3999999999999</v>
      </c>
      <c r="V1122" s="1">
        <f t="shared" si="174"/>
        <v>1705.6000000000001</v>
      </c>
      <c r="W1122" s="4">
        <f t="shared" si="175"/>
        <v>0.52</v>
      </c>
      <c r="X1122" s="1" t="s">
        <v>147</v>
      </c>
      <c r="Y1122" s="1" t="s">
        <v>57</v>
      </c>
      <c r="Z1122" s="1" t="s">
        <v>51</v>
      </c>
      <c r="AA1122" s="2">
        <v>45993</v>
      </c>
      <c r="AB1122" s="1"/>
      <c r="AC1122" s="1" t="s">
        <v>42</v>
      </c>
      <c r="AD1122" s="9" t="str">
        <f t="shared" si="176"/>
        <v>Target Not Achieved</v>
      </c>
      <c r="AE1122" s="1" t="str" cm="1">
        <f t="array" ref="AE1122">_xlfn.IFS(AB1122&gt;=4.5,"Excellent",AB1122&gt;=3,"Good",AB1122&lt;3,"Poor")</f>
        <v>Poor</v>
      </c>
      <c r="AF1122" s="1" t="str">
        <f t="shared" si="177"/>
        <v>Not Eligible for Bonus</v>
      </c>
      <c r="AG1122" s="9" t="str">
        <f t="shared" si="178"/>
        <v>Normal Region</v>
      </c>
      <c r="AH1122" s="1" t="str">
        <f t="shared" si="179"/>
        <v>Order Closed</v>
      </c>
    </row>
    <row r="1123" spans="1:34">
      <c r="A1123" s="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c r="P1123" s="1">
        <f t="shared" si="170"/>
        <v>5110</v>
      </c>
      <c r="Q1123" s="1">
        <v>25</v>
      </c>
      <c r="R1123" s="1">
        <f t="shared" si="171"/>
        <v>1277.5</v>
      </c>
      <c r="S1123" s="1">
        <f t="shared" si="172"/>
        <v>3832.5</v>
      </c>
      <c r="T1123" s="1">
        <v>0.47</v>
      </c>
      <c r="U1123" s="1">
        <f t="shared" si="173"/>
        <v>1801.2749999999999</v>
      </c>
      <c r="V1123" s="1">
        <f t="shared" si="174"/>
        <v>2031.2250000000001</v>
      </c>
      <c r="W1123" s="4">
        <f t="shared" si="175"/>
        <v>0.53</v>
      </c>
      <c r="X1123" s="1" t="s">
        <v>65</v>
      </c>
      <c r="Y1123" s="1" t="s">
        <v>72</v>
      </c>
      <c r="Z1123" s="1" t="s">
        <v>41</v>
      </c>
      <c r="AA1123" s="2">
        <v>45996</v>
      </c>
      <c r="AB1123" s="1">
        <v>4</v>
      </c>
      <c r="AC1123" s="1" t="s">
        <v>42</v>
      </c>
      <c r="AD1123" s="9" t="str">
        <f t="shared" si="176"/>
        <v>Target Not Achieved</v>
      </c>
      <c r="AE1123" s="1" t="str" cm="1">
        <f t="array" ref="AE1123">_xlfn.IFS(AB1123&gt;=4.5,"Excellent",AB1123&gt;=3,"Good",AB1123&lt;3,"Poor")</f>
        <v>Good</v>
      </c>
      <c r="AF1123" s="1" t="str">
        <f t="shared" si="177"/>
        <v>Not Eligible for Bonus</v>
      </c>
      <c r="AG1123" s="9" t="str">
        <f t="shared" si="178"/>
        <v>Normal Region</v>
      </c>
      <c r="AH1123" s="1" t="str">
        <f t="shared" si="179"/>
        <v>Order Closed</v>
      </c>
    </row>
    <row r="1124" spans="1:34">
      <c r="A1124" s="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c r="P1124" s="1">
        <f t="shared" si="170"/>
        <v>32050</v>
      </c>
      <c r="Q1124" s="1">
        <v>0</v>
      </c>
      <c r="R1124" s="1">
        <f t="shared" si="171"/>
        <v>0</v>
      </c>
      <c r="S1124" s="1">
        <f t="shared" si="172"/>
        <v>32050</v>
      </c>
      <c r="T1124" s="1">
        <v>0.48</v>
      </c>
      <c r="U1124" s="1">
        <f t="shared" si="173"/>
        <v>15384</v>
      </c>
      <c r="V1124" s="1">
        <f t="shared" si="174"/>
        <v>16666</v>
      </c>
      <c r="W1124" s="4">
        <f t="shared" si="175"/>
        <v>0.52</v>
      </c>
      <c r="X1124" s="1" t="s">
        <v>56</v>
      </c>
      <c r="Y1124" s="1" t="s">
        <v>40</v>
      </c>
      <c r="Z1124" s="1" t="s">
        <v>41</v>
      </c>
      <c r="AA1124" s="2">
        <v>45999</v>
      </c>
      <c r="AB1124" s="1">
        <v>4</v>
      </c>
      <c r="AC1124" s="1" t="s">
        <v>42</v>
      </c>
      <c r="AD1124" s="9" t="str">
        <f t="shared" si="176"/>
        <v>Target Achieved</v>
      </c>
      <c r="AE1124" s="1" t="str" cm="1">
        <f t="array" ref="AE1124">_xlfn.IFS(AB1124&gt;=4.5,"Excellent",AB1124&gt;=3,"Good",AB1124&lt;3,"Poor")</f>
        <v>Good</v>
      </c>
      <c r="AF1124" s="1" t="str">
        <f t="shared" si="177"/>
        <v>Eligible for Bonus</v>
      </c>
      <c r="AG1124" s="9" t="str">
        <f t="shared" si="178"/>
        <v>Normal Region</v>
      </c>
      <c r="AH1124" s="1" t="str">
        <f t="shared" si="179"/>
        <v>Order Closed</v>
      </c>
    </row>
    <row r="1125" spans="1:34">
      <c r="A1125" s="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c r="P1125" s="1">
        <f t="shared" si="170"/>
        <v>7650</v>
      </c>
      <c r="Q1125" s="1">
        <v>5</v>
      </c>
      <c r="R1125" s="1">
        <f t="shared" si="171"/>
        <v>382.5</v>
      </c>
      <c r="S1125" s="1">
        <f t="shared" si="172"/>
        <v>7267.5</v>
      </c>
      <c r="T1125" s="1">
        <v>0.5</v>
      </c>
      <c r="U1125" s="1">
        <f t="shared" si="173"/>
        <v>3633.75</v>
      </c>
      <c r="V1125" s="1">
        <f t="shared" si="174"/>
        <v>3633.75</v>
      </c>
      <c r="W1125" s="4">
        <f t="shared" si="175"/>
        <v>0.5</v>
      </c>
      <c r="X1125" s="1" t="s">
        <v>50</v>
      </c>
      <c r="Y1125" s="1" t="s">
        <v>40</v>
      </c>
      <c r="Z1125" s="1" t="s">
        <v>41</v>
      </c>
      <c r="AA1125" s="2">
        <v>46000</v>
      </c>
      <c r="AB1125" s="1">
        <v>5</v>
      </c>
      <c r="AC1125" s="1" t="s">
        <v>42</v>
      </c>
      <c r="AD1125" s="9" t="str">
        <f t="shared" si="176"/>
        <v>Target Not Achieved</v>
      </c>
      <c r="AE1125" s="1" t="str" cm="1">
        <f t="array" ref="AE1125">_xlfn.IFS(AB1125&gt;=4.5,"Excellent",AB1125&gt;=3,"Good",AB1125&lt;3,"Poor")</f>
        <v>Excellent</v>
      </c>
      <c r="AF1125" s="1" t="str">
        <f t="shared" si="177"/>
        <v>Not Eligible for Bonus</v>
      </c>
      <c r="AG1125" s="9" t="str">
        <f t="shared" si="178"/>
        <v>Normal Region</v>
      </c>
      <c r="AH1125" s="1" t="str">
        <f t="shared" si="179"/>
        <v>Order Closed</v>
      </c>
    </row>
    <row r="1126" spans="1:34">
      <c r="A1126" s="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c r="P1126" s="1">
        <f t="shared" si="170"/>
        <v>3400</v>
      </c>
      <c r="Q1126" s="1">
        <v>10</v>
      </c>
      <c r="R1126" s="1">
        <f t="shared" si="171"/>
        <v>340</v>
      </c>
      <c r="S1126" s="1">
        <f t="shared" si="172"/>
        <v>3060</v>
      </c>
      <c r="T1126" s="1">
        <v>0.5</v>
      </c>
      <c r="U1126" s="1">
        <f t="shared" si="173"/>
        <v>1530</v>
      </c>
      <c r="V1126" s="1">
        <f t="shared" si="174"/>
        <v>1530</v>
      </c>
      <c r="W1126" s="4">
        <f t="shared" si="175"/>
        <v>0.5</v>
      </c>
      <c r="X1126" s="1" t="s">
        <v>56</v>
      </c>
      <c r="Y1126" s="1" t="s">
        <v>72</v>
      </c>
      <c r="Z1126" s="1" t="s">
        <v>41</v>
      </c>
      <c r="AA1126" s="2">
        <v>45999</v>
      </c>
      <c r="AB1126" s="1">
        <v>4</v>
      </c>
      <c r="AC1126" s="1" t="s">
        <v>42</v>
      </c>
      <c r="AD1126" s="9" t="str">
        <f t="shared" si="176"/>
        <v>Target Not Achieved</v>
      </c>
      <c r="AE1126" s="1" t="str" cm="1">
        <f t="array" ref="AE1126">_xlfn.IFS(AB1126&gt;=4.5,"Excellent",AB1126&gt;=3,"Good",AB1126&lt;3,"Poor")</f>
        <v>Good</v>
      </c>
      <c r="AF1126" s="1" t="str">
        <f t="shared" si="177"/>
        <v>Not Eligible for Bonus</v>
      </c>
      <c r="AG1126" s="9" t="str">
        <f t="shared" si="178"/>
        <v>Normal Region</v>
      </c>
      <c r="AH1126" s="1" t="str">
        <f t="shared" si="179"/>
        <v>Order Closed</v>
      </c>
    </row>
    <row r="1127" spans="1:34">
      <c r="A1127" s="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c r="P1127" s="1">
        <f t="shared" si="170"/>
        <v>4860</v>
      </c>
      <c r="Q1127" s="1">
        <v>0</v>
      </c>
      <c r="R1127" s="1">
        <f t="shared" si="171"/>
        <v>0</v>
      </c>
      <c r="S1127" s="1">
        <f t="shared" si="172"/>
        <v>4860</v>
      </c>
      <c r="T1127" s="1">
        <v>0.47</v>
      </c>
      <c r="U1127" s="1">
        <f t="shared" si="173"/>
        <v>2284.1999999999998</v>
      </c>
      <c r="V1127" s="1">
        <f t="shared" si="174"/>
        <v>2575.8000000000002</v>
      </c>
      <c r="W1127" s="4">
        <f t="shared" si="175"/>
        <v>0.53</v>
      </c>
      <c r="X1127" s="1" t="s">
        <v>147</v>
      </c>
      <c r="Y1127" s="1" t="s">
        <v>72</v>
      </c>
      <c r="Z1127" s="1" t="s">
        <v>66</v>
      </c>
      <c r="AA1127" s="1"/>
      <c r="AB1127" s="1"/>
      <c r="AC1127" s="1" t="s">
        <v>42</v>
      </c>
      <c r="AD1127" s="9" t="str">
        <f t="shared" si="176"/>
        <v>Target Not Achieved</v>
      </c>
      <c r="AE1127" s="1" t="str" cm="1">
        <f t="array" ref="AE1127">_xlfn.IFS(AB1127&gt;=4.5,"Excellent",AB1127&gt;=3,"Good",AB1127&lt;3,"Poor")</f>
        <v>Poor</v>
      </c>
      <c r="AF1127" s="1" t="str">
        <f t="shared" si="177"/>
        <v>Not Eligible for Bonus</v>
      </c>
      <c r="AG1127" s="9" t="str">
        <f t="shared" si="178"/>
        <v>Priority Region</v>
      </c>
      <c r="AH1127" s="1" t="str">
        <f t="shared" si="179"/>
        <v>Order Closed</v>
      </c>
    </row>
    <row r="1128" spans="1:34">
      <c r="A1128" s="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c r="P1128" s="1">
        <f t="shared" si="170"/>
        <v>8440</v>
      </c>
      <c r="Q1128" s="1">
        <v>30</v>
      </c>
      <c r="R1128" s="1">
        <f t="shared" si="171"/>
        <v>2532</v>
      </c>
      <c r="S1128" s="1">
        <f t="shared" si="172"/>
        <v>5908</v>
      </c>
      <c r="T1128" s="1">
        <v>0.52</v>
      </c>
      <c r="U1128" s="1">
        <f t="shared" si="173"/>
        <v>3072.1600000000003</v>
      </c>
      <c r="V1128" s="1">
        <f t="shared" si="174"/>
        <v>2835.8399999999997</v>
      </c>
      <c r="W1128" s="4">
        <f t="shared" si="175"/>
        <v>0.47999999999999993</v>
      </c>
      <c r="X1128" s="1" t="s">
        <v>147</v>
      </c>
      <c r="Y1128" s="1" t="s">
        <v>72</v>
      </c>
      <c r="Z1128" s="1" t="s">
        <v>120</v>
      </c>
      <c r="AA1128" s="1"/>
      <c r="AB1128" s="1"/>
      <c r="AC1128" s="1" t="s">
        <v>42</v>
      </c>
      <c r="AD1128" s="9" t="str">
        <f t="shared" si="176"/>
        <v>Target Not Achieved</v>
      </c>
      <c r="AE1128" s="1" t="str" cm="1">
        <f t="array" ref="AE1128">_xlfn.IFS(AB1128&gt;=4.5,"Excellent",AB1128&gt;=3,"Good",AB1128&lt;3,"Poor")</f>
        <v>Poor</v>
      </c>
      <c r="AF1128" s="1" t="str">
        <f t="shared" si="177"/>
        <v>Not Eligible for Bonus</v>
      </c>
      <c r="AG1128" s="9" t="str">
        <f t="shared" si="178"/>
        <v>Priority Region</v>
      </c>
      <c r="AH1128" s="1" t="str">
        <f t="shared" si="179"/>
        <v>Order Closed</v>
      </c>
    </row>
    <row r="1129" spans="1:34">
      <c r="A1129" s="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c r="P1129" s="1">
        <f t="shared" si="170"/>
        <v>41320</v>
      </c>
      <c r="Q1129" s="1">
        <v>10</v>
      </c>
      <c r="R1129" s="1">
        <f t="shared" si="171"/>
        <v>4132</v>
      </c>
      <c r="S1129" s="1">
        <f t="shared" si="172"/>
        <v>37188</v>
      </c>
      <c r="T1129" s="1">
        <v>0.52</v>
      </c>
      <c r="U1129" s="1">
        <f t="shared" si="173"/>
        <v>19337.760000000002</v>
      </c>
      <c r="V1129" s="1">
        <f t="shared" si="174"/>
        <v>17850.239999999998</v>
      </c>
      <c r="W1129" s="4">
        <f t="shared" si="175"/>
        <v>0.47999999999999993</v>
      </c>
      <c r="X1129" s="1" t="s">
        <v>104</v>
      </c>
      <c r="Y1129" s="1" t="s">
        <v>40</v>
      </c>
      <c r="Z1129" s="1" t="s">
        <v>51</v>
      </c>
      <c r="AA1129" s="2">
        <v>45999</v>
      </c>
      <c r="AB1129" s="1"/>
      <c r="AC1129" s="1" t="s">
        <v>42</v>
      </c>
      <c r="AD1129" s="9" t="str">
        <f t="shared" si="176"/>
        <v>Target Achieved</v>
      </c>
      <c r="AE1129" s="1" t="str" cm="1">
        <f t="array" ref="AE1129">_xlfn.IFS(AB1129&gt;=4.5,"Excellent",AB1129&gt;=3,"Good",AB1129&lt;3,"Poor")</f>
        <v>Poor</v>
      </c>
      <c r="AF1129" s="1" t="str">
        <f t="shared" si="177"/>
        <v>Not Eligible for Bonus</v>
      </c>
      <c r="AG1129" s="9" t="str">
        <f t="shared" si="178"/>
        <v>Priority Region</v>
      </c>
      <c r="AH1129" s="1" t="str">
        <f t="shared" si="179"/>
        <v>Order Closed</v>
      </c>
    </row>
    <row r="1130" spans="1:34">
      <c r="A1130" s="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c r="P1130" s="1">
        <f t="shared" si="170"/>
        <v>12990</v>
      </c>
      <c r="Q1130" s="1">
        <v>0</v>
      </c>
      <c r="R1130" s="1">
        <f t="shared" si="171"/>
        <v>0</v>
      </c>
      <c r="S1130" s="1">
        <f t="shared" si="172"/>
        <v>12990</v>
      </c>
      <c r="T1130" s="1">
        <v>0.52</v>
      </c>
      <c r="U1130" s="1">
        <f t="shared" si="173"/>
        <v>6754.8</v>
      </c>
      <c r="V1130" s="1">
        <f t="shared" si="174"/>
        <v>6235.2</v>
      </c>
      <c r="W1130" s="4">
        <f t="shared" si="175"/>
        <v>0.48</v>
      </c>
      <c r="X1130" s="1" t="s">
        <v>65</v>
      </c>
      <c r="Y1130" s="1" t="s">
        <v>81</v>
      </c>
      <c r="Z1130" s="1" t="s">
        <v>41</v>
      </c>
      <c r="AA1130" s="2">
        <v>45999</v>
      </c>
      <c r="AB1130" s="1">
        <v>5</v>
      </c>
      <c r="AC1130" s="1" t="s">
        <v>42</v>
      </c>
      <c r="AD1130" s="9" t="str">
        <f t="shared" si="176"/>
        <v>Target Achieved</v>
      </c>
      <c r="AE1130" s="1" t="str" cm="1">
        <f t="array" ref="AE1130">_xlfn.IFS(AB1130&gt;=4.5,"Excellent",AB1130&gt;=3,"Good",AB1130&lt;3,"Poor")</f>
        <v>Excellent</v>
      </c>
      <c r="AF1130" s="1" t="str">
        <f t="shared" si="177"/>
        <v>Eligible for Bonus</v>
      </c>
      <c r="AG1130" s="9" t="str">
        <f t="shared" si="178"/>
        <v>Normal Region</v>
      </c>
      <c r="AH1130" s="1" t="str">
        <f t="shared" si="179"/>
        <v>Order Closed</v>
      </c>
    </row>
    <row r="1131" spans="1:34">
      <c r="A1131" s="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c r="P1131" s="1">
        <f t="shared" si="170"/>
        <v>8760</v>
      </c>
      <c r="Q1131" s="1">
        <v>5</v>
      </c>
      <c r="R1131" s="1">
        <f t="shared" si="171"/>
        <v>438</v>
      </c>
      <c r="S1131" s="1">
        <f t="shared" si="172"/>
        <v>8322</v>
      </c>
      <c r="T1131" s="1">
        <v>0.45</v>
      </c>
      <c r="U1131" s="1">
        <f t="shared" si="173"/>
        <v>3744.9</v>
      </c>
      <c r="V1131" s="1">
        <f t="shared" si="174"/>
        <v>4577.1000000000004</v>
      </c>
      <c r="W1131" s="4">
        <f t="shared" si="175"/>
        <v>0.55000000000000004</v>
      </c>
      <c r="X1131" s="1" t="s">
        <v>50</v>
      </c>
      <c r="Y1131" s="1" t="s">
        <v>81</v>
      </c>
      <c r="Z1131" s="1" t="s">
        <v>41</v>
      </c>
      <c r="AA1131" s="2">
        <v>45995</v>
      </c>
      <c r="AB1131" s="1">
        <v>5</v>
      </c>
      <c r="AC1131" s="1" t="s">
        <v>42</v>
      </c>
      <c r="AD1131" s="9" t="str">
        <f t="shared" si="176"/>
        <v>Target Not Achieved</v>
      </c>
      <c r="AE1131" s="1" t="str" cm="1">
        <f t="array" ref="AE1131">_xlfn.IFS(AB1131&gt;=4.5,"Excellent",AB1131&gt;=3,"Good",AB1131&lt;3,"Poor")</f>
        <v>Excellent</v>
      </c>
      <c r="AF1131" s="1" t="str">
        <f t="shared" si="177"/>
        <v>Not Eligible for Bonus</v>
      </c>
      <c r="AG1131" s="9" t="str">
        <f t="shared" si="178"/>
        <v>Normal Region</v>
      </c>
      <c r="AH1131" s="1" t="str">
        <f t="shared" si="179"/>
        <v>Order Closed</v>
      </c>
    </row>
    <row r="1132" spans="1:34">
      <c r="A1132" s="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c r="P1132" s="1">
        <f t="shared" si="170"/>
        <v>20280</v>
      </c>
      <c r="Q1132" s="1">
        <v>0</v>
      </c>
      <c r="R1132" s="1">
        <f t="shared" si="171"/>
        <v>0</v>
      </c>
      <c r="S1132" s="1">
        <f t="shared" si="172"/>
        <v>20280</v>
      </c>
      <c r="T1132" s="1">
        <v>0.52</v>
      </c>
      <c r="U1132" s="1">
        <f t="shared" si="173"/>
        <v>10545.6</v>
      </c>
      <c r="V1132" s="1">
        <f t="shared" si="174"/>
        <v>9734.4</v>
      </c>
      <c r="W1132" s="4">
        <f t="shared" si="175"/>
        <v>0.48</v>
      </c>
      <c r="X1132" s="1" t="s">
        <v>65</v>
      </c>
      <c r="Y1132" s="1" t="s">
        <v>40</v>
      </c>
      <c r="Z1132" s="1" t="s">
        <v>41</v>
      </c>
      <c r="AA1132" s="2">
        <v>45998</v>
      </c>
      <c r="AB1132" s="1">
        <v>4</v>
      </c>
      <c r="AC1132" s="1" t="s">
        <v>42</v>
      </c>
      <c r="AD1132" s="9" t="str">
        <f t="shared" si="176"/>
        <v>Target Achieved</v>
      </c>
      <c r="AE1132" s="1" t="str" cm="1">
        <f t="array" ref="AE1132">_xlfn.IFS(AB1132&gt;=4.5,"Excellent",AB1132&gt;=3,"Good",AB1132&lt;3,"Poor")</f>
        <v>Good</v>
      </c>
      <c r="AF1132" s="1" t="str">
        <f t="shared" si="177"/>
        <v>Eligible for Bonus</v>
      </c>
      <c r="AG1132" s="9" t="str">
        <f t="shared" si="178"/>
        <v>Normal Region</v>
      </c>
      <c r="AH1132" s="1" t="str">
        <f t="shared" si="179"/>
        <v>Order Closed</v>
      </c>
    </row>
    <row r="1133" spans="1:34">
      <c r="A1133" s="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c r="P1133" s="1">
        <f t="shared" si="170"/>
        <v>740</v>
      </c>
      <c r="Q1133" s="1">
        <v>30</v>
      </c>
      <c r="R1133" s="1">
        <f t="shared" si="171"/>
        <v>222</v>
      </c>
      <c r="S1133" s="1">
        <f t="shared" si="172"/>
        <v>518</v>
      </c>
      <c r="T1133" s="1">
        <v>0.62</v>
      </c>
      <c r="U1133" s="1">
        <f t="shared" si="173"/>
        <v>321.16000000000003</v>
      </c>
      <c r="V1133" s="1">
        <f t="shared" si="174"/>
        <v>196.83999999999997</v>
      </c>
      <c r="W1133" s="4">
        <f t="shared" si="175"/>
        <v>0.37999999999999995</v>
      </c>
      <c r="X1133" s="1" t="s">
        <v>56</v>
      </c>
      <c r="Y1133" s="1" t="s">
        <v>40</v>
      </c>
      <c r="Z1133" s="1" t="s">
        <v>41</v>
      </c>
      <c r="AA1133" s="2">
        <v>45997</v>
      </c>
      <c r="AB1133" s="1">
        <v>5</v>
      </c>
      <c r="AC1133" s="1" t="s">
        <v>42</v>
      </c>
      <c r="AD1133" s="9" t="str">
        <f t="shared" si="176"/>
        <v>Target Not Achieved</v>
      </c>
      <c r="AE1133" s="1" t="str" cm="1">
        <f t="array" ref="AE1133">_xlfn.IFS(AB1133&gt;=4.5,"Excellent",AB1133&gt;=3,"Good",AB1133&lt;3,"Poor")</f>
        <v>Excellent</v>
      </c>
      <c r="AF1133" s="1" t="str">
        <f t="shared" si="177"/>
        <v>Not Eligible for Bonus</v>
      </c>
      <c r="AG1133" s="9" t="str">
        <f t="shared" si="178"/>
        <v>Normal Region</v>
      </c>
      <c r="AH1133" s="1" t="str">
        <f t="shared" si="179"/>
        <v>Order Closed</v>
      </c>
    </row>
    <row r="1134" spans="1:34">
      <c r="A1134" s="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c r="P1134" s="1">
        <f t="shared" si="170"/>
        <v>6010</v>
      </c>
      <c r="Q1134" s="1">
        <v>20</v>
      </c>
      <c r="R1134" s="1">
        <f t="shared" si="171"/>
        <v>1202</v>
      </c>
      <c r="S1134" s="1">
        <f t="shared" si="172"/>
        <v>4808</v>
      </c>
      <c r="T1134" s="1">
        <v>0.48</v>
      </c>
      <c r="U1134" s="1">
        <f t="shared" si="173"/>
        <v>2307.8399999999997</v>
      </c>
      <c r="V1134" s="1">
        <f t="shared" si="174"/>
        <v>2500.1600000000003</v>
      </c>
      <c r="W1134" s="4">
        <f t="shared" si="175"/>
        <v>0.52</v>
      </c>
      <c r="X1134" s="1" t="s">
        <v>147</v>
      </c>
      <c r="Y1134" s="1" t="s">
        <v>57</v>
      </c>
      <c r="Z1134" s="1" t="s">
        <v>22</v>
      </c>
      <c r="AA1134" s="1"/>
      <c r="AB1134" s="1"/>
      <c r="AC1134" s="1" t="s">
        <v>93</v>
      </c>
      <c r="AD1134" s="9" t="str">
        <f t="shared" si="176"/>
        <v>Target Not Achieved</v>
      </c>
      <c r="AE1134" s="1" t="str" cm="1">
        <f t="array" ref="AE1134">_xlfn.IFS(AB1134&gt;=4.5,"Excellent",AB1134&gt;=3,"Good",AB1134&lt;3,"Poor")</f>
        <v>Poor</v>
      </c>
      <c r="AF1134" s="1" t="str">
        <f t="shared" si="177"/>
        <v>Not Eligible for Bonus</v>
      </c>
      <c r="AG1134" s="9" t="str">
        <f t="shared" si="178"/>
        <v>Normal Region</v>
      </c>
      <c r="AH1134" s="1" t="str">
        <f t="shared" si="179"/>
        <v>Order Returned</v>
      </c>
    </row>
    <row r="1135" spans="1:34">
      <c r="A1135" s="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c r="P1135" s="1">
        <f t="shared" si="170"/>
        <v>1180</v>
      </c>
      <c r="Q1135" s="1">
        <v>10</v>
      </c>
      <c r="R1135" s="1">
        <f t="shared" si="171"/>
        <v>118</v>
      </c>
      <c r="S1135" s="1">
        <f t="shared" si="172"/>
        <v>1062</v>
      </c>
      <c r="T1135" s="1">
        <v>0.5</v>
      </c>
      <c r="U1135" s="1">
        <f t="shared" si="173"/>
        <v>531</v>
      </c>
      <c r="V1135" s="1">
        <f t="shared" si="174"/>
        <v>531</v>
      </c>
      <c r="W1135" s="4">
        <f t="shared" si="175"/>
        <v>0.5</v>
      </c>
      <c r="X1135" s="1" t="s">
        <v>56</v>
      </c>
      <c r="Y1135" s="1" t="s">
        <v>72</v>
      </c>
      <c r="Z1135" s="1" t="s">
        <v>120</v>
      </c>
      <c r="AA1135" s="1"/>
      <c r="AB1135" s="1"/>
      <c r="AC1135" s="1" t="s">
        <v>42</v>
      </c>
      <c r="AD1135" s="9" t="str">
        <f t="shared" si="176"/>
        <v>Target Not Achieved</v>
      </c>
      <c r="AE1135" s="1" t="str" cm="1">
        <f t="array" ref="AE1135">_xlfn.IFS(AB1135&gt;=4.5,"Excellent",AB1135&gt;=3,"Good",AB1135&lt;3,"Poor")</f>
        <v>Poor</v>
      </c>
      <c r="AF1135" s="1" t="str">
        <f t="shared" si="177"/>
        <v>Not Eligible for Bonus</v>
      </c>
      <c r="AG1135" s="9" t="str">
        <f t="shared" si="178"/>
        <v>Normal Region</v>
      </c>
      <c r="AH1135" s="1" t="str">
        <f t="shared" si="179"/>
        <v>Order Closed</v>
      </c>
    </row>
    <row r="1136" spans="1:34">
      <c r="A1136" s="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c r="P1136" s="1">
        <f t="shared" si="170"/>
        <v>1550</v>
      </c>
      <c r="Q1136" s="1">
        <v>10</v>
      </c>
      <c r="R1136" s="1">
        <f t="shared" si="171"/>
        <v>155</v>
      </c>
      <c r="S1136" s="1">
        <f t="shared" si="172"/>
        <v>1395</v>
      </c>
      <c r="T1136" s="1">
        <v>0.62</v>
      </c>
      <c r="U1136" s="1">
        <f t="shared" si="173"/>
        <v>864.9</v>
      </c>
      <c r="V1136" s="1">
        <f t="shared" si="174"/>
        <v>530.1</v>
      </c>
      <c r="W1136" s="4">
        <f t="shared" si="175"/>
        <v>0.38</v>
      </c>
      <c r="X1136" s="1" t="s">
        <v>92</v>
      </c>
      <c r="Y1136" s="1" t="s">
        <v>81</v>
      </c>
      <c r="Z1136" s="1" t="s">
        <v>41</v>
      </c>
      <c r="AA1136" s="2">
        <v>46002</v>
      </c>
      <c r="AB1136" s="1">
        <v>4</v>
      </c>
      <c r="AC1136" s="1" t="s">
        <v>42</v>
      </c>
      <c r="AD1136" s="9" t="str">
        <f t="shared" si="176"/>
        <v>Target Not Achieved</v>
      </c>
      <c r="AE1136" s="1" t="str" cm="1">
        <f t="array" ref="AE1136">_xlfn.IFS(AB1136&gt;=4.5,"Excellent",AB1136&gt;=3,"Good",AB1136&lt;3,"Poor")</f>
        <v>Good</v>
      </c>
      <c r="AF1136" s="1" t="str">
        <f t="shared" si="177"/>
        <v>Not Eligible for Bonus</v>
      </c>
      <c r="AG1136" s="9" t="str">
        <f t="shared" si="178"/>
        <v>Normal Region</v>
      </c>
      <c r="AH1136" s="1" t="str">
        <f t="shared" si="179"/>
        <v>Order Closed</v>
      </c>
    </row>
    <row r="1137" spans="1:34">
      <c r="A1137" s="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c r="P1137" s="1">
        <f t="shared" si="170"/>
        <v>820</v>
      </c>
      <c r="Q1137" s="1">
        <v>0</v>
      </c>
      <c r="R1137" s="1">
        <f t="shared" si="171"/>
        <v>0</v>
      </c>
      <c r="S1137" s="1">
        <f t="shared" si="172"/>
        <v>820</v>
      </c>
      <c r="T1137" s="1">
        <v>0.45</v>
      </c>
      <c r="U1137" s="1">
        <f t="shared" si="173"/>
        <v>369</v>
      </c>
      <c r="V1137" s="1">
        <f t="shared" si="174"/>
        <v>451</v>
      </c>
      <c r="W1137" s="4">
        <f t="shared" si="175"/>
        <v>0.55000000000000004</v>
      </c>
      <c r="X1137" s="1" t="s">
        <v>147</v>
      </c>
      <c r="Y1137" s="1" t="s">
        <v>72</v>
      </c>
      <c r="Z1137" s="1" t="s">
        <v>41</v>
      </c>
      <c r="AA1137" s="2">
        <v>45999</v>
      </c>
      <c r="AB1137" s="1">
        <v>4</v>
      </c>
      <c r="AC1137" s="1" t="s">
        <v>42</v>
      </c>
      <c r="AD1137" s="9" t="str">
        <f t="shared" si="176"/>
        <v>Target Not Achieved</v>
      </c>
      <c r="AE1137" s="1" t="str" cm="1">
        <f t="array" ref="AE1137">_xlfn.IFS(AB1137&gt;=4.5,"Excellent",AB1137&gt;=3,"Good",AB1137&lt;3,"Poor")</f>
        <v>Good</v>
      </c>
      <c r="AF1137" s="1" t="str">
        <f t="shared" si="177"/>
        <v>Not Eligible for Bonus</v>
      </c>
      <c r="AG1137" s="9" t="str">
        <f t="shared" si="178"/>
        <v>Normal Region</v>
      </c>
      <c r="AH1137" s="1" t="str">
        <f t="shared" si="179"/>
        <v>Order Closed</v>
      </c>
    </row>
    <row r="1138" spans="1:34">
      <c r="A1138" s="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c r="P1138" s="1">
        <f t="shared" si="170"/>
        <v>67900</v>
      </c>
      <c r="Q1138" s="1">
        <v>10</v>
      </c>
      <c r="R1138" s="1">
        <f t="shared" si="171"/>
        <v>6790</v>
      </c>
      <c r="S1138" s="1">
        <f t="shared" si="172"/>
        <v>61110</v>
      </c>
      <c r="T1138" s="1">
        <v>0.57999999999999996</v>
      </c>
      <c r="U1138" s="1">
        <f t="shared" si="173"/>
        <v>35443.799999999996</v>
      </c>
      <c r="V1138" s="1">
        <f t="shared" si="174"/>
        <v>25666.200000000004</v>
      </c>
      <c r="W1138" s="4">
        <f t="shared" si="175"/>
        <v>0.4200000000000001</v>
      </c>
      <c r="X1138" s="1" t="s">
        <v>39</v>
      </c>
      <c r="Y1138" s="1" t="s">
        <v>40</v>
      </c>
      <c r="Z1138" s="1" t="s">
        <v>41</v>
      </c>
      <c r="AA1138" s="2">
        <v>46003</v>
      </c>
      <c r="AB1138" s="1">
        <v>4</v>
      </c>
      <c r="AC1138" s="1" t="s">
        <v>42</v>
      </c>
      <c r="AD1138" s="9" t="str">
        <f t="shared" si="176"/>
        <v>Target Achieved</v>
      </c>
      <c r="AE1138" s="1" t="str" cm="1">
        <f t="array" ref="AE1138">_xlfn.IFS(AB1138&gt;=4.5,"Excellent",AB1138&gt;=3,"Good",AB1138&lt;3,"Poor")</f>
        <v>Good</v>
      </c>
      <c r="AF1138" s="1" t="str">
        <f t="shared" si="177"/>
        <v>Not Eligible for Bonus</v>
      </c>
      <c r="AG1138" s="9" t="str">
        <f t="shared" si="178"/>
        <v>Normal Region</v>
      </c>
      <c r="AH1138" s="1" t="str">
        <f t="shared" si="179"/>
        <v>Order Closed</v>
      </c>
    </row>
    <row r="1139" spans="1:34">
      <c r="A1139" s="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c r="P1139" s="1">
        <f t="shared" si="170"/>
        <v>21500</v>
      </c>
      <c r="Q1139" s="1">
        <v>30</v>
      </c>
      <c r="R1139" s="1">
        <f t="shared" si="171"/>
        <v>6450</v>
      </c>
      <c r="S1139" s="1">
        <f t="shared" si="172"/>
        <v>15050</v>
      </c>
      <c r="T1139" s="1">
        <v>0.5</v>
      </c>
      <c r="U1139" s="1">
        <f t="shared" si="173"/>
        <v>7525</v>
      </c>
      <c r="V1139" s="1">
        <f t="shared" si="174"/>
        <v>7525</v>
      </c>
      <c r="W1139" s="4">
        <f t="shared" si="175"/>
        <v>0.5</v>
      </c>
      <c r="X1139" s="1" t="s">
        <v>65</v>
      </c>
      <c r="Y1139" s="1" t="s">
        <v>72</v>
      </c>
      <c r="Z1139" s="1" t="s">
        <v>120</v>
      </c>
      <c r="AA1139" s="1"/>
      <c r="AB1139" s="1"/>
      <c r="AC1139" s="1" t="s">
        <v>42</v>
      </c>
      <c r="AD1139" s="9" t="str">
        <f t="shared" si="176"/>
        <v>Target Achieved</v>
      </c>
      <c r="AE1139" s="1" t="str" cm="1">
        <f t="array" ref="AE1139">_xlfn.IFS(AB1139&gt;=4.5,"Excellent",AB1139&gt;=3,"Good",AB1139&lt;3,"Poor")</f>
        <v>Poor</v>
      </c>
      <c r="AF1139" s="1" t="str">
        <f t="shared" si="177"/>
        <v>Not Eligible for Bonus</v>
      </c>
      <c r="AG1139" s="9" t="str">
        <f t="shared" si="178"/>
        <v>Normal Region</v>
      </c>
      <c r="AH1139" s="1" t="str">
        <f t="shared" si="179"/>
        <v>Order Closed</v>
      </c>
    </row>
    <row r="1140" spans="1:34">
      <c r="A1140" s="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c r="P1140" s="1">
        <f t="shared" si="170"/>
        <v>1250</v>
      </c>
      <c r="Q1140" s="1">
        <v>5</v>
      </c>
      <c r="R1140" s="1">
        <f t="shared" si="171"/>
        <v>62.5</v>
      </c>
      <c r="S1140" s="1">
        <f t="shared" si="172"/>
        <v>1187.5</v>
      </c>
      <c r="T1140" s="1">
        <v>0.62</v>
      </c>
      <c r="U1140" s="1">
        <f t="shared" si="173"/>
        <v>736.25</v>
      </c>
      <c r="V1140" s="1">
        <f t="shared" si="174"/>
        <v>451.25</v>
      </c>
      <c r="W1140" s="4">
        <f t="shared" si="175"/>
        <v>0.38</v>
      </c>
      <c r="X1140" s="1" t="s">
        <v>147</v>
      </c>
      <c r="Y1140" s="1" t="s">
        <v>81</v>
      </c>
      <c r="Z1140" s="1" t="s">
        <v>41</v>
      </c>
      <c r="AA1140" s="2">
        <v>46000</v>
      </c>
      <c r="AB1140" s="1">
        <v>4</v>
      </c>
      <c r="AC1140" s="1" t="s">
        <v>42</v>
      </c>
      <c r="AD1140" s="9" t="str">
        <f t="shared" si="176"/>
        <v>Target Not Achieved</v>
      </c>
      <c r="AE1140" s="1" t="str" cm="1">
        <f t="array" ref="AE1140">_xlfn.IFS(AB1140&gt;=4.5,"Excellent",AB1140&gt;=3,"Good",AB1140&lt;3,"Poor")</f>
        <v>Good</v>
      </c>
      <c r="AF1140" s="1" t="str">
        <f t="shared" si="177"/>
        <v>Not Eligible for Bonus</v>
      </c>
      <c r="AG1140" s="9" t="str">
        <f t="shared" si="178"/>
        <v>Normal Region</v>
      </c>
      <c r="AH1140" s="1" t="str">
        <f t="shared" si="179"/>
        <v>Order Closed</v>
      </c>
    </row>
    <row r="1141" spans="1:34">
      <c r="A1141" s="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c r="P1141" s="1">
        <f t="shared" si="170"/>
        <v>2160</v>
      </c>
      <c r="Q1141" s="1">
        <v>25</v>
      </c>
      <c r="R1141" s="1">
        <f t="shared" si="171"/>
        <v>540</v>
      </c>
      <c r="S1141" s="1">
        <f t="shared" si="172"/>
        <v>1620</v>
      </c>
      <c r="T1141" s="1">
        <v>0.5</v>
      </c>
      <c r="U1141" s="1">
        <f t="shared" si="173"/>
        <v>810</v>
      </c>
      <c r="V1141" s="1">
        <f t="shared" si="174"/>
        <v>810</v>
      </c>
      <c r="W1141" s="4">
        <f t="shared" si="175"/>
        <v>0.5</v>
      </c>
      <c r="X1141" s="1" t="s">
        <v>92</v>
      </c>
      <c r="Y1141" s="1" t="s">
        <v>57</v>
      </c>
      <c r="Z1141" s="1" t="s">
        <v>66</v>
      </c>
      <c r="AA1141" s="1"/>
      <c r="AB1141" s="1"/>
      <c r="AC1141" s="1" t="s">
        <v>42</v>
      </c>
      <c r="AD1141" s="9" t="str">
        <f t="shared" si="176"/>
        <v>Target Not Achieved</v>
      </c>
      <c r="AE1141" s="1" t="str" cm="1">
        <f t="array" ref="AE1141">_xlfn.IFS(AB1141&gt;=4.5,"Excellent",AB1141&gt;=3,"Good",AB1141&lt;3,"Poor")</f>
        <v>Poor</v>
      </c>
      <c r="AF1141" s="1" t="str">
        <f t="shared" si="177"/>
        <v>Not Eligible for Bonus</v>
      </c>
      <c r="AG1141" s="9" t="str">
        <f t="shared" si="178"/>
        <v>Priority Region</v>
      </c>
      <c r="AH1141" s="1" t="str">
        <f t="shared" si="179"/>
        <v>Order Closed</v>
      </c>
    </row>
    <row r="1142" spans="1:34">
      <c r="A1142" s="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c r="P1142" s="1">
        <f t="shared" si="170"/>
        <v>1960</v>
      </c>
      <c r="Q1142" s="1">
        <v>10</v>
      </c>
      <c r="R1142" s="1">
        <f t="shared" si="171"/>
        <v>196</v>
      </c>
      <c r="S1142" s="1">
        <f t="shared" si="172"/>
        <v>1764</v>
      </c>
      <c r="T1142" s="1">
        <v>0.35</v>
      </c>
      <c r="U1142" s="1">
        <f t="shared" si="173"/>
        <v>617.4</v>
      </c>
      <c r="V1142" s="1">
        <f t="shared" si="174"/>
        <v>1146.5999999999999</v>
      </c>
      <c r="W1142" s="4">
        <f t="shared" si="175"/>
        <v>0.64999999999999991</v>
      </c>
      <c r="X1142" s="1" t="s">
        <v>147</v>
      </c>
      <c r="Y1142" s="1" t="s">
        <v>57</v>
      </c>
      <c r="Z1142" s="1" t="s">
        <v>41</v>
      </c>
      <c r="AA1142" s="2">
        <v>46001</v>
      </c>
      <c r="AB1142" s="1">
        <v>4</v>
      </c>
      <c r="AC1142" s="1" t="s">
        <v>42</v>
      </c>
      <c r="AD1142" s="9" t="str">
        <f t="shared" si="176"/>
        <v>Target Not Achieved</v>
      </c>
      <c r="AE1142" s="1" t="str" cm="1">
        <f t="array" ref="AE1142">_xlfn.IFS(AB1142&gt;=4.5,"Excellent",AB1142&gt;=3,"Good",AB1142&lt;3,"Poor")</f>
        <v>Good</v>
      </c>
      <c r="AF1142" s="1" t="str">
        <f t="shared" si="177"/>
        <v>Not Eligible for Bonus</v>
      </c>
      <c r="AG1142" s="9" t="str">
        <f t="shared" si="178"/>
        <v>Priority Region</v>
      </c>
      <c r="AH1142" s="1" t="str">
        <f t="shared" si="179"/>
        <v>Order Closed</v>
      </c>
    </row>
    <row r="1143" spans="1:34">
      <c r="A1143" s="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c r="P1143" s="1">
        <f t="shared" si="170"/>
        <v>2560</v>
      </c>
      <c r="Q1143" s="1">
        <v>30</v>
      </c>
      <c r="R1143" s="1">
        <f t="shared" si="171"/>
        <v>768</v>
      </c>
      <c r="S1143" s="1">
        <f t="shared" si="172"/>
        <v>1792</v>
      </c>
      <c r="T1143" s="1">
        <v>0.35</v>
      </c>
      <c r="U1143" s="1">
        <f t="shared" si="173"/>
        <v>627.19999999999993</v>
      </c>
      <c r="V1143" s="1">
        <f t="shared" si="174"/>
        <v>1164.8000000000002</v>
      </c>
      <c r="W1143" s="4">
        <f t="shared" si="175"/>
        <v>0.65000000000000013</v>
      </c>
      <c r="X1143" s="1" t="s">
        <v>50</v>
      </c>
      <c r="Y1143" s="1" t="s">
        <v>72</v>
      </c>
      <c r="Z1143" s="1" t="s">
        <v>22</v>
      </c>
      <c r="AA1143" s="1"/>
      <c r="AB1143" s="1"/>
      <c r="AC1143" s="1" t="s">
        <v>93</v>
      </c>
      <c r="AD1143" s="9" t="str">
        <f t="shared" si="176"/>
        <v>Target Not Achieved</v>
      </c>
      <c r="AE1143" s="1" t="str" cm="1">
        <f t="array" ref="AE1143">_xlfn.IFS(AB1143&gt;=4.5,"Excellent",AB1143&gt;=3,"Good",AB1143&lt;3,"Poor")</f>
        <v>Poor</v>
      </c>
      <c r="AF1143" s="1" t="str">
        <f t="shared" si="177"/>
        <v>Not Eligible for Bonus</v>
      </c>
      <c r="AG1143" s="9" t="str">
        <f t="shared" si="178"/>
        <v>Normal Region</v>
      </c>
      <c r="AH1143" s="1" t="str">
        <f t="shared" si="179"/>
        <v>Order Returned</v>
      </c>
    </row>
    <row r="1144" spans="1:34">
      <c r="A1144" s="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c r="P1144" s="1">
        <f t="shared" si="170"/>
        <v>6050</v>
      </c>
      <c r="Q1144" s="1">
        <v>5</v>
      </c>
      <c r="R1144" s="1">
        <f t="shared" si="171"/>
        <v>302.5</v>
      </c>
      <c r="S1144" s="1">
        <f t="shared" si="172"/>
        <v>5747.5</v>
      </c>
      <c r="T1144" s="1">
        <v>0.35</v>
      </c>
      <c r="U1144" s="1">
        <f t="shared" si="173"/>
        <v>2011.6249999999998</v>
      </c>
      <c r="V1144" s="1">
        <f t="shared" si="174"/>
        <v>3735.875</v>
      </c>
      <c r="W1144" s="4">
        <f t="shared" si="175"/>
        <v>0.65</v>
      </c>
      <c r="X1144" s="1" t="s">
        <v>92</v>
      </c>
      <c r="Y1144" s="1" t="s">
        <v>57</v>
      </c>
      <c r="Z1144" s="1" t="s">
        <v>41</v>
      </c>
      <c r="AA1144" s="2">
        <v>46002</v>
      </c>
      <c r="AB1144" s="1">
        <v>4</v>
      </c>
      <c r="AC1144" s="1" t="s">
        <v>42</v>
      </c>
      <c r="AD1144" s="9" t="str">
        <f t="shared" si="176"/>
        <v>Target Not Achieved</v>
      </c>
      <c r="AE1144" s="1" t="str" cm="1">
        <f t="array" ref="AE1144">_xlfn.IFS(AB1144&gt;=4.5,"Excellent",AB1144&gt;=3,"Good",AB1144&lt;3,"Poor")</f>
        <v>Good</v>
      </c>
      <c r="AF1144" s="1" t="str">
        <f t="shared" si="177"/>
        <v>Not Eligible for Bonus</v>
      </c>
      <c r="AG1144" s="9" t="str">
        <f t="shared" si="178"/>
        <v>Priority Region</v>
      </c>
      <c r="AH1144" s="1" t="str">
        <f t="shared" si="179"/>
        <v>Order Closed</v>
      </c>
    </row>
    <row r="1145" spans="1:34">
      <c r="A1145" s="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c r="P1145" s="1">
        <f t="shared" si="170"/>
        <v>2470</v>
      </c>
      <c r="Q1145" s="1">
        <v>25</v>
      </c>
      <c r="R1145" s="1">
        <f t="shared" si="171"/>
        <v>617.5</v>
      </c>
      <c r="S1145" s="1">
        <f t="shared" si="172"/>
        <v>1852.5</v>
      </c>
      <c r="T1145" s="1">
        <v>0.5</v>
      </c>
      <c r="U1145" s="1">
        <f t="shared" si="173"/>
        <v>926.25</v>
      </c>
      <c r="V1145" s="1">
        <f t="shared" si="174"/>
        <v>926.25</v>
      </c>
      <c r="W1145" s="4">
        <f t="shared" si="175"/>
        <v>0.5</v>
      </c>
      <c r="X1145" s="1" t="s">
        <v>92</v>
      </c>
      <c r="Y1145" s="1" t="s">
        <v>72</v>
      </c>
      <c r="Z1145" s="1" t="s">
        <v>41</v>
      </c>
      <c r="AA1145" s="2">
        <v>46001</v>
      </c>
      <c r="AB1145" s="1">
        <v>4</v>
      </c>
      <c r="AC1145" s="1" t="s">
        <v>42</v>
      </c>
      <c r="AD1145" s="9" t="str">
        <f t="shared" si="176"/>
        <v>Target Not Achieved</v>
      </c>
      <c r="AE1145" s="1" t="str" cm="1">
        <f t="array" ref="AE1145">_xlfn.IFS(AB1145&gt;=4.5,"Excellent",AB1145&gt;=3,"Good",AB1145&lt;3,"Poor")</f>
        <v>Good</v>
      </c>
      <c r="AF1145" s="1" t="str">
        <f t="shared" si="177"/>
        <v>Not Eligible for Bonus</v>
      </c>
      <c r="AG1145" s="9" t="str">
        <f t="shared" si="178"/>
        <v>Normal Region</v>
      </c>
      <c r="AH1145" s="1" t="str">
        <f t="shared" si="179"/>
        <v>Order Closed</v>
      </c>
    </row>
    <row r="1146" spans="1:34">
      <c r="A1146" s="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c r="P1146" s="1">
        <f t="shared" si="170"/>
        <v>2910</v>
      </c>
      <c r="Q1146" s="1">
        <v>15</v>
      </c>
      <c r="R1146" s="1">
        <f t="shared" si="171"/>
        <v>436.5</v>
      </c>
      <c r="S1146" s="1">
        <f t="shared" si="172"/>
        <v>2473.5</v>
      </c>
      <c r="T1146" s="1">
        <v>0.35</v>
      </c>
      <c r="U1146" s="1">
        <f t="shared" si="173"/>
        <v>865.72499999999991</v>
      </c>
      <c r="V1146" s="1">
        <f t="shared" si="174"/>
        <v>1607.7750000000001</v>
      </c>
      <c r="W1146" s="4">
        <f t="shared" si="175"/>
        <v>0.65</v>
      </c>
      <c r="X1146" s="1" t="s">
        <v>65</v>
      </c>
      <c r="Y1146" s="1" t="s">
        <v>81</v>
      </c>
      <c r="Z1146" s="1" t="s">
        <v>41</v>
      </c>
      <c r="AA1146" s="2">
        <v>46007</v>
      </c>
      <c r="AB1146" s="1">
        <v>4</v>
      </c>
      <c r="AC1146" s="1" t="s">
        <v>42</v>
      </c>
      <c r="AD1146" s="9" t="str">
        <f t="shared" si="176"/>
        <v>Target Not Achieved</v>
      </c>
      <c r="AE1146" s="1" t="str" cm="1">
        <f t="array" ref="AE1146">_xlfn.IFS(AB1146&gt;=4.5,"Excellent",AB1146&gt;=3,"Good",AB1146&lt;3,"Poor")</f>
        <v>Good</v>
      </c>
      <c r="AF1146" s="1" t="str">
        <f t="shared" si="177"/>
        <v>Not Eligible for Bonus</v>
      </c>
      <c r="AG1146" s="9" t="str">
        <f t="shared" si="178"/>
        <v>Priority Region</v>
      </c>
      <c r="AH1146" s="1" t="str">
        <f t="shared" si="179"/>
        <v>Order Closed</v>
      </c>
    </row>
    <row r="1147" spans="1:34">
      <c r="A1147" s="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c r="P1147" s="1">
        <f t="shared" si="170"/>
        <v>71980</v>
      </c>
      <c r="Q1147" s="1">
        <v>10</v>
      </c>
      <c r="R1147" s="1">
        <f t="shared" si="171"/>
        <v>7198</v>
      </c>
      <c r="S1147" s="1">
        <f t="shared" si="172"/>
        <v>64782</v>
      </c>
      <c r="T1147" s="1">
        <v>0.57999999999999996</v>
      </c>
      <c r="U1147" s="1">
        <f t="shared" si="173"/>
        <v>37573.56</v>
      </c>
      <c r="V1147" s="1">
        <f t="shared" si="174"/>
        <v>27208.440000000002</v>
      </c>
      <c r="W1147" s="4">
        <f t="shared" si="175"/>
        <v>0.42000000000000004</v>
      </c>
      <c r="X1147" s="1" t="s">
        <v>50</v>
      </c>
      <c r="Y1147" s="1" t="s">
        <v>40</v>
      </c>
      <c r="Z1147" s="1" t="s">
        <v>41</v>
      </c>
      <c r="AA1147" s="2">
        <v>46003</v>
      </c>
      <c r="AB1147" s="1">
        <v>3</v>
      </c>
      <c r="AC1147" s="1" t="s">
        <v>42</v>
      </c>
      <c r="AD1147" s="9" t="str">
        <f t="shared" si="176"/>
        <v>Target Achieved</v>
      </c>
      <c r="AE1147" s="1" t="str" cm="1">
        <f t="array" ref="AE1147">_xlfn.IFS(AB1147&gt;=4.5,"Excellent",AB1147&gt;=3,"Good",AB1147&lt;3,"Poor")</f>
        <v>Good</v>
      </c>
      <c r="AF1147" s="1" t="str">
        <f t="shared" si="177"/>
        <v>Not Eligible for Bonus</v>
      </c>
      <c r="AG1147" s="9" t="str">
        <f t="shared" si="178"/>
        <v>Normal Region</v>
      </c>
      <c r="AH1147" s="1" t="str">
        <f t="shared" si="179"/>
        <v>Order Closed</v>
      </c>
    </row>
    <row r="1148" spans="1:34">
      <c r="A1148" s="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c r="P1148" s="1">
        <f t="shared" si="170"/>
        <v>1000</v>
      </c>
      <c r="Q1148" s="1">
        <v>10</v>
      </c>
      <c r="R1148" s="1">
        <f t="shared" si="171"/>
        <v>100</v>
      </c>
      <c r="S1148" s="1">
        <f t="shared" si="172"/>
        <v>900</v>
      </c>
      <c r="T1148" s="1">
        <v>0.35</v>
      </c>
      <c r="U1148" s="1">
        <f t="shared" si="173"/>
        <v>315</v>
      </c>
      <c r="V1148" s="1">
        <f t="shared" si="174"/>
        <v>585</v>
      </c>
      <c r="W1148" s="4">
        <f t="shared" si="175"/>
        <v>0.65</v>
      </c>
      <c r="X1148" s="1" t="s">
        <v>56</v>
      </c>
      <c r="Y1148" s="1" t="s">
        <v>40</v>
      </c>
      <c r="Z1148" s="1" t="s">
        <v>41</v>
      </c>
      <c r="AA1148" s="2">
        <v>46002</v>
      </c>
      <c r="AB1148" s="1">
        <v>3</v>
      </c>
      <c r="AC1148" s="1" t="s">
        <v>42</v>
      </c>
      <c r="AD1148" s="9" t="str">
        <f t="shared" si="176"/>
        <v>Target Not Achieved</v>
      </c>
      <c r="AE1148" s="1" t="str" cm="1">
        <f t="array" ref="AE1148">_xlfn.IFS(AB1148&gt;=4.5,"Excellent",AB1148&gt;=3,"Good",AB1148&lt;3,"Poor")</f>
        <v>Good</v>
      </c>
      <c r="AF1148" s="1" t="str">
        <f t="shared" si="177"/>
        <v>Not Eligible for Bonus</v>
      </c>
      <c r="AG1148" s="9" t="str">
        <f t="shared" si="178"/>
        <v>Normal Region</v>
      </c>
      <c r="AH1148" s="1" t="str">
        <f t="shared" si="179"/>
        <v>Order Closed</v>
      </c>
    </row>
    <row r="1149" spans="1:34">
      <c r="A1149" s="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c r="P1149" s="1">
        <f t="shared" si="170"/>
        <v>8250</v>
      </c>
      <c r="Q1149" s="1">
        <v>0</v>
      </c>
      <c r="R1149" s="1">
        <f t="shared" si="171"/>
        <v>0</v>
      </c>
      <c r="S1149" s="1">
        <f t="shared" si="172"/>
        <v>8250</v>
      </c>
      <c r="T1149" s="1">
        <v>0.52</v>
      </c>
      <c r="U1149" s="1">
        <f t="shared" si="173"/>
        <v>4290</v>
      </c>
      <c r="V1149" s="1">
        <f t="shared" si="174"/>
        <v>3960</v>
      </c>
      <c r="W1149" s="4">
        <f t="shared" si="175"/>
        <v>0.48</v>
      </c>
      <c r="X1149" s="1" t="s">
        <v>92</v>
      </c>
      <c r="Y1149" s="1" t="s">
        <v>81</v>
      </c>
      <c r="Z1149" s="1" t="s">
        <v>66</v>
      </c>
      <c r="AA1149" s="1"/>
      <c r="AB1149" s="1"/>
      <c r="AC1149" s="1" t="s">
        <v>42</v>
      </c>
      <c r="AD1149" s="9" t="str">
        <f t="shared" si="176"/>
        <v>Target Not Achieved</v>
      </c>
      <c r="AE1149" s="1" t="str" cm="1">
        <f t="array" ref="AE1149">_xlfn.IFS(AB1149&gt;=4.5,"Excellent",AB1149&gt;=3,"Good",AB1149&lt;3,"Poor")</f>
        <v>Poor</v>
      </c>
      <c r="AF1149" s="1" t="str">
        <f t="shared" si="177"/>
        <v>Not Eligible for Bonus</v>
      </c>
      <c r="AG1149" s="9" t="str">
        <f t="shared" si="178"/>
        <v>Normal Region</v>
      </c>
      <c r="AH1149" s="1" t="str">
        <f t="shared" si="179"/>
        <v>Order Closed</v>
      </c>
    </row>
    <row r="1150" spans="1:34">
      <c r="A1150" s="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c r="P1150" s="1">
        <f t="shared" si="170"/>
        <v>38400</v>
      </c>
      <c r="Q1150" s="1">
        <v>15</v>
      </c>
      <c r="R1150" s="1">
        <f t="shared" si="171"/>
        <v>5760</v>
      </c>
      <c r="S1150" s="1">
        <f t="shared" si="172"/>
        <v>32640</v>
      </c>
      <c r="T1150" s="1">
        <v>0.52</v>
      </c>
      <c r="U1150" s="1">
        <f t="shared" si="173"/>
        <v>16972.8</v>
      </c>
      <c r="V1150" s="1">
        <f t="shared" si="174"/>
        <v>15667.2</v>
      </c>
      <c r="W1150" s="4">
        <f t="shared" si="175"/>
        <v>0.48000000000000004</v>
      </c>
      <c r="X1150" s="1" t="s">
        <v>39</v>
      </c>
      <c r="Y1150" s="1" t="s">
        <v>81</v>
      </c>
      <c r="Z1150" s="1" t="s">
        <v>66</v>
      </c>
      <c r="AA1150" s="1"/>
      <c r="AB1150" s="1"/>
      <c r="AC1150" s="1" t="s">
        <v>42</v>
      </c>
      <c r="AD1150" s="9" t="str">
        <f t="shared" si="176"/>
        <v>Target Achieved</v>
      </c>
      <c r="AE1150" s="1" t="str" cm="1">
        <f t="array" ref="AE1150">_xlfn.IFS(AB1150&gt;=4.5,"Excellent",AB1150&gt;=3,"Good",AB1150&lt;3,"Poor")</f>
        <v>Poor</v>
      </c>
      <c r="AF1150" s="1" t="str">
        <f t="shared" si="177"/>
        <v>Not Eligible for Bonus</v>
      </c>
      <c r="AG1150" s="9" t="str">
        <f t="shared" si="178"/>
        <v>Normal Region</v>
      </c>
      <c r="AH1150" s="1" t="str">
        <f t="shared" si="179"/>
        <v>Order Closed</v>
      </c>
    </row>
    <row r="1151" spans="1:34">
      <c r="A1151" s="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c r="P1151" s="1">
        <f t="shared" si="170"/>
        <v>2370</v>
      </c>
      <c r="Q1151" s="1">
        <v>10</v>
      </c>
      <c r="R1151" s="1">
        <f t="shared" si="171"/>
        <v>237</v>
      </c>
      <c r="S1151" s="1">
        <f t="shared" si="172"/>
        <v>2133</v>
      </c>
      <c r="T1151" s="1">
        <v>0.35</v>
      </c>
      <c r="U1151" s="1">
        <f t="shared" si="173"/>
        <v>746.55</v>
      </c>
      <c r="V1151" s="1">
        <f t="shared" si="174"/>
        <v>1386.45</v>
      </c>
      <c r="W1151" s="4">
        <f t="shared" si="175"/>
        <v>0.65</v>
      </c>
      <c r="X1151" s="1" t="s">
        <v>65</v>
      </c>
      <c r="Y1151" s="1" t="s">
        <v>72</v>
      </c>
      <c r="Z1151" s="1" t="s">
        <v>41</v>
      </c>
      <c r="AA1151" s="2">
        <v>46003</v>
      </c>
      <c r="AB1151" s="1">
        <v>4</v>
      </c>
      <c r="AC1151" s="1" t="s">
        <v>42</v>
      </c>
      <c r="AD1151" s="9" t="str">
        <f t="shared" si="176"/>
        <v>Target Not Achieved</v>
      </c>
      <c r="AE1151" s="1" t="str" cm="1">
        <f t="array" ref="AE1151">_xlfn.IFS(AB1151&gt;=4.5,"Excellent",AB1151&gt;=3,"Good",AB1151&lt;3,"Poor")</f>
        <v>Good</v>
      </c>
      <c r="AF1151" s="1" t="str">
        <f t="shared" si="177"/>
        <v>Not Eligible for Bonus</v>
      </c>
      <c r="AG1151" s="9" t="str">
        <f t="shared" si="178"/>
        <v>Priority Region</v>
      </c>
      <c r="AH1151" s="1" t="str">
        <f t="shared" si="179"/>
        <v>Order Closed</v>
      </c>
    </row>
    <row r="1152" spans="1:34">
      <c r="A1152" s="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c r="P1152" s="1">
        <f t="shared" si="170"/>
        <v>32360</v>
      </c>
      <c r="Q1152" s="1">
        <v>0</v>
      </c>
      <c r="R1152" s="1">
        <f t="shared" si="171"/>
        <v>0</v>
      </c>
      <c r="S1152" s="1">
        <f t="shared" si="172"/>
        <v>32360</v>
      </c>
      <c r="T1152" s="1">
        <v>0.57999999999999996</v>
      </c>
      <c r="U1152" s="1">
        <f t="shared" si="173"/>
        <v>18768.8</v>
      </c>
      <c r="V1152" s="1">
        <f t="shared" si="174"/>
        <v>13591.2</v>
      </c>
      <c r="W1152" s="4">
        <f t="shared" si="175"/>
        <v>0.42000000000000004</v>
      </c>
      <c r="X1152" s="1" t="s">
        <v>104</v>
      </c>
      <c r="Y1152" s="1" t="s">
        <v>72</v>
      </c>
      <c r="Z1152" s="1" t="s">
        <v>41</v>
      </c>
      <c r="AA1152" s="2">
        <v>46006</v>
      </c>
      <c r="AB1152" s="1">
        <v>5</v>
      </c>
      <c r="AC1152" s="1" t="s">
        <v>42</v>
      </c>
      <c r="AD1152" s="9" t="str">
        <f t="shared" si="176"/>
        <v>Target Achieved</v>
      </c>
      <c r="AE1152" s="1" t="str" cm="1">
        <f t="array" ref="AE1152">_xlfn.IFS(AB1152&gt;=4.5,"Excellent",AB1152&gt;=3,"Good",AB1152&lt;3,"Poor")</f>
        <v>Excellent</v>
      </c>
      <c r="AF1152" s="1" t="str">
        <f t="shared" si="177"/>
        <v>Eligible for Bonus</v>
      </c>
      <c r="AG1152" s="9" t="str">
        <f t="shared" si="178"/>
        <v>Normal Region</v>
      </c>
      <c r="AH1152" s="1" t="str">
        <f t="shared" si="179"/>
        <v>Order Closed</v>
      </c>
    </row>
    <row r="1153" spans="1:34">
      <c r="A1153" s="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c r="P1153" s="1">
        <f t="shared" si="170"/>
        <v>14220</v>
      </c>
      <c r="Q1153" s="1">
        <v>0</v>
      </c>
      <c r="R1153" s="1">
        <f t="shared" si="171"/>
        <v>0</v>
      </c>
      <c r="S1153" s="1">
        <f t="shared" si="172"/>
        <v>14220</v>
      </c>
      <c r="T1153" s="1">
        <v>0.5</v>
      </c>
      <c r="U1153" s="1">
        <f t="shared" si="173"/>
        <v>7110</v>
      </c>
      <c r="V1153" s="1">
        <f t="shared" si="174"/>
        <v>7110</v>
      </c>
      <c r="W1153" s="4">
        <f t="shared" si="175"/>
        <v>0.5</v>
      </c>
      <c r="X1153" s="1" t="s">
        <v>39</v>
      </c>
      <c r="Y1153" s="1" t="s">
        <v>72</v>
      </c>
      <c r="Z1153" s="1" t="s">
        <v>41</v>
      </c>
      <c r="AA1153" s="2">
        <v>46006</v>
      </c>
      <c r="AB1153" s="1">
        <v>5</v>
      </c>
      <c r="AC1153" s="1" t="s">
        <v>42</v>
      </c>
      <c r="AD1153" s="9" t="str">
        <f t="shared" si="176"/>
        <v>Target Achieved</v>
      </c>
      <c r="AE1153" s="1" t="str" cm="1">
        <f t="array" ref="AE1153">_xlfn.IFS(AB1153&gt;=4.5,"Excellent",AB1153&gt;=3,"Good",AB1153&lt;3,"Poor")</f>
        <v>Excellent</v>
      </c>
      <c r="AF1153" s="1" t="str">
        <f t="shared" si="177"/>
        <v>Eligible for Bonus</v>
      </c>
      <c r="AG1153" s="9" t="str">
        <f t="shared" si="178"/>
        <v>Priority Region</v>
      </c>
      <c r="AH1153" s="1" t="str">
        <f t="shared" si="179"/>
        <v>Order Closed</v>
      </c>
    </row>
    <row r="1154" spans="1:34">
      <c r="A1154" s="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c r="P1154" s="1">
        <f t="shared" si="170"/>
        <v>1340</v>
      </c>
      <c r="Q1154" s="1">
        <v>25</v>
      </c>
      <c r="R1154" s="1">
        <f t="shared" si="171"/>
        <v>335</v>
      </c>
      <c r="S1154" s="1">
        <f t="shared" si="172"/>
        <v>1005</v>
      </c>
      <c r="T1154" s="1">
        <v>0.45</v>
      </c>
      <c r="U1154" s="1">
        <f t="shared" si="173"/>
        <v>452.25</v>
      </c>
      <c r="V1154" s="1">
        <f t="shared" si="174"/>
        <v>552.75</v>
      </c>
      <c r="W1154" s="4">
        <f t="shared" si="175"/>
        <v>0.55000000000000004</v>
      </c>
      <c r="X1154" s="1" t="s">
        <v>39</v>
      </c>
      <c r="Y1154" s="1" t="s">
        <v>72</v>
      </c>
      <c r="Z1154" s="1" t="s">
        <v>51</v>
      </c>
      <c r="AA1154" s="2">
        <v>46005</v>
      </c>
      <c r="AB1154" s="1"/>
      <c r="AC1154" s="1" t="s">
        <v>42</v>
      </c>
      <c r="AD1154" s="9" t="str">
        <f t="shared" si="176"/>
        <v>Target Not Achieved</v>
      </c>
      <c r="AE1154" s="1" t="str" cm="1">
        <f t="array" ref="AE1154">_xlfn.IFS(AB1154&gt;=4.5,"Excellent",AB1154&gt;=3,"Good",AB1154&lt;3,"Poor")</f>
        <v>Poor</v>
      </c>
      <c r="AF1154" s="1" t="str">
        <f t="shared" si="177"/>
        <v>Not Eligible for Bonus</v>
      </c>
      <c r="AG1154" s="9" t="str">
        <f t="shared" si="178"/>
        <v>Normal Region</v>
      </c>
      <c r="AH1154" s="1" t="str">
        <f t="shared" si="179"/>
        <v>Order Closed</v>
      </c>
    </row>
    <row r="1155" spans="1:34">
      <c r="A1155" s="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c r="P1155" s="1">
        <f t="shared" ref="P1155:P1218" si="180">PRODUCT(N1155,O1155)</f>
        <v>1720</v>
      </c>
      <c r="Q1155" s="1">
        <v>15</v>
      </c>
      <c r="R1155" s="1">
        <f t="shared" ref="R1155:R1218" si="181">P1155*(Q1155/100)</f>
        <v>258</v>
      </c>
      <c r="S1155" s="1">
        <f t="shared" ref="S1155:S1218" si="182">P1155-R1155</f>
        <v>1462</v>
      </c>
      <c r="T1155" s="1">
        <v>0.5</v>
      </c>
      <c r="U1155" s="1">
        <f t="shared" ref="U1155:U1218" si="183">S1155*T1155</f>
        <v>731</v>
      </c>
      <c r="V1155" s="1">
        <f t="shared" ref="V1155:V1218" si="184">S1155-U1155</f>
        <v>731</v>
      </c>
      <c r="W1155" s="4">
        <f t="shared" ref="W1155:W1218" si="185">(V1155/S1155)</f>
        <v>0.5</v>
      </c>
      <c r="X1155" s="1" t="s">
        <v>65</v>
      </c>
      <c r="Y1155" s="1" t="s">
        <v>57</v>
      </c>
      <c r="Z1155" s="1" t="s">
        <v>22</v>
      </c>
      <c r="AA1155" s="1"/>
      <c r="AB1155" s="1"/>
      <c r="AC1155" s="1" t="s">
        <v>93</v>
      </c>
      <c r="AD1155" s="9" t="str">
        <f t="shared" ref="AD1155:AD1218" si="186">IF(S1155&gt;10000,"Target Achieved", "Target Not Achieved")</f>
        <v>Target Not Achieved</v>
      </c>
      <c r="AE1155" s="1" t="str" cm="1">
        <f t="array" ref="AE1155">_xlfn.IFS(AB1155&gt;=4.5,"Excellent",AB1155&gt;=3,"Good",AB1155&lt;3,"Poor")</f>
        <v>Poor</v>
      </c>
      <c r="AF1155" s="1" t="str">
        <f t="shared" ref="AF1155:AF1218" si="187">IF(AND(V1155&gt;5000,Q1155&lt;10),"Eligible for Bonus","Not Eligible for Bonus")</f>
        <v>Not Eligible for Bonus</v>
      </c>
      <c r="AG1155" s="9" t="str">
        <f t="shared" ref="AG1155:AG1218" si="188">IF(OR(K1155="East India",K1155="South India"),"Priority Region","Normal Region")</f>
        <v>Normal Region</v>
      </c>
      <c r="AH1155" s="1" t="str">
        <f t="shared" ref="AH1155:AH1218" si="189">IF(NOT(AC1155="Yes"),"Order Closed","Order Returned")</f>
        <v>Order Returned</v>
      </c>
    </row>
    <row r="1156" spans="1:34">
      <c r="A1156" s="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c r="P1156" s="1">
        <f t="shared" si="180"/>
        <v>36550</v>
      </c>
      <c r="Q1156" s="1">
        <v>0</v>
      </c>
      <c r="R1156" s="1">
        <f t="shared" si="181"/>
        <v>0</v>
      </c>
      <c r="S1156" s="1">
        <f t="shared" si="182"/>
        <v>36550</v>
      </c>
      <c r="T1156" s="1">
        <v>0.48</v>
      </c>
      <c r="U1156" s="1">
        <f t="shared" si="183"/>
        <v>17544</v>
      </c>
      <c r="V1156" s="1">
        <f t="shared" si="184"/>
        <v>19006</v>
      </c>
      <c r="W1156" s="4">
        <f t="shared" si="185"/>
        <v>0.52</v>
      </c>
      <c r="X1156" s="1" t="s">
        <v>50</v>
      </c>
      <c r="Y1156" s="1" t="s">
        <v>57</v>
      </c>
      <c r="Z1156" s="1" t="s">
        <v>41</v>
      </c>
      <c r="AA1156" s="2">
        <v>46008</v>
      </c>
      <c r="AB1156" s="1">
        <v>4</v>
      </c>
      <c r="AC1156" s="1" t="s">
        <v>42</v>
      </c>
      <c r="AD1156" s="9" t="str">
        <f t="shared" si="186"/>
        <v>Target Achieved</v>
      </c>
      <c r="AE1156" s="1" t="str" cm="1">
        <f t="array" ref="AE1156">_xlfn.IFS(AB1156&gt;=4.5,"Excellent",AB1156&gt;=3,"Good",AB1156&lt;3,"Poor")</f>
        <v>Good</v>
      </c>
      <c r="AF1156" s="1" t="str">
        <f t="shared" si="187"/>
        <v>Eligible for Bonus</v>
      </c>
      <c r="AG1156" s="9" t="str">
        <f t="shared" si="188"/>
        <v>Normal Region</v>
      </c>
      <c r="AH1156" s="1" t="str">
        <f t="shared" si="189"/>
        <v>Order Closed</v>
      </c>
    </row>
    <row r="1157" spans="1:34">
      <c r="A1157" s="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c r="P1157" s="1">
        <f t="shared" si="180"/>
        <v>67220</v>
      </c>
      <c r="Q1157" s="1">
        <v>10</v>
      </c>
      <c r="R1157" s="1">
        <f t="shared" si="181"/>
        <v>6722</v>
      </c>
      <c r="S1157" s="1">
        <f t="shared" si="182"/>
        <v>60498</v>
      </c>
      <c r="T1157" s="1">
        <v>0.57999999999999996</v>
      </c>
      <c r="U1157" s="1">
        <f t="shared" si="183"/>
        <v>35088.839999999997</v>
      </c>
      <c r="V1157" s="1">
        <f t="shared" si="184"/>
        <v>25409.160000000003</v>
      </c>
      <c r="W1157" s="4">
        <f t="shared" si="185"/>
        <v>0.42000000000000004</v>
      </c>
      <c r="X1157" s="1" t="s">
        <v>147</v>
      </c>
      <c r="Y1157" s="1" t="s">
        <v>40</v>
      </c>
      <c r="Z1157" s="1" t="s">
        <v>41</v>
      </c>
      <c r="AA1157" s="2">
        <v>46006</v>
      </c>
      <c r="AB1157" s="1">
        <v>3</v>
      </c>
      <c r="AC1157" s="1" t="s">
        <v>42</v>
      </c>
      <c r="AD1157" s="9" t="str">
        <f t="shared" si="186"/>
        <v>Target Achieved</v>
      </c>
      <c r="AE1157" s="1" t="str" cm="1">
        <f t="array" ref="AE1157">_xlfn.IFS(AB1157&gt;=4.5,"Excellent",AB1157&gt;=3,"Good",AB1157&lt;3,"Poor")</f>
        <v>Good</v>
      </c>
      <c r="AF1157" s="1" t="str">
        <f t="shared" si="187"/>
        <v>Not Eligible for Bonus</v>
      </c>
      <c r="AG1157" s="9" t="str">
        <f t="shared" si="188"/>
        <v>Priority Region</v>
      </c>
      <c r="AH1157" s="1" t="str">
        <f t="shared" si="189"/>
        <v>Order Closed</v>
      </c>
    </row>
    <row r="1158" spans="1:34">
      <c r="A1158" s="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c r="P1158" s="1">
        <f t="shared" si="180"/>
        <v>22080</v>
      </c>
      <c r="Q1158" s="1">
        <v>25</v>
      </c>
      <c r="R1158" s="1">
        <f t="shared" si="181"/>
        <v>5520</v>
      </c>
      <c r="S1158" s="1">
        <f t="shared" si="182"/>
        <v>16560</v>
      </c>
      <c r="T1158" s="1">
        <v>0.48</v>
      </c>
      <c r="U1158" s="1">
        <f t="shared" si="183"/>
        <v>7948.7999999999993</v>
      </c>
      <c r="V1158" s="1">
        <f t="shared" si="184"/>
        <v>8611.2000000000007</v>
      </c>
      <c r="W1158" s="4">
        <f t="shared" si="185"/>
        <v>0.52</v>
      </c>
      <c r="X1158" s="1" t="s">
        <v>39</v>
      </c>
      <c r="Y1158" s="1" t="s">
        <v>40</v>
      </c>
      <c r="Z1158" s="1" t="s">
        <v>66</v>
      </c>
      <c r="AA1158" s="1"/>
      <c r="AB1158" s="1"/>
      <c r="AC1158" s="1" t="s">
        <v>42</v>
      </c>
      <c r="AD1158" s="9" t="str">
        <f t="shared" si="186"/>
        <v>Target Achieved</v>
      </c>
      <c r="AE1158" s="1" t="str" cm="1">
        <f t="array" ref="AE1158">_xlfn.IFS(AB1158&gt;=4.5,"Excellent",AB1158&gt;=3,"Good",AB1158&lt;3,"Poor")</f>
        <v>Poor</v>
      </c>
      <c r="AF1158" s="1" t="str">
        <f t="shared" si="187"/>
        <v>Not Eligible for Bonus</v>
      </c>
      <c r="AG1158" s="9" t="str">
        <f t="shared" si="188"/>
        <v>Priority Region</v>
      </c>
      <c r="AH1158" s="1" t="str">
        <f t="shared" si="189"/>
        <v>Order Closed</v>
      </c>
    </row>
    <row r="1159" spans="1:34">
      <c r="A1159" s="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c r="P1159" s="1">
        <f t="shared" si="180"/>
        <v>750</v>
      </c>
      <c r="Q1159" s="1">
        <v>0</v>
      </c>
      <c r="R1159" s="1">
        <f t="shared" si="181"/>
        <v>0</v>
      </c>
      <c r="S1159" s="1">
        <f t="shared" si="182"/>
        <v>750</v>
      </c>
      <c r="T1159" s="1">
        <v>0.35</v>
      </c>
      <c r="U1159" s="1">
        <f t="shared" si="183"/>
        <v>262.5</v>
      </c>
      <c r="V1159" s="1">
        <f t="shared" si="184"/>
        <v>487.5</v>
      </c>
      <c r="W1159" s="4">
        <f t="shared" si="185"/>
        <v>0.65</v>
      </c>
      <c r="X1159" s="1" t="s">
        <v>104</v>
      </c>
      <c r="Y1159" s="1" t="s">
        <v>81</v>
      </c>
      <c r="Z1159" s="1" t="s">
        <v>120</v>
      </c>
      <c r="AA1159" s="1"/>
      <c r="AB1159" s="1"/>
      <c r="AC1159" s="1" t="s">
        <v>42</v>
      </c>
      <c r="AD1159" s="9" t="str">
        <f t="shared" si="186"/>
        <v>Target Not Achieved</v>
      </c>
      <c r="AE1159" s="1" t="str" cm="1">
        <f t="array" ref="AE1159">_xlfn.IFS(AB1159&gt;=4.5,"Excellent",AB1159&gt;=3,"Good",AB1159&lt;3,"Poor")</f>
        <v>Poor</v>
      </c>
      <c r="AF1159" s="1" t="str">
        <f t="shared" si="187"/>
        <v>Not Eligible for Bonus</v>
      </c>
      <c r="AG1159" s="9" t="str">
        <f t="shared" si="188"/>
        <v>Normal Region</v>
      </c>
      <c r="AH1159" s="1" t="str">
        <f t="shared" si="189"/>
        <v>Order Closed</v>
      </c>
    </row>
    <row r="1160" spans="1:34">
      <c r="A1160" s="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c r="P1160" s="1">
        <f t="shared" si="180"/>
        <v>24400</v>
      </c>
      <c r="Q1160" s="1">
        <v>15</v>
      </c>
      <c r="R1160" s="1">
        <f t="shared" si="181"/>
        <v>3660</v>
      </c>
      <c r="S1160" s="1">
        <f t="shared" si="182"/>
        <v>20740</v>
      </c>
      <c r="T1160" s="1">
        <v>0.47</v>
      </c>
      <c r="U1160" s="1">
        <f t="shared" si="183"/>
        <v>9747.7999999999993</v>
      </c>
      <c r="V1160" s="1">
        <f t="shared" si="184"/>
        <v>10992.2</v>
      </c>
      <c r="W1160" s="4">
        <f t="shared" si="185"/>
        <v>0.53</v>
      </c>
      <c r="X1160" s="1" t="s">
        <v>50</v>
      </c>
      <c r="Y1160" s="1" t="s">
        <v>72</v>
      </c>
      <c r="Z1160" s="1" t="s">
        <v>41</v>
      </c>
      <c r="AA1160" s="2">
        <v>46009</v>
      </c>
      <c r="AB1160" s="1">
        <v>5</v>
      </c>
      <c r="AC1160" s="1" t="s">
        <v>42</v>
      </c>
      <c r="AD1160" s="9" t="str">
        <f t="shared" si="186"/>
        <v>Target Achieved</v>
      </c>
      <c r="AE1160" s="1" t="str" cm="1">
        <f t="array" ref="AE1160">_xlfn.IFS(AB1160&gt;=4.5,"Excellent",AB1160&gt;=3,"Good",AB1160&lt;3,"Poor")</f>
        <v>Excellent</v>
      </c>
      <c r="AF1160" s="1" t="str">
        <f t="shared" si="187"/>
        <v>Not Eligible for Bonus</v>
      </c>
      <c r="AG1160" s="9" t="str">
        <f t="shared" si="188"/>
        <v>Normal Region</v>
      </c>
      <c r="AH1160" s="1" t="str">
        <f t="shared" si="189"/>
        <v>Order Closed</v>
      </c>
    </row>
    <row r="1161" spans="1:34">
      <c r="A1161" s="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c r="P1161" s="1">
        <f t="shared" si="180"/>
        <v>23520</v>
      </c>
      <c r="Q1161" s="1">
        <v>15</v>
      </c>
      <c r="R1161" s="1">
        <f t="shared" si="181"/>
        <v>3528</v>
      </c>
      <c r="S1161" s="1">
        <f t="shared" si="182"/>
        <v>19992</v>
      </c>
      <c r="T1161" s="1">
        <v>0.57999999999999996</v>
      </c>
      <c r="U1161" s="1">
        <f t="shared" si="183"/>
        <v>11595.359999999999</v>
      </c>
      <c r="V1161" s="1">
        <f t="shared" si="184"/>
        <v>8396.6400000000012</v>
      </c>
      <c r="W1161" s="4">
        <f t="shared" si="185"/>
        <v>0.42000000000000004</v>
      </c>
      <c r="X1161" s="1" t="s">
        <v>39</v>
      </c>
      <c r="Y1161" s="1" t="s">
        <v>72</v>
      </c>
      <c r="Z1161" s="1" t="s">
        <v>120</v>
      </c>
      <c r="AA1161" s="1"/>
      <c r="AB1161" s="1"/>
      <c r="AC1161" s="1" t="s">
        <v>42</v>
      </c>
      <c r="AD1161" s="9" t="str">
        <f t="shared" si="186"/>
        <v>Target Achieved</v>
      </c>
      <c r="AE1161" s="1" t="str" cm="1">
        <f t="array" ref="AE1161">_xlfn.IFS(AB1161&gt;=4.5,"Excellent",AB1161&gt;=3,"Good",AB1161&lt;3,"Poor")</f>
        <v>Poor</v>
      </c>
      <c r="AF1161" s="1" t="str">
        <f t="shared" si="187"/>
        <v>Not Eligible for Bonus</v>
      </c>
      <c r="AG1161" s="9" t="str">
        <f t="shared" si="188"/>
        <v>Normal Region</v>
      </c>
      <c r="AH1161" s="1" t="str">
        <f t="shared" si="189"/>
        <v>Order Closed</v>
      </c>
    </row>
    <row r="1162" spans="1:34">
      <c r="A1162" s="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c r="P1162" s="1">
        <f t="shared" si="180"/>
        <v>370</v>
      </c>
      <c r="Q1162" s="1">
        <v>0</v>
      </c>
      <c r="R1162" s="1">
        <f t="shared" si="181"/>
        <v>0</v>
      </c>
      <c r="S1162" s="1">
        <f t="shared" si="182"/>
        <v>370</v>
      </c>
      <c r="T1162" s="1">
        <v>0.35</v>
      </c>
      <c r="U1162" s="1">
        <f t="shared" si="183"/>
        <v>129.5</v>
      </c>
      <c r="V1162" s="1">
        <f t="shared" si="184"/>
        <v>240.5</v>
      </c>
      <c r="W1162" s="4">
        <f t="shared" si="185"/>
        <v>0.65</v>
      </c>
      <c r="X1162" s="1" t="s">
        <v>104</v>
      </c>
      <c r="Y1162" s="1" t="s">
        <v>40</v>
      </c>
      <c r="Z1162" s="1" t="s">
        <v>41</v>
      </c>
      <c r="AA1162" s="2">
        <v>46007</v>
      </c>
      <c r="AB1162" s="1">
        <v>3</v>
      </c>
      <c r="AC1162" s="1" t="s">
        <v>42</v>
      </c>
      <c r="AD1162" s="9" t="str">
        <f t="shared" si="186"/>
        <v>Target Not Achieved</v>
      </c>
      <c r="AE1162" s="1" t="str" cm="1">
        <f t="array" ref="AE1162">_xlfn.IFS(AB1162&gt;=4.5,"Excellent",AB1162&gt;=3,"Good",AB1162&lt;3,"Poor")</f>
        <v>Good</v>
      </c>
      <c r="AF1162" s="1" t="str">
        <f t="shared" si="187"/>
        <v>Not Eligible for Bonus</v>
      </c>
      <c r="AG1162" s="9" t="str">
        <f t="shared" si="188"/>
        <v>Normal Region</v>
      </c>
      <c r="AH1162" s="1" t="str">
        <f t="shared" si="189"/>
        <v>Order Closed</v>
      </c>
    </row>
    <row r="1163" spans="1:34">
      <c r="A1163" s="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c r="P1163" s="1">
        <f t="shared" si="180"/>
        <v>8400</v>
      </c>
      <c r="Q1163" s="1">
        <v>10</v>
      </c>
      <c r="R1163" s="1">
        <f t="shared" si="181"/>
        <v>840</v>
      </c>
      <c r="S1163" s="1">
        <f t="shared" si="182"/>
        <v>7560</v>
      </c>
      <c r="T1163" s="1">
        <v>0.47</v>
      </c>
      <c r="U1163" s="1">
        <f t="shared" si="183"/>
        <v>3553.2</v>
      </c>
      <c r="V1163" s="1">
        <f t="shared" si="184"/>
        <v>4006.8</v>
      </c>
      <c r="W1163" s="4">
        <f t="shared" si="185"/>
        <v>0.53</v>
      </c>
      <c r="X1163" s="1" t="s">
        <v>104</v>
      </c>
      <c r="Y1163" s="1" t="s">
        <v>57</v>
      </c>
      <c r="Z1163" s="1" t="s">
        <v>22</v>
      </c>
      <c r="AA1163" s="1"/>
      <c r="AB1163" s="1"/>
      <c r="AC1163" s="1" t="s">
        <v>93</v>
      </c>
      <c r="AD1163" s="9" t="str">
        <f t="shared" si="186"/>
        <v>Target Not Achieved</v>
      </c>
      <c r="AE1163" s="1" t="str" cm="1">
        <f t="array" ref="AE1163">_xlfn.IFS(AB1163&gt;=4.5,"Excellent",AB1163&gt;=3,"Good",AB1163&lt;3,"Poor")</f>
        <v>Poor</v>
      </c>
      <c r="AF1163" s="1" t="str">
        <f t="shared" si="187"/>
        <v>Not Eligible for Bonus</v>
      </c>
      <c r="AG1163" s="9" t="str">
        <f t="shared" si="188"/>
        <v>Priority Region</v>
      </c>
      <c r="AH1163" s="1" t="str">
        <f t="shared" si="189"/>
        <v>Order Returned</v>
      </c>
    </row>
    <row r="1164" spans="1:34">
      <c r="A1164" s="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c r="P1164" s="1">
        <f t="shared" si="180"/>
        <v>10110</v>
      </c>
      <c r="Q1164" s="1">
        <v>20</v>
      </c>
      <c r="R1164" s="1">
        <f t="shared" si="181"/>
        <v>2022</v>
      </c>
      <c r="S1164" s="1">
        <f t="shared" si="182"/>
        <v>8088</v>
      </c>
      <c r="T1164" s="1">
        <v>0.52</v>
      </c>
      <c r="U1164" s="1">
        <f t="shared" si="183"/>
        <v>4205.76</v>
      </c>
      <c r="V1164" s="1">
        <f t="shared" si="184"/>
        <v>3882.24</v>
      </c>
      <c r="W1164" s="4">
        <f t="shared" si="185"/>
        <v>0.48</v>
      </c>
      <c r="X1164" s="1" t="s">
        <v>65</v>
      </c>
      <c r="Y1164" s="1" t="s">
        <v>72</v>
      </c>
      <c r="Z1164" s="1" t="s">
        <v>41</v>
      </c>
      <c r="AA1164" s="2">
        <v>46008</v>
      </c>
      <c r="AB1164" s="1">
        <v>3</v>
      </c>
      <c r="AC1164" s="1" t="s">
        <v>42</v>
      </c>
      <c r="AD1164" s="9" t="str">
        <f t="shared" si="186"/>
        <v>Target Not Achieved</v>
      </c>
      <c r="AE1164" s="1" t="str" cm="1">
        <f t="array" ref="AE1164">_xlfn.IFS(AB1164&gt;=4.5,"Excellent",AB1164&gt;=3,"Good",AB1164&lt;3,"Poor")</f>
        <v>Good</v>
      </c>
      <c r="AF1164" s="1" t="str">
        <f t="shared" si="187"/>
        <v>Not Eligible for Bonus</v>
      </c>
      <c r="AG1164" s="9" t="str">
        <f t="shared" si="188"/>
        <v>Normal Region</v>
      </c>
      <c r="AH1164" s="1" t="str">
        <f t="shared" si="189"/>
        <v>Order Closed</v>
      </c>
    </row>
    <row r="1165" spans="1:34">
      <c r="A1165" s="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c r="P1165" s="1">
        <f t="shared" si="180"/>
        <v>17280</v>
      </c>
      <c r="Q1165" s="1">
        <v>30</v>
      </c>
      <c r="R1165" s="1">
        <f t="shared" si="181"/>
        <v>5184</v>
      </c>
      <c r="S1165" s="1">
        <f t="shared" si="182"/>
        <v>12096</v>
      </c>
      <c r="T1165" s="1">
        <v>0.47</v>
      </c>
      <c r="U1165" s="1">
        <f t="shared" si="183"/>
        <v>5685.12</v>
      </c>
      <c r="V1165" s="1">
        <f t="shared" si="184"/>
        <v>6410.88</v>
      </c>
      <c r="W1165" s="4">
        <f t="shared" si="185"/>
        <v>0.53</v>
      </c>
      <c r="X1165" s="1" t="s">
        <v>104</v>
      </c>
      <c r="Y1165" s="1" t="s">
        <v>72</v>
      </c>
      <c r="Z1165" s="1" t="s">
        <v>41</v>
      </c>
      <c r="AA1165" s="2">
        <v>46008</v>
      </c>
      <c r="AB1165" s="1">
        <v>3</v>
      </c>
      <c r="AC1165" s="1" t="s">
        <v>42</v>
      </c>
      <c r="AD1165" s="9" t="str">
        <f t="shared" si="186"/>
        <v>Target Achieved</v>
      </c>
      <c r="AE1165" s="1" t="str" cm="1">
        <f t="array" ref="AE1165">_xlfn.IFS(AB1165&gt;=4.5,"Excellent",AB1165&gt;=3,"Good",AB1165&lt;3,"Poor")</f>
        <v>Good</v>
      </c>
      <c r="AF1165" s="1" t="str">
        <f t="shared" si="187"/>
        <v>Not Eligible for Bonus</v>
      </c>
      <c r="AG1165" s="9" t="str">
        <f t="shared" si="188"/>
        <v>Normal Region</v>
      </c>
      <c r="AH1165" s="1" t="str">
        <f t="shared" si="189"/>
        <v>Order Closed</v>
      </c>
    </row>
    <row r="1166" spans="1:34">
      <c r="A1166" s="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c r="P1166" s="1">
        <f t="shared" si="180"/>
        <v>920</v>
      </c>
      <c r="Q1166" s="1">
        <v>0</v>
      </c>
      <c r="R1166" s="1">
        <f t="shared" si="181"/>
        <v>0</v>
      </c>
      <c r="S1166" s="1">
        <f t="shared" si="182"/>
        <v>920</v>
      </c>
      <c r="T1166" s="1">
        <v>0.45</v>
      </c>
      <c r="U1166" s="1">
        <f t="shared" si="183"/>
        <v>414</v>
      </c>
      <c r="V1166" s="1">
        <f t="shared" si="184"/>
        <v>506</v>
      </c>
      <c r="W1166" s="4">
        <f t="shared" si="185"/>
        <v>0.55000000000000004</v>
      </c>
      <c r="X1166" s="1" t="s">
        <v>39</v>
      </c>
      <c r="Y1166" s="1" t="s">
        <v>81</v>
      </c>
      <c r="Z1166" s="1" t="s">
        <v>41</v>
      </c>
      <c r="AA1166" s="2">
        <v>46008</v>
      </c>
      <c r="AB1166" s="1">
        <v>3</v>
      </c>
      <c r="AC1166" s="1" t="s">
        <v>42</v>
      </c>
      <c r="AD1166" s="9" t="str">
        <f t="shared" si="186"/>
        <v>Target Not Achieved</v>
      </c>
      <c r="AE1166" s="1" t="str" cm="1">
        <f t="array" ref="AE1166">_xlfn.IFS(AB1166&gt;=4.5,"Excellent",AB1166&gt;=3,"Good",AB1166&lt;3,"Poor")</f>
        <v>Good</v>
      </c>
      <c r="AF1166" s="1" t="str">
        <f t="shared" si="187"/>
        <v>Not Eligible for Bonus</v>
      </c>
      <c r="AG1166" s="9" t="str">
        <f t="shared" si="188"/>
        <v>Normal Region</v>
      </c>
      <c r="AH1166" s="1" t="str">
        <f t="shared" si="189"/>
        <v>Order Closed</v>
      </c>
    </row>
    <row r="1167" spans="1:34">
      <c r="A1167" s="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c r="P1167" s="1">
        <f t="shared" si="180"/>
        <v>8610</v>
      </c>
      <c r="Q1167" s="1">
        <v>25</v>
      </c>
      <c r="R1167" s="1">
        <f t="shared" si="181"/>
        <v>2152.5</v>
      </c>
      <c r="S1167" s="1">
        <f t="shared" si="182"/>
        <v>6457.5</v>
      </c>
      <c r="T1167" s="1">
        <v>0.48</v>
      </c>
      <c r="U1167" s="1">
        <f t="shared" si="183"/>
        <v>3099.6</v>
      </c>
      <c r="V1167" s="1">
        <f t="shared" si="184"/>
        <v>3357.9</v>
      </c>
      <c r="W1167" s="4">
        <f t="shared" si="185"/>
        <v>0.52</v>
      </c>
      <c r="X1167" s="1" t="s">
        <v>92</v>
      </c>
      <c r="Y1167" s="1" t="s">
        <v>81</v>
      </c>
      <c r="Z1167" s="1" t="s">
        <v>22</v>
      </c>
      <c r="AA1167" s="1"/>
      <c r="AB1167" s="1"/>
      <c r="AC1167" s="1" t="s">
        <v>93</v>
      </c>
      <c r="AD1167" s="9" t="str">
        <f t="shared" si="186"/>
        <v>Target Not Achieved</v>
      </c>
      <c r="AE1167" s="1" t="str" cm="1">
        <f t="array" ref="AE1167">_xlfn.IFS(AB1167&gt;=4.5,"Excellent",AB1167&gt;=3,"Good",AB1167&lt;3,"Poor")</f>
        <v>Poor</v>
      </c>
      <c r="AF1167" s="1" t="str">
        <f t="shared" si="187"/>
        <v>Not Eligible for Bonus</v>
      </c>
      <c r="AG1167" s="9" t="str">
        <f t="shared" si="188"/>
        <v>Normal Region</v>
      </c>
      <c r="AH1167" s="1" t="str">
        <f t="shared" si="189"/>
        <v>Order Returned</v>
      </c>
    </row>
    <row r="1168" spans="1:34">
      <c r="A1168" s="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c r="P1168" s="1">
        <f t="shared" si="180"/>
        <v>33100</v>
      </c>
      <c r="Q1168" s="1">
        <v>10</v>
      </c>
      <c r="R1168" s="1">
        <f t="shared" si="181"/>
        <v>3310</v>
      </c>
      <c r="S1168" s="1">
        <f t="shared" si="182"/>
        <v>29790</v>
      </c>
      <c r="T1168" s="1">
        <v>0.47</v>
      </c>
      <c r="U1168" s="1">
        <f t="shared" si="183"/>
        <v>14001.3</v>
      </c>
      <c r="V1168" s="1">
        <f t="shared" si="184"/>
        <v>15788.7</v>
      </c>
      <c r="W1168" s="4">
        <f t="shared" si="185"/>
        <v>0.53</v>
      </c>
      <c r="X1168" s="1" t="s">
        <v>39</v>
      </c>
      <c r="Y1168" s="1" t="s">
        <v>40</v>
      </c>
      <c r="Z1168" s="1" t="s">
        <v>41</v>
      </c>
      <c r="AA1168" s="2">
        <v>46012</v>
      </c>
      <c r="AB1168" s="1">
        <v>3</v>
      </c>
      <c r="AC1168" s="1" t="s">
        <v>42</v>
      </c>
      <c r="AD1168" s="9" t="str">
        <f t="shared" si="186"/>
        <v>Target Achieved</v>
      </c>
      <c r="AE1168" s="1" t="str" cm="1">
        <f t="array" ref="AE1168">_xlfn.IFS(AB1168&gt;=4.5,"Excellent",AB1168&gt;=3,"Good",AB1168&lt;3,"Poor")</f>
        <v>Good</v>
      </c>
      <c r="AF1168" s="1" t="str">
        <f t="shared" si="187"/>
        <v>Not Eligible for Bonus</v>
      </c>
      <c r="AG1168" s="9" t="str">
        <f t="shared" si="188"/>
        <v>Normal Region</v>
      </c>
      <c r="AH1168" s="1" t="str">
        <f t="shared" si="189"/>
        <v>Order Closed</v>
      </c>
    </row>
    <row r="1169" spans="1:34">
      <c r="A1169" s="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c r="P1169" s="1">
        <f t="shared" si="180"/>
        <v>44960</v>
      </c>
      <c r="Q1169" s="1">
        <v>10</v>
      </c>
      <c r="R1169" s="1">
        <f t="shared" si="181"/>
        <v>4496</v>
      </c>
      <c r="S1169" s="1">
        <f t="shared" si="182"/>
        <v>40464</v>
      </c>
      <c r="T1169" s="1">
        <v>0.52</v>
      </c>
      <c r="U1169" s="1">
        <f t="shared" si="183"/>
        <v>21041.280000000002</v>
      </c>
      <c r="V1169" s="1">
        <f t="shared" si="184"/>
        <v>19422.719999999998</v>
      </c>
      <c r="W1169" s="4">
        <f t="shared" si="185"/>
        <v>0.47999999999999993</v>
      </c>
      <c r="X1169" s="1" t="s">
        <v>147</v>
      </c>
      <c r="Y1169" s="1" t="s">
        <v>81</v>
      </c>
      <c r="Z1169" s="1" t="s">
        <v>41</v>
      </c>
      <c r="AA1169" s="2">
        <v>46010</v>
      </c>
      <c r="AB1169" s="1">
        <v>5</v>
      </c>
      <c r="AC1169" s="1" t="s">
        <v>42</v>
      </c>
      <c r="AD1169" s="9" t="str">
        <f t="shared" si="186"/>
        <v>Target Achieved</v>
      </c>
      <c r="AE1169" s="1" t="str" cm="1">
        <f t="array" ref="AE1169">_xlfn.IFS(AB1169&gt;=4.5,"Excellent",AB1169&gt;=3,"Good",AB1169&lt;3,"Poor")</f>
        <v>Excellent</v>
      </c>
      <c r="AF1169" s="1" t="str">
        <f t="shared" si="187"/>
        <v>Not Eligible for Bonus</v>
      </c>
      <c r="AG1169" s="9" t="str">
        <f t="shared" si="188"/>
        <v>Normal Region</v>
      </c>
      <c r="AH1169" s="1" t="str">
        <f t="shared" si="189"/>
        <v>Order Closed</v>
      </c>
    </row>
    <row r="1170" spans="1:34">
      <c r="A1170" s="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c r="P1170" s="1">
        <f t="shared" si="180"/>
        <v>55720</v>
      </c>
      <c r="Q1170" s="1">
        <v>0</v>
      </c>
      <c r="R1170" s="1">
        <f t="shared" si="181"/>
        <v>0</v>
      </c>
      <c r="S1170" s="1">
        <f t="shared" si="182"/>
        <v>55720</v>
      </c>
      <c r="T1170" s="1">
        <v>0.57999999999999996</v>
      </c>
      <c r="U1170" s="1">
        <f t="shared" si="183"/>
        <v>32317.599999999999</v>
      </c>
      <c r="V1170" s="1">
        <f t="shared" si="184"/>
        <v>23402.400000000001</v>
      </c>
      <c r="W1170" s="4">
        <f t="shared" si="185"/>
        <v>0.42000000000000004</v>
      </c>
      <c r="X1170" s="1" t="s">
        <v>39</v>
      </c>
      <c r="Y1170" s="1" t="s">
        <v>57</v>
      </c>
      <c r="Z1170" s="1" t="s">
        <v>41</v>
      </c>
      <c r="AA1170" s="2">
        <v>46012</v>
      </c>
      <c r="AB1170" s="1">
        <v>5</v>
      </c>
      <c r="AC1170" s="1" t="s">
        <v>42</v>
      </c>
      <c r="AD1170" s="9" t="str">
        <f t="shared" si="186"/>
        <v>Target Achieved</v>
      </c>
      <c r="AE1170" s="1" t="str" cm="1">
        <f t="array" ref="AE1170">_xlfn.IFS(AB1170&gt;=4.5,"Excellent",AB1170&gt;=3,"Good",AB1170&lt;3,"Poor")</f>
        <v>Excellent</v>
      </c>
      <c r="AF1170" s="1" t="str">
        <f t="shared" si="187"/>
        <v>Eligible for Bonus</v>
      </c>
      <c r="AG1170" s="9" t="str">
        <f t="shared" si="188"/>
        <v>Normal Region</v>
      </c>
      <c r="AH1170" s="1" t="str">
        <f t="shared" si="189"/>
        <v>Order Closed</v>
      </c>
    </row>
    <row r="1171" spans="1:34">
      <c r="A1171" s="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c r="P1171" s="1">
        <f t="shared" si="180"/>
        <v>170700</v>
      </c>
      <c r="Q1171" s="1">
        <v>5</v>
      </c>
      <c r="R1171" s="1">
        <f t="shared" si="181"/>
        <v>8535</v>
      </c>
      <c r="S1171" s="1">
        <f t="shared" si="182"/>
        <v>162165</v>
      </c>
      <c r="T1171" s="1">
        <v>0.57999999999999996</v>
      </c>
      <c r="U1171" s="1">
        <f t="shared" si="183"/>
        <v>94055.7</v>
      </c>
      <c r="V1171" s="1">
        <f t="shared" si="184"/>
        <v>68109.3</v>
      </c>
      <c r="W1171" s="4">
        <f t="shared" si="185"/>
        <v>0.42000000000000004</v>
      </c>
      <c r="X1171" s="1" t="s">
        <v>50</v>
      </c>
      <c r="Y1171" s="1" t="s">
        <v>40</v>
      </c>
      <c r="Z1171" s="1" t="s">
        <v>51</v>
      </c>
      <c r="AA1171" s="2">
        <v>46007</v>
      </c>
      <c r="AB1171" s="1"/>
      <c r="AC1171" s="1" t="s">
        <v>42</v>
      </c>
      <c r="AD1171" s="9" t="str">
        <f t="shared" si="186"/>
        <v>Target Achieved</v>
      </c>
      <c r="AE1171" s="1" t="str" cm="1">
        <f t="array" ref="AE1171">_xlfn.IFS(AB1171&gt;=4.5,"Excellent",AB1171&gt;=3,"Good",AB1171&lt;3,"Poor")</f>
        <v>Poor</v>
      </c>
      <c r="AF1171" s="1" t="str">
        <f t="shared" si="187"/>
        <v>Eligible for Bonus</v>
      </c>
      <c r="AG1171" s="9" t="str">
        <f t="shared" si="188"/>
        <v>Normal Region</v>
      </c>
      <c r="AH1171" s="1" t="str">
        <f t="shared" si="189"/>
        <v>Order Closed</v>
      </c>
    </row>
    <row r="1172" spans="1:34">
      <c r="A1172" s="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c r="P1172" s="1">
        <f t="shared" si="180"/>
        <v>12300</v>
      </c>
      <c r="Q1172" s="1">
        <v>10</v>
      </c>
      <c r="R1172" s="1">
        <f t="shared" si="181"/>
        <v>1230</v>
      </c>
      <c r="S1172" s="1">
        <f t="shared" si="182"/>
        <v>11070</v>
      </c>
      <c r="T1172" s="1">
        <v>0.45</v>
      </c>
      <c r="U1172" s="1">
        <f t="shared" si="183"/>
        <v>4981.5</v>
      </c>
      <c r="V1172" s="1">
        <f t="shared" si="184"/>
        <v>6088.5</v>
      </c>
      <c r="W1172" s="4">
        <f t="shared" si="185"/>
        <v>0.55000000000000004</v>
      </c>
      <c r="X1172" s="1" t="s">
        <v>147</v>
      </c>
      <c r="Y1172" s="1" t="s">
        <v>57</v>
      </c>
      <c r="Z1172" s="1" t="s">
        <v>41</v>
      </c>
      <c r="AA1172" s="2">
        <v>46013</v>
      </c>
      <c r="AB1172" s="1">
        <v>5</v>
      </c>
      <c r="AC1172" s="1" t="s">
        <v>42</v>
      </c>
      <c r="AD1172" s="9" t="str">
        <f t="shared" si="186"/>
        <v>Target Achieved</v>
      </c>
      <c r="AE1172" s="1" t="str" cm="1">
        <f t="array" ref="AE1172">_xlfn.IFS(AB1172&gt;=4.5,"Excellent",AB1172&gt;=3,"Good",AB1172&lt;3,"Poor")</f>
        <v>Excellent</v>
      </c>
      <c r="AF1172" s="1" t="str">
        <f t="shared" si="187"/>
        <v>Not Eligible for Bonus</v>
      </c>
      <c r="AG1172" s="9" t="str">
        <f t="shared" si="188"/>
        <v>Normal Region</v>
      </c>
      <c r="AH1172" s="1" t="str">
        <f t="shared" si="189"/>
        <v>Order Closed</v>
      </c>
    </row>
    <row r="1173" spans="1:34">
      <c r="A1173" s="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c r="P1173" s="1">
        <f t="shared" si="180"/>
        <v>1580</v>
      </c>
      <c r="Q1173" s="1">
        <v>25</v>
      </c>
      <c r="R1173" s="1">
        <f t="shared" si="181"/>
        <v>395</v>
      </c>
      <c r="S1173" s="1">
        <f t="shared" si="182"/>
        <v>1185</v>
      </c>
      <c r="T1173" s="1">
        <v>0.45</v>
      </c>
      <c r="U1173" s="1">
        <f t="shared" si="183"/>
        <v>533.25</v>
      </c>
      <c r="V1173" s="1">
        <f t="shared" si="184"/>
        <v>651.75</v>
      </c>
      <c r="W1173" s="4">
        <f t="shared" si="185"/>
        <v>0.55000000000000004</v>
      </c>
      <c r="X1173" s="1" t="s">
        <v>147</v>
      </c>
      <c r="Y1173" s="1" t="s">
        <v>40</v>
      </c>
      <c r="Z1173" s="1" t="s">
        <v>41</v>
      </c>
      <c r="AA1173" s="2">
        <v>46008</v>
      </c>
      <c r="AB1173" s="1">
        <v>5</v>
      </c>
      <c r="AC1173" s="1" t="s">
        <v>42</v>
      </c>
      <c r="AD1173" s="9" t="str">
        <f t="shared" si="186"/>
        <v>Target Not Achieved</v>
      </c>
      <c r="AE1173" s="1" t="str" cm="1">
        <f t="array" ref="AE1173">_xlfn.IFS(AB1173&gt;=4.5,"Excellent",AB1173&gt;=3,"Good",AB1173&lt;3,"Poor")</f>
        <v>Excellent</v>
      </c>
      <c r="AF1173" s="1" t="str">
        <f t="shared" si="187"/>
        <v>Not Eligible for Bonus</v>
      </c>
      <c r="AG1173" s="9" t="str">
        <f t="shared" si="188"/>
        <v>Normal Region</v>
      </c>
      <c r="AH1173" s="1" t="str">
        <f t="shared" si="189"/>
        <v>Order Closed</v>
      </c>
    </row>
    <row r="1174" spans="1:34">
      <c r="A1174" s="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c r="P1174" s="1">
        <f t="shared" si="180"/>
        <v>1080</v>
      </c>
      <c r="Q1174" s="1">
        <v>20</v>
      </c>
      <c r="R1174" s="1">
        <f t="shared" si="181"/>
        <v>216</v>
      </c>
      <c r="S1174" s="1">
        <f t="shared" si="182"/>
        <v>864</v>
      </c>
      <c r="T1174" s="1">
        <v>0.62</v>
      </c>
      <c r="U1174" s="1">
        <f t="shared" si="183"/>
        <v>535.67999999999995</v>
      </c>
      <c r="V1174" s="1">
        <f t="shared" si="184"/>
        <v>328.32000000000005</v>
      </c>
      <c r="W1174" s="4">
        <f t="shared" si="185"/>
        <v>0.38000000000000006</v>
      </c>
      <c r="X1174" s="1" t="s">
        <v>56</v>
      </c>
      <c r="Y1174" s="1" t="s">
        <v>72</v>
      </c>
      <c r="Z1174" s="1" t="s">
        <v>22</v>
      </c>
      <c r="AA1174" s="1"/>
      <c r="AB1174" s="1"/>
      <c r="AC1174" s="1" t="s">
        <v>93</v>
      </c>
      <c r="AD1174" s="9" t="str">
        <f t="shared" si="186"/>
        <v>Target Not Achieved</v>
      </c>
      <c r="AE1174" s="1" t="str" cm="1">
        <f t="array" ref="AE1174">_xlfn.IFS(AB1174&gt;=4.5,"Excellent",AB1174&gt;=3,"Good",AB1174&lt;3,"Poor")</f>
        <v>Poor</v>
      </c>
      <c r="AF1174" s="1" t="str">
        <f t="shared" si="187"/>
        <v>Not Eligible for Bonus</v>
      </c>
      <c r="AG1174" s="9" t="str">
        <f t="shared" si="188"/>
        <v>Normal Region</v>
      </c>
      <c r="AH1174" s="1" t="str">
        <f t="shared" si="189"/>
        <v>Order Returned</v>
      </c>
    </row>
    <row r="1175" spans="1:34">
      <c r="A1175" s="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c r="P1175" s="1">
        <f t="shared" si="180"/>
        <v>3700</v>
      </c>
      <c r="Q1175" s="1">
        <v>0</v>
      </c>
      <c r="R1175" s="1">
        <f t="shared" si="181"/>
        <v>0</v>
      </c>
      <c r="S1175" s="1">
        <f t="shared" si="182"/>
        <v>3700</v>
      </c>
      <c r="T1175" s="1">
        <v>0.52</v>
      </c>
      <c r="U1175" s="1">
        <f t="shared" si="183"/>
        <v>1924</v>
      </c>
      <c r="V1175" s="1">
        <f t="shared" si="184"/>
        <v>1776</v>
      </c>
      <c r="W1175" s="4">
        <f t="shared" si="185"/>
        <v>0.48</v>
      </c>
      <c r="X1175" s="1" t="s">
        <v>104</v>
      </c>
      <c r="Y1175" s="1" t="s">
        <v>40</v>
      </c>
      <c r="Z1175" s="1" t="s">
        <v>22</v>
      </c>
      <c r="AA1175" s="1"/>
      <c r="AB1175" s="1"/>
      <c r="AC1175" s="1" t="s">
        <v>93</v>
      </c>
      <c r="AD1175" s="9" t="str">
        <f t="shared" si="186"/>
        <v>Target Not Achieved</v>
      </c>
      <c r="AE1175" s="1" t="str" cm="1">
        <f t="array" ref="AE1175">_xlfn.IFS(AB1175&gt;=4.5,"Excellent",AB1175&gt;=3,"Good",AB1175&lt;3,"Poor")</f>
        <v>Poor</v>
      </c>
      <c r="AF1175" s="1" t="str">
        <f t="shared" si="187"/>
        <v>Not Eligible for Bonus</v>
      </c>
      <c r="AG1175" s="9" t="str">
        <f t="shared" si="188"/>
        <v>Priority Region</v>
      </c>
      <c r="AH1175" s="1" t="str">
        <f t="shared" si="189"/>
        <v>Order Returned</v>
      </c>
    </row>
    <row r="1176" spans="1:34">
      <c r="A1176" s="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c r="P1176" s="1">
        <f t="shared" si="180"/>
        <v>2190</v>
      </c>
      <c r="Q1176" s="1">
        <v>25</v>
      </c>
      <c r="R1176" s="1">
        <f t="shared" si="181"/>
        <v>547.5</v>
      </c>
      <c r="S1176" s="1">
        <f t="shared" si="182"/>
        <v>1642.5</v>
      </c>
      <c r="T1176" s="1">
        <v>0.5</v>
      </c>
      <c r="U1176" s="1">
        <f t="shared" si="183"/>
        <v>821.25</v>
      </c>
      <c r="V1176" s="1">
        <f t="shared" si="184"/>
        <v>821.25</v>
      </c>
      <c r="W1176" s="4">
        <f t="shared" si="185"/>
        <v>0.5</v>
      </c>
      <c r="X1176" s="1" t="s">
        <v>65</v>
      </c>
      <c r="Y1176" s="1" t="s">
        <v>72</v>
      </c>
      <c r="Z1176" s="1" t="s">
        <v>41</v>
      </c>
      <c r="AA1176" s="2">
        <v>46012</v>
      </c>
      <c r="AB1176" s="1">
        <v>5</v>
      </c>
      <c r="AC1176" s="1" t="s">
        <v>42</v>
      </c>
      <c r="AD1176" s="9" t="str">
        <f t="shared" si="186"/>
        <v>Target Not Achieved</v>
      </c>
      <c r="AE1176" s="1" t="str" cm="1">
        <f t="array" ref="AE1176">_xlfn.IFS(AB1176&gt;=4.5,"Excellent",AB1176&gt;=3,"Good",AB1176&lt;3,"Poor")</f>
        <v>Excellent</v>
      </c>
      <c r="AF1176" s="1" t="str">
        <f t="shared" si="187"/>
        <v>Not Eligible for Bonus</v>
      </c>
      <c r="AG1176" s="9" t="str">
        <f t="shared" si="188"/>
        <v>Normal Region</v>
      </c>
      <c r="AH1176" s="1" t="str">
        <f t="shared" si="189"/>
        <v>Order Closed</v>
      </c>
    </row>
    <row r="1177" spans="1:34">
      <c r="A1177" s="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c r="P1177" s="1">
        <f t="shared" si="180"/>
        <v>1820</v>
      </c>
      <c r="Q1177" s="1">
        <v>20</v>
      </c>
      <c r="R1177" s="1">
        <f t="shared" si="181"/>
        <v>364</v>
      </c>
      <c r="S1177" s="1">
        <f t="shared" si="182"/>
        <v>1456</v>
      </c>
      <c r="T1177" s="1">
        <v>0.62</v>
      </c>
      <c r="U1177" s="1">
        <f t="shared" si="183"/>
        <v>902.72</v>
      </c>
      <c r="V1177" s="1">
        <f t="shared" si="184"/>
        <v>553.28</v>
      </c>
      <c r="W1177" s="4">
        <f t="shared" si="185"/>
        <v>0.38</v>
      </c>
      <c r="X1177" s="1" t="s">
        <v>50</v>
      </c>
      <c r="Y1177" s="1" t="s">
        <v>81</v>
      </c>
      <c r="Z1177" s="1" t="s">
        <v>66</v>
      </c>
      <c r="AA1177" s="1"/>
      <c r="AB1177" s="1"/>
      <c r="AC1177" s="1" t="s">
        <v>42</v>
      </c>
      <c r="AD1177" s="9" t="str">
        <f t="shared" si="186"/>
        <v>Target Not Achieved</v>
      </c>
      <c r="AE1177" s="1" t="str" cm="1">
        <f t="array" ref="AE1177">_xlfn.IFS(AB1177&gt;=4.5,"Excellent",AB1177&gt;=3,"Good",AB1177&lt;3,"Poor")</f>
        <v>Poor</v>
      </c>
      <c r="AF1177" s="1" t="str">
        <f t="shared" si="187"/>
        <v>Not Eligible for Bonus</v>
      </c>
      <c r="AG1177" s="9" t="str">
        <f t="shared" si="188"/>
        <v>Priority Region</v>
      </c>
      <c r="AH1177" s="1" t="str">
        <f t="shared" si="189"/>
        <v>Order Closed</v>
      </c>
    </row>
    <row r="1178" spans="1:34">
      <c r="A1178" s="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c r="P1178" s="1">
        <f t="shared" si="180"/>
        <v>6300</v>
      </c>
      <c r="Q1178" s="1">
        <v>0</v>
      </c>
      <c r="R1178" s="1">
        <f t="shared" si="181"/>
        <v>0</v>
      </c>
      <c r="S1178" s="1">
        <f t="shared" si="182"/>
        <v>6300</v>
      </c>
      <c r="T1178" s="1">
        <v>0.35</v>
      </c>
      <c r="U1178" s="1">
        <f t="shared" si="183"/>
        <v>2205</v>
      </c>
      <c r="V1178" s="1">
        <f t="shared" si="184"/>
        <v>4095</v>
      </c>
      <c r="W1178" s="4">
        <f t="shared" si="185"/>
        <v>0.65</v>
      </c>
      <c r="X1178" s="1" t="s">
        <v>104</v>
      </c>
      <c r="Y1178" s="1" t="s">
        <v>81</v>
      </c>
      <c r="Z1178" s="1" t="s">
        <v>41</v>
      </c>
      <c r="AA1178" s="2">
        <v>46014</v>
      </c>
      <c r="AB1178" s="1">
        <v>5</v>
      </c>
      <c r="AC1178" s="1" t="s">
        <v>42</v>
      </c>
      <c r="AD1178" s="9" t="str">
        <f t="shared" si="186"/>
        <v>Target Not Achieved</v>
      </c>
      <c r="AE1178" s="1" t="str" cm="1">
        <f t="array" ref="AE1178">_xlfn.IFS(AB1178&gt;=4.5,"Excellent",AB1178&gt;=3,"Good",AB1178&lt;3,"Poor")</f>
        <v>Excellent</v>
      </c>
      <c r="AF1178" s="1" t="str">
        <f t="shared" si="187"/>
        <v>Not Eligible for Bonus</v>
      </c>
      <c r="AG1178" s="9" t="str">
        <f t="shared" si="188"/>
        <v>Normal Region</v>
      </c>
      <c r="AH1178" s="1" t="str">
        <f t="shared" si="189"/>
        <v>Order Closed</v>
      </c>
    </row>
    <row r="1179" spans="1:34">
      <c r="A1179" s="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c r="P1179" s="1">
        <f t="shared" si="180"/>
        <v>3480</v>
      </c>
      <c r="Q1179" s="1">
        <v>10</v>
      </c>
      <c r="R1179" s="1">
        <f t="shared" si="181"/>
        <v>348</v>
      </c>
      <c r="S1179" s="1">
        <f t="shared" si="182"/>
        <v>3132</v>
      </c>
      <c r="T1179" s="1">
        <v>0.45</v>
      </c>
      <c r="U1179" s="1">
        <f t="shared" si="183"/>
        <v>1409.4</v>
      </c>
      <c r="V1179" s="1">
        <f t="shared" si="184"/>
        <v>1722.6</v>
      </c>
      <c r="W1179" s="4">
        <f t="shared" si="185"/>
        <v>0.54999999999999993</v>
      </c>
      <c r="X1179" s="1" t="s">
        <v>147</v>
      </c>
      <c r="Y1179" s="1" t="s">
        <v>72</v>
      </c>
      <c r="Z1179" s="1" t="s">
        <v>66</v>
      </c>
      <c r="AA1179" s="1"/>
      <c r="AB1179" s="1"/>
      <c r="AC1179" s="1" t="s">
        <v>42</v>
      </c>
      <c r="AD1179" s="9" t="str">
        <f t="shared" si="186"/>
        <v>Target Not Achieved</v>
      </c>
      <c r="AE1179" s="1" t="str" cm="1">
        <f t="array" ref="AE1179">_xlfn.IFS(AB1179&gt;=4.5,"Excellent",AB1179&gt;=3,"Good",AB1179&lt;3,"Poor")</f>
        <v>Poor</v>
      </c>
      <c r="AF1179" s="1" t="str">
        <f t="shared" si="187"/>
        <v>Not Eligible for Bonus</v>
      </c>
      <c r="AG1179" s="9" t="str">
        <f t="shared" si="188"/>
        <v>Normal Region</v>
      </c>
      <c r="AH1179" s="1" t="str">
        <f t="shared" si="189"/>
        <v>Order Closed</v>
      </c>
    </row>
    <row r="1180" spans="1:34">
      <c r="A1180" s="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c r="P1180" s="1">
        <f t="shared" si="180"/>
        <v>24840</v>
      </c>
      <c r="Q1180" s="1">
        <v>0</v>
      </c>
      <c r="R1180" s="1">
        <f t="shared" si="181"/>
        <v>0</v>
      </c>
      <c r="S1180" s="1">
        <f t="shared" si="182"/>
        <v>24840</v>
      </c>
      <c r="T1180" s="1">
        <v>0.52</v>
      </c>
      <c r="U1180" s="1">
        <f t="shared" si="183"/>
        <v>12916.800000000001</v>
      </c>
      <c r="V1180" s="1">
        <f t="shared" si="184"/>
        <v>11923.199999999999</v>
      </c>
      <c r="W1180" s="4">
        <f t="shared" si="185"/>
        <v>0.48</v>
      </c>
      <c r="X1180" s="1" t="s">
        <v>39</v>
      </c>
      <c r="Y1180" s="1" t="s">
        <v>81</v>
      </c>
      <c r="Z1180" s="1" t="s">
        <v>66</v>
      </c>
      <c r="AA1180" s="1"/>
      <c r="AB1180" s="1"/>
      <c r="AC1180" s="1" t="s">
        <v>42</v>
      </c>
      <c r="AD1180" s="9" t="str">
        <f t="shared" si="186"/>
        <v>Target Achieved</v>
      </c>
      <c r="AE1180" s="1" t="str" cm="1">
        <f t="array" ref="AE1180">_xlfn.IFS(AB1180&gt;=4.5,"Excellent",AB1180&gt;=3,"Good",AB1180&lt;3,"Poor")</f>
        <v>Poor</v>
      </c>
      <c r="AF1180" s="1" t="str">
        <f t="shared" si="187"/>
        <v>Eligible for Bonus</v>
      </c>
      <c r="AG1180" s="9" t="str">
        <f t="shared" si="188"/>
        <v>Priority Region</v>
      </c>
      <c r="AH1180" s="1" t="str">
        <f t="shared" si="189"/>
        <v>Order Closed</v>
      </c>
    </row>
    <row r="1181" spans="1:34">
      <c r="A1181" s="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c r="P1181" s="1">
        <f t="shared" si="180"/>
        <v>37650</v>
      </c>
      <c r="Q1181" s="1">
        <v>10</v>
      </c>
      <c r="R1181" s="1">
        <f t="shared" si="181"/>
        <v>3765</v>
      </c>
      <c r="S1181" s="1">
        <f t="shared" si="182"/>
        <v>33885</v>
      </c>
      <c r="T1181" s="1">
        <v>0.48</v>
      </c>
      <c r="U1181" s="1">
        <f t="shared" si="183"/>
        <v>16264.8</v>
      </c>
      <c r="V1181" s="1">
        <f t="shared" si="184"/>
        <v>17620.2</v>
      </c>
      <c r="W1181" s="4">
        <f t="shared" si="185"/>
        <v>0.52</v>
      </c>
      <c r="X1181" s="1" t="s">
        <v>39</v>
      </c>
      <c r="Y1181" s="1" t="s">
        <v>40</v>
      </c>
      <c r="Z1181" s="1" t="s">
        <v>41</v>
      </c>
      <c r="AA1181" s="2">
        <v>46010</v>
      </c>
      <c r="AB1181" s="1">
        <v>3</v>
      </c>
      <c r="AC1181" s="1" t="s">
        <v>42</v>
      </c>
      <c r="AD1181" s="9" t="str">
        <f t="shared" si="186"/>
        <v>Target Achieved</v>
      </c>
      <c r="AE1181" s="1" t="str" cm="1">
        <f t="array" ref="AE1181">_xlfn.IFS(AB1181&gt;=4.5,"Excellent",AB1181&gt;=3,"Good",AB1181&lt;3,"Poor")</f>
        <v>Good</v>
      </c>
      <c r="AF1181" s="1" t="str">
        <f t="shared" si="187"/>
        <v>Not Eligible for Bonus</v>
      </c>
      <c r="AG1181" s="9" t="str">
        <f t="shared" si="188"/>
        <v>Priority Region</v>
      </c>
      <c r="AH1181" s="1" t="str">
        <f t="shared" si="189"/>
        <v>Order Closed</v>
      </c>
    </row>
    <row r="1182" spans="1:34">
      <c r="A1182" s="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c r="P1182" s="1">
        <f t="shared" si="180"/>
        <v>8250</v>
      </c>
      <c r="Q1182" s="1">
        <v>30</v>
      </c>
      <c r="R1182" s="1">
        <f t="shared" si="181"/>
        <v>2475</v>
      </c>
      <c r="S1182" s="1">
        <f t="shared" si="182"/>
        <v>5775</v>
      </c>
      <c r="T1182" s="1">
        <v>0.47</v>
      </c>
      <c r="U1182" s="1">
        <f t="shared" si="183"/>
        <v>2714.25</v>
      </c>
      <c r="V1182" s="1">
        <f t="shared" si="184"/>
        <v>3060.75</v>
      </c>
      <c r="W1182" s="4">
        <f t="shared" si="185"/>
        <v>0.53</v>
      </c>
      <c r="X1182" s="1" t="s">
        <v>56</v>
      </c>
      <c r="Y1182" s="1" t="s">
        <v>57</v>
      </c>
      <c r="Z1182" s="1" t="s">
        <v>41</v>
      </c>
      <c r="AA1182" s="2">
        <v>46014</v>
      </c>
      <c r="AB1182" s="1">
        <v>3</v>
      </c>
      <c r="AC1182" s="1" t="s">
        <v>42</v>
      </c>
      <c r="AD1182" s="9" t="str">
        <f t="shared" si="186"/>
        <v>Target Not Achieved</v>
      </c>
      <c r="AE1182" s="1" t="str" cm="1">
        <f t="array" ref="AE1182">_xlfn.IFS(AB1182&gt;=4.5,"Excellent",AB1182&gt;=3,"Good",AB1182&lt;3,"Poor")</f>
        <v>Good</v>
      </c>
      <c r="AF1182" s="1" t="str">
        <f t="shared" si="187"/>
        <v>Not Eligible for Bonus</v>
      </c>
      <c r="AG1182" s="9" t="str">
        <f t="shared" si="188"/>
        <v>Priority Region</v>
      </c>
      <c r="AH1182" s="1" t="str">
        <f t="shared" si="189"/>
        <v>Order Closed</v>
      </c>
    </row>
    <row r="1183" spans="1:34">
      <c r="A1183" s="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c r="P1183" s="1">
        <f t="shared" si="180"/>
        <v>2950</v>
      </c>
      <c r="Q1183" s="1">
        <v>15</v>
      </c>
      <c r="R1183" s="1">
        <f t="shared" si="181"/>
        <v>442.5</v>
      </c>
      <c r="S1183" s="1">
        <f t="shared" si="182"/>
        <v>2507.5</v>
      </c>
      <c r="T1183" s="1">
        <v>0.48</v>
      </c>
      <c r="U1183" s="1">
        <f t="shared" si="183"/>
        <v>1203.5999999999999</v>
      </c>
      <c r="V1183" s="1">
        <f t="shared" si="184"/>
        <v>1303.9000000000001</v>
      </c>
      <c r="W1183" s="4">
        <f t="shared" si="185"/>
        <v>0.52</v>
      </c>
      <c r="X1183" s="1" t="s">
        <v>39</v>
      </c>
      <c r="Y1183" s="1" t="s">
        <v>57</v>
      </c>
      <c r="Z1183" s="1" t="s">
        <v>41</v>
      </c>
      <c r="AA1183" s="2">
        <v>46013</v>
      </c>
      <c r="AB1183" s="1">
        <v>5</v>
      </c>
      <c r="AC1183" s="1" t="s">
        <v>42</v>
      </c>
      <c r="AD1183" s="9" t="str">
        <f t="shared" si="186"/>
        <v>Target Not Achieved</v>
      </c>
      <c r="AE1183" s="1" t="str" cm="1">
        <f t="array" ref="AE1183">_xlfn.IFS(AB1183&gt;=4.5,"Excellent",AB1183&gt;=3,"Good",AB1183&lt;3,"Poor")</f>
        <v>Excellent</v>
      </c>
      <c r="AF1183" s="1" t="str">
        <f t="shared" si="187"/>
        <v>Not Eligible for Bonus</v>
      </c>
      <c r="AG1183" s="9" t="str">
        <f t="shared" si="188"/>
        <v>Normal Region</v>
      </c>
      <c r="AH1183" s="1" t="str">
        <f t="shared" si="189"/>
        <v>Order Closed</v>
      </c>
    </row>
    <row r="1184" spans="1:34">
      <c r="A1184" s="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c r="P1184" s="1">
        <f t="shared" si="180"/>
        <v>64600</v>
      </c>
      <c r="Q1184" s="1">
        <v>5</v>
      </c>
      <c r="R1184" s="1">
        <f t="shared" si="181"/>
        <v>3230</v>
      </c>
      <c r="S1184" s="1">
        <f t="shared" si="182"/>
        <v>61370</v>
      </c>
      <c r="T1184" s="1">
        <v>0.57999999999999996</v>
      </c>
      <c r="U1184" s="1">
        <f t="shared" si="183"/>
        <v>35594.6</v>
      </c>
      <c r="V1184" s="1">
        <f t="shared" si="184"/>
        <v>25775.4</v>
      </c>
      <c r="W1184" s="4">
        <f t="shared" si="185"/>
        <v>0.42000000000000004</v>
      </c>
      <c r="X1184" s="1" t="s">
        <v>56</v>
      </c>
      <c r="Y1184" s="1" t="s">
        <v>40</v>
      </c>
      <c r="Z1184" s="1" t="s">
        <v>41</v>
      </c>
      <c r="AA1184" s="2">
        <v>46016</v>
      </c>
      <c r="AB1184" s="1">
        <v>5</v>
      </c>
      <c r="AC1184" s="1" t="s">
        <v>42</v>
      </c>
      <c r="AD1184" s="9" t="str">
        <f t="shared" si="186"/>
        <v>Target Achieved</v>
      </c>
      <c r="AE1184" s="1" t="str" cm="1">
        <f t="array" ref="AE1184">_xlfn.IFS(AB1184&gt;=4.5,"Excellent",AB1184&gt;=3,"Good",AB1184&lt;3,"Poor")</f>
        <v>Excellent</v>
      </c>
      <c r="AF1184" s="1" t="str">
        <f t="shared" si="187"/>
        <v>Eligible for Bonus</v>
      </c>
      <c r="AG1184" s="9" t="str">
        <f t="shared" si="188"/>
        <v>Priority Region</v>
      </c>
      <c r="AH1184" s="1" t="str">
        <f t="shared" si="189"/>
        <v>Order Closed</v>
      </c>
    </row>
    <row r="1185" spans="1:34">
      <c r="A1185" s="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c r="P1185" s="1">
        <f t="shared" si="180"/>
        <v>9920</v>
      </c>
      <c r="Q1185" s="1">
        <v>0</v>
      </c>
      <c r="R1185" s="1">
        <f t="shared" si="181"/>
        <v>0</v>
      </c>
      <c r="S1185" s="1">
        <f t="shared" si="182"/>
        <v>9920</v>
      </c>
      <c r="T1185" s="1">
        <v>0.5</v>
      </c>
      <c r="U1185" s="1">
        <f t="shared" si="183"/>
        <v>4960</v>
      </c>
      <c r="V1185" s="1">
        <f t="shared" si="184"/>
        <v>4960</v>
      </c>
      <c r="W1185" s="4">
        <f t="shared" si="185"/>
        <v>0.5</v>
      </c>
      <c r="X1185" s="1" t="s">
        <v>50</v>
      </c>
      <c r="Y1185" s="1" t="s">
        <v>57</v>
      </c>
      <c r="Z1185" s="1" t="s">
        <v>66</v>
      </c>
      <c r="AA1185" s="1"/>
      <c r="AB1185" s="1"/>
      <c r="AC1185" s="1" t="s">
        <v>42</v>
      </c>
      <c r="AD1185" s="9" t="str">
        <f t="shared" si="186"/>
        <v>Target Not Achieved</v>
      </c>
      <c r="AE1185" s="1" t="str" cm="1">
        <f t="array" ref="AE1185">_xlfn.IFS(AB1185&gt;=4.5,"Excellent",AB1185&gt;=3,"Good",AB1185&lt;3,"Poor")</f>
        <v>Poor</v>
      </c>
      <c r="AF1185" s="1" t="str">
        <f t="shared" si="187"/>
        <v>Not Eligible for Bonus</v>
      </c>
      <c r="AG1185" s="9" t="str">
        <f t="shared" si="188"/>
        <v>Priority Region</v>
      </c>
      <c r="AH1185" s="1" t="str">
        <f t="shared" si="189"/>
        <v>Order Closed</v>
      </c>
    </row>
    <row r="1186" spans="1:34">
      <c r="A1186" s="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c r="P1186" s="1">
        <f t="shared" si="180"/>
        <v>3870</v>
      </c>
      <c r="Q1186" s="1">
        <v>0</v>
      </c>
      <c r="R1186" s="1">
        <f t="shared" si="181"/>
        <v>0</v>
      </c>
      <c r="S1186" s="1">
        <f t="shared" si="182"/>
        <v>3870</v>
      </c>
      <c r="T1186" s="1">
        <v>0.35</v>
      </c>
      <c r="U1186" s="1">
        <f t="shared" si="183"/>
        <v>1354.5</v>
      </c>
      <c r="V1186" s="1">
        <f t="shared" si="184"/>
        <v>2515.5</v>
      </c>
      <c r="W1186" s="4">
        <f t="shared" si="185"/>
        <v>0.65</v>
      </c>
      <c r="X1186" s="1" t="s">
        <v>104</v>
      </c>
      <c r="Y1186" s="1" t="s">
        <v>72</v>
      </c>
      <c r="Z1186" s="1" t="s">
        <v>41</v>
      </c>
      <c r="AA1186" s="2">
        <v>46010</v>
      </c>
      <c r="AB1186" s="1">
        <v>3</v>
      </c>
      <c r="AC1186" s="1" t="s">
        <v>42</v>
      </c>
      <c r="AD1186" s="9" t="str">
        <f t="shared" si="186"/>
        <v>Target Not Achieved</v>
      </c>
      <c r="AE1186" s="1" t="str" cm="1">
        <f t="array" ref="AE1186">_xlfn.IFS(AB1186&gt;=4.5,"Excellent",AB1186&gt;=3,"Good",AB1186&lt;3,"Poor")</f>
        <v>Good</v>
      </c>
      <c r="AF1186" s="1" t="str">
        <f t="shared" si="187"/>
        <v>Not Eligible for Bonus</v>
      </c>
      <c r="AG1186" s="9" t="str">
        <f t="shared" si="188"/>
        <v>Normal Region</v>
      </c>
      <c r="AH1186" s="1" t="str">
        <f t="shared" si="189"/>
        <v>Order Closed</v>
      </c>
    </row>
    <row r="1187" spans="1:34">
      <c r="A1187" s="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c r="P1187" s="1">
        <f t="shared" si="180"/>
        <v>2260</v>
      </c>
      <c r="Q1187" s="1">
        <v>5</v>
      </c>
      <c r="R1187" s="1">
        <f t="shared" si="181"/>
        <v>113</v>
      </c>
      <c r="S1187" s="1">
        <f t="shared" si="182"/>
        <v>2147</v>
      </c>
      <c r="T1187" s="1">
        <v>0.35</v>
      </c>
      <c r="U1187" s="1">
        <f t="shared" si="183"/>
        <v>751.44999999999993</v>
      </c>
      <c r="V1187" s="1">
        <f t="shared" si="184"/>
        <v>1395.5500000000002</v>
      </c>
      <c r="W1187" s="4">
        <f t="shared" si="185"/>
        <v>0.65000000000000013</v>
      </c>
      <c r="X1187" s="1" t="s">
        <v>147</v>
      </c>
      <c r="Y1187" s="1" t="s">
        <v>57</v>
      </c>
      <c r="Z1187" s="1" t="s">
        <v>41</v>
      </c>
      <c r="AA1187" s="2">
        <v>46017</v>
      </c>
      <c r="AB1187" s="1">
        <v>3</v>
      </c>
      <c r="AC1187" s="1" t="s">
        <v>42</v>
      </c>
      <c r="AD1187" s="9" t="str">
        <f t="shared" si="186"/>
        <v>Target Not Achieved</v>
      </c>
      <c r="AE1187" s="1" t="str" cm="1">
        <f t="array" ref="AE1187">_xlfn.IFS(AB1187&gt;=4.5,"Excellent",AB1187&gt;=3,"Good",AB1187&lt;3,"Poor")</f>
        <v>Good</v>
      </c>
      <c r="AF1187" s="1" t="str">
        <f t="shared" si="187"/>
        <v>Not Eligible for Bonus</v>
      </c>
      <c r="AG1187" s="9" t="str">
        <f t="shared" si="188"/>
        <v>Normal Region</v>
      </c>
      <c r="AH1187" s="1" t="str">
        <f t="shared" si="189"/>
        <v>Order Closed</v>
      </c>
    </row>
    <row r="1188" spans="1:34">
      <c r="A1188" s="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c r="P1188" s="1">
        <f t="shared" si="180"/>
        <v>4500</v>
      </c>
      <c r="Q1188" s="1">
        <v>10</v>
      </c>
      <c r="R1188" s="1">
        <f t="shared" si="181"/>
        <v>450</v>
      </c>
      <c r="S1188" s="1">
        <f t="shared" si="182"/>
        <v>4050</v>
      </c>
      <c r="T1188" s="1">
        <v>0.35</v>
      </c>
      <c r="U1188" s="1">
        <f t="shared" si="183"/>
        <v>1417.5</v>
      </c>
      <c r="V1188" s="1">
        <f t="shared" si="184"/>
        <v>2632.5</v>
      </c>
      <c r="W1188" s="4">
        <f t="shared" si="185"/>
        <v>0.65</v>
      </c>
      <c r="X1188" s="1" t="s">
        <v>50</v>
      </c>
      <c r="Y1188" s="1" t="s">
        <v>81</v>
      </c>
      <c r="Z1188" s="1" t="s">
        <v>51</v>
      </c>
      <c r="AA1188" s="2">
        <v>46017</v>
      </c>
      <c r="AB1188" s="1"/>
      <c r="AC1188" s="1" t="s">
        <v>42</v>
      </c>
      <c r="AD1188" s="9" t="str">
        <f t="shared" si="186"/>
        <v>Target Not Achieved</v>
      </c>
      <c r="AE1188" s="1" t="str" cm="1">
        <f t="array" ref="AE1188">_xlfn.IFS(AB1188&gt;=4.5,"Excellent",AB1188&gt;=3,"Good",AB1188&lt;3,"Poor")</f>
        <v>Poor</v>
      </c>
      <c r="AF1188" s="1" t="str">
        <f t="shared" si="187"/>
        <v>Not Eligible for Bonus</v>
      </c>
      <c r="AG1188" s="9" t="str">
        <f t="shared" si="188"/>
        <v>Normal Region</v>
      </c>
      <c r="AH1188" s="1" t="str">
        <f t="shared" si="189"/>
        <v>Order Closed</v>
      </c>
    </row>
    <row r="1189" spans="1:34">
      <c r="A1189" s="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c r="P1189" s="1">
        <f t="shared" si="180"/>
        <v>19100</v>
      </c>
      <c r="Q1189" s="1">
        <v>25</v>
      </c>
      <c r="R1189" s="1">
        <f t="shared" si="181"/>
        <v>4775</v>
      </c>
      <c r="S1189" s="1">
        <f t="shared" si="182"/>
        <v>14325</v>
      </c>
      <c r="T1189" s="1">
        <v>0.45</v>
      </c>
      <c r="U1189" s="1">
        <f t="shared" si="183"/>
        <v>6446.25</v>
      </c>
      <c r="V1189" s="1">
        <f t="shared" si="184"/>
        <v>7878.75</v>
      </c>
      <c r="W1189" s="4">
        <f t="shared" si="185"/>
        <v>0.55000000000000004</v>
      </c>
      <c r="X1189" s="1" t="s">
        <v>50</v>
      </c>
      <c r="Y1189" s="1" t="s">
        <v>40</v>
      </c>
      <c r="Z1189" s="1" t="s">
        <v>51</v>
      </c>
      <c r="AA1189" s="2">
        <v>46013</v>
      </c>
      <c r="AB1189" s="1"/>
      <c r="AC1189" s="1" t="s">
        <v>42</v>
      </c>
      <c r="AD1189" s="9" t="str">
        <f t="shared" si="186"/>
        <v>Target Achieved</v>
      </c>
      <c r="AE1189" s="1" t="str" cm="1">
        <f t="array" ref="AE1189">_xlfn.IFS(AB1189&gt;=4.5,"Excellent",AB1189&gt;=3,"Good",AB1189&lt;3,"Poor")</f>
        <v>Poor</v>
      </c>
      <c r="AF1189" s="1" t="str">
        <f t="shared" si="187"/>
        <v>Not Eligible for Bonus</v>
      </c>
      <c r="AG1189" s="9" t="str">
        <f t="shared" si="188"/>
        <v>Priority Region</v>
      </c>
      <c r="AH1189" s="1" t="str">
        <f t="shared" si="189"/>
        <v>Order Closed</v>
      </c>
    </row>
    <row r="1190" spans="1:34">
      <c r="A1190" s="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c r="P1190" s="1">
        <f t="shared" si="180"/>
        <v>5950</v>
      </c>
      <c r="Q1190" s="1">
        <v>25</v>
      </c>
      <c r="R1190" s="1">
        <f t="shared" si="181"/>
        <v>1487.5</v>
      </c>
      <c r="S1190" s="1">
        <f t="shared" si="182"/>
        <v>4462.5</v>
      </c>
      <c r="T1190" s="1">
        <v>0.45</v>
      </c>
      <c r="U1190" s="1">
        <f t="shared" si="183"/>
        <v>2008.125</v>
      </c>
      <c r="V1190" s="1">
        <f t="shared" si="184"/>
        <v>2454.375</v>
      </c>
      <c r="W1190" s="4">
        <f t="shared" si="185"/>
        <v>0.55000000000000004</v>
      </c>
      <c r="X1190" s="1" t="s">
        <v>65</v>
      </c>
      <c r="Y1190" s="1" t="s">
        <v>57</v>
      </c>
      <c r="Z1190" s="1" t="s">
        <v>41</v>
      </c>
      <c r="AA1190" s="2">
        <v>46017</v>
      </c>
      <c r="AB1190" s="1">
        <v>4</v>
      </c>
      <c r="AC1190" s="1" t="s">
        <v>42</v>
      </c>
      <c r="AD1190" s="9" t="str">
        <f t="shared" si="186"/>
        <v>Target Not Achieved</v>
      </c>
      <c r="AE1190" s="1" t="str" cm="1">
        <f t="array" ref="AE1190">_xlfn.IFS(AB1190&gt;=4.5,"Excellent",AB1190&gt;=3,"Good",AB1190&lt;3,"Poor")</f>
        <v>Good</v>
      </c>
      <c r="AF1190" s="1" t="str">
        <f t="shared" si="187"/>
        <v>Not Eligible for Bonus</v>
      </c>
      <c r="AG1190" s="9" t="str">
        <f t="shared" si="188"/>
        <v>Normal Region</v>
      </c>
      <c r="AH1190" s="1" t="str">
        <f t="shared" si="189"/>
        <v>Order Closed</v>
      </c>
    </row>
    <row r="1191" spans="1:34">
      <c r="A1191" s="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c r="P1191" s="1">
        <f t="shared" si="180"/>
        <v>18890</v>
      </c>
      <c r="Q1191" s="1">
        <v>20</v>
      </c>
      <c r="R1191" s="1">
        <f t="shared" si="181"/>
        <v>3778</v>
      </c>
      <c r="S1191" s="1">
        <f t="shared" si="182"/>
        <v>15112</v>
      </c>
      <c r="T1191" s="1">
        <v>0.57999999999999996</v>
      </c>
      <c r="U1191" s="1">
        <f t="shared" si="183"/>
        <v>8764.9599999999991</v>
      </c>
      <c r="V1191" s="1">
        <f t="shared" si="184"/>
        <v>6347.0400000000009</v>
      </c>
      <c r="W1191" s="4">
        <f t="shared" si="185"/>
        <v>0.42000000000000004</v>
      </c>
      <c r="X1191" s="1" t="s">
        <v>147</v>
      </c>
      <c r="Y1191" s="1" t="s">
        <v>57</v>
      </c>
      <c r="Z1191" s="1" t="s">
        <v>22</v>
      </c>
      <c r="AA1191" s="1"/>
      <c r="AB1191" s="1"/>
      <c r="AC1191" s="1" t="s">
        <v>93</v>
      </c>
      <c r="AD1191" s="9" t="str">
        <f t="shared" si="186"/>
        <v>Target Achieved</v>
      </c>
      <c r="AE1191" s="1" t="str" cm="1">
        <f t="array" ref="AE1191">_xlfn.IFS(AB1191&gt;=4.5,"Excellent",AB1191&gt;=3,"Good",AB1191&lt;3,"Poor")</f>
        <v>Poor</v>
      </c>
      <c r="AF1191" s="1" t="str">
        <f t="shared" si="187"/>
        <v>Not Eligible for Bonus</v>
      </c>
      <c r="AG1191" s="9" t="str">
        <f t="shared" si="188"/>
        <v>Priority Region</v>
      </c>
      <c r="AH1191" s="1" t="str">
        <f t="shared" si="189"/>
        <v>Order Returned</v>
      </c>
    </row>
    <row r="1192" spans="1:34">
      <c r="A1192" s="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c r="P1192" s="1">
        <f t="shared" si="180"/>
        <v>540</v>
      </c>
      <c r="Q1192" s="1">
        <v>10</v>
      </c>
      <c r="R1192" s="1">
        <f t="shared" si="181"/>
        <v>54</v>
      </c>
      <c r="S1192" s="1">
        <f t="shared" si="182"/>
        <v>486</v>
      </c>
      <c r="T1192" s="1">
        <v>0.35</v>
      </c>
      <c r="U1192" s="1">
        <f t="shared" si="183"/>
        <v>170.1</v>
      </c>
      <c r="V1192" s="1">
        <f t="shared" si="184"/>
        <v>315.89999999999998</v>
      </c>
      <c r="W1192" s="4">
        <f t="shared" si="185"/>
        <v>0.64999999999999991</v>
      </c>
      <c r="X1192" s="1" t="s">
        <v>65</v>
      </c>
      <c r="Y1192" s="1" t="s">
        <v>72</v>
      </c>
      <c r="Z1192" s="1" t="s">
        <v>41</v>
      </c>
      <c r="AA1192" s="2">
        <v>46016</v>
      </c>
      <c r="AB1192" s="1">
        <v>4</v>
      </c>
      <c r="AC1192" s="1" t="s">
        <v>42</v>
      </c>
      <c r="AD1192" s="9" t="str">
        <f t="shared" si="186"/>
        <v>Target Not Achieved</v>
      </c>
      <c r="AE1192" s="1" t="str" cm="1">
        <f t="array" ref="AE1192">_xlfn.IFS(AB1192&gt;=4.5,"Excellent",AB1192&gt;=3,"Good",AB1192&lt;3,"Poor")</f>
        <v>Good</v>
      </c>
      <c r="AF1192" s="1" t="str">
        <f t="shared" si="187"/>
        <v>Not Eligible for Bonus</v>
      </c>
      <c r="AG1192" s="9" t="str">
        <f t="shared" si="188"/>
        <v>Priority Region</v>
      </c>
      <c r="AH1192" s="1" t="str">
        <f t="shared" si="189"/>
        <v>Order Closed</v>
      </c>
    </row>
    <row r="1193" spans="1:34">
      <c r="A1193" s="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c r="P1193" s="1">
        <f t="shared" si="180"/>
        <v>1020</v>
      </c>
      <c r="Q1193" s="1">
        <v>10</v>
      </c>
      <c r="R1193" s="1">
        <f t="shared" si="181"/>
        <v>102</v>
      </c>
      <c r="S1193" s="1">
        <f t="shared" si="182"/>
        <v>918</v>
      </c>
      <c r="T1193" s="1">
        <v>0.62</v>
      </c>
      <c r="U1193" s="1">
        <f t="shared" si="183"/>
        <v>569.16</v>
      </c>
      <c r="V1193" s="1">
        <f t="shared" si="184"/>
        <v>348.84000000000003</v>
      </c>
      <c r="W1193" s="4">
        <f t="shared" si="185"/>
        <v>0.38000000000000006</v>
      </c>
      <c r="X1193" s="1" t="s">
        <v>39</v>
      </c>
      <c r="Y1193" s="1" t="s">
        <v>81</v>
      </c>
      <c r="Z1193" s="1" t="s">
        <v>41</v>
      </c>
      <c r="AA1193" s="2">
        <v>46017</v>
      </c>
      <c r="AB1193" s="1">
        <v>3</v>
      </c>
      <c r="AC1193" s="1" t="s">
        <v>42</v>
      </c>
      <c r="AD1193" s="9" t="str">
        <f t="shared" si="186"/>
        <v>Target Not Achieved</v>
      </c>
      <c r="AE1193" s="1" t="str" cm="1">
        <f t="array" ref="AE1193">_xlfn.IFS(AB1193&gt;=4.5,"Excellent",AB1193&gt;=3,"Good",AB1193&lt;3,"Poor")</f>
        <v>Good</v>
      </c>
      <c r="AF1193" s="1" t="str">
        <f t="shared" si="187"/>
        <v>Not Eligible for Bonus</v>
      </c>
      <c r="AG1193" s="9" t="str">
        <f t="shared" si="188"/>
        <v>Normal Region</v>
      </c>
      <c r="AH1193" s="1" t="str">
        <f t="shared" si="189"/>
        <v>Order Closed</v>
      </c>
    </row>
    <row r="1194" spans="1:34">
      <c r="A1194" s="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c r="P1194" s="1">
        <f t="shared" si="180"/>
        <v>5480</v>
      </c>
      <c r="Q1194" s="1">
        <v>0</v>
      </c>
      <c r="R1194" s="1">
        <f t="shared" si="181"/>
        <v>0</v>
      </c>
      <c r="S1194" s="1">
        <f t="shared" si="182"/>
        <v>5480</v>
      </c>
      <c r="T1194" s="1">
        <v>0.5</v>
      </c>
      <c r="U1194" s="1">
        <f t="shared" si="183"/>
        <v>2740</v>
      </c>
      <c r="V1194" s="1">
        <f t="shared" si="184"/>
        <v>2740</v>
      </c>
      <c r="W1194" s="4">
        <f t="shared" si="185"/>
        <v>0.5</v>
      </c>
      <c r="X1194" s="1" t="s">
        <v>56</v>
      </c>
      <c r="Y1194" s="1" t="s">
        <v>81</v>
      </c>
      <c r="Z1194" s="1" t="s">
        <v>41</v>
      </c>
      <c r="AA1194" s="2">
        <v>46018</v>
      </c>
      <c r="AB1194" s="1">
        <v>5</v>
      </c>
      <c r="AC1194" s="1" t="s">
        <v>42</v>
      </c>
      <c r="AD1194" s="9" t="str">
        <f t="shared" si="186"/>
        <v>Target Not Achieved</v>
      </c>
      <c r="AE1194" s="1" t="str" cm="1">
        <f t="array" ref="AE1194">_xlfn.IFS(AB1194&gt;=4.5,"Excellent",AB1194&gt;=3,"Good",AB1194&lt;3,"Poor")</f>
        <v>Excellent</v>
      </c>
      <c r="AF1194" s="1" t="str">
        <f t="shared" si="187"/>
        <v>Not Eligible for Bonus</v>
      </c>
      <c r="AG1194" s="9" t="str">
        <f t="shared" si="188"/>
        <v>Normal Region</v>
      </c>
      <c r="AH1194" s="1" t="str">
        <f t="shared" si="189"/>
        <v>Order Closed</v>
      </c>
    </row>
    <row r="1195" spans="1:34">
      <c r="A1195" s="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c r="P1195" s="1">
        <f t="shared" si="180"/>
        <v>1550</v>
      </c>
      <c r="Q1195" s="1">
        <v>30</v>
      </c>
      <c r="R1195" s="1">
        <f t="shared" si="181"/>
        <v>465</v>
      </c>
      <c r="S1195" s="1">
        <f t="shared" si="182"/>
        <v>1085</v>
      </c>
      <c r="T1195" s="1">
        <v>0.48</v>
      </c>
      <c r="U1195" s="1">
        <f t="shared" si="183"/>
        <v>520.79999999999995</v>
      </c>
      <c r="V1195" s="1">
        <f t="shared" si="184"/>
        <v>564.20000000000005</v>
      </c>
      <c r="W1195" s="4">
        <f t="shared" si="185"/>
        <v>0.52</v>
      </c>
      <c r="X1195" s="1" t="s">
        <v>39</v>
      </c>
      <c r="Y1195" s="1" t="s">
        <v>72</v>
      </c>
      <c r="Z1195" s="1" t="s">
        <v>66</v>
      </c>
      <c r="AA1195" s="1"/>
      <c r="AB1195" s="1"/>
      <c r="AC1195" s="1" t="s">
        <v>42</v>
      </c>
      <c r="AD1195" s="9" t="str">
        <f t="shared" si="186"/>
        <v>Target Not Achieved</v>
      </c>
      <c r="AE1195" s="1" t="str" cm="1">
        <f t="array" ref="AE1195">_xlfn.IFS(AB1195&gt;=4.5,"Excellent",AB1195&gt;=3,"Good",AB1195&lt;3,"Poor")</f>
        <v>Poor</v>
      </c>
      <c r="AF1195" s="1" t="str">
        <f t="shared" si="187"/>
        <v>Not Eligible for Bonus</v>
      </c>
      <c r="AG1195" s="9" t="str">
        <f t="shared" si="188"/>
        <v>Priority Region</v>
      </c>
      <c r="AH1195" s="1" t="str">
        <f t="shared" si="189"/>
        <v>Order Closed</v>
      </c>
    </row>
    <row r="1196" spans="1:34">
      <c r="A1196" s="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c r="P1196" s="1">
        <f t="shared" si="180"/>
        <v>69530</v>
      </c>
      <c r="Q1196" s="1">
        <v>15</v>
      </c>
      <c r="R1196" s="1">
        <f t="shared" si="181"/>
        <v>10429.5</v>
      </c>
      <c r="S1196" s="1">
        <f t="shared" si="182"/>
        <v>59100.5</v>
      </c>
      <c r="T1196" s="1">
        <v>0.57999999999999996</v>
      </c>
      <c r="U1196" s="1">
        <f t="shared" si="183"/>
        <v>34278.29</v>
      </c>
      <c r="V1196" s="1">
        <f t="shared" si="184"/>
        <v>24822.21</v>
      </c>
      <c r="W1196" s="4">
        <f t="shared" si="185"/>
        <v>0.42</v>
      </c>
      <c r="X1196" s="1" t="s">
        <v>65</v>
      </c>
      <c r="Y1196" s="1" t="s">
        <v>81</v>
      </c>
      <c r="Z1196" s="1" t="s">
        <v>41</v>
      </c>
      <c r="AA1196" s="2">
        <v>46018</v>
      </c>
      <c r="AB1196" s="1">
        <v>3</v>
      </c>
      <c r="AC1196" s="1" t="s">
        <v>42</v>
      </c>
      <c r="AD1196" s="9" t="str">
        <f t="shared" si="186"/>
        <v>Target Achieved</v>
      </c>
      <c r="AE1196" s="1" t="str" cm="1">
        <f t="array" ref="AE1196">_xlfn.IFS(AB1196&gt;=4.5,"Excellent",AB1196&gt;=3,"Good",AB1196&lt;3,"Poor")</f>
        <v>Good</v>
      </c>
      <c r="AF1196" s="1" t="str">
        <f t="shared" si="187"/>
        <v>Not Eligible for Bonus</v>
      </c>
      <c r="AG1196" s="9" t="str">
        <f t="shared" si="188"/>
        <v>Priority Region</v>
      </c>
      <c r="AH1196" s="1" t="str">
        <f t="shared" si="189"/>
        <v>Order Closed</v>
      </c>
    </row>
    <row r="1197" spans="1:34">
      <c r="A1197" s="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c r="P1197" s="1">
        <f t="shared" si="180"/>
        <v>206000</v>
      </c>
      <c r="Q1197" s="1">
        <v>5</v>
      </c>
      <c r="R1197" s="1">
        <f t="shared" si="181"/>
        <v>10300</v>
      </c>
      <c r="S1197" s="1">
        <f t="shared" si="182"/>
        <v>195700</v>
      </c>
      <c r="T1197" s="1">
        <v>0.57999999999999996</v>
      </c>
      <c r="U1197" s="1">
        <f t="shared" si="183"/>
        <v>113505.99999999999</v>
      </c>
      <c r="V1197" s="1">
        <f t="shared" si="184"/>
        <v>82194.000000000015</v>
      </c>
      <c r="W1197" s="4">
        <f t="shared" si="185"/>
        <v>0.4200000000000001</v>
      </c>
      <c r="X1197" s="1" t="s">
        <v>92</v>
      </c>
      <c r="Y1197" s="1" t="s">
        <v>40</v>
      </c>
      <c r="Z1197" s="1" t="s">
        <v>41</v>
      </c>
      <c r="AA1197" s="2">
        <v>46018</v>
      </c>
      <c r="AB1197" s="1">
        <v>3</v>
      </c>
      <c r="AC1197" s="1" t="s">
        <v>42</v>
      </c>
      <c r="AD1197" s="9" t="str">
        <f t="shared" si="186"/>
        <v>Target Achieved</v>
      </c>
      <c r="AE1197" s="1" t="str" cm="1">
        <f t="array" ref="AE1197">_xlfn.IFS(AB1197&gt;=4.5,"Excellent",AB1197&gt;=3,"Good",AB1197&lt;3,"Poor")</f>
        <v>Good</v>
      </c>
      <c r="AF1197" s="1" t="str">
        <f t="shared" si="187"/>
        <v>Eligible for Bonus</v>
      </c>
      <c r="AG1197" s="9" t="str">
        <f t="shared" si="188"/>
        <v>Normal Region</v>
      </c>
      <c r="AH1197" s="1" t="str">
        <f t="shared" si="189"/>
        <v>Order Closed</v>
      </c>
    </row>
    <row r="1198" spans="1:34">
      <c r="A1198" s="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c r="P1198" s="1">
        <f t="shared" si="180"/>
        <v>7650</v>
      </c>
      <c r="Q1198" s="1">
        <v>10</v>
      </c>
      <c r="R1198" s="1">
        <f t="shared" si="181"/>
        <v>765</v>
      </c>
      <c r="S1198" s="1">
        <f t="shared" si="182"/>
        <v>6885</v>
      </c>
      <c r="T1198" s="1">
        <v>0.48</v>
      </c>
      <c r="U1198" s="1">
        <f t="shared" si="183"/>
        <v>3304.7999999999997</v>
      </c>
      <c r="V1198" s="1">
        <f t="shared" si="184"/>
        <v>3580.2000000000003</v>
      </c>
      <c r="W1198" s="4">
        <f t="shared" si="185"/>
        <v>0.52</v>
      </c>
      <c r="X1198" s="1" t="s">
        <v>39</v>
      </c>
      <c r="Y1198" s="1" t="s">
        <v>40</v>
      </c>
      <c r="Z1198" s="1" t="s">
        <v>41</v>
      </c>
      <c r="AA1198" s="2">
        <v>46020</v>
      </c>
      <c r="AB1198" s="1">
        <v>3</v>
      </c>
      <c r="AC1198" s="1" t="s">
        <v>42</v>
      </c>
      <c r="AD1198" s="9" t="str">
        <f t="shared" si="186"/>
        <v>Target Not Achieved</v>
      </c>
      <c r="AE1198" s="1" t="str" cm="1">
        <f t="array" ref="AE1198">_xlfn.IFS(AB1198&gt;=4.5,"Excellent",AB1198&gt;=3,"Good",AB1198&lt;3,"Poor")</f>
        <v>Good</v>
      </c>
      <c r="AF1198" s="1" t="str">
        <f t="shared" si="187"/>
        <v>Not Eligible for Bonus</v>
      </c>
      <c r="AG1198" s="9" t="str">
        <f t="shared" si="188"/>
        <v>Priority Region</v>
      </c>
      <c r="AH1198" s="1" t="str">
        <f t="shared" si="189"/>
        <v>Order Closed</v>
      </c>
    </row>
    <row r="1199" spans="1:34">
      <c r="A1199" s="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c r="P1199" s="1">
        <f t="shared" si="180"/>
        <v>11530</v>
      </c>
      <c r="Q1199" s="1">
        <v>0</v>
      </c>
      <c r="R1199" s="1">
        <f t="shared" si="181"/>
        <v>0</v>
      </c>
      <c r="S1199" s="1">
        <f t="shared" si="182"/>
        <v>11530</v>
      </c>
      <c r="T1199" s="1">
        <v>0.52</v>
      </c>
      <c r="U1199" s="1">
        <f t="shared" si="183"/>
        <v>5995.6</v>
      </c>
      <c r="V1199" s="1">
        <f t="shared" si="184"/>
        <v>5534.4</v>
      </c>
      <c r="W1199" s="4">
        <f t="shared" si="185"/>
        <v>0.48</v>
      </c>
      <c r="X1199" s="1" t="s">
        <v>147</v>
      </c>
      <c r="Y1199" s="1" t="s">
        <v>57</v>
      </c>
      <c r="Z1199" s="1" t="s">
        <v>51</v>
      </c>
      <c r="AA1199" s="2">
        <v>46019</v>
      </c>
      <c r="AB1199" s="1"/>
      <c r="AC1199" s="1" t="s">
        <v>42</v>
      </c>
      <c r="AD1199" s="9" t="str">
        <f t="shared" si="186"/>
        <v>Target Achieved</v>
      </c>
      <c r="AE1199" s="1" t="str" cm="1">
        <f t="array" ref="AE1199">_xlfn.IFS(AB1199&gt;=4.5,"Excellent",AB1199&gt;=3,"Good",AB1199&lt;3,"Poor")</f>
        <v>Poor</v>
      </c>
      <c r="AF1199" s="1" t="str">
        <f t="shared" si="187"/>
        <v>Eligible for Bonus</v>
      </c>
      <c r="AG1199" s="9" t="str">
        <f t="shared" si="188"/>
        <v>Normal Region</v>
      </c>
      <c r="AH1199" s="1" t="str">
        <f t="shared" si="189"/>
        <v>Order Closed</v>
      </c>
    </row>
    <row r="1200" spans="1:34">
      <c r="A1200" s="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c r="P1200" s="1">
        <f t="shared" si="180"/>
        <v>4860</v>
      </c>
      <c r="Q1200" s="1">
        <v>5</v>
      </c>
      <c r="R1200" s="1">
        <f t="shared" si="181"/>
        <v>243</v>
      </c>
      <c r="S1200" s="1">
        <f t="shared" si="182"/>
        <v>4617</v>
      </c>
      <c r="T1200" s="1">
        <v>0.47</v>
      </c>
      <c r="U1200" s="1">
        <f t="shared" si="183"/>
        <v>2169.9899999999998</v>
      </c>
      <c r="V1200" s="1">
        <f t="shared" si="184"/>
        <v>2447.0100000000002</v>
      </c>
      <c r="W1200" s="4">
        <f t="shared" si="185"/>
        <v>0.53</v>
      </c>
      <c r="X1200" s="1" t="s">
        <v>104</v>
      </c>
      <c r="Y1200" s="1" t="s">
        <v>72</v>
      </c>
      <c r="Z1200" s="1" t="s">
        <v>22</v>
      </c>
      <c r="AA1200" s="1"/>
      <c r="AB1200" s="1"/>
      <c r="AC1200" s="1" t="s">
        <v>93</v>
      </c>
      <c r="AD1200" s="9" t="str">
        <f t="shared" si="186"/>
        <v>Target Not Achieved</v>
      </c>
      <c r="AE1200" s="1" t="str" cm="1">
        <f t="array" ref="AE1200">_xlfn.IFS(AB1200&gt;=4.5,"Excellent",AB1200&gt;=3,"Good",AB1200&lt;3,"Poor")</f>
        <v>Poor</v>
      </c>
      <c r="AF1200" s="1" t="str">
        <f t="shared" si="187"/>
        <v>Not Eligible for Bonus</v>
      </c>
      <c r="AG1200" s="9" t="str">
        <f t="shared" si="188"/>
        <v>Normal Region</v>
      </c>
      <c r="AH1200" s="1" t="str">
        <f t="shared" si="189"/>
        <v>Order Returned</v>
      </c>
    </row>
    <row r="1201" spans="1:34">
      <c r="A1201" s="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c r="P1201" s="1">
        <f t="shared" si="180"/>
        <v>36700</v>
      </c>
      <c r="Q1201" s="1">
        <v>0</v>
      </c>
      <c r="R1201" s="1">
        <f t="shared" si="181"/>
        <v>0</v>
      </c>
      <c r="S1201" s="1">
        <f t="shared" si="182"/>
        <v>36700</v>
      </c>
      <c r="T1201" s="1">
        <v>0.48</v>
      </c>
      <c r="U1201" s="1">
        <f t="shared" si="183"/>
        <v>17616</v>
      </c>
      <c r="V1201" s="1">
        <f t="shared" si="184"/>
        <v>19084</v>
      </c>
      <c r="W1201" s="4">
        <f t="shared" si="185"/>
        <v>0.52</v>
      </c>
      <c r="X1201" s="1" t="s">
        <v>92</v>
      </c>
      <c r="Y1201" s="1" t="s">
        <v>81</v>
      </c>
      <c r="Z1201" s="1" t="s">
        <v>51</v>
      </c>
      <c r="AA1201" s="2">
        <v>46016</v>
      </c>
      <c r="AB1201" s="1"/>
      <c r="AC1201" s="1" t="s">
        <v>42</v>
      </c>
      <c r="AD1201" s="9" t="str">
        <f t="shared" si="186"/>
        <v>Target Achieved</v>
      </c>
      <c r="AE1201" s="1" t="str" cm="1">
        <f t="array" ref="AE1201">_xlfn.IFS(AB1201&gt;=4.5,"Excellent",AB1201&gt;=3,"Good",AB1201&lt;3,"Poor")</f>
        <v>Poor</v>
      </c>
      <c r="AF1201" s="1" t="str">
        <f t="shared" si="187"/>
        <v>Eligible for Bonus</v>
      </c>
      <c r="AG1201" s="9" t="str">
        <f t="shared" si="188"/>
        <v>Normal Region</v>
      </c>
      <c r="AH1201" s="1" t="str">
        <f t="shared" si="189"/>
        <v>Order Closed</v>
      </c>
    </row>
    <row r="1202" spans="1:34">
      <c r="A1202" s="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c r="P1202" s="1">
        <f t="shared" si="180"/>
        <v>6720</v>
      </c>
      <c r="Q1202" s="1">
        <v>0</v>
      </c>
      <c r="R1202" s="1">
        <f t="shared" si="181"/>
        <v>0</v>
      </c>
      <c r="S1202" s="1">
        <f t="shared" si="182"/>
        <v>6720</v>
      </c>
      <c r="T1202" s="1">
        <v>0.5</v>
      </c>
      <c r="U1202" s="1">
        <f t="shared" si="183"/>
        <v>3360</v>
      </c>
      <c r="V1202" s="1">
        <f t="shared" si="184"/>
        <v>3360</v>
      </c>
      <c r="W1202" s="4">
        <f t="shared" si="185"/>
        <v>0.5</v>
      </c>
      <c r="X1202" s="1" t="s">
        <v>65</v>
      </c>
      <c r="Y1202" s="1" t="s">
        <v>72</v>
      </c>
      <c r="Z1202" s="1" t="s">
        <v>41</v>
      </c>
      <c r="AA1202" s="2">
        <v>46016</v>
      </c>
      <c r="AB1202" s="1">
        <v>5</v>
      </c>
      <c r="AC1202" s="1" t="s">
        <v>42</v>
      </c>
      <c r="AD1202" s="9" t="str">
        <f t="shared" si="186"/>
        <v>Target Not Achieved</v>
      </c>
      <c r="AE1202" s="1" t="str" cm="1">
        <f t="array" ref="AE1202">_xlfn.IFS(AB1202&gt;=4.5,"Excellent",AB1202&gt;=3,"Good",AB1202&lt;3,"Poor")</f>
        <v>Excellent</v>
      </c>
      <c r="AF1202" s="1" t="str">
        <f t="shared" si="187"/>
        <v>Not Eligible for Bonus</v>
      </c>
      <c r="AG1202" s="9" t="str">
        <f t="shared" si="188"/>
        <v>Normal Region</v>
      </c>
      <c r="AH1202" s="1" t="str">
        <f t="shared" si="189"/>
        <v>Order Closed</v>
      </c>
    </row>
    <row r="1203" spans="1:34">
      <c r="A1203" s="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c r="P1203" s="1">
        <f t="shared" si="180"/>
        <v>10440</v>
      </c>
      <c r="Q1203" s="1">
        <v>5</v>
      </c>
      <c r="R1203" s="1">
        <f t="shared" si="181"/>
        <v>522</v>
      </c>
      <c r="S1203" s="1">
        <f t="shared" si="182"/>
        <v>9918</v>
      </c>
      <c r="T1203" s="1">
        <v>0.5</v>
      </c>
      <c r="U1203" s="1">
        <f t="shared" si="183"/>
        <v>4959</v>
      </c>
      <c r="V1203" s="1">
        <f t="shared" si="184"/>
        <v>4959</v>
      </c>
      <c r="W1203" s="4">
        <f t="shared" si="185"/>
        <v>0.5</v>
      </c>
      <c r="X1203" s="1" t="s">
        <v>50</v>
      </c>
      <c r="Y1203" s="1" t="s">
        <v>81</v>
      </c>
      <c r="Z1203" s="1" t="s">
        <v>41</v>
      </c>
      <c r="AA1203" s="2">
        <v>46019</v>
      </c>
      <c r="AB1203" s="1">
        <v>5</v>
      </c>
      <c r="AC1203" s="1" t="s">
        <v>42</v>
      </c>
      <c r="AD1203" s="9" t="str">
        <f t="shared" si="186"/>
        <v>Target Not Achieved</v>
      </c>
      <c r="AE1203" s="1" t="str" cm="1">
        <f t="array" ref="AE1203">_xlfn.IFS(AB1203&gt;=4.5,"Excellent",AB1203&gt;=3,"Good",AB1203&lt;3,"Poor")</f>
        <v>Excellent</v>
      </c>
      <c r="AF1203" s="1" t="str">
        <f t="shared" si="187"/>
        <v>Not Eligible for Bonus</v>
      </c>
      <c r="AG1203" s="9" t="str">
        <f t="shared" si="188"/>
        <v>Priority Region</v>
      </c>
      <c r="AH1203" s="1" t="str">
        <f t="shared" si="189"/>
        <v>Order Closed</v>
      </c>
    </row>
    <row r="1204" spans="1:34">
      <c r="A1204" s="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c r="P1204" s="1">
        <f t="shared" si="180"/>
        <v>19200</v>
      </c>
      <c r="Q1204" s="1">
        <v>10</v>
      </c>
      <c r="R1204" s="1">
        <f t="shared" si="181"/>
        <v>1920</v>
      </c>
      <c r="S1204" s="1">
        <f t="shared" si="182"/>
        <v>17280</v>
      </c>
      <c r="T1204" s="1">
        <v>0.47</v>
      </c>
      <c r="U1204" s="1">
        <f t="shared" si="183"/>
        <v>8121.5999999999995</v>
      </c>
      <c r="V1204" s="1">
        <f t="shared" si="184"/>
        <v>9158.4000000000015</v>
      </c>
      <c r="W1204" s="4">
        <f t="shared" si="185"/>
        <v>0.53000000000000014</v>
      </c>
      <c r="X1204" s="1" t="s">
        <v>147</v>
      </c>
      <c r="Y1204" s="1" t="s">
        <v>40</v>
      </c>
      <c r="Z1204" s="1" t="s">
        <v>66</v>
      </c>
      <c r="AA1204" s="1"/>
      <c r="AB1204" s="1"/>
      <c r="AC1204" s="1" t="s">
        <v>42</v>
      </c>
      <c r="AD1204" s="9" t="str">
        <f t="shared" si="186"/>
        <v>Target Achieved</v>
      </c>
      <c r="AE1204" s="1" t="str" cm="1">
        <f t="array" ref="AE1204">_xlfn.IFS(AB1204&gt;=4.5,"Excellent",AB1204&gt;=3,"Good",AB1204&lt;3,"Poor")</f>
        <v>Poor</v>
      </c>
      <c r="AF1204" s="1" t="str">
        <f t="shared" si="187"/>
        <v>Not Eligible for Bonus</v>
      </c>
      <c r="AG1204" s="9" t="str">
        <f t="shared" si="188"/>
        <v>Normal Region</v>
      </c>
      <c r="AH1204" s="1" t="str">
        <f t="shared" si="189"/>
        <v>Order Closed</v>
      </c>
    </row>
    <row r="1205" spans="1:34">
      <c r="A1205" s="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c r="P1205" s="1">
        <f t="shared" si="180"/>
        <v>12600</v>
      </c>
      <c r="Q1205" s="1">
        <v>0</v>
      </c>
      <c r="R1205" s="1">
        <f t="shared" si="181"/>
        <v>0</v>
      </c>
      <c r="S1205" s="1">
        <f t="shared" si="182"/>
        <v>12600</v>
      </c>
      <c r="T1205" s="1">
        <v>0.5</v>
      </c>
      <c r="U1205" s="1">
        <f t="shared" si="183"/>
        <v>6300</v>
      </c>
      <c r="V1205" s="1">
        <f t="shared" si="184"/>
        <v>6300</v>
      </c>
      <c r="W1205" s="4">
        <f t="shared" si="185"/>
        <v>0.5</v>
      </c>
      <c r="X1205" s="1" t="s">
        <v>92</v>
      </c>
      <c r="Y1205" s="1" t="s">
        <v>72</v>
      </c>
      <c r="Z1205" s="1" t="s">
        <v>41</v>
      </c>
      <c r="AA1205" s="2">
        <v>46018</v>
      </c>
      <c r="AB1205" s="1">
        <v>5</v>
      </c>
      <c r="AC1205" s="1" t="s">
        <v>42</v>
      </c>
      <c r="AD1205" s="9" t="str">
        <f t="shared" si="186"/>
        <v>Target Achieved</v>
      </c>
      <c r="AE1205" s="1" t="str" cm="1">
        <f t="array" ref="AE1205">_xlfn.IFS(AB1205&gt;=4.5,"Excellent",AB1205&gt;=3,"Good",AB1205&lt;3,"Poor")</f>
        <v>Excellent</v>
      </c>
      <c r="AF1205" s="1" t="str">
        <f t="shared" si="187"/>
        <v>Eligible for Bonus</v>
      </c>
      <c r="AG1205" s="9" t="str">
        <f t="shared" si="188"/>
        <v>Normal Region</v>
      </c>
      <c r="AH1205" s="1" t="str">
        <f t="shared" si="189"/>
        <v>Order Closed</v>
      </c>
    </row>
    <row r="1206" spans="1:34">
      <c r="A1206" s="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c r="P1206" s="1">
        <f t="shared" si="180"/>
        <v>12750</v>
      </c>
      <c r="Q1206" s="1">
        <v>0</v>
      </c>
      <c r="R1206" s="1">
        <f t="shared" si="181"/>
        <v>0</v>
      </c>
      <c r="S1206" s="1">
        <f t="shared" si="182"/>
        <v>12750</v>
      </c>
      <c r="T1206" s="1">
        <v>0.5</v>
      </c>
      <c r="U1206" s="1">
        <f t="shared" si="183"/>
        <v>6375</v>
      </c>
      <c r="V1206" s="1">
        <f t="shared" si="184"/>
        <v>6375</v>
      </c>
      <c r="W1206" s="4">
        <f t="shared" si="185"/>
        <v>0.5</v>
      </c>
      <c r="X1206" s="1" t="s">
        <v>39</v>
      </c>
      <c r="Y1206" s="1" t="s">
        <v>57</v>
      </c>
      <c r="Z1206" s="1" t="s">
        <v>41</v>
      </c>
      <c r="AA1206" s="2">
        <v>46018</v>
      </c>
      <c r="AB1206" s="1">
        <v>4</v>
      </c>
      <c r="AC1206" s="1" t="s">
        <v>42</v>
      </c>
      <c r="AD1206" s="9" t="str">
        <f t="shared" si="186"/>
        <v>Target Achieved</v>
      </c>
      <c r="AE1206" s="1" t="str" cm="1">
        <f t="array" ref="AE1206">_xlfn.IFS(AB1206&gt;=4.5,"Excellent",AB1206&gt;=3,"Good",AB1206&lt;3,"Poor")</f>
        <v>Good</v>
      </c>
      <c r="AF1206" s="1" t="str">
        <f t="shared" si="187"/>
        <v>Eligible for Bonus</v>
      </c>
      <c r="AG1206" s="9" t="str">
        <f t="shared" si="188"/>
        <v>Normal Region</v>
      </c>
      <c r="AH1206" s="1" t="str">
        <f t="shared" si="189"/>
        <v>Order Closed</v>
      </c>
    </row>
    <row r="1207" spans="1:34">
      <c r="A1207" s="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c r="P1207" s="1">
        <f t="shared" si="180"/>
        <v>700</v>
      </c>
      <c r="Q1207" s="1">
        <v>0</v>
      </c>
      <c r="R1207" s="1">
        <f t="shared" si="181"/>
        <v>0</v>
      </c>
      <c r="S1207" s="1">
        <f t="shared" si="182"/>
        <v>700</v>
      </c>
      <c r="T1207" s="1">
        <v>0.35</v>
      </c>
      <c r="U1207" s="1">
        <f t="shared" si="183"/>
        <v>244.99999999999997</v>
      </c>
      <c r="V1207" s="1">
        <f t="shared" si="184"/>
        <v>455</v>
      </c>
      <c r="W1207" s="4">
        <f t="shared" si="185"/>
        <v>0.65</v>
      </c>
      <c r="X1207" s="1" t="s">
        <v>56</v>
      </c>
      <c r="Y1207" s="1" t="s">
        <v>57</v>
      </c>
      <c r="Z1207" s="1" t="s">
        <v>51</v>
      </c>
      <c r="AA1207" s="2">
        <v>46023</v>
      </c>
      <c r="AB1207" s="1"/>
      <c r="AC1207" s="1" t="s">
        <v>42</v>
      </c>
      <c r="AD1207" s="9" t="str">
        <f t="shared" si="186"/>
        <v>Target Not Achieved</v>
      </c>
      <c r="AE1207" s="1" t="str" cm="1">
        <f t="array" ref="AE1207">_xlfn.IFS(AB1207&gt;=4.5,"Excellent",AB1207&gt;=3,"Good",AB1207&lt;3,"Poor")</f>
        <v>Poor</v>
      </c>
      <c r="AF1207" s="1" t="str">
        <f t="shared" si="187"/>
        <v>Not Eligible for Bonus</v>
      </c>
      <c r="AG1207" s="9" t="str">
        <f t="shared" si="188"/>
        <v>Normal Region</v>
      </c>
      <c r="AH1207" s="1" t="str">
        <f t="shared" si="189"/>
        <v>Order Closed</v>
      </c>
    </row>
    <row r="1208" spans="1:34">
      <c r="A1208" s="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c r="P1208" s="1">
        <f t="shared" si="180"/>
        <v>198180</v>
      </c>
      <c r="Q1208" s="1">
        <v>25</v>
      </c>
      <c r="R1208" s="1">
        <f t="shared" si="181"/>
        <v>49545</v>
      </c>
      <c r="S1208" s="1">
        <f t="shared" si="182"/>
        <v>148635</v>
      </c>
      <c r="T1208" s="1">
        <v>0.57999999999999996</v>
      </c>
      <c r="U1208" s="1">
        <f t="shared" si="183"/>
        <v>86208.299999999988</v>
      </c>
      <c r="V1208" s="1">
        <f t="shared" si="184"/>
        <v>62426.700000000012</v>
      </c>
      <c r="W1208" s="4">
        <f t="shared" si="185"/>
        <v>0.4200000000000001</v>
      </c>
      <c r="X1208" s="1" t="s">
        <v>92</v>
      </c>
      <c r="Y1208" s="1" t="s">
        <v>40</v>
      </c>
      <c r="Z1208" s="1" t="s">
        <v>66</v>
      </c>
      <c r="AA1208" s="1"/>
      <c r="AB1208" s="1"/>
      <c r="AC1208" s="1" t="s">
        <v>42</v>
      </c>
      <c r="AD1208" s="9" t="str">
        <f t="shared" si="186"/>
        <v>Target Achieved</v>
      </c>
      <c r="AE1208" s="1" t="str" cm="1">
        <f t="array" ref="AE1208">_xlfn.IFS(AB1208&gt;=4.5,"Excellent",AB1208&gt;=3,"Good",AB1208&lt;3,"Poor")</f>
        <v>Poor</v>
      </c>
      <c r="AF1208" s="1" t="str">
        <f t="shared" si="187"/>
        <v>Not Eligible for Bonus</v>
      </c>
      <c r="AG1208" s="9" t="str">
        <f t="shared" si="188"/>
        <v>Normal Region</v>
      </c>
      <c r="AH1208" s="1" t="str">
        <f t="shared" si="189"/>
        <v>Order Closed</v>
      </c>
    </row>
    <row r="1209" spans="1:34">
      <c r="A1209" s="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c r="P1209" s="1">
        <f t="shared" si="180"/>
        <v>11890</v>
      </c>
      <c r="Q1209" s="1">
        <v>10</v>
      </c>
      <c r="R1209" s="1">
        <f t="shared" si="181"/>
        <v>1189</v>
      </c>
      <c r="S1209" s="1">
        <f t="shared" si="182"/>
        <v>10701</v>
      </c>
      <c r="T1209" s="1">
        <v>0.52</v>
      </c>
      <c r="U1209" s="1">
        <f t="shared" si="183"/>
        <v>5564.52</v>
      </c>
      <c r="V1209" s="1">
        <f t="shared" si="184"/>
        <v>5136.4799999999996</v>
      </c>
      <c r="W1209" s="4">
        <f t="shared" si="185"/>
        <v>0.48</v>
      </c>
      <c r="X1209" s="1" t="s">
        <v>50</v>
      </c>
      <c r="Y1209" s="1" t="s">
        <v>81</v>
      </c>
      <c r="Z1209" s="1" t="s">
        <v>120</v>
      </c>
      <c r="AA1209" s="1"/>
      <c r="AB1209" s="1"/>
      <c r="AC1209" s="1" t="s">
        <v>42</v>
      </c>
      <c r="AD1209" s="9" t="str">
        <f t="shared" si="186"/>
        <v>Target Achieved</v>
      </c>
      <c r="AE1209" s="1" t="str" cm="1">
        <f t="array" ref="AE1209">_xlfn.IFS(AB1209&gt;=4.5,"Excellent",AB1209&gt;=3,"Good",AB1209&lt;3,"Poor")</f>
        <v>Poor</v>
      </c>
      <c r="AF1209" s="1" t="str">
        <f t="shared" si="187"/>
        <v>Not Eligible for Bonus</v>
      </c>
      <c r="AG1209" s="9" t="str">
        <f t="shared" si="188"/>
        <v>Priority Region</v>
      </c>
      <c r="AH1209" s="1" t="str">
        <f t="shared" si="189"/>
        <v>Order Closed</v>
      </c>
    </row>
    <row r="1210" spans="1:34">
      <c r="A1210" s="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c r="P1210" s="1">
        <f t="shared" si="180"/>
        <v>2400</v>
      </c>
      <c r="Q1210" s="1">
        <v>10</v>
      </c>
      <c r="R1210" s="1">
        <f t="shared" si="181"/>
        <v>240</v>
      </c>
      <c r="S1210" s="1">
        <f t="shared" si="182"/>
        <v>2160</v>
      </c>
      <c r="T1210" s="1">
        <v>0.35</v>
      </c>
      <c r="U1210" s="1">
        <f t="shared" si="183"/>
        <v>756</v>
      </c>
      <c r="V1210" s="1">
        <f t="shared" si="184"/>
        <v>1404</v>
      </c>
      <c r="W1210" s="4">
        <f t="shared" si="185"/>
        <v>0.65</v>
      </c>
      <c r="X1210" s="1" t="s">
        <v>92</v>
      </c>
      <c r="Y1210" s="1" t="s">
        <v>40</v>
      </c>
      <c r="Z1210" s="1" t="s">
        <v>66</v>
      </c>
      <c r="AA1210" s="1"/>
      <c r="AB1210" s="1"/>
      <c r="AC1210" s="1" t="s">
        <v>42</v>
      </c>
      <c r="AD1210" s="9" t="str">
        <f t="shared" si="186"/>
        <v>Target Not Achieved</v>
      </c>
      <c r="AE1210" s="1" t="str" cm="1">
        <f t="array" ref="AE1210">_xlfn.IFS(AB1210&gt;=4.5,"Excellent",AB1210&gt;=3,"Good",AB1210&lt;3,"Poor")</f>
        <v>Poor</v>
      </c>
      <c r="AF1210" s="1" t="str">
        <f t="shared" si="187"/>
        <v>Not Eligible for Bonus</v>
      </c>
      <c r="AG1210" s="9" t="str">
        <f t="shared" si="188"/>
        <v>Normal Region</v>
      </c>
      <c r="AH1210" s="1" t="str">
        <f t="shared" si="189"/>
        <v>Order Closed</v>
      </c>
    </row>
    <row r="1211" spans="1:34">
      <c r="A1211" s="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c r="P1211" s="1">
        <f t="shared" si="180"/>
        <v>3320</v>
      </c>
      <c r="Q1211" s="1">
        <v>25</v>
      </c>
      <c r="R1211" s="1">
        <f t="shared" si="181"/>
        <v>830</v>
      </c>
      <c r="S1211" s="1">
        <f t="shared" si="182"/>
        <v>2490</v>
      </c>
      <c r="T1211" s="1">
        <v>0.47</v>
      </c>
      <c r="U1211" s="1">
        <f t="shared" si="183"/>
        <v>1170.3</v>
      </c>
      <c r="V1211" s="1">
        <f t="shared" si="184"/>
        <v>1319.7</v>
      </c>
      <c r="W1211" s="4">
        <f t="shared" si="185"/>
        <v>0.53</v>
      </c>
      <c r="X1211" s="1" t="s">
        <v>65</v>
      </c>
      <c r="Y1211" s="1" t="s">
        <v>40</v>
      </c>
      <c r="Z1211" s="1" t="s">
        <v>120</v>
      </c>
      <c r="AA1211" s="1"/>
      <c r="AB1211" s="1"/>
      <c r="AC1211" s="1" t="s">
        <v>42</v>
      </c>
      <c r="AD1211" s="9" t="str">
        <f t="shared" si="186"/>
        <v>Target Not Achieved</v>
      </c>
      <c r="AE1211" s="1" t="str" cm="1">
        <f t="array" ref="AE1211">_xlfn.IFS(AB1211&gt;=4.5,"Excellent",AB1211&gt;=3,"Good",AB1211&lt;3,"Poor")</f>
        <v>Poor</v>
      </c>
      <c r="AF1211" s="1" t="str">
        <f t="shared" si="187"/>
        <v>Not Eligible for Bonus</v>
      </c>
      <c r="AG1211" s="9" t="str">
        <f t="shared" si="188"/>
        <v>Priority Region</v>
      </c>
      <c r="AH1211" s="1" t="str">
        <f t="shared" si="189"/>
        <v>Order Closed</v>
      </c>
    </row>
    <row r="1212" spans="1:34">
      <c r="A1212" s="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c r="P1212" s="1">
        <f t="shared" si="180"/>
        <v>810</v>
      </c>
      <c r="Q1212" s="1">
        <v>30</v>
      </c>
      <c r="R1212" s="1">
        <f t="shared" si="181"/>
        <v>243</v>
      </c>
      <c r="S1212" s="1">
        <f t="shared" si="182"/>
        <v>567</v>
      </c>
      <c r="T1212" s="1">
        <v>0.35</v>
      </c>
      <c r="U1212" s="1">
        <f t="shared" si="183"/>
        <v>198.45</v>
      </c>
      <c r="V1212" s="1">
        <f t="shared" si="184"/>
        <v>368.55</v>
      </c>
      <c r="W1212" s="4">
        <f t="shared" si="185"/>
        <v>0.65</v>
      </c>
      <c r="X1212" s="1" t="s">
        <v>39</v>
      </c>
      <c r="Y1212" s="1" t="s">
        <v>81</v>
      </c>
      <c r="Z1212" s="1" t="s">
        <v>120</v>
      </c>
      <c r="AA1212" s="1"/>
      <c r="AB1212" s="1"/>
      <c r="AC1212" s="1" t="s">
        <v>42</v>
      </c>
      <c r="AD1212" s="9" t="str">
        <f t="shared" si="186"/>
        <v>Target Not Achieved</v>
      </c>
      <c r="AE1212" s="1" t="str" cm="1">
        <f t="array" ref="AE1212">_xlfn.IFS(AB1212&gt;=4.5,"Excellent",AB1212&gt;=3,"Good",AB1212&lt;3,"Poor")</f>
        <v>Poor</v>
      </c>
      <c r="AF1212" s="1" t="str">
        <f t="shared" si="187"/>
        <v>Not Eligible for Bonus</v>
      </c>
      <c r="AG1212" s="9" t="str">
        <f t="shared" si="188"/>
        <v>Priority Region</v>
      </c>
      <c r="AH1212" s="1" t="str">
        <f t="shared" si="189"/>
        <v>Order Closed</v>
      </c>
    </row>
    <row r="1213" spans="1:34">
      <c r="A1213" s="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c r="P1213" s="1">
        <f t="shared" si="180"/>
        <v>3320</v>
      </c>
      <c r="Q1213" s="1">
        <v>10</v>
      </c>
      <c r="R1213" s="1">
        <f t="shared" si="181"/>
        <v>332</v>
      </c>
      <c r="S1213" s="1">
        <f t="shared" si="182"/>
        <v>2988</v>
      </c>
      <c r="T1213" s="1">
        <v>0.52</v>
      </c>
      <c r="U1213" s="1">
        <f t="shared" si="183"/>
        <v>1553.76</v>
      </c>
      <c r="V1213" s="1">
        <f t="shared" si="184"/>
        <v>1434.24</v>
      </c>
      <c r="W1213" s="4">
        <f t="shared" si="185"/>
        <v>0.48</v>
      </c>
      <c r="X1213" s="1" t="s">
        <v>92</v>
      </c>
      <c r="Y1213" s="1" t="s">
        <v>81</v>
      </c>
      <c r="Z1213" s="1" t="s">
        <v>41</v>
      </c>
      <c r="AA1213" s="2">
        <v>46021</v>
      </c>
      <c r="AB1213" s="1">
        <v>4</v>
      </c>
      <c r="AC1213" s="1" t="s">
        <v>42</v>
      </c>
      <c r="AD1213" s="9" t="str">
        <f t="shared" si="186"/>
        <v>Target Not Achieved</v>
      </c>
      <c r="AE1213" s="1" t="str" cm="1">
        <f t="array" ref="AE1213">_xlfn.IFS(AB1213&gt;=4.5,"Excellent",AB1213&gt;=3,"Good",AB1213&lt;3,"Poor")</f>
        <v>Good</v>
      </c>
      <c r="AF1213" s="1" t="str">
        <f t="shared" si="187"/>
        <v>Not Eligible for Bonus</v>
      </c>
      <c r="AG1213" s="9" t="str">
        <f t="shared" si="188"/>
        <v>Normal Region</v>
      </c>
      <c r="AH1213" s="1" t="str">
        <f t="shared" si="189"/>
        <v>Order Closed</v>
      </c>
    </row>
    <row r="1214" spans="1:34">
      <c r="A1214" s="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c r="P1214" s="1">
        <f t="shared" si="180"/>
        <v>35350</v>
      </c>
      <c r="Q1214" s="1">
        <v>15</v>
      </c>
      <c r="R1214" s="1">
        <f t="shared" si="181"/>
        <v>5302.5</v>
      </c>
      <c r="S1214" s="1">
        <f t="shared" si="182"/>
        <v>30047.5</v>
      </c>
      <c r="T1214" s="1">
        <v>0.52</v>
      </c>
      <c r="U1214" s="1">
        <f t="shared" si="183"/>
        <v>15624.7</v>
      </c>
      <c r="V1214" s="1">
        <f t="shared" si="184"/>
        <v>14422.8</v>
      </c>
      <c r="W1214" s="4">
        <f t="shared" si="185"/>
        <v>0.48</v>
      </c>
      <c r="X1214" s="1" t="s">
        <v>104</v>
      </c>
      <c r="Y1214" s="1" t="s">
        <v>57</v>
      </c>
      <c r="Z1214" s="1" t="s">
        <v>41</v>
      </c>
      <c r="AA1214" s="2">
        <v>46019</v>
      </c>
      <c r="AB1214" s="1">
        <v>3</v>
      </c>
      <c r="AC1214" s="1" t="s">
        <v>42</v>
      </c>
      <c r="AD1214" s="9" t="str">
        <f t="shared" si="186"/>
        <v>Target Achieved</v>
      </c>
      <c r="AE1214" s="1" t="str" cm="1">
        <f t="array" ref="AE1214">_xlfn.IFS(AB1214&gt;=4.5,"Excellent",AB1214&gt;=3,"Good",AB1214&lt;3,"Poor")</f>
        <v>Good</v>
      </c>
      <c r="AF1214" s="1" t="str">
        <f t="shared" si="187"/>
        <v>Not Eligible for Bonus</v>
      </c>
      <c r="AG1214" s="9" t="str">
        <f t="shared" si="188"/>
        <v>Normal Region</v>
      </c>
      <c r="AH1214" s="1" t="str">
        <f t="shared" si="189"/>
        <v>Order Closed</v>
      </c>
    </row>
    <row r="1215" spans="1:34">
      <c r="A1215" s="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c r="P1215" s="1">
        <f t="shared" si="180"/>
        <v>940</v>
      </c>
      <c r="Q1215" s="1">
        <v>5</v>
      </c>
      <c r="R1215" s="1">
        <f t="shared" si="181"/>
        <v>47</v>
      </c>
      <c r="S1215" s="1">
        <f t="shared" si="182"/>
        <v>893</v>
      </c>
      <c r="T1215" s="1">
        <v>0.35</v>
      </c>
      <c r="U1215" s="1">
        <f t="shared" si="183"/>
        <v>312.54999999999995</v>
      </c>
      <c r="V1215" s="1">
        <f t="shared" si="184"/>
        <v>580.45000000000005</v>
      </c>
      <c r="W1215" s="4">
        <f t="shared" si="185"/>
        <v>0.65</v>
      </c>
      <c r="X1215" s="1" t="s">
        <v>56</v>
      </c>
      <c r="Y1215" s="1" t="s">
        <v>81</v>
      </c>
      <c r="Z1215" s="1" t="s">
        <v>41</v>
      </c>
      <c r="AA1215" s="2">
        <v>46020</v>
      </c>
      <c r="AB1215" s="1">
        <v>5</v>
      </c>
      <c r="AC1215" s="1" t="s">
        <v>42</v>
      </c>
      <c r="AD1215" s="9" t="str">
        <f t="shared" si="186"/>
        <v>Target Not Achieved</v>
      </c>
      <c r="AE1215" s="1" t="str" cm="1">
        <f t="array" ref="AE1215">_xlfn.IFS(AB1215&gt;=4.5,"Excellent",AB1215&gt;=3,"Good",AB1215&lt;3,"Poor")</f>
        <v>Excellent</v>
      </c>
      <c r="AF1215" s="1" t="str">
        <f t="shared" si="187"/>
        <v>Not Eligible for Bonus</v>
      </c>
      <c r="AG1215" s="9" t="str">
        <f t="shared" si="188"/>
        <v>Normal Region</v>
      </c>
      <c r="AH1215" s="1" t="str">
        <f t="shared" si="189"/>
        <v>Order Closed</v>
      </c>
    </row>
    <row r="1216" spans="1:34">
      <c r="A1216" s="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c r="P1216" s="1">
        <f t="shared" si="180"/>
        <v>410</v>
      </c>
      <c r="Q1216" s="1">
        <v>0</v>
      </c>
      <c r="R1216" s="1">
        <f t="shared" si="181"/>
        <v>0</v>
      </c>
      <c r="S1216" s="1">
        <f t="shared" si="182"/>
        <v>410</v>
      </c>
      <c r="T1216" s="1">
        <v>0.35</v>
      </c>
      <c r="U1216" s="1">
        <f t="shared" si="183"/>
        <v>143.5</v>
      </c>
      <c r="V1216" s="1">
        <f t="shared" si="184"/>
        <v>266.5</v>
      </c>
      <c r="W1216" s="4">
        <f t="shared" si="185"/>
        <v>0.65</v>
      </c>
      <c r="X1216" s="1" t="s">
        <v>39</v>
      </c>
      <c r="Y1216" s="1" t="s">
        <v>72</v>
      </c>
      <c r="Z1216" s="1" t="s">
        <v>120</v>
      </c>
      <c r="AA1216" s="1"/>
      <c r="AB1216" s="1"/>
      <c r="AC1216" s="1" t="s">
        <v>42</v>
      </c>
      <c r="AD1216" s="9" t="str">
        <f t="shared" si="186"/>
        <v>Target Not Achieved</v>
      </c>
      <c r="AE1216" s="1" t="str" cm="1">
        <f t="array" ref="AE1216">_xlfn.IFS(AB1216&gt;=4.5,"Excellent",AB1216&gt;=3,"Good",AB1216&lt;3,"Poor")</f>
        <v>Poor</v>
      </c>
      <c r="AF1216" s="1" t="str">
        <f t="shared" si="187"/>
        <v>Not Eligible for Bonus</v>
      </c>
      <c r="AG1216" s="9" t="str">
        <f t="shared" si="188"/>
        <v>Normal Region</v>
      </c>
      <c r="AH1216" s="1" t="str">
        <f t="shared" si="189"/>
        <v>Order Closed</v>
      </c>
    </row>
    <row r="1217" spans="1:34">
      <c r="A1217" s="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c r="P1217" s="1">
        <f t="shared" si="180"/>
        <v>4000</v>
      </c>
      <c r="Q1217" s="1">
        <v>0</v>
      </c>
      <c r="R1217" s="1">
        <f t="shared" si="181"/>
        <v>0</v>
      </c>
      <c r="S1217" s="1">
        <f t="shared" si="182"/>
        <v>4000</v>
      </c>
      <c r="T1217" s="1">
        <v>0.35</v>
      </c>
      <c r="U1217" s="1">
        <f t="shared" si="183"/>
        <v>1400</v>
      </c>
      <c r="V1217" s="1">
        <f t="shared" si="184"/>
        <v>2600</v>
      </c>
      <c r="W1217" s="4">
        <f t="shared" si="185"/>
        <v>0.65</v>
      </c>
      <c r="X1217" s="1" t="s">
        <v>39</v>
      </c>
      <c r="Y1217" s="1" t="s">
        <v>57</v>
      </c>
      <c r="Z1217" s="1" t="s">
        <v>41</v>
      </c>
      <c r="AA1217" s="2">
        <v>46023</v>
      </c>
      <c r="AB1217" s="1">
        <v>5</v>
      </c>
      <c r="AC1217" s="1" t="s">
        <v>42</v>
      </c>
      <c r="AD1217" s="9" t="str">
        <f t="shared" si="186"/>
        <v>Target Not Achieved</v>
      </c>
      <c r="AE1217" s="1" t="str" cm="1">
        <f t="array" ref="AE1217">_xlfn.IFS(AB1217&gt;=4.5,"Excellent",AB1217&gt;=3,"Good",AB1217&lt;3,"Poor")</f>
        <v>Excellent</v>
      </c>
      <c r="AF1217" s="1" t="str">
        <f t="shared" si="187"/>
        <v>Not Eligible for Bonus</v>
      </c>
      <c r="AG1217" s="9" t="str">
        <f t="shared" si="188"/>
        <v>Normal Region</v>
      </c>
      <c r="AH1217" s="1" t="str">
        <f t="shared" si="189"/>
        <v>Order Closed</v>
      </c>
    </row>
    <row r="1218" spans="1:34">
      <c r="A1218" s="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c r="P1218" s="1">
        <f t="shared" si="180"/>
        <v>4750</v>
      </c>
      <c r="Q1218" s="1">
        <v>0</v>
      </c>
      <c r="R1218" s="1">
        <f t="shared" si="181"/>
        <v>0</v>
      </c>
      <c r="S1218" s="1">
        <f t="shared" si="182"/>
        <v>4750</v>
      </c>
      <c r="T1218" s="1">
        <v>0.35</v>
      </c>
      <c r="U1218" s="1">
        <f t="shared" si="183"/>
        <v>1662.5</v>
      </c>
      <c r="V1218" s="1">
        <f t="shared" si="184"/>
        <v>3087.5</v>
      </c>
      <c r="W1218" s="4">
        <f t="shared" si="185"/>
        <v>0.65</v>
      </c>
      <c r="X1218" s="1" t="s">
        <v>56</v>
      </c>
      <c r="Y1218" s="1" t="s">
        <v>57</v>
      </c>
      <c r="Z1218" s="1" t="s">
        <v>120</v>
      </c>
      <c r="AA1218" s="1"/>
      <c r="AB1218" s="1"/>
      <c r="AC1218" s="1" t="s">
        <v>42</v>
      </c>
      <c r="AD1218" s="9" t="str">
        <f t="shared" si="186"/>
        <v>Target Not Achieved</v>
      </c>
      <c r="AE1218" s="1" t="str" cm="1">
        <f t="array" ref="AE1218">_xlfn.IFS(AB1218&gt;=4.5,"Excellent",AB1218&gt;=3,"Good",AB1218&lt;3,"Poor")</f>
        <v>Poor</v>
      </c>
      <c r="AF1218" s="1" t="str">
        <f t="shared" si="187"/>
        <v>Not Eligible for Bonus</v>
      </c>
      <c r="AG1218" s="9" t="str">
        <f t="shared" si="188"/>
        <v>Normal Region</v>
      </c>
      <c r="AH1218" s="1" t="str">
        <f t="shared" si="189"/>
        <v>Order Closed</v>
      </c>
    </row>
    <row r="1219" spans="1:34">
      <c r="A1219" s="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c r="P1219" s="1">
        <f t="shared" ref="P1219:P1282" si="190">PRODUCT(N1219,O1219)</f>
        <v>2560</v>
      </c>
      <c r="Q1219" s="1">
        <v>0</v>
      </c>
      <c r="R1219" s="1">
        <f t="shared" ref="R1219:R1282" si="191">P1219*(Q1219/100)</f>
        <v>0</v>
      </c>
      <c r="S1219" s="1">
        <f t="shared" ref="S1219:S1282" si="192">P1219-R1219</f>
        <v>2560</v>
      </c>
      <c r="T1219" s="1">
        <v>0.35</v>
      </c>
      <c r="U1219" s="1">
        <f t="shared" ref="U1219:U1282" si="193">S1219*T1219</f>
        <v>896</v>
      </c>
      <c r="V1219" s="1">
        <f t="shared" ref="V1219:V1282" si="194">S1219-U1219</f>
        <v>1664</v>
      </c>
      <c r="W1219" s="4">
        <f t="shared" ref="W1219:W1282" si="195">(V1219/S1219)</f>
        <v>0.65</v>
      </c>
      <c r="X1219" s="1" t="s">
        <v>65</v>
      </c>
      <c r="Y1219" s="1" t="s">
        <v>72</v>
      </c>
      <c r="Z1219" s="1" t="s">
        <v>41</v>
      </c>
      <c r="AA1219" s="2">
        <v>46023</v>
      </c>
      <c r="AB1219" s="1">
        <v>4</v>
      </c>
      <c r="AC1219" s="1" t="s">
        <v>42</v>
      </c>
      <c r="AD1219" s="9" t="str">
        <f t="shared" ref="AD1219:AD1282" si="196">IF(S1219&gt;10000,"Target Achieved", "Target Not Achieved")</f>
        <v>Target Not Achieved</v>
      </c>
      <c r="AE1219" s="1" t="str" cm="1">
        <f t="array" ref="AE1219">_xlfn.IFS(AB1219&gt;=4.5,"Excellent",AB1219&gt;=3,"Good",AB1219&lt;3,"Poor")</f>
        <v>Good</v>
      </c>
      <c r="AF1219" s="1" t="str">
        <f t="shared" ref="AF1219:AF1282" si="197">IF(AND(V1219&gt;5000,Q1219&lt;10),"Eligible for Bonus","Not Eligible for Bonus")</f>
        <v>Not Eligible for Bonus</v>
      </c>
      <c r="AG1219" s="9" t="str">
        <f t="shared" ref="AG1219:AG1282" si="198">IF(OR(K1219="East India",K1219="South India"),"Priority Region","Normal Region")</f>
        <v>Normal Region</v>
      </c>
      <c r="AH1219" s="1" t="str">
        <f t="shared" ref="AH1219:AH1282" si="199">IF(NOT(AC1219="Yes"),"Order Closed","Order Returned")</f>
        <v>Order Closed</v>
      </c>
    </row>
    <row r="1220" spans="1:34">
      <c r="A1220" s="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c r="P1220" s="1">
        <f t="shared" si="190"/>
        <v>41040</v>
      </c>
      <c r="Q1220" s="1">
        <v>10</v>
      </c>
      <c r="R1220" s="1">
        <f t="shared" si="191"/>
        <v>4104</v>
      </c>
      <c r="S1220" s="1">
        <f t="shared" si="192"/>
        <v>36936</v>
      </c>
      <c r="T1220" s="1">
        <v>0.57999999999999996</v>
      </c>
      <c r="U1220" s="1">
        <f t="shared" si="193"/>
        <v>21422.879999999997</v>
      </c>
      <c r="V1220" s="1">
        <f t="shared" si="194"/>
        <v>15513.120000000003</v>
      </c>
      <c r="W1220" s="4">
        <f t="shared" si="195"/>
        <v>0.4200000000000001</v>
      </c>
      <c r="X1220" s="1" t="s">
        <v>39</v>
      </c>
      <c r="Y1220" s="1" t="s">
        <v>40</v>
      </c>
      <c r="Z1220" s="1" t="s">
        <v>66</v>
      </c>
      <c r="AA1220" s="1"/>
      <c r="AB1220" s="1"/>
      <c r="AC1220" s="1" t="s">
        <v>42</v>
      </c>
      <c r="AD1220" s="9" t="str">
        <f t="shared" si="196"/>
        <v>Target Achieved</v>
      </c>
      <c r="AE1220" s="1" t="str" cm="1">
        <f t="array" ref="AE1220">_xlfn.IFS(AB1220&gt;=4.5,"Excellent",AB1220&gt;=3,"Good",AB1220&lt;3,"Poor")</f>
        <v>Poor</v>
      </c>
      <c r="AF1220" s="1" t="str">
        <f t="shared" si="197"/>
        <v>Not Eligible for Bonus</v>
      </c>
      <c r="AG1220" s="9" t="str">
        <f t="shared" si="198"/>
        <v>Priority Region</v>
      </c>
      <c r="AH1220" s="1" t="str">
        <f t="shared" si="199"/>
        <v>Order Closed</v>
      </c>
    </row>
    <row r="1221" spans="1:34">
      <c r="A1221" s="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c r="P1221" s="1">
        <f t="shared" si="190"/>
        <v>1720</v>
      </c>
      <c r="Q1221" s="1">
        <v>30</v>
      </c>
      <c r="R1221" s="1">
        <f t="shared" si="191"/>
        <v>516</v>
      </c>
      <c r="S1221" s="1">
        <f t="shared" si="192"/>
        <v>1204</v>
      </c>
      <c r="T1221" s="1">
        <v>0.35</v>
      </c>
      <c r="U1221" s="1">
        <f t="shared" si="193"/>
        <v>421.4</v>
      </c>
      <c r="V1221" s="1">
        <f t="shared" si="194"/>
        <v>782.6</v>
      </c>
      <c r="W1221" s="4">
        <f t="shared" si="195"/>
        <v>0.65</v>
      </c>
      <c r="X1221" s="1" t="s">
        <v>65</v>
      </c>
      <c r="Y1221" s="1" t="s">
        <v>40</v>
      </c>
      <c r="Z1221" s="1" t="s">
        <v>41</v>
      </c>
      <c r="AA1221" s="2">
        <v>46020</v>
      </c>
      <c r="AB1221" s="1">
        <v>5</v>
      </c>
      <c r="AC1221" s="1" t="s">
        <v>42</v>
      </c>
      <c r="AD1221" s="9" t="str">
        <f t="shared" si="196"/>
        <v>Target Not Achieved</v>
      </c>
      <c r="AE1221" s="1" t="str" cm="1">
        <f t="array" ref="AE1221">_xlfn.IFS(AB1221&gt;=4.5,"Excellent",AB1221&gt;=3,"Good",AB1221&lt;3,"Poor")</f>
        <v>Excellent</v>
      </c>
      <c r="AF1221" s="1" t="str">
        <f t="shared" si="197"/>
        <v>Not Eligible for Bonus</v>
      </c>
      <c r="AG1221" s="9" t="str">
        <f t="shared" si="198"/>
        <v>Normal Region</v>
      </c>
      <c r="AH1221" s="1" t="str">
        <f t="shared" si="199"/>
        <v>Order Closed</v>
      </c>
    </row>
    <row r="1222" spans="1:34">
      <c r="A1222" s="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c r="P1222" s="1">
        <f t="shared" si="190"/>
        <v>41000</v>
      </c>
      <c r="Q1222" s="1">
        <v>25</v>
      </c>
      <c r="R1222" s="1">
        <f t="shared" si="191"/>
        <v>10250</v>
      </c>
      <c r="S1222" s="1">
        <f t="shared" si="192"/>
        <v>30750</v>
      </c>
      <c r="T1222" s="1">
        <v>0.48</v>
      </c>
      <c r="U1222" s="1">
        <f t="shared" si="193"/>
        <v>14760</v>
      </c>
      <c r="V1222" s="1">
        <f t="shared" si="194"/>
        <v>15990</v>
      </c>
      <c r="W1222" s="4">
        <f t="shared" si="195"/>
        <v>0.52</v>
      </c>
      <c r="X1222" s="1" t="s">
        <v>50</v>
      </c>
      <c r="Y1222" s="1" t="s">
        <v>81</v>
      </c>
      <c r="Z1222" s="1" t="s">
        <v>41</v>
      </c>
      <c r="AA1222" s="2">
        <v>46021</v>
      </c>
      <c r="AB1222" s="1">
        <v>5</v>
      </c>
      <c r="AC1222" s="1" t="s">
        <v>42</v>
      </c>
      <c r="AD1222" s="9" t="str">
        <f t="shared" si="196"/>
        <v>Target Achieved</v>
      </c>
      <c r="AE1222" s="1" t="str" cm="1">
        <f t="array" ref="AE1222">_xlfn.IFS(AB1222&gt;=4.5,"Excellent",AB1222&gt;=3,"Good",AB1222&lt;3,"Poor")</f>
        <v>Excellent</v>
      </c>
      <c r="AF1222" s="1" t="str">
        <f t="shared" si="197"/>
        <v>Not Eligible for Bonus</v>
      </c>
      <c r="AG1222" s="9" t="str">
        <f t="shared" si="198"/>
        <v>Priority Region</v>
      </c>
      <c r="AH1222" s="1" t="str">
        <f t="shared" si="199"/>
        <v>Order Closed</v>
      </c>
    </row>
    <row r="1223" spans="1:34">
      <c r="A1223" s="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c r="P1223" s="1">
        <f t="shared" si="190"/>
        <v>880</v>
      </c>
      <c r="Q1223" s="1">
        <v>0</v>
      </c>
      <c r="R1223" s="1">
        <f t="shared" si="191"/>
        <v>0</v>
      </c>
      <c r="S1223" s="1">
        <f t="shared" si="192"/>
        <v>880</v>
      </c>
      <c r="T1223" s="1">
        <v>0.62</v>
      </c>
      <c r="U1223" s="1">
        <f t="shared" si="193"/>
        <v>545.6</v>
      </c>
      <c r="V1223" s="1">
        <f t="shared" si="194"/>
        <v>334.4</v>
      </c>
      <c r="W1223" s="4">
        <f t="shared" si="195"/>
        <v>0.37999999999999995</v>
      </c>
      <c r="X1223" s="1" t="s">
        <v>104</v>
      </c>
      <c r="Y1223" s="1" t="s">
        <v>72</v>
      </c>
      <c r="Z1223" s="1" t="s">
        <v>22</v>
      </c>
      <c r="AA1223" s="1"/>
      <c r="AB1223" s="1"/>
      <c r="AC1223" s="1" t="s">
        <v>93</v>
      </c>
      <c r="AD1223" s="9" t="str">
        <f t="shared" si="196"/>
        <v>Target Not Achieved</v>
      </c>
      <c r="AE1223" s="1" t="str" cm="1">
        <f t="array" ref="AE1223">_xlfn.IFS(AB1223&gt;=4.5,"Excellent",AB1223&gt;=3,"Good",AB1223&lt;3,"Poor")</f>
        <v>Poor</v>
      </c>
      <c r="AF1223" s="1" t="str">
        <f t="shared" si="197"/>
        <v>Not Eligible for Bonus</v>
      </c>
      <c r="AG1223" s="9" t="str">
        <f t="shared" si="198"/>
        <v>Normal Region</v>
      </c>
      <c r="AH1223" s="1" t="str">
        <f t="shared" si="199"/>
        <v>Order Returned</v>
      </c>
    </row>
    <row r="1224" spans="1:34">
      <c r="A1224" s="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c r="P1224" s="1">
        <f t="shared" si="190"/>
        <v>11490</v>
      </c>
      <c r="Q1224" s="1">
        <v>10</v>
      </c>
      <c r="R1224" s="1">
        <f t="shared" si="191"/>
        <v>1149</v>
      </c>
      <c r="S1224" s="1">
        <f t="shared" si="192"/>
        <v>10341</v>
      </c>
      <c r="T1224" s="1">
        <v>0.45</v>
      </c>
      <c r="U1224" s="1">
        <f t="shared" si="193"/>
        <v>4653.45</v>
      </c>
      <c r="V1224" s="1">
        <f t="shared" si="194"/>
        <v>5687.55</v>
      </c>
      <c r="W1224" s="4">
        <f t="shared" si="195"/>
        <v>0.55000000000000004</v>
      </c>
      <c r="X1224" s="1" t="s">
        <v>104</v>
      </c>
      <c r="Y1224" s="1" t="s">
        <v>57</v>
      </c>
      <c r="Z1224" s="1" t="s">
        <v>66</v>
      </c>
      <c r="AA1224" s="1"/>
      <c r="AB1224" s="1"/>
      <c r="AC1224" s="1" t="s">
        <v>42</v>
      </c>
      <c r="AD1224" s="9" t="str">
        <f t="shared" si="196"/>
        <v>Target Achieved</v>
      </c>
      <c r="AE1224" s="1" t="str" cm="1">
        <f t="array" ref="AE1224">_xlfn.IFS(AB1224&gt;=4.5,"Excellent",AB1224&gt;=3,"Good",AB1224&lt;3,"Poor")</f>
        <v>Poor</v>
      </c>
      <c r="AF1224" s="1" t="str">
        <f t="shared" si="197"/>
        <v>Not Eligible for Bonus</v>
      </c>
      <c r="AG1224" s="9" t="str">
        <f t="shared" si="198"/>
        <v>Normal Region</v>
      </c>
      <c r="AH1224" s="1" t="str">
        <f t="shared" si="199"/>
        <v>Order Closed</v>
      </c>
    </row>
    <row r="1225" spans="1:34">
      <c r="A1225" s="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c r="P1225" s="1">
        <f t="shared" si="190"/>
        <v>11190</v>
      </c>
      <c r="Q1225" s="1">
        <v>10</v>
      </c>
      <c r="R1225" s="1">
        <f t="shared" si="191"/>
        <v>1119</v>
      </c>
      <c r="S1225" s="1">
        <f t="shared" si="192"/>
        <v>10071</v>
      </c>
      <c r="T1225" s="1">
        <v>0.45</v>
      </c>
      <c r="U1225" s="1">
        <f t="shared" si="193"/>
        <v>4531.95</v>
      </c>
      <c r="V1225" s="1">
        <f t="shared" si="194"/>
        <v>5539.05</v>
      </c>
      <c r="W1225" s="4">
        <f t="shared" si="195"/>
        <v>0.55000000000000004</v>
      </c>
      <c r="X1225" s="1" t="s">
        <v>39</v>
      </c>
      <c r="Y1225" s="1" t="s">
        <v>57</v>
      </c>
      <c r="Z1225" s="1" t="s">
        <v>41</v>
      </c>
      <c r="AA1225" s="2">
        <v>46022</v>
      </c>
      <c r="AB1225" s="1">
        <v>5</v>
      </c>
      <c r="AC1225" s="1" t="s">
        <v>42</v>
      </c>
      <c r="AD1225" s="9" t="str">
        <f t="shared" si="196"/>
        <v>Target Achieved</v>
      </c>
      <c r="AE1225" s="1" t="str" cm="1">
        <f t="array" ref="AE1225">_xlfn.IFS(AB1225&gt;=4.5,"Excellent",AB1225&gt;=3,"Good",AB1225&lt;3,"Poor")</f>
        <v>Excellent</v>
      </c>
      <c r="AF1225" s="1" t="str">
        <f t="shared" si="197"/>
        <v>Not Eligible for Bonus</v>
      </c>
      <c r="AG1225" s="9" t="str">
        <f t="shared" si="198"/>
        <v>Normal Region</v>
      </c>
      <c r="AH1225" s="1" t="str">
        <f t="shared" si="199"/>
        <v>Order Closed</v>
      </c>
    </row>
    <row r="1226" spans="1:34">
      <c r="A1226" s="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c r="P1226" s="1">
        <f t="shared" si="190"/>
        <v>250770</v>
      </c>
      <c r="Q1226" s="1">
        <v>25</v>
      </c>
      <c r="R1226" s="1">
        <f t="shared" si="191"/>
        <v>62692.5</v>
      </c>
      <c r="S1226" s="1">
        <f t="shared" si="192"/>
        <v>188077.5</v>
      </c>
      <c r="T1226" s="1">
        <v>0.57999999999999996</v>
      </c>
      <c r="U1226" s="1">
        <f t="shared" si="193"/>
        <v>109084.95</v>
      </c>
      <c r="V1226" s="1">
        <f t="shared" si="194"/>
        <v>78992.55</v>
      </c>
      <c r="W1226" s="4">
        <f t="shared" si="195"/>
        <v>0.42000000000000004</v>
      </c>
      <c r="X1226" s="1" t="s">
        <v>56</v>
      </c>
      <c r="Y1226" s="1" t="s">
        <v>81</v>
      </c>
      <c r="Z1226" s="1" t="s">
        <v>41</v>
      </c>
      <c r="AA1226" s="2">
        <v>46026</v>
      </c>
      <c r="AB1226" s="1">
        <v>3</v>
      </c>
      <c r="AC1226" s="1" t="s">
        <v>42</v>
      </c>
      <c r="AD1226" s="9" t="str">
        <f t="shared" si="196"/>
        <v>Target Achieved</v>
      </c>
      <c r="AE1226" s="1" t="str" cm="1">
        <f t="array" ref="AE1226">_xlfn.IFS(AB1226&gt;=4.5,"Excellent",AB1226&gt;=3,"Good",AB1226&lt;3,"Poor")</f>
        <v>Good</v>
      </c>
      <c r="AF1226" s="1" t="str">
        <f t="shared" si="197"/>
        <v>Not Eligible for Bonus</v>
      </c>
      <c r="AG1226" s="9" t="str">
        <f t="shared" si="198"/>
        <v>Normal Region</v>
      </c>
      <c r="AH1226" s="1" t="str">
        <f t="shared" si="199"/>
        <v>Order Closed</v>
      </c>
    </row>
    <row r="1227" spans="1:34">
      <c r="A1227" s="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c r="P1227" s="1">
        <f t="shared" si="190"/>
        <v>33450</v>
      </c>
      <c r="Q1227" s="1">
        <v>30</v>
      </c>
      <c r="R1227" s="1">
        <f t="shared" si="191"/>
        <v>10035</v>
      </c>
      <c r="S1227" s="1">
        <f t="shared" si="192"/>
        <v>23415</v>
      </c>
      <c r="T1227" s="1">
        <v>0.47</v>
      </c>
      <c r="U1227" s="1">
        <f t="shared" si="193"/>
        <v>11005.05</v>
      </c>
      <c r="V1227" s="1">
        <f t="shared" si="194"/>
        <v>12409.95</v>
      </c>
      <c r="W1227" s="4">
        <f t="shared" si="195"/>
        <v>0.53</v>
      </c>
      <c r="X1227" s="1" t="s">
        <v>92</v>
      </c>
      <c r="Y1227" s="1" t="s">
        <v>57</v>
      </c>
      <c r="Z1227" s="1" t="s">
        <v>41</v>
      </c>
      <c r="AA1227" s="2">
        <v>46023</v>
      </c>
      <c r="AB1227" s="1">
        <v>4</v>
      </c>
      <c r="AC1227" s="1" t="s">
        <v>42</v>
      </c>
      <c r="AD1227" s="9" t="str">
        <f t="shared" si="196"/>
        <v>Target Achieved</v>
      </c>
      <c r="AE1227" s="1" t="str" cm="1">
        <f t="array" ref="AE1227">_xlfn.IFS(AB1227&gt;=4.5,"Excellent",AB1227&gt;=3,"Good",AB1227&lt;3,"Poor")</f>
        <v>Good</v>
      </c>
      <c r="AF1227" s="1" t="str">
        <f t="shared" si="197"/>
        <v>Not Eligible for Bonus</v>
      </c>
      <c r="AG1227" s="9" t="str">
        <f t="shared" si="198"/>
        <v>Normal Region</v>
      </c>
      <c r="AH1227" s="1" t="str">
        <f t="shared" si="199"/>
        <v>Order Closed</v>
      </c>
    </row>
    <row r="1228" spans="1:34">
      <c r="A1228" s="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c r="P1228" s="1">
        <f t="shared" si="190"/>
        <v>14200</v>
      </c>
      <c r="Q1228" s="1">
        <v>10</v>
      </c>
      <c r="R1228" s="1">
        <f t="shared" si="191"/>
        <v>1420</v>
      </c>
      <c r="S1228" s="1">
        <f t="shared" si="192"/>
        <v>12780</v>
      </c>
      <c r="T1228" s="1">
        <v>0.52</v>
      </c>
      <c r="U1228" s="1">
        <f t="shared" si="193"/>
        <v>6645.6</v>
      </c>
      <c r="V1228" s="1">
        <f t="shared" si="194"/>
        <v>6134.4</v>
      </c>
      <c r="W1228" s="4">
        <f t="shared" si="195"/>
        <v>0.48</v>
      </c>
      <c r="X1228" s="1" t="s">
        <v>147</v>
      </c>
      <c r="Y1228" s="1" t="s">
        <v>81</v>
      </c>
      <c r="Z1228" s="1" t="s">
        <v>66</v>
      </c>
      <c r="AA1228" s="1"/>
      <c r="AB1228" s="1"/>
      <c r="AC1228" s="1" t="s">
        <v>42</v>
      </c>
      <c r="AD1228" s="9" t="str">
        <f t="shared" si="196"/>
        <v>Target Achieved</v>
      </c>
      <c r="AE1228" s="1" t="str" cm="1">
        <f t="array" ref="AE1228">_xlfn.IFS(AB1228&gt;=4.5,"Excellent",AB1228&gt;=3,"Good",AB1228&lt;3,"Poor")</f>
        <v>Poor</v>
      </c>
      <c r="AF1228" s="1" t="str">
        <f t="shared" si="197"/>
        <v>Not Eligible for Bonus</v>
      </c>
      <c r="AG1228" s="9" t="str">
        <f t="shared" si="198"/>
        <v>Normal Region</v>
      </c>
      <c r="AH1228" s="1" t="str">
        <f t="shared" si="199"/>
        <v>Order Closed</v>
      </c>
    </row>
    <row r="1229" spans="1:34">
      <c r="A1229" s="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c r="P1229" s="1">
        <f t="shared" si="190"/>
        <v>12200</v>
      </c>
      <c r="Q1229" s="1">
        <v>15</v>
      </c>
      <c r="R1229" s="1">
        <f t="shared" si="191"/>
        <v>1830</v>
      </c>
      <c r="S1229" s="1">
        <f t="shared" si="192"/>
        <v>10370</v>
      </c>
      <c r="T1229" s="1">
        <v>0.52</v>
      </c>
      <c r="U1229" s="1">
        <f t="shared" si="193"/>
        <v>5392.4000000000005</v>
      </c>
      <c r="V1229" s="1">
        <f t="shared" si="194"/>
        <v>4977.5999999999995</v>
      </c>
      <c r="W1229" s="4">
        <f t="shared" si="195"/>
        <v>0.47999999999999993</v>
      </c>
      <c r="X1229" s="1" t="s">
        <v>104</v>
      </c>
      <c r="Y1229" s="1" t="s">
        <v>57</v>
      </c>
      <c r="Z1229" s="1" t="s">
        <v>41</v>
      </c>
      <c r="AA1229" s="2">
        <v>46028</v>
      </c>
      <c r="AB1229" s="1">
        <v>4</v>
      </c>
      <c r="AC1229" s="1" t="s">
        <v>42</v>
      </c>
      <c r="AD1229" s="9" t="str">
        <f t="shared" si="196"/>
        <v>Target Achieved</v>
      </c>
      <c r="AE1229" s="1" t="str" cm="1">
        <f t="array" ref="AE1229">_xlfn.IFS(AB1229&gt;=4.5,"Excellent",AB1229&gt;=3,"Good",AB1229&lt;3,"Poor")</f>
        <v>Good</v>
      </c>
      <c r="AF1229" s="1" t="str">
        <f t="shared" si="197"/>
        <v>Not Eligible for Bonus</v>
      </c>
      <c r="AG1229" s="9" t="str">
        <f t="shared" si="198"/>
        <v>Normal Region</v>
      </c>
      <c r="AH1229" s="1" t="str">
        <f t="shared" si="199"/>
        <v>Order Closed</v>
      </c>
    </row>
    <row r="1230" spans="1:34">
      <c r="A1230" s="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c r="P1230" s="1">
        <f t="shared" si="190"/>
        <v>1420</v>
      </c>
      <c r="Q1230" s="1">
        <v>30</v>
      </c>
      <c r="R1230" s="1">
        <f t="shared" si="191"/>
        <v>426</v>
      </c>
      <c r="S1230" s="1">
        <f t="shared" si="192"/>
        <v>994</v>
      </c>
      <c r="T1230" s="1">
        <v>0.35</v>
      </c>
      <c r="U1230" s="1">
        <f t="shared" si="193"/>
        <v>347.9</v>
      </c>
      <c r="V1230" s="1">
        <f t="shared" si="194"/>
        <v>646.1</v>
      </c>
      <c r="W1230" s="4">
        <f t="shared" si="195"/>
        <v>0.65</v>
      </c>
      <c r="X1230" s="1" t="s">
        <v>56</v>
      </c>
      <c r="Y1230" s="1" t="s">
        <v>81</v>
      </c>
      <c r="Z1230" s="1" t="s">
        <v>41</v>
      </c>
      <c r="AA1230" s="2">
        <v>46022</v>
      </c>
      <c r="AB1230" s="1">
        <v>5</v>
      </c>
      <c r="AC1230" s="1" t="s">
        <v>42</v>
      </c>
      <c r="AD1230" s="9" t="str">
        <f t="shared" si="196"/>
        <v>Target Not Achieved</v>
      </c>
      <c r="AE1230" s="1" t="str" cm="1">
        <f t="array" ref="AE1230">_xlfn.IFS(AB1230&gt;=4.5,"Excellent",AB1230&gt;=3,"Good",AB1230&lt;3,"Poor")</f>
        <v>Excellent</v>
      </c>
      <c r="AF1230" s="1" t="str">
        <f t="shared" si="197"/>
        <v>Not Eligible for Bonus</v>
      </c>
      <c r="AG1230" s="9" t="str">
        <f t="shared" si="198"/>
        <v>Priority Region</v>
      </c>
      <c r="AH1230" s="1" t="str">
        <f t="shared" si="199"/>
        <v>Order Closed</v>
      </c>
    </row>
    <row r="1231" spans="1:34">
      <c r="A1231" s="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c r="P1231" s="1">
        <f t="shared" si="190"/>
        <v>20150</v>
      </c>
      <c r="Q1231" s="1">
        <v>10</v>
      </c>
      <c r="R1231" s="1">
        <f t="shared" si="191"/>
        <v>2015</v>
      </c>
      <c r="S1231" s="1">
        <f t="shared" si="192"/>
        <v>18135</v>
      </c>
      <c r="T1231" s="1">
        <v>0.48</v>
      </c>
      <c r="U1231" s="1">
        <f t="shared" si="193"/>
        <v>8704.7999999999993</v>
      </c>
      <c r="V1231" s="1">
        <f t="shared" si="194"/>
        <v>9430.2000000000007</v>
      </c>
      <c r="W1231" s="4">
        <f t="shared" si="195"/>
        <v>0.52</v>
      </c>
      <c r="X1231" s="1" t="s">
        <v>56</v>
      </c>
      <c r="Y1231" s="1" t="s">
        <v>57</v>
      </c>
      <c r="Z1231" s="1" t="s">
        <v>51</v>
      </c>
      <c r="AA1231" s="2">
        <v>46028</v>
      </c>
      <c r="AB1231" s="1"/>
      <c r="AC1231" s="1" t="s">
        <v>42</v>
      </c>
      <c r="AD1231" s="9" t="str">
        <f t="shared" si="196"/>
        <v>Target Achieved</v>
      </c>
      <c r="AE1231" s="1" t="str" cm="1">
        <f t="array" ref="AE1231">_xlfn.IFS(AB1231&gt;=4.5,"Excellent",AB1231&gt;=3,"Good",AB1231&lt;3,"Poor")</f>
        <v>Poor</v>
      </c>
      <c r="AF1231" s="1" t="str">
        <f t="shared" si="197"/>
        <v>Not Eligible for Bonus</v>
      </c>
      <c r="AG1231" s="9" t="str">
        <f t="shared" si="198"/>
        <v>Normal Region</v>
      </c>
      <c r="AH1231" s="1" t="str">
        <f t="shared" si="199"/>
        <v>Order Closed</v>
      </c>
    </row>
    <row r="1232" spans="1:34">
      <c r="A1232" s="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c r="P1232" s="1">
        <f t="shared" si="190"/>
        <v>339680</v>
      </c>
      <c r="Q1232" s="1">
        <v>20</v>
      </c>
      <c r="R1232" s="1">
        <f t="shared" si="191"/>
        <v>67936</v>
      </c>
      <c r="S1232" s="1">
        <f t="shared" si="192"/>
        <v>271744</v>
      </c>
      <c r="T1232" s="1">
        <v>0.57999999999999996</v>
      </c>
      <c r="U1232" s="1">
        <f t="shared" si="193"/>
        <v>157611.51999999999</v>
      </c>
      <c r="V1232" s="1">
        <f t="shared" si="194"/>
        <v>114132.48000000001</v>
      </c>
      <c r="W1232" s="4">
        <f t="shared" si="195"/>
        <v>0.42000000000000004</v>
      </c>
      <c r="X1232" s="1" t="s">
        <v>56</v>
      </c>
      <c r="Y1232" s="1" t="s">
        <v>81</v>
      </c>
      <c r="Z1232" s="1" t="s">
        <v>41</v>
      </c>
      <c r="AA1232" s="2">
        <v>46024</v>
      </c>
      <c r="AB1232" s="1">
        <v>4</v>
      </c>
      <c r="AC1232" s="1" t="s">
        <v>42</v>
      </c>
      <c r="AD1232" s="9" t="str">
        <f t="shared" si="196"/>
        <v>Target Achieved</v>
      </c>
      <c r="AE1232" s="1" t="str" cm="1">
        <f t="array" ref="AE1232">_xlfn.IFS(AB1232&gt;=4.5,"Excellent",AB1232&gt;=3,"Good",AB1232&lt;3,"Poor")</f>
        <v>Good</v>
      </c>
      <c r="AF1232" s="1" t="str">
        <f t="shared" si="197"/>
        <v>Not Eligible for Bonus</v>
      </c>
      <c r="AG1232" s="9" t="str">
        <f t="shared" si="198"/>
        <v>Normal Region</v>
      </c>
      <c r="AH1232" s="1" t="str">
        <f t="shared" si="199"/>
        <v>Order Closed</v>
      </c>
    </row>
    <row r="1233" spans="1:34">
      <c r="A1233" s="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c r="P1233" s="1">
        <f t="shared" si="190"/>
        <v>23850</v>
      </c>
      <c r="Q1233" s="1">
        <v>10</v>
      </c>
      <c r="R1233" s="1">
        <f t="shared" si="191"/>
        <v>2385</v>
      </c>
      <c r="S1233" s="1">
        <f t="shared" si="192"/>
        <v>21465</v>
      </c>
      <c r="T1233" s="1">
        <v>0.5</v>
      </c>
      <c r="U1233" s="1">
        <f t="shared" si="193"/>
        <v>10732.5</v>
      </c>
      <c r="V1233" s="1">
        <f t="shared" si="194"/>
        <v>10732.5</v>
      </c>
      <c r="W1233" s="4">
        <f t="shared" si="195"/>
        <v>0.5</v>
      </c>
      <c r="X1233" s="1" t="s">
        <v>50</v>
      </c>
      <c r="Y1233" s="1" t="s">
        <v>40</v>
      </c>
      <c r="Z1233" s="1" t="s">
        <v>41</v>
      </c>
      <c r="AA1233" s="2">
        <v>46023</v>
      </c>
      <c r="AB1233" s="1">
        <v>5</v>
      </c>
      <c r="AC1233" s="1" t="s">
        <v>42</v>
      </c>
      <c r="AD1233" s="9" t="str">
        <f t="shared" si="196"/>
        <v>Target Achieved</v>
      </c>
      <c r="AE1233" s="1" t="str" cm="1">
        <f t="array" ref="AE1233">_xlfn.IFS(AB1233&gt;=4.5,"Excellent",AB1233&gt;=3,"Good",AB1233&lt;3,"Poor")</f>
        <v>Excellent</v>
      </c>
      <c r="AF1233" s="1" t="str">
        <f t="shared" si="197"/>
        <v>Not Eligible for Bonus</v>
      </c>
      <c r="AG1233" s="9" t="str">
        <f t="shared" si="198"/>
        <v>Normal Region</v>
      </c>
      <c r="AH1233" s="1" t="str">
        <f t="shared" si="199"/>
        <v>Order Closed</v>
      </c>
    </row>
    <row r="1234" spans="1:34">
      <c r="A1234" s="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c r="P1234" s="1">
        <f t="shared" si="190"/>
        <v>970</v>
      </c>
      <c r="Q1234" s="1">
        <v>0</v>
      </c>
      <c r="R1234" s="1">
        <f t="shared" si="191"/>
        <v>0</v>
      </c>
      <c r="S1234" s="1">
        <f t="shared" si="192"/>
        <v>970</v>
      </c>
      <c r="T1234" s="1">
        <v>0.47</v>
      </c>
      <c r="U1234" s="1">
        <f t="shared" si="193"/>
        <v>455.9</v>
      </c>
      <c r="V1234" s="1">
        <f t="shared" si="194"/>
        <v>514.1</v>
      </c>
      <c r="W1234" s="4">
        <f t="shared" si="195"/>
        <v>0.53</v>
      </c>
      <c r="X1234" s="1" t="s">
        <v>56</v>
      </c>
      <c r="Y1234" s="1" t="s">
        <v>72</v>
      </c>
      <c r="Z1234" s="1" t="s">
        <v>120</v>
      </c>
      <c r="AA1234" s="1"/>
      <c r="AB1234" s="1"/>
      <c r="AC1234" s="1" t="s">
        <v>42</v>
      </c>
      <c r="AD1234" s="9" t="str">
        <f t="shared" si="196"/>
        <v>Target Not Achieved</v>
      </c>
      <c r="AE1234" s="1" t="str" cm="1">
        <f t="array" ref="AE1234">_xlfn.IFS(AB1234&gt;=4.5,"Excellent",AB1234&gt;=3,"Good",AB1234&lt;3,"Poor")</f>
        <v>Poor</v>
      </c>
      <c r="AF1234" s="1" t="str">
        <f t="shared" si="197"/>
        <v>Not Eligible for Bonus</v>
      </c>
      <c r="AG1234" s="9" t="str">
        <f t="shared" si="198"/>
        <v>Normal Region</v>
      </c>
      <c r="AH1234" s="1" t="str">
        <f t="shared" si="199"/>
        <v>Order Closed</v>
      </c>
    </row>
    <row r="1235" spans="1:34">
      <c r="A1235" s="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c r="P1235" s="1">
        <f t="shared" si="190"/>
        <v>4100</v>
      </c>
      <c r="Q1235" s="1">
        <v>25</v>
      </c>
      <c r="R1235" s="1">
        <f t="shared" si="191"/>
        <v>1025</v>
      </c>
      <c r="S1235" s="1">
        <f t="shared" si="192"/>
        <v>3075</v>
      </c>
      <c r="T1235" s="1">
        <v>0.62</v>
      </c>
      <c r="U1235" s="1">
        <f t="shared" si="193"/>
        <v>1906.5</v>
      </c>
      <c r="V1235" s="1">
        <f t="shared" si="194"/>
        <v>1168.5</v>
      </c>
      <c r="W1235" s="4">
        <f t="shared" si="195"/>
        <v>0.38</v>
      </c>
      <c r="X1235" s="1" t="s">
        <v>147</v>
      </c>
      <c r="Y1235" s="1" t="s">
        <v>72</v>
      </c>
      <c r="Z1235" s="1" t="s">
        <v>41</v>
      </c>
      <c r="AA1235" s="2">
        <v>46028</v>
      </c>
      <c r="AB1235" s="1">
        <v>4</v>
      </c>
      <c r="AC1235" s="1" t="s">
        <v>42</v>
      </c>
      <c r="AD1235" s="9" t="str">
        <f t="shared" si="196"/>
        <v>Target Not Achieved</v>
      </c>
      <c r="AE1235" s="1" t="str" cm="1">
        <f t="array" ref="AE1235">_xlfn.IFS(AB1235&gt;=4.5,"Excellent",AB1235&gt;=3,"Good",AB1235&lt;3,"Poor")</f>
        <v>Good</v>
      </c>
      <c r="AF1235" s="1" t="str">
        <f t="shared" si="197"/>
        <v>Not Eligible for Bonus</v>
      </c>
      <c r="AG1235" s="9" t="str">
        <f t="shared" si="198"/>
        <v>Normal Region</v>
      </c>
      <c r="AH1235" s="1" t="str">
        <f t="shared" si="199"/>
        <v>Order Closed</v>
      </c>
    </row>
    <row r="1236" spans="1:34">
      <c r="A1236" s="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c r="P1236" s="1">
        <f t="shared" si="190"/>
        <v>6350</v>
      </c>
      <c r="Q1236" s="1">
        <v>30</v>
      </c>
      <c r="R1236" s="1">
        <f t="shared" si="191"/>
        <v>1905</v>
      </c>
      <c r="S1236" s="1">
        <f t="shared" si="192"/>
        <v>4445</v>
      </c>
      <c r="T1236" s="1">
        <v>0.35</v>
      </c>
      <c r="U1236" s="1">
        <f t="shared" si="193"/>
        <v>1555.75</v>
      </c>
      <c r="V1236" s="1">
        <f t="shared" si="194"/>
        <v>2889.25</v>
      </c>
      <c r="W1236" s="4">
        <f t="shared" si="195"/>
        <v>0.65</v>
      </c>
      <c r="X1236" s="1" t="s">
        <v>39</v>
      </c>
      <c r="Y1236" s="1" t="s">
        <v>40</v>
      </c>
      <c r="Z1236" s="1" t="s">
        <v>41</v>
      </c>
      <c r="AA1236" s="2">
        <v>46025</v>
      </c>
      <c r="AB1236" s="1">
        <v>3</v>
      </c>
      <c r="AC1236" s="1" t="s">
        <v>42</v>
      </c>
      <c r="AD1236" s="9" t="str">
        <f t="shared" si="196"/>
        <v>Target Not Achieved</v>
      </c>
      <c r="AE1236" s="1" t="str" cm="1">
        <f t="array" ref="AE1236">_xlfn.IFS(AB1236&gt;=4.5,"Excellent",AB1236&gt;=3,"Good",AB1236&lt;3,"Poor")</f>
        <v>Good</v>
      </c>
      <c r="AF1236" s="1" t="str">
        <f t="shared" si="197"/>
        <v>Not Eligible for Bonus</v>
      </c>
      <c r="AG1236" s="9" t="str">
        <f t="shared" si="198"/>
        <v>Normal Region</v>
      </c>
      <c r="AH1236" s="1" t="str">
        <f t="shared" si="199"/>
        <v>Order Closed</v>
      </c>
    </row>
    <row r="1237" spans="1:34">
      <c r="A1237" s="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c r="P1237" s="1">
        <f t="shared" si="190"/>
        <v>4400</v>
      </c>
      <c r="Q1237" s="1">
        <v>20</v>
      </c>
      <c r="R1237" s="1">
        <f t="shared" si="191"/>
        <v>880</v>
      </c>
      <c r="S1237" s="1">
        <f t="shared" si="192"/>
        <v>3520</v>
      </c>
      <c r="T1237" s="1">
        <v>0.47</v>
      </c>
      <c r="U1237" s="1">
        <f t="shared" si="193"/>
        <v>1654.3999999999999</v>
      </c>
      <c r="V1237" s="1">
        <f t="shared" si="194"/>
        <v>1865.6000000000001</v>
      </c>
      <c r="W1237" s="4">
        <f t="shared" si="195"/>
        <v>0.53</v>
      </c>
      <c r="X1237" s="1" t="s">
        <v>39</v>
      </c>
      <c r="Y1237" s="1" t="s">
        <v>40</v>
      </c>
      <c r="Z1237" s="1" t="s">
        <v>120</v>
      </c>
      <c r="AA1237" s="1"/>
      <c r="AB1237" s="1"/>
      <c r="AC1237" s="1" t="s">
        <v>42</v>
      </c>
      <c r="AD1237" s="9" t="str">
        <f t="shared" si="196"/>
        <v>Target Not Achieved</v>
      </c>
      <c r="AE1237" s="1" t="str" cm="1">
        <f t="array" ref="AE1237">_xlfn.IFS(AB1237&gt;=4.5,"Excellent",AB1237&gt;=3,"Good",AB1237&lt;3,"Poor")</f>
        <v>Poor</v>
      </c>
      <c r="AF1237" s="1" t="str">
        <f t="shared" si="197"/>
        <v>Not Eligible for Bonus</v>
      </c>
      <c r="AG1237" s="9" t="str">
        <f t="shared" si="198"/>
        <v>Normal Region</v>
      </c>
      <c r="AH1237" s="1" t="str">
        <f t="shared" si="199"/>
        <v>Order Closed</v>
      </c>
    </row>
    <row r="1238" spans="1:34">
      <c r="A1238" s="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c r="P1238" s="1">
        <f t="shared" si="190"/>
        <v>1130</v>
      </c>
      <c r="Q1238" s="1">
        <v>5</v>
      </c>
      <c r="R1238" s="1">
        <f t="shared" si="191"/>
        <v>56.5</v>
      </c>
      <c r="S1238" s="1">
        <f t="shared" si="192"/>
        <v>1073.5</v>
      </c>
      <c r="T1238" s="1">
        <v>0.45</v>
      </c>
      <c r="U1238" s="1">
        <f t="shared" si="193"/>
        <v>483.07499999999999</v>
      </c>
      <c r="V1238" s="1">
        <f t="shared" si="194"/>
        <v>590.42499999999995</v>
      </c>
      <c r="W1238" s="4">
        <f t="shared" si="195"/>
        <v>0.54999999999999993</v>
      </c>
      <c r="X1238" s="1" t="s">
        <v>92</v>
      </c>
      <c r="Y1238" s="1" t="s">
        <v>40</v>
      </c>
      <c r="Z1238" s="1" t="s">
        <v>41</v>
      </c>
      <c r="AA1238" s="2">
        <v>46027</v>
      </c>
      <c r="AB1238" s="1">
        <v>5</v>
      </c>
      <c r="AC1238" s="1" t="s">
        <v>42</v>
      </c>
      <c r="AD1238" s="9" t="str">
        <f t="shared" si="196"/>
        <v>Target Not Achieved</v>
      </c>
      <c r="AE1238" s="1" t="str" cm="1">
        <f t="array" ref="AE1238">_xlfn.IFS(AB1238&gt;=4.5,"Excellent",AB1238&gt;=3,"Good",AB1238&lt;3,"Poor")</f>
        <v>Excellent</v>
      </c>
      <c r="AF1238" s="1" t="str">
        <f t="shared" si="197"/>
        <v>Not Eligible for Bonus</v>
      </c>
      <c r="AG1238" s="9" t="str">
        <f t="shared" si="198"/>
        <v>Normal Region</v>
      </c>
      <c r="AH1238" s="1" t="str">
        <f t="shared" si="199"/>
        <v>Order Closed</v>
      </c>
    </row>
    <row r="1239" spans="1:34">
      <c r="A1239" s="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c r="P1239" s="1">
        <f t="shared" si="190"/>
        <v>1850</v>
      </c>
      <c r="Q1239" s="1">
        <v>0</v>
      </c>
      <c r="R1239" s="1">
        <f t="shared" si="191"/>
        <v>0</v>
      </c>
      <c r="S1239" s="1">
        <f t="shared" si="192"/>
        <v>1850</v>
      </c>
      <c r="T1239" s="1">
        <v>0.45</v>
      </c>
      <c r="U1239" s="1">
        <f t="shared" si="193"/>
        <v>832.5</v>
      </c>
      <c r="V1239" s="1">
        <f t="shared" si="194"/>
        <v>1017.5</v>
      </c>
      <c r="W1239" s="4">
        <f t="shared" si="195"/>
        <v>0.55000000000000004</v>
      </c>
      <c r="X1239" s="1" t="s">
        <v>104</v>
      </c>
      <c r="Y1239" s="1" t="s">
        <v>72</v>
      </c>
      <c r="Z1239" s="1" t="s">
        <v>41</v>
      </c>
      <c r="AA1239" s="2">
        <v>46030</v>
      </c>
      <c r="AB1239" s="1">
        <v>4</v>
      </c>
      <c r="AC1239" s="1" t="s">
        <v>42</v>
      </c>
      <c r="AD1239" s="9" t="str">
        <f t="shared" si="196"/>
        <v>Target Not Achieved</v>
      </c>
      <c r="AE1239" s="1" t="str" cm="1">
        <f t="array" ref="AE1239">_xlfn.IFS(AB1239&gt;=4.5,"Excellent",AB1239&gt;=3,"Good",AB1239&lt;3,"Poor")</f>
        <v>Good</v>
      </c>
      <c r="AF1239" s="1" t="str">
        <f t="shared" si="197"/>
        <v>Not Eligible for Bonus</v>
      </c>
      <c r="AG1239" s="9" t="str">
        <f t="shared" si="198"/>
        <v>Normal Region</v>
      </c>
      <c r="AH1239" s="1" t="str">
        <f t="shared" si="199"/>
        <v>Order Closed</v>
      </c>
    </row>
    <row r="1240" spans="1:34">
      <c r="A1240" s="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c r="P1240" s="1">
        <f t="shared" si="190"/>
        <v>2160</v>
      </c>
      <c r="Q1240" s="1">
        <v>5</v>
      </c>
      <c r="R1240" s="1">
        <f t="shared" si="191"/>
        <v>108</v>
      </c>
      <c r="S1240" s="1">
        <f t="shared" si="192"/>
        <v>2052</v>
      </c>
      <c r="T1240" s="1">
        <v>0.35</v>
      </c>
      <c r="U1240" s="1">
        <f t="shared" si="193"/>
        <v>718.19999999999993</v>
      </c>
      <c r="V1240" s="1">
        <f t="shared" si="194"/>
        <v>1333.8000000000002</v>
      </c>
      <c r="W1240" s="4">
        <f t="shared" si="195"/>
        <v>0.65000000000000013</v>
      </c>
      <c r="X1240" s="1" t="s">
        <v>147</v>
      </c>
      <c r="Y1240" s="1" t="s">
        <v>40</v>
      </c>
      <c r="Z1240" s="1" t="s">
        <v>41</v>
      </c>
      <c r="AA1240" s="2">
        <v>46031</v>
      </c>
      <c r="AB1240" s="1">
        <v>3</v>
      </c>
      <c r="AC1240" s="1" t="s">
        <v>42</v>
      </c>
      <c r="AD1240" s="9" t="str">
        <f t="shared" si="196"/>
        <v>Target Not Achieved</v>
      </c>
      <c r="AE1240" s="1" t="str" cm="1">
        <f t="array" ref="AE1240">_xlfn.IFS(AB1240&gt;=4.5,"Excellent",AB1240&gt;=3,"Good",AB1240&lt;3,"Poor")</f>
        <v>Good</v>
      </c>
      <c r="AF1240" s="1" t="str">
        <f t="shared" si="197"/>
        <v>Not Eligible for Bonus</v>
      </c>
      <c r="AG1240" s="9" t="str">
        <f t="shared" si="198"/>
        <v>Normal Region</v>
      </c>
      <c r="AH1240" s="1" t="str">
        <f t="shared" si="199"/>
        <v>Order Closed</v>
      </c>
    </row>
    <row r="1241" spans="1:34">
      <c r="A1241" s="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c r="P1241" s="1">
        <f t="shared" si="190"/>
        <v>520</v>
      </c>
      <c r="Q1241" s="1">
        <v>25</v>
      </c>
      <c r="R1241" s="1">
        <f t="shared" si="191"/>
        <v>130</v>
      </c>
      <c r="S1241" s="1">
        <f t="shared" si="192"/>
        <v>390</v>
      </c>
      <c r="T1241" s="1">
        <v>0.62</v>
      </c>
      <c r="U1241" s="1">
        <f t="shared" si="193"/>
        <v>241.8</v>
      </c>
      <c r="V1241" s="1">
        <f t="shared" si="194"/>
        <v>148.19999999999999</v>
      </c>
      <c r="W1241" s="4">
        <f t="shared" si="195"/>
        <v>0.37999999999999995</v>
      </c>
      <c r="X1241" s="1" t="s">
        <v>147</v>
      </c>
      <c r="Y1241" s="1" t="s">
        <v>81</v>
      </c>
      <c r="Z1241" s="1" t="s">
        <v>41</v>
      </c>
      <c r="AA1241" s="2">
        <v>46031</v>
      </c>
      <c r="AB1241" s="1">
        <v>4</v>
      </c>
      <c r="AC1241" s="1" t="s">
        <v>42</v>
      </c>
      <c r="AD1241" s="9" t="str">
        <f t="shared" si="196"/>
        <v>Target Not Achieved</v>
      </c>
      <c r="AE1241" s="1" t="str" cm="1">
        <f t="array" ref="AE1241">_xlfn.IFS(AB1241&gt;=4.5,"Excellent",AB1241&gt;=3,"Good",AB1241&lt;3,"Poor")</f>
        <v>Good</v>
      </c>
      <c r="AF1241" s="1" t="str">
        <f t="shared" si="197"/>
        <v>Not Eligible for Bonus</v>
      </c>
      <c r="AG1241" s="9" t="str">
        <f t="shared" si="198"/>
        <v>Normal Region</v>
      </c>
      <c r="AH1241" s="1" t="str">
        <f t="shared" si="199"/>
        <v>Order Closed</v>
      </c>
    </row>
    <row r="1242" spans="1:34">
      <c r="A1242" s="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c r="P1242" s="1">
        <f t="shared" si="190"/>
        <v>28700</v>
      </c>
      <c r="Q1242" s="1">
        <v>30</v>
      </c>
      <c r="R1242" s="1">
        <f t="shared" si="191"/>
        <v>8610</v>
      </c>
      <c r="S1242" s="1">
        <f t="shared" si="192"/>
        <v>20090</v>
      </c>
      <c r="T1242" s="1">
        <v>0.52</v>
      </c>
      <c r="U1242" s="1">
        <f t="shared" si="193"/>
        <v>10446.800000000001</v>
      </c>
      <c r="V1242" s="1">
        <f t="shared" si="194"/>
        <v>9643.1999999999989</v>
      </c>
      <c r="W1242" s="4">
        <f t="shared" si="195"/>
        <v>0.47999999999999993</v>
      </c>
      <c r="X1242" s="1" t="s">
        <v>92</v>
      </c>
      <c r="Y1242" s="1" t="s">
        <v>40</v>
      </c>
      <c r="Z1242" s="1" t="s">
        <v>41</v>
      </c>
      <c r="AA1242" s="2">
        <v>46029</v>
      </c>
      <c r="AB1242" s="1">
        <v>3</v>
      </c>
      <c r="AC1242" s="1" t="s">
        <v>42</v>
      </c>
      <c r="AD1242" s="9" t="str">
        <f t="shared" si="196"/>
        <v>Target Achieved</v>
      </c>
      <c r="AE1242" s="1" t="str" cm="1">
        <f t="array" ref="AE1242">_xlfn.IFS(AB1242&gt;=4.5,"Excellent",AB1242&gt;=3,"Good",AB1242&lt;3,"Poor")</f>
        <v>Good</v>
      </c>
      <c r="AF1242" s="1" t="str">
        <f t="shared" si="197"/>
        <v>Not Eligible for Bonus</v>
      </c>
      <c r="AG1242" s="9" t="str">
        <f t="shared" si="198"/>
        <v>Normal Region</v>
      </c>
      <c r="AH1242" s="1" t="str">
        <f t="shared" si="199"/>
        <v>Order Closed</v>
      </c>
    </row>
    <row r="1243" spans="1:34">
      <c r="A1243" s="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c r="P1243" s="1">
        <f t="shared" si="190"/>
        <v>301040</v>
      </c>
      <c r="Q1243" s="1">
        <v>5</v>
      </c>
      <c r="R1243" s="1">
        <f t="shared" si="191"/>
        <v>15052</v>
      </c>
      <c r="S1243" s="1">
        <f t="shared" si="192"/>
        <v>285988</v>
      </c>
      <c r="T1243" s="1">
        <v>0.57999999999999996</v>
      </c>
      <c r="U1243" s="1">
        <f t="shared" si="193"/>
        <v>165873.03999999998</v>
      </c>
      <c r="V1243" s="1">
        <f t="shared" si="194"/>
        <v>120114.96000000002</v>
      </c>
      <c r="W1243" s="4">
        <f t="shared" si="195"/>
        <v>0.4200000000000001</v>
      </c>
      <c r="X1243" s="1" t="s">
        <v>56</v>
      </c>
      <c r="Y1243" s="1" t="s">
        <v>81</v>
      </c>
      <c r="Z1243" s="1" t="s">
        <v>22</v>
      </c>
      <c r="AA1243" s="1"/>
      <c r="AB1243" s="1"/>
      <c r="AC1243" s="1" t="s">
        <v>93</v>
      </c>
      <c r="AD1243" s="9" t="str">
        <f t="shared" si="196"/>
        <v>Target Achieved</v>
      </c>
      <c r="AE1243" s="1" t="str" cm="1">
        <f t="array" ref="AE1243">_xlfn.IFS(AB1243&gt;=4.5,"Excellent",AB1243&gt;=3,"Good",AB1243&lt;3,"Poor")</f>
        <v>Poor</v>
      </c>
      <c r="AF1243" s="1" t="str">
        <f t="shared" si="197"/>
        <v>Eligible for Bonus</v>
      </c>
      <c r="AG1243" s="9" t="str">
        <f t="shared" si="198"/>
        <v>Normal Region</v>
      </c>
      <c r="AH1243" s="1" t="str">
        <f t="shared" si="199"/>
        <v>Order Returned</v>
      </c>
    </row>
    <row r="1244" spans="1:34">
      <c r="A1244" s="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c r="P1244" s="1">
        <f t="shared" si="190"/>
        <v>176000</v>
      </c>
      <c r="Q1244" s="1">
        <v>0</v>
      </c>
      <c r="R1244" s="1">
        <f t="shared" si="191"/>
        <v>0</v>
      </c>
      <c r="S1244" s="1">
        <f t="shared" si="192"/>
        <v>176000</v>
      </c>
      <c r="T1244" s="1">
        <v>0.57999999999999996</v>
      </c>
      <c r="U1244" s="1">
        <f t="shared" si="193"/>
        <v>102080</v>
      </c>
      <c r="V1244" s="1">
        <f t="shared" si="194"/>
        <v>73920</v>
      </c>
      <c r="W1244" s="4">
        <f t="shared" si="195"/>
        <v>0.42</v>
      </c>
      <c r="X1244" s="1" t="s">
        <v>104</v>
      </c>
      <c r="Y1244" s="1" t="s">
        <v>72</v>
      </c>
      <c r="Z1244" s="1" t="s">
        <v>120</v>
      </c>
      <c r="AA1244" s="1"/>
      <c r="AB1244" s="1"/>
      <c r="AC1244" s="1" t="s">
        <v>42</v>
      </c>
      <c r="AD1244" s="9" t="str">
        <f t="shared" si="196"/>
        <v>Target Achieved</v>
      </c>
      <c r="AE1244" s="1" t="str" cm="1">
        <f t="array" ref="AE1244">_xlfn.IFS(AB1244&gt;=4.5,"Excellent",AB1244&gt;=3,"Good",AB1244&lt;3,"Poor")</f>
        <v>Poor</v>
      </c>
      <c r="AF1244" s="1" t="str">
        <f t="shared" si="197"/>
        <v>Eligible for Bonus</v>
      </c>
      <c r="AG1244" s="9" t="str">
        <f t="shared" si="198"/>
        <v>Priority Region</v>
      </c>
      <c r="AH1244" s="1" t="str">
        <f t="shared" si="199"/>
        <v>Order Closed</v>
      </c>
    </row>
    <row r="1245" spans="1:34">
      <c r="A1245" s="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c r="P1245" s="1">
        <f t="shared" si="190"/>
        <v>31560</v>
      </c>
      <c r="Q1245" s="1">
        <v>10</v>
      </c>
      <c r="R1245" s="1">
        <f t="shared" si="191"/>
        <v>3156</v>
      </c>
      <c r="S1245" s="1">
        <f t="shared" si="192"/>
        <v>28404</v>
      </c>
      <c r="T1245" s="1">
        <v>0.52</v>
      </c>
      <c r="U1245" s="1">
        <f t="shared" si="193"/>
        <v>14770.08</v>
      </c>
      <c r="V1245" s="1">
        <f t="shared" si="194"/>
        <v>13633.92</v>
      </c>
      <c r="W1245" s="4">
        <f t="shared" si="195"/>
        <v>0.48</v>
      </c>
      <c r="X1245" s="1" t="s">
        <v>92</v>
      </c>
      <c r="Y1245" s="1" t="s">
        <v>40</v>
      </c>
      <c r="Z1245" s="1" t="s">
        <v>41</v>
      </c>
      <c r="AA1245" s="2">
        <v>46033</v>
      </c>
      <c r="AB1245" s="1">
        <v>3</v>
      </c>
      <c r="AC1245" s="1" t="s">
        <v>42</v>
      </c>
      <c r="AD1245" s="9" t="str">
        <f t="shared" si="196"/>
        <v>Target Achieved</v>
      </c>
      <c r="AE1245" s="1" t="str" cm="1">
        <f t="array" ref="AE1245">_xlfn.IFS(AB1245&gt;=4.5,"Excellent",AB1245&gt;=3,"Good",AB1245&lt;3,"Poor")</f>
        <v>Good</v>
      </c>
      <c r="AF1245" s="1" t="str">
        <f t="shared" si="197"/>
        <v>Not Eligible for Bonus</v>
      </c>
      <c r="AG1245" s="9" t="str">
        <f t="shared" si="198"/>
        <v>Normal Region</v>
      </c>
      <c r="AH1245" s="1" t="str">
        <f t="shared" si="199"/>
        <v>Order Closed</v>
      </c>
    </row>
    <row r="1246" spans="1:34">
      <c r="A1246" s="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c r="P1246" s="1">
        <f t="shared" si="190"/>
        <v>47040</v>
      </c>
      <c r="Q1246" s="1">
        <v>10</v>
      </c>
      <c r="R1246" s="1">
        <f t="shared" si="191"/>
        <v>4704</v>
      </c>
      <c r="S1246" s="1">
        <f t="shared" si="192"/>
        <v>42336</v>
      </c>
      <c r="T1246" s="1">
        <v>0.52</v>
      </c>
      <c r="U1246" s="1">
        <f t="shared" si="193"/>
        <v>22014.720000000001</v>
      </c>
      <c r="V1246" s="1">
        <f t="shared" si="194"/>
        <v>20321.28</v>
      </c>
      <c r="W1246" s="4">
        <f t="shared" si="195"/>
        <v>0.48</v>
      </c>
      <c r="X1246" s="1" t="s">
        <v>50</v>
      </c>
      <c r="Y1246" s="1" t="s">
        <v>81</v>
      </c>
      <c r="Z1246" s="1" t="s">
        <v>41</v>
      </c>
      <c r="AA1246" s="2">
        <v>46033</v>
      </c>
      <c r="AB1246" s="1">
        <v>5</v>
      </c>
      <c r="AC1246" s="1" t="s">
        <v>42</v>
      </c>
      <c r="AD1246" s="9" t="str">
        <f t="shared" si="196"/>
        <v>Target Achieved</v>
      </c>
      <c r="AE1246" s="1" t="str" cm="1">
        <f t="array" ref="AE1246">_xlfn.IFS(AB1246&gt;=4.5,"Excellent",AB1246&gt;=3,"Good",AB1246&lt;3,"Poor")</f>
        <v>Excellent</v>
      </c>
      <c r="AF1246" s="1" t="str">
        <f t="shared" si="197"/>
        <v>Not Eligible for Bonus</v>
      </c>
      <c r="AG1246" s="9" t="str">
        <f t="shared" si="198"/>
        <v>Normal Region</v>
      </c>
      <c r="AH1246" s="1" t="str">
        <f t="shared" si="199"/>
        <v>Order Closed</v>
      </c>
    </row>
    <row r="1247" spans="1:34">
      <c r="A1247" s="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c r="P1247" s="1">
        <f t="shared" si="190"/>
        <v>34350</v>
      </c>
      <c r="Q1247" s="1">
        <v>5</v>
      </c>
      <c r="R1247" s="1">
        <f t="shared" si="191"/>
        <v>1717.5</v>
      </c>
      <c r="S1247" s="1">
        <f t="shared" si="192"/>
        <v>32632.5</v>
      </c>
      <c r="T1247" s="1">
        <v>0.57999999999999996</v>
      </c>
      <c r="U1247" s="1">
        <f t="shared" si="193"/>
        <v>18926.849999999999</v>
      </c>
      <c r="V1247" s="1">
        <f t="shared" si="194"/>
        <v>13705.650000000001</v>
      </c>
      <c r="W1247" s="4">
        <f t="shared" si="195"/>
        <v>0.42000000000000004</v>
      </c>
      <c r="X1247" s="1" t="s">
        <v>104</v>
      </c>
      <c r="Y1247" s="1" t="s">
        <v>81</v>
      </c>
      <c r="Z1247" s="1" t="s">
        <v>41</v>
      </c>
      <c r="AA1247" s="2">
        <v>46029</v>
      </c>
      <c r="AB1247" s="1">
        <v>5</v>
      </c>
      <c r="AC1247" s="1" t="s">
        <v>42</v>
      </c>
      <c r="AD1247" s="9" t="str">
        <f t="shared" si="196"/>
        <v>Target Achieved</v>
      </c>
      <c r="AE1247" s="1" t="str" cm="1">
        <f t="array" ref="AE1247">_xlfn.IFS(AB1247&gt;=4.5,"Excellent",AB1247&gt;=3,"Good",AB1247&lt;3,"Poor")</f>
        <v>Excellent</v>
      </c>
      <c r="AF1247" s="1" t="str">
        <f t="shared" si="197"/>
        <v>Eligible for Bonus</v>
      </c>
      <c r="AG1247" s="9" t="str">
        <f t="shared" si="198"/>
        <v>Normal Region</v>
      </c>
      <c r="AH1247" s="1" t="str">
        <f t="shared" si="199"/>
        <v>Order Closed</v>
      </c>
    </row>
    <row r="1248" spans="1:34">
      <c r="A1248" s="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c r="P1248" s="1">
        <f t="shared" si="190"/>
        <v>2680</v>
      </c>
      <c r="Q1248" s="1">
        <v>10</v>
      </c>
      <c r="R1248" s="1">
        <f t="shared" si="191"/>
        <v>268</v>
      </c>
      <c r="S1248" s="1">
        <f t="shared" si="192"/>
        <v>2412</v>
      </c>
      <c r="T1248" s="1">
        <v>0.35</v>
      </c>
      <c r="U1248" s="1">
        <f t="shared" si="193"/>
        <v>844.19999999999993</v>
      </c>
      <c r="V1248" s="1">
        <f t="shared" si="194"/>
        <v>1567.8000000000002</v>
      </c>
      <c r="W1248" s="4">
        <f t="shared" si="195"/>
        <v>0.65</v>
      </c>
      <c r="X1248" s="1" t="s">
        <v>39</v>
      </c>
      <c r="Y1248" s="1" t="s">
        <v>57</v>
      </c>
      <c r="Z1248" s="1" t="s">
        <v>41</v>
      </c>
      <c r="AA1248" s="2">
        <v>46032</v>
      </c>
      <c r="AB1248" s="1">
        <v>3</v>
      </c>
      <c r="AC1248" s="1" t="s">
        <v>42</v>
      </c>
      <c r="AD1248" s="9" t="str">
        <f t="shared" si="196"/>
        <v>Target Not Achieved</v>
      </c>
      <c r="AE1248" s="1" t="str" cm="1">
        <f t="array" ref="AE1248">_xlfn.IFS(AB1248&gt;=4.5,"Excellent",AB1248&gt;=3,"Good",AB1248&lt;3,"Poor")</f>
        <v>Good</v>
      </c>
      <c r="AF1248" s="1" t="str">
        <f t="shared" si="197"/>
        <v>Not Eligible for Bonus</v>
      </c>
      <c r="AG1248" s="9" t="str">
        <f t="shared" si="198"/>
        <v>Normal Region</v>
      </c>
      <c r="AH1248" s="1" t="str">
        <f t="shared" si="199"/>
        <v>Order Closed</v>
      </c>
    </row>
    <row r="1249" spans="1:34">
      <c r="A1249" s="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c r="P1249" s="1">
        <f t="shared" si="190"/>
        <v>2940</v>
      </c>
      <c r="Q1249" s="1">
        <v>5</v>
      </c>
      <c r="R1249" s="1">
        <f t="shared" si="191"/>
        <v>147</v>
      </c>
      <c r="S1249" s="1">
        <f t="shared" si="192"/>
        <v>2793</v>
      </c>
      <c r="T1249" s="1">
        <v>0.35</v>
      </c>
      <c r="U1249" s="1">
        <f t="shared" si="193"/>
        <v>977.55</v>
      </c>
      <c r="V1249" s="1">
        <f t="shared" si="194"/>
        <v>1815.45</v>
      </c>
      <c r="W1249" s="4">
        <f t="shared" si="195"/>
        <v>0.65</v>
      </c>
      <c r="X1249" s="1" t="s">
        <v>39</v>
      </c>
      <c r="Y1249" s="1" t="s">
        <v>40</v>
      </c>
      <c r="Z1249" s="1" t="s">
        <v>22</v>
      </c>
      <c r="AA1249" s="1"/>
      <c r="AB1249" s="1"/>
      <c r="AC1249" s="1" t="s">
        <v>93</v>
      </c>
      <c r="AD1249" s="9" t="str">
        <f t="shared" si="196"/>
        <v>Target Not Achieved</v>
      </c>
      <c r="AE1249" s="1" t="str" cm="1">
        <f t="array" ref="AE1249">_xlfn.IFS(AB1249&gt;=4.5,"Excellent",AB1249&gt;=3,"Good",AB1249&lt;3,"Poor")</f>
        <v>Poor</v>
      </c>
      <c r="AF1249" s="1" t="str">
        <f t="shared" si="197"/>
        <v>Not Eligible for Bonus</v>
      </c>
      <c r="AG1249" s="9" t="str">
        <f t="shared" si="198"/>
        <v>Normal Region</v>
      </c>
      <c r="AH1249" s="1" t="str">
        <f t="shared" si="199"/>
        <v>Order Returned</v>
      </c>
    </row>
    <row r="1250" spans="1:34">
      <c r="A1250" s="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c r="P1250" s="1">
        <f t="shared" si="190"/>
        <v>9900</v>
      </c>
      <c r="Q1250" s="1">
        <v>10</v>
      </c>
      <c r="R1250" s="1">
        <f t="shared" si="191"/>
        <v>990</v>
      </c>
      <c r="S1250" s="1">
        <f t="shared" si="192"/>
        <v>8910</v>
      </c>
      <c r="T1250" s="1">
        <v>0.5</v>
      </c>
      <c r="U1250" s="1">
        <f t="shared" si="193"/>
        <v>4455</v>
      </c>
      <c r="V1250" s="1">
        <f t="shared" si="194"/>
        <v>4455</v>
      </c>
      <c r="W1250" s="4">
        <f t="shared" si="195"/>
        <v>0.5</v>
      </c>
      <c r="X1250" s="1" t="s">
        <v>104</v>
      </c>
      <c r="Y1250" s="1" t="s">
        <v>57</v>
      </c>
      <c r="Z1250" s="1" t="s">
        <v>41</v>
      </c>
      <c r="AA1250" s="2">
        <v>46034</v>
      </c>
      <c r="AB1250" s="1">
        <v>5</v>
      </c>
      <c r="AC1250" s="1" t="s">
        <v>42</v>
      </c>
      <c r="AD1250" s="9" t="str">
        <f t="shared" si="196"/>
        <v>Target Not Achieved</v>
      </c>
      <c r="AE1250" s="1" t="str" cm="1">
        <f t="array" ref="AE1250">_xlfn.IFS(AB1250&gt;=4.5,"Excellent",AB1250&gt;=3,"Good",AB1250&lt;3,"Poor")</f>
        <v>Excellent</v>
      </c>
      <c r="AF1250" s="1" t="str">
        <f t="shared" si="197"/>
        <v>Not Eligible for Bonus</v>
      </c>
      <c r="AG1250" s="9" t="str">
        <f t="shared" si="198"/>
        <v>Normal Region</v>
      </c>
      <c r="AH1250" s="1" t="str">
        <f t="shared" si="199"/>
        <v>Order Closed</v>
      </c>
    </row>
    <row r="1251" spans="1:34">
      <c r="A1251" s="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c r="P1251" s="1">
        <f t="shared" si="190"/>
        <v>4720</v>
      </c>
      <c r="Q1251" s="1">
        <v>30</v>
      </c>
      <c r="R1251" s="1">
        <f t="shared" si="191"/>
        <v>1416</v>
      </c>
      <c r="S1251" s="1">
        <f t="shared" si="192"/>
        <v>3304</v>
      </c>
      <c r="T1251" s="1">
        <v>0.47</v>
      </c>
      <c r="U1251" s="1">
        <f t="shared" si="193"/>
        <v>1552.8799999999999</v>
      </c>
      <c r="V1251" s="1">
        <f t="shared" si="194"/>
        <v>1751.1200000000001</v>
      </c>
      <c r="W1251" s="4">
        <f t="shared" si="195"/>
        <v>0.53</v>
      </c>
      <c r="X1251" s="1" t="s">
        <v>56</v>
      </c>
      <c r="Y1251" s="1" t="s">
        <v>40</v>
      </c>
      <c r="Z1251" s="1" t="s">
        <v>120</v>
      </c>
      <c r="AA1251" s="1"/>
      <c r="AB1251" s="1"/>
      <c r="AC1251" s="1" t="s">
        <v>42</v>
      </c>
      <c r="AD1251" s="9" t="str">
        <f t="shared" si="196"/>
        <v>Target Not Achieved</v>
      </c>
      <c r="AE1251" s="1" t="str" cm="1">
        <f t="array" ref="AE1251">_xlfn.IFS(AB1251&gt;=4.5,"Excellent",AB1251&gt;=3,"Good",AB1251&lt;3,"Poor")</f>
        <v>Poor</v>
      </c>
      <c r="AF1251" s="1" t="str">
        <f t="shared" si="197"/>
        <v>Not Eligible for Bonus</v>
      </c>
      <c r="AG1251" s="9" t="str">
        <f t="shared" si="198"/>
        <v>Priority Region</v>
      </c>
      <c r="AH1251" s="1" t="str">
        <f t="shared" si="199"/>
        <v>Order Closed</v>
      </c>
    </row>
    <row r="1252" spans="1:34">
      <c r="A1252" s="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c r="P1252" s="1">
        <f t="shared" si="190"/>
        <v>28450</v>
      </c>
      <c r="Q1252" s="1">
        <v>30</v>
      </c>
      <c r="R1252" s="1">
        <f t="shared" si="191"/>
        <v>8535</v>
      </c>
      <c r="S1252" s="1">
        <f t="shared" si="192"/>
        <v>19915</v>
      </c>
      <c r="T1252" s="1">
        <v>0.5</v>
      </c>
      <c r="U1252" s="1">
        <f t="shared" si="193"/>
        <v>9957.5</v>
      </c>
      <c r="V1252" s="1">
        <f t="shared" si="194"/>
        <v>9957.5</v>
      </c>
      <c r="W1252" s="4">
        <f t="shared" si="195"/>
        <v>0.5</v>
      </c>
      <c r="X1252" s="1" t="s">
        <v>104</v>
      </c>
      <c r="Y1252" s="1" t="s">
        <v>57</v>
      </c>
      <c r="Z1252" s="1" t="s">
        <v>120</v>
      </c>
      <c r="AA1252" s="1"/>
      <c r="AB1252" s="1"/>
      <c r="AC1252" s="1" t="s">
        <v>42</v>
      </c>
      <c r="AD1252" s="9" t="str">
        <f t="shared" si="196"/>
        <v>Target Achieved</v>
      </c>
      <c r="AE1252" s="1" t="str" cm="1">
        <f t="array" ref="AE1252">_xlfn.IFS(AB1252&gt;=4.5,"Excellent",AB1252&gt;=3,"Good",AB1252&lt;3,"Poor")</f>
        <v>Poor</v>
      </c>
      <c r="AF1252" s="1" t="str">
        <f t="shared" si="197"/>
        <v>Not Eligible for Bonus</v>
      </c>
      <c r="AG1252" s="9" t="str">
        <f t="shared" si="198"/>
        <v>Normal Region</v>
      </c>
      <c r="AH1252" s="1" t="str">
        <f t="shared" si="199"/>
        <v>Order Closed</v>
      </c>
    </row>
    <row r="1253" spans="1:34">
      <c r="A1253" s="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c r="P1253" s="1">
        <f t="shared" si="190"/>
        <v>13520</v>
      </c>
      <c r="Q1253" s="1">
        <v>0</v>
      </c>
      <c r="R1253" s="1">
        <f t="shared" si="191"/>
        <v>0</v>
      </c>
      <c r="S1253" s="1">
        <f t="shared" si="192"/>
        <v>13520</v>
      </c>
      <c r="T1253" s="1">
        <v>0.48</v>
      </c>
      <c r="U1253" s="1">
        <f t="shared" si="193"/>
        <v>6489.5999999999995</v>
      </c>
      <c r="V1253" s="1">
        <f t="shared" si="194"/>
        <v>7030.4000000000005</v>
      </c>
      <c r="W1253" s="4">
        <f t="shared" si="195"/>
        <v>0.52</v>
      </c>
      <c r="X1253" s="1" t="s">
        <v>104</v>
      </c>
      <c r="Y1253" s="1" t="s">
        <v>72</v>
      </c>
      <c r="Z1253" s="1" t="s">
        <v>41</v>
      </c>
      <c r="AA1253" s="2">
        <v>46032</v>
      </c>
      <c r="AB1253" s="1">
        <v>4</v>
      </c>
      <c r="AC1253" s="1" t="s">
        <v>42</v>
      </c>
      <c r="AD1253" s="9" t="str">
        <f t="shared" si="196"/>
        <v>Target Achieved</v>
      </c>
      <c r="AE1253" s="1" t="str" cm="1">
        <f t="array" ref="AE1253">_xlfn.IFS(AB1253&gt;=4.5,"Excellent",AB1253&gt;=3,"Good",AB1253&lt;3,"Poor")</f>
        <v>Good</v>
      </c>
      <c r="AF1253" s="1" t="str">
        <f t="shared" si="197"/>
        <v>Eligible for Bonus</v>
      </c>
      <c r="AG1253" s="9" t="str">
        <f t="shared" si="198"/>
        <v>Normal Region</v>
      </c>
      <c r="AH1253" s="1" t="str">
        <f t="shared" si="199"/>
        <v>Order Closed</v>
      </c>
    </row>
    <row r="1254" spans="1:34">
      <c r="A1254" s="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c r="P1254" s="1">
        <f t="shared" si="190"/>
        <v>17400</v>
      </c>
      <c r="Q1254" s="1">
        <v>20</v>
      </c>
      <c r="R1254" s="1">
        <f t="shared" si="191"/>
        <v>3480</v>
      </c>
      <c r="S1254" s="1">
        <f t="shared" si="192"/>
        <v>13920</v>
      </c>
      <c r="T1254" s="1">
        <v>0.52</v>
      </c>
      <c r="U1254" s="1">
        <f t="shared" si="193"/>
        <v>7238.4000000000005</v>
      </c>
      <c r="V1254" s="1">
        <f t="shared" si="194"/>
        <v>6681.5999999999995</v>
      </c>
      <c r="W1254" s="4">
        <f t="shared" si="195"/>
        <v>0.48</v>
      </c>
      <c r="X1254" s="1" t="s">
        <v>92</v>
      </c>
      <c r="Y1254" s="1" t="s">
        <v>81</v>
      </c>
      <c r="Z1254" s="1" t="s">
        <v>41</v>
      </c>
      <c r="AA1254" s="2">
        <v>46030</v>
      </c>
      <c r="AB1254" s="1">
        <v>5</v>
      </c>
      <c r="AC1254" s="1" t="s">
        <v>42</v>
      </c>
      <c r="AD1254" s="9" t="str">
        <f t="shared" si="196"/>
        <v>Target Achieved</v>
      </c>
      <c r="AE1254" s="1" t="str" cm="1">
        <f t="array" ref="AE1254">_xlfn.IFS(AB1254&gt;=4.5,"Excellent",AB1254&gt;=3,"Good",AB1254&lt;3,"Poor")</f>
        <v>Excellent</v>
      </c>
      <c r="AF1254" s="1" t="str">
        <f t="shared" si="197"/>
        <v>Not Eligible for Bonus</v>
      </c>
      <c r="AG1254" s="9" t="str">
        <f t="shared" si="198"/>
        <v>Normal Region</v>
      </c>
      <c r="AH1254" s="1" t="str">
        <f t="shared" si="199"/>
        <v>Order Closed</v>
      </c>
    </row>
    <row r="1255" spans="1:34">
      <c r="A1255" s="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c r="P1255" s="1">
        <f t="shared" si="190"/>
        <v>56280</v>
      </c>
      <c r="Q1255" s="1">
        <v>15</v>
      </c>
      <c r="R1255" s="1">
        <f t="shared" si="191"/>
        <v>8442</v>
      </c>
      <c r="S1255" s="1">
        <f t="shared" si="192"/>
        <v>47838</v>
      </c>
      <c r="T1255" s="1">
        <v>0.57999999999999996</v>
      </c>
      <c r="U1255" s="1">
        <f t="shared" si="193"/>
        <v>27746.039999999997</v>
      </c>
      <c r="V1255" s="1">
        <f t="shared" si="194"/>
        <v>20091.960000000003</v>
      </c>
      <c r="W1255" s="4">
        <f t="shared" si="195"/>
        <v>0.42000000000000004</v>
      </c>
      <c r="X1255" s="1" t="s">
        <v>92</v>
      </c>
      <c r="Y1255" s="1" t="s">
        <v>81</v>
      </c>
      <c r="Z1255" s="1" t="s">
        <v>41</v>
      </c>
      <c r="AA1255" s="2">
        <v>46031</v>
      </c>
      <c r="AB1255" s="1">
        <v>3</v>
      </c>
      <c r="AC1255" s="1" t="s">
        <v>42</v>
      </c>
      <c r="AD1255" s="9" t="str">
        <f t="shared" si="196"/>
        <v>Target Achieved</v>
      </c>
      <c r="AE1255" s="1" t="str" cm="1">
        <f t="array" ref="AE1255">_xlfn.IFS(AB1255&gt;=4.5,"Excellent",AB1255&gt;=3,"Good",AB1255&lt;3,"Poor")</f>
        <v>Good</v>
      </c>
      <c r="AF1255" s="1" t="str">
        <f t="shared" si="197"/>
        <v>Not Eligible for Bonus</v>
      </c>
      <c r="AG1255" s="9" t="str">
        <f t="shared" si="198"/>
        <v>Normal Region</v>
      </c>
      <c r="AH1255" s="1" t="str">
        <f t="shared" si="199"/>
        <v>Order Closed</v>
      </c>
    </row>
    <row r="1256" spans="1:34">
      <c r="A1256" s="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c r="P1256" s="1">
        <f t="shared" si="190"/>
        <v>34320</v>
      </c>
      <c r="Q1256" s="1">
        <v>10</v>
      </c>
      <c r="R1256" s="1">
        <f t="shared" si="191"/>
        <v>3432</v>
      </c>
      <c r="S1256" s="1">
        <f t="shared" si="192"/>
        <v>30888</v>
      </c>
      <c r="T1256" s="1">
        <v>0.52</v>
      </c>
      <c r="U1256" s="1">
        <f t="shared" si="193"/>
        <v>16061.76</v>
      </c>
      <c r="V1256" s="1">
        <f t="shared" si="194"/>
        <v>14826.24</v>
      </c>
      <c r="W1256" s="4">
        <f t="shared" si="195"/>
        <v>0.48</v>
      </c>
      <c r="X1256" s="1" t="s">
        <v>50</v>
      </c>
      <c r="Y1256" s="1" t="s">
        <v>57</v>
      </c>
      <c r="Z1256" s="1" t="s">
        <v>51</v>
      </c>
      <c r="AA1256" s="2">
        <v>46034</v>
      </c>
      <c r="AB1256" s="1"/>
      <c r="AC1256" s="1" t="s">
        <v>42</v>
      </c>
      <c r="AD1256" s="9" t="str">
        <f t="shared" si="196"/>
        <v>Target Achieved</v>
      </c>
      <c r="AE1256" s="1" t="str" cm="1">
        <f t="array" ref="AE1256">_xlfn.IFS(AB1256&gt;=4.5,"Excellent",AB1256&gt;=3,"Good",AB1256&lt;3,"Poor")</f>
        <v>Poor</v>
      </c>
      <c r="AF1256" s="1" t="str">
        <f t="shared" si="197"/>
        <v>Not Eligible for Bonus</v>
      </c>
      <c r="AG1256" s="9" t="str">
        <f t="shared" si="198"/>
        <v>Normal Region</v>
      </c>
      <c r="AH1256" s="1" t="str">
        <f t="shared" si="199"/>
        <v>Order Closed</v>
      </c>
    </row>
    <row r="1257" spans="1:34">
      <c r="A1257" s="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c r="P1257" s="1">
        <f t="shared" si="190"/>
        <v>11640</v>
      </c>
      <c r="Q1257" s="1">
        <v>15</v>
      </c>
      <c r="R1257" s="1">
        <f t="shared" si="191"/>
        <v>1746</v>
      </c>
      <c r="S1257" s="1">
        <f t="shared" si="192"/>
        <v>9894</v>
      </c>
      <c r="T1257" s="1">
        <v>0.45</v>
      </c>
      <c r="U1257" s="1">
        <f t="shared" si="193"/>
        <v>4452.3</v>
      </c>
      <c r="V1257" s="1">
        <f t="shared" si="194"/>
        <v>5441.7</v>
      </c>
      <c r="W1257" s="4">
        <f t="shared" si="195"/>
        <v>0.54999999999999993</v>
      </c>
      <c r="X1257" s="1" t="s">
        <v>92</v>
      </c>
      <c r="Y1257" s="1" t="s">
        <v>72</v>
      </c>
      <c r="Z1257" s="1" t="s">
        <v>120</v>
      </c>
      <c r="AA1257" s="1"/>
      <c r="AB1257" s="1"/>
      <c r="AC1257" s="1" t="s">
        <v>42</v>
      </c>
      <c r="AD1257" s="9" t="str">
        <f t="shared" si="196"/>
        <v>Target Not Achieved</v>
      </c>
      <c r="AE1257" s="1" t="str" cm="1">
        <f t="array" ref="AE1257">_xlfn.IFS(AB1257&gt;=4.5,"Excellent",AB1257&gt;=3,"Good",AB1257&lt;3,"Poor")</f>
        <v>Poor</v>
      </c>
      <c r="AF1257" s="1" t="str">
        <f t="shared" si="197"/>
        <v>Not Eligible for Bonus</v>
      </c>
      <c r="AG1257" s="9" t="str">
        <f t="shared" si="198"/>
        <v>Normal Region</v>
      </c>
      <c r="AH1257" s="1" t="str">
        <f t="shared" si="199"/>
        <v>Order Closed</v>
      </c>
    </row>
    <row r="1258" spans="1:34">
      <c r="A1258" s="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c r="P1258" s="1">
        <f t="shared" si="190"/>
        <v>20400</v>
      </c>
      <c r="Q1258" s="1">
        <v>25</v>
      </c>
      <c r="R1258" s="1">
        <f t="shared" si="191"/>
        <v>5100</v>
      </c>
      <c r="S1258" s="1">
        <f t="shared" si="192"/>
        <v>15300</v>
      </c>
      <c r="T1258" s="1">
        <v>0.5</v>
      </c>
      <c r="U1258" s="1">
        <f t="shared" si="193"/>
        <v>7650</v>
      </c>
      <c r="V1258" s="1">
        <f t="shared" si="194"/>
        <v>7650</v>
      </c>
      <c r="W1258" s="4">
        <f t="shared" si="195"/>
        <v>0.5</v>
      </c>
      <c r="X1258" s="1" t="s">
        <v>65</v>
      </c>
      <c r="Y1258" s="1" t="s">
        <v>40</v>
      </c>
      <c r="Z1258" s="1" t="s">
        <v>66</v>
      </c>
      <c r="AA1258" s="1"/>
      <c r="AB1258" s="1"/>
      <c r="AC1258" s="1" t="s">
        <v>42</v>
      </c>
      <c r="AD1258" s="9" t="str">
        <f t="shared" si="196"/>
        <v>Target Achieved</v>
      </c>
      <c r="AE1258" s="1" t="str" cm="1">
        <f t="array" ref="AE1258">_xlfn.IFS(AB1258&gt;=4.5,"Excellent",AB1258&gt;=3,"Good",AB1258&lt;3,"Poor")</f>
        <v>Poor</v>
      </c>
      <c r="AF1258" s="1" t="str">
        <f t="shared" si="197"/>
        <v>Not Eligible for Bonus</v>
      </c>
      <c r="AG1258" s="9" t="str">
        <f t="shared" si="198"/>
        <v>Priority Region</v>
      </c>
      <c r="AH1258" s="1" t="str">
        <f t="shared" si="199"/>
        <v>Order Closed</v>
      </c>
    </row>
    <row r="1259" spans="1:34">
      <c r="A1259" s="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c r="P1259" s="1">
        <f t="shared" si="190"/>
        <v>62950</v>
      </c>
      <c r="Q1259" s="1">
        <v>5</v>
      </c>
      <c r="R1259" s="1">
        <f t="shared" si="191"/>
        <v>3147.5</v>
      </c>
      <c r="S1259" s="1">
        <f t="shared" si="192"/>
        <v>59802.5</v>
      </c>
      <c r="T1259" s="1">
        <v>0.52</v>
      </c>
      <c r="U1259" s="1">
        <f t="shared" si="193"/>
        <v>31097.3</v>
      </c>
      <c r="V1259" s="1">
        <f t="shared" si="194"/>
        <v>28705.200000000001</v>
      </c>
      <c r="W1259" s="4">
        <f t="shared" si="195"/>
        <v>0.48000000000000004</v>
      </c>
      <c r="X1259" s="1" t="s">
        <v>39</v>
      </c>
      <c r="Y1259" s="1" t="s">
        <v>40</v>
      </c>
      <c r="Z1259" s="1" t="s">
        <v>120</v>
      </c>
      <c r="AA1259" s="1"/>
      <c r="AB1259" s="1"/>
      <c r="AC1259" s="1" t="s">
        <v>42</v>
      </c>
      <c r="AD1259" s="9" t="str">
        <f t="shared" si="196"/>
        <v>Target Achieved</v>
      </c>
      <c r="AE1259" s="1" t="str" cm="1">
        <f t="array" ref="AE1259">_xlfn.IFS(AB1259&gt;=4.5,"Excellent",AB1259&gt;=3,"Good",AB1259&lt;3,"Poor")</f>
        <v>Poor</v>
      </c>
      <c r="AF1259" s="1" t="str">
        <f t="shared" si="197"/>
        <v>Eligible for Bonus</v>
      </c>
      <c r="AG1259" s="9" t="str">
        <f t="shared" si="198"/>
        <v>Normal Region</v>
      </c>
      <c r="AH1259" s="1" t="str">
        <f t="shared" si="199"/>
        <v>Order Closed</v>
      </c>
    </row>
    <row r="1260" spans="1:34">
      <c r="A1260" s="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c r="P1260" s="1">
        <f t="shared" si="190"/>
        <v>24640</v>
      </c>
      <c r="Q1260" s="1">
        <v>0</v>
      </c>
      <c r="R1260" s="1">
        <f t="shared" si="191"/>
        <v>0</v>
      </c>
      <c r="S1260" s="1">
        <f t="shared" si="192"/>
        <v>24640</v>
      </c>
      <c r="T1260" s="1">
        <v>0.57999999999999996</v>
      </c>
      <c r="U1260" s="1">
        <f t="shared" si="193"/>
        <v>14291.199999999999</v>
      </c>
      <c r="V1260" s="1">
        <f t="shared" si="194"/>
        <v>10348.800000000001</v>
      </c>
      <c r="W1260" s="4">
        <f t="shared" si="195"/>
        <v>0.42000000000000004</v>
      </c>
      <c r="X1260" s="1" t="s">
        <v>56</v>
      </c>
      <c r="Y1260" s="1" t="s">
        <v>57</v>
      </c>
      <c r="Z1260" s="1" t="s">
        <v>120</v>
      </c>
      <c r="AA1260" s="1"/>
      <c r="AB1260" s="1"/>
      <c r="AC1260" s="1" t="s">
        <v>42</v>
      </c>
      <c r="AD1260" s="9" t="str">
        <f t="shared" si="196"/>
        <v>Target Achieved</v>
      </c>
      <c r="AE1260" s="1" t="str" cm="1">
        <f t="array" ref="AE1260">_xlfn.IFS(AB1260&gt;=4.5,"Excellent",AB1260&gt;=3,"Good",AB1260&lt;3,"Poor")</f>
        <v>Poor</v>
      </c>
      <c r="AF1260" s="1" t="str">
        <f t="shared" si="197"/>
        <v>Eligible for Bonus</v>
      </c>
      <c r="AG1260" s="9" t="str">
        <f t="shared" si="198"/>
        <v>Priority Region</v>
      </c>
      <c r="AH1260" s="1" t="str">
        <f t="shared" si="199"/>
        <v>Order Closed</v>
      </c>
    </row>
    <row r="1261" spans="1:34">
      <c r="A1261" s="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c r="P1261" s="1">
        <f t="shared" si="190"/>
        <v>1200</v>
      </c>
      <c r="Q1261" s="1">
        <v>0</v>
      </c>
      <c r="R1261" s="1">
        <f t="shared" si="191"/>
        <v>0</v>
      </c>
      <c r="S1261" s="1">
        <f t="shared" si="192"/>
        <v>1200</v>
      </c>
      <c r="T1261" s="1">
        <v>0.62</v>
      </c>
      <c r="U1261" s="1">
        <f t="shared" si="193"/>
        <v>744</v>
      </c>
      <c r="V1261" s="1">
        <f t="shared" si="194"/>
        <v>456</v>
      </c>
      <c r="W1261" s="4">
        <f t="shared" si="195"/>
        <v>0.38</v>
      </c>
      <c r="X1261" s="1" t="s">
        <v>65</v>
      </c>
      <c r="Y1261" s="1" t="s">
        <v>57</v>
      </c>
      <c r="Z1261" s="1" t="s">
        <v>41</v>
      </c>
      <c r="AA1261" s="2">
        <v>46033</v>
      </c>
      <c r="AB1261" s="1">
        <v>5</v>
      </c>
      <c r="AC1261" s="1" t="s">
        <v>42</v>
      </c>
      <c r="AD1261" s="9" t="str">
        <f t="shared" si="196"/>
        <v>Target Not Achieved</v>
      </c>
      <c r="AE1261" s="1" t="str" cm="1">
        <f t="array" ref="AE1261">_xlfn.IFS(AB1261&gt;=4.5,"Excellent",AB1261&gt;=3,"Good",AB1261&lt;3,"Poor")</f>
        <v>Excellent</v>
      </c>
      <c r="AF1261" s="1" t="str">
        <f t="shared" si="197"/>
        <v>Not Eligible for Bonus</v>
      </c>
      <c r="AG1261" s="9" t="str">
        <f t="shared" si="198"/>
        <v>Normal Region</v>
      </c>
      <c r="AH1261" s="1" t="str">
        <f t="shared" si="199"/>
        <v>Order Closed</v>
      </c>
    </row>
    <row r="1262" spans="1:34">
      <c r="A1262" s="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c r="P1262" s="1">
        <f t="shared" si="190"/>
        <v>1280</v>
      </c>
      <c r="Q1262" s="1">
        <v>25</v>
      </c>
      <c r="R1262" s="1">
        <f t="shared" si="191"/>
        <v>320</v>
      </c>
      <c r="S1262" s="1">
        <f t="shared" si="192"/>
        <v>960</v>
      </c>
      <c r="T1262" s="1">
        <v>0.45</v>
      </c>
      <c r="U1262" s="1">
        <f t="shared" si="193"/>
        <v>432</v>
      </c>
      <c r="V1262" s="1">
        <f t="shared" si="194"/>
        <v>528</v>
      </c>
      <c r="W1262" s="4">
        <f t="shared" si="195"/>
        <v>0.55000000000000004</v>
      </c>
      <c r="X1262" s="1" t="s">
        <v>104</v>
      </c>
      <c r="Y1262" s="1" t="s">
        <v>40</v>
      </c>
      <c r="Z1262" s="1" t="s">
        <v>51</v>
      </c>
      <c r="AA1262" s="2">
        <v>46038</v>
      </c>
      <c r="AB1262" s="1"/>
      <c r="AC1262" s="1" t="s">
        <v>42</v>
      </c>
      <c r="AD1262" s="9" t="str">
        <f t="shared" si="196"/>
        <v>Target Not Achieved</v>
      </c>
      <c r="AE1262" s="1" t="str" cm="1">
        <f t="array" ref="AE1262">_xlfn.IFS(AB1262&gt;=4.5,"Excellent",AB1262&gt;=3,"Good",AB1262&lt;3,"Poor")</f>
        <v>Poor</v>
      </c>
      <c r="AF1262" s="1" t="str">
        <f t="shared" si="197"/>
        <v>Not Eligible for Bonus</v>
      </c>
      <c r="AG1262" s="9" t="str">
        <f t="shared" si="198"/>
        <v>Normal Region</v>
      </c>
      <c r="AH1262" s="1" t="str">
        <f t="shared" si="199"/>
        <v>Order Closed</v>
      </c>
    </row>
    <row r="1263" spans="1:34">
      <c r="A1263" s="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c r="P1263" s="1">
        <f t="shared" si="190"/>
        <v>720</v>
      </c>
      <c r="Q1263" s="1">
        <v>25</v>
      </c>
      <c r="R1263" s="1">
        <f t="shared" si="191"/>
        <v>180</v>
      </c>
      <c r="S1263" s="1">
        <f t="shared" si="192"/>
        <v>540</v>
      </c>
      <c r="T1263" s="1">
        <v>0.35</v>
      </c>
      <c r="U1263" s="1">
        <f t="shared" si="193"/>
        <v>189</v>
      </c>
      <c r="V1263" s="1">
        <f t="shared" si="194"/>
        <v>351</v>
      </c>
      <c r="W1263" s="4">
        <f t="shared" si="195"/>
        <v>0.65</v>
      </c>
      <c r="X1263" s="1" t="s">
        <v>65</v>
      </c>
      <c r="Y1263" s="1" t="s">
        <v>72</v>
      </c>
      <c r="Z1263" s="1" t="s">
        <v>41</v>
      </c>
      <c r="AA1263" s="2">
        <v>46034</v>
      </c>
      <c r="AB1263" s="1">
        <v>4</v>
      </c>
      <c r="AC1263" s="1" t="s">
        <v>42</v>
      </c>
      <c r="AD1263" s="9" t="str">
        <f t="shared" si="196"/>
        <v>Target Not Achieved</v>
      </c>
      <c r="AE1263" s="1" t="str" cm="1">
        <f t="array" ref="AE1263">_xlfn.IFS(AB1263&gt;=4.5,"Excellent",AB1263&gt;=3,"Good",AB1263&lt;3,"Poor")</f>
        <v>Good</v>
      </c>
      <c r="AF1263" s="1" t="str">
        <f t="shared" si="197"/>
        <v>Not Eligible for Bonus</v>
      </c>
      <c r="AG1263" s="9" t="str">
        <f t="shared" si="198"/>
        <v>Normal Region</v>
      </c>
      <c r="AH1263" s="1" t="str">
        <f t="shared" si="199"/>
        <v>Order Closed</v>
      </c>
    </row>
    <row r="1264" spans="1:34">
      <c r="A1264" s="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c r="P1264" s="1">
        <f t="shared" si="190"/>
        <v>5950</v>
      </c>
      <c r="Q1264" s="1">
        <v>10</v>
      </c>
      <c r="R1264" s="1">
        <f t="shared" si="191"/>
        <v>595</v>
      </c>
      <c r="S1264" s="1">
        <f t="shared" si="192"/>
        <v>5355</v>
      </c>
      <c r="T1264" s="1">
        <v>0.47</v>
      </c>
      <c r="U1264" s="1">
        <f t="shared" si="193"/>
        <v>2516.85</v>
      </c>
      <c r="V1264" s="1">
        <f t="shared" si="194"/>
        <v>2838.15</v>
      </c>
      <c r="W1264" s="4">
        <f t="shared" si="195"/>
        <v>0.53</v>
      </c>
      <c r="X1264" s="1" t="s">
        <v>50</v>
      </c>
      <c r="Y1264" s="1" t="s">
        <v>72</v>
      </c>
      <c r="Z1264" s="1" t="s">
        <v>41</v>
      </c>
      <c r="AA1264" s="2">
        <v>46036</v>
      </c>
      <c r="AB1264" s="1">
        <v>4</v>
      </c>
      <c r="AC1264" s="1" t="s">
        <v>42</v>
      </c>
      <c r="AD1264" s="9" t="str">
        <f t="shared" si="196"/>
        <v>Target Not Achieved</v>
      </c>
      <c r="AE1264" s="1" t="str" cm="1">
        <f t="array" ref="AE1264">_xlfn.IFS(AB1264&gt;=4.5,"Excellent",AB1264&gt;=3,"Good",AB1264&lt;3,"Poor")</f>
        <v>Good</v>
      </c>
      <c r="AF1264" s="1" t="str">
        <f t="shared" si="197"/>
        <v>Not Eligible for Bonus</v>
      </c>
      <c r="AG1264" s="9" t="str">
        <f t="shared" si="198"/>
        <v>Normal Region</v>
      </c>
      <c r="AH1264" s="1" t="str">
        <f t="shared" si="199"/>
        <v>Order Closed</v>
      </c>
    </row>
    <row r="1265" spans="1:34">
      <c r="A1265" s="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c r="P1265" s="1">
        <f t="shared" si="190"/>
        <v>170010</v>
      </c>
      <c r="Q1265" s="1">
        <v>0</v>
      </c>
      <c r="R1265" s="1">
        <f t="shared" si="191"/>
        <v>0</v>
      </c>
      <c r="S1265" s="1">
        <f t="shared" si="192"/>
        <v>170010</v>
      </c>
      <c r="T1265" s="1">
        <v>0.57999999999999996</v>
      </c>
      <c r="U1265" s="1">
        <f t="shared" si="193"/>
        <v>98605.799999999988</v>
      </c>
      <c r="V1265" s="1">
        <f t="shared" si="194"/>
        <v>71404.200000000012</v>
      </c>
      <c r="W1265" s="4">
        <f t="shared" si="195"/>
        <v>0.4200000000000001</v>
      </c>
      <c r="X1265" s="1" t="s">
        <v>147</v>
      </c>
      <c r="Y1265" s="1" t="s">
        <v>57</v>
      </c>
      <c r="Z1265" s="1" t="s">
        <v>41</v>
      </c>
      <c r="AA1265" s="2">
        <v>46039</v>
      </c>
      <c r="AB1265" s="1">
        <v>3</v>
      </c>
      <c r="AC1265" s="1" t="s">
        <v>42</v>
      </c>
      <c r="AD1265" s="9" t="str">
        <f t="shared" si="196"/>
        <v>Target Achieved</v>
      </c>
      <c r="AE1265" s="1" t="str" cm="1">
        <f t="array" ref="AE1265">_xlfn.IFS(AB1265&gt;=4.5,"Excellent",AB1265&gt;=3,"Good",AB1265&lt;3,"Poor")</f>
        <v>Good</v>
      </c>
      <c r="AF1265" s="1" t="str">
        <f t="shared" si="197"/>
        <v>Eligible for Bonus</v>
      </c>
      <c r="AG1265" s="9" t="str">
        <f t="shared" si="198"/>
        <v>Normal Region</v>
      </c>
      <c r="AH1265" s="1" t="str">
        <f t="shared" si="199"/>
        <v>Order Closed</v>
      </c>
    </row>
    <row r="1266" spans="1:34">
      <c r="A1266" s="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c r="P1266" s="1">
        <f t="shared" si="190"/>
        <v>126300</v>
      </c>
      <c r="Q1266" s="1">
        <v>30</v>
      </c>
      <c r="R1266" s="1">
        <f t="shared" si="191"/>
        <v>37890</v>
      </c>
      <c r="S1266" s="1">
        <f t="shared" si="192"/>
        <v>88410</v>
      </c>
      <c r="T1266" s="1">
        <v>0.57999999999999996</v>
      </c>
      <c r="U1266" s="1">
        <f t="shared" si="193"/>
        <v>51277.799999999996</v>
      </c>
      <c r="V1266" s="1">
        <f t="shared" si="194"/>
        <v>37132.200000000004</v>
      </c>
      <c r="W1266" s="4">
        <f t="shared" si="195"/>
        <v>0.42000000000000004</v>
      </c>
      <c r="X1266" s="1" t="s">
        <v>50</v>
      </c>
      <c r="Y1266" s="1" t="s">
        <v>40</v>
      </c>
      <c r="Z1266" s="1" t="s">
        <v>22</v>
      </c>
      <c r="AA1266" s="1"/>
      <c r="AB1266" s="1"/>
      <c r="AC1266" s="1" t="s">
        <v>93</v>
      </c>
      <c r="AD1266" s="9" t="str">
        <f t="shared" si="196"/>
        <v>Target Achieved</v>
      </c>
      <c r="AE1266" s="1" t="str" cm="1">
        <f t="array" ref="AE1266">_xlfn.IFS(AB1266&gt;=4.5,"Excellent",AB1266&gt;=3,"Good",AB1266&lt;3,"Poor")</f>
        <v>Poor</v>
      </c>
      <c r="AF1266" s="1" t="str">
        <f t="shared" si="197"/>
        <v>Not Eligible for Bonus</v>
      </c>
      <c r="AG1266" s="9" t="str">
        <f t="shared" si="198"/>
        <v>Normal Region</v>
      </c>
      <c r="AH1266" s="1" t="str">
        <f t="shared" si="199"/>
        <v>Order Returned</v>
      </c>
    </row>
    <row r="1267" spans="1:34">
      <c r="A1267" s="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c r="P1267" s="1">
        <f t="shared" si="190"/>
        <v>7840</v>
      </c>
      <c r="Q1267" s="1">
        <v>0</v>
      </c>
      <c r="R1267" s="1">
        <f t="shared" si="191"/>
        <v>0</v>
      </c>
      <c r="S1267" s="1">
        <f t="shared" si="192"/>
        <v>7840</v>
      </c>
      <c r="T1267" s="1">
        <v>0.52</v>
      </c>
      <c r="U1267" s="1">
        <f t="shared" si="193"/>
        <v>4076.8</v>
      </c>
      <c r="V1267" s="1">
        <f t="shared" si="194"/>
        <v>3763.2</v>
      </c>
      <c r="W1267" s="4">
        <f t="shared" si="195"/>
        <v>0.48</v>
      </c>
      <c r="X1267" s="1" t="s">
        <v>50</v>
      </c>
      <c r="Y1267" s="1" t="s">
        <v>72</v>
      </c>
      <c r="Z1267" s="1" t="s">
        <v>41</v>
      </c>
      <c r="AA1267" s="2">
        <v>46037</v>
      </c>
      <c r="AB1267" s="1">
        <v>3</v>
      </c>
      <c r="AC1267" s="1" t="s">
        <v>42</v>
      </c>
      <c r="AD1267" s="9" t="str">
        <f t="shared" si="196"/>
        <v>Target Not Achieved</v>
      </c>
      <c r="AE1267" s="1" t="str" cm="1">
        <f t="array" ref="AE1267">_xlfn.IFS(AB1267&gt;=4.5,"Excellent",AB1267&gt;=3,"Good",AB1267&lt;3,"Poor")</f>
        <v>Good</v>
      </c>
      <c r="AF1267" s="1" t="str">
        <f t="shared" si="197"/>
        <v>Not Eligible for Bonus</v>
      </c>
      <c r="AG1267" s="9" t="str">
        <f t="shared" si="198"/>
        <v>Priority Region</v>
      </c>
      <c r="AH1267" s="1" t="str">
        <f t="shared" si="199"/>
        <v>Order Closed</v>
      </c>
    </row>
    <row r="1268" spans="1:34">
      <c r="A1268" s="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c r="P1268" s="1">
        <f t="shared" si="190"/>
        <v>15780</v>
      </c>
      <c r="Q1268" s="1">
        <v>10</v>
      </c>
      <c r="R1268" s="1">
        <f t="shared" si="191"/>
        <v>1578</v>
      </c>
      <c r="S1268" s="1">
        <f t="shared" si="192"/>
        <v>14202</v>
      </c>
      <c r="T1268" s="1">
        <v>0.47</v>
      </c>
      <c r="U1268" s="1">
        <f t="shared" si="193"/>
        <v>6674.94</v>
      </c>
      <c r="V1268" s="1">
        <f t="shared" si="194"/>
        <v>7527.06</v>
      </c>
      <c r="W1268" s="4">
        <f t="shared" si="195"/>
        <v>0.53</v>
      </c>
      <c r="X1268" s="1" t="s">
        <v>65</v>
      </c>
      <c r="Y1268" s="1" t="s">
        <v>81</v>
      </c>
      <c r="Z1268" s="1" t="s">
        <v>120</v>
      </c>
      <c r="AA1268" s="1"/>
      <c r="AB1268" s="1"/>
      <c r="AC1268" s="1" t="s">
        <v>42</v>
      </c>
      <c r="AD1268" s="9" t="str">
        <f t="shared" si="196"/>
        <v>Target Achieved</v>
      </c>
      <c r="AE1268" s="1" t="str" cm="1">
        <f t="array" ref="AE1268">_xlfn.IFS(AB1268&gt;=4.5,"Excellent",AB1268&gt;=3,"Good",AB1268&lt;3,"Poor")</f>
        <v>Poor</v>
      </c>
      <c r="AF1268" s="1" t="str">
        <f t="shared" si="197"/>
        <v>Not Eligible for Bonus</v>
      </c>
      <c r="AG1268" s="9" t="str">
        <f t="shared" si="198"/>
        <v>Normal Region</v>
      </c>
      <c r="AH1268" s="1" t="str">
        <f t="shared" si="199"/>
        <v>Order Closed</v>
      </c>
    </row>
    <row r="1269" spans="1:34">
      <c r="A1269" s="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c r="P1269" s="1">
        <f t="shared" si="190"/>
        <v>1100</v>
      </c>
      <c r="Q1269" s="1">
        <v>15</v>
      </c>
      <c r="R1269" s="1">
        <f t="shared" si="191"/>
        <v>165</v>
      </c>
      <c r="S1269" s="1">
        <f t="shared" si="192"/>
        <v>935</v>
      </c>
      <c r="T1269" s="1">
        <v>0.62</v>
      </c>
      <c r="U1269" s="1">
        <f t="shared" si="193"/>
        <v>579.70000000000005</v>
      </c>
      <c r="V1269" s="1">
        <f t="shared" si="194"/>
        <v>355.29999999999995</v>
      </c>
      <c r="W1269" s="4">
        <f t="shared" si="195"/>
        <v>0.37999999999999995</v>
      </c>
      <c r="X1269" s="1" t="s">
        <v>39</v>
      </c>
      <c r="Y1269" s="1" t="s">
        <v>57</v>
      </c>
      <c r="Z1269" s="1" t="s">
        <v>41</v>
      </c>
      <c r="AA1269" s="2">
        <v>46041</v>
      </c>
      <c r="AB1269" s="1">
        <v>4</v>
      </c>
      <c r="AC1269" s="1" t="s">
        <v>42</v>
      </c>
      <c r="AD1269" s="9" t="str">
        <f t="shared" si="196"/>
        <v>Target Not Achieved</v>
      </c>
      <c r="AE1269" s="1" t="str" cm="1">
        <f t="array" ref="AE1269">_xlfn.IFS(AB1269&gt;=4.5,"Excellent",AB1269&gt;=3,"Good",AB1269&lt;3,"Poor")</f>
        <v>Good</v>
      </c>
      <c r="AF1269" s="1" t="str">
        <f t="shared" si="197"/>
        <v>Not Eligible for Bonus</v>
      </c>
      <c r="AG1269" s="9" t="str">
        <f t="shared" si="198"/>
        <v>Normal Region</v>
      </c>
      <c r="AH1269" s="1" t="str">
        <f t="shared" si="199"/>
        <v>Order Closed</v>
      </c>
    </row>
    <row r="1270" spans="1:34">
      <c r="A1270" s="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c r="P1270" s="1">
        <f t="shared" si="190"/>
        <v>2360</v>
      </c>
      <c r="Q1270" s="1">
        <v>10</v>
      </c>
      <c r="R1270" s="1">
        <f t="shared" si="191"/>
        <v>236</v>
      </c>
      <c r="S1270" s="1">
        <f t="shared" si="192"/>
        <v>2124</v>
      </c>
      <c r="T1270" s="1">
        <v>0.35</v>
      </c>
      <c r="U1270" s="1">
        <f t="shared" si="193"/>
        <v>743.4</v>
      </c>
      <c r="V1270" s="1">
        <f t="shared" si="194"/>
        <v>1380.6</v>
      </c>
      <c r="W1270" s="4">
        <f t="shared" si="195"/>
        <v>0.64999999999999991</v>
      </c>
      <c r="X1270" s="1" t="s">
        <v>147</v>
      </c>
      <c r="Y1270" s="1" t="s">
        <v>57</v>
      </c>
      <c r="Z1270" s="1" t="s">
        <v>41</v>
      </c>
      <c r="AA1270" s="2">
        <v>46037</v>
      </c>
      <c r="AB1270" s="1">
        <v>3</v>
      </c>
      <c r="AC1270" s="1" t="s">
        <v>42</v>
      </c>
      <c r="AD1270" s="9" t="str">
        <f t="shared" si="196"/>
        <v>Target Not Achieved</v>
      </c>
      <c r="AE1270" s="1" t="str" cm="1">
        <f t="array" ref="AE1270">_xlfn.IFS(AB1270&gt;=4.5,"Excellent",AB1270&gt;=3,"Good",AB1270&lt;3,"Poor")</f>
        <v>Good</v>
      </c>
      <c r="AF1270" s="1" t="str">
        <f t="shared" si="197"/>
        <v>Not Eligible for Bonus</v>
      </c>
      <c r="AG1270" s="9" t="str">
        <f t="shared" si="198"/>
        <v>Normal Region</v>
      </c>
      <c r="AH1270" s="1" t="str">
        <f t="shared" si="199"/>
        <v>Order Closed</v>
      </c>
    </row>
    <row r="1271" spans="1:34">
      <c r="A1271" s="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c r="P1271" s="1">
        <f t="shared" si="190"/>
        <v>25800</v>
      </c>
      <c r="Q1271" s="1">
        <v>0</v>
      </c>
      <c r="R1271" s="1">
        <f t="shared" si="191"/>
        <v>0</v>
      </c>
      <c r="S1271" s="1">
        <f t="shared" si="192"/>
        <v>25800</v>
      </c>
      <c r="T1271" s="1">
        <v>0.47</v>
      </c>
      <c r="U1271" s="1">
        <f t="shared" si="193"/>
        <v>12126</v>
      </c>
      <c r="V1271" s="1">
        <f t="shared" si="194"/>
        <v>13674</v>
      </c>
      <c r="W1271" s="4">
        <f t="shared" si="195"/>
        <v>0.53</v>
      </c>
      <c r="X1271" s="1" t="s">
        <v>92</v>
      </c>
      <c r="Y1271" s="1" t="s">
        <v>40</v>
      </c>
      <c r="Z1271" s="1" t="s">
        <v>66</v>
      </c>
      <c r="AA1271" s="1"/>
      <c r="AB1271" s="1"/>
      <c r="AC1271" s="1" t="s">
        <v>42</v>
      </c>
      <c r="AD1271" s="9" t="str">
        <f t="shared" si="196"/>
        <v>Target Achieved</v>
      </c>
      <c r="AE1271" s="1" t="str" cm="1">
        <f t="array" ref="AE1271">_xlfn.IFS(AB1271&gt;=4.5,"Excellent",AB1271&gt;=3,"Good",AB1271&lt;3,"Poor")</f>
        <v>Poor</v>
      </c>
      <c r="AF1271" s="1" t="str">
        <f t="shared" si="197"/>
        <v>Eligible for Bonus</v>
      </c>
      <c r="AG1271" s="9" t="str">
        <f t="shared" si="198"/>
        <v>Priority Region</v>
      </c>
      <c r="AH1271" s="1" t="str">
        <f t="shared" si="199"/>
        <v>Order Closed</v>
      </c>
    </row>
    <row r="1272" spans="1:34">
      <c r="A1272" s="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c r="P1272" s="1">
        <f t="shared" si="190"/>
        <v>23850</v>
      </c>
      <c r="Q1272" s="1">
        <v>30</v>
      </c>
      <c r="R1272" s="1">
        <f t="shared" si="191"/>
        <v>7155</v>
      </c>
      <c r="S1272" s="1">
        <f t="shared" si="192"/>
        <v>16695</v>
      </c>
      <c r="T1272" s="1">
        <v>0.52</v>
      </c>
      <c r="U1272" s="1">
        <f t="shared" si="193"/>
        <v>8681.4</v>
      </c>
      <c r="V1272" s="1">
        <f t="shared" si="194"/>
        <v>8013.6</v>
      </c>
      <c r="W1272" s="4">
        <f t="shared" si="195"/>
        <v>0.48000000000000004</v>
      </c>
      <c r="X1272" s="1" t="s">
        <v>104</v>
      </c>
      <c r="Y1272" s="1" t="s">
        <v>57</v>
      </c>
      <c r="Z1272" s="1" t="s">
        <v>120</v>
      </c>
      <c r="AA1272" s="1"/>
      <c r="AB1272" s="1"/>
      <c r="AC1272" s="1" t="s">
        <v>42</v>
      </c>
      <c r="AD1272" s="9" t="str">
        <f t="shared" si="196"/>
        <v>Target Achieved</v>
      </c>
      <c r="AE1272" s="1" t="str" cm="1">
        <f t="array" ref="AE1272">_xlfn.IFS(AB1272&gt;=4.5,"Excellent",AB1272&gt;=3,"Good",AB1272&lt;3,"Poor")</f>
        <v>Poor</v>
      </c>
      <c r="AF1272" s="1" t="str">
        <f t="shared" si="197"/>
        <v>Not Eligible for Bonus</v>
      </c>
      <c r="AG1272" s="9" t="str">
        <f t="shared" si="198"/>
        <v>Priority Region</v>
      </c>
      <c r="AH1272" s="1" t="str">
        <f t="shared" si="199"/>
        <v>Order Closed</v>
      </c>
    </row>
    <row r="1273" spans="1:34">
      <c r="A1273" s="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c r="P1273" s="1">
        <f t="shared" si="190"/>
        <v>48100</v>
      </c>
      <c r="Q1273" s="1">
        <v>0</v>
      </c>
      <c r="R1273" s="1">
        <f t="shared" si="191"/>
        <v>0</v>
      </c>
      <c r="S1273" s="1">
        <f t="shared" si="192"/>
        <v>48100</v>
      </c>
      <c r="T1273" s="1">
        <v>0.57999999999999996</v>
      </c>
      <c r="U1273" s="1">
        <f t="shared" si="193"/>
        <v>27897.999999999996</v>
      </c>
      <c r="V1273" s="1">
        <f t="shared" si="194"/>
        <v>20202.000000000004</v>
      </c>
      <c r="W1273" s="4">
        <f t="shared" si="195"/>
        <v>0.4200000000000001</v>
      </c>
      <c r="X1273" s="1" t="s">
        <v>65</v>
      </c>
      <c r="Y1273" s="1" t="s">
        <v>81</v>
      </c>
      <c r="Z1273" s="1" t="s">
        <v>22</v>
      </c>
      <c r="AA1273" s="1"/>
      <c r="AB1273" s="1"/>
      <c r="AC1273" s="1" t="s">
        <v>93</v>
      </c>
      <c r="AD1273" s="9" t="str">
        <f t="shared" si="196"/>
        <v>Target Achieved</v>
      </c>
      <c r="AE1273" s="1" t="str" cm="1">
        <f t="array" ref="AE1273">_xlfn.IFS(AB1273&gt;=4.5,"Excellent",AB1273&gt;=3,"Good",AB1273&lt;3,"Poor")</f>
        <v>Poor</v>
      </c>
      <c r="AF1273" s="1" t="str">
        <f t="shared" si="197"/>
        <v>Eligible for Bonus</v>
      </c>
      <c r="AG1273" s="9" t="str">
        <f t="shared" si="198"/>
        <v>Normal Region</v>
      </c>
      <c r="AH1273" s="1" t="str">
        <f t="shared" si="199"/>
        <v>Order Returned</v>
      </c>
    </row>
    <row r="1274" spans="1:34">
      <c r="A1274" s="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c r="P1274" s="1">
        <f t="shared" si="190"/>
        <v>7200</v>
      </c>
      <c r="Q1274" s="1">
        <v>5</v>
      </c>
      <c r="R1274" s="1">
        <f t="shared" si="191"/>
        <v>360</v>
      </c>
      <c r="S1274" s="1">
        <f t="shared" si="192"/>
        <v>6840</v>
      </c>
      <c r="T1274" s="1">
        <v>0.45</v>
      </c>
      <c r="U1274" s="1">
        <f t="shared" si="193"/>
        <v>3078</v>
      </c>
      <c r="V1274" s="1">
        <f t="shared" si="194"/>
        <v>3762</v>
      </c>
      <c r="W1274" s="4">
        <f t="shared" si="195"/>
        <v>0.55000000000000004</v>
      </c>
      <c r="X1274" s="1" t="s">
        <v>147</v>
      </c>
      <c r="Y1274" s="1" t="s">
        <v>40</v>
      </c>
      <c r="Z1274" s="1" t="s">
        <v>41</v>
      </c>
      <c r="AA1274" s="2">
        <v>46044</v>
      </c>
      <c r="AB1274" s="1">
        <v>5</v>
      </c>
      <c r="AC1274" s="1" t="s">
        <v>42</v>
      </c>
      <c r="AD1274" s="9" t="str">
        <f t="shared" si="196"/>
        <v>Target Not Achieved</v>
      </c>
      <c r="AE1274" s="1" t="str" cm="1">
        <f t="array" ref="AE1274">_xlfn.IFS(AB1274&gt;=4.5,"Excellent",AB1274&gt;=3,"Good",AB1274&lt;3,"Poor")</f>
        <v>Excellent</v>
      </c>
      <c r="AF1274" s="1" t="str">
        <f t="shared" si="197"/>
        <v>Not Eligible for Bonus</v>
      </c>
      <c r="AG1274" s="9" t="str">
        <f t="shared" si="198"/>
        <v>Priority Region</v>
      </c>
      <c r="AH1274" s="1" t="str">
        <f t="shared" si="199"/>
        <v>Order Closed</v>
      </c>
    </row>
    <row r="1275" spans="1:34">
      <c r="A1275" s="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c r="P1275" s="1">
        <f t="shared" si="190"/>
        <v>13400</v>
      </c>
      <c r="Q1275" s="1">
        <v>20</v>
      </c>
      <c r="R1275" s="1">
        <f t="shared" si="191"/>
        <v>2680</v>
      </c>
      <c r="S1275" s="1">
        <f t="shared" si="192"/>
        <v>10720</v>
      </c>
      <c r="T1275" s="1">
        <v>0.47</v>
      </c>
      <c r="U1275" s="1">
        <f t="shared" si="193"/>
        <v>5038.3999999999996</v>
      </c>
      <c r="V1275" s="1">
        <f t="shared" si="194"/>
        <v>5681.6</v>
      </c>
      <c r="W1275" s="4">
        <f t="shared" si="195"/>
        <v>0.53</v>
      </c>
      <c r="X1275" s="1" t="s">
        <v>65</v>
      </c>
      <c r="Y1275" s="1" t="s">
        <v>57</v>
      </c>
      <c r="Z1275" s="1" t="s">
        <v>41</v>
      </c>
      <c r="AA1275" s="2">
        <v>46040</v>
      </c>
      <c r="AB1275" s="1">
        <v>5</v>
      </c>
      <c r="AC1275" s="1" t="s">
        <v>42</v>
      </c>
      <c r="AD1275" s="9" t="str">
        <f t="shared" si="196"/>
        <v>Target Achieved</v>
      </c>
      <c r="AE1275" s="1" t="str" cm="1">
        <f t="array" ref="AE1275">_xlfn.IFS(AB1275&gt;=4.5,"Excellent",AB1275&gt;=3,"Good",AB1275&lt;3,"Poor")</f>
        <v>Excellent</v>
      </c>
      <c r="AF1275" s="1" t="str">
        <f t="shared" si="197"/>
        <v>Not Eligible for Bonus</v>
      </c>
      <c r="AG1275" s="9" t="str">
        <f t="shared" si="198"/>
        <v>Normal Region</v>
      </c>
      <c r="AH1275" s="1" t="str">
        <f t="shared" si="199"/>
        <v>Order Closed</v>
      </c>
    </row>
    <row r="1276" spans="1:34">
      <c r="A1276" s="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c r="P1276" s="1">
        <f t="shared" si="190"/>
        <v>1080</v>
      </c>
      <c r="Q1276" s="1">
        <v>0</v>
      </c>
      <c r="R1276" s="1">
        <f t="shared" si="191"/>
        <v>0</v>
      </c>
      <c r="S1276" s="1">
        <f t="shared" si="192"/>
        <v>1080</v>
      </c>
      <c r="T1276" s="1">
        <v>0.35</v>
      </c>
      <c r="U1276" s="1">
        <f t="shared" si="193"/>
        <v>378</v>
      </c>
      <c r="V1276" s="1">
        <f t="shared" si="194"/>
        <v>702</v>
      </c>
      <c r="W1276" s="4">
        <f t="shared" si="195"/>
        <v>0.65</v>
      </c>
      <c r="X1276" s="1" t="s">
        <v>65</v>
      </c>
      <c r="Y1276" s="1" t="s">
        <v>72</v>
      </c>
      <c r="Z1276" s="1" t="s">
        <v>41</v>
      </c>
      <c r="AA1276" s="2">
        <v>46039</v>
      </c>
      <c r="AB1276" s="1">
        <v>4</v>
      </c>
      <c r="AC1276" s="1" t="s">
        <v>42</v>
      </c>
      <c r="AD1276" s="9" t="str">
        <f t="shared" si="196"/>
        <v>Target Not Achieved</v>
      </c>
      <c r="AE1276" s="1" t="str" cm="1">
        <f t="array" ref="AE1276">_xlfn.IFS(AB1276&gt;=4.5,"Excellent",AB1276&gt;=3,"Good",AB1276&lt;3,"Poor")</f>
        <v>Good</v>
      </c>
      <c r="AF1276" s="1" t="str">
        <f t="shared" si="197"/>
        <v>Not Eligible for Bonus</v>
      </c>
      <c r="AG1276" s="9" t="str">
        <f t="shared" si="198"/>
        <v>Normal Region</v>
      </c>
      <c r="AH1276" s="1" t="str">
        <f t="shared" si="199"/>
        <v>Order Closed</v>
      </c>
    </row>
    <row r="1277" spans="1:34">
      <c r="A1277" s="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c r="P1277" s="1">
        <f t="shared" si="190"/>
        <v>3810</v>
      </c>
      <c r="Q1277" s="1">
        <v>30</v>
      </c>
      <c r="R1277" s="1">
        <f t="shared" si="191"/>
        <v>1143</v>
      </c>
      <c r="S1277" s="1">
        <f t="shared" si="192"/>
        <v>2667</v>
      </c>
      <c r="T1277" s="1">
        <v>0.45</v>
      </c>
      <c r="U1277" s="1">
        <f t="shared" si="193"/>
        <v>1200.1500000000001</v>
      </c>
      <c r="V1277" s="1">
        <f t="shared" si="194"/>
        <v>1466.85</v>
      </c>
      <c r="W1277" s="4">
        <f t="shared" si="195"/>
        <v>0.54999999999999993</v>
      </c>
      <c r="X1277" s="1" t="s">
        <v>39</v>
      </c>
      <c r="Y1277" s="1" t="s">
        <v>72</v>
      </c>
      <c r="Z1277" s="1" t="s">
        <v>41</v>
      </c>
      <c r="AA1277" s="2">
        <v>46040</v>
      </c>
      <c r="AB1277" s="1">
        <v>3</v>
      </c>
      <c r="AC1277" s="1" t="s">
        <v>42</v>
      </c>
      <c r="AD1277" s="9" t="str">
        <f t="shared" si="196"/>
        <v>Target Not Achieved</v>
      </c>
      <c r="AE1277" s="1" t="str" cm="1">
        <f t="array" ref="AE1277">_xlfn.IFS(AB1277&gt;=4.5,"Excellent",AB1277&gt;=3,"Good",AB1277&lt;3,"Poor")</f>
        <v>Good</v>
      </c>
      <c r="AF1277" s="1" t="str">
        <f t="shared" si="197"/>
        <v>Not Eligible for Bonus</v>
      </c>
      <c r="AG1277" s="9" t="str">
        <f t="shared" si="198"/>
        <v>Priority Region</v>
      </c>
      <c r="AH1277" s="1" t="str">
        <f t="shared" si="199"/>
        <v>Order Closed</v>
      </c>
    </row>
    <row r="1278" spans="1:34">
      <c r="A1278" s="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c r="P1278" s="1">
        <f t="shared" si="190"/>
        <v>15090</v>
      </c>
      <c r="Q1278" s="1">
        <v>5</v>
      </c>
      <c r="R1278" s="1">
        <f t="shared" si="191"/>
        <v>754.5</v>
      </c>
      <c r="S1278" s="1">
        <f t="shared" si="192"/>
        <v>14335.5</v>
      </c>
      <c r="T1278" s="1">
        <v>0.5</v>
      </c>
      <c r="U1278" s="1">
        <f t="shared" si="193"/>
        <v>7167.75</v>
      </c>
      <c r="V1278" s="1">
        <f t="shared" si="194"/>
        <v>7167.75</v>
      </c>
      <c r="W1278" s="4">
        <f t="shared" si="195"/>
        <v>0.5</v>
      </c>
      <c r="X1278" s="1" t="s">
        <v>56</v>
      </c>
      <c r="Y1278" s="1" t="s">
        <v>40</v>
      </c>
      <c r="Z1278" s="1" t="s">
        <v>51</v>
      </c>
      <c r="AA1278" s="2">
        <v>46041</v>
      </c>
      <c r="AB1278" s="1"/>
      <c r="AC1278" s="1" t="s">
        <v>42</v>
      </c>
      <c r="AD1278" s="9" t="str">
        <f t="shared" si="196"/>
        <v>Target Achieved</v>
      </c>
      <c r="AE1278" s="1" t="str" cm="1">
        <f t="array" ref="AE1278">_xlfn.IFS(AB1278&gt;=4.5,"Excellent",AB1278&gt;=3,"Good",AB1278&lt;3,"Poor")</f>
        <v>Poor</v>
      </c>
      <c r="AF1278" s="1" t="str">
        <f t="shared" si="197"/>
        <v>Eligible for Bonus</v>
      </c>
      <c r="AG1278" s="9" t="str">
        <f t="shared" si="198"/>
        <v>Normal Region</v>
      </c>
      <c r="AH1278" s="1" t="str">
        <f t="shared" si="199"/>
        <v>Order Closed</v>
      </c>
    </row>
    <row r="1279" spans="1:34">
      <c r="A1279" s="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c r="P1279" s="1">
        <f t="shared" si="190"/>
        <v>10500</v>
      </c>
      <c r="Q1279" s="1">
        <v>25</v>
      </c>
      <c r="R1279" s="1">
        <f t="shared" si="191"/>
        <v>2625</v>
      </c>
      <c r="S1279" s="1">
        <f t="shared" si="192"/>
        <v>7875</v>
      </c>
      <c r="T1279" s="1">
        <v>0.5</v>
      </c>
      <c r="U1279" s="1">
        <f t="shared" si="193"/>
        <v>3937.5</v>
      </c>
      <c r="V1279" s="1">
        <f t="shared" si="194"/>
        <v>3937.5</v>
      </c>
      <c r="W1279" s="4">
        <f t="shared" si="195"/>
        <v>0.5</v>
      </c>
      <c r="X1279" s="1" t="s">
        <v>104</v>
      </c>
      <c r="Y1279" s="1" t="s">
        <v>40</v>
      </c>
      <c r="Z1279" s="1" t="s">
        <v>41</v>
      </c>
      <c r="AA1279" s="2">
        <v>46040</v>
      </c>
      <c r="AB1279" s="1">
        <v>4</v>
      </c>
      <c r="AC1279" s="1" t="s">
        <v>42</v>
      </c>
      <c r="AD1279" s="9" t="str">
        <f t="shared" si="196"/>
        <v>Target Not Achieved</v>
      </c>
      <c r="AE1279" s="1" t="str" cm="1">
        <f t="array" ref="AE1279">_xlfn.IFS(AB1279&gt;=4.5,"Excellent",AB1279&gt;=3,"Good",AB1279&lt;3,"Poor")</f>
        <v>Good</v>
      </c>
      <c r="AF1279" s="1" t="str">
        <f t="shared" si="197"/>
        <v>Not Eligible for Bonus</v>
      </c>
      <c r="AG1279" s="9" t="str">
        <f t="shared" si="198"/>
        <v>Priority Region</v>
      </c>
      <c r="AH1279" s="1" t="str">
        <f t="shared" si="199"/>
        <v>Order Closed</v>
      </c>
    </row>
    <row r="1280" spans="1:34">
      <c r="A1280" s="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c r="P1280" s="1">
        <f t="shared" si="190"/>
        <v>32300</v>
      </c>
      <c r="Q1280" s="1">
        <v>0</v>
      </c>
      <c r="R1280" s="1">
        <f t="shared" si="191"/>
        <v>0</v>
      </c>
      <c r="S1280" s="1">
        <f t="shared" si="192"/>
        <v>32300</v>
      </c>
      <c r="T1280" s="1">
        <v>0.47</v>
      </c>
      <c r="U1280" s="1">
        <f t="shared" si="193"/>
        <v>15181</v>
      </c>
      <c r="V1280" s="1">
        <f t="shared" si="194"/>
        <v>17119</v>
      </c>
      <c r="W1280" s="4">
        <f t="shared" si="195"/>
        <v>0.53</v>
      </c>
      <c r="X1280" s="1" t="s">
        <v>104</v>
      </c>
      <c r="Y1280" s="1" t="s">
        <v>72</v>
      </c>
      <c r="Z1280" s="1" t="s">
        <v>41</v>
      </c>
      <c r="AA1280" s="2">
        <v>46046</v>
      </c>
      <c r="AB1280" s="1">
        <v>4</v>
      </c>
      <c r="AC1280" s="1" t="s">
        <v>42</v>
      </c>
      <c r="AD1280" s="9" t="str">
        <f t="shared" si="196"/>
        <v>Target Achieved</v>
      </c>
      <c r="AE1280" s="1" t="str" cm="1">
        <f t="array" ref="AE1280">_xlfn.IFS(AB1280&gt;=4.5,"Excellent",AB1280&gt;=3,"Good",AB1280&lt;3,"Poor")</f>
        <v>Good</v>
      </c>
      <c r="AF1280" s="1" t="str">
        <f t="shared" si="197"/>
        <v>Eligible for Bonus</v>
      </c>
      <c r="AG1280" s="9" t="str">
        <f t="shared" si="198"/>
        <v>Normal Region</v>
      </c>
      <c r="AH1280" s="1" t="str">
        <f t="shared" si="199"/>
        <v>Order Closed</v>
      </c>
    </row>
    <row r="1281" spans="1:34">
      <c r="A1281" s="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c r="P1281" s="1">
        <f t="shared" si="190"/>
        <v>490</v>
      </c>
      <c r="Q1281" s="1">
        <v>0</v>
      </c>
      <c r="R1281" s="1">
        <f t="shared" si="191"/>
        <v>0</v>
      </c>
      <c r="S1281" s="1">
        <f t="shared" si="192"/>
        <v>490</v>
      </c>
      <c r="T1281" s="1">
        <v>0.62</v>
      </c>
      <c r="U1281" s="1">
        <f t="shared" si="193"/>
        <v>303.8</v>
      </c>
      <c r="V1281" s="1">
        <f t="shared" si="194"/>
        <v>186.2</v>
      </c>
      <c r="W1281" s="4">
        <f t="shared" si="195"/>
        <v>0.38</v>
      </c>
      <c r="X1281" s="1" t="s">
        <v>39</v>
      </c>
      <c r="Y1281" s="1" t="s">
        <v>72</v>
      </c>
      <c r="Z1281" s="1" t="s">
        <v>41</v>
      </c>
      <c r="AA1281" s="2">
        <v>46046</v>
      </c>
      <c r="AB1281" s="1">
        <v>4</v>
      </c>
      <c r="AC1281" s="1" t="s">
        <v>42</v>
      </c>
      <c r="AD1281" s="9" t="str">
        <f t="shared" si="196"/>
        <v>Target Not Achieved</v>
      </c>
      <c r="AE1281" s="1" t="str" cm="1">
        <f t="array" ref="AE1281">_xlfn.IFS(AB1281&gt;=4.5,"Excellent",AB1281&gt;=3,"Good",AB1281&lt;3,"Poor")</f>
        <v>Good</v>
      </c>
      <c r="AF1281" s="1" t="str">
        <f t="shared" si="197"/>
        <v>Not Eligible for Bonus</v>
      </c>
      <c r="AG1281" s="9" t="str">
        <f t="shared" si="198"/>
        <v>Normal Region</v>
      </c>
      <c r="AH1281" s="1" t="str">
        <f t="shared" si="199"/>
        <v>Order Closed</v>
      </c>
    </row>
    <row r="1282" spans="1:34">
      <c r="A1282" s="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c r="P1282" s="1">
        <f t="shared" si="190"/>
        <v>7560</v>
      </c>
      <c r="Q1282" s="1">
        <v>30</v>
      </c>
      <c r="R1282" s="1">
        <f t="shared" si="191"/>
        <v>2268</v>
      </c>
      <c r="S1282" s="1">
        <f t="shared" si="192"/>
        <v>5292</v>
      </c>
      <c r="T1282" s="1">
        <v>0.45</v>
      </c>
      <c r="U1282" s="1">
        <f t="shared" si="193"/>
        <v>2381.4</v>
      </c>
      <c r="V1282" s="1">
        <f t="shared" si="194"/>
        <v>2910.6</v>
      </c>
      <c r="W1282" s="4">
        <f t="shared" si="195"/>
        <v>0.54999999999999993</v>
      </c>
      <c r="X1282" s="1" t="s">
        <v>147</v>
      </c>
      <c r="Y1282" s="1" t="s">
        <v>57</v>
      </c>
      <c r="Z1282" s="1" t="s">
        <v>41</v>
      </c>
      <c r="AA1282" s="2">
        <v>46045</v>
      </c>
      <c r="AB1282" s="1">
        <v>5</v>
      </c>
      <c r="AC1282" s="1" t="s">
        <v>42</v>
      </c>
      <c r="AD1282" s="9" t="str">
        <f t="shared" si="196"/>
        <v>Target Not Achieved</v>
      </c>
      <c r="AE1282" s="1" t="str" cm="1">
        <f t="array" ref="AE1282">_xlfn.IFS(AB1282&gt;=4.5,"Excellent",AB1282&gt;=3,"Good",AB1282&lt;3,"Poor")</f>
        <v>Excellent</v>
      </c>
      <c r="AF1282" s="1" t="str">
        <f t="shared" si="197"/>
        <v>Not Eligible for Bonus</v>
      </c>
      <c r="AG1282" s="9" t="str">
        <f t="shared" si="198"/>
        <v>Normal Region</v>
      </c>
      <c r="AH1282" s="1" t="str">
        <f t="shared" si="199"/>
        <v>Order Closed</v>
      </c>
    </row>
    <row r="1283" spans="1:34">
      <c r="A1283" s="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c r="P1283" s="1">
        <f t="shared" ref="P1283:P1346" si="200">PRODUCT(N1283,O1283)</f>
        <v>4050</v>
      </c>
      <c r="Q1283" s="1">
        <v>0</v>
      </c>
      <c r="R1283" s="1">
        <f t="shared" ref="R1283:R1346" si="201">P1283*(Q1283/100)</f>
        <v>0</v>
      </c>
      <c r="S1283" s="1">
        <f t="shared" ref="S1283:S1346" si="202">P1283-R1283</f>
        <v>4050</v>
      </c>
      <c r="T1283" s="1">
        <v>0.47</v>
      </c>
      <c r="U1283" s="1">
        <f t="shared" ref="U1283:U1346" si="203">S1283*T1283</f>
        <v>1903.5</v>
      </c>
      <c r="V1283" s="1">
        <f t="shared" ref="V1283:V1346" si="204">S1283-U1283</f>
        <v>2146.5</v>
      </c>
      <c r="W1283" s="4">
        <f t="shared" ref="W1283:W1346" si="205">(V1283/S1283)</f>
        <v>0.53</v>
      </c>
      <c r="X1283" s="1" t="s">
        <v>92</v>
      </c>
      <c r="Y1283" s="1" t="s">
        <v>57</v>
      </c>
      <c r="Z1283" s="1" t="s">
        <v>41</v>
      </c>
      <c r="AA1283" s="2">
        <v>46043</v>
      </c>
      <c r="AB1283" s="1">
        <v>4</v>
      </c>
      <c r="AC1283" s="1" t="s">
        <v>42</v>
      </c>
      <c r="AD1283" s="9" t="str">
        <f t="shared" ref="AD1283:AD1346" si="206">IF(S1283&gt;10000,"Target Achieved", "Target Not Achieved")</f>
        <v>Target Not Achieved</v>
      </c>
      <c r="AE1283" s="1" t="str" cm="1">
        <f t="array" ref="AE1283">_xlfn.IFS(AB1283&gt;=4.5,"Excellent",AB1283&gt;=3,"Good",AB1283&lt;3,"Poor")</f>
        <v>Good</v>
      </c>
      <c r="AF1283" s="1" t="str">
        <f t="shared" ref="AF1283:AF1346" si="207">IF(AND(V1283&gt;5000,Q1283&lt;10),"Eligible for Bonus","Not Eligible for Bonus")</f>
        <v>Not Eligible for Bonus</v>
      </c>
      <c r="AG1283" s="9" t="str">
        <f t="shared" ref="AG1283:AG1346" si="208">IF(OR(K1283="East India",K1283="South India"),"Priority Region","Normal Region")</f>
        <v>Normal Region</v>
      </c>
      <c r="AH1283" s="1" t="str">
        <f t="shared" ref="AH1283:AH1346" si="209">IF(NOT(AC1283="Yes"),"Order Closed","Order Returned")</f>
        <v>Order Closed</v>
      </c>
    </row>
    <row r="1284" spans="1:34">
      <c r="A1284" s="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c r="P1284" s="1">
        <f t="shared" si="200"/>
        <v>245050</v>
      </c>
      <c r="Q1284" s="1">
        <v>0</v>
      </c>
      <c r="R1284" s="1">
        <f t="shared" si="201"/>
        <v>0</v>
      </c>
      <c r="S1284" s="1">
        <f t="shared" si="202"/>
        <v>245050</v>
      </c>
      <c r="T1284" s="1">
        <v>0.57999999999999996</v>
      </c>
      <c r="U1284" s="1">
        <f t="shared" si="203"/>
        <v>142129</v>
      </c>
      <c r="V1284" s="1">
        <f t="shared" si="204"/>
        <v>102921</v>
      </c>
      <c r="W1284" s="4">
        <f t="shared" si="205"/>
        <v>0.42</v>
      </c>
      <c r="X1284" s="1" t="s">
        <v>56</v>
      </c>
      <c r="Y1284" s="1" t="s">
        <v>81</v>
      </c>
      <c r="Z1284" s="1" t="s">
        <v>51</v>
      </c>
      <c r="AA1284" s="2">
        <v>46043</v>
      </c>
      <c r="AB1284" s="1"/>
      <c r="AC1284" s="1" t="s">
        <v>42</v>
      </c>
      <c r="AD1284" s="9" t="str">
        <f t="shared" si="206"/>
        <v>Target Achieved</v>
      </c>
      <c r="AE1284" s="1" t="str" cm="1">
        <f t="array" ref="AE1284">_xlfn.IFS(AB1284&gt;=4.5,"Excellent",AB1284&gt;=3,"Good",AB1284&lt;3,"Poor")</f>
        <v>Poor</v>
      </c>
      <c r="AF1284" s="1" t="str">
        <f t="shared" si="207"/>
        <v>Eligible for Bonus</v>
      </c>
      <c r="AG1284" s="9" t="str">
        <f t="shared" si="208"/>
        <v>Normal Region</v>
      </c>
      <c r="AH1284" s="1" t="str">
        <f t="shared" si="209"/>
        <v>Order Closed</v>
      </c>
    </row>
    <row r="1285" spans="1:34">
      <c r="A1285" s="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c r="P1285" s="1">
        <f t="shared" si="200"/>
        <v>5550</v>
      </c>
      <c r="Q1285" s="1">
        <v>30</v>
      </c>
      <c r="R1285" s="1">
        <f t="shared" si="201"/>
        <v>1665</v>
      </c>
      <c r="S1285" s="1">
        <f t="shared" si="202"/>
        <v>3885</v>
      </c>
      <c r="T1285" s="1">
        <v>0.35</v>
      </c>
      <c r="U1285" s="1">
        <f t="shared" si="203"/>
        <v>1359.75</v>
      </c>
      <c r="V1285" s="1">
        <f t="shared" si="204"/>
        <v>2525.25</v>
      </c>
      <c r="W1285" s="4">
        <f t="shared" si="205"/>
        <v>0.65</v>
      </c>
      <c r="X1285" s="1" t="s">
        <v>92</v>
      </c>
      <c r="Y1285" s="1" t="s">
        <v>72</v>
      </c>
      <c r="Z1285" s="1" t="s">
        <v>41</v>
      </c>
      <c r="AA1285" s="2">
        <v>46047</v>
      </c>
      <c r="AB1285" s="1">
        <v>4</v>
      </c>
      <c r="AC1285" s="1" t="s">
        <v>42</v>
      </c>
      <c r="AD1285" s="9" t="str">
        <f t="shared" si="206"/>
        <v>Target Not Achieved</v>
      </c>
      <c r="AE1285" s="1" t="str" cm="1">
        <f t="array" ref="AE1285">_xlfn.IFS(AB1285&gt;=4.5,"Excellent",AB1285&gt;=3,"Good",AB1285&lt;3,"Poor")</f>
        <v>Good</v>
      </c>
      <c r="AF1285" s="1" t="str">
        <f t="shared" si="207"/>
        <v>Not Eligible for Bonus</v>
      </c>
      <c r="AG1285" s="9" t="str">
        <f t="shared" si="208"/>
        <v>Normal Region</v>
      </c>
      <c r="AH1285" s="1" t="str">
        <f t="shared" si="209"/>
        <v>Order Closed</v>
      </c>
    </row>
    <row r="1286" spans="1:34">
      <c r="A1286" s="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c r="P1286" s="1">
        <f t="shared" si="200"/>
        <v>2200</v>
      </c>
      <c r="Q1286" s="1">
        <v>0</v>
      </c>
      <c r="R1286" s="1">
        <f t="shared" si="201"/>
        <v>0</v>
      </c>
      <c r="S1286" s="1">
        <f t="shared" si="202"/>
        <v>2200</v>
      </c>
      <c r="T1286" s="1">
        <v>0.62</v>
      </c>
      <c r="U1286" s="1">
        <f t="shared" si="203"/>
        <v>1364</v>
      </c>
      <c r="V1286" s="1">
        <f t="shared" si="204"/>
        <v>836</v>
      </c>
      <c r="W1286" s="4">
        <f t="shared" si="205"/>
        <v>0.38</v>
      </c>
      <c r="X1286" s="1" t="s">
        <v>50</v>
      </c>
      <c r="Y1286" s="1" t="s">
        <v>81</v>
      </c>
      <c r="Z1286" s="1" t="s">
        <v>41</v>
      </c>
      <c r="AA1286" s="2">
        <v>46048</v>
      </c>
      <c r="AB1286" s="1">
        <v>3</v>
      </c>
      <c r="AC1286" s="1" t="s">
        <v>42</v>
      </c>
      <c r="AD1286" s="9" t="str">
        <f t="shared" si="206"/>
        <v>Target Not Achieved</v>
      </c>
      <c r="AE1286" s="1" t="str" cm="1">
        <f t="array" ref="AE1286">_xlfn.IFS(AB1286&gt;=4.5,"Excellent",AB1286&gt;=3,"Good",AB1286&lt;3,"Poor")</f>
        <v>Good</v>
      </c>
      <c r="AF1286" s="1" t="str">
        <f t="shared" si="207"/>
        <v>Not Eligible for Bonus</v>
      </c>
      <c r="AG1286" s="9" t="str">
        <f t="shared" si="208"/>
        <v>Priority Region</v>
      </c>
      <c r="AH1286" s="1" t="str">
        <f t="shared" si="209"/>
        <v>Order Closed</v>
      </c>
    </row>
    <row r="1287" spans="1:34">
      <c r="A1287" s="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c r="P1287" s="1">
        <f t="shared" si="200"/>
        <v>5550</v>
      </c>
      <c r="Q1287" s="1">
        <v>10</v>
      </c>
      <c r="R1287" s="1">
        <f t="shared" si="201"/>
        <v>555</v>
      </c>
      <c r="S1287" s="1">
        <f t="shared" si="202"/>
        <v>4995</v>
      </c>
      <c r="T1287" s="1">
        <v>0.35</v>
      </c>
      <c r="U1287" s="1">
        <f t="shared" si="203"/>
        <v>1748.25</v>
      </c>
      <c r="V1287" s="1">
        <f t="shared" si="204"/>
        <v>3246.75</v>
      </c>
      <c r="W1287" s="4">
        <f t="shared" si="205"/>
        <v>0.65</v>
      </c>
      <c r="X1287" s="1" t="s">
        <v>147</v>
      </c>
      <c r="Y1287" s="1" t="s">
        <v>40</v>
      </c>
      <c r="Z1287" s="1" t="s">
        <v>41</v>
      </c>
      <c r="AA1287" s="2">
        <v>46047</v>
      </c>
      <c r="AB1287" s="1">
        <v>3</v>
      </c>
      <c r="AC1287" s="1" t="s">
        <v>42</v>
      </c>
      <c r="AD1287" s="9" t="str">
        <f t="shared" si="206"/>
        <v>Target Not Achieved</v>
      </c>
      <c r="AE1287" s="1" t="str" cm="1">
        <f t="array" ref="AE1287">_xlfn.IFS(AB1287&gt;=4.5,"Excellent",AB1287&gt;=3,"Good",AB1287&lt;3,"Poor")</f>
        <v>Good</v>
      </c>
      <c r="AF1287" s="1" t="str">
        <f t="shared" si="207"/>
        <v>Not Eligible for Bonus</v>
      </c>
      <c r="AG1287" s="9" t="str">
        <f t="shared" si="208"/>
        <v>Priority Region</v>
      </c>
      <c r="AH1287" s="1" t="str">
        <f t="shared" si="209"/>
        <v>Order Closed</v>
      </c>
    </row>
    <row r="1288" spans="1:34">
      <c r="A1288" s="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c r="P1288" s="1">
        <f t="shared" si="200"/>
        <v>133260</v>
      </c>
      <c r="Q1288" s="1">
        <v>5</v>
      </c>
      <c r="R1288" s="1">
        <f t="shared" si="201"/>
        <v>6663</v>
      </c>
      <c r="S1288" s="1">
        <f t="shared" si="202"/>
        <v>126597</v>
      </c>
      <c r="T1288" s="1">
        <v>0.57999999999999996</v>
      </c>
      <c r="U1288" s="1">
        <f t="shared" si="203"/>
        <v>73426.259999999995</v>
      </c>
      <c r="V1288" s="1">
        <f t="shared" si="204"/>
        <v>53170.740000000005</v>
      </c>
      <c r="W1288" s="4">
        <f t="shared" si="205"/>
        <v>0.42000000000000004</v>
      </c>
      <c r="X1288" s="1" t="s">
        <v>50</v>
      </c>
      <c r="Y1288" s="1" t="s">
        <v>57</v>
      </c>
      <c r="Z1288" s="1" t="s">
        <v>41</v>
      </c>
      <c r="AA1288" s="2">
        <v>46047</v>
      </c>
      <c r="AB1288" s="1">
        <v>3</v>
      </c>
      <c r="AC1288" s="1" t="s">
        <v>42</v>
      </c>
      <c r="AD1288" s="9" t="str">
        <f t="shared" si="206"/>
        <v>Target Achieved</v>
      </c>
      <c r="AE1288" s="1" t="str" cm="1">
        <f t="array" ref="AE1288">_xlfn.IFS(AB1288&gt;=4.5,"Excellent",AB1288&gt;=3,"Good",AB1288&lt;3,"Poor")</f>
        <v>Good</v>
      </c>
      <c r="AF1288" s="1" t="str">
        <f t="shared" si="207"/>
        <v>Eligible for Bonus</v>
      </c>
      <c r="AG1288" s="9" t="str">
        <f t="shared" si="208"/>
        <v>Normal Region</v>
      </c>
      <c r="AH1288" s="1" t="str">
        <f t="shared" si="209"/>
        <v>Order Closed</v>
      </c>
    </row>
    <row r="1289" spans="1:34">
      <c r="A1289" s="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c r="P1289" s="1">
        <f t="shared" si="200"/>
        <v>8640</v>
      </c>
      <c r="Q1289" s="1">
        <v>15</v>
      </c>
      <c r="R1289" s="1">
        <f t="shared" si="201"/>
        <v>1296</v>
      </c>
      <c r="S1289" s="1">
        <f t="shared" si="202"/>
        <v>7344</v>
      </c>
      <c r="T1289" s="1">
        <v>0.5</v>
      </c>
      <c r="U1289" s="1">
        <f t="shared" si="203"/>
        <v>3672</v>
      </c>
      <c r="V1289" s="1">
        <f t="shared" si="204"/>
        <v>3672</v>
      </c>
      <c r="W1289" s="4">
        <f t="shared" si="205"/>
        <v>0.5</v>
      </c>
      <c r="X1289" s="1" t="s">
        <v>56</v>
      </c>
      <c r="Y1289" s="1" t="s">
        <v>72</v>
      </c>
      <c r="Z1289" s="1" t="s">
        <v>66</v>
      </c>
      <c r="AA1289" s="1"/>
      <c r="AB1289" s="1"/>
      <c r="AC1289" s="1" t="s">
        <v>42</v>
      </c>
      <c r="AD1289" s="9" t="str">
        <f t="shared" si="206"/>
        <v>Target Not Achieved</v>
      </c>
      <c r="AE1289" s="1" t="str" cm="1">
        <f t="array" ref="AE1289">_xlfn.IFS(AB1289&gt;=4.5,"Excellent",AB1289&gt;=3,"Good",AB1289&lt;3,"Poor")</f>
        <v>Poor</v>
      </c>
      <c r="AF1289" s="1" t="str">
        <f t="shared" si="207"/>
        <v>Not Eligible for Bonus</v>
      </c>
      <c r="AG1289" s="9" t="str">
        <f t="shared" si="208"/>
        <v>Normal Region</v>
      </c>
      <c r="AH1289" s="1" t="str">
        <f t="shared" si="209"/>
        <v>Order Closed</v>
      </c>
    </row>
    <row r="1290" spans="1:34">
      <c r="A1290" s="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c r="P1290" s="1">
        <f t="shared" si="200"/>
        <v>19140</v>
      </c>
      <c r="Q1290" s="1">
        <v>25</v>
      </c>
      <c r="R1290" s="1">
        <f t="shared" si="201"/>
        <v>4785</v>
      </c>
      <c r="S1290" s="1">
        <f t="shared" si="202"/>
        <v>14355</v>
      </c>
      <c r="T1290" s="1">
        <v>0.48</v>
      </c>
      <c r="U1290" s="1">
        <f t="shared" si="203"/>
        <v>6890.4</v>
      </c>
      <c r="V1290" s="1">
        <f t="shared" si="204"/>
        <v>7464.6</v>
      </c>
      <c r="W1290" s="4">
        <f t="shared" si="205"/>
        <v>0.52</v>
      </c>
      <c r="X1290" s="1" t="s">
        <v>104</v>
      </c>
      <c r="Y1290" s="1" t="s">
        <v>81</v>
      </c>
      <c r="Z1290" s="1" t="s">
        <v>120</v>
      </c>
      <c r="AA1290" s="1"/>
      <c r="AB1290" s="1"/>
      <c r="AC1290" s="1" t="s">
        <v>42</v>
      </c>
      <c r="AD1290" s="9" t="str">
        <f t="shared" si="206"/>
        <v>Target Achieved</v>
      </c>
      <c r="AE1290" s="1" t="str" cm="1">
        <f t="array" ref="AE1290">_xlfn.IFS(AB1290&gt;=4.5,"Excellent",AB1290&gt;=3,"Good",AB1290&lt;3,"Poor")</f>
        <v>Poor</v>
      </c>
      <c r="AF1290" s="1" t="str">
        <f t="shared" si="207"/>
        <v>Not Eligible for Bonus</v>
      </c>
      <c r="AG1290" s="9" t="str">
        <f t="shared" si="208"/>
        <v>Priority Region</v>
      </c>
      <c r="AH1290" s="1" t="str">
        <f t="shared" si="209"/>
        <v>Order Closed</v>
      </c>
    </row>
    <row r="1291" spans="1:34">
      <c r="A1291" s="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c r="P1291" s="1">
        <f t="shared" si="200"/>
        <v>44650</v>
      </c>
      <c r="Q1291" s="1">
        <v>15</v>
      </c>
      <c r="R1291" s="1">
        <f t="shared" si="201"/>
        <v>6697.5</v>
      </c>
      <c r="S1291" s="1">
        <f t="shared" si="202"/>
        <v>37952.5</v>
      </c>
      <c r="T1291" s="1">
        <v>0.48</v>
      </c>
      <c r="U1291" s="1">
        <f t="shared" si="203"/>
        <v>18217.2</v>
      </c>
      <c r="V1291" s="1">
        <f t="shared" si="204"/>
        <v>19735.3</v>
      </c>
      <c r="W1291" s="4">
        <f t="shared" si="205"/>
        <v>0.52</v>
      </c>
      <c r="X1291" s="1" t="s">
        <v>104</v>
      </c>
      <c r="Y1291" s="1" t="s">
        <v>72</v>
      </c>
      <c r="Z1291" s="1" t="s">
        <v>41</v>
      </c>
      <c r="AA1291" s="2">
        <v>46046</v>
      </c>
      <c r="AB1291" s="1">
        <v>3</v>
      </c>
      <c r="AC1291" s="1" t="s">
        <v>42</v>
      </c>
      <c r="AD1291" s="9" t="str">
        <f t="shared" si="206"/>
        <v>Target Achieved</v>
      </c>
      <c r="AE1291" s="1" t="str" cm="1">
        <f t="array" ref="AE1291">_xlfn.IFS(AB1291&gt;=4.5,"Excellent",AB1291&gt;=3,"Good",AB1291&lt;3,"Poor")</f>
        <v>Good</v>
      </c>
      <c r="AF1291" s="1" t="str">
        <f t="shared" si="207"/>
        <v>Not Eligible for Bonus</v>
      </c>
      <c r="AG1291" s="9" t="str">
        <f t="shared" si="208"/>
        <v>Normal Region</v>
      </c>
      <c r="AH1291" s="1" t="str">
        <f t="shared" si="209"/>
        <v>Order Closed</v>
      </c>
    </row>
    <row r="1292" spans="1:34">
      <c r="A1292" s="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c r="P1292" s="1">
        <f t="shared" si="200"/>
        <v>327280</v>
      </c>
      <c r="Q1292" s="1">
        <v>30</v>
      </c>
      <c r="R1292" s="1">
        <f t="shared" si="201"/>
        <v>98184</v>
      </c>
      <c r="S1292" s="1">
        <f t="shared" si="202"/>
        <v>229096</v>
      </c>
      <c r="T1292" s="1">
        <v>0.57999999999999996</v>
      </c>
      <c r="U1292" s="1">
        <f t="shared" si="203"/>
        <v>132875.68</v>
      </c>
      <c r="V1292" s="1">
        <f t="shared" si="204"/>
        <v>96220.32</v>
      </c>
      <c r="W1292" s="4">
        <f t="shared" si="205"/>
        <v>0.42000000000000004</v>
      </c>
      <c r="X1292" s="1" t="s">
        <v>50</v>
      </c>
      <c r="Y1292" s="1" t="s">
        <v>72</v>
      </c>
      <c r="Z1292" s="1" t="s">
        <v>120</v>
      </c>
      <c r="AA1292" s="1"/>
      <c r="AB1292" s="1"/>
      <c r="AC1292" s="1" t="s">
        <v>42</v>
      </c>
      <c r="AD1292" s="9" t="str">
        <f t="shared" si="206"/>
        <v>Target Achieved</v>
      </c>
      <c r="AE1292" s="1" t="str" cm="1">
        <f t="array" ref="AE1292">_xlfn.IFS(AB1292&gt;=4.5,"Excellent",AB1292&gt;=3,"Good",AB1292&lt;3,"Poor")</f>
        <v>Poor</v>
      </c>
      <c r="AF1292" s="1" t="str">
        <f t="shared" si="207"/>
        <v>Not Eligible for Bonus</v>
      </c>
      <c r="AG1292" s="9" t="str">
        <f t="shared" si="208"/>
        <v>Normal Region</v>
      </c>
      <c r="AH1292" s="1" t="str">
        <f t="shared" si="209"/>
        <v>Order Closed</v>
      </c>
    </row>
    <row r="1293" spans="1:34">
      <c r="A1293" s="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c r="P1293" s="1">
        <f t="shared" si="200"/>
        <v>6420</v>
      </c>
      <c r="Q1293" s="1">
        <v>10</v>
      </c>
      <c r="R1293" s="1">
        <f t="shared" si="201"/>
        <v>642</v>
      </c>
      <c r="S1293" s="1">
        <f t="shared" si="202"/>
        <v>5778</v>
      </c>
      <c r="T1293" s="1">
        <v>0.52</v>
      </c>
      <c r="U1293" s="1">
        <f t="shared" si="203"/>
        <v>3004.56</v>
      </c>
      <c r="V1293" s="1">
        <f t="shared" si="204"/>
        <v>2773.44</v>
      </c>
      <c r="W1293" s="4">
        <f t="shared" si="205"/>
        <v>0.48</v>
      </c>
      <c r="X1293" s="1" t="s">
        <v>147</v>
      </c>
      <c r="Y1293" s="1" t="s">
        <v>40</v>
      </c>
      <c r="Z1293" s="1" t="s">
        <v>22</v>
      </c>
      <c r="AA1293" s="1"/>
      <c r="AB1293" s="1"/>
      <c r="AC1293" s="1" t="s">
        <v>93</v>
      </c>
      <c r="AD1293" s="9" t="str">
        <f t="shared" si="206"/>
        <v>Target Not Achieved</v>
      </c>
      <c r="AE1293" s="1" t="str" cm="1">
        <f t="array" ref="AE1293">_xlfn.IFS(AB1293&gt;=4.5,"Excellent",AB1293&gt;=3,"Good",AB1293&lt;3,"Poor")</f>
        <v>Poor</v>
      </c>
      <c r="AF1293" s="1" t="str">
        <f t="shared" si="207"/>
        <v>Not Eligible for Bonus</v>
      </c>
      <c r="AG1293" s="9" t="str">
        <f t="shared" si="208"/>
        <v>Priority Region</v>
      </c>
      <c r="AH1293" s="1" t="str">
        <f t="shared" si="209"/>
        <v>Order Returned</v>
      </c>
    </row>
    <row r="1294" spans="1:34">
      <c r="A1294" s="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c r="P1294" s="1">
        <f t="shared" si="200"/>
        <v>3600</v>
      </c>
      <c r="Q1294" s="1">
        <v>20</v>
      </c>
      <c r="R1294" s="1">
        <f t="shared" si="201"/>
        <v>720</v>
      </c>
      <c r="S1294" s="1">
        <f t="shared" si="202"/>
        <v>2880</v>
      </c>
      <c r="T1294" s="1">
        <v>0.47</v>
      </c>
      <c r="U1294" s="1">
        <f t="shared" si="203"/>
        <v>1353.6</v>
      </c>
      <c r="V1294" s="1">
        <f t="shared" si="204"/>
        <v>1526.4</v>
      </c>
      <c r="W1294" s="4">
        <f t="shared" si="205"/>
        <v>0.53</v>
      </c>
      <c r="X1294" s="1" t="s">
        <v>147</v>
      </c>
      <c r="Y1294" s="1" t="s">
        <v>81</v>
      </c>
      <c r="Z1294" s="1" t="s">
        <v>66</v>
      </c>
      <c r="AA1294" s="1"/>
      <c r="AB1294" s="1"/>
      <c r="AC1294" s="1" t="s">
        <v>42</v>
      </c>
      <c r="AD1294" s="9" t="str">
        <f t="shared" si="206"/>
        <v>Target Not Achieved</v>
      </c>
      <c r="AE1294" s="1" t="str" cm="1">
        <f t="array" ref="AE1294">_xlfn.IFS(AB1294&gt;=4.5,"Excellent",AB1294&gt;=3,"Good",AB1294&lt;3,"Poor")</f>
        <v>Poor</v>
      </c>
      <c r="AF1294" s="1" t="str">
        <f t="shared" si="207"/>
        <v>Not Eligible for Bonus</v>
      </c>
      <c r="AG1294" s="9" t="str">
        <f t="shared" si="208"/>
        <v>Normal Region</v>
      </c>
      <c r="AH1294" s="1" t="str">
        <f t="shared" si="209"/>
        <v>Order Closed</v>
      </c>
    </row>
    <row r="1295" spans="1:34">
      <c r="A1295" s="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c r="P1295" s="1">
        <f t="shared" si="200"/>
        <v>5790</v>
      </c>
      <c r="Q1295" s="1">
        <v>0</v>
      </c>
      <c r="R1295" s="1">
        <f t="shared" si="201"/>
        <v>0</v>
      </c>
      <c r="S1295" s="1">
        <f t="shared" si="202"/>
        <v>5790</v>
      </c>
      <c r="T1295" s="1">
        <v>0.52</v>
      </c>
      <c r="U1295" s="1">
        <f t="shared" si="203"/>
        <v>3010.8</v>
      </c>
      <c r="V1295" s="1">
        <f t="shared" si="204"/>
        <v>2779.2</v>
      </c>
      <c r="W1295" s="4">
        <f t="shared" si="205"/>
        <v>0.48</v>
      </c>
      <c r="X1295" s="1" t="s">
        <v>65</v>
      </c>
      <c r="Y1295" s="1" t="s">
        <v>40</v>
      </c>
      <c r="Z1295" s="1" t="s">
        <v>41</v>
      </c>
      <c r="AA1295" s="2">
        <v>46049</v>
      </c>
      <c r="AB1295" s="1">
        <v>4</v>
      </c>
      <c r="AC1295" s="1" t="s">
        <v>42</v>
      </c>
      <c r="AD1295" s="9" t="str">
        <f t="shared" si="206"/>
        <v>Target Not Achieved</v>
      </c>
      <c r="AE1295" s="1" t="str" cm="1">
        <f t="array" ref="AE1295">_xlfn.IFS(AB1295&gt;=4.5,"Excellent",AB1295&gt;=3,"Good",AB1295&lt;3,"Poor")</f>
        <v>Good</v>
      </c>
      <c r="AF1295" s="1" t="str">
        <f t="shared" si="207"/>
        <v>Not Eligible for Bonus</v>
      </c>
      <c r="AG1295" s="9" t="str">
        <f t="shared" si="208"/>
        <v>Normal Region</v>
      </c>
      <c r="AH1295" s="1" t="str">
        <f t="shared" si="209"/>
        <v>Order Closed</v>
      </c>
    </row>
    <row r="1296" spans="1:34">
      <c r="A1296" s="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c r="P1296" s="1">
        <f t="shared" si="200"/>
        <v>10050</v>
      </c>
      <c r="Q1296" s="1">
        <v>0</v>
      </c>
      <c r="R1296" s="1">
        <f t="shared" si="201"/>
        <v>0</v>
      </c>
      <c r="S1296" s="1">
        <f t="shared" si="202"/>
        <v>10050</v>
      </c>
      <c r="T1296" s="1">
        <v>0.47</v>
      </c>
      <c r="U1296" s="1">
        <f t="shared" si="203"/>
        <v>4723.5</v>
      </c>
      <c r="V1296" s="1">
        <f t="shared" si="204"/>
        <v>5326.5</v>
      </c>
      <c r="W1296" s="4">
        <f t="shared" si="205"/>
        <v>0.53</v>
      </c>
      <c r="X1296" s="1" t="s">
        <v>39</v>
      </c>
      <c r="Y1296" s="1" t="s">
        <v>40</v>
      </c>
      <c r="Z1296" s="1" t="s">
        <v>41</v>
      </c>
      <c r="AA1296" s="2">
        <v>46045</v>
      </c>
      <c r="AB1296" s="1">
        <v>3</v>
      </c>
      <c r="AC1296" s="1" t="s">
        <v>42</v>
      </c>
      <c r="AD1296" s="9" t="str">
        <f t="shared" si="206"/>
        <v>Target Achieved</v>
      </c>
      <c r="AE1296" s="1" t="str" cm="1">
        <f t="array" ref="AE1296">_xlfn.IFS(AB1296&gt;=4.5,"Excellent",AB1296&gt;=3,"Good",AB1296&lt;3,"Poor")</f>
        <v>Good</v>
      </c>
      <c r="AF1296" s="1" t="str">
        <f t="shared" si="207"/>
        <v>Eligible for Bonus</v>
      </c>
      <c r="AG1296" s="9" t="str">
        <f t="shared" si="208"/>
        <v>Normal Region</v>
      </c>
      <c r="AH1296" s="1" t="str">
        <f t="shared" si="209"/>
        <v>Order Closed</v>
      </c>
    </row>
    <row r="1297" spans="1:34">
      <c r="A1297" s="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c r="P1297" s="1">
        <f t="shared" si="200"/>
        <v>18920</v>
      </c>
      <c r="Q1297" s="1">
        <v>25</v>
      </c>
      <c r="R1297" s="1">
        <f t="shared" si="201"/>
        <v>4730</v>
      </c>
      <c r="S1297" s="1">
        <f t="shared" si="202"/>
        <v>14190</v>
      </c>
      <c r="T1297" s="1">
        <v>0.47</v>
      </c>
      <c r="U1297" s="1">
        <f t="shared" si="203"/>
        <v>6669.2999999999993</v>
      </c>
      <c r="V1297" s="1">
        <f t="shared" si="204"/>
        <v>7520.7000000000007</v>
      </c>
      <c r="W1297" s="4">
        <f t="shared" si="205"/>
        <v>0.53</v>
      </c>
      <c r="X1297" s="1" t="s">
        <v>50</v>
      </c>
      <c r="Y1297" s="1" t="s">
        <v>40</v>
      </c>
      <c r="Z1297" s="1" t="s">
        <v>22</v>
      </c>
      <c r="AA1297" s="1"/>
      <c r="AB1297" s="1"/>
      <c r="AC1297" s="1" t="s">
        <v>93</v>
      </c>
      <c r="AD1297" s="9" t="str">
        <f t="shared" si="206"/>
        <v>Target Achieved</v>
      </c>
      <c r="AE1297" s="1" t="str" cm="1">
        <f t="array" ref="AE1297">_xlfn.IFS(AB1297&gt;=4.5,"Excellent",AB1297&gt;=3,"Good",AB1297&lt;3,"Poor")</f>
        <v>Poor</v>
      </c>
      <c r="AF1297" s="1" t="str">
        <f t="shared" si="207"/>
        <v>Not Eligible for Bonus</v>
      </c>
      <c r="AG1297" s="9" t="str">
        <f t="shared" si="208"/>
        <v>Normal Region</v>
      </c>
      <c r="AH1297" s="1" t="str">
        <f t="shared" si="209"/>
        <v>Order Returned</v>
      </c>
    </row>
    <row r="1298" spans="1:34">
      <c r="A1298" s="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c r="P1298" s="1">
        <f t="shared" si="200"/>
        <v>4900</v>
      </c>
      <c r="Q1298" s="1">
        <v>0</v>
      </c>
      <c r="R1298" s="1">
        <f t="shared" si="201"/>
        <v>0</v>
      </c>
      <c r="S1298" s="1">
        <f t="shared" si="202"/>
        <v>4900</v>
      </c>
      <c r="T1298" s="1">
        <v>0.62</v>
      </c>
      <c r="U1298" s="1">
        <f t="shared" si="203"/>
        <v>3038</v>
      </c>
      <c r="V1298" s="1">
        <f t="shared" si="204"/>
        <v>1862</v>
      </c>
      <c r="W1298" s="4">
        <f t="shared" si="205"/>
        <v>0.38</v>
      </c>
      <c r="X1298" s="1" t="s">
        <v>104</v>
      </c>
      <c r="Y1298" s="1" t="s">
        <v>57</v>
      </c>
      <c r="Z1298" s="1" t="s">
        <v>41</v>
      </c>
      <c r="AA1298" s="2">
        <v>46046</v>
      </c>
      <c r="AB1298" s="1">
        <v>5</v>
      </c>
      <c r="AC1298" s="1" t="s">
        <v>42</v>
      </c>
      <c r="AD1298" s="9" t="str">
        <f t="shared" si="206"/>
        <v>Target Not Achieved</v>
      </c>
      <c r="AE1298" s="1" t="str" cm="1">
        <f t="array" ref="AE1298">_xlfn.IFS(AB1298&gt;=4.5,"Excellent",AB1298&gt;=3,"Good",AB1298&lt;3,"Poor")</f>
        <v>Excellent</v>
      </c>
      <c r="AF1298" s="1" t="str">
        <f t="shared" si="207"/>
        <v>Not Eligible for Bonus</v>
      </c>
      <c r="AG1298" s="9" t="str">
        <f t="shared" si="208"/>
        <v>Normal Region</v>
      </c>
      <c r="AH1298" s="1" t="str">
        <f t="shared" si="209"/>
        <v>Order Closed</v>
      </c>
    </row>
    <row r="1299" spans="1:34">
      <c r="A1299" s="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c r="P1299" s="1">
        <f t="shared" si="200"/>
        <v>9880</v>
      </c>
      <c r="Q1299" s="1">
        <v>10</v>
      </c>
      <c r="R1299" s="1">
        <f t="shared" si="201"/>
        <v>988</v>
      </c>
      <c r="S1299" s="1">
        <f t="shared" si="202"/>
        <v>8892</v>
      </c>
      <c r="T1299" s="1">
        <v>0.47</v>
      </c>
      <c r="U1299" s="1">
        <f t="shared" si="203"/>
        <v>4179.24</v>
      </c>
      <c r="V1299" s="1">
        <f t="shared" si="204"/>
        <v>4712.76</v>
      </c>
      <c r="W1299" s="4">
        <f t="shared" si="205"/>
        <v>0.53</v>
      </c>
      <c r="X1299" s="1" t="s">
        <v>147</v>
      </c>
      <c r="Y1299" s="1" t="s">
        <v>40</v>
      </c>
      <c r="Z1299" s="1" t="s">
        <v>51</v>
      </c>
      <c r="AA1299" s="2">
        <v>46052</v>
      </c>
      <c r="AB1299" s="1"/>
      <c r="AC1299" s="1" t="s">
        <v>42</v>
      </c>
      <c r="AD1299" s="9" t="str">
        <f t="shared" si="206"/>
        <v>Target Not Achieved</v>
      </c>
      <c r="AE1299" s="1" t="str" cm="1">
        <f t="array" ref="AE1299">_xlfn.IFS(AB1299&gt;=4.5,"Excellent",AB1299&gt;=3,"Good",AB1299&lt;3,"Poor")</f>
        <v>Poor</v>
      </c>
      <c r="AF1299" s="1" t="str">
        <f t="shared" si="207"/>
        <v>Not Eligible for Bonus</v>
      </c>
      <c r="AG1299" s="9" t="str">
        <f t="shared" si="208"/>
        <v>Normal Region</v>
      </c>
      <c r="AH1299" s="1" t="str">
        <f t="shared" si="209"/>
        <v>Order Closed</v>
      </c>
    </row>
    <row r="1300" spans="1:34">
      <c r="A1300" s="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c r="P1300" s="1">
        <f t="shared" si="200"/>
        <v>1870</v>
      </c>
      <c r="Q1300" s="1">
        <v>30</v>
      </c>
      <c r="R1300" s="1">
        <f t="shared" si="201"/>
        <v>561</v>
      </c>
      <c r="S1300" s="1">
        <f t="shared" si="202"/>
        <v>1309</v>
      </c>
      <c r="T1300" s="1">
        <v>0.5</v>
      </c>
      <c r="U1300" s="1">
        <f t="shared" si="203"/>
        <v>654.5</v>
      </c>
      <c r="V1300" s="1">
        <f t="shared" si="204"/>
        <v>654.5</v>
      </c>
      <c r="W1300" s="4">
        <f t="shared" si="205"/>
        <v>0.5</v>
      </c>
      <c r="X1300" s="1" t="s">
        <v>56</v>
      </c>
      <c r="Y1300" s="1" t="s">
        <v>72</v>
      </c>
      <c r="Z1300" s="1" t="s">
        <v>41</v>
      </c>
      <c r="AA1300" s="2">
        <v>46053</v>
      </c>
      <c r="AB1300" s="1">
        <v>4</v>
      </c>
      <c r="AC1300" s="1" t="s">
        <v>42</v>
      </c>
      <c r="AD1300" s="9" t="str">
        <f t="shared" si="206"/>
        <v>Target Not Achieved</v>
      </c>
      <c r="AE1300" s="1" t="str" cm="1">
        <f t="array" ref="AE1300">_xlfn.IFS(AB1300&gt;=4.5,"Excellent",AB1300&gt;=3,"Good",AB1300&lt;3,"Poor")</f>
        <v>Good</v>
      </c>
      <c r="AF1300" s="1" t="str">
        <f t="shared" si="207"/>
        <v>Not Eligible for Bonus</v>
      </c>
      <c r="AG1300" s="9" t="str">
        <f t="shared" si="208"/>
        <v>Normal Region</v>
      </c>
      <c r="AH1300" s="1" t="str">
        <f t="shared" si="209"/>
        <v>Order Closed</v>
      </c>
    </row>
    <row r="1301" spans="1:34">
      <c r="A1301" s="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c r="P1301" s="1">
        <f t="shared" si="200"/>
        <v>1280</v>
      </c>
      <c r="Q1301" s="1">
        <v>0</v>
      </c>
      <c r="R1301" s="1">
        <f t="shared" si="201"/>
        <v>0</v>
      </c>
      <c r="S1301" s="1">
        <f t="shared" si="202"/>
        <v>1280</v>
      </c>
      <c r="T1301" s="1">
        <v>0.62</v>
      </c>
      <c r="U1301" s="1">
        <f t="shared" si="203"/>
        <v>793.6</v>
      </c>
      <c r="V1301" s="1">
        <f t="shared" si="204"/>
        <v>486.4</v>
      </c>
      <c r="W1301" s="4">
        <f t="shared" si="205"/>
        <v>0.38</v>
      </c>
      <c r="X1301" s="1" t="s">
        <v>147</v>
      </c>
      <c r="Y1301" s="1" t="s">
        <v>40</v>
      </c>
      <c r="Z1301" s="1" t="s">
        <v>41</v>
      </c>
      <c r="AA1301" s="2">
        <v>46050</v>
      </c>
      <c r="AB1301" s="1">
        <v>3</v>
      </c>
      <c r="AC1301" s="1" t="s">
        <v>42</v>
      </c>
      <c r="AD1301" s="9" t="str">
        <f t="shared" si="206"/>
        <v>Target Not Achieved</v>
      </c>
      <c r="AE1301" s="1" t="str" cm="1">
        <f t="array" ref="AE1301">_xlfn.IFS(AB1301&gt;=4.5,"Excellent",AB1301&gt;=3,"Good",AB1301&lt;3,"Poor")</f>
        <v>Good</v>
      </c>
      <c r="AF1301" s="1" t="str">
        <f t="shared" si="207"/>
        <v>Not Eligible for Bonus</v>
      </c>
      <c r="AG1301" s="9" t="str">
        <f t="shared" si="208"/>
        <v>Normal Region</v>
      </c>
      <c r="AH1301" s="1" t="str">
        <f t="shared" si="209"/>
        <v>Order Closed</v>
      </c>
    </row>
    <row r="1302" spans="1:34">
      <c r="A1302" s="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c r="P1302" s="1">
        <f t="shared" si="200"/>
        <v>12360</v>
      </c>
      <c r="Q1302" s="1">
        <v>0</v>
      </c>
      <c r="R1302" s="1">
        <f t="shared" si="201"/>
        <v>0</v>
      </c>
      <c r="S1302" s="1">
        <f t="shared" si="202"/>
        <v>12360</v>
      </c>
      <c r="T1302" s="1">
        <v>0.52</v>
      </c>
      <c r="U1302" s="1">
        <f t="shared" si="203"/>
        <v>6427.2</v>
      </c>
      <c r="V1302" s="1">
        <f t="shared" si="204"/>
        <v>5932.8</v>
      </c>
      <c r="W1302" s="4">
        <f t="shared" si="205"/>
        <v>0.48000000000000004</v>
      </c>
      <c r="X1302" s="1" t="s">
        <v>50</v>
      </c>
      <c r="Y1302" s="1" t="s">
        <v>72</v>
      </c>
      <c r="Z1302" s="1" t="s">
        <v>41</v>
      </c>
      <c r="AA1302" s="2">
        <v>46052</v>
      </c>
      <c r="AB1302" s="1">
        <v>5</v>
      </c>
      <c r="AC1302" s="1" t="s">
        <v>42</v>
      </c>
      <c r="AD1302" s="9" t="str">
        <f t="shared" si="206"/>
        <v>Target Achieved</v>
      </c>
      <c r="AE1302" s="1" t="str" cm="1">
        <f t="array" ref="AE1302">_xlfn.IFS(AB1302&gt;=4.5,"Excellent",AB1302&gt;=3,"Good",AB1302&lt;3,"Poor")</f>
        <v>Excellent</v>
      </c>
      <c r="AF1302" s="1" t="str">
        <f t="shared" si="207"/>
        <v>Eligible for Bonus</v>
      </c>
      <c r="AG1302" s="9" t="str">
        <f t="shared" si="208"/>
        <v>Normal Region</v>
      </c>
      <c r="AH1302" s="1" t="str">
        <f t="shared" si="209"/>
        <v>Order Closed</v>
      </c>
    </row>
    <row r="1303" spans="1:34">
      <c r="A1303" s="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c r="P1303" s="1">
        <f t="shared" si="200"/>
        <v>13100</v>
      </c>
      <c r="Q1303" s="1">
        <v>0</v>
      </c>
      <c r="R1303" s="1">
        <f t="shared" si="201"/>
        <v>0</v>
      </c>
      <c r="S1303" s="1">
        <f t="shared" si="202"/>
        <v>13100</v>
      </c>
      <c r="T1303" s="1">
        <v>0.45</v>
      </c>
      <c r="U1303" s="1">
        <f t="shared" si="203"/>
        <v>5895</v>
      </c>
      <c r="V1303" s="1">
        <f t="shared" si="204"/>
        <v>7205</v>
      </c>
      <c r="W1303" s="4">
        <f t="shared" si="205"/>
        <v>0.55000000000000004</v>
      </c>
      <c r="X1303" s="1" t="s">
        <v>39</v>
      </c>
      <c r="Y1303" s="1" t="s">
        <v>72</v>
      </c>
      <c r="Z1303" s="1" t="s">
        <v>41</v>
      </c>
      <c r="AA1303" s="2">
        <v>46052</v>
      </c>
      <c r="AB1303" s="1">
        <v>4</v>
      </c>
      <c r="AC1303" s="1" t="s">
        <v>42</v>
      </c>
      <c r="AD1303" s="9" t="str">
        <f t="shared" si="206"/>
        <v>Target Achieved</v>
      </c>
      <c r="AE1303" s="1" t="str" cm="1">
        <f t="array" ref="AE1303">_xlfn.IFS(AB1303&gt;=4.5,"Excellent",AB1303&gt;=3,"Good",AB1303&lt;3,"Poor")</f>
        <v>Good</v>
      </c>
      <c r="AF1303" s="1" t="str">
        <f t="shared" si="207"/>
        <v>Eligible for Bonus</v>
      </c>
      <c r="AG1303" s="9" t="str">
        <f t="shared" si="208"/>
        <v>Priority Region</v>
      </c>
      <c r="AH1303" s="1" t="str">
        <f t="shared" si="209"/>
        <v>Order Closed</v>
      </c>
    </row>
    <row r="1304" spans="1:34">
      <c r="A1304" s="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c r="P1304" s="1">
        <f t="shared" si="200"/>
        <v>11340</v>
      </c>
      <c r="Q1304" s="1">
        <v>25</v>
      </c>
      <c r="R1304" s="1">
        <f t="shared" si="201"/>
        <v>2835</v>
      </c>
      <c r="S1304" s="1">
        <f t="shared" si="202"/>
        <v>8505</v>
      </c>
      <c r="T1304" s="1">
        <v>0.5</v>
      </c>
      <c r="U1304" s="1">
        <f t="shared" si="203"/>
        <v>4252.5</v>
      </c>
      <c r="V1304" s="1">
        <f t="shared" si="204"/>
        <v>4252.5</v>
      </c>
      <c r="W1304" s="4">
        <f t="shared" si="205"/>
        <v>0.5</v>
      </c>
      <c r="X1304" s="1" t="s">
        <v>104</v>
      </c>
      <c r="Y1304" s="1" t="s">
        <v>72</v>
      </c>
      <c r="Z1304" s="1" t="s">
        <v>41</v>
      </c>
      <c r="AA1304" s="2">
        <v>46049</v>
      </c>
      <c r="AB1304" s="1">
        <v>4</v>
      </c>
      <c r="AC1304" s="1" t="s">
        <v>42</v>
      </c>
      <c r="AD1304" s="9" t="str">
        <f t="shared" si="206"/>
        <v>Target Not Achieved</v>
      </c>
      <c r="AE1304" s="1" t="str" cm="1">
        <f t="array" ref="AE1304">_xlfn.IFS(AB1304&gt;=4.5,"Excellent",AB1304&gt;=3,"Good",AB1304&lt;3,"Poor")</f>
        <v>Good</v>
      </c>
      <c r="AF1304" s="1" t="str">
        <f t="shared" si="207"/>
        <v>Not Eligible for Bonus</v>
      </c>
      <c r="AG1304" s="9" t="str">
        <f t="shared" si="208"/>
        <v>Normal Region</v>
      </c>
      <c r="AH1304" s="1" t="str">
        <f t="shared" si="209"/>
        <v>Order Closed</v>
      </c>
    </row>
    <row r="1305" spans="1:34">
      <c r="A1305" s="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c r="P1305" s="1">
        <f t="shared" si="200"/>
        <v>22230</v>
      </c>
      <c r="Q1305" s="1">
        <v>0</v>
      </c>
      <c r="R1305" s="1">
        <f t="shared" si="201"/>
        <v>0</v>
      </c>
      <c r="S1305" s="1">
        <f t="shared" si="202"/>
        <v>22230</v>
      </c>
      <c r="T1305" s="1">
        <v>0.52</v>
      </c>
      <c r="U1305" s="1">
        <f t="shared" si="203"/>
        <v>11559.6</v>
      </c>
      <c r="V1305" s="1">
        <f t="shared" si="204"/>
        <v>10670.4</v>
      </c>
      <c r="W1305" s="4">
        <f t="shared" si="205"/>
        <v>0.48</v>
      </c>
      <c r="X1305" s="1" t="s">
        <v>50</v>
      </c>
      <c r="Y1305" s="1" t="s">
        <v>81</v>
      </c>
      <c r="Z1305" s="1" t="s">
        <v>41</v>
      </c>
      <c r="AA1305" s="2">
        <v>46053</v>
      </c>
      <c r="AB1305" s="1">
        <v>5</v>
      </c>
      <c r="AC1305" s="1" t="s">
        <v>42</v>
      </c>
      <c r="AD1305" s="9" t="str">
        <f t="shared" si="206"/>
        <v>Target Achieved</v>
      </c>
      <c r="AE1305" s="1" t="str" cm="1">
        <f t="array" ref="AE1305">_xlfn.IFS(AB1305&gt;=4.5,"Excellent",AB1305&gt;=3,"Good",AB1305&lt;3,"Poor")</f>
        <v>Excellent</v>
      </c>
      <c r="AF1305" s="1" t="str">
        <f t="shared" si="207"/>
        <v>Eligible for Bonus</v>
      </c>
      <c r="AG1305" s="9" t="str">
        <f t="shared" si="208"/>
        <v>Priority Region</v>
      </c>
      <c r="AH1305" s="1" t="str">
        <f t="shared" si="209"/>
        <v>Order Closed</v>
      </c>
    </row>
    <row r="1306" spans="1:34">
      <c r="A1306" s="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c r="P1306" s="1">
        <f t="shared" si="200"/>
        <v>9700</v>
      </c>
      <c r="Q1306" s="1">
        <v>20</v>
      </c>
      <c r="R1306" s="1">
        <f t="shared" si="201"/>
        <v>1940</v>
      </c>
      <c r="S1306" s="1">
        <f t="shared" si="202"/>
        <v>7760</v>
      </c>
      <c r="T1306" s="1">
        <v>0.48</v>
      </c>
      <c r="U1306" s="1">
        <f t="shared" si="203"/>
        <v>3724.7999999999997</v>
      </c>
      <c r="V1306" s="1">
        <f t="shared" si="204"/>
        <v>4035.2000000000003</v>
      </c>
      <c r="W1306" s="4">
        <f t="shared" si="205"/>
        <v>0.52</v>
      </c>
      <c r="X1306" s="1" t="s">
        <v>50</v>
      </c>
      <c r="Y1306" s="1" t="s">
        <v>40</v>
      </c>
      <c r="Z1306" s="1" t="s">
        <v>66</v>
      </c>
      <c r="AA1306" s="1"/>
      <c r="AB1306" s="1"/>
      <c r="AC1306" s="1" t="s">
        <v>42</v>
      </c>
      <c r="AD1306" s="9" t="str">
        <f t="shared" si="206"/>
        <v>Target Not Achieved</v>
      </c>
      <c r="AE1306" s="1" t="str" cm="1">
        <f t="array" ref="AE1306">_xlfn.IFS(AB1306&gt;=4.5,"Excellent",AB1306&gt;=3,"Good",AB1306&lt;3,"Poor")</f>
        <v>Poor</v>
      </c>
      <c r="AF1306" s="1" t="str">
        <f t="shared" si="207"/>
        <v>Not Eligible for Bonus</v>
      </c>
      <c r="AG1306" s="9" t="str">
        <f t="shared" si="208"/>
        <v>Normal Region</v>
      </c>
      <c r="AH1306" s="1" t="str">
        <f t="shared" si="209"/>
        <v>Order Closed</v>
      </c>
    </row>
    <row r="1307" spans="1:34">
      <c r="A1307" s="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c r="P1307" s="1">
        <f t="shared" si="200"/>
        <v>780</v>
      </c>
      <c r="Q1307" s="1">
        <v>10</v>
      </c>
      <c r="R1307" s="1">
        <f t="shared" si="201"/>
        <v>78</v>
      </c>
      <c r="S1307" s="1">
        <f t="shared" si="202"/>
        <v>702</v>
      </c>
      <c r="T1307" s="1">
        <v>0.62</v>
      </c>
      <c r="U1307" s="1">
        <f t="shared" si="203"/>
        <v>435.24</v>
      </c>
      <c r="V1307" s="1">
        <f t="shared" si="204"/>
        <v>266.76</v>
      </c>
      <c r="W1307" s="4">
        <f t="shared" si="205"/>
        <v>0.38</v>
      </c>
      <c r="X1307" s="1" t="s">
        <v>147</v>
      </c>
      <c r="Y1307" s="1" t="s">
        <v>72</v>
      </c>
      <c r="Z1307" s="1" t="s">
        <v>41</v>
      </c>
      <c r="AA1307" s="2">
        <v>46049</v>
      </c>
      <c r="AB1307" s="1">
        <v>4</v>
      </c>
      <c r="AC1307" s="1" t="s">
        <v>42</v>
      </c>
      <c r="AD1307" s="9" t="str">
        <f t="shared" si="206"/>
        <v>Target Not Achieved</v>
      </c>
      <c r="AE1307" s="1" t="str" cm="1">
        <f t="array" ref="AE1307">_xlfn.IFS(AB1307&gt;=4.5,"Excellent",AB1307&gt;=3,"Good",AB1307&lt;3,"Poor")</f>
        <v>Good</v>
      </c>
      <c r="AF1307" s="1" t="str">
        <f t="shared" si="207"/>
        <v>Not Eligible for Bonus</v>
      </c>
      <c r="AG1307" s="9" t="str">
        <f t="shared" si="208"/>
        <v>Priority Region</v>
      </c>
      <c r="AH1307" s="1" t="str">
        <f t="shared" si="209"/>
        <v>Order Closed</v>
      </c>
    </row>
    <row r="1308" spans="1:34">
      <c r="A1308" s="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c r="P1308" s="1">
        <f t="shared" si="200"/>
        <v>1320</v>
      </c>
      <c r="Q1308" s="1">
        <v>5</v>
      </c>
      <c r="R1308" s="1">
        <f t="shared" si="201"/>
        <v>66</v>
      </c>
      <c r="S1308" s="1">
        <f t="shared" si="202"/>
        <v>1254</v>
      </c>
      <c r="T1308" s="1">
        <v>0.62</v>
      </c>
      <c r="U1308" s="1">
        <f t="shared" si="203"/>
        <v>777.48</v>
      </c>
      <c r="V1308" s="1">
        <f t="shared" si="204"/>
        <v>476.52</v>
      </c>
      <c r="W1308" s="4">
        <f t="shared" si="205"/>
        <v>0.38</v>
      </c>
      <c r="X1308" s="1" t="s">
        <v>147</v>
      </c>
      <c r="Y1308" s="1" t="s">
        <v>72</v>
      </c>
      <c r="Z1308" s="1" t="s">
        <v>41</v>
      </c>
      <c r="AA1308" s="2">
        <v>46049</v>
      </c>
      <c r="AB1308" s="1">
        <v>5</v>
      </c>
      <c r="AC1308" s="1" t="s">
        <v>42</v>
      </c>
      <c r="AD1308" s="9" t="str">
        <f t="shared" si="206"/>
        <v>Target Not Achieved</v>
      </c>
      <c r="AE1308" s="1" t="str" cm="1">
        <f t="array" ref="AE1308">_xlfn.IFS(AB1308&gt;=4.5,"Excellent",AB1308&gt;=3,"Good",AB1308&lt;3,"Poor")</f>
        <v>Excellent</v>
      </c>
      <c r="AF1308" s="1" t="str">
        <f t="shared" si="207"/>
        <v>Not Eligible for Bonus</v>
      </c>
      <c r="AG1308" s="9" t="str">
        <f t="shared" si="208"/>
        <v>Priority Region</v>
      </c>
      <c r="AH1308" s="1" t="str">
        <f t="shared" si="209"/>
        <v>Order Closed</v>
      </c>
    </row>
    <row r="1309" spans="1:34">
      <c r="A1309" s="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c r="P1309" s="1">
        <f t="shared" si="200"/>
        <v>5600</v>
      </c>
      <c r="Q1309" s="1">
        <v>10</v>
      </c>
      <c r="R1309" s="1">
        <f t="shared" si="201"/>
        <v>560</v>
      </c>
      <c r="S1309" s="1">
        <f t="shared" si="202"/>
        <v>5040</v>
      </c>
      <c r="T1309" s="1">
        <v>0.45</v>
      </c>
      <c r="U1309" s="1">
        <f t="shared" si="203"/>
        <v>2268</v>
      </c>
      <c r="V1309" s="1">
        <f t="shared" si="204"/>
        <v>2772</v>
      </c>
      <c r="W1309" s="4">
        <f t="shared" si="205"/>
        <v>0.55000000000000004</v>
      </c>
      <c r="X1309" s="1" t="s">
        <v>65</v>
      </c>
      <c r="Y1309" s="1" t="s">
        <v>72</v>
      </c>
      <c r="Z1309" s="1" t="s">
        <v>41</v>
      </c>
      <c r="AA1309" s="2">
        <v>46055</v>
      </c>
      <c r="AB1309" s="1">
        <v>5</v>
      </c>
      <c r="AC1309" s="1" t="s">
        <v>42</v>
      </c>
      <c r="AD1309" s="9" t="str">
        <f t="shared" si="206"/>
        <v>Target Not Achieved</v>
      </c>
      <c r="AE1309" s="1" t="str" cm="1">
        <f t="array" ref="AE1309">_xlfn.IFS(AB1309&gt;=4.5,"Excellent",AB1309&gt;=3,"Good",AB1309&lt;3,"Poor")</f>
        <v>Excellent</v>
      </c>
      <c r="AF1309" s="1" t="str">
        <f t="shared" si="207"/>
        <v>Not Eligible for Bonus</v>
      </c>
      <c r="AG1309" s="9" t="str">
        <f t="shared" si="208"/>
        <v>Priority Region</v>
      </c>
      <c r="AH1309" s="1" t="str">
        <f t="shared" si="209"/>
        <v>Order Closed</v>
      </c>
    </row>
    <row r="1310" spans="1:34">
      <c r="A1310" s="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c r="P1310" s="1">
        <f t="shared" si="200"/>
        <v>20880</v>
      </c>
      <c r="Q1310" s="1">
        <v>0</v>
      </c>
      <c r="R1310" s="1">
        <f t="shared" si="201"/>
        <v>0</v>
      </c>
      <c r="S1310" s="1">
        <f t="shared" si="202"/>
        <v>20880</v>
      </c>
      <c r="T1310" s="1">
        <v>0.48</v>
      </c>
      <c r="U1310" s="1">
        <f t="shared" si="203"/>
        <v>10022.4</v>
      </c>
      <c r="V1310" s="1">
        <f t="shared" si="204"/>
        <v>10857.6</v>
      </c>
      <c r="W1310" s="4">
        <f t="shared" si="205"/>
        <v>0.52</v>
      </c>
      <c r="X1310" s="1" t="s">
        <v>92</v>
      </c>
      <c r="Y1310" s="1" t="s">
        <v>40</v>
      </c>
      <c r="Z1310" s="1" t="s">
        <v>41</v>
      </c>
      <c r="AA1310" s="2">
        <v>46051</v>
      </c>
      <c r="AB1310" s="1">
        <v>5</v>
      </c>
      <c r="AC1310" s="1" t="s">
        <v>42</v>
      </c>
      <c r="AD1310" s="9" t="str">
        <f t="shared" si="206"/>
        <v>Target Achieved</v>
      </c>
      <c r="AE1310" s="1" t="str" cm="1">
        <f t="array" ref="AE1310">_xlfn.IFS(AB1310&gt;=4.5,"Excellent",AB1310&gt;=3,"Good",AB1310&lt;3,"Poor")</f>
        <v>Excellent</v>
      </c>
      <c r="AF1310" s="1" t="str">
        <f t="shared" si="207"/>
        <v>Eligible for Bonus</v>
      </c>
      <c r="AG1310" s="9" t="str">
        <f t="shared" si="208"/>
        <v>Normal Region</v>
      </c>
      <c r="AH1310" s="1" t="str">
        <f t="shared" si="209"/>
        <v>Order Closed</v>
      </c>
    </row>
    <row r="1311" spans="1:34">
      <c r="A1311" s="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c r="P1311" s="1">
        <f t="shared" si="200"/>
        <v>6000</v>
      </c>
      <c r="Q1311" s="1">
        <v>25</v>
      </c>
      <c r="R1311" s="1">
        <f t="shared" si="201"/>
        <v>1500</v>
      </c>
      <c r="S1311" s="1">
        <f t="shared" si="202"/>
        <v>4500</v>
      </c>
      <c r="T1311" s="1">
        <v>0.35</v>
      </c>
      <c r="U1311" s="1">
        <f t="shared" si="203"/>
        <v>1575</v>
      </c>
      <c r="V1311" s="1">
        <f t="shared" si="204"/>
        <v>2925</v>
      </c>
      <c r="W1311" s="4">
        <f t="shared" si="205"/>
        <v>0.65</v>
      </c>
      <c r="X1311" s="1" t="s">
        <v>147</v>
      </c>
      <c r="Y1311" s="1" t="s">
        <v>57</v>
      </c>
      <c r="Z1311" s="1" t="s">
        <v>22</v>
      </c>
      <c r="AA1311" s="1"/>
      <c r="AB1311" s="1"/>
      <c r="AC1311" s="1" t="s">
        <v>93</v>
      </c>
      <c r="AD1311" s="9" t="str">
        <f t="shared" si="206"/>
        <v>Target Not Achieved</v>
      </c>
      <c r="AE1311" s="1" t="str" cm="1">
        <f t="array" ref="AE1311">_xlfn.IFS(AB1311&gt;=4.5,"Excellent",AB1311&gt;=3,"Good",AB1311&lt;3,"Poor")</f>
        <v>Poor</v>
      </c>
      <c r="AF1311" s="1" t="str">
        <f t="shared" si="207"/>
        <v>Not Eligible for Bonus</v>
      </c>
      <c r="AG1311" s="9" t="str">
        <f t="shared" si="208"/>
        <v>Priority Region</v>
      </c>
      <c r="AH1311" s="1" t="str">
        <f t="shared" si="209"/>
        <v>Order Returned</v>
      </c>
    </row>
    <row r="1312" spans="1:34">
      <c r="A1312" s="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c r="P1312" s="1">
        <f t="shared" si="200"/>
        <v>12840</v>
      </c>
      <c r="Q1312" s="1">
        <v>15</v>
      </c>
      <c r="R1312" s="1">
        <f t="shared" si="201"/>
        <v>1926</v>
      </c>
      <c r="S1312" s="1">
        <f t="shared" si="202"/>
        <v>10914</v>
      </c>
      <c r="T1312" s="1">
        <v>0.48</v>
      </c>
      <c r="U1312" s="1">
        <f t="shared" si="203"/>
        <v>5238.72</v>
      </c>
      <c r="V1312" s="1">
        <f t="shared" si="204"/>
        <v>5675.28</v>
      </c>
      <c r="W1312" s="4">
        <f t="shared" si="205"/>
        <v>0.52</v>
      </c>
      <c r="X1312" s="1" t="s">
        <v>39</v>
      </c>
      <c r="Y1312" s="1" t="s">
        <v>57</v>
      </c>
      <c r="Z1312" s="1" t="s">
        <v>41</v>
      </c>
      <c r="AA1312" s="2">
        <v>46051</v>
      </c>
      <c r="AB1312" s="1">
        <v>5</v>
      </c>
      <c r="AC1312" s="1" t="s">
        <v>42</v>
      </c>
      <c r="AD1312" s="9" t="str">
        <f t="shared" si="206"/>
        <v>Target Achieved</v>
      </c>
      <c r="AE1312" s="1" t="str" cm="1">
        <f t="array" ref="AE1312">_xlfn.IFS(AB1312&gt;=4.5,"Excellent",AB1312&gt;=3,"Good",AB1312&lt;3,"Poor")</f>
        <v>Excellent</v>
      </c>
      <c r="AF1312" s="1" t="str">
        <f t="shared" si="207"/>
        <v>Not Eligible for Bonus</v>
      </c>
      <c r="AG1312" s="9" t="str">
        <f t="shared" si="208"/>
        <v>Normal Region</v>
      </c>
      <c r="AH1312" s="1" t="str">
        <f t="shared" si="209"/>
        <v>Order Closed</v>
      </c>
    </row>
    <row r="1313" spans="1:34">
      <c r="A1313" s="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c r="P1313" s="1">
        <f t="shared" si="200"/>
        <v>4960</v>
      </c>
      <c r="Q1313" s="1">
        <v>30</v>
      </c>
      <c r="R1313" s="1">
        <f t="shared" si="201"/>
        <v>1488</v>
      </c>
      <c r="S1313" s="1">
        <f t="shared" si="202"/>
        <v>3472</v>
      </c>
      <c r="T1313" s="1">
        <v>0.35</v>
      </c>
      <c r="U1313" s="1">
        <f t="shared" si="203"/>
        <v>1215.1999999999998</v>
      </c>
      <c r="V1313" s="1">
        <f t="shared" si="204"/>
        <v>2256.8000000000002</v>
      </c>
      <c r="W1313" s="4">
        <f t="shared" si="205"/>
        <v>0.65</v>
      </c>
      <c r="X1313" s="1" t="s">
        <v>65</v>
      </c>
      <c r="Y1313" s="1" t="s">
        <v>72</v>
      </c>
      <c r="Z1313" s="1" t="s">
        <v>41</v>
      </c>
      <c r="AA1313" s="2">
        <v>46056</v>
      </c>
      <c r="AB1313" s="1">
        <v>4</v>
      </c>
      <c r="AC1313" s="1" t="s">
        <v>42</v>
      </c>
      <c r="AD1313" s="9" t="str">
        <f t="shared" si="206"/>
        <v>Target Not Achieved</v>
      </c>
      <c r="AE1313" s="1" t="str" cm="1">
        <f t="array" ref="AE1313">_xlfn.IFS(AB1313&gt;=4.5,"Excellent",AB1313&gt;=3,"Good",AB1313&lt;3,"Poor")</f>
        <v>Good</v>
      </c>
      <c r="AF1313" s="1" t="str">
        <f t="shared" si="207"/>
        <v>Not Eligible for Bonus</v>
      </c>
      <c r="AG1313" s="9" t="str">
        <f t="shared" si="208"/>
        <v>Normal Region</v>
      </c>
      <c r="AH1313" s="1" t="str">
        <f t="shared" si="209"/>
        <v>Order Closed</v>
      </c>
    </row>
    <row r="1314" spans="1:34">
      <c r="A1314" s="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c r="P1314" s="1">
        <f t="shared" si="200"/>
        <v>13720</v>
      </c>
      <c r="Q1314" s="1">
        <v>15</v>
      </c>
      <c r="R1314" s="1">
        <f t="shared" si="201"/>
        <v>2058</v>
      </c>
      <c r="S1314" s="1">
        <f t="shared" si="202"/>
        <v>11662</v>
      </c>
      <c r="T1314" s="1">
        <v>0.47</v>
      </c>
      <c r="U1314" s="1">
        <f t="shared" si="203"/>
        <v>5481.1399999999994</v>
      </c>
      <c r="V1314" s="1">
        <f t="shared" si="204"/>
        <v>6180.8600000000006</v>
      </c>
      <c r="W1314" s="4">
        <f t="shared" si="205"/>
        <v>0.53</v>
      </c>
      <c r="X1314" s="1" t="s">
        <v>39</v>
      </c>
      <c r="Y1314" s="1" t="s">
        <v>57</v>
      </c>
      <c r="Z1314" s="1" t="s">
        <v>120</v>
      </c>
      <c r="AA1314" s="1"/>
      <c r="AB1314" s="1"/>
      <c r="AC1314" s="1" t="s">
        <v>42</v>
      </c>
      <c r="AD1314" s="9" t="str">
        <f t="shared" si="206"/>
        <v>Target Achieved</v>
      </c>
      <c r="AE1314" s="1" t="str" cm="1">
        <f t="array" ref="AE1314">_xlfn.IFS(AB1314&gt;=4.5,"Excellent",AB1314&gt;=3,"Good",AB1314&lt;3,"Poor")</f>
        <v>Poor</v>
      </c>
      <c r="AF1314" s="1" t="str">
        <f t="shared" si="207"/>
        <v>Not Eligible for Bonus</v>
      </c>
      <c r="AG1314" s="9" t="str">
        <f t="shared" si="208"/>
        <v>Normal Region</v>
      </c>
      <c r="AH1314" s="1" t="str">
        <f t="shared" si="209"/>
        <v>Order Closed</v>
      </c>
    </row>
    <row r="1315" spans="1:34">
      <c r="A1315" s="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c r="P1315" s="1">
        <f t="shared" si="200"/>
        <v>16000</v>
      </c>
      <c r="Q1315" s="1">
        <v>15</v>
      </c>
      <c r="R1315" s="1">
        <f t="shared" si="201"/>
        <v>2400</v>
      </c>
      <c r="S1315" s="1">
        <f t="shared" si="202"/>
        <v>13600</v>
      </c>
      <c r="T1315" s="1">
        <v>0.5</v>
      </c>
      <c r="U1315" s="1">
        <f t="shared" si="203"/>
        <v>6800</v>
      </c>
      <c r="V1315" s="1">
        <f t="shared" si="204"/>
        <v>6800</v>
      </c>
      <c r="W1315" s="4">
        <f t="shared" si="205"/>
        <v>0.5</v>
      </c>
      <c r="X1315" s="1" t="s">
        <v>104</v>
      </c>
      <c r="Y1315" s="1" t="s">
        <v>81</v>
      </c>
      <c r="Z1315" s="1" t="s">
        <v>41</v>
      </c>
      <c r="AA1315" s="2">
        <v>46056</v>
      </c>
      <c r="AB1315" s="1">
        <v>3</v>
      </c>
      <c r="AC1315" s="1" t="s">
        <v>42</v>
      </c>
      <c r="AD1315" s="9" t="str">
        <f t="shared" si="206"/>
        <v>Target Achieved</v>
      </c>
      <c r="AE1315" s="1" t="str" cm="1">
        <f t="array" ref="AE1315">_xlfn.IFS(AB1315&gt;=4.5,"Excellent",AB1315&gt;=3,"Good",AB1315&lt;3,"Poor")</f>
        <v>Good</v>
      </c>
      <c r="AF1315" s="1" t="str">
        <f t="shared" si="207"/>
        <v>Not Eligible for Bonus</v>
      </c>
      <c r="AG1315" s="9" t="str">
        <f t="shared" si="208"/>
        <v>Priority Region</v>
      </c>
      <c r="AH1315" s="1" t="str">
        <f t="shared" si="209"/>
        <v>Order Closed</v>
      </c>
    </row>
    <row r="1316" spans="1:34">
      <c r="A1316" s="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c r="P1316" s="1">
        <f t="shared" si="200"/>
        <v>10920</v>
      </c>
      <c r="Q1316" s="1">
        <v>5</v>
      </c>
      <c r="R1316" s="1">
        <f t="shared" si="201"/>
        <v>546</v>
      </c>
      <c r="S1316" s="1">
        <f t="shared" si="202"/>
        <v>10374</v>
      </c>
      <c r="T1316" s="1">
        <v>0.47</v>
      </c>
      <c r="U1316" s="1">
        <f t="shared" si="203"/>
        <v>4875.78</v>
      </c>
      <c r="V1316" s="1">
        <f t="shared" si="204"/>
        <v>5498.22</v>
      </c>
      <c r="W1316" s="4">
        <f t="shared" si="205"/>
        <v>0.53</v>
      </c>
      <c r="X1316" s="1" t="s">
        <v>65</v>
      </c>
      <c r="Y1316" s="1" t="s">
        <v>40</v>
      </c>
      <c r="Z1316" s="1" t="s">
        <v>120</v>
      </c>
      <c r="AA1316" s="1"/>
      <c r="AB1316" s="1"/>
      <c r="AC1316" s="1" t="s">
        <v>42</v>
      </c>
      <c r="AD1316" s="9" t="str">
        <f t="shared" si="206"/>
        <v>Target Achieved</v>
      </c>
      <c r="AE1316" s="1" t="str" cm="1">
        <f t="array" ref="AE1316">_xlfn.IFS(AB1316&gt;=4.5,"Excellent",AB1316&gt;=3,"Good",AB1316&lt;3,"Poor")</f>
        <v>Poor</v>
      </c>
      <c r="AF1316" s="1" t="str">
        <f t="shared" si="207"/>
        <v>Eligible for Bonus</v>
      </c>
      <c r="AG1316" s="9" t="str">
        <f t="shared" si="208"/>
        <v>Normal Region</v>
      </c>
      <c r="AH1316" s="1" t="str">
        <f t="shared" si="209"/>
        <v>Order Closed</v>
      </c>
    </row>
    <row r="1317" spans="1:34">
      <c r="A1317" s="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c r="P1317" s="1">
        <f t="shared" si="200"/>
        <v>630</v>
      </c>
      <c r="Q1317" s="1">
        <v>20</v>
      </c>
      <c r="R1317" s="1">
        <f t="shared" si="201"/>
        <v>126</v>
      </c>
      <c r="S1317" s="1">
        <f t="shared" si="202"/>
        <v>504</v>
      </c>
      <c r="T1317" s="1">
        <v>0.62</v>
      </c>
      <c r="U1317" s="1">
        <f t="shared" si="203"/>
        <v>312.48</v>
      </c>
      <c r="V1317" s="1">
        <f t="shared" si="204"/>
        <v>191.51999999999998</v>
      </c>
      <c r="W1317" s="4">
        <f t="shared" si="205"/>
        <v>0.37999999999999995</v>
      </c>
      <c r="X1317" s="1" t="s">
        <v>104</v>
      </c>
      <c r="Y1317" s="1" t="s">
        <v>72</v>
      </c>
      <c r="Z1317" s="1" t="s">
        <v>41</v>
      </c>
      <c r="AA1317" s="2">
        <v>46057</v>
      </c>
      <c r="AB1317" s="1">
        <v>4</v>
      </c>
      <c r="AC1317" s="1" t="s">
        <v>42</v>
      </c>
      <c r="AD1317" s="9" t="str">
        <f t="shared" si="206"/>
        <v>Target Not Achieved</v>
      </c>
      <c r="AE1317" s="1" t="str" cm="1">
        <f t="array" ref="AE1317">_xlfn.IFS(AB1317&gt;=4.5,"Excellent",AB1317&gt;=3,"Good",AB1317&lt;3,"Poor")</f>
        <v>Good</v>
      </c>
      <c r="AF1317" s="1" t="str">
        <f t="shared" si="207"/>
        <v>Not Eligible for Bonus</v>
      </c>
      <c r="AG1317" s="9" t="str">
        <f t="shared" si="208"/>
        <v>Normal Region</v>
      </c>
      <c r="AH1317" s="1" t="str">
        <f t="shared" si="209"/>
        <v>Order Closed</v>
      </c>
    </row>
    <row r="1318" spans="1:34">
      <c r="A1318" s="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c r="P1318" s="1">
        <f t="shared" si="200"/>
        <v>1620</v>
      </c>
      <c r="Q1318" s="1">
        <v>20</v>
      </c>
      <c r="R1318" s="1">
        <f t="shared" si="201"/>
        <v>324</v>
      </c>
      <c r="S1318" s="1">
        <f t="shared" si="202"/>
        <v>1296</v>
      </c>
      <c r="T1318" s="1">
        <v>0.47</v>
      </c>
      <c r="U1318" s="1">
        <f t="shared" si="203"/>
        <v>609.12</v>
      </c>
      <c r="V1318" s="1">
        <f t="shared" si="204"/>
        <v>686.88</v>
      </c>
      <c r="W1318" s="4">
        <f t="shared" si="205"/>
        <v>0.53</v>
      </c>
      <c r="X1318" s="1" t="s">
        <v>56</v>
      </c>
      <c r="Y1318" s="1" t="s">
        <v>40</v>
      </c>
      <c r="Z1318" s="1" t="s">
        <v>22</v>
      </c>
      <c r="AA1318" s="1"/>
      <c r="AB1318" s="1"/>
      <c r="AC1318" s="1" t="s">
        <v>93</v>
      </c>
      <c r="AD1318" s="9" t="str">
        <f t="shared" si="206"/>
        <v>Target Not Achieved</v>
      </c>
      <c r="AE1318" s="1" t="str" cm="1">
        <f t="array" ref="AE1318">_xlfn.IFS(AB1318&gt;=4.5,"Excellent",AB1318&gt;=3,"Good",AB1318&lt;3,"Poor")</f>
        <v>Poor</v>
      </c>
      <c r="AF1318" s="1" t="str">
        <f t="shared" si="207"/>
        <v>Not Eligible for Bonus</v>
      </c>
      <c r="AG1318" s="9" t="str">
        <f t="shared" si="208"/>
        <v>Normal Region</v>
      </c>
      <c r="AH1318" s="1" t="str">
        <f t="shared" si="209"/>
        <v>Order Returned</v>
      </c>
    </row>
    <row r="1319" spans="1:34">
      <c r="A1319" s="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c r="P1319" s="1">
        <f t="shared" si="200"/>
        <v>12840</v>
      </c>
      <c r="Q1319" s="1">
        <v>30</v>
      </c>
      <c r="R1319" s="1">
        <f t="shared" si="201"/>
        <v>3852</v>
      </c>
      <c r="S1319" s="1">
        <f t="shared" si="202"/>
        <v>8988</v>
      </c>
      <c r="T1319" s="1">
        <v>0.48</v>
      </c>
      <c r="U1319" s="1">
        <f t="shared" si="203"/>
        <v>4314.24</v>
      </c>
      <c r="V1319" s="1">
        <f t="shared" si="204"/>
        <v>4673.76</v>
      </c>
      <c r="W1319" s="4">
        <f t="shared" si="205"/>
        <v>0.52</v>
      </c>
      <c r="X1319" s="1" t="s">
        <v>92</v>
      </c>
      <c r="Y1319" s="1" t="s">
        <v>40</v>
      </c>
      <c r="Z1319" s="1" t="s">
        <v>41</v>
      </c>
      <c r="AA1319" s="2">
        <v>46056</v>
      </c>
      <c r="AB1319" s="1">
        <v>5</v>
      </c>
      <c r="AC1319" s="1" t="s">
        <v>42</v>
      </c>
      <c r="AD1319" s="9" t="str">
        <f t="shared" si="206"/>
        <v>Target Not Achieved</v>
      </c>
      <c r="AE1319" s="1" t="str" cm="1">
        <f t="array" ref="AE1319">_xlfn.IFS(AB1319&gt;=4.5,"Excellent",AB1319&gt;=3,"Good",AB1319&lt;3,"Poor")</f>
        <v>Excellent</v>
      </c>
      <c r="AF1319" s="1" t="str">
        <f t="shared" si="207"/>
        <v>Not Eligible for Bonus</v>
      </c>
      <c r="AG1319" s="9" t="str">
        <f t="shared" si="208"/>
        <v>Normal Region</v>
      </c>
      <c r="AH1319" s="1" t="str">
        <f t="shared" si="209"/>
        <v>Order Closed</v>
      </c>
    </row>
    <row r="1320" spans="1:34">
      <c r="A1320" s="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c r="P1320" s="1">
        <f t="shared" si="200"/>
        <v>13280</v>
      </c>
      <c r="Q1320" s="1">
        <v>0</v>
      </c>
      <c r="R1320" s="1">
        <f t="shared" si="201"/>
        <v>0</v>
      </c>
      <c r="S1320" s="1">
        <f t="shared" si="202"/>
        <v>13280</v>
      </c>
      <c r="T1320" s="1">
        <v>0.5</v>
      </c>
      <c r="U1320" s="1">
        <f t="shared" si="203"/>
        <v>6640</v>
      </c>
      <c r="V1320" s="1">
        <f t="shared" si="204"/>
        <v>6640</v>
      </c>
      <c r="W1320" s="4">
        <f t="shared" si="205"/>
        <v>0.5</v>
      </c>
      <c r="X1320" s="1" t="s">
        <v>92</v>
      </c>
      <c r="Y1320" s="1" t="s">
        <v>81</v>
      </c>
      <c r="Z1320" s="1" t="s">
        <v>120</v>
      </c>
      <c r="AA1320" s="1"/>
      <c r="AB1320" s="1"/>
      <c r="AC1320" s="1" t="s">
        <v>42</v>
      </c>
      <c r="AD1320" s="9" t="str">
        <f t="shared" si="206"/>
        <v>Target Achieved</v>
      </c>
      <c r="AE1320" s="1" t="str" cm="1">
        <f t="array" ref="AE1320">_xlfn.IFS(AB1320&gt;=4.5,"Excellent",AB1320&gt;=3,"Good",AB1320&lt;3,"Poor")</f>
        <v>Poor</v>
      </c>
      <c r="AF1320" s="1" t="str">
        <f t="shared" si="207"/>
        <v>Eligible for Bonus</v>
      </c>
      <c r="AG1320" s="9" t="str">
        <f t="shared" si="208"/>
        <v>Priority Region</v>
      </c>
      <c r="AH1320" s="1" t="str">
        <f t="shared" si="209"/>
        <v>Order Closed</v>
      </c>
    </row>
    <row r="1321" spans="1:34">
      <c r="A1321" s="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c r="P1321" s="1">
        <f t="shared" si="200"/>
        <v>660</v>
      </c>
      <c r="Q1321" s="1">
        <v>20</v>
      </c>
      <c r="R1321" s="1">
        <f t="shared" si="201"/>
        <v>132</v>
      </c>
      <c r="S1321" s="1">
        <f t="shared" si="202"/>
        <v>528</v>
      </c>
      <c r="T1321" s="1">
        <v>0.62</v>
      </c>
      <c r="U1321" s="1">
        <f t="shared" si="203"/>
        <v>327.36</v>
      </c>
      <c r="V1321" s="1">
        <f t="shared" si="204"/>
        <v>200.64</v>
      </c>
      <c r="W1321" s="4">
        <f t="shared" si="205"/>
        <v>0.37999999999999995</v>
      </c>
      <c r="X1321" s="1" t="s">
        <v>56</v>
      </c>
      <c r="Y1321" s="1" t="s">
        <v>57</v>
      </c>
      <c r="Z1321" s="1" t="s">
        <v>22</v>
      </c>
      <c r="AA1321" s="1"/>
      <c r="AB1321" s="1"/>
      <c r="AC1321" s="1" t="s">
        <v>93</v>
      </c>
      <c r="AD1321" s="9" t="str">
        <f t="shared" si="206"/>
        <v>Target Not Achieved</v>
      </c>
      <c r="AE1321" s="1" t="str" cm="1">
        <f t="array" ref="AE1321">_xlfn.IFS(AB1321&gt;=4.5,"Excellent",AB1321&gt;=3,"Good",AB1321&lt;3,"Poor")</f>
        <v>Poor</v>
      </c>
      <c r="AF1321" s="1" t="str">
        <f t="shared" si="207"/>
        <v>Not Eligible for Bonus</v>
      </c>
      <c r="AG1321" s="9" t="str">
        <f t="shared" si="208"/>
        <v>Normal Region</v>
      </c>
      <c r="AH1321" s="1" t="str">
        <f t="shared" si="209"/>
        <v>Order Returned</v>
      </c>
    </row>
    <row r="1322" spans="1:34">
      <c r="A1322" s="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c r="P1322" s="1">
        <f t="shared" si="200"/>
        <v>189240</v>
      </c>
      <c r="Q1322" s="1">
        <v>10</v>
      </c>
      <c r="R1322" s="1">
        <f t="shared" si="201"/>
        <v>18924</v>
      </c>
      <c r="S1322" s="1">
        <f t="shared" si="202"/>
        <v>170316</v>
      </c>
      <c r="T1322" s="1">
        <v>0.57999999999999996</v>
      </c>
      <c r="U1322" s="1">
        <f t="shared" si="203"/>
        <v>98783.28</v>
      </c>
      <c r="V1322" s="1">
        <f t="shared" si="204"/>
        <v>71532.72</v>
      </c>
      <c r="W1322" s="4">
        <f t="shared" si="205"/>
        <v>0.42</v>
      </c>
      <c r="X1322" s="1" t="s">
        <v>56</v>
      </c>
      <c r="Y1322" s="1" t="s">
        <v>81</v>
      </c>
      <c r="Z1322" s="1" t="s">
        <v>66</v>
      </c>
      <c r="AA1322" s="1"/>
      <c r="AB1322" s="1"/>
      <c r="AC1322" s="1" t="s">
        <v>42</v>
      </c>
      <c r="AD1322" s="9" t="str">
        <f t="shared" si="206"/>
        <v>Target Achieved</v>
      </c>
      <c r="AE1322" s="1" t="str" cm="1">
        <f t="array" ref="AE1322">_xlfn.IFS(AB1322&gt;=4.5,"Excellent",AB1322&gt;=3,"Good",AB1322&lt;3,"Poor")</f>
        <v>Poor</v>
      </c>
      <c r="AF1322" s="1" t="str">
        <f t="shared" si="207"/>
        <v>Not Eligible for Bonus</v>
      </c>
      <c r="AG1322" s="9" t="str">
        <f t="shared" si="208"/>
        <v>Priority Region</v>
      </c>
      <c r="AH1322" s="1" t="str">
        <f t="shared" si="209"/>
        <v>Order Closed</v>
      </c>
    </row>
    <row r="1323" spans="1:34">
      <c r="A1323" s="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c r="P1323" s="1">
        <f t="shared" si="200"/>
        <v>10830</v>
      </c>
      <c r="Q1323" s="1">
        <v>25</v>
      </c>
      <c r="R1323" s="1">
        <f t="shared" si="201"/>
        <v>2707.5</v>
      </c>
      <c r="S1323" s="1">
        <f t="shared" si="202"/>
        <v>8122.5</v>
      </c>
      <c r="T1323" s="1">
        <v>0.52</v>
      </c>
      <c r="U1323" s="1">
        <f t="shared" si="203"/>
        <v>4223.7</v>
      </c>
      <c r="V1323" s="1">
        <f t="shared" si="204"/>
        <v>3898.8</v>
      </c>
      <c r="W1323" s="4">
        <f t="shared" si="205"/>
        <v>0.48000000000000004</v>
      </c>
      <c r="X1323" s="1" t="s">
        <v>104</v>
      </c>
      <c r="Y1323" s="1" t="s">
        <v>57</v>
      </c>
      <c r="Z1323" s="1" t="s">
        <v>66</v>
      </c>
      <c r="AA1323" s="1"/>
      <c r="AB1323" s="1"/>
      <c r="AC1323" s="1" t="s">
        <v>42</v>
      </c>
      <c r="AD1323" s="9" t="str">
        <f t="shared" si="206"/>
        <v>Target Not Achieved</v>
      </c>
      <c r="AE1323" s="1" t="str" cm="1">
        <f t="array" ref="AE1323">_xlfn.IFS(AB1323&gt;=4.5,"Excellent",AB1323&gt;=3,"Good",AB1323&lt;3,"Poor")</f>
        <v>Poor</v>
      </c>
      <c r="AF1323" s="1" t="str">
        <f t="shared" si="207"/>
        <v>Not Eligible for Bonus</v>
      </c>
      <c r="AG1323" s="9" t="str">
        <f t="shared" si="208"/>
        <v>Normal Region</v>
      </c>
      <c r="AH1323" s="1" t="str">
        <f t="shared" si="209"/>
        <v>Order Closed</v>
      </c>
    </row>
    <row r="1324" spans="1:34">
      <c r="A1324" s="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c r="P1324" s="1">
        <f t="shared" si="200"/>
        <v>154080</v>
      </c>
      <c r="Q1324" s="1">
        <v>25</v>
      </c>
      <c r="R1324" s="1">
        <f t="shared" si="201"/>
        <v>38520</v>
      </c>
      <c r="S1324" s="1">
        <f t="shared" si="202"/>
        <v>115560</v>
      </c>
      <c r="T1324" s="1">
        <v>0.57999999999999996</v>
      </c>
      <c r="U1324" s="1">
        <f t="shared" si="203"/>
        <v>67024.799999999988</v>
      </c>
      <c r="V1324" s="1">
        <f t="shared" si="204"/>
        <v>48535.200000000012</v>
      </c>
      <c r="W1324" s="4">
        <f t="shared" si="205"/>
        <v>0.4200000000000001</v>
      </c>
      <c r="X1324" s="1" t="s">
        <v>104</v>
      </c>
      <c r="Y1324" s="1" t="s">
        <v>81</v>
      </c>
      <c r="Z1324" s="1" t="s">
        <v>66</v>
      </c>
      <c r="AA1324" s="1"/>
      <c r="AB1324" s="1"/>
      <c r="AC1324" s="1" t="s">
        <v>42</v>
      </c>
      <c r="AD1324" s="9" t="str">
        <f t="shared" si="206"/>
        <v>Target Achieved</v>
      </c>
      <c r="AE1324" s="1" t="str" cm="1">
        <f t="array" ref="AE1324">_xlfn.IFS(AB1324&gt;=4.5,"Excellent",AB1324&gt;=3,"Good",AB1324&lt;3,"Poor")</f>
        <v>Poor</v>
      </c>
      <c r="AF1324" s="1" t="str">
        <f t="shared" si="207"/>
        <v>Not Eligible for Bonus</v>
      </c>
      <c r="AG1324" s="9" t="str">
        <f t="shared" si="208"/>
        <v>Normal Region</v>
      </c>
      <c r="AH1324" s="1" t="str">
        <f t="shared" si="209"/>
        <v>Order Closed</v>
      </c>
    </row>
    <row r="1325" spans="1:34">
      <c r="A1325" s="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c r="P1325" s="1">
        <f t="shared" si="200"/>
        <v>2420</v>
      </c>
      <c r="Q1325" s="1">
        <v>30</v>
      </c>
      <c r="R1325" s="1">
        <f t="shared" si="201"/>
        <v>726</v>
      </c>
      <c r="S1325" s="1">
        <f t="shared" si="202"/>
        <v>1694</v>
      </c>
      <c r="T1325" s="1">
        <v>0.45</v>
      </c>
      <c r="U1325" s="1">
        <f t="shared" si="203"/>
        <v>762.30000000000007</v>
      </c>
      <c r="V1325" s="1">
        <f t="shared" si="204"/>
        <v>931.69999999999993</v>
      </c>
      <c r="W1325" s="4">
        <f t="shared" si="205"/>
        <v>0.54999999999999993</v>
      </c>
      <c r="X1325" s="1" t="s">
        <v>56</v>
      </c>
      <c r="Y1325" s="1" t="s">
        <v>81</v>
      </c>
      <c r="Z1325" s="1" t="s">
        <v>41</v>
      </c>
      <c r="AA1325" s="2">
        <v>46056</v>
      </c>
      <c r="AB1325" s="1">
        <v>3</v>
      </c>
      <c r="AC1325" s="1" t="s">
        <v>42</v>
      </c>
      <c r="AD1325" s="9" t="str">
        <f t="shared" si="206"/>
        <v>Target Not Achieved</v>
      </c>
      <c r="AE1325" s="1" t="str" cm="1">
        <f t="array" ref="AE1325">_xlfn.IFS(AB1325&gt;=4.5,"Excellent",AB1325&gt;=3,"Good",AB1325&lt;3,"Poor")</f>
        <v>Good</v>
      </c>
      <c r="AF1325" s="1" t="str">
        <f t="shared" si="207"/>
        <v>Not Eligible for Bonus</v>
      </c>
      <c r="AG1325" s="9" t="str">
        <f t="shared" si="208"/>
        <v>Normal Region</v>
      </c>
      <c r="AH1325" s="1" t="str">
        <f t="shared" si="209"/>
        <v>Order Closed</v>
      </c>
    </row>
    <row r="1326" spans="1:34">
      <c r="A1326" s="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c r="P1326" s="1">
        <f t="shared" si="200"/>
        <v>70410</v>
      </c>
      <c r="Q1326" s="1">
        <v>30</v>
      </c>
      <c r="R1326" s="1">
        <f t="shared" si="201"/>
        <v>21123</v>
      </c>
      <c r="S1326" s="1">
        <f t="shared" si="202"/>
        <v>49287</v>
      </c>
      <c r="T1326" s="1">
        <v>0.57999999999999996</v>
      </c>
      <c r="U1326" s="1">
        <f t="shared" si="203"/>
        <v>28586.46</v>
      </c>
      <c r="V1326" s="1">
        <f t="shared" si="204"/>
        <v>20700.54</v>
      </c>
      <c r="W1326" s="4">
        <f t="shared" si="205"/>
        <v>0.42000000000000004</v>
      </c>
      <c r="X1326" s="1" t="s">
        <v>104</v>
      </c>
      <c r="Y1326" s="1" t="s">
        <v>40</v>
      </c>
      <c r="Z1326" s="1" t="s">
        <v>22</v>
      </c>
      <c r="AA1326" s="1"/>
      <c r="AB1326" s="1"/>
      <c r="AC1326" s="1" t="s">
        <v>93</v>
      </c>
      <c r="AD1326" s="9" t="str">
        <f t="shared" si="206"/>
        <v>Target Achieved</v>
      </c>
      <c r="AE1326" s="1" t="str" cm="1">
        <f t="array" ref="AE1326">_xlfn.IFS(AB1326&gt;=4.5,"Excellent",AB1326&gt;=3,"Good",AB1326&lt;3,"Poor")</f>
        <v>Poor</v>
      </c>
      <c r="AF1326" s="1" t="str">
        <f t="shared" si="207"/>
        <v>Not Eligible for Bonus</v>
      </c>
      <c r="AG1326" s="9" t="str">
        <f t="shared" si="208"/>
        <v>Normal Region</v>
      </c>
      <c r="AH1326" s="1" t="str">
        <f t="shared" si="209"/>
        <v>Order Returned</v>
      </c>
    </row>
    <row r="1327" spans="1:34">
      <c r="A1327" s="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c r="P1327" s="1">
        <f t="shared" si="200"/>
        <v>850</v>
      </c>
      <c r="Q1327" s="1">
        <v>5</v>
      </c>
      <c r="R1327" s="1">
        <f t="shared" si="201"/>
        <v>42.5</v>
      </c>
      <c r="S1327" s="1">
        <f t="shared" si="202"/>
        <v>807.5</v>
      </c>
      <c r="T1327" s="1">
        <v>0.62</v>
      </c>
      <c r="U1327" s="1">
        <f t="shared" si="203"/>
        <v>500.65</v>
      </c>
      <c r="V1327" s="1">
        <f t="shared" si="204"/>
        <v>306.85000000000002</v>
      </c>
      <c r="W1327" s="4">
        <f t="shared" si="205"/>
        <v>0.38</v>
      </c>
      <c r="X1327" s="1" t="s">
        <v>50</v>
      </c>
      <c r="Y1327" s="1" t="s">
        <v>81</v>
      </c>
      <c r="Z1327" s="1" t="s">
        <v>22</v>
      </c>
      <c r="AA1327" s="1"/>
      <c r="AB1327" s="1"/>
      <c r="AC1327" s="1" t="s">
        <v>93</v>
      </c>
      <c r="AD1327" s="9" t="str">
        <f t="shared" si="206"/>
        <v>Target Not Achieved</v>
      </c>
      <c r="AE1327" s="1" t="str" cm="1">
        <f t="array" ref="AE1327">_xlfn.IFS(AB1327&gt;=4.5,"Excellent",AB1327&gt;=3,"Good",AB1327&lt;3,"Poor")</f>
        <v>Poor</v>
      </c>
      <c r="AF1327" s="1" t="str">
        <f t="shared" si="207"/>
        <v>Not Eligible for Bonus</v>
      </c>
      <c r="AG1327" s="9" t="str">
        <f t="shared" si="208"/>
        <v>Normal Region</v>
      </c>
      <c r="AH1327" s="1" t="str">
        <f t="shared" si="209"/>
        <v>Order Returned</v>
      </c>
    </row>
    <row r="1328" spans="1:34">
      <c r="A1328" s="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c r="P1328" s="1">
        <f t="shared" si="200"/>
        <v>141840</v>
      </c>
      <c r="Q1328" s="1">
        <v>20</v>
      </c>
      <c r="R1328" s="1">
        <f t="shared" si="201"/>
        <v>28368</v>
      </c>
      <c r="S1328" s="1">
        <f t="shared" si="202"/>
        <v>113472</v>
      </c>
      <c r="T1328" s="1">
        <v>0.57999999999999996</v>
      </c>
      <c r="U1328" s="1">
        <f t="shared" si="203"/>
        <v>65813.759999999995</v>
      </c>
      <c r="V1328" s="1">
        <f t="shared" si="204"/>
        <v>47658.240000000005</v>
      </c>
      <c r="W1328" s="4">
        <f t="shared" si="205"/>
        <v>0.42000000000000004</v>
      </c>
      <c r="X1328" s="1" t="s">
        <v>50</v>
      </c>
      <c r="Y1328" s="1" t="s">
        <v>40</v>
      </c>
      <c r="Z1328" s="1" t="s">
        <v>41</v>
      </c>
      <c r="AA1328" s="2">
        <v>46057</v>
      </c>
      <c r="AB1328" s="1">
        <v>4</v>
      </c>
      <c r="AC1328" s="1" t="s">
        <v>42</v>
      </c>
      <c r="AD1328" s="9" t="str">
        <f t="shared" si="206"/>
        <v>Target Achieved</v>
      </c>
      <c r="AE1328" s="1" t="str" cm="1">
        <f t="array" ref="AE1328">_xlfn.IFS(AB1328&gt;=4.5,"Excellent",AB1328&gt;=3,"Good",AB1328&lt;3,"Poor")</f>
        <v>Good</v>
      </c>
      <c r="AF1328" s="1" t="str">
        <f t="shared" si="207"/>
        <v>Not Eligible for Bonus</v>
      </c>
      <c r="AG1328" s="9" t="str">
        <f t="shared" si="208"/>
        <v>Normal Region</v>
      </c>
      <c r="AH1328" s="1" t="str">
        <f t="shared" si="209"/>
        <v>Order Closed</v>
      </c>
    </row>
    <row r="1329" spans="1:34">
      <c r="A1329" s="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c r="P1329" s="1">
        <f t="shared" si="200"/>
        <v>29750</v>
      </c>
      <c r="Q1329" s="1">
        <v>30</v>
      </c>
      <c r="R1329" s="1">
        <f t="shared" si="201"/>
        <v>8925</v>
      </c>
      <c r="S1329" s="1">
        <f t="shared" si="202"/>
        <v>20825</v>
      </c>
      <c r="T1329" s="1">
        <v>0.5</v>
      </c>
      <c r="U1329" s="1">
        <f t="shared" si="203"/>
        <v>10412.5</v>
      </c>
      <c r="V1329" s="1">
        <f t="shared" si="204"/>
        <v>10412.5</v>
      </c>
      <c r="W1329" s="4">
        <f t="shared" si="205"/>
        <v>0.5</v>
      </c>
      <c r="X1329" s="1" t="s">
        <v>147</v>
      </c>
      <c r="Y1329" s="1" t="s">
        <v>72</v>
      </c>
      <c r="Z1329" s="1" t="s">
        <v>41</v>
      </c>
      <c r="AA1329" s="2">
        <v>46058</v>
      </c>
      <c r="AB1329" s="1">
        <v>3</v>
      </c>
      <c r="AC1329" s="1" t="s">
        <v>42</v>
      </c>
      <c r="AD1329" s="9" t="str">
        <f t="shared" si="206"/>
        <v>Target Achieved</v>
      </c>
      <c r="AE1329" s="1" t="str" cm="1">
        <f t="array" ref="AE1329">_xlfn.IFS(AB1329&gt;=4.5,"Excellent",AB1329&gt;=3,"Good",AB1329&lt;3,"Poor")</f>
        <v>Good</v>
      </c>
      <c r="AF1329" s="1" t="str">
        <f t="shared" si="207"/>
        <v>Not Eligible for Bonus</v>
      </c>
      <c r="AG1329" s="9" t="str">
        <f t="shared" si="208"/>
        <v>Priority Region</v>
      </c>
      <c r="AH1329" s="1" t="str">
        <f t="shared" si="209"/>
        <v>Order Closed</v>
      </c>
    </row>
    <row r="1330" spans="1:34">
      <c r="A1330" s="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c r="P1330" s="1">
        <f t="shared" si="200"/>
        <v>170100</v>
      </c>
      <c r="Q1330" s="1">
        <v>0</v>
      </c>
      <c r="R1330" s="1">
        <f t="shared" si="201"/>
        <v>0</v>
      </c>
      <c r="S1330" s="1">
        <f t="shared" si="202"/>
        <v>170100</v>
      </c>
      <c r="T1330" s="1">
        <v>0.57999999999999996</v>
      </c>
      <c r="U1330" s="1">
        <f t="shared" si="203"/>
        <v>98658</v>
      </c>
      <c r="V1330" s="1">
        <f t="shared" si="204"/>
        <v>71442</v>
      </c>
      <c r="W1330" s="4">
        <f t="shared" si="205"/>
        <v>0.42</v>
      </c>
      <c r="X1330" s="1" t="s">
        <v>65</v>
      </c>
      <c r="Y1330" s="1" t="s">
        <v>40</v>
      </c>
      <c r="Z1330" s="1" t="s">
        <v>22</v>
      </c>
      <c r="AA1330" s="1"/>
      <c r="AB1330" s="1"/>
      <c r="AC1330" s="1" t="s">
        <v>93</v>
      </c>
      <c r="AD1330" s="9" t="str">
        <f t="shared" si="206"/>
        <v>Target Achieved</v>
      </c>
      <c r="AE1330" s="1" t="str" cm="1">
        <f t="array" ref="AE1330">_xlfn.IFS(AB1330&gt;=4.5,"Excellent",AB1330&gt;=3,"Good",AB1330&lt;3,"Poor")</f>
        <v>Poor</v>
      </c>
      <c r="AF1330" s="1" t="str">
        <f t="shared" si="207"/>
        <v>Eligible for Bonus</v>
      </c>
      <c r="AG1330" s="9" t="str">
        <f t="shared" si="208"/>
        <v>Normal Region</v>
      </c>
      <c r="AH1330" s="1" t="str">
        <f t="shared" si="209"/>
        <v>Order Returned</v>
      </c>
    </row>
    <row r="1331" spans="1:34">
      <c r="A1331" s="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c r="P1331" s="1">
        <f t="shared" si="200"/>
        <v>9240</v>
      </c>
      <c r="Q1331" s="1">
        <v>0</v>
      </c>
      <c r="R1331" s="1">
        <f t="shared" si="201"/>
        <v>0</v>
      </c>
      <c r="S1331" s="1">
        <f t="shared" si="202"/>
        <v>9240</v>
      </c>
      <c r="T1331" s="1">
        <v>0.48</v>
      </c>
      <c r="U1331" s="1">
        <f t="shared" si="203"/>
        <v>4435.2</v>
      </c>
      <c r="V1331" s="1">
        <f t="shared" si="204"/>
        <v>4804.8</v>
      </c>
      <c r="W1331" s="4">
        <f t="shared" si="205"/>
        <v>0.52</v>
      </c>
      <c r="X1331" s="1" t="s">
        <v>39</v>
      </c>
      <c r="Y1331" s="1" t="s">
        <v>57</v>
      </c>
      <c r="Z1331" s="1" t="s">
        <v>120</v>
      </c>
      <c r="AA1331" s="1"/>
      <c r="AB1331" s="1"/>
      <c r="AC1331" s="1" t="s">
        <v>42</v>
      </c>
      <c r="AD1331" s="9" t="str">
        <f t="shared" si="206"/>
        <v>Target Not Achieved</v>
      </c>
      <c r="AE1331" s="1" t="str" cm="1">
        <f t="array" ref="AE1331">_xlfn.IFS(AB1331&gt;=4.5,"Excellent",AB1331&gt;=3,"Good",AB1331&lt;3,"Poor")</f>
        <v>Poor</v>
      </c>
      <c r="AF1331" s="1" t="str">
        <f t="shared" si="207"/>
        <v>Not Eligible for Bonus</v>
      </c>
      <c r="AG1331" s="9" t="str">
        <f t="shared" si="208"/>
        <v>Priority Region</v>
      </c>
      <c r="AH1331" s="1" t="str">
        <f t="shared" si="209"/>
        <v>Order Closed</v>
      </c>
    </row>
    <row r="1332" spans="1:34">
      <c r="A1332" s="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c r="P1332" s="1">
        <f t="shared" si="200"/>
        <v>3850</v>
      </c>
      <c r="Q1332" s="1">
        <v>25</v>
      </c>
      <c r="R1332" s="1">
        <f t="shared" si="201"/>
        <v>962.5</v>
      </c>
      <c r="S1332" s="1">
        <f t="shared" si="202"/>
        <v>2887.5</v>
      </c>
      <c r="T1332" s="1">
        <v>0.62</v>
      </c>
      <c r="U1332" s="1">
        <f t="shared" si="203"/>
        <v>1790.25</v>
      </c>
      <c r="V1332" s="1">
        <f t="shared" si="204"/>
        <v>1097.25</v>
      </c>
      <c r="W1332" s="4">
        <f t="shared" si="205"/>
        <v>0.38</v>
      </c>
      <c r="X1332" s="1" t="s">
        <v>65</v>
      </c>
      <c r="Y1332" s="1" t="s">
        <v>81</v>
      </c>
      <c r="Z1332" s="1" t="s">
        <v>41</v>
      </c>
      <c r="AA1332" s="2">
        <v>46057</v>
      </c>
      <c r="AB1332" s="1">
        <v>3</v>
      </c>
      <c r="AC1332" s="1" t="s">
        <v>42</v>
      </c>
      <c r="AD1332" s="9" t="str">
        <f t="shared" si="206"/>
        <v>Target Not Achieved</v>
      </c>
      <c r="AE1332" s="1" t="str" cm="1">
        <f t="array" ref="AE1332">_xlfn.IFS(AB1332&gt;=4.5,"Excellent",AB1332&gt;=3,"Good",AB1332&lt;3,"Poor")</f>
        <v>Good</v>
      </c>
      <c r="AF1332" s="1" t="str">
        <f t="shared" si="207"/>
        <v>Not Eligible for Bonus</v>
      </c>
      <c r="AG1332" s="9" t="str">
        <f t="shared" si="208"/>
        <v>Priority Region</v>
      </c>
      <c r="AH1332" s="1" t="str">
        <f t="shared" si="209"/>
        <v>Order Closed</v>
      </c>
    </row>
    <row r="1333" spans="1:34">
      <c r="A1333" s="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c r="P1333" s="1">
        <f t="shared" si="200"/>
        <v>5280</v>
      </c>
      <c r="Q1333" s="1">
        <v>0</v>
      </c>
      <c r="R1333" s="1">
        <f t="shared" si="201"/>
        <v>0</v>
      </c>
      <c r="S1333" s="1">
        <f t="shared" si="202"/>
        <v>5280</v>
      </c>
      <c r="T1333" s="1">
        <v>0.45</v>
      </c>
      <c r="U1333" s="1">
        <f t="shared" si="203"/>
        <v>2376</v>
      </c>
      <c r="V1333" s="1">
        <f t="shared" si="204"/>
        <v>2904</v>
      </c>
      <c r="W1333" s="4">
        <f t="shared" si="205"/>
        <v>0.55000000000000004</v>
      </c>
      <c r="X1333" s="1" t="s">
        <v>39</v>
      </c>
      <c r="Y1333" s="1" t="s">
        <v>72</v>
      </c>
      <c r="Z1333" s="1" t="s">
        <v>120</v>
      </c>
      <c r="AA1333" s="1"/>
      <c r="AB1333" s="1"/>
      <c r="AC1333" s="1" t="s">
        <v>42</v>
      </c>
      <c r="AD1333" s="9" t="str">
        <f t="shared" si="206"/>
        <v>Target Not Achieved</v>
      </c>
      <c r="AE1333" s="1" t="str" cm="1">
        <f t="array" ref="AE1333">_xlfn.IFS(AB1333&gt;=4.5,"Excellent",AB1333&gt;=3,"Good",AB1333&lt;3,"Poor")</f>
        <v>Poor</v>
      </c>
      <c r="AF1333" s="1" t="str">
        <f t="shared" si="207"/>
        <v>Not Eligible for Bonus</v>
      </c>
      <c r="AG1333" s="9" t="str">
        <f t="shared" si="208"/>
        <v>Normal Region</v>
      </c>
      <c r="AH1333" s="1" t="str">
        <f t="shared" si="209"/>
        <v>Order Closed</v>
      </c>
    </row>
    <row r="1334" spans="1:34">
      <c r="A1334" s="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c r="P1334" s="1">
        <f t="shared" si="200"/>
        <v>5560</v>
      </c>
      <c r="Q1334" s="1">
        <v>5</v>
      </c>
      <c r="R1334" s="1">
        <f t="shared" si="201"/>
        <v>278</v>
      </c>
      <c r="S1334" s="1">
        <f t="shared" si="202"/>
        <v>5282</v>
      </c>
      <c r="T1334" s="1">
        <v>0.47</v>
      </c>
      <c r="U1334" s="1">
        <f t="shared" si="203"/>
        <v>2482.54</v>
      </c>
      <c r="V1334" s="1">
        <f t="shared" si="204"/>
        <v>2799.46</v>
      </c>
      <c r="W1334" s="4">
        <f t="shared" si="205"/>
        <v>0.53</v>
      </c>
      <c r="X1334" s="1" t="s">
        <v>50</v>
      </c>
      <c r="Y1334" s="1" t="s">
        <v>72</v>
      </c>
      <c r="Z1334" s="1" t="s">
        <v>51</v>
      </c>
      <c r="AA1334" s="2">
        <v>46060</v>
      </c>
      <c r="AB1334" s="1"/>
      <c r="AC1334" s="1" t="s">
        <v>42</v>
      </c>
      <c r="AD1334" s="9" t="str">
        <f t="shared" si="206"/>
        <v>Target Not Achieved</v>
      </c>
      <c r="AE1334" s="1" t="str" cm="1">
        <f t="array" ref="AE1334">_xlfn.IFS(AB1334&gt;=4.5,"Excellent",AB1334&gt;=3,"Good",AB1334&lt;3,"Poor")</f>
        <v>Poor</v>
      </c>
      <c r="AF1334" s="1" t="str">
        <f t="shared" si="207"/>
        <v>Not Eligible for Bonus</v>
      </c>
      <c r="AG1334" s="9" t="str">
        <f t="shared" si="208"/>
        <v>Priority Region</v>
      </c>
      <c r="AH1334" s="1" t="str">
        <f t="shared" si="209"/>
        <v>Order Closed</v>
      </c>
    </row>
    <row r="1335" spans="1:34">
      <c r="A1335" s="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c r="P1335" s="1">
        <f t="shared" si="200"/>
        <v>13260</v>
      </c>
      <c r="Q1335" s="1">
        <v>25</v>
      </c>
      <c r="R1335" s="1">
        <f t="shared" si="201"/>
        <v>3315</v>
      </c>
      <c r="S1335" s="1">
        <f t="shared" si="202"/>
        <v>9945</v>
      </c>
      <c r="T1335" s="1">
        <v>0.48</v>
      </c>
      <c r="U1335" s="1">
        <f t="shared" si="203"/>
        <v>4773.5999999999995</v>
      </c>
      <c r="V1335" s="1">
        <f t="shared" si="204"/>
        <v>5171.4000000000005</v>
      </c>
      <c r="W1335" s="4">
        <f t="shared" si="205"/>
        <v>0.52</v>
      </c>
      <c r="X1335" s="1" t="s">
        <v>65</v>
      </c>
      <c r="Y1335" s="1" t="s">
        <v>57</v>
      </c>
      <c r="Z1335" s="1" t="s">
        <v>66</v>
      </c>
      <c r="AA1335" s="1"/>
      <c r="AB1335" s="1"/>
      <c r="AC1335" s="1" t="s">
        <v>42</v>
      </c>
      <c r="AD1335" s="9" t="str">
        <f t="shared" si="206"/>
        <v>Target Not Achieved</v>
      </c>
      <c r="AE1335" s="1" t="str" cm="1">
        <f t="array" ref="AE1335">_xlfn.IFS(AB1335&gt;=4.5,"Excellent",AB1335&gt;=3,"Good",AB1335&lt;3,"Poor")</f>
        <v>Poor</v>
      </c>
      <c r="AF1335" s="1" t="str">
        <f t="shared" si="207"/>
        <v>Not Eligible for Bonus</v>
      </c>
      <c r="AG1335" s="9" t="str">
        <f t="shared" si="208"/>
        <v>Priority Region</v>
      </c>
      <c r="AH1335" s="1" t="str">
        <f t="shared" si="209"/>
        <v>Order Closed</v>
      </c>
    </row>
    <row r="1336" spans="1:34">
      <c r="A1336" s="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c r="P1336" s="1">
        <f t="shared" si="200"/>
        <v>51200</v>
      </c>
      <c r="Q1336" s="1">
        <v>30</v>
      </c>
      <c r="R1336" s="1">
        <f t="shared" si="201"/>
        <v>15360</v>
      </c>
      <c r="S1336" s="1">
        <f t="shared" si="202"/>
        <v>35840</v>
      </c>
      <c r="T1336" s="1">
        <v>0.52</v>
      </c>
      <c r="U1336" s="1">
        <f t="shared" si="203"/>
        <v>18636.8</v>
      </c>
      <c r="V1336" s="1">
        <f t="shared" si="204"/>
        <v>17203.2</v>
      </c>
      <c r="W1336" s="4">
        <f t="shared" si="205"/>
        <v>0.48000000000000004</v>
      </c>
      <c r="X1336" s="1" t="s">
        <v>50</v>
      </c>
      <c r="Y1336" s="1" t="s">
        <v>81</v>
      </c>
      <c r="Z1336" s="1" t="s">
        <v>66</v>
      </c>
      <c r="AA1336" s="1"/>
      <c r="AB1336" s="1"/>
      <c r="AC1336" s="1" t="s">
        <v>42</v>
      </c>
      <c r="AD1336" s="9" t="str">
        <f t="shared" si="206"/>
        <v>Target Achieved</v>
      </c>
      <c r="AE1336" s="1" t="str" cm="1">
        <f t="array" ref="AE1336">_xlfn.IFS(AB1336&gt;=4.5,"Excellent",AB1336&gt;=3,"Good",AB1336&lt;3,"Poor")</f>
        <v>Poor</v>
      </c>
      <c r="AF1336" s="1" t="str">
        <f t="shared" si="207"/>
        <v>Not Eligible for Bonus</v>
      </c>
      <c r="AG1336" s="9" t="str">
        <f t="shared" si="208"/>
        <v>Normal Region</v>
      </c>
      <c r="AH1336" s="1" t="str">
        <f t="shared" si="209"/>
        <v>Order Closed</v>
      </c>
    </row>
    <row r="1337" spans="1:34">
      <c r="A1337" s="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c r="P1337" s="1">
        <f t="shared" si="200"/>
        <v>950</v>
      </c>
      <c r="Q1337" s="1">
        <v>10</v>
      </c>
      <c r="R1337" s="1">
        <f t="shared" si="201"/>
        <v>95</v>
      </c>
      <c r="S1337" s="1">
        <f t="shared" si="202"/>
        <v>855</v>
      </c>
      <c r="T1337" s="1">
        <v>0.35</v>
      </c>
      <c r="U1337" s="1">
        <f t="shared" si="203"/>
        <v>299.25</v>
      </c>
      <c r="V1337" s="1">
        <f t="shared" si="204"/>
        <v>555.75</v>
      </c>
      <c r="W1337" s="4">
        <f t="shared" si="205"/>
        <v>0.65</v>
      </c>
      <c r="X1337" s="1" t="s">
        <v>65</v>
      </c>
      <c r="Y1337" s="1" t="s">
        <v>81</v>
      </c>
      <c r="Z1337" s="1" t="s">
        <v>120</v>
      </c>
      <c r="AA1337" s="1"/>
      <c r="AB1337" s="1"/>
      <c r="AC1337" s="1" t="s">
        <v>42</v>
      </c>
      <c r="AD1337" s="9" t="str">
        <f t="shared" si="206"/>
        <v>Target Not Achieved</v>
      </c>
      <c r="AE1337" s="1" t="str" cm="1">
        <f t="array" ref="AE1337">_xlfn.IFS(AB1337&gt;=4.5,"Excellent",AB1337&gt;=3,"Good",AB1337&lt;3,"Poor")</f>
        <v>Poor</v>
      </c>
      <c r="AF1337" s="1" t="str">
        <f t="shared" si="207"/>
        <v>Not Eligible for Bonus</v>
      </c>
      <c r="AG1337" s="9" t="str">
        <f t="shared" si="208"/>
        <v>Priority Region</v>
      </c>
      <c r="AH1337" s="1" t="str">
        <f t="shared" si="209"/>
        <v>Order Closed</v>
      </c>
    </row>
    <row r="1338" spans="1:34">
      <c r="A1338" s="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c r="P1338" s="1">
        <f t="shared" si="200"/>
        <v>2840</v>
      </c>
      <c r="Q1338" s="1">
        <v>5</v>
      </c>
      <c r="R1338" s="1">
        <f t="shared" si="201"/>
        <v>142</v>
      </c>
      <c r="S1338" s="1">
        <f t="shared" si="202"/>
        <v>2698</v>
      </c>
      <c r="T1338" s="1">
        <v>0.62</v>
      </c>
      <c r="U1338" s="1">
        <f t="shared" si="203"/>
        <v>1672.76</v>
      </c>
      <c r="V1338" s="1">
        <f t="shared" si="204"/>
        <v>1025.24</v>
      </c>
      <c r="W1338" s="4">
        <f t="shared" si="205"/>
        <v>0.38</v>
      </c>
      <c r="X1338" s="1" t="s">
        <v>65</v>
      </c>
      <c r="Y1338" s="1" t="s">
        <v>57</v>
      </c>
      <c r="Z1338" s="1" t="s">
        <v>41</v>
      </c>
      <c r="AA1338" s="2">
        <v>46057</v>
      </c>
      <c r="AB1338" s="1">
        <v>4</v>
      </c>
      <c r="AC1338" s="1" t="s">
        <v>42</v>
      </c>
      <c r="AD1338" s="9" t="str">
        <f t="shared" si="206"/>
        <v>Target Not Achieved</v>
      </c>
      <c r="AE1338" s="1" t="str" cm="1">
        <f t="array" ref="AE1338">_xlfn.IFS(AB1338&gt;=4.5,"Excellent",AB1338&gt;=3,"Good",AB1338&lt;3,"Poor")</f>
        <v>Good</v>
      </c>
      <c r="AF1338" s="1" t="str">
        <f t="shared" si="207"/>
        <v>Not Eligible for Bonus</v>
      </c>
      <c r="AG1338" s="9" t="str">
        <f t="shared" si="208"/>
        <v>Normal Region</v>
      </c>
      <c r="AH1338" s="1" t="str">
        <f t="shared" si="209"/>
        <v>Order Closed</v>
      </c>
    </row>
    <row r="1339" spans="1:34">
      <c r="A1339" s="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c r="P1339" s="1">
        <f t="shared" si="200"/>
        <v>81080</v>
      </c>
      <c r="Q1339" s="1">
        <v>25</v>
      </c>
      <c r="R1339" s="1">
        <f t="shared" si="201"/>
        <v>20270</v>
      </c>
      <c r="S1339" s="1">
        <f t="shared" si="202"/>
        <v>60810</v>
      </c>
      <c r="T1339" s="1">
        <v>0.57999999999999996</v>
      </c>
      <c r="U1339" s="1">
        <f t="shared" si="203"/>
        <v>35269.799999999996</v>
      </c>
      <c r="V1339" s="1">
        <f t="shared" si="204"/>
        <v>25540.200000000004</v>
      </c>
      <c r="W1339" s="4">
        <f t="shared" si="205"/>
        <v>0.4200000000000001</v>
      </c>
      <c r="X1339" s="1" t="s">
        <v>56</v>
      </c>
      <c r="Y1339" s="1" t="s">
        <v>72</v>
      </c>
      <c r="Z1339" s="1" t="s">
        <v>66</v>
      </c>
      <c r="AA1339" s="1"/>
      <c r="AB1339" s="1"/>
      <c r="AC1339" s="1" t="s">
        <v>42</v>
      </c>
      <c r="AD1339" s="9" t="str">
        <f t="shared" si="206"/>
        <v>Target Achieved</v>
      </c>
      <c r="AE1339" s="1" t="str" cm="1">
        <f t="array" ref="AE1339">_xlfn.IFS(AB1339&gt;=4.5,"Excellent",AB1339&gt;=3,"Good",AB1339&lt;3,"Poor")</f>
        <v>Poor</v>
      </c>
      <c r="AF1339" s="1" t="str">
        <f t="shared" si="207"/>
        <v>Not Eligible for Bonus</v>
      </c>
      <c r="AG1339" s="9" t="str">
        <f t="shared" si="208"/>
        <v>Normal Region</v>
      </c>
      <c r="AH1339" s="1" t="str">
        <f t="shared" si="209"/>
        <v>Order Closed</v>
      </c>
    </row>
    <row r="1340" spans="1:34">
      <c r="A1340" s="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c r="P1340" s="1">
        <f t="shared" si="200"/>
        <v>1760</v>
      </c>
      <c r="Q1340" s="1">
        <v>10</v>
      </c>
      <c r="R1340" s="1">
        <f t="shared" si="201"/>
        <v>176</v>
      </c>
      <c r="S1340" s="1">
        <f t="shared" si="202"/>
        <v>1584</v>
      </c>
      <c r="T1340" s="1">
        <v>0.35</v>
      </c>
      <c r="U1340" s="1">
        <f t="shared" si="203"/>
        <v>554.4</v>
      </c>
      <c r="V1340" s="1">
        <f t="shared" si="204"/>
        <v>1029.5999999999999</v>
      </c>
      <c r="W1340" s="4">
        <f t="shared" si="205"/>
        <v>0.64999999999999991</v>
      </c>
      <c r="X1340" s="1" t="s">
        <v>104</v>
      </c>
      <c r="Y1340" s="1" t="s">
        <v>57</v>
      </c>
      <c r="Z1340" s="1" t="s">
        <v>41</v>
      </c>
      <c r="AA1340" s="2">
        <v>46057</v>
      </c>
      <c r="AB1340" s="1">
        <v>5</v>
      </c>
      <c r="AC1340" s="1" t="s">
        <v>42</v>
      </c>
      <c r="AD1340" s="9" t="str">
        <f t="shared" si="206"/>
        <v>Target Not Achieved</v>
      </c>
      <c r="AE1340" s="1" t="str" cm="1">
        <f t="array" ref="AE1340">_xlfn.IFS(AB1340&gt;=4.5,"Excellent",AB1340&gt;=3,"Good",AB1340&lt;3,"Poor")</f>
        <v>Excellent</v>
      </c>
      <c r="AF1340" s="1" t="str">
        <f t="shared" si="207"/>
        <v>Not Eligible for Bonus</v>
      </c>
      <c r="AG1340" s="9" t="str">
        <f t="shared" si="208"/>
        <v>Normal Region</v>
      </c>
      <c r="AH1340" s="1" t="str">
        <f t="shared" si="209"/>
        <v>Order Closed</v>
      </c>
    </row>
    <row r="1341" spans="1:34">
      <c r="A1341" s="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c r="P1341" s="1">
        <f t="shared" si="200"/>
        <v>5850</v>
      </c>
      <c r="Q1341" s="1">
        <v>15</v>
      </c>
      <c r="R1341" s="1">
        <f t="shared" si="201"/>
        <v>877.5</v>
      </c>
      <c r="S1341" s="1">
        <f t="shared" si="202"/>
        <v>4972.5</v>
      </c>
      <c r="T1341" s="1">
        <v>0.5</v>
      </c>
      <c r="U1341" s="1">
        <f t="shared" si="203"/>
        <v>2486.25</v>
      </c>
      <c r="V1341" s="1">
        <f t="shared" si="204"/>
        <v>2486.25</v>
      </c>
      <c r="W1341" s="4">
        <f t="shared" si="205"/>
        <v>0.5</v>
      </c>
      <c r="X1341" s="1" t="s">
        <v>65</v>
      </c>
      <c r="Y1341" s="1" t="s">
        <v>72</v>
      </c>
      <c r="Z1341" s="1" t="s">
        <v>41</v>
      </c>
      <c r="AA1341" s="2">
        <v>46058</v>
      </c>
      <c r="AB1341" s="1">
        <v>3</v>
      </c>
      <c r="AC1341" s="1" t="s">
        <v>42</v>
      </c>
      <c r="AD1341" s="9" t="str">
        <f t="shared" si="206"/>
        <v>Target Not Achieved</v>
      </c>
      <c r="AE1341" s="1" t="str" cm="1">
        <f t="array" ref="AE1341">_xlfn.IFS(AB1341&gt;=4.5,"Excellent",AB1341&gt;=3,"Good",AB1341&lt;3,"Poor")</f>
        <v>Good</v>
      </c>
      <c r="AF1341" s="1" t="str">
        <f t="shared" si="207"/>
        <v>Not Eligible for Bonus</v>
      </c>
      <c r="AG1341" s="9" t="str">
        <f t="shared" si="208"/>
        <v>Priority Region</v>
      </c>
      <c r="AH1341" s="1" t="str">
        <f t="shared" si="209"/>
        <v>Order Closed</v>
      </c>
    </row>
    <row r="1342" spans="1:34">
      <c r="A1342" s="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c r="P1342" s="1">
        <f t="shared" si="200"/>
        <v>5500</v>
      </c>
      <c r="Q1342" s="1">
        <v>0</v>
      </c>
      <c r="R1342" s="1">
        <f t="shared" si="201"/>
        <v>0</v>
      </c>
      <c r="S1342" s="1">
        <f t="shared" si="202"/>
        <v>5500</v>
      </c>
      <c r="T1342" s="1">
        <v>0.48</v>
      </c>
      <c r="U1342" s="1">
        <f t="shared" si="203"/>
        <v>2640</v>
      </c>
      <c r="V1342" s="1">
        <f t="shared" si="204"/>
        <v>2860</v>
      </c>
      <c r="W1342" s="4">
        <f t="shared" si="205"/>
        <v>0.52</v>
      </c>
      <c r="X1342" s="1" t="s">
        <v>65</v>
      </c>
      <c r="Y1342" s="1" t="s">
        <v>57</v>
      </c>
      <c r="Z1342" s="1" t="s">
        <v>41</v>
      </c>
      <c r="AA1342" s="2">
        <v>46061</v>
      </c>
      <c r="AB1342" s="1">
        <v>4</v>
      </c>
      <c r="AC1342" s="1" t="s">
        <v>42</v>
      </c>
      <c r="AD1342" s="9" t="str">
        <f t="shared" si="206"/>
        <v>Target Not Achieved</v>
      </c>
      <c r="AE1342" s="1" t="str" cm="1">
        <f t="array" ref="AE1342">_xlfn.IFS(AB1342&gt;=4.5,"Excellent",AB1342&gt;=3,"Good",AB1342&lt;3,"Poor")</f>
        <v>Good</v>
      </c>
      <c r="AF1342" s="1" t="str">
        <f t="shared" si="207"/>
        <v>Not Eligible for Bonus</v>
      </c>
      <c r="AG1342" s="9" t="str">
        <f t="shared" si="208"/>
        <v>Normal Region</v>
      </c>
      <c r="AH1342" s="1" t="str">
        <f t="shared" si="209"/>
        <v>Order Closed</v>
      </c>
    </row>
    <row r="1343" spans="1:34">
      <c r="A1343" s="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c r="P1343" s="1">
        <f t="shared" si="200"/>
        <v>8480</v>
      </c>
      <c r="Q1343" s="1">
        <v>0</v>
      </c>
      <c r="R1343" s="1">
        <f t="shared" si="201"/>
        <v>0</v>
      </c>
      <c r="S1343" s="1">
        <f t="shared" si="202"/>
        <v>8480</v>
      </c>
      <c r="T1343" s="1">
        <v>0.52</v>
      </c>
      <c r="U1343" s="1">
        <f t="shared" si="203"/>
        <v>4409.6000000000004</v>
      </c>
      <c r="V1343" s="1">
        <f t="shared" si="204"/>
        <v>4070.3999999999996</v>
      </c>
      <c r="W1343" s="4">
        <f t="shared" si="205"/>
        <v>0.48</v>
      </c>
      <c r="X1343" s="1" t="s">
        <v>50</v>
      </c>
      <c r="Y1343" s="1" t="s">
        <v>40</v>
      </c>
      <c r="Z1343" s="1" t="s">
        <v>41</v>
      </c>
      <c r="AA1343" s="2">
        <v>46058</v>
      </c>
      <c r="AB1343" s="1">
        <v>3</v>
      </c>
      <c r="AC1343" s="1" t="s">
        <v>42</v>
      </c>
      <c r="AD1343" s="9" t="str">
        <f t="shared" si="206"/>
        <v>Target Not Achieved</v>
      </c>
      <c r="AE1343" s="1" t="str" cm="1">
        <f t="array" ref="AE1343">_xlfn.IFS(AB1343&gt;=4.5,"Excellent",AB1343&gt;=3,"Good",AB1343&lt;3,"Poor")</f>
        <v>Good</v>
      </c>
      <c r="AF1343" s="1" t="str">
        <f t="shared" si="207"/>
        <v>Not Eligible for Bonus</v>
      </c>
      <c r="AG1343" s="9" t="str">
        <f t="shared" si="208"/>
        <v>Normal Region</v>
      </c>
      <c r="AH1343" s="1" t="str">
        <f t="shared" si="209"/>
        <v>Order Closed</v>
      </c>
    </row>
    <row r="1344" spans="1:34">
      <c r="A1344" s="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c r="P1344" s="1">
        <f t="shared" si="200"/>
        <v>1520</v>
      </c>
      <c r="Q1344" s="1">
        <v>10</v>
      </c>
      <c r="R1344" s="1">
        <f t="shared" si="201"/>
        <v>152</v>
      </c>
      <c r="S1344" s="1">
        <f t="shared" si="202"/>
        <v>1368</v>
      </c>
      <c r="T1344" s="1">
        <v>0.62</v>
      </c>
      <c r="U1344" s="1">
        <f t="shared" si="203"/>
        <v>848.16</v>
      </c>
      <c r="V1344" s="1">
        <f t="shared" si="204"/>
        <v>519.84</v>
      </c>
      <c r="W1344" s="4">
        <f t="shared" si="205"/>
        <v>0.38</v>
      </c>
      <c r="X1344" s="1" t="s">
        <v>39</v>
      </c>
      <c r="Y1344" s="1" t="s">
        <v>81</v>
      </c>
      <c r="Z1344" s="1" t="s">
        <v>41</v>
      </c>
      <c r="AA1344" s="2">
        <v>46057</v>
      </c>
      <c r="AB1344" s="1">
        <v>3</v>
      </c>
      <c r="AC1344" s="1" t="s">
        <v>42</v>
      </c>
      <c r="AD1344" s="9" t="str">
        <f t="shared" si="206"/>
        <v>Target Not Achieved</v>
      </c>
      <c r="AE1344" s="1" t="str" cm="1">
        <f t="array" ref="AE1344">_xlfn.IFS(AB1344&gt;=4.5,"Excellent",AB1344&gt;=3,"Good",AB1344&lt;3,"Poor")</f>
        <v>Good</v>
      </c>
      <c r="AF1344" s="1" t="str">
        <f t="shared" si="207"/>
        <v>Not Eligible for Bonus</v>
      </c>
      <c r="AG1344" s="9" t="str">
        <f t="shared" si="208"/>
        <v>Normal Region</v>
      </c>
      <c r="AH1344" s="1" t="str">
        <f t="shared" si="209"/>
        <v>Order Closed</v>
      </c>
    </row>
    <row r="1345" spans="1:34">
      <c r="A1345" s="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c r="P1345" s="1">
        <f t="shared" si="200"/>
        <v>7200</v>
      </c>
      <c r="Q1345" s="1">
        <v>0</v>
      </c>
      <c r="R1345" s="1">
        <f t="shared" si="201"/>
        <v>0</v>
      </c>
      <c r="S1345" s="1">
        <f t="shared" si="202"/>
        <v>7200</v>
      </c>
      <c r="T1345" s="1">
        <v>0.45</v>
      </c>
      <c r="U1345" s="1">
        <f t="shared" si="203"/>
        <v>3240</v>
      </c>
      <c r="V1345" s="1">
        <f t="shared" si="204"/>
        <v>3960</v>
      </c>
      <c r="W1345" s="4">
        <f t="shared" si="205"/>
        <v>0.55000000000000004</v>
      </c>
      <c r="X1345" s="1" t="s">
        <v>147</v>
      </c>
      <c r="Y1345" s="1" t="s">
        <v>72</v>
      </c>
      <c r="Z1345" s="1" t="s">
        <v>66</v>
      </c>
      <c r="AA1345" s="1"/>
      <c r="AB1345" s="1"/>
      <c r="AC1345" s="1" t="s">
        <v>42</v>
      </c>
      <c r="AD1345" s="9" t="str">
        <f t="shared" si="206"/>
        <v>Target Not Achieved</v>
      </c>
      <c r="AE1345" s="1" t="str" cm="1">
        <f t="array" ref="AE1345">_xlfn.IFS(AB1345&gt;=4.5,"Excellent",AB1345&gt;=3,"Good",AB1345&lt;3,"Poor")</f>
        <v>Poor</v>
      </c>
      <c r="AF1345" s="1" t="str">
        <f t="shared" si="207"/>
        <v>Not Eligible for Bonus</v>
      </c>
      <c r="AG1345" s="9" t="str">
        <f t="shared" si="208"/>
        <v>Normal Region</v>
      </c>
      <c r="AH1345" s="1" t="str">
        <f t="shared" si="209"/>
        <v>Order Closed</v>
      </c>
    </row>
    <row r="1346" spans="1:34">
      <c r="A1346" s="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c r="P1346" s="1">
        <f t="shared" si="200"/>
        <v>4800</v>
      </c>
      <c r="Q1346" s="1">
        <v>10</v>
      </c>
      <c r="R1346" s="1">
        <f t="shared" si="201"/>
        <v>480</v>
      </c>
      <c r="S1346" s="1">
        <f t="shared" si="202"/>
        <v>4320</v>
      </c>
      <c r="T1346" s="1">
        <v>0.62</v>
      </c>
      <c r="U1346" s="1">
        <f t="shared" si="203"/>
        <v>2678.4</v>
      </c>
      <c r="V1346" s="1">
        <f t="shared" si="204"/>
        <v>1641.6</v>
      </c>
      <c r="W1346" s="4">
        <f t="shared" si="205"/>
        <v>0.38</v>
      </c>
      <c r="X1346" s="1" t="s">
        <v>147</v>
      </c>
      <c r="Y1346" s="1" t="s">
        <v>72</v>
      </c>
      <c r="Z1346" s="1" t="s">
        <v>41</v>
      </c>
      <c r="AA1346" s="2">
        <v>46064</v>
      </c>
      <c r="AB1346" s="1">
        <v>4</v>
      </c>
      <c r="AC1346" s="1" t="s">
        <v>42</v>
      </c>
      <c r="AD1346" s="9" t="str">
        <f t="shared" si="206"/>
        <v>Target Not Achieved</v>
      </c>
      <c r="AE1346" s="1" t="str" cm="1">
        <f t="array" ref="AE1346">_xlfn.IFS(AB1346&gt;=4.5,"Excellent",AB1346&gt;=3,"Good",AB1346&lt;3,"Poor")</f>
        <v>Good</v>
      </c>
      <c r="AF1346" s="1" t="str">
        <f t="shared" si="207"/>
        <v>Not Eligible for Bonus</v>
      </c>
      <c r="AG1346" s="9" t="str">
        <f t="shared" si="208"/>
        <v>Normal Region</v>
      </c>
      <c r="AH1346" s="1" t="str">
        <f t="shared" si="209"/>
        <v>Order Closed</v>
      </c>
    </row>
    <row r="1347" spans="1:34">
      <c r="A1347" s="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c r="P1347" s="1">
        <f t="shared" ref="P1347:P1410" si="210">PRODUCT(N1347,O1347)</f>
        <v>9800</v>
      </c>
      <c r="Q1347" s="1">
        <v>10</v>
      </c>
      <c r="R1347" s="1">
        <f t="shared" ref="R1347:R1410" si="211">P1347*(Q1347/100)</f>
        <v>980</v>
      </c>
      <c r="S1347" s="1">
        <f t="shared" ref="S1347:S1410" si="212">P1347-R1347</f>
        <v>8820</v>
      </c>
      <c r="T1347" s="1">
        <v>0.5</v>
      </c>
      <c r="U1347" s="1">
        <f t="shared" ref="U1347:U1410" si="213">S1347*T1347</f>
        <v>4410</v>
      </c>
      <c r="V1347" s="1">
        <f t="shared" ref="V1347:V1410" si="214">S1347-U1347</f>
        <v>4410</v>
      </c>
      <c r="W1347" s="4">
        <f t="shared" ref="W1347:W1410" si="215">(V1347/S1347)</f>
        <v>0.5</v>
      </c>
      <c r="X1347" s="1" t="s">
        <v>104</v>
      </c>
      <c r="Y1347" s="1" t="s">
        <v>40</v>
      </c>
      <c r="Z1347" s="1" t="s">
        <v>51</v>
      </c>
      <c r="AA1347" s="2">
        <v>46059</v>
      </c>
      <c r="AB1347" s="1"/>
      <c r="AC1347" s="1" t="s">
        <v>42</v>
      </c>
      <c r="AD1347" s="9" t="str">
        <f t="shared" ref="AD1347:AD1410" si="216">IF(S1347&gt;10000,"Target Achieved", "Target Not Achieved")</f>
        <v>Target Not Achieved</v>
      </c>
      <c r="AE1347" s="1" t="str" cm="1">
        <f t="array" ref="AE1347">_xlfn.IFS(AB1347&gt;=4.5,"Excellent",AB1347&gt;=3,"Good",AB1347&lt;3,"Poor")</f>
        <v>Poor</v>
      </c>
      <c r="AF1347" s="1" t="str">
        <f t="shared" ref="AF1347:AF1410" si="217">IF(AND(V1347&gt;5000,Q1347&lt;10),"Eligible for Bonus","Not Eligible for Bonus")</f>
        <v>Not Eligible for Bonus</v>
      </c>
      <c r="AG1347" s="9" t="str">
        <f t="shared" ref="AG1347:AG1410" si="218">IF(OR(K1347="East India",K1347="South India"),"Priority Region","Normal Region")</f>
        <v>Normal Region</v>
      </c>
      <c r="AH1347" s="1" t="str">
        <f t="shared" ref="AH1347:AH1410" si="219">IF(NOT(AC1347="Yes"),"Order Closed","Order Returned")</f>
        <v>Order Closed</v>
      </c>
    </row>
    <row r="1348" spans="1:34">
      <c r="A1348" s="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c r="P1348" s="1">
        <f t="shared" si="210"/>
        <v>1400</v>
      </c>
      <c r="Q1348" s="1">
        <v>0</v>
      </c>
      <c r="R1348" s="1">
        <f t="shared" si="211"/>
        <v>0</v>
      </c>
      <c r="S1348" s="1">
        <f t="shared" si="212"/>
        <v>1400</v>
      </c>
      <c r="T1348" s="1">
        <v>0.35</v>
      </c>
      <c r="U1348" s="1">
        <f t="shared" si="213"/>
        <v>489.99999999999994</v>
      </c>
      <c r="V1348" s="1">
        <f t="shared" si="214"/>
        <v>910</v>
      </c>
      <c r="W1348" s="4">
        <f t="shared" si="215"/>
        <v>0.65</v>
      </c>
      <c r="X1348" s="1" t="s">
        <v>92</v>
      </c>
      <c r="Y1348" s="1" t="s">
        <v>57</v>
      </c>
      <c r="Z1348" s="1" t="s">
        <v>41</v>
      </c>
      <c r="AA1348" s="2">
        <v>46064</v>
      </c>
      <c r="AB1348" s="1">
        <v>3</v>
      </c>
      <c r="AC1348" s="1" t="s">
        <v>42</v>
      </c>
      <c r="AD1348" s="9" t="str">
        <f t="shared" si="216"/>
        <v>Target Not Achieved</v>
      </c>
      <c r="AE1348" s="1" t="str" cm="1">
        <f t="array" ref="AE1348">_xlfn.IFS(AB1348&gt;=4.5,"Excellent",AB1348&gt;=3,"Good",AB1348&lt;3,"Poor")</f>
        <v>Good</v>
      </c>
      <c r="AF1348" s="1" t="str">
        <f t="shared" si="217"/>
        <v>Not Eligible for Bonus</v>
      </c>
      <c r="AG1348" s="9" t="str">
        <f t="shared" si="218"/>
        <v>Normal Region</v>
      </c>
      <c r="AH1348" s="1" t="str">
        <f t="shared" si="219"/>
        <v>Order Closed</v>
      </c>
    </row>
    <row r="1349" spans="1:34">
      <c r="A1349" s="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c r="P1349" s="1">
        <f t="shared" si="210"/>
        <v>5050</v>
      </c>
      <c r="Q1349" s="1">
        <v>20</v>
      </c>
      <c r="R1349" s="1">
        <f t="shared" si="211"/>
        <v>1010</v>
      </c>
      <c r="S1349" s="1">
        <f t="shared" si="212"/>
        <v>4040</v>
      </c>
      <c r="T1349" s="1">
        <v>0.47</v>
      </c>
      <c r="U1349" s="1">
        <f t="shared" si="213"/>
        <v>1898.8</v>
      </c>
      <c r="V1349" s="1">
        <f t="shared" si="214"/>
        <v>2141.1999999999998</v>
      </c>
      <c r="W1349" s="4">
        <f t="shared" si="215"/>
        <v>0.52999999999999992</v>
      </c>
      <c r="X1349" s="1" t="s">
        <v>92</v>
      </c>
      <c r="Y1349" s="1" t="s">
        <v>57</v>
      </c>
      <c r="Z1349" s="1" t="s">
        <v>66</v>
      </c>
      <c r="AA1349" s="1"/>
      <c r="AB1349" s="1"/>
      <c r="AC1349" s="1" t="s">
        <v>42</v>
      </c>
      <c r="AD1349" s="9" t="str">
        <f t="shared" si="216"/>
        <v>Target Not Achieved</v>
      </c>
      <c r="AE1349" s="1" t="str" cm="1">
        <f t="array" ref="AE1349">_xlfn.IFS(AB1349&gt;=4.5,"Excellent",AB1349&gt;=3,"Good",AB1349&lt;3,"Poor")</f>
        <v>Poor</v>
      </c>
      <c r="AF1349" s="1" t="str">
        <f t="shared" si="217"/>
        <v>Not Eligible for Bonus</v>
      </c>
      <c r="AG1349" s="9" t="str">
        <f t="shared" si="218"/>
        <v>Priority Region</v>
      </c>
      <c r="AH1349" s="1" t="str">
        <f t="shared" si="219"/>
        <v>Order Closed</v>
      </c>
    </row>
    <row r="1350" spans="1:34">
      <c r="A1350" s="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c r="P1350" s="1">
        <f t="shared" si="210"/>
        <v>7150</v>
      </c>
      <c r="Q1350" s="1">
        <v>20</v>
      </c>
      <c r="R1350" s="1">
        <f t="shared" si="211"/>
        <v>1430</v>
      </c>
      <c r="S1350" s="1">
        <f t="shared" si="212"/>
        <v>5720</v>
      </c>
      <c r="T1350" s="1">
        <v>0.47</v>
      </c>
      <c r="U1350" s="1">
        <f t="shared" si="213"/>
        <v>2688.3999999999996</v>
      </c>
      <c r="V1350" s="1">
        <f t="shared" si="214"/>
        <v>3031.6000000000004</v>
      </c>
      <c r="W1350" s="4">
        <f t="shared" si="215"/>
        <v>0.53</v>
      </c>
      <c r="X1350" s="1" t="s">
        <v>50</v>
      </c>
      <c r="Y1350" s="1" t="s">
        <v>40</v>
      </c>
      <c r="Z1350" s="1" t="s">
        <v>51</v>
      </c>
      <c r="AA1350" s="2">
        <v>46063</v>
      </c>
      <c r="AB1350" s="1"/>
      <c r="AC1350" s="1" t="s">
        <v>42</v>
      </c>
      <c r="AD1350" s="9" t="str">
        <f t="shared" si="216"/>
        <v>Target Not Achieved</v>
      </c>
      <c r="AE1350" s="1" t="str" cm="1">
        <f t="array" ref="AE1350">_xlfn.IFS(AB1350&gt;=4.5,"Excellent",AB1350&gt;=3,"Good",AB1350&lt;3,"Poor")</f>
        <v>Poor</v>
      </c>
      <c r="AF1350" s="1" t="str">
        <f t="shared" si="217"/>
        <v>Not Eligible for Bonus</v>
      </c>
      <c r="AG1350" s="9" t="str">
        <f t="shared" si="218"/>
        <v>Normal Region</v>
      </c>
      <c r="AH1350" s="1" t="str">
        <f t="shared" si="219"/>
        <v>Order Closed</v>
      </c>
    </row>
    <row r="1351" spans="1:34">
      <c r="A1351" s="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c r="P1351" s="1">
        <f t="shared" si="210"/>
        <v>7650</v>
      </c>
      <c r="Q1351" s="1">
        <v>20</v>
      </c>
      <c r="R1351" s="1">
        <f t="shared" si="211"/>
        <v>1530</v>
      </c>
      <c r="S1351" s="1">
        <f t="shared" si="212"/>
        <v>6120</v>
      </c>
      <c r="T1351" s="1">
        <v>0.47</v>
      </c>
      <c r="U1351" s="1">
        <f t="shared" si="213"/>
        <v>2876.3999999999996</v>
      </c>
      <c r="V1351" s="1">
        <f t="shared" si="214"/>
        <v>3243.6000000000004</v>
      </c>
      <c r="W1351" s="4">
        <f t="shared" si="215"/>
        <v>0.53</v>
      </c>
      <c r="X1351" s="1" t="s">
        <v>56</v>
      </c>
      <c r="Y1351" s="1" t="s">
        <v>57</v>
      </c>
      <c r="Z1351" s="1" t="s">
        <v>51</v>
      </c>
      <c r="AA1351" s="2">
        <v>46059</v>
      </c>
      <c r="AB1351" s="1"/>
      <c r="AC1351" s="1" t="s">
        <v>42</v>
      </c>
      <c r="AD1351" s="9" t="str">
        <f t="shared" si="216"/>
        <v>Target Not Achieved</v>
      </c>
      <c r="AE1351" s="1" t="str" cm="1">
        <f t="array" ref="AE1351">_xlfn.IFS(AB1351&gt;=4.5,"Excellent",AB1351&gt;=3,"Good",AB1351&lt;3,"Poor")</f>
        <v>Poor</v>
      </c>
      <c r="AF1351" s="1" t="str">
        <f t="shared" si="217"/>
        <v>Not Eligible for Bonus</v>
      </c>
      <c r="AG1351" s="9" t="str">
        <f t="shared" si="218"/>
        <v>Priority Region</v>
      </c>
      <c r="AH1351" s="1" t="str">
        <f t="shared" si="219"/>
        <v>Order Closed</v>
      </c>
    </row>
    <row r="1352" spans="1:34">
      <c r="A1352" s="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c r="P1352" s="1">
        <f t="shared" si="210"/>
        <v>30800</v>
      </c>
      <c r="Q1352" s="1">
        <v>0</v>
      </c>
      <c r="R1352" s="1">
        <f t="shared" si="211"/>
        <v>0</v>
      </c>
      <c r="S1352" s="1">
        <f t="shared" si="212"/>
        <v>30800</v>
      </c>
      <c r="T1352" s="1">
        <v>0.47</v>
      </c>
      <c r="U1352" s="1">
        <f t="shared" si="213"/>
        <v>14476</v>
      </c>
      <c r="V1352" s="1">
        <f t="shared" si="214"/>
        <v>16324</v>
      </c>
      <c r="W1352" s="4">
        <f t="shared" si="215"/>
        <v>0.53</v>
      </c>
      <c r="X1352" s="1" t="s">
        <v>50</v>
      </c>
      <c r="Y1352" s="1" t="s">
        <v>81</v>
      </c>
      <c r="Z1352" s="1" t="s">
        <v>66</v>
      </c>
      <c r="AA1352" s="1"/>
      <c r="AB1352" s="1"/>
      <c r="AC1352" s="1" t="s">
        <v>42</v>
      </c>
      <c r="AD1352" s="9" t="str">
        <f t="shared" si="216"/>
        <v>Target Achieved</v>
      </c>
      <c r="AE1352" s="1" t="str" cm="1">
        <f t="array" ref="AE1352">_xlfn.IFS(AB1352&gt;=4.5,"Excellent",AB1352&gt;=3,"Good",AB1352&lt;3,"Poor")</f>
        <v>Poor</v>
      </c>
      <c r="AF1352" s="1" t="str">
        <f t="shared" si="217"/>
        <v>Eligible for Bonus</v>
      </c>
      <c r="AG1352" s="9" t="str">
        <f t="shared" si="218"/>
        <v>Normal Region</v>
      </c>
      <c r="AH1352" s="1" t="str">
        <f t="shared" si="219"/>
        <v>Order Closed</v>
      </c>
    </row>
    <row r="1353" spans="1:34">
      <c r="A1353" s="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c r="P1353" s="1">
        <f t="shared" si="210"/>
        <v>4220</v>
      </c>
      <c r="Q1353" s="1">
        <v>25</v>
      </c>
      <c r="R1353" s="1">
        <f t="shared" si="211"/>
        <v>1055</v>
      </c>
      <c r="S1353" s="1">
        <f t="shared" si="212"/>
        <v>3165</v>
      </c>
      <c r="T1353" s="1">
        <v>0.5</v>
      </c>
      <c r="U1353" s="1">
        <f t="shared" si="213"/>
        <v>1582.5</v>
      </c>
      <c r="V1353" s="1">
        <f t="shared" si="214"/>
        <v>1582.5</v>
      </c>
      <c r="W1353" s="4">
        <f t="shared" si="215"/>
        <v>0.5</v>
      </c>
      <c r="X1353" s="1" t="s">
        <v>56</v>
      </c>
      <c r="Y1353" s="1" t="s">
        <v>40</v>
      </c>
      <c r="Z1353" s="1" t="s">
        <v>41</v>
      </c>
      <c r="AA1353" s="2">
        <v>46062</v>
      </c>
      <c r="AB1353" s="1">
        <v>4</v>
      </c>
      <c r="AC1353" s="1" t="s">
        <v>42</v>
      </c>
      <c r="AD1353" s="9" t="str">
        <f t="shared" si="216"/>
        <v>Target Not Achieved</v>
      </c>
      <c r="AE1353" s="1" t="str" cm="1">
        <f t="array" ref="AE1353">_xlfn.IFS(AB1353&gt;=4.5,"Excellent",AB1353&gt;=3,"Good",AB1353&lt;3,"Poor")</f>
        <v>Good</v>
      </c>
      <c r="AF1353" s="1" t="str">
        <f t="shared" si="217"/>
        <v>Not Eligible for Bonus</v>
      </c>
      <c r="AG1353" s="9" t="str">
        <f t="shared" si="218"/>
        <v>Normal Region</v>
      </c>
      <c r="AH1353" s="1" t="str">
        <f t="shared" si="219"/>
        <v>Order Closed</v>
      </c>
    </row>
    <row r="1354" spans="1:34">
      <c r="A1354" s="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c r="P1354" s="1">
        <f t="shared" si="210"/>
        <v>320</v>
      </c>
      <c r="Q1354" s="1">
        <v>25</v>
      </c>
      <c r="R1354" s="1">
        <f t="shared" si="211"/>
        <v>80</v>
      </c>
      <c r="S1354" s="1">
        <f t="shared" si="212"/>
        <v>240</v>
      </c>
      <c r="T1354" s="1">
        <v>0.62</v>
      </c>
      <c r="U1354" s="1">
        <f t="shared" si="213"/>
        <v>148.80000000000001</v>
      </c>
      <c r="V1354" s="1">
        <f t="shared" si="214"/>
        <v>91.199999999999989</v>
      </c>
      <c r="W1354" s="4">
        <f t="shared" si="215"/>
        <v>0.37999999999999995</v>
      </c>
      <c r="X1354" s="1" t="s">
        <v>92</v>
      </c>
      <c r="Y1354" s="1" t="s">
        <v>40</v>
      </c>
      <c r="Z1354" s="1" t="s">
        <v>120</v>
      </c>
      <c r="AA1354" s="1"/>
      <c r="AB1354" s="1"/>
      <c r="AC1354" s="1" t="s">
        <v>42</v>
      </c>
      <c r="AD1354" s="9" t="str">
        <f t="shared" si="216"/>
        <v>Target Not Achieved</v>
      </c>
      <c r="AE1354" s="1" t="str" cm="1">
        <f t="array" ref="AE1354">_xlfn.IFS(AB1354&gt;=4.5,"Excellent",AB1354&gt;=3,"Good",AB1354&lt;3,"Poor")</f>
        <v>Poor</v>
      </c>
      <c r="AF1354" s="1" t="str">
        <f t="shared" si="217"/>
        <v>Not Eligible for Bonus</v>
      </c>
      <c r="AG1354" s="9" t="str">
        <f t="shared" si="218"/>
        <v>Normal Region</v>
      </c>
      <c r="AH1354" s="1" t="str">
        <f t="shared" si="219"/>
        <v>Order Closed</v>
      </c>
    </row>
    <row r="1355" spans="1:34">
      <c r="A1355" s="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c r="P1355" s="1">
        <f t="shared" si="210"/>
        <v>7380</v>
      </c>
      <c r="Q1355" s="1">
        <v>0</v>
      </c>
      <c r="R1355" s="1">
        <f t="shared" si="211"/>
        <v>0</v>
      </c>
      <c r="S1355" s="1">
        <f t="shared" si="212"/>
        <v>7380</v>
      </c>
      <c r="T1355" s="1">
        <v>0.47</v>
      </c>
      <c r="U1355" s="1">
        <f t="shared" si="213"/>
        <v>3468.6</v>
      </c>
      <c r="V1355" s="1">
        <f t="shared" si="214"/>
        <v>3911.4</v>
      </c>
      <c r="W1355" s="4">
        <f t="shared" si="215"/>
        <v>0.53</v>
      </c>
      <c r="X1355" s="1" t="s">
        <v>92</v>
      </c>
      <c r="Y1355" s="1" t="s">
        <v>40</v>
      </c>
      <c r="Z1355" s="1" t="s">
        <v>41</v>
      </c>
      <c r="AA1355" s="2">
        <v>46061</v>
      </c>
      <c r="AB1355" s="1">
        <v>3</v>
      </c>
      <c r="AC1355" s="1" t="s">
        <v>42</v>
      </c>
      <c r="AD1355" s="9" t="str">
        <f t="shared" si="216"/>
        <v>Target Not Achieved</v>
      </c>
      <c r="AE1355" s="1" t="str" cm="1">
        <f t="array" ref="AE1355">_xlfn.IFS(AB1355&gt;=4.5,"Excellent",AB1355&gt;=3,"Good",AB1355&lt;3,"Poor")</f>
        <v>Good</v>
      </c>
      <c r="AF1355" s="1" t="str">
        <f t="shared" si="217"/>
        <v>Not Eligible for Bonus</v>
      </c>
      <c r="AG1355" s="9" t="str">
        <f t="shared" si="218"/>
        <v>Normal Region</v>
      </c>
      <c r="AH1355" s="1" t="str">
        <f t="shared" si="219"/>
        <v>Order Closed</v>
      </c>
    </row>
    <row r="1356" spans="1:34">
      <c r="A1356" s="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c r="P1356" s="1">
        <f t="shared" si="210"/>
        <v>3030</v>
      </c>
      <c r="Q1356" s="1">
        <v>20</v>
      </c>
      <c r="R1356" s="1">
        <f t="shared" si="211"/>
        <v>606</v>
      </c>
      <c r="S1356" s="1">
        <f t="shared" si="212"/>
        <v>2424</v>
      </c>
      <c r="T1356" s="1">
        <v>0.5</v>
      </c>
      <c r="U1356" s="1">
        <f t="shared" si="213"/>
        <v>1212</v>
      </c>
      <c r="V1356" s="1">
        <f t="shared" si="214"/>
        <v>1212</v>
      </c>
      <c r="W1356" s="4">
        <f t="shared" si="215"/>
        <v>0.5</v>
      </c>
      <c r="X1356" s="1" t="s">
        <v>147</v>
      </c>
      <c r="Y1356" s="1" t="s">
        <v>81</v>
      </c>
      <c r="Z1356" s="1" t="s">
        <v>120</v>
      </c>
      <c r="AA1356" s="1"/>
      <c r="AB1356" s="1"/>
      <c r="AC1356" s="1" t="s">
        <v>42</v>
      </c>
      <c r="AD1356" s="9" t="str">
        <f t="shared" si="216"/>
        <v>Target Not Achieved</v>
      </c>
      <c r="AE1356" s="1" t="str" cm="1">
        <f t="array" ref="AE1356">_xlfn.IFS(AB1356&gt;=4.5,"Excellent",AB1356&gt;=3,"Good",AB1356&lt;3,"Poor")</f>
        <v>Poor</v>
      </c>
      <c r="AF1356" s="1" t="str">
        <f t="shared" si="217"/>
        <v>Not Eligible for Bonus</v>
      </c>
      <c r="AG1356" s="9" t="str">
        <f t="shared" si="218"/>
        <v>Normal Region</v>
      </c>
      <c r="AH1356" s="1" t="str">
        <f t="shared" si="219"/>
        <v>Order Closed</v>
      </c>
    </row>
    <row r="1357" spans="1:34">
      <c r="A1357" s="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c r="P1357" s="1">
        <f t="shared" si="210"/>
        <v>1240</v>
      </c>
      <c r="Q1357" s="1">
        <v>15</v>
      </c>
      <c r="R1357" s="1">
        <f t="shared" si="211"/>
        <v>186</v>
      </c>
      <c r="S1357" s="1">
        <f t="shared" si="212"/>
        <v>1054</v>
      </c>
      <c r="T1357" s="1">
        <v>0.45</v>
      </c>
      <c r="U1357" s="1">
        <f t="shared" si="213"/>
        <v>474.3</v>
      </c>
      <c r="V1357" s="1">
        <f t="shared" si="214"/>
        <v>579.70000000000005</v>
      </c>
      <c r="W1357" s="4">
        <f t="shared" si="215"/>
        <v>0.55000000000000004</v>
      </c>
      <c r="X1357" s="1" t="s">
        <v>92</v>
      </c>
      <c r="Y1357" s="1" t="s">
        <v>57</v>
      </c>
      <c r="Z1357" s="1" t="s">
        <v>41</v>
      </c>
      <c r="AA1357" s="2">
        <v>46067</v>
      </c>
      <c r="AB1357" s="1">
        <v>3</v>
      </c>
      <c r="AC1357" s="1" t="s">
        <v>42</v>
      </c>
      <c r="AD1357" s="9" t="str">
        <f t="shared" si="216"/>
        <v>Target Not Achieved</v>
      </c>
      <c r="AE1357" s="1" t="str" cm="1">
        <f t="array" ref="AE1357">_xlfn.IFS(AB1357&gt;=4.5,"Excellent",AB1357&gt;=3,"Good",AB1357&lt;3,"Poor")</f>
        <v>Good</v>
      </c>
      <c r="AF1357" s="1" t="str">
        <f t="shared" si="217"/>
        <v>Not Eligible for Bonus</v>
      </c>
      <c r="AG1357" s="9" t="str">
        <f t="shared" si="218"/>
        <v>Priority Region</v>
      </c>
      <c r="AH1357" s="1" t="str">
        <f t="shared" si="219"/>
        <v>Order Closed</v>
      </c>
    </row>
    <row r="1358" spans="1:34">
      <c r="A1358" s="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c r="P1358" s="1">
        <f t="shared" si="210"/>
        <v>450</v>
      </c>
      <c r="Q1358" s="1">
        <v>0</v>
      </c>
      <c r="R1358" s="1">
        <f t="shared" si="211"/>
        <v>0</v>
      </c>
      <c r="S1358" s="1">
        <f t="shared" si="212"/>
        <v>450</v>
      </c>
      <c r="T1358" s="1">
        <v>0.35</v>
      </c>
      <c r="U1358" s="1">
        <f t="shared" si="213"/>
        <v>157.5</v>
      </c>
      <c r="V1358" s="1">
        <f t="shared" si="214"/>
        <v>292.5</v>
      </c>
      <c r="W1358" s="4">
        <f t="shared" si="215"/>
        <v>0.65</v>
      </c>
      <c r="X1358" s="1" t="s">
        <v>56</v>
      </c>
      <c r="Y1358" s="1" t="s">
        <v>81</v>
      </c>
      <c r="Z1358" s="1" t="s">
        <v>41</v>
      </c>
      <c r="AA1358" s="2">
        <v>46066</v>
      </c>
      <c r="AB1358" s="1">
        <v>3</v>
      </c>
      <c r="AC1358" s="1" t="s">
        <v>42</v>
      </c>
      <c r="AD1358" s="9" t="str">
        <f t="shared" si="216"/>
        <v>Target Not Achieved</v>
      </c>
      <c r="AE1358" s="1" t="str" cm="1">
        <f t="array" ref="AE1358">_xlfn.IFS(AB1358&gt;=4.5,"Excellent",AB1358&gt;=3,"Good",AB1358&lt;3,"Poor")</f>
        <v>Good</v>
      </c>
      <c r="AF1358" s="1" t="str">
        <f t="shared" si="217"/>
        <v>Not Eligible for Bonus</v>
      </c>
      <c r="AG1358" s="9" t="str">
        <f t="shared" si="218"/>
        <v>Normal Region</v>
      </c>
      <c r="AH1358" s="1" t="str">
        <f t="shared" si="219"/>
        <v>Order Closed</v>
      </c>
    </row>
    <row r="1359" spans="1:34">
      <c r="A1359" s="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c r="P1359" s="1">
        <f t="shared" si="210"/>
        <v>15450</v>
      </c>
      <c r="Q1359" s="1">
        <v>10</v>
      </c>
      <c r="R1359" s="1">
        <f t="shared" si="211"/>
        <v>1545</v>
      </c>
      <c r="S1359" s="1">
        <f t="shared" si="212"/>
        <v>13905</v>
      </c>
      <c r="T1359" s="1">
        <v>0.5</v>
      </c>
      <c r="U1359" s="1">
        <f t="shared" si="213"/>
        <v>6952.5</v>
      </c>
      <c r="V1359" s="1">
        <f t="shared" si="214"/>
        <v>6952.5</v>
      </c>
      <c r="W1359" s="4">
        <f t="shared" si="215"/>
        <v>0.5</v>
      </c>
      <c r="X1359" s="1" t="s">
        <v>92</v>
      </c>
      <c r="Y1359" s="1" t="s">
        <v>57</v>
      </c>
      <c r="Z1359" s="1" t="s">
        <v>41</v>
      </c>
      <c r="AA1359" s="2">
        <v>46062</v>
      </c>
      <c r="AB1359" s="1">
        <v>5</v>
      </c>
      <c r="AC1359" s="1" t="s">
        <v>42</v>
      </c>
      <c r="AD1359" s="9" t="str">
        <f t="shared" si="216"/>
        <v>Target Achieved</v>
      </c>
      <c r="AE1359" s="1" t="str" cm="1">
        <f t="array" ref="AE1359">_xlfn.IFS(AB1359&gt;=4.5,"Excellent",AB1359&gt;=3,"Good",AB1359&lt;3,"Poor")</f>
        <v>Excellent</v>
      </c>
      <c r="AF1359" s="1" t="str">
        <f t="shared" si="217"/>
        <v>Not Eligible for Bonus</v>
      </c>
      <c r="AG1359" s="9" t="str">
        <f t="shared" si="218"/>
        <v>Normal Region</v>
      </c>
      <c r="AH1359" s="1" t="str">
        <f t="shared" si="219"/>
        <v>Order Closed</v>
      </c>
    </row>
    <row r="1360" spans="1:34">
      <c r="A1360" s="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c r="P1360" s="1">
        <f t="shared" si="210"/>
        <v>18360</v>
      </c>
      <c r="Q1360" s="1">
        <v>0</v>
      </c>
      <c r="R1360" s="1">
        <f t="shared" si="211"/>
        <v>0</v>
      </c>
      <c r="S1360" s="1">
        <f t="shared" si="212"/>
        <v>18360</v>
      </c>
      <c r="T1360" s="1">
        <v>0.47</v>
      </c>
      <c r="U1360" s="1">
        <f t="shared" si="213"/>
        <v>8629.1999999999989</v>
      </c>
      <c r="V1360" s="1">
        <f t="shared" si="214"/>
        <v>9730.8000000000011</v>
      </c>
      <c r="W1360" s="4">
        <f t="shared" si="215"/>
        <v>0.53</v>
      </c>
      <c r="X1360" s="1" t="s">
        <v>92</v>
      </c>
      <c r="Y1360" s="1" t="s">
        <v>72</v>
      </c>
      <c r="Z1360" s="1" t="s">
        <v>66</v>
      </c>
      <c r="AA1360" s="1"/>
      <c r="AB1360" s="1"/>
      <c r="AC1360" s="1" t="s">
        <v>42</v>
      </c>
      <c r="AD1360" s="9" t="str">
        <f t="shared" si="216"/>
        <v>Target Achieved</v>
      </c>
      <c r="AE1360" s="1" t="str" cm="1">
        <f t="array" ref="AE1360">_xlfn.IFS(AB1360&gt;=4.5,"Excellent",AB1360&gt;=3,"Good",AB1360&lt;3,"Poor")</f>
        <v>Poor</v>
      </c>
      <c r="AF1360" s="1" t="str">
        <f t="shared" si="217"/>
        <v>Eligible for Bonus</v>
      </c>
      <c r="AG1360" s="9" t="str">
        <f t="shared" si="218"/>
        <v>Normal Region</v>
      </c>
      <c r="AH1360" s="1" t="str">
        <f t="shared" si="219"/>
        <v>Order Closed</v>
      </c>
    </row>
    <row r="1361" spans="1:34">
      <c r="A1361" s="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c r="P1361" s="1">
        <f t="shared" si="210"/>
        <v>421950</v>
      </c>
      <c r="Q1361" s="1">
        <v>0</v>
      </c>
      <c r="R1361" s="1">
        <f t="shared" si="211"/>
        <v>0</v>
      </c>
      <c r="S1361" s="1">
        <f t="shared" si="212"/>
        <v>421950</v>
      </c>
      <c r="T1361" s="1">
        <v>0.57999999999999996</v>
      </c>
      <c r="U1361" s="1">
        <f t="shared" si="213"/>
        <v>244730.99999999997</v>
      </c>
      <c r="V1361" s="1">
        <f t="shared" si="214"/>
        <v>177219.00000000003</v>
      </c>
      <c r="W1361" s="4">
        <f t="shared" si="215"/>
        <v>0.4200000000000001</v>
      </c>
      <c r="X1361" s="1" t="s">
        <v>104</v>
      </c>
      <c r="Y1361" s="1" t="s">
        <v>81</v>
      </c>
      <c r="Z1361" s="1" t="s">
        <v>41</v>
      </c>
      <c r="AA1361" s="2">
        <v>46061</v>
      </c>
      <c r="AB1361" s="1">
        <v>3</v>
      </c>
      <c r="AC1361" s="1" t="s">
        <v>42</v>
      </c>
      <c r="AD1361" s="9" t="str">
        <f t="shared" si="216"/>
        <v>Target Achieved</v>
      </c>
      <c r="AE1361" s="1" t="str" cm="1">
        <f t="array" ref="AE1361">_xlfn.IFS(AB1361&gt;=4.5,"Excellent",AB1361&gt;=3,"Good",AB1361&lt;3,"Poor")</f>
        <v>Good</v>
      </c>
      <c r="AF1361" s="1" t="str">
        <f t="shared" si="217"/>
        <v>Eligible for Bonus</v>
      </c>
      <c r="AG1361" s="9" t="str">
        <f t="shared" si="218"/>
        <v>Normal Region</v>
      </c>
      <c r="AH1361" s="1" t="str">
        <f t="shared" si="219"/>
        <v>Order Closed</v>
      </c>
    </row>
    <row r="1362" spans="1:34">
      <c r="A1362" s="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c r="P1362" s="1">
        <f t="shared" si="210"/>
        <v>580</v>
      </c>
      <c r="Q1362" s="1">
        <v>20</v>
      </c>
      <c r="R1362" s="1">
        <f t="shared" si="211"/>
        <v>116</v>
      </c>
      <c r="S1362" s="1">
        <f t="shared" si="212"/>
        <v>464</v>
      </c>
      <c r="T1362" s="1">
        <v>0.45</v>
      </c>
      <c r="U1362" s="1">
        <f t="shared" si="213"/>
        <v>208.8</v>
      </c>
      <c r="V1362" s="1">
        <f t="shared" si="214"/>
        <v>255.2</v>
      </c>
      <c r="W1362" s="4">
        <f t="shared" si="215"/>
        <v>0.54999999999999993</v>
      </c>
      <c r="X1362" s="1" t="s">
        <v>147</v>
      </c>
      <c r="Y1362" s="1" t="s">
        <v>72</v>
      </c>
      <c r="Z1362" s="1" t="s">
        <v>41</v>
      </c>
      <c r="AA1362" s="2">
        <v>46062</v>
      </c>
      <c r="AB1362" s="1">
        <v>4</v>
      </c>
      <c r="AC1362" s="1" t="s">
        <v>42</v>
      </c>
      <c r="AD1362" s="9" t="str">
        <f t="shared" si="216"/>
        <v>Target Not Achieved</v>
      </c>
      <c r="AE1362" s="1" t="str" cm="1">
        <f t="array" ref="AE1362">_xlfn.IFS(AB1362&gt;=4.5,"Excellent",AB1362&gt;=3,"Good",AB1362&lt;3,"Poor")</f>
        <v>Good</v>
      </c>
      <c r="AF1362" s="1" t="str">
        <f t="shared" si="217"/>
        <v>Not Eligible for Bonus</v>
      </c>
      <c r="AG1362" s="9" t="str">
        <f t="shared" si="218"/>
        <v>Normal Region</v>
      </c>
      <c r="AH1362" s="1" t="str">
        <f t="shared" si="219"/>
        <v>Order Closed</v>
      </c>
    </row>
    <row r="1363" spans="1:34">
      <c r="A1363" s="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c r="P1363" s="1">
        <f t="shared" si="210"/>
        <v>4550</v>
      </c>
      <c r="Q1363" s="1">
        <v>10</v>
      </c>
      <c r="R1363" s="1">
        <f t="shared" si="211"/>
        <v>455</v>
      </c>
      <c r="S1363" s="1">
        <f t="shared" si="212"/>
        <v>4095</v>
      </c>
      <c r="T1363" s="1">
        <v>0.52</v>
      </c>
      <c r="U1363" s="1">
        <f t="shared" si="213"/>
        <v>2129.4</v>
      </c>
      <c r="V1363" s="1">
        <f t="shared" si="214"/>
        <v>1965.6</v>
      </c>
      <c r="W1363" s="4">
        <f t="shared" si="215"/>
        <v>0.48</v>
      </c>
      <c r="X1363" s="1" t="s">
        <v>56</v>
      </c>
      <c r="Y1363" s="1" t="s">
        <v>81</v>
      </c>
      <c r="Z1363" s="1" t="s">
        <v>41</v>
      </c>
      <c r="AA1363" s="2">
        <v>46069</v>
      </c>
      <c r="AB1363" s="1">
        <v>5</v>
      </c>
      <c r="AC1363" s="1" t="s">
        <v>42</v>
      </c>
      <c r="AD1363" s="9" t="str">
        <f t="shared" si="216"/>
        <v>Target Not Achieved</v>
      </c>
      <c r="AE1363" s="1" t="str" cm="1">
        <f t="array" ref="AE1363">_xlfn.IFS(AB1363&gt;=4.5,"Excellent",AB1363&gt;=3,"Good",AB1363&lt;3,"Poor")</f>
        <v>Excellent</v>
      </c>
      <c r="AF1363" s="1" t="str">
        <f t="shared" si="217"/>
        <v>Not Eligible for Bonus</v>
      </c>
      <c r="AG1363" s="9" t="str">
        <f t="shared" si="218"/>
        <v>Normal Region</v>
      </c>
      <c r="AH1363" s="1" t="str">
        <f t="shared" si="219"/>
        <v>Order Closed</v>
      </c>
    </row>
    <row r="1364" spans="1:34">
      <c r="A1364" s="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c r="P1364" s="1">
        <f t="shared" si="210"/>
        <v>2070</v>
      </c>
      <c r="Q1364" s="1">
        <v>0</v>
      </c>
      <c r="R1364" s="1">
        <f t="shared" si="211"/>
        <v>0</v>
      </c>
      <c r="S1364" s="1">
        <f t="shared" si="212"/>
        <v>2070</v>
      </c>
      <c r="T1364" s="1">
        <v>0.62</v>
      </c>
      <c r="U1364" s="1">
        <f t="shared" si="213"/>
        <v>1283.4000000000001</v>
      </c>
      <c r="V1364" s="1">
        <f t="shared" si="214"/>
        <v>786.59999999999991</v>
      </c>
      <c r="W1364" s="4">
        <f t="shared" si="215"/>
        <v>0.37999999999999995</v>
      </c>
      <c r="X1364" s="1" t="s">
        <v>65</v>
      </c>
      <c r="Y1364" s="1" t="s">
        <v>81</v>
      </c>
      <c r="Z1364" s="1" t="s">
        <v>41</v>
      </c>
      <c r="AA1364" s="2">
        <v>46067</v>
      </c>
      <c r="AB1364" s="1">
        <v>3</v>
      </c>
      <c r="AC1364" s="1" t="s">
        <v>42</v>
      </c>
      <c r="AD1364" s="9" t="str">
        <f t="shared" si="216"/>
        <v>Target Not Achieved</v>
      </c>
      <c r="AE1364" s="1" t="str" cm="1">
        <f t="array" ref="AE1364">_xlfn.IFS(AB1364&gt;=4.5,"Excellent",AB1364&gt;=3,"Good",AB1364&lt;3,"Poor")</f>
        <v>Good</v>
      </c>
      <c r="AF1364" s="1" t="str">
        <f t="shared" si="217"/>
        <v>Not Eligible for Bonus</v>
      </c>
      <c r="AG1364" s="9" t="str">
        <f t="shared" si="218"/>
        <v>Priority Region</v>
      </c>
      <c r="AH1364" s="1" t="str">
        <f t="shared" si="219"/>
        <v>Order Closed</v>
      </c>
    </row>
    <row r="1365" spans="1:34">
      <c r="A1365" s="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c r="P1365" s="1">
        <f t="shared" si="210"/>
        <v>9450</v>
      </c>
      <c r="Q1365" s="1">
        <v>30</v>
      </c>
      <c r="R1365" s="1">
        <f t="shared" si="211"/>
        <v>2835</v>
      </c>
      <c r="S1365" s="1">
        <f t="shared" si="212"/>
        <v>6615</v>
      </c>
      <c r="T1365" s="1">
        <v>0.47</v>
      </c>
      <c r="U1365" s="1">
        <f t="shared" si="213"/>
        <v>3109.0499999999997</v>
      </c>
      <c r="V1365" s="1">
        <f t="shared" si="214"/>
        <v>3505.9500000000003</v>
      </c>
      <c r="W1365" s="4">
        <f t="shared" si="215"/>
        <v>0.53</v>
      </c>
      <c r="X1365" s="1" t="s">
        <v>56</v>
      </c>
      <c r="Y1365" s="1" t="s">
        <v>40</v>
      </c>
      <c r="Z1365" s="1" t="s">
        <v>41</v>
      </c>
      <c r="AA1365" s="2">
        <v>46065</v>
      </c>
      <c r="AB1365" s="1">
        <v>5</v>
      </c>
      <c r="AC1365" s="1" t="s">
        <v>42</v>
      </c>
      <c r="AD1365" s="9" t="str">
        <f t="shared" si="216"/>
        <v>Target Not Achieved</v>
      </c>
      <c r="AE1365" s="1" t="str" cm="1">
        <f t="array" ref="AE1365">_xlfn.IFS(AB1365&gt;=4.5,"Excellent",AB1365&gt;=3,"Good",AB1365&lt;3,"Poor")</f>
        <v>Excellent</v>
      </c>
      <c r="AF1365" s="1" t="str">
        <f t="shared" si="217"/>
        <v>Not Eligible for Bonus</v>
      </c>
      <c r="AG1365" s="9" t="str">
        <f t="shared" si="218"/>
        <v>Normal Region</v>
      </c>
      <c r="AH1365" s="1" t="str">
        <f t="shared" si="219"/>
        <v>Order Closed</v>
      </c>
    </row>
    <row r="1366" spans="1:34">
      <c r="A1366" s="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c r="P1366" s="1">
        <f t="shared" si="210"/>
        <v>9800</v>
      </c>
      <c r="Q1366" s="1">
        <v>20</v>
      </c>
      <c r="R1366" s="1">
        <f t="shared" si="211"/>
        <v>1960</v>
      </c>
      <c r="S1366" s="1">
        <f t="shared" si="212"/>
        <v>7840</v>
      </c>
      <c r="T1366" s="1">
        <v>0.5</v>
      </c>
      <c r="U1366" s="1">
        <f t="shared" si="213"/>
        <v>3920</v>
      </c>
      <c r="V1366" s="1">
        <f t="shared" si="214"/>
        <v>3920</v>
      </c>
      <c r="W1366" s="4">
        <f t="shared" si="215"/>
        <v>0.5</v>
      </c>
      <c r="X1366" s="1" t="s">
        <v>92</v>
      </c>
      <c r="Y1366" s="1" t="s">
        <v>81</v>
      </c>
      <c r="Z1366" s="1" t="s">
        <v>51</v>
      </c>
      <c r="AA1366" s="2">
        <v>46066</v>
      </c>
      <c r="AB1366" s="1"/>
      <c r="AC1366" s="1" t="s">
        <v>42</v>
      </c>
      <c r="AD1366" s="9" t="str">
        <f t="shared" si="216"/>
        <v>Target Not Achieved</v>
      </c>
      <c r="AE1366" s="1" t="str" cm="1">
        <f t="array" ref="AE1366">_xlfn.IFS(AB1366&gt;=4.5,"Excellent",AB1366&gt;=3,"Good",AB1366&lt;3,"Poor")</f>
        <v>Poor</v>
      </c>
      <c r="AF1366" s="1" t="str">
        <f t="shared" si="217"/>
        <v>Not Eligible for Bonus</v>
      </c>
      <c r="AG1366" s="9" t="str">
        <f t="shared" si="218"/>
        <v>Normal Region</v>
      </c>
      <c r="AH1366" s="1" t="str">
        <f t="shared" si="219"/>
        <v>Order Closed</v>
      </c>
    </row>
    <row r="1367" spans="1:34">
      <c r="A1367" s="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c r="P1367" s="1">
        <f t="shared" si="210"/>
        <v>18680</v>
      </c>
      <c r="Q1367" s="1">
        <v>0</v>
      </c>
      <c r="R1367" s="1">
        <f t="shared" si="211"/>
        <v>0</v>
      </c>
      <c r="S1367" s="1">
        <f t="shared" si="212"/>
        <v>18680</v>
      </c>
      <c r="T1367" s="1">
        <v>0.5</v>
      </c>
      <c r="U1367" s="1">
        <f t="shared" si="213"/>
        <v>9340</v>
      </c>
      <c r="V1367" s="1">
        <f t="shared" si="214"/>
        <v>9340</v>
      </c>
      <c r="W1367" s="4">
        <f t="shared" si="215"/>
        <v>0.5</v>
      </c>
      <c r="X1367" s="1" t="s">
        <v>104</v>
      </c>
      <c r="Y1367" s="1" t="s">
        <v>81</v>
      </c>
      <c r="Z1367" s="1" t="s">
        <v>41</v>
      </c>
      <c r="AA1367" s="2">
        <v>46066</v>
      </c>
      <c r="AB1367" s="1">
        <v>3</v>
      </c>
      <c r="AC1367" s="1" t="s">
        <v>42</v>
      </c>
      <c r="AD1367" s="9" t="str">
        <f t="shared" si="216"/>
        <v>Target Achieved</v>
      </c>
      <c r="AE1367" s="1" t="str" cm="1">
        <f t="array" ref="AE1367">_xlfn.IFS(AB1367&gt;=4.5,"Excellent",AB1367&gt;=3,"Good",AB1367&lt;3,"Poor")</f>
        <v>Good</v>
      </c>
      <c r="AF1367" s="1" t="str">
        <f t="shared" si="217"/>
        <v>Eligible for Bonus</v>
      </c>
      <c r="AG1367" s="9" t="str">
        <f t="shared" si="218"/>
        <v>Normal Region</v>
      </c>
      <c r="AH1367" s="1" t="str">
        <f t="shared" si="219"/>
        <v>Order Closed</v>
      </c>
    </row>
    <row r="1368" spans="1:34">
      <c r="A1368" s="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c r="P1368" s="1">
        <f t="shared" si="210"/>
        <v>1600</v>
      </c>
      <c r="Q1368" s="1">
        <v>20</v>
      </c>
      <c r="R1368" s="1">
        <f t="shared" si="211"/>
        <v>320</v>
      </c>
      <c r="S1368" s="1">
        <f t="shared" si="212"/>
        <v>1280</v>
      </c>
      <c r="T1368" s="1">
        <v>0.62</v>
      </c>
      <c r="U1368" s="1">
        <f t="shared" si="213"/>
        <v>793.6</v>
      </c>
      <c r="V1368" s="1">
        <f t="shared" si="214"/>
        <v>486.4</v>
      </c>
      <c r="W1368" s="4">
        <f t="shared" si="215"/>
        <v>0.38</v>
      </c>
      <c r="X1368" s="1" t="s">
        <v>104</v>
      </c>
      <c r="Y1368" s="1" t="s">
        <v>40</v>
      </c>
      <c r="Z1368" s="1" t="s">
        <v>66</v>
      </c>
      <c r="AA1368" s="1"/>
      <c r="AB1368" s="1"/>
      <c r="AC1368" s="1" t="s">
        <v>42</v>
      </c>
      <c r="AD1368" s="9" t="str">
        <f t="shared" si="216"/>
        <v>Target Not Achieved</v>
      </c>
      <c r="AE1368" s="1" t="str" cm="1">
        <f t="array" ref="AE1368">_xlfn.IFS(AB1368&gt;=4.5,"Excellent",AB1368&gt;=3,"Good",AB1368&lt;3,"Poor")</f>
        <v>Poor</v>
      </c>
      <c r="AF1368" s="1" t="str">
        <f t="shared" si="217"/>
        <v>Not Eligible for Bonus</v>
      </c>
      <c r="AG1368" s="9" t="str">
        <f t="shared" si="218"/>
        <v>Normal Region</v>
      </c>
      <c r="AH1368" s="1" t="str">
        <f t="shared" si="219"/>
        <v>Order Closed</v>
      </c>
    </row>
    <row r="1369" spans="1:34">
      <c r="A1369" s="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c r="P1369" s="1">
        <f t="shared" si="210"/>
        <v>3280</v>
      </c>
      <c r="Q1369" s="1">
        <v>20</v>
      </c>
      <c r="R1369" s="1">
        <f t="shared" si="211"/>
        <v>656</v>
      </c>
      <c r="S1369" s="1">
        <f t="shared" si="212"/>
        <v>2624</v>
      </c>
      <c r="T1369" s="1">
        <v>0.5</v>
      </c>
      <c r="U1369" s="1">
        <f t="shared" si="213"/>
        <v>1312</v>
      </c>
      <c r="V1369" s="1">
        <f t="shared" si="214"/>
        <v>1312</v>
      </c>
      <c r="W1369" s="4">
        <f t="shared" si="215"/>
        <v>0.5</v>
      </c>
      <c r="X1369" s="1" t="s">
        <v>104</v>
      </c>
      <c r="Y1369" s="1" t="s">
        <v>40</v>
      </c>
      <c r="Z1369" s="1" t="s">
        <v>41</v>
      </c>
      <c r="AA1369" s="2">
        <v>46065</v>
      </c>
      <c r="AB1369" s="1">
        <v>3</v>
      </c>
      <c r="AC1369" s="1" t="s">
        <v>42</v>
      </c>
      <c r="AD1369" s="9" t="str">
        <f t="shared" si="216"/>
        <v>Target Not Achieved</v>
      </c>
      <c r="AE1369" s="1" t="str" cm="1">
        <f t="array" ref="AE1369">_xlfn.IFS(AB1369&gt;=4.5,"Excellent",AB1369&gt;=3,"Good",AB1369&lt;3,"Poor")</f>
        <v>Good</v>
      </c>
      <c r="AF1369" s="1" t="str">
        <f t="shared" si="217"/>
        <v>Not Eligible for Bonus</v>
      </c>
      <c r="AG1369" s="9" t="str">
        <f t="shared" si="218"/>
        <v>Normal Region</v>
      </c>
      <c r="AH1369" s="1" t="str">
        <f t="shared" si="219"/>
        <v>Order Closed</v>
      </c>
    </row>
    <row r="1370" spans="1:34">
      <c r="A1370" s="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c r="P1370" s="1">
        <f t="shared" si="210"/>
        <v>15870</v>
      </c>
      <c r="Q1370" s="1">
        <v>0</v>
      </c>
      <c r="R1370" s="1">
        <f t="shared" si="211"/>
        <v>0</v>
      </c>
      <c r="S1370" s="1">
        <f t="shared" si="212"/>
        <v>15870</v>
      </c>
      <c r="T1370" s="1">
        <v>0.48</v>
      </c>
      <c r="U1370" s="1">
        <f t="shared" si="213"/>
        <v>7617.5999999999995</v>
      </c>
      <c r="V1370" s="1">
        <f t="shared" si="214"/>
        <v>8252.4000000000015</v>
      </c>
      <c r="W1370" s="4">
        <f t="shared" si="215"/>
        <v>0.52000000000000013</v>
      </c>
      <c r="X1370" s="1" t="s">
        <v>92</v>
      </c>
      <c r="Y1370" s="1" t="s">
        <v>72</v>
      </c>
      <c r="Z1370" s="1" t="s">
        <v>51</v>
      </c>
      <c r="AA1370" s="2">
        <v>46067</v>
      </c>
      <c r="AB1370" s="1"/>
      <c r="AC1370" s="1" t="s">
        <v>42</v>
      </c>
      <c r="AD1370" s="9" t="str">
        <f t="shared" si="216"/>
        <v>Target Achieved</v>
      </c>
      <c r="AE1370" s="1" t="str" cm="1">
        <f t="array" ref="AE1370">_xlfn.IFS(AB1370&gt;=4.5,"Excellent",AB1370&gt;=3,"Good",AB1370&lt;3,"Poor")</f>
        <v>Poor</v>
      </c>
      <c r="AF1370" s="1" t="str">
        <f t="shared" si="217"/>
        <v>Eligible for Bonus</v>
      </c>
      <c r="AG1370" s="9" t="str">
        <f t="shared" si="218"/>
        <v>Normal Region</v>
      </c>
      <c r="AH1370" s="1" t="str">
        <f t="shared" si="219"/>
        <v>Order Closed</v>
      </c>
    </row>
    <row r="1371" spans="1:34">
      <c r="A1371" s="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c r="P1371" s="1">
        <f t="shared" si="210"/>
        <v>20400</v>
      </c>
      <c r="Q1371" s="1">
        <v>10</v>
      </c>
      <c r="R1371" s="1">
        <f t="shared" si="211"/>
        <v>2040</v>
      </c>
      <c r="S1371" s="1">
        <f t="shared" si="212"/>
        <v>18360</v>
      </c>
      <c r="T1371" s="1">
        <v>0.48</v>
      </c>
      <c r="U1371" s="1">
        <f t="shared" si="213"/>
        <v>8812.7999999999993</v>
      </c>
      <c r="V1371" s="1">
        <f t="shared" si="214"/>
        <v>9547.2000000000007</v>
      </c>
      <c r="W1371" s="4">
        <f t="shared" si="215"/>
        <v>0.52</v>
      </c>
      <c r="X1371" s="1" t="s">
        <v>50</v>
      </c>
      <c r="Y1371" s="1" t="s">
        <v>57</v>
      </c>
      <c r="Z1371" s="1" t="s">
        <v>120</v>
      </c>
      <c r="AA1371" s="1"/>
      <c r="AB1371" s="1"/>
      <c r="AC1371" s="1" t="s">
        <v>42</v>
      </c>
      <c r="AD1371" s="9" t="str">
        <f t="shared" si="216"/>
        <v>Target Achieved</v>
      </c>
      <c r="AE1371" s="1" t="str" cm="1">
        <f t="array" ref="AE1371">_xlfn.IFS(AB1371&gt;=4.5,"Excellent",AB1371&gt;=3,"Good",AB1371&lt;3,"Poor")</f>
        <v>Poor</v>
      </c>
      <c r="AF1371" s="1" t="str">
        <f t="shared" si="217"/>
        <v>Not Eligible for Bonus</v>
      </c>
      <c r="AG1371" s="9" t="str">
        <f t="shared" si="218"/>
        <v>Normal Region</v>
      </c>
      <c r="AH1371" s="1" t="str">
        <f t="shared" si="219"/>
        <v>Order Closed</v>
      </c>
    </row>
    <row r="1372" spans="1:34">
      <c r="A1372" s="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c r="P1372" s="1">
        <f t="shared" si="210"/>
        <v>1660</v>
      </c>
      <c r="Q1372" s="1">
        <v>0</v>
      </c>
      <c r="R1372" s="1">
        <f t="shared" si="211"/>
        <v>0</v>
      </c>
      <c r="S1372" s="1">
        <f t="shared" si="212"/>
        <v>1660</v>
      </c>
      <c r="T1372" s="1">
        <v>0.48</v>
      </c>
      <c r="U1372" s="1">
        <f t="shared" si="213"/>
        <v>796.8</v>
      </c>
      <c r="V1372" s="1">
        <f t="shared" si="214"/>
        <v>863.2</v>
      </c>
      <c r="W1372" s="4">
        <f t="shared" si="215"/>
        <v>0.52</v>
      </c>
      <c r="X1372" s="1" t="s">
        <v>104</v>
      </c>
      <c r="Y1372" s="1" t="s">
        <v>81</v>
      </c>
      <c r="Z1372" s="1" t="s">
        <v>41</v>
      </c>
      <c r="AA1372" s="2">
        <v>46066</v>
      </c>
      <c r="AB1372" s="1">
        <v>5</v>
      </c>
      <c r="AC1372" s="1" t="s">
        <v>42</v>
      </c>
      <c r="AD1372" s="9" t="str">
        <f t="shared" si="216"/>
        <v>Target Not Achieved</v>
      </c>
      <c r="AE1372" s="1" t="str" cm="1">
        <f t="array" ref="AE1372">_xlfn.IFS(AB1372&gt;=4.5,"Excellent",AB1372&gt;=3,"Good",AB1372&lt;3,"Poor")</f>
        <v>Excellent</v>
      </c>
      <c r="AF1372" s="1" t="str">
        <f t="shared" si="217"/>
        <v>Not Eligible for Bonus</v>
      </c>
      <c r="AG1372" s="9" t="str">
        <f t="shared" si="218"/>
        <v>Priority Region</v>
      </c>
      <c r="AH1372" s="1" t="str">
        <f t="shared" si="219"/>
        <v>Order Closed</v>
      </c>
    </row>
    <row r="1373" spans="1:34">
      <c r="A1373" s="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c r="P1373" s="1">
        <f t="shared" si="210"/>
        <v>3100</v>
      </c>
      <c r="Q1373" s="1">
        <v>15</v>
      </c>
      <c r="R1373" s="1">
        <f t="shared" si="211"/>
        <v>465</v>
      </c>
      <c r="S1373" s="1">
        <f t="shared" si="212"/>
        <v>2635</v>
      </c>
      <c r="T1373" s="1">
        <v>0.35</v>
      </c>
      <c r="U1373" s="1">
        <f t="shared" si="213"/>
        <v>922.24999999999989</v>
      </c>
      <c r="V1373" s="1">
        <f t="shared" si="214"/>
        <v>1712.75</v>
      </c>
      <c r="W1373" s="4">
        <f t="shared" si="215"/>
        <v>0.65</v>
      </c>
      <c r="X1373" s="1" t="s">
        <v>39</v>
      </c>
      <c r="Y1373" s="1" t="s">
        <v>40</v>
      </c>
      <c r="Z1373" s="1" t="s">
        <v>120</v>
      </c>
      <c r="AA1373" s="1"/>
      <c r="AB1373" s="1"/>
      <c r="AC1373" s="1" t="s">
        <v>42</v>
      </c>
      <c r="AD1373" s="9" t="str">
        <f t="shared" si="216"/>
        <v>Target Not Achieved</v>
      </c>
      <c r="AE1373" s="1" t="str" cm="1">
        <f t="array" ref="AE1373">_xlfn.IFS(AB1373&gt;=4.5,"Excellent",AB1373&gt;=3,"Good",AB1373&lt;3,"Poor")</f>
        <v>Poor</v>
      </c>
      <c r="AF1373" s="1" t="str">
        <f t="shared" si="217"/>
        <v>Not Eligible for Bonus</v>
      </c>
      <c r="AG1373" s="9" t="str">
        <f t="shared" si="218"/>
        <v>Normal Region</v>
      </c>
      <c r="AH1373" s="1" t="str">
        <f t="shared" si="219"/>
        <v>Order Closed</v>
      </c>
    </row>
    <row r="1374" spans="1:34">
      <c r="A1374" s="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c r="P1374" s="1">
        <f t="shared" si="210"/>
        <v>33080</v>
      </c>
      <c r="Q1374" s="1">
        <v>0</v>
      </c>
      <c r="R1374" s="1">
        <f t="shared" si="211"/>
        <v>0</v>
      </c>
      <c r="S1374" s="1">
        <f t="shared" si="212"/>
        <v>33080</v>
      </c>
      <c r="T1374" s="1">
        <v>0.52</v>
      </c>
      <c r="U1374" s="1">
        <f t="shared" si="213"/>
        <v>17201.600000000002</v>
      </c>
      <c r="V1374" s="1">
        <f t="shared" si="214"/>
        <v>15878.399999999998</v>
      </c>
      <c r="W1374" s="4">
        <f t="shared" si="215"/>
        <v>0.47999999999999993</v>
      </c>
      <c r="X1374" s="1" t="s">
        <v>39</v>
      </c>
      <c r="Y1374" s="1" t="s">
        <v>40</v>
      </c>
      <c r="Z1374" s="1" t="s">
        <v>41</v>
      </c>
      <c r="AA1374" s="2">
        <v>46071</v>
      </c>
      <c r="AB1374" s="1">
        <v>3</v>
      </c>
      <c r="AC1374" s="1" t="s">
        <v>42</v>
      </c>
      <c r="AD1374" s="9" t="str">
        <f t="shared" si="216"/>
        <v>Target Achieved</v>
      </c>
      <c r="AE1374" s="1" t="str" cm="1">
        <f t="array" ref="AE1374">_xlfn.IFS(AB1374&gt;=4.5,"Excellent",AB1374&gt;=3,"Good",AB1374&lt;3,"Poor")</f>
        <v>Good</v>
      </c>
      <c r="AF1374" s="1" t="str">
        <f t="shared" si="217"/>
        <v>Eligible for Bonus</v>
      </c>
      <c r="AG1374" s="9" t="str">
        <f t="shared" si="218"/>
        <v>Normal Region</v>
      </c>
      <c r="AH1374" s="1" t="str">
        <f t="shared" si="219"/>
        <v>Order Closed</v>
      </c>
    </row>
    <row r="1375" spans="1:34">
      <c r="A1375" s="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c r="P1375" s="1">
        <f t="shared" si="210"/>
        <v>1480</v>
      </c>
      <c r="Q1375" s="1">
        <v>10</v>
      </c>
      <c r="R1375" s="1">
        <f t="shared" si="211"/>
        <v>148</v>
      </c>
      <c r="S1375" s="1">
        <f t="shared" si="212"/>
        <v>1332</v>
      </c>
      <c r="T1375" s="1">
        <v>0.62</v>
      </c>
      <c r="U1375" s="1">
        <f t="shared" si="213"/>
        <v>825.84</v>
      </c>
      <c r="V1375" s="1">
        <f t="shared" si="214"/>
        <v>506.15999999999997</v>
      </c>
      <c r="W1375" s="4">
        <f t="shared" si="215"/>
        <v>0.37999999999999995</v>
      </c>
      <c r="X1375" s="1" t="s">
        <v>56</v>
      </c>
      <c r="Y1375" s="1" t="s">
        <v>57</v>
      </c>
      <c r="Z1375" s="1" t="s">
        <v>41</v>
      </c>
      <c r="AA1375" s="2">
        <v>46071</v>
      </c>
      <c r="AB1375" s="1">
        <v>5</v>
      </c>
      <c r="AC1375" s="1" t="s">
        <v>42</v>
      </c>
      <c r="AD1375" s="9" t="str">
        <f t="shared" si="216"/>
        <v>Target Not Achieved</v>
      </c>
      <c r="AE1375" s="1" t="str" cm="1">
        <f t="array" ref="AE1375">_xlfn.IFS(AB1375&gt;=4.5,"Excellent",AB1375&gt;=3,"Good",AB1375&lt;3,"Poor")</f>
        <v>Excellent</v>
      </c>
      <c r="AF1375" s="1" t="str">
        <f t="shared" si="217"/>
        <v>Not Eligible for Bonus</v>
      </c>
      <c r="AG1375" s="9" t="str">
        <f t="shared" si="218"/>
        <v>Normal Region</v>
      </c>
      <c r="AH1375" s="1" t="str">
        <f t="shared" si="219"/>
        <v>Order Closed</v>
      </c>
    </row>
    <row r="1376" spans="1:34">
      <c r="A1376" s="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c r="P1376" s="1">
        <f t="shared" si="210"/>
        <v>2360</v>
      </c>
      <c r="Q1376" s="1">
        <v>0</v>
      </c>
      <c r="R1376" s="1">
        <f t="shared" si="211"/>
        <v>0</v>
      </c>
      <c r="S1376" s="1">
        <f t="shared" si="212"/>
        <v>2360</v>
      </c>
      <c r="T1376" s="1">
        <v>0.48</v>
      </c>
      <c r="U1376" s="1">
        <f t="shared" si="213"/>
        <v>1132.8</v>
      </c>
      <c r="V1376" s="1">
        <f t="shared" si="214"/>
        <v>1227.2</v>
      </c>
      <c r="W1376" s="4">
        <f t="shared" si="215"/>
        <v>0.52</v>
      </c>
      <c r="X1376" s="1" t="s">
        <v>104</v>
      </c>
      <c r="Y1376" s="1" t="s">
        <v>81</v>
      </c>
      <c r="Z1376" s="1" t="s">
        <v>41</v>
      </c>
      <c r="AA1376" s="2">
        <v>46072</v>
      </c>
      <c r="AB1376" s="1">
        <v>3</v>
      </c>
      <c r="AC1376" s="1" t="s">
        <v>42</v>
      </c>
      <c r="AD1376" s="9" t="str">
        <f t="shared" si="216"/>
        <v>Target Not Achieved</v>
      </c>
      <c r="AE1376" s="1" t="str" cm="1">
        <f t="array" ref="AE1376">_xlfn.IFS(AB1376&gt;=4.5,"Excellent",AB1376&gt;=3,"Good",AB1376&lt;3,"Poor")</f>
        <v>Good</v>
      </c>
      <c r="AF1376" s="1" t="str">
        <f t="shared" si="217"/>
        <v>Not Eligible for Bonus</v>
      </c>
      <c r="AG1376" s="9" t="str">
        <f t="shared" si="218"/>
        <v>Priority Region</v>
      </c>
      <c r="AH1376" s="1" t="str">
        <f t="shared" si="219"/>
        <v>Order Closed</v>
      </c>
    </row>
    <row r="1377" spans="1:34">
      <c r="A1377" s="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c r="P1377" s="1">
        <f t="shared" si="210"/>
        <v>1120</v>
      </c>
      <c r="Q1377" s="1">
        <v>25</v>
      </c>
      <c r="R1377" s="1">
        <f t="shared" si="211"/>
        <v>280</v>
      </c>
      <c r="S1377" s="1">
        <f t="shared" si="212"/>
        <v>840</v>
      </c>
      <c r="T1377" s="1">
        <v>0.47</v>
      </c>
      <c r="U1377" s="1">
        <f t="shared" si="213"/>
        <v>394.79999999999995</v>
      </c>
      <c r="V1377" s="1">
        <f t="shared" si="214"/>
        <v>445.20000000000005</v>
      </c>
      <c r="W1377" s="4">
        <f t="shared" si="215"/>
        <v>0.53</v>
      </c>
      <c r="X1377" s="1" t="s">
        <v>39</v>
      </c>
      <c r="Y1377" s="1" t="s">
        <v>72</v>
      </c>
      <c r="Z1377" s="1" t="s">
        <v>41</v>
      </c>
      <c r="AA1377" s="2">
        <v>46070</v>
      </c>
      <c r="AB1377" s="1">
        <v>4</v>
      </c>
      <c r="AC1377" s="1" t="s">
        <v>42</v>
      </c>
      <c r="AD1377" s="9" t="str">
        <f t="shared" si="216"/>
        <v>Target Not Achieved</v>
      </c>
      <c r="AE1377" s="1" t="str" cm="1">
        <f t="array" ref="AE1377">_xlfn.IFS(AB1377&gt;=4.5,"Excellent",AB1377&gt;=3,"Good",AB1377&lt;3,"Poor")</f>
        <v>Good</v>
      </c>
      <c r="AF1377" s="1" t="str">
        <f t="shared" si="217"/>
        <v>Not Eligible for Bonus</v>
      </c>
      <c r="AG1377" s="9" t="str">
        <f t="shared" si="218"/>
        <v>Normal Region</v>
      </c>
      <c r="AH1377" s="1" t="str">
        <f t="shared" si="219"/>
        <v>Order Closed</v>
      </c>
    </row>
    <row r="1378" spans="1:34">
      <c r="A1378" s="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c r="P1378" s="1">
        <f t="shared" si="210"/>
        <v>44500</v>
      </c>
      <c r="Q1378" s="1">
        <v>10</v>
      </c>
      <c r="R1378" s="1">
        <f t="shared" si="211"/>
        <v>4450</v>
      </c>
      <c r="S1378" s="1">
        <f t="shared" si="212"/>
        <v>40050</v>
      </c>
      <c r="T1378" s="1">
        <v>0.57999999999999996</v>
      </c>
      <c r="U1378" s="1">
        <f t="shared" si="213"/>
        <v>23229</v>
      </c>
      <c r="V1378" s="1">
        <f t="shared" si="214"/>
        <v>16821</v>
      </c>
      <c r="W1378" s="4">
        <f t="shared" si="215"/>
        <v>0.42</v>
      </c>
      <c r="X1378" s="1" t="s">
        <v>39</v>
      </c>
      <c r="Y1378" s="1" t="s">
        <v>40</v>
      </c>
      <c r="Z1378" s="1" t="s">
        <v>41</v>
      </c>
      <c r="AA1378" s="2">
        <v>46071</v>
      </c>
      <c r="AB1378" s="1">
        <v>5</v>
      </c>
      <c r="AC1378" s="1" t="s">
        <v>42</v>
      </c>
      <c r="AD1378" s="9" t="str">
        <f t="shared" si="216"/>
        <v>Target Achieved</v>
      </c>
      <c r="AE1378" s="1" t="str" cm="1">
        <f t="array" ref="AE1378">_xlfn.IFS(AB1378&gt;=4.5,"Excellent",AB1378&gt;=3,"Good",AB1378&lt;3,"Poor")</f>
        <v>Excellent</v>
      </c>
      <c r="AF1378" s="1" t="str">
        <f t="shared" si="217"/>
        <v>Not Eligible for Bonus</v>
      </c>
      <c r="AG1378" s="9" t="str">
        <f t="shared" si="218"/>
        <v>Priority Region</v>
      </c>
      <c r="AH1378" s="1" t="str">
        <f t="shared" si="219"/>
        <v>Order Closed</v>
      </c>
    </row>
    <row r="1379" spans="1:34">
      <c r="A1379" s="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c r="P1379" s="1">
        <f t="shared" si="210"/>
        <v>15680</v>
      </c>
      <c r="Q1379" s="1">
        <v>10</v>
      </c>
      <c r="R1379" s="1">
        <f t="shared" si="211"/>
        <v>1568</v>
      </c>
      <c r="S1379" s="1">
        <f t="shared" si="212"/>
        <v>14112</v>
      </c>
      <c r="T1379" s="1">
        <v>0.48</v>
      </c>
      <c r="U1379" s="1">
        <f t="shared" si="213"/>
        <v>6773.7599999999993</v>
      </c>
      <c r="V1379" s="1">
        <f t="shared" si="214"/>
        <v>7338.2400000000007</v>
      </c>
      <c r="W1379" s="4">
        <f t="shared" si="215"/>
        <v>0.52</v>
      </c>
      <c r="X1379" s="1" t="s">
        <v>104</v>
      </c>
      <c r="Y1379" s="1" t="s">
        <v>81</v>
      </c>
      <c r="Z1379" s="1" t="s">
        <v>120</v>
      </c>
      <c r="AA1379" s="1"/>
      <c r="AB1379" s="1"/>
      <c r="AC1379" s="1" t="s">
        <v>42</v>
      </c>
      <c r="AD1379" s="9" t="str">
        <f t="shared" si="216"/>
        <v>Target Achieved</v>
      </c>
      <c r="AE1379" s="1" t="str" cm="1">
        <f t="array" ref="AE1379">_xlfn.IFS(AB1379&gt;=4.5,"Excellent",AB1379&gt;=3,"Good",AB1379&lt;3,"Poor")</f>
        <v>Poor</v>
      </c>
      <c r="AF1379" s="1" t="str">
        <f t="shared" si="217"/>
        <v>Not Eligible for Bonus</v>
      </c>
      <c r="AG1379" s="9" t="str">
        <f t="shared" si="218"/>
        <v>Normal Region</v>
      </c>
      <c r="AH1379" s="1" t="str">
        <f t="shared" si="219"/>
        <v>Order Closed</v>
      </c>
    </row>
    <row r="1380" spans="1:34">
      <c r="A1380" s="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c r="P1380" s="1">
        <f t="shared" si="210"/>
        <v>51200</v>
      </c>
      <c r="Q1380" s="1">
        <v>25</v>
      </c>
      <c r="R1380" s="1">
        <f t="shared" si="211"/>
        <v>12800</v>
      </c>
      <c r="S1380" s="1">
        <f t="shared" si="212"/>
        <v>38400</v>
      </c>
      <c r="T1380" s="1">
        <v>0.52</v>
      </c>
      <c r="U1380" s="1">
        <f t="shared" si="213"/>
        <v>19968</v>
      </c>
      <c r="V1380" s="1">
        <f t="shared" si="214"/>
        <v>18432</v>
      </c>
      <c r="W1380" s="4">
        <f t="shared" si="215"/>
        <v>0.48</v>
      </c>
      <c r="X1380" s="1" t="s">
        <v>56</v>
      </c>
      <c r="Y1380" s="1" t="s">
        <v>81</v>
      </c>
      <c r="Z1380" s="1" t="s">
        <v>120</v>
      </c>
      <c r="AA1380" s="1"/>
      <c r="AB1380" s="1"/>
      <c r="AC1380" s="1" t="s">
        <v>42</v>
      </c>
      <c r="AD1380" s="9" t="str">
        <f t="shared" si="216"/>
        <v>Target Achieved</v>
      </c>
      <c r="AE1380" s="1" t="str" cm="1">
        <f t="array" ref="AE1380">_xlfn.IFS(AB1380&gt;=4.5,"Excellent",AB1380&gt;=3,"Good",AB1380&lt;3,"Poor")</f>
        <v>Poor</v>
      </c>
      <c r="AF1380" s="1" t="str">
        <f t="shared" si="217"/>
        <v>Not Eligible for Bonus</v>
      </c>
      <c r="AG1380" s="9" t="str">
        <f t="shared" si="218"/>
        <v>Normal Region</v>
      </c>
      <c r="AH1380" s="1" t="str">
        <f t="shared" si="219"/>
        <v>Order Closed</v>
      </c>
    </row>
    <row r="1381" spans="1:34">
      <c r="A1381" s="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c r="P1381" s="1">
        <f t="shared" si="210"/>
        <v>4020</v>
      </c>
      <c r="Q1381" s="1">
        <v>5</v>
      </c>
      <c r="R1381" s="1">
        <f t="shared" si="211"/>
        <v>201</v>
      </c>
      <c r="S1381" s="1">
        <f t="shared" si="212"/>
        <v>3819</v>
      </c>
      <c r="T1381" s="1">
        <v>0.5</v>
      </c>
      <c r="U1381" s="1">
        <f t="shared" si="213"/>
        <v>1909.5</v>
      </c>
      <c r="V1381" s="1">
        <f t="shared" si="214"/>
        <v>1909.5</v>
      </c>
      <c r="W1381" s="4">
        <f t="shared" si="215"/>
        <v>0.5</v>
      </c>
      <c r="X1381" s="1" t="s">
        <v>39</v>
      </c>
      <c r="Y1381" s="1" t="s">
        <v>72</v>
      </c>
      <c r="Z1381" s="1" t="s">
        <v>41</v>
      </c>
      <c r="AA1381" s="2">
        <v>46074</v>
      </c>
      <c r="AB1381" s="1">
        <v>3</v>
      </c>
      <c r="AC1381" s="1" t="s">
        <v>42</v>
      </c>
      <c r="AD1381" s="9" t="str">
        <f t="shared" si="216"/>
        <v>Target Not Achieved</v>
      </c>
      <c r="AE1381" s="1" t="str" cm="1">
        <f t="array" ref="AE1381">_xlfn.IFS(AB1381&gt;=4.5,"Excellent",AB1381&gt;=3,"Good",AB1381&lt;3,"Poor")</f>
        <v>Good</v>
      </c>
      <c r="AF1381" s="1" t="str">
        <f t="shared" si="217"/>
        <v>Not Eligible for Bonus</v>
      </c>
      <c r="AG1381" s="9" t="str">
        <f t="shared" si="218"/>
        <v>Normal Region</v>
      </c>
      <c r="AH1381" s="1" t="str">
        <f t="shared" si="219"/>
        <v>Order Closed</v>
      </c>
    </row>
    <row r="1382" spans="1:34">
      <c r="A1382" s="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c r="P1382" s="1">
        <f t="shared" si="210"/>
        <v>10450</v>
      </c>
      <c r="Q1382" s="1">
        <v>0</v>
      </c>
      <c r="R1382" s="1">
        <f t="shared" si="211"/>
        <v>0</v>
      </c>
      <c r="S1382" s="1">
        <f t="shared" si="212"/>
        <v>10450</v>
      </c>
      <c r="T1382" s="1">
        <v>0.45</v>
      </c>
      <c r="U1382" s="1">
        <f t="shared" si="213"/>
        <v>4702.5</v>
      </c>
      <c r="V1382" s="1">
        <f t="shared" si="214"/>
        <v>5747.5</v>
      </c>
      <c r="W1382" s="4">
        <f t="shared" si="215"/>
        <v>0.55000000000000004</v>
      </c>
      <c r="X1382" s="1" t="s">
        <v>39</v>
      </c>
      <c r="Y1382" s="1" t="s">
        <v>57</v>
      </c>
      <c r="Z1382" s="1" t="s">
        <v>51</v>
      </c>
      <c r="AA1382" s="2">
        <v>46069</v>
      </c>
      <c r="AB1382" s="1"/>
      <c r="AC1382" s="1" t="s">
        <v>42</v>
      </c>
      <c r="AD1382" s="9" t="str">
        <f t="shared" si="216"/>
        <v>Target Achieved</v>
      </c>
      <c r="AE1382" s="1" t="str" cm="1">
        <f t="array" ref="AE1382">_xlfn.IFS(AB1382&gt;=4.5,"Excellent",AB1382&gt;=3,"Good",AB1382&lt;3,"Poor")</f>
        <v>Poor</v>
      </c>
      <c r="AF1382" s="1" t="str">
        <f t="shared" si="217"/>
        <v>Eligible for Bonus</v>
      </c>
      <c r="AG1382" s="9" t="str">
        <f t="shared" si="218"/>
        <v>Normal Region</v>
      </c>
      <c r="AH1382" s="1" t="str">
        <f t="shared" si="219"/>
        <v>Order Closed</v>
      </c>
    </row>
    <row r="1383" spans="1:34">
      <c r="A1383" s="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c r="P1383" s="1">
        <f t="shared" si="210"/>
        <v>6650</v>
      </c>
      <c r="Q1383" s="1">
        <v>30</v>
      </c>
      <c r="R1383" s="1">
        <f t="shared" si="211"/>
        <v>1995</v>
      </c>
      <c r="S1383" s="1">
        <f t="shared" si="212"/>
        <v>4655</v>
      </c>
      <c r="T1383" s="1">
        <v>0.52</v>
      </c>
      <c r="U1383" s="1">
        <f t="shared" si="213"/>
        <v>2420.6</v>
      </c>
      <c r="V1383" s="1">
        <f t="shared" si="214"/>
        <v>2234.4</v>
      </c>
      <c r="W1383" s="4">
        <f t="shared" si="215"/>
        <v>0.48000000000000004</v>
      </c>
      <c r="X1383" s="1" t="s">
        <v>39</v>
      </c>
      <c r="Y1383" s="1" t="s">
        <v>57</v>
      </c>
      <c r="Z1383" s="1" t="s">
        <v>66</v>
      </c>
      <c r="AA1383" s="1"/>
      <c r="AB1383" s="1"/>
      <c r="AC1383" s="1" t="s">
        <v>42</v>
      </c>
      <c r="AD1383" s="9" t="str">
        <f t="shared" si="216"/>
        <v>Target Not Achieved</v>
      </c>
      <c r="AE1383" s="1" t="str" cm="1">
        <f t="array" ref="AE1383">_xlfn.IFS(AB1383&gt;=4.5,"Excellent",AB1383&gt;=3,"Good",AB1383&lt;3,"Poor")</f>
        <v>Poor</v>
      </c>
      <c r="AF1383" s="1" t="str">
        <f t="shared" si="217"/>
        <v>Not Eligible for Bonus</v>
      </c>
      <c r="AG1383" s="9" t="str">
        <f t="shared" si="218"/>
        <v>Normal Region</v>
      </c>
      <c r="AH1383" s="1" t="str">
        <f t="shared" si="219"/>
        <v>Order Closed</v>
      </c>
    </row>
    <row r="1384" spans="1:34">
      <c r="A1384" s="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c r="P1384" s="1">
        <f t="shared" si="210"/>
        <v>34250</v>
      </c>
      <c r="Q1384" s="1">
        <v>10</v>
      </c>
      <c r="R1384" s="1">
        <f t="shared" si="211"/>
        <v>3425</v>
      </c>
      <c r="S1384" s="1">
        <f t="shared" si="212"/>
        <v>30825</v>
      </c>
      <c r="T1384" s="1">
        <v>0.48</v>
      </c>
      <c r="U1384" s="1">
        <f t="shared" si="213"/>
        <v>14796</v>
      </c>
      <c r="V1384" s="1">
        <f t="shared" si="214"/>
        <v>16029</v>
      </c>
      <c r="W1384" s="4">
        <f t="shared" si="215"/>
        <v>0.52</v>
      </c>
      <c r="X1384" s="1" t="s">
        <v>39</v>
      </c>
      <c r="Y1384" s="1" t="s">
        <v>72</v>
      </c>
      <c r="Z1384" s="1" t="s">
        <v>41</v>
      </c>
      <c r="AA1384" s="2">
        <v>46072</v>
      </c>
      <c r="AB1384" s="1">
        <v>3</v>
      </c>
      <c r="AC1384" s="1" t="s">
        <v>42</v>
      </c>
      <c r="AD1384" s="9" t="str">
        <f t="shared" si="216"/>
        <v>Target Achieved</v>
      </c>
      <c r="AE1384" s="1" t="str" cm="1">
        <f t="array" ref="AE1384">_xlfn.IFS(AB1384&gt;=4.5,"Excellent",AB1384&gt;=3,"Good",AB1384&lt;3,"Poor")</f>
        <v>Good</v>
      </c>
      <c r="AF1384" s="1" t="str">
        <f t="shared" si="217"/>
        <v>Not Eligible for Bonus</v>
      </c>
      <c r="AG1384" s="9" t="str">
        <f t="shared" si="218"/>
        <v>Normal Region</v>
      </c>
      <c r="AH1384" s="1" t="str">
        <f t="shared" si="219"/>
        <v>Order Closed</v>
      </c>
    </row>
    <row r="1385" spans="1:34">
      <c r="A1385" s="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c r="P1385" s="1">
        <f t="shared" si="210"/>
        <v>6880</v>
      </c>
      <c r="Q1385" s="1">
        <v>20</v>
      </c>
      <c r="R1385" s="1">
        <f t="shared" si="211"/>
        <v>1376</v>
      </c>
      <c r="S1385" s="1">
        <f t="shared" si="212"/>
        <v>5504</v>
      </c>
      <c r="T1385" s="1">
        <v>0.45</v>
      </c>
      <c r="U1385" s="1">
        <f t="shared" si="213"/>
        <v>2476.8000000000002</v>
      </c>
      <c r="V1385" s="1">
        <f t="shared" si="214"/>
        <v>3027.2</v>
      </c>
      <c r="W1385" s="4">
        <f t="shared" si="215"/>
        <v>0.54999999999999993</v>
      </c>
      <c r="X1385" s="1" t="s">
        <v>56</v>
      </c>
      <c r="Y1385" s="1" t="s">
        <v>57</v>
      </c>
      <c r="Z1385" s="1" t="s">
        <v>41</v>
      </c>
      <c r="AA1385" s="2">
        <v>46074</v>
      </c>
      <c r="AB1385" s="1">
        <v>4</v>
      </c>
      <c r="AC1385" s="1" t="s">
        <v>42</v>
      </c>
      <c r="AD1385" s="9" t="str">
        <f t="shared" si="216"/>
        <v>Target Not Achieved</v>
      </c>
      <c r="AE1385" s="1" t="str" cm="1">
        <f t="array" ref="AE1385">_xlfn.IFS(AB1385&gt;=4.5,"Excellent",AB1385&gt;=3,"Good",AB1385&lt;3,"Poor")</f>
        <v>Good</v>
      </c>
      <c r="AF1385" s="1" t="str">
        <f t="shared" si="217"/>
        <v>Not Eligible for Bonus</v>
      </c>
      <c r="AG1385" s="9" t="str">
        <f t="shared" si="218"/>
        <v>Normal Region</v>
      </c>
      <c r="AH1385" s="1" t="str">
        <f t="shared" si="219"/>
        <v>Order Closed</v>
      </c>
    </row>
    <row r="1386" spans="1:34">
      <c r="A1386" s="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c r="P1386" s="1">
        <f t="shared" si="210"/>
        <v>10250</v>
      </c>
      <c r="Q1386" s="1">
        <v>0</v>
      </c>
      <c r="R1386" s="1">
        <f t="shared" si="211"/>
        <v>0</v>
      </c>
      <c r="S1386" s="1">
        <f t="shared" si="212"/>
        <v>10250</v>
      </c>
      <c r="T1386" s="1">
        <v>0.45</v>
      </c>
      <c r="U1386" s="1">
        <f t="shared" si="213"/>
        <v>4612.5</v>
      </c>
      <c r="V1386" s="1">
        <f t="shared" si="214"/>
        <v>5637.5</v>
      </c>
      <c r="W1386" s="4">
        <f t="shared" si="215"/>
        <v>0.55000000000000004</v>
      </c>
      <c r="X1386" s="1" t="s">
        <v>50</v>
      </c>
      <c r="Y1386" s="1" t="s">
        <v>57</v>
      </c>
      <c r="Z1386" s="1" t="s">
        <v>41</v>
      </c>
      <c r="AA1386" s="2">
        <v>46070</v>
      </c>
      <c r="AB1386" s="1">
        <v>5</v>
      </c>
      <c r="AC1386" s="1" t="s">
        <v>42</v>
      </c>
      <c r="AD1386" s="9" t="str">
        <f t="shared" si="216"/>
        <v>Target Achieved</v>
      </c>
      <c r="AE1386" s="1" t="str" cm="1">
        <f t="array" ref="AE1386">_xlfn.IFS(AB1386&gt;=4.5,"Excellent",AB1386&gt;=3,"Good",AB1386&lt;3,"Poor")</f>
        <v>Excellent</v>
      </c>
      <c r="AF1386" s="1" t="str">
        <f t="shared" si="217"/>
        <v>Eligible for Bonus</v>
      </c>
      <c r="AG1386" s="9" t="str">
        <f t="shared" si="218"/>
        <v>Priority Region</v>
      </c>
      <c r="AH1386" s="1" t="str">
        <f t="shared" si="219"/>
        <v>Order Closed</v>
      </c>
    </row>
    <row r="1387" spans="1:34">
      <c r="A1387" s="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c r="P1387" s="1">
        <f t="shared" si="210"/>
        <v>930</v>
      </c>
      <c r="Q1387" s="1">
        <v>10</v>
      </c>
      <c r="R1387" s="1">
        <f t="shared" si="211"/>
        <v>93</v>
      </c>
      <c r="S1387" s="1">
        <f t="shared" si="212"/>
        <v>837</v>
      </c>
      <c r="T1387" s="1">
        <v>0.62</v>
      </c>
      <c r="U1387" s="1">
        <f t="shared" si="213"/>
        <v>518.93999999999994</v>
      </c>
      <c r="V1387" s="1">
        <f t="shared" si="214"/>
        <v>318.06000000000006</v>
      </c>
      <c r="W1387" s="4">
        <f t="shared" si="215"/>
        <v>0.38000000000000006</v>
      </c>
      <c r="X1387" s="1" t="s">
        <v>39</v>
      </c>
      <c r="Y1387" s="1" t="s">
        <v>57</v>
      </c>
      <c r="Z1387" s="1" t="s">
        <v>120</v>
      </c>
      <c r="AA1387" s="1"/>
      <c r="AB1387" s="1"/>
      <c r="AC1387" s="1" t="s">
        <v>42</v>
      </c>
      <c r="AD1387" s="9" t="str">
        <f t="shared" si="216"/>
        <v>Target Not Achieved</v>
      </c>
      <c r="AE1387" s="1" t="str" cm="1">
        <f t="array" ref="AE1387">_xlfn.IFS(AB1387&gt;=4.5,"Excellent",AB1387&gt;=3,"Good",AB1387&lt;3,"Poor")</f>
        <v>Poor</v>
      </c>
      <c r="AF1387" s="1" t="str">
        <f t="shared" si="217"/>
        <v>Not Eligible for Bonus</v>
      </c>
      <c r="AG1387" s="9" t="str">
        <f t="shared" si="218"/>
        <v>Priority Region</v>
      </c>
      <c r="AH1387" s="1" t="str">
        <f t="shared" si="219"/>
        <v>Order Closed</v>
      </c>
    </row>
    <row r="1388" spans="1:34">
      <c r="A1388" s="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c r="P1388" s="1">
        <f t="shared" si="210"/>
        <v>1080</v>
      </c>
      <c r="Q1388" s="1">
        <v>15</v>
      </c>
      <c r="R1388" s="1">
        <f t="shared" si="211"/>
        <v>162</v>
      </c>
      <c r="S1388" s="1">
        <f t="shared" si="212"/>
        <v>918</v>
      </c>
      <c r="T1388" s="1">
        <v>0.62</v>
      </c>
      <c r="U1388" s="1">
        <f t="shared" si="213"/>
        <v>569.16</v>
      </c>
      <c r="V1388" s="1">
        <f t="shared" si="214"/>
        <v>348.84000000000003</v>
      </c>
      <c r="W1388" s="4">
        <f t="shared" si="215"/>
        <v>0.38000000000000006</v>
      </c>
      <c r="X1388" s="1" t="s">
        <v>56</v>
      </c>
      <c r="Y1388" s="1" t="s">
        <v>57</v>
      </c>
      <c r="Z1388" s="1" t="s">
        <v>41</v>
      </c>
      <c r="AA1388" s="2">
        <v>46076</v>
      </c>
      <c r="AB1388" s="1">
        <v>3</v>
      </c>
      <c r="AC1388" s="1" t="s">
        <v>42</v>
      </c>
      <c r="AD1388" s="9" t="str">
        <f t="shared" si="216"/>
        <v>Target Not Achieved</v>
      </c>
      <c r="AE1388" s="1" t="str" cm="1">
        <f t="array" ref="AE1388">_xlfn.IFS(AB1388&gt;=4.5,"Excellent",AB1388&gt;=3,"Good",AB1388&lt;3,"Poor")</f>
        <v>Good</v>
      </c>
      <c r="AF1388" s="1" t="str">
        <f t="shared" si="217"/>
        <v>Not Eligible for Bonus</v>
      </c>
      <c r="AG1388" s="9" t="str">
        <f t="shared" si="218"/>
        <v>Normal Region</v>
      </c>
      <c r="AH1388" s="1" t="str">
        <f t="shared" si="219"/>
        <v>Order Closed</v>
      </c>
    </row>
    <row r="1389" spans="1:34">
      <c r="A1389" s="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c r="P1389" s="1">
        <f t="shared" si="210"/>
        <v>5370</v>
      </c>
      <c r="Q1389" s="1">
        <v>0</v>
      </c>
      <c r="R1389" s="1">
        <f t="shared" si="211"/>
        <v>0</v>
      </c>
      <c r="S1389" s="1">
        <f t="shared" si="212"/>
        <v>5370</v>
      </c>
      <c r="T1389" s="1">
        <v>0.45</v>
      </c>
      <c r="U1389" s="1">
        <f t="shared" si="213"/>
        <v>2416.5</v>
      </c>
      <c r="V1389" s="1">
        <f t="shared" si="214"/>
        <v>2953.5</v>
      </c>
      <c r="W1389" s="4">
        <f t="shared" si="215"/>
        <v>0.55000000000000004</v>
      </c>
      <c r="X1389" s="1" t="s">
        <v>65</v>
      </c>
      <c r="Y1389" s="1" t="s">
        <v>40</v>
      </c>
      <c r="Z1389" s="1" t="s">
        <v>41</v>
      </c>
      <c r="AA1389" s="2">
        <v>46070</v>
      </c>
      <c r="AB1389" s="1">
        <v>5</v>
      </c>
      <c r="AC1389" s="1" t="s">
        <v>42</v>
      </c>
      <c r="AD1389" s="9" t="str">
        <f t="shared" si="216"/>
        <v>Target Not Achieved</v>
      </c>
      <c r="AE1389" s="1" t="str" cm="1">
        <f t="array" ref="AE1389">_xlfn.IFS(AB1389&gt;=4.5,"Excellent",AB1389&gt;=3,"Good",AB1389&lt;3,"Poor")</f>
        <v>Excellent</v>
      </c>
      <c r="AF1389" s="1" t="str">
        <f t="shared" si="217"/>
        <v>Not Eligible for Bonus</v>
      </c>
      <c r="AG1389" s="9" t="str">
        <f t="shared" si="218"/>
        <v>Normal Region</v>
      </c>
      <c r="AH1389" s="1" t="str">
        <f t="shared" si="219"/>
        <v>Order Closed</v>
      </c>
    </row>
    <row r="1390" spans="1:34">
      <c r="A1390" s="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c r="P1390" s="1">
        <f t="shared" si="210"/>
        <v>11310</v>
      </c>
      <c r="Q1390" s="1">
        <v>0</v>
      </c>
      <c r="R1390" s="1">
        <f t="shared" si="211"/>
        <v>0</v>
      </c>
      <c r="S1390" s="1">
        <f t="shared" si="212"/>
        <v>11310</v>
      </c>
      <c r="T1390" s="1">
        <v>0.52</v>
      </c>
      <c r="U1390" s="1">
        <f t="shared" si="213"/>
        <v>5881.2</v>
      </c>
      <c r="V1390" s="1">
        <f t="shared" si="214"/>
        <v>5428.8</v>
      </c>
      <c r="W1390" s="4">
        <f t="shared" si="215"/>
        <v>0.48000000000000004</v>
      </c>
      <c r="X1390" s="1" t="s">
        <v>65</v>
      </c>
      <c r="Y1390" s="1" t="s">
        <v>57</v>
      </c>
      <c r="Z1390" s="1" t="s">
        <v>120</v>
      </c>
      <c r="AA1390" s="1"/>
      <c r="AB1390" s="1"/>
      <c r="AC1390" s="1" t="s">
        <v>42</v>
      </c>
      <c r="AD1390" s="9" t="str">
        <f t="shared" si="216"/>
        <v>Target Achieved</v>
      </c>
      <c r="AE1390" s="1" t="str" cm="1">
        <f t="array" ref="AE1390">_xlfn.IFS(AB1390&gt;=4.5,"Excellent",AB1390&gt;=3,"Good",AB1390&lt;3,"Poor")</f>
        <v>Poor</v>
      </c>
      <c r="AF1390" s="1" t="str">
        <f t="shared" si="217"/>
        <v>Eligible for Bonus</v>
      </c>
      <c r="AG1390" s="9" t="str">
        <f t="shared" si="218"/>
        <v>Normal Region</v>
      </c>
      <c r="AH1390" s="1" t="str">
        <f t="shared" si="219"/>
        <v>Order Closed</v>
      </c>
    </row>
    <row r="1391" spans="1:34">
      <c r="A1391" s="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c r="P1391" s="1">
        <f t="shared" si="210"/>
        <v>650</v>
      </c>
      <c r="Q1391" s="1">
        <v>10</v>
      </c>
      <c r="R1391" s="1">
        <f t="shared" si="211"/>
        <v>65</v>
      </c>
      <c r="S1391" s="1">
        <f t="shared" si="212"/>
        <v>585</v>
      </c>
      <c r="T1391" s="1">
        <v>0.35</v>
      </c>
      <c r="U1391" s="1">
        <f t="shared" si="213"/>
        <v>204.75</v>
      </c>
      <c r="V1391" s="1">
        <f t="shared" si="214"/>
        <v>380.25</v>
      </c>
      <c r="W1391" s="4">
        <f t="shared" si="215"/>
        <v>0.65</v>
      </c>
      <c r="X1391" s="1" t="s">
        <v>104</v>
      </c>
      <c r="Y1391" s="1" t="s">
        <v>72</v>
      </c>
      <c r="Z1391" s="1" t="s">
        <v>41</v>
      </c>
      <c r="AA1391" s="2">
        <v>46074</v>
      </c>
      <c r="AB1391" s="1">
        <v>5</v>
      </c>
      <c r="AC1391" s="1" t="s">
        <v>42</v>
      </c>
      <c r="AD1391" s="9" t="str">
        <f t="shared" si="216"/>
        <v>Target Not Achieved</v>
      </c>
      <c r="AE1391" s="1" t="str" cm="1">
        <f t="array" ref="AE1391">_xlfn.IFS(AB1391&gt;=4.5,"Excellent",AB1391&gt;=3,"Good",AB1391&lt;3,"Poor")</f>
        <v>Excellent</v>
      </c>
      <c r="AF1391" s="1" t="str">
        <f t="shared" si="217"/>
        <v>Not Eligible for Bonus</v>
      </c>
      <c r="AG1391" s="9" t="str">
        <f t="shared" si="218"/>
        <v>Priority Region</v>
      </c>
      <c r="AH1391" s="1" t="str">
        <f t="shared" si="219"/>
        <v>Order Closed</v>
      </c>
    </row>
    <row r="1392" spans="1:34">
      <c r="A1392" s="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c r="P1392" s="1">
        <f t="shared" si="210"/>
        <v>8800</v>
      </c>
      <c r="Q1392" s="1">
        <v>0</v>
      </c>
      <c r="R1392" s="1">
        <f t="shared" si="211"/>
        <v>0</v>
      </c>
      <c r="S1392" s="1">
        <f t="shared" si="212"/>
        <v>8800</v>
      </c>
      <c r="T1392" s="1">
        <v>0.45</v>
      </c>
      <c r="U1392" s="1">
        <f t="shared" si="213"/>
        <v>3960</v>
      </c>
      <c r="V1392" s="1">
        <f t="shared" si="214"/>
        <v>4840</v>
      </c>
      <c r="W1392" s="4">
        <f t="shared" si="215"/>
        <v>0.55000000000000004</v>
      </c>
      <c r="X1392" s="1" t="s">
        <v>50</v>
      </c>
      <c r="Y1392" s="1" t="s">
        <v>72</v>
      </c>
      <c r="Z1392" s="1" t="s">
        <v>41</v>
      </c>
      <c r="AA1392" s="2">
        <v>46075</v>
      </c>
      <c r="AB1392" s="1">
        <v>3</v>
      </c>
      <c r="AC1392" s="1" t="s">
        <v>42</v>
      </c>
      <c r="AD1392" s="9" t="str">
        <f t="shared" si="216"/>
        <v>Target Not Achieved</v>
      </c>
      <c r="AE1392" s="1" t="str" cm="1">
        <f t="array" ref="AE1392">_xlfn.IFS(AB1392&gt;=4.5,"Excellent",AB1392&gt;=3,"Good",AB1392&lt;3,"Poor")</f>
        <v>Good</v>
      </c>
      <c r="AF1392" s="1" t="str">
        <f t="shared" si="217"/>
        <v>Not Eligible for Bonus</v>
      </c>
      <c r="AG1392" s="9" t="str">
        <f t="shared" si="218"/>
        <v>Priority Region</v>
      </c>
      <c r="AH1392" s="1" t="str">
        <f t="shared" si="219"/>
        <v>Order Closed</v>
      </c>
    </row>
    <row r="1393" spans="1:34">
      <c r="A1393" s="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c r="P1393" s="1">
        <f t="shared" si="210"/>
        <v>10000</v>
      </c>
      <c r="Q1393" s="1">
        <v>0</v>
      </c>
      <c r="R1393" s="1">
        <f t="shared" si="211"/>
        <v>0</v>
      </c>
      <c r="S1393" s="1">
        <f t="shared" si="212"/>
        <v>10000</v>
      </c>
      <c r="T1393" s="1">
        <v>0.5</v>
      </c>
      <c r="U1393" s="1">
        <f t="shared" si="213"/>
        <v>5000</v>
      </c>
      <c r="V1393" s="1">
        <f t="shared" si="214"/>
        <v>5000</v>
      </c>
      <c r="W1393" s="4">
        <f t="shared" si="215"/>
        <v>0.5</v>
      </c>
      <c r="X1393" s="1" t="s">
        <v>104</v>
      </c>
      <c r="Y1393" s="1" t="s">
        <v>57</v>
      </c>
      <c r="Z1393" s="1" t="s">
        <v>22</v>
      </c>
      <c r="AA1393" s="1"/>
      <c r="AB1393" s="1"/>
      <c r="AC1393" s="1" t="s">
        <v>93</v>
      </c>
      <c r="AD1393" s="9" t="str">
        <f t="shared" si="216"/>
        <v>Target Not Achieved</v>
      </c>
      <c r="AE1393" s="1" t="str" cm="1">
        <f t="array" ref="AE1393">_xlfn.IFS(AB1393&gt;=4.5,"Excellent",AB1393&gt;=3,"Good",AB1393&lt;3,"Poor")</f>
        <v>Poor</v>
      </c>
      <c r="AF1393" s="1" t="str">
        <f t="shared" si="217"/>
        <v>Not Eligible for Bonus</v>
      </c>
      <c r="AG1393" s="9" t="str">
        <f t="shared" si="218"/>
        <v>Priority Region</v>
      </c>
      <c r="AH1393" s="1" t="str">
        <f t="shared" si="219"/>
        <v>Order Returned</v>
      </c>
    </row>
    <row r="1394" spans="1:34">
      <c r="A1394" s="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c r="P1394" s="1">
        <f t="shared" si="210"/>
        <v>480</v>
      </c>
      <c r="Q1394" s="1">
        <v>10</v>
      </c>
      <c r="R1394" s="1">
        <f t="shared" si="211"/>
        <v>48</v>
      </c>
      <c r="S1394" s="1">
        <f t="shared" si="212"/>
        <v>432</v>
      </c>
      <c r="T1394" s="1">
        <v>0.62</v>
      </c>
      <c r="U1394" s="1">
        <f t="shared" si="213"/>
        <v>267.83999999999997</v>
      </c>
      <c r="V1394" s="1">
        <f t="shared" si="214"/>
        <v>164.16000000000003</v>
      </c>
      <c r="W1394" s="4">
        <f t="shared" si="215"/>
        <v>0.38000000000000006</v>
      </c>
      <c r="X1394" s="1" t="s">
        <v>147</v>
      </c>
      <c r="Y1394" s="1" t="s">
        <v>72</v>
      </c>
      <c r="Z1394" s="1" t="s">
        <v>41</v>
      </c>
      <c r="AA1394" s="2">
        <v>46073</v>
      </c>
      <c r="AB1394" s="1">
        <v>3</v>
      </c>
      <c r="AC1394" s="1" t="s">
        <v>42</v>
      </c>
      <c r="AD1394" s="9" t="str">
        <f t="shared" si="216"/>
        <v>Target Not Achieved</v>
      </c>
      <c r="AE1394" s="1" t="str" cm="1">
        <f t="array" ref="AE1394">_xlfn.IFS(AB1394&gt;=4.5,"Excellent",AB1394&gt;=3,"Good",AB1394&lt;3,"Poor")</f>
        <v>Good</v>
      </c>
      <c r="AF1394" s="1" t="str">
        <f t="shared" si="217"/>
        <v>Not Eligible for Bonus</v>
      </c>
      <c r="AG1394" s="9" t="str">
        <f t="shared" si="218"/>
        <v>Normal Region</v>
      </c>
      <c r="AH1394" s="1" t="str">
        <f t="shared" si="219"/>
        <v>Order Closed</v>
      </c>
    </row>
    <row r="1395" spans="1:34">
      <c r="A1395" s="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c r="P1395" s="1">
        <f t="shared" si="210"/>
        <v>33800</v>
      </c>
      <c r="Q1395" s="1">
        <v>15</v>
      </c>
      <c r="R1395" s="1">
        <f t="shared" si="211"/>
        <v>5070</v>
      </c>
      <c r="S1395" s="1">
        <f t="shared" si="212"/>
        <v>28730</v>
      </c>
      <c r="T1395" s="1">
        <v>0.47</v>
      </c>
      <c r="U1395" s="1">
        <f t="shared" si="213"/>
        <v>13503.099999999999</v>
      </c>
      <c r="V1395" s="1">
        <f t="shared" si="214"/>
        <v>15226.900000000001</v>
      </c>
      <c r="W1395" s="4">
        <f t="shared" si="215"/>
        <v>0.53</v>
      </c>
      <c r="X1395" s="1" t="s">
        <v>65</v>
      </c>
      <c r="Y1395" s="1" t="s">
        <v>72</v>
      </c>
      <c r="Z1395" s="1" t="s">
        <v>41</v>
      </c>
      <c r="AA1395" s="2">
        <v>46074</v>
      </c>
      <c r="AB1395" s="1">
        <v>5</v>
      </c>
      <c r="AC1395" s="1" t="s">
        <v>42</v>
      </c>
      <c r="AD1395" s="9" t="str">
        <f t="shared" si="216"/>
        <v>Target Achieved</v>
      </c>
      <c r="AE1395" s="1" t="str" cm="1">
        <f t="array" ref="AE1395">_xlfn.IFS(AB1395&gt;=4.5,"Excellent",AB1395&gt;=3,"Good",AB1395&lt;3,"Poor")</f>
        <v>Excellent</v>
      </c>
      <c r="AF1395" s="1" t="str">
        <f t="shared" si="217"/>
        <v>Not Eligible for Bonus</v>
      </c>
      <c r="AG1395" s="9" t="str">
        <f t="shared" si="218"/>
        <v>Normal Region</v>
      </c>
      <c r="AH1395" s="1" t="str">
        <f t="shared" si="219"/>
        <v>Order Closed</v>
      </c>
    </row>
    <row r="1396" spans="1:34">
      <c r="A1396" s="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c r="P1396" s="1">
        <f t="shared" si="210"/>
        <v>16500</v>
      </c>
      <c r="Q1396" s="1">
        <v>30</v>
      </c>
      <c r="R1396" s="1">
        <f t="shared" si="211"/>
        <v>4950</v>
      </c>
      <c r="S1396" s="1">
        <f t="shared" si="212"/>
        <v>11550</v>
      </c>
      <c r="T1396" s="1">
        <v>0.48</v>
      </c>
      <c r="U1396" s="1">
        <f t="shared" si="213"/>
        <v>5544</v>
      </c>
      <c r="V1396" s="1">
        <f t="shared" si="214"/>
        <v>6006</v>
      </c>
      <c r="W1396" s="4">
        <f t="shared" si="215"/>
        <v>0.52</v>
      </c>
      <c r="X1396" s="1" t="s">
        <v>65</v>
      </c>
      <c r="Y1396" s="1" t="s">
        <v>57</v>
      </c>
      <c r="Z1396" s="1" t="s">
        <v>41</v>
      </c>
      <c r="AA1396" s="2">
        <v>46076</v>
      </c>
      <c r="AB1396" s="1">
        <v>5</v>
      </c>
      <c r="AC1396" s="1" t="s">
        <v>42</v>
      </c>
      <c r="AD1396" s="9" t="str">
        <f t="shared" si="216"/>
        <v>Target Achieved</v>
      </c>
      <c r="AE1396" s="1" t="str" cm="1">
        <f t="array" ref="AE1396">_xlfn.IFS(AB1396&gt;=4.5,"Excellent",AB1396&gt;=3,"Good",AB1396&lt;3,"Poor")</f>
        <v>Excellent</v>
      </c>
      <c r="AF1396" s="1" t="str">
        <f t="shared" si="217"/>
        <v>Not Eligible for Bonus</v>
      </c>
      <c r="AG1396" s="9" t="str">
        <f t="shared" si="218"/>
        <v>Normal Region</v>
      </c>
      <c r="AH1396" s="1" t="str">
        <f t="shared" si="219"/>
        <v>Order Closed</v>
      </c>
    </row>
    <row r="1397" spans="1:34">
      <c r="A1397" s="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c r="P1397" s="1">
        <f t="shared" si="210"/>
        <v>10800</v>
      </c>
      <c r="Q1397" s="1">
        <v>0</v>
      </c>
      <c r="R1397" s="1">
        <f t="shared" si="211"/>
        <v>0</v>
      </c>
      <c r="S1397" s="1">
        <f t="shared" si="212"/>
        <v>10800</v>
      </c>
      <c r="T1397" s="1">
        <v>0.47</v>
      </c>
      <c r="U1397" s="1">
        <f t="shared" si="213"/>
        <v>5076</v>
      </c>
      <c r="V1397" s="1">
        <f t="shared" si="214"/>
        <v>5724</v>
      </c>
      <c r="W1397" s="4">
        <f t="shared" si="215"/>
        <v>0.53</v>
      </c>
      <c r="X1397" s="1" t="s">
        <v>92</v>
      </c>
      <c r="Y1397" s="1" t="s">
        <v>72</v>
      </c>
      <c r="Z1397" s="1" t="s">
        <v>120</v>
      </c>
      <c r="AA1397" s="1"/>
      <c r="AB1397" s="1"/>
      <c r="AC1397" s="1" t="s">
        <v>42</v>
      </c>
      <c r="AD1397" s="9" t="str">
        <f t="shared" si="216"/>
        <v>Target Achieved</v>
      </c>
      <c r="AE1397" s="1" t="str" cm="1">
        <f t="array" ref="AE1397">_xlfn.IFS(AB1397&gt;=4.5,"Excellent",AB1397&gt;=3,"Good",AB1397&lt;3,"Poor")</f>
        <v>Poor</v>
      </c>
      <c r="AF1397" s="1" t="str">
        <f t="shared" si="217"/>
        <v>Eligible for Bonus</v>
      </c>
      <c r="AG1397" s="9" t="str">
        <f t="shared" si="218"/>
        <v>Normal Region</v>
      </c>
      <c r="AH1397" s="1" t="str">
        <f t="shared" si="219"/>
        <v>Order Closed</v>
      </c>
    </row>
    <row r="1398" spans="1:34">
      <c r="A1398" s="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c r="P1398" s="1">
        <f t="shared" si="210"/>
        <v>7160</v>
      </c>
      <c r="Q1398" s="1">
        <v>0</v>
      </c>
      <c r="R1398" s="1">
        <f t="shared" si="211"/>
        <v>0</v>
      </c>
      <c r="S1398" s="1">
        <f t="shared" si="212"/>
        <v>7160</v>
      </c>
      <c r="T1398" s="1">
        <v>0.47</v>
      </c>
      <c r="U1398" s="1">
        <f t="shared" si="213"/>
        <v>3365.2</v>
      </c>
      <c r="V1398" s="1">
        <f t="shared" si="214"/>
        <v>3794.8</v>
      </c>
      <c r="W1398" s="4">
        <f t="shared" si="215"/>
        <v>0.53</v>
      </c>
      <c r="X1398" s="1" t="s">
        <v>39</v>
      </c>
      <c r="Y1398" s="1" t="s">
        <v>40</v>
      </c>
      <c r="Z1398" s="1" t="s">
        <v>51</v>
      </c>
      <c r="AA1398" s="2">
        <v>46072</v>
      </c>
      <c r="AB1398" s="1"/>
      <c r="AC1398" s="1" t="s">
        <v>42</v>
      </c>
      <c r="AD1398" s="9" t="str">
        <f t="shared" si="216"/>
        <v>Target Not Achieved</v>
      </c>
      <c r="AE1398" s="1" t="str" cm="1">
        <f t="array" ref="AE1398">_xlfn.IFS(AB1398&gt;=4.5,"Excellent",AB1398&gt;=3,"Good",AB1398&lt;3,"Poor")</f>
        <v>Poor</v>
      </c>
      <c r="AF1398" s="1" t="str">
        <f t="shared" si="217"/>
        <v>Not Eligible for Bonus</v>
      </c>
      <c r="AG1398" s="9" t="str">
        <f t="shared" si="218"/>
        <v>Normal Region</v>
      </c>
      <c r="AH1398" s="1" t="str">
        <f t="shared" si="219"/>
        <v>Order Closed</v>
      </c>
    </row>
    <row r="1399" spans="1:34">
      <c r="A1399" s="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c r="P1399" s="1">
        <f t="shared" si="210"/>
        <v>4840</v>
      </c>
      <c r="Q1399" s="1">
        <v>10</v>
      </c>
      <c r="R1399" s="1">
        <f t="shared" si="211"/>
        <v>484</v>
      </c>
      <c r="S1399" s="1">
        <f t="shared" si="212"/>
        <v>4356</v>
      </c>
      <c r="T1399" s="1">
        <v>0.48</v>
      </c>
      <c r="U1399" s="1">
        <f t="shared" si="213"/>
        <v>2090.88</v>
      </c>
      <c r="V1399" s="1">
        <f t="shared" si="214"/>
        <v>2265.12</v>
      </c>
      <c r="W1399" s="4">
        <f t="shared" si="215"/>
        <v>0.52</v>
      </c>
      <c r="X1399" s="1" t="s">
        <v>104</v>
      </c>
      <c r="Y1399" s="1" t="s">
        <v>57</v>
      </c>
      <c r="Z1399" s="1" t="s">
        <v>41</v>
      </c>
      <c r="AA1399" s="2">
        <v>46072</v>
      </c>
      <c r="AB1399" s="1">
        <v>3</v>
      </c>
      <c r="AC1399" s="1" t="s">
        <v>42</v>
      </c>
      <c r="AD1399" s="9" t="str">
        <f t="shared" si="216"/>
        <v>Target Not Achieved</v>
      </c>
      <c r="AE1399" s="1" t="str" cm="1">
        <f t="array" ref="AE1399">_xlfn.IFS(AB1399&gt;=4.5,"Excellent",AB1399&gt;=3,"Good",AB1399&lt;3,"Poor")</f>
        <v>Good</v>
      </c>
      <c r="AF1399" s="1" t="str">
        <f t="shared" si="217"/>
        <v>Not Eligible for Bonus</v>
      </c>
      <c r="AG1399" s="9" t="str">
        <f t="shared" si="218"/>
        <v>Normal Region</v>
      </c>
      <c r="AH1399" s="1" t="str">
        <f t="shared" si="219"/>
        <v>Order Closed</v>
      </c>
    </row>
    <row r="1400" spans="1:34">
      <c r="A1400" s="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c r="P1400" s="1">
        <f t="shared" si="210"/>
        <v>57410</v>
      </c>
      <c r="Q1400" s="1">
        <v>15</v>
      </c>
      <c r="R1400" s="1">
        <f t="shared" si="211"/>
        <v>8611.5</v>
      </c>
      <c r="S1400" s="1">
        <f t="shared" si="212"/>
        <v>48798.5</v>
      </c>
      <c r="T1400" s="1">
        <v>0.57999999999999996</v>
      </c>
      <c r="U1400" s="1">
        <f t="shared" si="213"/>
        <v>28303.129999999997</v>
      </c>
      <c r="V1400" s="1">
        <f t="shared" si="214"/>
        <v>20495.370000000003</v>
      </c>
      <c r="W1400" s="4">
        <f t="shared" si="215"/>
        <v>0.42000000000000004</v>
      </c>
      <c r="X1400" s="1" t="s">
        <v>104</v>
      </c>
      <c r="Y1400" s="1" t="s">
        <v>72</v>
      </c>
      <c r="Z1400" s="1" t="s">
        <v>22</v>
      </c>
      <c r="AA1400" s="1"/>
      <c r="AB1400" s="1"/>
      <c r="AC1400" s="1" t="s">
        <v>93</v>
      </c>
      <c r="AD1400" s="9" t="str">
        <f t="shared" si="216"/>
        <v>Target Achieved</v>
      </c>
      <c r="AE1400" s="1" t="str" cm="1">
        <f t="array" ref="AE1400">_xlfn.IFS(AB1400&gt;=4.5,"Excellent",AB1400&gt;=3,"Good",AB1400&lt;3,"Poor")</f>
        <v>Poor</v>
      </c>
      <c r="AF1400" s="1" t="str">
        <f t="shared" si="217"/>
        <v>Not Eligible for Bonus</v>
      </c>
      <c r="AG1400" s="9" t="str">
        <f t="shared" si="218"/>
        <v>Normal Region</v>
      </c>
      <c r="AH1400" s="1" t="str">
        <f t="shared" si="219"/>
        <v>Order Returned</v>
      </c>
    </row>
    <row r="1401" spans="1:34">
      <c r="A1401" s="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c r="P1401" s="1">
        <f t="shared" si="210"/>
        <v>1080</v>
      </c>
      <c r="Q1401" s="1">
        <v>20</v>
      </c>
      <c r="R1401" s="1">
        <f t="shared" si="211"/>
        <v>216</v>
      </c>
      <c r="S1401" s="1">
        <f t="shared" si="212"/>
        <v>864</v>
      </c>
      <c r="T1401" s="1">
        <v>0.35</v>
      </c>
      <c r="U1401" s="1">
        <f t="shared" si="213"/>
        <v>302.39999999999998</v>
      </c>
      <c r="V1401" s="1">
        <f t="shared" si="214"/>
        <v>561.6</v>
      </c>
      <c r="W1401" s="4">
        <f t="shared" si="215"/>
        <v>0.65</v>
      </c>
      <c r="X1401" s="1" t="s">
        <v>147</v>
      </c>
      <c r="Y1401" s="1" t="s">
        <v>72</v>
      </c>
      <c r="Z1401" s="1" t="s">
        <v>41</v>
      </c>
      <c r="AA1401" s="2">
        <v>46073</v>
      </c>
      <c r="AB1401" s="1">
        <v>4</v>
      </c>
      <c r="AC1401" s="1" t="s">
        <v>42</v>
      </c>
      <c r="AD1401" s="9" t="str">
        <f t="shared" si="216"/>
        <v>Target Not Achieved</v>
      </c>
      <c r="AE1401" s="1" t="str" cm="1">
        <f t="array" ref="AE1401">_xlfn.IFS(AB1401&gt;=4.5,"Excellent",AB1401&gt;=3,"Good",AB1401&lt;3,"Poor")</f>
        <v>Good</v>
      </c>
      <c r="AF1401" s="1" t="str">
        <f t="shared" si="217"/>
        <v>Not Eligible for Bonus</v>
      </c>
      <c r="AG1401" s="9" t="str">
        <f t="shared" si="218"/>
        <v>Normal Region</v>
      </c>
      <c r="AH1401" s="1" t="str">
        <f t="shared" si="219"/>
        <v>Order Closed</v>
      </c>
    </row>
    <row r="1402" spans="1:34">
      <c r="A1402" s="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c r="P1402" s="1">
        <f t="shared" si="210"/>
        <v>3650</v>
      </c>
      <c r="Q1402" s="1">
        <v>5</v>
      </c>
      <c r="R1402" s="1">
        <f t="shared" si="211"/>
        <v>182.5</v>
      </c>
      <c r="S1402" s="1">
        <f t="shared" si="212"/>
        <v>3467.5</v>
      </c>
      <c r="T1402" s="1">
        <v>0.62</v>
      </c>
      <c r="U1402" s="1">
        <f t="shared" si="213"/>
        <v>2149.85</v>
      </c>
      <c r="V1402" s="1">
        <f t="shared" si="214"/>
        <v>1317.65</v>
      </c>
      <c r="W1402" s="4">
        <f t="shared" si="215"/>
        <v>0.38</v>
      </c>
      <c r="X1402" s="1" t="s">
        <v>147</v>
      </c>
      <c r="Y1402" s="1" t="s">
        <v>57</v>
      </c>
      <c r="Z1402" s="1" t="s">
        <v>66</v>
      </c>
      <c r="AA1402" s="1"/>
      <c r="AB1402" s="1"/>
      <c r="AC1402" s="1" t="s">
        <v>42</v>
      </c>
      <c r="AD1402" s="9" t="str">
        <f t="shared" si="216"/>
        <v>Target Not Achieved</v>
      </c>
      <c r="AE1402" s="1" t="str" cm="1">
        <f t="array" ref="AE1402">_xlfn.IFS(AB1402&gt;=4.5,"Excellent",AB1402&gt;=3,"Good",AB1402&lt;3,"Poor")</f>
        <v>Poor</v>
      </c>
      <c r="AF1402" s="1" t="str">
        <f t="shared" si="217"/>
        <v>Not Eligible for Bonus</v>
      </c>
      <c r="AG1402" s="9" t="str">
        <f t="shared" si="218"/>
        <v>Normal Region</v>
      </c>
      <c r="AH1402" s="1" t="str">
        <f t="shared" si="219"/>
        <v>Order Closed</v>
      </c>
    </row>
    <row r="1403" spans="1:34">
      <c r="A1403" s="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c r="P1403" s="1">
        <f t="shared" si="210"/>
        <v>2040</v>
      </c>
      <c r="Q1403" s="1">
        <v>25</v>
      </c>
      <c r="R1403" s="1">
        <f t="shared" si="211"/>
        <v>510</v>
      </c>
      <c r="S1403" s="1">
        <f t="shared" si="212"/>
        <v>1530</v>
      </c>
      <c r="T1403" s="1">
        <v>0.47</v>
      </c>
      <c r="U1403" s="1">
        <f t="shared" si="213"/>
        <v>719.09999999999991</v>
      </c>
      <c r="V1403" s="1">
        <f t="shared" si="214"/>
        <v>810.90000000000009</v>
      </c>
      <c r="W1403" s="4">
        <f t="shared" si="215"/>
        <v>0.53</v>
      </c>
      <c r="X1403" s="1" t="s">
        <v>50</v>
      </c>
      <c r="Y1403" s="1" t="s">
        <v>57</v>
      </c>
      <c r="Z1403" s="1" t="s">
        <v>41</v>
      </c>
      <c r="AA1403" s="2">
        <v>46079</v>
      </c>
      <c r="AB1403" s="1">
        <v>5</v>
      </c>
      <c r="AC1403" s="1" t="s">
        <v>42</v>
      </c>
      <c r="AD1403" s="9" t="str">
        <f t="shared" si="216"/>
        <v>Target Not Achieved</v>
      </c>
      <c r="AE1403" s="1" t="str" cm="1">
        <f t="array" ref="AE1403">_xlfn.IFS(AB1403&gt;=4.5,"Excellent",AB1403&gt;=3,"Good",AB1403&lt;3,"Poor")</f>
        <v>Excellent</v>
      </c>
      <c r="AF1403" s="1" t="str">
        <f t="shared" si="217"/>
        <v>Not Eligible for Bonus</v>
      </c>
      <c r="AG1403" s="9" t="str">
        <f t="shared" si="218"/>
        <v>Normal Region</v>
      </c>
      <c r="AH1403" s="1" t="str">
        <f t="shared" si="219"/>
        <v>Order Closed</v>
      </c>
    </row>
    <row r="1404" spans="1:34">
      <c r="A1404" s="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c r="P1404" s="1">
        <f t="shared" si="210"/>
        <v>3080</v>
      </c>
      <c r="Q1404" s="1">
        <v>10</v>
      </c>
      <c r="R1404" s="1">
        <f t="shared" si="211"/>
        <v>308</v>
      </c>
      <c r="S1404" s="1">
        <f t="shared" si="212"/>
        <v>2772</v>
      </c>
      <c r="T1404" s="1">
        <v>0.62</v>
      </c>
      <c r="U1404" s="1">
        <f t="shared" si="213"/>
        <v>1718.64</v>
      </c>
      <c r="V1404" s="1">
        <f t="shared" si="214"/>
        <v>1053.3599999999999</v>
      </c>
      <c r="W1404" s="4">
        <f t="shared" si="215"/>
        <v>0.37999999999999995</v>
      </c>
      <c r="X1404" s="1" t="s">
        <v>56</v>
      </c>
      <c r="Y1404" s="1" t="s">
        <v>40</v>
      </c>
      <c r="Z1404" s="1" t="s">
        <v>22</v>
      </c>
      <c r="AA1404" s="1"/>
      <c r="AB1404" s="1"/>
      <c r="AC1404" s="1" t="s">
        <v>93</v>
      </c>
      <c r="AD1404" s="9" t="str">
        <f t="shared" si="216"/>
        <v>Target Not Achieved</v>
      </c>
      <c r="AE1404" s="1" t="str" cm="1">
        <f t="array" ref="AE1404">_xlfn.IFS(AB1404&gt;=4.5,"Excellent",AB1404&gt;=3,"Good",AB1404&lt;3,"Poor")</f>
        <v>Poor</v>
      </c>
      <c r="AF1404" s="1" t="str">
        <f t="shared" si="217"/>
        <v>Not Eligible for Bonus</v>
      </c>
      <c r="AG1404" s="9" t="str">
        <f t="shared" si="218"/>
        <v>Normal Region</v>
      </c>
      <c r="AH1404" s="1" t="str">
        <f t="shared" si="219"/>
        <v>Order Returned</v>
      </c>
    </row>
    <row r="1405" spans="1:34">
      <c r="A1405" s="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c r="P1405" s="1">
        <f t="shared" si="210"/>
        <v>5640</v>
      </c>
      <c r="Q1405" s="1">
        <v>10</v>
      </c>
      <c r="R1405" s="1">
        <f t="shared" si="211"/>
        <v>564</v>
      </c>
      <c r="S1405" s="1">
        <f t="shared" si="212"/>
        <v>5076</v>
      </c>
      <c r="T1405" s="1">
        <v>0.45</v>
      </c>
      <c r="U1405" s="1">
        <f t="shared" si="213"/>
        <v>2284.2000000000003</v>
      </c>
      <c r="V1405" s="1">
        <f t="shared" si="214"/>
        <v>2791.7999999999997</v>
      </c>
      <c r="W1405" s="4">
        <f t="shared" si="215"/>
        <v>0.54999999999999993</v>
      </c>
      <c r="X1405" s="1" t="s">
        <v>147</v>
      </c>
      <c r="Y1405" s="1" t="s">
        <v>40</v>
      </c>
      <c r="Z1405" s="1" t="s">
        <v>41</v>
      </c>
      <c r="AA1405" s="2">
        <v>46081</v>
      </c>
      <c r="AB1405" s="1">
        <v>4</v>
      </c>
      <c r="AC1405" s="1" t="s">
        <v>42</v>
      </c>
      <c r="AD1405" s="9" t="str">
        <f t="shared" si="216"/>
        <v>Target Not Achieved</v>
      </c>
      <c r="AE1405" s="1" t="str" cm="1">
        <f t="array" ref="AE1405">_xlfn.IFS(AB1405&gt;=4.5,"Excellent",AB1405&gt;=3,"Good",AB1405&lt;3,"Poor")</f>
        <v>Good</v>
      </c>
      <c r="AF1405" s="1" t="str">
        <f t="shared" si="217"/>
        <v>Not Eligible for Bonus</v>
      </c>
      <c r="AG1405" s="9" t="str">
        <f t="shared" si="218"/>
        <v>Normal Region</v>
      </c>
      <c r="AH1405" s="1" t="str">
        <f t="shared" si="219"/>
        <v>Order Closed</v>
      </c>
    </row>
    <row r="1406" spans="1:34">
      <c r="A1406" s="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c r="P1406" s="1">
        <f t="shared" si="210"/>
        <v>28750</v>
      </c>
      <c r="Q1406" s="1">
        <v>5</v>
      </c>
      <c r="R1406" s="1">
        <f t="shared" si="211"/>
        <v>1437.5</v>
      </c>
      <c r="S1406" s="1">
        <f t="shared" si="212"/>
        <v>27312.5</v>
      </c>
      <c r="T1406" s="1">
        <v>0.52</v>
      </c>
      <c r="U1406" s="1">
        <f t="shared" si="213"/>
        <v>14202.5</v>
      </c>
      <c r="V1406" s="1">
        <f t="shared" si="214"/>
        <v>13110</v>
      </c>
      <c r="W1406" s="4">
        <f t="shared" si="215"/>
        <v>0.48</v>
      </c>
      <c r="X1406" s="1" t="s">
        <v>104</v>
      </c>
      <c r="Y1406" s="1" t="s">
        <v>57</v>
      </c>
      <c r="Z1406" s="1" t="s">
        <v>22</v>
      </c>
      <c r="AA1406" s="1"/>
      <c r="AB1406" s="1"/>
      <c r="AC1406" s="1" t="s">
        <v>93</v>
      </c>
      <c r="AD1406" s="9" t="str">
        <f t="shared" si="216"/>
        <v>Target Achieved</v>
      </c>
      <c r="AE1406" s="1" t="str" cm="1">
        <f t="array" ref="AE1406">_xlfn.IFS(AB1406&gt;=4.5,"Excellent",AB1406&gt;=3,"Good",AB1406&lt;3,"Poor")</f>
        <v>Poor</v>
      </c>
      <c r="AF1406" s="1" t="str">
        <f t="shared" si="217"/>
        <v>Eligible for Bonus</v>
      </c>
      <c r="AG1406" s="9" t="str">
        <f t="shared" si="218"/>
        <v>Normal Region</v>
      </c>
      <c r="AH1406" s="1" t="str">
        <f t="shared" si="219"/>
        <v>Order Returned</v>
      </c>
    </row>
    <row r="1407" spans="1:34">
      <c r="A1407" s="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c r="P1407" s="1">
        <f t="shared" si="210"/>
        <v>20800</v>
      </c>
      <c r="Q1407" s="1">
        <v>25</v>
      </c>
      <c r="R1407" s="1">
        <f t="shared" si="211"/>
        <v>5200</v>
      </c>
      <c r="S1407" s="1">
        <f t="shared" si="212"/>
        <v>15600</v>
      </c>
      <c r="T1407" s="1">
        <v>0.52</v>
      </c>
      <c r="U1407" s="1">
        <f t="shared" si="213"/>
        <v>8112</v>
      </c>
      <c r="V1407" s="1">
        <f t="shared" si="214"/>
        <v>7488</v>
      </c>
      <c r="W1407" s="4">
        <f t="shared" si="215"/>
        <v>0.48</v>
      </c>
      <c r="X1407" s="1" t="s">
        <v>92</v>
      </c>
      <c r="Y1407" s="1" t="s">
        <v>72</v>
      </c>
      <c r="Z1407" s="1" t="s">
        <v>41</v>
      </c>
      <c r="AA1407" s="2">
        <v>46081</v>
      </c>
      <c r="AB1407" s="1">
        <v>5</v>
      </c>
      <c r="AC1407" s="1" t="s">
        <v>42</v>
      </c>
      <c r="AD1407" s="9" t="str">
        <f t="shared" si="216"/>
        <v>Target Achieved</v>
      </c>
      <c r="AE1407" s="1" t="str" cm="1">
        <f t="array" ref="AE1407">_xlfn.IFS(AB1407&gt;=4.5,"Excellent",AB1407&gt;=3,"Good",AB1407&lt;3,"Poor")</f>
        <v>Excellent</v>
      </c>
      <c r="AF1407" s="1" t="str">
        <f t="shared" si="217"/>
        <v>Not Eligible for Bonus</v>
      </c>
      <c r="AG1407" s="9" t="str">
        <f t="shared" si="218"/>
        <v>Normal Region</v>
      </c>
      <c r="AH1407" s="1" t="str">
        <f t="shared" si="219"/>
        <v>Order Closed</v>
      </c>
    </row>
    <row r="1408" spans="1:34">
      <c r="A1408" s="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c r="P1408" s="1">
        <f t="shared" si="210"/>
        <v>12560</v>
      </c>
      <c r="Q1408" s="1">
        <v>20</v>
      </c>
      <c r="R1408" s="1">
        <f t="shared" si="211"/>
        <v>2512</v>
      </c>
      <c r="S1408" s="1">
        <f t="shared" si="212"/>
        <v>10048</v>
      </c>
      <c r="T1408" s="1">
        <v>0.47</v>
      </c>
      <c r="U1408" s="1">
        <f t="shared" si="213"/>
        <v>4722.5599999999995</v>
      </c>
      <c r="V1408" s="1">
        <f t="shared" si="214"/>
        <v>5325.4400000000005</v>
      </c>
      <c r="W1408" s="4">
        <f t="shared" si="215"/>
        <v>0.53</v>
      </c>
      <c r="X1408" s="1" t="s">
        <v>39</v>
      </c>
      <c r="Y1408" s="1" t="s">
        <v>72</v>
      </c>
      <c r="Z1408" s="1" t="s">
        <v>66</v>
      </c>
      <c r="AA1408" s="1"/>
      <c r="AB1408" s="1"/>
      <c r="AC1408" s="1" t="s">
        <v>42</v>
      </c>
      <c r="AD1408" s="9" t="str">
        <f t="shared" si="216"/>
        <v>Target Achieved</v>
      </c>
      <c r="AE1408" s="1" t="str" cm="1">
        <f t="array" ref="AE1408">_xlfn.IFS(AB1408&gt;=4.5,"Excellent",AB1408&gt;=3,"Good",AB1408&lt;3,"Poor")</f>
        <v>Poor</v>
      </c>
      <c r="AF1408" s="1" t="str">
        <f t="shared" si="217"/>
        <v>Not Eligible for Bonus</v>
      </c>
      <c r="AG1408" s="9" t="str">
        <f t="shared" si="218"/>
        <v>Normal Region</v>
      </c>
      <c r="AH1408" s="1" t="str">
        <f t="shared" si="219"/>
        <v>Order Closed</v>
      </c>
    </row>
    <row r="1409" spans="1:34">
      <c r="A1409" s="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c r="P1409" s="1">
        <f t="shared" si="210"/>
        <v>84720</v>
      </c>
      <c r="Q1409" s="1">
        <v>0</v>
      </c>
      <c r="R1409" s="1">
        <f t="shared" si="211"/>
        <v>0</v>
      </c>
      <c r="S1409" s="1">
        <f t="shared" si="212"/>
        <v>84720</v>
      </c>
      <c r="T1409" s="1">
        <v>0.57999999999999996</v>
      </c>
      <c r="U1409" s="1">
        <f t="shared" si="213"/>
        <v>49137.599999999999</v>
      </c>
      <c r="V1409" s="1">
        <f t="shared" si="214"/>
        <v>35582.400000000001</v>
      </c>
      <c r="W1409" s="4">
        <f t="shared" si="215"/>
        <v>0.42000000000000004</v>
      </c>
      <c r="X1409" s="1" t="s">
        <v>56</v>
      </c>
      <c r="Y1409" s="1" t="s">
        <v>81</v>
      </c>
      <c r="Z1409" s="1" t="s">
        <v>51</v>
      </c>
      <c r="AA1409" s="2">
        <v>46082</v>
      </c>
      <c r="AB1409" s="1"/>
      <c r="AC1409" s="1" t="s">
        <v>42</v>
      </c>
      <c r="AD1409" s="9" t="str">
        <f t="shared" si="216"/>
        <v>Target Achieved</v>
      </c>
      <c r="AE1409" s="1" t="str" cm="1">
        <f t="array" ref="AE1409">_xlfn.IFS(AB1409&gt;=4.5,"Excellent",AB1409&gt;=3,"Good",AB1409&lt;3,"Poor")</f>
        <v>Poor</v>
      </c>
      <c r="AF1409" s="1" t="str">
        <f t="shared" si="217"/>
        <v>Eligible for Bonus</v>
      </c>
      <c r="AG1409" s="9" t="str">
        <f t="shared" si="218"/>
        <v>Normal Region</v>
      </c>
      <c r="AH1409" s="1" t="str">
        <f t="shared" si="219"/>
        <v>Order Closed</v>
      </c>
    </row>
    <row r="1410" spans="1:34">
      <c r="A1410" s="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c r="P1410" s="1">
        <f t="shared" si="210"/>
        <v>31300</v>
      </c>
      <c r="Q1410" s="1">
        <v>0</v>
      </c>
      <c r="R1410" s="1">
        <f t="shared" si="211"/>
        <v>0</v>
      </c>
      <c r="S1410" s="1">
        <f t="shared" si="212"/>
        <v>31300</v>
      </c>
      <c r="T1410" s="1">
        <v>0.47</v>
      </c>
      <c r="U1410" s="1">
        <f t="shared" si="213"/>
        <v>14711</v>
      </c>
      <c r="V1410" s="1">
        <f t="shared" si="214"/>
        <v>16589</v>
      </c>
      <c r="W1410" s="4">
        <f t="shared" si="215"/>
        <v>0.53</v>
      </c>
      <c r="X1410" s="1" t="s">
        <v>147</v>
      </c>
      <c r="Y1410" s="1" t="s">
        <v>40</v>
      </c>
      <c r="Z1410" s="1" t="s">
        <v>41</v>
      </c>
      <c r="AA1410" s="2">
        <v>46083</v>
      </c>
      <c r="AB1410" s="1">
        <v>5</v>
      </c>
      <c r="AC1410" s="1" t="s">
        <v>42</v>
      </c>
      <c r="AD1410" s="9" t="str">
        <f t="shared" si="216"/>
        <v>Target Achieved</v>
      </c>
      <c r="AE1410" s="1" t="str" cm="1">
        <f t="array" ref="AE1410">_xlfn.IFS(AB1410&gt;=4.5,"Excellent",AB1410&gt;=3,"Good",AB1410&lt;3,"Poor")</f>
        <v>Excellent</v>
      </c>
      <c r="AF1410" s="1" t="str">
        <f t="shared" si="217"/>
        <v>Eligible for Bonus</v>
      </c>
      <c r="AG1410" s="9" t="str">
        <f t="shared" si="218"/>
        <v>Normal Region</v>
      </c>
      <c r="AH1410" s="1" t="str">
        <f t="shared" si="219"/>
        <v>Order Closed</v>
      </c>
    </row>
    <row r="1411" spans="1:34">
      <c r="A1411" s="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c r="P1411" s="1">
        <f t="shared" ref="P1411:P1474" si="220">PRODUCT(N1411,O1411)</f>
        <v>58880</v>
      </c>
      <c r="Q1411" s="1">
        <v>10</v>
      </c>
      <c r="R1411" s="1">
        <f t="shared" ref="R1411:R1474" si="221">P1411*(Q1411/100)</f>
        <v>5888</v>
      </c>
      <c r="S1411" s="1">
        <f t="shared" ref="S1411:S1474" si="222">P1411-R1411</f>
        <v>52992</v>
      </c>
      <c r="T1411" s="1">
        <v>0.57999999999999996</v>
      </c>
      <c r="U1411" s="1">
        <f t="shared" ref="U1411:U1474" si="223">S1411*T1411</f>
        <v>30735.359999999997</v>
      </c>
      <c r="V1411" s="1">
        <f t="shared" ref="V1411:V1474" si="224">S1411-U1411</f>
        <v>22256.640000000003</v>
      </c>
      <c r="W1411" s="4">
        <f t="shared" ref="W1411:W1474" si="225">(V1411/S1411)</f>
        <v>0.42000000000000004</v>
      </c>
      <c r="X1411" s="1" t="s">
        <v>50</v>
      </c>
      <c r="Y1411" s="1" t="s">
        <v>81</v>
      </c>
      <c r="Z1411" s="1" t="s">
        <v>41</v>
      </c>
      <c r="AA1411" s="2">
        <v>46084</v>
      </c>
      <c r="AB1411" s="1">
        <v>3</v>
      </c>
      <c r="AC1411" s="1" t="s">
        <v>42</v>
      </c>
      <c r="AD1411" s="9" t="str">
        <f t="shared" ref="AD1411:AD1474" si="226">IF(S1411&gt;10000,"Target Achieved", "Target Not Achieved")</f>
        <v>Target Achieved</v>
      </c>
      <c r="AE1411" s="1" t="str" cm="1">
        <f t="array" ref="AE1411">_xlfn.IFS(AB1411&gt;=4.5,"Excellent",AB1411&gt;=3,"Good",AB1411&lt;3,"Poor")</f>
        <v>Good</v>
      </c>
      <c r="AF1411" s="1" t="str">
        <f t="shared" ref="AF1411:AF1474" si="227">IF(AND(V1411&gt;5000,Q1411&lt;10),"Eligible for Bonus","Not Eligible for Bonus")</f>
        <v>Not Eligible for Bonus</v>
      </c>
      <c r="AG1411" s="9" t="str">
        <f t="shared" ref="AG1411:AG1474" si="228">IF(OR(K1411="East India",K1411="South India"),"Priority Region","Normal Region")</f>
        <v>Normal Region</v>
      </c>
      <c r="AH1411" s="1" t="str">
        <f t="shared" ref="AH1411:AH1474" si="229">IF(NOT(AC1411="Yes"),"Order Closed","Order Returned")</f>
        <v>Order Closed</v>
      </c>
    </row>
    <row r="1412" spans="1:34">
      <c r="A1412" s="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c r="P1412" s="1">
        <f t="shared" si="220"/>
        <v>2160</v>
      </c>
      <c r="Q1412" s="1">
        <v>15</v>
      </c>
      <c r="R1412" s="1">
        <f t="shared" si="221"/>
        <v>324</v>
      </c>
      <c r="S1412" s="1">
        <f t="shared" si="222"/>
        <v>1836</v>
      </c>
      <c r="T1412" s="1">
        <v>0.47</v>
      </c>
      <c r="U1412" s="1">
        <f t="shared" si="223"/>
        <v>862.92</v>
      </c>
      <c r="V1412" s="1">
        <f t="shared" si="224"/>
        <v>973.08</v>
      </c>
      <c r="W1412" s="4">
        <f t="shared" si="225"/>
        <v>0.53</v>
      </c>
      <c r="X1412" s="1" t="s">
        <v>56</v>
      </c>
      <c r="Y1412" s="1" t="s">
        <v>40</v>
      </c>
      <c r="Z1412" s="1" t="s">
        <v>41</v>
      </c>
      <c r="AA1412" s="2">
        <v>46081</v>
      </c>
      <c r="AB1412" s="1">
        <v>4</v>
      </c>
      <c r="AC1412" s="1" t="s">
        <v>42</v>
      </c>
      <c r="AD1412" s="9" t="str">
        <f t="shared" si="226"/>
        <v>Target Not Achieved</v>
      </c>
      <c r="AE1412" s="1" t="str" cm="1">
        <f t="array" ref="AE1412">_xlfn.IFS(AB1412&gt;=4.5,"Excellent",AB1412&gt;=3,"Good",AB1412&lt;3,"Poor")</f>
        <v>Good</v>
      </c>
      <c r="AF1412" s="1" t="str">
        <f t="shared" si="227"/>
        <v>Not Eligible for Bonus</v>
      </c>
      <c r="AG1412" s="9" t="str">
        <f t="shared" si="228"/>
        <v>Normal Region</v>
      </c>
      <c r="AH1412" s="1" t="str">
        <f t="shared" si="229"/>
        <v>Order Closed</v>
      </c>
    </row>
    <row r="1413" spans="1:34">
      <c r="A1413" s="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c r="P1413" s="1">
        <f t="shared" si="220"/>
        <v>960</v>
      </c>
      <c r="Q1413" s="1">
        <v>5</v>
      </c>
      <c r="R1413" s="1">
        <f t="shared" si="221"/>
        <v>48</v>
      </c>
      <c r="S1413" s="1">
        <f t="shared" si="222"/>
        <v>912</v>
      </c>
      <c r="T1413" s="1">
        <v>0.5</v>
      </c>
      <c r="U1413" s="1">
        <f t="shared" si="223"/>
        <v>456</v>
      </c>
      <c r="V1413" s="1">
        <f t="shared" si="224"/>
        <v>456</v>
      </c>
      <c r="W1413" s="4">
        <f t="shared" si="225"/>
        <v>0.5</v>
      </c>
      <c r="X1413" s="1" t="s">
        <v>39</v>
      </c>
      <c r="Y1413" s="1" t="s">
        <v>40</v>
      </c>
      <c r="Z1413" s="1" t="s">
        <v>41</v>
      </c>
      <c r="AA1413" s="2">
        <v>46081</v>
      </c>
      <c r="AB1413" s="1">
        <v>4</v>
      </c>
      <c r="AC1413" s="1" t="s">
        <v>42</v>
      </c>
      <c r="AD1413" s="9" t="str">
        <f t="shared" si="226"/>
        <v>Target Not Achieved</v>
      </c>
      <c r="AE1413" s="1" t="str" cm="1">
        <f t="array" ref="AE1413">_xlfn.IFS(AB1413&gt;=4.5,"Excellent",AB1413&gt;=3,"Good",AB1413&lt;3,"Poor")</f>
        <v>Good</v>
      </c>
      <c r="AF1413" s="1" t="str">
        <f t="shared" si="227"/>
        <v>Not Eligible for Bonus</v>
      </c>
      <c r="AG1413" s="9" t="str">
        <f t="shared" si="228"/>
        <v>Normal Region</v>
      </c>
      <c r="AH1413" s="1" t="str">
        <f t="shared" si="229"/>
        <v>Order Closed</v>
      </c>
    </row>
    <row r="1414" spans="1:34">
      <c r="A1414" s="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c r="P1414" s="1">
        <f t="shared" si="220"/>
        <v>5920</v>
      </c>
      <c r="Q1414" s="1">
        <v>30</v>
      </c>
      <c r="R1414" s="1">
        <f t="shared" si="221"/>
        <v>1776</v>
      </c>
      <c r="S1414" s="1">
        <f t="shared" si="222"/>
        <v>4144</v>
      </c>
      <c r="T1414" s="1">
        <v>0.47</v>
      </c>
      <c r="U1414" s="1">
        <f t="shared" si="223"/>
        <v>1947.6799999999998</v>
      </c>
      <c r="V1414" s="1">
        <f t="shared" si="224"/>
        <v>2196.3200000000002</v>
      </c>
      <c r="W1414" s="4">
        <f t="shared" si="225"/>
        <v>0.53</v>
      </c>
      <c r="X1414" s="1" t="s">
        <v>39</v>
      </c>
      <c r="Y1414" s="1" t="s">
        <v>81</v>
      </c>
      <c r="Z1414" s="1" t="s">
        <v>41</v>
      </c>
      <c r="AA1414" s="2">
        <v>46086</v>
      </c>
      <c r="AB1414" s="1">
        <v>3</v>
      </c>
      <c r="AC1414" s="1" t="s">
        <v>42</v>
      </c>
      <c r="AD1414" s="9" t="str">
        <f t="shared" si="226"/>
        <v>Target Not Achieved</v>
      </c>
      <c r="AE1414" s="1" t="str" cm="1">
        <f t="array" ref="AE1414">_xlfn.IFS(AB1414&gt;=4.5,"Excellent",AB1414&gt;=3,"Good",AB1414&lt;3,"Poor")</f>
        <v>Good</v>
      </c>
      <c r="AF1414" s="1" t="str">
        <f t="shared" si="227"/>
        <v>Not Eligible for Bonus</v>
      </c>
      <c r="AG1414" s="9" t="str">
        <f t="shared" si="228"/>
        <v>Normal Region</v>
      </c>
      <c r="AH1414" s="1" t="str">
        <f t="shared" si="229"/>
        <v>Order Closed</v>
      </c>
    </row>
    <row r="1415" spans="1:34">
      <c r="A1415" s="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c r="P1415" s="1">
        <f t="shared" si="220"/>
        <v>124000</v>
      </c>
      <c r="Q1415" s="1">
        <v>0</v>
      </c>
      <c r="R1415" s="1">
        <f t="shared" si="221"/>
        <v>0</v>
      </c>
      <c r="S1415" s="1">
        <f t="shared" si="222"/>
        <v>124000</v>
      </c>
      <c r="T1415" s="1">
        <v>0.57999999999999996</v>
      </c>
      <c r="U1415" s="1">
        <f t="shared" si="223"/>
        <v>71920</v>
      </c>
      <c r="V1415" s="1">
        <f t="shared" si="224"/>
        <v>52080</v>
      </c>
      <c r="W1415" s="4">
        <f t="shared" si="225"/>
        <v>0.42</v>
      </c>
      <c r="X1415" s="1" t="s">
        <v>147</v>
      </c>
      <c r="Y1415" s="1" t="s">
        <v>40</v>
      </c>
      <c r="Z1415" s="1" t="s">
        <v>41</v>
      </c>
      <c r="AA1415" s="2">
        <v>46082</v>
      </c>
      <c r="AB1415" s="1">
        <v>4</v>
      </c>
      <c r="AC1415" s="1" t="s">
        <v>42</v>
      </c>
      <c r="AD1415" s="9" t="str">
        <f t="shared" si="226"/>
        <v>Target Achieved</v>
      </c>
      <c r="AE1415" s="1" t="str" cm="1">
        <f t="array" ref="AE1415">_xlfn.IFS(AB1415&gt;=4.5,"Excellent",AB1415&gt;=3,"Good",AB1415&lt;3,"Poor")</f>
        <v>Good</v>
      </c>
      <c r="AF1415" s="1" t="str">
        <f t="shared" si="227"/>
        <v>Eligible for Bonus</v>
      </c>
      <c r="AG1415" s="9" t="str">
        <f t="shared" si="228"/>
        <v>Normal Region</v>
      </c>
      <c r="AH1415" s="1" t="str">
        <f t="shared" si="229"/>
        <v>Order Closed</v>
      </c>
    </row>
    <row r="1416" spans="1:34">
      <c r="A1416" s="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c r="P1416" s="1">
        <f t="shared" si="220"/>
        <v>31450</v>
      </c>
      <c r="Q1416" s="1">
        <v>0</v>
      </c>
      <c r="R1416" s="1">
        <f t="shared" si="221"/>
        <v>0</v>
      </c>
      <c r="S1416" s="1">
        <f t="shared" si="222"/>
        <v>31450</v>
      </c>
      <c r="T1416" s="1">
        <v>0.52</v>
      </c>
      <c r="U1416" s="1">
        <f t="shared" si="223"/>
        <v>16354</v>
      </c>
      <c r="V1416" s="1">
        <f t="shared" si="224"/>
        <v>15096</v>
      </c>
      <c r="W1416" s="4">
        <f t="shared" si="225"/>
        <v>0.48</v>
      </c>
      <c r="X1416" s="1" t="s">
        <v>56</v>
      </c>
      <c r="Y1416" s="1" t="s">
        <v>57</v>
      </c>
      <c r="Z1416" s="1" t="s">
        <v>66</v>
      </c>
      <c r="AA1416" s="1"/>
      <c r="AB1416" s="1"/>
      <c r="AC1416" s="1" t="s">
        <v>42</v>
      </c>
      <c r="AD1416" s="9" t="str">
        <f t="shared" si="226"/>
        <v>Target Achieved</v>
      </c>
      <c r="AE1416" s="1" t="str" cm="1">
        <f t="array" ref="AE1416">_xlfn.IFS(AB1416&gt;=4.5,"Excellent",AB1416&gt;=3,"Good",AB1416&lt;3,"Poor")</f>
        <v>Poor</v>
      </c>
      <c r="AF1416" s="1" t="str">
        <f t="shared" si="227"/>
        <v>Eligible for Bonus</v>
      </c>
      <c r="AG1416" s="9" t="str">
        <f t="shared" si="228"/>
        <v>Normal Region</v>
      </c>
      <c r="AH1416" s="1" t="str">
        <f t="shared" si="229"/>
        <v>Order Closed</v>
      </c>
    </row>
    <row r="1417" spans="1:34">
      <c r="A1417" s="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c r="P1417" s="1">
        <f t="shared" si="220"/>
        <v>23700</v>
      </c>
      <c r="Q1417" s="1">
        <v>0</v>
      </c>
      <c r="R1417" s="1">
        <f t="shared" si="221"/>
        <v>0</v>
      </c>
      <c r="S1417" s="1">
        <f t="shared" si="222"/>
        <v>23700</v>
      </c>
      <c r="T1417" s="1">
        <v>0.47</v>
      </c>
      <c r="U1417" s="1">
        <f t="shared" si="223"/>
        <v>11139</v>
      </c>
      <c r="V1417" s="1">
        <f t="shared" si="224"/>
        <v>12561</v>
      </c>
      <c r="W1417" s="4">
        <f t="shared" si="225"/>
        <v>0.53</v>
      </c>
      <c r="X1417" s="1" t="s">
        <v>104</v>
      </c>
      <c r="Y1417" s="1" t="s">
        <v>72</v>
      </c>
      <c r="Z1417" s="1" t="s">
        <v>41</v>
      </c>
      <c r="AA1417" s="2">
        <v>46085</v>
      </c>
      <c r="AB1417" s="1">
        <v>4</v>
      </c>
      <c r="AC1417" s="1" t="s">
        <v>42</v>
      </c>
      <c r="AD1417" s="9" t="str">
        <f t="shared" si="226"/>
        <v>Target Achieved</v>
      </c>
      <c r="AE1417" s="1" t="str" cm="1">
        <f t="array" ref="AE1417">_xlfn.IFS(AB1417&gt;=4.5,"Excellent",AB1417&gt;=3,"Good",AB1417&lt;3,"Poor")</f>
        <v>Good</v>
      </c>
      <c r="AF1417" s="1" t="str">
        <f t="shared" si="227"/>
        <v>Eligible for Bonus</v>
      </c>
      <c r="AG1417" s="9" t="str">
        <f t="shared" si="228"/>
        <v>Normal Region</v>
      </c>
      <c r="AH1417" s="1" t="str">
        <f t="shared" si="229"/>
        <v>Order Closed</v>
      </c>
    </row>
    <row r="1418" spans="1:34">
      <c r="A1418" s="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c r="P1418" s="1">
        <f t="shared" si="220"/>
        <v>580</v>
      </c>
      <c r="Q1418" s="1">
        <v>0</v>
      </c>
      <c r="R1418" s="1">
        <f t="shared" si="221"/>
        <v>0</v>
      </c>
      <c r="S1418" s="1">
        <f t="shared" si="222"/>
        <v>580</v>
      </c>
      <c r="T1418" s="1">
        <v>0.62</v>
      </c>
      <c r="U1418" s="1">
        <f t="shared" si="223"/>
        <v>359.6</v>
      </c>
      <c r="V1418" s="1">
        <f t="shared" si="224"/>
        <v>220.39999999999998</v>
      </c>
      <c r="W1418" s="4">
        <f t="shared" si="225"/>
        <v>0.37999999999999995</v>
      </c>
      <c r="X1418" s="1" t="s">
        <v>104</v>
      </c>
      <c r="Y1418" s="1" t="s">
        <v>57</v>
      </c>
      <c r="Z1418" s="1" t="s">
        <v>120</v>
      </c>
      <c r="AA1418" s="1"/>
      <c r="AB1418" s="1"/>
      <c r="AC1418" s="1" t="s">
        <v>42</v>
      </c>
      <c r="AD1418" s="9" t="str">
        <f t="shared" si="226"/>
        <v>Target Not Achieved</v>
      </c>
      <c r="AE1418" s="1" t="str" cm="1">
        <f t="array" ref="AE1418">_xlfn.IFS(AB1418&gt;=4.5,"Excellent",AB1418&gt;=3,"Good",AB1418&lt;3,"Poor")</f>
        <v>Poor</v>
      </c>
      <c r="AF1418" s="1" t="str">
        <f t="shared" si="227"/>
        <v>Not Eligible for Bonus</v>
      </c>
      <c r="AG1418" s="9" t="str">
        <f t="shared" si="228"/>
        <v>Normal Region</v>
      </c>
      <c r="AH1418" s="1" t="str">
        <f t="shared" si="229"/>
        <v>Order Closed</v>
      </c>
    </row>
    <row r="1419" spans="1:34">
      <c r="A1419" s="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c r="P1419" s="1">
        <f t="shared" si="220"/>
        <v>3850</v>
      </c>
      <c r="Q1419" s="1">
        <v>15</v>
      </c>
      <c r="R1419" s="1">
        <f t="shared" si="221"/>
        <v>577.5</v>
      </c>
      <c r="S1419" s="1">
        <f t="shared" si="222"/>
        <v>3272.5</v>
      </c>
      <c r="T1419" s="1">
        <v>0.35</v>
      </c>
      <c r="U1419" s="1">
        <f t="shared" si="223"/>
        <v>1145.375</v>
      </c>
      <c r="V1419" s="1">
        <f t="shared" si="224"/>
        <v>2127.125</v>
      </c>
      <c r="W1419" s="4">
        <f t="shared" si="225"/>
        <v>0.65</v>
      </c>
      <c r="X1419" s="1" t="s">
        <v>39</v>
      </c>
      <c r="Y1419" s="1" t="s">
        <v>72</v>
      </c>
      <c r="Z1419" s="1" t="s">
        <v>22</v>
      </c>
      <c r="AA1419" s="1"/>
      <c r="AB1419" s="1"/>
      <c r="AC1419" s="1" t="s">
        <v>93</v>
      </c>
      <c r="AD1419" s="9" t="str">
        <f t="shared" si="226"/>
        <v>Target Not Achieved</v>
      </c>
      <c r="AE1419" s="1" t="str" cm="1">
        <f t="array" ref="AE1419">_xlfn.IFS(AB1419&gt;=4.5,"Excellent",AB1419&gt;=3,"Good",AB1419&lt;3,"Poor")</f>
        <v>Poor</v>
      </c>
      <c r="AF1419" s="1" t="str">
        <f t="shared" si="227"/>
        <v>Not Eligible for Bonus</v>
      </c>
      <c r="AG1419" s="9" t="str">
        <f t="shared" si="228"/>
        <v>Priority Region</v>
      </c>
      <c r="AH1419" s="1" t="str">
        <f t="shared" si="229"/>
        <v>Order Returned</v>
      </c>
    </row>
    <row r="1420" spans="1:34">
      <c r="A1420" s="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c r="P1420" s="1">
        <f t="shared" si="220"/>
        <v>30040</v>
      </c>
      <c r="Q1420" s="1">
        <v>5</v>
      </c>
      <c r="R1420" s="1">
        <f t="shared" si="221"/>
        <v>1502</v>
      </c>
      <c r="S1420" s="1">
        <f t="shared" si="222"/>
        <v>28538</v>
      </c>
      <c r="T1420" s="1">
        <v>0.52</v>
      </c>
      <c r="U1420" s="1">
        <f t="shared" si="223"/>
        <v>14839.76</v>
      </c>
      <c r="V1420" s="1">
        <f t="shared" si="224"/>
        <v>13698.24</v>
      </c>
      <c r="W1420" s="4">
        <f t="shared" si="225"/>
        <v>0.48</v>
      </c>
      <c r="X1420" s="1" t="s">
        <v>50</v>
      </c>
      <c r="Y1420" s="1" t="s">
        <v>81</v>
      </c>
      <c r="Z1420" s="1" t="s">
        <v>41</v>
      </c>
      <c r="AA1420" s="2">
        <v>46088</v>
      </c>
      <c r="AB1420" s="1">
        <v>4</v>
      </c>
      <c r="AC1420" s="1" t="s">
        <v>42</v>
      </c>
      <c r="AD1420" s="9" t="str">
        <f t="shared" si="226"/>
        <v>Target Achieved</v>
      </c>
      <c r="AE1420" s="1" t="str" cm="1">
        <f t="array" ref="AE1420">_xlfn.IFS(AB1420&gt;=4.5,"Excellent",AB1420&gt;=3,"Good",AB1420&lt;3,"Poor")</f>
        <v>Good</v>
      </c>
      <c r="AF1420" s="1" t="str">
        <f t="shared" si="227"/>
        <v>Eligible for Bonus</v>
      </c>
      <c r="AG1420" s="9" t="str">
        <f t="shared" si="228"/>
        <v>Normal Region</v>
      </c>
      <c r="AH1420" s="1" t="str">
        <f t="shared" si="229"/>
        <v>Order Closed</v>
      </c>
    </row>
    <row r="1421" spans="1:34">
      <c r="A1421" s="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c r="P1421" s="1">
        <f t="shared" si="220"/>
        <v>38410</v>
      </c>
      <c r="Q1421" s="1">
        <v>5</v>
      </c>
      <c r="R1421" s="1">
        <f t="shared" si="221"/>
        <v>1920.5</v>
      </c>
      <c r="S1421" s="1">
        <f t="shared" si="222"/>
        <v>36489.5</v>
      </c>
      <c r="T1421" s="1">
        <v>0.57999999999999996</v>
      </c>
      <c r="U1421" s="1">
        <f t="shared" si="223"/>
        <v>21163.91</v>
      </c>
      <c r="V1421" s="1">
        <f t="shared" si="224"/>
        <v>15325.59</v>
      </c>
      <c r="W1421" s="4">
        <f t="shared" si="225"/>
        <v>0.42</v>
      </c>
      <c r="X1421" s="1" t="s">
        <v>65</v>
      </c>
      <c r="Y1421" s="1" t="s">
        <v>40</v>
      </c>
      <c r="Z1421" s="1" t="s">
        <v>41</v>
      </c>
      <c r="AA1421" s="2">
        <v>46082</v>
      </c>
      <c r="AB1421" s="1">
        <v>3</v>
      </c>
      <c r="AC1421" s="1" t="s">
        <v>42</v>
      </c>
      <c r="AD1421" s="9" t="str">
        <f t="shared" si="226"/>
        <v>Target Achieved</v>
      </c>
      <c r="AE1421" s="1" t="str" cm="1">
        <f t="array" ref="AE1421">_xlfn.IFS(AB1421&gt;=4.5,"Excellent",AB1421&gt;=3,"Good",AB1421&lt;3,"Poor")</f>
        <v>Good</v>
      </c>
      <c r="AF1421" s="1" t="str">
        <f t="shared" si="227"/>
        <v>Eligible for Bonus</v>
      </c>
      <c r="AG1421" s="9" t="str">
        <f t="shared" si="228"/>
        <v>Normal Region</v>
      </c>
      <c r="AH1421" s="1" t="str">
        <f t="shared" si="229"/>
        <v>Order Closed</v>
      </c>
    </row>
    <row r="1422" spans="1:34">
      <c r="A1422" s="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c r="P1422" s="1">
        <f t="shared" si="220"/>
        <v>6100</v>
      </c>
      <c r="Q1422" s="1">
        <v>10</v>
      </c>
      <c r="R1422" s="1">
        <f t="shared" si="221"/>
        <v>610</v>
      </c>
      <c r="S1422" s="1">
        <f t="shared" si="222"/>
        <v>5490</v>
      </c>
      <c r="T1422" s="1">
        <v>0.48</v>
      </c>
      <c r="U1422" s="1">
        <f t="shared" si="223"/>
        <v>2635.2</v>
      </c>
      <c r="V1422" s="1">
        <f t="shared" si="224"/>
        <v>2854.8</v>
      </c>
      <c r="W1422" s="4">
        <f t="shared" si="225"/>
        <v>0.52</v>
      </c>
      <c r="X1422" s="1" t="s">
        <v>147</v>
      </c>
      <c r="Y1422" s="1" t="s">
        <v>81</v>
      </c>
      <c r="Z1422" s="1" t="s">
        <v>66</v>
      </c>
      <c r="AA1422" s="1"/>
      <c r="AB1422" s="1"/>
      <c r="AC1422" s="1" t="s">
        <v>42</v>
      </c>
      <c r="AD1422" s="9" t="str">
        <f t="shared" si="226"/>
        <v>Target Not Achieved</v>
      </c>
      <c r="AE1422" s="1" t="str" cm="1">
        <f t="array" ref="AE1422">_xlfn.IFS(AB1422&gt;=4.5,"Excellent",AB1422&gt;=3,"Good",AB1422&lt;3,"Poor")</f>
        <v>Poor</v>
      </c>
      <c r="AF1422" s="1" t="str">
        <f t="shared" si="227"/>
        <v>Not Eligible for Bonus</v>
      </c>
      <c r="AG1422" s="9" t="str">
        <f t="shared" si="228"/>
        <v>Normal Region</v>
      </c>
      <c r="AH1422" s="1" t="str">
        <f t="shared" si="229"/>
        <v>Order Closed</v>
      </c>
    </row>
    <row r="1423" spans="1:34">
      <c r="A1423" s="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c r="P1423" s="1">
        <f t="shared" si="220"/>
        <v>33100</v>
      </c>
      <c r="Q1423" s="1">
        <v>25</v>
      </c>
      <c r="R1423" s="1">
        <f t="shared" si="221"/>
        <v>8275</v>
      </c>
      <c r="S1423" s="1">
        <f t="shared" si="222"/>
        <v>24825</v>
      </c>
      <c r="T1423" s="1">
        <v>0.48</v>
      </c>
      <c r="U1423" s="1">
        <f t="shared" si="223"/>
        <v>11916</v>
      </c>
      <c r="V1423" s="1">
        <f t="shared" si="224"/>
        <v>12909</v>
      </c>
      <c r="W1423" s="4">
        <f t="shared" si="225"/>
        <v>0.52</v>
      </c>
      <c r="X1423" s="1" t="s">
        <v>104</v>
      </c>
      <c r="Y1423" s="1" t="s">
        <v>72</v>
      </c>
      <c r="Z1423" s="1" t="s">
        <v>41</v>
      </c>
      <c r="AA1423" s="2">
        <v>46089</v>
      </c>
      <c r="AB1423" s="1">
        <v>4</v>
      </c>
      <c r="AC1423" s="1" t="s">
        <v>42</v>
      </c>
      <c r="AD1423" s="9" t="str">
        <f t="shared" si="226"/>
        <v>Target Achieved</v>
      </c>
      <c r="AE1423" s="1" t="str" cm="1">
        <f t="array" ref="AE1423">_xlfn.IFS(AB1423&gt;=4.5,"Excellent",AB1423&gt;=3,"Good",AB1423&lt;3,"Poor")</f>
        <v>Good</v>
      </c>
      <c r="AF1423" s="1" t="str">
        <f t="shared" si="227"/>
        <v>Not Eligible for Bonus</v>
      </c>
      <c r="AG1423" s="9" t="str">
        <f t="shared" si="228"/>
        <v>Priority Region</v>
      </c>
      <c r="AH1423" s="1" t="str">
        <f t="shared" si="229"/>
        <v>Order Closed</v>
      </c>
    </row>
    <row r="1424" spans="1:34">
      <c r="A1424" s="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c r="P1424" s="1">
        <f t="shared" si="220"/>
        <v>4200</v>
      </c>
      <c r="Q1424" s="1">
        <v>0</v>
      </c>
      <c r="R1424" s="1">
        <f t="shared" si="221"/>
        <v>0</v>
      </c>
      <c r="S1424" s="1">
        <f t="shared" si="222"/>
        <v>4200</v>
      </c>
      <c r="T1424" s="1">
        <v>0.62</v>
      </c>
      <c r="U1424" s="1">
        <f t="shared" si="223"/>
        <v>2604</v>
      </c>
      <c r="V1424" s="1">
        <f t="shared" si="224"/>
        <v>1596</v>
      </c>
      <c r="W1424" s="4">
        <f t="shared" si="225"/>
        <v>0.38</v>
      </c>
      <c r="X1424" s="1" t="s">
        <v>147</v>
      </c>
      <c r="Y1424" s="1" t="s">
        <v>72</v>
      </c>
      <c r="Z1424" s="1" t="s">
        <v>41</v>
      </c>
      <c r="AA1424" s="2">
        <v>46089</v>
      </c>
      <c r="AB1424" s="1">
        <v>4</v>
      </c>
      <c r="AC1424" s="1" t="s">
        <v>42</v>
      </c>
      <c r="AD1424" s="9" t="str">
        <f t="shared" si="226"/>
        <v>Target Not Achieved</v>
      </c>
      <c r="AE1424" s="1" t="str" cm="1">
        <f t="array" ref="AE1424">_xlfn.IFS(AB1424&gt;=4.5,"Excellent",AB1424&gt;=3,"Good",AB1424&lt;3,"Poor")</f>
        <v>Good</v>
      </c>
      <c r="AF1424" s="1" t="str">
        <f t="shared" si="227"/>
        <v>Not Eligible for Bonus</v>
      </c>
      <c r="AG1424" s="9" t="str">
        <f t="shared" si="228"/>
        <v>Normal Region</v>
      </c>
      <c r="AH1424" s="1" t="str">
        <f t="shared" si="229"/>
        <v>Order Closed</v>
      </c>
    </row>
    <row r="1425" spans="1:34">
      <c r="A1425" s="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c r="P1425" s="1">
        <f t="shared" si="220"/>
        <v>19710</v>
      </c>
      <c r="Q1425" s="1">
        <v>0</v>
      </c>
      <c r="R1425" s="1">
        <f t="shared" si="221"/>
        <v>0</v>
      </c>
      <c r="S1425" s="1">
        <f t="shared" si="222"/>
        <v>19710</v>
      </c>
      <c r="T1425" s="1">
        <v>0.47</v>
      </c>
      <c r="U1425" s="1">
        <f t="shared" si="223"/>
        <v>9263.6999999999989</v>
      </c>
      <c r="V1425" s="1">
        <f t="shared" si="224"/>
        <v>10446.300000000001</v>
      </c>
      <c r="W1425" s="4">
        <f t="shared" si="225"/>
        <v>0.53</v>
      </c>
      <c r="X1425" s="1" t="s">
        <v>104</v>
      </c>
      <c r="Y1425" s="1" t="s">
        <v>57</v>
      </c>
      <c r="Z1425" s="1" t="s">
        <v>41</v>
      </c>
      <c r="AA1425" s="2">
        <v>46086</v>
      </c>
      <c r="AB1425" s="1">
        <v>5</v>
      </c>
      <c r="AC1425" s="1" t="s">
        <v>42</v>
      </c>
      <c r="AD1425" s="9" t="str">
        <f t="shared" si="226"/>
        <v>Target Achieved</v>
      </c>
      <c r="AE1425" s="1" t="str" cm="1">
        <f t="array" ref="AE1425">_xlfn.IFS(AB1425&gt;=4.5,"Excellent",AB1425&gt;=3,"Good",AB1425&lt;3,"Poor")</f>
        <v>Excellent</v>
      </c>
      <c r="AF1425" s="1" t="str">
        <f t="shared" si="227"/>
        <v>Eligible for Bonus</v>
      </c>
      <c r="AG1425" s="9" t="str">
        <f t="shared" si="228"/>
        <v>Normal Region</v>
      </c>
      <c r="AH1425" s="1" t="str">
        <f t="shared" si="229"/>
        <v>Order Closed</v>
      </c>
    </row>
    <row r="1426" spans="1:34">
      <c r="A1426" s="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c r="P1426" s="1">
        <f t="shared" si="220"/>
        <v>5920</v>
      </c>
      <c r="Q1426" s="1">
        <v>20</v>
      </c>
      <c r="R1426" s="1">
        <f t="shared" si="221"/>
        <v>1184</v>
      </c>
      <c r="S1426" s="1">
        <f t="shared" si="222"/>
        <v>4736</v>
      </c>
      <c r="T1426" s="1">
        <v>0.45</v>
      </c>
      <c r="U1426" s="1">
        <f t="shared" si="223"/>
        <v>2131.2000000000003</v>
      </c>
      <c r="V1426" s="1">
        <f t="shared" si="224"/>
        <v>2604.7999999999997</v>
      </c>
      <c r="W1426" s="4">
        <f t="shared" si="225"/>
        <v>0.54999999999999993</v>
      </c>
      <c r="X1426" s="1" t="s">
        <v>147</v>
      </c>
      <c r="Y1426" s="1" t="s">
        <v>72</v>
      </c>
      <c r="Z1426" s="1" t="s">
        <v>120</v>
      </c>
      <c r="AA1426" s="1"/>
      <c r="AB1426" s="1"/>
      <c r="AC1426" s="1" t="s">
        <v>42</v>
      </c>
      <c r="AD1426" s="9" t="str">
        <f t="shared" si="226"/>
        <v>Target Not Achieved</v>
      </c>
      <c r="AE1426" s="1" t="str" cm="1">
        <f t="array" ref="AE1426">_xlfn.IFS(AB1426&gt;=4.5,"Excellent",AB1426&gt;=3,"Good",AB1426&lt;3,"Poor")</f>
        <v>Poor</v>
      </c>
      <c r="AF1426" s="1" t="str">
        <f t="shared" si="227"/>
        <v>Not Eligible for Bonus</v>
      </c>
      <c r="AG1426" s="9" t="str">
        <f t="shared" si="228"/>
        <v>Normal Region</v>
      </c>
      <c r="AH1426" s="1" t="str">
        <f t="shared" si="229"/>
        <v>Order Closed</v>
      </c>
    </row>
    <row r="1427" spans="1:34">
      <c r="A1427" s="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c r="P1427" s="1">
        <f t="shared" si="220"/>
        <v>1320</v>
      </c>
      <c r="Q1427" s="1">
        <v>0</v>
      </c>
      <c r="R1427" s="1">
        <f t="shared" si="221"/>
        <v>0</v>
      </c>
      <c r="S1427" s="1">
        <f t="shared" si="222"/>
        <v>1320</v>
      </c>
      <c r="T1427" s="1">
        <v>0.35</v>
      </c>
      <c r="U1427" s="1">
        <f t="shared" si="223"/>
        <v>461.99999999999994</v>
      </c>
      <c r="V1427" s="1">
        <f t="shared" si="224"/>
        <v>858</v>
      </c>
      <c r="W1427" s="4">
        <f t="shared" si="225"/>
        <v>0.65</v>
      </c>
      <c r="X1427" s="1" t="s">
        <v>65</v>
      </c>
      <c r="Y1427" s="1" t="s">
        <v>57</v>
      </c>
      <c r="Z1427" s="1" t="s">
        <v>41</v>
      </c>
      <c r="AA1427" s="2">
        <v>46087</v>
      </c>
      <c r="AB1427" s="1">
        <v>4</v>
      </c>
      <c r="AC1427" s="1" t="s">
        <v>42</v>
      </c>
      <c r="AD1427" s="9" t="str">
        <f t="shared" si="226"/>
        <v>Target Not Achieved</v>
      </c>
      <c r="AE1427" s="1" t="str" cm="1">
        <f t="array" ref="AE1427">_xlfn.IFS(AB1427&gt;=4.5,"Excellent",AB1427&gt;=3,"Good",AB1427&lt;3,"Poor")</f>
        <v>Good</v>
      </c>
      <c r="AF1427" s="1" t="str">
        <f t="shared" si="227"/>
        <v>Not Eligible for Bonus</v>
      </c>
      <c r="AG1427" s="9" t="str">
        <f t="shared" si="228"/>
        <v>Priority Region</v>
      </c>
      <c r="AH1427" s="1" t="str">
        <f t="shared" si="229"/>
        <v>Order Closed</v>
      </c>
    </row>
    <row r="1428" spans="1:34">
      <c r="A1428" s="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c r="P1428" s="1">
        <f t="shared" si="220"/>
        <v>1040</v>
      </c>
      <c r="Q1428" s="1">
        <v>25</v>
      </c>
      <c r="R1428" s="1">
        <f t="shared" si="221"/>
        <v>260</v>
      </c>
      <c r="S1428" s="1">
        <f t="shared" si="222"/>
        <v>780</v>
      </c>
      <c r="T1428" s="1">
        <v>0.35</v>
      </c>
      <c r="U1428" s="1">
        <f t="shared" si="223"/>
        <v>273</v>
      </c>
      <c r="V1428" s="1">
        <f t="shared" si="224"/>
        <v>507</v>
      </c>
      <c r="W1428" s="4">
        <f t="shared" si="225"/>
        <v>0.65</v>
      </c>
      <c r="X1428" s="1" t="s">
        <v>104</v>
      </c>
      <c r="Y1428" s="1" t="s">
        <v>57</v>
      </c>
      <c r="Z1428" s="1" t="s">
        <v>41</v>
      </c>
      <c r="AA1428" s="2">
        <v>46089</v>
      </c>
      <c r="AB1428" s="1">
        <v>5</v>
      </c>
      <c r="AC1428" s="1" t="s">
        <v>42</v>
      </c>
      <c r="AD1428" s="9" t="str">
        <f t="shared" si="226"/>
        <v>Target Not Achieved</v>
      </c>
      <c r="AE1428" s="1" t="str" cm="1">
        <f t="array" ref="AE1428">_xlfn.IFS(AB1428&gt;=4.5,"Excellent",AB1428&gt;=3,"Good",AB1428&lt;3,"Poor")</f>
        <v>Excellent</v>
      </c>
      <c r="AF1428" s="1" t="str">
        <f t="shared" si="227"/>
        <v>Not Eligible for Bonus</v>
      </c>
      <c r="AG1428" s="9" t="str">
        <f t="shared" si="228"/>
        <v>Normal Region</v>
      </c>
      <c r="AH1428" s="1" t="str">
        <f t="shared" si="229"/>
        <v>Order Closed</v>
      </c>
    </row>
    <row r="1429" spans="1:34">
      <c r="A1429" s="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c r="P1429" s="1">
        <f t="shared" si="220"/>
        <v>5600</v>
      </c>
      <c r="Q1429" s="1">
        <v>30</v>
      </c>
      <c r="R1429" s="1">
        <f t="shared" si="221"/>
        <v>1680</v>
      </c>
      <c r="S1429" s="1">
        <f t="shared" si="222"/>
        <v>3920</v>
      </c>
      <c r="T1429" s="1">
        <v>0.5</v>
      </c>
      <c r="U1429" s="1">
        <f t="shared" si="223"/>
        <v>1960</v>
      </c>
      <c r="V1429" s="1">
        <f t="shared" si="224"/>
        <v>1960</v>
      </c>
      <c r="W1429" s="4">
        <f t="shared" si="225"/>
        <v>0.5</v>
      </c>
      <c r="X1429" s="1" t="s">
        <v>39</v>
      </c>
      <c r="Y1429" s="1" t="s">
        <v>40</v>
      </c>
      <c r="Z1429" s="1" t="s">
        <v>41</v>
      </c>
      <c r="AA1429" s="2">
        <v>46089</v>
      </c>
      <c r="AB1429" s="1">
        <v>5</v>
      </c>
      <c r="AC1429" s="1" t="s">
        <v>42</v>
      </c>
      <c r="AD1429" s="9" t="str">
        <f t="shared" si="226"/>
        <v>Target Not Achieved</v>
      </c>
      <c r="AE1429" s="1" t="str" cm="1">
        <f t="array" ref="AE1429">_xlfn.IFS(AB1429&gt;=4.5,"Excellent",AB1429&gt;=3,"Good",AB1429&lt;3,"Poor")</f>
        <v>Excellent</v>
      </c>
      <c r="AF1429" s="1" t="str">
        <f t="shared" si="227"/>
        <v>Not Eligible for Bonus</v>
      </c>
      <c r="AG1429" s="9" t="str">
        <f t="shared" si="228"/>
        <v>Priority Region</v>
      </c>
      <c r="AH1429" s="1" t="str">
        <f t="shared" si="229"/>
        <v>Order Closed</v>
      </c>
    </row>
    <row r="1430" spans="1:34">
      <c r="A1430" s="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c r="P1430" s="1">
        <f t="shared" si="220"/>
        <v>7360</v>
      </c>
      <c r="Q1430" s="1">
        <v>20</v>
      </c>
      <c r="R1430" s="1">
        <f t="shared" si="221"/>
        <v>1472</v>
      </c>
      <c r="S1430" s="1">
        <f t="shared" si="222"/>
        <v>5888</v>
      </c>
      <c r="T1430" s="1">
        <v>0.45</v>
      </c>
      <c r="U1430" s="1">
        <f t="shared" si="223"/>
        <v>2649.6</v>
      </c>
      <c r="V1430" s="1">
        <f t="shared" si="224"/>
        <v>3238.4</v>
      </c>
      <c r="W1430" s="4">
        <f t="shared" si="225"/>
        <v>0.55000000000000004</v>
      </c>
      <c r="X1430" s="1" t="s">
        <v>147</v>
      </c>
      <c r="Y1430" s="1" t="s">
        <v>40</v>
      </c>
      <c r="Z1430" s="1" t="s">
        <v>120</v>
      </c>
      <c r="AA1430" s="1"/>
      <c r="AB1430" s="1"/>
      <c r="AC1430" s="1" t="s">
        <v>42</v>
      </c>
      <c r="AD1430" s="9" t="str">
        <f t="shared" si="226"/>
        <v>Target Not Achieved</v>
      </c>
      <c r="AE1430" s="1" t="str" cm="1">
        <f t="array" ref="AE1430">_xlfn.IFS(AB1430&gt;=4.5,"Excellent",AB1430&gt;=3,"Good",AB1430&lt;3,"Poor")</f>
        <v>Poor</v>
      </c>
      <c r="AF1430" s="1" t="str">
        <f t="shared" si="227"/>
        <v>Not Eligible for Bonus</v>
      </c>
      <c r="AG1430" s="9" t="str">
        <f t="shared" si="228"/>
        <v>Priority Region</v>
      </c>
      <c r="AH1430" s="1" t="str">
        <f t="shared" si="229"/>
        <v>Order Closed</v>
      </c>
    </row>
    <row r="1431" spans="1:34">
      <c r="A1431" s="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c r="P1431" s="1">
        <f t="shared" si="220"/>
        <v>420</v>
      </c>
      <c r="Q1431" s="1">
        <v>0</v>
      </c>
      <c r="R1431" s="1">
        <f t="shared" si="221"/>
        <v>0</v>
      </c>
      <c r="S1431" s="1">
        <f t="shared" si="222"/>
        <v>420</v>
      </c>
      <c r="T1431" s="1">
        <v>0.35</v>
      </c>
      <c r="U1431" s="1">
        <f t="shared" si="223"/>
        <v>147</v>
      </c>
      <c r="V1431" s="1">
        <f t="shared" si="224"/>
        <v>273</v>
      </c>
      <c r="W1431" s="4">
        <f t="shared" si="225"/>
        <v>0.65</v>
      </c>
      <c r="X1431" s="1" t="s">
        <v>92</v>
      </c>
      <c r="Y1431" s="1" t="s">
        <v>72</v>
      </c>
      <c r="Z1431" s="1" t="s">
        <v>22</v>
      </c>
      <c r="AA1431" s="1"/>
      <c r="AB1431" s="1"/>
      <c r="AC1431" s="1" t="s">
        <v>93</v>
      </c>
      <c r="AD1431" s="9" t="str">
        <f t="shared" si="226"/>
        <v>Target Not Achieved</v>
      </c>
      <c r="AE1431" s="1" t="str" cm="1">
        <f t="array" ref="AE1431">_xlfn.IFS(AB1431&gt;=4.5,"Excellent",AB1431&gt;=3,"Good",AB1431&lt;3,"Poor")</f>
        <v>Poor</v>
      </c>
      <c r="AF1431" s="1" t="str">
        <f t="shared" si="227"/>
        <v>Not Eligible for Bonus</v>
      </c>
      <c r="AG1431" s="9" t="str">
        <f t="shared" si="228"/>
        <v>Normal Region</v>
      </c>
      <c r="AH1431" s="1" t="str">
        <f t="shared" si="229"/>
        <v>Order Returned</v>
      </c>
    </row>
    <row r="1432" spans="1:34">
      <c r="A1432" s="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c r="P1432" s="1">
        <f t="shared" si="220"/>
        <v>1900</v>
      </c>
      <c r="Q1432" s="1">
        <v>10</v>
      </c>
      <c r="R1432" s="1">
        <f t="shared" si="221"/>
        <v>190</v>
      </c>
      <c r="S1432" s="1">
        <f t="shared" si="222"/>
        <v>1710</v>
      </c>
      <c r="T1432" s="1">
        <v>0.45</v>
      </c>
      <c r="U1432" s="1">
        <f t="shared" si="223"/>
        <v>769.5</v>
      </c>
      <c r="V1432" s="1">
        <f t="shared" si="224"/>
        <v>940.5</v>
      </c>
      <c r="W1432" s="4">
        <f t="shared" si="225"/>
        <v>0.55000000000000004</v>
      </c>
      <c r="X1432" s="1" t="s">
        <v>65</v>
      </c>
      <c r="Y1432" s="1" t="s">
        <v>81</v>
      </c>
      <c r="Z1432" s="1" t="s">
        <v>120</v>
      </c>
      <c r="AA1432" s="1"/>
      <c r="AB1432" s="1"/>
      <c r="AC1432" s="1" t="s">
        <v>42</v>
      </c>
      <c r="AD1432" s="9" t="str">
        <f t="shared" si="226"/>
        <v>Target Not Achieved</v>
      </c>
      <c r="AE1432" s="1" t="str" cm="1">
        <f t="array" ref="AE1432">_xlfn.IFS(AB1432&gt;=4.5,"Excellent",AB1432&gt;=3,"Good",AB1432&lt;3,"Poor")</f>
        <v>Poor</v>
      </c>
      <c r="AF1432" s="1" t="str">
        <f t="shared" si="227"/>
        <v>Not Eligible for Bonus</v>
      </c>
      <c r="AG1432" s="9" t="str">
        <f t="shared" si="228"/>
        <v>Normal Region</v>
      </c>
      <c r="AH1432" s="1" t="str">
        <f t="shared" si="229"/>
        <v>Order Closed</v>
      </c>
    </row>
    <row r="1433" spans="1:34">
      <c r="A1433" s="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c r="P1433" s="1">
        <f t="shared" si="220"/>
        <v>2480</v>
      </c>
      <c r="Q1433" s="1">
        <v>30</v>
      </c>
      <c r="R1433" s="1">
        <f t="shared" si="221"/>
        <v>744</v>
      </c>
      <c r="S1433" s="1">
        <f t="shared" si="222"/>
        <v>1736</v>
      </c>
      <c r="T1433" s="1">
        <v>0.5</v>
      </c>
      <c r="U1433" s="1">
        <f t="shared" si="223"/>
        <v>868</v>
      </c>
      <c r="V1433" s="1">
        <f t="shared" si="224"/>
        <v>868</v>
      </c>
      <c r="W1433" s="4">
        <f t="shared" si="225"/>
        <v>0.5</v>
      </c>
      <c r="X1433" s="1" t="s">
        <v>50</v>
      </c>
      <c r="Y1433" s="1" t="s">
        <v>81</v>
      </c>
      <c r="Z1433" s="1" t="s">
        <v>41</v>
      </c>
      <c r="AA1433" s="2">
        <v>46092</v>
      </c>
      <c r="AB1433" s="1">
        <v>5</v>
      </c>
      <c r="AC1433" s="1" t="s">
        <v>42</v>
      </c>
      <c r="AD1433" s="9" t="str">
        <f t="shared" si="226"/>
        <v>Target Not Achieved</v>
      </c>
      <c r="AE1433" s="1" t="str" cm="1">
        <f t="array" ref="AE1433">_xlfn.IFS(AB1433&gt;=4.5,"Excellent",AB1433&gt;=3,"Good",AB1433&lt;3,"Poor")</f>
        <v>Excellent</v>
      </c>
      <c r="AF1433" s="1" t="str">
        <f t="shared" si="227"/>
        <v>Not Eligible for Bonus</v>
      </c>
      <c r="AG1433" s="9" t="str">
        <f t="shared" si="228"/>
        <v>Priority Region</v>
      </c>
      <c r="AH1433" s="1" t="str">
        <f t="shared" si="229"/>
        <v>Order Closed</v>
      </c>
    </row>
    <row r="1434" spans="1:34">
      <c r="A1434" s="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c r="P1434" s="1">
        <f t="shared" si="220"/>
        <v>5650</v>
      </c>
      <c r="Q1434" s="1">
        <v>10</v>
      </c>
      <c r="R1434" s="1">
        <f t="shared" si="221"/>
        <v>565</v>
      </c>
      <c r="S1434" s="1">
        <f t="shared" si="222"/>
        <v>5085</v>
      </c>
      <c r="T1434" s="1">
        <v>0.35</v>
      </c>
      <c r="U1434" s="1">
        <f t="shared" si="223"/>
        <v>1779.75</v>
      </c>
      <c r="V1434" s="1">
        <f t="shared" si="224"/>
        <v>3305.25</v>
      </c>
      <c r="W1434" s="4">
        <f t="shared" si="225"/>
        <v>0.65</v>
      </c>
      <c r="X1434" s="1" t="s">
        <v>147</v>
      </c>
      <c r="Y1434" s="1" t="s">
        <v>57</v>
      </c>
      <c r="Z1434" s="1" t="s">
        <v>41</v>
      </c>
      <c r="AA1434" s="2">
        <v>46086</v>
      </c>
      <c r="AB1434" s="1">
        <v>3</v>
      </c>
      <c r="AC1434" s="1" t="s">
        <v>42</v>
      </c>
      <c r="AD1434" s="9" t="str">
        <f t="shared" si="226"/>
        <v>Target Not Achieved</v>
      </c>
      <c r="AE1434" s="1" t="str" cm="1">
        <f t="array" ref="AE1434">_xlfn.IFS(AB1434&gt;=4.5,"Excellent",AB1434&gt;=3,"Good",AB1434&lt;3,"Poor")</f>
        <v>Good</v>
      </c>
      <c r="AF1434" s="1" t="str">
        <f t="shared" si="227"/>
        <v>Not Eligible for Bonus</v>
      </c>
      <c r="AG1434" s="9" t="str">
        <f t="shared" si="228"/>
        <v>Normal Region</v>
      </c>
      <c r="AH1434" s="1" t="str">
        <f t="shared" si="229"/>
        <v>Order Closed</v>
      </c>
    </row>
    <row r="1435" spans="1:34">
      <c r="A1435" s="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c r="P1435" s="1">
        <f t="shared" si="220"/>
        <v>26000</v>
      </c>
      <c r="Q1435" s="1">
        <v>0</v>
      </c>
      <c r="R1435" s="1">
        <f t="shared" si="221"/>
        <v>0</v>
      </c>
      <c r="S1435" s="1">
        <f t="shared" si="222"/>
        <v>26000</v>
      </c>
      <c r="T1435" s="1">
        <v>0.47</v>
      </c>
      <c r="U1435" s="1">
        <f t="shared" si="223"/>
        <v>12220</v>
      </c>
      <c r="V1435" s="1">
        <f t="shared" si="224"/>
        <v>13780</v>
      </c>
      <c r="W1435" s="4">
        <f t="shared" si="225"/>
        <v>0.53</v>
      </c>
      <c r="X1435" s="1" t="s">
        <v>56</v>
      </c>
      <c r="Y1435" s="1" t="s">
        <v>81</v>
      </c>
      <c r="Z1435" s="1" t="s">
        <v>41</v>
      </c>
      <c r="AA1435" s="2">
        <v>46091</v>
      </c>
      <c r="AB1435" s="1">
        <v>3</v>
      </c>
      <c r="AC1435" s="1" t="s">
        <v>42</v>
      </c>
      <c r="AD1435" s="9" t="str">
        <f t="shared" si="226"/>
        <v>Target Achieved</v>
      </c>
      <c r="AE1435" s="1" t="str" cm="1">
        <f t="array" ref="AE1435">_xlfn.IFS(AB1435&gt;=4.5,"Excellent",AB1435&gt;=3,"Good",AB1435&lt;3,"Poor")</f>
        <v>Good</v>
      </c>
      <c r="AF1435" s="1" t="str">
        <f t="shared" si="227"/>
        <v>Eligible for Bonus</v>
      </c>
      <c r="AG1435" s="9" t="str">
        <f t="shared" si="228"/>
        <v>Normal Region</v>
      </c>
      <c r="AH1435" s="1" t="str">
        <f t="shared" si="229"/>
        <v>Order Closed</v>
      </c>
    </row>
    <row r="1436" spans="1:34">
      <c r="A1436" s="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c r="P1436" s="1">
        <f t="shared" si="220"/>
        <v>44560</v>
      </c>
      <c r="Q1436" s="1">
        <v>0</v>
      </c>
      <c r="R1436" s="1">
        <f t="shared" si="221"/>
        <v>0</v>
      </c>
      <c r="S1436" s="1">
        <f t="shared" si="222"/>
        <v>44560</v>
      </c>
      <c r="T1436" s="1">
        <v>0.52</v>
      </c>
      <c r="U1436" s="1">
        <f t="shared" si="223"/>
        <v>23171.200000000001</v>
      </c>
      <c r="V1436" s="1">
        <f t="shared" si="224"/>
        <v>21388.799999999999</v>
      </c>
      <c r="W1436" s="4">
        <f t="shared" si="225"/>
        <v>0.48</v>
      </c>
      <c r="X1436" s="1" t="s">
        <v>39</v>
      </c>
      <c r="Y1436" s="1" t="s">
        <v>72</v>
      </c>
      <c r="Z1436" s="1" t="s">
        <v>51</v>
      </c>
      <c r="AA1436" s="2">
        <v>46086</v>
      </c>
      <c r="AB1436" s="1"/>
      <c r="AC1436" s="1" t="s">
        <v>42</v>
      </c>
      <c r="AD1436" s="9" t="str">
        <f t="shared" si="226"/>
        <v>Target Achieved</v>
      </c>
      <c r="AE1436" s="1" t="str" cm="1">
        <f t="array" ref="AE1436">_xlfn.IFS(AB1436&gt;=4.5,"Excellent",AB1436&gt;=3,"Good",AB1436&lt;3,"Poor")</f>
        <v>Poor</v>
      </c>
      <c r="AF1436" s="1" t="str">
        <f t="shared" si="227"/>
        <v>Eligible for Bonus</v>
      </c>
      <c r="AG1436" s="9" t="str">
        <f t="shared" si="228"/>
        <v>Normal Region</v>
      </c>
      <c r="AH1436" s="1" t="str">
        <f t="shared" si="229"/>
        <v>Order Closed</v>
      </c>
    </row>
    <row r="1437" spans="1:34">
      <c r="A1437" s="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c r="P1437" s="1">
        <f t="shared" si="220"/>
        <v>5460</v>
      </c>
      <c r="Q1437" s="1">
        <v>0</v>
      </c>
      <c r="R1437" s="1">
        <f t="shared" si="221"/>
        <v>0</v>
      </c>
      <c r="S1437" s="1">
        <f t="shared" si="222"/>
        <v>5460</v>
      </c>
      <c r="T1437" s="1">
        <v>0.47</v>
      </c>
      <c r="U1437" s="1">
        <f t="shared" si="223"/>
        <v>2566.1999999999998</v>
      </c>
      <c r="V1437" s="1">
        <f t="shared" si="224"/>
        <v>2893.8</v>
      </c>
      <c r="W1437" s="4">
        <f t="shared" si="225"/>
        <v>0.53</v>
      </c>
      <c r="X1437" s="1" t="s">
        <v>104</v>
      </c>
      <c r="Y1437" s="1" t="s">
        <v>40</v>
      </c>
      <c r="Z1437" s="1" t="s">
        <v>41</v>
      </c>
      <c r="AA1437" s="2">
        <v>46089</v>
      </c>
      <c r="AB1437" s="1">
        <v>3</v>
      </c>
      <c r="AC1437" s="1" t="s">
        <v>42</v>
      </c>
      <c r="AD1437" s="9" t="str">
        <f t="shared" si="226"/>
        <v>Target Not Achieved</v>
      </c>
      <c r="AE1437" s="1" t="str" cm="1">
        <f t="array" ref="AE1437">_xlfn.IFS(AB1437&gt;=4.5,"Excellent",AB1437&gt;=3,"Good",AB1437&lt;3,"Poor")</f>
        <v>Good</v>
      </c>
      <c r="AF1437" s="1" t="str">
        <f t="shared" si="227"/>
        <v>Not Eligible for Bonus</v>
      </c>
      <c r="AG1437" s="9" t="str">
        <f t="shared" si="228"/>
        <v>Normal Region</v>
      </c>
      <c r="AH1437" s="1" t="str">
        <f t="shared" si="229"/>
        <v>Order Closed</v>
      </c>
    </row>
    <row r="1438" spans="1:34">
      <c r="A1438" s="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c r="P1438" s="1">
        <f t="shared" si="220"/>
        <v>21320</v>
      </c>
      <c r="Q1438" s="1">
        <v>0</v>
      </c>
      <c r="R1438" s="1">
        <f t="shared" si="221"/>
        <v>0</v>
      </c>
      <c r="S1438" s="1">
        <f t="shared" si="222"/>
        <v>21320</v>
      </c>
      <c r="T1438" s="1">
        <v>0.57999999999999996</v>
      </c>
      <c r="U1438" s="1">
        <f t="shared" si="223"/>
        <v>12365.599999999999</v>
      </c>
      <c r="V1438" s="1">
        <f t="shared" si="224"/>
        <v>8954.4000000000015</v>
      </c>
      <c r="W1438" s="4">
        <f t="shared" si="225"/>
        <v>0.4200000000000001</v>
      </c>
      <c r="X1438" s="1" t="s">
        <v>56</v>
      </c>
      <c r="Y1438" s="1" t="s">
        <v>40</v>
      </c>
      <c r="Z1438" s="1" t="s">
        <v>51</v>
      </c>
      <c r="AA1438" s="2">
        <v>46092</v>
      </c>
      <c r="AB1438" s="1"/>
      <c r="AC1438" s="1" t="s">
        <v>42</v>
      </c>
      <c r="AD1438" s="9" t="str">
        <f t="shared" si="226"/>
        <v>Target Achieved</v>
      </c>
      <c r="AE1438" s="1" t="str" cm="1">
        <f t="array" ref="AE1438">_xlfn.IFS(AB1438&gt;=4.5,"Excellent",AB1438&gt;=3,"Good",AB1438&lt;3,"Poor")</f>
        <v>Poor</v>
      </c>
      <c r="AF1438" s="1" t="str">
        <f t="shared" si="227"/>
        <v>Eligible for Bonus</v>
      </c>
      <c r="AG1438" s="9" t="str">
        <f t="shared" si="228"/>
        <v>Normal Region</v>
      </c>
      <c r="AH1438" s="1" t="str">
        <f t="shared" si="229"/>
        <v>Order Closed</v>
      </c>
    </row>
    <row r="1439" spans="1:34">
      <c r="A1439" s="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c r="P1439" s="1">
        <f t="shared" si="220"/>
        <v>440</v>
      </c>
      <c r="Q1439" s="1">
        <v>20</v>
      </c>
      <c r="R1439" s="1">
        <f t="shared" si="221"/>
        <v>88</v>
      </c>
      <c r="S1439" s="1">
        <f t="shared" si="222"/>
        <v>352</v>
      </c>
      <c r="T1439" s="1">
        <v>0.45</v>
      </c>
      <c r="U1439" s="1">
        <f t="shared" si="223"/>
        <v>158.4</v>
      </c>
      <c r="V1439" s="1">
        <f t="shared" si="224"/>
        <v>193.6</v>
      </c>
      <c r="W1439" s="4">
        <f t="shared" si="225"/>
        <v>0.54999999999999993</v>
      </c>
      <c r="X1439" s="1" t="s">
        <v>147</v>
      </c>
      <c r="Y1439" s="1" t="s">
        <v>40</v>
      </c>
      <c r="Z1439" s="1" t="s">
        <v>22</v>
      </c>
      <c r="AA1439" s="1"/>
      <c r="AB1439" s="1"/>
      <c r="AC1439" s="1" t="s">
        <v>93</v>
      </c>
      <c r="AD1439" s="9" t="str">
        <f t="shared" si="226"/>
        <v>Target Not Achieved</v>
      </c>
      <c r="AE1439" s="1" t="str" cm="1">
        <f t="array" ref="AE1439">_xlfn.IFS(AB1439&gt;=4.5,"Excellent",AB1439&gt;=3,"Good",AB1439&lt;3,"Poor")</f>
        <v>Poor</v>
      </c>
      <c r="AF1439" s="1" t="str">
        <f t="shared" si="227"/>
        <v>Not Eligible for Bonus</v>
      </c>
      <c r="AG1439" s="9" t="str">
        <f t="shared" si="228"/>
        <v>Normal Region</v>
      </c>
      <c r="AH1439" s="1" t="str">
        <f t="shared" si="229"/>
        <v>Order Returned</v>
      </c>
    </row>
    <row r="1440" spans="1:34">
      <c r="A1440" s="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c r="P1440" s="1">
        <f t="shared" si="220"/>
        <v>760</v>
      </c>
      <c r="Q1440" s="1">
        <v>10</v>
      </c>
      <c r="R1440" s="1">
        <f t="shared" si="221"/>
        <v>76</v>
      </c>
      <c r="S1440" s="1">
        <f t="shared" si="222"/>
        <v>684</v>
      </c>
      <c r="T1440" s="1">
        <v>0.47</v>
      </c>
      <c r="U1440" s="1">
        <f t="shared" si="223"/>
        <v>321.47999999999996</v>
      </c>
      <c r="V1440" s="1">
        <f t="shared" si="224"/>
        <v>362.52000000000004</v>
      </c>
      <c r="W1440" s="4">
        <f t="shared" si="225"/>
        <v>0.53</v>
      </c>
      <c r="X1440" s="1" t="s">
        <v>147</v>
      </c>
      <c r="Y1440" s="1" t="s">
        <v>40</v>
      </c>
      <c r="Z1440" s="1" t="s">
        <v>41</v>
      </c>
      <c r="AA1440" s="2">
        <v>46089</v>
      </c>
      <c r="AB1440" s="1">
        <v>5</v>
      </c>
      <c r="AC1440" s="1" t="s">
        <v>42</v>
      </c>
      <c r="AD1440" s="9" t="str">
        <f t="shared" si="226"/>
        <v>Target Not Achieved</v>
      </c>
      <c r="AE1440" s="1" t="str" cm="1">
        <f t="array" ref="AE1440">_xlfn.IFS(AB1440&gt;=4.5,"Excellent",AB1440&gt;=3,"Good",AB1440&lt;3,"Poor")</f>
        <v>Excellent</v>
      </c>
      <c r="AF1440" s="1" t="str">
        <f t="shared" si="227"/>
        <v>Not Eligible for Bonus</v>
      </c>
      <c r="AG1440" s="9" t="str">
        <f t="shared" si="228"/>
        <v>Normal Region</v>
      </c>
      <c r="AH1440" s="1" t="str">
        <f t="shared" si="229"/>
        <v>Order Closed</v>
      </c>
    </row>
    <row r="1441" spans="1:34">
      <c r="A1441" s="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c r="P1441" s="1">
        <f t="shared" si="220"/>
        <v>1560</v>
      </c>
      <c r="Q1441" s="1">
        <v>0</v>
      </c>
      <c r="R1441" s="1">
        <f t="shared" si="221"/>
        <v>0</v>
      </c>
      <c r="S1441" s="1">
        <f t="shared" si="222"/>
        <v>1560</v>
      </c>
      <c r="T1441" s="1">
        <v>0.35</v>
      </c>
      <c r="U1441" s="1">
        <f t="shared" si="223"/>
        <v>546</v>
      </c>
      <c r="V1441" s="1">
        <f t="shared" si="224"/>
        <v>1014</v>
      </c>
      <c r="W1441" s="4">
        <f t="shared" si="225"/>
        <v>0.65</v>
      </c>
      <c r="X1441" s="1" t="s">
        <v>65</v>
      </c>
      <c r="Y1441" s="1" t="s">
        <v>40</v>
      </c>
      <c r="Z1441" s="1" t="s">
        <v>22</v>
      </c>
      <c r="AA1441" s="1"/>
      <c r="AB1441" s="1"/>
      <c r="AC1441" s="1" t="s">
        <v>93</v>
      </c>
      <c r="AD1441" s="9" t="str">
        <f t="shared" si="226"/>
        <v>Target Not Achieved</v>
      </c>
      <c r="AE1441" s="1" t="str" cm="1">
        <f t="array" ref="AE1441">_xlfn.IFS(AB1441&gt;=4.5,"Excellent",AB1441&gt;=3,"Good",AB1441&lt;3,"Poor")</f>
        <v>Poor</v>
      </c>
      <c r="AF1441" s="1" t="str">
        <f t="shared" si="227"/>
        <v>Not Eligible for Bonus</v>
      </c>
      <c r="AG1441" s="9" t="str">
        <f t="shared" si="228"/>
        <v>Priority Region</v>
      </c>
      <c r="AH1441" s="1" t="str">
        <f t="shared" si="229"/>
        <v>Order Returned</v>
      </c>
    </row>
    <row r="1442" spans="1:34">
      <c r="A1442" s="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c r="P1442" s="1">
        <f t="shared" si="220"/>
        <v>11640</v>
      </c>
      <c r="Q1442" s="1">
        <v>15</v>
      </c>
      <c r="R1442" s="1">
        <f t="shared" si="221"/>
        <v>1746</v>
      </c>
      <c r="S1442" s="1">
        <f t="shared" si="222"/>
        <v>9894</v>
      </c>
      <c r="T1442" s="1">
        <v>0.48</v>
      </c>
      <c r="U1442" s="1">
        <f t="shared" si="223"/>
        <v>4749.12</v>
      </c>
      <c r="V1442" s="1">
        <f t="shared" si="224"/>
        <v>5144.88</v>
      </c>
      <c r="W1442" s="4">
        <f t="shared" si="225"/>
        <v>0.52</v>
      </c>
      <c r="X1442" s="1" t="s">
        <v>39</v>
      </c>
      <c r="Y1442" s="1" t="s">
        <v>72</v>
      </c>
      <c r="Z1442" s="1" t="s">
        <v>66</v>
      </c>
      <c r="AA1442" s="1"/>
      <c r="AB1442" s="1"/>
      <c r="AC1442" s="1" t="s">
        <v>42</v>
      </c>
      <c r="AD1442" s="9" t="str">
        <f t="shared" si="226"/>
        <v>Target Not Achieved</v>
      </c>
      <c r="AE1442" s="1" t="str" cm="1">
        <f t="array" ref="AE1442">_xlfn.IFS(AB1442&gt;=4.5,"Excellent",AB1442&gt;=3,"Good",AB1442&lt;3,"Poor")</f>
        <v>Poor</v>
      </c>
      <c r="AF1442" s="1" t="str">
        <f t="shared" si="227"/>
        <v>Not Eligible for Bonus</v>
      </c>
      <c r="AG1442" s="9" t="str">
        <f t="shared" si="228"/>
        <v>Priority Region</v>
      </c>
      <c r="AH1442" s="1" t="str">
        <f t="shared" si="229"/>
        <v>Order Closed</v>
      </c>
    </row>
    <row r="1443" spans="1:34">
      <c r="A1443" s="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c r="P1443" s="1">
        <f t="shared" si="220"/>
        <v>6840</v>
      </c>
      <c r="Q1443" s="1">
        <v>15</v>
      </c>
      <c r="R1443" s="1">
        <f t="shared" si="221"/>
        <v>1026</v>
      </c>
      <c r="S1443" s="1">
        <f t="shared" si="222"/>
        <v>5814</v>
      </c>
      <c r="T1443" s="1">
        <v>0.45</v>
      </c>
      <c r="U1443" s="1">
        <f t="shared" si="223"/>
        <v>2616.3000000000002</v>
      </c>
      <c r="V1443" s="1">
        <f t="shared" si="224"/>
        <v>3197.7</v>
      </c>
      <c r="W1443" s="4">
        <f t="shared" si="225"/>
        <v>0.54999999999999993</v>
      </c>
      <c r="X1443" s="1" t="s">
        <v>65</v>
      </c>
      <c r="Y1443" s="1" t="s">
        <v>57</v>
      </c>
      <c r="Z1443" s="1" t="s">
        <v>41</v>
      </c>
      <c r="AA1443" s="2">
        <v>46092</v>
      </c>
      <c r="AB1443" s="1">
        <v>5</v>
      </c>
      <c r="AC1443" s="1" t="s">
        <v>42</v>
      </c>
      <c r="AD1443" s="9" t="str">
        <f t="shared" si="226"/>
        <v>Target Not Achieved</v>
      </c>
      <c r="AE1443" s="1" t="str" cm="1">
        <f t="array" ref="AE1443">_xlfn.IFS(AB1443&gt;=4.5,"Excellent",AB1443&gt;=3,"Good",AB1443&lt;3,"Poor")</f>
        <v>Excellent</v>
      </c>
      <c r="AF1443" s="1" t="str">
        <f t="shared" si="227"/>
        <v>Not Eligible for Bonus</v>
      </c>
      <c r="AG1443" s="9" t="str">
        <f t="shared" si="228"/>
        <v>Normal Region</v>
      </c>
      <c r="AH1443" s="1" t="str">
        <f t="shared" si="229"/>
        <v>Order Closed</v>
      </c>
    </row>
    <row r="1444" spans="1:34">
      <c r="A1444" s="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c r="P1444" s="1">
        <f t="shared" si="220"/>
        <v>8400</v>
      </c>
      <c r="Q1444" s="1">
        <v>0</v>
      </c>
      <c r="R1444" s="1">
        <f t="shared" si="221"/>
        <v>0</v>
      </c>
      <c r="S1444" s="1">
        <f t="shared" si="222"/>
        <v>8400</v>
      </c>
      <c r="T1444" s="1">
        <v>0.52</v>
      </c>
      <c r="U1444" s="1">
        <f t="shared" si="223"/>
        <v>4368</v>
      </c>
      <c r="V1444" s="1">
        <f t="shared" si="224"/>
        <v>4032</v>
      </c>
      <c r="W1444" s="4">
        <f t="shared" si="225"/>
        <v>0.48</v>
      </c>
      <c r="X1444" s="1" t="s">
        <v>50</v>
      </c>
      <c r="Y1444" s="1" t="s">
        <v>40</v>
      </c>
      <c r="Z1444" s="1" t="s">
        <v>41</v>
      </c>
      <c r="AA1444" s="2">
        <v>46094</v>
      </c>
      <c r="AB1444" s="1">
        <v>4</v>
      </c>
      <c r="AC1444" s="1" t="s">
        <v>42</v>
      </c>
      <c r="AD1444" s="9" t="str">
        <f t="shared" si="226"/>
        <v>Target Not Achieved</v>
      </c>
      <c r="AE1444" s="1" t="str" cm="1">
        <f t="array" ref="AE1444">_xlfn.IFS(AB1444&gt;=4.5,"Excellent",AB1444&gt;=3,"Good",AB1444&lt;3,"Poor")</f>
        <v>Good</v>
      </c>
      <c r="AF1444" s="1" t="str">
        <f t="shared" si="227"/>
        <v>Not Eligible for Bonus</v>
      </c>
      <c r="AG1444" s="9" t="str">
        <f t="shared" si="228"/>
        <v>Normal Region</v>
      </c>
      <c r="AH1444" s="1" t="str">
        <f t="shared" si="229"/>
        <v>Order Closed</v>
      </c>
    </row>
    <row r="1445" spans="1:34">
      <c r="A1445" s="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c r="P1445" s="1">
        <f t="shared" si="220"/>
        <v>9420</v>
      </c>
      <c r="Q1445" s="1">
        <v>10</v>
      </c>
      <c r="R1445" s="1">
        <f t="shared" si="221"/>
        <v>942</v>
      </c>
      <c r="S1445" s="1">
        <f t="shared" si="222"/>
        <v>8478</v>
      </c>
      <c r="T1445" s="1">
        <v>0.5</v>
      </c>
      <c r="U1445" s="1">
        <f t="shared" si="223"/>
        <v>4239</v>
      </c>
      <c r="V1445" s="1">
        <f t="shared" si="224"/>
        <v>4239</v>
      </c>
      <c r="W1445" s="4">
        <f t="shared" si="225"/>
        <v>0.5</v>
      </c>
      <c r="X1445" s="1" t="s">
        <v>39</v>
      </c>
      <c r="Y1445" s="1" t="s">
        <v>81</v>
      </c>
      <c r="Z1445" s="1" t="s">
        <v>41</v>
      </c>
      <c r="AA1445" s="2">
        <v>46094</v>
      </c>
      <c r="AB1445" s="1">
        <v>3</v>
      </c>
      <c r="AC1445" s="1" t="s">
        <v>42</v>
      </c>
      <c r="AD1445" s="9" t="str">
        <f t="shared" si="226"/>
        <v>Target Not Achieved</v>
      </c>
      <c r="AE1445" s="1" t="str" cm="1">
        <f t="array" ref="AE1445">_xlfn.IFS(AB1445&gt;=4.5,"Excellent",AB1445&gt;=3,"Good",AB1445&lt;3,"Poor")</f>
        <v>Good</v>
      </c>
      <c r="AF1445" s="1" t="str">
        <f t="shared" si="227"/>
        <v>Not Eligible for Bonus</v>
      </c>
      <c r="AG1445" s="9" t="str">
        <f t="shared" si="228"/>
        <v>Normal Region</v>
      </c>
      <c r="AH1445" s="1" t="str">
        <f t="shared" si="229"/>
        <v>Order Closed</v>
      </c>
    </row>
    <row r="1446" spans="1:34">
      <c r="A1446" s="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c r="P1446" s="1">
        <f t="shared" si="220"/>
        <v>2040</v>
      </c>
      <c r="Q1446" s="1">
        <v>10</v>
      </c>
      <c r="R1446" s="1">
        <f t="shared" si="221"/>
        <v>204</v>
      </c>
      <c r="S1446" s="1">
        <f t="shared" si="222"/>
        <v>1836</v>
      </c>
      <c r="T1446" s="1">
        <v>0.45</v>
      </c>
      <c r="U1446" s="1">
        <f t="shared" si="223"/>
        <v>826.2</v>
      </c>
      <c r="V1446" s="1">
        <f t="shared" si="224"/>
        <v>1009.8</v>
      </c>
      <c r="W1446" s="4">
        <f t="shared" si="225"/>
        <v>0.54999999999999993</v>
      </c>
      <c r="X1446" s="1" t="s">
        <v>39</v>
      </c>
      <c r="Y1446" s="1" t="s">
        <v>40</v>
      </c>
      <c r="Z1446" s="1" t="s">
        <v>66</v>
      </c>
      <c r="AA1446" s="1"/>
      <c r="AB1446" s="1"/>
      <c r="AC1446" s="1" t="s">
        <v>42</v>
      </c>
      <c r="AD1446" s="9" t="str">
        <f t="shared" si="226"/>
        <v>Target Not Achieved</v>
      </c>
      <c r="AE1446" s="1" t="str" cm="1">
        <f t="array" ref="AE1446">_xlfn.IFS(AB1446&gt;=4.5,"Excellent",AB1446&gt;=3,"Good",AB1446&lt;3,"Poor")</f>
        <v>Poor</v>
      </c>
      <c r="AF1446" s="1" t="str">
        <f t="shared" si="227"/>
        <v>Not Eligible for Bonus</v>
      </c>
      <c r="AG1446" s="9" t="str">
        <f t="shared" si="228"/>
        <v>Normal Region</v>
      </c>
      <c r="AH1446" s="1" t="str">
        <f t="shared" si="229"/>
        <v>Order Closed</v>
      </c>
    </row>
    <row r="1447" spans="1:34">
      <c r="A1447" s="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c r="P1447" s="1">
        <f t="shared" si="220"/>
        <v>23350</v>
      </c>
      <c r="Q1447" s="1">
        <v>0</v>
      </c>
      <c r="R1447" s="1">
        <f t="shared" si="221"/>
        <v>0</v>
      </c>
      <c r="S1447" s="1">
        <f t="shared" si="222"/>
        <v>23350</v>
      </c>
      <c r="T1447" s="1">
        <v>0.47</v>
      </c>
      <c r="U1447" s="1">
        <f t="shared" si="223"/>
        <v>10974.5</v>
      </c>
      <c r="V1447" s="1">
        <f t="shared" si="224"/>
        <v>12375.5</v>
      </c>
      <c r="W1447" s="4">
        <f t="shared" si="225"/>
        <v>0.53</v>
      </c>
      <c r="X1447" s="1" t="s">
        <v>39</v>
      </c>
      <c r="Y1447" s="1" t="s">
        <v>81</v>
      </c>
      <c r="Z1447" s="1" t="s">
        <v>51</v>
      </c>
      <c r="AA1447" s="2">
        <v>46094</v>
      </c>
      <c r="AB1447" s="1"/>
      <c r="AC1447" s="1" t="s">
        <v>42</v>
      </c>
      <c r="AD1447" s="9" t="str">
        <f t="shared" si="226"/>
        <v>Target Achieved</v>
      </c>
      <c r="AE1447" s="1" t="str" cm="1">
        <f t="array" ref="AE1447">_xlfn.IFS(AB1447&gt;=4.5,"Excellent",AB1447&gt;=3,"Good",AB1447&lt;3,"Poor")</f>
        <v>Poor</v>
      </c>
      <c r="AF1447" s="1" t="str">
        <f t="shared" si="227"/>
        <v>Eligible for Bonus</v>
      </c>
      <c r="AG1447" s="9" t="str">
        <f t="shared" si="228"/>
        <v>Priority Region</v>
      </c>
      <c r="AH1447" s="1" t="str">
        <f t="shared" si="229"/>
        <v>Order Closed</v>
      </c>
    </row>
    <row r="1448" spans="1:34">
      <c r="A1448" s="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c r="P1448" s="1">
        <f t="shared" si="220"/>
        <v>18480</v>
      </c>
      <c r="Q1448" s="1">
        <v>0</v>
      </c>
      <c r="R1448" s="1">
        <f t="shared" si="221"/>
        <v>0</v>
      </c>
      <c r="S1448" s="1">
        <f t="shared" si="222"/>
        <v>18480</v>
      </c>
      <c r="T1448" s="1">
        <v>0.52</v>
      </c>
      <c r="U1448" s="1">
        <f t="shared" si="223"/>
        <v>9609.6</v>
      </c>
      <c r="V1448" s="1">
        <f t="shared" si="224"/>
        <v>8870.4</v>
      </c>
      <c r="W1448" s="4">
        <f t="shared" si="225"/>
        <v>0.48</v>
      </c>
      <c r="X1448" s="1" t="s">
        <v>147</v>
      </c>
      <c r="Y1448" s="1" t="s">
        <v>72</v>
      </c>
      <c r="Z1448" s="1" t="s">
        <v>41</v>
      </c>
      <c r="AA1448" s="2">
        <v>46096</v>
      </c>
      <c r="AB1448" s="1">
        <v>4</v>
      </c>
      <c r="AC1448" s="1" t="s">
        <v>42</v>
      </c>
      <c r="AD1448" s="9" t="str">
        <f t="shared" si="226"/>
        <v>Target Achieved</v>
      </c>
      <c r="AE1448" s="1" t="str" cm="1">
        <f t="array" ref="AE1448">_xlfn.IFS(AB1448&gt;=4.5,"Excellent",AB1448&gt;=3,"Good",AB1448&lt;3,"Poor")</f>
        <v>Good</v>
      </c>
      <c r="AF1448" s="1" t="str">
        <f t="shared" si="227"/>
        <v>Eligible for Bonus</v>
      </c>
      <c r="AG1448" s="9" t="str">
        <f t="shared" si="228"/>
        <v>Normal Region</v>
      </c>
      <c r="AH1448" s="1" t="str">
        <f t="shared" si="229"/>
        <v>Order Closed</v>
      </c>
    </row>
    <row r="1449" spans="1:34">
      <c r="A1449" s="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c r="P1449" s="1">
        <f t="shared" si="220"/>
        <v>21520</v>
      </c>
      <c r="Q1449" s="1">
        <v>15</v>
      </c>
      <c r="R1449" s="1">
        <f t="shared" si="221"/>
        <v>3228</v>
      </c>
      <c r="S1449" s="1">
        <f t="shared" si="222"/>
        <v>18292</v>
      </c>
      <c r="T1449" s="1">
        <v>0.5</v>
      </c>
      <c r="U1449" s="1">
        <f t="shared" si="223"/>
        <v>9146</v>
      </c>
      <c r="V1449" s="1">
        <f t="shared" si="224"/>
        <v>9146</v>
      </c>
      <c r="W1449" s="4">
        <f t="shared" si="225"/>
        <v>0.5</v>
      </c>
      <c r="X1449" s="1" t="s">
        <v>92</v>
      </c>
      <c r="Y1449" s="1" t="s">
        <v>57</v>
      </c>
      <c r="Z1449" s="1" t="s">
        <v>41</v>
      </c>
      <c r="AA1449" s="2">
        <v>46091</v>
      </c>
      <c r="AB1449" s="1">
        <v>3</v>
      </c>
      <c r="AC1449" s="1" t="s">
        <v>42</v>
      </c>
      <c r="AD1449" s="9" t="str">
        <f t="shared" si="226"/>
        <v>Target Achieved</v>
      </c>
      <c r="AE1449" s="1" t="str" cm="1">
        <f t="array" ref="AE1449">_xlfn.IFS(AB1449&gt;=4.5,"Excellent",AB1449&gt;=3,"Good",AB1449&lt;3,"Poor")</f>
        <v>Good</v>
      </c>
      <c r="AF1449" s="1" t="str">
        <f t="shared" si="227"/>
        <v>Not Eligible for Bonus</v>
      </c>
      <c r="AG1449" s="9" t="str">
        <f t="shared" si="228"/>
        <v>Normal Region</v>
      </c>
      <c r="AH1449" s="1" t="str">
        <f t="shared" si="229"/>
        <v>Order Closed</v>
      </c>
    </row>
    <row r="1450" spans="1:34">
      <c r="A1450" s="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c r="P1450" s="1">
        <f t="shared" si="220"/>
        <v>930</v>
      </c>
      <c r="Q1450" s="1">
        <v>10</v>
      </c>
      <c r="R1450" s="1">
        <f t="shared" si="221"/>
        <v>93</v>
      </c>
      <c r="S1450" s="1">
        <f t="shared" si="222"/>
        <v>837</v>
      </c>
      <c r="T1450" s="1">
        <v>0.62</v>
      </c>
      <c r="U1450" s="1">
        <f t="shared" si="223"/>
        <v>518.93999999999994</v>
      </c>
      <c r="V1450" s="1">
        <f t="shared" si="224"/>
        <v>318.06000000000006</v>
      </c>
      <c r="W1450" s="4">
        <f t="shared" si="225"/>
        <v>0.38000000000000006</v>
      </c>
      <c r="X1450" s="1" t="s">
        <v>50</v>
      </c>
      <c r="Y1450" s="1" t="s">
        <v>81</v>
      </c>
      <c r="Z1450" s="1" t="s">
        <v>41</v>
      </c>
      <c r="AA1450" s="2">
        <v>46094</v>
      </c>
      <c r="AB1450" s="1">
        <v>3</v>
      </c>
      <c r="AC1450" s="1" t="s">
        <v>42</v>
      </c>
      <c r="AD1450" s="9" t="str">
        <f t="shared" si="226"/>
        <v>Target Not Achieved</v>
      </c>
      <c r="AE1450" s="1" t="str" cm="1">
        <f t="array" ref="AE1450">_xlfn.IFS(AB1450&gt;=4.5,"Excellent",AB1450&gt;=3,"Good",AB1450&lt;3,"Poor")</f>
        <v>Good</v>
      </c>
      <c r="AF1450" s="1" t="str">
        <f t="shared" si="227"/>
        <v>Not Eligible for Bonus</v>
      </c>
      <c r="AG1450" s="9" t="str">
        <f t="shared" si="228"/>
        <v>Priority Region</v>
      </c>
      <c r="AH1450" s="1" t="str">
        <f t="shared" si="229"/>
        <v>Order Closed</v>
      </c>
    </row>
    <row r="1451" spans="1:34">
      <c r="A1451" s="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c r="P1451" s="1">
        <f t="shared" si="220"/>
        <v>4800</v>
      </c>
      <c r="Q1451" s="1">
        <v>0</v>
      </c>
      <c r="R1451" s="1">
        <f t="shared" si="221"/>
        <v>0</v>
      </c>
      <c r="S1451" s="1">
        <f t="shared" si="222"/>
        <v>4800</v>
      </c>
      <c r="T1451" s="1">
        <v>0.35</v>
      </c>
      <c r="U1451" s="1">
        <f t="shared" si="223"/>
        <v>1680</v>
      </c>
      <c r="V1451" s="1">
        <f t="shared" si="224"/>
        <v>3120</v>
      </c>
      <c r="W1451" s="4">
        <f t="shared" si="225"/>
        <v>0.65</v>
      </c>
      <c r="X1451" s="1" t="s">
        <v>50</v>
      </c>
      <c r="Y1451" s="1" t="s">
        <v>72</v>
      </c>
      <c r="Z1451" s="1" t="s">
        <v>41</v>
      </c>
      <c r="AA1451" s="2">
        <v>46094</v>
      </c>
      <c r="AB1451" s="1">
        <v>3</v>
      </c>
      <c r="AC1451" s="1" t="s">
        <v>42</v>
      </c>
      <c r="AD1451" s="9" t="str">
        <f t="shared" si="226"/>
        <v>Target Not Achieved</v>
      </c>
      <c r="AE1451" s="1" t="str" cm="1">
        <f t="array" ref="AE1451">_xlfn.IFS(AB1451&gt;=4.5,"Excellent",AB1451&gt;=3,"Good",AB1451&lt;3,"Poor")</f>
        <v>Good</v>
      </c>
      <c r="AF1451" s="1" t="str">
        <f t="shared" si="227"/>
        <v>Not Eligible for Bonus</v>
      </c>
      <c r="AG1451" s="9" t="str">
        <f t="shared" si="228"/>
        <v>Normal Region</v>
      </c>
      <c r="AH1451" s="1" t="str">
        <f t="shared" si="229"/>
        <v>Order Closed</v>
      </c>
    </row>
    <row r="1452" spans="1:34">
      <c r="A1452" s="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c r="P1452" s="1">
        <f t="shared" si="220"/>
        <v>8080</v>
      </c>
      <c r="Q1452" s="1">
        <v>20</v>
      </c>
      <c r="R1452" s="1">
        <f t="shared" si="221"/>
        <v>1616</v>
      </c>
      <c r="S1452" s="1">
        <f t="shared" si="222"/>
        <v>6464</v>
      </c>
      <c r="T1452" s="1">
        <v>0.52</v>
      </c>
      <c r="U1452" s="1">
        <f t="shared" si="223"/>
        <v>3361.28</v>
      </c>
      <c r="V1452" s="1">
        <f t="shared" si="224"/>
        <v>3102.72</v>
      </c>
      <c r="W1452" s="4">
        <f t="shared" si="225"/>
        <v>0.48</v>
      </c>
      <c r="X1452" s="1" t="s">
        <v>104</v>
      </c>
      <c r="Y1452" s="1" t="s">
        <v>72</v>
      </c>
      <c r="Z1452" s="1" t="s">
        <v>41</v>
      </c>
      <c r="AA1452" s="2">
        <v>46095</v>
      </c>
      <c r="AB1452" s="1">
        <v>3</v>
      </c>
      <c r="AC1452" s="1" t="s">
        <v>42</v>
      </c>
      <c r="AD1452" s="9" t="str">
        <f t="shared" si="226"/>
        <v>Target Not Achieved</v>
      </c>
      <c r="AE1452" s="1" t="str" cm="1">
        <f t="array" ref="AE1452">_xlfn.IFS(AB1452&gt;=4.5,"Excellent",AB1452&gt;=3,"Good",AB1452&lt;3,"Poor")</f>
        <v>Good</v>
      </c>
      <c r="AF1452" s="1" t="str">
        <f t="shared" si="227"/>
        <v>Not Eligible for Bonus</v>
      </c>
      <c r="AG1452" s="9" t="str">
        <f t="shared" si="228"/>
        <v>Normal Region</v>
      </c>
      <c r="AH1452" s="1" t="str">
        <f t="shared" si="229"/>
        <v>Order Closed</v>
      </c>
    </row>
    <row r="1453" spans="1:34">
      <c r="A1453" s="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c r="P1453" s="1">
        <f t="shared" si="220"/>
        <v>1500</v>
      </c>
      <c r="Q1453" s="1">
        <v>25</v>
      </c>
      <c r="R1453" s="1">
        <f t="shared" si="221"/>
        <v>375</v>
      </c>
      <c r="S1453" s="1">
        <f t="shared" si="222"/>
        <v>1125</v>
      </c>
      <c r="T1453" s="1">
        <v>0.48</v>
      </c>
      <c r="U1453" s="1">
        <f t="shared" si="223"/>
        <v>540</v>
      </c>
      <c r="V1453" s="1">
        <f t="shared" si="224"/>
        <v>585</v>
      </c>
      <c r="W1453" s="4">
        <f t="shared" si="225"/>
        <v>0.52</v>
      </c>
      <c r="X1453" s="1" t="s">
        <v>92</v>
      </c>
      <c r="Y1453" s="1" t="s">
        <v>81</v>
      </c>
      <c r="Z1453" s="1" t="s">
        <v>41</v>
      </c>
      <c r="AA1453" s="2">
        <v>46093</v>
      </c>
      <c r="AB1453" s="1">
        <v>5</v>
      </c>
      <c r="AC1453" s="1" t="s">
        <v>42</v>
      </c>
      <c r="AD1453" s="9" t="str">
        <f t="shared" si="226"/>
        <v>Target Not Achieved</v>
      </c>
      <c r="AE1453" s="1" t="str" cm="1">
        <f t="array" ref="AE1453">_xlfn.IFS(AB1453&gt;=4.5,"Excellent",AB1453&gt;=3,"Good",AB1453&lt;3,"Poor")</f>
        <v>Excellent</v>
      </c>
      <c r="AF1453" s="1" t="str">
        <f t="shared" si="227"/>
        <v>Not Eligible for Bonus</v>
      </c>
      <c r="AG1453" s="9" t="str">
        <f t="shared" si="228"/>
        <v>Normal Region</v>
      </c>
      <c r="AH1453" s="1" t="str">
        <f t="shared" si="229"/>
        <v>Order Closed</v>
      </c>
    </row>
    <row r="1454" spans="1:34">
      <c r="A1454" s="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c r="P1454" s="1">
        <f t="shared" si="220"/>
        <v>31440</v>
      </c>
      <c r="Q1454" s="1">
        <v>30</v>
      </c>
      <c r="R1454" s="1">
        <f t="shared" si="221"/>
        <v>9432</v>
      </c>
      <c r="S1454" s="1">
        <f t="shared" si="222"/>
        <v>22008</v>
      </c>
      <c r="T1454" s="1">
        <v>0.52</v>
      </c>
      <c r="U1454" s="1">
        <f t="shared" si="223"/>
        <v>11444.16</v>
      </c>
      <c r="V1454" s="1">
        <f t="shared" si="224"/>
        <v>10563.84</v>
      </c>
      <c r="W1454" s="4">
        <f t="shared" si="225"/>
        <v>0.48</v>
      </c>
      <c r="X1454" s="1" t="s">
        <v>147</v>
      </c>
      <c r="Y1454" s="1" t="s">
        <v>57</v>
      </c>
      <c r="Z1454" s="1" t="s">
        <v>41</v>
      </c>
      <c r="AA1454" s="2">
        <v>46095</v>
      </c>
      <c r="AB1454" s="1">
        <v>4</v>
      </c>
      <c r="AC1454" s="1" t="s">
        <v>42</v>
      </c>
      <c r="AD1454" s="9" t="str">
        <f t="shared" si="226"/>
        <v>Target Achieved</v>
      </c>
      <c r="AE1454" s="1" t="str" cm="1">
        <f t="array" ref="AE1454">_xlfn.IFS(AB1454&gt;=4.5,"Excellent",AB1454&gt;=3,"Good",AB1454&lt;3,"Poor")</f>
        <v>Good</v>
      </c>
      <c r="AF1454" s="1" t="str">
        <f t="shared" si="227"/>
        <v>Not Eligible for Bonus</v>
      </c>
      <c r="AG1454" s="9" t="str">
        <f t="shared" si="228"/>
        <v>Priority Region</v>
      </c>
      <c r="AH1454" s="1" t="str">
        <f t="shared" si="229"/>
        <v>Order Closed</v>
      </c>
    </row>
    <row r="1455" spans="1:34">
      <c r="A1455" s="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c r="P1455" s="1">
        <f t="shared" si="220"/>
        <v>17670</v>
      </c>
      <c r="Q1455" s="1">
        <v>10</v>
      </c>
      <c r="R1455" s="1">
        <f t="shared" si="221"/>
        <v>1767</v>
      </c>
      <c r="S1455" s="1">
        <f t="shared" si="222"/>
        <v>15903</v>
      </c>
      <c r="T1455" s="1">
        <v>0.5</v>
      </c>
      <c r="U1455" s="1">
        <f t="shared" si="223"/>
        <v>7951.5</v>
      </c>
      <c r="V1455" s="1">
        <f t="shared" si="224"/>
        <v>7951.5</v>
      </c>
      <c r="W1455" s="4">
        <f t="shared" si="225"/>
        <v>0.5</v>
      </c>
      <c r="X1455" s="1" t="s">
        <v>92</v>
      </c>
      <c r="Y1455" s="1" t="s">
        <v>81</v>
      </c>
      <c r="Z1455" s="1" t="s">
        <v>41</v>
      </c>
      <c r="AA1455" s="2">
        <v>46095</v>
      </c>
      <c r="AB1455" s="1">
        <v>5</v>
      </c>
      <c r="AC1455" s="1" t="s">
        <v>42</v>
      </c>
      <c r="AD1455" s="9" t="str">
        <f t="shared" si="226"/>
        <v>Target Achieved</v>
      </c>
      <c r="AE1455" s="1" t="str" cm="1">
        <f t="array" ref="AE1455">_xlfn.IFS(AB1455&gt;=4.5,"Excellent",AB1455&gt;=3,"Good",AB1455&lt;3,"Poor")</f>
        <v>Excellent</v>
      </c>
      <c r="AF1455" s="1" t="str">
        <f t="shared" si="227"/>
        <v>Not Eligible for Bonus</v>
      </c>
      <c r="AG1455" s="9" t="str">
        <f t="shared" si="228"/>
        <v>Normal Region</v>
      </c>
      <c r="AH1455" s="1" t="str">
        <f t="shared" si="229"/>
        <v>Order Closed</v>
      </c>
    </row>
    <row r="1456" spans="1:34">
      <c r="A1456" s="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c r="P1456" s="1">
        <f t="shared" si="220"/>
        <v>13470</v>
      </c>
      <c r="Q1456" s="1">
        <v>5</v>
      </c>
      <c r="R1456" s="1">
        <f t="shared" si="221"/>
        <v>673.5</v>
      </c>
      <c r="S1456" s="1">
        <f t="shared" si="222"/>
        <v>12796.5</v>
      </c>
      <c r="T1456" s="1">
        <v>0.52</v>
      </c>
      <c r="U1456" s="1">
        <f t="shared" si="223"/>
        <v>6654.18</v>
      </c>
      <c r="V1456" s="1">
        <f t="shared" si="224"/>
        <v>6142.32</v>
      </c>
      <c r="W1456" s="4">
        <f t="shared" si="225"/>
        <v>0.48</v>
      </c>
      <c r="X1456" s="1" t="s">
        <v>65</v>
      </c>
      <c r="Y1456" s="1" t="s">
        <v>81</v>
      </c>
      <c r="Z1456" s="1" t="s">
        <v>41</v>
      </c>
      <c r="AA1456" s="2">
        <v>46100</v>
      </c>
      <c r="AB1456" s="1">
        <v>4</v>
      </c>
      <c r="AC1456" s="1" t="s">
        <v>42</v>
      </c>
      <c r="AD1456" s="9" t="str">
        <f t="shared" si="226"/>
        <v>Target Achieved</v>
      </c>
      <c r="AE1456" s="1" t="str" cm="1">
        <f t="array" ref="AE1456">_xlfn.IFS(AB1456&gt;=4.5,"Excellent",AB1456&gt;=3,"Good",AB1456&lt;3,"Poor")</f>
        <v>Good</v>
      </c>
      <c r="AF1456" s="1" t="str">
        <f t="shared" si="227"/>
        <v>Eligible for Bonus</v>
      </c>
      <c r="AG1456" s="9" t="str">
        <f t="shared" si="228"/>
        <v>Normal Region</v>
      </c>
      <c r="AH1456" s="1" t="str">
        <f t="shared" si="229"/>
        <v>Order Closed</v>
      </c>
    </row>
    <row r="1457" spans="1:34">
      <c r="A1457" s="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c r="P1457" s="1">
        <f t="shared" si="220"/>
        <v>720</v>
      </c>
      <c r="Q1457" s="1">
        <v>10</v>
      </c>
      <c r="R1457" s="1">
        <f t="shared" si="221"/>
        <v>72</v>
      </c>
      <c r="S1457" s="1">
        <f t="shared" si="222"/>
        <v>648</v>
      </c>
      <c r="T1457" s="1">
        <v>0.62</v>
      </c>
      <c r="U1457" s="1">
        <f t="shared" si="223"/>
        <v>401.76</v>
      </c>
      <c r="V1457" s="1">
        <f t="shared" si="224"/>
        <v>246.24</v>
      </c>
      <c r="W1457" s="4">
        <f t="shared" si="225"/>
        <v>0.38</v>
      </c>
      <c r="X1457" s="1" t="s">
        <v>39</v>
      </c>
      <c r="Y1457" s="1" t="s">
        <v>57</v>
      </c>
      <c r="Z1457" s="1" t="s">
        <v>41</v>
      </c>
      <c r="AA1457" s="2">
        <v>46097</v>
      </c>
      <c r="AB1457" s="1">
        <v>4</v>
      </c>
      <c r="AC1457" s="1" t="s">
        <v>42</v>
      </c>
      <c r="AD1457" s="9" t="str">
        <f t="shared" si="226"/>
        <v>Target Not Achieved</v>
      </c>
      <c r="AE1457" s="1" t="str" cm="1">
        <f t="array" ref="AE1457">_xlfn.IFS(AB1457&gt;=4.5,"Excellent",AB1457&gt;=3,"Good",AB1457&lt;3,"Poor")</f>
        <v>Good</v>
      </c>
      <c r="AF1457" s="1" t="str">
        <f t="shared" si="227"/>
        <v>Not Eligible for Bonus</v>
      </c>
      <c r="AG1457" s="9" t="str">
        <f t="shared" si="228"/>
        <v>Normal Region</v>
      </c>
      <c r="AH1457" s="1" t="str">
        <f t="shared" si="229"/>
        <v>Order Closed</v>
      </c>
    </row>
    <row r="1458" spans="1:34">
      <c r="A1458" s="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c r="P1458" s="1">
        <f t="shared" si="220"/>
        <v>1440</v>
      </c>
      <c r="Q1458" s="1">
        <v>0</v>
      </c>
      <c r="R1458" s="1">
        <f t="shared" si="221"/>
        <v>0</v>
      </c>
      <c r="S1458" s="1">
        <f t="shared" si="222"/>
        <v>1440</v>
      </c>
      <c r="T1458" s="1">
        <v>0.35</v>
      </c>
      <c r="U1458" s="1">
        <f t="shared" si="223"/>
        <v>503.99999999999994</v>
      </c>
      <c r="V1458" s="1">
        <f t="shared" si="224"/>
        <v>936</v>
      </c>
      <c r="W1458" s="4">
        <f t="shared" si="225"/>
        <v>0.65</v>
      </c>
      <c r="X1458" s="1" t="s">
        <v>65</v>
      </c>
      <c r="Y1458" s="1" t="s">
        <v>72</v>
      </c>
      <c r="Z1458" s="1" t="s">
        <v>22</v>
      </c>
      <c r="AA1458" s="1"/>
      <c r="AB1458" s="1"/>
      <c r="AC1458" s="1" t="s">
        <v>93</v>
      </c>
      <c r="AD1458" s="9" t="str">
        <f t="shared" si="226"/>
        <v>Target Not Achieved</v>
      </c>
      <c r="AE1458" s="1" t="str" cm="1">
        <f t="array" ref="AE1458">_xlfn.IFS(AB1458&gt;=4.5,"Excellent",AB1458&gt;=3,"Good",AB1458&lt;3,"Poor")</f>
        <v>Poor</v>
      </c>
      <c r="AF1458" s="1" t="str">
        <f t="shared" si="227"/>
        <v>Not Eligible for Bonus</v>
      </c>
      <c r="AG1458" s="9" t="str">
        <f t="shared" si="228"/>
        <v>Normal Region</v>
      </c>
      <c r="AH1458" s="1" t="str">
        <f t="shared" si="229"/>
        <v>Order Returned</v>
      </c>
    </row>
    <row r="1459" spans="1:34">
      <c r="A1459" s="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c r="P1459" s="1">
        <f t="shared" si="220"/>
        <v>16600</v>
      </c>
      <c r="Q1459" s="1">
        <v>0</v>
      </c>
      <c r="R1459" s="1">
        <f t="shared" si="221"/>
        <v>0</v>
      </c>
      <c r="S1459" s="1">
        <f t="shared" si="222"/>
        <v>16600</v>
      </c>
      <c r="T1459" s="1">
        <v>0.5</v>
      </c>
      <c r="U1459" s="1">
        <f t="shared" si="223"/>
        <v>8300</v>
      </c>
      <c r="V1459" s="1">
        <f t="shared" si="224"/>
        <v>8300</v>
      </c>
      <c r="W1459" s="4">
        <f t="shared" si="225"/>
        <v>0.5</v>
      </c>
      <c r="X1459" s="1" t="s">
        <v>39</v>
      </c>
      <c r="Y1459" s="1" t="s">
        <v>40</v>
      </c>
      <c r="Z1459" s="1" t="s">
        <v>41</v>
      </c>
      <c r="AA1459" s="2">
        <v>46100</v>
      </c>
      <c r="AB1459" s="1">
        <v>5</v>
      </c>
      <c r="AC1459" s="1" t="s">
        <v>42</v>
      </c>
      <c r="AD1459" s="9" t="str">
        <f t="shared" si="226"/>
        <v>Target Achieved</v>
      </c>
      <c r="AE1459" s="1" t="str" cm="1">
        <f t="array" ref="AE1459">_xlfn.IFS(AB1459&gt;=4.5,"Excellent",AB1459&gt;=3,"Good",AB1459&lt;3,"Poor")</f>
        <v>Excellent</v>
      </c>
      <c r="AF1459" s="1" t="str">
        <f t="shared" si="227"/>
        <v>Eligible for Bonus</v>
      </c>
      <c r="AG1459" s="9" t="str">
        <f t="shared" si="228"/>
        <v>Normal Region</v>
      </c>
      <c r="AH1459" s="1" t="str">
        <f t="shared" si="229"/>
        <v>Order Closed</v>
      </c>
    </row>
    <row r="1460" spans="1:34">
      <c r="A1460" s="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c r="P1460" s="1">
        <f t="shared" si="220"/>
        <v>4920</v>
      </c>
      <c r="Q1460" s="1">
        <v>10</v>
      </c>
      <c r="R1460" s="1">
        <f t="shared" si="221"/>
        <v>492</v>
      </c>
      <c r="S1460" s="1">
        <f t="shared" si="222"/>
        <v>4428</v>
      </c>
      <c r="T1460" s="1">
        <v>0.45</v>
      </c>
      <c r="U1460" s="1">
        <f t="shared" si="223"/>
        <v>1992.6000000000001</v>
      </c>
      <c r="V1460" s="1">
        <f t="shared" si="224"/>
        <v>2435.3999999999996</v>
      </c>
      <c r="W1460" s="4">
        <f t="shared" si="225"/>
        <v>0.54999999999999993</v>
      </c>
      <c r="X1460" s="1" t="s">
        <v>92</v>
      </c>
      <c r="Y1460" s="1" t="s">
        <v>72</v>
      </c>
      <c r="Z1460" s="1" t="s">
        <v>41</v>
      </c>
      <c r="AA1460" s="2">
        <v>46099</v>
      </c>
      <c r="AB1460" s="1">
        <v>4</v>
      </c>
      <c r="AC1460" s="1" t="s">
        <v>42</v>
      </c>
      <c r="AD1460" s="9" t="str">
        <f t="shared" si="226"/>
        <v>Target Not Achieved</v>
      </c>
      <c r="AE1460" s="1" t="str" cm="1">
        <f t="array" ref="AE1460">_xlfn.IFS(AB1460&gt;=4.5,"Excellent",AB1460&gt;=3,"Good",AB1460&lt;3,"Poor")</f>
        <v>Good</v>
      </c>
      <c r="AF1460" s="1" t="str">
        <f t="shared" si="227"/>
        <v>Not Eligible for Bonus</v>
      </c>
      <c r="AG1460" s="9" t="str">
        <f t="shared" si="228"/>
        <v>Normal Region</v>
      </c>
      <c r="AH1460" s="1" t="str">
        <f t="shared" si="229"/>
        <v>Order Closed</v>
      </c>
    </row>
    <row r="1461" spans="1:34">
      <c r="A1461" s="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c r="P1461" s="1">
        <f t="shared" si="220"/>
        <v>1940</v>
      </c>
      <c r="Q1461" s="1">
        <v>30</v>
      </c>
      <c r="R1461" s="1">
        <f t="shared" si="221"/>
        <v>582</v>
      </c>
      <c r="S1461" s="1">
        <f t="shared" si="222"/>
        <v>1358</v>
      </c>
      <c r="T1461" s="1">
        <v>0.35</v>
      </c>
      <c r="U1461" s="1">
        <f t="shared" si="223"/>
        <v>475.29999999999995</v>
      </c>
      <c r="V1461" s="1">
        <f t="shared" si="224"/>
        <v>882.7</v>
      </c>
      <c r="W1461" s="4">
        <f t="shared" si="225"/>
        <v>0.65</v>
      </c>
      <c r="X1461" s="1" t="s">
        <v>92</v>
      </c>
      <c r="Y1461" s="1" t="s">
        <v>81</v>
      </c>
      <c r="Z1461" s="1" t="s">
        <v>120</v>
      </c>
      <c r="AA1461" s="1"/>
      <c r="AB1461" s="1"/>
      <c r="AC1461" s="1" t="s">
        <v>42</v>
      </c>
      <c r="AD1461" s="9" t="str">
        <f t="shared" si="226"/>
        <v>Target Not Achieved</v>
      </c>
      <c r="AE1461" s="1" t="str" cm="1">
        <f t="array" ref="AE1461">_xlfn.IFS(AB1461&gt;=4.5,"Excellent",AB1461&gt;=3,"Good",AB1461&lt;3,"Poor")</f>
        <v>Poor</v>
      </c>
      <c r="AF1461" s="1" t="str">
        <f t="shared" si="227"/>
        <v>Not Eligible for Bonus</v>
      </c>
      <c r="AG1461" s="9" t="str">
        <f t="shared" si="228"/>
        <v>Normal Region</v>
      </c>
      <c r="AH1461" s="1" t="str">
        <f t="shared" si="229"/>
        <v>Order Closed</v>
      </c>
    </row>
    <row r="1462" spans="1:34">
      <c r="A1462" s="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c r="P1462" s="1">
        <f t="shared" si="220"/>
        <v>22700</v>
      </c>
      <c r="Q1462" s="1">
        <v>10</v>
      </c>
      <c r="R1462" s="1">
        <f t="shared" si="221"/>
        <v>2270</v>
      </c>
      <c r="S1462" s="1">
        <f t="shared" si="222"/>
        <v>20430</v>
      </c>
      <c r="T1462" s="1">
        <v>0.52</v>
      </c>
      <c r="U1462" s="1">
        <f t="shared" si="223"/>
        <v>10623.6</v>
      </c>
      <c r="V1462" s="1">
        <f t="shared" si="224"/>
        <v>9806.4</v>
      </c>
      <c r="W1462" s="4">
        <f t="shared" si="225"/>
        <v>0.48</v>
      </c>
      <c r="X1462" s="1" t="s">
        <v>147</v>
      </c>
      <c r="Y1462" s="1" t="s">
        <v>72</v>
      </c>
      <c r="Z1462" s="1" t="s">
        <v>66</v>
      </c>
      <c r="AA1462" s="1"/>
      <c r="AB1462" s="1"/>
      <c r="AC1462" s="1" t="s">
        <v>42</v>
      </c>
      <c r="AD1462" s="9" t="str">
        <f t="shared" si="226"/>
        <v>Target Achieved</v>
      </c>
      <c r="AE1462" s="1" t="str" cm="1">
        <f t="array" ref="AE1462">_xlfn.IFS(AB1462&gt;=4.5,"Excellent",AB1462&gt;=3,"Good",AB1462&lt;3,"Poor")</f>
        <v>Poor</v>
      </c>
      <c r="AF1462" s="1" t="str">
        <f t="shared" si="227"/>
        <v>Not Eligible for Bonus</v>
      </c>
      <c r="AG1462" s="9" t="str">
        <f t="shared" si="228"/>
        <v>Normal Region</v>
      </c>
      <c r="AH1462" s="1" t="str">
        <f t="shared" si="229"/>
        <v>Order Closed</v>
      </c>
    </row>
    <row r="1463" spans="1:34">
      <c r="A1463" s="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c r="P1463" s="1">
        <f t="shared" si="220"/>
        <v>18030</v>
      </c>
      <c r="Q1463" s="1">
        <v>0</v>
      </c>
      <c r="R1463" s="1">
        <f t="shared" si="221"/>
        <v>0</v>
      </c>
      <c r="S1463" s="1">
        <f t="shared" si="222"/>
        <v>18030</v>
      </c>
      <c r="T1463" s="1">
        <v>0.52</v>
      </c>
      <c r="U1463" s="1">
        <f t="shared" si="223"/>
        <v>9375.6</v>
      </c>
      <c r="V1463" s="1">
        <f t="shared" si="224"/>
        <v>8654.4</v>
      </c>
      <c r="W1463" s="4">
        <f t="shared" si="225"/>
        <v>0.48</v>
      </c>
      <c r="X1463" s="1" t="s">
        <v>65</v>
      </c>
      <c r="Y1463" s="1" t="s">
        <v>40</v>
      </c>
      <c r="Z1463" s="1" t="s">
        <v>41</v>
      </c>
      <c r="AA1463" s="2">
        <v>46099</v>
      </c>
      <c r="AB1463" s="1">
        <v>5</v>
      </c>
      <c r="AC1463" s="1" t="s">
        <v>42</v>
      </c>
      <c r="AD1463" s="9" t="str">
        <f t="shared" si="226"/>
        <v>Target Achieved</v>
      </c>
      <c r="AE1463" s="1" t="str" cm="1">
        <f t="array" ref="AE1463">_xlfn.IFS(AB1463&gt;=4.5,"Excellent",AB1463&gt;=3,"Good",AB1463&lt;3,"Poor")</f>
        <v>Excellent</v>
      </c>
      <c r="AF1463" s="1" t="str">
        <f t="shared" si="227"/>
        <v>Eligible for Bonus</v>
      </c>
      <c r="AG1463" s="9" t="str">
        <f t="shared" si="228"/>
        <v>Normal Region</v>
      </c>
      <c r="AH1463" s="1" t="str">
        <f t="shared" si="229"/>
        <v>Order Closed</v>
      </c>
    </row>
    <row r="1464" spans="1:34">
      <c r="A1464" s="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c r="P1464" s="1">
        <f t="shared" si="220"/>
        <v>2800</v>
      </c>
      <c r="Q1464" s="1">
        <v>20</v>
      </c>
      <c r="R1464" s="1">
        <f t="shared" si="221"/>
        <v>560</v>
      </c>
      <c r="S1464" s="1">
        <f t="shared" si="222"/>
        <v>2240</v>
      </c>
      <c r="T1464" s="1">
        <v>0.62</v>
      </c>
      <c r="U1464" s="1">
        <f t="shared" si="223"/>
        <v>1388.8</v>
      </c>
      <c r="V1464" s="1">
        <f t="shared" si="224"/>
        <v>851.2</v>
      </c>
      <c r="W1464" s="4">
        <f t="shared" si="225"/>
        <v>0.38</v>
      </c>
      <c r="X1464" s="1" t="s">
        <v>50</v>
      </c>
      <c r="Y1464" s="1" t="s">
        <v>57</v>
      </c>
      <c r="Z1464" s="1" t="s">
        <v>41</v>
      </c>
      <c r="AA1464" s="2">
        <v>46097</v>
      </c>
      <c r="AB1464" s="1">
        <v>5</v>
      </c>
      <c r="AC1464" s="1" t="s">
        <v>42</v>
      </c>
      <c r="AD1464" s="9" t="str">
        <f t="shared" si="226"/>
        <v>Target Not Achieved</v>
      </c>
      <c r="AE1464" s="1" t="str" cm="1">
        <f t="array" ref="AE1464">_xlfn.IFS(AB1464&gt;=4.5,"Excellent",AB1464&gt;=3,"Good",AB1464&lt;3,"Poor")</f>
        <v>Excellent</v>
      </c>
      <c r="AF1464" s="1" t="str">
        <f t="shared" si="227"/>
        <v>Not Eligible for Bonus</v>
      </c>
      <c r="AG1464" s="9" t="str">
        <f t="shared" si="228"/>
        <v>Priority Region</v>
      </c>
      <c r="AH1464" s="1" t="str">
        <f t="shared" si="229"/>
        <v>Order Closed</v>
      </c>
    </row>
    <row r="1465" spans="1:34">
      <c r="A1465" s="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c r="P1465" s="1">
        <f t="shared" si="220"/>
        <v>2970</v>
      </c>
      <c r="Q1465" s="1">
        <v>30</v>
      </c>
      <c r="R1465" s="1">
        <f t="shared" si="221"/>
        <v>891</v>
      </c>
      <c r="S1465" s="1">
        <f t="shared" si="222"/>
        <v>2079</v>
      </c>
      <c r="T1465" s="1">
        <v>0.35</v>
      </c>
      <c r="U1465" s="1">
        <f t="shared" si="223"/>
        <v>727.65</v>
      </c>
      <c r="V1465" s="1">
        <f t="shared" si="224"/>
        <v>1351.35</v>
      </c>
      <c r="W1465" s="4">
        <f t="shared" si="225"/>
        <v>0.64999999999999991</v>
      </c>
      <c r="X1465" s="1" t="s">
        <v>92</v>
      </c>
      <c r="Y1465" s="1" t="s">
        <v>81</v>
      </c>
      <c r="Z1465" s="1" t="s">
        <v>41</v>
      </c>
      <c r="AA1465" s="2">
        <v>46102</v>
      </c>
      <c r="AB1465" s="1">
        <v>4</v>
      </c>
      <c r="AC1465" s="1" t="s">
        <v>42</v>
      </c>
      <c r="AD1465" s="9" t="str">
        <f t="shared" si="226"/>
        <v>Target Not Achieved</v>
      </c>
      <c r="AE1465" s="1" t="str" cm="1">
        <f t="array" ref="AE1465">_xlfn.IFS(AB1465&gt;=4.5,"Excellent",AB1465&gt;=3,"Good",AB1465&lt;3,"Poor")</f>
        <v>Good</v>
      </c>
      <c r="AF1465" s="1" t="str">
        <f t="shared" si="227"/>
        <v>Not Eligible for Bonus</v>
      </c>
      <c r="AG1465" s="9" t="str">
        <f t="shared" si="228"/>
        <v>Normal Region</v>
      </c>
      <c r="AH1465" s="1" t="str">
        <f t="shared" si="229"/>
        <v>Order Closed</v>
      </c>
    </row>
    <row r="1466" spans="1:34">
      <c r="A1466" s="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c r="P1466" s="1">
        <f t="shared" si="220"/>
        <v>800</v>
      </c>
      <c r="Q1466" s="1">
        <v>0</v>
      </c>
      <c r="R1466" s="1">
        <f t="shared" si="221"/>
        <v>0</v>
      </c>
      <c r="S1466" s="1">
        <f t="shared" si="222"/>
        <v>800</v>
      </c>
      <c r="T1466" s="1">
        <v>0.62</v>
      </c>
      <c r="U1466" s="1">
        <f t="shared" si="223"/>
        <v>496</v>
      </c>
      <c r="V1466" s="1">
        <f t="shared" si="224"/>
        <v>304</v>
      </c>
      <c r="W1466" s="4">
        <f t="shared" si="225"/>
        <v>0.38</v>
      </c>
      <c r="X1466" s="1" t="s">
        <v>147</v>
      </c>
      <c r="Y1466" s="1" t="s">
        <v>40</v>
      </c>
      <c r="Z1466" s="1" t="s">
        <v>66</v>
      </c>
      <c r="AA1466" s="1"/>
      <c r="AB1466" s="1"/>
      <c r="AC1466" s="1" t="s">
        <v>42</v>
      </c>
      <c r="AD1466" s="9" t="str">
        <f t="shared" si="226"/>
        <v>Target Not Achieved</v>
      </c>
      <c r="AE1466" s="1" t="str" cm="1">
        <f t="array" ref="AE1466">_xlfn.IFS(AB1466&gt;=4.5,"Excellent",AB1466&gt;=3,"Good",AB1466&lt;3,"Poor")</f>
        <v>Poor</v>
      </c>
      <c r="AF1466" s="1" t="str">
        <f t="shared" si="227"/>
        <v>Not Eligible for Bonus</v>
      </c>
      <c r="AG1466" s="9" t="str">
        <f t="shared" si="228"/>
        <v>Normal Region</v>
      </c>
      <c r="AH1466" s="1" t="str">
        <f t="shared" si="229"/>
        <v>Order Closed</v>
      </c>
    </row>
    <row r="1467" spans="1:34">
      <c r="A1467" s="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c r="P1467" s="1">
        <f t="shared" si="220"/>
        <v>230</v>
      </c>
      <c r="Q1467" s="1">
        <v>30</v>
      </c>
      <c r="R1467" s="1">
        <f t="shared" si="221"/>
        <v>69</v>
      </c>
      <c r="S1467" s="1">
        <f t="shared" si="222"/>
        <v>161</v>
      </c>
      <c r="T1467" s="1">
        <v>0.35</v>
      </c>
      <c r="U1467" s="1">
        <f t="shared" si="223"/>
        <v>56.349999999999994</v>
      </c>
      <c r="V1467" s="1">
        <f t="shared" si="224"/>
        <v>104.65</v>
      </c>
      <c r="W1467" s="4">
        <f t="shared" si="225"/>
        <v>0.65</v>
      </c>
      <c r="X1467" s="1" t="s">
        <v>92</v>
      </c>
      <c r="Y1467" s="1" t="s">
        <v>81</v>
      </c>
      <c r="Z1467" s="1" t="s">
        <v>41</v>
      </c>
      <c r="AA1467" s="2">
        <v>46102</v>
      </c>
      <c r="AB1467" s="1">
        <v>5</v>
      </c>
      <c r="AC1467" s="1" t="s">
        <v>42</v>
      </c>
      <c r="AD1467" s="9" t="str">
        <f t="shared" si="226"/>
        <v>Target Not Achieved</v>
      </c>
      <c r="AE1467" s="1" t="str" cm="1">
        <f t="array" ref="AE1467">_xlfn.IFS(AB1467&gt;=4.5,"Excellent",AB1467&gt;=3,"Good",AB1467&lt;3,"Poor")</f>
        <v>Excellent</v>
      </c>
      <c r="AF1467" s="1" t="str">
        <f t="shared" si="227"/>
        <v>Not Eligible for Bonus</v>
      </c>
      <c r="AG1467" s="9" t="str">
        <f t="shared" si="228"/>
        <v>Normal Region</v>
      </c>
      <c r="AH1467" s="1" t="str">
        <f t="shared" si="229"/>
        <v>Order Closed</v>
      </c>
    </row>
    <row r="1468" spans="1:34">
      <c r="A1468" s="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c r="P1468" s="1">
        <f t="shared" si="220"/>
        <v>28080</v>
      </c>
      <c r="Q1468" s="1">
        <v>10</v>
      </c>
      <c r="R1468" s="1">
        <f t="shared" si="221"/>
        <v>2808</v>
      </c>
      <c r="S1468" s="1">
        <f t="shared" si="222"/>
        <v>25272</v>
      </c>
      <c r="T1468" s="1">
        <v>0.57999999999999996</v>
      </c>
      <c r="U1468" s="1">
        <f t="shared" si="223"/>
        <v>14657.759999999998</v>
      </c>
      <c r="V1468" s="1">
        <f t="shared" si="224"/>
        <v>10614.240000000002</v>
      </c>
      <c r="W1468" s="4">
        <f t="shared" si="225"/>
        <v>0.42000000000000004</v>
      </c>
      <c r="X1468" s="1" t="s">
        <v>56</v>
      </c>
      <c r="Y1468" s="1" t="s">
        <v>57</v>
      </c>
      <c r="Z1468" s="1" t="s">
        <v>120</v>
      </c>
      <c r="AA1468" s="1"/>
      <c r="AB1468" s="1"/>
      <c r="AC1468" s="1" t="s">
        <v>42</v>
      </c>
      <c r="AD1468" s="9" t="str">
        <f t="shared" si="226"/>
        <v>Target Achieved</v>
      </c>
      <c r="AE1468" s="1" t="str" cm="1">
        <f t="array" ref="AE1468">_xlfn.IFS(AB1468&gt;=4.5,"Excellent",AB1468&gt;=3,"Good",AB1468&lt;3,"Poor")</f>
        <v>Poor</v>
      </c>
      <c r="AF1468" s="1" t="str">
        <f t="shared" si="227"/>
        <v>Not Eligible for Bonus</v>
      </c>
      <c r="AG1468" s="9" t="str">
        <f t="shared" si="228"/>
        <v>Normal Region</v>
      </c>
      <c r="AH1468" s="1" t="str">
        <f t="shared" si="229"/>
        <v>Order Closed</v>
      </c>
    </row>
    <row r="1469" spans="1:34">
      <c r="A1469" s="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c r="P1469" s="1">
        <f t="shared" si="220"/>
        <v>1410</v>
      </c>
      <c r="Q1469" s="1">
        <v>20</v>
      </c>
      <c r="R1469" s="1">
        <f t="shared" si="221"/>
        <v>282</v>
      </c>
      <c r="S1469" s="1">
        <f t="shared" si="222"/>
        <v>1128</v>
      </c>
      <c r="T1469" s="1">
        <v>0.35</v>
      </c>
      <c r="U1469" s="1">
        <f t="shared" si="223"/>
        <v>394.79999999999995</v>
      </c>
      <c r="V1469" s="1">
        <f t="shared" si="224"/>
        <v>733.2</v>
      </c>
      <c r="W1469" s="4">
        <f t="shared" si="225"/>
        <v>0.65</v>
      </c>
      <c r="X1469" s="1" t="s">
        <v>50</v>
      </c>
      <c r="Y1469" s="1" t="s">
        <v>72</v>
      </c>
      <c r="Z1469" s="1" t="s">
        <v>51</v>
      </c>
      <c r="AA1469" s="2">
        <v>46100</v>
      </c>
      <c r="AB1469" s="1"/>
      <c r="AC1469" s="1" t="s">
        <v>42</v>
      </c>
      <c r="AD1469" s="9" t="str">
        <f t="shared" si="226"/>
        <v>Target Not Achieved</v>
      </c>
      <c r="AE1469" s="1" t="str" cm="1">
        <f t="array" ref="AE1469">_xlfn.IFS(AB1469&gt;=4.5,"Excellent",AB1469&gt;=3,"Good",AB1469&lt;3,"Poor")</f>
        <v>Poor</v>
      </c>
      <c r="AF1469" s="1" t="str">
        <f t="shared" si="227"/>
        <v>Not Eligible for Bonus</v>
      </c>
      <c r="AG1469" s="9" t="str">
        <f t="shared" si="228"/>
        <v>Normal Region</v>
      </c>
      <c r="AH1469" s="1" t="str">
        <f t="shared" si="229"/>
        <v>Order Closed</v>
      </c>
    </row>
    <row r="1470" spans="1:34">
      <c r="A1470" s="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c r="P1470" s="1">
        <f t="shared" si="220"/>
        <v>18250</v>
      </c>
      <c r="Q1470" s="1">
        <v>0</v>
      </c>
      <c r="R1470" s="1">
        <f t="shared" si="221"/>
        <v>0</v>
      </c>
      <c r="S1470" s="1">
        <f t="shared" si="222"/>
        <v>18250</v>
      </c>
      <c r="T1470" s="1">
        <v>0.5</v>
      </c>
      <c r="U1470" s="1">
        <f t="shared" si="223"/>
        <v>9125</v>
      </c>
      <c r="V1470" s="1">
        <f t="shared" si="224"/>
        <v>9125</v>
      </c>
      <c r="W1470" s="4">
        <f t="shared" si="225"/>
        <v>0.5</v>
      </c>
      <c r="X1470" s="1" t="s">
        <v>104</v>
      </c>
      <c r="Y1470" s="1" t="s">
        <v>40</v>
      </c>
      <c r="Z1470" s="1" t="s">
        <v>22</v>
      </c>
      <c r="AA1470" s="1"/>
      <c r="AB1470" s="1"/>
      <c r="AC1470" s="1" t="s">
        <v>93</v>
      </c>
      <c r="AD1470" s="9" t="str">
        <f t="shared" si="226"/>
        <v>Target Achieved</v>
      </c>
      <c r="AE1470" s="1" t="str" cm="1">
        <f t="array" ref="AE1470">_xlfn.IFS(AB1470&gt;=4.5,"Excellent",AB1470&gt;=3,"Good",AB1470&lt;3,"Poor")</f>
        <v>Poor</v>
      </c>
      <c r="AF1470" s="1" t="str">
        <f t="shared" si="227"/>
        <v>Eligible for Bonus</v>
      </c>
      <c r="AG1470" s="9" t="str">
        <f t="shared" si="228"/>
        <v>Priority Region</v>
      </c>
      <c r="AH1470" s="1" t="str">
        <f t="shared" si="229"/>
        <v>Order Returned</v>
      </c>
    </row>
    <row r="1471" spans="1:34">
      <c r="A1471" s="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c r="P1471" s="1">
        <f t="shared" si="220"/>
        <v>3400</v>
      </c>
      <c r="Q1471" s="1">
        <v>25</v>
      </c>
      <c r="R1471" s="1">
        <f t="shared" si="221"/>
        <v>850</v>
      </c>
      <c r="S1471" s="1">
        <f t="shared" si="222"/>
        <v>2550</v>
      </c>
      <c r="T1471" s="1">
        <v>0.62</v>
      </c>
      <c r="U1471" s="1">
        <f t="shared" si="223"/>
        <v>1581</v>
      </c>
      <c r="V1471" s="1">
        <f t="shared" si="224"/>
        <v>969</v>
      </c>
      <c r="W1471" s="4">
        <f t="shared" si="225"/>
        <v>0.38</v>
      </c>
      <c r="X1471" s="1" t="s">
        <v>147</v>
      </c>
      <c r="Y1471" s="1" t="s">
        <v>57</v>
      </c>
      <c r="Z1471" s="1" t="s">
        <v>41</v>
      </c>
      <c r="AA1471" s="2">
        <v>46099</v>
      </c>
      <c r="AB1471" s="1">
        <v>5</v>
      </c>
      <c r="AC1471" s="1" t="s">
        <v>42</v>
      </c>
      <c r="AD1471" s="9" t="str">
        <f t="shared" si="226"/>
        <v>Target Not Achieved</v>
      </c>
      <c r="AE1471" s="1" t="str" cm="1">
        <f t="array" ref="AE1471">_xlfn.IFS(AB1471&gt;=4.5,"Excellent",AB1471&gt;=3,"Good",AB1471&lt;3,"Poor")</f>
        <v>Excellent</v>
      </c>
      <c r="AF1471" s="1" t="str">
        <f t="shared" si="227"/>
        <v>Not Eligible for Bonus</v>
      </c>
      <c r="AG1471" s="9" t="str">
        <f t="shared" si="228"/>
        <v>Normal Region</v>
      </c>
      <c r="AH1471" s="1" t="str">
        <f t="shared" si="229"/>
        <v>Order Closed</v>
      </c>
    </row>
    <row r="1472" spans="1:34">
      <c r="A1472" s="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c r="P1472" s="1">
        <f t="shared" si="220"/>
        <v>9540</v>
      </c>
      <c r="Q1472" s="1">
        <v>20</v>
      </c>
      <c r="R1472" s="1">
        <f t="shared" si="221"/>
        <v>1908</v>
      </c>
      <c r="S1472" s="1">
        <f t="shared" si="222"/>
        <v>7632</v>
      </c>
      <c r="T1472" s="1">
        <v>0.47</v>
      </c>
      <c r="U1472" s="1">
        <f t="shared" si="223"/>
        <v>3587.04</v>
      </c>
      <c r="V1472" s="1">
        <f t="shared" si="224"/>
        <v>4044.96</v>
      </c>
      <c r="W1472" s="4">
        <f t="shared" si="225"/>
        <v>0.53</v>
      </c>
      <c r="X1472" s="1" t="s">
        <v>39</v>
      </c>
      <c r="Y1472" s="1" t="s">
        <v>40</v>
      </c>
      <c r="Z1472" s="1" t="s">
        <v>41</v>
      </c>
      <c r="AA1472" s="2">
        <v>46099</v>
      </c>
      <c r="AB1472" s="1">
        <v>3</v>
      </c>
      <c r="AC1472" s="1" t="s">
        <v>42</v>
      </c>
      <c r="AD1472" s="9" t="str">
        <f t="shared" si="226"/>
        <v>Target Not Achieved</v>
      </c>
      <c r="AE1472" s="1" t="str" cm="1">
        <f t="array" ref="AE1472">_xlfn.IFS(AB1472&gt;=4.5,"Excellent",AB1472&gt;=3,"Good",AB1472&lt;3,"Poor")</f>
        <v>Good</v>
      </c>
      <c r="AF1472" s="1" t="str">
        <f t="shared" si="227"/>
        <v>Not Eligible for Bonus</v>
      </c>
      <c r="AG1472" s="9" t="str">
        <f t="shared" si="228"/>
        <v>Priority Region</v>
      </c>
      <c r="AH1472" s="1" t="str">
        <f t="shared" si="229"/>
        <v>Order Closed</v>
      </c>
    </row>
    <row r="1473" spans="1:34">
      <c r="A1473" s="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c r="P1473" s="1">
        <f t="shared" si="220"/>
        <v>7020</v>
      </c>
      <c r="Q1473" s="1">
        <v>10</v>
      </c>
      <c r="R1473" s="1">
        <f t="shared" si="221"/>
        <v>702</v>
      </c>
      <c r="S1473" s="1">
        <f t="shared" si="222"/>
        <v>6318</v>
      </c>
      <c r="T1473" s="1">
        <v>0.5</v>
      </c>
      <c r="U1473" s="1">
        <f t="shared" si="223"/>
        <v>3159</v>
      </c>
      <c r="V1473" s="1">
        <f t="shared" si="224"/>
        <v>3159</v>
      </c>
      <c r="W1473" s="4">
        <f t="shared" si="225"/>
        <v>0.5</v>
      </c>
      <c r="X1473" s="1" t="s">
        <v>147</v>
      </c>
      <c r="Y1473" s="1" t="s">
        <v>81</v>
      </c>
      <c r="Z1473" s="1" t="s">
        <v>51</v>
      </c>
      <c r="AA1473" s="2">
        <v>46102</v>
      </c>
      <c r="AB1473" s="1"/>
      <c r="AC1473" s="1" t="s">
        <v>42</v>
      </c>
      <c r="AD1473" s="9" t="str">
        <f t="shared" si="226"/>
        <v>Target Not Achieved</v>
      </c>
      <c r="AE1473" s="1" t="str" cm="1">
        <f t="array" ref="AE1473">_xlfn.IFS(AB1473&gt;=4.5,"Excellent",AB1473&gt;=3,"Good",AB1473&lt;3,"Poor")</f>
        <v>Poor</v>
      </c>
      <c r="AF1473" s="1" t="str">
        <f t="shared" si="227"/>
        <v>Not Eligible for Bonus</v>
      </c>
      <c r="AG1473" s="9" t="str">
        <f t="shared" si="228"/>
        <v>Priority Region</v>
      </c>
      <c r="AH1473" s="1" t="str">
        <f t="shared" si="229"/>
        <v>Order Closed</v>
      </c>
    </row>
    <row r="1474" spans="1:34">
      <c r="A1474" s="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c r="P1474" s="1">
        <f t="shared" si="220"/>
        <v>3000</v>
      </c>
      <c r="Q1474" s="1">
        <v>20</v>
      </c>
      <c r="R1474" s="1">
        <f t="shared" si="221"/>
        <v>600</v>
      </c>
      <c r="S1474" s="1">
        <f t="shared" si="222"/>
        <v>2400</v>
      </c>
      <c r="T1474" s="1">
        <v>0.62</v>
      </c>
      <c r="U1474" s="1">
        <f t="shared" si="223"/>
        <v>1488</v>
      </c>
      <c r="V1474" s="1">
        <f t="shared" si="224"/>
        <v>912</v>
      </c>
      <c r="W1474" s="4">
        <f t="shared" si="225"/>
        <v>0.38</v>
      </c>
      <c r="X1474" s="1" t="s">
        <v>39</v>
      </c>
      <c r="Y1474" s="1" t="s">
        <v>40</v>
      </c>
      <c r="Z1474" s="1" t="s">
        <v>41</v>
      </c>
      <c r="AA1474" s="2">
        <v>46103</v>
      </c>
      <c r="AB1474" s="1">
        <v>3</v>
      </c>
      <c r="AC1474" s="1" t="s">
        <v>42</v>
      </c>
      <c r="AD1474" s="9" t="str">
        <f t="shared" si="226"/>
        <v>Target Not Achieved</v>
      </c>
      <c r="AE1474" s="1" t="str" cm="1">
        <f t="array" ref="AE1474">_xlfn.IFS(AB1474&gt;=4.5,"Excellent",AB1474&gt;=3,"Good",AB1474&lt;3,"Poor")</f>
        <v>Good</v>
      </c>
      <c r="AF1474" s="1" t="str">
        <f t="shared" si="227"/>
        <v>Not Eligible for Bonus</v>
      </c>
      <c r="AG1474" s="9" t="str">
        <f t="shared" si="228"/>
        <v>Normal Region</v>
      </c>
      <c r="AH1474" s="1" t="str">
        <f t="shared" si="229"/>
        <v>Order Closed</v>
      </c>
    </row>
    <row r="1475" spans="1:34">
      <c r="A1475" s="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c r="P1475" s="1">
        <f t="shared" ref="P1475:P1538" si="230">PRODUCT(N1475,O1475)</f>
        <v>2500</v>
      </c>
      <c r="Q1475" s="1">
        <v>5</v>
      </c>
      <c r="R1475" s="1">
        <f t="shared" ref="R1475:R1538" si="231">P1475*(Q1475/100)</f>
        <v>125</v>
      </c>
      <c r="S1475" s="1">
        <f t="shared" ref="S1475:S1538" si="232">P1475-R1475</f>
        <v>2375</v>
      </c>
      <c r="T1475" s="1">
        <v>0.52</v>
      </c>
      <c r="U1475" s="1">
        <f t="shared" ref="U1475:U1538" si="233">S1475*T1475</f>
        <v>1235</v>
      </c>
      <c r="V1475" s="1">
        <f t="shared" ref="V1475:V1538" si="234">S1475-U1475</f>
        <v>1140</v>
      </c>
      <c r="W1475" s="4">
        <f t="shared" ref="W1475:W1538" si="235">(V1475/S1475)</f>
        <v>0.48</v>
      </c>
      <c r="X1475" s="1" t="s">
        <v>50</v>
      </c>
      <c r="Y1475" s="1" t="s">
        <v>81</v>
      </c>
      <c r="Z1475" s="1" t="s">
        <v>51</v>
      </c>
      <c r="AA1475" s="2">
        <v>46104</v>
      </c>
      <c r="AB1475" s="1"/>
      <c r="AC1475" s="1" t="s">
        <v>42</v>
      </c>
      <c r="AD1475" s="9" t="str">
        <f t="shared" ref="AD1475:AD1538" si="236">IF(S1475&gt;10000,"Target Achieved", "Target Not Achieved")</f>
        <v>Target Not Achieved</v>
      </c>
      <c r="AE1475" s="1" t="str" cm="1">
        <f t="array" ref="AE1475">_xlfn.IFS(AB1475&gt;=4.5,"Excellent",AB1475&gt;=3,"Good",AB1475&lt;3,"Poor")</f>
        <v>Poor</v>
      </c>
      <c r="AF1475" s="1" t="str">
        <f t="shared" ref="AF1475:AF1538" si="237">IF(AND(V1475&gt;5000,Q1475&lt;10),"Eligible for Bonus","Not Eligible for Bonus")</f>
        <v>Not Eligible for Bonus</v>
      </c>
      <c r="AG1475" s="9" t="str">
        <f t="shared" ref="AG1475:AG1538" si="238">IF(OR(K1475="East India",K1475="South India"),"Priority Region","Normal Region")</f>
        <v>Priority Region</v>
      </c>
      <c r="AH1475" s="1" t="str">
        <f t="shared" ref="AH1475:AH1538" si="239">IF(NOT(AC1475="Yes"),"Order Closed","Order Returned")</f>
        <v>Order Closed</v>
      </c>
    </row>
    <row r="1476" spans="1:34">
      <c r="A1476" s="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c r="P1476" s="1">
        <f t="shared" si="230"/>
        <v>31440</v>
      </c>
      <c r="Q1476" s="1">
        <v>0</v>
      </c>
      <c r="R1476" s="1">
        <f t="shared" si="231"/>
        <v>0</v>
      </c>
      <c r="S1476" s="1">
        <f t="shared" si="232"/>
        <v>31440</v>
      </c>
      <c r="T1476" s="1">
        <v>0.48</v>
      </c>
      <c r="U1476" s="1">
        <f t="shared" si="233"/>
        <v>15091.199999999999</v>
      </c>
      <c r="V1476" s="1">
        <f t="shared" si="234"/>
        <v>16348.800000000001</v>
      </c>
      <c r="W1476" s="4">
        <f t="shared" si="235"/>
        <v>0.52</v>
      </c>
      <c r="X1476" s="1" t="s">
        <v>56</v>
      </c>
      <c r="Y1476" s="1" t="s">
        <v>40</v>
      </c>
      <c r="Z1476" s="1" t="s">
        <v>41</v>
      </c>
      <c r="AA1476" s="2">
        <v>46105</v>
      </c>
      <c r="AB1476" s="1">
        <v>5</v>
      </c>
      <c r="AC1476" s="1" t="s">
        <v>42</v>
      </c>
      <c r="AD1476" s="9" t="str">
        <f t="shared" si="236"/>
        <v>Target Achieved</v>
      </c>
      <c r="AE1476" s="1" t="str" cm="1">
        <f t="array" ref="AE1476">_xlfn.IFS(AB1476&gt;=4.5,"Excellent",AB1476&gt;=3,"Good",AB1476&lt;3,"Poor")</f>
        <v>Excellent</v>
      </c>
      <c r="AF1476" s="1" t="str">
        <f t="shared" si="237"/>
        <v>Eligible for Bonus</v>
      </c>
      <c r="AG1476" s="9" t="str">
        <f t="shared" si="238"/>
        <v>Priority Region</v>
      </c>
      <c r="AH1476" s="1" t="str">
        <f t="shared" si="239"/>
        <v>Order Closed</v>
      </c>
    </row>
    <row r="1477" spans="1:34">
      <c r="A1477" s="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c r="P1477" s="1">
        <f t="shared" si="230"/>
        <v>25710</v>
      </c>
      <c r="Q1477" s="1">
        <v>25</v>
      </c>
      <c r="R1477" s="1">
        <f t="shared" si="231"/>
        <v>6427.5</v>
      </c>
      <c r="S1477" s="1">
        <f t="shared" si="232"/>
        <v>19282.5</v>
      </c>
      <c r="T1477" s="1">
        <v>0.52</v>
      </c>
      <c r="U1477" s="1">
        <f t="shared" si="233"/>
        <v>10026.9</v>
      </c>
      <c r="V1477" s="1">
        <f t="shared" si="234"/>
        <v>9255.6</v>
      </c>
      <c r="W1477" s="4">
        <f t="shared" si="235"/>
        <v>0.48000000000000004</v>
      </c>
      <c r="X1477" s="1" t="s">
        <v>50</v>
      </c>
      <c r="Y1477" s="1" t="s">
        <v>40</v>
      </c>
      <c r="Z1477" s="1" t="s">
        <v>51</v>
      </c>
      <c r="AA1477" s="2">
        <v>46105</v>
      </c>
      <c r="AB1477" s="1"/>
      <c r="AC1477" s="1" t="s">
        <v>42</v>
      </c>
      <c r="AD1477" s="9" t="str">
        <f t="shared" si="236"/>
        <v>Target Achieved</v>
      </c>
      <c r="AE1477" s="1" t="str" cm="1">
        <f t="array" ref="AE1477">_xlfn.IFS(AB1477&gt;=4.5,"Excellent",AB1477&gt;=3,"Good",AB1477&lt;3,"Poor")</f>
        <v>Poor</v>
      </c>
      <c r="AF1477" s="1" t="str">
        <f t="shared" si="237"/>
        <v>Not Eligible for Bonus</v>
      </c>
      <c r="AG1477" s="9" t="str">
        <f t="shared" si="238"/>
        <v>Normal Region</v>
      </c>
      <c r="AH1477" s="1" t="str">
        <f t="shared" si="239"/>
        <v>Order Closed</v>
      </c>
    </row>
    <row r="1478" spans="1:34">
      <c r="A1478" s="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c r="P1478" s="1">
        <f t="shared" si="230"/>
        <v>5400</v>
      </c>
      <c r="Q1478" s="1">
        <v>10</v>
      </c>
      <c r="R1478" s="1">
        <f t="shared" si="231"/>
        <v>540</v>
      </c>
      <c r="S1478" s="1">
        <f t="shared" si="232"/>
        <v>4860</v>
      </c>
      <c r="T1478" s="1">
        <v>0.45</v>
      </c>
      <c r="U1478" s="1">
        <f t="shared" si="233"/>
        <v>2187</v>
      </c>
      <c r="V1478" s="1">
        <f t="shared" si="234"/>
        <v>2673</v>
      </c>
      <c r="W1478" s="4">
        <f t="shared" si="235"/>
        <v>0.55000000000000004</v>
      </c>
      <c r="X1478" s="1" t="s">
        <v>39</v>
      </c>
      <c r="Y1478" s="1" t="s">
        <v>81</v>
      </c>
      <c r="Z1478" s="1" t="s">
        <v>66</v>
      </c>
      <c r="AA1478" s="1"/>
      <c r="AB1478" s="1"/>
      <c r="AC1478" s="1" t="s">
        <v>42</v>
      </c>
      <c r="AD1478" s="9" t="str">
        <f t="shared" si="236"/>
        <v>Target Not Achieved</v>
      </c>
      <c r="AE1478" s="1" t="str" cm="1">
        <f t="array" ref="AE1478">_xlfn.IFS(AB1478&gt;=4.5,"Excellent",AB1478&gt;=3,"Good",AB1478&lt;3,"Poor")</f>
        <v>Poor</v>
      </c>
      <c r="AF1478" s="1" t="str">
        <f t="shared" si="237"/>
        <v>Not Eligible for Bonus</v>
      </c>
      <c r="AG1478" s="9" t="str">
        <f t="shared" si="238"/>
        <v>Normal Region</v>
      </c>
      <c r="AH1478" s="1" t="str">
        <f t="shared" si="239"/>
        <v>Order Closed</v>
      </c>
    </row>
    <row r="1479" spans="1:34">
      <c r="A1479" s="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c r="P1479" s="1">
        <f t="shared" si="230"/>
        <v>3000</v>
      </c>
      <c r="Q1479" s="1">
        <v>0</v>
      </c>
      <c r="R1479" s="1">
        <f t="shared" si="231"/>
        <v>0</v>
      </c>
      <c r="S1479" s="1">
        <f t="shared" si="232"/>
        <v>3000</v>
      </c>
      <c r="T1479" s="1">
        <v>0.35</v>
      </c>
      <c r="U1479" s="1">
        <f t="shared" si="233"/>
        <v>1050</v>
      </c>
      <c r="V1479" s="1">
        <f t="shared" si="234"/>
        <v>1950</v>
      </c>
      <c r="W1479" s="4">
        <f t="shared" si="235"/>
        <v>0.65</v>
      </c>
      <c r="X1479" s="1" t="s">
        <v>65</v>
      </c>
      <c r="Y1479" s="1" t="s">
        <v>40</v>
      </c>
      <c r="Z1479" s="1" t="s">
        <v>120</v>
      </c>
      <c r="AA1479" s="1"/>
      <c r="AB1479" s="1"/>
      <c r="AC1479" s="1" t="s">
        <v>42</v>
      </c>
      <c r="AD1479" s="9" t="str">
        <f t="shared" si="236"/>
        <v>Target Not Achieved</v>
      </c>
      <c r="AE1479" s="1" t="str" cm="1">
        <f t="array" ref="AE1479">_xlfn.IFS(AB1479&gt;=4.5,"Excellent",AB1479&gt;=3,"Good",AB1479&lt;3,"Poor")</f>
        <v>Poor</v>
      </c>
      <c r="AF1479" s="1" t="str">
        <f t="shared" si="237"/>
        <v>Not Eligible for Bonus</v>
      </c>
      <c r="AG1479" s="9" t="str">
        <f t="shared" si="238"/>
        <v>Normal Region</v>
      </c>
      <c r="AH1479" s="1" t="str">
        <f t="shared" si="239"/>
        <v>Order Closed</v>
      </c>
    </row>
    <row r="1480" spans="1:34">
      <c r="A1480" s="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c r="P1480" s="1">
        <f t="shared" si="230"/>
        <v>2160</v>
      </c>
      <c r="Q1480" s="1">
        <v>0</v>
      </c>
      <c r="R1480" s="1">
        <f t="shared" si="231"/>
        <v>0</v>
      </c>
      <c r="S1480" s="1">
        <f t="shared" si="232"/>
        <v>2160</v>
      </c>
      <c r="T1480" s="1">
        <v>0.62</v>
      </c>
      <c r="U1480" s="1">
        <f t="shared" si="233"/>
        <v>1339.2</v>
      </c>
      <c r="V1480" s="1">
        <f t="shared" si="234"/>
        <v>820.8</v>
      </c>
      <c r="W1480" s="4">
        <f t="shared" si="235"/>
        <v>0.38</v>
      </c>
      <c r="X1480" s="1" t="s">
        <v>50</v>
      </c>
      <c r="Y1480" s="1" t="s">
        <v>40</v>
      </c>
      <c r="Z1480" s="1" t="s">
        <v>120</v>
      </c>
      <c r="AA1480" s="1"/>
      <c r="AB1480" s="1"/>
      <c r="AC1480" s="1" t="s">
        <v>42</v>
      </c>
      <c r="AD1480" s="9" t="str">
        <f t="shared" si="236"/>
        <v>Target Not Achieved</v>
      </c>
      <c r="AE1480" s="1" t="str" cm="1">
        <f t="array" ref="AE1480">_xlfn.IFS(AB1480&gt;=4.5,"Excellent",AB1480&gt;=3,"Good",AB1480&lt;3,"Poor")</f>
        <v>Poor</v>
      </c>
      <c r="AF1480" s="1" t="str">
        <f t="shared" si="237"/>
        <v>Not Eligible for Bonus</v>
      </c>
      <c r="AG1480" s="9" t="str">
        <f t="shared" si="238"/>
        <v>Normal Region</v>
      </c>
      <c r="AH1480" s="1" t="str">
        <f t="shared" si="239"/>
        <v>Order Closed</v>
      </c>
    </row>
    <row r="1481" spans="1:34">
      <c r="A1481" s="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c r="P1481" s="1">
        <f t="shared" si="230"/>
        <v>287900</v>
      </c>
      <c r="Q1481" s="1">
        <v>15</v>
      </c>
      <c r="R1481" s="1">
        <f t="shared" si="231"/>
        <v>43185</v>
      </c>
      <c r="S1481" s="1">
        <f t="shared" si="232"/>
        <v>244715</v>
      </c>
      <c r="T1481" s="1">
        <v>0.57999999999999996</v>
      </c>
      <c r="U1481" s="1">
        <f t="shared" si="233"/>
        <v>141934.69999999998</v>
      </c>
      <c r="V1481" s="1">
        <f t="shared" si="234"/>
        <v>102780.30000000002</v>
      </c>
      <c r="W1481" s="4">
        <f t="shared" si="235"/>
        <v>0.4200000000000001</v>
      </c>
      <c r="X1481" s="1" t="s">
        <v>147</v>
      </c>
      <c r="Y1481" s="1" t="s">
        <v>72</v>
      </c>
      <c r="Z1481" s="1" t="s">
        <v>51</v>
      </c>
      <c r="AA1481" s="2">
        <v>46107</v>
      </c>
      <c r="AB1481" s="1"/>
      <c r="AC1481" s="1" t="s">
        <v>42</v>
      </c>
      <c r="AD1481" s="9" t="str">
        <f t="shared" si="236"/>
        <v>Target Achieved</v>
      </c>
      <c r="AE1481" s="1" t="str" cm="1">
        <f t="array" ref="AE1481">_xlfn.IFS(AB1481&gt;=4.5,"Excellent",AB1481&gt;=3,"Good",AB1481&lt;3,"Poor")</f>
        <v>Poor</v>
      </c>
      <c r="AF1481" s="1" t="str">
        <f t="shared" si="237"/>
        <v>Not Eligible for Bonus</v>
      </c>
      <c r="AG1481" s="9" t="str">
        <f t="shared" si="238"/>
        <v>Normal Region</v>
      </c>
      <c r="AH1481" s="1" t="str">
        <f t="shared" si="239"/>
        <v>Order Closed</v>
      </c>
    </row>
    <row r="1482" spans="1:34">
      <c r="A1482" s="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c r="P1482" s="1">
        <f t="shared" si="230"/>
        <v>6230</v>
      </c>
      <c r="Q1482" s="1">
        <v>5</v>
      </c>
      <c r="R1482" s="1">
        <f t="shared" si="231"/>
        <v>311.5</v>
      </c>
      <c r="S1482" s="1">
        <f t="shared" si="232"/>
        <v>5918.5</v>
      </c>
      <c r="T1482" s="1">
        <v>0.52</v>
      </c>
      <c r="U1482" s="1">
        <f t="shared" si="233"/>
        <v>3077.62</v>
      </c>
      <c r="V1482" s="1">
        <f t="shared" si="234"/>
        <v>2840.88</v>
      </c>
      <c r="W1482" s="4">
        <f t="shared" si="235"/>
        <v>0.48000000000000004</v>
      </c>
      <c r="X1482" s="1" t="s">
        <v>50</v>
      </c>
      <c r="Y1482" s="1" t="s">
        <v>40</v>
      </c>
      <c r="Z1482" s="1" t="s">
        <v>41</v>
      </c>
      <c r="AA1482" s="2">
        <v>46103</v>
      </c>
      <c r="AB1482" s="1">
        <v>4</v>
      </c>
      <c r="AC1482" s="1" t="s">
        <v>42</v>
      </c>
      <c r="AD1482" s="9" t="str">
        <f t="shared" si="236"/>
        <v>Target Not Achieved</v>
      </c>
      <c r="AE1482" s="1" t="str" cm="1">
        <f t="array" ref="AE1482">_xlfn.IFS(AB1482&gt;=4.5,"Excellent",AB1482&gt;=3,"Good",AB1482&lt;3,"Poor")</f>
        <v>Good</v>
      </c>
      <c r="AF1482" s="1" t="str">
        <f t="shared" si="237"/>
        <v>Not Eligible for Bonus</v>
      </c>
      <c r="AG1482" s="9" t="str">
        <f t="shared" si="238"/>
        <v>Normal Region</v>
      </c>
      <c r="AH1482" s="1" t="str">
        <f t="shared" si="239"/>
        <v>Order Closed</v>
      </c>
    </row>
    <row r="1483" spans="1:34">
      <c r="A1483" s="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c r="P1483" s="1">
        <f t="shared" si="230"/>
        <v>4320</v>
      </c>
      <c r="Q1483" s="1">
        <v>20</v>
      </c>
      <c r="R1483" s="1">
        <f t="shared" si="231"/>
        <v>864</v>
      </c>
      <c r="S1483" s="1">
        <f t="shared" si="232"/>
        <v>3456</v>
      </c>
      <c r="T1483" s="1">
        <v>0.47</v>
      </c>
      <c r="U1483" s="1">
        <f t="shared" si="233"/>
        <v>1624.32</v>
      </c>
      <c r="V1483" s="1">
        <f t="shared" si="234"/>
        <v>1831.68</v>
      </c>
      <c r="W1483" s="4">
        <f t="shared" si="235"/>
        <v>0.53</v>
      </c>
      <c r="X1483" s="1" t="s">
        <v>50</v>
      </c>
      <c r="Y1483" s="1" t="s">
        <v>72</v>
      </c>
      <c r="Z1483" s="1" t="s">
        <v>41</v>
      </c>
      <c r="AA1483" s="2">
        <v>46106</v>
      </c>
      <c r="AB1483" s="1">
        <v>5</v>
      </c>
      <c r="AC1483" s="1" t="s">
        <v>42</v>
      </c>
      <c r="AD1483" s="9" t="str">
        <f t="shared" si="236"/>
        <v>Target Not Achieved</v>
      </c>
      <c r="AE1483" s="1" t="str" cm="1">
        <f t="array" ref="AE1483">_xlfn.IFS(AB1483&gt;=4.5,"Excellent",AB1483&gt;=3,"Good",AB1483&lt;3,"Poor")</f>
        <v>Excellent</v>
      </c>
      <c r="AF1483" s="1" t="str">
        <f t="shared" si="237"/>
        <v>Not Eligible for Bonus</v>
      </c>
      <c r="AG1483" s="9" t="str">
        <f t="shared" si="238"/>
        <v>Priority Region</v>
      </c>
      <c r="AH1483" s="1" t="str">
        <f t="shared" si="239"/>
        <v>Order Closed</v>
      </c>
    </row>
    <row r="1484" spans="1:34">
      <c r="A1484" s="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c r="P1484" s="1">
        <f t="shared" si="230"/>
        <v>6910</v>
      </c>
      <c r="Q1484" s="1">
        <v>25</v>
      </c>
      <c r="R1484" s="1">
        <f t="shared" si="231"/>
        <v>1727.5</v>
      </c>
      <c r="S1484" s="1">
        <f t="shared" si="232"/>
        <v>5182.5</v>
      </c>
      <c r="T1484" s="1">
        <v>0.47</v>
      </c>
      <c r="U1484" s="1">
        <f t="shared" si="233"/>
        <v>2435.7749999999996</v>
      </c>
      <c r="V1484" s="1">
        <f t="shared" si="234"/>
        <v>2746.7250000000004</v>
      </c>
      <c r="W1484" s="4">
        <f t="shared" si="235"/>
        <v>0.53</v>
      </c>
      <c r="X1484" s="1" t="s">
        <v>50</v>
      </c>
      <c r="Y1484" s="1" t="s">
        <v>40</v>
      </c>
      <c r="Z1484" s="1" t="s">
        <v>120</v>
      </c>
      <c r="AA1484" s="1"/>
      <c r="AB1484" s="1"/>
      <c r="AC1484" s="1" t="s">
        <v>42</v>
      </c>
      <c r="AD1484" s="9" t="str">
        <f t="shared" si="236"/>
        <v>Target Not Achieved</v>
      </c>
      <c r="AE1484" s="1" t="str" cm="1">
        <f t="array" ref="AE1484">_xlfn.IFS(AB1484&gt;=4.5,"Excellent",AB1484&gt;=3,"Good",AB1484&lt;3,"Poor")</f>
        <v>Poor</v>
      </c>
      <c r="AF1484" s="1" t="str">
        <f t="shared" si="237"/>
        <v>Not Eligible for Bonus</v>
      </c>
      <c r="AG1484" s="9" t="str">
        <f t="shared" si="238"/>
        <v>Normal Region</v>
      </c>
      <c r="AH1484" s="1" t="str">
        <f t="shared" si="239"/>
        <v>Order Closed</v>
      </c>
    </row>
    <row r="1485" spans="1:34">
      <c r="A1485" s="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c r="P1485" s="1">
        <f t="shared" si="230"/>
        <v>9440</v>
      </c>
      <c r="Q1485" s="1">
        <v>20</v>
      </c>
      <c r="R1485" s="1">
        <f t="shared" si="231"/>
        <v>1888</v>
      </c>
      <c r="S1485" s="1">
        <f t="shared" si="232"/>
        <v>7552</v>
      </c>
      <c r="T1485" s="1">
        <v>0.45</v>
      </c>
      <c r="U1485" s="1">
        <f t="shared" si="233"/>
        <v>3398.4</v>
      </c>
      <c r="V1485" s="1">
        <f t="shared" si="234"/>
        <v>4153.6000000000004</v>
      </c>
      <c r="W1485" s="4">
        <f t="shared" si="235"/>
        <v>0.55000000000000004</v>
      </c>
      <c r="X1485" s="1" t="s">
        <v>39</v>
      </c>
      <c r="Y1485" s="1" t="s">
        <v>57</v>
      </c>
      <c r="Z1485" s="1" t="s">
        <v>22</v>
      </c>
      <c r="AA1485" s="1"/>
      <c r="AB1485" s="1"/>
      <c r="AC1485" s="1" t="s">
        <v>93</v>
      </c>
      <c r="AD1485" s="9" t="str">
        <f t="shared" si="236"/>
        <v>Target Not Achieved</v>
      </c>
      <c r="AE1485" s="1" t="str" cm="1">
        <f t="array" ref="AE1485">_xlfn.IFS(AB1485&gt;=4.5,"Excellent",AB1485&gt;=3,"Good",AB1485&lt;3,"Poor")</f>
        <v>Poor</v>
      </c>
      <c r="AF1485" s="1" t="str">
        <f t="shared" si="237"/>
        <v>Not Eligible for Bonus</v>
      </c>
      <c r="AG1485" s="9" t="str">
        <f t="shared" si="238"/>
        <v>Normal Region</v>
      </c>
      <c r="AH1485" s="1" t="str">
        <f t="shared" si="239"/>
        <v>Order Returned</v>
      </c>
    </row>
    <row r="1486" spans="1:34">
      <c r="A1486" s="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c r="P1486" s="1">
        <f t="shared" si="230"/>
        <v>12160</v>
      </c>
      <c r="Q1486" s="1">
        <v>15</v>
      </c>
      <c r="R1486" s="1">
        <f t="shared" si="231"/>
        <v>1824</v>
      </c>
      <c r="S1486" s="1">
        <f t="shared" si="232"/>
        <v>10336</v>
      </c>
      <c r="T1486" s="1">
        <v>0.52</v>
      </c>
      <c r="U1486" s="1">
        <f t="shared" si="233"/>
        <v>5374.72</v>
      </c>
      <c r="V1486" s="1">
        <f t="shared" si="234"/>
        <v>4961.28</v>
      </c>
      <c r="W1486" s="4">
        <f t="shared" si="235"/>
        <v>0.48</v>
      </c>
      <c r="X1486" s="1" t="s">
        <v>104</v>
      </c>
      <c r="Y1486" s="1" t="s">
        <v>57</v>
      </c>
      <c r="Z1486" s="1" t="s">
        <v>41</v>
      </c>
      <c r="AA1486" s="2">
        <v>46105</v>
      </c>
      <c r="AB1486" s="1">
        <v>5</v>
      </c>
      <c r="AC1486" s="1" t="s">
        <v>42</v>
      </c>
      <c r="AD1486" s="9" t="str">
        <f t="shared" si="236"/>
        <v>Target Achieved</v>
      </c>
      <c r="AE1486" s="1" t="str" cm="1">
        <f t="array" ref="AE1486">_xlfn.IFS(AB1486&gt;=4.5,"Excellent",AB1486&gt;=3,"Good",AB1486&lt;3,"Poor")</f>
        <v>Excellent</v>
      </c>
      <c r="AF1486" s="1" t="str">
        <f t="shared" si="237"/>
        <v>Not Eligible for Bonus</v>
      </c>
      <c r="AG1486" s="9" t="str">
        <f t="shared" si="238"/>
        <v>Priority Region</v>
      </c>
      <c r="AH1486" s="1" t="str">
        <f t="shared" si="239"/>
        <v>Order Closed</v>
      </c>
    </row>
    <row r="1487" spans="1:34">
      <c r="A1487" s="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c r="P1487" s="1">
        <f t="shared" si="230"/>
        <v>3650</v>
      </c>
      <c r="Q1487" s="1">
        <v>10</v>
      </c>
      <c r="R1487" s="1">
        <f t="shared" si="231"/>
        <v>365</v>
      </c>
      <c r="S1487" s="1">
        <f t="shared" si="232"/>
        <v>3285</v>
      </c>
      <c r="T1487" s="1">
        <v>0.62</v>
      </c>
      <c r="U1487" s="1">
        <f t="shared" si="233"/>
        <v>2036.7</v>
      </c>
      <c r="V1487" s="1">
        <f t="shared" si="234"/>
        <v>1248.3</v>
      </c>
      <c r="W1487" s="4">
        <f t="shared" si="235"/>
        <v>0.38</v>
      </c>
      <c r="X1487" s="1" t="s">
        <v>92</v>
      </c>
      <c r="Y1487" s="1" t="s">
        <v>40</v>
      </c>
      <c r="Z1487" s="1" t="s">
        <v>120</v>
      </c>
      <c r="AA1487" s="1"/>
      <c r="AB1487" s="1"/>
      <c r="AC1487" s="1" t="s">
        <v>42</v>
      </c>
      <c r="AD1487" s="9" t="str">
        <f t="shared" si="236"/>
        <v>Target Not Achieved</v>
      </c>
      <c r="AE1487" s="1" t="str" cm="1">
        <f t="array" ref="AE1487">_xlfn.IFS(AB1487&gt;=4.5,"Excellent",AB1487&gt;=3,"Good",AB1487&lt;3,"Poor")</f>
        <v>Poor</v>
      </c>
      <c r="AF1487" s="1" t="str">
        <f t="shared" si="237"/>
        <v>Not Eligible for Bonus</v>
      </c>
      <c r="AG1487" s="9" t="str">
        <f t="shared" si="238"/>
        <v>Normal Region</v>
      </c>
      <c r="AH1487" s="1" t="str">
        <f t="shared" si="239"/>
        <v>Order Closed</v>
      </c>
    </row>
    <row r="1488" spans="1:34">
      <c r="A1488" s="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c r="P1488" s="1">
        <f t="shared" si="230"/>
        <v>470</v>
      </c>
      <c r="Q1488" s="1">
        <v>30</v>
      </c>
      <c r="R1488" s="1">
        <f t="shared" si="231"/>
        <v>141</v>
      </c>
      <c r="S1488" s="1">
        <f t="shared" si="232"/>
        <v>329</v>
      </c>
      <c r="T1488" s="1">
        <v>0.62</v>
      </c>
      <c r="U1488" s="1">
        <f t="shared" si="233"/>
        <v>203.98</v>
      </c>
      <c r="V1488" s="1">
        <f t="shared" si="234"/>
        <v>125.02000000000001</v>
      </c>
      <c r="W1488" s="4">
        <f t="shared" si="235"/>
        <v>0.38</v>
      </c>
      <c r="X1488" s="1" t="s">
        <v>147</v>
      </c>
      <c r="Y1488" s="1" t="s">
        <v>40</v>
      </c>
      <c r="Z1488" s="1" t="s">
        <v>51</v>
      </c>
      <c r="AA1488" s="2">
        <v>46105</v>
      </c>
      <c r="AB1488" s="1"/>
      <c r="AC1488" s="1" t="s">
        <v>42</v>
      </c>
      <c r="AD1488" s="9" t="str">
        <f t="shared" si="236"/>
        <v>Target Not Achieved</v>
      </c>
      <c r="AE1488" s="1" t="str" cm="1">
        <f t="array" ref="AE1488">_xlfn.IFS(AB1488&gt;=4.5,"Excellent",AB1488&gt;=3,"Good",AB1488&lt;3,"Poor")</f>
        <v>Poor</v>
      </c>
      <c r="AF1488" s="1" t="str">
        <f t="shared" si="237"/>
        <v>Not Eligible for Bonus</v>
      </c>
      <c r="AG1488" s="9" t="str">
        <f t="shared" si="238"/>
        <v>Priority Region</v>
      </c>
      <c r="AH1488" s="1" t="str">
        <f t="shared" si="239"/>
        <v>Order Closed</v>
      </c>
    </row>
    <row r="1489" spans="1:34">
      <c r="A1489" s="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c r="P1489" s="1">
        <f t="shared" si="230"/>
        <v>760</v>
      </c>
      <c r="Q1489" s="1">
        <v>10</v>
      </c>
      <c r="R1489" s="1">
        <f t="shared" si="231"/>
        <v>76</v>
      </c>
      <c r="S1489" s="1">
        <f t="shared" si="232"/>
        <v>684</v>
      </c>
      <c r="T1489" s="1">
        <v>0.35</v>
      </c>
      <c r="U1489" s="1">
        <f t="shared" si="233"/>
        <v>239.39999999999998</v>
      </c>
      <c r="V1489" s="1">
        <f t="shared" si="234"/>
        <v>444.6</v>
      </c>
      <c r="W1489" s="4">
        <f t="shared" si="235"/>
        <v>0.65</v>
      </c>
      <c r="X1489" s="1" t="s">
        <v>65</v>
      </c>
      <c r="Y1489" s="1" t="s">
        <v>40</v>
      </c>
      <c r="Z1489" s="1" t="s">
        <v>41</v>
      </c>
      <c r="AA1489" s="2">
        <v>46109</v>
      </c>
      <c r="AB1489" s="1">
        <v>5</v>
      </c>
      <c r="AC1489" s="1" t="s">
        <v>42</v>
      </c>
      <c r="AD1489" s="9" t="str">
        <f t="shared" si="236"/>
        <v>Target Not Achieved</v>
      </c>
      <c r="AE1489" s="1" t="str" cm="1">
        <f t="array" ref="AE1489">_xlfn.IFS(AB1489&gt;=4.5,"Excellent",AB1489&gt;=3,"Good",AB1489&lt;3,"Poor")</f>
        <v>Excellent</v>
      </c>
      <c r="AF1489" s="1" t="str">
        <f t="shared" si="237"/>
        <v>Not Eligible for Bonus</v>
      </c>
      <c r="AG1489" s="9" t="str">
        <f t="shared" si="238"/>
        <v>Normal Region</v>
      </c>
      <c r="AH1489" s="1" t="str">
        <f t="shared" si="239"/>
        <v>Order Closed</v>
      </c>
    </row>
    <row r="1490" spans="1:34">
      <c r="A1490" s="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c r="P1490" s="1">
        <f t="shared" si="230"/>
        <v>30720</v>
      </c>
      <c r="Q1490" s="1">
        <v>0</v>
      </c>
      <c r="R1490" s="1">
        <f t="shared" si="231"/>
        <v>0</v>
      </c>
      <c r="S1490" s="1">
        <f t="shared" si="232"/>
        <v>30720</v>
      </c>
      <c r="T1490" s="1">
        <v>0.48</v>
      </c>
      <c r="U1490" s="1">
        <f t="shared" si="233"/>
        <v>14745.599999999999</v>
      </c>
      <c r="V1490" s="1">
        <f t="shared" si="234"/>
        <v>15974.400000000001</v>
      </c>
      <c r="W1490" s="4">
        <f t="shared" si="235"/>
        <v>0.52</v>
      </c>
      <c r="X1490" s="1" t="s">
        <v>65</v>
      </c>
      <c r="Y1490" s="1" t="s">
        <v>72</v>
      </c>
      <c r="Z1490" s="1" t="s">
        <v>41</v>
      </c>
      <c r="AA1490" s="2">
        <v>46108</v>
      </c>
      <c r="AB1490" s="1">
        <v>4</v>
      </c>
      <c r="AC1490" s="1" t="s">
        <v>42</v>
      </c>
      <c r="AD1490" s="9" t="str">
        <f t="shared" si="236"/>
        <v>Target Achieved</v>
      </c>
      <c r="AE1490" s="1" t="str" cm="1">
        <f t="array" ref="AE1490">_xlfn.IFS(AB1490&gt;=4.5,"Excellent",AB1490&gt;=3,"Good",AB1490&lt;3,"Poor")</f>
        <v>Good</v>
      </c>
      <c r="AF1490" s="1" t="str">
        <f t="shared" si="237"/>
        <v>Eligible for Bonus</v>
      </c>
      <c r="AG1490" s="9" t="str">
        <f t="shared" si="238"/>
        <v>Normal Region</v>
      </c>
      <c r="AH1490" s="1" t="str">
        <f t="shared" si="239"/>
        <v>Order Closed</v>
      </c>
    </row>
    <row r="1491" spans="1:34">
      <c r="A1491" s="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c r="P1491" s="1">
        <f t="shared" si="230"/>
        <v>630</v>
      </c>
      <c r="Q1491" s="1">
        <v>30</v>
      </c>
      <c r="R1491" s="1">
        <f t="shared" si="231"/>
        <v>189</v>
      </c>
      <c r="S1491" s="1">
        <f t="shared" si="232"/>
        <v>441</v>
      </c>
      <c r="T1491" s="1">
        <v>0.35</v>
      </c>
      <c r="U1491" s="1">
        <f t="shared" si="233"/>
        <v>154.35</v>
      </c>
      <c r="V1491" s="1">
        <f t="shared" si="234"/>
        <v>286.64999999999998</v>
      </c>
      <c r="W1491" s="4">
        <f t="shared" si="235"/>
        <v>0.64999999999999991</v>
      </c>
      <c r="X1491" s="1" t="s">
        <v>147</v>
      </c>
      <c r="Y1491" s="1" t="s">
        <v>81</v>
      </c>
      <c r="Z1491" s="1" t="s">
        <v>41</v>
      </c>
      <c r="AA1491" s="2">
        <v>46105</v>
      </c>
      <c r="AB1491" s="1">
        <v>5</v>
      </c>
      <c r="AC1491" s="1" t="s">
        <v>42</v>
      </c>
      <c r="AD1491" s="9" t="str">
        <f t="shared" si="236"/>
        <v>Target Not Achieved</v>
      </c>
      <c r="AE1491" s="1" t="str" cm="1">
        <f t="array" ref="AE1491">_xlfn.IFS(AB1491&gt;=4.5,"Excellent",AB1491&gt;=3,"Good",AB1491&lt;3,"Poor")</f>
        <v>Excellent</v>
      </c>
      <c r="AF1491" s="1" t="str">
        <f t="shared" si="237"/>
        <v>Not Eligible for Bonus</v>
      </c>
      <c r="AG1491" s="9" t="str">
        <f t="shared" si="238"/>
        <v>Normal Region</v>
      </c>
      <c r="AH1491" s="1" t="str">
        <f t="shared" si="239"/>
        <v>Order Closed</v>
      </c>
    </row>
    <row r="1492" spans="1:34">
      <c r="A1492" s="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c r="P1492" s="1">
        <f t="shared" si="230"/>
        <v>3820</v>
      </c>
      <c r="Q1492" s="1">
        <v>10</v>
      </c>
      <c r="R1492" s="1">
        <f t="shared" si="231"/>
        <v>382</v>
      </c>
      <c r="S1492" s="1">
        <f t="shared" si="232"/>
        <v>3438</v>
      </c>
      <c r="T1492" s="1">
        <v>0.45</v>
      </c>
      <c r="U1492" s="1">
        <f t="shared" si="233"/>
        <v>1547.1000000000001</v>
      </c>
      <c r="V1492" s="1">
        <f t="shared" si="234"/>
        <v>1890.8999999999999</v>
      </c>
      <c r="W1492" s="4">
        <f t="shared" si="235"/>
        <v>0.54999999999999993</v>
      </c>
      <c r="X1492" s="1" t="s">
        <v>56</v>
      </c>
      <c r="Y1492" s="1" t="s">
        <v>57</v>
      </c>
      <c r="Z1492" s="1" t="s">
        <v>41</v>
      </c>
      <c r="AA1492" s="2">
        <v>46107</v>
      </c>
      <c r="AB1492" s="1">
        <v>4</v>
      </c>
      <c r="AC1492" s="1" t="s">
        <v>42</v>
      </c>
      <c r="AD1492" s="9" t="str">
        <f t="shared" si="236"/>
        <v>Target Not Achieved</v>
      </c>
      <c r="AE1492" s="1" t="str" cm="1">
        <f t="array" ref="AE1492">_xlfn.IFS(AB1492&gt;=4.5,"Excellent",AB1492&gt;=3,"Good",AB1492&lt;3,"Poor")</f>
        <v>Good</v>
      </c>
      <c r="AF1492" s="1" t="str">
        <f t="shared" si="237"/>
        <v>Not Eligible for Bonus</v>
      </c>
      <c r="AG1492" s="9" t="str">
        <f t="shared" si="238"/>
        <v>Normal Region</v>
      </c>
      <c r="AH1492" s="1" t="str">
        <f t="shared" si="239"/>
        <v>Order Closed</v>
      </c>
    </row>
    <row r="1493" spans="1:34">
      <c r="A1493" s="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c r="P1493" s="1">
        <f t="shared" si="230"/>
        <v>14160</v>
      </c>
      <c r="Q1493" s="1">
        <v>5</v>
      </c>
      <c r="R1493" s="1">
        <f t="shared" si="231"/>
        <v>708</v>
      </c>
      <c r="S1493" s="1">
        <f t="shared" si="232"/>
        <v>13452</v>
      </c>
      <c r="T1493" s="1">
        <v>0.5</v>
      </c>
      <c r="U1493" s="1">
        <f t="shared" si="233"/>
        <v>6726</v>
      </c>
      <c r="V1493" s="1">
        <f t="shared" si="234"/>
        <v>6726</v>
      </c>
      <c r="W1493" s="4">
        <f t="shared" si="235"/>
        <v>0.5</v>
      </c>
      <c r="X1493" s="1" t="s">
        <v>104</v>
      </c>
      <c r="Y1493" s="1" t="s">
        <v>81</v>
      </c>
      <c r="Z1493" s="1" t="s">
        <v>41</v>
      </c>
      <c r="AA1493" s="2">
        <v>46107</v>
      </c>
      <c r="AB1493" s="1">
        <v>5</v>
      </c>
      <c r="AC1493" s="1" t="s">
        <v>42</v>
      </c>
      <c r="AD1493" s="9" t="str">
        <f t="shared" si="236"/>
        <v>Target Achieved</v>
      </c>
      <c r="AE1493" s="1" t="str" cm="1">
        <f t="array" ref="AE1493">_xlfn.IFS(AB1493&gt;=4.5,"Excellent",AB1493&gt;=3,"Good",AB1493&lt;3,"Poor")</f>
        <v>Excellent</v>
      </c>
      <c r="AF1493" s="1" t="str">
        <f t="shared" si="237"/>
        <v>Eligible for Bonus</v>
      </c>
      <c r="AG1493" s="9" t="str">
        <f t="shared" si="238"/>
        <v>Priority Region</v>
      </c>
      <c r="AH1493" s="1" t="str">
        <f t="shared" si="239"/>
        <v>Order Closed</v>
      </c>
    </row>
    <row r="1494" spans="1:34">
      <c r="A1494" s="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c r="P1494" s="1">
        <f t="shared" si="230"/>
        <v>27800</v>
      </c>
      <c r="Q1494" s="1">
        <v>30</v>
      </c>
      <c r="R1494" s="1">
        <f t="shared" si="231"/>
        <v>8340</v>
      </c>
      <c r="S1494" s="1">
        <f t="shared" si="232"/>
        <v>19460</v>
      </c>
      <c r="T1494" s="1">
        <v>0.5</v>
      </c>
      <c r="U1494" s="1">
        <f t="shared" si="233"/>
        <v>9730</v>
      </c>
      <c r="V1494" s="1">
        <f t="shared" si="234"/>
        <v>9730</v>
      </c>
      <c r="W1494" s="4">
        <f t="shared" si="235"/>
        <v>0.5</v>
      </c>
      <c r="X1494" s="1" t="s">
        <v>39</v>
      </c>
      <c r="Y1494" s="1" t="s">
        <v>40</v>
      </c>
      <c r="Z1494" s="1" t="s">
        <v>22</v>
      </c>
      <c r="AA1494" s="1"/>
      <c r="AB1494" s="1"/>
      <c r="AC1494" s="1" t="s">
        <v>93</v>
      </c>
      <c r="AD1494" s="9" t="str">
        <f t="shared" si="236"/>
        <v>Target Achieved</v>
      </c>
      <c r="AE1494" s="1" t="str" cm="1">
        <f t="array" ref="AE1494">_xlfn.IFS(AB1494&gt;=4.5,"Excellent",AB1494&gt;=3,"Good",AB1494&lt;3,"Poor")</f>
        <v>Poor</v>
      </c>
      <c r="AF1494" s="1" t="str">
        <f t="shared" si="237"/>
        <v>Not Eligible for Bonus</v>
      </c>
      <c r="AG1494" s="9" t="str">
        <f t="shared" si="238"/>
        <v>Normal Region</v>
      </c>
      <c r="AH1494" s="1" t="str">
        <f t="shared" si="239"/>
        <v>Order Returned</v>
      </c>
    </row>
    <row r="1495" spans="1:34">
      <c r="A1495" s="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c r="P1495" s="1">
        <f t="shared" si="230"/>
        <v>4360</v>
      </c>
      <c r="Q1495" s="1">
        <v>5</v>
      </c>
      <c r="R1495" s="1">
        <f t="shared" si="231"/>
        <v>218</v>
      </c>
      <c r="S1495" s="1">
        <f t="shared" si="232"/>
        <v>4142</v>
      </c>
      <c r="T1495" s="1">
        <v>0.5</v>
      </c>
      <c r="U1495" s="1">
        <f t="shared" si="233"/>
        <v>2071</v>
      </c>
      <c r="V1495" s="1">
        <f t="shared" si="234"/>
        <v>2071</v>
      </c>
      <c r="W1495" s="4">
        <f t="shared" si="235"/>
        <v>0.5</v>
      </c>
      <c r="X1495" s="1" t="s">
        <v>92</v>
      </c>
      <c r="Y1495" s="1" t="s">
        <v>81</v>
      </c>
      <c r="Z1495" s="1" t="s">
        <v>51</v>
      </c>
      <c r="AA1495" s="2">
        <v>46106</v>
      </c>
      <c r="AB1495" s="1"/>
      <c r="AC1495" s="1" t="s">
        <v>42</v>
      </c>
      <c r="AD1495" s="9" t="str">
        <f t="shared" si="236"/>
        <v>Target Not Achieved</v>
      </c>
      <c r="AE1495" s="1" t="str" cm="1">
        <f t="array" ref="AE1495">_xlfn.IFS(AB1495&gt;=4.5,"Excellent",AB1495&gt;=3,"Good",AB1495&lt;3,"Poor")</f>
        <v>Poor</v>
      </c>
      <c r="AF1495" s="1" t="str">
        <f t="shared" si="237"/>
        <v>Not Eligible for Bonus</v>
      </c>
      <c r="AG1495" s="9" t="str">
        <f t="shared" si="238"/>
        <v>Priority Region</v>
      </c>
      <c r="AH1495" s="1" t="str">
        <f t="shared" si="239"/>
        <v>Order Closed</v>
      </c>
    </row>
    <row r="1496" spans="1:34">
      <c r="A1496" s="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c r="P1496" s="1">
        <f t="shared" si="230"/>
        <v>51550</v>
      </c>
      <c r="Q1496" s="1">
        <v>10</v>
      </c>
      <c r="R1496" s="1">
        <f t="shared" si="231"/>
        <v>5155</v>
      </c>
      <c r="S1496" s="1">
        <f t="shared" si="232"/>
        <v>46395</v>
      </c>
      <c r="T1496" s="1">
        <v>0.52</v>
      </c>
      <c r="U1496" s="1">
        <f t="shared" si="233"/>
        <v>24125.4</v>
      </c>
      <c r="V1496" s="1">
        <f t="shared" si="234"/>
        <v>22269.599999999999</v>
      </c>
      <c r="W1496" s="4">
        <f t="shared" si="235"/>
        <v>0.48</v>
      </c>
      <c r="X1496" s="1" t="s">
        <v>92</v>
      </c>
      <c r="Y1496" s="1" t="s">
        <v>81</v>
      </c>
      <c r="Z1496" s="1" t="s">
        <v>22</v>
      </c>
      <c r="AA1496" s="1"/>
      <c r="AB1496" s="1"/>
      <c r="AC1496" s="1" t="s">
        <v>93</v>
      </c>
      <c r="AD1496" s="9" t="str">
        <f t="shared" si="236"/>
        <v>Target Achieved</v>
      </c>
      <c r="AE1496" s="1" t="str" cm="1">
        <f t="array" ref="AE1496">_xlfn.IFS(AB1496&gt;=4.5,"Excellent",AB1496&gt;=3,"Good",AB1496&lt;3,"Poor")</f>
        <v>Poor</v>
      </c>
      <c r="AF1496" s="1" t="str">
        <f t="shared" si="237"/>
        <v>Not Eligible for Bonus</v>
      </c>
      <c r="AG1496" s="9" t="str">
        <f t="shared" si="238"/>
        <v>Normal Region</v>
      </c>
      <c r="AH1496" s="1" t="str">
        <f t="shared" si="239"/>
        <v>Order Returned</v>
      </c>
    </row>
    <row r="1497" spans="1:34">
      <c r="A1497" s="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c r="P1497" s="1">
        <f t="shared" si="230"/>
        <v>5080</v>
      </c>
      <c r="Q1497" s="1">
        <v>30</v>
      </c>
      <c r="R1497" s="1">
        <f t="shared" si="231"/>
        <v>1524</v>
      </c>
      <c r="S1497" s="1">
        <f t="shared" si="232"/>
        <v>3556</v>
      </c>
      <c r="T1497" s="1">
        <v>0.48</v>
      </c>
      <c r="U1497" s="1">
        <f t="shared" si="233"/>
        <v>1706.8799999999999</v>
      </c>
      <c r="V1497" s="1">
        <f t="shared" si="234"/>
        <v>1849.1200000000001</v>
      </c>
      <c r="W1497" s="4">
        <f t="shared" si="235"/>
        <v>0.52</v>
      </c>
      <c r="X1497" s="1" t="s">
        <v>147</v>
      </c>
      <c r="Y1497" s="1" t="s">
        <v>81</v>
      </c>
      <c r="Z1497" s="1" t="s">
        <v>120</v>
      </c>
      <c r="AA1497" s="1"/>
      <c r="AB1497" s="1"/>
      <c r="AC1497" s="1" t="s">
        <v>42</v>
      </c>
      <c r="AD1497" s="9" t="str">
        <f t="shared" si="236"/>
        <v>Target Not Achieved</v>
      </c>
      <c r="AE1497" s="1" t="str" cm="1">
        <f t="array" ref="AE1497">_xlfn.IFS(AB1497&gt;=4.5,"Excellent",AB1497&gt;=3,"Good",AB1497&lt;3,"Poor")</f>
        <v>Poor</v>
      </c>
      <c r="AF1497" s="1" t="str">
        <f t="shared" si="237"/>
        <v>Not Eligible for Bonus</v>
      </c>
      <c r="AG1497" s="9" t="str">
        <f t="shared" si="238"/>
        <v>Priority Region</v>
      </c>
      <c r="AH1497" s="1" t="str">
        <f t="shared" si="239"/>
        <v>Order Closed</v>
      </c>
    </row>
    <row r="1498" spans="1:34">
      <c r="A1498" s="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c r="P1498" s="1">
        <f t="shared" si="230"/>
        <v>86800</v>
      </c>
      <c r="Q1498" s="1">
        <v>0</v>
      </c>
      <c r="R1498" s="1">
        <f t="shared" si="231"/>
        <v>0</v>
      </c>
      <c r="S1498" s="1">
        <f t="shared" si="232"/>
        <v>86800</v>
      </c>
      <c r="T1498" s="1">
        <v>0.57999999999999996</v>
      </c>
      <c r="U1498" s="1">
        <f t="shared" si="233"/>
        <v>50344</v>
      </c>
      <c r="V1498" s="1">
        <f t="shared" si="234"/>
        <v>36456</v>
      </c>
      <c r="W1498" s="4">
        <f t="shared" si="235"/>
        <v>0.42</v>
      </c>
      <c r="X1498" s="1" t="s">
        <v>104</v>
      </c>
      <c r="Y1498" s="1" t="s">
        <v>57</v>
      </c>
      <c r="Z1498" s="1" t="s">
        <v>41</v>
      </c>
      <c r="AA1498" s="2">
        <v>46107</v>
      </c>
      <c r="AB1498" s="1">
        <v>3</v>
      </c>
      <c r="AC1498" s="1" t="s">
        <v>42</v>
      </c>
      <c r="AD1498" s="9" t="str">
        <f t="shared" si="236"/>
        <v>Target Achieved</v>
      </c>
      <c r="AE1498" s="1" t="str" cm="1">
        <f t="array" ref="AE1498">_xlfn.IFS(AB1498&gt;=4.5,"Excellent",AB1498&gt;=3,"Good",AB1498&lt;3,"Poor")</f>
        <v>Good</v>
      </c>
      <c r="AF1498" s="1" t="str">
        <f t="shared" si="237"/>
        <v>Eligible for Bonus</v>
      </c>
      <c r="AG1498" s="9" t="str">
        <f t="shared" si="238"/>
        <v>Priority Region</v>
      </c>
      <c r="AH1498" s="1" t="str">
        <f t="shared" si="239"/>
        <v>Order Closed</v>
      </c>
    </row>
    <row r="1499" spans="1:34">
      <c r="A1499" s="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c r="P1499" s="1">
        <f t="shared" si="230"/>
        <v>24750</v>
      </c>
      <c r="Q1499" s="1">
        <v>15</v>
      </c>
      <c r="R1499" s="1">
        <f t="shared" si="231"/>
        <v>3712.5</v>
      </c>
      <c r="S1499" s="1">
        <f t="shared" si="232"/>
        <v>21037.5</v>
      </c>
      <c r="T1499" s="1">
        <v>0.47</v>
      </c>
      <c r="U1499" s="1">
        <f t="shared" si="233"/>
        <v>9887.625</v>
      </c>
      <c r="V1499" s="1">
        <f t="shared" si="234"/>
        <v>11149.875</v>
      </c>
      <c r="W1499" s="4">
        <f t="shared" si="235"/>
        <v>0.53</v>
      </c>
      <c r="X1499" s="1" t="s">
        <v>65</v>
      </c>
      <c r="Y1499" s="1" t="s">
        <v>57</v>
      </c>
      <c r="Z1499" s="1" t="s">
        <v>66</v>
      </c>
      <c r="AA1499" s="1"/>
      <c r="AB1499" s="1"/>
      <c r="AC1499" s="1" t="s">
        <v>42</v>
      </c>
      <c r="AD1499" s="9" t="str">
        <f t="shared" si="236"/>
        <v>Target Achieved</v>
      </c>
      <c r="AE1499" s="1" t="str" cm="1">
        <f t="array" ref="AE1499">_xlfn.IFS(AB1499&gt;=4.5,"Excellent",AB1499&gt;=3,"Good",AB1499&lt;3,"Poor")</f>
        <v>Poor</v>
      </c>
      <c r="AF1499" s="1" t="str">
        <f t="shared" si="237"/>
        <v>Not Eligible for Bonus</v>
      </c>
      <c r="AG1499" s="9" t="str">
        <f t="shared" si="238"/>
        <v>Normal Region</v>
      </c>
      <c r="AH1499" s="1" t="str">
        <f t="shared" si="239"/>
        <v>Order Closed</v>
      </c>
    </row>
    <row r="1500" spans="1:34">
      <c r="A1500" s="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c r="P1500" s="1">
        <f t="shared" si="230"/>
        <v>5400</v>
      </c>
      <c r="Q1500" s="1">
        <v>30</v>
      </c>
      <c r="R1500" s="1">
        <f t="shared" si="231"/>
        <v>1620</v>
      </c>
      <c r="S1500" s="1">
        <f t="shared" si="232"/>
        <v>3780</v>
      </c>
      <c r="T1500" s="1">
        <v>0.5</v>
      </c>
      <c r="U1500" s="1">
        <f t="shared" si="233"/>
        <v>1890</v>
      </c>
      <c r="V1500" s="1">
        <f t="shared" si="234"/>
        <v>1890</v>
      </c>
      <c r="W1500" s="4">
        <f t="shared" si="235"/>
        <v>0.5</v>
      </c>
      <c r="X1500" s="1" t="s">
        <v>50</v>
      </c>
      <c r="Y1500" s="1" t="s">
        <v>81</v>
      </c>
      <c r="Z1500" s="1" t="s">
        <v>41</v>
      </c>
      <c r="AA1500" s="2">
        <v>46112</v>
      </c>
      <c r="AB1500" s="1">
        <v>3</v>
      </c>
      <c r="AC1500" s="1" t="s">
        <v>42</v>
      </c>
      <c r="AD1500" s="9" t="str">
        <f t="shared" si="236"/>
        <v>Target Not Achieved</v>
      </c>
      <c r="AE1500" s="1" t="str" cm="1">
        <f t="array" ref="AE1500">_xlfn.IFS(AB1500&gt;=4.5,"Excellent",AB1500&gt;=3,"Good",AB1500&lt;3,"Poor")</f>
        <v>Good</v>
      </c>
      <c r="AF1500" s="1" t="str">
        <f t="shared" si="237"/>
        <v>Not Eligible for Bonus</v>
      </c>
      <c r="AG1500" s="9" t="str">
        <f t="shared" si="238"/>
        <v>Priority Region</v>
      </c>
      <c r="AH1500" s="1" t="str">
        <f t="shared" si="239"/>
        <v>Order Closed</v>
      </c>
    </row>
    <row r="1501" spans="1:34">
      <c r="A1501" s="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c r="P1501" s="1">
        <f t="shared" si="230"/>
        <v>1850</v>
      </c>
      <c r="Q1501" s="1">
        <v>0</v>
      </c>
      <c r="R1501" s="1">
        <f t="shared" si="231"/>
        <v>0</v>
      </c>
      <c r="S1501" s="1">
        <f t="shared" si="232"/>
        <v>1850</v>
      </c>
      <c r="T1501" s="1">
        <v>0.47</v>
      </c>
      <c r="U1501" s="1">
        <f t="shared" si="233"/>
        <v>869.5</v>
      </c>
      <c r="V1501" s="1">
        <f t="shared" si="234"/>
        <v>980.5</v>
      </c>
      <c r="W1501" s="4">
        <f t="shared" si="235"/>
        <v>0.53</v>
      </c>
      <c r="X1501" s="1" t="s">
        <v>39</v>
      </c>
      <c r="Y1501" s="1" t="s">
        <v>81</v>
      </c>
      <c r="Z1501" s="1" t="s">
        <v>66</v>
      </c>
      <c r="AA1501" s="1"/>
      <c r="AB1501" s="1"/>
      <c r="AC1501" s="1" t="s">
        <v>42</v>
      </c>
      <c r="AD1501" s="9" t="str">
        <f t="shared" si="236"/>
        <v>Target Not Achieved</v>
      </c>
      <c r="AE1501" s="1" t="str" cm="1">
        <f t="array" ref="AE1501">_xlfn.IFS(AB1501&gt;=4.5,"Excellent",AB1501&gt;=3,"Good",AB1501&lt;3,"Poor")</f>
        <v>Poor</v>
      </c>
      <c r="AF1501" s="1" t="str">
        <f t="shared" si="237"/>
        <v>Not Eligible for Bonus</v>
      </c>
      <c r="AG1501" s="9" t="str">
        <f t="shared" si="238"/>
        <v>Normal Region</v>
      </c>
      <c r="AH1501" s="1" t="str">
        <f t="shared" si="239"/>
        <v>Order Closed</v>
      </c>
    </row>
    <row r="1502" spans="1:34">
      <c r="A1502" s="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c r="P1502" s="1">
        <f t="shared" si="230"/>
        <v>1650</v>
      </c>
      <c r="Q1502" s="1">
        <v>0</v>
      </c>
      <c r="R1502" s="1">
        <f t="shared" si="231"/>
        <v>0</v>
      </c>
      <c r="S1502" s="1">
        <f t="shared" si="232"/>
        <v>1650</v>
      </c>
      <c r="T1502" s="1">
        <v>0.62</v>
      </c>
      <c r="U1502" s="1">
        <f t="shared" si="233"/>
        <v>1023</v>
      </c>
      <c r="V1502" s="1">
        <f t="shared" si="234"/>
        <v>627</v>
      </c>
      <c r="W1502" s="4">
        <f t="shared" si="235"/>
        <v>0.38</v>
      </c>
      <c r="X1502" s="1" t="s">
        <v>56</v>
      </c>
      <c r="Y1502" s="1" t="s">
        <v>72</v>
      </c>
      <c r="Z1502" s="1" t="s">
        <v>41</v>
      </c>
      <c r="AA1502" s="2">
        <v>46112</v>
      </c>
      <c r="AB1502" s="1">
        <v>5</v>
      </c>
      <c r="AC1502" s="1" t="s">
        <v>42</v>
      </c>
      <c r="AD1502" s="9" t="str">
        <f t="shared" si="236"/>
        <v>Target Not Achieved</v>
      </c>
      <c r="AE1502" s="1" t="str" cm="1">
        <f t="array" ref="AE1502">_xlfn.IFS(AB1502&gt;=4.5,"Excellent",AB1502&gt;=3,"Good",AB1502&lt;3,"Poor")</f>
        <v>Excellent</v>
      </c>
      <c r="AF1502" s="1" t="str">
        <f t="shared" si="237"/>
        <v>Not Eligible for Bonus</v>
      </c>
      <c r="AG1502" s="9" t="str">
        <f t="shared" si="238"/>
        <v>Normal Region</v>
      </c>
      <c r="AH1502" s="1" t="str">
        <f t="shared" si="239"/>
        <v>Order Closed</v>
      </c>
    </row>
    <row r="1503" spans="1:34">
      <c r="A1503" s="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c r="P1503" s="1">
        <f t="shared" si="230"/>
        <v>4580</v>
      </c>
      <c r="Q1503" s="1">
        <v>0</v>
      </c>
      <c r="R1503" s="1">
        <f t="shared" si="231"/>
        <v>0</v>
      </c>
      <c r="S1503" s="1">
        <f t="shared" si="232"/>
        <v>4580</v>
      </c>
      <c r="T1503" s="1">
        <v>0.47</v>
      </c>
      <c r="U1503" s="1">
        <f t="shared" si="233"/>
        <v>2152.6</v>
      </c>
      <c r="V1503" s="1">
        <f t="shared" si="234"/>
        <v>2427.4</v>
      </c>
      <c r="W1503" s="4">
        <f t="shared" si="235"/>
        <v>0.53</v>
      </c>
      <c r="X1503" s="1" t="s">
        <v>56</v>
      </c>
      <c r="Y1503" s="1" t="s">
        <v>81</v>
      </c>
      <c r="Z1503" s="1" t="s">
        <v>120</v>
      </c>
      <c r="AA1503" s="1"/>
      <c r="AB1503" s="1"/>
      <c r="AC1503" s="1" t="s">
        <v>42</v>
      </c>
      <c r="AD1503" s="9" t="str">
        <f t="shared" si="236"/>
        <v>Target Not Achieved</v>
      </c>
      <c r="AE1503" s="1" t="str" cm="1">
        <f t="array" ref="AE1503">_xlfn.IFS(AB1503&gt;=4.5,"Excellent",AB1503&gt;=3,"Good",AB1503&lt;3,"Poor")</f>
        <v>Poor</v>
      </c>
      <c r="AF1503" s="1" t="str">
        <f t="shared" si="237"/>
        <v>Not Eligible for Bonus</v>
      </c>
      <c r="AG1503" s="9" t="str">
        <f t="shared" si="238"/>
        <v>Normal Region</v>
      </c>
      <c r="AH1503" s="1" t="str">
        <f t="shared" si="239"/>
        <v>Order Closed</v>
      </c>
    </row>
    <row r="1504" spans="1:34">
      <c r="A1504" s="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c r="P1504" s="1">
        <f t="shared" si="230"/>
        <v>2380</v>
      </c>
      <c r="Q1504" s="1">
        <v>30</v>
      </c>
      <c r="R1504" s="1">
        <f t="shared" si="231"/>
        <v>714</v>
      </c>
      <c r="S1504" s="1">
        <f t="shared" si="232"/>
        <v>1666</v>
      </c>
      <c r="T1504" s="1">
        <v>0.35</v>
      </c>
      <c r="U1504" s="1">
        <f t="shared" si="233"/>
        <v>583.09999999999991</v>
      </c>
      <c r="V1504" s="1">
        <f t="shared" si="234"/>
        <v>1082.9000000000001</v>
      </c>
      <c r="W1504" s="4">
        <f t="shared" si="235"/>
        <v>0.65</v>
      </c>
      <c r="X1504" s="1" t="s">
        <v>92</v>
      </c>
      <c r="Y1504" s="1" t="s">
        <v>81</v>
      </c>
      <c r="Z1504" s="1" t="s">
        <v>66</v>
      </c>
      <c r="AA1504" s="1"/>
      <c r="AB1504" s="1"/>
      <c r="AC1504" s="1" t="s">
        <v>42</v>
      </c>
      <c r="AD1504" s="9" t="str">
        <f t="shared" si="236"/>
        <v>Target Not Achieved</v>
      </c>
      <c r="AE1504" s="1" t="str" cm="1">
        <f t="array" ref="AE1504">_xlfn.IFS(AB1504&gt;=4.5,"Excellent",AB1504&gt;=3,"Good",AB1504&lt;3,"Poor")</f>
        <v>Poor</v>
      </c>
      <c r="AF1504" s="1" t="str">
        <f t="shared" si="237"/>
        <v>Not Eligible for Bonus</v>
      </c>
      <c r="AG1504" s="9" t="str">
        <f t="shared" si="238"/>
        <v>Priority Region</v>
      </c>
      <c r="AH1504" s="1" t="str">
        <f t="shared" si="239"/>
        <v>Order Closed</v>
      </c>
    </row>
    <row r="1505" spans="1:34">
      <c r="A1505" s="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c r="P1505" s="1">
        <f t="shared" si="230"/>
        <v>24000</v>
      </c>
      <c r="Q1505" s="1">
        <v>5</v>
      </c>
      <c r="R1505" s="1">
        <f t="shared" si="231"/>
        <v>1200</v>
      </c>
      <c r="S1505" s="1">
        <f t="shared" si="232"/>
        <v>22800</v>
      </c>
      <c r="T1505" s="1">
        <v>0.48</v>
      </c>
      <c r="U1505" s="1">
        <f t="shared" si="233"/>
        <v>10944</v>
      </c>
      <c r="V1505" s="1">
        <f t="shared" si="234"/>
        <v>11856</v>
      </c>
      <c r="W1505" s="4">
        <f t="shared" si="235"/>
        <v>0.52</v>
      </c>
      <c r="X1505" s="1" t="s">
        <v>104</v>
      </c>
      <c r="Y1505" s="1" t="s">
        <v>57</v>
      </c>
      <c r="Z1505" s="1" t="s">
        <v>66</v>
      </c>
      <c r="AA1505" s="1"/>
      <c r="AB1505" s="1"/>
      <c r="AC1505" s="1" t="s">
        <v>42</v>
      </c>
      <c r="AD1505" s="9" t="str">
        <f t="shared" si="236"/>
        <v>Target Achieved</v>
      </c>
      <c r="AE1505" s="1" t="str" cm="1">
        <f t="array" ref="AE1505">_xlfn.IFS(AB1505&gt;=4.5,"Excellent",AB1505&gt;=3,"Good",AB1505&lt;3,"Poor")</f>
        <v>Poor</v>
      </c>
      <c r="AF1505" s="1" t="str">
        <f t="shared" si="237"/>
        <v>Eligible for Bonus</v>
      </c>
      <c r="AG1505" s="9" t="str">
        <f t="shared" si="238"/>
        <v>Normal Region</v>
      </c>
      <c r="AH1505" s="1" t="str">
        <f t="shared" si="239"/>
        <v>Order Closed</v>
      </c>
    </row>
    <row r="1506" spans="1:34">
      <c r="A1506" s="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c r="P1506" s="1">
        <f t="shared" si="230"/>
        <v>840</v>
      </c>
      <c r="Q1506" s="1">
        <v>10</v>
      </c>
      <c r="R1506" s="1">
        <f t="shared" si="231"/>
        <v>84</v>
      </c>
      <c r="S1506" s="1">
        <f t="shared" si="232"/>
        <v>756</v>
      </c>
      <c r="T1506" s="1">
        <v>0.62</v>
      </c>
      <c r="U1506" s="1">
        <f t="shared" si="233"/>
        <v>468.71999999999997</v>
      </c>
      <c r="V1506" s="1">
        <f t="shared" si="234"/>
        <v>287.28000000000003</v>
      </c>
      <c r="W1506" s="4">
        <f t="shared" si="235"/>
        <v>0.38000000000000006</v>
      </c>
      <c r="X1506" s="1" t="s">
        <v>65</v>
      </c>
      <c r="Y1506" s="1" t="s">
        <v>72</v>
      </c>
      <c r="Z1506" s="1" t="s">
        <v>51</v>
      </c>
      <c r="AA1506" s="2">
        <v>46111</v>
      </c>
      <c r="AB1506" s="1"/>
      <c r="AC1506" s="1" t="s">
        <v>42</v>
      </c>
      <c r="AD1506" s="9" t="str">
        <f t="shared" si="236"/>
        <v>Target Not Achieved</v>
      </c>
      <c r="AE1506" s="1" t="str" cm="1">
        <f t="array" ref="AE1506">_xlfn.IFS(AB1506&gt;=4.5,"Excellent",AB1506&gt;=3,"Good",AB1506&lt;3,"Poor")</f>
        <v>Poor</v>
      </c>
      <c r="AF1506" s="1" t="str">
        <f t="shared" si="237"/>
        <v>Not Eligible for Bonus</v>
      </c>
      <c r="AG1506" s="9" t="str">
        <f t="shared" si="238"/>
        <v>Normal Region</v>
      </c>
      <c r="AH1506" s="1" t="str">
        <f t="shared" si="239"/>
        <v>Order Closed</v>
      </c>
    </row>
    <row r="1507" spans="1:34">
      <c r="A1507" s="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c r="P1507" s="1">
        <f t="shared" si="230"/>
        <v>6750</v>
      </c>
      <c r="Q1507" s="1">
        <v>30</v>
      </c>
      <c r="R1507" s="1">
        <f t="shared" si="231"/>
        <v>2025</v>
      </c>
      <c r="S1507" s="1">
        <f t="shared" si="232"/>
        <v>4725</v>
      </c>
      <c r="T1507" s="1">
        <v>0.48</v>
      </c>
      <c r="U1507" s="1">
        <f t="shared" si="233"/>
        <v>2268</v>
      </c>
      <c r="V1507" s="1">
        <f t="shared" si="234"/>
        <v>2457</v>
      </c>
      <c r="W1507" s="4">
        <f t="shared" si="235"/>
        <v>0.52</v>
      </c>
      <c r="X1507" s="1" t="s">
        <v>65</v>
      </c>
      <c r="Y1507" s="1" t="s">
        <v>40</v>
      </c>
      <c r="Z1507" s="1" t="s">
        <v>41</v>
      </c>
      <c r="AA1507" s="2">
        <v>46108</v>
      </c>
      <c r="AB1507" s="1">
        <v>3</v>
      </c>
      <c r="AC1507" s="1" t="s">
        <v>42</v>
      </c>
      <c r="AD1507" s="9" t="str">
        <f t="shared" si="236"/>
        <v>Target Not Achieved</v>
      </c>
      <c r="AE1507" s="1" t="str" cm="1">
        <f t="array" ref="AE1507">_xlfn.IFS(AB1507&gt;=4.5,"Excellent",AB1507&gt;=3,"Good",AB1507&lt;3,"Poor")</f>
        <v>Good</v>
      </c>
      <c r="AF1507" s="1" t="str">
        <f t="shared" si="237"/>
        <v>Not Eligible for Bonus</v>
      </c>
      <c r="AG1507" s="9" t="str">
        <f t="shared" si="238"/>
        <v>Priority Region</v>
      </c>
      <c r="AH1507" s="1" t="str">
        <f t="shared" si="239"/>
        <v>Order Closed</v>
      </c>
    </row>
    <row r="1508" spans="1:34">
      <c r="A1508" s="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c r="P1508" s="1">
        <f t="shared" si="230"/>
        <v>2540</v>
      </c>
      <c r="Q1508" s="1">
        <v>20</v>
      </c>
      <c r="R1508" s="1">
        <f t="shared" si="231"/>
        <v>508</v>
      </c>
      <c r="S1508" s="1">
        <f t="shared" si="232"/>
        <v>2032</v>
      </c>
      <c r="T1508" s="1">
        <v>0.47</v>
      </c>
      <c r="U1508" s="1">
        <f t="shared" si="233"/>
        <v>955.04</v>
      </c>
      <c r="V1508" s="1">
        <f t="shared" si="234"/>
        <v>1076.96</v>
      </c>
      <c r="W1508" s="4">
        <f t="shared" si="235"/>
        <v>0.53</v>
      </c>
      <c r="X1508" s="1" t="s">
        <v>50</v>
      </c>
      <c r="Y1508" s="1" t="s">
        <v>72</v>
      </c>
      <c r="Z1508" s="1" t="s">
        <v>22</v>
      </c>
      <c r="AA1508" s="1"/>
      <c r="AB1508" s="1"/>
      <c r="AC1508" s="1" t="s">
        <v>93</v>
      </c>
      <c r="AD1508" s="9" t="str">
        <f t="shared" si="236"/>
        <v>Target Not Achieved</v>
      </c>
      <c r="AE1508" s="1" t="str" cm="1">
        <f t="array" ref="AE1508">_xlfn.IFS(AB1508&gt;=4.5,"Excellent",AB1508&gt;=3,"Good",AB1508&lt;3,"Poor")</f>
        <v>Poor</v>
      </c>
      <c r="AF1508" s="1" t="str">
        <f t="shared" si="237"/>
        <v>Not Eligible for Bonus</v>
      </c>
      <c r="AG1508" s="9" t="str">
        <f t="shared" si="238"/>
        <v>Normal Region</v>
      </c>
      <c r="AH1508" s="1" t="str">
        <f t="shared" si="239"/>
        <v>Order Returned</v>
      </c>
    </row>
    <row r="1509" spans="1:34">
      <c r="A1509" s="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c r="P1509" s="1">
        <f t="shared" si="230"/>
        <v>4100</v>
      </c>
      <c r="Q1509" s="1">
        <v>10</v>
      </c>
      <c r="R1509" s="1">
        <f t="shared" si="231"/>
        <v>410</v>
      </c>
      <c r="S1509" s="1">
        <f t="shared" si="232"/>
        <v>3690</v>
      </c>
      <c r="T1509" s="1">
        <v>0.62</v>
      </c>
      <c r="U1509" s="1">
        <f t="shared" si="233"/>
        <v>2287.8000000000002</v>
      </c>
      <c r="V1509" s="1">
        <f t="shared" si="234"/>
        <v>1402.1999999999998</v>
      </c>
      <c r="W1509" s="4">
        <f t="shared" si="235"/>
        <v>0.37999999999999995</v>
      </c>
      <c r="X1509" s="1" t="s">
        <v>104</v>
      </c>
      <c r="Y1509" s="1" t="s">
        <v>40</v>
      </c>
      <c r="Z1509" s="1" t="s">
        <v>41</v>
      </c>
      <c r="AA1509" s="2">
        <v>46115</v>
      </c>
      <c r="AB1509" s="1">
        <v>4</v>
      </c>
      <c r="AC1509" s="1" t="s">
        <v>42</v>
      </c>
      <c r="AD1509" s="9" t="str">
        <f t="shared" si="236"/>
        <v>Target Not Achieved</v>
      </c>
      <c r="AE1509" s="1" t="str" cm="1">
        <f t="array" ref="AE1509">_xlfn.IFS(AB1509&gt;=4.5,"Excellent",AB1509&gt;=3,"Good",AB1509&lt;3,"Poor")</f>
        <v>Good</v>
      </c>
      <c r="AF1509" s="1" t="str">
        <f t="shared" si="237"/>
        <v>Not Eligible for Bonus</v>
      </c>
      <c r="AG1509" s="9" t="str">
        <f t="shared" si="238"/>
        <v>Priority Region</v>
      </c>
      <c r="AH1509" s="1" t="str">
        <f t="shared" si="239"/>
        <v>Order Closed</v>
      </c>
    </row>
    <row r="1510" spans="1:34">
      <c r="A1510" s="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c r="P1510" s="1">
        <f t="shared" si="230"/>
        <v>13640</v>
      </c>
      <c r="Q1510" s="1">
        <v>0</v>
      </c>
      <c r="R1510" s="1">
        <f t="shared" si="231"/>
        <v>0</v>
      </c>
      <c r="S1510" s="1">
        <f t="shared" si="232"/>
        <v>13640</v>
      </c>
      <c r="T1510" s="1">
        <v>0.47</v>
      </c>
      <c r="U1510" s="1">
        <f t="shared" si="233"/>
        <v>6410.7999999999993</v>
      </c>
      <c r="V1510" s="1">
        <f t="shared" si="234"/>
        <v>7229.2000000000007</v>
      </c>
      <c r="W1510" s="4">
        <f t="shared" si="235"/>
        <v>0.53</v>
      </c>
      <c r="X1510" s="1" t="s">
        <v>147</v>
      </c>
      <c r="Y1510" s="1" t="s">
        <v>57</v>
      </c>
      <c r="Z1510" s="1" t="s">
        <v>41</v>
      </c>
      <c r="AA1510" s="2">
        <v>46113</v>
      </c>
      <c r="AB1510" s="1">
        <v>5</v>
      </c>
      <c r="AC1510" s="1" t="s">
        <v>42</v>
      </c>
      <c r="AD1510" s="9" t="str">
        <f t="shared" si="236"/>
        <v>Target Achieved</v>
      </c>
      <c r="AE1510" s="1" t="str" cm="1">
        <f t="array" ref="AE1510">_xlfn.IFS(AB1510&gt;=4.5,"Excellent",AB1510&gt;=3,"Good",AB1510&lt;3,"Poor")</f>
        <v>Excellent</v>
      </c>
      <c r="AF1510" s="1" t="str">
        <f t="shared" si="237"/>
        <v>Eligible for Bonus</v>
      </c>
      <c r="AG1510" s="9" t="str">
        <f t="shared" si="238"/>
        <v>Normal Region</v>
      </c>
      <c r="AH1510" s="1" t="str">
        <f t="shared" si="239"/>
        <v>Order Closed</v>
      </c>
    </row>
    <row r="1511" spans="1:34">
      <c r="A1511" s="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c r="P1511" s="1">
        <f t="shared" si="230"/>
        <v>3640</v>
      </c>
      <c r="Q1511" s="1">
        <v>20</v>
      </c>
      <c r="R1511" s="1">
        <f t="shared" si="231"/>
        <v>728</v>
      </c>
      <c r="S1511" s="1">
        <f t="shared" si="232"/>
        <v>2912</v>
      </c>
      <c r="T1511" s="1">
        <v>0.62</v>
      </c>
      <c r="U1511" s="1">
        <f t="shared" si="233"/>
        <v>1805.44</v>
      </c>
      <c r="V1511" s="1">
        <f t="shared" si="234"/>
        <v>1106.56</v>
      </c>
      <c r="W1511" s="4">
        <f t="shared" si="235"/>
        <v>0.38</v>
      </c>
      <c r="X1511" s="1" t="s">
        <v>147</v>
      </c>
      <c r="Y1511" s="1" t="s">
        <v>57</v>
      </c>
      <c r="Z1511" s="1" t="s">
        <v>22</v>
      </c>
      <c r="AA1511" s="1"/>
      <c r="AB1511" s="1"/>
      <c r="AC1511" s="1" t="s">
        <v>93</v>
      </c>
      <c r="AD1511" s="9" t="str">
        <f t="shared" si="236"/>
        <v>Target Not Achieved</v>
      </c>
      <c r="AE1511" s="1" t="str" cm="1">
        <f t="array" ref="AE1511">_xlfn.IFS(AB1511&gt;=4.5,"Excellent",AB1511&gt;=3,"Good",AB1511&lt;3,"Poor")</f>
        <v>Poor</v>
      </c>
      <c r="AF1511" s="1" t="str">
        <f t="shared" si="237"/>
        <v>Not Eligible for Bonus</v>
      </c>
      <c r="AG1511" s="9" t="str">
        <f t="shared" si="238"/>
        <v>Priority Region</v>
      </c>
      <c r="AH1511" s="1" t="str">
        <f t="shared" si="239"/>
        <v>Order Returned</v>
      </c>
    </row>
    <row r="1512" spans="1:34">
      <c r="A1512" s="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c r="P1512" s="1">
        <f t="shared" si="230"/>
        <v>9680</v>
      </c>
      <c r="Q1512" s="1">
        <v>20</v>
      </c>
      <c r="R1512" s="1">
        <f t="shared" si="231"/>
        <v>1936</v>
      </c>
      <c r="S1512" s="1">
        <f t="shared" si="232"/>
        <v>7744</v>
      </c>
      <c r="T1512" s="1">
        <v>0.47</v>
      </c>
      <c r="U1512" s="1">
        <f t="shared" si="233"/>
        <v>3639.68</v>
      </c>
      <c r="V1512" s="1">
        <f t="shared" si="234"/>
        <v>4104.32</v>
      </c>
      <c r="W1512" s="4">
        <f t="shared" si="235"/>
        <v>0.52999999999999992</v>
      </c>
      <c r="X1512" s="1" t="s">
        <v>65</v>
      </c>
      <c r="Y1512" s="1" t="s">
        <v>81</v>
      </c>
      <c r="Z1512" s="1" t="s">
        <v>41</v>
      </c>
      <c r="AA1512" s="2">
        <v>46115</v>
      </c>
      <c r="AB1512" s="1">
        <v>5</v>
      </c>
      <c r="AC1512" s="1" t="s">
        <v>42</v>
      </c>
      <c r="AD1512" s="9" t="str">
        <f t="shared" si="236"/>
        <v>Target Not Achieved</v>
      </c>
      <c r="AE1512" s="1" t="str" cm="1">
        <f t="array" ref="AE1512">_xlfn.IFS(AB1512&gt;=4.5,"Excellent",AB1512&gt;=3,"Good",AB1512&lt;3,"Poor")</f>
        <v>Excellent</v>
      </c>
      <c r="AF1512" s="1" t="str">
        <f t="shared" si="237"/>
        <v>Not Eligible for Bonus</v>
      </c>
      <c r="AG1512" s="9" t="str">
        <f t="shared" si="238"/>
        <v>Normal Region</v>
      </c>
      <c r="AH1512" s="1" t="str">
        <f t="shared" si="239"/>
        <v>Order Closed</v>
      </c>
    </row>
    <row r="1513" spans="1:34">
      <c r="A1513" s="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c r="P1513" s="1">
        <f t="shared" si="230"/>
        <v>258000</v>
      </c>
      <c r="Q1513" s="1">
        <v>0</v>
      </c>
      <c r="R1513" s="1">
        <f t="shared" si="231"/>
        <v>0</v>
      </c>
      <c r="S1513" s="1">
        <f t="shared" si="232"/>
        <v>258000</v>
      </c>
      <c r="T1513" s="1">
        <v>0.57999999999999996</v>
      </c>
      <c r="U1513" s="1">
        <f t="shared" si="233"/>
        <v>149640</v>
      </c>
      <c r="V1513" s="1">
        <f t="shared" si="234"/>
        <v>108360</v>
      </c>
      <c r="W1513" s="4">
        <f t="shared" si="235"/>
        <v>0.42</v>
      </c>
      <c r="X1513" s="1" t="s">
        <v>50</v>
      </c>
      <c r="Y1513" s="1" t="s">
        <v>40</v>
      </c>
      <c r="Z1513" s="1" t="s">
        <v>66</v>
      </c>
      <c r="AA1513" s="1"/>
      <c r="AB1513" s="1"/>
      <c r="AC1513" s="1" t="s">
        <v>42</v>
      </c>
      <c r="AD1513" s="9" t="str">
        <f t="shared" si="236"/>
        <v>Target Achieved</v>
      </c>
      <c r="AE1513" s="1" t="str" cm="1">
        <f t="array" ref="AE1513">_xlfn.IFS(AB1513&gt;=4.5,"Excellent",AB1513&gt;=3,"Good",AB1513&lt;3,"Poor")</f>
        <v>Poor</v>
      </c>
      <c r="AF1513" s="1" t="str">
        <f t="shared" si="237"/>
        <v>Eligible for Bonus</v>
      </c>
      <c r="AG1513" s="9" t="str">
        <f t="shared" si="238"/>
        <v>Normal Region</v>
      </c>
      <c r="AH1513" s="1" t="str">
        <f t="shared" si="239"/>
        <v>Order Closed</v>
      </c>
    </row>
    <row r="1514" spans="1:34">
      <c r="A1514" s="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c r="P1514" s="1">
        <f t="shared" si="230"/>
        <v>4700</v>
      </c>
      <c r="Q1514" s="1">
        <v>15</v>
      </c>
      <c r="R1514" s="1">
        <f t="shared" si="231"/>
        <v>705</v>
      </c>
      <c r="S1514" s="1">
        <f t="shared" si="232"/>
        <v>3995</v>
      </c>
      <c r="T1514" s="1">
        <v>0.47</v>
      </c>
      <c r="U1514" s="1">
        <f t="shared" si="233"/>
        <v>1877.6499999999999</v>
      </c>
      <c r="V1514" s="1">
        <f t="shared" si="234"/>
        <v>2117.3500000000004</v>
      </c>
      <c r="W1514" s="4">
        <f t="shared" si="235"/>
        <v>0.53000000000000014</v>
      </c>
      <c r="X1514" s="1" t="s">
        <v>56</v>
      </c>
      <c r="Y1514" s="1" t="s">
        <v>40</v>
      </c>
      <c r="Z1514" s="1" t="s">
        <v>120</v>
      </c>
      <c r="AA1514" s="1"/>
      <c r="AB1514" s="1"/>
      <c r="AC1514" s="1" t="s">
        <v>42</v>
      </c>
      <c r="AD1514" s="9" t="str">
        <f t="shared" si="236"/>
        <v>Target Not Achieved</v>
      </c>
      <c r="AE1514" s="1" t="str" cm="1">
        <f t="array" ref="AE1514">_xlfn.IFS(AB1514&gt;=4.5,"Excellent",AB1514&gt;=3,"Good",AB1514&lt;3,"Poor")</f>
        <v>Poor</v>
      </c>
      <c r="AF1514" s="1" t="str">
        <f t="shared" si="237"/>
        <v>Not Eligible for Bonus</v>
      </c>
      <c r="AG1514" s="9" t="str">
        <f t="shared" si="238"/>
        <v>Normal Region</v>
      </c>
      <c r="AH1514" s="1" t="str">
        <f t="shared" si="239"/>
        <v>Order Closed</v>
      </c>
    </row>
    <row r="1515" spans="1:34">
      <c r="A1515" s="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c r="P1515" s="1">
        <f t="shared" si="230"/>
        <v>27250</v>
      </c>
      <c r="Q1515" s="1">
        <v>5</v>
      </c>
      <c r="R1515" s="1">
        <f t="shared" si="231"/>
        <v>1362.5</v>
      </c>
      <c r="S1515" s="1">
        <f t="shared" si="232"/>
        <v>25887.5</v>
      </c>
      <c r="T1515" s="1">
        <v>0.5</v>
      </c>
      <c r="U1515" s="1">
        <f t="shared" si="233"/>
        <v>12943.75</v>
      </c>
      <c r="V1515" s="1">
        <f t="shared" si="234"/>
        <v>12943.75</v>
      </c>
      <c r="W1515" s="4">
        <f t="shared" si="235"/>
        <v>0.5</v>
      </c>
      <c r="X1515" s="1" t="s">
        <v>39</v>
      </c>
      <c r="Y1515" s="1" t="s">
        <v>40</v>
      </c>
      <c r="Z1515" s="1" t="s">
        <v>41</v>
      </c>
      <c r="AA1515" s="2">
        <v>46111</v>
      </c>
      <c r="AB1515" s="1">
        <v>4</v>
      </c>
      <c r="AC1515" s="1" t="s">
        <v>42</v>
      </c>
      <c r="AD1515" s="9" t="str">
        <f t="shared" si="236"/>
        <v>Target Achieved</v>
      </c>
      <c r="AE1515" s="1" t="str" cm="1">
        <f t="array" ref="AE1515">_xlfn.IFS(AB1515&gt;=4.5,"Excellent",AB1515&gt;=3,"Good",AB1515&lt;3,"Poor")</f>
        <v>Good</v>
      </c>
      <c r="AF1515" s="1" t="str">
        <f t="shared" si="237"/>
        <v>Eligible for Bonus</v>
      </c>
      <c r="AG1515" s="9" t="str">
        <f t="shared" si="238"/>
        <v>Normal Region</v>
      </c>
      <c r="AH1515" s="1" t="str">
        <f t="shared" si="239"/>
        <v>Order Closed</v>
      </c>
    </row>
    <row r="1516" spans="1:34">
      <c r="A1516" s="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c r="P1516" s="1">
        <f t="shared" si="230"/>
        <v>3520</v>
      </c>
      <c r="Q1516" s="1">
        <v>5</v>
      </c>
      <c r="R1516" s="1">
        <f t="shared" si="231"/>
        <v>176</v>
      </c>
      <c r="S1516" s="1">
        <f t="shared" si="232"/>
        <v>3344</v>
      </c>
      <c r="T1516" s="1">
        <v>0.47</v>
      </c>
      <c r="U1516" s="1">
        <f t="shared" si="233"/>
        <v>1571.6799999999998</v>
      </c>
      <c r="V1516" s="1">
        <f t="shared" si="234"/>
        <v>1772.3200000000002</v>
      </c>
      <c r="W1516" s="4">
        <f t="shared" si="235"/>
        <v>0.53</v>
      </c>
      <c r="X1516" s="1" t="s">
        <v>56</v>
      </c>
      <c r="Y1516" s="1" t="s">
        <v>57</v>
      </c>
      <c r="Z1516" s="1" t="s">
        <v>41</v>
      </c>
      <c r="AA1516" s="2">
        <v>46113</v>
      </c>
      <c r="AB1516" s="1">
        <v>4</v>
      </c>
      <c r="AC1516" s="1" t="s">
        <v>42</v>
      </c>
      <c r="AD1516" s="9" t="str">
        <f t="shared" si="236"/>
        <v>Target Not Achieved</v>
      </c>
      <c r="AE1516" s="1" t="str" cm="1">
        <f t="array" ref="AE1516">_xlfn.IFS(AB1516&gt;=4.5,"Excellent",AB1516&gt;=3,"Good",AB1516&lt;3,"Poor")</f>
        <v>Good</v>
      </c>
      <c r="AF1516" s="1" t="str">
        <f t="shared" si="237"/>
        <v>Not Eligible for Bonus</v>
      </c>
      <c r="AG1516" s="9" t="str">
        <f t="shared" si="238"/>
        <v>Normal Region</v>
      </c>
      <c r="AH1516" s="1" t="str">
        <f t="shared" si="239"/>
        <v>Order Closed</v>
      </c>
    </row>
    <row r="1517" spans="1:34">
      <c r="A1517" s="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c r="P1517" s="1">
        <f t="shared" si="230"/>
        <v>18360</v>
      </c>
      <c r="Q1517" s="1">
        <v>5</v>
      </c>
      <c r="R1517" s="1">
        <f t="shared" si="231"/>
        <v>918</v>
      </c>
      <c r="S1517" s="1">
        <f t="shared" si="232"/>
        <v>17442</v>
      </c>
      <c r="T1517" s="1">
        <v>0.47</v>
      </c>
      <c r="U1517" s="1">
        <f t="shared" si="233"/>
        <v>8197.74</v>
      </c>
      <c r="V1517" s="1">
        <f t="shared" si="234"/>
        <v>9244.26</v>
      </c>
      <c r="W1517" s="4">
        <f t="shared" si="235"/>
        <v>0.53</v>
      </c>
      <c r="X1517" s="1" t="s">
        <v>147</v>
      </c>
      <c r="Y1517" s="1" t="s">
        <v>72</v>
      </c>
      <c r="Z1517" s="1" t="s">
        <v>41</v>
      </c>
      <c r="AA1517" s="2">
        <v>46113</v>
      </c>
      <c r="AB1517" s="1">
        <v>3</v>
      </c>
      <c r="AC1517" s="1" t="s">
        <v>42</v>
      </c>
      <c r="AD1517" s="9" t="str">
        <f t="shared" si="236"/>
        <v>Target Achieved</v>
      </c>
      <c r="AE1517" s="1" t="str" cm="1">
        <f t="array" ref="AE1517">_xlfn.IFS(AB1517&gt;=4.5,"Excellent",AB1517&gt;=3,"Good",AB1517&lt;3,"Poor")</f>
        <v>Good</v>
      </c>
      <c r="AF1517" s="1" t="str">
        <f t="shared" si="237"/>
        <v>Eligible for Bonus</v>
      </c>
      <c r="AG1517" s="9" t="str">
        <f t="shared" si="238"/>
        <v>Normal Region</v>
      </c>
      <c r="AH1517" s="1" t="str">
        <f t="shared" si="239"/>
        <v>Order Closed</v>
      </c>
    </row>
    <row r="1518" spans="1:34">
      <c r="A1518" s="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c r="P1518" s="1">
        <f t="shared" si="230"/>
        <v>22400</v>
      </c>
      <c r="Q1518" s="1">
        <v>25</v>
      </c>
      <c r="R1518" s="1">
        <f t="shared" si="231"/>
        <v>5600</v>
      </c>
      <c r="S1518" s="1">
        <f t="shared" si="232"/>
        <v>16800</v>
      </c>
      <c r="T1518" s="1">
        <v>0.45</v>
      </c>
      <c r="U1518" s="1">
        <f t="shared" si="233"/>
        <v>7560</v>
      </c>
      <c r="V1518" s="1">
        <f t="shared" si="234"/>
        <v>9240</v>
      </c>
      <c r="W1518" s="4">
        <f t="shared" si="235"/>
        <v>0.55000000000000004</v>
      </c>
      <c r="X1518" s="1" t="s">
        <v>104</v>
      </c>
      <c r="Y1518" s="1" t="s">
        <v>81</v>
      </c>
      <c r="Z1518" s="1" t="s">
        <v>41</v>
      </c>
      <c r="AA1518" s="2">
        <v>46113</v>
      </c>
      <c r="AB1518" s="1">
        <v>3</v>
      </c>
      <c r="AC1518" s="1" t="s">
        <v>42</v>
      </c>
      <c r="AD1518" s="9" t="str">
        <f t="shared" si="236"/>
        <v>Target Achieved</v>
      </c>
      <c r="AE1518" s="1" t="str" cm="1">
        <f t="array" ref="AE1518">_xlfn.IFS(AB1518&gt;=4.5,"Excellent",AB1518&gt;=3,"Good",AB1518&lt;3,"Poor")</f>
        <v>Good</v>
      </c>
      <c r="AF1518" s="1" t="str">
        <f t="shared" si="237"/>
        <v>Not Eligible for Bonus</v>
      </c>
      <c r="AG1518" s="9" t="str">
        <f t="shared" si="238"/>
        <v>Normal Region</v>
      </c>
      <c r="AH1518" s="1" t="str">
        <f t="shared" si="239"/>
        <v>Order Closed</v>
      </c>
    </row>
    <row r="1519" spans="1:34">
      <c r="A1519" s="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c r="P1519" s="1">
        <f t="shared" si="230"/>
        <v>11730</v>
      </c>
      <c r="Q1519" s="1">
        <v>5</v>
      </c>
      <c r="R1519" s="1">
        <f t="shared" si="231"/>
        <v>586.5</v>
      </c>
      <c r="S1519" s="1">
        <f t="shared" si="232"/>
        <v>11143.5</v>
      </c>
      <c r="T1519" s="1">
        <v>0.45</v>
      </c>
      <c r="U1519" s="1">
        <f t="shared" si="233"/>
        <v>5014.5749999999998</v>
      </c>
      <c r="V1519" s="1">
        <f t="shared" si="234"/>
        <v>6128.9250000000002</v>
      </c>
      <c r="W1519" s="4">
        <f t="shared" si="235"/>
        <v>0.55000000000000004</v>
      </c>
      <c r="X1519" s="1" t="s">
        <v>56</v>
      </c>
      <c r="Y1519" s="1" t="s">
        <v>72</v>
      </c>
      <c r="Z1519" s="1" t="s">
        <v>51</v>
      </c>
      <c r="AA1519" s="2">
        <v>46113</v>
      </c>
      <c r="AB1519" s="1"/>
      <c r="AC1519" s="1" t="s">
        <v>42</v>
      </c>
      <c r="AD1519" s="9" t="str">
        <f t="shared" si="236"/>
        <v>Target Achieved</v>
      </c>
      <c r="AE1519" s="1" t="str" cm="1">
        <f t="array" ref="AE1519">_xlfn.IFS(AB1519&gt;=4.5,"Excellent",AB1519&gt;=3,"Good",AB1519&lt;3,"Poor")</f>
        <v>Poor</v>
      </c>
      <c r="AF1519" s="1" t="str">
        <f t="shared" si="237"/>
        <v>Eligible for Bonus</v>
      </c>
      <c r="AG1519" s="9" t="str">
        <f t="shared" si="238"/>
        <v>Normal Region</v>
      </c>
      <c r="AH1519" s="1" t="str">
        <f t="shared" si="239"/>
        <v>Order Closed</v>
      </c>
    </row>
    <row r="1520" spans="1:34">
      <c r="A1520" s="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c r="P1520" s="1">
        <f t="shared" si="230"/>
        <v>22950</v>
      </c>
      <c r="Q1520" s="1">
        <v>15</v>
      </c>
      <c r="R1520" s="1">
        <f t="shared" si="231"/>
        <v>3442.5</v>
      </c>
      <c r="S1520" s="1">
        <f t="shared" si="232"/>
        <v>19507.5</v>
      </c>
      <c r="T1520" s="1">
        <v>0.45</v>
      </c>
      <c r="U1520" s="1">
        <f t="shared" si="233"/>
        <v>8778.375</v>
      </c>
      <c r="V1520" s="1">
        <f t="shared" si="234"/>
        <v>10729.125</v>
      </c>
      <c r="W1520" s="4">
        <f t="shared" si="235"/>
        <v>0.55000000000000004</v>
      </c>
      <c r="X1520" s="1" t="s">
        <v>147</v>
      </c>
      <c r="Y1520" s="1" t="s">
        <v>72</v>
      </c>
      <c r="Z1520" s="1" t="s">
        <v>41</v>
      </c>
      <c r="AA1520" s="2">
        <v>46117</v>
      </c>
      <c r="AB1520" s="1">
        <v>5</v>
      </c>
      <c r="AC1520" s="1" t="s">
        <v>42</v>
      </c>
      <c r="AD1520" s="9" t="str">
        <f t="shared" si="236"/>
        <v>Target Achieved</v>
      </c>
      <c r="AE1520" s="1" t="str" cm="1">
        <f t="array" ref="AE1520">_xlfn.IFS(AB1520&gt;=4.5,"Excellent",AB1520&gt;=3,"Good",AB1520&lt;3,"Poor")</f>
        <v>Excellent</v>
      </c>
      <c r="AF1520" s="1" t="str">
        <f t="shared" si="237"/>
        <v>Not Eligible for Bonus</v>
      </c>
      <c r="AG1520" s="9" t="str">
        <f t="shared" si="238"/>
        <v>Priority Region</v>
      </c>
      <c r="AH1520" s="1" t="str">
        <f t="shared" si="239"/>
        <v>Order Closed</v>
      </c>
    </row>
    <row r="1521" spans="1:34">
      <c r="A1521" s="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c r="P1521" s="1">
        <f t="shared" si="230"/>
        <v>73120</v>
      </c>
      <c r="Q1521" s="1">
        <v>0</v>
      </c>
      <c r="R1521" s="1">
        <f t="shared" si="231"/>
        <v>0</v>
      </c>
      <c r="S1521" s="1">
        <f t="shared" si="232"/>
        <v>73120</v>
      </c>
      <c r="T1521" s="1">
        <v>0.57999999999999996</v>
      </c>
      <c r="U1521" s="1">
        <f t="shared" si="233"/>
        <v>42409.599999999999</v>
      </c>
      <c r="V1521" s="1">
        <f t="shared" si="234"/>
        <v>30710.400000000001</v>
      </c>
      <c r="W1521" s="4">
        <f t="shared" si="235"/>
        <v>0.42000000000000004</v>
      </c>
      <c r="X1521" s="1" t="s">
        <v>39</v>
      </c>
      <c r="Y1521" s="1" t="s">
        <v>57</v>
      </c>
      <c r="Z1521" s="1" t="s">
        <v>41</v>
      </c>
      <c r="AA1521" s="2">
        <v>46112</v>
      </c>
      <c r="AB1521" s="1">
        <v>4</v>
      </c>
      <c r="AC1521" s="1" t="s">
        <v>42</v>
      </c>
      <c r="AD1521" s="9" t="str">
        <f t="shared" si="236"/>
        <v>Target Achieved</v>
      </c>
      <c r="AE1521" s="1" t="str" cm="1">
        <f t="array" ref="AE1521">_xlfn.IFS(AB1521&gt;=4.5,"Excellent",AB1521&gt;=3,"Good",AB1521&lt;3,"Poor")</f>
        <v>Good</v>
      </c>
      <c r="AF1521" s="1" t="str">
        <f t="shared" si="237"/>
        <v>Eligible for Bonus</v>
      </c>
      <c r="AG1521" s="9" t="str">
        <f t="shared" si="238"/>
        <v>Priority Region</v>
      </c>
      <c r="AH1521" s="1" t="str">
        <f t="shared" si="239"/>
        <v>Order Closed</v>
      </c>
    </row>
    <row r="1522" spans="1:34">
      <c r="A1522" s="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c r="P1522" s="1">
        <f t="shared" si="230"/>
        <v>5760</v>
      </c>
      <c r="Q1522" s="1">
        <v>10</v>
      </c>
      <c r="R1522" s="1">
        <f t="shared" si="231"/>
        <v>576</v>
      </c>
      <c r="S1522" s="1">
        <f t="shared" si="232"/>
        <v>5184</v>
      </c>
      <c r="T1522" s="1">
        <v>0.48</v>
      </c>
      <c r="U1522" s="1">
        <f t="shared" si="233"/>
        <v>2488.3199999999997</v>
      </c>
      <c r="V1522" s="1">
        <f t="shared" si="234"/>
        <v>2695.6800000000003</v>
      </c>
      <c r="W1522" s="4">
        <f t="shared" si="235"/>
        <v>0.52</v>
      </c>
      <c r="X1522" s="1" t="s">
        <v>92</v>
      </c>
      <c r="Y1522" s="1" t="s">
        <v>57</v>
      </c>
      <c r="Z1522" s="1" t="s">
        <v>41</v>
      </c>
      <c r="AA1522" s="2">
        <v>46112</v>
      </c>
      <c r="AB1522" s="1">
        <v>4</v>
      </c>
      <c r="AC1522" s="1" t="s">
        <v>42</v>
      </c>
      <c r="AD1522" s="9" t="str">
        <f t="shared" si="236"/>
        <v>Target Not Achieved</v>
      </c>
      <c r="AE1522" s="1" t="str" cm="1">
        <f t="array" ref="AE1522">_xlfn.IFS(AB1522&gt;=4.5,"Excellent",AB1522&gt;=3,"Good",AB1522&lt;3,"Poor")</f>
        <v>Good</v>
      </c>
      <c r="AF1522" s="1" t="str">
        <f t="shared" si="237"/>
        <v>Not Eligible for Bonus</v>
      </c>
      <c r="AG1522" s="9" t="str">
        <f t="shared" si="238"/>
        <v>Normal Region</v>
      </c>
      <c r="AH1522" s="1" t="str">
        <f t="shared" si="239"/>
        <v>Order Closed</v>
      </c>
    </row>
    <row r="1523" spans="1:34">
      <c r="A1523" s="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c r="P1523" s="1">
        <f t="shared" si="230"/>
        <v>4100</v>
      </c>
      <c r="Q1523" s="1">
        <v>5</v>
      </c>
      <c r="R1523" s="1">
        <f t="shared" si="231"/>
        <v>205</v>
      </c>
      <c r="S1523" s="1">
        <f t="shared" si="232"/>
        <v>3895</v>
      </c>
      <c r="T1523" s="1">
        <v>0.5</v>
      </c>
      <c r="U1523" s="1">
        <f t="shared" si="233"/>
        <v>1947.5</v>
      </c>
      <c r="V1523" s="1">
        <f t="shared" si="234"/>
        <v>1947.5</v>
      </c>
      <c r="W1523" s="4">
        <f t="shared" si="235"/>
        <v>0.5</v>
      </c>
      <c r="X1523" s="1" t="s">
        <v>104</v>
      </c>
      <c r="Y1523" s="1" t="s">
        <v>81</v>
      </c>
      <c r="Z1523" s="1" t="s">
        <v>41</v>
      </c>
      <c r="AA1523" s="2">
        <v>46113</v>
      </c>
      <c r="AB1523" s="1">
        <v>3</v>
      </c>
      <c r="AC1523" s="1" t="s">
        <v>42</v>
      </c>
      <c r="AD1523" s="9" t="str">
        <f t="shared" si="236"/>
        <v>Target Not Achieved</v>
      </c>
      <c r="AE1523" s="1" t="str" cm="1">
        <f t="array" ref="AE1523">_xlfn.IFS(AB1523&gt;=4.5,"Excellent",AB1523&gt;=3,"Good",AB1523&lt;3,"Poor")</f>
        <v>Good</v>
      </c>
      <c r="AF1523" s="1" t="str">
        <f t="shared" si="237"/>
        <v>Not Eligible for Bonus</v>
      </c>
      <c r="AG1523" s="9" t="str">
        <f t="shared" si="238"/>
        <v>Normal Region</v>
      </c>
      <c r="AH1523" s="1" t="str">
        <f t="shared" si="239"/>
        <v>Order Closed</v>
      </c>
    </row>
    <row r="1524" spans="1:34">
      <c r="A1524" s="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c r="P1524" s="1">
        <f t="shared" si="230"/>
        <v>168880</v>
      </c>
      <c r="Q1524" s="1">
        <v>30</v>
      </c>
      <c r="R1524" s="1">
        <f t="shared" si="231"/>
        <v>50664</v>
      </c>
      <c r="S1524" s="1">
        <f t="shared" si="232"/>
        <v>118216</v>
      </c>
      <c r="T1524" s="1">
        <v>0.57999999999999996</v>
      </c>
      <c r="U1524" s="1">
        <f t="shared" si="233"/>
        <v>68565.279999999999</v>
      </c>
      <c r="V1524" s="1">
        <f t="shared" si="234"/>
        <v>49650.720000000001</v>
      </c>
      <c r="W1524" s="4">
        <f t="shared" si="235"/>
        <v>0.42</v>
      </c>
      <c r="X1524" s="1" t="s">
        <v>39</v>
      </c>
      <c r="Y1524" s="1" t="s">
        <v>40</v>
      </c>
      <c r="Z1524" s="1" t="s">
        <v>41</v>
      </c>
      <c r="AA1524" s="2">
        <v>46118</v>
      </c>
      <c r="AB1524" s="1">
        <v>5</v>
      </c>
      <c r="AC1524" s="1" t="s">
        <v>42</v>
      </c>
      <c r="AD1524" s="9" t="str">
        <f t="shared" si="236"/>
        <v>Target Achieved</v>
      </c>
      <c r="AE1524" s="1" t="str" cm="1">
        <f t="array" ref="AE1524">_xlfn.IFS(AB1524&gt;=4.5,"Excellent",AB1524&gt;=3,"Good",AB1524&lt;3,"Poor")</f>
        <v>Excellent</v>
      </c>
      <c r="AF1524" s="1" t="str">
        <f t="shared" si="237"/>
        <v>Not Eligible for Bonus</v>
      </c>
      <c r="AG1524" s="9" t="str">
        <f t="shared" si="238"/>
        <v>Normal Region</v>
      </c>
      <c r="AH1524" s="1" t="str">
        <f t="shared" si="239"/>
        <v>Order Closed</v>
      </c>
    </row>
    <row r="1525" spans="1:34">
      <c r="A1525" s="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c r="P1525" s="1">
        <f t="shared" si="230"/>
        <v>6300</v>
      </c>
      <c r="Q1525" s="1">
        <v>25</v>
      </c>
      <c r="R1525" s="1">
        <f t="shared" si="231"/>
        <v>1575</v>
      </c>
      <c r="S1525" s="1">
        <f t="shared" si="232"/>
        <v>4725</v>
      </c>
      <c r="T1525" s="1">
        <v>0.47</v>
      </c>
      <c r="U1525" s="1">
        <f t="shared" si="233"/>
        <v>2220.75</v>
      </c>
      <c r="V1525" s="1">
        <f t="shared" si="234"/>
        <v>2504.25</v>
      </c>
      <c r="W1525" s="4">
        <f t="shared" si="235"/>
        <v>0.53</v>
      </c>
      <c r="X1525" s="1" t="s">
        <v>50</v>
      </c>
      <c r="Y1525" s="1" t="s">
        <v>81</v>
      </c>
      <c r="Z1525" s="1" t="s">
        <v>41</v>
      </c>
      <c r="AA1525" s="2">
        <v>46115</v>
      </c>
      <c r="AB1525" s="1">
        <v>5</v>
      </c>
      <c r="AC1525" s="1" t="s">
        <v>42</v>
      </c>
      <c r="AD1525" s="9" t="str">
        <f t="shared" si="236"/>
        <v>Target Not Achieved</v>
      </c>
      <c r="AE1525" s="1" t="str" cm="1">
        <f t="array" ref="AE1525">_xlfn.IFS(AB1525&gt;=4.5,"Excellent",AB1525&gt;=3,"Good",AB1525&lt;3,"Poor")</f>
        <v>Excellent</v>
      </c>
      <c r="AF1525" s="1" t="str">
        <f t="shared" si="237"/>
        <v>Not Eligible for Bonus</v>
      </c>
      <c r="AG1525" s="9" t="str">
        <f t="shared" si="238"/>
        <v>Normal Region</v>
      </c>
      <c r="AH1525" s="1" t="str">
        <f t="shared" si="239"/>
        <v>Order Closed</v>
      </c>
    </row>
    <row r="1526" spans="1:34">
      <c r="A1526" s="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c r="P1526" s="1">
        <f t="shared" si="230"/>
        <v>680</v>
      </c>
      <c r="Q1526" s="1">
        <v>10</v>
      </c>
      <c r="R1526" s="1">
        <f t="shared" si="231"/>
        <v>68</v>
      </c>
      <c r="S1526" s="1">
        <f t="shared" si="232"/>
        <v>612</v>
      </c>
      <c r="T1526" s="1">
        <v>0.47</v>
      </c>
      <c r="U1526" s="1">
        <f t="shared" si="233"/>
        <v>287.64</v>
      </c>
      <c r="V1526" s="1">
        <f t="shared" si="234"/>
        <v>324.36</v>
      </c>
      <c r="W1526" s="4">
        <f t="shared" si="235"/>
        <v>0.53</v>
      </c>
      <c r="X1526" s="1" t="s">
        <v>50</v>
      </c>
      <c r="Y1526" s="1" t="s">
        <v>57</v>
      </c>
      <c r="Z1526" s="1" t="s">
        <v>51</v>
      </c>
      <c r="AA1526" s="2">
        <v>46113</v>
      </c>
      <c r="AB1526" s="1"/>
      <c r="AC1526" s="1" t="s">
        <v>42</v>
      </c>
      <c r="AD1526" s="9" t="str">
        <f t="shared" si="236"/>
        <v>Target Not Achieved</v>
      </c>
      <c r="AE1526" s="1" t="str" cm="1">
        <f t="array" ref="AE1526">_xlfn.IFS(AB1526&gt;=4.5,"Excellent",AB1526&gt;=3,"Good",AB1526&lt;3,"Poor")</f>
        <v>Poor</v>
      </c>
      <c r="AF1526" s="1" t="str">
        <f t="shared" si="237"/>
        <v>Not Eligible for Bonus</v>
      </c>
      <c r="AG1526" s="9" t="str">
        <f t="shared" si="238"/>
        <v>Normal Region</v>
      </c>
      <c r="AH1526" s="1" t="str">
        <f t="shared" si="239"/>
        <v>Order Closed</v>
      </c>
    </row>
    <row r="1527" spans="1:34">
      <c r="A1527" s="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c r="P1527" s="1">
        <f t="shared" si="230"/>
        <v>175240</v>
      </c>
      <c r="Q1527" s="1">
        <v>20</v>
      </c>
      <c r="R1527" s="1">
        <f t="shared" si="231"/>
        <v>35048</v>
      </c>
      <c r="S1527" s="1">
        <f t="shared" si="232"/>
        <v>140192</v>
      </c>
      <c r="T1527" s="1">
        <v>0.57999999999999996</v>
      </c>
      <c r="U1527" s="1">
        <f t="shared" si="233"/>
        <v>81311.360000000001</v>
      </c>
      <c r="V1527" s="1">
        <f t="shared" si="234"/>
        <v>58880.639999999999</v>
      </c>
      <c r="W1527" s="4">
        <f t="shared" si="235"/>
        <v>0.42</v>
      </c>
      <c r="X1527" s="1" t="s">
        <v>104</v>
      </c>
      <c r="Y1527" s="1" t="s">
        <v>72</v>
      </c>
      <c r="Z1527" s="1" t="s">
        <v>66</v>
      </c>
      <c r="AA1527" s="1"/>
      <c r="AB1527" s="1"/>
      <c r="AC1527" s="1" t="s">
        <v>42</v>
      </c>
      <c r="AD1527" s="9" t="str">
        <f t="shared" si="236"/>
        <v>Target Achieved</v>
      </c>
      <c r="AE1527" s="1" t="str" cm="1">
        <f t="array" ref="AE1527">_xlfn.IFS(AB1527&gt;=4.5,"Excellent",AB1527&gt;=3,"Good",AB1527&lt;3,"Poor")</f>
        <v>Poor</v>
      </c>
      <c r="AF1527" s="1" t="str">
        <f t="shared" si="237"/>
        <v>Not Eligible for Bonus</v>
      </c>
      <c r="AG1527" s="9" t="str">
        <f t="shared" si="238"/>
        <v>Priority Region</v>
      </c>
      <c r="AH1527" s="1" t="str">
        <f t="shared" si="239"/>
        <v>Order Closed</v>
      </c>
    </row>
    <row r="1528" spans="1:34">
      <c r="A1528" s="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c r="P1528" s="1">
        <f t="shared" si="230"/>
        <v>3720</v>
      </c>
      <c r="Q1528" s="1">
        <v>5</v>
      </c>
      <c r="R1528" s="1">
        <f t="shared" si="231"/>
        <v>186</v>
      </c>
      <c r="S1528" s="1">
        <f t="shared" si="232"/>
        <v>3534</v>
      </c>
      <c r="T1528" s="1">
        <v>0.62</v>
      </c>
      <c r="U1528" s="1">
        <f t="shared" si="233"/>
        <v>2191.08</v>
      </c>
      <c r="V1528" s="1">
        <f t="shared" si="234"/>
        <v>1342.92</v>
      </c>
      <c r="W1528" s="4">
        <f t="shared" si="235"/>
        <v>0.38</v>
      </c>
      <c r="X1528" s="1" t="s">
        <v>65</v>
      </c>
      <c r="Y1528" s="1" t="s">
        <v>40</v>
      </c>
      <c r="Z1528" s="1" t="s">
        <v>41</v>
      </c>
      <c r="AA1528" s="2">
        <v>46113</v>
      </c>
      <c r="AB1528" s="1">
        <v>3</v>
      </c>
      <c r="AC1528" s="1" t="s">
        <v>42</v>
      </c>
      <c r="AD1528" s="9" t="str">
        <f t="shared" si="236"/>
        <v>Target Not Achieved</v>
      </c>
      <c r="AE1528" s="1" t="str" cm="1">
        <f t="array" ref="AE1528">_xlfn.IFS(AB1528&gt;=4.5,"Excellent",AB1528&gt;=3,"Good",AB1528&lt;3,"Poor")</f>
        <v>Good</v>
      </c>
      <c r="AF1528" s="1" t="str">
        <f t="shared" si="237"/>
        <v>Not Eligible for Bonus</v>
      </c>
      <c r="AG1528" s="9" t="str">
        <f t="shared" si="238"/>
        <v>Priority Region</v>
      </c>
      <c r="AH1528" s="1" t="str">
        <f t="shared" si="239"/>
        <v>Order Closed</v>
      </c>
    </row>
    <row r="1529" spans="1:34">
      <c r="A1529" s="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c r="P1529" s="1">
        <f t="shared" si="230"/>
        <v>11240</v>
      </c>
      <c r="Q1529" s="1">
        <v>0</v>
      </c>
      <c r="R1529" s="1">
        <f t="shared" si="231"/>
        <v>0</v>
      </c>
      <c r="S1529" s="1">
        <f t="shared" si="232"/>
        <v>11240</v>
      </c>
      <c r="T1529" s="1">
        <v>0.52</v>
      </c>
      <c r="U1529" s="1">
        <f t="shared" si="233"/>
        <v>5844.8</v>
      </c>
      <c r="V1529" s="1">
        <f t="shared" si="234"/>
        <v>5395.2</v>
      </c>
      <c r="W1529" s="4">
        <f t="shared" si="235"/>
        <v>0.48</v>
      </c>
      <c r="X1529" s="1" t="s">
        <v>39</v>
      </c>
      <c r="Y1529" s="1" t="s">
        <v>40</v>
      </c>
      <c r="Z1529" s="1" t="s">
        <v>120</v>
      </c>
      <c r="AA1529" s="1"/>
      <c r="AB1529" s="1"/>
      <c r="AC1529" s="1" t="s">
        <v>42</v>
      </c>
      <c r="AD1529" s="9" t="str">
        <f t="shared" si="236"/>
        <v>Target Achieved</v>
      </c>
      <c r="AE1529" s="1" t="str" cm="1">
        <f t="array" ref="AE1529">_xlfn.IFS(AB1529&gt;=4.5,"Excellent",AB1529&gt;=3,"Good",AB1529&lt;3,"Poor")</f>
        <v>Poor</v>
      </c>
      <c r="AF1529" s="1" t="str">
        <f t="shared" si="237"/>
        <v>Eligible for Bonus</v>
      </c>
      <c r="AG1529" s="9" t="str">
        <f t="shared" si="238"/>
        <v>Normal Region</v>
      </c>
      <c r="AH1529" s="1" t="str">
        <f t="shared" si="239"/>
        <v>Order Closed</v>
      </c>
    </row>
    <row r="1530" spans="1:34">
      <c r="A1530" s="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c r="P1530" s="1">
        <f t="shared" si="230"/>
        <v>3120</v>
      </c>
      <c r="Q1530" s="1">
        <v>0</v>
      </c>
      <c r="R1530" s="1">
        <f t="shared" si="231"/>
        <v>0</v>
      </c>
      <c r="S1530" s="1">
        <f t="shared" si="232"/>
        <v>3120</v>
      </c>
      <c r="T1530" s="1">
        <v>0.35</v>
      </c>
      <c r="U1530" s="1">
        <f t="shared" si="233"/>
        <v>1092</v>
      </c>
      <c r="V1530" s="1">
        <f t="shared" si="234"/>
        <v>2028</v>
      </c>
      <c r="W1530" s="4">
        <f t="shared" si="235"/>
        <v>0.65</v>
      </c>
      <c r="X1530" s="1" t="s">
        <v>147</v>
      </c>
      <c r="Y1530" s="1" t="s">
        <v>72</v>
      </c>
      <c r="Z1530" s="1" t="s">
        <v>41</v>
      </c>
      <c r="AA1530" s="2">
        <v>46119</v>
      </c>
      <c r="AB1530" s="1">
        <v>5</v>
      </c>
      <c r="AC1530" s="1" t="s">
        <v>42</v>
      </c>
      <c r="AD1530" s="9" t="str">
        <f t="shared" si="236"/>
        <v>Target Not Achieved</v>
      </c>
      <c r="AE1530" s="1" t="str" cm="1">
        <f t="array" ref="AE1530">_xlfn.IFS(AB1530&gt;=4.5,"Excellent",AB1530&gt;=3,"Good",AB1530&lt;3,"Poor")</f>
        <v>Excellent</v>
      </c>
      <c r="AF1530" s="1" t="str">
        <f t="shared" si="237"/>
        <v>Not Eligible for Bonus</v>
      </c>
      <c r="AG1530" s="9" t="str">
        <f t="shared" si="238"/>
        <v>Priority Region</v>
      </c>
      <c r="AH1530" s="1" t="str">
        <f t="shared" si="239"/>
        <v>Order Closed</v>
      </c>
    </row>
    <row r="1531" spans="1:34">
      <c r="A1531" s="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c r="P1531" s="1">
        <f t="shared" si="230"/>
        <v>4770</v>
      </c>
      <c r="Q1531" s="1">
        <v>10</v>
      </c>
      <c r="R1531" s="1">
        <f t="shared" si="231"/>
        <v>477</v>
      </c>
      <c r="S1531" s="1">
        <f t="shared" si="232"/>
        <v>4293</v>
      </c>
      <c r="T1531" s="1">
        <v>0.47</v>
      </c>
      <c r="U1531" s="1">
        <f t="shared" si="233"/>
        <v>2017.7099999999998</v>
      </c>
      <c r="V1531" s="1">
        <f t="shared" si="234"/>
        <v>2275.29</v>
      </c>
      <c r="W1531" s="4">
        <f t="shared" si="235"/>
        <v>0.53</v>
      </c>
      <c r="X1531" s="1" t="s">
        <v>39</v>
      </c>
      <c r="Y1531" s="1" t="s">
        <v>57</v>
      </c>
      <c r="Z1531" s="1" t="s">
        <v>66</v>
      </c>
      <c r="AA1531" s="1"/>
      <c r="AB1531" s="1"/>
      <c r="AC1531" s="1" t="s">
        <v>42</v>
      </c>
      <c r="AD1531" s="9" t="str">
        <f t="shared" si="236"/>
        <v>Target Not Achieved</v>
      </c>
      <c r="AE1531" s="1" t="str" cm="1">
        <f t="array" ref="AE1531">_xlfn.IFS(AB1531&gt;=4.5,"Excellent",AB1531&gt;=3,"Good",AB1531&lt;3,"Poor")</f>
        <v>Poor</v>
      </c>
      <c r="AF1531" s="1" t="str">
        <f t="shared" si="237"/>
        <v>Not Eligible for Bonus</v>
      </c>
      <c r="AG1531" s="9" t="str">
        <f t="shared" si="238"/>
        <v>Priority Region</v>
      </c>
      <c r="AH1531" s="1" t="str">
        <f t="shared" si="239"/>
        <v>Order Closed</v>
      </c>
    </row>
    <row r="1532" spans="1:34">
      <c r="A1532" s="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c r="P1532" s="1">
        <f t="shared" si="230"/>
        <v>4960</v>
      </c>
      <c r="Q1532" s="1">
        <v>30</v>
      </c>
      <c r="R1532" s="1">
        <f t="shared" si="231"/>
        <v>1488</v>
      </c>
      <c r="S1532" s="1">
        <f t="shared" si="232"/>
        <v>3472</v>
      </c>
      <c r="T1532" s="1">
        <v>0.48</v>
      </c>
      <c r="U1532" s="1">
        <f t="shared" si="233"/>
        <v>1666.56</v>
      </c>
      <c r="V1532" s="1">
        <f t="shared" si="234"/>
        <v>1805.44</v>
      </c>
      <c r="W1532" s="4">
        <f t="shared" si="235"/>
        <v>0.52</v>
      </c>
      <c r="X1532" s="1" t="s">
        <v>104</v>
      </c>
      <c r="Y1532" s="1" t="s">
        <v>72</v>
      </c>
      <c r="Z1532" s="1" t="s">
        <v>66</v>
      </c>
      <c r="AA1532" s="1"/>
      <c r="AB1532" s="1"/>
      <c r="AC1532" s="1" t="s">
        <v>42</v>
      </c>
      <c r="AD1532" s="9" t="str">
        <f t="shared" si="236"/>
        <v>Target Not Achieved</v>
      </c>
      <c r="AE1532" s="1" t="str" cm="1">
        <f t="array" ref="AE1532">_xlfn.IFS(AB1532&gt;=4.5,"Excellent",AB1532&gt;=3,"Good",AB1532&lt;3,"Poor")</f>
        <v>Poor</v>
      </c>
      <c r="AF1532" s="1" t="str">
        <f t="shared" si="237"/>
        <v>Not Eligible for Bonus</v>
      </c>
      <c r="AG1532" s="9" t="str">
        <f t="shared" si="238"/>
        <v>Normal Region</v>
      </c>
      <c r="AH1532" s="1" t="str">
        <f t="shared" si="239"/>
        <v>Order Closed</v>
      </c>
    </row>
    <row r="1533" spans="1:34">
      <c r="A1533" s="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c r="P1533" s="1">
        <f t="shared" si="230"/>
        <v>1960</v>
      </c>
      <c r="Q1533" s="1">
        <v>20</v>
      </c>
      <c r="R1533" s="1">
        <f t="shared" si="231"/>
        <v>392</v>
      </c>
      <c r="S1533" s="1">
        <f t="shared" si="232"/>
        <v>1568</v>
      </c>
      <c r="T1533" s="1">
        <v>0.48</v>
      </c>
      <c r="U1533" s="1">
        <f t="shared" si="233"/>
        <v>752.64</v>
      </c>
      <c r="V1533" s="1">
        <f t="shared" si="234"/>
        <v>815.36</v>
      </c>
      <c r="W1533" s="4">
        <f t="shared" si="235"/>
        <v>0.52</v>
      </c>
      <c r="X1533" s="1" t="s">
        <v>147</v>
      </c>
      <c r="Y1533" s="1" t="s">
        <v>81</v>
      </c>
      <c r="Z1533" s="1" t="s">
        <v>66</v>
      </c>
      <c r="AA1533" s="1"/>
      <c r="AB1533" s="1"/>
      <c r="AC1533" s="1" t="s">
        <v>42</v>
      </c>
      <c r="AD1533" s="9" t="str">
        <f t="shared" si="236"/>
        <v>Target Not Achieved</v>
      </c>
      <c r="AE1533" s="1" t="str" cm="1">
        <f t="array" ref="AE1533">_xlfn.IFS(AB1533&gt;=4.5,"Excellent",AB1533&gt;=3,"Good",AB1533&lt;3,"Poor")</f>
        <v>Poor</v>
      </c>
      <c r="AF1533" s="1" t="str">
        <f t="shared" si="237"/>
        <v>Not Eligible for Bonus</v>
      </c>
      <c r="AG1533" s="9" t="str">
        <f t="shared" si="238"/>
        <v>Priority Region</v>
      </c>
      <c r="AH1533" s="1" t="str">
        <f t="shared" si="239"/>
        <v>Order Closed</v>
      </c>
    </row>
    <row r="1534" spans="1:34">
      <c r="A1534" s="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c r="P1534" s="1">
        <f t="shared" si="230"/>
        <v>158200</v>
      </c>
      <c r="Q1534" s="1">
        <v>0</v>
      </c>
      <c r="R1534" s="1">
        <f t="shared" si="231"/>
        <v>0</v>
      </c>
      <c r="S1534" s="1">
        <f t="shared" si="232"/>
        <v>158200</v>
      </c>
      <c r="T1534" s="1">
        <v>0.57999999999999996</v>
      </c>
      <c r="U1534" s="1">
        <f t="shared" si="233"/>
        <v>91756</v>
      </c>
      <c r="V1534" s="1">
        <f t="shared" si="234"/>
        <v>66444</v>
      </c>
      <c r="W1534" s="4">
        <f t="shared" si="235"/>
        <v>0.42</v>
      </c>
      <c r="X1534" s="1" t="s">
        <v>39</v>
      </c>
      <c r="Y1534" s="1" t="s">
        <v>81</v>
      </c>
      <c r="Z1534" s="1" t="s">
        <v>22</v>
      </c>
      <c r="AA1534" s="1"/>
      <c r="AB1534" s="1"/>
      <c r="AC1534" s="1" t="s">
        <v>93</v>
      </c>
      <c r="AD1534" s="9" t="str">
        <f t="shared" si="236"/>
        <v>Target Achieved</v>
      </c>
      <c r="AE1534" s="1" t="str" cm="1">
        <f t="array" ref="AE1534">_xlfn.IFS(AB1534&gt;=4.5,"Excellent",AB1534&gt;=3,"Good",AB1534&lt;3,"Poor")</f>
        <v>Poor</v>
      </c>
      <c r="AF1534" s="1" t="str">
        <f t="shared" si="237"/>
        <v>Eligible for Bonus</v>
      </c>
      <c r="AG1534" s="9" t="str">
        <f t="shared" si="238"/>
        <v>Priority Region</v>
      </c>
      <c r="AH1534" s="1" t="str">
        <f t="shared" si="239"/>
        <v>Order Returned</v>
      </c>
    </row>
    <row r="1535" spans="1:34">
      <c r="A1535" s="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c r="P1535" s="1">
        <f t="shared" si="230"/>
        <v>1900</v>
      </c>
      <c r="Q1535" s="1">
        <v>0</v>
      </c>
      <c r="R1535" s="1">
        <f t="shared" si="231"/>
        <v>0</v>
      </c>
      <c r="S1535" s="1">
        <f t="shared" si="232"/>
        <v>1900</v>
      </c>
      <c r="T1535" s="1">
        <v>0.62</v>
      </c>
      <c r="U1535" s="1">
        <f t="shared" si="233"/>
        <v>1178</v>
      </c>
      <c r="V1535" s="1">
        <f t="shared" si="234"/>
        <v>722</v>
      </c>
      <c r="W1535" s="4">
        <f t="shared" si="235"/>
        <v>0.38</v>
      </c>
      <c r="X1535" s="1" t="s">
        <v>50</v>
      </c>
      <c r="Y1535" s="1" t="s">
        <v>57</v>
      </c>
      <c r="Z1535" s="1" t="s">
        <v>41</v>
      </c>
      <c r="AA1535" s="2">
        <v>46118</v>
      </c>
      <c r="AB1535" s="1">
        <v>4</v>
      </c>
      <c r="AC1535" s="1" t="s">
        <v>42</v>
      </c>
      <c r="AD1535" s="9" t="str">
        <f t="shared" si="236"/>
        <v>Target Not Achieved</v>
      </c>
      <c r="AE1535" s="1" t="str" cm="1">
        <f t="array" ref="AE1535">_xlfn.IFS(AB1535&gt;=4.5,"Excellent",AB1535&gt;=3,"Good",AB1535&lt;3,"Poor")</f>
        <v>Good</v>
      </c>
      <c r="AF1535" s="1" t="str">
        <f t="shared" si="237"/>
        <v>Not Eligible for Bonus</v>
      </c>
      <c r="AG1535" s="9" t="str">
        <f t="shared" si="238"/>
        <v>Priority Region</v>
      </c>
      <c r="AH1535" s="1" t="str">
        <f t="shared" si="239"/>
        <v>Order Closed</v>
      </c>
    </row>
    <row r="1536" spans="1:34">
      <c r="A1536" s="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c r="P1536" s="1">
        <f t="shared" si="230"/>
        <v>7980</v>
      </c>
      <c r="Q1536" s="1">
        <v>25</v>
      </c>
      <c r="R1536" s="1">
        <f t="shared" si="231"/>
        <v>1995</v>
      </c>
      <c r="S1536" s="1">
        <f t="shared" si="232"/>
        <v>5985</v>
      </c>
      <c r="T1536" s="1">
        <v>0.45</v>
      </c>
      <c r="U1536" s="1">
        <f t="shared" si="233"/>
        <v>2693.25</v>
      </c>
      <c r="V1536" s="1">
        <f t="shared" si="234"/>
        <v>3291.75</v>
      </c>
      <c r="W1536" s="4">
        <f t="shared" si="235"/>
        <v>0.55000000000000004</v>
      </c>
      <c r="X1536" s="1" t="s">
        <v>50</v>
      </c>
      <c r="Y1536" s="1" t="s">
        <v>57</v>
      </c>
      <c r="Z1536" s="1" t="s">
        <v>41</v>
      </c>
      <c r="AA1536" s="2">
        <v>46119</v>
      </c>
      <c r="AB1536" s="1">
        <v>3</v>
      </c>
      <c r="AC1536" s="1" t="s">
        <v>42</v>
      </c>
      <c r="AD1536" s="9" t="str">
        <f t="shared" si="236"/>
        <v>Target Not Achieved</v>
      </c>
      <c r="AE1536" s="1" t="str" cm="1">
        <f t="array" ref="AE1536">_xlfn.IFS(AB1536&gt;=4.5,"Excellent",AB1536&gt;=3,"Good",AB1536&lt;3,"Poor")</f>
        <v>Good</v>
      </c>
      <c r="AF1536" s="1" t="str">
        <f t="shared" si="237"/>
        <v>Not Eligible for Bonus</v>
      </c>
      <c r="AG1536" s="9" t="str">
        <f t="shared" si="238"/>
        <v>Priority Region</v>
      </c>
      <c r="AH1536" s="1" t="str">
        <f t="shared" si="239"/>
        <v>Order Closed</v>
      </c>
    </row>
    <row r="1537" spans="1:34">
      <c r="A1537" s="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c r="P1537" s="1">
        <f t="shared" si="230"/>
        <v>860</v>
      </c>
      <c r="Q1537" s="1">
        <v>10</v>
      </c>
      <c r="R1537" s="1">
        <f t="shared" si="231"/>
        <v>86</v>
      </c>
      <c r="S1537" s="1">
        <f t="shared" si="232"/>
        <v>774</v>
      </c>
      <c r="T1537" s="1">
        <v>0.62</v>
      </c>
      <c r="U1537" s="1">
        <f t="shared" si="233"/>
        <v>479.88</v>
      </c>
      <c r="V1537" s="1">
        <f t="shared" si="234"/>
        <v>294.12</v>
      </c>
      <c r="W1537" s="4">
        <f t="shared" si="235"/>
        <v>0.38</v>
      </c>
      <c r="X1537" s="1" t="s">
        <v>50</v>
      </c>
      <c r="Y1537" s="1" t="s">
        <v>40</v>
      </c>
      <c r="Z1537" s="1" t="s">
        <v>41</v>
      </c>
      <c r="AA1537" s="2">
        <v>46116</v>
      </c>
      <c r="AB1537" s="1">
        <v>4</v>
      </c>
      <c r="AC1537" s="1" t="s">
        <v>42</v>
      </c>
      <c r="AD1537" s="9" t="str">
        <f t="shared" si="236"/>
        <v>Target Not Achieved</v>
      </c>
      <c r="AE1537" s="1" t="str" cm="1">
        <f t="array" ref="AE1537">_xlfn.IFS(AB1537&gt;=4.5,"Excellent",AB1537&gt;=3,"Good",AB1537&lt;3,"Poor")</f>
        <v>Good</v>
      </c>
      <c r="AF1537" s="1" t="str">
        <f t="shared" si="237"/>
        <v>Not Eligible for Bonus</v>
      </c>
      <c r="AG1537" s="9" t="str">
        <f t="shared" si="238"/>
        <v>Normal Region</v>
      </c>
      <c r="AH1537" s="1" t="str">
        <f t="shared" si="239"/>
        <v>Order Closed</v>
      </c>
    </row>
    <row r="1538" spans="1:34">
      <c r="A1538" s="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c r="P1538" s="1">
        <f t="shared" si="230"/>
        <v>27800</v>
      </c>
      <c r="Q1538" s="1">
        <v>15</v>
      </c>
      <c r="R1538" s="1">
        <f t="shared" si="231"/>
        <v>4170</v>
      </c>
      <c r="S1538" s="1">
        <f t="shared" si="232"/>
        <v>23630</v>
      </c>
      <c r="T1538" s="1">
        <v>0.5</v>
      </c>
      <c r="U1538" s="1">
        <f t="shared" si="233"/>
        <v>11815</v>
      </c>
      <c r="V1538" s="1">
        <f t="shared" si="234"/>
        <v>11815</v>
      </c>
      <c r="W1538" s="4">
        <f t="shared" si="235"/>
        <v>0.5</v>
      </c>
      <c r="X1538" s="1" t="s">
        <v>104</v>
      </c>
      <c r="Y1538" s="1" t="s">
        <v>57</v>
      </c>
      <c r="Z1538" s="1" t="s">
        <v>41</v>
      </c>
      <c r="AA1538" s="2">
        <v>46119</v>
      </c>
      <c r="AB1538" s="1">
        <v>5</v>
      </c>
      <c r="AC1538" s="1" t="s">
        <v>42</v>
      </c>
      <c r="AD1538" s="9" t="str">
        <f t="shared" si="236"/>
        <v>Target Achieved</v>
      </c>
      <c r="AE1538" s="1" t="str" cm="1">
        <f t="array" ref="AE1538">_xlfn.IFS(AB1538&gt;=4.5,"Excellent",AB1538&gt;=3,"Good",AB1538&lt;3,"Poor")</f>
        <v>Excellent</v>
      </c>
      <c r="AF1538" s="1" t="str">
        <f t="shared" si="237"/>
        <v>Not Eligible for Bonus</v>
      </c>
      <c r="AG1538" s="9" t="str">
        <f t="shared" si="238"/>
        <v>Normal Region</v>
      </c>
      <c r="AH1538" s="1" t="str">
        <f t="shared" si="239"/>
        <v>Order Closed</v>
      </c>
    </row>
    <row r="1539" spans="1:34">
      <c r="A1539" s="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c r="P1539" s="1">
        <f t="shared" ref="P1539:P1602" si="240">PRODUCT(N1539,O1539)</f>
        <v>1740</v>
      </c>
      <c r="Q1539" s="1">
        <v>10</v>
      </c>
      <c r="R1539" s="1">
        <f t="shared" ref="R1539:R1602" si="241">P1539*(Q1539/100)</f>
        <v>174</v>
      </c>
      <c r="S1539" s="1">
        <f t="shared" ref="S1539:S1602" si="242">P1539-R1539</f>
        <v>1566</v>
      </c>
      <c r="T1539" s="1">
        <v>0.35</v>
      </c>
      <c r="U1539" s="1">
        <f t="shared" ref="U1539:U1602" si="243">S1539*T1539</f>
        <v>548.09999999999991</v>
      </c>
      <c r="V1539" s="1">
        <f t="shared" ref="V1539:V1602" si="244">S1539-U1539</f>
        <v>1017.9000000000001</v>
      </c>
      <c r="W1539" s="4">
        <f t="shared" ref="W1539:W1602" si="245">(V1539/S1539)</f>
        <v>0.65</v>
      </c>
      <c r="X1539" s="1" t="s">
        <v>50</v>
      </c>
      <c r="Y1539" s="1" t="s">
        <v>81</v>
      </c>
      <c r="Z1539" s="1" t="s">
        <v>22</v>
      </c>
      <c r="AA1539" s="1"/>
      <c r="AB1539" s="1"/>
      <c r="AC1539" s="1" t="s">
        <v>93</v>
      </c>
      <c r="AD1539" s="9" t="str">
        <f t="shared" ref="AD1539:AD1602" si="246">IF(S1539&gt;10000,"Target Achieved", "Target Not Achieved")</f>
        <v>Target Not Achieved</v>
      </c>
      <c r="AE1539" s="1" t="str" cm="1">
        <f t="array" ref="AE1539">_xlfn.IFS(AB1539&gt;=4.5,"Excellent",AB1539&gt;=3,"Good",AB1539&lt;3,"Poor")</f>
        <v>Poor</v>
      </c>
      <c r="AF1539" s="1" t="str">
        <f t="shared" ref="AF1539:AF1602" si="247">IF(AND(V1539&gt;5000,Q1539&lt;10),"Eligible for Bonus","Not Eligible for Bonus")</f>
        <v>Not Eligible for Bonus</v>
      </c>
      <c r="AG1539" s="9" t="str">
        <f t="shared" ref="AG1539:AG1602" si="248">IF(OR(K1539="East India",K1539="South India"),"Priority Region","Normal Region")</f>
        <v>Priority Region</v>
      </c>
      <c r="AH1539" s="1" t="str">
        <f t="shared" ref="AH1539:AH1602" si="249">IF(NOT(AC1539="Yes"),"Order Closed","Order Returned")</f>
        <v>Order Returned</v>
      </c>
    </row>
    <row r="1540" spans="1:34">
      <c r="A1540" s="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c r="P1540" s="1">
        <f t="shared" si="240"/>
        <v>280</v>
      </c>
      <c r="Q1540" s="1">
        <v>20</v>
      </c>
      <c r="R1540" s="1">
        <f t="shared" si="241"/>
        <v>56</v>
      </c>
      <c r="S1540" s="1">
        <f t="shared" si="242"/>
        <v>224</v>
      </c>
      <c r="T1540" s="1">
        <v>0.62</v>
      </c>
      <c r="U1540" s="1">
        <f t="shared" si="243"/>
        <v>138.88</v>
      </c>
      <c r="V1540" s="1">
        <f t="shared" si="244"/>
        <v>85.12</v>
      </c>
      <c r="W1540" s="4">
        <f t="shared" si="245"/>
        <v>0.38</v>
      </c>
      <c r="X1540" s="1" t="s">
        <v>65</v>
      </c>
      <c r="Y1540" s="1" t="s">
        <v>81</v>
      </c>
      <c r="Z1540" s="1" t="s">
        <v>41</v>
      </c>
      <c r="AA1540" s="2">
        <v>46120</v>
      </c>
      <c r="AB1540" s="1">
        <v>5</v>
      </c>
      <c r="AC1540" s="1" t="s">
        <v>42</v>
      </c>
      <c r="AD1540" s="9" t="str">
        <f t="shared" si="246"/>
        <v>Target Not Achieved</v>
      </c>
      <c r="AE1540" s="1" t="str" cm="1">
        <f t="array" ref="AE1540">_xlfn.IFS(AB1540&gt;=4.5,"Excellent",AB1540&gt;=3,"Good",AB1540&lt;3,"Poor")</f>
        <v>Excellent</v>
      </c>
      <c r="AF1540" s="1" t="str">
        <f t="shared" si="247"/>
        <v>Not Eligible for Bonus</v>
      </c>
      <c r="AG1540" s="9" t="str">
        <f t="shared" si="248"/>
        <v>Priority Region</v>
      </c>
      <c r="AH1540" s="1" t="str">
        <f t="shared" si="249"/>
        <v>Order Closed</v>
      </c>
    </row>
    <row r="1541" spans="1:34">
      <c r="A1541" s="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c r="P1541" s="1">
        <f t="shared" si="240"/>
        <v>1560</v>
      </c>
      <c r="Q1541" s="1">
        <v>30</v>
      </c>
      <c r="R1541" s="1">
        <f t="shared" si="241"/>
        <v>468</v>
      </c>
      <c r="S1541" s="1">
        <f t="shared" si="242"/>
        <v>1092</v>
      </c>
      <c r="T1541" s="1">
        <v>0.52</v>
      </c>
      <c r="U1541" s="1">
        <f t="shared" si="243"/>
        <v>567.84</v>
      </c>
      <c r="V1541" s="1">
        <f t="shared" si="244"/>
        <v>524.16</v>
      </c>
      <c r="W1541" s="4">
        <f t="shared" si="245"/>
        <v>0.48</v>
      </c>
      <c r="X1541" s="1" t="s">
        <v>104</v>
      </c>
      <c r="Y1541" s="1" t="s">
        <v>57</v>
      </c>
      <c r="Z1541" s="1" t="s">
        <v>41</v>
      </c>
      <c r="AA1541" s="2">
        <v>46117</v>
      </c>
      <c r="AB1541" s="1">
        <v>3</v>
      </c>
      <c r="AC1541" s="1" t="s">
        <v>42</v>
      </c>
      <c r="AD1541" s="9" t="str">
        <f t="shared" si="246"/>
        <v>Target Not Achieved</v>
      </c>
      <c r="AE1541" s="1" t="str" cm="1">
        <f t="array" ref="AE1541">_xlfn.IFS(AB1541&gt;=4.5,"Excellent",AB1541&gt;=3,"Good",AB1541&lt;3,"Poor")</f>
        <v>Good</v>
      </c>
      <c r="AF1541" s="1" t="str">
        <f t="shared" si="247"/>
        <v>Not Eligible for Bonus</v>
      </c>
      <c r="AG1541" s="9" t="str">
        <f t="shared" si="248"/>
        <v>Normal Region</v>
      </c>
      <c r="AH1541" s="1" t="str">
        <f t="shared" si="249"/>
        <v>Order Closed</v>
      </c>
    </row>
    <row r="1542" spans="1:34">
      <c r="A1542" s="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c r="P1542" s="1">
        <f t="shared" si="240"/>
        <v>26430</v>
      </c>
      <c r="Q1542" s="1">
        <v>0</v>
      </c>
      <c r="R1542" s="1">
        <f t="shared" si="241"/>
        <v>0</v>
      </c>
      <c r="S1542" s="1">
        <f t="shared" si="242"/>
        <v>26430</v>
      </c>
      <c r="T1542" s="1">
        <v>0.48</v>
      </c>
      <c r="U1542" s="1">
        <f t="shared" si="243"/>
        <v>12686.4</v>
      </c>
      <c r="V1542" s="1">
        <f t="shared" si="244"/>
        <v>13743.6</v>
      </c>
      <c r="W1542" s="4">
        <f t="shared" si="245"/>
        <v>0.52</v>
      </c>
      <c r="X1542" s="1" t="s">
        <v>65</v>
      </c>
      <c r="Y1542" s="1" t="s">
        <v>40</v>
      </c>
      <c r="Z1542" s="1" t="s">
        <v>41</v>
      </c>
      <c r="AA1542" s="2">
        <v>46122</v>
      </c>
      <c r="AB1542" s="1">
        <v>4</v>
      </c>
      <c r="AC1542" s="1" t="s">
        <v>42</v>
      </c>
      <c r="AD1542" s="9" t="str">
        <f t="shared" si="246"/>
        <v>Target Achieved</v>
      </c>
      <c r="AE1542" s="1" t="str" cm="1">
        <f t="array" ref="AE1542">_xlfn.IFS(AB1542&gt;=4.5,"Excellent",AB1542&gt;=3,"Good",AB1542&lt;3,"Poor")</f>
        <v>Good</v>
      </c>
      <c r="AF1542" s="1" t="str">
        <f t="shared" si="247"/>
        <v>Eligible for Bonus</v>
      </c>
      <c r="AG1542" s="9" t="str">
        <f t="shared" si="248"/>
        <v>Priority Region</v>
      </c>
      <c r="AH1542" s="1" t="str">
        <f t="shared" si="249"/>
        <v>Order Closed</v>
      </c>
    </row>
    <row r="1543" spans="1:34">
      <c r="A1543" s="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c r="P1543" s="1">
        <f t="shared" si="240"/>
        <v>11220</v>
      </c>
      <c r="Q1543" s="1">
        <v>0</v>
      </c>
      <c r="R1543" s="1">
        <f t="shared" si="241"/>
        <v>0</v>
      </c>
      <c r="S1543" s="1">
        <f t="shared" si="242"/>
        <v>11220</v>
      </c>
      <c r="T1543" s="1">
        <v>0.47</v>
      </c>
      <c r="U1543" s="1">
        <f t="shared" si="243"/>
        <v>5273.4</v>
      </c>
      <c r="V1543" s="1">
        <f t="shared" si="244"/>
        <v>5946.6</v>
      </c>
      <c r="W1543" s="4">
        <f t="shared" si="245"/>
        <v>0.53</v>
      </c>
      <c r="X1543" s="1" t="s">
        <v>147</v>
      </c>
      <c r="Y1543" s="1" t="s">
        <v>57</v>
      </c>
      <c r="Z1543" s="1" t="s">
        <v>66</v>
      </c>
      <c r="AA1543" s="1"/>
      <c r="AB1543" s="1"/>
      <c r="AC1543" s="1" t="s">
        <v>42</v>
      </c>
      <c r="AD1543" s="9" t="str">
        <f t="shared" si="246"/>
        <v>Target Achieved</v>
      </c>
      <c r="AE1543" s="1" t="str" cm="1">
        <f t="array" ref="AE1543">_xlfn.IFS(AB1543&gt;=4.5,"Excellent",AB1543&gt;=3,"Good",AB1543&lt;3,"Poor")</f>
        <v>Poor</v>
      </c>
      <c r="AF1543" s="1" t="str">
        <f t="shared" si="247"/>
        <v>Eligible for Bonus</v>
      </c>
      <c r="AG1543" s="9" t="str">
        <f t="shared" si="248"/>
        <v>Priority Region</v>
      </c>
      <c r="AH1543" s="1" t="str">
        <f t="shared" si="249"/>
        <v>Order Closed</v>
      </c>
    </row>
    <row r="1544" spans="1:34">
      <c r="A1544" s="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c r="P1544" s="1">
        <f t="shared" si="240"/>
        <v>48720</v>
      </c>
      <c r="Q1544" s="1">
        <v>0</v>
      </c>
      <c r="R1544" s="1">
        <f t="shared" si="241"/>
        <v>0</v>
      </c>
      <c r="S1544" s="1">
        <f t="shared" si="242"/>
        <v>48720</v>
      </c>
      <c r="T1544" s="1">
        <v>0.57999999999999996</v>
      </c>
      <c r="U1544" s="1">
        <f t="shared" si="243"/>
        <v>28257.599999999999</v>
      </c>
      <c r="V1544" s="1">
        <f t="shared" si="244"/>
        <v>20462.400000000001</v>
      </c>
      <c r="W1544" s="4">
        <f t="shared" si="245"/>
        <v>0.42000000000000004</v>
      </c>
      <c r="X1544" s="1" t="s">
        <v>50</v>
      </c>
      <c r="Y1544" s="1" t="s">
        <v>57</v>
      </c>
      <c r="Z1544" s="1" t="s">
        <v>120</v>
      </c>
      <c r="AA1544" s="1"/>
      <c r="AB1544" s="1"/>
      <c r="AC1544" s="1" t="s">
        <v>42</v>
      </c>
      <c r="AD1544" s="9" t="str">
        <f t="shared" si="246"/>
        <v>Target Achieved</v>
      </c>
      <c r="AE1544" s="1" t="str" cm="1">
        <f t="array" ref="AE1544">_xlfn.IFS(AB1544&gt;=4.5,"Excellent",AB1544&gt;=3,"Good",AB1544&lt;3,"Poor")</f>
        <v>Poor</v>
      </c>
      <c r="AF1544" s="1" t="str">
        <f t="shared" si="247"/>
        <v>Eligible for Bonus</v>
      </c>
      <c r="AG1544" s="9" t="str">
        <f t="shared" si="248"/>
        <v>Priority Region</v>
      </c>
      <c r="AH1544" s="1" t="str">
        <f t="shared" si="249"/>
        <v>Order Closed</v>
      </c>
    </row>
    <row r="1545" spans="1:34">
      <c r="A1545" s="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c r="P1545" s="1">
        <f t="shared" si="240"/>
        <v>27780</v>
      </c>
      <c r="Q1545" s="1">
        <v>10</v>
      </c>
      <c r="R1545" s="1">
        <f t="shared" si="241"/>
        <v>2778</v>
      </c>
      <c r="S1545" s="1">
        <f t="shared" si="242"/>
        <v>25002</v>
      </c>
      <c r="T1545" s="1">
        <v>0.57999999999999996</v>
      </c>
      <c r="U1545" s="1">
        <f t="shared" si="243"/>
        <v>14501.16</v>
      </c>
      <c r="V1545" s="1">
        <f t="shared" si="244"/>
        <v>10500.84</v>
      </c>
      <c r="W1545" s="4">
        <f t="shared" si="245"/>
        <v>0.42</v>
      </c>
      <c r="X1545" s="1" t="s">
        <v>56</v>
      </c>
      <c r="Y1545" s="1" t="s">
        <v>40</v>
      </c>
      <c r="Z1545" s="1" t="s">
        <v>22</v>
      </c>
      <c r="AA1545" s="1"/>
      <c r="AB1545" s="1"/>
      <c r="AC1545" s="1" t="s">
        <v>93</v>
      </c>
      <c r="AD1545" s="9" t="str">
        <f t="shared" si="246"/>
        <v>Target Achieved</v>
      </c>
      <c r="AE1545" s="1" t="str" cm="1">
        <f t="array" ref="AE1545">_xlfn.IFS(AB1545&gt;=4.5,"Excellent",AB1545&gt;=3,"Good",AB1545&lt;3,"Poor")</f>
        <v>Poor</v>
      </c>
      <c r="AF1545" s="1" t="str">
        <f t="shared" si="247"/>
        <v>Not Eligible for Bonus</v>
      </c>
      <c r="AG1545" s="9" t="str">
        <f t="shared" si="248"/>
        <v>Priority Region</v>
      </c>
      <c r="AH1545" s="1" t="str">
        <f t="shared" si="249"/>
        <v>Order Returned</v>
      </c>
    </row>
    <row r="1546" spans="1:34">
      <c r="A1546" s="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c r="P1546" s="1">
        <f t="shared" si="240"/>
        <v>2320</v>
      </c>
      <c r="Q1546" s="1">
        <v>30</v>
      </c>
      <c r="R1546" s="1">
        <f t="shared" si="241"/>
        <v>696</v>
      </c>
      <c r="S1546" s="1">
        <f t="shared" si="242"/>
        <v>1624</v>
      </c>
      <c r="T1546" s="1">
        <v>0.45</v>
      </c>
      <c r="U1546" s="1">
        <f t="shared" si="243"/>
        <v>730.80000000000007</v>
      </c>
      <c r="V1546" s="1">
        <f t="shared" si="244"/>
        <v>893.19999999999993</v>
      </c>
      <c r="W1546" s="4">
        <f t="shared" si="245"/>
        <v>0.54999999999999993</v>
      </c>
      <c r="X1546" s="1" t="s">
        <v>104</v>
      </c>
      <c r="Y1546" s="1" t="s">
        <v>81</v>
      </c>
      <c r="Z1546" s="1" t="s">
        <v>120</v>
      </c>
      <c r="AA1546" s="1"/>
      <c r="AB1546" s="1"/>
      <c r="AC1546" s="1" t="s">
        <v>42</v>
      </c>
      <c r="AD1546" s="9" t="str">
        <f t="shared" si="246"/>
        <v>Target Not Achieved</v>
      </c>
      <c r="AE1546" s="1" t="str" cm="1">
        <f t="array" ref="AE1546">_xlfn.IFS(AB1546&gt;=4.5,"Excellent",AB1546&gt;=3,"Good",AB1546&lt;3,"Poor")</f>
        <v>Poor</v>
      </c>
      <c r="AF1546" s="1" t="str">
        <f t="shared" si="247"/>
        <v>Not Eligible for Bonus</v>
      </c>
      <c r="AG1546" s="9" t="str">
        <f t="shared" si="248"/>
        <v>Normal Region</v>
      </c>
      <c r="AH1546" s="1" t="str">
        <f t="shared" si="249"/>
        <v>Order Closed</v>
      </c>
    </row>
    <row r="1547" spans="1:34">
      <c r="A1547" s="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c r="P1547" s="1">
        <f t="shared" si="240"/>
        <v>1110</v>
      </c>
      <c r="Q1547" s="1">
        <v>25</v>
      </c>
      <c r="R1547" s="1">
        <f t="shared" si="241"/>
        <v>277.5</v>
      </c>
      <c r="S1547" s="1">
        <f t="shared" si="242"/>
        <v>832.5</v>
      </c>
      <c r="T1547" s="1">
        <v>0.35</v>
      </c>
      <c r="U1547" s="1">
        <f t="shared" si="243"/>
        <v>291.375</v>
      </c>
      <c r="V1547" s="1">
        <f t="shared" si="244"/>
        <v>541.125</v>
      </c>
      <c r="W1547" s="4">
        <f t="shared" si="245"/>
        <v>0.65</v>
      </c>
      <c r="X1547" s="1" t="s">
        <v>50</v>
      </c>
      <c r="Y1547" s="1" t="s">
        <v>40</v>
      </c>
      <c r="Z1547" s="1" t="s">
        <v>66</v>
      </c>
      <c r="AA1547" s="1"/>
      <c r="AB1547" s="1"/>
      <c r="AC1547" s="1" t="s">
        <v>42</v>
      </c>
      <c r="AD1547" s="9" t="str">
        <f t="shared" si="246"/>
        <v>Target Not Achieved</v>
      </c>
      <c r="AE1547" s="1" t="str" cm="1">
        <f t="array" ref="AE1547">_xlfn.IFS(AB1547&gt;=4.5,"Excellent",AB1547&gt;=3,"Good",AB1547&lt;3,"Poor")</f>
        <v>Poor</v>
      </c>
      <c r="AF1547" s="1" t="str">
        <f t="shared" si="247"/>
        <v>Not Eligible for Bonus</v>
      </c>
      <c r="AG1547" s="9" t="str">
        <f t="shared" si="248"/>
        <v>Normal Region</v>
      </c>
      <c r="AH1547" s="1" t="str">
        <f t="shared" si="249"/>
        <v>Order Closed</v>
      </c>
    </row>
    <row r="1548" spans="1:34">
      <c r="A1548" s="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c r="P1548" s="1">
        <f t="shared" si="240"/>
        <v>30760</v>
      </c>
      <c r="Q1548" s="1">
        <v>15</v>
      </c>
      <c r="R1548" s="1">
        <f t="shared" si="241"/>
        <v>4614</v>
      </c>
      <c r="S1548" s="1">
        <f t="shared" si="242"/>
        <v>26146</v>
      </c>
      <c r="T1548" s="1">
        <v>0.52</v>
      </c>
      <c r="U1548" s="1">
        <f t="shared" si="243"/>
        <v>13595.92</v>
      </c>
      <c r="V1548" s="1">
        <f t="shared" si="244"/>
        <v>12550.08</v>
      </c>
      <c r="W1548" s="4">
        <f t="shared" si="245"/>
        <v>0.48</v>
      </c>
      <c r="X1548" s="1" t="s">
        <v>56</v>
      </c>
      <c r="Y1548" s="1" t="s">
        <v>40</v>
      </c>
      <c r="Z1548" s="1" t="s">
        <v>41</v>
      </c>
      <c r="AA1548" s="2">
        <v>46123</v>
      </c>
      <c r="AB1548" s="1">
        <v>3</v>
      </c>
      <c r="AC1548" s="1" t="s">
        <v>42</v>
      </c>
      <c r="AD1548" s="9" t="str">
        <f t="shared" si="246"/>
        <v>Target Achieved</v>
      </c>
      <c r="AE1548" s="1" t="str" cm="1">
        <f t="array" ref="AE1548">_xlfn.IFS(AB1548&gt;=4.5,"Excellent",AB1548&gt;=3,"Good",AB1548&lt;3,"Poor")</f>
        <v>Good</v>
      </c>
      <c r="AF1548" s="1" t="str">
        <f t="shared" si="247"/>
        <v>Not Eligible for Bonus</v>
      </c>
      <c r="AG1548" s="9" t="str">
        <f t="shared" si="248"/>
        <v>Priority Region</v>
      </c>
      <c r="AH1548" s="1" t="str">
        <f t="shared" si="249"/>
        <v>Order Closed</v>
      </c>
    </row>
    <row r="1549" spans="1:34">
      <c r="A1549" s="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c r="P1549" s="1">
        <f t="shared" si="240"/>
        <v>90120</v>
      </c>
      <c r="Q1549" s="1">
        <v>5</v>
      </c>
      <c r="R1549" s="1">
        <f t="shared" si="241"/>
        <v>4506</v>
      </c>
      <c r="S1549" s="1">
        <f t="shared" si="242"/>
        <v>85614</v>
      </c>
      <c r="T1549" s="1">
        <v>0.57999999999999996</v>
      </c>
      <c r="U1549" s="1">
        <f t="shared" si="243"/>
        <v>49656.119999999995</v>
      </c>
      <c r="V1549" s="1">
        <f t="shared" si="244"/>
        <v>35957.880000000005</v>
      </c>
      <c r="W1549" s="4">
        <f t="shared" si="245"/>
        <v>0.42000000000000004</v>
      </c>
      <c r="X1549" s="1" t="s">
        <v>65</v>
      </c>
      <c r="Y1549" s="1" t="s">
        <v>72</v>
      </c>
      <c r="Z1549" s="1" t="s">
        <v>41</v>
      </c>
      <c r="AA1549" s="2">
        <v>46119</v>
      </c>
      <c r="AB1549" s="1">
        <v>5</v>
      </c>
      <c r="AC1549" s="1" t="s">
        <v>42</v>
      </c>
      <c r="AD1549" s="9" t="str">
        <f t="shared" si="246"/>
        <v>Target Achieved</v>
      </c>
      <c r="AE1549" s="1" t="str" cm="1">
        <f t="array" ref="AE1549">_xlfn.IFS(AB1549&gt;=4.5,"Excellent",AB1549&gt;=3,"Good",AB1549&lt;3,"Poor")</f>
        <v>Excellent</v>
      </c>
      <c r="AF1549" s="1" t="str">
        <f t="shared" si="247"/>
        <v>Eligible for Bonus</v>
      </c>
      <c r="AG1549" s="9" t="str">
        <f t="shared" si="248"/>
        <v>Priority Region</v>
      </c>
      <c r="AH1549" s="1" t="str">
        <f t="shared" si="249"/>
        <v>Order Closed</v>
      </c>
    </row>
    <row r="1550" spans="1:34">
      <c r="A1550" s="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c r="P1550" s="1">
        <f t="shared" si="240"/>
        <v>70930</v>
      </c>
      <c r="Q1550" s="1">
        <v>25</v>
      </c>
      <c r="R1550" s="1">
        <f t="shared" si="241"/>
        <v>17732.5</v>
      </c>
      <c r="S1550" s="1">
        <f t="shared" si="242"/>
        <v>53197.5</v>
      </c>
      <c r="T1550" s="1">
        <v>0.57999999999999996</v>
      </c>
      <c r="U1550" s="1">
        <f t="shared" si="243"/>
        <v>30854.55</v>
      </c>
      <c r="V1550" s="1">
        <f t="shared" si="244"/>
        <v>22342.95</v>
      </c>
      <c r="W1550" s="4">
        <f t="shared" si="245"/>
        <v>0.42000000000000004</v>
      </c>
      <c r="X1550" s="1" t="s">
        <v>147</v>
      </c>
      <c r="Y1550" s="1" t="s">
        <v>57</v>
      </c>
      <c r="Z1550" s="1" t="s">
        <v>22</v>
      </c>
      <c r="AA1550" s="1"/>
      <c r="AB1550" s="1"/>
      <c r="AC1550" s="1" t="s">
        <v>93</v>
      </c>
      <c r="AD1550" s="9" t="str">
        <f t="shared" si="246"/>
        <v>Target Achieved</v>
      </c>
      <c r="AE1550" s="1" t="str" cm="1">
        <f t="array" ref="AE1550">_xlfn.IFS(AB1550&gt;=4.5,"Excellent",AB1550&gt;=3,"Good",AB1550&lt;3,"Poor")</f>
        <v>Poor</v>
      </c>
      <c r="AF1550" s="1" t="str">
        <f t="shared" si="247"/>
        <v>Not Eligible for Bonus</v>
      </c>
      <c r="AG1550" s="9" t="str">
        <f t="shared" si="248"/>
        <v>Normal Region</v>
      </c>
      <c r="AH1550" s="1" t="str">
        <f t="shared" si="249"/>
        <v>Order Returned</v>
      </c>
    </row>
    <row r="1551" spans="1:34">
      <c r="A1551" s="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c r="P1551" s="1">
        <f t="shared" si="240"/>
        <v>15240</v>
      </c>
      <c r="Q1551" s="1">
        <v>0</v>
      </c>
      <c r="R1551" s="1">
        <f t="shared" si="241"/>
        <v>0</v>
      </c>
      <c r="S1551" s="1">
        <f t="shared" si="242"/>
        <v>15240</v>
      </c>
      <c r="T1551" s="1">
        <v>0.48</v>
      </c>
      <c r="U1551" s="1">
        <f t="shared" si="243"/>
        <v>7315.2</v>
      </c>
      <c r="V1551" s="1">
        <f t="shared" si="244"/>
        <v>7924.8</v>
      </c>
      <c r="W1551" s="4">
        <f t="shared" si="245"/>
        <v>0.52</v>
      </c>
      <c r="X1551" s="1" t="s">
        <v>56</v>
      </c>
      <c r="Y1551" s="1" t="s">
        <v>57</v>
      </c>
      <c r="Z1551" s="1" t="s">
        <v>41</v>
      </c>
      <c r="AA1551" s="2">
        <v>46126</v>
      </c>
      <c r="AB1551" s="1">
        <v>5</v>
      </c>
      <c r="AC1551" s="1" t="s">
        <v>42</v>
      </c>
      <c r="AD1551" s="9" t="str">
        <f t="shared" si="246"/>
        <v>Target Achieved</v>
      </c>
      <c r="AE1551" s="1" t="str" cm="1">
        <f t="array" ref="AE1551">_xlfn.IFS(AB1551&gt;=4.5,"Excellent",AB1551&gt;=3,"Good",AB1551&lt;3,"Poor")</f>
        <v>Excellent</v>
      </c>
      <c r="AF1551" s="1" t="str">
        <f t="shared" si="247"/>
        <v>Eligible for Bonus</v>
      </c>
      <c r="AG1551" s="9" t="str">
        <f t="shared" si="248"/>
        <v>Normal Region</v>
      </c>
      <c r="AH1551" s="1" t="str">
        <f t="shared" si="249"/>
        <v>Order Closed</v>
      </c>
    </row>
    <row r="1552" spans="1:34">
      <c r="A1552" s="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c r="P1552" s="1">
        <f t="shared" si="240"/>
        <v>1280</v>
      </c>
      <c r="Q1552" s="1">
        <v>15</v>
      </c>
      <c r="R1552" s="1">
        <f t="shared" si="241"/>
        <v>192</v>
      </c>
      <c r="S1552" s="1">
        <f t="shared" si="242"/>
        <v>1088</v>
      </c>
      <c r="T1552" s="1">
        <v>0.45</v>
      </c>
      <c r="U1552" s="1">
        <f t="shared" si="243"/>
        <v>489.6</v>
      </c>
      <c r="V1552" s="1">
        <f t="shared" si="244"/>
        <v>598.4</v>
      </c>
      <c r="W1552" s="4">
        <f t="shared" si="245"/>
        <v>0.54999999999999993</v>
      </c>
      <c r="X1552" s="1" t="s">
        <v>92</v>
      </c>
      <c r="Y1552" s="1" t="s">
        <v>57</v>
      </c>
      <c r="Z1552" s="1" t="s">
        <v>41</v>
      </c>
      <c r="AA1552" s="2">
        <v>46122</v>
      </c>
      <c r="AB1552" s="1">
        <v>4</v>
      </c>
      <c r="AC1552" s="1" t="s">
        <v>42</v>
      </c>
      <c r="AD1552" s="9" t="str">
        <f t="shared" si="246"/>
        <v>Target Not Achieved</v>
      </c>
      <c r="AE1552" s="1" t="str" cm="1">
        <f t="array" ref="AE1552">_xlfn.IFS(AB1552&gt;=4.5,"Excellent",AB1552&gt;=3,"Good",AB1552&lt;3,"Poor")</f>
        <v>Good</v>
      </c>
      <c r="AF1552" s="1" t="str">
        <f t="shared" si="247"/>
        <v>Not Eligible for Bonus</v>
      </c>
      <c r="AG1552" s="9" t="str">
        <f t="shared" si="248"/>
        <v>Normal Region</v>
      </c>
      <c r="AH1552" s="1" t="str">
        <f t="shared" si="249"/>
        <v>Order Closed</v>
      </c>
    </row>
    <row r="1553" spans="1:34">
      <c r="A1553" s="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c r="P1553" s="1">
        <f t="shared" si="240"/>
        <v>12040</v>
      </c>
      <c r="Q1553" s="1">
        <v>15</v>
      </c>
      <c r="R1553" s="1">
        <f t="shared" si="241"/>
        <v>1806</v>
      </c>
      <c r="S1553" s="1">
        <f t="shared" si="242"/>
        <v>10234</v>
      </c>
      <c r="T1553" s="1">
        <v>0.48</v>
      </c>
      <c r="U1553" s="1">
        <f t="shared" si="243"/>
        <v>4912.32</v>
      </c>
      <c r="V1553" s="1">
        <f t="shared" si="244"/>
        <v>5321.68</v>
      </c>
      <c r="W1553" s="4">
        <f t="shared" si="245"/>
        <v>0.52</v>
      </c>
      <c r="X1553" s="1" t="s">
        <v>39</v>
      </c>
      <c r="Y1553" s="1" t="s">
        <v>57</v>
      </c>
      <c r="Z1553" s="1" t="s">
        <v>41</v>
      </c>
      <c r="AA1553" s="2">
        <v>46124</v>
      </c>
      <c r="AB1553" s="1">
        <v>5</v>
      </c>
      <c r="AC1553" s="1" t="s">
        <v>42</v>
      </c>
      <c r="AD1553" s="9" t="str">
        <f t="shared" si="246"/>
        <v>Target Achieved</v>
      </c>
      <c r="AE1553" s="1" t="str" cm="1">
        <f t="array" ref="AE1553">_xlfn.IFS(AB1553&gt;=4.5,"Excellent",AB1553&gt;=3,"Good",AB1553&lt;3,"Poor")</f>
        <v>Excellent</v>
      </c>
      <c r="AF1553" s="1" t="str">
        <f t="shared" si="247"/>
        <v>Not Eligible for Bonus</v>
      </c>
      <c r="AG1553" s="9" t="str">
        <f t="shared" si="248"/>
        <v>Normal Region</v>
      </c>
      <c r="AH1553" s="1" t="str">
        <f t="shared" si="249"/>
        <v>Order Closed</v>
      </c>
    </row>
    <row r="1554" spans="1:34">
      <c r="A1554" s="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c r="P1554" s="1">
        <f t="shared" si="240"/>
        <v>59600</v>
      </c>
      <c r="Q1554" s="1">
        <v>25</v>
      </c>
      <c r="R1554" s="1">
        <f t="shared" si="241"/>
        <v>14900</v>
      </c>
      <c r="S1554" s="1">
        <f t="shared" si="242"/>
        <v>44700</v>
      </c>
      <c r="T1554" s="1">
        <v>0.52</v>
      </c>
      <c r="U1554" s="1">
        <f t="shared" si="243"/>
        <v>23244</v>
      </c>
      <c r="V1554" s="1">
        <f t="shared" si="244"/>
        <v>21456</v>
      </c>
      <c r="W1554" s="4">
        <f t="shared" si="245"/>
        <v>0.48</v>
      </c>
      <c r="X1554" s="1" t="s">
        <v>50</v>
      </c>
      <c r="Y1554" s="1" t="s">
        <v>72</v>
      </c>
      <c r="Z1554" s="1" t="s">
        <v>51</v>
      </c>
      <c r="AA1554" s="2">
        <v>46125</v>
      </c>
      <c r="AB1554" s="1"/>
      <c r="AC1554" s="1" t="s">
        <v>42</v>
      </c>
      <c r="AD1554" s="9" t="str">
        <f t="shared" si="246"/>
        <v>Target Achieved</v>
      </c>
      <c r="AE1554" s="1" t="str" cm="1">
        <f t="array" ref="AE1554">_xlfn.IFS(AB1554&gt;=4.5,"Excellent",AB1554&gt;=3,"Good",AB1554&lt;3,"Poor")</f>
        <v>Poor</v>
      </c>
      <c r="AF1554" s="1" t="str">
        <f t="shared" si="247"/>
        <v>Not Eligible for Bonus</v>
      </c>
      <c r="AG1554" s="9" t="str">
        <f t="shared" si="248"/>
        <v>Normal Region</v>
      </c>
      <c r="AH1554" s="1" t="str">
        <f t="shared" si="249"/>
        <v>Order Closed</v>
      </c>
    </row>
    <row r="1555" spans="1:34">
      <c r="A1555" s="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c r="P1555" s="1">
        <f t="shared" si="240"/>
        <v>3900</v>
      </c>
      <c r="Q1555" s="1">
        <v>0</v>
      </c>
      <c r="R1555" s="1">
        <f t="shared" si="241"/>
        <v>0</v>
      </c>
      <c r="S1555" s="1">
        <f t="shared" si="242"/>
        <v>3900</v>
      </c>
      <c r="T1555" s="1">
        <v>0.62</v>
      </c>
      <c r="U1555" s="1">
        <f t="shared" si="243"/>
        <v>2418</v>
      </c>
      <c r="V1555" s="1">
        <f t="shared" si="244"/>
        <v>1482</v>
      </c>
      <c r="W1555" s="4">
        <f t="shared" si="245"/>
        <v>0.38</v>
      </c>
      <c r="X1555" s="1" t="s">
        <v>92</v>
      </c>
      <c r="Y1555" s="1" t="s">
        <v>57</v>
      </c>
      <c r="Z1555" s="1" t="s">
        <v>41</v>
      </c>
      <c r="AA1555" s="2">
        <v>46122</v>
      </c>
      <c r="AB1555" s="1">
        <v>3</v>
      </c>
      <c r="AC1555" s="1" t="s">
        <v>42</v>
      </c>
      <c r="AD1555" s="9" t="str">
        <f t="shared" si="246"/>
        <v>Target Not Achieved</v>
      </c>
      <c r="AE1555" s="1" t="str" cm="1">
        <f t="array" ref="AE1555">_xlfn.IFS(AB1555&gt;=4.5,"Excellent",AB1555&gt;=3,"Good",AB1555&lt;3,"Poor")</f>
        <v>Good</v>
      </c>
      <c r="AF1555" s="1" t="str">
        <f t="shared" si="247"/>
        <v>Not Eligible for Bonus</v>
      </c>
      <c r="AG1555" s="9" t="str">
        <f t="shared" si="248"/>
        <v>Normal Region</v>
      </c>
      <c r="AH1555" s="1" t="str">
        <f t="shared" si="249"/>
        <v>Order Closed</v>
      </c>
    </row>
    <row r="1556" spans="1:34">
      <c r="A1556" s="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c r="P1556" s="1">
        <f t="shared" si="240"/>
        <v>750</v>
      </c>
      <c r="Q1556" s="1">
        <v>15</v>
      </c>
      <c r="R1556" s="1">
        <f t="shared" si="241"/>
        <v>112.5</v>
      </c>
      <c r="S1556" s="1">
        <f t="shared" si="242"/>
        <v>637.5</v>
      </c>
      <c r="T1556" s="1">
        <v>0.47</v>
      </c>
      <c r="U1556" s="1">
        <f t="shared" si="243"/>
        <v>299.625</v>
      </c>
      <c r="V1556" s="1">
        <f t="shared" si="244"/>
        <v>337.875</v>
      </c>
      <c r="W1556" s="4">
        <f t="shared" si="245"/>
        <v>0.53</v>
      </c>
      <c r="X1556" s="1" t="s">
        <v>56</v>
      </c>
      <c r="Y1556" s="1" t="s">
        <v>81</v>
      </c>
      <c r="Z1556" s="1" t="s">
        <v>66</v>
      </c>
      <c r="AA1556" s="1"/>
      <c r="AB1556" s="1"/>
      <c r="AC1556" s="1" t="s">
        <v>42</v>
      </c>
      <c r="AD1556" s="9" t="str">
        <f t="shared" si="246"/>
        <v>Target Not Achieved</v>
      </c>
      <c r="AE1556" s="1" t="str" cm="1">
        <f t="array" ref="AE1556">_xlfn.IFS(AB1556&gt;=4.5,"Excellent",AB1556&gt;=3,"Good",AB1556&lt;3,"Poor")</f>
        <v>Poor</v>
      </c>
      <c r="AF1556" s="1" t="str">
        <f t="shared" si="247"/>
        <v>Not Eligible for Bonus</v>
      </c>
      <c r="AG1556" s="9" t="str">
        <f t="shared" si="248"/>
        <v>Priority Region</v>
      </c>
      <c r="AH1556" s="1" t="str">
        <f t="shared" si="249"/>
        <v>Order Closed</v>
      </c>
    </row>
    <row r="1557" spans="1:34">
      <c r="A1557" s="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c r="P1557" s="1">
        <f t="shared" si="240"/>
        <v>11640</v>
      </c>
      <c r="Q1557" s="1">
        <v>10</v>
      </c>
      <c r="R1557" s="1">
        <f t="shared" si="241"/>
        <v>1164</v>
      </c>
      <c r="S1557" s="1">
        <f t="shared" si="242"/>
        <v>10476</v>
      </c>
      <c r="T1557" s="1">
        <v>0.47</v>
      </c>
      <c r="U1557" s="1">
        <f t="shared" si="243"/>
        <v>4923.7199999999993</v>
      </c>
      <c r="V1557" s="1">
        <f t="shared" si="244"/>
        <v>5552.2800000000007</v>
      </c>
      <c r="W1557" s="4">
        <f t="shared" si="245"/>
        <v>0.53</v>
      </c>
      <c r="X1557" s="1" t="s">
        <v>104</v>
      </c>
      <c r="Y1557" s="1" t="s">
        <v>72</v>
      </c>
      <c r="Z1557" s="1" t="s">
        <v>41</v>
      </c>
      <c r="AA1557" s="2">
        <v>46126</v>
      </c>
      <c r="AB1557" s="1">
        <v>5</v>
      </c>
      <c r="AC1557" s="1" t="s">
        <v>42</v>
      </c>
      <c r="AD1557" s="9" t="str">
        <f t="shared" si="246"/>
        <v>Target Achieved</v>
      </c>
      <c r="AE1557" s="1" t="str" cm="1">
        <f t="array" ref="AE1557">_xlfn.IFS(AB1557&gt;=4.5,"Excellent",AB1557&gt;=3,"Good",AB1557&lt;3,"Poor")</f>
        <v>Excellent</v>
      </c>
      <c r="AF1557" s="1" t="str">
        <f t="shared" si="247"/>
        <v>Not Eligible for Bonus</v>
      </c>
      <c r="AG1557" s="9" t="str">
        <f t="shared" si="248"/>
        <v>Normal Region</v>
      </c>
      <c r="AH1557" s="1" t="str">
        <f t="shared" si="249"/>
        <v>Order Closed</v>
      </c>
    </row>
    <row r="1558" spans="1:34">
      <c r="A1558" s="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c r="P1558" s="1">
        <f t="shared" si="240"/>
        <v>12040</v>
      </c>
      <c r="Q1558" s="1">
        <v>0</v>
      </c>
      <c r="R1558" s="1">
        <f t="shared" si="241"/>
        <v>0</v>
      </c>
      <c r="S1558" s="1">
        <f t="shared" si="242"/>
        <v>12040</v>
      </c>
      <c r="T1558" s="1">
        <v>0.48</v>
      </c>
      <c r="U1558" s="1">
        <f t="shared" si="243"/>
        <v>5779.2</v>
      </c>
      <c r="V1558" s="1">
        <f t="shared" si="244"/>
        <v>6260.8</v>
      </c>
      <c r="W1558" s="4">
        <f t="shared" si="245"/>
        <v>0.52</v>
      </c>
      <c r="X1558" s="1" t="s">
        <v>39</v>
      </c>
      <c r="Y1558" s="1" t="s">
        <v>72</v>
      </c>
      <c r="Z1558" s="1" t="s">
        <v>41</v>
      </c>
      <c r="AA1558" s="2">
        <v>46130</v>
      </c>
      <c r="AB1558" s="1">
        <v>3</v>
      </c>
      <c r="AC1558" s="1" t="s">
        <v>42</v>
      </c>
      <c r="AD1558" s="9" t="str">
        <f t="shared" si="246"/>
        <v>Target Achieved</v>
      </c>
      <c r="AE1558" s="1" t="str" cm="1">
        <f t="array" ref="AE1558">_xlfn.IFS(AB1558&gt;=4.5,"Excellent",AB1558&gt;=3,"Good",AB1558&lt;3,"Poor")</f>
        <v>Good</v>
      </c>
      <c r="AF1558" s="1" t="str">
        <f t="shared" si="247"/>
        <v>Eligible for Bonus</v>
      </c>
      <c r="AG1558" s="9" t="str">
        <f t="shared" si="248"/>
        <v>Priority Region</v>
      </c>
      <c r="AH1558" s="1" t="str">
        <f t="shared" si="249"/>
        <v>Order Closed</v>
      </c>
    </row>
    <row r="1559" spans="1:34">
      <c r="A1559" s="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c r="P1559" s="1">
        <f t="shared" si="240"/>
        <v>283500</v>
      </c>
      <c r="Q1559" s="1">
        <v>10</v>
      </c>
      <c r="R1559" s="1">
        <f t="shared" si="241"/>
        <v>28350</v>
      </c>
      <c r="S1559" s="1">
        <f t="shared" si="242"/>
        <v>255150</v>
      </c>
      <c r="T1559" s="1">
        <v>0.57999999999999996</v>
      </c>
      <c r="U1559" s="1">
        <f t="shared" si="243"/>
        <v>147987</v>
      </c>
      <c r="V1559" s="1">
        <f t="shared" si="244"/>
        <v>107163</v>
      </c>
      <c r="W1559" s="4">
        <f t="shared" si="245"/>
        <v>0.42</v>
      </c>
      <c r="X1559" s="1" t="s">
        <v>65</v>
      </c>
      <c r="Y1559" s="1" t="s">
        <v>72</v>
      </c>
      <c r="Z1559" s="1" t="s">
        <v>41</v>
      </c>
      <c r="AA1559" s="2">
        <v>46130</v>
      </c>
      <c r="AB1559" s="1">
        <v>3</v>
      </c>
      <c r="AC1559" s="1" t="s">
        <v>42</v>
      </c>
      <c r="AD1559" s="9" t="str">
        <f t="shared" si="246"/>
        <v>Target Achieved</v>
      </c>
      <c r="AE1559" s="1" t="str" cm="1">
        <f t="array" ref="AE1559">_xlfn.IFS(AB1559&gt;=4.5,"Excellent",AB1559&gt;=3,"Good",AB1559&lt;3,"Poor")</f>
        <v>Good</v>
      </c>
      <c r="AF1559" s="1" t="str">
        <f t="shared" si="247"/>
        <v>Not Eligible for Bonus</v>
      </c>
      <c r="AG1559" s="9" t="str">
        <f t="shared" si="248"/>
        <v>Normal Region</v>
      </c>
      <c r="AH1559" s="1" t="str">
        <f t="shared" si="249"/>
        <v>Order Closed</v>
      </c>
    </row>
    <row r="1560" spans="1:34">
      <c r="A1560" s="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c r="P1560" s="1">
        <f t="shared" si="240"/>
        <v>11140</v>
      </c>
      <c r="Q1560" s="1">
        <v>10</v>
      </c>
      <c r="R1560" s="1">
        <f t="shared" si="241"/>
        <v>1114</v>
      </c>
      <c r="S1560" s="1">
        <f t="shared" si="242"/>
        <v>10026</v>
      </c>
      <c r="T1560" s="1">
        <v>0.47</v>
      </c>
      <c r="U1560" s="1">
        <f t="shared" si="243"/>
        <v>4712.2199999999993</v>
      </c>
      <c r="V1560" s="1">
        <f t="shared" si="244"/>
        <v>5313.7800000000007</v>
      </c>
      <c r="W1560" s="4">
        <f t="shared" si="245"/>
        <v>0.53</v>
      </c>
      <c r="X1560" s="1" t="s">
        <v>147</v>
      </c>
      <c r="Y1560" s="1" t="s">
        <v>57</v>
      </c>
      <c r="Z1560" s="1" t="s">
        <v>51</v>
      </c>
      <c r="AA1560" s="2">
        <v>46126</v>
      </c>
      <c r="AB1560" s="1"/>
      <c r="AC1560" s="1" t="s">
        <v>42</v>
      </c>
      <c r="AD1560" s="9" t="str">
        <f t="shared" si="246"/>
        <v>Target Achieved</v>
      </c>
      <c r="AE1560" s="1" t="str" cm="1">
        <f t="array" ref="AE1560">_xlfn.IFS(AB1560&gt;=4.5,"Excellent",AB1560&gt;=3,"Good",AB1560&lt;3,"Poor")</f>
        <v>Poor</v>
      </c>
      <c r="AF1560" s="1" t="str">
        <f t="shared" si="247"/>
        <v>Not Eligible for Bonus</v>
      </c>
      <c r="AG1560" s="9" t="str">
        <f t="shared" si="248"/>
        <v>Priority Region</v>
      </c>
      <c r="AH1560" s="1" t="str">
        <f t="shared" si="249"/>
        <v>Order Closed</v>
      </c>
    </row>
    <row r="1561" spans="1:34">
      <c r="A1561" s="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c r="P1561" s="1">
        <f t="shared" si="240"/>
        <v>24500</v>
      </c>
      <c r="Q1561" s="1">
        <v>20</v>
      </c>
      <c r="R1561" s="1">
        <f t="shared" si="241"/>
        <v>4900</v>
      </c>
      <c r="S1561" s="1">
        <f t="shared" si="242"/>
        <v>19600</v>
      </c>
      <c r="T1561" s="1">
        <v>0.47</v>
      </c>
      <c r="U1561" s="1">
        <f t="shared" si="243"/>
        <v>9212</v>
      </c>
      <c r="V1561" s="1">
        <f t="shared" si="244"/>
        <v>10388</v>
      </c>
      <c r="W1561" s="4">
        <f t="shared" si="245"/>
        <v>0.53</v>
      </c>
      <c r="X1561" s="1" t="s">
        <v>39</v>
      </c>
      <c r="Y1561" s="1" t="s">
        <v>57</v>
      </c>
      <c r="Z1561" s="1" t="s">
        <v>41</v>
      </c>
      <c r="AA1561" s="2">
        <v>46130</v>
      </c>
      <c r="AB1561" s="1">
        <v>4</v>
      </c>
      <c r="AC1561" s="1" t="s">
        <v>42</v>
      </c>
      <c r="AD1561" s="9" t="str">
        <f t="shared" si="246"/>
        <v>Target Achieved</v>
      </c>
      <c r="AE1561" s="1" t="str" cm="1">
        <f t="array" ref="AE1561">_xlfn.IFS(AB1561&gt;=4.5,"Excellent",AB1561&gt;=3,"Good",AB1561&lt;3,"Poor")</f>
        <v>Good</v>
      </c>
      <c r="AF1561" s="1" t="str">
        <f t="shared" si="247"/>
        <v>Not Eligible for Bonus</v>
      </c>
      <c r="AG1561" s="9" t="str">
        <f t="shared" si="248"/>
        <v>Normal Region</v>
      </c>
      <c r="AH1561" s="1" t="str">
        <f t="shared" si="249"/>
        <v>Order Closed</v>
      </c>
    </row>
    <row r="1562" spans="1:34">
      <c r="A1562" s="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c r="P1562" s="1">
        <f t="shared" si="240"/>
        <v>1060</v>
      </c>
      <c r="Q1562" s="1">
        <v>10</v>
      </c>
      <c r="R1562" s="1">
        <f t="shared" si="241"/>
        <v>106</v>
      </c>
      <c r="S1562" s="1">
        <f t="shared" si="242"/>
        <v>954</v>
      </c>
      <c r="T1562" s="1">
        <v>0.35</v>
      </c>
      <c r="U1562" s="1">
        <f t="shared" si="243"/>
        <v>333.9</v>
      </c>
      <c r="V1562" s="1">
        <f t="shared" si="244"/>
        <v>620.1</v>
      </c>
      <c r="W1562" s="4">
        <f t="shared" si="245"/>
        <v>0.65</v>
      </c>
      <c r="X1562" s="1" t="s">
        <v>147</v>
      </c>
      <c r="Y1562" s="1" t="s">
        <v>40</v>
      </c>
      <c r="Z1562" s="1" t="s">
        <v>41</v>
      </c>
      <c r="AA1562" s="2">
        <v>46129</v>
      </c>
      <c r="AB1562" s="1">
        <v>4</v>
      </c>
      <c r="AC1562" s="1" t="s">
        <v>42</v>
      </c>
      <c r="AD1562" s="9" t="str">
        <f t="shared" si="246"/>
        <v>Target Not Achieved</v>
      </c>
      <c r="AE1562" s="1" t="str" cm="1">
        <f t="array" ref="AE1562">_xlfn.IFS(AB1562&gt;=4.5,"Excellent",AB1562&gt;=3,"Good",AB1562&lt;3,"Poor")</f>
        <v>Good</v>
      </c>
      <c r="AF1562" s="1" t="str">
        <f t="shared" si="247"/>
        <v>Not Eligible for Bonus</v>
      </c>
      <c r="AG1562" s="9" t="str">
        <f t="shared" si="248"/>
        <v>Normal Region</v>
      </c>
      <c r="AH1562" s="1" t="str">
        <f t="shared" si="249"/>
        <v>Order Closed</v>
      </c>
    </row>
    <row r="1563" spans="1:34">
      <c r="A1563" s="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c r="P1563" s="1">
        <f t="shared" si="240"/>
        <v>235450</v>
      </c>
      <c r="Q1563" s="1">
        <v>30</v>
      </c>
      <c r="R1563" s="1">
        <f t="shared" si="241"/>
        <v>70635</v>
      </c>
      <c r="S1563" s="1">
        <f t="shared" si="242"/>
        <v>164815</v>
      </c>
      <c r="T1563" s="1">
        <v>0.57999999999999996</v>
      </c>
      <c r="U1563" s="1">
        <f t="shared" si="243"/>
        <v>95592.7</v>
      </c>
      <c r="V1563" s="1">
        <f t="shared" si="244"/>
        <v>69222.3</v>
      </c>
      <c r="W1563" s="4">
        <f t="shared" si="245"/>
        <v>0.42000000000000004</v>
      </c>
      <c r="X1563" s="1" t="s">
        <v>92</v>
      </c>
      <c r="Y1563" s="1" t="s">
        <v>72</v>
      </c>
      <c r="Z1563" s="1" t="s">
        <v>41</v>
      </c>
      <c r="AA1563" s="2">
        <v>46130</v>
      </c>
      <c r="AB1563" s="1">
        <v>4</v>
      </c>
      <c r="AC1563" s="1" t="s">
        <v>42</v>
      </c>
      <c r="AD1563" s="9" t="str">
        <f t="shared" si="246"/>
        <v>Target Achieved</v>
      </c>
      <c r="AE1563" s="1" t="str" cm="1">
        <f t="array" ref="AE1563">_xlfn.IFS(AB1563&gt;=4.5,"Excellent",AB1563&gt;=3,"Good",AB1563&lt;3,"Poor")</f>
        <v>Good</v>
      </c>
      <c r="AF1563" s="1" t="str">
        <f t="shared" si="247"/>
        <v>Not Eligible for Bonus</v>
      </c>
      <c r="AG1563" s="9" t="str">
        <f t="shared" si="248"/>
        <v>Normal Region</v>
      </c>
      <c r="AH1563" s="1" t="str">
        <f t="shared" si="249"/>
        <v>Order Closed</v>
      </c>
    </row>
    <row r="1564" spans="1:34">
      <c r="A1564" s="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c r="P1564" s="1">
        <f t="shared" si="240"/>
        <v>540</v>
      </c>
      <c r="Q1564" s="1">
        <v>10</v>
      </c>
      <c r="R1564" s="1">
        <f t="shared" si="241"/>
        <v>54</v>
      </c>
      <c r="S1564" s="1">
        <f t="shared" si="242"/>
        <v>486</v>
      </c>
      <c r="T1564" s="1">
        <v>0.35</v>
      </c>
      <c r="U1564" s="1">
        <f t="shared" si="243"/>
        <v>170.1</v>
      </c>
      <c r="V1564" s="1">
        <f t="shared" si="244"/>
        <v>315.89999999999998</v>
      </c>
      <c r="W1564" s="4">
        <f t="shared" si="245"/>
        <v>0.64999999999999991</v>
      </c>
      <c r="X1564" s="1" t="s">
        <v>104</v>
      </c>
      <c r="Y1564" s="1" t="s">
        <v>81</v>
      </c>
      <c r="Z1564" s="1" t="s">
        <v>41</v>
      </c>
      <c r="AA1564" s="2">
        <v>46129</v>
      </c>
      <c r="AB1564" s="1">
        <v>3</v>
      </c>
      <c r="AC1564" s="1" t="s">
        <v>42</v>
      </c>
      <c r="AD1564" s="9" t="str">
        <f t="shared" si="246"/>
        <v>Target Not Achieved</v>
      </c>
      <c r="AE1564" s="1" t="str" cm="1">
        <f t="array" ref="AE1564">_xlfn.IFS(AB1564&gt;=4.5,"Excellent",AB1564&gt;=3,"Good",AB1564&lt;3,"Poor")</f>
        <v>Good</v>
      </c>
      <c r="AF1564" s="1" t="str">
        <f t="shared" si="247"/>
        <v>Not Eligible for Bonus</v>
      </c>
      <c r="AG1564" s="9" t="str">
        <f t="shared" si="248"/>
        <v>Normal Region</v>
      </c>
      <c r="AH1564" s="1" t="str">
        <f t="shared" si="249"/>
        <v>Order Closed</v>
      </c>
    </row>
    <row r="1565" spans="1:34">
      <c r="A1565" s="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c r="P1565" s="1">
        <f t="shared" si="240"/>
        <v>3800</v>
      </c>
      <c r="Q1565" s="1">
        <v>5</v>
      </c>
      <c r="R1565" s="1">
        <f t="shared" si="241"/>
        <v>190</v>
      </c>
      <c r="S1565" s="1">
        <f t="shared" si="242"/>
        <v>3610</v>
      </c>
      <c r="T1565" s="1">
        <v>0.62</v>
      </c>
      <c r="U1565" s="1">
        <f t="shared" si="243"/>
        <v>2238.1999999999998</v>
      </c>
      <c r="V1565" s="1">
        <f t="shared" si="244"/>
        <v>1371.8000000000002</v>
      </c>
      <c r="W1565" s="4">
        <f t="shared" si="245"/>
        <v>0.38000000000000006</v>
      </c>
      <c r="X1565" s="1" t="s">
        <v>104</v>
      </c>
      <c r="Y1565" s="1" t="s">
        <v>57</v>
      </c>
      <c r="Z1565" s="1" t="s">
        <v>41</v>
      </c>
      <c r="AA1565" s="2">
        <v>46129</v>
      </c>
      <c r="AB1565" s="1">
        <v>4</v>
      </c>
      <c r="AC1565" s="1" t="s">
        <v>42</v>
      </c>
      <c r="AD1565" s="9" t="str">
        <f t="shared" si="246"/>
        <v>Target Not Achieved</v>
      </c>
      <c r="AE1565" s="1" t="str" cm="1">
        <f t="array" ref="AE1565">_xlfn.IFS(AB1565&gt;=4.5,"Excellent",AB1565&gt;=3,"Good",AB1565&lt;3,"Poor")</f>
        <v>Good</v>
      </c>
      <c r="AF1565" s="1" t="str">
        <f t="shared" si="247"/>
        <v>Not Eligible for Bonus</v>
      </c>
      <c r="AG1565" s="9" t="str">
        <f t="shared" si="248"/>
        <v>Normal Region</v>
      </c>
      <c r="AH1565" s="1" t="str">
        <f t="shared" si="249"/>
        <v>Order Closed</v>
      </c>
    </row>
    <row r="1566" spans="1:34">
      <c r="A1566" s="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c r="P1566" s="1">
        <f t="shared" si="240"/>
        <v>1680</v>
      </c>
      <c r="Q1566" s="1">
        <v>0</v>
      </c>
      <c r="R1566" s="1">
        <f t="shared" si="241"/>
        <v>0</v>
      </c>
      <c r="S1566" s="1">
        <f t="shared" si="242"/>
        <v>1680</v>
      </c>
      <c r="T1566" s="1">
        <v>0.48</v>
      </c>
      <c r="U1566" s="1">
        <f t="shared" si="243"/>
        <v>806.4</v>
      </c>
      <c r="V1566" s="1">
        <f t="shared" si="244"/>
        <v>873.6</v>
      </c>
      <c r="W1566" s="4">
        <f t="shared" si="245"/>
        <v>0.52</v>
      </c>
      <c r="X1566" s="1" t="s">
        <v>104</v>
      </c>
      <c r="Y1566" s="1" t="s">
        <v>57</v>
      </c>
      <c r="Z1566" s="1" t="s">
        <v>120</v>
      </c>
      <c r="AA1566" s="1"/>
      <c r="AB1566" s="1"/>
      <c r="AC1566" s="1" t="s">
        <v>42</v>
      </c>
      <c r="AD1566" s="9" t="str">
        <f t="shared" si="246"/>
        <v>Target Not Achieved</v>
      </c>
      <c r="AE1566" s="1" t="str" cm="1">
        <f t="array" ref="AE1566">_xlfn.IFS(AB1566&gt;=4.5,"Excellent",AB1566&gt;=3,"Good",AB1566&lt;3,"Poor")</f>
        <v>Poor</v>
      </c>
      <c r="AF1566" s="1" t="str">
        <f t="shared" si="247"/>
        <v>Not Eligible for Bonus</v>
      </c>
      <c r="AG1566" s="9" t="str">
        <f t="shared" si="248"/>
        <v>Priority Region</v>
      </c>
      <c r="AH1566" s="1" t="str">
        <f t="shared" si="249"/>
        <v>Order Closed</v>
      </c>
    </row>
    <row r="1567" spans="1:34">
      <c r="A1567" s="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c r="P1567" s="1">
        <f t="shared" si="240"/>
        <v>220360</v>
      </c>
      <c r="Q1567" s="1">
        <v>25</v>
      </c>
      <c r="R1567" s="1">
        <f t="shared" si="241"/>
        <v>55090</v>
      </c>
      <c r="S1567" s="1">
        <f t="shared" si="242"/>
        <v>165270</v>
      </c>
      <c r="T1567" s="1">
        <v>0.57999999999999996</v>
      </c>
      <c r="U1567" s="1">
        <f t="shared" si="243"/>
        <v>95856.599999999991</v>
      </c>
      <c r="V1567" s="1">
        <f t="shared" si="244"/>
        <v>69413.400000000009</v>
      </c>
      <c r="W1567" s="4">
        <f t="shared" si="245"/>
        <v>0.42000000000000004</v>
      </c>
      <c r="X1567" s="1" t="s">
        <v>56</v>
      </c>
      <c r="Y1567" s="1" t="s">
        <v>72</v>
      </c>
      <c r="Z1567" s="1" t="s">
        <v>66</v>
      </c>
      <c r="AA1567" s="1"/>
      <c r="AB1567" s="1"/>
      <c r="AC1567" s="1" t="s">
        <v>42</v>
      </c>
      <c r="AD1567" s="9" t="str">
        <f t="shared" si="246"/>
        <v>Target Achieved</v>
      </c>
      <c r="AE1567" s="1" t="str" cm="1">
        <f t="array" ref="AE1567">_xlfn.IFS(AB1567&gt;=4.5,"Excellent",AB1567&gt;=3,"Good",AB1567&lt;3,"Poor")</f>
        <v>Poor</v>
      </c>
      <c r="AF1567" s="1" t="str">
        <f t="shared" si="247"/>
        <v>Not Eligible for Bonus</v>
      </c>
      <c r="AG1567" s="9" t="str">
        <f t="shared" si="248"/>
        <v>Normal Region</v>
      </c>
      <c r="AH1567" s="1" t="str">
        <f t="shared" si="249"/>
        <v>Order Closed</v>
      </c>
    </row>
    <row r="1568" spans="1:34">
      <c r="A1568" s="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c r="P1568" s="1">
        <f t="shared" si="240"/>
        <v>3840</v>
      </c>
      <c r="Q1568" s="1">
        <v>10</v>
      </c>
      <c r="R1568" s="1">
        <f t="shared" si="241"/>
        <v>384</v>
      </c>
      <c r="S1568" s="1">
        <f t="shared" si="242"/>
        <v>3456</v>
      </c>
      <c r="T1568" s="1">
        <v>0.52</v>
      </c>
      <c r="U1568" s="1">
        <f t="shared" si="243"/>
        <v>1797.1200000000001</v>
      </c>
      <c r="V1568" s="1">
        <f t="shared" si="244"/>
        <v>1658.8799999999999</v>
      </c>
      <c r="W1568" s="4">
        <f t="shared" si="245"/>
        <v>0.48</v>
      </c>
      <c r="X1568" s="1" t="s">
        <v>104</v>
      </c>
      <c r="Y1568" s="1" t="s">
        <v>81</v>
      </c>
      <c r="Z1568" s="1" t="s">
        <v>41</v>
      </c>
      <c r="AA1568" s="2">
        <v>46130</v>
      </c>
      <c r="AB1568" s="1">
        <v>5</v>
      </c>
      <c r="AC1568" s="1" t="s">
        <v>42</v>
      </c>
      <c r="AD1568" s="9" t="str">
        <f t="shared" si="246"/>
        <v>Target Not Achieved</v>
      </c>
      <c r="AE1568" s="1" t="str" cm="1">
        <f t="array" ref="AE1568">_xlfn.IFS(AB1568&gt;=4.5,"Excellent",AB1568&gt;=3,"Good",AB1568&lt;3,"Poor")</f>
        <v>Excellent</v>
      </c>
      <c r="AF1568" s="1" t="str">
        <f t="shared" si="247"/>
        <v>Not Eligible for Bonus</v>
      </c>
      <c r="AG1568" s="9" t="str">
        <f t="shared" si="248"/>
        <v>Normal Region</v>
      </c>
      <c r="AH1568" s="1" t="str">
        <f t="shared" si="249"/>
        <v>Order Closed</v>
      </c>
    </row>
    <row r="1569" spans="1:34">
      <c r="A1569" s="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c r="P1569" s="1">
        <f t="shared" si="240"/>
        <v>12360</v>
      </c>
      <c r="Q1569" s="1">
        <v>10</v>
      </c>
      <c r="R1569" s="1">
        <f t="shared" si="241"/>
        <v>1236</v>
      </c>
      <c r="S1569" s="1">
        <f t="shared" si="242"/>
        <v>11124</v>
      </c>
      <c r="T1569" s="1">
        <v>0.48</v>
      </c>
      <c r="U1569" s="1">
        <f t="shared" si="243"/>
        <v>5339.5199999999995</v>
      </c>
      <c r="V1569" s="1">
        <f t="shared" si="244"/>
        <v>5784.4800000000005</v>
      </c>
      <c r="W1569" s="4">
        <f t="shared" si="245"/>
        <v>0.52</v>
      </c>
      <c r="X1569" s="1" t="s">
        <v>65</v>
      </c>
      <c r="Y1569" s="1" t="s">
        <v>57</v>
      </c>
      <c r="Z1569" s="1" t="s">
        <v>41</v>
      </c>
      <c r="AA1569" s="2">
        <v>46128</v>
      </c>
      <c r="AB1569" s="1">
        <v>4</v>
      </c>
      <c r="AC1569" s="1" t="s">
        <v>42</v>
      </c>
      <c r="AD1569" s="9" t="str">
        <f t="shared" si="246"/>
        <v>Target Achieved</v>
      </c>
      <c r="AE1569" s="1" t="str" cm="1">
        <f t="array" ref="AE1569">_xlfn.IFS(AB1569&gt;=4.5,"Excellent",AB1569&gt;=3,"Good",AB1569&lt;3,"Poor")</f>
        <v>Good</v>
      </c>
      <c r="AF1569" s="1" t="str">
        <f t="shared" si="247"/>
        <v>Not Eligible for Bonus</v>
      </c>
      <c r="AG1569" s="9" t="str">
        <f t="shared" si="248"/>
        <v>Priority Region</v>
      </c>
      <c r="AH1569" s="1" t="str">
        <f t="shared" si="249"/>
        <v>Order Closed</v>
      </c>
    </row>
    <row r="1570" spans="1:34">
      <c r="A1570" s="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c r="P1570" s="1">
        <f t="shared" si="240"/>
        <v>3360</v>
      </c>
      <c r="Q1570" s="1">
        <v>0</v>
      </c>
      <c r="R1570" s="1">
        <f t="shared" si="241"/>
        <v>0</v>
      </c>
      <c r="S1570" s="1">
        <f t="shared" si="242"/>
        <v>3360</v>
      </c>
      <c r="T1570" s="1">
        <v>0.48</v>
      </c>
      <c r="U1570" s="1">
        <f t="shared" si="243"/>
        <v>1612.8</v>
      </c>
      <c r="V1570" s="1">
        <f t="shared" si="244"/>
        <v>1747.2</v>
      </c>
      <c r="W1570" s="4">
        <f t="shared" si="245"/>
        <v>0.52</v>
      </c>
      <c r="X1570" s="1" t="s">
        <v>92</v>
      </c>
      <c r="Y1570" s="1" t="s">
        <v>81</v>
      </c>
      <c r="Z1570" s="1" t="s">
        <v>41</v>
      </c>
      <c r="AA1570" s="2">
        <v>46133</v>
      </c>
      <c r="AB1570" s="1">
        <v>5</v>
      </c>
      <c r="AC1570" s="1" t="s">
        <v>42</v>
      </c>
      <c r="AD1570" s="9" t="str">
        <f t="shared" si="246"/>
        <v>Target Not Achieved</v>
      </c>
      <c r="AE1570" s="1" t="str" cm="1">
        <f t="array" ref="AE1570">_xlfn.IFS(AB1570&gt;=4.5,"Excellent",AB1570&gt;=3,"Good",AB1570&lt;3,"Poor")</f>
        <v>Excellent</v>
      </c>
      <c r="AF1570" s="1" t="str">
        <f t="shared" si="247"/>
        <v>Not Eligible for Bonus</v>
      </c>
      <c r="AG1570" s="9" t="str">
        <f t="shared" si="248"/>
        <v>Normal Region</v>
      </c>
      <c r="AH1570" s="1" t="str">
        <f t="shared" si="249"/>
        <v>Order Closed</v>
      </c>
    </row>
    <row r="1571" spans="1:34">
      <c r="A1571" s="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c r="P1571" s="1">
        <f t="shared" si="240"/>
        <v>4480</v>
      </c>
      <c r="Q1571" s="1">
        <v>10</v>
      </c>
      <c r="R1571" s="1">
        <f t="shared" si="241"/>
        <v>448</v>
      </c>
      <c r="S1571" s="1">
        <f t="shared" si="242"/>
        <v>4032</v>
      </c>
      <c r="T1571" s="1">
        <v>0.52</v>
      </c>
      <c r="U1571" s="1">
        <f t="shared" si="243"/>
        <v>2096.64</v>
      </c>
      <c r="V1571" s="1">
        <f t="shared" si="244"/>
        <v>1935.3600000000001</v>
      </c>
      <c r="W1571" s="4">
        <f t="shared" si="245"/>
        <v>0.48000000000000004</v>
      </c>
      <c r="X1571" s="1" t="s">
        <v>104</v>
      </c>
      <c r="Y1571" s="1" t="s">
        <v>57</v>
      </c>
      <c r="Z1571" s="1" t="s">
        <v>41</v>
      </c>
      <c r="AA1571" s="2">
        <v>46130</v>
      </c>
      <c r="AB1571" s="1">
        <v>4</v>
      </c>
      <c r="AC1571" s="1" t="s">
        <v>42</v>
      </c>
      <c r="AD1571" s="9" t="str">
        <f t="shared" si="246"/>
        <v>Target Not Achieved</v>
      </c>
      <c r="AE1571" s="1" t="str" cm="1">
        <f t="array" ref="AE1571">_xlfn.IFS(AB1571&gt;=4.5,"Excellent",AB1571&gt;=3,"Good",AB1571&lt;3,"Poor")</f>
        <v>Good</v>
      </c>
      <c r="AF1571" s="1" t="str">
        <f t="shared" si="247"/>
        <v>Not Eligible for Bonus</v>
      </c>
      <c r="AG1571" s="9" t="str">
        <f t="shared" si="248"/>
        <v>Priority Region</v>
      </c>
      <c r="AH1571" s="1" t="str">
        <f t="shared" si="249"/>
        <v>Order Closed</v>
      </c>
    </row>
    <row r="1572" spans="1:34">
      <c r="A1572" s="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c r="P1572" s="1">
        <f t="shared" si="240"/>
        <v>7540</v>
      </c>
      <c r="Q1572" s="1">
        <v>10</v>
      </c>
      <c r="R1572" s="1">
        <f t="shared" si="241"/>
        <v>754</v>
      </c>
      <c r="S1572" s="1">
        <f t="shared" si="242"/>
        <v>6786</v>
      </c>
      <c r="T1572" s="1">
        <v>0.5</v>
      </c>
      <c r="U1572" s="1">
        <f t="shared" si="243"/>
        <v>3393</v>
      </c>
      <c r="V1572" s="1">
        <f t="shared" si="244"/>
        <v>3393</v>
      </c>
      <c r="W1572" s="4">
        <f t="shared" si="245"/>
        <v>0.5</v>
      </c>
      <c r="X1572" s="1" t="s">
        <v>56</v>
      </c>
      <c r="Y1572" s="1" t="s">
        <v>57</v>
      </c>
      <c r="Z1572" s="1" t="s">
        <v>41</v>
      </c>
      <c r="AA1572" s="2">
        <v>46133</v>
      </c>
      <c r="AB1572" s="1">
        <v>5</v>
      </c>
      <c r="AC1572" s="1" t="s">
        <v>42</v>
      </c>
      <c r="AD1572" s="9" t="str">
        <f t="shared" si="246"/>
        <v>Target Not Achieved</v>
      </c>
      <c r="AE1572" s="1" t="str" cm="1">
        <f t="array" ref="AE1572">_xlfn.IFS(AB1572&gt;=4.5,"Excellent",AB1572&gt;=3,"Good",AB1572&lt;3,"Poor")</f>
        <v>Excellent</v>
      </c>
      <c r="AF1572" s="1" t="str">
        <f t="shared" si="247"/>
        <v>Not Eligible for Bonus</v>
      </c>
      <c r="AG1572" s="9" t="str">
        <f t="shared" si="248"/>
        <v>Normal Region</v>
      </c>
      <c r="AH1572" s="1" t="str">
        <f t="shared" si="249"/>
        <v>Order Closed</v>
      </c>
    </row>
    <row r="1573" spans="1:34">
      <c r="A1573" s="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c r="P1573" s="1">
        <f t="shared" si="240"/>
        <v>1760</v>
      </c>
      <c r="Q1573" s="1">
        <v>15</v>
      </c>
      <c r="R1573" s="1">
        <f t="shared" si="241"/>
        <v>264</v>
      </c>
      <c r="S1573" s="1">
        <f t="shared" si="242"/>
        <v>1496</v>
      </c>
      <c r="T1573" s="1">
        <v>0.35</v>
      </c>
      <c r="U1573" s="1">
        <f t="shared" si="243"/>
        <v>523.6</v>
      </c>
      <c r="V1573" s="1">
        <f t="shared" si="244"/>
        <v>972.4</v>
      </c>
      <c r="W1573" s="4">
        <f t="shared" si="245"/>
        <v>0.65</v>
      </c>
      <c r="X1573" s="1" t="s">
        <v>104</v>
      </c>
      <c r="Y1573" s="1" t="s">
        <v>81</v>
      </c>
      <c r="Z1573" s="1" t="s">
        <v>22</v>
      </c>
      <c r="AA1573" s="1"/>
      <c r="AB1573" s="1"/>
      <c r="AC1573" s="1" t="s">
        <v>93</v>
      </c>
      <c r="AD1573" s="9" t="str">
        <f t="shared" si="246"/>
        <v>Target Not Achieved</v>
      </c>
      <c r="AE1573" s="1" t="str" cm="1">
        <f t="array" ref="AE1573">_xlfn.IFS(AB1573&gt;=4.5,"Excellent",AB1573&gt;=3,"Good",AB1573&lt;3,"Poor")</f>
        <v>Poor</v>
      </c>
      <c r="AF1573" s="1" t="str">
        <f t="shared" si="247"/>
        <v>Not Eligible for Bonus</v>
      </c>
      <c r="AG1573" s="9" t="str">
        <f t="shared" si="248"/>
        <v>Priority Region</v>
      </c>
      <c r="AH1573" s="1" t="str">
        <f t="shared" si="249"/>
        <v>Order Returned</v>
      </c>
    </row>
    <row r="1574" spans="1:34">
      <c r="A1574" s="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c r="P1574" s="1">
        <f t="shared" si="240"/>
        <v>17960</v>
      </c>
      <c r="Q1574" s="1">
        <v>15</v>
      </c>
      <c r="R1574" s="1">
        <f t="shared" si="241"/>
        <v>2694</v>
      </c>
      <c r="S1574" s="1">
        <f t="shared" si="242"/>
        <v>15266</v>
      </c>
      <c r="T1574" s="1">
        <v>0.5</v>
      </c>
      <c r="U1574" s="1">
        <f t="shared" si="243"/>
        <v>7633</v>
      </c>
      <c r="V1574" s="1">
        <f t="shared" si="244"/>
        <v>7633</v>
      </c>
      <c r="W1574" s="4">
        <f t="shared" si="245"/>
        <v>0.5</v>
      </c>
      <c r="X1574" s="1" t="s">
        <v>50</v>
      </c>
      <c r="Y1574" s="1" t="s">
        <v>57</v>
      </c>
      <c r="Z1574" s="1" t="s">
        <v>66</v>
      </c>
      <c r="AA1574" s="1"/>
      <c r="AB1574" s="1"/>
      <c r="AC1574" s="1" t="s">
        <v>42</v>
      </c>
      <c r="AD1574" s="9" t="str">
        <f t="shared" si="246"/>
        <v>Target Achieved</v>
      </c>
      <c r="AE1574" s="1" t="str" cm="1">
        <f t="array" ref="AE1574">_xlfn.IFS(AB1574&gt;=4.5,"Excellent",AB1574&gt;=3,"Good",AB1574&lt;3,"Poor")</f>
        <v>Poor</v>
      </c>
      <c r="AF1574" s="1" t="str">
        <f t="shared" si="247"/>
        <v>Not Eligible for Bonus</v>
      </c>
      <c r="AG1574" s="9" t="str">
        <f t="shared" si="248"/>
        <v>Normal Region</v>
      </c>
      <c r="AH1574" s="1" t="str">
        <f t="shared" si="249"/>
        <v>Order Closed</v>
      </c>
    </row>
    <row r="1575" spans="1:34">
      <c r="A1575" s="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c r="P1575" s="1">
        <f t="shared" si="240"/>
        <v>240</v>
      </c>
      <c r="Q1575" s="1">
        <v>0</v>
      </c>
      <c r="R1575" s="1">
        <f t="shared" si="241"/>
        <v>0</v>
      </c>
      <c r="S1575" s="1">
        <f t="shared" si="242"/>
        <v>240</v>
      </c>
      <c r="T1575" s="1">
        <v>0.45</v>
      </c>
      <c r="U1575" s="1">
        <f t="shared" si="243"/>
        <v>108</v>
      </c>
      <c r="V1575" s="1">
        <f t="shared" si="244"/>
        <v>132</v>
      </c>
      <c r="W1575" s="4">
        <f t="shared" si="245"/>
        <v>0.55000000000000004</v>
      </c>
      <c r="X1575" s="1" t="s">
        <v>65</v>
      </c>
      <c r="Y1575" s="1" t="s">
        <v>57</v>
      </c>
      <c r="Z1575" s="1" t="s">
        <v>22</v>
      </c>
      <c r="AA1575" s="1"/>
      <c r="AB1575" s="1"/>
      <c r="AC1575" s="1" t="s">
        <v>93</v>
      </c>
      <c r="AD1575" s="9" t="str">
        <f t="shared" si="246"/>
        <v>Target Not Achieved</v>
      </c>
      <c r="AE1575" s="1" t="str" cm="1">
        <f t="array" ref="AE1575">_xlfn.IFS(AB1575&gt;=4.5,"Excellent",AB1575&gt;=3,"Good",AB1575&lt;3,"Poor")</f>
        <v>Poor</v>
      </c>
      <c r="AF1575" s="1" t="str">
        <f t="shared" si="247"/>
        <v>Not Eligible for Bonus</v>
      </c>
      <c r="AG1575" s="9" t="str">
        <f t="shared" si="248"/>
        <v>Normal Region</v>
      </c>
      <c r="AH1575" s="1" t="str">
        <f t="shared" si="249"/>
        <v>Order Returned</v>
      </c>
    </row>
    <row r="1576" spans="1:34">
      <c r="A1576" s="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c r="P1576" s="1">
        <f t="shared" si="240"/>
        <v>8140</v>
      </c>
      <c r="Q1576" s="1">
        <v>25</v>
      </c>
      <c r="R1576" s="1">
        <f t="shared" si="241"/>
        <v>2035</v>
      </c>
      <c r="S1576" s="1">
        <f t="shared" si="242"/>
        <v>6105</v>
      </c>
      <c r="T1576" s="1">
        <v>0.52</v>
      </c>
      <c r="U1576" s="1">
        <f t="shared" si="243"/>
        <v>3174.6</v>
      </c>
      <c r="V1576" s="1">
        <f t="shared" si="244"/>
        <v>2930.4</v>
      </c>
      <c r="W1576" s="4">
        <f t="shared" si="245"/>
        <v>0.48000000000000004</v>
      </c>
      <c r="X1576" s="1" t="s">
        <v>92</v>
      </c>
      <c r="Y1576" s="1" t="s">
        <v>81</v>
      </c>
      <c r="Z1576" s="1" t="s">
        <v>41</v>
      </c>
      <c r="AA1576" s="2">
        <v>46136</v>
      </c>
      <c r="AB1576" s="1">
        <v>4</v>
      </c>
      <c r="AC1576" s="1" t="s">
        <v>42</v>
      </c>
      <c r="AD1576" s="9" t="str">
        <f t="shared" si="246"/>
        <v>Target Not Achieved</v>
      </c>
      <c r="AE1576" s="1" t="str" cm="1">
        <f t="array" ref="AE1576">_xlfn.IFS(AB1576&gt;=4.5,"Excellent",AB1576&gt;=3,"Good",AB1576&lt;3,"Poor")</f>
        <v>Good</v>
      </c>
      <c r="AF1576" s="1" t="str">
        <f t="shared" si="247"/>
        <v>Not Eligible for Bonus</v>
      </c>
      <c r="AG1576" s="9" t="str">
        <f t="shared" si="248"/>
        <v>Priority Region</v>
      </c>
      <c r="AH1576" s="1" t="str">
        <f t="shared" si="249"/>
        <v>Order Closed</v>
      </c>
    </row>
    <row r="1577" spans="1:34">
      <c r="A1577" s="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c r="P1577" s="1">
        <f t="shared" si="240"/>
        <v>1040</v>
      </c>
      <c r="Q1577" s="1">
        <v>0</v>
      </c>
      <c r="R1577" s="1">
        <f t="shared" si="241"/>
        <v>0</v>
      </c>
      <c r="S1577" s="1">
        <f t="shared" si="242"/>
        <v>1040</v>
      </c>
      <c r="T1577" s="1">
        <v>0.35</v>
      </c>
      <c r="U1577" s="1">
        <f t="shared" si="243"/>
        <v>364</v>
      </c>
      <c r="V1577" s="1">
        <f t="shared" si="244"/>
        <v>676</v>
      </c>
      <c r="W1577" s="4">
        <f t="shared" si="245"/>
        <v>0.65</v>
      </c>
      <c r="X1577" s="1" t="s">
        <v>104</v>
      </c>
      <c r="Y1577" s="1" t="s">
        <v>81</v>
      </c>
      <c r="Z1577" s="1" t="s">
        <v>51</v>
      </c>
      <c r="AA1577" s="2">
        <v>46134</v>
      </c>
      <c r="AB1577" s="1"/>
      <c r="AC1577" s="1" t="s">
        <v>42</v>
      </c>
      <c r="AD1577" s="9" t="str">
        <f t="shared" si="246"/>
        <v>Target Not Achieved</v>
      </c>
      <c r="AE1577" s="1" t="str" cm="1">
        <f t="array" ref="AE1577">_xlfn.IFS(AB1577&gt;=4.5,"Excellent",AB1577&gt;=3,"Good",AB1577&lt;3,"Poor")</f>
        <v>Poor</v>
      </c>
      <c r="AF1577" s="1" t="str">
        <f t="shared" si="247"/>
        <v>Not Eligible for Bonus</v>
      </c>
      <c r="AG1577" s="9" t="str">
        <f t="shared" si="248"/>
        <v>Normal Region</v>
      </c>
      <c r="AH1577" s="1" t="str">
        <f t="shared" si="249"/>
        <v>Order Closed</v>
      </c>
    </row>
    <row r="1578" spans="1:34">
      <c r="A1578" s="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c r="P1578" s="1">
        <f t="shared" si="240"/>
        <v>60460</v>
      </c>
      <c r="Q1578" s="1">
        <v>20</v>
      </c>
      <c r="R1578" s="1">
        <f t="shared" si="241"/>
        <v>12092</v>
      </c>
      <c r="S1578" s="1">
        <f t="shared" si="242"/>
        <v>48368</v>
      </c>
      <c r="T1578" s="1">
        <v>0.57999999999999996</v>
      </c>
      <c r="U1578" s="1">
        <f t="shared" si="243"/>
        <v>28053.439999999999</v>
      </c>
      <c r="V1578" s="1">
        <f t="shared" si="244"/>
        <v>20314.560000000001</v>
      </c>
      <c r="W1578" s="4">
        <f t="shared" si="245"/>
        <v>0.42000000000000004</v>
      </c>
      <c r="X1578" s="1" t="s">
        <v>50</v>
      </c>
      <c r="Y1578" s="1" t="s">
        <v>40</v>
      </c>
      <c r="Z1578" s="1" t="s">
        <v>41</v>
      </c>
      <c r="AA1578" s="2">
        <v>46131</v>
      </c>
      <c r="AB1578" s="1">
        <v>5</v>
      </c>
      <c r="AC1578" s="1" t="s">
        <v>42</v>
      </c>
      <c r="AD1578" s="9" t="str">
        <f t="shared" si="246"/>
        <v>Target Achieved</v>
      </c>
      <c r="AE1578" s="1" t="str" cm="1">
        <f t="array" ref="AE1578">_xlfn.IFS(AB1578&gt;=4.5,"Excellent",AB1578&gt;=3,"Good",AB1578&lt;3,"Poor")</f>
        <v>Excellent</v>
      </c>
      <c r="AF1578" s="1" t="str">
        <f t="shared" si="247"/>
        <v>Not Eligible for Bonus</v>
      </c>
      <c r="AG1578" s="9" t="str">
        <f t="shared" si="248"/>
        <v>Normal Region</v>
      </c>
      <c r="AH1578" s="1" t="str">
        <f t="shared" si="249"/>
        <v>Order Closed</v>
      </c>
    </row>
    <row r="1579" spans="1:34">
      <c r="A1579" s="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c r="P1579" s="1">
        <f t="shared" si="240"/>
        <v>8310</v>
      </c>
      <c r="Q1579" s="1">
        <v>0</v>
      </c>
      <c r="R1579" s="1">
        <f t="shared" si="241"/>
        <v>0</v>
      </c>
      <c r="S1579" s="1">
        <f t="shared" si="242"/>
        <v>8310</v>
      </c>
      <c r="T1579" s="1">
        <v>0.48</v>
      </c>
      <c r="U1579" s="1">
        <f t="shared" si="243"/>
        <v>3988.7999999999997</v>
      </c>
      <c r="V1579" s="1">
        <f t="shared" si="244"/>
        <v>4321.2000000000007</v>
      </c>
      <c r="W1579" s="4">
        <f t="shared" si="245"/>
        <v>0.52000000000000013</v>
      </c>
      <c r="X1579" s="1" t="s">
        <v>147</v>
      </c>
      <c r="Y1579" s="1" t="s">
        <v>57</v>
      </c>
      <c r="Z1579" s="1" t="s">
        <v>41</v>
      </c>
      <c r="AA1579" s="2">
        <v>46131</v>
      </c>
      <c r="AB1579" s="1">
        <v>5</v>
      </c>
      <c r="AC1579" s="1" t="s">
        <v>42</v>
      </c>
      <c r="AD1579" s="9" t="str">
        <f t="shared" si="246"/>
        <v>Target Not Achieved</v>
      </c>
      <c r="AE1579" s="1" t="str" cm="1">
        <f t="array" ref="AE1579">_xlfn.IFS(AB1579&gt;=4.5,"Excellent",AB1579&gt;=3,"Good",AB1579&lt;3,"Poor")</f>
        <v>Excellent</v>
      </c>
      <c r="AF1579" s="1" t="str">
        <f t="shared" si="247"/>
        <v>Not Eligible for Bonus</v>
      </c>
      <c r="AG1579" s="9" t="str">
        <f t="shared" si="248"/>
        <v>Priority Region</v>
      </c>
      <c r="AH1579" s="1" t="str">
        <f t="shared" si="249"/>
        <v>Order Closed</v>
      </c>
    </row>
    <row r="1580" spans="1:34">
      <c r="A1580" s="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c r="P1580" s="1">
        <f t="shared" si="240"/>
        <v>1260</v>
      </c>
      <c r="Q1580" s="1">
        <v>0</v>
      </c>
      <c r="R1580" s="1">
        <f t="shared" si="241"/>
        <v>0</v>
      </c>
      <c r="S1580" s="1">
        <f t="shared" si="242"/>
        <v>1260</v>
      </c>
      <c r="T1580" s="1">
        <v>0.62</v>
      </c>
      <c r="U1580" s="1">
        <f t="shared" si="243"/>
        <v>781.2</v>
      </c>
      <c r="V1580" s="1">
        <f t="shared" si="244"/>
        <v>478.79999999999995</v>
      </c>
      <c r="W1580" s="4">
        <f t="shared" si="245"/>
        <v>0.37999999999999995</v>
      </c>
      <c r="X1580" s="1" t="s">
        <v>56</v>
      </c>
      <c r="Y1580" s="1" t="s">
        <v>81</v>
      </c>
      <c r="Z1580" s="1" t="s">
        <v>41</v>
      </c>
      <c r="AA1580" s="2">
        <v>46137</v>
      </c>
      <c r="AB1580" s="1">
        <v>4</v>
      </c>
      <c r="AC1580" s="1" t="s">
        <v>42</v>
      </c>
      <c r="AD1580" s="9" t="str">
        <f t="shared" si="246"/>
        <v>Target Not Achieved</v>
      </c>
      <c r="AE1580" s="1" t="str" cm="1">
        <f t="array" ref="AE1580">_xlfn.IFS(AB1580&gt;=4.5,"Excellent",AB1580&gt;=3,"Good",AB1580&lt;3,"Poor")</f>
        <v>Good</v>
      </c>
      <c r="AF1580" s="1" t="str">
        <f t="shared" si="247"/>
        <v>Not Eligible for Bonus</v>
      </c>
      <c r="AG1580" s="9" t="str">
        <f t="shared" si="248"/>
        <v>Priority Region</v>
      </c>
      <c r="AH1580" s="1" t="str">
        <f t="shared" si="249"/>
        <v>Order Closed</v>
      </c>
    </row>
    <row r="1581" spans="1:34">
      <c r="A1581" s="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c r="P1581" s="1">
        <f t="shared" si="240"/>
        <v>14760</v>
      </c>
      <c r="Q1581" s="1">
        <v>0</v>
      </c>
      <c r="R1581" s="1">
        <f t="shared" si="241"/>
        <v>0</v>
      </c>
      <c r="S1581" s="1">
        <f t="shared" si="242"/>
        <v>14760</v>
      </c>
      <c r="T1581" s="1">
        <v>0.45</v>
      </c>
      <c r="U1581" s="1">
        <f t="shared" si="243"/>
        <v>6642</v>
      </c>
      <c r="V1581" s="1">
        <f t="shared" si="244"/>
        <v>8118</v>
      </c>
      <c r="W1581" s="4">
        <f t="shared" si="245"/>
        <v>0.55000000000000004</v>
      </c>
      <c r="X1581" s="1" t="s">
        <v>147</v>
      </c>
      <c r="Y1581" s="1" t="s">
        <v>57</v>
      </c>
      <c r="Z1581" s="1" t="s">
        <v>41</v>
      </c>
      <c r="AA1581" s="2">
        <v>46135</v>
      </c>
      <c r="AB1581" s="1">
        <v>4</v>
      </c>
      <c r="AC1581" s="1" t="s">
        <v>42</v>
      </c>
      <c r="AD1581" s="9" t="str">
        <f t="shared" si="246"/>
        <v>Target Achieved</v>
      </c>
      <c r="AE1581" s="1" t="str" cm="1">
        <f t="array" ref="AE1581">_xlfn.IFS(AB1581&gt;=4.5,"Excellent",AB1581&gt;=3,"Good",AB1581&lt;3,"Poor")</f>
        <v>Good</v>
      </c>
      <c r="AF1581" s="1" t="str">
        <f t="shared" si="247"/>
        <v>Eligible for Bonus</v>
      </c>
      <c r="AG1581" s="9" t="str">
        <f t="shared" si="248"/>
        <v>Normal Region</v>
      </c>
      <c r="AH1581" s="1" t="str">
        <f t="shared" si="249"/>
        <v>Order Closed</v>
      </c>
    </row>
    <row r="1582" spans="1:34">
      <c r="A1582" s="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c r="P1582" s="1">
        <f t="shared" si="240"/>
        <v>2080</v>
      </c>
      <c r="Q1582" s="1">
        <v>10</v>
      </c>
      <c r="R1582" s="1">
        <f t="shared" si="241"/>
        <v>208</v>
      </c>
      <c r="S1582" s="1">
        <f t="shared" si="242"/>
        <v>1872</v>
      </c>
      <c r="T1582" s="1">
        <v>0.5</v>
      </c>
      <c r="U1582" s="1">
        <f t="shared" si="243"/>
        <v>936</v>
      </c>
      <c r="V1582" s="1">
        <f t="shared" si="244"/>
        <v>936</v>
      </c>
      <c r="W1582" s="4">
        <f t="shared" si="245"/>
        <v>0.5</v>
      </c>
      <c r="X1582" s="1" t="s">
        <v>147</v>
      </c>
      <c r="Y1582" s="1" t="s">
        <v>40</v>
      </c>
      <c r="Z1582" s="1" t="s">
        <v>41</v>
      </c>
      <c r="AA1582" s="2">
        <v>46139</v>
      </c>
      <c r="AB1582" s="1">
        <v>4</v>
      </c>
      <c r="AC1582" s="1" t="s">
        <v>42</v>
      </c>
      <c r="AD1582" s="9" t="str">
        <f t="shared" si="246"/>
        <v>Target Not Achieved</v>
      </c>
      <c r="AE1582" s="1" t="str" cm="1">
        <f t="array" ref="AE1582">_xlfn.IFS(AB1582&gt;=4.5,"Excellent",AB1582&gt;=3,"Good",AB1582&lt;3,"Poor")</f>
        <v>Good</v>
      </c>
      <c r="AF1582" s="1" t="str">
        <f t="shared" si="247"/>
        <v>Not Eligible for Bonus</v>
      </c>
      <c r="AG1582" s="9" t="str">
        <f t="shared" si="248"/>
        <v>Normal Region</v>
      </c>
      <c r="AH1582" s="1" t="str">
        <f t="shared" si="249"/>
        <v>Order Closed</v>
      </c>
    </row>
    <row r="1583" spans="1:34">
      <c r="A1583" s="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c r="P1583" s="1">
        <f t="shared" si="240"/>
        <v>190440</v>
      </c>
      <c r="Q1583" s="1">
        <v>0</v>
      </c>
      <c r="R1583" s="1">
        <f t="shared" si="241"/>
        <v>0</v>
      </c>
      <c r="S1583" s="1">
        <f t="shared" si="242"/>
        <v>190440</v>
      </c>
      <c r="T1583" s="1">
        <v>0.57999999999999996</v>
      </c>
      <c r="U1583" s="1">
        <f t="shared" si="243"/>
        <v>110455.2</v>
      </c>
      <c r="V1583" s="1">
        <f t="shared" si="244"/>
        <v>79984.800000000003</v>
      </c>
      <c r="W1583" s="4">
        <f t="shared" si="245"/>
        <v>0.42000000000000004</v>
      </c>
      <c r="X1583" s="1" t="s">
        <v>65</v>
      </c>
      <c r="Y1583" s="1" t="s">
        <v>72</v>
      </c>
      <c r="Z1583" s="1" t="s">
        <v>41</v>
      </c>
      <c r="AA1583" s="2">
        <v>46133</v>
      </c>
      <c r="AB1583" s="1">
        <v>5</v>
      </c>
      <c r="AC1583" s="1" t="s">
        <v>42</v>
      </c>
      <c r="AD1583" s="9" t="str">
        <f t="shared" si="246"/>
        <v>Target Achieved</v>
      </c>
      <c r="AE1583" s="1" t="str" cm="1">
        <f t="array" ref="AE1583">_xlfn.IFS(AB1583&gt;=4.5,"Excellent",AB1583&gt;=3,"Good",AB1583&lt;3,"Poor")</f>
        <v>Excellent</v>
      </c>
      <c r="AF1583" s="1" t="str">
        <f t="shared" si="247"/>
        <v>Eligible for Bonus</v>
      </c>
      <c r="AG1583" s="9" t="str">
        <f t="shared" si="248"/>
        <v>Priority Region</v>
      </c>
      <c r="AH1583" s="1" t="str">
        <f t="shared" si="249"/>
        <v>Order Closed</v>
      </c>
    </row>
    <row r="1584" spans="1:34">
      <c r="A1584" s="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c r="P1584" s="1">
        <f t="shared" si="240"/>
        <v>9390</v>
      </c>
      <c r="Q1584" s="1">
        <v>0</v>
      </c>
      <c r="R1584" s="1">
        <f t="shared" si="241"/>
        <v>0</v>
      </c>
      <c r="S1584" s="1">
        <f t="shared" si="242"/>
        <v>9390</v>
      </c>
      <c r="T1584" s="1">
        <v>0.48</v>
      </c>
      <c r="U1584" s="1">
        <f t="shared" si="243"/>
        <v>4507.2</v>
      </c>
      <c r="V1584" s="1">
        <f t="shared" si="244"/>
        <v>4882.8</v>
      </c>
      <c r="W1584" s="4">
        <f t="shared" si="245"/>
        <v>0.52</v>
      </c>
      <c r="X1584" s="1" t="s">
        <v>92</v>
      </c>
      <c r="Y1584" s="1" t="s">
        <v>57</v>
      </c>
      <c r="Z1584" s="1" t="s">
        <v>41</v>
      </c>
      <c r="AA1584" s="2">
        <v>46139</v>
      </c>
      <c r="AB1584" s="1">
        <v>5</v>
      </c>
      <c r="AC1584" s="1" t="s">
        <v>42</v>
      </c>
      <c r="AD1584" s="9" t="str">
        <f t="shared" si="246"/>
        <v>Target Not Achieved</v>
      </c>
      <c r="AE1584" s="1" t="str" cm="1">
        <f t="array" ref="AE1584">_xlfn.IFS(AB1584&gt;=4.5,"Excellent",AB1584&gt;=3,"Good",AB1584&lt;3,"Poor")</f>
        <v>Excellent</v>
      </c>
      <c r="AF1584" s="1" t="str">
        <f t="shared" si="247"/>
        <v>Not Eligible for Bonus</v>
      </c>
      <c r="AG1584" s="9" t="str">
        <f t="shared" si="248"/>
        <v>Normal Region</v>
      </c>
      <c r="AH1584" s="1" t="str">
        <f t="shared" si="249"/>
        <v>Order Closed</v>
      </c>
    </row>
    <row r="1585" spans="1:34">
      <c r="A1585" s="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c r="P1585" s="1">
        <f t="shared" si="240"/>
        <v>201150</v>
      </c>
      <c r="Q1585" s="1">
        <v>10</v>
      </c>
      <c r="R1585" s="1">
        <f t="shared" si="241"/>
        <v>20115</v>
      </c>
      <c r="S1585" s="1">
        <f t="shared" si="242"/>
        <v>181035</v>
      </c>
      <c r="T1585" s="1">
        <v>0.57999999999999996</v>
      </c>
      <c r="U1585" s="1">
        <f t="shared" si="243"/>
        <v>105000.29999999999</v>
      </c>
      <c r="V1585" s="1">
        <f t="shared" si="244"/>
        <v>76034.700000000012</v>
      </c>
      <c r="W1585" s="4">
        <f t="shared" si="245"/>
        <v>0.42000000000000004</v>
      </c>
      <c r="X1585" s="1" t="s">
        <v>65</v>
      </c>
      <c r="Y1585" s="1" t="s">
        <v>81</v>
      </c>
      <c r="Z1585" s="1" t="s">
        <v>66</v>
      </c>
      <c r="AA1585" s="1"/>
      <c r="AB1585" s="1"/>
      <c r="AC1585" s="1" t="s">
        <v>42</v>
      </c>
      <c r="AD1585" s="9" t="str">
        <f t="shared" si="246"/>
        <v>Target Achieved</v>
      </c>
      <c r="AE1585" s="1" t="str" cm="1">
        <f t="array" ref="AE1585">_xlfn.IFS(AB1585&gt;=4.5,"Excellent",AB1585&gt;=3,"Good",AB1585&lt;3,"Poor")</f>
        <v>Poor</v>
      </c>
      <c r="AF1585" s="1" t="str">
        <f t="shared" si="247"/>
        <v>Not Eligible for Bonus</v>
      </c>
      <c r="AG1585" s="9" t="str">
        <f t="shared" si="248"/>
        <v>Normal Region</v>
      </c>
      <c r="AH1585" s="1" t="str">
        <f t="shared" si="249"/>
        <v>Order Closed</v>
      </c>
    </row>
    <row r="1586" spans="1:34">
      <c r="A1586" s="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c r="P1586" s="1">
        <f t="shared" si="240"/>
        <v>327880</v>
      </c>
      <c r="Q1586" s="1">
        <v>0</v>
      </c>
      <c r="R1586" s="1">
        <f t="shared" si="241"/>
        <v>0</v>
      </c>
      <c r="S1586" s="1">
        <f t="shared" si="242"/>
        <v>327880</v>
      </c>
      <c r="T1586" s="1">
        <v>0.57999999999999996</v>
      </c>
      <c r="U1586" s="1">
        <f t="shared" si="243"/>
        <v>190170.4</v>
      </c>
      <c r="V1586" s="1">
        <f t="shared" si="244"/>
        <v>137709.6</v>
      </c>
      <c r="W1586" s="4">
        <f t="shared" si="245"/>
        <v>0.42000000000000004</v>
      </c>
      <c r="X1586" s="1" t="s">
        <v>65</v>
      </c>
      <c r="Y1586" s="1" t="s">
        <v>72</v>
      </c>
      <c r="Z1586" s="1" t="s">
        <v>51</v>
      </c>
      <c r="AA1586" s="2">
        <v>46134</v>
      </c>
      <c r="AB1586" s="1"/>
      <c r="AC1586" s="1" t="s">
        <v>42</v>
      </c>
      <c r="AD1586" s="9" t="str">
        <f t="shared" si="246"/>
        <v>Target Achieved</v>
      </c>
      <c r="AE1586" s="1" t="str" cm="1">
        <f t="array" ref="AE1586">_xlfn.IFS(AB1586&gt;=4.5,"Excellent",AB1586&gt;=3,"Good",AB1586&lt;3,"Poor")</f>
        <v>Poor</v>
      </c>
      <c r="AF1586" s="1" t="str">
        <f t="shared" si="247"/>
        <v>Eligible for Bonus</v>
      </c>
      <c r="AG1586" s="9" t="str">
        <f t="shared" si="248"/>
        <v>Normal Region</v>
      </c>
      <c r="AH1586" s="1" t="str">
        <f t="shared" si="249"/>
        <v>Order Closed</v>
      </c>
    </row>
    <row r="1587" spans="1:34">
      <c r="A1587" s="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c r="P1587" s="1">
        <f t="shared" si="240"/>
        <v>12800</v>
      </c>
      <c r="Q1587" s="1">
        <v>0</v>
      </c>
      <c r="R1587" s="1">
        <f t="shared" si="241"/>
        <v>0</v>
      </c>
      <c r="S1587" s="1">
        <f t="shared" si="242"/>
        <v>12800</v>
      </c>
      <c r="T1587" s="1">
        <v>0.52</v>
      </c>
      <c r="U1587" s="1">
        <f t="shared" si="243"/>
        <v>6656</v>
      </c>
      <c r="V1587" s="1">
        <f t="shared" si="244"/>
        <v>6144</v>
      </c>
      <c r="W1587" s="4">
        <f t="shared" si="245"/>
        <v>0.48</v>
      </c>
      <c r="X1587" s="1" t="s">
        <v>39</v>
      </c>
      <c r="Y1587" s="1" t="s">
        <v>57</v>
      </c>
      <c r="Z1587" s="1" t="s">
        <v>51</v>
      </c>
      <c r="AA1587" s="2">
        <v>46134</v>
      </c>
      <c r="AB1587" s="1"/>
      <c r="AC1587" s="1" t="s">
        <v>42</v>
      </c>
      <c r="AD1587" s="9" t="str">
        <f t="shared" si="246"/>
        <v>Target Achieved</v>
      </c>
      <c r="AE1587" s="1" t="str" cm="1">
        <f t="array" ref="AE1587">_xlfn.IFS(AB1587&gt;=4.5,"Excellent",AB1587&gt;=3,"Good",AB1587&lt;3,"Poor")</f>
        <v>Poor</v>
      </c>
      <c r="AF1587" s="1" t="str">
        <f t="shared" si="247"/>
        <v>Eligible for Bonus</v>
      </c>
      <c r="AG1587" s="9" t="str">
        <f t="shared" si="248"/>
        <v>Normal Region</v>
      </c>
      <c r="AH1587" s="1" t="str">
        <f t="shared" si="249"/>
        <v>Order Closed</v>
      </c>
    </row>
    <row r="1588" spans="1:34">
      <c r="A1588" s="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c r="P1588" s="1">
        <f t="shared" si="240"/>
        <v>3600</v>
      </c>
      <c r="Q1588" s="1">
        <v>0</v>
      </c>
      <c r="R1588" s="1">
        <f t="shared" si="241"/>
        <v>0</v>
      </c>
      <c r="S1588" s="1">
        <f t="shared" si="242"/>
        <v>3600</v>
      </c>
      <c r="T1588" s="1">
        <v>0.35</v>
      </c>
      <c r="U1588" s="1">
        <f t="shared" si="243"/>
        <v>1260</v>
      </c>
      <c r="V1588" s="1">
        <f t="shared" si="244"/>
        <v>2340</v>
      </c>
      <c r="W1588" s="4">
        <f t="shared" si="245"/>
        <v>0.65</v>
      </c>
      <c r="X1588" s="1" t="s">
        <v>65</v>
      </c>
      <c r="Y1588" s="1" t="s">
        <v>81</v>
      </c>
      <c r="Z1588" s="1" t="s">
        <v>66</v>
      </c>
      <c r="AA1588" s="1"/>
      <c r="AB1588" s="1"/>
      <c r="AC1588" s="1" t="s">
        <v>42</v>
      </c>
      <c r="AD1588" s="9" t="str">
        <f t="shared" si="246"/>
        <v>Target Not Achieved</v>
      </c>
      <c r="AE1588" s="1" t="str" cm="1">
        <f t="array" ref="AE1588">_xlfn.IFS(AB1588&gt;=4.5,"Excellent",AB1588&gt;=3,"Good",AB1588&lt;3,"Poor")</f>
        <v>Poor</v>
      </c>
      <c r="AF1588" s="1" t="str">
        <f t="shared" si="247"/>
        <v>Not Eligible for Bonus</v>
      </c>
      <c r="AG1588" s="9" t="str">
        <f t="shared" si="248"/>
        <v>Normal Region</v>
      </c>
      <c r="AH1588" s="1" t="str">
        <f t="shared" si="249"/>
        <v>Order Closed</v>
      </c>
    </row>
    <row r="1589" spans="1:34">
      <c r="A1589" s="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c r="P1589" s="1">
        <f t="shared" si="240"/>
        <v>13950</v>
      </c>
      <c r="Q1589" s="1">
        <v>0</v>
      </c>
      <c r="R1589" s="1">
        <f t="shared" si="241"/>
        <v>0</v>
      </c>
      <c r="S1589" s="1">
        <f t="shared" si="242"/>
        <v>13950</v>
      </c>
      <c r="T1589" s="1">
        <v>0.47</v>
      </c>
      <c r="U1589" s="1">
        <f t="shared" si="243"/>
        <v>6556.5</v>
      </c>
      <c r="V1589" s="1">
        <f t="shared" si="244"/>
        <v>7393.5</v>
      </c>
      <c r="W1589" s="4">
        <f t="shared" si="245"/>
        <v>0.53</v>
      </c>
      <c r="X1589" s="1" t="s">
        <v>147</v>
      </c>
      <c r="Y1589" s="1" t="s">
        <v>40</v>
      </c>
      <c r="Z1589" s="1" t="s">
        <v>41</v>
      </c>
      <c r="AA1589" s="2">
        <v>46140</v>
      </c>
      <c r="AB1589" s="1">
        <v>3</v>
      </c>
      <c r="AC1589" s="1" t="s">
        <v>42</v>
      </c>
      <c r="AD1589" s="9" t="str">
        <f t="shared" si="246"/>
        <v>Target Achieved</v>
      </c>
      <c r="AE1589" s="1" t="str" cm="1">
        <f t="array" ref="AE1589">_xlfn.IFS(AB1589&gt;=4.5,"Excellent",AB1589&gt;=3,"Good",AB1589&lt;3,"Poor")</f>
        <v>Good</v>
      </c>
      <c r="AF1589" s="1" t="str">
        <f t="shared" si="247"/>
        <v>Eligible for Bonus</v>
      </c>
      <c r="AG1589" s="9" t="str">
        <f t="shared" si="248"/>
        <v>Normal Region</v>
      </c>
      <c r="AH1589" s="1" t="str">
        <f t="shared" si="249"/>
        <v>Order Closed</v>
      </c>
    </row>
    <row r="1590" spans="1:34">
      <c r="A1590" s="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c r="P1590" s="1">
        <f t="shared" si="240"/>
        <v>8080</v>
      </c>
      <c r="Q1590" s="1">
        <v>10</v>
      </c>
      <c r="R1590" s="1">
        <f t="shared" si="241"/>
        <v>808</v>
      </c>
      <c r="S1590" s="1">
        <f t="shared" si="242"/>
        <v>7272</v>
      </c>
      <c r="T1590" s="1">
        <v>0.47</v>
      </c>
      <c r="U1590" s="1">
        <f t="shared" si="243"/>
        <v>3417.8399999999997</v>
      </c>
      <c r="V1590" s="1">
        <f t="shared" si="244"/>
        <v>3854.1600000000003</v>
      </c>
      <c r="W1590" s="4">
        <f t="shared" si="245"/>
        <v>0.53</v>
      </c>
      <c r="X1590" s="1" t="s">
        <v>39</v>
      </c>
      <c r="Y1590" s="1" t="s">
        <v>81</v>
      </c>
      <c r="Z1590" s="1" t="s">
        <v>41</v>
      </c>
      <c r="AA1590" s="2">
        <v>46141</v>
      </c>
      <c r="AB1590" s="1">
        <v>5</v>
      </c>
      <c r="AC1590" s="1" t="s">
        <v>42</v>
      </c>
      <c r="AD1590" s="9" t="str">
        <f t="shared" si="246"/>
        <v>Target Not Achieved</v>
      </c>
      <c r="AE1590" s="1" t="str" cm="1">
        <f t="array" ref="AE1590">_xlfn.IFS(AB1590&gt;=4.5,"Excellent",AB1590&gt;=3,"Good",AB1590&lt;3,"Poor")</f>
        <v>Excellent</v>
      </c>
      <c r="AF1590" s="1" t="str">
        <f t="shared" si="247"/>
        <v>Not Eligible for Bonus</v>
      </c>
      <c r="AG1590" s="9" t="str">
        <f t="shared" si="248"/>
        <v>Priority Region</v>
      </c>
      <c r="AH1590" s="1" t="str">
        <f t="shared" si="249"/>
        <v>Order Closed</v>
      </c>
    </row>
    <row r="1591" spans="1:34">
      <c r="A1591" s="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c r="P1591" s="1">
        <f t="shared" si="240"/>
        <v>880</v>
      </c>
      <c r="Q1591" s="1">
        <v>0</v>
      </c>
      <c r="R1591" s="1">
        <f t="shared" si="241"/>
        <v>0</v>
      </c>
      <c r="S1591" s="1">
        <f t="shared" si="242"/>
        <v>880</v>
      </c>
      <c r="T1591" s="1">
        <v>0.35</v>
      </c>
      <c r="U1591" s="1">
        <f t="shared" si="243"/>
        <v>308</v>
      </c>
      <c r="V1591" s="1">
        <f t="shared" si="244"/>
        <v>572</v>
      </c>
      <c r="W1591" s="4">
        <f t="shared" si="245"/>
        <v>0.65</v>
      </c>
      <c r="X1591" s="1" t="s">
        <v>104</v>
      </c>
      <c r="Y1591" s="1" t="s">
        <v>57</v>
      </c>
      <c r="Z1591" s="1" t="s">
        <v>41</v>
      </c>
      <c r="AA1591" s="2">
        <v>46139</v>
      </c>
      <c r="AB1591" s="1">
        <v>3</v>
      </c>
      <c r="AC1591" s="1" t="s">
        <v>42</v>
      </c>
      <c r="AD1591" s="9" t="str">
        <f t="shared" si="246"/>
        <v>Target Not Achieved</v>
      </c>
      <c r="AE1591" s="1" t="str" cm="1">
        <f t="array" ref="AE1591">_xlfn.IFS(AB1591&gt;=4.5,"Excellent",AB1591&gt;=3,"Good",AB1591&lt;3,"Poor")</f>
        <v>Good</v>
      </c>
      <c r="AF1591" s="1" t="str">
        <f t="shared" si="247"/>
        <v>Not Eligible for Bonus</v>
      </c>
      <c r="AG1591" s="9" t="str">
        <f t="shared" si="248"/>
        <v>Priority Region</v>
      </c>
      <c r="AH1591" s="1" t="str">
        <f t="shared" si="249"/>
        <v>Order Closed</v>
      </c>
    </row>
    <row r="1592" spans="1:34">
      <c r="A1592" s="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c r="P1592" s="1">
        <f t="shared" si="240"/>
        <v>32000</v>
      </c>
      <c r="Q1592" s="1">
        <v>30</v>
      </c>
      <c r="R1592" s="1">
        <f t="shared" si="241"/>
        <v>9600</v>
      </c>
      <c r="S1592" s="1">
        <f t="shared" si="242"/>
        <v>22400</v>
      </c>
      <c r="T1592" s="1">
        <v>0.48</v>
      </c>
      <c r="U1592" s="1">
        <f t="shared" si="243"/>
        <v>10752</v>
      </c>
      <c r="V1592" s="1">
        <f t="shared" si="244"/>
        <v>11648</v>
      </c>
      <c r="W1592" s="4">
        <f t="shared" si="245"/>
        <v>0.52</v>
      </c>
      <c r="X1592" s="1" t="s">
        <v>65</v>
      </c>
      <c r="Y1592" s="1" t="s">
        <v>72</v>
      </c>
      <c r="Z1592" s="1" t="s">
        <v>41</v>
      </c>
      <c r="AA1592" s="2">
        <v>46135</v>
      </c>
      <c r="AB1592" s="1">
        <v>4</v>
      </c>
      <c r="AC1592" s="1" t="s">
        <v>42</v>
      </c>
      <c r="AD1592" s="9" t="str">
        <f t="shared" si="246"/>
        <v>Target Achieved</v>
      </c>
      <c r="AE1592" s="1" t="str" cm="1">
        <f t="array" ref="AE1592">_xlfn.IFS(AB1592&gt;=4.5,"Excellent",AB1592&gt;=3,"Good",AB1592&lt;3,"Poor")</f>
        <v>Good</v>
      </c>
      <c r="AF1592" s="1" t="str">
        <f t="shared" si="247"/>
        <v>Not Eligible for Bonus</v>
      </c>
      <c r="AG1592" s="9" t="str">
        <f t="shared" si="248"/>
        <v>Priority Region</v>
      </c>
      <c r="AH1592" s="1" t="str">
        <f t="shared" si="249"/>
        <v>Order Closed</v>
      </c>
    </row>
    <row r="1593" spans="1:34">
      <c r="A1593" s="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c r="P1593" s="1">
        <f t="shared" si="240"/>
        <v>17040</v>
      </c>
      <c r="Q1593" s="1">
        <v>10</v>
      </c>
      <c r="R1593" s="1">
        <f t="shared" si="241"/>
        <v>1704</v>
      </c>
      <c r="S1593" s="1">
        <f t="shared" si="242"/>
        <v>15336</v>
      </c>
      <c r="T1593" s="1">
        <v>0.5</v>
      </c>
      <c r="U1593" s="1">
        <f t="shared" si="243"/>
        <v>7668</v>
      </c>
      <c r="V1593" s="1">
        <f t="shared" si="244"/>
        <v>7668</v>
      </c>
      <c r="W1593" s="4">
        <f t="shared" si="245"/>
        <v>0.5</v>
      </c>
      <c r="X1593" s="1" t="s">
        <v>56</v>
      </c>
      <c r="Y1593" s="1" t="s">
        <v>72</v>
      </c>
      <c r="Z1593" s="1" t="s">
        <v>120</v>
      </c>
      <c r="AA1593" s="1"/>
      <c r="AB1593" s="1"/>
      <c r="AC1593" s="1" t="s">
        <v>42</v>
      </c>
      <c r="AD1593" s="9" t="str">
        <f t="shared" si="246"/>
        <v>Target Achieved</v>
      </c>
      <c r="AE1593" s="1" t="str" cm="1">
        <f t="array" ref="AE1593">_xlfn.IFS(AB1593&gt;=4.5,"Excellent",AB1593&gt;=3,"Good",AB1593&lt;3,"Poor")</f>
        <v>Poor</v>
      </c>
      <c r="AF1593" s="1" t="str">
        <f t="shared" si="247"/>
        <v>Not Eligible for Bonus</v>
      </c>
      <c r="AG1593" s="9" t="str">
        <f t="shared" si="248"/>
        <v>Normal Region</v>
      </c>
      <c r="AH1593" s="1" t="str">
        <f t="shared" si="249"/>
        <v>Order Closed</v>
      </c>
    </row>
    <row r="1594" spans="1:34">
      <c r="A1594" s="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c r="P1594" s="1">
        <f t="shared" si="240"/>
        <v>1400</v>
      </c>
      <c r="Q1594" s="1">
        <v>10</v>
      </c>
      <c r="R1594" s="1">
        <f t="shared" si="241"/>
        <v>140</v>
      </c>
      <c r="S1594" s="1">
        <f t="shared" si="242"/>
        <v>1260</v>
      </c>
      <c r="T1594" s="1">
        <v>0.47</v>
      </c>
      <c r="U1594" s="1">
        <f t="shared" si="243"/>
        <v>592.19999999999993</v>
      </c>
      <c r="V1594" s="1">
        <f t="shared" si="244"/>
        <v>667.80000000000007</v>
      </c>
      <c r="W1594" s="4">
        <f t="shared" si="245"/>
        <v>0.53</v>
      </c>
      <c r="X1594" s="1" t="s">
        <v>56</v>
      </c>
      <c r="Y1594" s="1" t="s">
        <v>72</v>
      </c>
      <c r="Z1594" s="1" t="s">
        <v>120</v>
      </c>
      <c r="AA1594" s="1"/>
      <c r="AB1594" s="1"/>
      <c r="AC1594" s="1" t="s">
        <v>42</v>
      </c>
      <c r="AD1594" s="9" t="str">
        <f t="shared" si="246"/>
        <v>Target Not Achieved</v>
      </c>
      <c r="AE1594" s="1" t="str" cm="1">
        <f t="array" ref="AE1594">_xlfn.IFS(AB1594&gt;=4.5,"Excellent",AB1594&gt;=3,"Good",AB1594&lt;3,"Poor")</f>
        <v>Poor</v>
      </c>
      <c r="AF1594" s="1" t="str">
        <f t="shared" si="247"/>
        <v>Not Eligible for Bonus</v>
      </c>
      <c r="AG1594" s="9" t="str">
        <f t="shared" si="248"/>
        <v>Normal Region</v>
      </c>
      <c r="AH1594" s="1" t="str">
        <f t="shared" si="249"/>
        <v>Order Closed</v>
      </c>
    </row>
    <row r="1595" spans="1:34">
      <c r="A1595" s="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c r="P1595" s="1">
        <f t="shared" si="240"/>
        <v>3600</v>
      </c>
      <c r="Q1595" s="1">
        <v>15</v>
      </c>
      <c r="R1595" s="1">
        <f t="shared" si="241"/>
        <v>540</v>
      </c>
      <c r="S1595" s="1">
        <f t="shared" si="242"/>
        <v>3060</v>
      </c>
      <c r="T1595" s="1">
        <v>0.35</v>
      </c>
      <c r="U1595" s="1">
        <f t="shared" si="243"/>
        <v>1071</v>
      </c>
      <c r="V1595" s="1">
        <f t="shared" si="244"/>
        <v>1989</v>
      </c>
      <c r="W1595" s="4">
        <f t="shared" si="245"/>
        <v>0.65</v>
      </c>
      <c r="X1595" s="1" t="s">
        <v>92</v>
      </c>
      <c r="Y1595" s="1" t="s">
        <v>72</v>
      </c>
      <c r="Z1595" s="1" t="s">
        <v>66</v>
      </c>
      <c r="AA1595" s="1"/>
      <c r="AB1595" s="1"/>
      <c r="AC1595" s="1" t="s">
        <v>42</v>
      </c>
      <c r="AD1595" s="9" t="str">
        <f t="shared" si="246"/>
        <v>Target Not Achieved</v>
      </c>
      <c r="AE1595" s="1" t="str" cm="1">
        <f t="array" ref="AE1595">_xlfn.IFS(AB1595&gt;=4.5,"Excellent",AB1595&gt;=3,"Good",AB1595&lt;3,"Poor")</f>
        <v>Poor</v>
      </c>
      <c r="AF1595" s="1" t="str">
        <f t="shared" si="247"/>
        <v>Not Eligible for Bonus</v>
      </c>
      <c r="AG1595" s="9" t="str">
        <f t="shared" si="248"/>
        <v>Normal Region</v>
      </c>
      <c r="AH1595" s="1" t="str">
        <f t="shared" si="249"/>
        <v>Order Closed</v>
      </c>
    </row>
    <row r="1596" spans="1:34">
      <c r="A1596" s="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c r="P1596" s="1">
        <f t="shared" si="240"/>
        <v>22840</v>
      </c>
      <c r="Q1596" s="1">
        <v>10</v>
      </c>
      <c r="R1596" s="1">
        <f t="shared" si="241"/>
        <v>2284</v>
      </c>
      <c r="S1596" s="1">
        <f t="shared" si="242"/>
        <v>20556</v>
      </c>
      <c r="T1596" s="1">
        <v>0.47</v>
      </c>
      <c r="U1596" s="1">
        <f t="shared" si="243"/>
        <v>9661.32</v>
      </c>
      <c r="V1596" s="1">
        <f t="shared" si="244"/>
        <v>10894.68</v>
      </c>
      <c r="W1596" s="4">
        <f t="shared" si="245"/>
        <v>0.53</v>
      </c>
      <c r="X1596" s="1" t="s">
        <v>39</v>
      </c>
      <c r="Y1596" s="1" t="s">
        <v>72</v>
      </c>
      <c r="Z1596" s="1" t="s">
        <v>41</v>
      </c>
      <c r="AA1596" s="2">
        <v>46137</v>
      </c>
      <c r="AB1596" s="1">
        <v>4</v>
      </c>
      <c r="AC1596" s="1" t="s">
        <v>42</v>
      </c>
      <c r="AD1596" s="9" t="str">
        <f t="shared" si="246"/>
        <v>Target Achieved</v>
      </c>
      <c r="AE1596" s="1" t="str" cm="1">
        <f t="array" ref="AE1596">_xlfn.IFS(AB1596&gt;=4.5,"Excellent",AB1596&gt;=3,"Good",AB1596&lt;3,"Poor")</f>
        <v>Good</v>
      </c>
      <c r="AF1596" s="1" t="str">
        <f t="shared" si="247"/>
        <v>Not Eligible for Bonus</v>
      </c>
      <c r="AG1596" s="9" t="str">
        <f t="shared" si="248"/>
        <v>Normal Region</v>
      </c>
      <c r="AH1596" s="1" t="str">
        <f t="shared" si="249"/>
        <v>Order Closed</v>
      </c>
    </row>
    <row r="1597" spans="1:34">
      <c r="A1597" s="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c r="P1597" s="1">
        <f t="shared" si="240"/>
        <v>1480</v>
      </c>
      <c r="Q1597" s="1">
        <v>0</v>
      </c>
      <c r="R1597" s="1">
        <f t="shared" si="241"/>
        <v>0</v>
      </c>
      <c r="S1597" s="1">
        <f t="shared" si="242"/>
        <v>1480</v>
      </c>
      <c r="T1597" s="1">
        <v>0.47</v>
      </c>
      <c r="U1597" s="1">
        <f t="shared" si="243"/>
        <v>695.59999999999991</v>
      </c>
      <c r="V1597" s="1">
        <f t="shared" si="244"/>
        <v>784.40000000000009</v>
      </c>
      <c r="W1597" s="4">
        <f t="shared" si="245"/>
        <v>0.53</v>
      </c>
      <c r="X1597" s="1" t="s">
        <v>147</v>
      </c>
      <c r="Y1597" s="1" t="s">
        <v>40</v>
      </c>
      <c r="Z1597" s="1" t="s">
        <v>41</v>
      </c>
      <c r="AA1597" s="2">
        <v>46139</v>
      </c>
      <c r="AB1597" s="1">
        <v>5</v>
      </c>
      <c r="AC1597" s="1" t="s">
        <v>42</v>
      </c>
      <c r="AD1597" s="9" t="str">
        <f t="shared" si="246"/>
        <v>Target Not Achieved</v>
      </c>
      <c r="AE1597" s="1" t="str" cm="1">
        <f t="array" ref="AE1597">_xlfn.IFS(AB1597&gt;=4.5,"Excellent",AB1597&gt;=3,"Good",AB1597&lt;3,"Poor")</f>
        <v>Excellent</v>
      </c>
      <c r="AF1597" s="1" t="str">
        <f t="shared" si="247"/>
        <v>Not Eligible for Bonus</v>
      </c>
      <c r="AG1597" s="9" t="str">
        <f t="shared" si="248"/>
        <v>Normal Region</v>
      </c>
      <c r="AH1597" s="1" t="str">
        <f t="shared" si="249"/>
        <v>Order Closed</v>
      </c>
    </row>
    <row r="1598" spans="1:34">
      <c r="A1598" s="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c r="P1598" s="1">
        <f t="shared" si="240"/>
        <v>6640</v>
      </c>
      <c r="Q1598" s="1">
        <v>0</v>
      </c>
      <c r="R1598" s="1">
        <f t="shared" si="241"/>
        <v>0</v>
      </c>
      <c r="S1598" s="1">
        <f t="shared" si="242"/>
        <v>6640</v>
      </c>
      <c r="T1598" s="1">
        <v>0.57999999999999996</v>
      </c>
      <c r="U1598" s="1">
        <f t="shared" si="243"/>
        <v>3851.2</v>
      </c>
      <c r="V1598" s="1">
        <f t="shared" si="244"/>
        <v>2788.8</v>
      </c>
      <c r="W1598" s="4">
        <f t="shared" si="245"/>
        <v>0.42000000000000004</v>
      </c>
      <c r="X1598" s="1" t="s">
        <v>104</v>
      </c>
      <c r="Y1598" s="1" t="s">
        <v>72</v>
      </c>
      <c r="Z1598" s="1" t="s">
        <v>41</v>
      </c>
      <c r="AA1598" s="2">
        <v>46137</v>
      </c>
      <c r="AB1598" s="1">
        <v>4</v>
      </c>
      <c r="AC1598" s="1" t="s">
        <v>42</v>
      </c>
      <c r="AD1598" s="9" t="str">
        <f t="shared" si="246"/>
        <v>Target Not Achieved</v>
      </c>
      <c r="AE1598" s="1" t="str" cm="1">
        <f t="array" ref="AE1598">_xlfn.IFS(AB1598&gt;=4.5,"Excellent",AB1598&gt;=3,"Good",AB1598&lt;3,"Poor")</f>
        <v>Good</v>
      </c>
      <c r="AF1598" s="1" t="str">
        <f t="shared" si="247"/>
        <v>Not Eligible for Bonus</v>
      </c>
      <c r="AG1598" s="9" t="str">
        <f t="shared" si="248"/>
        <v>Priority Region</v>
      </c>
      <c r="AH1598" s="1" t="str">
        <f t="shared" si="249"/>
        <v>Order Closed</v>
      </c>
    </row>
    <row r="1599" spans="1:34">
      <c r="A1599" s="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c r="P1599" s="1">
        <f t="shared" si="240"/>
        <v>800</v>
      </c>
      <c r="Q1599" s="1">
        <v>10</v>
      </c>
      <c r="R1599" s="1">
        <f t="shared" si="241"/>
        <v>80</v>
      </c>
      <c r="S1599" s="1">
        <f t="shared" si="242"/>
        <v>720</v>
      </c>
      <c r="T1599" s="1">
        <v>0.35</v>
      </c>
      <c r="U1599" s="1">
        <f t="shared" si="243"/>
        <v>251.99999999999997</v>
      </c>
      <c r="V1599" s="1">
        <f t="shared" si="244"/>
        <v>468</v>
      </c>
      <c r="W1599" s="4">
        <f t="shared" si="245"/>
        <v>0.65</v>
      </c>
      <c r="X1599" s="1" t="s">
        <v>39</v>
      </c>
      <c r="Y1599" s="1" t="s">
        <v>72</v>
      </c>
      <c r="Z1599" s="1" t="s">
        <v>41</v>
      </c>
      <c r="AA1599" s="2">
        <v>46141</v>
      </c>
      <c r="AB1599" s="1">
        <v>4</v>
      </c>
      <c r="AC1599" s="1" t="s">
        <v>42</v>
      </c>
      <c r="AD1599" s="9" t="str">
        <f t="shared" si="246"/>
        <v>Target Not Achieved</v>
      </c>
      <c r="AE1599" s="1" t="str" cm="1">
        <f t="array" ref="AE1599">_xlfn.IFS(AB1599&gt;=4.5,"Excellent",AB1599&gt;=3,"Good",AB1599&lt;3,"Poor")</f>
        <v>Good</v>
      </c>
      <c r="AF1599" s="1" t="str">
        <f t="shared" si="247"/>
        <v>Not Eligible for Bonus</v>
      </c>
      <c r="AG1599" s="9" t="str">
        <f t="shared" si="248"/>
        <v>Normal Region</v>
      </c>
      <c r="AH1599" s="1" t="str">
        <f t="shared" si="249"/>
        <v>Order Closed</v>
      </c>
    </row>
    <row r="1600" spans="1:34">
      <c r="A1600" s="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c r="P1600" s="1">
        <f t="shared" si="240"/>
        <v>1220</v>
      </c>
      <c r="Q1600" s="1">
        <v>20</v>
      </c>
      <c r="R1600" s="1">
        <f t="shared" si="241"/>
        <v>244</v>
      </c>
      <c r="S1600" s="1">
        <f t="shared" si="242"/>
        <v>976</v>
      </c>
      <c r="T1600" s="1">
        <v>0.62</v>
      </c>
      <c r="U1600" s="1">
        <f t="shared" si="243"/>
        <v>605.12</v>
      </c>
      <c r="V1600" s="1">
        <f t="shared" si="244"/>
        <v>370.88</v>
      </c>
      <c r="W1600" s="4">
        <f t="shared" si="245"/>
        <v>0.38</v>
      </c>
      <c r="X1600" s="1" t="s">
        <v>92</v>
      </c>
      <c r="Y1600" s="1" t="s">
        <v>81</v>
      </c>
      <c r="Z1600" s="1" t="s">
        <v>41</v>
      </c>
      <c r="AA1600" s="2">
        <v>46142</v>
      </c>
      <c r="AB1600" s="1">
        <v>5</v>
      </c>
      <c r="AC1600" s="1" t="s">
        <v>42</v>
      </c>
      <c r="AD1600" s="9" t="str">
        <f t="shared" si="246"/>
        <v>Target Not Achieved</v>
      </c>
      <c r="AE1600" s="1" t="str" cm="1">
        <f t="array" ref="AE1600">_xlfn.IFS(AB1600&gt;=4.5,"Excellent",AB1600&gt;=3,"Good",AB1600&lt;3,"Poor")</f>
        <v>Excellent</v>
      </c>
      <c r="AF1600" s="1" t="str">
        <f t="shared" si="247"/>
        <v>Not Eligible for Bonus</v>
      </c>
      <c r="AG1600" s="9" t="str">
        <f t="shared" si="248"/>
        <v>Normal Region</v>
      </c>
      <c r="AH1600" s="1" t="str">
        <f t="shared" si="249"/>
        <v>Order Closed</v>
      </c>
    </row>
    <row r="1601" spans="1:34">
      <c r="A1601" s="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c r="P1601" s="1">
        <f t="shared" si="240"/>
        <v>2120</v>
      </c>
      <c r="Q1601" s="1">
        <v>0</v>
      </c>
      <c r="R1601" s="1">
        <f t="shared" si="241"/>
        <v>0</v>
      </c>
      <c r="S1601" s="1">
        <f t="shared" si="242"/>
        <v>2120</v>
      </c>
      <c r="T1601" s="1">
        <v>0.52</v>
      </c>
      <c r="U1601" s="1">
        <f t="shared" si="243"/>
        <v>1102.4000000000001</v>
      </c>
      <c r="V1601" s="1">
        <f t="shared" si="244"/>
        <v>1017.5999999999999</v>
      </c>
      <c r="W1601" s="4">
        <f t="shared" si="245"/>
        <v>0.48</v>
      </c>
      <c r="X1601" s="1" t="s">
        <v>92</v>
      </c>
      <c r="Y1601" s="1" t="s">
        <v>40</v>
      </c>
      <c r="Z1601" s="1" t="s">
        <v>41</v>
      </c>
      <c r="AA1601" s="2">
        <v>46138</v>
      </c>
      <c r="AB1601" s="1">
        <v>4</v>
      </c>
      <c r="AC1601" s="1" t="s">
        <v>42</v>
      </c>
      <c r="AD1601" s="9" t="str">
        <f t="shared" si="246"/>
        <v>Target Not Achieved</v>
      </c>
      <c r="AE1601" s="1" t="str" cm="1">
        <f t="array" ref="AE1601">_xlfn.IFS(AB1601&gt;=4.5,"Excellent",AB1601&gt;=3,"Good",AB1601&lt;3,"Poor")</f>
        <v>Good</v>
      </c>
      <c r="AF1601" s="1" t="str">
        <f t="shared" si="247"/>
        <v>Not Eligible for Bonus</v>
      </c>
      <c r="AG1601" s="9" t="str">
        <f t="shared" si="248"/>
        <v>Normal Region</v>
      </c>
      <c r="AH1601" s="1" t="str">
        <f t="shared" si="249"/>
        <v>Order Closed</v>
      </c>
    </row>
    <row r="1602" spans="1:34">
      <c r="A1602" s="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c r="P1602" s="1">
        <f t="shared" si="240"/>
        <v>1710</v>
      </c>
      <c r="Q1602" s="1">
        <v>15</v>
      </c>
      <c r="R1602" s="1">
        <f t="shared" si="241"/>
        <v>256.5</v>
      </c>
      <c r="S1602" s="1">
        <f t="shared" si="242"/>
        <v>1453.5</v>
      </c>
      <c r="T1602" s="1">
        <v>0.62</v>
      </c>
      <c r="U1602" s="1">
        <f t="shared" si="243"/>
        <v>901.17</v>
      </c>
      <c r="V1602" s="1">
        <f t="shared" si="244"/>
        <v>552.33000000000004</v>
      </c>
      <c r="W1602" s="4">
        <f t="shared" si="245"/>
        <v>0.38</v>
      </c>
      <c r="X1602" s="1" t="s">
        <v>56</v>
      </c>
      <c r="Y1602" s="1" t="s">
        <v>81</v>
      </c>
      <c r="Z1602" s="1" t="s">
        <v>41</v>
      </c>
      <c r="AA1602" s="2">
        <v>46141</v>
      </c>
      <c r="AB1602" s="1">
        <v>4</v>
      </c>
      <c r="AC1602" s="1" t="s">
        <v>42</v>
      </c>
      <c r="AD1602" s="9" t="str">
        <f t="shared" si="246"/>
        <v>Target Not Achieved</v>
      </c>
      <c r="AE1602" s="1" t="str" cm="1">
        <f t="array" ref="AE1602">_xlfn.IFS(AB1602&gt;=4.5,"Excellent",AB1602&gt;=3,"Good",AB1602&lt;3,"Poor")</f>
        <v>Good</v>
      </c>
      <c r="AF1602" s="1" t="str">
        <f t="shared" si="247"/>
        <v>Not Eligible for Bonus</v>
      </c>
      <c r="AG1602" s="9" t="str">
        <f t="shared" si="248"/>
        <v>Normal Region</v>
      </c>
      <c r="AH1602" s="1" t="str">
        <f t="shared" si="249"/>
        <v>Order Closed</v>
      </c>
    </row>
    <row r="1603" spans="1:34">
      <c r="A1603" s="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c r="P1603" s="1">
        <f t="shared" ref="P1603:P1666" si="250">PRODUCT(N1603,O1603)</f>
        <v>1680</v>
      </c>
      <c r="Q1603" s="1">
        <v>15</v>
      </c>
      <c r="R1603" s="1">
        <f t="shared" ref="R1603:R1666" si="251">P1603*(Q1603/100)</f>
        <v>252</v>
      </c>
      <c r="S1603" s="1">
        <f t="shared" ref="S1603:S1666" si="252">P1603-R1603</f>
        <v>1428</v>
      </c>
      <c r="T1603" s="1">
        <v>0.5</v>
      </c>
      <c r="U1603" s="1">
        <f t="shared" ref="U1603:U1666" si="253">S1603*T1603</f>
        <v>714</v>
      </c>
      <c r="V1603" s="1">
        <f t="shared" ref="V1603:V1666" si="254">S1603-U1603</f>
        <v>714</v>
      </c>
      <c r="W1603" s="4">
        <f t="shared" ref="W1603:W1666" si="255">(V1603/S1603)</f>
        <v>0.5</v>
      </c>
      <c r="X1603" s="1" t="s">
        <v>92</v>
      </c>
      <c r="Y1603" s="1" t="s">
        <v>81</v>
      </c>
      <c r="Z1603" s="1" t="s">
        <v>41</v>
      </c>
      <c r="AA1603" s="2">
        <v>46139</v>
      </c>
      <c r="AB1603" s="1">
        <v>5</v>
      </c>
      <c r="AC1603" s="1" t="s">
        <v>42</v>
      </c>
      <c r="AD1603" s="9" t="str">
        <f t="shared" ref="AD1603:AD1666" si="256">IF(S1603&gt;10000,"Target Achieved", "Target Not Achieved")</f>
        <v>Target Not Achieved</v>
      </c>
      <c r="AE1603" s="1" t="str" cm="1">
        <f t="array" ref="AE1603">_xlfn.IFS(AB1603&gt;=4.5,"Excellent",AB1603&gt;=3,"Good",AB1603&lt;3,"Poor")</f>
        <v>Excellent</v>
      </c>
      <c r="AF1603" s="1" t="str">
        <f t="shared" ref="AF1603:AF1666" si="257">IF(AND(V1603&gt;5000,Q1603&lt;10),"Eligible for Bonus","Not Eligible for Bonus")</f>
        <v>Not Eligible for Bonus</v>
      </c>
      <c r="AG1603" s="9" t="str">
        <f t="shared" ref="AG1603:AG1666" si="258">IF(OR(K1603="East India",K1603="South India"),"Priority Region","Normal Region")</f>
        <v>Priority Region</v>
      </c>
      <c r="AH1603" s="1" t="str">
        <f t="shared" ref="AH1603:AH1666" si="259">IF(NOT(AC1603="Yes"),"Order Closed","Order Returned")</f>
        <v>Order Closed</v>
      </c>
    </row>
    <row r="1604" spans="1:34">
      <c r="A1604" s="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c r="P1604" s="1">
        <f t="shared" si="250"/>
        <v>135210</v>
      </c>
      <c r="Q1604" s="1">
        <v>30</v>
      </c>
      <c r="R1604" s="1">
        <f t="shared" si="251"/>
        <v>40563</v>
      </c>
      <c r="S1604" s="1">
        <f t="shared" si="252"/>
        <v>94647</v>
      </c>
      <c r="T1604" s="1">
        <v>0.57999999999999996</v>
      </c>
      <c r="U1604" s="1">
        <f t="shared" si="253"/>
        <v>54895.259999999995</v>
      </c>
      <c r="V1604" s="1">
        <f t="shared" si="254"/>
        <v>39751.740000000005</v>
      </c>
      <c r="W1604" s="4">
        <f t="shared" si="255"/>
        <v>0.42000000000000004</v>
      </c>
      <c r="X1604" s="1" t="s">
        <v>104</v>
      </c>
      <c r="Y1604" s="1" t="s">
        <v>72</v>
      </c>
      <c r="Z1604" s="1" t="s">
        <v>41</v>
      </c>
      <c r="AA1604" s="2">
        <v>46144</v>
      </c>
      <c r="AB1604" s="1">
        <v>3</v>
      </c>
      <c r="AC1604" s="1" t="s">
        <v>42</v>
      </c>
      <c r="AD1604" s="9" t="str">
        <f t="shared" si="256"/>
        <v>Target Achieved</v>
      </c>
      <c r="AE1604" s="1" t="str" cm="1">
        <f t="array" ref="AE1604">_xlfn.IFS(AB1604&gt;=4.5,"Excellent",AB1604&gt;=3,"Good",AB1604&lt;3,"Poor")</f>
        <v>Good</v>
      </c>
      <c r="AF1604" s="1" t="str">
        <f t="shared" si="257"/>
        <v>Not Eligible for Bonus</v>
      </c>
      <c r="AG1604" s="9" t="str">
        <f t="shared" si="258"/>
        <v>Normal Region</v>
      </c>
      <c r="AH1604" s="1" t="str">
        <f t="shared" si="259"/>
        <v>Order Closed</v>
      </c>
    </row>
    <row r="1605" spans="1:34">
      <c r="A1605" s="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c r="P1605" s="1">
        <f t="shared" si="250"/>
        <v>3800</v>
      </c>
      <c r="Q1605" s="1">
        <v>5</v>
      </c>
      <c r="R1605" s="1">
        <f t="shared" si="251"/>
        <v>190</v>
      </c>
      <c r="S1605" s="1">
        <f t="shared" si="252"/>
        <v>3610</v>
      </c>
      <c r="T1605" s="1">
        <v>0.5</v>
      </c>
      <c r="U1605" s="1">
        <f t="shared" si="253"/>
        <v>1805</v>
      </c>
      <c r="V1605" s="1">
        <f t="shared" si="254"/>
        <v>1805</v>
      </c>
      <c r="W1605" s="4">
        <f t="shared" si="255"/>
        <v>0.5</v>
      </c>
      <c r="X1605" s="1" t="s">
        <v>56</v>
      </c>
      <c r="Y1605" s="1" t="s">
        <v>81</v>
      </c>
      <c r="Z1605" s="1" t="s">
        <v>22</v>
      </c>
      <c r="AA1605" s="1"/>
      <c r="AB1605" s="1"/>
      <c r="AC1605" s="1" t="s">
        <v>93</v>
      </c>
      <c r="AD1605" s="9" t="str">
        <f t="shared" si="256"/>
        <v>Target Not Achieved</v>
      </c>
      <c r="AE1605" s="1" t="str" cm="1">
        <f t="array" ref="AE1605">_xlfn.IFS(AB1605&gt;=4.5,"Excellent",AB1605&gt;=3,"Good",AB1605&lt;3,"Poor")</f>
        <v>Poor</v>
      </c>
      <c r="AF1605" s="1" t="str">
        <f t="shared" si="257"/>
        <v>Not Eligible for Bonus</v>
      </c>
      <c r="AG1605" s="9" t="str">
        <f t="shared" si="258"/>
        <v>Normal Region</v>
      </c>
      <c r="AH1605" s="1" t="str">
        <f t="shared" si="259"/>
        <v>Order Returned</v>
      </c>
    </row>
    <row r="1606" spans="1:34">
      <c r="A1606" s="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c r="P1606" s="1">
        <f t="shared" si="250"/>
        <v>2300</v>
      </c>
      <c r="Q1606" s="1">
        <v>30</v>
      </c>
      <c r="R1606" s="1">
        <f t="shared" si="251"/>
        <v>690</v>
      </c>
      <c r="S1606" s="1">
        <f t="shared" si="252"/>
        <v>1610</v>
      </c>
      <c r="T1606" s="1">
        <v>0.62</v>
      </c>
      <c r="U1606" s="1">
        <f t="shared" si="253"/>
        <v>998.2</v>
      </c>
      <c r="V1606" s="1">
        <f t="shared" si="254"/>
        <v>611.79999999999995</v>
      </c>
      <c r="W1606" s="4">
        <f t="shared" si="255"/>
        <v>0.37999999999999995</v>
      </c>
      <c r="X1606" s="1" t="s">
        <v>104</v>
      </c>
      <c r="Y1606" s="1" t="s">
        <v>72</v>
      </c>
      <c r="Z1606" s="1" t="s">
        <v>41</v>
      </c>
      <c r="AA1606" s="2">
        <v>46142</v>
      </c>
      <c r="AB1606" s="1">
        <v>4</v>
      </c>
      <c r="AC1606" s="1" t="s">
        <v>42</v>
      </c>
      <c r="AD1606" s="9" t="str">
        <f t="shared" si="256"/>
        <v>Target Not Achieved</v>
      </c>
      <c r="AE1606" s="1" t="str" cm="1">
        <f t="array" ref="AE1606">_xlfn.IFS(AB1606&gt;=4.5,"Excellent",AB1606&gt;=3,"Good",AB1606&lt;3,"Poor")</f>
        <v>Good</v>
      </c>
      <c r="AF1606" s="1" t="str">
        <f t="shared" si="257"/>
        <v>Not Eligible for Bonus</v>
      </c>
      <c r="AG1606" s="9" t="str">
        <f t="shared" si="258"/>
        <v>Priority Region</v>
      </c>
      <c r="AH1606" s="1" t="str">
        <f t="shared" si="259"/>
        <v>Order Closed</v>
      </c>
    </row>
    <row r="1607" spans="1:34">
      <c r="A1607" s="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c r="P1607" s="1">
        <f t="shared" si="250"/>
        <v>3800</v>
      </c>
      <c r="Q1607" s="1">
        <v>20</v>
      </c>
      <c r="R1607" s="1">
        <f t="shared" si="251"/>
        <v>760</v>
      </c>
      <c r="S1607" s="1">
        <f t="shared" si="252"/>
        <v>3040</v>
      </c>
      <c r="T1607" s="1">
        <v>0.62</v>
      </c>
      <c r="U1607" s="1">
        <f t="shared" si="253"/>
        <v>1884.8</v>
      </c>
      <c r="V1607" s="1">
        <f t="shared" si="254"/>
        <v>1155.2</v>
      </c>
      <c r="W1607" s="4">
        <f t="shared" si="255"/>
        <v>0.38</v>
      </c>
      <c r="X1607" s="1" t="s">
        <v>104</v>
      </c>
      <c r="Y1607" s="1" t="s">
        <v>57</v>
      </c>
      <c r="Z1607" s="1" t="s">
        <v>41</v>
      </c>
      <c r="AA1607" s="2">
        <v>46144</v>
      </c>
      <c r="AB1607" s="1">
        <v>3</v>
      </c>
      <c r="AC1607" s="1" t="s">
        <v>42</v>
      </c>
      <c r="AD1607" s="9" t="str">
        <f t="shared" si="256"/>
        <v>Target Not Achieved</v>
      </c>
      <c r="AE1607" s="1" t="str" cm="1">
        <f t="array" ref="AE1607">_xlfn.IFS(AB1607&gt;=4.5,"Excellent",AB1607&gt;=3,"Good",AB1607&lt;3,"Poor")</f>
        <v>Good</v>
      </c>
      <c r="AF1607" s="1" t="str">
        <f t="shared" si="257"/>
        <v>Not Eligible for Bonus</v>
      </c>
      <c r="AG1607" s="9" t="str">
        <f t="shared" si="258"/>
        <v>Normal Region</v>
      </c>
      <c r="AH1607" s="1" t="str">
        <f t="shared" si="259"/>
        <v>Order Closed</v>
      </c>
    </row>
    <row r="1608" spans="1:34">
      <c r="A1608" s="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c r="P1608" s="1">
        <f t="shared" si="250"/>
        <v>41300</v>
      </c>
      <c r="Q1608" s="1">
        <v>5</v>
      </c>
      <c r="R1608" s="1">
        <f t="shared" si="251"/>
        <v>2065</v>
      </c>
      <c r="S1608" s="1">
        <f t="shared" si="252"/>
        <v>39235</v>
      </c>
      <c r="T1608" s="1">
        <v>0.57999999999999996</v>
      </c>
      <c r="U1608" s="1">
        <f t="shared" si="253"/>
        <v>22756.3</v>
      </c>
      <c r="V1608" s="1">
        <f t="shared" si="254"/>
        <v>16478.7</v>
      </c>
      <c r="W1608" s="4">
        <f t="shared" si="255"/>
        <v>0.42000000000000004</v>
      </c>
      <c r="X1608" s="1" t="s">
        <v>147</v>
      </c>
      <c r="Y1608" s="1" t="s">
        <v>81</v>
      </c>
      <c r="Z1608" s="1" t="s">
        <v>51</v>
      </c>
      <c r="AA1608" s="2">
        <v>46142</v>
      </c>
      <c r="AB1608" s="1"/>
      <c r="AC1608" s="1" t="s">
        <v>42</v>
      </c>
      <c r="AD1608" s="9" t="str">
        <f t="shared" si="256"/>
        <v>Target Achieved</v>
      </c>
      <c r="AE1608" s="1" t="str" cm="1">
        <f t="array" ref="AE1608">_xlfn.IFS(AB1608&gt;=4.5,"Excellent",AB1608&gt;=3,"Good",AB1608&lt;3,"Poor")</f>
        <v>Poor</v>
      </c>
      <c r="AF1608" s="1" t="str">
        <f t="shared" si="257"/>
        <v>Eligible for Bonus</v>
      </c>
      <c r="AG1608" s="9" t="str">
        <f t="shared" si="258"/>
        <v>Normal Region</v>
      </c>
      <c r="AH1608" s="1" t="str">
        <f t="shared" si="259"/>
        <v>Order Closed</v>
      </c>
    </row>
    <row r="1609" spans="1:34">
      <c r="A1609" s="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c r="P1609" s="1">
        <f t="shared" si="250"/>
        <v>13080</v>
      </c>
      <c r="Q1609" s="1">
        <v>10</v>
      </c>
      <c r="R1609" s="1">
        <f t="shared" si="251"/>
        <v>1308</v>
      </c>
      <c r="S1609" s="1">
        <f t="shared" si="252"/>
        <v>11772</v>
      </c>
      <c r="T1609" s="1">
        <v>0.45</v>
      </c>
      <c r="U1609" s="1">
        <f t="shared" si="253"/>
        <v>5297.4000000000005</v>
      </c>
      <c r="V1609" s="1">
        <f t="shared" si="254"/>
        <v>6474.5999999999995</v>
      </c>
      <c r="W1609" s="4">
        <f t="shared" si="255"/>
        <v>0.54999999999999993</v>
      </c>
      <c r="X1609" s="1" t="s">
        <v>50</v>
      </c>
      <c r="Y1609" s="1" t="s">
        <v>57</v>
      </c>
      <c r="Z1609" s="1" t="s">
        <v>41</v>
      </c>
      <c r="AA1609" s="2">
        <v>46142</v>
      </c>
      <c r="AB1609" s="1">
        <v>5</v>
      </c>
      <c r="AC1609" s="1" t="s">
        <v>42</v>
      </c>
      <c r="AD1609" s="9" t="str">
        <f t="shared" si="256"/>
        <v>Target Achieved</v>
      </c>
      <c r="AE1609" s="1" t="str" cm="1">
        <f t="array" ref="AE1609">_xlfn.IFS(AB1609&gt;=4.5,"Excellent",AB1609&gt;=3,"Good",AB1609&lt;3,"Poor")</f>
        <v>Excellent</v>
      </c>
      <c r="AF1609" s="1" t="str">
        <f t="shared" si="257"/>
        <v>Not Eligible for Bonus</v>
      </c>
      <c r="AG1609" s="9" t="str">
        <f t="shared" si="258"/>
        <v>Normal Region</v>
      </c>
      <c r="AH1609" s="1" t="str">
        <f t="shared" si="259"/>
        <v>Order Closed</v>
      </c>
    </row>
    <row r="1610" spans="1:34">
      <c r="A1610" s="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c r="P1610" s="1">
        <f t="shared" si="250"/>
        <v>18100</v>
      </c>
      <c r="Q1610" s="1">
        <v>0</v>
      </c>
      <c r="R1610" s="1">
        <f t="shared" si="251"/>
        <v>0</v>
      </c>
      <c r="S1610" s="1">
        <f t="shared" si="252"/>
        <v>18100</v>
      </c>
      <c r="T1610" s="1">
        <v>0.57999999999999996</v>
      </c>
      <c r="U1610" s="1">
        <f t="shared" si="253"/>
        <v>10498</v>
      </c>
      <c r="V1610" s="1">
        <f t="shared" si="254"/>
        <v>7602</v>
      </c>
      <c r="W1610" s="4">
        <f t="shared" si="255"/>
        <v>0.42</v>
      </c>
      <c r="X1610" s="1" t="s">
        <v>147</v>
      </c>
      <c r="Y1610" s="1" t="s">
        <v>72</v>
      </c>
      <c r="Z1610" s="1" t="s">
        <v>66</v>
      </c>
      <c r="AA1610" s="1"/>
      <c r="AB1610" s="1"/>
      <c r="AC1610" s="1" t="s">
        <v>42</v>
      </c>
      <c r="AD1610" s="9" t="str">
        <f t="shared" si="256"/>
        <v>Target Achieved</v>
      </c>
      <c r="AE1610" s="1" t="str" cm="1">
        <f t="array" ref="AE1610">_xlfn.IFS(AB1610&gt;=4.5,"Excellent",AB1610&gt;=3,"Good",AB1610&lt;3,"Poor")</f>
        <v>Poor</v>
      </c>
      <c r="AF1610" s="1" t="str">
        <f t="shared" si="257"/>
        <v>Eligible for Bonus</v>
      </c>
      <c r="AG1610" s="9" t="str">
        <f t="shared" si="258"/>
        <v>Normal Region</v>
      </c>
      <c r="AH1610" s="1" t="str">
        <f t="shared" si="259"/>
        <v>Order Closed</v>
      </c>
    </row>
    <row r="1611" spans="1:34">
      <c r="A1611" s="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c r="P1611" s="1">
        <f t="shared" si="250"/>
        <v>9450</v>
      </c>
      <c r="Q1611" s="1">
        <v>0</v>
      </c>
      <c r="R1611" s="1">
        <f t="shared" si="251"/>
        <v>0</v>
      </c>
      <c r="S1611" s="1">
        <f t="shared" si="252"/>
        <v>9450</v>
      </c>
      <c r="T1611" s="1">
        <v>0.5</v>
      </c>
      <c r="U1611" s="1">
        <f t="shared" si="253"/>
        <v>4725</v>
      </c>
      <c r="V1611" s="1">
        <f t="shared" si="254"/>
        <v>4725</v>
      </c>
      <c r="W1611" s="4">
        <f t="shared" si="255"/>
        <v>0.5</v>
      </c>
      <c r="X1611" s="1" t="s">
        <v>92</v>
      </c>
      <c r="Y1611" s="1" t="s">
        <v>57</v>
      </c>
      <c r="Z1611" s="1" t="s">
        <v>66</v>
      </c>
      <c r="AA1611" s="1"/>
      <c r="AB1611" s="1"/>
      <c r="AC1611" s="1" t="s">
        <v>42</v>
      </c>
      <c r="AD1611" s="9" t="str">
        <f t="shared" si="256"/>
        <v>Target Not Achieved</v>
      </c>
      <c r="AE1611" s="1" t="str" cm="1">
        <f t="array" ref="AE1611">_xlfn.IFS(AB1611&gt;=4.5,"Excellent",AB1611&gt;=3,"Good",AB1611&lt;3,"Poor")</f>
        <v>Poor</v>
      </c>
      <c r="AF1611" s="1" t="str">
        <f t="shared" si="257"/>
        <v>Not Eligible for Bonus</v>
      </c>
      <c r="AG1611" s="9" t="str">
        <f t="shared" si="258"/>
        <v>Normal Region</v>
      </c>
      <c r="AH1611" s="1" t="str">
        <f t="shared" si="259"/>
        <v>Order Closed</v>
      </c>
    </row>
    <row r="1612" spans="1:34">
      <c r="A1612" s="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c r="P1612" s="1">
        <f t="shared" si="250"/>
        <v>8160</v>
      </c>
      <c r="Q1612" s="1">
        <v>25</v>
      </c>
      <c r="R1612" s="1">
        <f t="shared" si="251"/>
        <v>2040</v>
      </c>
      <c r="S1612" s="1">
        <f t="shared" si="252"/>
        <v>6120</v>
      </c>
      <c r="T1612" s="1">
        <v>0.45</v>
      </c>
      <c r="U1612" s="1">
        <f t="shared" si="253"/>
        <v>2754</v>
      </c>
      <c r="V1612" s="1">
        <f t="shared" si="254"/>
        <v>3366</v>
      </c>
      <c r="W1612" s="4">
        <f t="shared" si="255"/>
        <v>0.55000000000000004</v>
      </c>
      <c r="X1612" s="1" t="s">
        <v>56</v>
      </c>
      <c r="Y1612" s="1" t="s">
        <v>72</v>
      </c>
      <c r="Z1612" s="1" t="s">
        <v>41</v>
      </c>
      <c r="AA1612" s="2">
        <v>46141</v>
      </c>
      <c r="AB1612" s="1">
        <v>4</v>
      </c>
      <c r="AC1612" s="1" t="s">
        <v>42</v>
      </c>
      <c r="AD1612" s="9" t="str">
        <f t="shared" si="256"/>
        <v>Target Not Achieved</v>
      </c>
      <c r="AE1612" s="1" t="str" cm="1">
        <f t="array" ref="AE1612">_xlfn.IFS(AB1612&gt;=4.5,"Excellent",AB1612&gt;=3,"Good",AB1612&lt;3,"Poor")</f>
        <v>Good</v>
      </c>
      <c r="AF1612" s="1" t="str">
        <f t="shared" si="257"/>
        <v>Not Eligible for Bonus</v>
      </c>
      <c r="AG1612" s="9" t="str">
        <f t="shared" si="258"/>
        <v>Priority Region</v>
      </c>
      <c r="AH1612" s="1" t="str">
        <f t="shared" si="259"/>
        <v>Order Closed</v>
      </c>
    </row>
    <row r="1613" spans="1:34">
      <c r="A1613" s="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c r="P1613" s="1">
        <f t="shared" si="250"/>
        <v>43600</v>
      </c>
      <c r="Q1613" s="1">
        <v>30</v>
      </c>
      <c r="R1613" s="1">
        <f t="shared" si="251"/>
        <v>13080</v>
      </c>
      <c r="S1613" s="1">
        <f t="shared" si="252"/>
        <v>30520</v>
      </c>
      <c r="T1613" s="1">
        <v>0.48</v>
      </c>
      <c r="U1613" s="1">
        <f t="shared" si="253"/>
        <v>14649.6</v>
      </c>
      <c r="V1613" s="1">
        <f t="shared" si="254"/>
        <v>15870.4</v>
      </c>
      <c r="W1613" s="4">
        <f t="shared" si="255"/>
        <v>0.52</v>
      </c>
      <c r="X1613" s="1" t="s">
        <v>56</v>
      </c>
      <c r="Y1613" s="1" t="s">
        <v>40</v>
      </c>
      <c r="Z1613" s="1" t="s">
        <v>41</v>
      </c>
      <c r="AA1613" s="2">
        <v>46145</v>
      </c>
      <c r="AB1613" s="1">
        <v>3</v>
      </c>
      <c r="AC1613" s="1" t="s">
        <v>42</v>
      </c>
      <c r="AD1613" s="9" t="str">
        <f t="shared" si="256"/>
        <v>Target Achieved</v>
      </c>
      <c r="AE1613" s="1" t="str" cm="1">
        <f t="array" ref="AE1613">_xlfn.IFS(AB1613&gt;=4.5,"Excellent",AB1613&gt;=3,"Good",AB1613&lt;3,"Poor")</f>
        <v>Good</v>
      </c>
      <c r="AF1613" s="1" t="str">
        <f t="shared" si="257"/>
        <v>Not Eligible for Bonus</v>
      </c>
      <c r="AG1613" s="9" t="str">
        <f t="shared" si="258"/>
        <v>Normal Region</v>
      </c>
      <c r="AH1613" s="1" t="str">
        <f t="shared" si="259"/>
        <v>Order Closed</v>
      </c>
    </row>
    <row r="1614" spans="1:34">
      <c r="A1614" s="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c r="P1614" s="1">
        <f t="shared" si="250"/>
        <v>1100</v>
      </c>
      <c r="Q1614" s="1">
        <v>20</v>
      </c>
      <c r="R1614" s="1">
        <f t="shared" si="251"/>
        <v>220</v>
      </c>
      <c r="S1614" s="1">
        <f t="shared" si="252"/>
        <v>880</v>
      </c>
      <c r="T1614" s="1">
        <v>0.35</v>
      </c>
      <c r="U1614" s="1">
        <f t="shared" si="253"/>
        <v>308</v>
      </c>
      <c r="V1614" s="1">
        <f t="shared" si="254"/>
        <v>572</v>
      </c>
      <c r="W1614" s="4">
        <f t="shared" si="255"/>
        <v>0.65</v>
      </c>
      <c r="X1614" s="1" t="s">
        <v>39</v>
      </c>
      <c r="Y1614" s="1" t="s">
        <v>72</v>
      </c>
      <c r="Z1614" s="1" t="s">
        <v>41</v>
      </c>
      <c r="AA1614" s="2">
        <v>46142</v>
      </c>
      <c r="AB1614" s="1">
        <v>3</v>
      </c>
      <c r="AC1614" s="1" t="s">
        <v>42</v>
      </c>
      <c r="AD1614" s="9" t="str">
        <f t="shared" si="256"/>
        <v>Target Not Achieved</v>
      </c>
      <c r="AE1614" s="1" t="str" cm="1">
        <f t="array" ref="AE1614">_xlfn.IFS(AB1614&gt;=4.5,"Excellent",AB1614&gt;=3,"Good",AB1614&lt;3,"Poor")</f>
        <v>Good</v>
      </c>
      <c r="AF1614" s="1" t="str">
        <f t="shared" si="257"/>
        <v>Not Eligible for Bonus</v>
      </c>
      <c r="AG1614" s="9" t="str">
        <f t="shared" si="258"/>
        <v>Normal Region</v>
      </c>
      <c r="AH1614" s="1" t="str">
        <f t="shared" si="259"/>
        <v>Order Closed</v>
      </c>
    </row>
    <row r="1615" spans="1:34">
      <c r="A1615" s="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c r="P1615" s="1">
        <f t="shared" si="250"/>
        <v>1860</v>
      </c>
      <c r="Q1615" s="1">
        <v>30</v>
      </c>
      <c r="R1615" s="1">
        <f t="shared" si="251"/>
        <v>558</v>
      </c>
      <c r="S1615" s="1">
        <f t="shared" si="252"/>
        <v>1302</v>
      </c>
      <c r="T1615" s="1">
        <v>0.5</v>
      </c>
      <c r="U1615" s="1">
        <f t="shared" si="253"/>
        <v>651</v>
      </c>
      <c r="V1615" s="1">
        <f t="shared" si="254"/>
        <v>651</v>
      </c>
      <c r="W1615" s="4">
        <f t="shared" si="255"/>
        <v>0.5</v>
      </c>
      <c r="X1615" s="1" t="s">
        <v>50</v>
      </c>
      <c r="Y1615" s="1" t="s">
        <v>40</v>
      </c>
      <c r="Z1615" s="1" t="s">
        <v>66</v>
      </c>
      <c r="AA1615" s="1"/>
      <c r="AB1615" s="1"/>
      <c r="AC1615" s="1" t="s">
        <v>42</v>
      </c>
      <c r="AD1615" s="9" t="str">
        <f t="shared" si="256"/>
        <v>Target Not Achieved</v>
      </c>
      <c r="AE1615" s="1" t="str" cm="1">
        <f t="array" ref="AE1615">_xlfn.IFS(AB1615&gt;=4.5,"Excellent",AB1615&gt;=3,"Good",AB1615&lt;3,"Poor")</f>
        <v>Poor</v>
      </c>
      <c r="AF1615" s="1" t="str">
        <f t="shared" si="257"/>
        <v>Not Eligible for Bonus</v>
      </c>
      <c r="AG1615" s="9" t="str">
        <f t="shared" si="258"/>
        <v>Normal Region</v>
      </c>
      <c r="AH1615" s="1" t="str">
        <f t="shared" si="259"/>
        <v>Order Closed</v>
      </c>
    </row>
    <row r="1616" spans="1:34">
      <c r="A1616" s="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c r="P1616" s="1">
        <f t="shared" si="250"/>
        <v>23790</v>
      </c>
      <c r="Q1616" s="1">
        <v>25</v>
      </c>
      <c r="R1616" s="1">
        <f t="shared" si="251"/>
        <v>5947.5</v>
      </c>
      <c r="S1616" s="1">
        <f t="shared" si="252"/>
        <v>17842.5</v>
      </c>
      <c r="T1616" s="1">
        <v>0.48</v>
      </c>
      <c r="U1616" s="1">
        <f t="shared" si="253"/>
        <v>8564.4</v>
      </c>
      <c r="V1616" s="1">
        <f t="shared" si="254"/>
        <v>9278.1</v>
      </c>
      <c r="W1616" s="4">
        <f t="shared" si="255"/>
        <v>0.52</v>
      </c>
      <c r="X1616" s="1" t="s">
        <v>50</v>
      </c>
      <c r="Y1616" s="1" t="s">
        <v>81</v>
      </c>
      <c r="Z1616" s="1" t="s">
        <v>22</v>
      </c>
      <c r="AA1616" s="1"/>
      <c r="AB1616" s="1"/>
      <c r="AC1616" s="1" t="s">
        <v>93</v>
      </c>
      <c r="AD1616" s="9" t="str">
        <f t="shared" si="256"/>
        <v>Target Achieved</v>
      </c>
      <c r="AE1616" s="1" t="str" cm="1">
        <f t="array" ref="AE1616">_xlfn.IFS(AB1616&gt;=4.5,"Excellent",AB1616&gt;=3,"Good",AB1616&lt;3,"Poor")</f>
        <v>Poor</v>
      </c>
      <c r="AF1616" s="1" t="str">
        <f t="shared" si="257"/>
        <v>Not Eligible for Bonus</v>
      </c>
      <c r="AG1616" s="9" t="str">
        <f t="shared" si="258"/>
        <v>Normal Region</v>
      </c>
      <c r="AH1616" s="1" t="str">
        <f t="shared" si="259"/>
        <v>Order Returned</v>
      </c>
    </row>
    <row r="1617" spans="1:34">
      <c r="A1617" s="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c r="P1617" s="1">
        <f t="shared" si="250"/>
        <v>13200</v>
      </c>
      <c r="Q1617" s="1">
        <v>0</v>
      </c>
      <c r="R1617" s="1">
        <f t="shared" si="251"/>
        <v>0</v>
      </c>
      <c r="S1617" s="1">
        <f t="shared" si="252"/>
        <v>13200</v>
      </c>
      <c r="T1617" s="1">
        <v>0.45</v>
      </c>
      <c r="U1617" s="1">
        <f t="shared" si="253"/>
        <v>5940</v>
      </c>
      <c r="V1617" s="1">
        <f t="shared" si="254"/>
        <v>7260</v>
      </c>
      <c r="W1617" s="4">
        <f t="shared" si="255"/>
        <v>0.55000000000000004</v>
      </c>
      <c r="X1617" s="1" t="s">
        <v>50</v>
      </c>
      <c r="Y1617" s="1" t="s">
        <v>81</v>
      </c>
      <c r="Z1617" s="1" t="s">
        <v>51</v>
      </c>
      <c r="AA1617" s="2">
        <v>46142</v>
      </c>
      <c r="AB1617" s="1"/>
      <c r="AC1617" s="1" t="s">
        <v>42</v>
      </c>
      <c r="AD1617" s="9" t="str">
        <f t="shared" si="256"/>
        <v>Target Achieved</v>
      </c>
      <c r="AE1617" s="1" t="str" cm="1">
        <f t="array" ref="AE1617">_xlfn.IFS(AB1617&gt;=4.5,"Excellent",AB1617&gt;=3,"Good",AB1617&lt;3,"Poor")</f>
        <v>Poor</v>
      </c>
      <c r="AF1617" s="1" t="str">
        <f t="shared" si="257"/>
        <v>Eligible for Bonus</v>
      </c>
      <c r="AG1617" s="9" t="str">
        <f t="shared" si="258"/>
        <v>Normal Region</v>
      </c>
      <c r="AH1617" s="1" t="str">
        <f t="shared" si="259"/>
        <v>Order Closed</v>
      </c>
    </row>
    <row r="1618" spans="1:34">
      <c r="A1618" s="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c r="P1618" s="1">
        <f t="shared" si="250"/>
        <v>161860</v>
      </c>
      <c r="Q1618" s="1">
        <v>0</v>
      </c>
      <c r="R1618" s="1">
        <f t="shared" si="251"/>
        <v>0</v>
      </c>
      <c r="S1618" s="1">
        <f t="shared" si="252"/>
        <v>161860</v>
      </c>
      <c r="T1618" s="1">
        <v>0.57999999999999996</v>
      </c>
      <c r="U1618" s="1">
        <f t="shared" si="253"/>
        <v>93878.799999999988</v>
      </c>
      <c r="V1618" s="1">
        <f t="shared" si="254"/>
        <v>67981.200000000012</v>
      </c>
      <c r="W1618" s="4">
        <f t="shared" si="255"/>
        <v>0.4200000000000001</v>
      </c>
      <c r="X1618" s="1" t="s">
        <v>50</v>
      </c>
      <c r="Y1618" s="1" t="s">
        <v>81</v>
      </c>
      <c r="Z1618" s="1" t="s">
        <v>22</v>
      </c>
      <c r="AA1618" s="1"/>
      <c r="AB1618" s="1"/>
      <c r="AC1618" s="1" t="s">
        <v>93</v>
      </c>
      <c r="AD1618" s="9" t="str">
        <f t="shared" si="256"/>
        <v>Target Achieved</v>
      </c>
      <c r="AE1618" s="1" t="str" cm="1">
        <f t="array" ref="AE1618">_xlfn.IFS(AB1618&gt;=4.5,"Excellent",AB1618&gt;=3,"Good",AB1618&lt;3,"Poor")</f>
        <v>Poor</v>
      </c>
      <c r="AF1618" s="1" t="str">
        <f t="shared" si="257"/>
        <v>Eligible for Bonus</v>
      </c>
      <c r="AG1618" s="9" t="str">
        <f t="shared" si="258"/>
        <v>Priority Region</v>
      </c>
      <c r="AH1618" s="1" t="str">
        <f t="shared" si="259"/>
        <v>Order Returned</v>
      </c>
    </row>
    <row r="1619" spans="1:34">
      <c r="A1619" s="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c r="P1619" s="1">
        <f t="shared" si="250"/>
        <v>1120</v>
      </c>
      <c r="Q1619" s="1">
        <v>30</v>
      </c>
      <c r="R1619" s="1">
        <f t="shared" si="251"/>
        <v>336</v>
      </c>
      <c r="S1619" s="1">
        <f t="shared" si="252"/>
        <v>784</v>
      </c>
      <c r="T1619" s="1">
        <v>0.47</v>
      </c>
      <c r="U1619" s="1">
        <f t="shared" si="253"/>
        <v>368.47999999999996</v>
      </c>
      <c r="V1619" s="1">
        <f t="shared" si="254"/>
        <v>415.52000000000004</v>
      </c>
      <c r="W1619" s="4">
        <f t="shared" si="255"/>
        <v>0.53</v>
      </c>
      <c r="X1619" s="1" t="s">
        <v>65</v>
      </c>
      <c r="Y1619" s="1" t="s">
        <v>57</v>
      </c>
      <c r="Z1619" s="1" t="s">
        <v>51</v>
      </c>
      <c r="AA1619" s="2">
        <v>46150</v>
      </c>
      <c r="AB1619" s="1"/>
      <c r="AC1619" s="1" t="s">
        <v>42</v>
      </c>
      <c r="AD1619" s="9" t="str">
        <f t="shared" si="256"/>
        <v>Target Not Achieved</v>
      </c>
      <c r="AE1619" s="1" t="str" cm="1">
        <f t="array" ref="AE1619">_xlfn.IFS(AB1619&gt;=4.5,"Excellent",AB1619&gt;=3,"Good",AB1619&lt;3,"Poor")</f>
        <v>Poor</v>
      </c>
      <c r="AF1619" s="1" t="str">
        <f t="shared" si="257"/>
        <v>Not Eligible for Bonus</v>
      </c>
      <c r="AG1619" s="9" t="str">
        <f t="shared" si="258"/>
        <v>Priority Region</v>
      </c>
      <c r="AH1619" s="1" t="str">
        <f t="shared" si="259"/>
        <v>Order Closed</v>
      </c>
    </row>
    <row r="1620" spans="1:34">
      <c r="A1620" s="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c r="P1620" s="1">
        <f t="shared" si="250"/>
        <v>22800</v>
      </c>
      <c r="Q1620" s="1">
        <v>25</v>
      </c>
      <c r="R1620" s="1">
        <f t="shared" si="251"/>
        <v>5700</v>
      </c>
      <c r="S1620" s="1">
        <f t="shared" si="252"/>
        <v>17100</v>
      </c>
      <c r="T1620" s="1">
        <v>0.5</v>
      </c>
      <c r="U1620" s="1">
        <f t="shared" si="253"/>
        <v>8550</v>
      </c>
      <c r="V1620" s="1">
        <f t="shared" si="254"/>
        <v>8550</v>
      </c>
      <c r="W1620" s="4">
        <f t="shared" si="255"/>
        <v>0.5</v>
      </c>
      <c r="X1620" s="1" t="s">
        <v>50</v>
      </c>
      <c r="Y1620" s="1" t="s">
        <v>57</v>
      </c>
      <c r="Z1620" s="1" t="s">
        <v>51</v>
      </c>
      <c r="AA1620" s="2">
        <v>46147</v>
      </c>
      <c r="AB1620" s="1"/>
      <c r="AC1620" s="1" t="s">
        <v>42</v>
      </c>
      <c r="AD1620" s="9" t="str">
        <f t="shared" si="256"/>
        <v>Target Achieved</v>
      </c>
      <c r="AE1620" s="1" t="str" cm="1">
        <f t="array" ref="AE1620">_xlfn.IFS(AB1620&gt;=4.5,"Excellent",AB1620&gt;=3,"Good",AB1620&lt;3,"Poor")</f>
        <v>Poor</v>
      </c>
      <c r="AF1620" s="1" t="str">
        <f t="shared" si="257"/>
        <v>Not Eligible for Bonus</v>
      </c>
      <c r="AG1620" s="9" t="str">
        <f t="shared" si="258"/>
        <v>Normal Region</v>
      </c>
      <c r="AH1620" s="1" t="str">
        <f t="shared" si="259"/>
        <v>Order Closed</v>
      </c>
    </row>
    <row r="1621" spans="1:34">
      <c r="A1621" s="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c r="P1621" s="1">
        <f t="shared" si="250"/>
        <v>260</v>
      </c>
      <c r="Q1621" s="1">
        <v>25</v>
      </c>
      <c r="R1621" s="1">
        <f t="shared" si="251"/>
        <v>65</v>
      </c>
      <c r="S1621" s="1">
        <f t="shared" si="252"/>
        <v>195</v>
      </c>
      <c r="T1621" s="1">
        <v>0.62</v>
      </c>
      <c r="U1621" s="1">
        <f t="shared" si="253"/>
        <v>120.9</v>
      </c>
      <c r="V1621" s="1">
        <f t="shared" si="254"/>
        <v>74.099999999999994</v>
      </c>
      <c r="W1621" s="4">
        <f t="shared" si="255"/>
        <v>0.37999999999999995</v>
      </c>
      <c r="X1621" s="1" t="s">
        <v>104</v>
      </c>
      <c r="Y1621" s="1" t="s">
        <v>40</v>
      </c>
      <c r="Z1621" s="1" t="s">
        <v>66</v>
      </c>
      <c r="AA1621" s="1"/>
      <c r="AB1621" s="1"/>
      <c r="AC1621" s="1" t="s">
        <v>42</v>
      </c>
      <c r="AD1621" s="9" t="str">
        <f t="shared" si="256"/>
        <v>Target Not Achieved</v>
      </c>
      <c r="AE1621" s="1" t="str" cm="1">
        <f t="array" ref="AE1621">_xlfn.IFS(AB1621&gt;=4.5,"Excellent",AB1621&gt;=3,"Good",AB1621&lt;3,"Poor")</f>
        <v>Poor</v>
      </c>
      <c r="AF1621" s="1" t="str">
        <f t="shared" si="257"/>
        <v>Not Eligible for Bonus</v>
      </c>
      <c r="AG1621" s="9" t="str">
        <f t="shared" si="258"/>
        <v>Normal Region</v>
      </c>
      <c r="AH1621" s="1" t="str">
        <f t="shared" si="259"/>
        <v>Order Closed</v>
      </c>
    </row>
    <row r="1622" spans="1:34">
      <c r="A1622" s="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c r="P1622" s="1">
        <f t="shared" si="250"/>
        <v>1500</v>
      </c>
      <c r="Q1622" s="1">
        <v>10</v>
      </c>
      <c r="R1622" s="1">
        <f t="shared" si="251"/>
        <v>150</v>
      </c>
      <c r="S1622" s="1">
        <f t="shared" si="252"/>
        <v>1350</v>
      </c>
      <c r="T1622" s="1">
        <v>0.62</v>
      </c>
      <c r="U1622" s="1">
        <f t="shared" si="253"/>
        <v>837</v>
      </c>
      <c r="V1622" s="1">
        <f t="shared" si="254"/>
        <v>513</v>
      </c>
      <c r="W1622" s="4">
        <f t="shared" si="255"/>
        <v>0.38</v>
      </c>
      <c r="X1622" s="1" t="s">
        <v>39</v>
      </c>
      <c r="Y1622" s="1" t="s">
        <v>40</v>
      </c>
      <c r="Z1622" s="1" t="s">
        <v>41</v>
      </c>
      <c r="AA1622" s="2">
        <v>46148</v>
      </c>
      <c r="AB1622" s="1">
        <v>5</v>
      </c>
      <c r="AC1622" s="1" t="s">
        <v>42</v>
      </c>
      <c r="AD1622" s="9" t="str">
        <f t="shared" si="256"/>
        <v>Target Not Achieved</v>
      </c>
      <c r="AE1622" s="1" t="str" cm="1">
        <f t="array" ref="AE1622">_xlfn.IFS(AB1622&gt;=4.5,"Excellent",AB1622&gt;=3,"Good",AB1622&lt;3,"Poor")</f>
        <v>Excellent</v>
      </c>
      <c r="AF1622" s="1" t="str">
        <f t="shared" si="257"/>
        <v>Not Eligible for Bonus</v>
      </c>
      <c r="AG1622" s="9" t="str">
        <f t="shared" si="258"/>
        <v>Normal Region</v>
      </c>
      <c r="AH1622" s="1" t="str">
        <f t="shared" si="259"/>
        <v>Order Closed</v>
      </c>
    </row>
    <row r="1623" spans="1:34">
      <c r="A1623" s="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c r="P1623" s="1">
        <f t="shared" si="250"/>
        <v>94700</v>
      </c>
      <c r="Q1623" s="1">
        <v>15</v>
      </c>
      <c r="R1623" s="1">
        <f t="shared" si="251"/>
        <v>14205</v>
      </c>
      <c r="S1623" s="1">
        <f t="shared" si="252"/>
        <v>80495</v>
      </c>
      <c r="T1623" s="1">
        <v>0.57999999999999996</v>
      </c>
      <c r="U1623" s="1">
        <f t="shared" si="253"/>
        <v>46687.1</v>
      </c>
      <c r="V1623" s="1">
        <f t="shared" si="254"/>
        <v>33807.9</v>
      </c>
      <c r="W1623" s="4">
        <f t="shared" si="255"/>
        <v>0.42000000000000004</v>
      </c>
      <c r="X1623" s="1" t="s">
        <v>104</v>
      </c>
      <c r="Y1623" s="1" t="s">
        <v>72</v>
      </c>
      <c r="Z1623" s="1" t="s">
        <v>41</v>
      </c>
      <c r="AA1623" s="2">
        <v>46149</v>
      </c>
      <c r="AB1623" s="1">
        <v>4</v>
      </c>
      <c r="AC1623" s="1" t="s">
        <v>42</v>
      </c>
      <c r="AD1623" s="9" t="str">
        <f t="shared" si="256"/>
        <v>Target Achieved</v>
      </c>
      <c r="AE1623" s="1" t="str" cm="1">
        <f t="array" ref="AE1623">_xlfn.IFS(AB1623&gt;=4.5,"Excellent",AB1623&gt;=3,"Good",AB1623&lt;3,"Poor")</f>
        <v>Good</v>
      </c>
      <c r="AF1623" s="1" t="str">
        <f t="shared" si="257"/>
        <v>Not Eligible for Bonus</v>
      </c>
      <c r="AG1623" s="9" t="str">
        <f t="shared" si="258"/>
        <v>Priority Region</v>
      </c>
      <c r="AH1623" s="1" t="str">
        <f t="shared" si="259"/>
        <v>Order Closed</v>
      </c>
    </row>
    <row r="1624" spans="1:34">
      <c r="A1624" s="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c r="P1624" s="1">
        <f t="shared" si="250"/>
        <v>9220</v>
      </c>
      <c r="Q1624" s="1">
        <v>10</v>
      </c>
      <c r="R1624" s="1">
        <f t="shared" si="251"/>
        <v>922</v>
      </c>
      <c r="S1624" s="1">
        <f t="shared" si="252"/>
        <v>8298</v>
      </c>
      <c r="T1624" s="1">
        <v>0.52</v>
      </c>
      <c r="U1624" s="1">
        <f t="shared" si="253"/>
        <v>4314.96</v>
      </c>
      <c r="V1624" s="1">
        <f t="shared" si="254"/>
        <v>3983.04</v>
      </c>
      <c r="W1624" s="4">
        <f t="shared" si="255"/>
        <v>0.48</v>
      </c>
      <c r="X1624" s="1" t="s">
        <v>56</v>
      </c>
      <c r="Y1624" s="1" t="s">
        <v>81</v>
      </c>
      <c r="Z1624" s="1" t="s">
        <v>22</v>
      </c>
      <c r="AA1624" s="1"/>
      <c r="AB1624" s="1"/>
      <c r="AC1624" s="1" t="s">
        <v>93</v>
      </c>
      <c r="AD1624" s="9" t="str">
        <f t="shared" si="256"/>
        <v>Target Not Achieved</v>
      </c>
      <c r="AE1624" s="1" t="str" cm="1">
        <f t="array" ref="AE1624">_xlfn.IFS(AB1624&gt;=4.5,"Excellent",AB1624&gt;=3,"Good",AB1624&lt;3,"Poor")</f>
        <v>Poor</v>
      </c>
      <c r="AF1624" s="1" t="str">
        <f t="shared" si="257"/>
        <v>Not Eligible for Bonus</v>
      </c>
      <c r="AG1624" s="9" t="str">
        <f t="shared" si="258"/>
        <v>Normal Region</v>
      </c>
      <c r="AH1624" s="1" t="str">
        <f t="shared" si="259"/>
        <v>Order Returned</v>
      </c>
    </row>
    <row r="1625" spans="1:34">
      <c r="A1625" s="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c r="P1625" s="1">
        <f t="shared" si="250"/>
        <v>38490</v>
      </c>
      <c r="Q1625" s="1">
        <v>10</v>
      </c>
      <c r="R1625" s="1">
        <f t="shared" si="251"/>
        <v>3849</v>
      </c>
      <c r="S1625" s="1">
        <f t="shared" si="252"/>
        <v>34641</v>
      </c>
      <c r="T1625" s="1">
        <v>0.57999999999999996</v>
      </c>
      <c r="U1625" s="1">
        <f t="shared" si="253"/>
        <v>20091.78</v>
      </c>
      <c r="V1625" s="1">
        <f t="shared" si="254"/>
        <v>14549.220000000001</v>
      </c>
      <c r="W1625" s="4">
        <f t="shared" si="255"/>
        <v>0.42000000000000004</v>
      </c>
      <c r="X1625" s="1" t="s">
        <v>39</v>
      </c>
      <c r="Y1625" s="1" t="s">
        <v>81</v>
      </c>
      <c r="Z1625" s="1" t="s">
        <v>66</v>
      </c>
      <c r="AA1625" s="1"/>
      <c r="AB1625" s="1"/>
      <c r="AC1625" s="1" t="s">
        <v>42</v>
      </c>
      <c r="AD1625" s="9" t="str">
        <f t="shared" si="256"/>
        <v>Target Achieved</v>
      </c>
      <c r="AE1625" s="1" t="str" cm="1">
        <f t="array" ref="AE1625">_xlfn.IFS(AB1625&gt;=4.5,"Excellent",AB1625&gt;=3,"Good",AB1625&lt;3,"Poor")</f>
        <v>Poor</v>
      </c>
      <c r="AF1625" s="1" t="str">
        <f t="shared" si="257"/>
        <v>Not Eligible for Bonus</v>
      </c>
      <c r="AG1625" s="9" t="str">
        <f t="shared" si="258"/>
        <v>Normal Region</v>
      </c>
      <c r="AH1625" s="1" t="str">
        <f t="shared" si="259"/>
        <v>Order Closed</v>
      </c>
    </row>
    <row r="1626" spans="1:34">
      <c r="A1626" s="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c r="P1626" s="1">
        <f t="shared" si="250"/>
        <v>34480</v>
      </c>
      <c r="Q1626" s="1">
        <v>20</v>
      </c>
      <c r="R1626" s="1">
        <f t="shared" si="251"/>
        <v>6896</v>
      </c>
      <c r="S1626" s="1">
        <f t="shared" si="252"/>
        <v>27584</v>
      </c>
      <c r="T1626" s="1">
        <v>0.57999999999999996</v>
      </c>
      <c r="U1626" s="1">
        <f t="shared" si="253"/>
        <v>15998.72</v>
      </c>
      <c r="V1626" s="1">
        <f t="shared" si="254"/>
        <v>11585.28</v>
      </c>
      <c r="W1626" s="4">
        <f t="shared" si="255"/>
        <v>0.42000000000000004</v>
      </c>
      <c r="X1626" s="1" t="s">
        <v>65</v>
      </c>
      <c r="Y1626" s="1" t="s">
        <v>57</v>
      </c>
      <c r="Z1626" s="1" t="s">
        <v>120</v>
      </c>
      <c r="AA1626" s="1"/>
      <c r="AB1626" s="1"/>
      <c r="AC1626" s="1" t="s">
        <v>42</v>
      </c>
      <c r="AD1626" s="9" t="str">
        <f t="shared" si="256"/>
        <v>Target Achieved</v>
      </c>
      <c r="AE1626" s="1" t="str" cm="1">
        <f t="array" ref="AE1626">_xlfn.IFS(AB1626&gt;=4.5,"Excellent",AB1626&gt;=3,"Good",AB1626&lt;3,"Poor")</f>
        <v>Poor</v>
      </c>
      <c r="AF1626" s="1" t="str">
        <f t="shared" si="257"/>
        <v>Not Eligible for Bonus</v>
      </c>
      <c r="AG1626" s="9" t="str">
        <f t="shared" si="258"/>
        <v>Normal Region</v>
      </c>
      <c r="AH1626" s="1" t="str">
        <f t="shared" si="259"/>
        <v>Order Closed</v>
      </c>
    </row>
    <row r="1627" spans="1:34">
      <c r="A1627" s="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c r="P1627" s="1">
        <f t="shared" si="250"/>
        <v>11280</v>
      </c>
      <c r="Q1627" s="1">
        <v>10</v>
      </c>
      <c r="R1627" s="1">
        <f t="shared" si="251"/>
        <v>1128</v>
      </c>
      <c r="S1627" s="1">
        <f t="shared" si="252"/>
        <v>10152</v>
      </c>
      <c r="T1627" s="1">
        <v>0.45</v>
      </c>
      <c r="U1627" s="1">
        <f t="shared" si="253"/>
        <v>4568.4000000000005</v>
      </c>
      <c r="V1627" s="1">
        <f t="shared" si="254"/>
        <v>5583.5999999999995</v>
      </c>
      <c r="W1627" s="4">
        <f t="shared" si="255"/>
        <v>0.54999999999999993</v>
      </c>
      <c r="X1627" s="1" t="s">
        <v>56</v>
      </c>
      <c r="Y1627" s="1" t="s">
        <v>40</v>
      </c>
      <c r="Z1627" s="1" t="s">
        <v>41</v>
      </c>
      <c r="AA1627" s="2">
        <v>46146</v>
      </c>
      <c r="AB1627" s="1">
        <v>3</v>
      </c>
      <c r="AC1627" s="1" t="s">
        <v>42</v>
      </c>
      <c r="AD1627" s="9" t="str">
        <f t="shared" si="256"/>
        <v>Target Achieved</v>
      </c>
      <c r="AE1627" s="1" t="str" cm="1">
        <f t="array" ref="AE1627">_xlfn.IFS(AB1627&gt;=4.5,"Excellent",AB1627&gt;=3,"Good",AB1627&lt;3,"Poor")</f>
        <v>Good</v>
      </c>
      <c r="AF1627" s="1" t="str">
        <f t="shared" si="257"/>
        <v>Not Eligible for Bonus</v>
      </c>
      <c r="AG1627" s="9" t="str">
        <f t="shared" si="258"/>
        <v>Normal Region</v>
      </c>
      <c r="AH1627" s="1" t="str">
        <f t="shared" si="259"/>
        <v>Order Closed</v>
      </c>
    </row>
    <row r="1628" spans="1:34">
      <c r="A1628" s="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c r="P1628" s="1">
        <f t="shared" si="250"/>
        <v>32570</v>
      </c>
      <c r="Q1628" s="1">
        <v>0</v>
      </c>
      <c r="R1628" s="1">
        <f t="shared" si="251"/>
        <v>0</v>
      </c>
      <c r="S1628" s="1">
        <f t="shared" si="252"/>
        <v>32570</v>
      </c>
      <c r="T1628" s="1">
        <v>0.57999999999999996</v>
      </c>
      <c r="U1628" s="1">
        <f t="shared" si="253"/>
        <v>18890.599999999999</v>
      </c>
      <c r="V1628" s="1">
        <f t="shared" si="254"/>
        <v>13679.400000000001</v>
      </c>
      <c r="W1628" s="4">
        <f t="shared" si="255"/>
        <v>0.42000000000000004</v>
      </c>
      <c r="X1628" s="1" t="s">
        <v>50</v>
      </c>
      <c r="Y1628" s="1" t="s">
        <v>72</v>
      </c>
      <c r="Z1628" s="1" t="s">
        <v>51</v>
      </c>
      <c r="AA1628" s="2">
        <v>46151</v>
      </c>
      <c r="AB1628" s="1"/>
      <c r="AC1628" s="1" t="s">
        <v>42</v>
      </c>
      <c r="AD1628" s="9" t="str">
        <f t="shared" si="256"/>
        <v>Target Achieved</v>
      </c>
      <c r="AE1628" s="1" t="str" cm="1">
        <f t="array" ref="AE1628">_xlfn.IFS(AB1628&gt;=4.5,"Excellent",AB1628&gt;=3,"Good",AB1628&lt;3,"Poor")</f>
        <v>Poor</v>
      </c>
      <c r="AF1628" s="1" t="str">
        <f t="shared" si="257"/>
        <v>Eligible for Bonus</v>
      </c>
      <c r="AG1628" s="9" t="str">
        <f t="shared" si="258"/>
        <v>Priority Region</v>
      </c>
      <c r="AH1628" s="1" t="str">
        <f t="shared" si="259"/>
        <v>Order Closed</v>
      </c>
    </row>
    <row r="1629" spans="1:34">
      <c r="A1629" s="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c r="P1629" s="1">
        <f t="shared" si="250"/>
        <v>10710</v>
      </c>
      <c r="Q1629" s="1">
        <v>0</v>
      </c>
      <c r="R1629" s="1">
        <f t="shared" si="251"/>
        <v>0</v>
      </c>
      <c r="S1629" s="1">
        <f t="shared" si="252"/>
        <v>10710</v>
      </c>
      <c r="T1629" s="1">
        <v>0.47</v>
      </c>
      <c r="U1629" s="1">
        <f t="shared" si="253"/>
        <v>5033.7</v>
      </c>
      <c r="V1629" s="1">
        <f t="shared" si="254"/>
        <v>5676.3</v>
      </c>
      <c r="W1629" s="4">
        <f t="shared" si="255"/>
        <v>0.53</v>
      </c>
      <c r="X1629" s="1" t="s">
        <v>39</v>
      </c>
      <c r="Y1629" s="1" t="s">
        <v>81</v>
      </c>
      <c r="Z1629" s="1" t="s">
        <v>41</v>
      </c>
      <c r="AA1629" s="2">
        <v>46152</v>
      </c>
      <c r="AB1629" s="1">
        <v>5</v>
      </c>
      <c r="AC1629" s="1" t="s">
        <v>42</v>
      </c>
      <c r="AD1629" s="9" t="str">
        <f t="shared" si="256"/>
        <v>Target Achieved</v>
      </c>
      <c r="AE1629" s="1" t="str" cm="1">
        <f t="array" ref="AE1629">_xlfn.IFS(AB1629&gt;=4.5,"Excellent",AB1629&gt;=3,"Good",AB1629&lt;3,"Poor")</f>
        <v>Excellent</v>
      </c>
      <c r="AF1629" s="1" t="str">
        <f t="shared" si="257"/>
        <v>Eligible for Bonus</v>
      </c>
      <c r="AG1629" s="9" t="str">
        <f t="shared" si="258"/>
        <v>Normal Region</v>
      </c>
      <c r="AH1629" s="1" t="str">
        <f t="shared" si="259"/>
        <v>Order Closed</v>
      </c>
    </row>
    <row r="1630" spans="1:34">
      <c r="A1630" s="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c r="P1630" s="1">
        <f t="shared" si="250"/>
        <v>2800</v>
      </c>
      <c r="Q1630" s="1">
        <v>10</v>
      </c>
      <c r="R1630" s="1">
        <f t="shared" si="251"/>
        <v>280</v>
      </c>
      <c r="S1630" s="1">
        <f t="shared" si="252"/>
        <v>2520</v>
      </c>
      <c r="T1630" s="1">
        <v>0.35</v>
      </c>
      <c r="U1630" s="1">
        <f t="shared" si="253"/>
        <v>882</v>
      </c>
      <c r="V1630" s="1">
        <f t="shared" si="254"/>
        <v>1638</v>
      </c>
      <c r="W1630" s="4">
        <f t="shared" si="255"/>
        <v>0.65</v>
      </c>
      <c r="X1630" s="1" t="s">
        <v>39</v>
      </c>
      <c r="Y1630" s="1" t="s">
        <v>40</v>
      </c>
      <c r="Z1630" s="1" t="s">
        <v>22</v>
      </c>
      <c r="AA1630" s="1"/>
      <c r="AB1630" s="1"/>
      <c r="AC1630" s="1" t="s">
        <v>93</v>
      </c>
      <c r="AD1630" s="9" t="str">
        <f t="shared" si="256"/>
        <v>Target Not Achieved</v>
      </c>
      <c r="AE1630" s="1" t="str" cm="1">
        <f t="array" ref="AE1630">_xlfn.IFS(AB1630&gt;=4.5,"Excellent",AB1630&gt;=3,"Good",AB1630&lt;3,"Poor")</f>
        <v>Poor</v>
      </c>
      <c r="AF1630" s="1" t="str">
        <f t="shared" si="257"/>
        <v>Not Eligible for Bonus</v>
      </c>
      <c r="AG1630" s="9" t="str">
        <f t="shared" si="258"/>
        <v>Normal Region</v>
      </c>
      <c r="AH1630" s="1" t="str">
        <f t="shared" si="259"/>
        <v>Order Returned</v>
      </c>
    </row>
    <row r="1631" spans="1:34">
      <c r="A1631" s="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c r="P1631" s="1">
        <f t="shared" si="250"/>
        <v>263800</v>
      </c>
      <c r="Q1631" s="1">
        <v>0</v>
      </c>
      <c r="R1631" s="1">
        <f t="shared" si="251"/>
        <v>0</v>
      </c>
      <c r="S1631" s="1">
        <f t="shared" si="252"/>
        <v>263800</v>
      </c>
      <c r="T1631" s="1">
        <v>0.57999999999999996</v>
      </c>
      <c r="U1631" s="1">
        <f t="shared" si="253"/>
        <v>153004</v>
      </c>
      <c r="V1631" s="1">
        <f t="shared" si="254"/>
        <v>110796</v>
      </c>
      <c r="W1631" s="4">
        <f t="shared" si="255"/>
        <v>0.42</v>
      </c>
      <c r="X1631" s="1" t="s">
        <v>104</v>
      </c>
      <c r="Y1631" s="1" t="s">
        <v>57</v>
      </c>
      <c r="Z1631" s="1" t="s">
        <v>51</v>
      </c>
      <c r="AA1631" s="2">
        <v>46146</v>
      </c>
      <c r="AB1631" s="1"/>
      <c r="AC1631" s="1" t="s">
        <v>42</v>
      </c>
      <c r="AD1631" s="9" t="str">
        <f t="shared" si="256"/>
        <v>Target Achieved</v>
      </c>
      <c r="AE1631" s="1" t="str" cm="1">
        <f t="array" ref="AE1631">_xlfn.IFS(AB1631&gt;=4.5,"Excellent",AB1631&gt;=3,"Good",AB1631&lt;3,"Poor")</f>
        <v>Poor</v>
      </c>
      <c r="AF1631" s="1" t="str">
        <f t="shared" si="257"/>
        <v>Eligible for Bonus</v>
      </c>
      <c r="AG1631" s="9" t="str">
        <f t="shared" si="258"/>
        <v>Normal Region</v>
      </c>
      <c r="AH1631" s="1" t="str">
        <f t="shared" si="259"/>
        <v>Order Closed</v>
      </c>
    </row>
    <row r="1632" spans="1:34">
      <c r="A1632" s="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c r="P1632" s="1">
        <f t="shared" si="250"/>
        <v>5820</v>
      </c>
      <c r="Q1632" s="1">
        <v>25</v>
      </c>
      <c r="R1632" s="1">
        <f t="shared" si="251"/>
        <v>1455</v>
      </c>
      <c r="S1632" s="1">
        <f t="shared" si="252"/>
        <v>4365</v>
      </c>
      <c r="T1632" s="1">
        <v>0.48</v>
      </c>
      <c r="U1632" s="1">
        <f t="shared" si="253"/>
        <v>2095.1999999999998</v>
      </c>
      <c r="V1632" s="1">
        <f t="shared" si="254"/>
        <v>2269.8000000000002</v>
      </c>
      <c r="W1632" s="4">
        <f t="shared" si="255"/>
        <v>0.52</v>
      </c>
      <c r="X1632" s="1" t="s">
        <v>50</v>
      </c>
      <c r="Y1632" s="1" t="s">
        <v>40</v>
      </c>
      <c r="Z1632" s="1" t="s">
        <v>66</v>
      </c>
      <c r="AA1632" s="1"/>
      <c r="AB1632" s="1"/>
      <c r="AC1632" s="1" t="s">
        <v>42</v>
      </c>
      <c r="AD1632" s="9" t="str">
        <f t="shared" si="256"/>
        <v>Target Not Achieved</v>
      </c>
      <c r="AE1632" s="1" t="str" cm="1">
        <f t="array" ref="AE1632">_xlfn.IFS(AB1632&gt;=4.5,"Excellent",AB1632&gt;=3,"Good",AB1632&lt;3,"Poor")</f>
        <v>Poor</v>
      </c>
      <c r="AF1632" s="1" t="str">
        <f t="shared" si="257"/>
        <v>Not Eligible for Bonus</v>
      </c>
      <c r="AG1632" s="9" t="str">
        <f t="shared" si="258"/>
        <v>Priority Region</v>
      </c>
      <c r="AH1632" s="1" t="str">
        <f t="shared" si="259"/>
        <v>Order Closed</v>
      </c>
    </row>
    <row r="1633" spans="1:34">
      <c r="A1633" s="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c r="P1633" s="1">
        <f t="shared" si="250"/>
        <v>1140</v>
      </c>
      <c r="Q1633" s="1">
        <v>0</v>
      </c>
      <c r="R1633" s="1">
        <f t="shared" si="251"/>
        <v>0</v>
      </c>
      <c r="S1633" s="1">
        <f t="shared" si="252"/>
        <v>1140</v>
      </c>
      <c r="T1633" s="1">
        <v>0.35</v>
      </c>
      <c r="U1633" s="1">
        <f t="shared" si="253"/>
        <v>399</v>
      </c>
      <c r="V1633" s="1">
        <f t="shared" si="254"/>
        <v>741</v>
      </c>
      <c r="W1633" s="4">
        <f t="shared" si="255"/>
        <v>0.65</v>
      </c>
      <c r="X1633" s="1" t="s">
        <v>56</v>
      </c>
      <c r="Y1633" s="1" t="s">
        <v>40</v>
      </c>
      <c r="Z1633" s="1" t="s">
        <v>41</v>
      </c>
      <c r="AA1633" s="2">
        <v>46146</v>
      </c>
      <c r="AB1633" s="1">
        <v>5</v>
      </c>
      <c r="AC1633" s="1" t="s">
        <v>42</v>
      </c>
      <c r="AD1633" s="9" t="str">
        <f t="shared" si="256"/>
        <v>Target Not Achieved</v>
      </c>
      <c r="AE1633" s="1" t="str" cm="1">
        <f t="array" ref="AE1633">_xlfn.IFS(AB1633&gt;=4.5,"Excellent",AB1633&gt;=3,"Good",AB1633&lt;3,"Poor")</f>
        <v>Excellent</v>
      </c>
      <c r="AF1633" s="1" t="str">
        <f t="shared" si="257"/>
        <v>Not Eligible for Bonus</v>
      </c>
      <c r="AG1633" s="9" t="str">
        <f t="shared" si="258"/>
        <v>Normal Region</v>
      </c>
      <c r="AH1633" s="1" t="str">
        <f t="shared" si="259"/>
        <v>Order Closed</v>
      </c>
    </row>
    <row r="1634" spans="1:34">
      <c r="A1634" s="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c r="P1634" s="1">
        <f t="shared" si="250"/>
        <v>1290</v>
      </c>
      <c r="Q1634" s="1">
        <v>25</v>
      </c>
      <c r="R1634" s="1">
        <f t="shared" si="251"/>
        <v>322.5</v>
      </c>
      <c r="S1634" s="1">
        <f t="shared" si="252"/>
        <v>967.5</v>
      </c>
      <c r="T1634" s="1">
        <v>0.5</v>
      </c>
      <c r="U1634" s="1">
        <f t="shared" si="253"/>
        <v>483.75</v>
      </c>
      <c r="V1634" s="1">
        <f t="shared" si="254"/>
        <v>483.75</v>
      </c>
      <c r="W1634" s="4">
        <f t="shared" si="255"/>
        <v>0.5</v>
      </c>
      <c r="X1634" s="1" t="s">
        <v>104</v>
      </c>
      <c r="Y1634" s="1" t="s">
        <v>81</v>
      </c>
      <c r="Z1634" s="1" t="s">
        <v>41</v>
      </c>
      <c r="AA1634" s="2">
        <v>46150</v>
      </c>
      <c r="AB1634" s="1">
        <v>4</v>
      </c>
      <c r="AC1634" s="1" t="s">
        <v>42</v>
      </c>
      <c r="AD1634" s="9" t="str">
        <f t="shared" si="256"/>
        <v>Target Not Achieved</v>
      </c>
      <c r="AE1634" s="1" t="str" cm="1">
        <f t="array" ref="AE1634">_xlfn.IFS(AB1634&gt;=4.5,"Excellent",AB1634&gt;=3,"Good",AB1634&lt;3,"Poor")</f>
        <v>Good</v>
      </c>
      <c r="AF1634" s="1" t="str">
        <f t="shared" si="257"/>
        <v>Not Eligible for Bonus</v>
      </c>
      <c r="AG1634" s="9" t="str">
        <f t="shared" si="258"/>
        <v>Normal Region</v>
      </c>
      <c r="AH1634" s="1" t="str">
        <f t="shared" si="259"/>
        <v>Order Closed</v>
      </c>
    </row>
    <row r="1635" spans="1:34">
      <c r="A1635" s="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c r="P1635" s="1">
        <f t="shared" si="250"/>
        <v>16950</v>
      </c>
      <c r="Q1635" s="1">
        <v>25</v>
      </c>
      <c r="R1635" s="1">
        <f t="shared" si="251"/>
        <v>4237.5</v>
      </c>
      <c r="S1635" s="1">
        <f t="shared" si="252"/>
        <v>12712.5</v>
      </c>
      <c r="T1635" s="1">
        <v>0.45</v>
      </c>
      <c r="U1635" s="1">
        <f t="shared" si="253"/>
        <v>5720.625</v>
      </c>
      <c r="V1635" s="1">
        <f t="shared" si="254"/>
        <v>6991.875</v>
      </c>
      <c r="W1635" s="4">
        <f t="shared" si="255"/>
        <v>0.55000000000000004</v>
      </c>
      <c r="X1635" s="1" t="s">
        <v>147</v>
      </c>
      <c r="Y1635" s="1" t="s">
        <v>40</v>
      </c>
      <c r="Z1635" s="1" t="s">
        <v>41</v>
      </c>
      <c r="AA1635" s="2">
        <v>46152</v>
      </c>
      <c r="AB1635" s="1">
        <v>4</v>
      </c>
      <c r="AC1635" s="1" t="s">
        <v>42</v>
      </c>
      <c r="AD1635" s="9" t="str">
        <f t="shared" si="256"/>
        <v>Target Achieved</v>
      </c>
      <c r="AE1635" s="1" t="str" cm="1">
        <f t="array" ref="AE1635">_xlfn.IFS(AB1635&gt;=4.5,"Excellent",AB1635&gt;=3,"Good",AB1635&lt;3,"Poor")</f>
        <v>Good</v>
      </c>
      <c r="AF1635" s="1" t="str">
        <f t="shared" si="257"/>
        <v>Not Eligible for Bonus</v>
      </c>
      <c r="AG1635" s="9" t="str">
        <f t="shared" si="258"/>
        <v>Priority Region</v>
      </c>
      <c r="AH1635" s="1" t="str">
        <f t="shared" si="259"/>
        <v>Order Closed</v>
      </c>
    </row>
    <row r="1636" spans="1:34">
      <c r="A1636" s="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c r="P1636" s="1">
        <f t="shared" si="250"/>
        <v>208480</v>
      </c>
      <c r="Q1636" s="1">
        <v>5</v>
      </c>
      <c r="R1636" s="1">
        <f t="shared" si="251"/>
        <v>10424</v>
      </c>
      <c r="S1636" s="1">
        <f t="shared" si="252"/>
        <v>198056</v>
      </c>
      <c r="T1636" s="1">
        <v>0.57999999999999996</v>
      </c>
      <c r="U1636" s="1">
        <f t="shared" si="253"/>
        <v>114872.48</v>
      </c>
      <c r="V1636" s="1">
        <f t="shared" si="254"/>
        <v>83183.520000000004</v>
      </c>
      <c r="W1636" s="4">
        <f t="shared" si="255"/>
        <v>0.42000000000000004</v>
      </c>
      <c r="X1636" s="1" t="s">
        <v>39</v>
      </c>
      <c r="Y1636" s="1" t="s">
        <v>81</v>
      </c>
      <c r="Z1636" s="1" t="s">
        <v>41</v>
      </c>
      <c r="AA1636" s="2">
        <v>46150</v>
      </c>
      <c r="AB1636" s="1">
        <v>5</v>
      </c>
      <c r="AC1636" s="1" t="s">
        <v>42</v>
      </c>
      <c r="AD1636" s="9" t="str">
        <f t="shared" si="256"/>
        <v>Target Achieved</v>
      </c>
      <c r="AE1636" s="1" t="str" cm="1">
        <f t="array" ref="AE1636">_xlfn.IFS(AB1636&gt;=4.5,"Excellent",AB1636&gt;=3,"Good",AB1636&lt;3,"Poor")</f>
        <v>Excellent</v>
      </c>
      <c r="AF1636" s="1" t="str">
        <f t="shared" si="257"/>
        <v>Eligible for Bonus</v>
      </c>
      <c r="AG1636" s="9" t="str">
        <f t="shared" si="258"/>
        <v>Normal Region</v>
      </c>
      <c r="AH1636" s="1" t="str">
        <f t="shared" si="259"/>
        <v>Order Closed</v>
      </c>
    </row>
    <row r="1637" spans="1:34">
      <c r="A1637" s="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c r="P1637" s="1">
        <f t="shared" si="250"/>
        <v>13980</v>
      </c>
      <c r="Q1637" s="1">
        <v>10</v>
      </c>
      <c r="R1637" s="1">
        <f t="shared" si="251"/>
        <v>1398</v>
      </c>
      <c r="S1637" s="1">
        <f t="shared" si="252"/>
        <v>12582</v>
      </c>
      <c r="T1637" s="1">
        <v>0.52</v>
      </c>
      <c r="U1637" s="1">
        <f t="shared" si="253"/>
        <v>6542.64</v>
      </c>
      <c r="V1637" s="1">
        <f t="shared" si="254"/>
        <v>6039.36</v>
      </c>
      <c r="W1637" s="4">
        <f t="shared" si="255"/>
        <v>0.48</v>
      </c>
      <c r="X1637" s="1" t="s">
        <v>65</v>
      </c>
      <c r="Y1637" s="1" t="s">
        <v>57</v>
      </c>
      <c r="Z1637" s="1" t="s">
        <v>41</v>
      </c>
      <c r="AA1637" s="2">
        <v>46152</v>
      </c>
      <c r="AB1637" s="1">
        <v>5</v>
      </c>
      <c r="AC1637" s="1" t="s">
        <v>42</v>
      </c>
      <c r="AD1637" s="9" t="str">
        <f t="shared" si="256"/>
        <v>Target Achieved</v>
      </c>
      <c r="AE1637" s="1" t="str" cm="1">
        <f t="array" ref="AE1637">_xlfn.IFS(AB1637&gt;=4.5,"Excellent",AB1637&gt;=3,"Good",AB1637&lt;3,"Poor")</f>
        <v>Excellent</v>
      </c>
      <c r="AF1637" s="1" t="str">
        <f t="shared" si="257"/>
        <v>Not Eligible for Bonus</v>
      </c>
      <c r="AG1637" s="9" t="str">
        <f t="shared" si="258"/>
        <v>Normal Region</v>
      </c>
      <c r="AH1637" s="1" t="str">
        <f t="shared" si="259"/>
        <v>Order Closed</v>
      </c>
    </row>
    <row r="1638" spans="1:34">
      <c r="A1638" s="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c r="P1638" s="1">
        <f t="shared" si="250"/>
        <v>38500</v>
      </c>
      <c r="Q1638" s="1">
        <v>10</v>
      </c>
      <c r="R1638" s="1">
        <f t="shared" si="251"/>
        <v>3850</v>
      </c>
      <c r="S1638" s="1">
        <f t="shared" si="252"/>
        <v>34650</v>
      </c>
      <c r="T1638" s="1">
        <v>0.48</v>
      </c>
      <c r="U1638" s="1">
        <f t="shared" si="253"/>
        <v>16632</v>
      </c>
      <c r="V1638" s="1">
        <f t="shared" si="254"/>
        <v>18018</v>
      </c>
      <c r="W1638" s="4">
        <f t="shared" si="255"/>
        <v>0.52</v>
      </c>
      <c r="X1638" s="1" t="s">
        <v>104</v>
      </c>
      <c r="Y1638" s="1" t="s">
        <v>57</v>
      </c>
      <c r="Z1638" s="1" t="s">
        <v>66</v>
      </c>
      <c r="AA1638" s="1"/>
      <c r="AB1638" s="1"/>
      <c r="AC1638" s="1" t="s">
        <v>42</v>
      </c>
      <c r="AD1638" s="9" t="str">
        <f t="shared" si="256"/>
        <v>Target Achieved</v>
      </c>
      <c r="AE1638" s="1" t="str" cm="1">
        <f t="array" ref="AE1638">_xlfn.IFS(AB1638&gt;=4.5,"Excellent",AB1638&gt;=3,"Good",AB1638&lt;3,"Poor")</f>
        <v>Poor</v>
      </c>
      <c r="AF1638" s="1" t="str">
        <f t="shared" si="257"/>
        <v>Not Eligible for Bonus</v>
      </c>
      <c r="AG1638" s="9" t="str">
        <f t="shared" si="258"/>
        <v>Priority Region</v>
      </c>
      <c r="AH1638" s="1" t="str">
        <f t="shared" si="259"/>
        <v>Order Closed</v>
      </c>
    </row>
    <row r="1639" spans="1:34">
      <c r="A1639" s="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c r="P1639" s="1">
        <f t="shared" si="250"/>
        <v>6870</v>
      </c>
      <c r="Q1639" s="1">
        <v>0</v>
      </c>
      <c r="R1639" s="1">
        <f t="shared" si="251"/>
        <v>0</v>
      </c>
      <c r="S1639" s="1">
        <f t="shared" si="252"/>
        <v>6870</v>
      </c>
      <c r="T1639" s="1">
        <v>0.52</v>
      </c>
      <c r="U1639" s="1">
        <f t="shared" si="253"/>
        <v>3572.4</v>
      </c>
      <c r="V1639" s="1">
        <f t="shared" si="254"/>
        <v>3297.6</v>
      </c>
      <c r="W1639" s="4">
        <f t="shared" si="255"/>
        <v>0.48</v>
      </c>
      <c r="X1639" s="1" t="s">
        <v>56</v>
      </c>
      <c r="Y1639" s="1" t="s">
        <v>72</v>
      </c>
      <c r="Z1639" s="1" t="s">
        <v>41</v>
      </c>
      <c r="AA1639" s="2">
        <v>46152</v>
      </c>
      <c r="AB1639" s="1">
        <v>5</v>
      </c>
      <c r="AC1639" s="1" t="s">
        <v>42</v>
      </c>
      <c r="AD1639" s="9" t="str">
        <f t="shared" si="256"/>
        <v>Target Not Achieved</v>
      </c>
      <c r="AE1639" s="1" t="str" cm="1">
        <f t="array" ref="AE1639">_xlfn.IFS(AB1639&gt;=4.5,"Excellent",AB1639&gt;=3,"Good",AB1639&lt;3,"Poor")</f>
        <v>Excellent</v>
      </c>
      <c r="AF1639" s="1" t="str">
        <f t="shared" si="257"/>
        <v>Not Eligible for Bonus</v>
      </c>
      <c r="AG1639" s="9" t="str">
        <f t="shared" si="258"/>
        <v>Normal Region</v>
      </c>
      <c r="AH1639" s="1" t="str">
        <f t="shared" si="259"/>
        <v>Order Closed</v>
      </c>
    </row>
    <row r="1640" spans="1:34">
      <c r="A1640" s="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c r="P1640" s="1">
        <f t="shared" si="250"/>
        <v>12330</v>
      </c>
      <c r="Q1640" s="1">
        <v>10</v>
      </c>
      <c r="R1640" s="1">
        <f t="shared" si="251"/>
        <v>1233</v>
      </c>
      <c r="S1640" s="1">
        <f t="shared" si="252"/>
        <v>11097</v>
      </c>
      <c r="T1640" s="1">
        <v>0.47</v>
      </c>
      <c r="U1640" s="1">
        <f t="shared" si="253"/>
        <v>5215.59</v>
      </c>
      <c r="V1640" s="1">
        <f t="shared" si="254"/>
        <v>5881.41</v>
      </c>
      <c r="W1640" s="4">
        <f t="shared" si="255"/>
        <v>0.53</v>
      </c>
      <c r="X1640" s="1" t="s">
        <v>65</v>
      </c>
      <c r="Y1640" s="1" t="s">
        <v>72</v>
      </c>
      <c r="Z1640" s="1" t="s">
        <v>51</v>
      </c>
      <c r="AA1640" s="2">
        <v>46147</v>
      </c>
      <c r="AB1640" s="1"/>
      <c r="AC1640" s="1" t="s">
        <v>42</v>
      </c>
      <c r="AD1640" s="9" t="str">
        <f t="shared" si="256"/>
        <v>Target Achieved</v>
      </c>
      <c r="AE1640" s="1" t="str" cm="1">
        <f t="array" ref="AE1640">_xlfn.IFS(AB1640&gt;=4.5,"Excellent",AB1640&gt;=3,"Good",AB1640&lt;3,"Poor")</f>
        <v>Poor</v>
      </c>
      <c r="AF1640" s="1" t="str">
        <f t="shared" si="257"/>
        <v>Not Eligible for Bonus</v>
      </c>
      <c r="AG1640" s="9" t="str">
        <f t="shared" si="258"/>
        <v>Priority Region</v>
      </c>
      <c r="AH1640" s="1" t="str">
        <f t="shared" si="259"/>
        <v>Order Closed</v>
      </c>
    </row>
    <row r="1641" spans="1:34">
      <c r="A1641" s="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c r="P1641" s="1">
        <f t="shared" si="250"/>
        <v>17190</v>
      </c>
      <c r="Q1641" s="1">
        <v>15</v>
      </c>
      <c r="R1641" s="1">
        <f t="shared" si="251"/>
        <v>2578.5</v>
      </c>
      <c r="S1641" s="1">
        <f t="shared" si="252"/>
        <v>14611.5</v>
      </c>
      <c r="T1641" s="1">
        <v>0.52</v>
      </c>
      <c r="U1641" s="1">
        <f t="shared" si="253"/>
        <v>7597.9800000000005</v>
      </c>
      <c r="V1641" s="1">
        <f t="shared" si="254"/>
        <v>7013.5199999999995</v>
      </c>
      <c r="W1641" s="4">
        <f t="shared" si="255"/>
        <v>0.48</v>
      </c>
      <c r="X1641" s="1" t="s">
        <v>39</v>
      </c>
      <c r="Y1641" s="1" t="s">
        <v>40</v>
      </c>
      <c r="Z1641" s="1" t="s">
        <v>120</v>
      </c>
      <c r="AA1641" s="1"/>
      <c r="AB1641" s="1"/>
      <c r="AC1641" s="1" t="s">
        <v>42</v>
      </c>
      <c r="AD1641" s="9" t="str">
        <f t="shared" si="256"/>
        <v>Target Achieved</v>
      </c>
      <c r="AE1641" s="1" t="str" cm="1">
        <f t="array" ref="AE1641">_xlfn.IFS(AB1641&gt;=4.5,"Excellent",AB1641&gt;=3,"Good",AB1641&lt;3,"Poor")</f>
        <v>Poor</v>
      </c>
      <c r="AF1641" s="1" t="str">
        <f t="shared" si="257"/>
        <v>Not Eligible for Bonus</v>
      </c>
      <c r="AG1641" s="9" t="str">
        <f t="shared" si="258"/>
        <v>Priority Region</v>
      </c>
      <c r="AH1641" s="1" t="str">
        <f t="shared" si="259"/>
        <v>Order Closed</v>
      </c>
    </row>
    <row r="1642" spans="1:34">
      <c r="A1642" s="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c r="P1642" s="1">
        <f t="shared" si="250"/>
        <v>49300</v>
      </c>
      <c r="Q1642" s="1">
        <v>10</v>
      </c>
      <c r="R1642" s="1">
        <f t="shared" si="251"/>
        <v>4930</v>
      </c>
      <c r="S1642" s="1">
        <f t="shared" si="252"/>
        <v>44370</v>
      </c>
      <c r="T1642" s="1">
        <v>0.52</v>
      </c>
      <c r="U1642" s="1">
        <f t="shared" si="253"/>
        <v>23072.400000000001</v>
      </c>
      <c r="V1642" s="1">
        <f t="shared" si="254"/>
        <v>21297.599999999999</v>
      </c>
      <c r="W1642" s="4">
        <f t="shared" si="255"/>
        <v>0.48</v>
      </c>
      <c r="X1642" s="1" t="s">
        <v>39</v>
      </c>
      <c r="Y1642" s="1" t="s">
        <v>81</v>
      </c>
      <c r="Z1642" s="1" t="s">
        <v>22</v>
      </c>
      <c r="AA1642" s="1"/>
      <c r="AB1642" s="1"/>
      <c r="AC1642" s="1" t="s">
        <v>93</v>
      </c>
      <c r="AD1642" s="9" t="str">
        <f t="shared" si="256"/>
        <v>Target Achieved</v>
      </c>
      <c r="AE1642" s="1" t="str" cm="1">
        <f t="array" ref="AE1642">_xlfn.IFS(AB1642&gt;=4.5,"Excellent",AB1642&gt;=3,"Good",AB1642&lt;3,"Poor")</f>
        <v>Poor</v>
      </c>
      <c r="AF1642" s="1" t="str">
        <f t="shared" si="257"/>
        <v>Not Eligible for Bonus</v>
      </c>
      <c r="AG1642" s="9" t="str">
        <f t="shared" si="258"/>
        <v>Priority Region</v>
      </c>
      <c r="AH1642" s="1" t="str">
        <f t="shared" si="259"/>
        <v>Order Returned</v>
      </c>
    </row>
    <row r="1643" spans="1:34">
      <c r="A1643" s="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c r="P1643" s="1">
        <f t="shared" si="250"/>
        <v>25900</v>
      </c>
      <c r="Q1643" s="1">
        <v>20</v>
      </c>
      <c r="R1643" s="1">
        <f t="shared" si="251"/>
        <v>5180</v>
      </c>
      <c r="S1643" s="1">
        <f t="shared" si="252"/>
        <v>20720</v>
      </c>
      <c r="T1643" s="1">
        <v>0.57999999999999996</v>
      </c>
      <c r="U1643" s="1">
        <f t="shared" si="253"/>
        <v>12017.599999999999</v>
      </c>
      <c r="V1643" s="1">
        <f t="shared" si="254"/>
        <v>8702.4000000000015</v>
      </c>
      <c r="W1643" s="4">
        <f t="shared" si="255"/>
        <v>0.4200000000000001</v>
      </c>
      <c r="X1643" s="1" t="s">
        <v>147</v>
      </c>
      <c r="Y1643" s="1" t="s">
        <v>57</v>
      </c>
      <c r="Z1643" s="1" t="s">
        <v>41</v>
      </c>
      <c r="AA1643" s="2">
        <v>46153</v>
      </c>
      <c r="AB1643" s="1">
        <v>4</v>
      </c>
      <c r="AC1643" s="1" t="s">
        <v>42</v>
      </c>
      <c r="AD1643" s="9" t="str">
        <f t="shared" si="256"/>
        <v>Target Achieved</v>
      </c>
      <c r="AE1643" s="1" t="str" cm="1">
        <f t="array" ref="AE1643">_xlfn.IFS(AB1643&gt;=4.5,"Excellent",AB1643&gt;=3,"Good",AB1643&lt;3,"Poor")</f>
        <v>Good</v>
      </c>
      <c r="AF1643" s="1" t="str">
        <f t="shared" si="257"/>
        <v>Not Eligible for Bonus</v>
      </c>
      <c r="AG1643" s="9" t="str">
        <f t="shared" si="258"/>
        <v>Priority Region</v>
      </c>
      <c r="AH1643" s="1" t="str">
        <f t="shared" si="259"/>
        <v>Order Closed</v>
      </c>
    </row>
    <row r="1644" spans="1:34">
      <c r="A1644" s="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c r="P1644" s="1">
        <f t="shared" si="250"/>
        <v>10100</v>
      </c>
      <c r="Q1644" s="1">
        <v>15</v>
      </c>
      <c r="R1644" s="1">
        <f t="shared" si="251"/>
        <v>1515</v>
      </c>
      <c r="S1644" s="1">
        <f t="shared" si="252"/>
        <v>8585</v>
      </c>
      <c r="T1644" s="1">
        <v>0.52</v>
      </c>
      <c r="U1644" s="1">
        <f t="shared" si="253"/>
        <v>4464.2</v>
      </c>
      <c r="V1644" s="1">
        <f t="shared" si="254"/>
        <v>4120.8</v>
      </c>
      <c r="W1644" s="4">
        <f t="shared" si="255"/>
        <v>0.48000000000000004</v>
      </c>
      <c r="X1644" s="1" t="s">
        <v>147</v>
      </c>
      <c r="Y1644" s="1" t="s">
        <v>72</v>
      </c>
      <c r="Z1644" s="1" t="s">
        <v>66</v>
      </c>
      <c r="AA1644" s="1"/>
      <c r="AB1644" s="1"/>
      <c r="AC1644" s="1" t="s">
        <v>42</v>
      </c>
      <c r="AD1644" s="9" t="str">
        <f t="shared" si="256"/>
        <v>Target Not Achieved</v>
      </c>
      <c r="AE1644" s="1" t="str" cm="1">
        <f t="array" ref="AE1644">_xlfn.IFS(AB1644&gt;=4.5,"Excellent",AB1644&gt;=3,"Good",AB1644&lt;3,"Poor")</f>
        <v>Poor</v>
      </c>
      <c r="AF1644" s="1" t="str">
        <f t="shared" si="257"/>
        <v>Not Eligible for Bonus</v>
      </c>
      <c r="AG1644" s="9" t="str">
        <f t="shared" si="258"/>
        <v>Normal Region</v>
      </c>
      <c r="AH1644" s="1" t="str">
        <f t="shared" si="259"/>
        <v>Order Closed</v>
      </c>
    </row>
    <row r="1645" spans="1:34">
      <c r="A1645" s="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c r="P1645" s="1">
        <f t="shared" si="250"/>
        <v>9210</v>
      </c>
      <c r="Q1645" s="1">
        <v>30</v>
      </c>
      <c r="R1645" s="1">
        <f t="shared" si="251"/>
        <v>2763</v>
      </c>
      <c r="S1645" s="1">
        <f t="shared" si="252"/>
        <v>6447</v>
      </c>
      <c r="T1645" s="1">
        <v>0.5</v>
      </c>
      <c r="U1645" s="1">
        <f t="shared" si="253"/>
        <v>3223.5</v>
      </c>
      <c r="V1645" s="1">
        <f t="shared" si="254"/>
        <v>3223.5</v>
      </c>
      <c r="W1645" s="4">
        <f t="shared" si="255"/>
        <v>0.5</v>
      </c>
      <c r="X1645" s="1" t="s">
        <v>65</v>
      </c>
      <c r="Y1645" s="1" t="s">
        <v>81</v>
      </c>
      <c r="Z1645" s="1" t="s">
        <v>120</v>
      </c>
      <c r="AA1645" s="1"/>
      <c r="AB1645" s="1"/>
      <c r="AC1645" s="1" t="s">
        <v>42</v>
      </c>
      <c r="AD1645" s="9" t="str">
        <f t="shared" si="256"/>
        <v>Target Not Achieved</v>
      </c>
      <c r="AE1645" s="1" t="str" cm="1">
        <f t="array" ref="AE1645">_xlfn.IFS(AB1645&gt;=4.5,"Excellent",AB1645&gt;=3,"Good",AB1645&lt;3,"Poor")</f>
        <v>Poor</v>
      </c>
      <c r="AF1645" s="1" t="str">
        <f t="shared" si="257"/>
        <v>Not Eligible for Bonus</v>
      </c>
      <c r="AG1645" s="9" t="str">
        <f t="shared" si="258"/>
        <v>Normal Region</v>
      </c>
      <c r="AH1645" s="1" t="str">
        <f t="shared" si="259"/>
        <v>Order Closed</v>
      </c>
    </row>
    <row r="1646" spans="1:34">
      <c r="A1646" s="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c r="P1646" s="1">
        <f t="shared" si="250"/>
        <v>13850</v>
      </c>
      <c r="Q1646" s="1">
        <v>25</v>
      </c>
      <c r="R1646" s="1">
        <f t="shared" si="251"/>
        <v>3462.5</v>
      </c>
      <c r="S1646" s="1">
        <f t="shared" si="252"/>
        <v>10387.5</v>
      </c>
      <c r="T1646" s="1">
        <v>0.45</v>
      </c>
      <c r="U1646" s="1">
        <f t="shared" si="253"/>
        <v>4674.375</v>
      </c>
      <c r="V1646" s="1">
        <f t="shared" si="254"/>
        <v>5713.125</v>
      </c>
      <c r="W1646" s="4">
        <f t="shared" si="255"/>
        <v>0.55000000000000004</v>
      </c>
      <c r="X1646" s="1" t="s">
        <v>65</v>
      </c>
      <c r="Y1646" s="1" t="s">
        <v>81</v>
      </c>
      <c r="Z1646" s="1" t="s">
        <v>41</v>
      </c>
      <c r="AA1646" s="2">
        <v>46154</v>
      </c>
      <c r="AB1646" s="1">
        <v>4</v>
      </c>
      <c r="AC1646" s="1" t="s">
        <v>42</v>
      </c>
      <c r="AD1646" s="9" t="str">
        <f t="shared" si="256"/>
        <v>Target Achieved</v>
      </c>
      <c r="AE1646" s="1" t="str" cm="1">
        <f t="array" ref="AE1646">_xlfn.IFS(AB1646&gt;=4.5,"Excellent",AB1646&gt;=3,"Good",AB1646&lt;3,"Poor")</f>
        <v>Good</v>
      </c>
      <c r="AF1646" s="1" t="str">
        <f t="shared" si="257"/>
        <v>Not Eligible for Bonus</v>
      </c>
      <c r="AG1646" s="9" t="str">
        <f t="shared" si="258"/>
        <v>Normal Region</v>
      </c>
      <c r="AH1646" s="1" t="str">
        <f t="shared" si="259"/>
        <v>Order Closed</v>
      </c>
    </row>
    <row r="1647" spans="1:34">
      <c r="A1647" s="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c r="P1647" s="1">
        <f t="shared" si="250"/>
        <v>9360</v>
      </c>
      <c r="Q1647" s="1">
        <v>0</v>
      </c>
      <c r="R1647" s="1">
        <f t="shared" si="251"/>
        <v>0</v>
      </c>
      <c r="S1647" s="1">
        <f t="shared" si="252"/>
        <v>9360</v>
      </c>
      <c r="T1647" s="1">
        <v>0.45</v>
      </c>
      <c r="U1647" s="1">
        <f t="shared" si="253"/>
        <v>4212</v>
      </c>
      <c r="V1647" s="1">
        <f t="shared" si="254"/>
        <v>5148</v>
      </c>
      <c r="W1647" s="4">
        <f t="shared" si="255"/>
        <v>0.55000000000000004</v>
      </c>
      <c r="X1647" s="1" t="s">
        <v>56</v>
      </c>
      <c r="Y1647" s="1" t="s">
        <v>40</v>
      </c>
      <c r="Z1647" s="1" t="s">
        <v>66</v>
      </c>
      <c r="AA1647" s="1"/>
      <c r="AB1647" s="1"/>
      <c r="AC1647" s="1" t="s">
        <v>42</v>
      </c>
      <c r="AD1647" s="9" t="str">
        <f t="shared" si="256"/>
        <v>Target Not Achieved</v>
      </c>
      <c r="AE1647" s="1" t="str" cm="1">
        <f t="array" ref="AE1647">_xlfn.IFS(AB1647&gt;=4.5,"Excellent",AB1647&gt;=3,"Good",AB1647&lt;3,"Poor")</f>
        <v>Poor</v>
      </c>
      <c r="AF1647" s="1" t="str">
        <f t="shared" si="257"/>
        <v>Eligible for Bonus</v>
      </c>
      <c r="AG1647" s="9" t="str">
        <f t="shared" si="258"/>
        <v>Priority Region</v>
      </c>
      <c r="AH1647" s="1" t="str">
        <f t="shared" si="259"/>
        <v>Order Closed</v>
      </c>
    </row>
    <row r="1648" spans="1:34">
      <c r="A1648" s="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c r="P1648" s="1">
        <f t="shared" si="250"/>
        <v>1020</v>
      </c>
      <c r="Q1648" s="1">
        <v>5</v>
      </c>
      <c r="R1648" s="1">
        <f t="shared" si="251"/>
        <v>51</v>
      </c>
      <c r="S1648" s="1">
        <f t="shared" si="252"/>
        <v>969</v>
      </c>
      <c r="T1648" s="1">
        <v>0.47</v>
      </c>
      <c r="U1648" s="1">
        <f t="shared" si="253"/>
        <v>455.42999999999995</v>
      </c>
      <c r="V1648" s="1">
        <f t="shared" si="254"/>
        <v>513.57000000000005</v>
      </c>
      <c r="W1648" s="4">
        <f t="shared" si="255"/>
        <v>0.53</v>
      </c>
      <c r="X1648" s="1" t="s">
        <v>104</v>
      </c>
      <c r="Y1648" s="1" t="s">
        <v>40</v>
      </c>
      <c r="Z1648" s="1" t="s">
        <v>41</v>
      </c>
      <c r="AA1648" s="2">
        <v>46154</v>
      </c>
      <c r="AB1648" s="1">
        <v>5</v>
      </c>
      <c r="AC1648" s="1" t="s">
        <v>42</v>
      </c>
      <c r="AD1648" s="9" t="str">
        <f t="shared" si="256"/>
        <v>Target Not Achieved</v>
      </c>
      <c r="AE1648" s="1" t="str" cm="1">
        <f t="array" ref="AE1648">_xlfn.IFS(AB1648&gt;=4.5,"Excellent",AB1648&gt;=3,"Good",AB1648&lt;3,"Poor")</f>
        <v>Excellent</v>
      </c>
      <c r="AF1648" s="1" t="str">
        <f t="shared" si="257"/>
        <v>Not Eligible for Bonus</v>
      </c>
      <c r="AG1648" s="9" t="str">
        <f t="shared" si="258"/>
        <v>Normal Region</v>
      </c>
      <c r="AH1648" s="1" t="str">
        <f t="shared" si="259"/>
        <v>Order Closed</v>
      </c>
    </row>
    <row r="1649" spans="1:34">
      <c r="A1649" s="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c r="P1649" s="1">
        <f t="shared" si="250"/>
        <v>8830</v>
      </c>
      <c r="Q1649" s="1">
        <v>0</v>
      </c>
      <c r="R1649" s="1">
        <f t="shared" si="251"/>
        <v>0</v>
      </c>
      <c r="S1649" s="1">
        <f t="shared" si="252"/>
        <v>8830</v>
      </c>
      <c r="T1649" s="1">
        <v>0.48</v>
      </c>
      <c r="U1649" s="1">
        <f t="shared" si="253"/>
        <v>4238.3999999999996</v>
      </c>
      <c r="V1649" s="1">
        <f t="shared" si="254"/>
        <v>4591.6000000000004</v>
      </c>
      <c r="W1649" s="4">
        <f t="shared" si="255"/>
        <v>0.52</v>
      </c>
      <c r="X1649" s="1" t="s">
        <v>56</v>
      </c>
      <c r="Y1649" s="1" t="s">
        <v>81</v>
      </c>
      <c r="Z1649" s="1" t="s">
        <v>66</v>
      </c>
      <c r="AA1649" s="1"/>
      <c r="AB1649" s="1"/>
      <c r="AC1649" s="1" t="s">
        <v>42</v>
      </c>
      <c r="AD1649" s="9" t="str">
        <f t="shared" si="256"/>
        <v>Target Not Achieved</v>
      </c>
      <c r="AE1649" s="1" t="str" cm="1">
        <f t="array" ref="AE1649">_xlfn.IFS(AB1649&gt;=4.5,"Excellent",AB1649&gt;=3,"Good",AB1649&lt;3,"Poor")</f>
        <v>Poor</v>
      </c>
      <c r="AF1649" s="1" t="str">
        <f t="shared" si="257"/>
        <v>Not Eligible for Bonus</v>
      </c>
      <c r="AG1649" s="9" t="str">
        <f t="shared" si="258"/>
        <v>Normal Region</v>
      </c>
      <c r="AH1649" s="1" t="str">
        <f t="shared" si="259"/>
        <v>Order Closed</v>
      </c>
    </row>
    <row r="1650" spans="1:34">
      <c r="A1650" s="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c r="P1650" s="1">
        <f t="shared" si="250"/>
        <v>920</v>
      </c>
      <c r="Q1650" s="1">
        <v>10</v>
      </c>
      <c r="R1650" s="1">
        <f t="shared" si="251"/>
        <v>92</v>
      </c>
      <c r="S1650" s="1">
        <f t="shared" si="252"/>
        <v>828</v>
      </c>
      <c r="T1650" s="1">
        <v>0.35</v>
      </c>
      <c r="U1650" s="1">
        <f t="shared" si="253"/>
        <v>289.79999999999995</v>
      </c>
      <c r="V1650" s="1">
        <f t="shared" si="254"/>
        <v>538.20000000000005</v>
      </c>
      <c r="W1650" s="4">
        <f t="shared" si="255"/>
        <v>0.65</v>
      </c>
      <c r="X1650" s="1" t="s">
        <v>39</v>
      </c>
      <c r="Y1650" s="1" t="s">
        <v>57</v>
      </c>
      <c r="Z1650" s="1" t="s">
        <v>66</v>
      </c>
      <c r="AA1650" s="1"/>
      <c r="AB1650" s="1"/>
      <c r="AC1650" s="1" t="s">
        <v>42</v>
      </c>
      <c r="AD1650" s="9" t="str">
        <f t="shared" si="256"/>
        <v>Target Not Achieved</v>
      </c>
      <c r="AE1650" s="1" t="str" cm="1">
        <f t="array" ref="AE1650">_xlfn.IFS(AB1650&gt;=4.5,"Excellent",AB1650&gt;=3,"Good",AB1650&lt;3,"Poor")</f>
        <v>Poor</v>
      </c>
      <c r="AF1650" s="1" t="str">
        <f t="shared" si="257"/>
        <v>Not Eligible for Bonus</v>
      </c>
      <c r="AG1650" s="9" t="str">
        <f t="shared" si="258"/>
        <v>Normal Region</v>
      </c>
      <c r="AH1650" s="1" t="str">
        <f t="shared" si="259"/>
        <v>Order Closed</v>
      </c>
    </row>
    <row r="1651" spans="1:34">
      <c r="A1651" s="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c r="P1651" s="1">
        <f t="shared" si="250"/>
        <v>12980</v>
      </c>
      <c r="Q1651" s="1">
        <v>30</v>
      </c>
      <c r="R1651" s="1">
        <f t="shared" si="251"/>
        <v>3894</v>
      </c>
      <c r="S1651" s="1">
        <f t="shared" si="252"/>
        <v>9086</v>
      </c>
      <c r="T1651" s="1">
        <v>0.47</v>
      </c>
      <c r="U1651" s="1">
        <f t="shared" si="253"/>
        <v>4270.42</v>
      </c>
      <c r="V1651" s="1">
        <f t="shared" si="254"/>
        <v>4815.58</v>
      </c>
      <c r="W1651" s="4">
        <f t="shared" si="255"/>
        <v>0.53</v>
      </c>
      <c r="X1651" s="1" t="s">
        <v>65</v>
      </c>
      <c r="Y1651" s="1" t="s">
        <v>40</v>
      </c>
      <c r="Z1651" s="1" t="s">
        <v>41</v>
      </c>
      <c r="AA1651" s="2">
        <v>46155</v>
      </c>
      <c r="AB1651" s="1">
        <v>4</v>
      </c>
      <c r="AC1651" s="1" t="s">
        <v>42</v>
      </c>
      <c r="AD1651" s="9" t="str">
        <f t="shared" si="256"/>
        <v>Target Not Achieved</v>
      </c>
      <c r="AE1651" s="1" t="str" cm="1">
        <f t="array" ref="AE1651">_xlfn.IFS(AB1651&gt;=4.5,"Excellent",AB1651&gt;=3,"Good",AB1651&lt;3,"Poor")</f>
        <v>Good</v>
      </c>
      <c r="AF1651" s="1" t="str">
        <f t="shared" si="257"/>
        <v>Not Eligible for Bonus</v>
      </c>
      <c r="AG1651" s="9" t="str">
        <f t="shared" si="258"/>
        <v>Normal Region</v>
      </c>
      <c r="AH1651" s="1" t="str">
        <f t="shared" si="259"/>
        <v>Order Closed</v>
      </c>
    </row>
    <row r="1652" spans="1:34">
      <c r="A1652" s="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c r="P1652" s="1">
        <f t="shared" si="250"/>
        <v>1290</v>
      </c>
      <c r="Q1652" s="1">
        <v>30</v>
      </c>
      <c r="R1652" s="1">
        <f t="shared" si="251"/>
        <v>387</v>
      </c>
      <c r="S1652" s="1">
        <f t="shared" si="252"/>
        <v>903</v>
      </c>
      <c r="T1652" s="1">
        <v>0.45</v>
      </c>
      <c r="U1652" s="1">
        <f t="shared" si="253"/>
        <v>406.35</v>
      </c>
      <c r="V1652" s="1">
        <f t="shared" si="254"/>
        <v>496.65</v>
      </c>
      <c r="W1652" s="4">
        <f t="shared" si="255"/>
        <v>0.54999999999999993</v>
      </c>
      <c r="X1652" s="1" t="s">
        <v>39</v>
      </c>
      <c r="Y1652" s="1" t="s">
        <v>81</v>
      </c>
      <c r="Z1652" s="1" t="s">
        <v>22</v>
      </c>
      <c r="AA1652" s="1"/>
      <c r="AB1652" s="1"/>
      <c r="AC1652" s="1" t="s">
        <v>93</v>
      </c>
      <c r="AD1652" s="9" t="str">
        <f t="shared" si="256"/>
        <v>Target Not Achieved</v>
      </c>
      <c r="AE1652" s="1" t="str" cm="1">
        <f t="array" ref="AE1652">_xlfn.IFS(AB1652&gt;=4.5,"Excellent",AB1652&gt;=3,"Good",AB1652&lt;3,"Poor")</f>
        <v>Poor</v>
      </c>
      <c r="AF1652" s="1" t="str">
        <f t="shared" si="257"/>
        <v>Not Eligible for Bonus</v>
      </c>
      <c r="AG1652" s="9" t="str">
        <f t="shared" si="258"/>
        <v>Normal Region</v>
      </c>
      <c r="AH1652" s="1" t="str">
        <f t="shared" si="259"/>
        <v>Order Returned</v>
      </c>
    </row>
    <row r="1653" spans="1:34">
      <c r="A1653" s="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c r="P1653" s="1">
        <f t="shared" si="250"/>
        <v>9800</v>
      </c>
      <c r="Q1653" s="1">
        <v>0</v>
      </c>
      <c r="R1653" s="1">
        <f t="shared" si="251"/>
        <v>0</v>
      </c>
      <c r="S1653" s="1">
        <f t="shared" si="252"/>
        <v>9800</v>
      </c>
      <c r="T1653" s="1">
        <v>0.52</v>
      </c>
      <c r="U1653" s="1">
        <f t="shared" si="253"/>
        <v>5096</v>
      </c>
      <c r="V1653" s="1">
        <f t="shared" si="254"/>
        <v>4704</v>
      </c>
      <c r="W1653" s="4">
        <f t="shared" si="255"/>
        <v>0.48</v>
      </c>
      <c r="X1653" s="1" t="s">
        <v>104</v>
      </c>
      <c r="Y1653" s="1" t="s">
        <v>40</v>
      </c>
      <c r="Z1653" s="1" t="s">
        <v>120</v>
      </c>
      <c r="AA1653" s="1"/>
      <c r="AB1653" s="1"/>
      <c r="AC1653" s="1" t="s">
        <v>42</v>
      </c>
      <c r="AD1653" s="9" t="str">
        <f t="shared" si="256"/>
        <v>Target Not Achieved</v>
      </c>
      <c r="AE1653" s="1" t="str" cm="1">
        <f t="array" ref="AE1653">_xlfn.IFS(AB1653&gt;=4.5,"Excellent",AB1653&gt;=3,"Good",AB1653&lt;3,"Poor")</f>
        <v>Poor</v>
      </c>
      <c r="AF1653" s="1" t="str">
        <f t="shared" si="257"/>
        <v>Not Eligible for Bonus</v>
      </c>
      <c r="AG1653" s="9" t="str">
        <f t="shared" si="258"/>
        <v>Normal Region</v>
      </c>
      <c r="AH1653" s="1" t="str">
        <f t="shared" si="259"/>
        <v>Order Closed</v>
      </c>
    </row>
    <row r="1654" spans="1:34">
      <c r="A1654" s="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c r="P1654" s="1">
        <f t="shared" si="250"/>
        <v>211920</v>
      </c>
      <c r="Q1654" s="1">
        <v>15</v>
      </c>
      <c r="R1654" s="1">
        <f t="shared" si="251"/>
        <v>31788</v>
      </c>
      <c r="S1654" s="1">
        <f t="shared" si="252"/>
        <v>180132</v>
      </c>
      <c r="T1654" s="1">
        <v>0.57999999999999996</v>
      </c>
      <c r="U1654" s="1">
        <f t="shared" si="253"/>
        <v>104476.56</v>
      </c>
      <c r="V1654" s="1">
        <f t="shared" si="254"/>
        <v>75655.44</v>
      </c>
      <c r="W1654" s="4">
        <f t="shared" si="255"/>
        <v>0.42000000000000004</v>
      </c>
      <c r="X1654" s="1" t="s">
        <v>104</v>
      </c>
      <c r="Y1654" s="1" t="s">
        <v>81</v>
      </c>
      <c r="Z1654" s="1" t="s">
        <v>41</v>
      </c>
      <c r="AA1654" s="2">
        <v>46153</v>
      </c>
      <c r="AB1654" s="1">
        <v>4</v>
      </c>
      <c r="AC1654" s="1" t="s">
        <v>42</v>
      </c>
      <c r="AD1654" s="9" t="str">
        <f t="shared" si="256"/>
        <v>Target Achieved</v>
      </c>
      <c r="AE1654" s="1" t="str" cm="1">
        <f t="array" ref="AE1654">_xlfn.IFS(AB1654&gt;=4.5,"Excellent",AB1654&gt;=3,"Good",AB1654&lt;3,"Poor")</f>
        <v>Good</v>
      </c>
      <c r="AF1654" s="1" t="str">
        <f t="shared" si="257"/>
        <v>Not Eligible for Bonus</v>
      </c>
      <c r="AG1654" s="9" t="str">
        <f t="shared" si="258"/>
        <v>Normal Region</v>
      </c>
      <c r="AH1654" s="1" t="str">
        <f t="shared" si="259"/>
        <v>Order Closed</v>
      </c>
    </row>
    <row r="1655" spans="1:34">
      <c r="A1655" s="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c r="P1655" s="1">
        <f t="shared" si="250"/>
        <v>3440</v>
      </c>
      <c r="Q1655" s="1">
        <v>30</v>
      </c>
      <c r="R1655" s="1">
        <f t="shared" si="251"/>
        <v>1032</v>
      </c>
      <c r="S1655" s="1">
        <f t="shared" si="252"/>
        <v>2408</v>
      </c>
      <c r="T1655" s="1">
        <v>0.35</v>
      </c>
      <c r="U1655" s="1">
        <f t="shared" si="253"/>
        <v>842.8</v>
      </c>
      <c r="V1655" s="1">
        <f t="shared" si="254"/>
        <v>1565.2</v>
      </c>
      <c r="W1655" s="4">
        <f t="shared" si="255"/>
        <v>0.65</v>
      </c>
      <c r="X1655" s="1" t="s">
        <v>65</v>
      </c>
      <c r="Y1655" s="1" t="s">
        <v>72</v>
      </c>
      <c r="Z1655" s="1" t="s">
        <v>41</v>
      </c>
      <c r="AA1655" s="2">
        <v>46152</v>
      </c>
      <c r="AB1655" s="1">
        <v>4</v>
      </c>
      <c r="AC1655" s="1" t="s">
        <v>42</v>
      </c>
      <c r="AD1655" s="9" t="str">
        <f t="shared" si="256"/>
        <v>Target Not Achieved</v>
      </c>
      <c r="AE1655" s="1" t="str" cm="1">
        <f t="array" ref="AE1655">_xlfn.IFS(AB1655&gt;=4.5,"Excellent",AB1655&gt;=3,"Good",AB1655&lt;3,"Poor")</f>
        <v>Good</v>
      </c>
      <c r="AF1655" s="1" t="str">
        <f t="shared" si="257"/>
        <v>Not Eligible for Bonus</v>
      </c>
      <c r="AG1655" s="9" t="str">
        <f t="shared" si="258"/>
        <v>Normal Region</v>
      </c>
      <c r="AH1655" s="1" t="str">
        <f t="shared" si="259"/>
        <v>Order Closed</v>
      </c>
    </row>
    <row r="1656" spans="1:34">
      <c r="A1656" s="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c r="P1656" s="1">
        <f t="shared" si="250"/>
        <v>347320</v>
      </c>
      <c r="Q1656" s="1">
        <v>0</v>
      </c>
      <c r="R1656" s="1">
        <f t="shared" si="251"/>
        <v>0</v>
      </c>
      <c r="S1656" s="1">
        <f t="shared" si="252"/>
        <v>347320</v>
      </c>
      <c r="T1656" s="1">
        <v>0.57999999999999996</v>
      </c>
      <c r="U1656" s="1">
        <f t="shared" si="253"/>
        <v>201445.59999999998</v>
      </c>
      <c r="V1656" s="1">
        <f t="shared" si="254"/>
        <v>145874.40000000002</v>
      </c>
      <c r="W1656" s="4">
        <f t="shared" si="255"/>
        <v>0.42000000000000004</v>
      </c>
      <c r="X1656" s="1" t="s">
        <v>56</v>
      </c>
      <c r="Y1656" s="1" t="s">
        <v>72</v>
      </c>
      <c r="Z1656" s="1" t="s">
        <v>51</v>
      </c>
      <c r="AA1656" s="2">
        <v>46152</v>
      </c>
      <c r="AB1656" s="1"/>
      <c r="AC1656" s="1" t="s">
        <v>42</v>
      </c>
      <c r="AD1656" s="9" t="str">
        <f t="shared" si="256"/>
        <v>Target Achieved</v>
      </c>
      <c r="AE1656" s="1" t="str" cm="1">
        <f t="array" ref="AE1656">_xlfn.IFS(AB1656&gt;=4.5,"Excellent",AB1656&gt;=3,"Good",AB1656&lt;3,"Poor")</f>
        <v>Poor</v>
      </c>
      <c r="AF1656" s="1" t="str">
        <f t="shared" si="257"/>
        <v>Eligible for Bonus</v>
      </c>
      <c r="AG1656" s="9" t="str">
        <f t="shared" si="258"/>
        <v>Priority Region</v>
      </c>
      <c r="AH1656" s="1" t="str">
        <f t="shared" si="259"/>
        <v>Order Closed</v>
      </c>
    </row>
    <row r="1657" spans="1:34">
      <c r="A1657" s="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c r="P1657" s="1">
        <f t="shared" si="250"/>
        <v>10760</v>
      </c>
      <c r="Q1657" s="1">
        <v>30</v>
      </c>
      <c r="R1657" s="1">
        <f t="shared" si="251"/>
        <v>3228</v>
      </c>
      <c r="S1657" s="1">
        <f t="shared" si="252"/>
        <v>7532</v>
      </c>
      <c r="T1657" s="1">
        <v>0.47</v>
      </c>
      <c r="U1657" s="1">
        <f t="shared" si="253"/>
        <v>3540.04</v>
      </c>
      <c r="V1657" s="1">
        <f t="shared" si="254"/>
        <v>3991.96</v>
      </c>
      <c r="W1657" s="4">
        <f t="shared" si="255"/>
        <v>0.53</v>
      </c>
      <c r="X1657" s="1" t="s">
        <v>104</v>
      </c>
      <c r="Y1657" s="1" t="s">
        <v>72</v>
      </c>
      <c r="Z1657" s="1" t="s">
        <v>41</v>
      </c>
      <c r="AA1657" s="2">
        <v>46154</v>
      </c>
      <c r="AB1657" s="1">
        <v>5</v>
      </c>
      <c r="AC1657" s="1" t="s">
        <v>42</v>
      </c>
      <c r="AD1657" s="9" t="str">
        <f t="shared" si="256"/>
        <v>Target Not Achieved</v>
      </c>
      <c r="AE1657" s="1" t="str" cm="1">
        <f t="array" ref="AE1657">_xlfn.IFS(AB1657&gt;=4.5,"Excellent",AB1657&gt;=3,"Good",AB1657&lt;3,"Poor")</f>
        <v>Excellent</v>
      </c>
      <c r="AF1657" s="1" t="str">
        <f t="shared" si="257"/>
        <v>Not Eligible for Bonus</v>
      </c>
      <c r="AG1657" s="9" t="str">
        <f t="shared" si="258"/>
        <v>Normal Region</v>
      </c>
      <c r="AH1657" s="1" t="str">
        <f t="shared" si="259"/>
        <v>Order Closed</v>
      </c>
    </row>
    <row r="1658" spans="1:34">
      <c r="A1658" s="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c r="P1658" s="1">
        <f t="shared" si="250"/>
        <v>480</v>
      </c>
      <c r="Q1658" s="1">
        <v>30</v>
      </c>
      <c r="R1658" s="1">
        <f t="shared" si="251"/>
        <v>144</v>
      </c>
      <c r="S1658" s="1">
        <f t="shared" si="252"/>
        <v>336</v>
      </c>
      <c r="T1658" s="1">
        <v>0.62</v>
      </c>
      <c r="U1658" s="1">
        <f t="shared" si="253"/>
        <v>208.32</v>
      </c>
      <c r="V1658" s="1">
        <f t="shared" si="254"/>
        <v>127.68</v>
      </c>
      <c r="W1658" s="4">
        <f t="shared" si="255"/>
        <v>0.38</v>
      </c>
      <c r="X1658" s="1" t="s">
        <v>65</v>
      </c>
      <c r="Y1658" s="1" t="s">
        <v>72</v>
      </c>
      <c r="Z1658" s="1" t="s">
        <v>41</v>
      </c>
      <c r="AA1658" s="2">
        <v>46153</v>
      </c>
      <c r="AB1658" s="1">
        <v>4</v>
      </c>
      <c r="AC1658" s="1" t="s">
        <v>42</v>
      </c>
      <c r="AD1658" s="9" t="str">
        <f t="shared" si="256"/>
        <v>Target Not Achieved</v>
      </c>
      <c r="AE1658" s="1" t="str" cm="1">
        <f t="array" ref="AE1658">_xlfn.IFS(AB1658&gt;=4.5,"Excellent",AB1658&gt;=3,"Good",AB1658&lt;3,"Poor")</f>
        <v>Good</v>
      </c>
      <c r="AF1658" s="1" t="str">
        <f t="shared" si="257"/>
        <v>Not Eligible for Bonus</v>
      </c>
      <c r="AG1658" s="9" t="str">
        <f t="shared" si="258"/>
        <v>Normal Region</v>
      </c>
      <c r="AH1658" s="1" t="str">
        <f t="shared" si="259"/>
        <v>Order Closed</v>
      </c>
    </row>
    <row r="1659" spans="1:34">
      <c r="A1659" s="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c r="P1659" s="1">
        <f t="shared" si="250"/>
        <v>18160</v>
      </c>
      <c r="Q1659" s="1">
        <v>0</v>
      </c>
      <c r="R1659" s="1">
        <f t="shared" si="251"/>
        <v>0</v>
      </c>
      <c r="S1659" s="1">
        <f t="shared" si="252"/>
        <v>18160</v>
      </c>
      <c r="T1659" s="1">
        <v>0.52</v>
      </c>
      <c r="U1659" s="1">
        <f t="shared" si="253"/>
        <v>9443.2000000000007</v>
      </c>
      <c r="V1659" s="1">
        <f t="shared" si="254"/>
        <v>8716.7999999999993</v>
      </c>
      <c r="W1659" s="4">
        <f t="shared" si="255"/>
        <v>0.48</v>
      </c>
      <c r="X1659" s="1" t="s">
        <v>65</v>
      </c>
      <c r="Y1659" s="1" t="s">
        <v>40</v>
      </c>
      <c r="Z1659" s="1" t="s">
        <v>41</v>
      </c>
      <c r="AA1659" s="2">
        <v>46154</v>
      </c>
      <c r="AB1659" s="1">
        <v>4</v>
      </c>
      <c r="AC1659" s="1" t="s">
        <v>42</v>
      </c>
      <c r="AD1659" s="9" t="str">
        <f t="shared" si="256"/>
        <v>Target Achieved</v>
      </c>
      <c r="AE1659" s="1" t="str" cm="1">
        <f t="array" ref="AE1659">_xlfn.IFS(AB1659&gt;=4.5,"Excellent",AB1659&gt;=3,"Good",AB1659&lt;3,"Poor")</f>
        <v>Good</v>
      </c>
      <c r="AF1659" s="1" t="str">
        <f t="shared" si="257"/>
        <v>Eligible for Bonus</v>
      </c>
      <c r="AG1659" s="9" t="str">
        <f t="shared" si="258"/>
        <v>Normal Region</v>
      </c>
      <c r="AH1659" s="1" t="str">
        <f t="shared" si="259"/>
        <v>Order Closed</v>
      </c>
    </row>
    <row r="1660" spans="1:34">
      <c r="A1660" s="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c r="P1660" s="1">
        <f t="shared" si="250"/>
        <v>3590</v>
      </c>
      <c r="Q1660" s="1">
        <v>30</v>
      </c>
      <c r="R1660" s="1">
        <f t="shared" si="251"/>
        <v>1077</v>
      </c>
      <c r="S1660" s="1">
        <f t="shared" si="252"/>
        <v>2513</v>
      </c>
      <c r="T1660" s="1">
        <v>0.5</v>
      </c>
      <c r="U1660" s="1">
        <f t="shared" si="253"/>
        <v>1256.5</v>
      </c>
      <c r="V1660" s="1">
        <f t="shared" si="254"/>
        <v>1256.5</v>
      </c>
      <c r="W1660" s="4">
        <f t="shared" si="255"/>
        <v>0.5</v>
      </c>
      <c r="X1660" s="1" t="s">
        <v>56</v>
      </c>
      <c r="Y1660" s="1" t="s">
        <v>40</v>
      </c>
      <c r="Z1660" s="1" t="s">
        <v>41</v>
      </c>
      <c r="AA1660" s="2">
        <v>46153</v>
      </c>
      <c r="AB1660" s="1">
        <v>5</v>
      </c>
      <c r="AC1660" s="1" t="s">
        <v>42</v>
      </c>
      <c r="AD1660" s="9" t="str">
        <f t="shared" si="256"/>
        <v>Target Not Achieved</v>
      </c>
      <c r="AE1660" s="1" t="str" cm="1">
        <f t="array" ref="AE1660">_xlfn.IFS(AB1660&gt;=4.5,"Excellent",AB1660&gt;=3,"Good",AB1660&lt;3,"Poor")</f>
        <v>Excellent</v>
      </c>
      <c r="AF1660" s="1" t="str">
        <f t="shared" si="257"/>
        <v>Not Eligible for Bonus</v>
      </c>
      <c r="AG1660" s="9" t="str">
        <f t="shared" si="258"/>
        <v>Normal Region</v>
      </c>
      <c r="AH1660" s="1" t="str">
        <f t="shared" si="259"/>
        <v>Order Closed</v>
      </c>
    </row>
    <row r="1661" spans="1:34">
      <c r="A1661" s="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c r="P1661" s="1">
        <f t="shared" si="250"/>
        <v>380</v>
      </c>
      <c r="Q1661" s="1">
        <v>10</v>
      </c>
      <c r="R1661" s="1">
        <f t="shared" si="251"/>
        <v>38</v>
      </c>
      <c r="S1661" s="1">
        <f t="shared" si="252"/>
        <v>342</v>
      </c>
      <c r="T1661" s="1">
        <v>0.47</v>
      </c>
      <c r="U1661" s="1">
        <f t="shared" si="253"/>
        <v>160.73999999999998</v>
      </c>
      <c r="V1661" s="1">
        <f t="shared" si="254"/>
        <v>181.26000000000002</v>
      </c>
      <c r="W1661" s="4">
        <f t="shared" si="255"/>
        <v>0.53</v>
      </c>
      <c r="X1661" s="1" t="s">
        <v>147</v>
      </c>
      <c r="Y1661" s="1" t="s">
        <v>40</v>
      </c>
      <c r="Z1661" s="1" t="s">
        <v>41</v>
      </c>
      <c r="AA1661" s="2">
        <v>46157</v>
      </c>
      <c r="AB1661" s="1">
        <v>4</v>
      </c>
      <c r="AC1661" s="1" t="s">
        <v>42</v>
      </c>
      <c r="AD1661" s="9" t="str">
        <f t="shared" si="256"/>
        <v>Target Not Achieved</v>
      </c>
      <c r="AE1661" s="1" t="str" cm="1">
        <f t="array" ref="AE1661">_xlfn.IFS(AB1661&gt;=4.5,"Excellent",AB1661&gt;=3,"Good",AB1661&lt;3,"Poor")</f>
        <v>Good</v>
      </c>
      <c r="AF1661" s="1" t="str">
        <f t="shared" si="257"/>
        <v>Not Eligible for Bonus</v>
      </c>
      <c r="AG1661" s="9" t="str">
        <f t="shared" si="258"/>
        <v>Normal Region</v>
      </c>
      <c r="AH1661" s="1" t="str">
        <f t="shared" si="259"/>
        <v>Order Closed</v>
      </c>
    </row>
    <row r="1662" spans="1:34">
      <c r="A1662" s="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c r="P1662" s="1">
        <f t="shared" si="250"/>
        <v>1360</v>
      </c>
      <c r="Q1662" s="1">
        <v>10</v>
      </c>
      <c r="R1662" s="1">
        <f t="shared" si="251"/>
        <v>136</v>
      </c>
      <c r="S1662" s="1">
        <f t="shared" si="252"/>
        <v>1224</v>
      </c>
      <c r="T1662" s="1">
        <v>0.62</v>
      </c>
      <c r="U1662" s="1">
        <f t="shared" si="253"/>
        <v>758.88</v>
      </c>
      <c r="V1662" s="1">
        <f t="shared" si="254"/>
        <v>465.12</v>
      </c>
      <c r="W1662" s="4">
        <f t="shared" si="255"/>
        <v>0.38</v>
      </c>
      <c r="X1662" s="1" t="s">
        <v>65</v>
      </c>
      <c r="Y1662" s="1" t="s">
        <v>57</v>
      </c>
      <c r="Z1662" s="1" t="s">
        <v>41</v>
      </c>
      <c r="AA1662" s="2">
        <v>46156</v>
      </c>
      <c r="AB1662" s="1">
        <v>3</v>
      </c>
      <c r="AC1662" s="1" t="s">
        <v>42</v>
      </c>
      <c r="AD1662" s="9" t="str">
        <f t="shared" si="256"/>
        <v>Target Not Achieved</v>
      </c>
      <c r="AE1662" s="1" t="str" cm="1">
        <f t="array" ref="AE1662">_xlfn.IFS(AB1662&gt;=4.5,"Excellent",AB1662&gt;=3,"Good",AB1662&lt;3,"Poor")</f>
        <v>Good</v>
      </c>
      <c r="AF1662" s="1" t="str">
        <f t="shared" si="257"/>
        <v>Not Eligible for Bonus</v>
      </c>
      <c r="AG1662" s="9" t="str">
        <f t="shared" si="258"/>
        <v>Normal Region</v>
      </c>
      <c r="AH1662" s="1" t="str">
        <f t="shared" si="259"/>
        <v>Order Closed</v>
      </c>
    </row>
    <row r="1663" spans="1:34">
      <c r="A1663" s="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c r="P1663" s="1">
        <f t="shared" si="250"/>
        <v>17740</v>
      </c>
      <c r="Q1663" s="1">
        <v>0</v>
      </c>
      <c r="R1663" s="1">
        <f t="shared" si="251"/>
        <v>0</v>
      </c>
      <c r="S1663" s="1">
        <f t="shared" si="252"/>
        <v>17740</v>
      </c>
      <c r="T1663" s="1">
        <v>0.52</v>
      </c>
      <c r="U1663" s="1">
        <f t="shared" si="253"/>
        <v>9224.8000000000011</v>
      </c>
      <c r="V1663" s="1">
        <f t="shared" si="254"/>
        <v>8515.1999999999989</v>
      </c>
      <c r="W1663" s="4">
        <f t="shared" si="255"/>
        <v>0.47999999999999993</v>
      </c>
      <c r="X1663" s="1" t="s">
        <v>56</v>
      </c>
      <c r="Y1663" s="1" t="s">
        <v>40</v>
      </c>
      <c r="Z1663" s="1" t="s">
        <v>41</v>
      </c>
      <c r="AA1663" s="2">
        <v>46159</v>
      </c>
      <c r="AB1663" s="1">
        <v>3</v>
      </c>
      <c r="AC1663" s="1" t="s">
        <v>42</v>
      </c>
      <c r="AD1663" s="9" t="str">
        <f t="shared" si="256"/>
        <v>Target Achieved</v>
      </c>
      <c r="AE1663" s="1" t="str" cm="1">
        <f t="array" ref="AE1663">_xlfn.IFS(AB1663&gt;=4.5,"Excellent",AB1663&gt;=3,"Good",AB1663&lt;3,"Poor")</f>
        <v>Good</v>
      </c>
      <c r="AF1663" s="1" t="str">
        <f t="shared" si="257"/>
        <v>Eligible for Bonus</v>
      </c>
      <c r="AG1663" s="9" t="str">
        <f t="shared" si="258"/>
        <v>Priority Region</v>
      </c>
      <c r="AH1663" s="1" t="str">
        <f t="shared" si="259"/>
        <v>Order Closed</v>
      </c>
    </row>
    <row r="1664" spans="1:34">
      <c r="A1664" s="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c r="P1664" s="1">
        <f t="shared" si="250"/>
        <v>13580</v>
      </c>
      <c r="Q1664" s="1">
        <v>0</v>
      </c>
      <c r="R1664" s="1">
        <f t="shared" si="251"/>
        <v>0</v>
      </c>
      <c r="S1664" s="1">
        <f t="shared" si="252"/>
        <v>13580</v>
      </c>
      <c r="T1664" s="1">
        <v>0.57999999999999996</v>
      </c>
      <c r="U1664" s="1">
        <f t="shared" si="253"/>
        <v>7876.4</v>
      </c>
      <c r="V1664" s="1">
        <f t="shared" si="254"/>
        <v>5703.6</v>
      </c>
      <c r="W1664" s="4">
        <f t="shared" si="255"/>
        <v>0.42000000000000004</v>
      </c>
      <c r="X1664" s="1" t="s">
        <v>92</v>
      </c>
      <c r="Y1664" s="1" t="s">
        <v>81</v>
      </c>
      <c r="Z1664" s="1" t="s">
        <v>120</v>
      </c>
      <c r="AA1664" s="1"/>
      <c r="AB1664" s="1"/>
      <c r="AC1664" s="1" t="s">
        <v>42</v>
      </c>
      <c r="AD1664" s="9" t="str">
        <f t="shared" si="256"/>
        <v>Target Achieved</v>
      </c>
      <c r="AE1664" s="1" t="str" cm="1">
        <f t="array" ref="AE1664">_xlfn.IFS(AB1664&gt;=4.5,"Excellent",AB1664&gt;=3,"Good",AB1664&lt;3,"Poor")</f>
        <v>Poor</v>
      </c>
      <c r="AF1664" s="1" t="str">
        <f t="shared" si="257"/>
        <v>Eligible for Bonus</v>
      </c>
      <c r="AG1664" s="9" t="str">
        <f t="shared" si="258"/>
        <v>Normal Region</v>
      </c>
      <c r="AH1664" s="1" t="str">
        <f t="shared" si="259"/>
        <v>Order Closed</v>
      </c>
    </row>
    <row r="1665" spans="1:34">
      <c r="A1665" s="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c r="P1665" s="1">
        <f t="shared" si="250"/>
        <v>3240</v>
      </c>
      <c r="Q1665" s="1">
        <v>0</v>
      </c>
      <c r="R1665" s="1">
        <f t="shared" si="251"/>
        <v>0</v>
      </c>
      <c r="S1665" s="1">
        <f t="shared" si="252"/>
        <v>3240</v>
      </c>
      <c r="T1665" s="1">
        <v>0.35</v>
      </c>
      <c r="U1665" s="1">
        <f t="shared" si="253"/>
        <v>1134</v>
      </c>
      <c r="V1665" s="1">
        <f t="shared" si="254"/>
        <v>2106</v>
      </c>
      <c r="W1665" s="4">
        <f t="shared" si="255"/>
        <v>0.65</v>
      </c>
      <c r="X1665" s="1" t="s">
        <v>39</v>
      </c>
      <c r="Y1665" s="1" t="s">
        <v>81</v>
      </c>
      <c r="Z1665" s="1" t="s">
        <v>41</v>
      </c>
      <c r="AA1665" s="2">
        <v>46160</v>
      </c>
      <c r="AB1665" s="1">
        <v>3</v>
      </c>
      <c r="AC1665" s="1" t="s">
        <v>42</v>
      </c>
      <c r="AD1665" s="9" t="str">
        <f t="shared" si="256"/>
        <v>Target Not Achieved</v>
      </c>
      <c r="AE1665" s="1" t="str" cm="1">
        <f t="array" ref="AE1665">_xlfn.IFS(AB1665&gt;=4.5,"Excellent",AB1665&gt;=3,"Good",AB1665&lt;3,"Poor")</f>
        <v>Good</v>
      </c>
      <c r="AF1665" s="1" t="str">
        <f t="shared" si="257"/>
        <v>Not Eligible for Bonus</v>
      </c>
      <c r="AG1665" s="9" t="str">
        <f t="shared" si="258"/>
        <v>Normal Region</v>
      </c>
      <c r="AH1665" s="1" t="str">
        <f t="shared" si="259"/>
        <v>Order Closed</v>
      </c>
    </row>
    <row r="1666" spans="1:34">
      <c r="A1666" s="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c r="P1666" s="1">
        <f t="shared" si="250"/>
        <v>740</v>
      </c>
      <c r="Q1666" s="1">
        <v>5</v>
      </c>
      <c r="R1666" s="1">
        <f t="shared" si="251"/>
        <v>37</v>
      </c>
      <c r="S1666" s="1">
        <f t="shared" si="252"/>
        <v>703</v>
      </c>
      <c r="T1666" s="1">
        <v>0.45</v>
      </c>
      <c r="U1666" s="1">
        <f t="shared" si="253"/>
        <v>316.35000000000002</v>
      </c>
      <c r="V1666" s="1">
        <f t="shared" si="254"/>
        <v>386.65</v>
      </c>
      <c r="W1666" s="4">
        <f t="shared" si="255"/>
        <v>0.54999999999999993</v>
      </c>
      <c r="X1666" s="1" t="s">
        <v>92</v>
      </c>
      <c r="Y1666" s="1" t="s">
        <v>72</v>
      </c>
      <c r="Z1666" s="1" t="s">
        <v>51</v>
      </c>
      <c r="AA1666" s="2">
        <v>46155</v>
      </c>
      <c r="AB1666" s="1"/>
      <c r="AC1666" s="1" t="s">
        <v>42</v>
      </c>
      <c r="AD1666" s="9" t="str">
        <f t="shared" si="256"/>
        <v>Target Not Achieved</v>
      </c>
      <c r="AE1666" s="1" t="str" cm="1">
        <f t="array" ref="AE1666">_xlfn.IFS(AB1666&gt;=4.5,"Excellent",AB1666&gt;=3,"Good",AB1666&lt;3,"Poor")</f>
        <v>Poor</v>
      </c>
      <c r="AF1666" s="1" t="str">
        <f t="shared" si="257"/>
        <v>Not Eligible for Bonus</v>
      </c>
      <c r="AG1666" s="9" t="str">
        <f t="shared" si="258"/>
        <v>Normal Region</v>
      </c>
      <c r="AH1666" s="1" t="str">
        <f t="shared" si="259"/>
        <v>Order Closed</v>
      </c>
    </row>
    <row r="1667" spans="1:34">
      <c r="A1667" s="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c r="P1667" s="1">
        <f t="shared" ref="P1667:P1705" si="260">PRODUCT(N1667,O1667)</f>
        <v>330280</v>
      </c>
      <c r="Q1667" s="1">
        <v>10</v>
      </c>
      <c r="R1667" s="1">
        <f t="shared" ref="R1667:R1705" si="261">P1667*(Q1667/100)</f>
        <v>33028</v>
      </c>
      <c r="S1667" s="1">
        <f t="shared" ref="S1667:S1705" si="262">P1667-R1667</f>
        <v>297252</v>
      </c>
      <c r="T1667" s="1">
        <v>0.57999999999999996</v>
      </c>
      <c r="U1667" s="1">
        <f t="shared" ref="U1667:U1705" si="263">S1667*T1667</f>
        <v>172406.15999999997</v>
      </c>
      <c r="V1667" s="1">
        <f t="shared" ref="V1667:V1705" si="264">S1667-U1667</f>
        <v>124845.84000000003</v>
      </c>
      <c r="W1667" s="4">
        <f t="shared" ref="W1667:W1705" si="265">(V1667/S1667)</f>
        <v>0.4200000000000001</v>
      </c>
      <c r="X1667" s="1" t="s">
        <v>92</v>
      </c>
      <c r="Y1667" s="1" t="s">
        <v>40</v>
      </c>
      <c r="Z1667" s="1" t="s">
        <v>41</v>
      </c>
      <c r="AA1667" s="2">
        <v>46156</v>
      </c>
      <c r="AB1667" s="1">
        <v>3</v>
      </c>
      <c r="AC1667" s="1" t="s">
        <v>42</v>
      </c>
      <c r="AD1667" s="9" t="str">
        <f t="shared" ref="AD1667:AD1705" si="266">IF(S1667&gt;10000,"Target Achieved", "Target Not Achieved")</f>
        <v>Target Achieved</v>
      </c>
      <c r="AE1667" s="1" t="str" cm="1">
        <f t="array" ref="AE1667">_xlfn.IFS(AB1667&gt;=4.5,"Excellent",AB1667&gt;=3,"Good",AB1667&lt;3,"Poor")</f>
        <v>Good</v>
      </c>
      <c r="AF1667" s="1" t="str">
        <f t="shared" ref="AF1667:AF1705" si="267">IF(AND(V1667&gt;5000,Q1667&lt;10),"Eligible for Bonus","Not Eligible for Bonus")</f>
        <v>Not Eligible for Bonus</v>
      </c>
      <c r="AG1667" s="9" t="str">
        <f t="shared" ref="AG1667:AG1705" si="268">IF(OR(K1667="East India",K1667="South India"),"Priority Region","Normal Region")</f>
        <v>Normal Region</v>
      </c>
      <c r="AH1667" s="1" t="str">
        <f t="shared" ref="AH1667:AH1705" si="269">IF(NOT(AC1667="Yes"),"Order Closed","Order Returned")</f>
        <v>Order Closed</v>
      </c>
    </row>
    <row r="1668" spans="1:34">
      <c r="A1668" s="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c r="P1668" s="1">
        <f t="shared" si="260"/>
        <v>376400</v>
      </c>
      <c r="Q1668" s="1">
        <v>5</v>
      </c>
      <c r="R1668" s="1">
        <f t="shared" si="261"/>
        <v>18820</v>
      </c>
      <c r="S1668" s="1">
        <f t="shared" si="262"/>
        <v>357580</v>
      </c>
      <c r="T1668" s="1">
        <v>0.57999999999999996</v>
      </c>
      <c r="U1668" s="1">
        <f t="shared" si="263"/>
        <v>207396.4</v>
      </c>
      <c r="V1668" s="1">
        <f t="shared" si="264"/>
        <v>150183.6</v>
      </c>
      <c r="W1668" s="4">
        <f t="shared" si="265"/>
        <v>0.42000000000000004</v>
      </c>
      <c r="X1668" s="1" t="s">
        <v>50</v>
      </c>
      <c r="Y1668" s="1" t="s">
        <v>57</v>
      </c>
      <c r="Z1668" s="1" t="s">
        <v>41</v>
      </c>
      <c r="AA1668" s="2">
        <v>46157</v>
      </c>
      <c r="AB1668" s="1">
        <v>4</v>
      </c>
      <c r="AC1668" s="1" t="s">
        <v>42</v>
      </c>
      <c r="AD1668" s="9" t="str">
        <f t="shared" si="266"/>
        <v>Target Achieved</v>
      </c>
      <c r="AE1668" s="1" t="str" cm="1">
        <f t="array" ref="AE1668">_xlfn.IFS(AB1668&gt;=4.5,"Excellent",AB1668&gt;=3,"Good",AB1668&lt;3,"Poor")</f>
        <v>Good</v>
      </c>
      <c r="AF1668" s="1" t="str">
        <f t="shared" si="267"/>
        <v>Eligible for Bonus</v>
      </c>
      <c r="AG1668" s="9" t="str">
        <f t="shared" si="268"/>
        <v>Priority Region</v>
      </c>
      <c r="AH1668" s="1" t="str">
        <f t="shared" si="269"/>
        <v>Order Closed</v>
      </c>
    </row>
    <row r="1669" spans="1:34">
      <c r="A1669" s="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c r="P1669" s="1">
        <f t="shared" si="260"/>
        <v>9800</v>
      </c>
      <c r="Q1669" s="1">
        <v>0</v>
      </c>
      <c r="R1669" s="1">
        <f t="shared" si="261"/>
        <v>0</v>
      </c>
      <c r="S1669" s="1">
        <f t="shared" si="262"/>
        <v>9800</v>
      </c>
      <c r="T1669" s="1">
        <v>0.5</v>
      </c>
      <c r="U1669" s="1">
        <f t="shared" si="263"/>
        <v>4900</v>
      </c>
      <c r="V1669" s="1">
        <f t="shared" si="264"/>
        <v>4900</v>
      </c>
      <c r="W1669" s="4">
        <f t="shared" si="265"/>
        <v>0.5</v>
      </c>
      <c r="X1669" s="1" t="s">
        <v>56</v>
      </c>
      <c r="Y1669" s="1" t="s">
        <v>81</v>
      </c>
      <c r="Z1669" s="1" t="s">
        <v>41</v>
      </c>
      <c r="AA1669" s="2">
        <v>46157</v>
      </c>
      <c r="AB1669" s="1">
        <v>5</v>
      </c>
      <c r="AC1669" s="1" t="s">
        <v>42</v>
      </c>
      <c r="AD1669" s="9" t="str">
        <f t="shared" si="266"/>
        <v>Target Not Achieved</v>
      </c>
      <c r="AE1669" s="1" t="str" cm="1">
        <f t="array" ref="AE1669">_xlfn.IFS(AB1669&gt;=4.5,"Excellent",AB1669&gt;=3,"Good",AB1669&lt;3,"Poor")</f>
        <v>Excellent</v>
      </c>
      <c r="AF1669" s="1" t="str">
        <f t="shared" si="267"/>
        <v>Not Eligible for Bonus</v>
      </c>
      <c r="AG1669" s="9" t="str">
        <f t="shared" si="268"/>
        <v>Priority Region</v>
      </c>
      <c r="AH1669" s="1" t="str">
        <f t="shared" si="269"/>
        <v>Order Closed</v>
      </c>
    </row>
    <row r="1670" spans="1:34">
      <c r="A1670" s="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c r="P1670" s="1">
        <f t="shared" si="260"/>
        <v>13500</v>
      </c>
      <c r="Q1670" s="1">
        <v>15</v>
      </c>
      <c r="R1670" s="1">
        <f t="shared" si="261"/>
        <v>2025</v>
      </c>
      <c r="S1670" s="1">
        <f t="shared" si="262"/>
        <v>11475</v>
      </c>
      <c r="T1670" s="1">
        <v>0.45</v>
      </c>
      <c r="U1670" s="1">
        <f t="shared" si="263"/>
        <v>5163.75</v>
      </c>
      <c r="V1670" s="1">
        <f t="shared" si="264"/>
        <v>6311.25</v>
      </c>
      <c r="W1670" s="4">
        <f t="shared" si="265"/>
        <v>0.55000000000000004</v>
      </c>
      <c r="X1670" s="1" t="s">
        <v>56</v>
      </c>
      <c r="Y1670" s="1" t="s">
        <v>40</v>
      </c>
      <c r="Z1670" s="1" t="s">
        <v>120</v>
      </c>
      <c r="AA1670" s="1"/>
      <c r="AB1670" s="1"/>
      <c r="AC1670" s="1" t="s">
        <v>42</v>
      </c>
      <c r="AD1670" s="9" t="str">
        <f t="shared" si="266"/>
        <v>Target Achieved</v>
      </c>
      <c r="AE1670" s="1" t="str" cm="1">
        <f t="array" ref="AE1670">_xlfn.IFS(AB1670&gt;=4.5,"Excellent",AB1670&gt;=3,"Good",AB1670&lt;3,"Poor")</f>
        <v>Poor</v>
      </c>
      <c r="AF1670" s="1" t="str">
        <f t="shared" si="267"/>
        <v>Not Eligible for Bonus</v>
      </c>
      <c r="AG1670" s="9" t="str">
        <f t="shared" si="268"/>
        <v>Normal Region</v>
      </c>
      <c r="AH1670" s="1" t="str">
        <f t="shared" si="269"/>
        <v>Order Closed</v>
      </c>
    </row>
    <row r="1671" spans="1:34">
      <c r="A1671" s="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c r="P1671" s="1">
        <f t="shared" si="260"/>
        <v>11500</v>
      </c>
      <c r="Q1671" s="1">
        <v>5</v>
      </c>
      <c r="R1671" s="1">
        <f t="shared" si="261"/>
        <v>575</v>
      </c>
      <c r="S1671" s="1">
        <f t="shared" si="262"/>
        <v>10925</v>
      </c>
      <c r="T1671" s="1">
        <v>0.45</v>
      </c>
      <c r="U1671" s="1">
        <f t="shared" si="263"/>
        <v>4916.25</v>
      </c>
      <c r="V1671" s="1">
        <f t="shared" si="264"/>
        <v>6008.75</v>
      </c>
      <c r="W1671" s="4">
        <f t="shared" si="265"/>
        <v>0.55000000000000004</v>
      </c>
      <c r="X1671" s="1" t="s">
        <v>56</v>
      </c>
      <c r="Y1671" s="1" t="s">
        <v>72</v>
      </c>
      <c r="Z1671" s="1" t="s">
        <v>51</v>
      </c>
      <c r="AA1671" s="2">
        <v>46162</v>
      </c>
      <c r="AB1671" s="1"/>
      <c r="AC1671" s="1" t="s">
        <v>42</v>
      </c>
      <c r="AD1671" s="9" t="str">
        <f t="shared" si="266"/>
        <v>Target Achieved</v>
      </c>
      <c r="AE1671" s="1" t="str" cm="1">
        <f t="array" ref="AE1671">_xlfn.IFS(AB1671&gt;=4.5,"Excellent",AB1671&gt;=3,"Good",AB1671&lt;3,"Poor")</f>
        <v>Poor</v>
      </c>
      <c r="AF1671" s="1" t="str">
        <f t="shared" si="267"/>
        <v>Eligible for Bonus</v>
      </c>
      <c r="AG1671" s="9" t="str">
        <f t="shared" si="268"/>
        <v>Priority Region</v>
      </c>
      <c r="AH1671" s="1" t="str">
        <f t="shared" si="269"/>
        <v>Order Closed</v>
      </c>
    </row>
    <row r="1672" spans="1:34">
      <c r="A1672" s="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c r="P1672" s="1">
        <f t="shared" si="260"/>
        <v>20400</v>
      </c>
      <c r="Q1672" s="1">
        <v>0</v>
      </c>
      <c r="R1672" s="1">
        <f t="shared" si="261"/>
        <v>0</v>
      </c>
      <c r="S1672" s="1">
        <f t="shared" si="262"/>
        <v>20400</v>
      </c>
      <c r="T1672" s="1">
        <v>0.47</v>
      </c>
      <c r="U1672" s="1">
        <f t="shared" si="263"/>
        <v>9588</v>
      </c>
      <c r="V1672" s="1">
        <f t="shared" si="264"/>
        <v>10812</v>
      </c>
      <c r="W1672" s="4">
        <f t="shared" si="265"/>
        <v>0.53</v>
      </c>
      <c r="X1672" s="1" t="s">
        <v>65</v>
      </c>
      <c r="Y1672" s="1" t="s">
        <v>72</v>
      </c>
      <c r="Z1672" s="1" t="s">
        <v>41</v>
      </c>
      <c r="AA1672" s="2">
        <v>46160</v>
      </c>
      <c r="AB1672" s="1">
        <v>5</v>
      </c>
      <c r="AC1672" s="1" t="s">
        <v>42</v>
      </c>
      <c r="AD1672" s="9" t="str">
        <f t="shared" si="266"/>
        <v>Target Achieved</v>
      </c>
      <c r="AE1672" s="1" t="str" cm="1">
        <f t="array" ref="AE1672">_xlfn.IFS(AB1672&gt;=4.5,"Excellent",AB1672&gt;=3,"Good",AB1672&lt;3,"Poor")</f>
        <v>Excellent</v>
      </c>
      <c r="AF1672" s="1" t="str">
        <f t="shared" si="267"/>
        <v>Eligible for Bonus</v>
      </c>
      <c r="AG1672" s="9" t="str">
        <f t="shared" si="268"/>
        <v>Normal Region</v>
      </c>
      <c r="AH1672" s="1" t="str">
        <f t="shared" si="269"/>
        <v>Order Closed</v>
      </c>
    </row>
    <row r="1673" spans="1:34">
      <c r="A1673" s="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c r="P1673" s="1">
        <f t="shared" si="260"/>
        <v>6270</v>
      </c>
      <c r="Q1673" s="1">
        <v>15</v>
      </c>
      <c r="R1673" s="1">
        <f t="shared" si="261"/>
        <v>940.5</v>
      </c>
      <c r="S1673" s="1">
        <f t="shared" si="262"/>
        <v>5329.5</v>
      </c>
      <c r="T1673" s="1">
        <v>0.52</v>
      </c>
      <c r="U1673" s="1">
        <f t="shared" si="263"/>
        <v>2771.34</v>
      </c>
      <c r="V1673" s="1">
        <f t="shared" si="264"/>
        <v>2558.16</v>
      </c>
      <c r="W1673" s="4">
        <f t="shared" si="265"/>
        <v>0.48</v>
      </c>
      <c r="X1673" s="1" t="s">
        <v>39</v>
      </c>
      <c r="Y1673" s="1" t="s">
        <v>57</v>
      </c>
      <c r="Z1673" s="1" t="s">
        <v>66</v>
      </c>
      <c r="AA1673" s="1"/>
      <c r="AB1673" s="1"/>
      <c r="AC1673" s="1" t="s">
        <v>42</v>
      </c>
      <c r="AD1673" s="9" t="str">
        <f t="shared" si="266"/>
        <v>Target Not Achieved</v>
      </c>
      <c r="AE1673" s="1" t="str" cm="1">
        <f t="array" ref="AE1673">_xlfn.IFS(AB1673&gt;=4.5,"Excellent",AB1673&gt;=3,"Good",AB1673&lt;3,"Poor")</f>
        <v>Poor</v>
      </c>
      <c r="AF1673" s="1" t="str">
        <f t="shared" si="267"/>
        <v>Not Eligible for Bonus</v>
      </c>
      <c r="AG1673" s="9" t="str">
        <f t="shared" si="268"/>
        <v>Priority Region</v>
      </c>
      <c r="AH1673" s="1" t="str">
        <f t="shared" si="269"/>
        <v>Order Closed</v>
      </c>
    </row>
    <row r="1674" spans="1:34">
      <c r="A1674" s="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c r="P1674" s="1">
        <f t="shared" si="260"/>
        <v>7880</v>
      </c>
      <c r="Q1674" s="1">
        <v>25</v>
      </c>
      <c r="R1674" s="1">
        <f t="shared" si="261"/>
        <v>1970</v>
      </c>
      <c r="S1674" s="1">
        <f t="shared" si="262"/>
        <v>5910</v>
      </c>
      <c r="T1674" s="1">
        <v>0.5</v>
      </c>
      <c r="U1674" s="1">
        <f t="shared" si="263"/>
        <v>2955</v>
      </c>
      <c r="V1674" s="1">
        <f t="shared" si="264"/>
        <v>2955</v>
      </c>
      <c r="W1674" s="4">
        <f t="shared" si="265"/>
        <v>0.5</v>
      </c>
      <c r="X1674" s="1" t="s">
        <v>50</v>
      </c>
      <c r="Y1674" s="1" t="s">
        <v>72</v>
      </c>
      <c r="Z1674" s="1" t="s">
        <v>41</v>
      </c>
      <c r="AA1674" s="2">
        <v>46162</v>
      </c>
      <c r="AB1674" s="1">
        <v>5</v>
      </c>
      <c r="AC1674" s="1" t="s">
        <v>42</v>
      </c>
      <c r="AD1674" s="9" t="str">
        <f t="shared" si="266"/>
        <v>Target Not Achieved</v>
      </c>
      <c r="AE1674" s="1" t="str" cm="1">
        <f t="array" ref="AE1674">_xlfn.IFS(AB1674&gt;=4.5,"Excellent",AB1674&gt;=3,"Good",AB1674&lt;3,"Poor")</f>
        <v>Excellent</v>
      </c>
      <c r="AF1674" s="1" t="str">
        <f t="shared" si="267"/>
        <v>Not Eligible for Bonus</v>
      </c>
      <c r="AG1674" s="9" t="str">
        <f t="shared" si="268"/>
        <v>Priority Region</v>
      </c>
      <c r="AH1674" s="1" t="str">
        <f t="shared" si="269"/>
        <v>Order Closed</v>
      </c>
    </row>
    <row r="1675" spans="1:34">
      <c r="A1675" s="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c r="P1675" s="1">
        <f t="shared" si="260"/>
        <v>3990</v>
      </c>
      <c r="Q1675" s="1">
        <v>30</v>
      </c>
      <c r="R1675" s="1">
        <f t="shared" si="261"/>
        <v>1197</v>
      </c>
      <c r="S1675" s="1">
        <f t="shared" si="262"/>
        <v>2793</v>
      </c>
      <c r="T1675" s="1">
        <v>0.52</v>
      </c>
      <c r="U1675" s="1">
        <f t="shared" si="263"/>
        <v>1452.3600000000001</v>
      </c>
      <c r="V1675" s="1">
        <f t="shared" si="264"/>
        <v>1340.6399999999999</v>
      </c>
      <c r="W1675" s="4">
        <f t="shared" si="265"/>
        <v>0.47999999999999993</v>
      </c>
      <c r="X1675" s="1" t="s">
        <v>39</v>
      </c>
      <c r="Y1675" s="1" t="s">
        <v>40</v>
      </c>
      <c r="Z1675" s="1" t="s">
        <v>41</v>
      </c>
      <c r="AA1675" s="2">
        <v>46160</v>
      </c>
      <c r="AB1675" s="1">
        <v>3</v>
      </c>
      <c r="AC1675" s="1" t="s">
        <v>42</v>
      </c>
      <c r="AD1675" s="9" t="str">
        <f t="shared" si="266"/>
        <v>Target Not Achieved</v>
      </c>
      <c r="AE1675" s="1" t="str" cm="1">
        <f t="array" ref="AE1675">_xlfn.IFS(AB1675&gt;=4.5,"Excellent",AB1675&gt;=3,"Good",AB1675&lt;3,"Poor")</f>
        <v>Good</v>
      </c>
      <c r="AF1675" s="1" t="str">
        <f t="shared" si="267"/>
        <v>Not Eligible for Bonus</v>
      </c>
      <c r="AG1675" s="9" t="str">
        <f t="shared" si="268"/>
        <v>Normal Region</v>
      </c>
      <c r="AH1675" s="1" t="str">
        <f t="shared" si="269"/>
        <v>Order Closed</v>
      </c>
    </row>
    <row r="1676" spans="1:34">
      <c r="A1676" s="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c r="P1676" s="1">
        <f t="shared" si="260"/>
        <v>8500</v>
      </c>
      <c r="Q1676" s="1">
        <v>0</v>
      </c>
      <c r="R1676" s="1">
        <f t="shared" si="261"/>
        <v>0</v>
      </c>
      <c r="S1676" s="1">
        <f t="shared" si="262"/>
        <v>8500</v>
      </c>
      <c r="T1676" s="1">
        <v>0.5</v>
      </c>
      <c r="U1676" s="1">
        <f t="shared" si="263"/>
        <v>4250</v>
      </c>
      <c r="V1676" s="1">
        <f t="shared" si="264"/>
        <v>4250</v>
      </c>
      <c r="W1676" s="4">
        <f t="shared" si="265"/>
        <v>0.5</v>
      </c>
      <c r="X1676" s="1" t="s">
        <v>50</v>
      </c>
      <c r="Y1676" s="1" t="s">
        <v>81</v>
      </c>
      <c r="Z1676" s="1" t="s">
        <v>41</v>
      </c>
      <c r="AA1676" s="2">
        <v>46164</v>
      </c>
      <c r="AB1676" s="1">
        <v>4</v>
      </c>
      <c r="AC1676" s="1" t="s">
        <v>42</v>
      </c>
      <c r="AD1676" s="9" t="str">
        <f t="shared" si="266"/>
        <v>Target Not Achieved</v>
      </c>
      <c r="AE1676" s="1" t="str" cm="1">
        <f t="array" ref="AE1676">_xlfn.IFS(AB1676&gt;=4.5,"Excellent",AB1676&gt;=3,"Good",AB1676&lt;3,"Poor")</f>
        <v>Good</v>
      </c>
      <c r="AF1676" s="1" t="str">
        <f t="shared" si="267"/>
        <v>Not Eligible for Bonus</v>
      </c>
      <c r="AG1676" s="9" t="str">
        <f t="shared" si="268"/>
        <v>Normal Region</v>
      </c>
      <c r="AH1676" s="1" t="str">
        <f t="shared" si="269"/>
        <v>Order Closed</v>
      </c>
    </row>
    <row r="1677" spans="1:34">
      <c r="A1677" s="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c r="P1677" s="1">
        <f t="shared" si="260"/>
        <v>7350</v>
      </c>
      <c r="Q1677" s="1">
        <v>10</v>
      </c>
      <c r="R1677" s="1">
        <f t="shared" si="261"/>
        <v>735</v>
      </c>
      <c r="S1677" s="1">
        <f t="shared" si="262"/>
        <v>6615</v>
      </c>
      <c r="T1677" s="1">
        <v>0.45</v>
      </c>
      <c r="U1677" s="1">
        <f t="shared" si="263"/>
        <v>2976.75</v>
      </c>
      <c r="V1677" s="1">
        <f t="shared" si="264"/>
        <v>3638.25</v>
      </c>
      <c r="W1677" s="4">
        <f t="shared" si="265"/>
        <v>0.55000000000000004</v>
      </c>
      <c r="X1677" s="1" t="s">
        <v>65</v>
      </c>
      <c r="Y1677" s="1" t="s">
        <v>57</v>
      </c>
      <c r="Z1677" s="1" t="s">
        <v>41</v>
      </c>
      <c r="AA1677" s="2">
        <v>46161</v>
      </c>
      <c r="AB1677" s="1">
        <v>4</v>
      </c>
      <c r="AC1677" s="1" t="s">
        <v>42</v>
      </c>
      <c r="AD1677" s="9" t="str">
        <f t="shared" si="266"/>
        <v>Target Not Achieved</v>
      </c>
      <c r="AE1677" s="1" t="str" cm="1">
        <f t="array" ref="AE1677">_xlfn.IFS(AB1677&gt;=4.5,"Excellent",AB1677&gt;=3,"Good",AB1677&lt;3,"Poor")</f>
        <v>Good</v>
      </c>
      <c r="AF1677" s="1" t="str">
        <f t="shared" si="267"/>
        <v>Not Eligible for Bonus</v>
      </c>
      <c r="AG1677" s="9" t="str">
        <f t="shared" si="268"/>
        <v>Normal Region</v>
      </c>
      <c r="AH1677" s="1" t="str">
        <f t="shared" si="269"/>
        <v>Order Closed</v>
      </c>
    </row>
    <row r="1678" spans="1:34">
      <c r="A1678" s="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c r="P1678" s="1">
        <f t="shared" si="260"/>
        <v>43500</v>
      </c>
      <c r="Q1678" s="1">
        <v>20</v>
      </c>
      <c r="R1678" s="1">
        <f t="shared" si="261"/>
        <v>8700</v>
      </c>
      <c r="S1678" s="1">
        <f t="shared" si="262"/>
        <v>34800</v>
      </c>
      <c r="T1678" s="1">
        <v>0.48</v>
      </c>
      <c r="U1678" s="1">
        <f t="shared" si="263"/>
        <v>16704</v>
      </c>
      <c r="V1678" s="1">
        <f t="shared" si="264"/>
        <v>18096</v>
      </c>
      <c r="W1678" s="4">
        <f t="shared" si="265"/>
        <v>0.52</v>
      </c>
      <c r="X1678" s="1" t="s">
        <v>104</v>
      </c>
      <c r="Y1678" s="1" t="s">
        <v>40</v>
      </c>
      <c r="Z1678" s="1" t="s">
        <v>120</v>
      </c>
      <c r="AA1678" s="1"/>
      <c r="AB1678" s="1"/>
      <c r="AC1678" s="1" t="s">
        <v>42</v>
      </c>
      <c r="AD1678" s="9" t="str">
        <f t="shared" si="266"/>
        <v>Target Achieved</v>
      </c>
      <c r="AE1678" s="1" t="str" cm="1">
        <f t="array" ref="AE1678">_xlfn.IFS(AB1678&gt;=4.5,"Excellent",AB1678&gt;=3,"Good",AB1678&lt;3,"Poor")</f>
        <v>Poor</v>
      </c>
      <c r="AF1678" s="1" t="str">
        <f t="shared" si="267"/>
        <v>Not Eligible for Bonus</v>
      </c>
      <c r="AG1678" s="9" t="str">
        <f t="shared" si="268"/>
        <v>Normal Region</v>
      </c>
      <c r="AH1678" s="1" t="str">
        <f t="shared" si="269"/>
        <v>Order Closed</v>
      </c>
    </row>
    <row r="1679" spans="1:34">
      <c r="A1679" s="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c r="P1679" s="1">
        <f t="shared" si="260"/>
        <v>22400</v>
      </c>
      <c r="Q1679" s="1">
        <v>0</v>
      </c>
      <c r="R1679" s="1">
        <f t="shared" si="261"/>
        <v>0</v>
      </c>
      <c r="S1679" s="1">
        <f t="shared" si="262"/>
        <v>22400</v>
      </c>
      <c r="T1679" s="1">
        <v>0.45</v>
      </c>
      <c r="U1679" s="1">
        <f t="shared" si="263"/>
        <v>10080</v>
      </c>
      <c r="V1679" s="1">
        <f t="shared" si="264"/>
        <v>12320</v>
      </c>
      <c r="W1679" s="4">
        <f t="shared" si="265"/>
        <v>0.55000000000000004</v>
      </c>
      <c r="X1679" s="1" t="s">
        <v>50</v>
      </c>
      <c r="Y1679" s="1" t="s">
        <v>57</v>
      </c>
      <c r="Z1679" s="1" t="s">
        <v>120</v>
      </c>
      <c r="AA1679" s="1"/>
      <c r="AB1679" s="1"/>
      <c r="AC1679" s="1" t="s">
        <v>42</v>
      </c>
      <c r="AD1679" s="9" t="str">
        <f t="shared" si="266"/>
        <v>Target Achieved</v>
      </c>
      <c r="AE1679" s="1" t="str" cm="1">
        <f t="array" ref="AE1679">_xlfn.IFS(AB1679&gt;=4.5,"Excellent",AB1679&gt;=3,"Good",AB1679&lt;3,"Poor")</f>
        <v>Poor</v>
      </c>
      <c r="AF1679" s="1" t="str">
        <f t="shared" si="267"/>
        <v>Eligible for Bonus</v>
      </c>
      <c r="AG1679" s="9" t="str">
        <f t="shared" si="268"/>
        <v>Normal Region</v>
      </c>
      <c r="AH1679" s="1" t="str">
        <f t="shared" si="269"/>
        <v>Order Closed</v>
      </c>
    </row>
    <row r="1680" spans="1:34">
      <c r="A1680" s="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c r="P1680" s="1">
        <f t="shared" si="260"/>
        <v>11260</v>
      </c>
      <c r="Q1680" s="1">
        <v>0</v>
      </c>
      <c r="R1680" s="1">
        <f t="shared" si="261"/>
        <v>0</v>
      </c>
      <c r="S1680" s="1">
        <f t="shared" si="262"/>
        <v>11260</v>
      </c>
      <c r="T1680" s="1">
        <v>0.5</v>
      </c>
      <c r="U1680" s="1">
        <f t="shared" si="263"/>
        <v>5630</v>
      </c>
      <c r="V1680" s="1">
        <f t="shared" si="264"/>
        <v>5630</v>
      </c>
      <c r="W1680" s="4">
        <f t="shared" si="265"/>
        <v>0.5</v>
      </c>
      <c r="X1680" s="1" t="s">
        <v>39</v>
      </c>
      <c r="Y1680" s="1" t="s">
        <v>40</v>
      </c>
      <c r="Z1680" s="1" t="s">
        <v>22</v>
      </c>
      <c r="AA1680" s="1"/>
      <c r="AB1680" s="1"/>
      <c r="AC1680" s="1" t="s">
        <v>93</v>
      </c>
      <c r="AD1680" s="9" t="str">
        <f t="shared" si="266"/>
        <v>Target Achieved</v>
      </c>
      <c r="AE1680" s="1" t="str" cm="1">
        <f t="array" ref="AE1680">_xlfn.IFS(AB1680&gt;=4.5,"Excellent",AB1680&gt;=3,"Good",AB1680&lt;3,"Poor")</f>
        <v>Poor</v>
      </c>
      <c r="AF1680" s="1" t="str">
        <f t="shared" si="267"/>
        <v>Eligible for Bonus</v>
      </c>
      <c r="AG1680" s="9" t="str">
        <f t="shared" si="268"/>
        <v>Priority Region</v>
      </c>
      <c r="AH1680" s="1" t="str">
        <f t="shared" si="269"/>
        <v>Order Returned</v>
      </c>
    </row>
    <row r="1681" spans="1:34">
      <c r="A1681" s="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c r="P1681" s="1">
        <f t="shared" si="260"/>
        <v>28550</v>
      </c>
      <c r="Q1681" s="1">
        <v>0</v>
      </c>
      <c r="R1681" s="1">
        <f t="shared" si="261"/>
        <v>0</v>
      </c>
      <c r="S1681" s="1">
        <f t="shared" si="262"/>
        <v>28550</v>
      </c>
      <c r="T1681" s="1">
        <v>0.52</v>
      </c>
      <c r="U1681" s="1">
        <f t="shared" si="263"/>
        <v>14846</v>
      </c>
      <c r="V1681" s="1">
        <f t="shared" si="264"/>
        <v>13704</v>
      </c>
      <c r="W1681" s="4">
        <f t="shared" si="265"/>
        <v>0.48</v>
      </c>
      <c r="X1681" s="1" t="s">
        <v>56</v>
      </c>
      <c r="Y1681" s="1" t="s">
        <v>81</v>
      </c>
      <c r="Z1681" s="1" t="s">
        <v>120</v>
      </c>
      <c r="AA1681" s="1"/>
      <c r="AB1681" s="1"/>
      <c r="AC1681" s="1" t="s">
        <v>42</v>
      </c>
      <c r="AD1681" s="9" t="str">
        <f t="shared" si="266"/>
        <v>Target Achieved</v>
      </c>
      <c r="AE1681" s="1" t="str" cm="1">
        <f t="array" ref="AE1681">_xlfn.IFS(AB1681&gt;=4.5,"Excellent",AB1681&gt;=3,"Good",AB1681&lt;3,"Poor")</f>
        <v>Poor</v>
      </c>
      <c r="AF1681" s="1" t="str">
        <f t="shared" si="267"/>
        <v>Eligible for Bonus</v>
      </c>
      <c r="AG1681" s="9" t="str">
        <f t="shared" si="268"/>
        <v>Normal Region</v>
      </c>
      <c r="AH1681" s="1" t="str">
        <f t="shared" si="269"/>
        <v>Order Closed</v>
      </c>
    </row>
    <row r="1682" spans="1:34">
      <c r="A1682" s="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c r="P1682" s="1">
        <f t="shared" si="260"/>
        <v>4700</v>
      </c>
      <c r="Q1682" s="1">
        <v>0</v>
      </c>
      <c r="R1682" s="1">
        <f t="shared" si="261"/>
        <v>0</v>
      </c>
      <c r="S1682" s="1">
        <f t="shared" si="262"/>
        <v>4700</v>
      </c>
      <c r="T1682" s="1">
        <v>0.35</v>
      </c>
      <c r="U1682" s="1">
        <f t="shared" si="263"/>
        <v>1645</v>
      </c>
      <c r="V1682" s="1">
        <f t="shared" si="264"/>
        <v>3055</v>
      </c>
      <c r="W1682" s="4">
        <f t="shared" si="265"/>
        <v>0.65</v>
      </c>
      <c r="X1682" s="1" t="s">
        <v>147</v>
      </c>
      <c r="Y1682" s="1" t="s">
        <v>40</v>
      </c>
      <c r="Z1682" s="1" t="s">
        <v>41</v>
      </c>
      <c r="AA1682" s="2">
        <v>46164</v>
      </c>
      <c r="AB1682" s="1">
        <v>5</v>
      </c>
      <c r="AC1682" s="1" t="s">
        <v>42</v>
      </c>
      <c r="AD1682" s="9" t="str">
        <f t="shared" si="266"/>
        <v>Target Not Achieved</v>
      </c>
      <c r="AE1682" s="1" t="str" cm="1">
        <f t="array" ref="AE1682">_xlfn.IFS(AB1682&gt;=4.5,"Excellent",AB1682&gt;=3,"Good",AB1682&lt;3,"Poor")</f>
        <v>Excellent</v>
      </c>
      <c r="AF1682" s="1" t="str">
        <f t="shared" si="267"/>
        <v>Not Eligible for Bonus</v>
      </c>
      <c r="AG1682" s="9" t="str">
        <f t="shared" si="268"/>
        <v>Normal Region</v>
      </c>
      <c r="AH1682" s="1" t="str">
        <f t="shared" si="269"/>
        <v>Order Closed</v>
      </c>
    </row>
    <row r="1683" spans="1:34">
      <c r="A1683" s="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c r="P1683" s="1">
        <f t="shared" si="260"/>
        <v>1770</v>
      </c>
      <c r="Q1683" s="1">
        <v>0</v>
      </c>
      <c r="R1683" s="1">
        <f t="shared" si="261"/>
        <v>0</v>
      </c>
      <c r="S1683" s="1">
        <f t="shared" si="262"/>
        <v>1770</v>
      </c>
      <c r="T1683" s="1">
        <v>0.35</v>
      </c>
      <c r="U1683" s="1">
        <f t="shared" si="263"/>
        <v>619.5</v>
      </c>
      <c r="V1683" s="1">
        <f t="shared" si="264"/>
        <v>1150.5</v>
      </c>
      <c r="W1683" s="4">
        <f t="shared" si="265"/>
        <v>0.65</v>
      </c>
      <c r="X1683" s="1" t="s">
        <v>50</v>
      </c>
      <c r="Y1683" s="1" t="s">
        <v>57</v>
      </c>
      <c r="Z1683" s="1" t="s">
        <v>41</v>
      </c>
      <c r="AA1683" s="2">
        <v>46165</v>
      </c>
      <c r="AB1683" s="1">
        <v>3</v>
      </c>
      <c r="AC1683" s="1" t="s">
        <v>42</v>
      </c>
      <c r="AD1683" s="9" t="str">
        <f t="shared" si="266"/>
        <v>Target Not Achieved</v>
      </c>
      <c r="AE1683" s="1" t="str" cm="1">
        <f t="array" ref="AE1683">_xlfn.IFS(AB1683&gt;=4.5,"Excellent",AB1683&gt;=3,"Good",AB1683&lt;3,"Poor")</f>
        <v>Good</v>
      </c>
      <c r="AF1683" s="1" t="str">
        <f t="shared" si="267"/>
        <v>Not Eligible for Bonus</v>
      </c>
      <c r="AG1683" s="9" t="str">
        <f t="shared" si="268"/>
        <v>Priority Region</v>
      </c>
      <c r="AH1683" s="1" t="str">
        <f t="shared" si="269"/>
        <v>Order Closed</v>
      </c>
    </row>
    <row r="1684" spans="1:34">
      <c r="A1684" s="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c r="P1684" s="1">
        <f t="shared" si="260"/>
        <v>10680</v>
      </c>
      <c r="Q1684" s="1">
        <v>25</v>
      </c>
      <c r="R1684" s="1">
        <f t="shared" si="261"/>
        <v>2670</v>
      </c>
      <c r="S1684" s="1">
        <f t="shared" si="262"/>
        <v>8010</v>
      </c>
      <c r="T1684" s="1">
        <v>0.57999999999999996</v>
      </c>
      <c r="U1684" s="1">
        <f t="shared" si="263"/>
        <v>4645.7999999999993</v>
      </c>
      <c r="V1684" s="1">
        <f t="shared" si="264"/>
        <v>3364.2000000000007</v>
      </c>
      <c r="W1684" s="4">
        <f t="shared" si="265"/>
        <v>0.4200000000000001</v>
      </c>
      <c r="X1684" s="1" t="s">
        <v>65</v>
      </c>
      <c r="Y1684" s="1" t="s">
        <v>40</v>
      </c>
      <c r="Z1684" s="1" t="s">
        <v>120</v>
      </c>
      <c r="AA1684" s="1"/>
      <c r="AB1684" s="1"/>
      <c r="AC1684" s="1" t="s">
        <v>42</v>
      </c>
      <c r="AD1684" s="9" t="str">
        <f t="shared" si="266"/>
        <v>Target Not Achieved</v>
      </c>
      <c r="AE1684" s="1" t="str" cm="1">
        <f t="array" ref="AE1684">_xlfn.IFS(AB1684&gt;=4.5,"Excellent",AB1684&gt;=3,"Good",AB1684&lt;3,"Poor")</f>
        <v>Poor</v>
      </c>
      <c r="AF1684" s="1" t="str">
        <f t="shared" si="267"/>
        <v>Not Eligible for Bonus</v>
      </c>
      <c r="AG1684" s="9" t="str">
        <f t="shared" si="268"/>
        <v>Normal Region</v>
      </c>
      <c r="AH1684" s="1" t="str">
        <f t="shared" si="269"/>
        <v>Order Closed</v>
      </c>
    </row>
    <row r="1685" spans="1:34">
      <c r="A1685" s="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c r="P1685" s="1">
        <f t="shared" si="260"/>
        <v>10040</v>
      </c>
      <c r="Q1685" s="1">
        <v>25</v>
      </c>
      <c r="R1685" s="1">
        <f t="shared" si="261"/>
        <v>2510</v>
      </c>
      <c r="S1685" s="1">
        <f t="shared" si="262"/>
        <v>7530</v>
      </c>
      <c r="T1685" s="1">
        <v>0.48</v>
      </c>
      <c r="U1685" s="1">
        <f t="shared" si="263"/>
        <v>3614.4</v>
      </c>
      <c r="V1685" s="1">
        <f t="shared" si="264"/>
        <v>3915.6</v>
      </c>
      <c r="W1685" s="4">
        <f t="shared" si="265"/>
        <v>0.52</v>
      </c>
      <c r="X1685" s="1" t="s">
        <v>92</v>
      </c>
      <c r="Y1685" s="1" t="s">
        <v>72</v>
      </c>
      <c r="Z1685" s="1" t="s">
        <v>120</v>
      </c>
      <c r="AA1685" s="1"/>
      <c r="AB1685" s="1"/>
      <c r="AC1685" s="1" t="s">
        <v>42</v>
      </c>
      <c r="AD1685" s="9" t="str">
        <f t="shared" si="266"/>
        <v>Target Not Achieved</v>
      </c>
      <c r="AE1685" s="1" t="str" cm="1">
        <f t="array" ref="AE1685">_xlfn.IFS(AB1685&gt;=4.5,"Excellent",AB1685&gt;=3,"Good",AB1685&lt;3,"Poor")</f>
        <v>Poor</v>
      </c>
      <c r="AF1685" s="1" t="str">
        <f t="shared" si="267"/>
        <v>Not Eligible for Bonus</v>
      </c>
      <c r="AG1685" s="9" t="str">
        <f t="shared" si="268"/>
        <v>Priority Region</v>
      </c>
      <c r="AH1685" s="1" t="str">
        <f t="shared" si="269"/>
        <v>Order Closed</v>
      </c>
    </row>
    <row r="1686" spans="1:34">
      <c r="A1686" s="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c r="P1686" s="1">
        <f t="shared" si="260"/>
        <v>19860</v>
      </c>
      <c r="Q1686" s="1">
        <v>0</v>
      </c>
      <c r="R1686" s="1">
        <f t="shared" si="261"/>
        <v>0</v>
      </c>
      <c r="S1686" s="1">
        <f t="shared" si="262"/>
        <v>19860</v>
      </c>
      <c r="T1686" s="1">
        <v>0.47</v>
      </c>
      <c r="U1686" s="1">
        <f t="shared" si="263"/>
        <v>9334.1999999999989</v>
      </c>
      <c r="V1686" s="1">
        <f t="shared" si="264"/>
        <v>10525.800000000001</v>
      </c>
      <c r="W1686" s="4">
        <f t="shared" si="265"/>
        <v>0.53</v>
      </c>
      <c r="X1686" s="1" t="s">
        <v>50</v>
      </c>
      <c r="Y1686" s="1" t="s">
        <v>57</v>
      </c>
      <c r="Z1686" s="1" t="s">
        <v>66</v>
      </c>
      <c r="AA1686" s="1"/>
      <c r="AB1686" s="1"/>
      <c r="AC1686" s="1" t="s">
        <v>42</v>
      </c>
      <c r="AD1686" s="9" t="str">
        <f t="shared" si="266"/>
        <v>Target Achieved</v>
      </c>
      <c r="AE1686" s="1" t="str" cm="1">
        <f t="array" ref="AE1686">_xlfn.IFS(AB1686&gt;=4.5,"Excellent",AB1686&gt;=3,"Good",AB1686&lt;3,"Poor")</f>
        <v>Poor</v>
      </c>
      <c r="AF1686" s="1" t="str">
        <f t="shared" si="267"/>
        <v>Eligible for Bonus</v>
      </c>
      <c r="AG1686" s="9" t="str">
        <f t="shared" si="268"/>
        <v>Normal Region</v>
      </c>
      <c r="AH1686" s="1" t="str">
        <f t="shared" si="269"/>
        <v>Order Closed</v>
      </c>
    </row>
    <row r="1687" spans="1:34">
      <c r="A1687" s="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c r="P1687" s="1">
        <f t="shared" si="260"/>
        <v>14800</v>
      </c>
      <c r="Q1687" s="1">
        <v>0</v>
      </c>
      <c r="R1687" s="1">
        <f t="shared" si="261"/>
        <v>0</v>
      </c>
      <c r="S1687" s="1">
        <f t="shared" si="262"/>
        <v>14800</v>
      </c>
      <c r="T1687" s="1">
        <v>0.5</v>
      </c>
      <c r="U1687" s="1">
        <f t="shared" si="263"/>
        <v>7400</v>
      </c>
      <c r="V1687" s="1">
        <f t="shared" si="264"/>
        <v>7400</v>
      </c>
      <c r="W1687" s="4">
        <f t="shared" si="265"/>
        <v>0.5</v>
      </c>
      <c r="X1687" s="1" t="s">
        <v>92</v>
      </c>
      <c r="Y1687" s="1" t="s">
        <v>81</v>
      </c>
      <c r="Z1687" s="1" t="s">
        <v>41</v>
      </c>
      <c r="AA1687" s="2">
        <v>46162</v>
      </c>
      <c r="AB1687" s="1">
        <v>3</v>
      </c>
      <c r="AC1687" s="1" t="s">
        <v>42</v>
      </c>
      <c r="AD1687" s="9" t="str">
        <f t="shared" si="266"/>
        <v>Target Achieved</v>
      </c>
      <c r="AE1687" s="1" t="str" cm="1">
        <f t="array" ref="AE1687">_xlfn.IFS(AB1687&gt;=4.5,"Excellent",AB1687&gt;=3,"Good",AB1687&lt;3,"Poor")</f>
        <v>Good</v>
      </c>
      <c r="AF1687" s="1" t="str">
        <f t="shared" si="267"/>
        <v>Eligible for Bonus</v>
      </c>
      <c r="AG1687" s="9" t="str">
        <f t="shared" si="268"/>
        <v>Normal Region</v>
      </c>
      <c r="AH1687" s="1" t="str">
        <f t="shared" si="269"/>
        <v>Order Closed</v>
      </c>
    </row>
    <row r="1688" spans="1:34">
      <c r="A1688" s="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c r="P1688" s="1">
        <f t="shared" si="260"/>
        <v>41120</v>
      </c>
      <c r="Q1688" s="1">
        <v>0</v>
      </c>
      <c r="R1688" s="1">
        <f t="shared" si="261"/>
        <v>0</v>
      </c>
      <c r="S1688" s="1">
        <f t="shared" si="262"/>
        <v>41120</v>
      </c>
      <c r="T1688" s="1">
        <v>0.57999999999999996</v>
      </c>
      <c r="U1688" s="1">
        <f t="shared" si="263"/>
        <v>23849.599999999999</v>
      </c>
      <c r="V1688" s="1">
        <f t="shared" si="264"/>
        <v>17270.400000000001</v>
      </c>
      <c r="W1688" s="4">
        <f t="shared" si="265"/>
        <v>0.42000000000000004</v>
      </c>
      <c r="X1688" s="1" t="s">
        <v>147</v>
      </c>
      <c r="Y1688" s="1" t="s">
        <v>40</v>
      </c>
      <c r="Z1688" s="1" t="s">
        <v>41</v>
      </c>
      <c r="AA1688" s="2">
        <v>46165</v>
      </c>
      <c r="AB1688" s="1">
        <v>5</v>
      </c>
      <c r="AC1688" s="1" t="s">
        <v>42</v>
      </c>
      <c r="AD1688" s="9" t="str">
        <f t="shared" si="266"/>
        <v>Target Achieved</v>
      </c>
      <c r="AE1688" s="1" t="str" cm="1">
        <f t="array" ref="AE1688">_xlfn.IFS(AB1688&gt;=4.5,"Excellent",AB1688&gt;=3,"Good",AB1688&lt;3,"Poor")</f>
        <v>Excellent</v>
      </c>
      <c r="AF1688" s="1" t="str">
        <f t="shared" si="267"/>
        <v>Eligible for Bonus</v>
      </c>
      <c r="AG1688" s="9" t="str">
        <f t="shared" si="268"/>
        <v>Normal Region</v>
      </c>
      <c r="AH1688" s="1" t="str">
        <f t="shared" si="269"/>
        <v>Order Closed</v>
      </c>
    </row>
    <row r="1689" spans="1:34">
      <c r="A1689" s="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c r="P1689" s="1">
        <f t="shared" si="260"/>
        <v>17300</v>
      </c>
      <c r="Q1689" s="1">
        <v>5</v>
      </c>
      <c r="R1689" s="1">
        <f t="shared" si="261"/>
        <v>865</v>
      </c>
      <c r="S1689" s="1">
        <f t="shared" si="262"/>
        <v>16435</v>
      </c>
      <c r="T1689" s="1">
        <v>0.45</v>
      </c>
      <c r="U1689" s="1">
        <f t="shared" si="263"/>
        <v>7395.75</v>
      </c>
      <c r="V1689" s="1">
        <f t="shared" si="264"/>
        <v>9039.25</v>
      </c>
      <c r="W1689" s="4">
        <f t="shared" si="265"/>
        <v>0.55000000000000004</v>
      </c>
      <c r="X1689" s="1" t="s">
        <v>147</v>
      </c>
      <c r="Y1689" s="1" t="s">
        <v>40</v>
      </c>
      <c r="Z1689" s="1" t="s">
        <v>51</v>
      </c>
      <c r="AA1689" s="2">
        <v>46167</v>
      </c>
      <c r="AB1689" s="1"/>
      <c r="AC1689" s="1" t="s">
        <v>42</v>
      </c>
      <c r="AD1689" s="9" t="str">
        <f t="shared" si="266"/>
        <v>Target Achieved</v>
      </c>
      <c r="AE1689" s="1" t="str" cm="1">
        <f t="array" ref="AE1689">_xlfn.IFS(AB1689&gt;=4.5,"Excellent",AB1689&gt;=3,"Good",AB1689&lt;3,"Poor")</f>
        <v>Poor</v>
      </c>
      <c r="AF1689" s="1" t="str">
        <f t="shared" si="267"/>
        <v>Eligible for Bonus</v>
      </c>
      <c r="AG1689" s="9" t="str">
        <f t="shared" si="268"/>
        <v>Priority Region</v>
      </c>
      <c r="AH1689" s="1" t="str">
        <f t="shared" si="269"/>
        <v>Order Closed</v>
      </c>
    </row>
    <row r="1690" spans="1:34">
      <c r="A1690" s="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c r="P1690" s="1">
        <f t="shared" si="260"/>
        <v>13800</v>
      </c>
      <c r="Q1690" s="1">
        <v>15</v>
      </c>
      <c r="R1690" s="1">
        <f t="shared" si="261"/>
        <v>2070</v>
      </c>
      <c r="S1690" s="1">
        <f t="shared" si="262"/>
        <v>11730</v>
      </c>
      <c r="T1690" s="1">
        <v>0.48</v>
      </c>
      <c r="U1690" s="1">
        <f t="shared" si="263"/>
        <v>5630.4</v>
      </c>
      <c r="V1690" s="1">
        <f t="shared" si="264"/>
        <v>6099.6</v>
      </c>
      <c r="W1690" s="4">
        <f t="shared" si="265"/>
        <v>0.52</v>
      </c>
      <c r="X1690" s="1" t="s">
        <v>39</v>
      </c>
      <c r="Y1690" s="1" t="s">
        <v>81</v>
      </c>
      <c r="Z1690" s="1" t="s">
        <v>41</v>
      </c>
      <c r="AA1690" s="2">
        <v>46161</v>
      </c>
      <c r="AB1690" s="1">
        <v>4</v>
      </c>
      <c r="AC1690" s="1" t="s">
        <v>42</v>
      </c>
      <c r="AD1690" s="9" t="str">
        <f t="shared" si="266"/>
        <v>Target Achieved</v>
      </c>
      <c r="AE1690" s="1" t="str" cm="1">
        <f t="array" ref="AE1690">_xlfn.IFS(AB1690&gt;=4.5,"Excellent",AB1690&gt;=3,"Good",AB1690&lt;3,"Poor")</f>
        <v>Good</v>
      </c>
      <c r="AF1690" s="1" t="str">
        <f t="shared" si="267"/>
        <v>Not Eligible for Bonus</v>
      </c>
      <c r="AG1690" s="9" t="str">
        <f t="shared" si="268"/>
        <v>Normal Region</v>
      </c>
      <c r="AH1690" s="1" t="str">
        <f t="shared" si="269"/>
        <v>Order Closed</v>
      </c>
    </row>
    <row r="1691" spans="1:34">
      <c r="A1691" s="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c r="P1691" s="1">
        <f t="shared" si="260"/>
        <v>85500</v>
      </c>
      <c r="Q1691" s="1">
        <v>0</v>
      </c>
      <c r="R1691" s="1">
        <f t="shared" si="261"/>
        <v>0</v>
      </c>
      <c r="S1691" s="1">
        <f t="shared" si="262"/>
        <v>85500</v>
      </c>
      <c r="T1691" s="1">
        <v>0.57999999999999996</v>
      </c>
      <c r="U1691" s="1">
        <f t="shared" si="263"/>
        <v>49590</v>
      </c>
      <c r="V1691" s="1">
        <f t="shared" si="264"/>
        <v>35910</v>
      </c>
      <c r="W1691" s="4">
        <f t="shared" si="265"/>
        <v>0.42</v>
      </c>
      <c r="X1691" s="1" t="s">
        <v>104</v>
      </c>
      <c r="Y1691" s="1" t="s">
        <v>72</v>
      </c>
      <c r="Z1691" s="1" t="s">
        <v>41</v>
      </c>
      <c r="AA1691" s="2">
        <v>46166</v>
      </c>
      <c r="AB1691" s="1">
        <v>4</v>
      </c>
      <c r="AC1691" s="1" t="s">
        <v>42</v>
      </c>
      <c r="AD1691" s="9" t="str">
        <f t="shared" si="266"/>
        <v>Target Achieved</v>
      </c>
      <c r="AE1691" s="1" t="str" cm="1">
        <f t="array" ref="AE1691">_xlfn.IFS(AB1691&gt;=4.5,"Excellent",AB1691&gt;=3,"Good",AB1691&lt;3,"Poor")</f>
        <v>Good</v>
      </c>
      <c r="AF1691" s="1" t="str">
        <f t="shared" si="267"/>
        <v>Eligible for Bonus</v>
      </c>
      <c r="AG1691" s="9" t="str">
        <f t="shared" si="268"/>
        <v>Normal Region</v>
      </c>
      <c r="AH1691" s="1" t="str">
        <f t="shared" si="269"/>
        <v>Order Closed</v>
      </c>
    </row>
    <row r="1692" spans="1:34">
      <c r="A1692" s="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c r="P1692" s="1">
        <f t="shared" si="260"/>
        <v>1770</v>
      </c>
      <c r="Q1692" s="1">
        <v>15</v>
      </c>
      <c r="R1692" s="1">
        <f t="shared" si="261"/>
        <v>265.5</v>
      </c>
      <c r="S1692" s="1">
        <f t="shared" si="262"/>
        <v>1504.5</v>
      </c>
      <c r="T1692" s="1">
        <v>0.35</v>
      </c>
      <c r="U1692" s="1">
        <f t="shared" si="263"/>
        <v>526.57499999999993</v>
      </c>
      <c r="V1692" s="1">
        <f t="shared" si="264"/>
        <v>977.92500000000007</v>
      </c>
      <c r="W1692" s="4">
        <f t="shared" si="265"/>
        <v>0.65</v>
      </c>
      <c r="X1692" s="1" t="s">
        <v>56</v>
      </c>
      <c r="Y1692" s="1" t="s">
        <v>57</v>
      </c>
      <c r="Z1692" s="1" t="s">
        <v>66</v>
      </c>
      <c r="AA1692" s="1"/>
      <c r="AB1692" s="1"/>
      <c r="AC1692" s="1" t="s">
        <v>42</v>
      </c>
      <c r="AD1692" s="9" t="str">
        <f t="shared" si="266"/>
        <v>Target Not Achieved</v>
      </c>
      <c r="AE1692" s="1" t="str" cm="1">
        <f t="array" ref="AE1692">_xlfn.IFS(AB1692&gt;=4.5,"Excellent",AB1692&gt;=3,"Good",AB1692&lt;3,"Poor")</f>
        <v>Poor</v>
      </c>
      <c r="AF1692" s="1" t="str">
        <f t="shared" si="267"/>
        <v>Not Eligible for Bonus</v>
      </c>
      <c r="AG1692" s="9" t="str">
        <f t="shared" si="268"/>
        <v>Normal Region</v>
      </c>
      <c r="AH1692" s="1" t="str">
        <f t="shared" si="269"/>
        <v>Order Closed</v>
      </c>
    </row>
    <row r="1693" spans="1:34">
      <c r="A1693" s="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c r="P1693" s="1">
        <f t="shared" si="260"/>
        <v>6500</v>
      </c>
      <c r="Q1693" s="1">
        <v>0</v>
      </c>
      <c r="R1693" s="1">
        <f t="shared" si="261"/>
        <v>0</v>
      </c>
      <c r="S1693" s="1">
        <f t="shared" si="262"/>
        <v>6500</v>
      </c>
      <c r="T1693" s="1">
        <v>0.35</v>
      </c>
      <c r="U1693" s="1">
        <f t="shared" si="263"/>
        <v>2275</v>
      </c>
      <c r="V1693" s="1">
        <f t="shared" si="264"/>
        <v>4225</v>
      </c>
      <c r="W1693" s="4">
        <f t="shared" si="265"/>
        <v>0.65</v>
      </c>
      <c r="X1693" s="1" t="s">
        <v>50</v>
      </c>
      <c r="Y1693" s="1" t="s">
        <v>72</v>
      </c>
      <c r="Z1693" s="1" t="s">
        <v>41</v>
      </c>
      <c r="AA1693" s="2">
        <v>46162</v>
      </c>
      <c r="AB1693" s="1">
        <v>5</v>
      </c>
      <c r="AC1693" s="1" t="s">
        <v>42</v>
      </c>
      <c r="AD1693" s="9" t="str">
        <f t="shared" si="266"/>
        <v>Target Not Achieved</v>
      </c>
      <c r="AE1693" s="1" t="str" cm="1">
        <f t="array" ref="AE1693">_xlfn.IFS(AB1693&gt;=4.5,"Excellent",AB1693&gt;=3,"Good",AB1693&lt;3,"Poor")</f>
        <v>Excellent</v>
      </c>
      <c r="AF1693" s="1" t="str">
        <f t="shared" si="267"/>
        <v>Not Eligible for Bonus</v>
      </c>
      <c r="AG1693" s="9" t="str">
        <f t="shared" si="268"/>
        <v>Normal Region</v>
      </c>
      <c r="AH1693" s="1" t="str">
        <f t="shared" si="269"/>
        <v>Order Closed</v>
      </c>
    </row>
    <row r="1694" spans="1:34">
      <c r="A1694" s="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c r="P1694" s="1">
        <f t="shared" si="260"/>
        <v>580</v>
      </c>
      <c r="Q1694" s="1">
        <v>5</v>
      </c>
      <c r="R1694" s="1">
        <f t="shared" si="261"/>
        <v>29</v>
      </c>
      <c r="S1694" s="1">
        <f t="shared" si="262"/>
        <v>551</v>
      </c>
      <c r="T1694" s="1">
        <v>0.62</v>
      </c>
      <c r="U1694" s="1">
        <f t="shared" si="263"/>
        <v>341.62</v>
      </c>
      <c r="V1694" s="1">
        <f t="shared" si="264"/>
        <v>209.38</v>
      </c>
      <c r="W1694" s="4">
        <f t="shared" si="265"/>
        <v>0.38</v>
      </c>
      <c r="X1694" s="1" t="s">
        <v>50</v>
      </c>
      <c r="Y1694" s="1" t="s">
        <v>72</v>
      </c>
      <c r="Z1694" s="1" t="s">
        <v>41</v>
      </c>
      <c r="AA1694" s="2">
        <v>46163</v>
      </c>
      <c r="AB1694" s="1">
        <v>4</v>
      </c>
      <c r="AC1694" s="1" t="s">
        <v>42</v>
      </c>
      <c r="AD1694" s="9" t="str">
        <f t="shared" si="266"/>
        <v>Target Not Achieved</v>
      </c>
      <c r="AE1694" s="1" t="str" cm="1">
        <f t="array" ref="AE1694">_xlfn.IFS(AB1694&gt;=4.5,"Excellent",AB1694&gt;=3,"Good",AB1694&lt;3,"Poor")</f>
        <v>Good</v>
      </c>
      <c r="AF1694" s="1" t="str">
        <f t="shared" si="267"/>
        <v>Not Eligible for Bonus</v>
      </c>
      <c r="AG1694" s="9" t="str">
        <f t="shared" si="268"/>
        <v>Normal Region</v>
      </c>
      <c r="AH1694" s="1" t="str">
        <f t="shared" si="269"/>
        <v>Order Closed</v>
      </c>
    </row>
    <row r="1695" spans="1:34">
      <c r="A1695" s="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c r="P1695" s="1">
        <f t="shared" si="260"/>
        <v>300</v>
      </c>
      <c r="Q1695" s="1">
        <v>20</v>
      </c>
      <c r="R1695" s="1">
        <f t="shared" si="261"/>
        <v>60</v>
      </c>
      <c r="S1695" s="1">
        <f t="shared" si="262"/>
        <v>240</v>
      </c>
      <c r="T1695" s="1">
        <v>0.45</v>
      </c>
      <c r="U1695" s="1">
        <f t="shared" si="263"/>
        <v>108</v>
      </c>
      <c r="V1695" s="1">
        <f t="shared" si="264"/>
        <v>132</v>
      </c>
      <c r="W1695" s="4">
        <f t="shared" si="265"/>
        <v>0.55000000000000004</v>
      </c>
      <c r="X1695" s="1" t="s">
        <v>56</v>
      </c>
      <c r="Y1695" s="1" t="s">
        <v>72</v>
      </c>
      <c r="Z1695" s="1" t="s">
        <v>41</v>
      </c>
      <c r="AA1695" s="2">
        <v>46166</v>
      </c>
      <c r="AB1695" s="1">
        <v>5</v>
      </c>
      <c r="AC1695" s="1" t="s">
        <v>42</v>
      </c>
      <c r="AD1695" s="9" t="str">
        <f t="shared" si="266"/>
        <v>Target Not Achieved</v>
      </c>
      <c r="AE1695" s="1" t="str" cm="1">
        <f t="array" ref="AE1695">_xlfn.IFS(AB1695&gt;=4.5,"Excellent",AB1695&gt;=3,"Good",AB1695&lt;3,"Poor")</f>
        <v>Excellent</v>
      </c>
      <c r="AF1695" s="1" t="str">
        <f t="shared" si="267"/>
        <v>Not Eligible for Bonus</v>
      </c>
      <c r="AG1695" s="9" t="str">
        <f t="shared" si="268"/>
        <v>Normal Region</v>
      </c>
      <c r="AH1695" s="1" t="str">
        <f t="shared" si="269"/>
        <v>Order Closed</v>
      </c>
    </row>
    <row r="1696" spans="1:34">
      <c r="A1696" s="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c r="P1696" s="1">
        <f t="shared" si="260"/>
        <v>22880</v>
      </c>
      <c r="Q1696" s="1">
        <v>10</v>
      </c>
      <c r="R1696" s="1">
        <f t="shared" si="261"/>
        <v>2288</v>
      </c>
      <c r="S1696" s="1">
        <f t="shared" si="262"/>
        <v>20592</v>
      </c>
      <c r="T1696" s="1">
        <v>0.47</v>
      </c>
      <c r="U1696" s="1">
        <f t="shared" si="263"/>
        <v>9678.24</v>
      </c>
      <c r="V1696" s="1">
        <f t="shared" si="264"/>
        <v>10913.76</v>
      </c>
      <c r="W1696" s="4">
        <f t="shared" si="265"/>
        <v>0.53</v>
      </c>
      <c r="X1696" s="1" t="s">
        <v>50</v>
      </c>
      <c r="Y1696" s="1" t="s">
        <v>40</v>
      </c>
      <c r="Z1696" s="1" t="s">
        <v>66</v>
      </c>
      <c r="AA1696" s="1"/>
      <c r="AB1696" s="1"/>
      <c r="AC1696" s="1" t="s">
        <v>42</v>
      </c>
      <c r="AD1696" s="9" t="str">
        <f t="shared" si="266"/>
        <v>Target Achieved</v>
      </c>
      <c r="AE1696" s="1" t="str" cm="1">
        <f t="array" ref="AE1696">_xlfn.IFS(AB1696&gt;=4.5,"Excellent",AB1696&gt;=3,"Good",AB1696&lt;3,"Poor")</f>
        <v>Poor</v>
      </c>
      <c r="AF1696" s="1" t="str">
        <f t="shared" si="267"/>
        <v>Not Eligible for Bonus</v>
      </c>
      <c r="AG1696" s="9" t="str">
        <f t="shared" si="268"/>
        <v>Normal Region</v>
      </c>
      <c r="AH1696" s="1" t="str">
        <f t="shared" si="269"/>
        <v>Order Closed</v>
      </c>
    </row>
    <row r="1697" spans="1:34">
      <c r="A1697" s="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c r="P1697" s="1">
        <f t="shared" si="260"/>
        <v>4210</v>
      </c>
      <c r="Q1697" s="1">
        <v>5</v>
      </c>
      <c r="R1697" s="1">
        <f t="shared" si="261"/>
        <v>210.5</v>
      </c>
      <c r="S1697" s="1">
        <f t="shared" si="262"/>
        <v>3999.5</v>
      </c>
      <c r="T1697" s="1">
        <v>0.47</v>
      </c>
      <c r="U1697" s="1">
        <f t="shared" si="263"/>
        <v>1879.7649999999999</v>
      </c>
      <c r="V1697" s="1">
        <f t="shared" si="264"/>
        <v>2119.7350000000001</v>
      </c>
      <c r="W1697" s="4">
        <f t="shared" si="265"/>
        <v>0.53</v>
      </c>
      <c r="X1697" s="1" t="s">
        <v>39</v>
      </c>
      <c r="Y1697" s="1" t="s">
        <v>81</v>
      </c>
      <c r="Z1697" s="1" t="s">
        <v>120</v>
      </c>
      <c r="AA1697" s="1"/>
      <c r="AB1697" s="1"/>
      <c r="AC1697" s="1" t="s">
        <v>42</v>
      </c>
      <c r="AD1697" s="9" t="str">
        <f t="shared" si="266"/>
        <v>Target Not Achieved</v>
      </c>
      <c r="AE1697" s="1" t="str" cm="1">
        <f t="array" ref="AE1697">_xlfn.IFS(AB1697&gt;=4.5,"Excellent",AB1697&gt;=3,"Good",AB1697&lt;3,"Poor")</f>
        <v>Poor</v>
      </c>
      <c r="AF1697" s="1" t="str">
        <f t="shared" si="267"/>
        <v>Not Eligible for Bonus</v>
      </c>
      <c r="AG1697" s="9" t="str">
        <f t="shared" si="268"/>
        <v>Normal Region</v>
      </c>
      <c r="AH1697" s="1" t="str">
        <f t="shared" si="269"/>
        <v>Order Closed</v>
      </c>
    </row>
    <row r="1698" spans="1:34">
      <c r="A1698" s="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c r="P1698" s="1">
        <f t="shared" si="260"/>
        <v>16290</v>
      </c>
      <c r="Q1698" s="1">
        <v>5</v>
      </c>
      <c r="R1698" s="1">
        <f t="shared" si="261"/>
        <v>814.5</v>
      </c>
      <c r="S1698" s="1">
        <f t="shared" si="262"/>
        <v>15475.5</v>
      </c>
      <c r="T1698" s="1">
        <v>0.47</v>
      </c>
      <c r="U1698" s="1">
        <f t="shared" si="263"/>
        <v>7273.4849999999997</v>
      </c>
      <c r="V1698" s="1">
        <f t="shared" si="264"/>
        <v>8202.0149999999994</v>
      </c>
      <c r="W1698" s="4">
        <f t="shared" si="265"/>
        <v>0.52999999999999992</v>
      </c>
      <c r="X1698" s="1" t="s">
        <v>147</v>
      </c>
      <c r="Y1698" s="1" t="s">
        <v>72</v>
      </c>
      <c r="Z1698" s="1" t="s">
        <v>120</v>
      </c>
      <c r="AA1698" s="1"/>
      <c r="AB1698" s="1"/>
      <c r="AC1698" s="1" t="s">
        <v>42</v>
      </c>
      <c r="AD1698" s="9" t="str">
        <f t="shared" si="266"/>
        <v>Target Achieved</v>
      </c>
      <c r="AE1698" s="1" t="str" cm="1">
        <f t="array" ref="AE1698">_xlfn.IFS(AB1698&gt;=4.5,"Excellent",AB1698&gt;=3,"Good",AB1698&lt;3,"Poor")</f>
        <v>Poor</v>
      </c>
      <c r="AF1698" s="1" t="str">
        <f t="shared" si="267"/>
        <v>Eligible for Bonus</v>
      </c>
      <c r="AG1698" s="9" t="str">
        <f t="shared" si="268"/>
        <v>Normal Region</v>
      </c>
      <c r="AH1698" s="1" t="str">
        <f t="shared" si="269"/>
        <v>Order Closed</v>
      </c>
    </row>
    <row r="1699" spans="1:34">
      <c r="A1699" s="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c r="P1699" s="1">
        <f t="shared" si="260"/>
        <v>2060</v>
      </c>
      <c r="Q1699" s="1">
        <v>0</v>
      </c>
      <c r="R1699" s="1">
        <f t="shared" si="261"/>
        <v>0</v>
      </c>
      <c r="S1699" s="1">
        <f t="shared" si="262"/>
        <v>2060</v>
      </c>
      <c r="T1699" s="1">
        <v>0.57999999999999996</v>
      </c>
      <c r="U1699" s="1">
        <f t="shared" si="263"/>
        <v>1194.8</v>
      </c>
      <c r="V1699" s="1">
        <f t="shared" si="264"/>
        <v>865.2</v>
      </c>
      <c r="W1699" s="4">
        <f t="shared" si="265"/>
        <v>0.42000000000000004</v>
      </c>
      <c r="X1699" s="1" t="s">
        <v>92</v>
      </c>
      <c r="Y1699" s="1" t="s">
        <v>72</v>
      </c>
      <c r="Z1699" s="1" t="s">
        <v>120</v>
      </c>
      <c r="AA1699" s="1"/>
      <c r="AB1699" s="1"/>
      <c r="AC1699" s="1" t="s">
        <v>42</v>
      </c>
      <c r="AD1699" s="9" t="str">
        <f t="shared" si="266"/>
        <v>Target Not Achieved</v>
      </c>
      <c r="AE1699" s="1" t="str" cm="1">
        <f t="array" ref="AE1699">_xlfn.IFS(AB1699&gt;=4.5,"Excellent",AB1699&gt;=3,"Good",AB1699&lt;3,"Poor")</f>
        <v>Poor</v>
      </c>
      <c r="AF1699" s="1" t="str">
        <f t="shared" si="267"/>
        <v>Not Eligible for Bonus</v>
      </c>
      <c r="AG1699" s="9" t="str">
        <f t="shared" si="268"/>
        <v>Normal Region</v>
      </c>
      <c r="AH1699" s="1" t="str">
        <f t="shared" si="269"/>
        <v>Order Closed</v>
      </c>
    </row>
    <row r="1700" spans="1:34">
      <c r="A1700" s="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c r="P1700" s="1">
        <f t="shared" si="260"/>
        <v>14640</v>
      </c>
      <c r="Q1700" s="1">
        <v>25</v>
      </c>
      <c r="R1700" s="1">
        <f t="shared" si="261"/>
        <v>3660</v>
      </c>
      <c r="S1700" s="1">
        <f t="shared" si="262"/>
        <v>10980</v>
      </c>
      <c r="T1700" s="1">
        <v>0.52</v>
      </c>
      <c r="U1700" s="1">
        <f t="shared" si="263"/>
        <v>5709.6</v>
      </c>
      <c r="V1700" s="1">
        <f t="shared" si="264"/>
        <v>5270.4</v>
      </c>
      <c r="W1700" s="4">
        <f t="shared" si="265"/>
        <v>0.48</v>
      </c>
      <c r="X1700" s="1" t="s">
        <v>104</v>
      </c>
      <c r="Y1700" s="1" t="s">
        <v>40</v>
      </c>
      <c r="Z1700" s="1" t="s">
        <v>41</v>
      </c>
      <c r="AA1700" s="2">
        <v>46169</v>
      </c>
      <c r="AB1700" s="1">
        <v>3</v>
      </c>
      <c r="AC1700" s="1" t="s">
        <v>42</v>
      </c>
      <c r="AD1700" s="9" t="str">
        <f t="shared" si="266"/>
        <v>Target Achieved</v>
      </c>
      <c r="AE1700" s="1" t="str" cm="1">
        <f t="array" ref="AE1700">_xlfn.IFS(AB1700&gt;=4.5,"Excellent",AB1700&gt;=3,"Good",AB1700&lt;3,"Poor")</f>
        <v>Good</v>
      </c>
      <c r="AF1700" s="1" t="str">
        <f t="shared" si="267"/>
        <v>Not Eligible for Bonus</v>
      </c>
      <c r="AG1700" s="9" t="str">
        <f t="shared" si="268"/>
        <v>Normal Region</v>
      </c>
      <c r="AH1700" s="1" t="str">
        <f t="shared" si="269"/>
        <v>Order Closed</v>
      </c>
    </row>
    <row r="1701" spans="1:34">
      <c r="A1701" s="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c r="P1701" s="1">
        <f t="shared" si="260"/>
        <v>21150</v>
      </c>
      <c r="Q1701" s="1">
        <v>20</v>
      </c>
      <c r="R1701" s="1">
        <f t="shared" si="261"/>
        <v>4230</v>
      </c>
      <c r="S1701" s="1">
        <f t="shared" si="262"/>
        <v>16920</v>
      </c>
      <c r="T1701" s="1">
        <v>0.47</v>
      </c>
      <c r="U1701" s="1">
        <f t="shared" si="263"/>
        <v>7952.4</v>
      </c>
      <c r="V1701" s="1">
        <f t="shared" si="264"/>
        <v>8967.6</v>
      </c>
      <c r="W1701" s="4">
        <f t="shared" si="265"/>
        <v>0.53</v>
      </c>
      <c r="X1701" s="1" t="s">
        <v>65</v>
      </c>
      <c r="Y1701" s="1" t="s">
        <v>40</v>
      </c>
      <c r="Z1701" s="1" t="s">
        <v>51</v>
      </c>
      <c r="AA1701" s="2">
        <v>46169</v>
      </c>
      <c r="AB1701" s="1"/>
      <c r="AC1701" s="1" t="s">
        <v>42</v>
      </c>
      <c r="AD1701" s="9" t="str">
        <f t="shared" si="266"/>
        <v>Target Achieved</v>
      </c>
      <c r="AE1701" s="1" t="str" cm="1">
        <f t="array" ref="AE1701">_xlfn.IFS(AB1701&gt;=4.5,"Excellent",AB1701&gt;=3,"Good",AB1701&lt;3,"Poor")</f>
        <v>Poor</v>
      </c>
      <c r="AF1701" s="1" t="str">
        <f t="shared" si="267"/>
        <v>Not Eligible for Bonus</v>
      </c>
      <c r="AG1701" s="9" t="str">
        <f t="shared" si="268"/>
        <v>Normal Region</v>
      </c>
      <c r="AH1701" s="1" t="str">
        <f t="shared" si="269"/>
        <v>Order Closed</v>
      </c>
    </row>
    <row r="1702" spans="1:34">
      <c r="A1702" s="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c r="P1702" s="1">
        <f t="shared" si="260"/>
        <v>12480</v>
      </c>
      <c r="Q1702" s="1">
        <v>0</v>
      </c>
      <c r="R1702" s="1">
        <f t="shared" si="261"/>
        <v>0</v>
      </c>
      <c r="S1702" s="1">
        <f t="shared" si="262"/>
        <v>12480</v>
      </c>
      <c r="T1702" s="1">
        <v>0.5</v>
      </c>
      <c r="U1702" s="1">
        <f t="shared" si="263"/>
        <v>6240</v>
      </c>
      <c r="V1702" s="1">
        <f t="shared" si="264"/>
        <v>6240</v>
      </c>
      <c r="W1702" s="4">
        <f t="shared" si="265"/>
        <v>0.5</v>
      </c>
      <c r="X1702" s="1" t="s">
        <v>147</v>
      </c>
      <c r="Y1702" s="1" t="s">
        <v>57</v>
      </c>
      <c r="Z1702" s="1" t="s">
        <v>41</v>
      </c>
      <c r="AA1702" s="2">
        <v>46170</v>
      </c>
      <c r="AB1702" s="1">
        <v>4</v>
      </c>
      <c r="AC1702" s="1" t="s">
        <v>42</v>
      </c>
      <c r="AD1702" s="9" t="str">
        <f t="shared" si="266"/>
        <v>Target Achieved</v>
      </c>
      <c r="AE1702" s="1" t="str" cm="1">
        <f t="array" ref="AE1702">_xlfn.IFS(AB1702&gt;=4.5,"Excellent",AB1702&gt;=3,"Good",AB1702&lt;3,"Poor")</f>
        <v>Good</v>
      </c>
      <c r="AF1702" s="1" t="str">
        <f t="shared" si="267"/>
        <v>Eligible for Bonus</v>
      </c>
      <c r="AG1702" s="9" t="str">
        <f t="shared" si="268"/>
        <v>Priority Region</v>
      </c>
      <c r="AH1702" s="1" t="str">
        <f t="shared" si="269"/>
        <v>Order Closed</v>
      </c>
    </row>
    <row r="1703" spans="1:34">
      <c r="A1703" s="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c r="P1703" s="1">
        <f t="shared" si="260"/>
        <v>26180</v>
      </c>
      <c r="Q1703" s="1">
        <v>5</v>
      </c>
      <c r="R1703" s="1">
        <f t="shared" si="261"/>
        <v>1309</v>
      </c>
      <c r="S1703" s="1">
        <f t="shared" si="262"/>
        <v>24871</v>
      </c>
      <c r="T1703" s="1">
        <v>0.57999999999999996</v>
      </c>
      <c r="U1703" s="1">
        <f t="shared" si="263"/>
        <v>14425.179999999998</v>
      </c>
      <c r="V1703" s="1">
        <f t="shared" si="264"/>
        <v>10445.820000000002</v>
      </c>
      <c r="W1703" s="4">
        <f t="shared" si="265"/>
        <v>0.42000000000000004</v>
      </c>
      <c r="X1703" s="1" t="s">
        <v>50</v>
      </c>
      <c r="Y1703" s="1" t="s">
        <v>57</v>
      </c>
      <c r="Z1703" s="1" t="s">
        <v>41</v>
      </c>
      <c r="AA1703" s="2">
        <v>46171</v>
      </c>
      <c r="AB1703" s="1">
        <v>4</v>
      </c>
      <c r="AC1703" s="1" t="s">
        <v>42</v>
      </c>
      <c r="AD1703" s="9" t="str">
        <f t="shared" si="266"/>
        <v>Target Achieved</v>
      </c>
      <c r="AE1703" s="1" t="str" cm="1">
        <f t="array" ref="AE1703">_xlfn.IFS(AB1703&gt;=4.5,"Excellent",AB1703&gt;=3,"Good",AB1703&lt;3,"Poor")</f>
        <v>Good</v>
      </c>
      <c r="AF1703" s="1" t="str">
        <f t="shared" si="267"/>
        <v>Eligible for Bonus</v>
      </c>
      <c r="AG1703" s="9" t="str">
        <f t="shared" si="268"/>
        <v>Priority Region</v>
      </c>
      <c r="AH1703" s="1" t="str">
        <f t="shared" si="269"/>
        <v>Order Closed</v>
      </c>
    </row>
    <row r="1704" spans="1:34">
      <c r="A1704" s="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c r="P1704" s="1">
        <f t="shared" si="260"/>
        <v>2500</v>
      </c>
      <c r="Q1704" s="1">
        <v>10</v>
      </c>
      <c r="R1704" s="1">
        <f t="shared" si="261"/>
        <v>250</v>
      </c>
      <c r="S1704" s="1">
        <f t="shared" si="262"/>
        <v>2250</v>
      </c>
      <c r="T1704" s="1">
        <v>0.48</v>
      </c>
      <c r="U1704" s="1">
        <f t="shared" si="263"/>
        <v>1080</v>
      </c>
      <c r="V1704" s="1">
        <f t="shared" si="264"/>
        <v>1170</v>
      </c>
      <c r="W1704" s="4">
        <f t="shared" si="265"/>
        <v>0.52</v>
      </c>
      <c r="X1704" s="1" t="s">
        <v>39</v>
      </c>
      <c r="Y1704" s="1" t="s">
        <v>40</v>
      </c>
      <c r="Z1704" s="1" t="s">
        <v>51</v>
      </c>
      <c r="AA1704" s="2">
        <v>46167</v>
      </c>
      <c r="AB1704" s="1"/>
      <c r="AC1704" s="1" t="s">
        <v>42</v>
      </c>
      <c r="AD1704" s="9" t="str">
        <f t="shared" si="266"/>
        <v>Target Not Achieved</v>
      </c>
      <c r="AE1704" s="1" t="str" cm="1">
        <f t="array" ref="AE1704">_xlfn.IFS(AB1704&gt;=4.5,"Excellent",AB1704&gt;=3,"Good",AB1704&lt;3,"Poor")</f>
        <v>Poor</v>
      </c>
      <c r="AF1704" s="1" t="str">
        <f t="shared" si="267"/>
        <v>Not Eligible for Bonus</v>
      </c>
      <c r="AG1704" s="9" t="str">
        <f t="shared" si="268"/>
        <v>Normal Region</v>
      </c>
      <c r="AH1704" s="1" t="str">
        <f t="shared" si="269"/>
        <v>Order Closed</v>
      </c>
    </row>
    <row r="1705" spans="1:34">
      <c r="A1705" s="1" t="s">
        <v>2556</v>
      </c>
      <c r="B1705" s="2">
        <v>46164</v>
      </c>
      <c r="C1705" s="1">
        <v>2026</v>
      </c>
      <c r="D1705" s="1" t="s">
        <v>904</v>
      </c>
      <c r="E1705" s="1" t="s">
        <v>753</v>
      </c>
      <c r="F1705" s="1" t="s">
        <v>74</v>
      </c>
      <c r="G1705" s="1" t="s">
        <v>212</v>
      </c>
      <c r="H1705" s="1" t="s">
        <v>89</v>
      </c>
      <c r="I1705" s="1" t="s">
        <v>163</v>
      </c>
      <c r="J1705" s="1" t="s">
        <v>164</v>
      </c>
      <c r="K1705" s="1" t="s">
        <v>130</v>
      </c>
      <c r="L1705" s="1" t="s">
        <v>85</v>
      </c>
      <c r="M1705" s="1" t="s">
        <v>306</v>
      </c>
      <c r="N1705" s="1">
        <v>3</v>
      </c>
      <c r="O1705" s="1">
        <v>2380</v>
      </c>
      <c r="P1705" s="1">
        <f t="shared" si="260"/>
        <v>7140</v>
      </c>
      <c r="Q1705" s="1">
        <v>20</v>
      </c>
      <c r="R1705" s="1">
        <f t="shared" si="261"/>
        <v>1428</v>
      </c>
      <c r="S1705" s="1">
        <f t="shared" si="262"/>
        <v>5712</v>
      </c>
      <c r="T1705" s="1">
        <v>0.5</v>
      </c>
      <c r="U1705" s="1">
        <f t="shared" si="263"/>
        <v>2856</v>
      </c>
      <c r="V1705" s="1">
        <f t="shared" si="264"/>
        <v>2856</v>
      </c>
      <c r="W1705" s="4">
        <f t="shared" si="265"/>
        <v>0.5</v>
      </c>
      <c r="X1705" s="1" t="s">
        <v>104</v>
      </c>
      <c r="Y1705" s="1" t="s">
        <v>40</v>
      </c>
      <c r="Z1705" s="1" t="s">
        <v>41</v>
      </c>
      <c r="AA1705" s="2">
        <v>46171</v>
      </c>
      <c r="AB1705" s="1">
        <v>5</v>
      </c>
      <c r="AC1705" s="1" t="s">
        <v>42</v>
      </c>
      <c r="AD1705" s="9" t="str">
        <f t="shared" si="266"/>
        <v>Target Not Achieved</v>
      </c>
      <c r="AE1705" s="1" t="str" cm="1">
        <f t="array" ref="AE1705">_xlfn.IFS(AB1705&gt;=4.5,"Excellent",AB1705&gt;=3,"Good",AB1705&lt;3,"Poor")</f>
        <v>Excellent</v>
      </c>
      <c r="AF1705" s="1" t="str">
        <f t="shared" si="267"/>
        <v>Not Eligible for Bonus</v>
      </c>
      <c r="AG1705" s="9" t="str">
        <f t="shared" si="268"/>
        <v>Priority Region</v>
      </c>
      <c r="AH1705" s="1" t="str">
        <f t="shared" si="269"/>
        <v>Order Closed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81030-868B-42CC-8B3F-FA7D4386F0D2}">
  <dimension ref="A1:AG1706"/>
  <sheetViews>
    <sheetView topLeftCell="Z1" zoomScale="130" workbookViewId="0">
      <pane ySplit="1" topLeftCell="A7" activePane="bottomLeft" state="frozen"/>
      <selection activeCell="N1" sqref="N1"/>
      <selection pane="bottomLeft" activeCell="AG25" sqref="AG25"/>
    </sheetView>
  </sheetViews>
  <sheetFormatPr defaultRowHeight="14.4"/>
  <cols>
    <col min="1" max="1" width="14.88671875" bestFit="1" customWidth="1"/>
    <col min="2" max="2" width="10.33203125" bestFit="1" customWidth="1"/>
    <col min="3" max="3" width="5" bestFit="1" customWidth="1"/>
    <col min="4" max="4" width="6.109375" bestFit="1" customWidth="1"/>
    <col min="5" max="5" width="7.33203125" bestFit="1" customWidth="1"/>
    <col min="6" max="6" width="11" bestFit="1" customWidth="1"/>
    <col min="7" max="7" width="11.21875" bestFit="1" customWidth="1"/>
    <col min="8" max="8" width="13.44140625" bestFit="1" customWidth="1"/>
    <col min="9" max="9" width="17.77734375" bestFit="1" customWidth="1"/>
    <col min="10" max="10" width="14.33203125" bestFit="1" customWidth="1"/>
    <col min="11" max="11" width="13.33203125" bestFit="1" customWidth="1"/>
    <col min="12" max="12" width="13.88671875" bestFit="1" customWidth="1"/>
    <col min="13" max="13" width="23.5546875" bestFit="1" customWidth="1"/>
    <col min="14" max="14" width="8.109375" bestFit="1" customWidth="1"/>
    <col min="15" max="15" width="12.77734375" bestFit="1" customWidth="1"/>
    <col min="16" max="16" width="13.21875" bestFit="1" customWidth="1"/>
    <col min="17" max="17" width="10.21875" bestFit="1" customWidth="1"/>
    <col min="18" max="18" width="15.21875" bestFit="1" customWidth="1"/>
    <col min="19" max="19" width="11.33203125" bestFit="1" customWidth="1"/>
    <col min="20" max="20" width="6.6640625" bestFit="1" customWidth="1"/>
    <col min="21" max="22" width="10" bestFit="1" customWidth="1"/>
    <col min="23" max="23" width="13.44140625" bestFit="1" customWidth="1"/>
    <col min="24" max="24" width="15" bestFit="1" customWidth="1"/>
    <col min="25" max="25" width="12.5546875" bestFit="1" customWidth="1"/>
    <col min="26" max="26" width="11.44140625" bestFit="1" customWidth="1"/>
    <col min="27" max="27" width="12" bestFit="1" customWidth="1"/>
    <col min="28" max="28" width="14.77734375" bestFit="1" customWidth="1"/>
    <col min="29" max="29" width="8.5546875" bestFit="1" customWidth="1"/>
    <col min="32" max="32" width="72.33203125" bestFit="1" customWidth="1"/>
  </cols>
  <sheetData>
    <row r="1" spans="1:3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23</v>
      </c>
      <c r="Q1" s="3" t="s">
        <v>15</v>
      </c>
      <c r="R1" s="3" t="s">
        <v>24</v>
      </c>
      <c r="S1" s="3" t="s">
        <v>25</v>
      </c>
      <c r="T1" s="3" t="s">
        <v>16</v>
      </c>
      <c r="U1" s="3" t="s">
        <v>26</v>
      </c>
      <c r="V1" s="3" t="s">
        <v>2557</v>
      </c>
      <c r="W1" s="3" t="s">
        <v>27</v>
      </c>
      <c r="X1" s="3" t="s">
        <v>17</v>
      </c>
      <c r="Y1" s="3" t="s">
        <v>18</v>
      </c>
      <c r="Z1" s="3" t="s">
        <v>19</v>
      </c>
      <c r="AA1" s="3" t="s">
        <v>20</v>
      </c>
      <c r="AB1" s="3" t="s">
        <v>21</v>
      </c>
      <c r="AC1" s="3" t="s">
        <v>22</v>
      </c>
    </row>
    <row r="2" spans="1:33">
      <c r="A2" s="1" t="s">
        <v>28</v>
      </c>
      <c r="B2" s="2">
        <v>45658</v>
      </c>
      <c r="C2" s="1">
        <v>2025</v>
      </c>
      <c r="D2" s="1" t="s">
        <v>29</v>
      </c>
      <c r="E2" s="1" t="s">
        <v>30</v>
      </c>
      <c r="F2" s="1" t="s">
        <v>31</v>
      </c>
      <c r="G2" s="1" t="s">
        <v>32</v>
      </c>
      <c r="H2" s="1" t="s">
        <v>33</v>
      </c>
      <c r="I2" s="1" t="s">
        <v>34</v>
      </c>
      <c r="J2" s="1" t="s">
        <v>35</v>
      </c>
      <c r="K2" s="1" t="s">
        <v>36</v>
      </c>
      <c r="L2" s="1" t="s">
        <v>37</v>
      </c>
      <c r="M2" s="1" t="s">
        <v>38</v>
      </c>
      <c r="N2" s="1">
        <v>2</v>
      </c>
      <c r="O2" s="1">
        <v>5940</v>
      </c>
      <c r="P2" s="1">
        <f>PRODUCT(N2,O2)</f>
        <v>11880</v>
      </c>
      <c r="Q2" s="1">
        <v>10</v>
      </c>
      <c r="R2" s="1">
        <f>P2*(Q2/100)</f>
        <v>1188</v>
      </c>
      <c r="S2" s="1">
        <f>P2-R2</f>
        <v>10692</v>
      </c>
      <c r="T2" s="1">
        <v>0.47</v>
      </c>
      <c r="U2" s="1">
        <f>S2*T2</f>
        <v>5025.24</v>
      </c>
      <c r="V2" s="1">
        <f>S2-U2</f>
        <v>5666.76</v>
      </c>
      <c r="W2" s="4">
        <f>(V2/S2)</f>
        <v>0.53</v>
      </c>
      <c r="X2" s="1" t="s">
        <v>39</v>
      </c>
      <c r="Y2" s="1" t="s">
        <v>40</v>
      </c>
      <c r="Z2" s="1" t="s">
        <v>41</v>
      </c>
      <c r="AA2" s="2">
        <v>45665</v>
      </c>
      <c r="AB2" s="1">
        <v>4</v>
      </c>
      <c r="AC2" s="1" t="s">
        <v>42</v>
      </c>
    </row>
    <row r="3" spans="1:33">
      <c r="A3" s="1" t="s">
        <v>43</v>
      </c>
      <c r="B3" s="2">
        <v>45659</v>
      </c>
      <c r="C3" s="1">
        <v>2025</v>
      </c>
      <c r="D3" s="1" t="s">
        <v>29</v>
      </c>
      <c r="E3" s="1" t="s">
        <v>30</v>
      </c>
      <c r="F3" s="1" t="s">
        <v>44</v>
      </c>
      <c r="G3" s="1" t="s">
        <v>45</v>
      </c>
      <c r="H3" s="1" t="s">
        <v>33</v>
      </c>
      <c r="I3" s="1" t="s">
        <v>46</v>
      </c>
      <c r="J3" s="1" t="s">
        <v>47</v>
      </c>
      <c r="K3" s="1" t="s">
        <v>48</v>
      </c>
      <c r="L3" s="1" t="s">
        <v>37</v>
      </c>
      <c r="M3" s="1" t="s">
        <v>49</v>
      </c>
      <c r="N3" s="1">
        <v>5</v>
      </c>
      <c r="O3" s="1">
        <v>1290</v>
      </c>
      <c r="P3" s="1">
        <f t="shared" ref="P3:P66" si="0">PRODUCT(N3,O3)</f>
        <v>6450</v>
      </c>
      <c r="Q3" s="1">
        <v>25</v>
      </c>
      <c r="R3" s="1">
        <f t="shared" ref="R3:R66" si="1">P3*(Q3/100)</f>
        <v>1612.5</v>
      </c>
      <c r="S3" s="1">
        <f t="shared" ref="S3:S66" si="2">P3-R3</f>
        <v>4837.5</v>
      </c>
      <c r="T3" s="1">
        <v>0.47</v>
      </c>
      <c r="U3" s="1">
        <f t="shared" ref="U3:U66" si="3">S3*T3</f>
        <v>2273.625</v>
      </c>
      <c r="V3" s="1">
        <f t="shared" ref="V3:V66" si="4">S3-U3</f>
        <v>2563.875</v>
      </c>
      <c r="W3" s="4">
        <f t="shared" ref="W3:W66" si="5">(V3/S3)</f>
        <v>0.53</v>
      </c>
      <c r="X3" s="1" t="s">
        <v>50</v>
      </c>
      <c r="Y3" s="1" t="s">
        <v>40</v>
      </c>
      <c r="Z3" s="1" t="s">
        <v>51</v>
      </c>
      <c r="AA3" s="2">
        <v>45662</v>
      </c>
      <c r="AB3" s="1"/>
      <c r="AC3" s="1" t="s">
        <v>42</v>
      </c>
    </row>
    <row r="4" spans="1:33">
      <c r="A4" s="1" t="s">
        <v>52</v>
      </c>
      <c r="B4" s="2">
        <v>45659</v>
      </c>
      <c r="C4" s="1">
        <v>2025</v>
      </c>
      <c r="D4" s="1" t="s">
        <v>29</v>
      </c>
      <c r="E4" s="1" t="s">
        <v>30</v>
      </c>
      <c r="F4" s="1" t="s">
        <v>44</v>
      </c>
      <c r="G4" s="1" t="s">
        <v>53</v>
      </c>
      <c r="H4" s="1" t="s">
        <v>33</v>
      </c>
      <c r="I4" s="1" t="s">
        <v>54</v>
      </c>
      <c r="J4" s="1" t="s">
        <v>55</v>
      </c>
      <c r="K4" s="1" t="s">
        <v>36</v>
      </c>
      <c r="L4" s="1" t="s">
        <v>37</v>
      </c>
      <c r="M4" s="1" t="s">
        <v>38</v>
      </c>
      <c r="N4" s="1">
        <v>3</v>
      </c>
      <c r="O4" s="1">
        <v>5450</v>
      </c>
      <c r="P4" s="1">
        <f t="shared" si="0"/>
        <v>16350</v>
      </c>
      <c r="Q4" s="1">
        <v>10</v>
      </c>
      <c r="R4" s="1">
        <f t="shared" si="1"/>
        <v>1635</v>
      </c>
      <c r="S4" s="1">
        <f t="shared" si="2"/>
        <v>14715</v>
      </c>
      <c r="T4" s="1">
        <v>0.47</v>
      </c>
      <c r="U4" s="1">
        <f t="shared" si="3"/>
        <v>6916.0499999999993</v>
      </c>
      <c r="V4" s="1">
        <f t="shared" si="4"/>
        <v>7798.9500000000007</v>
      </c>
      <c r="W4" s="4">
        <f t="shared" si="5"/>
        <v>0.53</v>
      </c>
      <c r="X4" s="1" t="s">
        <v>56</v>
      </c>
      <c r="Y4" s="1" t="s">
        <v>57</v>
      </c>
      <c r="Z4" s="1" t="s">
        <v>41</v>
      </c>
      <c r="AA4" s="2">
        <v>45660</v>
      </c>
      <c r="AB4" s="1">
        <v>4</v>
      </c>
      <c r="AC4" s="1" t="s">
        <v>42</v>
      </c>
      <c r="AF4" t="s">
        <v>2604</v>
      </c>
      <c r="AG4">
        <f>SUM(S2:S1705)</f>
        <v>38669814</v>
      </c>
    </row>
    <row r="5" spans="1:33">
      <c r="A5" s="1" t="s">
        <v>58</v>
      </c>
      <c r="B5" s="2">
        <v>45659</v>
      </c>
      <c r="C5" s="1">
        <v>2025</v>
      </c>
      <c r="D5" s="1" t="s">
        <v>29</v>
      </c>
      <c r="E5" s="1" t="s">
        <v>30</v>
      </c>
      <c r="F5" s="1" t="s">
        <v>44</v>
      </c>
      <c r="G5" s="1" t="s">
        <v>59</v>
      </c>
      <c r="H5" s="1" t="s">
        <v>33</v>
      </c>
      <c r="I5" s="1" t="s">
        <v>60</v>
      </c>
      <c r="J5" s="1" t="s">
        <v>61</v>
      </c>
      <c r="K5" s="1" t="s">
        <v>62</v>
      </c>
      <c r="L5" s="1" t="s">
        <v>63</v>
      </c>
      <c r="M5" s="1" t="s">
        <v>64</v>
      </c>
      <c r="N5" s="1">
        <v>4</v>
      </c>
      <c r="O5" s="1">
        <v>720</v>
      </c>
      <c r="P5" s="1">
        <f t="shared" si="0"/>
        <v>2880</v>
      </c>
      <c r="Q5" s="1">
        <v>20</v>
      </c>
      <c r="R5" s="1">
        <f t="shared" si="1"/>
        <v>576</v>
      </c>
      <c r="S5" s="1">
        <f t="shared" si="2"/>
        <v>2304</v>
      </c>
      <c r="T5" s="1">
        <v>0.35</v>
      </c>
      <c r="U5" s="1">
        <f t="shared" si="3"/>
        <v>806.4</v>
      </c>
      <c r="V5" s="1">
        <f t="shared" si="4"/>
        <v>1497.6</v>
      </c>
      <c r="W5" s="4">
        <f t="shared" si="5"/>
        <v>0.64999999999999991</v>
      </c>
      <c r="X5" s="1" t="s">
        <v>65</v>
      </c>
      <c r="Y5" s="1" t="s">
        <v>40</v>
      </c>
      <c r="Z5" s="1" t="s">
        <v>66</v>
      </c>
      <c r="AA5" s="1"/>
      <c r="AB5" s="1"/>
      <c r="AC5" s="1" t="s">
        <v>42</v>
      </c>
    </row>
    <row r="6" spans="1:33">
      <c r="A6" s="1" t="s">
        <v>67</v>
      </c>
      <c r="B6" s="2">
        <v>45659</v>
      </c>
      <c r="C6" s="1">
        <v>2025</v>
      </c>
      <c r="D6" s="1" t="s">
        <v>29</v>
      </c>
      <c r="E6" s="1" t="s">
        <v>30</v>
      </c>
      <c r="F6" s="1" t="s">
        <v>44</v>
      </c>
      <c r="G6" s="1" t="s">
        <v>68</v>
      </c>
      <c r="H6" s="1" t="s">
        <v>33</v>
      </c>
      <c r="I6" s="1" t="s">
        <v>69</v>
      </c>
      <c r="J6" s="1" t="s">
        <v>70</v>
      </c>
      <c r="K6" s="1" t="s">
        <v>62</v>
      </c>
      <c r="L6" s="1" t="s">
        <v>63</v>
      </c>
      <c r="M6" s="1" t="s">
        <v>71</v>
      </c>
      <c r="N6" s="1">
        <v>1</v>
      </c>
      <c r="O6" s="1">
        <v>320</v>
      </c>
      <c r="P6" s="1">
        <f t="shared" si="0"/>
        <v>320</v>
      </c>
      <c r="Q6" s="1">
        <v>25</v>
      </c>
      <c r="R6" s="1">
        <f t="shared" si="1"/>
        <v>80</v>
      </c>
      <c r="S6" s="1">
        <f t="shared" si="2"/>
        <v>240</v>
      </c>
      <c r="T6" s="1">
        <v>0.35</v>
      </c>
      <c r="U6" s="1">
        <f t="shared" si="3"/>
        <v>84</v>
      </c>
      <c r="V6" s="1">
        <f t="shared" si="4"/>
        <v>156</v>
      </c>
      <c r="W6" s="4">
        <f t="shared" si="5"/>
        <v>0.65</v>
      </c>
      <c r="X6" s="1" t="s">
        <v>39</v>
      </c>
      <c r="Y6" s="1" t="s">
        <v>72</v>
      </c>
      <c r="Z6" s="1" t="s">
        <v>41</v>
      </c>
      <c r="AA6" s="2">
        <v>45660</v>
      </c>
      <c r="AB6" s="1">
        <v>4</v>
      </c>
      <c r="AC6" s="1" t="s">
        <v>42</v>
      </c>
      <c r="AF6" t="s">
        <v>2597</v>
      </c>
      <c r="AG6">
        <f>AVERAGE(V2:V1705)</f>
        <v>10223.757303403756</v>
      </c>
    </row>
    <row r="7" spans="1:33">
      <c r="A7" s="1" t="s">
        <v>73</v>
      </c>
      <c r="B7" s="2">
        <v>45660</v>
      </c>
      <c r="C7" s="1">
        <v>2025</v>
      </c>
      <c r="D7" s="1" t="s">
        <v>29</v>
      </c>
      <c r="E7" s="1" t="s">
        <v>30</v>
      </c>
      <c r="F7" s="1" t="s">
        <v>74</v>
      </c>
      <c r="G7" s="1" t="s">
        <v>75</v>
      </c>
      <c r="H7" s="1" t="s">
        <v>33</v>
      </c>
      <c r="I7" s="1" t="s">
        <v>76</v>
      </c>
      <c r="J7" s="1" t="s">
        <v>77</v>
      </c>
      <c r="K7" s="1" t="s">
        <v>78</v>
      </c>
      <c r="L7" s="1" t="s">
        <v>79</v>
      </c>
      <c r="M7" s="1" t="s">
        <v>80</v>
      </c>
      <c r="N7" s="1">
        <v>3</v>
      </c>
      <c r="O7" s="1">
        <v>3490</v>
      </c>
      <c r="P7" s="1">
        <f t="shared" si="0"/>
        <v>10470</v>
      </c>
      <c r="Q7" s="1">
        <v>0</v>
      </c>
      <c r="R7" s="1">
        <f t="shared" si="1"/>
        <v>0</v>
      </c>
      <c r="S7" s="1">
        <f t="shared" si="2"/>
        <v>10470</v>
      </c>
      <c r="T7" s="1">
        <v>0.45</v>
      </c>
      <c r="U7" s="1">
        <f t="shared" si="3"/>
        <v>4711.5</v>
      </c>
      <c r="V7" s="1">
        <f t="shared" si="4"/>
        <v>5758.5</v>
      </c>
      <c r="W7" s="4">
        <f t="shared" si="5"/>
        <v>0.55000000000000004</v>
      </c>
      <c r="X7" s="1" t="s">
        <v>56</v>
      </c>
      <c r="Y7" s="1" t="s">
        <v>81</v>
      </c>
      <c r="Z7" s="1" t="s">
        <v>41</v>
      </c>
      <c r="AA7" s="2">
        <v>45664</v>
      </c>
      <c r="AB7" s="1">
        <v>5</v>
      </c>
      <c r="AC7" s="1" t="s">
        <v>42</v>
      </c>
    </row>
    <row r="8" spans="1:33">
      <c r="A8" s="1" t="s">
        <v>82</v>
      </c>
      <c r="B8" s="2">
        <v>45660</v>
      </c>
      <c r="C8" s="1">
        <v>2025</v>
      </c>
      <c r="D8" s="1" t="s">
        <v>29</v>
      </c>
      <c r="E8" s="1" t="s">
        <v>30</v>
      </c>
      <c r="F8" s="1" t="s">
        <v>74</v>
      </c>
      <c r="G8" s="1" t="s">
        <v>83</v>
      </c>
      <c r="H8" s="1" t="s">
        <v>33</v>
      </c>
      <c r="I8" s="1" t="s">
        <v>84</v>
      </c>
      <c r="J8" s="1" t="s">
        <v>47</v>
      </c>
      <c r="K8" s="1" t="s">
        <v>48</v>
      </c>
      <c r="L8" s="1" t="s">
        <v>85</v>
      </c>
      <c r="M8" s="1" t="s">
        <v>86</v>
      </c>
      <c r="N8" s="1">
        <v>3</v>
      </c>
      <c r="O8" s="1">
        <v>1070</v>
      </c>
      <c r="P8" s="1">
        <f t="shared" si="0"/>
        <v>3210</v>
      </c>
      <c r="Q8" s="1">
        <v>10</v>
      </c>
      <c r="R8" s="1">
        <f t="shared" si="1"/>
        <v>321</v>
      </c>
      <c r="S8" s="1">
        <f t="shared" si="2"/>
        <v>2889</v>
      </c>
      <c r="T8" s="1">
        <v>0.5</v>
      </c>
      <c r="U8" s="1">
        <f t="shared" si="3"/>
        <v>1444.5</v>
      </c>
      <c r="V8" s="1">
        <f t="shared" si="4"/>
        <v>1444.5</v>
      </c>
      <c r="W8" s="4">
        <f t="shared" si="5"/>
        <v>0.5</v>
      </c>
      <c r="X8" s="1" t="s">
        <v>39</v>
      </c>
      <c r="Y8" s="1" t="s">
        <v>40</v>
      </c>
      <c r="Z8" s="1" t="s">
        <v>66</v>
      </c>
      <c r="AA8" s="1"/>
      <c r="AB8" s="1"/>
      <c r="AC8" s="1" t="s">
        <v>42</v>
      </c>
      <c r="AF8" t="s">
        <v>2603</v>
      </c>
      <c r="AG8">
        <f>SUM(S2:S1705)</f>
        <v>38669814</v>
      </c>
    </row>
    <row r="9" spans="1:33">
      <c r="A9" s="1" t="s">
        <v>87</v>
      </c>
      <c r="B9" s="2">
        <v>45660</v>
      </c>
      <c r="C9" s="1">
        <v>2025</v>
      </c>
      <c r="D9" s="1" t="s">
        <v>29</v>
      </c>
      <c r="E9" s="1" t="s">
        <v>30</v>
      </c>
      <c r="F9" s="1" t="s">
        <v>74</v>
      </c>
      <c r="G9" s="1" t="s">
        <v>88</v>
      </c>
      <c r="H9" s="1" t="s">
        <v>89</v>
      </c>
      <c r="I9" s="1" t="s">
        <v>90</v>
      </c>
      <c r="J9" s="1" t="s">
        <v>61</v>
      </c>
      <c r="K9" s="1" t="s">
        <v>62</v>
      </c>
      <c r="L9" s="1" t="s">
        <v>37</v>
      </c>
      <c r="M9" s="1" t="s">
        <v>91</v>
      </c>
      <c r="N9" s="1">
        <v>3</v>
      </c>
      <c r="O9" s="1">
        <v>3650</v>
      </c>
      <c r="P9" s="1">
        <f t="shared" si="0"/>
        <v>10950</v>
      </c>
      <c r="Q9" s="1">
        <v>0</v>
      </c>
      <c r="R9" s="1">
        <f t="shared" si="1"/>
        <v>0</v>
      </c>
      <c r="S9" s="1">
        <f t="shared" si="2"/>
        <v>10950</v>
      </c>
      <c r="T9" s="1">
        <v>0.47</v>
      </c>
      <c r="U9" s="1">
        <f t="shared" si="3"/>
        <v>5146.5</v>
      </c>
      <c r="V9" s="1">
        <f t="shared" si="4"/>
        <v>5803.5</v>
      </c>
      <c r="W9" s="4">
        <f t="shared" si="5"/>
        <v>0.53</v>
      </c>
      <c r="X9" s="1" t="s">
        <v>92</v>
      </c>
      <c r="Y9" s="1" t="s">
        <v>40</v>
      </c>
      <c r="Z9" s="1" t="s">
        <v>22</v>
      </c>
      <c r="AA9" s="1"/>
      <c r="AB9" s="1"/>
      <c r="AC9" s="1" t="s">
        <v>93</v>
      </c>
    </row>
    <row r="10" spans="1:33">
      <c r="A10" s="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c r="P10" s="1">
        <f t="shared" si="0"/>
        <v>820</v>
      </c>
      <c r="Q10" s="1">
        <v>25</v>
      </c>
      <c r="R10" s="1">
        <f t="shared" si="1"/>
        <v>205</v>
      </c>
      <c r="S10" s="1">
        <f t="shared" si="2"/>
        <v>615</v>
      </c>
      <c r="T10" s="1">
        <v>0.62</v>
      </c>
      <c r="U10" s="1">
        <f t="shared" si="3"/>
        <v>381.3</v>
      </c>
      <c r="V10" s="1">
        <f t="shared" si="4"/>
        <v>233.7</v>
      </c>
      <c r="W10" s="4">
        <f t="shared" si="5"/>
        <v>0.38</v>
      </c>
      <c r="X10" s="1" t="s">
        <v>50</v>
      </c>
      <c r="Y10" s="1" t="s">
        <v>40</v>
      </c>
      <c r="Z10" s="1" t="s">
        <v>41</v>
      </c>
      <c r="AA10" s="2">
        <v>45665</v>
      </c>
      <c r="AB10" s="1">
        <v>5</v>
      </c>
      <c r="AC10" s="1" t="s">
        <v>42</v>
      </c>
      <c r="AF10" t="s">
        <v>2598</v>
      </c>
      <c r="AG10">
        <f>MIN(AB2:AB1705)</f>
        <v>3</v>
      </c>
    </row>
    <row r="11" spans="1:33">
      <c r="A11" s="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c r="P11" s="1">
        <f t="shared" si="0"/>
        <v>21520</v>
      </c>
      <c r="Q11" s="1">
        <v>10</v>
      </c>
      <c r="R11" s="1">
        <f t="shared" si="1"/>
        <v>2152</v>
      </c>
      <c r="S11" s="1">
        <f t="shared" si="2"/>
        <v>19368</v>
      </c>
      <c r="T11" s="1">
        <v>0.47</v>
      </c>
      <c r="U11" s="1">
        <f t="shared" si="3"/>
        <v>9102.9599999999991</v>
      </c>
      <c r="V11" s="1">
        <f t="shared" si="4"/>
        <v>10265.040000000001</v>
      </c>
      <c r="W11" s="4">
        <f t="shared" si="5"/>
        <v>0.53</v>
      </c>
      <c r="X11" s="1" t="s">
        <v>104</v>
      </c>
      <c r="Y11" s="1" t="s">
        <v>72</v>
      </c>
      <c r="Z11" s="1" t="s">
        <v>22</v>
      </c>
      <c r="AA11" s="1"/>
      <c r="AB11" s="1"/>
      <c r="AC11" s="1" t="s">
        <v>93</v>
      </c>
    </row>
    <row r="12" spans="1:33">
      <c r="A12" s="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c r="P12" s="1">
        <f t="shared" si="0"/>
        <v>290</v>
      </c>
      <c r="Q12" s="1">
        <v>10</v>
      </c>
      <c r="R12" s="1">
        <f t="shared" si="1"/>
        <v>29</v>
      </c>
      <c r="S12" s="1">
        <f t="shared" si="2"/>
        <v>261</v>
      </c>
      <c r="T12" s="1">
        <v>0.35</v>
      </c>
      <c r="U12" s="1">
        <f t="shared" si="3"/>
        <v>91.35</v>
      </c>
      <c r="V12" s="1">
        <f t="shared" si="4"/>
        <v>169.65</v>
      </c>
      <c r="W12" s="4">
        <f t="shared" si="5"/>
        <v>0.65</v>
      </c>
      <c r="X12" s="1" t="s">
        <v>39</v>
      </c>
      <c r="Y12" s="1" t="s">
        <v>40</v>
      </c>
      <c r="Z12" s="1" t="s">
        <v>66</v>
      </c>
      <c r="AA12" s="1"/>
      <c r="AB12" s="1"/>
      <c r="AC12" s="1" t="s">
        <v>42</v>
      </c>
      <c r="AF12" t="s">
        <v>2600</v>
      </c>
      <c r="AG12">
        <f>MAX(O2:O1705)</f>
        <v>89830</v>
      </c>
    </row>
    <row r="13" spans="1:33">
      <c r="A13" s="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c r="P13" s="1">
        <f t="shared" si="0"/>
        <v>248250</v>
      </c>
      <c r="Q13" s="1">
        <v>10</v>
      </c>
      <c r="R13" s="1">
        <f t="shared" si="1"/>
        <v>24825</v>
      </c>
      <c r="S13" s="1">
        <f t="shared" si="2"/>
        <v>223425</v>
      </c>
      <c r="T13" s="1">
        <v>0.57999999999999996</v>
      </c>
      <c r="U13" s="1">
        <f t="shared" si="3"/>
        <v>129586.49999999999</v>
      </c>
      <c r="V13" s="1">
        <f t="shared" si="4"/>
        <v>93838.500000000015</v>
      </c>
      <c r="W13" s="4">
        <f t="shared" si="5"/>
        <v>0.42000000000000004</v>
      </c>
      <c r="X13" s="1" t="s">
        <v>65</v>
      </c>
      <c r="Y13" s="1" t="s">
        <v>40</v>
      </c>
      <c r="Z13" s="1" t="s">
        <v>22</v>
      </c>
      <c r="AA13" s="1"/>
      <c r="AB13" s="1"/>
      <c r="AC13" s="1" t="s">
        <v>93</v>
      </c>
    </row>
    <row r="14" spans="1:33">
      <c r="A14" s="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c r="P14" s="1">
        <f t="shared" si="0"/>
        <v>960</v>
      </c>
      <c r="Q14" s="1">
        <v>10</v>
      </c>
      <c r="R14" s="1">
        <f t="shared" si="1"/>
        <v>96</v>
      </c>
      <c r="S14" s="1">
        <f t="shared" si="2"/>
        <v>864</v>
      </c>
      <c r="T14" s="1">
        <v>0.62</v>
      </c>
      <c r="U14" s="1">
        <f t="shared" si="3"/>
        <v>535.67999999999995</v>
      </c>
      <c r="V14" s="1">
        <f t="shared" si="4"/>
        <v>328.32000000000005</v>
      </c>
      <c r="W14" s="4">
        <f t="shared" si="5"/>
        <v>0.38000000000000006</v>
      </c>
      <c r="X14" s="1" t="s">
        <v>50</v>
      </c>
      <c r="Y14" s="1" t="s">
        <v>72</v>
      </c>
      <c r="Z14" s="1" t="s">
        <v>120</v>
      </c>
      <c r="AA14" s="1"/>
      <c r="AB14" s="1"/>
      <c r="AC14" s="1" t="s">
        <v>42</v>
      </c>
      <c r="AF14" t="s">
        <v>2599</v>
      </c>
      <c r="AG14">
        <f>COUNT(V2:V1705)</f>
        <v>1704</v>
      </c>
    </row>
    <row r="15" spans="1:33">
      <c r="A15" s="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c r="P15" s="1">
        <f t="shared" si="0"/>
        <v>3580</v>
      </c>
      <c r="Q15" s="1">
        <v>10</v>
      </c>
      <c r="R15" s="1">
        <f t="shared" si="1"/>
        <v>358</v>
      </c>
      <c r="S15" s="1">
        <f t="shared" si="2"/>
        <v>3222</v>
      </c>
      <c r="T15" s="1">
        <v>0.47</v>
      </c>
      <c r="U15" s="1">
        <f t="shared" si="3"/>
        <v>1514.34</v>
      </c>
      <c r="V15" s="1">
        <f t="shared" si="4"/>
        <v>1707.66</v>
      </c>
      <c r="W15" s="4">
        <f t="shared" si="5"/>
        <v>0.53</v>
      </c>
      <c r="X15" s="1" t="s">
        <v>92</v>
      </c>
      <c r="Y15" s="1" t="s">
        <v>81</v>
      </c>
      <c r="Z15" s="1" t="s">
        <v>51</v>
      </c>
      <c r="AA15" s="2">
        <v>45664</v>
      </c>
      <c r="AB15" s="1"/>
      <c r="AC15" s="1" t="s">
        <v>42</v>
      </c>
    </row>
    <row r="16" spans="1:33">
      <c r="A16" s="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c r="P16" s="1">
        <f t="shared" si="0"/>
        <v>12950</v>
      </c>
      <c r="Q16" s="1">
        <v>10</v>
      </c>
      <c r="R16" s="1">
        <f t="shared" si="1"/>
        <v>1295</v>
      </c>
      <c r="S16" s="1">
        <f t="shared" si="2"/>
        <v>11655</v>
      </c>
      <c r="T16" s="1">
        <v>0.45</v>
      </c>
      <c r="U16" s="1">
        <f t="shared" si="3"/>
        <v>5244.75</v>
      </c>
      <c r="V16" s="1">
        <f t="shared" si="4"/>
        <v>6410.25</v>
      </c>
      <c r="W16" s="4">
        <f t="shared" si="5"/>
        <v>0.55000000000000004</v>
      </c>
      <c r="X16" s="1" t="s">
        <v>65</v>
      </c>
      <c r="Y16" s="1" t="s">
        <v>72</v>
      </c>
      <c r="Z16" s="1" t="s">
        <v>41</v>
      </c>
      <c r="AA16" s="2">
        <v>45666</v>
      </c>
      <c r="AB16" s="1">
        <v>5</v>
      </c>
      <c r="AC16" s="1" t="s">
        <v>42</v>
      </c>
      <c r="AF16" t="s">
        <v>2602</v>
      </c>
      <c r="AG16">
        <f>COUNTA(AA2:AA1705)</f>
        <v>1135</v>
      </c>
    </row>
    <row r="17" spans="1:33">
      <c r="A17" s="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c r="P17" s="1">
        <f t="shared" si="0"/>
        <v>316450</v>
      </c>
      <c r="Q17" s="1">
        <v>0</v>
      </c>
      <c r="R17" s="1">
        <f t="shared" si="1"/>
        <v>0</v>
      </c>
      <c r="S17" s="1">
        <f t="shared" si="2"/>
        <v>316450</v>
      </c>
      <c r="T17" s="1">
        <v>0.57999999999999996</v>
      </c>
      <c r="U17" s="1">
        <f t="shared" si="3"/>
        <v>183541</v>
      </c>
      <c r="V17" s="1">
        <f t="shared" si="4"/>
        <v>132909</v>
      </c>
      <c r="W17" s="4">
        <f t="shared" si="5"/>
        <v>0.42</v>
      </c>
      <c r="X17" s="1" t="s">
        <v>39</v>
      </c>
      <c r="Y17" s="1" t="s">
        <v>57</v>
      </c>
      <c r="Z17" s="1" t="s">
        <v>51</v>
      </c>
      <c r="AA17" s="2">
        <v>45669</v>
      </c>
      <c r="AB17" s="1"/>
      <c r="AC17" s="1" t="s">
        <v>42</v>
      </c>
    </row>
    <row r="18" spans="1:33">
      <c r="A18" s="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c r="P18" s="1">
        <f t="shared" si="0"/>
        <v>10600</v>
      </c>
      <c r="Q18" s="1">
        <v>15</v>
      </c>
      <c r="R18" s="1">
        <f t="shared" si="1"/>
        <v>1590</v>
      </c>
      <c r="S18" s="1">
        <f t="shared" si="2"/>
        <v>9010</v>
      </c>
      <c r="T18" s="1">
        <v>0.5</v>
      </c>
      <c r="U18" s="1">
        <f t="shared" si="3"/>
        <v>4505</v>
      </c>
      <c r="V18" s="1">
        <f t="shared" si="4"/>
        <v>4505</v>
      </c>
      <c r="W18" s="4">
        <f t="shared" si="5"/>
        <v>0.5</v>
      </c>
      <c r="X18" s="1" t="s">
        <v>50</v>
      </c>
      <c r="Y18" s="1" t="s">
        <v>57</v>
      </c>
      <c r="Z18" s="1" t="s">
        <v>22</v>
      </c>
      <c r="AA18" s="1"/>
      <c r="AB18" s="1"/>
      <c r="AC18" s="1" t="s">
        <v>93</v>
      </c>
      <c r="AF18" t="s">
        <v>2601</v>
      </c>
      <c r="AG18">
        <f>COUNTBLANK(AB2:AB1705)</f>
        <v>739</v>
      </c>
    </row>
    <row r="19" spans="1:33">
      <c r="A19" s="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c r="P19" s="1">
        <f t="shared" si="0"/>
        <v>4260</v>
      </c>
      <c r="Q19" s="1">
        <v>20</v>
      </c>
      <c r="R19" s="1">
        <f t="shared" si="1"/>
        <v>852</v>
      </c>
      <c r="S19" s="1">
        <f t="shared" si="2"/>
        <v>3408</v>
      </c>
      <c r="T19" s="1">
        <v>0.5</v>
      </c>
      <c r="U19" s="1">
        <f t="shared" si="3"/>
        <v>1704</v>
      </c>
      <c r="V19" s="1">
        <f t="shared" si="4"/>
        <v>1704</v>
      </c>
      <c r="W19" s="4">
        <f t="shared" si="5"/>
        <v>0.5</v>
      </c>
      <c r="X19" s="1" t="s">
        <v>147</v>
      </c>
      <c r="Y19" s="1" t="s">
        <v>81</v>
      </c>
      <c r="Z19" s="1" t="s">
        <v>22</v>
      </c>
      <c r="AA19" s="1"/>
      <c r="AB19" s="1"/>
      <c r="AC19" s="1" t="s">
        <v>93</v>
      </c>
    </row>
    <row r="20" spans="1:33">
      <c r="A20" s="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c r="P20" s="1">
        <f t="shared" si="0"/>
        <v>53100</v>
      </c>
      <c r="Q20" s="1">
        <v>0</v>
      </c>
      <c r="R20" s="1">
        <f t="shared" si="1"/>
        <v>0</v>
      </c>
      <c r="S20" s="1">
        <f t="shared" si="2"/>
        <v>53100</v>
      </c>
      <c r="T20" s="1">
        <v>0.52</v>
      </c>
      <c r="U20" s="1">
        <f t="shared" si="3"/>
        <v>27612</v>
      </c>
      <c r="V20" s="1">
        <f t="shared" si="4"/>
        <v>25488</v>
      </c>
      <c r="W20" s="4">
        <f t="shared" si="5"/>
        <v>0.48</v>
      </c>
      <c r="X20" s="1" t="s">
        <v>39</v>
      </c>
      <c r="Y20" s="1" t="s">
        <v>57</v>
      </c>
      <c r="Z20" s="1" t="s">
        <v>120</v>
      </c>
      <c r="AA20" s="1"/>
      <c r="AB20" s="1"/>
      <c r="AC20" s="1" t="s">
        <v>42</v>
      </c>
      <c r="AF20" t="s">
        <v>2605</v>
      </c>
      <c r="AG20">
        <f>ROUND(U3,2)</f>
        <v>2273.63</v>
      </c>
    </row>
    <row r="21" spans="1:33">
      <c r="A21" s="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c r="P21" s="1">
        <f t="shared" si="0"/>
        <v>27900</v>
      </c>
      <c r="Q21" s="1">
        <v>20</v>
      </c>
      <c r="R21" s="1">
        <f t="shared" si="1"/>
        <v>5580</v>
      </c>
      <c r="S21" s="1">
        <f t="shared" si="2"/>
        <v>22320</v>
      </c>
      <c r="T21" s="1">
        <v>0.5</v>
      </c>
      <c r="U21" s="1">
        <f t="shared" si="3"/>
        <v>11160</v>
      </c>
      <c r="V21" s="1">
        <f t="shared" si="4"/>
        <v>11160</v>
      </c>
      <c r="W21" s="4">
        <f t="shared" si="5"/>
        <v>0.5</v>
      </c>
      <c r="X21" s="1" t="s">
        <v>147</v>
      </c>
      <c r="Y21" s="1" t="s">
        <v>72</v>
      </c>
      <c r="Z21" s="1" t="s">
        <v>41</v>
      </c>
      <c r="AA21" s="2">
        <v>45666</v>
      </c>
      <c r="AB21" s="1">
        <v>4</v>
      </c>
      <c r="AC21" s="1" t="s">
        <v>42</v>
      </c>
    </row>
    <row r="22" spans="1:33">
      <c r="A22" s="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c r="P22" s="1">
        <f t="shared" si="0"/>
        <v>2310</v>
      </c>
      <c r="Q22" s="1">
        <v>15</v>
      </c>
      <c r="R22" s="1">
        <f t="shared" si="1"/>
        <v>346.5</v>
      </c>
      <c r="S22" s="1">
        <f t="shared" si="2"/>
        <v>1963.5</v>
      </c>
      <c r="T22" s="1">
        <v>0.35</v>
      </c>
      <c r="U22" s="1">
        <f t="shared" si="3"/>
        <v>687.22499999999991</v>
      </c>
      <c r="V22" s="1">
        <f t="shared" si="4"/>
        <v>1276.2750000000001</v>
      </c>
      <c r="W22" s="4">
        <f t="shared" si="5"/>
        <v>0.65</v>
      </c>
      <c r="X22" s="1" t="s">
        <v>65</v>
      </c>
      <c r="Y22" s="1" t="s">
        <v>40</v>
      </c>
      <c r="Z22" s="1" t="s">
        <v>41</v>
      </c>
      <c r="AA22" s="2">
        <v>45665</v>
      </c>
      <c r="AB22" s="1">
        <v>4</v>
      </c>
      <c r="AC22" s="1" t="s">
        <v>42</v>
      </c>
      <c r="AF22" t="s">
        <v>2606</v>
      </c>
      <c r="AG22">
        <f>ROUNDUP(AG20,1)</f>
        <v>2273.6999999999998</v>
      </c>
    </row>
    <row r="23" spans="1:33">
      <c r="A23" s="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c r="P23" s="1">
        <f t="shared" si="0"/>
        <v>750</v>
      </c>
      <c r="Q23" s="1">
        <v>0</v>
      </c>
      <c r="R23" s="1">
        <f t="shared" si="1"/>
        <v>0</v>
      </c>
      <c r="S23" s="1">
        <f t="shared" si="2"/>
        <v>750</v>
      </c>
      <c r="T23" s="1">
        <v>0.35</v>
      </c>
      <c r="U23" s="1">
        <f t="shared" si="3"/>
        <v>262.5</v>
      </c>
      <c r="V23" s="1">
        <f t="shared" si="4"/>
        <v>487.5</v>
      </c>
      <c r="W23" s="4">
        <f t="shared" si="5"/>
        <v>0.65</v>
      </c>
      <c r="X23" s="1" t="s">
        <v>56</v>
      </c>
      <c r="Y23" s="1" t="s">
        <v>40</v>
      </c>
      <c r="Z23" s="1" t="s">
        <v>66</v>
      </c>
      <c r="AA23" s="1"/>
      <c r="AB23" s="1"/>
      <c r="AC23" s="1" t="s">
        <v>42</v>
      </c>
    </row>
    <row r="24" spans="1:33">
      <c r="A24" s="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c r="P24" s="1">
        <f t="shared" si="0"/>
        <v>3000</v>
      </c>
      <c r="Q24" s="1">
        <v>0</v>
      </c>
      <c r="R24" s="1">
        <f t="shared" si="1"/>
        <v>0</v>
      </c>
      <c r="S24" s="1">
        <f t="shared" si="2"/>
        <v>3000</v>
      </c>
      <c r="T24" s="1">
        <v>0.35</v>
      </c>
      <c r="U24" s="1">
        <f t="shared" si="3"/>
        <v>1050</v>
      </c>
      <c r="V24" s="1">
        <f t="shared" si="4"/>
        <v>1950</v>
      </c>
      <c r="W24" s="4">
        <f t="shared" si="5"/>
        <v>0.65</v>
      </c>
      <c r="X24" s="1" t="s">
        <v>104</v>
      </c>
      <c r="Y24" s="1" t="s">
        <v>40</v>
      </c>
      <c r="Z24" s="1" t="s">
        <v>66</v>
      </c>
      <c r="AA24" s="1"/>
      <c r="AB24" s="1"/>
      <c r="AC24" s="1" t="s">
        <v>42</v>
      </c>
      <c r="AF24" t="s">
        <v>2607</v>
      </c>
      <c r="AG24">
        <f>ROUNDDOWN(AG22,0)</f>
        <v>2273</v>
      </c>
    </row>
    <row r="25" spans="1:33">
      <c r="A25" s="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c r="P25" s="1">
        <f t="shared" si="0"/>
        <v>8120</v>
      </c>
      <c r="Q25" s="1">
        <v>0</v>
      </c>
      <c r="R25" s="1">
        <f t="shared" si="1"/>
        <v>0</v>
      </c>
      <c r="S25" s="1">
        <f t="shared" si="2"/>
        <v>8120</v>
      </c>
      <c r="T25" s="1">
        <v>0.47</v>
      </c>
      <c r="U25" s="1">
        <f t="shared" si="3"/>
        <v>3816.3999999999996</v>
      </c>
      <c r="V25" s="1">
        <f t="shared" si="4"/>
        <v>4303.6000000000004</v>
      </c>
      <c r="W25" s="4">
        <f t="shared" si="5"/>
        <v>0.53</v>
      </c>
      <c r="X25" s="1" t="s">
        <v>39</v>
      </c>
      <c r="Y25" s="1" t="s">
        <v>81</v>
      </c>
      <c r="Z25" s="1" t="s">
        <v>41</v>
      </c>
      <c r="AA25" s="2">
        <v>45670</v>
      </c>
      <c r="AB25" s="1">
        <v>5</v>
      </c>
      <c r="AC25" s="1" t="s">
        <v>42</v>
      </c>
    </row>
    <row r="26" spans="1:33">
      <c r="A26" s="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c r="P26" s="1">
        <f t="shared" si="0"/>
        <v>13820</v>
      </c>
      <c r="Q26" s="1">
        <v>20</v>
      </c>
      <c r="R26" s="1">
        <f t="shared" si="1"/>
        <v>2764</v>
      </c>
      <c r="S26" s="1">
        <f t="shared" si="2"/>
        <v>11056</v>
      </c>
      <c r="T26" s="1">
        <v>0.48</v>
      </c>
      <c r="U26" s="1">
        <f t="shared" si="3"/>
        <v>5306.88</v>
      </c>
      <c r="V26" s="1">
        <f t="shared" si="4"/>
        <v>5749.12</v>
      </c>
      <c r="W26" s="4">
        <f t="shared" si="5"/>
        <v>0.52</v>
      </c>
      <c r="X26" s="1" t="s">
        <v>92</v>
      </c>
      <c r="Y26" s="1" t="s">
        <v>40</v>
      </c>
      <c r="Z26" s="1" t="s">
        <v>41</v>
      </c>
      <c r="AA26" s="2">
        <v>45667</v>
      </c>
      <c r="AB26" s="1">
        <v>4</v>
      </c>
      <c r="AC26" s="1" t="s">
        <v>42</v>
      </c>
    </row>
    <row r="27" spans="1:33">
      <c r="A27" s="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c r="P27" s="1">
        <f t="shared" si="0"/>
        <v>1560</v>
      </c>
      <c r="Q27" s="1">
        <v>30</v>
      </c>
      <c r="R27" s="1">
        <f t="shared" si="1"/>
        <v>468</v>
      </c>
      <c r="S27" s="1">
        <f t="shared" si="2"/>
        <v>1092</v>
      </c>
      <c r="T27" s="1">
        <v>0.45</v>
      </c>
      <c r="U27" s="1">
        <f t="shared" si="3"/>
        <v>491.40000000000003</v>
      </c>
      <c r="V27" s="1">
        <f t="shared" si="4"/>
        <v>600.59999999999991</v>
      </c>
      <c r="W27" s="4">
        <f t="shared" si="5"/>
        <v>0.54999999999999993</v>
      </c>
      <c r="X27" s="1" t="s">
        <v>50</v>
      </c>
      <c r="Y27" s="1" t="s">
        <v>40</v>
      </c>
      <c r="Z27" s="1" t="s">
        <v>22</v>
      </c>
      <c r="AA27" s="1"/>
      <c r="AB27" s="1"/>
      <c r="AC27" s="1" t="s">
        <v>93</v>
      </c>
    </row>
    <row r="28" spans="1:33">
      <c r="A28" s="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c r="P28" s="1">
        <f t="shared" si="0"/>
        <v>480</v>
      </c>
      <c r="Q28" s="1">
        <v>10</v>
      </c>
      <c r="R28" s="1">
        <f t="shared" si="1"/>
        <v>48</v>
      </c>
      <c r="S28" s="1">
        <f t="shared" si="2"/>
        <v>432</v>
      </c>
      <c r="T28" s="1">
        <v>0.62</v>
      </c>
      <c r="U28" s="1">
        <f t="shared" si="3"/>
        <v>267.83999999999997</v>
      </c>
      <c r="V28" s="1">
        <f t="shared" si="4"/>
        <v>164.16000000000003</v>
      </c>
      <c r="W28" s="4">
        <f t="shared" si="5"/>
        <v>0.38000000000000006</v>
      </c>
      <c r="X28" s="1" t="s">
        <v>147</v>
      </c>
      <c r="Y28" s="1" t="s">
        <v>81</v>
      </c>
      <c r="Z28" s="1" t="s">
        <v>41</v>
      </c>
      <c r="AA28" s="2">
        <v>45667</v>
      </c>
      <c r="AB28" s="1">
        <v>4</v>
      </c>
      <c r="AC28" s="1" t="s">
        <v>42</v>
      </c>
    </row>
    <row r="29" spans="1:33">
      <c r="A29" s="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c r="P29" s="1">
        <f t="shared" si="0"/>
        <v>9700</v>
      </c>
      <c r="Q29" s="1">
        <v>0</v>
      </c>
      <c r="R29" s="1">
        <f t="shared" si="1"/>
        <v>0</v>
      </c>
      <c r="S29" s="1">
        <f t="shared" si="2"/>
        <v>9700</v>
      </c>
      <c r="T29" s="1">
        <v>0.45</v>
      </c>
      <c r="U29" s="1">
        <f t="shared" si="3"/>
        <v>4365</v>
      </c>
      <c r="V29" s="1">
        <f t="shared" si="4"/>
        <v>5335</v>
      </c>
      <c r="W29" s="4">
        <f t="shared" si="5"/>
        <v>0.55000000000000004</v>
      </c>
      <c r="X29" s="1" t="s">
        <v>92</v>
      </c>
      <c r="Y29" s="1" t="s">
        <v>72</v>
      </c>
      <c r="Z29" s="1" t="s">
        <v>120</v>
      </c>
      <c r="AA29" s="1"/>
      <c r="AB29" s="1"/>
      <c r="AC29" s="1" t="s">
        <v>42</v>
      </c>
    </row>
    <row r="30" spans="1:33">
      <c r="A30" s="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c r="P30" s="1">
        <f t="shared" si="0"/>
        <v>400</v>
      </c>
      <c r="Q30" s="1">
        <v>5</v>
      </c>
      <c r="R30" s="1">
        <f t="shared" si="1"/>
        <v>20</v>
      </c>
      <c r="S30" s="1">
        <f t="shared" si="2"/>
        <v>380</v>
      </c>
      <c r="T30" s="1">
        <v>0.62</v>
      </c>
      <c r="U30" s="1">
        <f t="shared" si="3"/>
        <v>235.6</v>
      </c>
      <c r="V30" s="1">
        <f t="shared" si="4"/>
        <v>144.4</v>
      </c>
      <c r="W30" s="4">
        <f t="shared" si="5"/>
        <v>0.38</v>
      </c>
      <c r="X30" s="1" t="s">
        <v>104</v>
      </c>
      <c r="Y30" s="1" t="s">
        <v>40</v>
      </c>
      <c r="Z30" s="1" t="s">
        <v>66</v>
      </c>
      <c r="AA30" s="1"/>
      <c r="AB30" s="1"/>
      <c r="AC30" s="1" t="s">
        <v>42</v>
      </c>
    </row>
    <row r="31" spans="1:33">
      <c r="A31" s="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c r="P31" s="1">
        <f t="shared" si="0"/>
        <v>293200</v>
      </c>
      <c r="Q31" s="1">
        <v>0</v>
      </c>
      <c r="R31" s="1">
        <f t="shared" si="1"/>
        <v>0</v>
      </c>
      <c r="S31" s="1">
        <f t="shared" si="2"/>
        <v>293200</v>
      </c>
      <c r="T31" s="1">
        <v>0.57999999999999996</v>
      </c>
      <c r="U31" s="1">
        <f t="shared" si="3"/>
        <v>170056</v>
      </c>
      <c r="V31" s="1">
        <f t="shared" si="4"/>
        <v>123144</v>
      </c>
      <c r="W31" s="4">
        <f t="shared" si="5"/>
        <v>0.42</v>
      </c>
      <c r="X31" s="1" t="s">
        <v>65</v>
      </c>
      <c r="Y31" s="1" t="s">
        <v>40</v>
      </c>
      <c r="Z31" s="1" t="s">
        <v>41</v>
      </c>
      <c r="AA31" s="2">
        <v>45671</v>
      </c>
      <c r="AB31" s="1">
        <v>4</v>
      </c>
      <c r="AC31" s="1" t="s">
        <v>42</v>
      </c>
    </row>
    <row r="32" spans="1:33">
      <c r="A32" s="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c r="P32" s="1">
        <f t="shared" si="0"/>
        <v>35440</v>
      </c>
      <c r="Q32" s="1">
        <v>0</v>
      </c>
      <c r="R32" s="1">
        <f t="shared" si="1"/>
        <v>0</v>
      </c>
      <c r="S32" s="1">
        <f t="shared" si="2"/>
        <v>35440</v>
      </c>
      <c r="T32" s="1">
        <v>0.48</v>
      </c>
      <c r="U32" s="1">
        <f t="shared" si="3"/>
        <v>17011.2</v>
      </c>
      <c r="V32" s="1">
        <f t="shared" si="4"/>
        <v>18428.8</v>
      </c>
      <c r="W32" s="4">
        <f t="shared" si="5"/>
        <v>0.52</v>
      </c>
      <c r="X32" s="1" t="s">
        <v>65</v>
      </c>
      <c r="Y32" s="1" t="s">
        <v>81</v>
      </c>
      <c r="Z32" s="1" t="s">
        <v>41</v>
      </c>
      <c r="AA32" s="2">
        <v>45668</v>
      </c>
      <c r="AB32" s="1">
        <v>5</v>
      </c>
      <c r="AC32" s="1" t="s">
        <v>42</v>
      </c>
    </row>
    <row r="33" spans="1:29">
      <c r="A33" s="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c r="P33" s="1">
        <f t="shared" si="0"/>
        <v>1040</v>
      </c>
      <c r="Q33" s="1">
        <v>30</v>
      </c>
      <c r="R33" s="1">
        <f t="shared" si="1"/>
        <v>312</v>
      </c>
      <c r="S33" s="1">
        <f t="shared" si="2"/>
        <v>728</v>
      </c>
      <c r="T33" s="1">
        <v>0.62</v>
      </c>
      <c r="U33" s="1">
        <f t="shared" si="3"/>
        <v>451.36</v>
      </c>
      <c r="V33" s="1">
        <f t="shared" si="4"/>
        <v>276.64</v>
      </c>
      <c r="W33" s="4">
        <f t="shared" si="5"/>
        <v>0.38</v>
      </c>
      <c r="X33" s="1" t="s">
        <v>92</v>
      </c>
      <c r="Y33" s="1" t="s">
        <v>57</v>
      </c>
      <c r="Z33" s="1" t="s">
        <v>41</v>
      </c>
      <c r="AA33" s="2">
        <v>45670</v>
      </c>
      <c r="AB33" s="1">
        <v>5</v>
      </c>
      <c r="AC33" s="1" t="s">
        <v>42</v>
      </c>
    </row>
    <row r="34" spans="1:29">
      <c r="A34" s="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c r="P34" s="1">
        <f t="shared" si="0"/>
        <v>5720</v>
      </c>
      <c r="Q34" s="1">
        <v>15</v>
      </c>
      <c r="R34" s="1">
        <f t="shared" si="1"/>
        <v>858</v>
      </c>
      <c r="S34" s="1">
        <f t="shared" si="2"/>
        <v>4862</v>
      </c>
      <c r="T34" s="1">
        <v>0.48</v>
      </c>
      <c r="U34" s="1">
        <f t="shared" si="3"/>
        <v>2333.7599999999998</v>
      </c>
      <c r="V34" s="1">
        <f t="shared" si="4"/>
        <v>2528.2400000000002</v>
      </c>
      <c r="W34" s="4">
        <f t="shared" si="5"/>
        <v>0.52</v>
      </c>
      <c r="X34" s="1" t="s">
        <v>104</v>
      </c>
      <c r="Y34" s="1" t="s">
        <v>57</v>
      </c>
      <c r="Z34" s="1" t="s">
        <v>66</v>
      </c>
      <c r="AA34" s="1"/>
      <c r="AB34" s="1"/>
      <c r="AC34" s="1" t="s">
        <v>42</v>
      </c>
    </row>
    <row r="35" spans="1:29">
      <c r="A35" s="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c r="P35" s="1">
        <f t="shared" si="0"/>
        <v>14370</v>
      </c>
      <c r="Q35" s="1">
        <v>10</v>
      </c>
      <c r="R35" s="1">
        <f t="shared" si="1"/>
        <v>1437</v>
      </c>
      <c r="S35" s="1">
        <f t="shared" si="2"/>
        <v>12933</v>
      </c>
      <c r="T35" s="1">
        <v>0.48</v>
      </c>
      <c r="U35" s="1">
        <f t="shared" si="3"/>
        <v>6207.84</v>
      </c>
      <c r="V35" s="1">
        <f t="shared" si="4"/>
        <v>6725.16</v>
      </c>
      <c r="W35" s="4">
        <f t="shared" si="5"/>
        <v>0.52</v>
      </c>
      <c r="X35" s="1" t="s">
        <v>92</v>
      </c>
      <c r="Y35" s="1" t="s">
        <v>72</v>
      </c>
      <c r="Z35" s="1" t="s">
        <v>41</v>
      </c>
      <c r="AA35" s="2">
        <v>45670</v>
      </c>
      <c r="AB35" s="1">
        <v>5</v>
      </c>
      <c r="AC35" s="1" t="s">
        <v>42</v>
      </c>
    </row>
    <row r="36" spans="1:29">
      <c r="A36" s="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c r="P36" s="1">
        <f t="shared" si="0"/>
        <v>3520</v>
      </c>
      <c r="Q36" s="1">
        <v>0</v>
      </c>
      <c r="R36" s="1">
        <f t="shared" si="1"/>
        <v>0</v>
      </c>
      <c r="S36" s="1">
        <f t="shared" si="2"/>
        <v>3520</v>
      </c>
      <c r="T36" s="1">
        <v>0.52</v>
      </c>
      <c r="U36" s="1">
        <f t="shared" si="3"/>
        <v>1830.4</v>
      </c>
      <c r="V36" s="1">
        <f t="shared" si="4"/>
        <v>1689.6</v>
      </c>
      <c r="W36" s="4">
        <f t="shared" si="5"/>
        <v>0.48</v>
      </c>
      <c r="X36" s="1" t="s">
        <v>65</v>
      </c>
      <c r="Y36" s="1" t="s">
        <v>81</v>
      </c>
      <c r="Z36" s="1" t="s">
        <v>51</v>
      </c>
      <c r="AA36" s="2">
        <v>45672</v>
      </c>
      <c r="AB36" s="1"/>
      <c r="AC36" s="1" t="s">
        <v>42</v>
      </c>
    </row>
    <row r="37" spans="1:29">
      <c r="A37" s="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c r="P37" s="1">
        <f t="shared" si="0"/>
        <v>4280</v>
      </c>
      <c r="Q37" s="1">
        <v>20</v>
      </c>
      <c r="R37" s="1">
        <f t="shared" si="1"/>
        <v>856</v>
      </c>
      <c r="S37" s="1">
        <f t="shared" si="2"/>
        <v>3424</v>
      </c>
      <c r="T37" s="1">
        <v>0.45</v>
      </c>
      <c r="U37" s="1">
        <f t="shared" si="3"/>
        <v>1540.8</v>
      </c>
      <c r="V37" s="1">
        <f t="shared" si="4"/>
        <v>1883.2</v>
      </c>
      <c r="W37" s="4">
        <f t="shared" si="5"/>
        <v>0.55000000000000004</v>
      </c>
      <c r="X37" s="1" t="s">
        <v>65</v>
      </c>
      <c r="Y37" s="1" t="s">
        <v>72</v>
      </c>
      <c r="Z37" s="1" t="s">
        <v>41</v>
      </c>
      <c r="AA37" s="2">
        <v>45671</v>
      </c>
      <c r="AB37" s="1">
        <v>5</v>
      </c>
      <c r="AC37" s="1" t="s">
        <v>42</v>
      </c>
    </row>
    <row r="38" spans="1:29">
      <c r="A38" s="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c r="P38" s="1">
        <f t="shared" si="0"/>
        <v>261320</v>
      </c>
      <c r="Q38" s="1">
        <v>15</v>
      </c>
      <c r="R38" s="1">
        <f t="shared" si="1"/>
        <v>39198</v>
      </c>
      <c r="S38" s="1">
        <f t="shared" si="2"/>
        <v>222122</v>
      </c>
      <c r="T38" s="1">
        <v>0.57999999999999996</v>
      </c>
      <c r="U38" s="1">
        <f t="shared" si="3"/>
        <v>128830.76</v>
      </c>
      <c r="V38" s="1">
        <f t="shared" si="4"/>
        <v>93291.24</v>
      </c>
      <c r="W38" s="4">
        <f t="shared" si="5"/>
        <v>0.42000000000000004</v>
      </c>
      <c r="X38" s="1" t="s">
        <v>39</v>
      </c>
      <c r="Y38" s="1" t="s">
        <v>57</v>
      </c>
      <c r="Z38" s="1" t="s">
        <v>41</v>
      </c>
      <c r="AA38" s="2">
        <v>45671</v>
      </c>
      <c r="AB38" s="1">
        <v>5</v>
      </c>
      <c r="AC38" s="1" t="s">
        <v>42</v>
      </c>
    </row>
    <row r="39" spans="1:29">
      <c r="A39" s="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c r="P39" s="1">
        <f t="shared" si="0"/>
        <v>19480</v>
      </c>
      <c r="Q39" s="1">
        <v>10</v>
      </c>
      <c r="R39" s="1">
        <f t="shared" si="1"/>
        <v>1948</v>
      </c>
      <c r="S39" s="1">
        <f t="shared" si="2"/>
        <v>17532</v>
      </c>
      <c r="T39" s="1">
        <v>0.45</v>
      </c>
      <c r="U39" s="1">
        <f t="shared" si="3"/>
        <v>7889.4000000000005</v>
      </c>
      <c r="V39" s="1">
        <f t="shared" si="4"/>
        <v>9642.5999999999985</v>
      </c>
      <c r="W39" s="4">
        <f t="shared" si="5"/>
        <v>0.54999999999999993</v>
      </c>
      <c r="X39" s="1" t="s">
        <v>39</v>
      </c>
      <c r="Y39" s="1" t="s">
        <v>57</v>
      </c>
      <c r="Z39" s="1" t="s">
        <v>41</v>
      </c>
      <c r="AA39" s="2">
        <v>45676</v>
      </c>
      <c r="AB39" s="1">
        <v>5</v>
      </c>
      <c r="AC39" s="1" t="s">
        <v>42</v>
      </c>
    </row>
    <row r="40" spans="1:29">
      <c r="A40" s="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c r="P40" s="1">
        <f t="shared" si="0"/>
        <v>4480</v>
      </c>
      <c r="Q40" s="1">
        <v>0</v>
      </c>
      <c r="R40" s="1">
        <f t="shared" si="1"/>
        <v>0</v>
      </c>
      <c r="S40" s="1">
        <f t="shared" si="2"/>
        <v>4480</v>
      </c>
      <c r="T40" s="1">
        <v>0.52</v>
      </c>
      <c r="U40" s="1">
        <f t="shared" si="3"/>
        <v>2329.6</v>
      </c>
      <c r="V40" s="1">
        <f t="shared" si="4"/>
        <v>2150.4</v>
      </c>
      <c r="W40" s="4">
        <f t="shared" si="5"/>
        <v>0.48000000000000004</v>
      </c>
      <c r="X40" s="1" t="s">
        <v>56</v>
      </c>
      <c r="Y40" s="1" t="s">
        <v>57</v>
      </c>
      <c r="Z40" s="1" t="s">
        <v>51</v>
      </c>
      <c r="AA40" s="2">
        <v>45670</v>
      </c>
      <c r="AB40" s="1"/>
      <c r="AC40" s="1" t="s">
        <v>42</v>
      </c>
    </row>
    <row r="41" spans="1:29">
      <c r="A41" s="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c r="P41" s="1">
        <f t="shared" si="0"/>
        <v>6440</v>
      </c>
      <c r="Q41" s="1">
        <v>5</v>
      </c>
      <c r="R41" s="1">
        <f t="shared" si="1"/>
        <v>322</v>
      </c>
      <c r="S41" s="1">
        <f t="shared" si="2"/>
        <v>6118</v>
      </c>
      <c r="T41" s="1">
        <v>0.45</v>
      </c>
      <c r="U41" s="1">
        <f t="shared" si="3"/>
        <v>2753.1</v>
      </c>
      <c r="V41" s="1">
        <f t="shared" si="4"/>
        <v>3364.9</v>
      </c>
      <c r="W41" s="4">
        <f t="shared" si="5"/>
        <v>0.55000000000000004</v>
      </c>
      <c r="X41" s="1" t="s">
        <v>65</v>
      </c>
      <c r="Y41" s="1" t="s">
        <v>81</v>
      </c>
      <c r="Z41" s="1" t="s">
        <v>66</v>
      </c>
      <c r="AA41" s="1"/>
      <c r="AB41" s="1"/>
      <c r="AC41" s="1" t="s">
        <v>42</v>
      </c>
    </row>
    <row r="42" spans="1:29">
      <c r="A42" s="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c r="P42" s="1">
        <f t="shared" si="0"/>
        <v>19920</v>
      </c>
      <c r="Q42" s="1">
        <v>30</v>
      </c>
      <c r="R42" s="1">
        <f t="shared" si="1"/>
        <v>5976</v>
      </c>
      <c r="S42" s="1">
        <f t="shared" si="2"/>
        <v>13944</v>
      </c>
      <c r="T42" s="1">
        <v>0.52</v>
      </c>
      <c r="U42" s="1">
        <f t="shared" si="3"/>
        <v>7250.88</v>
      </c>
      <c r="V42" s="1">
        <f t="shared" si="4"/>
        <v>6693.12</v>
      </c>
      <c r="W42" s="4">
        <f t="shared" si="5"/>
        <v>0.48</v>
      </c>
      <c r="X42" s="1" t="s">
        <v>39</v>
      </c>
      <c r="Y42" s="1" t="s">
        <v>81</v>
      </c>
      <c r="Z42" s="1" t="s">
        <v>51</v>
      </c>
      <c r="AA42" s="2">
        <v>45675</v>
      </c>
      <c r="AB42" s="1"/>
      <c r="AC42" s="1" t="s">
        <v>42</v>
      </c>
    </row>
    <row r="43" spans="1:29">
      <c r="A43" s="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c r="P43" s="1">
        <f t="shared" si="0"/>
        <v>3200</v>
      </c>
      <c r="Q43" s="1">
        <v>0</v>
      </c>
      <c r="R43" s="1">
        <f t="shared" si="1"/>
        <v>0</v>
      </c>
      <c r="S43" s="1">
        <f t="shared" si="2"/>
        <v>3200</v>
      </c>
      <c r="T43" s="1">
        <v>0.35</v>
      </c>
      <c r="U43" s="1">
        <f t="shared" si="3"/>
        <v>1120</v>
      </c>
      <c r="V43" s="1">
        <f t="shared" si="4"/>
        <v>2080</v>
      </c>
      <c r="W43" s="4">
        <f t="shared" si="5"/>
        <v>0.65</v>
      </c>
      <c r="X43" s="1" t="s">
        <v>147</v>
      </c>
      <c r="Y43" s="1" t="s">
        <v>57</v>
      </c>
      <c r="Z43" s="1" t="s">
        <v>41</v>
      </c>
      <c r="AA43" s="2">
        <v>45671</v>
      </c>
      <c r="AB43" s="1">
        <v>4</v>
      </c>
      <c r="AC43" s="1" t="s">
        <v>42</v>
      </c>
    </row>
    <row r="44" spans="1:29">
      <c r="A44" s="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c r="P44" s="1">
        <f t="shared" si="0"/>
        <v>5100</v>
      </c>
      <c r="Q44" s="1">
        <v>10</v>
      </c>
      <c r="R44" s="1">
        <f t="shared" si="1"/>
        <v>510</v>
      </c>
      <c r="S44" s="1">
        <f t="shared" si="2"/>
        <v>4590</v>
      </c>
      <c r="T44" s="1">
        <v>0.47</v>
      </c>
      <c r="U44" s="1">
        <f t="shared" si="3"/>
        <v>2157.2999999999997</v>
      </c>
      <c r="V44" s="1">
        <f t="shared" si="4"/>
        <v>2432.7000000000003</v>
      </c>
      <c r="W44" s="4">
        <f t="shared" si="5"/>
        <v>0.53</v>
      </c>
      <c r="X44" s="1" t="s">
        <v>39</v>
      </c>
      <c r="Y44" s="1" t="s">
        <v>81</v>
      </c>
      <c r="Z44" s="1" t="s">
        <v>41</v>
      </c>
      <c r="AA44" s="2">
        <v>45672</v>
      </c>
      <c r="AB44" s="1">
        <v>5</v>
      </c>
      <c r="AC44" s="1" t="s">
        <v>42</v>
      </c>
    </row>
    <row r="45" spans="1:29">
      <c r="A45" s="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c r="P45" s="1">
        <f t="shared" si="0"/>
        <v>4650</v>
      </c>
      <c r="Q45" s="1">
        <v>10</v>
      </c>
      <c r="R45" s="1">
        <f t="shared" si="1"/>
        <v>465</v>
      </c>
      <c r="S45" s="1">
        <f t="shared" si="2"/>
        <v>4185</v>
      </c>
      <c r="T45" s="1">
        <v>0.48</v>
      </c>
      <c r="U45" s="1">
        <f t="shared" si="3"/>
        <v>2008.8</v>
      </c>
      <c r="V45" s="1">
        <f t="shared" si="4"/>
        <v>2176.1999999999998</v>
      </c>
      <c r="W45" s="4">
        <f t="shared" si="5"/>
        <v>0.51999999999999991</v>
      </c>
      <c r="X45" s="1" t="s">
        <v>50</v>
      </c>
      <c r="Y45" s="1" t="s">
        <v>72</v>
      </c>
      <c r="Z45" s="1" t="s">
        <v>41</v>
      </c>
      <c r="AA45" s="2">
        <v>45677</v>
      </c>
      <c r="AB45" s="1">
        <v>5</v>
      </c>
      <c r="AC45" s="1" t="s">
        <v>42</v>
      </c>
    </row>
    <row r="46" spans="1:29">
      <c r="A46" s="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c r="P46" s="1">
        <f t="shared" si="0"/>
        <v>2200</v>
      </c>
      <c r="Q46" s="1">
        <v>20</v>
      </c>
      <c r="R46" s="1">
        <f t="shared" si="1"/>
        <v>440</v>
      </c>
      <c r="S46" s="1">
        <f t="shared" si="2"/>
        <v>1760</v>
      </c>
      <c r="T46" s="1">
        <v>0.62</v>
      </c>
      <c r="U46" s="1">
        <f t="shared" si="3"/>
        <v>1091.2</v>
      </c>
      <c r="V46" s="1">
        <f t="shared" si="4"/>
        <v>668.8</v>
      </c>
      <c r="W46" s="4">
        <f t="shared" si="5"/>
        <v>0.37999999999999995</v>
      </c>
      <c r="X46" s="1" t="s">
        <v>104</v>
      </c>
      <c r="Y46" s="1" t="s">
        <v>40</v>
      </c>
      <c r="Z46" s="1" t="s">
        <v>51</v>
      </c>
      <c r="AA46" s="2">
        <v>45675</v>
      </c>
      <c r="AB46" s="1"/>
      <c r="AC46" s="1" t="s">
        <v>42</v>
      </c>
    </row>
    <row r="47" spans="1:29">
      <c r="A47" s="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c r="P47" s="1">
        <f t="shared" si="0"/>
        <v>5380</v>
      </c>
      <c r="Q47" s="1">
        <v>20</v>
      </c>
      <c r="R47" s="1">
        <f t="shared" si="1"/>
        <v>1076</v>
      </c>
      <c r="S47" s="1">
        <f t="shared" si="2"/>
        <v>4304</v>
      </c>
      <c r="T47" s="1">
        <v>0.48</v>
      </c>
      <c r="U47" s="1">
        <f t="shared" si="3"/>
        <v>2065.92</v>
      </c>
      <c r="V47" s="1">
        <f t="shared" si="4"/>
        <v>2238.08</v>
      </c>
      <c r="W47" s="4">
        <f t="shared" si="5"/>
        <v>0.52</v>
      </c>
      <c r="X47" s="1" t="s">
        <v>147</v>
      </c>
      <c r="Y47" s="1" t="s">
        <v>72</v>
      </c>
      <c r="Z47" s="1" t="s">
        <v>41</v>
      </c>
      <c r="AA47" s="2">
        <v>45674</v>
      </c>
      <c r="AB47" s="1">
        <v>5</v>
      </c>
      <c r="AC47" s="1" t="s">
        <v>42</v>
      </c>
    </row>
    <row r="48" spans="1:29">
      <c r="A48" s="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c r="P48" s="1">
        <f t="shared" si="0"/>
        <v>52110</v>
      </c>
      <c r="Q48" s="1">
        <v>10</v>
      </c>
      <c r="R48" s="1">
        <f t="shared" si="1"/>
        <v>5211</v>
      </c>
      <c r="S48" s="1">
        <f t="shared" si="2"/>
        <v>46899</v>
      </c>
      <c r="T48" s="1">
        <v>0.57999999999999996</v>
      </c>
      <c r="U48" s="1">
        <f t="shared" si="3"/>
        <v>27201.42</v>
      </c>
      <c r="V48" s="1">
        <f t="shared" si="4"/>
        <v>19697.580000000002</v>
      </c>
      <c r="W48" s="4">
        <f t="shared" si="5"/>
        <v>0.42000000000000004</v>
      </c>
      <c r="X48" s="1" t="s">
        <v>104</v>
      </c>
      <c r="Y48" s="1" t="s">
        <v>72</v>
      </c>
      <c r="Z48" s="1" t="s">
        <v>41</v>
      </c>
      <c r="AA48" s="2">
        <v>45675</v>
      </c>
      <c r="AB48" s="1">
        <v>5</v>
      </c>
      <c r="AC48" s="1" t="s">
        <v>42</v>
      </c>
    </row>
    <row r="49" spans="1:29">
      <c r="A49" s="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c r="P49" s="1">
        <f t="shared" si="0"/>
        <v>45000</v>
      </c>
      <c r="Q49" s="1">
        <v>10</v>
      </c>
      <c r="R49" s="1">
        <f t="shared" si="1"/>
        <v>4500</v>
      </c>
      <c r="S49" s="1">
        <f t="shared" si="2"/>
        <v>40500</v>
      </c>
      <c r="T49" s="1">
        <v>0.52</v>
      </c>
      <c r="U49" s="1">
        <f t="shared" si="3"/>
        <v>21060</v>
      </c>
      <c r="V49" s="1">
        <f t="shared" si="4"/>
        <v>19440</v>
      </c>
      <c r="W49" s="4">
        <f t="shared" si="5"/>
        <v>0.48</v>
      </c>
      <c r="X49" s="1" t="s">
        <v>65</v>
      </c>
      <c r="Y49" s="1" t="s">
        <v>72</v>
      </c>
      <c r="Z49" s="1" t="s">
        <v>51</v>
      </c>
      <c r="AA49" s="2">
        <v>45673</v>
      </c>
      <c r="AB49" s="1"/>
      <c r="AC49" s="1" t="s">
        <v>42</v>
      </c>
    </row>
    <row r="50" spans="1:29">
      <c r="A50" s="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c r="P50" s="1">
        <f t="shared" si="0"/>
        <v>1900</v>
      </c>
      <c r="Q50" s="1">
        <v>5</v>
      </c>
      <c r="R50" s="1">
        <f t="shared" si="1"/>
        <v>95</v>
      </c>
      <c r="S50" s="1">
        <f t="shared" si="2"/>
        <v>1805</v>
      </c>
      <c r="T50" s="1">
        <v>0.62</v>
      </c>
      <c r="U50" s="1">
        <f t="shared" si="3"/>
        <v>1119.0999999999999</v>
      </c>
      <c r="V50" s="1">
        <f t="shared" si="4"/>
        <v>685.90000000000009</v>
      </c>
      <c r="W50" s="4">
        <f t="shared" si="5"/>
        <v>0.38000000000000006</v>
      </c>
      <c r="X50" s="1" t="s">
        <v>56</v>
      </c>
      <c r="Y50" s="1" t="s">
        <v>81</v>
      </c>
      <c r="Z50" s="1" t="s">
        <v>41</v>
      </c>
      <c r="AA50" s="2">
        <v>45675</v>
      </c>
      <c r="AB50" s="1">
        <v>4</v>
      </c>
      <c r="AC50" s="1" t="s">
        <v>42</v>
      </c>
    </row>
    <row r="51" spans="1:29">
      <c r="A51" s="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c r="P51" s="1">
        <f t="shared" si="0"/>
        <v>4290</v>
      </c>
      <c r="Q51" s="1">
        <v>20</v>
      </c>
      <c r="R51" s="1">
        <f t="shared" si="1"/>
        <v>858</v>
      </c>
      <c r="S51" s="1">
        <f t="shared" si="2"/>
        <v>3432</v>
      </c>
      <c r="T51" s="1">
        <v>0.47</v>
      </c>
      <c r="U51" s="1">
        <f t="shared" si="3"/>
        <v>1613.04</v>
      </c>
      <c r="V51" s="1">
        <f t="shared" si="4"/>
        <v>1818.96</v>
      </c>
      <c r="W51" s="4">
        <f t="shared" si="5"/>
        <v>0.53</v>
      </c>
      <c r="X51" s="1" t="s">
        <v>39</v>
      </c>
      <c r="Y51" s="1" t="s">
        <v>57</v>
      </c>
      <c r="Z51" s="1" t="s">
        <v>41</v>
      </c>
      <c r="AA51" s="2">
        <v>45676</v>
      </c>
      <c r="AB51" s="1">
        <v>3</v>
      </c>
      <c r="AC51" s="1" t="s">
        <v>42</v>
      </c>
    </row>
    <row r="52" spans="1:29">
      <c r="A52" s="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c r="P52" s="1">
        <f t="shared" si="0"/>
        <v>720</v>
      </c>
      <c r="Q52" s="1">
        <v>5</v>
      </c>
      <c r="R52" s="1">
        <f t="shared" si="1"/>
        <v>36</v>
      </c>
      <c r="S52" s="1">
        <f t="shared" si="2"/>
        <v>684</v>
      </c>
      <c r="T52" s="1">
        <v>0.35</v>
      </c>
      <c r="U52" s="1">
        <f t="shared" si="3"/>
        <v>239.39999999999998</v>
      </c>
      <c r="V52" s="1">
        <f t="shared" si="4"/>
        <v>444.6</v>
      </c>
      <c r="W52" s="4">
        <f t="shared" si="5"/>
        <v>0.65</v>
      </c>
      <c r="X52" s="1" t="s">
        <v>56</v>
      </c>
      <c r="Y52" s="1" t="s">
        <v>81</v>
      </c>
      <c r="Z52" s="1" t="s">
        <v>41</v>
      </c>
      <c r="AA52" s="2">
        <v>45678</v>
      </c>
      <c r="AB52" s="1">
        <v>4</v>
      </c>
      <c r="AC52" s="1" t="s">
        <v>42</v>
      </c>
    </row>
    <row r="53" spans="1:29">
      <c r="A53" s="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c r="P53" s="1">
        <f t="shared" si="0"/>
        <v>7150</v>
      </c>
      <c r="Q53" s="1">
        <v>20</v>
      </c>
      <c r="R53" s="1">
        <f t="shared" si="1"/>
        <v>1430</v>
      </c>
      <c r="S53" s="1">
        <f t="shared" si="2"/>
        <v>5720</v>
      </c>
      <c r="T53" s="1">
        <v>0.48</v>
      </c>
      <c r="U53" s="1">
        <f t="shared" si="3"/>
        <v>2745.6</v>
      </c>
      <c r="V53" s="1">
        <f t="shared" si="4"/>
        <v>2974.4</v>
      </c>
      <c r="W53" s="4">
        <f t="shared" si="5"/>
        <v>0.52</v>
      </c>
      <c r="X53" s="1" t="s">
        <v>92</v>
      </c>
      <c r="Y53" s="1" t="s">
        <v>57</v>
      </c>
      <c r="Z53" s="1" t="s">
        <v>66</v>
      </c>
      <c r="AA53" s="1"/>
      <c r="AB53" s="1"/>
      <c r="AC53" s="1" t="s">
        <v>42</v>
      </c>
    </row>
    <row r="54" spans="1:29">
      <c r="A54" s="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c r="P54" s="1">
        <f t="shared" si="0"/>
        <v>920</v>
      </c>
      <c r="Q54" s="1">
        <v>5</v>
      </c>
      <c r="R54" s="1">
        <f t="shared" si="1"/>
        <v>46</v>
      </c>
      <c r="S54" s="1">
        <f t="shared" si="2"/>
        <v>874</v>
      </c>
      <c r="T54" s="1">
        <v>0.35</v>
      </c>
      <c r="U54" s="1">
        <f t="shared" si="3"/>
        <v>305.89999999999998</v>
      </c>
      <c r="V54" s="1">
        <f t="shared" si="4"/>
        <v>568.1</v>
      </c>
      <c r="W54" s="4">
        <f t="shared" si="5"/>
        <v>0.65</v>
      </c>
      <c r="X54" s="1" t="s">
        <v>56</v>
      </c>
      <c r="Y54" s="1" t="s">
        <v>81</v>
      </c>
      <c r="Z54" s="1" t="s">
        <v>41</v>
      </c>
      <c r="AA54" s="2">
        <v>45674</v>
      </c>
      <c r="AB54" s="1">
        <v>4</v>
      </c>
      <c r="AC54" s="1" t="s">
        <v>42</v>
      </c>
    </row>
    <row r="55" spans="1:29">
      <c r="A55" s="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c r="P55" s="1">
        <f t="shared" si="0"/>
        <v>11150</v>
      </c>
      <c r="Q55" s="1">
        <v>20</v>
      </c>
      <c r="R55" s="1">
        <f t="shared" si="1"/>
        <v>2230</v>
      </c>
      <c r="S55" s="1">
        <f t="shared" si="2"/>
        <v>8920</v>
      </c>
      <c r="T55" s="1">
        <v>0.5</v>
      </c>
      <c r="U55" s="1">
        <f t="shared" si="3"/>
        <v>4460</v>
      </c>
      <c r="V55" s="1">
        <f t="shared" si="4"/>
        <v>4460</v>
      </c>
      <c r="W55" s="4">
        <f t="shared" si="5"/>
        <v>0.5</v>
      </c>
      <c r="X55" s="1" t="s">
        <v>39</v>
      </c>
      <c r="Y55" s="1" t="s">
        <v>81</v>
      </c>
      <c r="Z55" s="1" t="s">
        <v>41</v>
      </c>
      <c r="AA55" s="2">
        <v>45675</v>
      </c>
      <c r="AB55" s="1">
        <v>5</v>
      </c>
      <c r="AC55" s="1" t="s">
        <v>42</v>
      </c>
    </row>
    <row r="56" spans="1:29">
      <c r="A56" s="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c r="P56" s="1">
        <f t="shared" si="0"/>
        <v>1350</v>
      </c>
      <c r="Q56" s="1">
        <v>25</v>
      </c>
      <c r="R56" s="1">
        <f t="shared" si="1"/>
        <v>337.5</v>
      </c>
      <c r="S56" s="1">
        <f t="shared" si="2"/>
        <v>1012.5</v>
      </c>
      <c r="T56" s="1">
        <v>0.47</v>
      </c>
      <c r="U56" s="1">
        <f t="shared" si="3"/>
        <v>475.875</v>
      </c>
      <c r="V56" s="1">
        <f t="shared" si="4"/>
        <v>536.625</v>
      </c>
      <c r="W56" s="4">
        <f t="shared" si="5"/>
        <v>0.53</v>
      </c>
      <c r="X56" s="1" t="s">
        <v>104</v>
      </c>
      <c r="Y56" s="1" t="s">
        <v>72</v>
      </c>
      <c r="Z56" s="1" t="s">
        <v>41</v>
      </c>
      <c r="AA56" s="2">
        <v>45674</v>
      </c>
      <c r="AB56" s="1">
        <v>4</v>
      </c>
      <c r="AC56" s="1" t="s">
        <v>42</v>
      </c>
    </row>
    <row r="57" spans="1:29">
      <c r="A57" s="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c r="P57" s="1">
        <f t="shared" si="0"/>
        <v>2660</v>
      </c>
      <c r="Q57" s="1">
        <v>15</v>
      </c>
      <c r="R57" s="1">
        <f t="shared" si="1"/>
        <v>399</v>
      </c>
      <c r="S57" s="1">
        <f t="shared" si="2"/>
        <v>2261</v>
      </c>
      <c r="T57" s="1">
        <v>0.52</v>
      </c>
      <c r="U57" s="1">
        <f t="shared" si="3"/>
        <v>1175.72</v>
      </c>
      <c r="V57" s="1">
        <f t="shared" si="4"/>
        <v>1085.28</v>
      </c>
      <c r="W57" s="4">
        <f t="shared" si="5"/>
        <v>0.48</v>
      </c>
      <c r="X57" s="1" t="s">
        <v>50</v>
      </c>
      <c r="Y57" s="1" t="s">
        <v>81</v>
      </c>
      <c r="Z57" s="1" t="s">
        <v>41</v>
      </c>
      <c r="AA57" s="2">
        <v>45673</v>
      </c>
      <c r="AB57" s="1">
        <v>5</v>
      </c>
      <c r="AC57" s="1" t="s">
        <v>42</v>
      </c>
    </row>
    <row r="58" spans="1:29">
      <c r="A58" s="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c r="P58" s="1">
        <f t="shared" si="0"/>
        <v>3220</v>
      </c>
      <c r="Q58" s="1">
        <v>30</v>
      </c>
      <c r="R58" s="1">
        <f t="shared" si="1"/>
        <v>966</v>
      </c>
      <c r="S58" s="1">
        <f t="shared" si="2"/>
        <v>2254</v>
      </c>
      <c r="T58" s="1">
        <v>0.45</v>
      </c>
      <c r="U58" s="1">
        <f t="shared" si="3"/>
        <v>1014.3000000000001</v>
      </c>
      <c r="V58" s="1">
        <f t="shared" si="4"/>
        <v>1239.6999999999998</v>
      </c>
      <c r="W58" s="4">
        <f t="shared" si="5"/>
        <v>0.54999999999999993</v>
      </c>
      <c r="X58" s="1" t="s">
        <v>56</v>
      </c>
      <c r="Y58" s="1" t="s">
        <v>57</v>
      </c>
      <c r="Z58" s="1" t="s">
        <v>22</v>
      </c>
      <c r="AA58" s="1"/>
      <c r="AB58" s="1"/>
      <c r="AC58" s="1" t="s">
        <v>93</v>
      </c>
    </row>
    <row r="59" spans="1:29">
      <c r="A59" s="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c r="P59" s="1">
        <f t="shared" si="0"/>
        <v>310</v>
      </c>
      <c r="Q59" s="1">
        <v>20</v>
      </c>
      <c r="R59" s="1">
        <f t="shared" si="1"/>
        <v>62</v>
      </c>
      <c r="S59" s="1">
        <f t="shared" si="2"/>
        <v>248</v>
      </c>
      <c r="T59" s="1">
        <v>0.35</v>
      </c>
      <c r="U59" s="1">
        <f t="shared" si="3"/>
        <v>86.8</v>
      </c>
      <c r="V59" s="1">
        <f t="shared" si="4"/>
        <v>161.19999999999999</v>
      </c>
      <c r="W59" s="4">
        <f t="shared" si="5"/>
        <v>0.64999999999999991</v>
      </c>
      <c r="X59" s="1" t="s">
        <v>65</v>
      </c>
      <c r="Y59" s="1" t="s">
        <v>40</v>
      </c>
      <c r="Z59" s="1" t="s">
        <v>41</v>
      </c>
      <c r="AA59" s="2">
        <v>45675</v>
      </c>
      <c r="AB59" s="1">
        <v>5</v>
      </c>
      <c r="AC59" s="1" t="s">
        <v>42</v>
      </c>
    </row>
    <row r="60" spans="1:29">
      <c r="A60" s="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c r="P60" s="1">
        <f t="shared" si="0"/>
        <v>3160</v>
      </c>
      <c r="Q60" s="1">
        <v>5</v>
      </c>
      <c r="R60" s="1">
        <f t="shared" si="1"/>
        <v>158</v>
      </c>
      <c r="S60" s="1">
        <f t="shared" si="2"/>
        <v>3002</v>
      </c>
      <c r="T60" s="1">
        <v>0.35</v>
      </c>
      <c r="U60" s="1">
        <f t="shared" si="3"/>
        <v>1050.7</v>
      </c>
      <c r="V60" s="1">
        <f t="shared" si="4"/>
        <v>1951.3</v>
      </c>
      <c r="W60" s="4">
        <f t="shared" si="5"/>
        <v>0.65</v>
      </c>
      <c r="X60" s="1" t="s">
        <v>39</v>
      </c>
      <c r="Y60" s="1" t="s">
        <v>57</v>
      </c>
      <c r="Z60" s="1" t="s">
        <v>51</v>
      </c>
      <c r="AA60" s="2">
        <v>45674</v>
      </c>
      <c r="AB60" s="1"/>
      <c r="AC60" s="1" t="s">
        <v>42</v>
      </c>
    </row>
    <row r="61" spans="1:29">
      <c r="A61" s="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c r="P61" s="1">
        <f t="shared" si="0"/>
        <v>2810</v>
      </c>
      <c r="Q61" s="1">
        <v>5</v>
      </c>
      <c r="R61" s="1">
        <f t="shared" si="1"/>
        <v>140.5</v>
      </c>
      <c r="S61" s="1">
        <f t="shared" si="2"/>
        <v>2669.5</v>
      </c>
      <c r="T61" s="1">
        <v>0.52</v>
      </c>
      <c r="U61" s="1">
        <f t="shared" si="3"/>
        <v>1388.14</v>
      </c>
      <c r="V61" s="1">
        <f t="shared" si="4"/>
        <v>1281.3599999999999</v>
      </c>
      <c r="W61" s="4">
        <f t="shared" si="5"/>
        <v>0.48</v>
      </c>
      <c r="X61" s="1" t="s">
        <v>56</v>
      </c>
      <c r="Y61" s="1" t="s">
        <v>57</v>
      </c>
      <c r="Z61" s="1" t="s">
        <v>41</v>
      </c>
      <c r="AA61" s="2">
        <v>45674</v>
      </c>
      <c r="AB61" s="1">
        <v>5</v>
      </c>
      <c r="AC61" s="1" t="s">
        <v>42</v>
      </c>
    </row>
    <row r="62" spans="1:29">
      <c r="A62" s="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c r="P62" s="1">
        <f t="shared" si="0"/>
        <v>2000</v>
      </c>
      <c r="Q62" s="1">
        <v>0</v>
      </c>
      <c r="R62" s="1">
        <f t="shared" si="1"/>
        <v>0</v>
      </c>
      <c r="S62" s="1">
        <f t="shared" si="2"/>
        <v>2000</v>
      </c>
      <c r="T62" s="1">
        <v>0.45</v>
      </c>
      <c r="U62" s="1">
        <f t="shared" si="3"/>
        <v>900</v>
      </c>
      <c r="V62" s="1">
        <f t="shared" si="4"/>
        <v>1100</v>
      </c>
      <c r="W62" s="4">
        <f t="shared" si="5"/>
        <v>0.55000000000000004</v>
      </c>
      <c r="X62" s="1" t="s">
        <v>56</v>
      </c>
      <c r="Y62" s="1" t="s">
        <v>81</v>
      </c>
      <c r="Z62" s="1" t="s">
        <v>41</v>
      </c>
      <c r="AA62" s="2">
        <v>45676</v>
      </c>
      <c r="AB62" s="1">
        <v>5</v>
      </c>
      <c r="AC62" s="1" t="s">
        <v>42</v>
      </c>
    </row>
    <row r="63" spans="1:29">
      <c r="A63" s="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c r="P63" s="1">
        <f t="shared" si="0"/>
        <v>2080</v>
      </c>
      <c r="Q63" s="1">
        <v>20</v>
      </c>
      <c r="R63" s="1">
        <f t="shared" si="1"/>
        <v>416</v>
      </c>
      <c r="S63" s="1">
        <f t="shared" si="2"/>
        <v>1664</v>
      </c>
      <c r="T63" s="1">
        <v>0.52</v>
      </c>
      <c r="U63" s="1">
        <f t="shared" si="3"/>
        <v>865.28</v>
      </c>
      <c r="V63" s="1">
        <f t="shared" si="4"/>
        <v>798.72</v>
      </c>
      <c r="W63" s="4">
        <f t="shared" si="5"/>
        <v>0.48000000000000004</v>
      </c>
      <c r="X63" s="1" t="s">
        <v>104</v>
      </c>
      <c r="Y63" s="1" t="s">
        <v>57</v>
      </c>
      <c r="Z63" s="1" t="s">
        <v>22</v>
      </c>
      <c r="AA63" s="1"/>
      <c r="AB63" s="1"/>
      <c r="AC63" s="1" t="s">
        <v>93</v>
      </c>
    </row>
    <row r="64" spans="1:29">
      <c r="A64" s="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c r="P64" s="1">
        <f t="shared" si="0"/>
        <v>1640</v>
      </c>
      <c r="Q64" s="1">
        <v>10</v>
      </c>
      <c r="R64" s="1">
        <f t="shared" si="1"/>
        <v>164</v>
      </c>
      <c r="S64" s="1">
        <f t="shared" si="2"/>
        <v>1476</v>
      </c>
      <c r="T64" s="1">
        <v>0.62</v>
      </c>
      <c r="U64" s="1">
        <f t="shared" si="3"/>
        <v>915.12</v>
      </c>
      <c r="V64" s="1">
        <f t="shared" si="4"/>
        <v>560.88</v>
      </c>
      <c r="W64" s="4">
        <f t="shared" si="5"/>
        <v>0.38</v>
      </c>
      <c r="X64" s="1" t="s">
        <v>39</v>
      </c>
      <c r="Y64" s="1" t="s">
        <v>81</v>
      </c>
      <c r="Z64" s="1" t="s">
        <v>41</v>
      </c>
      <c r="AA64" s="2">
        <v>45678</v>
      </c>
      <c r="AB64" s="1">
        <v>5</v>
      </c>
      <c r="AC64" s="1" t="s">
        <v>42</v>
      </c>
    </row>
    <row r="65" spans="1:29">
      <c r="A65" s="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c r="P65" s="1">
        <f t="shared" si="0"/>
        <v>3740</v>
      </c>
      <c r="Q65" s="1">
        <v>25</v>
      </c>
      <c r="R65" s="1">
        <f t="shared" si="1"/>
        <v>935</v>
      </c>
      <c r="S65" s="1">
        <f t="shared" si="2"/>
        <v>2805</v>
      </c>
      <c r="T65" s="1">
        <v>0.45</v>
      </c>
      <c r="U65" s="1">
        <f t="shared" si="3"/>
        <v>1262.25</v>
      </c>
      <c r="V65" s="1">
        <f t="shared" si="4"/>
        <v>1542.75</v>
      </c>
      <c r="W65" s="4">
        <f t="shared" si="5"/>
        <v>0.55000000000000004</v>
      </c>
      <c r="X65" s="1" t="s">
        <v>56</v>
      </c>
      <c r="Y65" s="1" t="s">
        <v>57</v>
      </c>
      <c r="Z65" s="1" t="s">
        <v>120</v>
      </c>
      <c r="AA65" s="1"/>
      <c r="AB65" s="1"/>
      <c r="AC65" s="1" t="s">
        <v>42</v>
      </c>
    </row>
    <row r="66" spans="1:29">
      <c r="A66" s="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c r="P66" s="1">
        <f t="shared" si="0"/>
        <v>4580</v>
      </c>
      <c r="Q66" s="1">
        <v>0</v>
      </c>
      <c r="R66" s="1">
        <f t="shared" si="1"/>
        <v>0</v>
      </c>
      <c r="S66" s="1">
        <f t="shared" si="2"/>
        <v>4580</v>
      </c>
      <c r="T66" s="1">
        <v>0.57999999999999996</v>
      </c>
      <c r="U66" s="1">
        <f t="shared" si="3"/>
        <v>2656.3999999999996</v>
      </c>
      <c r="V66" s="1">
        <f t="shared" si="4"/>
        <v>1923.6000000000004</v>
      </c>
      <c r="W66" s="4">
        <f t="shared" si="5"/>
        <v>0.4200000000000001</v>
      </c>
      <c r="X66" s="1" t="s">
        <v>92</v>
      </c>
      <c r="Y66" s="1" t="s">
        <v>81</v>
      </c>
      <c r="Z66" s="1" t="s">
        <v>41</v>
      </c>
      <c r="AA66" s="2">
        <v>45676</v>
      </c>
      <c r="AB66" s="1">
        <v>4</v>
      </c>
      <c r="AC66" s="1" t="s">
        <v>42</v>
      </c>
    </row>
    <row r="67" spans="1:29">
      <c r="A67" s="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c r="P67" s="1">
        <f t="shared" ref="P67:P130" si="6">PRODUCT(N67,O67)</f>
        <v>4040</v>
      </c>
      <c r="Q67" s="1">
        <v>10</v>
      </c>
      <c r="R67" s="1">
        <f t="shared" ref="R67:R130" si="7">P67*(Q67/100)</f>
        <v>404</v>
      </c>
      <c r="S67" s="1">
        <f t="shared" ref="S67:S130" si="8">P67-R67</f>
        <v>3636</v>
      </c>
      <c r="T67" s="1">
        <v>0.35</v>
      </c>
      <c r="U67" s="1">
        <f t="shared" ref="U67:U130" si="9">S67*T67</f>
        <v>1272.5999999999999</v>
      </c>
      <c r="V67" s="1">
        <f t="shared" ref="V67:V130" si="10">S67-U67</f>
        <v>2363.4</v>
      </c>
      <c r="W67" s="4">
        <f t="shared" ref="W67:W130" si="11">(V67/S67)</f>
        <v>0.65</v>
      </c>
      <c r="X67" s="1" t="s">
        <v>92</v>
      </c>
      <c r="Y67" s="1" t="s">
        <v>81</v>
      </c>
      <c r="Z67" s="1" t="s">
        <v>41</v>
      </c>
      <c r="AA67" s="2">
        <v>45681</v>
      </c>
      <c r="AB67" s="1">
        <v>5</v>
      </c>
      <c r="AC67" s="1" t="s">
        <v>42</v>
      </c>
    </row>
    <row r="68" spans="1:29">
      <c r="A68" s="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c r="P68" s="1">
        <f t="shared" si="6"/>
        <v>3560</v>
      </c>
      <c r="Q68" s="1">
        <v>10</v>
      </c>
      <c r="R68" s="1">
        <f t="shared" si="7"/>
        <v>356</v>
      </c>
      <c r="S68" s="1">
        <f t="shared" si="8"/>
        <v>3204</v>
      </c>
      <c r="T68" s="1">
        <v>0.5</v>
      </c>
      <c r="U68" s="1">
        <f t="shared" si="9"/>
        <v>1602</v>
      </c>
      <c r="V68" s="1">
        <f t="shared" si="10"/>
        <v>1602</v>
      </c>
      <c r="W68" s="4">
        <f t="shared" si="11"/>
        <v>0.5</v>
      </c>
      <c r="X68" s="1" t="s">
        <v>65</v>
      </c>
      <c r="Y68" s="1" t="s">
        <v>81</v>
      </c>
      <c r="Z68" s="1" t="s">
        <v>41</v>
      </c>
      <c r="AA68" s="2">
        <v>45681</v>
      </c>
      <c r="AB68" s="1">
        <v>3</v>
      </c>
      <c r="AC68" s="1" t="s">
        <v>42</v>
      </c>
    </row>
    <row r="69" spans="1:29">
      <c r="A69" s="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c r="P69" s="1">
        <f t="shared" si="6"/>
        <v>1080</v>
      </c>
      <c r="Q69" s="1">
        <v>20</v>
      </c>
      <c r="R69" s="1">
        <f t="shared" si="7"/>
        <v>216</v>
      </c>
      <c r="S69" s="1">
        <f t="shared" si="8"/>
        <v>864</v>
      </c>
      <c r="T69" s="1">
        <v>0.45</v>
      </c>
      <c r="U69" s="1">
        <f t="shared" si="9"/>
        <v>388.8</v>
      </c>
      <c r="V69" s="1">
        <f t="shared" si="10"/>
        <v>475.2</v>
      </c>
      <c r="W69" s="4">
        <f t="shared" si="11"/>
        <v>0.54999999999999993</v>
      </c>
      <c r="X69" s="1" t="s">
        <v>50</v>
      </c>
      <c r="Y69" s="1" t="s">
        <v>81</v>
      </c>
      <c r="Z69" s="1" t="s">
        <v>41</v>
      </c>
      <c r="AA69" s="2">
        <v>45681</v>
      </c>
      <c r="AB69" s="1">
        <v>3</v>
      </c>
      <c r="AC69" s="1" t="s">
        <v>42</v>
      </c>
    </row>
    <row r="70" spans="1:29">
      <c r="A70" s="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c r="P70" s="1">
        <f t="shared" si="6"/>
        <v>57150</v>
      </c>
      <c r="Q70" s="1">
        <v>30</v>
      </c>
      <c r="R70" s="1">
        <f t="shared" si="7"/>
        <v>17145</v>
      </c>
      <c r="S70" s="1">
        <f t="shared" si="8"/>
        <v>40005</v>
      </c>
      <c r="T70" s="1">
        <v>0.52</v>
      </c>
      <c r="U70" s="1">
        <f t="shared" si="9"/>
        <v>20802.600000000002</v>
      </c>
      <c r="V70" s="1">
        <f t="shared" si="10"/>
        <v>19202.399999999998</v>
      </c>
      <c r="W70" s="4">
        <f t="shared" si="11"/>
        <v>0.47999999999999993</v>
      </c>
      <c r="X70" s="1" t="s">
        <v>39</v>
      </c>
      <c r="Y70" s="1" t="s">
        <v>81</v>
      </c>
      <c r="Z70" s="1" t="s">
        <v>41</v>
      </c>
      <c r="AA70" s="2">
        <v>45679</v>
      </c>
      <c r="AB70" s="1">
        <v>3</v>
      </c>
      <c r="AC70" s="1" t="s">
        <v>42</v>
      </c>
    </row>
    <row r="71" spans="1:29">
      <c r="A71" s="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c r="P71" s="1">
        <f t="shared" si="6"/>
        <v>3000</v>
      </c>
      <c r="Q71" s="1">
        <v>30</v>
      </c>
      <c r="R71" s="1">
        <f t="shared" si="7"/>
        <v>900</v>
      </c>
      <c r="S71" s="1">
        <f t="shared" si="8"/>
        <v>2100</v>
      </c>
      <c r="T71" s="1">
        <v>0.62</v>
      </c>
      <c r="U71" s="1">
        <f t="shared" si="9"/>
        <v>1302</v>
      </c>
      <c r="V71" s="1">
        <f t="shared" si="10"/>
        <v>798</v>
      </c>
      <c r="W71" s="4">
        <f t="shared" si="11"/>
        <v>0.38</v>
      </c>
      <c r="X71" s="1" t="s">
        <v>56</v>
      </c>
      <c r="Y71" s="1" t="s">
        <v>81</v>
      </c>
      <c r="Z71" s="1" t="s">
        <v>22</v>
      </c>
      <c r="AA71" s="1"/>
      <c r="AB71" s="1"/>
      <c r="AC71" s="1" t="s">
        <v>93</v>
      </c>
    </row>
    <row r="72" spans="1:29">
      <c r="A72" s="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c r="P72" s="1">
        <f t="shared" si="6"/>
        <v>11020</v>
      </c>
      <c r="Q72" s="1">
        <v>0</v>
      </c>
      <c r="R72" s="1">
        <f t="shared" si="7"/>
        <v>0</v>
      </c>
      <c r="S72" s="1">
        <f t="shared" si="8"/>
        <v>11020</v>
      </c>
      <c r="T72" s="1">
        <v>0.48</v>
      </c>
      <c r="U72" s="1">
        <f t="shared" si="9"/>
        <v>5289.5999999999995</v>
      </c>
      <c r="V72" s="1">
        <f t="shared" si="10"/>
        <v>5730.4000000000005</v>
      </c>
      <c r="W72" s="4">
        <f t="shared" si="11"/>
        <v>0.52</v>
      </c>
      <c r="X72" s="1" t="s">
        <v>56</v>
      </c>
      <c r="Y72" s="1" t="s">
        <v>40</v>
      </c>
      <c r="Z72" s="1" t="s">
        <v>66</v>
      </c>
      <c r="AA72" s="1"/>
      <c r="AB72" s="1"/>
      <c r="AC72" s="1" t="s">
        <v>42</v>
      </c>
    </row>
    <row r="73" spans="1:29">
      <c r="A73" s="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c r="P73" s="1">
        <f t="shared" si="6"/>
        <v>37400</v>
      </c>
      <c r="Q73" s="1">
        <v>0</v>
      </c>
      <c r="R73" s="1">
        <f t="shared" si="7"/>
        <v>0</v>
      </c>
      <c r="S73" s="1">
        <f t="shared" si="8"/>
        <v>37400</v>
      </c>
      <c r="T73" s="1">
        <v>0.48</v>
      </c>
      <c r="U73" s="1">
        <f t="shared" si="9"/>
        <v>17952</v>
      </c>
      <c r="V73" s="1">
        <f t="shared" si="10"/>
        <v>19448</v>
      </c>
      <c r="W73" s="4">
        <f t="shared" si="11"/>
        <v>0.52</v>
      </c>
      <c r="X73" s="1" t="s">
        <v>56</v>
      </c>
      <c r="Y73" s="1" t="s">
        <v>40</v>
      </c>
      <c r="Z73" s="1" t="s">
        <v>120</v>
      </c>
      <c r="AA73" s="1"/>
      <c r="AB73" s="1"/>
      <c r="AC73" s="1" t="s">
        <v>42</v>
      </c>
    </row>
    <row r="74" spans="1:29">
      <c r="A74" s="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c r="P74" s="1">
        <f t="shared" si="6"/>
        <v>23500</v>
      </c>
      <c r="Q74" s="1">
        <v>5</v>
      </c>
      <c r="R74" s="1">
        <f t="shared" si="7"/>
        <v>1175</v>
      </c>
      <c r="S74" s="1">
        <f t="shared" si="8"/>
        <v>22325</v>
      </c>
      <c r="T74" s="1">
        <v>0.47</v>
      </c>
      <c r="U74" s="1">
        <f t="shared" si="9"/>
        <v>10492.75</v>
      </c>
      <c r="V74" s="1">
        <f t="shared" si="10"/>
        <v>11832.25</v>
      </c>
      <c r="W74" s="4">
        <f t="shared" si="11"/>
        <v>0.53</v>
      </c>
      <c r="X74" s="1" t="s">
        <v>104</v>
      </c>
      <c r="Y74" s="1" t="s">
        <v>40</v>
      </c>
      <c r="Z74" s="1" t="s">
        <v>120</v>
      </c>
      <c r="AA74" s="1"/>
      <c r="AB74" s="1"/>
      <c r="AC74" s="1" t="s">
        <v>42</v>
      </c>
    </row>
    <row r="75" spans="1:29">
      <c r="A75" s="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c r="P75" s="1">
        <f t="shared" si="6"/>
        <v>3400</v>
      </c>
      <c r="Q75" s="1">
        <v>5</v>
      </c>
      <c r="R75" s="1">
        <f t="shared" si="7"/>
        <v>170</v>
      </c>
      <c r="S75" s="1">
        <f t="shared" si="8"/>
        <v>3230</v>
      </c>
      <c r="T75" s="1">
        <v>0.35</v>
      </c>
      <c r="U75" s="1">
        <f t="shared" si="9"/>
        <v>1130.5</v>
      </c>
      <c r="V75" s="1">
        <f t="shared" si="10"/>
        <v>2099.5</v>
      </c>
      <c r="W75" s="4">
        <f t="shared" si="11"/>
        <v>0.65</v>
      </c>
      <c r="X75" s="1" t="s">
        <v>39</v>
      </c>
      <c r="Y75" s="1" t="s">
        <v>40</v>
      </c>
      <c r="Z75" s="1" t="s">
        <v>41</v>
      </c>
      <c r="AA75" s="2">
        <v>45682</v>
      </c>
      <c r="AB75" s="1">
        <v>5</v>
      </c>
      <c r="AC75" s="1" t="s">
        <v>42</v>
      </c>
    </row>
    <row r="76" spans="1:29">
      <c r="A76" s="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c r="P76" s="1">
        <f t="shared" si="6"/>
        <v>10280</v>
      </c>
      <c r="Q76" s="1">
        <v>30</v>
      </c>
      <c r="R76" s="1">
        <f t="shared" si="7"/>
        <v>3084</v>
      </c>
      <c r="S76" s="1">
        <f t="shared" si="8"/>
        <v>7196</v>
      </c>
      <c r="T76" s="1">
        <v>0.52</v>
      </c>
      <c r="U76" s="1">
        <f t="shared" si="9"/>
        <v>3741.92</v>
      </c>
      <c r="V76" s="1">
        <f t="shared" si="10"/>
        <v>3454.08</v>
      </c>
      <c r="W76" s="4">
        <f t="shared" si="11"/>
        <v>0.48</v>
      </c>
      <c r="X76" s="1" t="s">
        <v>39</v>
      </c>
      <c r="Y76" s="1" t="s">
        <v>40</v>
      </c>
      <c r="Z76" s="1" t="s">
        <v>41</v>
      </c>
      <c r="AA76" s="2">
        <v>45682</v>
      </c>
      <c r="AB76" s="1">
        <v>5</v>
      </c>
      <c r="AC76" s="1" t="s">
        <v>42</v>
      </c>
    </row>
    <row r="77" spans="1:29">
      <c r="A77" s="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c r="P77" s="1">
        <f t="shared" si="6"/>
        <v>520</v>
      </c>
      <c r="Q77" s="1">
        <v>25</v>
      </c>
      <c r="R77" s="1">
        <f t="shared" si="7"/>
        <v>130</v>
      </c>
      <c r="S77" s="1">
        <f t="shared" si="8"/>
        <v>390</v>
      </c>
      <c r="T77" s="1">
        <v>0.62</v>
      </c>
      <c r="U77" s="1">
        <f t="shared" si="9"/>
        <v>241.8</v>
      </c>
      <c r="V77" s="1">
        <f t="shared" si="10"/>
        <v>148.19999999999999</v>
      </c>
      <c r="W77" s="4">
        <f t="shared" si="11"/>
        <v>0.37999999999999995</v>
      </c>
      <c r="X77" s="1" t="s">
        <v>147</v>
      </c>
      <c r="Y77" s="1" t="s">
        <v>81</v>
      </c>
      <c r="Z77" s="1" t="s">
        <v>120</v>
      </c>
      <c r="AA77" s="1"/>
      <c r="AB77" s="1"/>
      <c r="AC77" s="1" t="s">
        <v>42</v>
      </c>
    </row>
    <row r="78" spans="1:29">
      <c r="A78" s="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c r="P78" s="1">
        <f t="shared" si="6"/>
        <v>2000</v>
      </c>
      <c r="Q78" s="1">
        <v>0</v>
      </c>
      <c r="R78" s="1">
        <f t="shared" si="7"/>
        <v>0</v>
      </c>
      <c r="S78" s="1">
        <f t="shared" si="8"/>
        <v>2000</v>
      </c>
      <c r="T78" s="1">
        <v>0.35</v>
      </c>
      <c r="U78" s="1">
        <f t="shared" si="9"/>
        <v>700</v>
      </c>
      <c r="V78" s="1">
        <f t="shared" si="10"/>
        <v>1300</v>
      </c>
      <c r="W78" s="4">
        <f t="shared" si="11"/>
        <v>0.65</v>
      </c>
      <c r="X78" s="1" t="s">
        <v>104</v>
      </c>
      <c r="Y78" s="1" t="s">
        <v>72</v>
      </c>
      <c r="Z78" s="1" t="s">
        <v>41</v>
      </c>
      <c r="AA78" s="2">
        <v>45686</v>
      </c>
      <c r="AB78" s="1">
        <v>4</v>
      </c>
      <c r="AC78" s="1" t="s">
        <v>42</v>
      </c>
    </row>
    <row r="79" spans="1:29">
      <c r="A79" s="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c r="P79" s="1">
        <f t="shared" si="6"/>
        <v>840</v>
      </c>
      <c r="Q79" s="1">
        <v>10</v>
      </c>
      <c r="R79" s="1">
        <f t="shared" si="7"/>
        <v>84</v>
      </c>
      <c r="S79" s="1">
        <f t="shared" si="8"/>
        <v>756</v>
      </c>
      <c r="T79" s="1">
        <v>0.45</v>
      </c>
      <c r="U79" s="1">
        <f t="shared" si="9"/>
        <v>340.2</v>
      </c>
      <c r="V79" s="1">
        <f t="shared" si="10"/>
        <v>415.8</v>
      </c>
      <c r="W79" s="4">
        <f t="shared" si="11"/>
        <v>0.55000000000000004</v>
      </c>
      <c r="X79" s="1" t="s">
        <v>147</v>
      </c>
      <c r="Y79" s="1" t="s">
        <v>57</v>
      </c>
      <c r="Z79" s="1" t="s">
        <v>120</v>
      </c>
      <c r="AA79" s="1"/>
      <c r="AB79" s="1"/>
      <c r="AC79" s="1" t="s">
        <v>42</v>
      </c>
    </row>
    <row r="80" spans="1:29">
      <c r="A80" s="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c r="P80" s="1">
        <f t="shared" si="6"/>
        <v>2100</v>
      </c>
      <c r="Q80" s="1">
        <v>25</v>
      </c>
      <c r="R80" s="1">
        <f t="shared" si="7"/>
        <v>525</v>
      </c>
      <c r="S80" s="1">
        <f t="shared" si="8"/>
        <v>1575</v>
      </c>
      <c r="T80" s="1">
        <v>0.35</v>
      </c>
      <c r="U80" s="1">
        <f t="shared" si="9"/>
        <v>551.25</v>
      </c>
      <c r="V80" s="1">
        <f t="shared" si="10"/>
        <v>1023.75</v>
      </c>
      <c r="W80" s="4">
        <f t="shared" si="11"/>
        <v>0.65</v>
      </c>
      <c r="X80" s="1" t="s">
        <v>50</v>
      </c>
      <c r="Y80" s="1" t="s">
        <v>72</v>
      </c>
      <c r="Z80" s="1" t="s">
        <v>41</v>
      </c>
      <c r="AA80" s="2">
        <v>45681</v>
      </c>
      <c r="AB80" s="1">
        <v>3</v>
      </c>
      <c r="AC80" s="1" t="s">
        <v>42</v>
      </c>
    </row>
    <row r="81" spans="1:29">
      <c r="A81" s="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c r="P81" s="1">
        <f t="shared" si="6"/>
        <v>149240</v>
      </c>
      <c r="Q81" s="1">
        <v>15</v>
      </c>
      <c r="R81" s="1">
        <f t="shared" si="7"/>
        <v>22386</v>
      </c>
      <c r="S81" s="1">
        <f t="shared" si="8"/>
        <v>126854</v>
      </c>
      <c r="T81" s="1">
        <v>0.57999999999999996</v>
      </c>
      <c r="U81" s="1">
        <f t="shared" si="9"/>
        <v>73575.319999999992</v>
      </c>
      <c r="V81" s="1">
        <f t="shared" si="10"/>
        <v>53278.680000000008</v>
      </c>
      <c r="W81" s="4">
        <f t="shared" si="11"/>
        <v>0.42000000000000004</v>
      </c>
      <c r="X81" s="1" t="s">
        <v>65</v>
      </c>
      <c r="Y81" s="1" t="s">
        <v>57</v>
      </c>
      <c r="Z81" s="1" t="s">
        <v>120</v>
      </c>
      <c r="AA81" s="1"/>
      <c r="AB81" s="1"/>
      <c r="AC81" s="1" t="s">
        <v>42</v>
      </c>
    </row>
    <row r="82" spans="1:29">
      <c r="A82" s="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c r="P82" s="1">
        <f t="shared" si="6"/>
        <v>14600</v>
      </c>
      <c r="Q82" s="1">
        <v>0</v>
      </c>
      <c r="R82" s="1">
        <f t="shared" si="7"/>
        <v>0</v>
      </c>
      <c r="S82" s="1">
        <f t="shared" si="8"/>
        <v>14600</v>
      </c>
      <c r="T82" s="1">
        <v>0.5</v>
      </c>
      <c r="U82" s="1">
        <f t="shared" si="9"/>
        <v>7300</v>
      </c>
      <c r="V82" s="1">
        <f t="shared" si="10"/>
        <v>7300</v>
      </c>
      <c r="W82" s="4">
        <f t="shared" si="11"/>
        <v>0.5</v>
      </c>
      <c r="X82" s="1" t="s">
        <v>50</v>
      </c>
      <c r="Y82" s="1" t="s">
        <v>81</v>
      </c>
      <c r="Z82" s="1" t="s">
        <v>41</v>
      </c>
      <c r="AA82" s="2">
        <v>45682</v>
      </c>
      <c r="AB82" s="1">
        <v>3</v>
      </c>
      <c r="AC82" s="1" t="s">
        <v>42</v>
      </c>
    </row>
    <row r="83" spans="1:29">
      <c r="A83" s="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c r="P83" s="1">
        <f t="shared" si="6"/>
        <v>9650</v>
      </c>
      <c r="Q83" s="1">
        <v>15</v>
      </c>
      <c r="R83" s="1">
        <f t="shared" si="7"/>
        <v>1447.5</v>
      </c>
      <c r="S83" s="1">
        <f t="shared" si="8"/>
        <v>8202.5</v>
      </c>
      <c r="T83" s="1">
        <v>0.5</v>
      </c>
      <c r="U83" s="1">
        <f t="shared" si="9"/>
        <v>4101.25</v>
      </c>
      <c r="V83" s="1">
        <f t="shared" si="10"/>
        <v>4101.25</v>
      </c>
      <c r="W83" s="4">
        <f t="shared" si="11"/>
        <v>0.5</v>
      </c>
      <c r="X83" s="1" t="s">
        <v>104</v>
      </c>
      <c r="Y83" s="1" t="s">
        <v>40</v>
      </c>
      <c r="Z83" s="1" t="s">
        <v>41</v>
      </c>
      <c r="AA83" s="2">
        <v>45686</v>
      </c>
      <c r="AB83" s="1">
        <v>3</v>
      </c>
      <c r="AC83" s="1" t="s">
        <v>42</v>
      </c>
    </row>
    <row r="84" spans="1:29">
      <c r="A84" s="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c r="P84" s="1">
        <f t="shared" si="6"/>
        <v>2780</v>
      </c>
      <c r="Q84" s="1">
        <v>15</v>
      </c>
      <c r="R84" s="1">
        <f t="shared" si="7"/>
        <v>417</v>
      </c>
      <c r="S84" s="1">
        <f t="shared" si="8"/>
        <v>2363</v>
      </c>
      <c r="T84" s="1">
        <v>0.5</v>
      </c>
      <c r="U84" s="1">
        <f t="shared" si="9"/>
        <v>1181.5</v>
      </c>
      <c r="V84" s="1">
        <f t="shared" si="10"/>
        <v>1181.5</v>
      </c>
      <c r="W84" s="4">
        <f t="shared" si="11"/>
        <v>0.5</v>
      </c>
      <c r="X84" s="1" t="s">
        <v>147</v>
      </c>
      <c r="Y84" s="1" t="s">
        <v>40</v>
      </c>
      <c r="Z84" s="1" t="s">
        <v>41</v>
      </c>
      <c r="AA84" s="2">
        <v>45684</v>
      </c>
      <c r="AB84" s="1">
        <v>4</v>
      </c>
      <c r="AC84" s="1" t="s">
        <v>42</v>
      </c>
    </row>
    <row r="85" spans="1:29">
      <c r="A85" s="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c r="P85" s="1">
        <f t="shared" si="6"/>
        <v>1300</v>
      </c>
      <c r="Q85" s="1">
        <v>0</v>
      </c>
      <c r="R85" s="1">
        <f t="shared" si="7"/>
        <v>0</v>
      </c>
      <c r="S85" s="1">
        <f t="shared" si="8"/>
        <v>1300</v>
      </c>
      <c r="T85" s="1">
        <v>0.62</v>
      </c>
      <c r="U85" s="1">
        <f t="shared" si="9"/>
        <v>806</v>
      </c>
      <c r="V85" s="1">
        <f t="shared" si="10"/>
        <v>494</v>
      </c>
      <c r="W85" s="4">
        <f t="shared" si="11"/>
        <v>0.38</v>
      </c>
      <c r="X85" s="1" t="s">
        <v>92</v>
      </c>
      <c r="Y85" s="1" t="s">
        <v>57</v>
      </c>
      <c r="Z85" s="1" t="s">
        <v>22</v>
      </c>
      <c r="AA85" s="1"/>
      <c r="AB85" s="1"/>
      <c r="AC85" s="1" t="s">
        <v>93</v>
      </c>
    </row>
    <row r="86" spans="1:29">
      <c r="A86" s="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c r="P86" s="1">
        <f t="shared" si="6"/>
        <v>263310</v>
      </c>
      <c r="Q86" s="1">
        <v>5</v>
      </c>
      <c r="R86" s="1">
        <f t="shared" si="7"/>
        <v>13165.5</v>
      </c>
      <c r="S86" s="1">
        <f t="shared" si="8"/>
        <v>250144.5</v>
      </c>
      <c r="T86" s="1">
        <v>0.57999999999999996</v>
      </c>
      <c r="U86" s="1">
        <f t="shared" si="9"/>
        <v>145083.81</v>
      </c>
      <c r="V86" s="1">
        <f t="shared" si="10"/>
        <v>105060.69</v>
      </c>
      <c r="W86" s="4">
        <f t="shared" si="11"/>
        <v>0.42</v>
      </c>
      <c r="X86" s="1" t="s">
        <v>104</v>
      </c>
      <c r="Y86" s="1" t="s">
        <v>40</v>
      </c>
      <c r="Z86" s="1" t="s">
        <v>120</v>
      </c>
      <c r="AA86" s="1"/>
      <c r="AB86" s="1"/>
      <c r="AC86" s="1" t="s">
        <v>42</v>
      </c>
    </row>
    <row r="87" spans="1:29">
      <c r="A87" s="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c r="P87" s="1">
        <f t="shared" si="6"/>
        <v>2480</v>
      </c>
      <c r="Q87" s="1">
        <v>10</v>
      </c>
      <c r="R87" s="1">
        <f t="shared" si="7"/>
        <v>248</v>
      </c>
      <c r="S87" s="1">
        <f t="shared" si="8"/>
        <v>2232</v>
      </c>
      <c r="T87" s="1">
        <v>0.48</v>
      </c>
      <c r="U87" s="1">
        <f t="shared" si="9"/>
        <v>1071.3599999999999</v>
      </c>
      <c r="V87" s="1">
        <f t="shared" si="10"/>
        <v>1160.6400000000001</v>
      </c>
      <c r="W87" s="4">
        <f t="shared" si="11"/>
        <v>0.52</v>
      </c>
      <c r="X87" s="1" t="s">
        <v>50</v>
      </c>
      <c r="Y87" s="1" t="s">
        <v>57</v>
      </c>
      <c r="Z87" s="1" t="s">
        <v>41</v>
      </c>
      <c r="AA87" s="2">
        <v>45684</v>
      </c>
      <c r="AB87" s="1">
        <v>3</v>
      </c>
      <c r="AC87" s="1" t="s">
        <v>42</v>
      </c>
    </row>
    <row r="88" spans="1:29">
      <c r="A88" s="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c r="P88" s="1">
        <f t="shared" si="6"/>
        <v>11680</v>
      </c>
      <c r="Q88" s="1">
        <v>0</v>
      </c>
      <c r="R88" s="1">
        <f t="shared" si="7"/>
        <v>0</v>
      </c>
      <c r="S88" s="1">
        <f t="shared" si="8"/>
        <v>11680</v>
      </c>
      <c r="T88" s="1">
        <v>0.47</v>
      </c>
      <c r="U88" s="1">
        <f t="shared" si="9"/>
        <v>5489.5999999999995</v>
      </c>
      <c r="V88" s="1">
        <f t="shared" si="10"/>
        <v>6190.4000000000005</v>
      </c>
      <c r="W88" s="4">
        <f t="shared" si="11"/>
        <v>0.53</v>
      </c>
      <c r="X88" s="1" t="s">
        <v>147</v>
      </c>
      <c r="Y88" s="1" t="s">
        <v>81</v>
      </c>
      <c r="Z88" s="1" t="s">
        <v>41</v>
      </c>
      <c r="AA88" s="2">
        <v>45688</v>
      </c>
      <c r="AB88" s="1">
        <v>4</v>
      </c>
      <c r="AC88" s="1" t="s">
        <v>42</v>
      </c>
    </row>
    <row r="89" spans="1:29">
      <c r="A89" s="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c r="P89" s="1">
        <f t="shared" si="6"/>
        <v>4440</v>
      </c>
      <c r="Q89" s="1">
        <v>0</v>
      </c>
      <c r="R89" s="1">
        <f t="shared" si="7"/>
        <v>0</v>
      </c>
      <c r="S89" s="1">
        <f t="shared" si="8"/>
        <v>4440</v>
      </c>
      <c r="T89" s="1">
        <v>0.35</v>
      </c>
      <c r="U89" s="1">
        <f t="shared" si="9"/>
        <v>1554</v>
      </c>
      <c r="V89" s="1">
        <f t="shared" si="10"/>
        <v>2886</v>
      </c>
      <c r="W89" s="4">
        <f t="shared" si="11"/>
        <v>0.65</v>
      </c>
      <c r="X89" s="1" t="s">
        <v>104</v>
      </c>
      <c r="Y89" s="1" t="s">
        <v>72</v>
      </c>
      <c r="Z89" s="1" t="s">
        <v>66</v>
      </c>
      <c r="AA89" s="1"/>
      <c r="AB89" s="1"/>
      <c r="AC89" s="1" t="s">
        <v>42</v>
      </c>
    </row>
    <row r="90" spans="1:29">
      <c r="A90" s="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c r="P90" s="1">
        <f t="shared" si="6"/>
        <v>7180</v>
      </c>
      <c r="Q90" s="1">
        <v>30</v>
      </c>
      <c r="R90" s="1">
        <f t="shared" si="7"/>
        <v>2154</v>
      </c>
      <c r="S90" s="1">
        <f t="shared" si="8"/>
        <v>5026</v>
      </c>
      <c r="T90" s="1">
        <v>0.5</v>
      </c>
      <c r="U90" s="1">
        <f t="shared" si="9"/>
        <v>2513</v>
      </c>
      <c r="V90" s="1">
        <f t="shared" si="10"/>
        <v>2513</v>
      </c>
      <c r="W90" s="4">
        <f t="shared" si="11"/>
        <v>0.5</v>
      </c>
      <c r="X90" s="1" t="s">
        <v>65</v>
      </c>
      <c r="Y90" s="1" t="s">
        <v>40</v>
      </c>
      <c r="Z90" s="1" t="s">
        <v>41</v>
      </c>
      <c r="AA90" s="2">
        <v>45688</v>
      </c>
      <c r="AB90" s="1">
        <v>3</v>
      </c>
      <c r="AC90" s="1" t="s">
        <v>42</v>
      </c>
    </row>
    <row r="91" spans="1:29">
      <c r="A91" s="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c r="P91" s="1">
        <f t="shared" si="6"/>
        <v>4050</v>
      </c>
      <c r="Q91" s="1">
        <v>0</v>
      </c>
      <c r="R91" s="1">
        <f t="shared" si="7"/>
        <v>0</v>
      </c>
      <c r="S91" s="1">
        <f t="shared" si="8"/>
        <v>4050</v>
      </c>
      <c r="T91" s="1">
        <v>0.35</v>
      </c>
      <c r="U91" s="1">
        <f t="shared" si="9"/>
        <v>1417.5</v>
      </c>
      <c r="V91" s="1">
        <f t="shared" si="10"/>
        <v>2632.5</v>
      </c>
      <c r="W91" s="4">
        <f t="shared" si="11"/>
        <v>0.65</v>
      </c>
      <c r="X91" s="1" t="s">
        <v>104</v>
      </c>
      <c r="Y91" s="1" t="s">
        <v>57</v>
      </c>
      <c r="Z91" s="1" t="s">
        <v>22</v>
      </c>
      <c r="AA91" s="1"/>
      <c r="AB91" s="1"/>
      <c r="AC91" s="1" t="s">
        <v>93</v>
      </c>
    </row>
    <row r="92" spans="1:29">
      <c r="A92" s="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c r="P92" s="1">
        <f t="shared" si="6"/>
        <v>7020</v>
      </c>
      <c r="Q92" s="1">
        <v>5</v>
      </c>
      <c r="R92" s="1">
        <f t="shared" si="7"/>
        <v>351</v>
      </c>
      <c r="S92" s="1">
        <f t="shared" si="8"/>
        <v>6669</v>
      </c>
      <c r="T92" s="1">
        <v>0.47</v>
      </c>
      <c r="U92" s="1">
        <f t="shared" si="9"/>
        <v>3134.43</v>
      </c>
      <c r="V92" s="1">
        <f t="shared" si="10"/>
        <v>3534.57</v>
      </c>
      <c r="W92" s="4">
        <f t="shared" si="11"/>
        <v>0.53</v>
      </c>
      <c r="X92" s="1" t="s">
        <v>147</v>
      </c>
      <c r="Y92" s="1" t="s">
        <v>81</v>
      </c>
      <c r="Z92" s="1" t="s">
        <v>41</v>
      </c>
      <c r="AA92" s="2">
        <v>45683</v>
      </c>
      <c r="AB92" s="1">
        <v>3</v>
      </c>
      <c r="AC92" s="1" t="s">
        <v>42</v>
      </c>
    </row>
    <row r="93" spans="1:29">
      <c r="A93" s="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c r="P93" s="1">
        <f t="shared" si="6"/>
        <v>11760</v>
      </c>
      <c r="Q93" s="1">
        <v>10</v>
      </c>
      <c r="R93" s="1">
        <f t="shared" si="7"/>
        <v>1176</v>
      </c>
      <c r="S93" s="1">
        <f t="shared" si="8"/>
        <v>10584</v>
      </c>
      <c r="T93" s="1">
        <v>0.47</v>
      </c>
      <c r="U93" s="1">
        <f t="shared" si="9"/>
        <v>4974.4799999999996</v>
      </c>
      <c r="V93" s="1">
        <f t="shared" si="10"/>
        <v>5609.52</v>
      </c>
      <c r="W93" s="4">
        <f t="shared" si="11"/>
        <v>0.53</v>
      </c>
      <c r="X93" s="1" t="s">
        <v>92</v>
      </c>
      <c r="Y93" s="1" t="s">
        <v>57</v>
      </c>
      <c r="Z93" s="1" t="s">
        <v>41</v>
      </c>
      <c r="AA93" s="2">
        <v>45684</v>
      </c>
      <c r="AB93" s="1">
        <v>3</v>
      </c>
      <c r="AC93" s="1" t="s">
        <v>42</v>
      </c>
    </row>
    <row r="94" spans="1:29">
      <c r="A94" s="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c r="P94" s="1">
        <f t="shared" si="6"/>
        <v>4200</v>
      </c>
      <c r="Q94" s="1">
        <v>20</v>
      </c>
      <c r="R94" s="1">
        <f t="shared" si="7"/>
        <v>840</v>
      </c>
      <c r="S94" s="1">
        <f t="shared" si="8"/>
        <v>3360</v>
      </c>
      <c r="T94" s="1">
        <v>0.48</v>
      </c>
      <c r="U94" s="1">
        <f t="shared" si="9"/>
        <v>1612.8</v>
      </c>
      <c r="V94" s="1">
        <f t="shared" si="10"/>
        <v>1747.2</v>
      </c>
      <c r="W94" s="4">
        <f t="shared" si="11"/>
        <v>0.52</v>
      </c>
      <c r="X94" s="1" t="s">
        <v>50</v>
      </c>
      <c r="Y94" s="1" t="s">
        <v>40</v>
      </c>
      <c r="Z94" s="1" t="s">
        <v>41</v>
      </c>
      <c r="AA94" s="2">
        <v>45684</v>
      </c>
      <c r="AB94" s="1">
        <v>5</v>
      </c>
      <c r="AC94" s="1" t="s">
        <v>42</v>
      </c>
    </row>
    <row r="95" spans="1:29">
      <c r="A95" s="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c r="P95" s="1">
        <f t="shared" si="6"/>
        <v>480</v>
      </c>
      <c r="Q95" s="1">
        <v>10</v>
      </c>
      <c r="R95" s="1">
        <f t="shared" si="7"/>
        <v>48</v>
      </c>
      <c r="S95" s="1">
        <f t="shared" si="8"/>
        <v>432</v>
      </c>
      <c r="T95" s="1">
        <v>0.62</v>
      </c>
      <c r="U95" s="1">
        <f t="shared" si="9"/>
        <v>267.83999999999997</v>
      </c>
      <c r="V95" s="1">
        <f t="shared" si="10"/>
        <v>164.16000000000003</v>
      </c>
      <c r="W95" s="4">
        <f t="shared" si="11"/>
        <v>0.38000000000000006</v>
      </c>
      <c r="X95" s="1" t="s">
        <v>92</v>
      </c>
      <c r="Y95" s="1" t="s">
        <v>72</v>
      </c>
      <c r="Z95" s="1" t="s">
        <v>41</v>
      </c>
      <c r="AA95" s="2">
        <v>45686</v>
      </c>
      <c r="AB95" s="1">
        <v>4</v>
      </c>
      <c r="AC95" s="1" t="s">
        <v>42</v>
      </c>
    </row>
    <row r="96" spans="1:29">
      <c r="A96" s="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c r="P96" s="1">
        <f t="shared" si="6"/>
        <v>780</v>
      </c>
      <c r="Q96" s="1">
        <v>5</v>
      </c>
      <c r="R96" s="1">
        <f t="shared" si="7"/>
        <v>39</v>
      </c>
      <c r="S96" s="1">
        <f t="shared" si="8"/>
        <v>741</v>
      </c>
      <c r="T96" s="1">
        <v>0.45</v>
      </c>
      <c r="U96" s="1">
        <f t="shared" si="9"/>
        <v>333.45</v>
      </c>
      <c r="V96" s="1">
        <f t="shared" si="10"/>
        <v>407.55</v>
      </c>
      <c r="W96" s="4">
        <f t="shared" si="11"/>
        <v>0.55000000000000004</v>
      </c>
      <c r="X96" s="1" t="s">
        <v>92</v>
      </c>
      <c r="Y96" s="1" t="s">
        <v>81</v>
      </c>
      <c r="Z96" s="1" t="s">
        <v>22</v>
      </c>
      <c r="AA96" s="1"/>
      <c r="AB96" s="1"/>
      <c r="AC96" s="1" t="s">
        <v>93</v>
      </c>
    </row>
    <row r="97" spans="1:29">
      <c r="A97" s="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c r="P97" s="1">
        <f t="shared" si="6"/>
        <v>15400</v>
      </c>
      <c r="Q97" s="1">
        <v>0</v>
      </c>
      <c r="R97" s="1">
        <f t="shared" si="7"/>
        <v>0</v>
      </c>
      <c r="S97" s="1">
        <f t="shared" si="8"/>
        <v>15400</v>
      </c>
      <c r="T97" s="1">
        <v>0.5</v>
      </c>
      <c r="U97" s="1">
        <f t="shared" si="9"/>
        <v>7700</v>
      </c>
      <c r="V97" s="1">
        <f t="shared" si="10"/>
        <v>7700</v>
      </c>
      <c r="W97" s="4">
        <f t="shared" si="11"/>
        <v>0.5</v>
      </c>
      <c r="X97" s="1" t="s">
        <v>50</v>
      </c>
      <c r="Y97" s="1" t="s">
        <v>72</v>
      </c>
      <c r="Z97" s="1" t="s">
        <v>41</v>
      </c>
      <c r="AA97" s="2">
        <v>45690</v>
      </c>
      <c r="AB97" s="1">
        <v>3</v>
      </c>
      <c r="AC97" s="1" t="s">
        <v>42</v>
      </c>
    </row>
    <row r="98" spans="1:29">
      <c r="A98" s="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c r="P98" s="1">
        <f t="shared" si="6"/>
        <v>29100</v>
      </c>
      <c r="Q98" s="1">
        <v>30</v>
      </c>
      <c r="R98" s="1">
        <f t="shared" si="7"/>
        <v>8730</v>
      </c>
      <c r="S98" s="1">
        <f t="shared" si="8"/>
        <v>20370</v>
      </c>
      <c r="T98" s="1">
        <v>0.5</v>
      </c>
      <c r="U98" s="1">
        <f t="shared" si="9"/>
        <v>10185</v>
      </c>
      <c r="V98" s="1">
        <f t="shared" si="10"/>
        <v>10185</v>
      </c>
      <c r="W98" s="4">
        <f t="shared" si="11"/>
        <v>0.5</v>
      </c>
      <c r="X98" s="1" t="s">
        <v>56</v>
      </c>
      <c r="Y98" s="1" t="s">
        <v>57</v>
      </c>
      <c r="Z98" s="1" t="s">
        <v>41</v>
      </c>
      <c r="AA98" s="2">
        <v>45691</v>
      </c>
      <c r="AB98" s="1">
        <v>3</v>
      </c>
      <c r="AC98" s="1" t="s">
        <v>42</v>
      </c>
    </row>
    <row r="99" spans="1:29">
      <c r="A99" s="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c r="P99" s="1">
        <f t="shared" si="6"/>
        <v>28120</v>
      </c>
      <c r="Q99" s="1">
        <v>10</v>
      </c>
      <c r="R99" s="1">
        <f t="shared" si="7"/>
        <v>2812</v>
      </c>
      <c r="S99" s="1">
        <f t="shared" si="8"/>
        <v>25308</v>
      </c>
      <c r="T99" s="1">
        <v>0.52</v>
      </c>
      <c r="U99" s="1">
        <f t="shared" si="9"/>
        <v>13160.16</v>
      </c>
      <c r="V99" s="1">
        <f t="shared" si="10"/>
        <v>12147.84</v>
      </c>
      <c r="W99" s="4">
        <f t="shared" si="11"/>
        <v>0.48</v>
      </c>
      <c r="X99" s="1" t="s">
        <v>50</v>
      </c>
      <c r="Y99" s="1" t="s">
        <v>57</v>
      </c>
      <c r="Z99" s="1" t="s">
        <v>22</v>
      </c>
      <c r="AA99" s="1"/>
      <c r="AB99" s="1"/>
      <c r="AC99" s="1" t="s">
        <v>93</v>
      </c>
    </row>
    <row r="100" spans="1:29">
      <c r="A100" s="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c r="P100" s="1">
        <f t="shared" si="6"/>
        <v>4160</v>
      </c>
      <c r="Q100" s="1">
        <v>15</v>
      </c>
      <c r="R100" s="1">
        <f t="shared" si="7"/>
        <v>624</v>
      </c>
      <c r="S100" s="1">
        <f t="shared" si="8"/>
        <v>3536</v>
      </c>
      <c r="T100" s="1">
        <v>0.45</v>
      </c>
      <c r="U100" s="1">
        <f t="shared" si="9"/>
        <v>1591.2</v>
      </c>
      <c r="V100" s="1">
        <f t="shared" si="10"/>
        <v>1944.8</v>
      </c>
      <c r="W100" s="4">
        <f t="shared" si="11"/>
        <v>0.54999999999999993</v>
      </c>
      <c r="X100" s="1" t="s">
        <v>50</v>
      </c>
      <c r="Y100" s="1" t="s">
        <v>40</v>
      </c>
      <c r="Z100" s="1" t="s">
        <v>22</v>
      </c>
      <c r="AA100" s="1"/>
      <c r="AB100" s="1"/>
      <c r="AC100" s="1" t="s">
        <v>93</v>
      </c>
    </row>
    <row r="101" spans="1:29">
      <c r="A101" s="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c r="P101" s="1">
        <f t="shared" si="6"/>
        <v>1040</v>
      </c>
      <c r="Q101" s="1">
        <v>20</v>
      </c>
      <c r="R101" s="1">
        <f t="shared" si="7"/>
        <v>208</v>
      </c>
      <c r="S101" s="1">
        <f t="shared" si="8"/>
        <v>832</v>
      </c>
      <c r="T101" s="1">
        <v>0.45</v>
      </c>
      <c r="U101" s="1">
        <f t="shared" si="9"/>
        <v>374.40000000000003</v>
      </c>
      <c r="V101" s="1">
        <f t="shared" si="10"/>
        <v>457.59999999999997</v>
      </c>
      <c r="W101" s="4">
        <f t="shared" si="11"/>
        <v>0.54999999999999993</v>
      </c>
      <c r="X101" s="1" t="s">
        <v>39</v>
      </c>
      <c r="Y101" s="1" t="s">
        <v>72</v>
      </c>
      <c r="Z101" s="1" t="s">
        <v>41</v>
      </c>
      <c r="AA101" s="2">
        <v>45687</v>
      </c>
      <c r="AB101" s="1">
        <v>5</v>
      </c>
      <c r="AC101" s="1" t="s">
        <v>42</v>
      </c>
    </row>
    <row r="102" spans="1:29">
      <c r="A102" s="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c r="P102" s="1">
        <f t="shared" si="6"/>
        <v>6090</v>
      </c>
      <c r="Q102" s="1">
        <v>10</v>
      </c>
      <c r="R102" s="1">
        <f t="shared" si="7"/>
        <v>609</v>
      </c>
      <c r="S102" s="1">
        <f t="shared" si="8"/>
        <v>5481</v>
      </c>
      <c r="T102" s="1">
        <v>0.45</v>
      </c>
      <c r="U102" s="1">
        <f t="shared" si="9"/>
        <v>2466.4500000000003</v>
      </c>
      <c r="V102" s="1">
        <f t="shared" si="10"/>
        <v>3014.5499999999997</v>
      </c>
      <c r="W102" s="4">
        <f t="shared" si="11"/>
        <v>0.54999999999999993</v>
      </c>
      <c r="X102" s="1" t="s">
        <v>50</v>
      </c>
      <c r="Y102" s="1" t="s">
        <v>40</v>
      </c>
      <c r="Z102" s="1" t="s">
        <v>120</v>
      </c>
      <c r="AA102" s="1"/>
      <c r="AB102" s="1"/>
      <c r="AC102" s="1" t="s">
        <v>42</v>
      </c>
    </row>
    <row r="103" spans="1:29">
      <c r="A103" s="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c r="P103" s="1">
        <f t="shared" si="6"/>
        <v>30650</v>
      </c>
      <c r="Q103" s="1">
        <v>0</v>
      </c>
      <c r="R103" s="1">
        <f t="shared" si="7"/>
        <v>0</v>
      </c>
      <c r="S103" s="1">
        <f t="shared" si="8"/>
        <v>30650</v>
      </c>
      <c r="T103" s="1">
        <v>0.48</v>
      </c>
      <c r="U103" s="1">
        <f t="shared" si="9"/>
        <v>14712</v>
      </c>
      <c r="V103" s="1">
        <f t="shared" si="10"/>
        <v>15938</v>
      </c>
      <c r="W103" s="4">
        <f t="shared" si="11"/>
        <v>0.52</v>
      </c>
      <c r="X103" s="1" t="s">
        <v>65</v>
      </c>
      <c r="Y103" s="1" t="s">
        <v>72</v>
      </c>
      <c r="Z103" s="1" t="s">
        <v>120</v>
      </c>
      <c r="AA103" s="1"/>
      <c r="AB103" s="1"/>
      <c r="AC103" s="1" t="s">
        <v>42</v>
      </c>
    </row>
    <row r="104" spans="1:29">
      <c r="A104" s="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c r="P104" s="1">
        <f t="shared" si="6"/>
        <v>2340</v>
      </c>
      <c r="Q104" s="1">
        <v>25</v>
      </c>
      <c r="R104" s="1">
        <f t="shared" si="7"/>
        <v>585</v>
      </c>
      <c r="S104" s="1">
        <f t="shared" si="8"/>
        <v>1755</v>
      </c>
      <c r="T104" s="1">
        <v>0.5</v>
      </c>
      <c r="U104" s="1">
        <f t="shared" si="9"/>
        <v>877.5</v>
      </c>
      <c r="V104" s="1">
        <f t="shared" si="10"/>
        <v>877.5</v>
      </c>
      <c r="W104" s="4">
        <f t="shared" si="11"/>
        <v>0.5</v>
      </c>
      <c r="X104" s="1" t="s">
        <v>56</v>
      </c>
      <c r="Y104" s="1" t="s">
        <v>72</v>
      </c>
      <c r="Z104" s="1" t="s">
        <v>41</v>
      </c>
      <c r="AA104" s="2">
        <v>45691</v>
      </c>
      <c r="AB104" s="1">
        <v>4</v>
      </c>
      <c r="AC104" s="1" t="s">
        <v>42</v>
      </c>
    </row>
    <row r="105" spans="1:29">
      <c r="A105" s="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c r="P105" s="1">
        <f t="shared" si="6"/>
        <v>69680</v>
      </c>
      <c r="Q105" s="1">
        <v>0</v>
      </c>
      <c r="R105" s="1">
        <f t="shared" si="7"/>
        <v>0</v>
      </c>
      <c r="S105" s="1">
        <f t="shared" si="8"/>
        <v>69680</v>
      </c>
      <c r="T105" s="1">
        <v>0.57999999999999996</v>
      </c>
      <c r="U105" s="1">
        <f t="shared" si="9"/>
        <v>40414.399999999994</v>
      </c>
      <c r="V105" s="1">
        <f t="shared" si="10"/>
        <v>29265.600000000006</v>
      </c>
      <c r="W105" s="4">
        <f t="shared" si="11"/>
        <v>0.4200000000000001</v>
      </c>
      <c r="X105" s="1" t="s">
        <v>39</v>
      </c>
      <c r="Y105" s="1" t="s">
        <v>72</v>
      </c>
      <c r="Z105" s="1" t="s">
        <v>41</v>
      </c>
      <c r="AA105" s="2">
        <v>45690</v>
      </c>
      <c r="AB105" s="1">
        <v>4</v>
      </c>
      <c r="AC105" s="1" t="s">
        <v>42</v>
      </c>
    </row>
    <row r="106" spans="1:29">
      <c r="A106" s="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c r="P106" s="1">
        <f t="shared" si="6"/>
        <v>3840</v>
      </c>
      <c r="Q106" s="1">
        <v>0</v>
      </c>
      <c r="R106" s="1">
        <f t="shared" si="7"/>
        <v>0</v>
      </c>
      <c r="S106" s="1">
        <f t="shared" si="8"/>
        <v>3840</v>
      </c>
      <c r="T106" s="1">
        <v>0.35</v>
      </c>
      <c r="U106" s="1">
        <f t="shared" si="9"/>
        <v>1344</v>
      </c>
      <c r="V106" s="1">
        <f t="shared" si="10"/>
        <v>2496</v>
      </c>
      <c r="W106" s="4">
        <f t="shared" si="11"/>
        <v>0.65</v>
      </c>
      <c r="X106" s="1" t="s">
        <v>65</v>
      </c>
      <c r="Y106" s="1" t="s">
        <v>81</v>
      </c>
      <c r="Z106" s="1" t="s">
        <v>41</v>
      </c>
      <c r="AA106" s="2">
        <v>45690</v>
      </c>
      <c r="AB106" s="1">
        <v>5</v>
      </c>
      <c r="AC106" s="1" t="s">
        <v>42</v>
      </c>
    </row>
    <row r="107" spans="1:29">
      <c r="A107" s="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c r="P107" s="1">
        <f t="shared" si="6"/>
        <v>20000</v>
      </c>
      <c r="Q107" s="1">
        <v>10</v>
      </c>
      <c r="R107" s="1">
        <f t="shared" si="7"/>
        <v>2000</v>
      </c>
      <c r="S107" s="1">
        <f t="shared" si="8"/>
        <v>18000</v>
      </c>
      <c r="T107" s="1">
        <v>0.52</v>
      </c>
      <c r="U107" s="1">
        <f t="shared" si="9"/>
        <v>9360</v>
      </c>
      <c r="V107" s="1">
        <f t="shared" si="10"/>
        <v>8640</v>
      </c>
      <c r="W107" s="4">
        <f t="shared" si="11"/>
        <v>0.48</v>
      </c>
      <c r="X107" s="1" t="s">
        <v>56</v>
      </c>
      <c r="Y107" s="1" t="s">
        <v>57</v>
      </c>
      <c r="Z107" s="1" t="s">
        <v>66</v>
      </c>
      <c r="AA107" s="1"/>
      <c r="AB107" s="1"/>
      <c r="AC107" s="1" t="s">
        <v>42</v>
      </c>
    </row>
    <row r="108" spans="1:29">
      <c r="A108" s="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c r="P108" s="1">
        <f t="shared" si="6"/>
        <v>17250</v>
      </c>
      <c r="Q108" s="1">
        <v>15</v>
      </c>
      <c r="R108" s="1">
        <f t="shared" si="7"/>
        <v>2587.5</v>
      </c>
      <c r="S108" s="1">
        <f t="shared" si="8"/>
        <v>14662.5</v>
      </c>
      <c r="T108" s="1">
        <v>0.52</v>
      </c>
      <c r="U108" s="1">
        <f t="shared" si="9"/>
        <v>7624.5</v>
      </c>
      <c r="V108" s="1">
        <f t="shared" si="10"/>
        <v>7038</v>
      </c>
      <c r="W108" s="4">
        <f t="shared" si="11"/>
        <v>0.48</v>
      </c>
      <c r="X108" s="1" t="s">
        <v>39</v>
      </c>
      <c r="Y108" s="1" t="s">
        <v>57</v>
      </c>
      <c r="Z108" s="1" t="s">
        <v>41</v>
      </c>
      <c r="AA108" s="2">
        <v>45692</v>
      </c>
      <c r="AB108" s="1">
        <v>4</v>
      </c>
      <c r="AC108" s="1" t="s">
        <v>42</v>
      </c>
    </row>
    <row r="109" spans="1:29">
      <c r="A109" s="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c r="P109" s="1">
        <f t="shared" si="6"/>
        <v>12720</v>
      </c>
      <c r="Q109" s="1">
        <v>5</v>
      </c>
      <c r="R109" s="1">
        <f t="shared" si="7"/>
        <v>636</v>
      </c>
      <c r="S109" s="1">
        <f t="shared" si="8"/>
        <v>12084</v>
      </c>
      <c r="T109" s="1">
        <v>0.48</v>
      </c>
      <c r="U109" s="1">
        <f t="shared" si="9"/>
        <v>5800.32</v>
      </c>
      <c r="V109" s="1">
        <f t="shared" si="10"/>
        <v>6283.68</v>
      </c>
      <c r="W109" s="4">
        <f t="shared" si="11"/>
        <v>0.52</v>
      </c>
      <c r="X109" s="1" t="s">
        <v>50</v>
      </c>
      <c r="Y109" s="1" t="s">
        <v>81</v>
      </c>
      <c r="Z109" s="1" t="s">
        <v>41</v>
      </c>
      <c r="AA109" s="2">
        <v>45687</v>
      </c>
      <c r="AB109" s="1">
        <v>5</v>
      </c>
      <c r="AC109" s="1" t="s">
        <v>42</v>
      </c>
    </row>
    <row r="110" spans="1:29">
      <c r="A110" s="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c r="P110" s="1">
        <f t="shared" si="6"/>
        <v>810</v>
      </c>
      <c r="Q110" s="1">
        <v>15</v>
      </c>
      <c r="R110" s="1">
        <f t="shared" si="7"/>
        <v>121.5</v>
      </c>
      <c r="S110" s="1">
        <f t="shared" si="8"/>
        <v>688.5</v>
      </c>
      <c r="T110" s="1">
        <v>0.35</v>
      </c>
      <c r="U110" s="1">
        <f t="shared" si="9"/>
        <v>240.97499999999999</v>
      </c>
      <c r="V110" s="1">
        <f t="shared" si="10"/>
        <v>447.52499999999998</v>
      </c>
      <c r="W110" s="4">
        <f t="shared" si="11"/>
        <v>0.65</v>
      </c>
      <c r="X110" s="1" t="s">
        <v>50</v>
      </c>
      <c r="Y110" s="1" t="s">
        <v>81</v>
      </c>
      <c r="Z110" s="1" t="s">
        <v>51</v>
      </c>
      <c r="AA110" s="2">
        <v>45692</v>
      </c>
      <c r="AB110" s="1"/>
      <c r="AC110" s="1" t="s">
        <v>42</v>
      </c>
    </row>
    <row r="111" spans="1:29">
      <c r="A111" s="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c r="P111" s="1">
        <f t="shared" si="6"/>
        <v>8410</v>
      </c>
      <c r="Q111" s="1">
        <v>20</v>
      </c>
      <c r="R111" s="1">
        <f t="shared" si="7"/>
        <v>1682</v>
      </c>
      <c r="S111" s="1">
        <f t="shared" si="8"/>
        <v>6728</v>
      </c>
      <c r="T111" s="1">
        <v>0.48</v>
      </c>
      <c r="U111" s="1">
        <f t="shared" si="9"/>
        <v>3229.44</v>
      </c>
      <c r="V111" s="1">
        <f t="shared" si="10"/>
        <v>3498.56</v>
      </c>
      <c r="W111" s="4">
        <f t="shared" si="11"/>
        <v>0.52</v>
      </c>
      <c r="X111" s="1" t="s">
        <v>104</v>
      </c>
      <c r="Y111" s="1" t="s">
        <v>40</v>
      </c>
      <c r="Z111" s="1" t="s">
        <v>51</v>
      </c>
      <c r="AA111" s="2">
        <v>45691</v>
      </c>
      <c r="AB111" s="1"/>
      <c r="AC111" s="1" t="s">
        <v>42</v>
      </c>
    </row>
    <row r="112" spans="1:29">
      <c r="A112" s="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c r="P112" s="1">
        <f t="shared" si="6"/>
        <v>7950</v>
      </c>
      <c r="Q112" s="1">
        <v>10</v>
      </c>
      <c r="R112" s="1">
        <f t="shared" si="7"/>
        <v>795</v>
      </c>
      <c r="S112" s="1">
        <f t="shared" si="8"/>
        <v>7155</v>
      </c>
      <c r="T112" s="1">
        <v>0.5</v>
      </c>
      <c r="U112" s="1">
        <f t="shared" si="9"/>
        <v>3577.5</v>
      </c>
      <c r="V112" s="1">
        <f t="shared" si="10"/>
        <v>3577.5</v>
      </c>
      <c r="W112" s="4">
        <f t="shared" si="11"/>
        <v>0.5</v>
      </c>
      <c r="X112" s="1" t="s">
        <v>147</v>
      </c>
      <c r="Y112" s="1" t="s">
        <v>57</v>
      </c>
      <c r="Z112" s="1" t="s">
        <v>41</v>
      </c>
      <c r="AA112" s="2">
        <v>45692</v>
      </c>
      <c r="AB112" s="1">
        <v>5</v>
      </c>
      <c r="AC112" s="1" t="s">
        <v>42</v>
      </c>
    </row>
    <row r="113" spans="1:29">
      <c r="A113" s="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c r="P113" s="1">
        <f t="shared" si="6"/>
        <v>1660</v>
      </c>
      <c r="Q113" s="1">
        <v>15</v>
      </c>
      <c r="R113" s="1">
        <f t="shared" si="7"/>
        <v>249</v>
      </c>
      <c r="S113" s="1">
        <f t="shared" si="8"/>
        <v>1411</v>
      </c>
      <c r="T113" s="1">
        <v>0.35</v>
      </c>
      <c r="U113" s="1">
        <f t="shared" si="9"/>
        <v>493.84999999999997</v>
      </c>
      <c r="V113" s="1">
        <f t="shared" si="10"/>
        <v>917.15000000000009</v>
      </c>
      <c r="W113" s="4">
        <f t="shared" si="11"/>
        <v>0.65</v>
      </c>
      <c r="X113" s="1" t="s">
        <v>50</v>
      </c>
      <c r="Y113" s="1" t="s">
        <v>40</v>
      </c>
      <c r="Z113" s="1" t="s">
        <v>66</v>
      </c>
      <c r="AA113" s="1"/>
      <c r="AB113" s="1"/>
      <c r="AC113" s="1" t="s">
        <v>42</v>
      </c>
    </row>
    <row r="114" spans="1:29">
      <c r="A114" s="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c r="P114" s="1">
        <f t="shared" si="6"/>
        <v>2790</v>
      </c>
      <c r="Q114" s="1">
        <v>10</v>
      </c>
      <c r="R114" s="1">
        <f t="shared" si="7"/>
        <v>279</v>
      </c>
      <c r="S114" s="1">
        <f t="shared" si="8"/>
        <v>2511</v>
      </c>
      <c r="T114" s="1">
        <v>0.47</v>
      </c>
      <c r="U114" s="1">
        <f t="shared" si="9"/>
        <v>1180.1699999999998</v>
      </c>
      <c r="V114" s="1">
        <f t="shared" si="10"/>
        <v>1330.8300000000002</v>
      </c>
      <c r="W114" s="4">
        <f t="shared" si="11"/>
        <v>0.53</v>
      </c>
      <c r="X114" s="1" t="s">
        <v>104</v>
      </c>
      <c r="Y114" s="1" t="s">
        <v>72</v>
      </c>
      <c r="Z114" s="1" t="s">
        <v>51</v>
      </c>
      <c r="AA114" s="2">
        <v>45692</v>
      </c>
      <c r="AB114" s="1"/>
      <c r="AC114" s="1" t="s">
        <v>42</v>
      </c>
    </row>
    <row r="115" spans="1:29">
      <c r="A115" s="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c r="P115" s="1">
        <f t="shared" si="6"/>
        <v>16200</v>
      </c>
      <c r="Q115" s="1">
        <v>30</v>
      </c>
      <c r="R115" s="1">
        <f t="shared" si="7"/>
        <v>4860</v>
      </c>
      <c r="S115" s="1">
        <f t="shared" si="8"/>
        <v>11340</v>
      </c>
      <c r="T115" s="1">
        <v>0.48</v>
      </c>
      <c r="U115" s="1">
        <f t="shared" si="9"/>
        <v>5443.2</v>
      </c>
      <c r="V115" s="1">
        <f t="shared" si="10"/>
        <v>5896.8</v>
      </c>
      <c r="W115" s="4">
        <f t="shared" si="11"/>
        <v>0.52</v>
      </c>
      <c r="X115" s="1" t="s">
        <v>92</v>
      </c>
      <c r="Y115" s="1" t="s">
        <v>57</v>
      </c>
      <c r="Z115" s="1" t="s">
        <v>120</v>
      </c>
      <c r="AA115" s="1"/>
      <c r="AB115" s="1"/>
      <c r="AC115" s="1" t="s">
        <v>42</v>
      </c>
    </row>
    <row r="116" spans="1:29">
      <c r="A116" s="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c r="P116" s="1">
        <f t="shared" si="6"/>
        <v>3340</v>
      </c>
      <c r="Q116" s="1">
        <v>30</v>
      </c>
      <c r="R116" s="1">
        <f t="shared" si="7"/>
        <v>1002</v>
      </c>
      <c r="S116" s="1">
        <f t="shared" si="8"/>
        <v>2338</v>
      </c>
      <c r="T116" s="1">
        <v>0.5</v>
      </c>
      <c r="U116" s="1">
        <f t="shared" si="9"/>
        <v>1169</v>
      </c>
      <c r="V116" s="1">
        <f t="shared" si="10"/>
        <v>1169</v>
      </c>
      <c r="W116" s="4">
        <f t="shared" si="11"/>
        <v>0.5</v>
      </c>
      <c r="X116" s="1" t="s">
        <v>147</v>
      </c>
      <c r="Y116" s="1" t="s">
        <v>40</v>
      </c>
      <c r="Z116" s="1" t="s">
        <v>41</v>
      </c>
      <c r="AA116" s="2">
        <v>45696</v>
      </c>
      <c r="AB116" s="1">
        <v>5</v>
      </c>
      <c r="AC116" s="1" t="s">
        <v>42</v>
      </c>
    </row>
    <row r="117" spans="1:29">
      <c r="A117" s="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c r="P117" s="1">
        <f t="shared" si="6"/>
        <v>15600</v>
      </c>
      <c r="Q117" s="1">
        <v>25</v>
      </c>
      <c r="R117" s="1">
        <f t="shared" si="7"/>
        <v>3900</v>
      </c>
      <c r="S117" s="1">
        <f t="shared" si="8"/>
        <v>11700</v>
      </c>
      <c r="T117" s="1">
        <v>0.45</v>
      </c>
      <c r="U117" s="1">
        <f t="shared" si="9"/>
        <v>5265</v>
      </c>
      <c r="V117" s="1">
        <f t="shared" si="10"/>
        <v>6435</v>
      </c>
      <c r="W117" s="4">
        <f t="shared" si="11"/>
        <v>0.55000000000000004</v>
      </c>
      <c r="X117" s="1" t="s">
        <v>92</v>
      </c>
      <c r="Y117" s="1" t="s">
        <v>81</v>
      </c>
      <c r="Z117" s="1" t="s">
        <v>66</v>
      </c>
      <c r="AA117" s="1"/>
      <c r="AB117" s="1"/>
      <c r="AC117" s="1" t="s">
        <v>42</v>
      </c>
    </row>
    <row r="118" spans="1:29">
      <c r="A118" s="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c r="P118" s="1">
        <f t="shared" si="6"/>
        <v>880</v>
      </c>
      <c r="Q118" s="1">
        <v>30</v>
      </c>
      <c r="R118" s="1">
        <f t="shared" si="7"/>
        <v>264</v>
      </c>
      <c r="S118" s="1">
        <f t="shared" si="8"/>
        <v>616</v>
      </c>
      <c r="T118" s="1">
        <v>0.35</v>
      </c>
      <c r="U118" s="1">
        <f t="shared" si="9"/>
        <v>215.6</v>
      </c>
      <c r="V118" s="1">
        <f t="shared" si="10"/>
        <v>400.4</v>
      </c>
      <c r="W118" s="4">
        <f t="shared" si="11"/>
        <v>0.64999999999999991</v>
      </c>
      <c r="X118" s="1" t="s">
        <v>92</v>
      </c>
      <c r="Y118" s="1" t="s">
        <v>40</v>
      </c>
      <c r="Z118" s="1" t="s">
        <v>41</v>
      </c>
      <c r="AA118" s="2">
        <v>45691</v>
      </c>
      <c r="AB118" s="1">
        <v>5</v>
      </c>
      <c r="AC118" s="1" t="s">
        <v>42</v>
      </c>
    </row>
    <row r="119" spans="1:29">
      <c r="A119" s="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c r="P119" s="1">
        <f t="shared" si="6"/>
        <v>20350</v>
      </c>
      <c r="Q119" s="1">
        <v>15</v>
      </c>
      <c r="R119" s="1">
        <f t="shared" si="7"/>
        <v>3052.5</v>
      </c>
      <c r="S119" s="1">
        <f t="shared" si="8"/>
        <v>17297.5</v>
      </c>
      <c r="T119" s="1">
        <v>0.5</v>
      </c>
      <c r="U119" s="1">
        <f t="shared" si="9"/>
        <v>8648.75</v>
      </c>
      <c r="V119" s="1">
        <f t="shared" si="10"/>
        <v>8648.75</v>
      </c>
      <c r="W119" s="4">
        <f t="shared" si="11"/>
        <v>0.5</v>
      </c>
      <c r="X119" s="1" t="s">
        <v>147</v>
      </c>
      <c r="Y119" s="1" t="s">
        <v>72</v>
      </c>
      <c r="Z119" s="1" t="s">
        <v>51</v>
      </c>
      <c r="AA119" s="2">
        <v>45695</v>
      </c>
      <c r="AB119" s="1"/>
      <c r="AC119" s="1" t="s">
        <v>42</v>
      </c>
    </row>
    <row r="120" spans="1:29">
      <c r="A120" s="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c r="P120" s="1">
        <f t="shared" si="6"/>
        <v>2050</v>
      </c>
      <c r="Q120" s="1">
        <v>0</v>
      </c>
      <c r="R120" s="1">
        <f t="shared" si="7"/>
        <v>0</v>
      </c>
      <c r="S120" s="1">
        <f t="shared" si="8"/>
        <v>2050</v>
      </c>
      <c r="T120" s="1">
        <v>0.45</v>
      </c>
      <c r="U120" s="1">
        <f t="shared" si="9"/>
        <v>922.5</v>
      </c>
      <c r="V120" s="1">
        <f t="shared" si="10"/>
        <v>1127.5</v>
      </c>
      <c r="W120" s="4">
        <f t="shared" si="11"/>
        <v>0.55000000000000004</v>
      </c>
      <c r="X120" s="1" t="s">
        <v>92</v>
      </c>
      <c r="Y120" s="1" t="s">
        <v>81</v>
      </c>
      <c r="Z120" s="1" t="s">
        <v>41</v>
      </c>
      <c r="AA120" s="2">
        <v>45692</v>
      </c>
      <c r="AB120" s="1">
        <v>5</v>
      </c>
      <c r="AC120" s="1" t="s">
        <v>42</v>
      </c>
    </row>
    <row r="121" spans="1:29">
      <c r="A121" s="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c r="P121" s="1">
        <f t="shared" si="6"/>
        <v>6280</v>
      </c>
      <c r="Q121" s="1">
        <v>15</v>
      </c>
      <c r="R121" s="1">
        <f t="shared" si="7"/>
        <v>942</v>
      </c>
      <c r="S121" s="1">
        <f t="shared" si="8"/>
        <v>5338</v>
      </c>
      <c r="T121" s="1">
        <v>0.52</v>
      </c>
      <c r="U121" s="1">
        <f t="shared" si="9"/>
        <v>2775.76</v>
      </c>
      <c r="V121" s="1">
        <f t="shared" si="10"/>
        <v>2562.2399999999998</v>
      </c>
      <c r="W121" s="4">
        <f t="shared" si="11"/>
        <v>0.48</v>
      </c>
      <c r="X121" s="1" t="s">
        <v>147</v>
      </c>
      <c r="Y121" s="1" t="s">
        <v>72</v>
      </c>
      <c r="Z121" s="1" t="s">
        <v>41</v>
      </c>
      <c r="AA121" s="2">
        <v>45691</v>
      </c>
      <c r="AB121" s="1">
        <v>5</v>
      </c>
      <c r="AC121" s="1" t="s">
        <v>42</v>
      </c>
    </row>
    <row r="122" spans="1:29">
      <c r="A122" s="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c r="P122" s="1">
        <f t="shared" si="6"/>
        <v>15400</v>
      </c>
      <c r="Q122" s="1">
        <v>0</v>
      </c>
      <c r="R122" s="1">
        <f t="shared" si="7"/>
        <v>0</v>
      </c>
      <c r="S122" s="1">
        <f t="shared" si="8"/>
        <v>15400</v>
      </c>
      <c r="T122" s="1">
        <v>0.47</v>
      </c>
      <c r="U122" s="1">
        <f t="shared" si="9"/>
        <v>7238</v>
      </c>
      <c r="V122" s="1">
        <f t="shared" si="10"/>
        <v>8162</v>
      </c>
      <c r="W122" s="4">
        <f t="shared" si="11"/>
        <v>0.53</v>
      </c>
      <c r="X122" s="1" t="s">
        <v>50</v>
      </c>
      <c r="Y122" s="1" t="s">
        <v>72</v>
      </c>
      <c r="Z122" s="1" t="s">
        <v>41</v>
      </c>
      <c r="AA122" s="2">
        <v>45691</v>
      </c>
      <c r="AB122" s="1">
        <v>5</v>
      </c>
      <c r="AC122" s="1" t="s">
        <v>42</v>
      </c>
    </row>
    <row r="123" spans="1:29">
      <c r="A123" s="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c r="P123" s="1">
        <f t="shared" si="6"/>
        <v>1840</v>
      </c>
      <c r="Q123" s="1">
        <v>20</v>
      </c>
      <c r="R123" s="1">
        <f t="shared" si="7"/>
        <v>368</v>
      </c>
      <c r="S123" s="1">
        <f t="shared" si="8"/>
        <v>1472</v>
      </c>
      <c r="T123" s="1">
        <v>0.62</v>
      </c>
      <c r="U123" s="1">
        <f t="shared" si="9"/>
        <v>912.64</v>
      </c>
      <c r="V123" s="1">
        <f t="shared" si="10"/>
        <v>559.36</v>
      </c>
      <c r="W123" s="4">
        <f t="shared" si="11"/>
        <v>0.38</v>
      </c>
      <c r="X123" s="1" t="s">
        <v>65</v>
      </c>
      <c r="Y123" s="1" t="s">
        <v>57</v>
      </c>
      <c r="Z123" s="1" t="s">
        <v>41</v>
      </c>
      <c r="AA123" s="2">
        <v>45694</v>
      </c>
      <c r="AB123" s="1">
        <v>5</v>
      </c>
      <c r="AC123" s="1" t="s">
        <v>42</v>
      </c>
    </row>
    <row r="124" spans="1:29">
      <c r="A124" s="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c r="P124" s="1">
        <f t="shared" si="6"/>
        <v>1090</v>
      </c>
      <c r="Q124" s="1">
        <v>30</v>
      </c>
      <c r="R124" s="1">
        <f t="shared" si="7"/>
        <v>327</v>
      </c>
      <c r="S124" s="1">
        <f t="shared" si="8"/>
        <v>763</v>
      </c>
      <c r="T124" s="1">
        <v>0.5</v>
      </c>
      <c r="U124" s="1">
        <f t="shared" si="9"/>
        <v>381.5</v>
      </c>
      <c r="V124" s="1">
        <f t="shared" si="10"/>
        <v>381.5</v>
      </c>
      <c r="W124" s="4">
        <f t="shared" si="11"/>
        <v>0.5</v>
      </c>
      <c r="X124" s="1" t="s">
        <v>56</v>
      </c>
      <c r="Y124" s="1" t="s">
        <v>40</v>
      </c>
      <c r="Z124" s="1" t="s">
        <v>41</v>
      </c>
      <c r="AA124" s="2">
        <v>45696</v>
      </c>
      <c r="AB124" s="1">
        <v>4</v>
      </c>
      <c r="AC124" s="1" t="s">
        <v>42</v>
      </c>
    </row>
    <row r="125" spans="1:29">
      <c r="A125" s="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c r="P125" s="1">
        <f t="shared" si="6"/>
        <v>9510</v>
      </c>
      <c r="Q125" s="1">
        <v>10</v>
      </c>
      <c r="R125" s="1">
        <f t="shared" si="7"/>
        <v>951</v>
      </c>
      <c r="S125" s="1">
        <f t="shared" si="8"/>
        <v>8559</v>
      </c>
      <c r="T125" s="1">
        <v>0.45</v>
      </c>
      <c r="U125" s="1">
        <f t="shared" si="9"/>
        <v>3851.55</v>
      </c>
      <c r="V125" s="1">
        <f t="shared" si="10"/>
        <v>4707.45</v>
      </c>
      <c r="W125" s="4">
        <f t="shared" si="11"/>
        <v>0.54999999999999993</v>
      </c>
      <c r="X125" s="1" t="s">
        <v>104</v>
      </c>
      <c r="Y125" s="1" t="s">
        <v>81</v>
      </c>
      <c r="Z125" s="1" t="s">
        <v>41</v>
      </c>
      <c r="AA125" s="2">
        <v>45698</v>
      </c>
      <c r="AB125" s="1">
        <v>4</v>
      </c>
      <c r="AC125" s="1" t="s">
        <v>42</v>
      </c>
    </row>
    <row r="126" spans="1:29">
      <c r="A126" s="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c r="P126" s="1">
        <f t="shared" si="6"/>
        <v>74720</v>
      </c>
      <c r="Q126" s="1">
        <v>0</v>
      </c>
      <c r="R126" s="1">
        <f t="shared" si="7"/>
        <v>0</v>
      </c>
      <c r="S126" s="1">
        <f t="shared" si="8"/>
        <v>74720</v>
      </c>
      <c r="T126" s="1">
        <v>0.57999999999999996</v>
      </c>
      <c r="U126" s="1">
        <f t="shared" si="9"/>
        <v>43337.599999999999</v>
      </c>
      <c r="V126" s="1">
        <f t="shared" si="10"/>
        <v>31382.400000000001</v>
      </c>
      <c r="W126" s="4">
        <f t="shared" si="11"/>
        <v>0.42000000000000004</v>
      </c>
      <c r="X126" s="1" t="s">
        <v>39</v>
      </c>
      <c r="Y126" s="1" t="s">
        <v>57</v>
      </c>
      <c r="Z126" s="1" t="s">
        <v>41</v>
      </c>
      <c r="AA126" s="2">
        <v>45696</v>
      </c>
      <c r="AB126" s="1">
        <v>5</v>
      </c>
      <c r="AC126" s="1" t="s">
        <v>42</v>
      </c>
    </row>
    <row r="127" spans="1:29">
      <c r="A127" s="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c r="P127" s="1">
        <f t="shared" si="6"/>
        <v>9840</v>
      </c>
      <c r="Q127" s="1">
        <v>0</v>
      </c>
      <c r="R127" s="1">
        <f t="shared" si="7"/>
        <v>0</v>
      </c>
      <c r="S127" s="1">
        <f t="shared" si="8"/>
        <v>9840</v>
      </c>
      <c r="T127" s="1">
        <v>0.5</v>
      </c>
      <c r="U127" s="1">
        <f t="shared" si="9"/>
        <v>4920</v>
      </c>
      <c r="V127" s="1">
        <f t="shared" si="10"/>
        <v>4920</v>
      </c>
      <c r="W127" s="4">
        <f t="shared" si="11"/>
        <v>0.5</v>
      </c>
      <c r="X127" s="1" t="s">
        <v>104</v>
      </c>
      <c r="Y127" s="1" t="s">
        <v>72</v>
      </c>
      <c r="Z127" s="1" t="s">
        <v>41</v>
      </c>
      <c r="AA127" s="2">
        <v>45694</v>
      </c>
      <c r="AB127" s="1">
        <v>5</v>
      </c>
      <c r="AC127" s="1" t="s">
        <v>42</v>
      </c>
    </row>
    <row r="128" spans="1:29">
      <c r="A128" s="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c r="P128" s="1">
        <f t="shared" si="6"/>
        <v>51200</v>
      </c>
      <c r="Q128" s="1">
        <v>0</v>
      </c>
      <c r="R128" s="1">
        <f t="shared" si="7"/>
        <v>0</v>
      </c>
      <c r="S128" s="1">
        <f t="shared" si="8"/>
        <v>51200</v>
      </c>
      <c r="T128" s="1">
        <v>0.57999999999999996</v>
      </c>
      <c r="U128" s="1">
        <f t="shared" si="9"/>
        <v>29695.999999999996</v>
      </c>
      <c r="V128" s="1">
        <f t="shared" si="10"/>
        <v>21504.000000000004</v>
      </c>
      <c r="W128" s="4">
        <f t="shared" si="11"/>
        <v>0.4200000000000001</v>
      </c>
      <c r="X128" s="1" t="s">
        <v>147</v>
      </c>
      <c r="Y128" s="1" t="s">
        <v>40</v>
      </c>
      <c r="Z128" s="1" t="s">
        <v>66</v>
      </c>
      <c r="AA128" s="1"/>
      <c r="AB128" s="1"/>
      <c r="AC128" s="1" t="s">
        <v>42</v>
      </c>
    </row>
    <row r="129" spans="1:29">
      <c r="A129" s="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c r="P129" s="1">
        <f t="shared" si="6"/>
        <v>78290</v>
      </c>
      <c r="Q129" s="1">
        <v>5</v>
      </c>
      <c r="R129" s="1">
        <f t="shared" si="7"/>
        <v>3914.5</v>
      </c>
      <c r="S129" s="1">
        <f t="shared" si="8"/>
        <v>74375.5</v>
      </c>
      <c r="T129" s="1">
        <v>0.57999999999999996</v>
      </c>
      <c r="U129" s="1">
        <f t="shared" si="9"/>
        <v>43137.789999999994</v>
      </c>
      <c r="V129" s="1">
        <f t="shared" si="10"/>
        <v>31237.710000000006</v>
      </c>
      <c r="W129" s="4">
        <f t="shared" si="11"/>
        <v>0.4200000000000001</v>
      </c>
      <c r="X129" s="1" t="s">
        <v>39</v>
      </c>
      <c r="Y129" s="1" t="s">
        <v>40</v>
      </c>
      <c r="Z129" s="1" t="s">
        <v>41</v>
      </c>
      <c r="AA129" s="2">
        <v>45697</v>
      </c>
      <c r="AB129" s="1">
        <v>5</v>
      </c>
      <c r="AC129" s="1" t="s">
        <v>42</v>
      </c>
    </row>
    <row r="130" spans="1:29">
      <c r="A130" s="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c r="P130" s="1">
        <f t="shared" si="6"/>
        <v>2220</v>
      </c>
      <c r="Q130" s="1">
        <v>20</v>
      </c>
      <c r="R130" s="1">
        <f t="shared" si="7"/>
        <v>444</v>
      </c>
      <c r="S130" s="1">
        <f t="shared" si="8"/>
        <v>1776</v>
      </c>
      <c r="T130" s="1">
        <v>0.35</v>
      </c>
      <c r="U130" s="1">
        <f t="shared" si="9"/>
        <v>621.59999999999991</v>
      </c>
      <c r="V130" s="1">
        <f t="shared" si="10"/>
        <v>1154.4000000000001</v>
      </c>
      <c r="W130" s="4">
        <f t="shared" si="11"/>
        <v>0.65</v>
      </c>
      <c r="X130" s="1" t="s">
        <v>65</v>
      </c>
      <c r="Y130" s="1" t="s">
        <v>57</v>
      </c>
      <c r="Z130" s="1" t="s">
        <v>120</v>
      </c>
      <c r="AA130" s="1"/>
      <c r="AB130" s="1"/>
      <c r="AC130" s="1" t="s">
        <v>42</v>
      </c>
    </row>
    <row r="131" spans="1:29">
      <c r="A131" s="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c r="P131" s="1">
        <f t="shared" ref="P131:P194" si="12">PRODUCT(N131,O131)</f>
        <v>7270</v>
      </c>
      <c r="Q131" s="1">
        <v>25</v>
      </c>
      <c r="R131" s="1">
        <f t="shared" ref="R131:R194" si="13">P131*(Q131/100)</f>
        <v>1817.5</v>
      </c>
      <c r="S131" s="1">
        <f t="shared" ref="S131:S194" si="14">P131-R131</f>
        <v>5452.5</v>
      </c>
      <c r="T131" s="1">
        <v>0.52</v>
      </c>
      <c r="U131" s="1">
        <f t="shared" ref="U131:U194" si="15">S131*T131</f>
        <v>2835.3</v>
      </c>
      <c r="V131" s="1">
        <f t="shared" ref="V131:V194" si="16">S131-U131</f>
        <v>2617.1999999999998</v>
      </c>
      <c r="W131" s="4">
        <f t="shared" ref="W131:W194" si="17">(V131/S131)</f>
        <v>0.48</v>
      </c>
      <c r="X131" s="1" t="s">
        <v>56</v>
      </c>
      <c r="Y131" s="1" t="s">
        <v>40</v>
      </c>
      <c r="Z131" s="1" t="s">
        <v>41</v>
      </c>
      <c r="AA131" s="2">
        <v>45694</v>
      </c>
      <c r="AB131" s="1">
        <v>4</v>
      </c>
      <c r="AC131" s="1" t="s">
        <v>42</v>
      </c>
    </row>
    <row r="132" spans="1:29">
      <c r="A132" s="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c r="P132" s="1">
        <f t="shared" si="12"/>
        <v>7800</v>
      </c>
      <c r="Q132" s="1">
        <v>30</v>
      </c>
      <c r="R132" s="1">
        <f t="shared" si="13"/>
        <v>2340</v>
      </c>
      <c r="S132" s="1">
        <f t="shared" si="14"/>
        <v>5460</v>
      </c>
      <c r="T132" s="1">
        <v>0.47</v>
      </c>
      <c r="U132" s="1">
        <f t="shared" si="15"/>
        <v>2566.1999999999998</v>
      </c>
      <c r="V132" s="1">
        <f t="shared" si="16"/>
        <v>2893.8</v>
      </c>
      <c r="W132" s="4">
        <f t="shared" si="17"/>
        <v>0.53</v>
      </c>
      <c r="X132" s="1" t="s">
        <v>56</v>
      </c>
      <c r="Y132" s="1" t="s">
        <v>40</v>
      </c>
      <c r="Z132" s="1" t="s">
        <v>22</v>
      </c>
      <c r="AA132" s="1"/>
      <c r="AB132" s="1"/>
      <c r="AC132" s="1" t="s">
        <v>93</v>
      </c>
    </row>
    <row r="133" spans="1:29">
      <c r="A133" s="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c r="P133" s="1">
        <f t="shared" si="12"/>
        <v>2940</v>
      </c>
      <c r="Q133" s="1">
        <v>20</v>
      </c>
      <c r="R133" s="1">
        <f t="shared" si="13"/>
        <v>588</v>
      </c>
      <c r="S133" s="1">
        <f t="shared" si="14"/>
        <v>2352</v>
      </c>
      <c r="T133" s="1">
        <v>0.35</v>
      </c>
      <c r="U133" s="1">
        <f t="shared" si="15"/>
        <v>823.19999999999993</v>
      </c>
      <c r="V133" s="1">
        <f t="shared" si="16"/>
        <v>1528.8000000000002</v>
      </c>
      <c r="W133" s="4">
        <f t="shared" si="17"/>
        <v>0.65</v>
      </c>
      <c r="X133" s="1" t="s">
        <v>92</v>
      </c>
      <c r="Y133" s="1" t="s">
        <v>57</v>
      </c>
      <c r="Z133" s="1" t="s">
        <v>41</v>
      </c>
      <c r="AA133" s="2">
        <v>45694</v>
      </c>
      <c r="AB133" s="1">
        <v>4</v>
      </c>
      <c r="AC133" s="1" t="s">
        <v>42</v>
      </c>
    </row>
    <row r="134" spans="1:29">
      <c r="A134" s="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c r="P134" s="1">
        <f t="shared" si="12"/>
        <v>5840</v>
      </c>
      <c r="Q134" s="1">
        <v>0</v>
      </c>
      <c r="R134" s="1">
        <f t="shared" si="13"/>
        <v>0</v>
      </c>
      <c r="S134" s="1">
        <f t="shared" si="14"/>
        <v>5840</v>
      </c>
      <c r="T134" s="1">
        <v>0.48</v>
      </c>
      <c r="U134" s="1">
        <f t="shared" si="15"/>
        <v>2803.2</v>
      </c>
      <c r="V134" s="1">
        <f t="shared" si="16"/>
        <v>3036.8</v>
      </c>
      <c r="W134" s="4">
        <f t="shared" si="17"/>
        <v>0.52</v>
      </c>
      <c r="X134" s="1" t="s">
        <v>56</v>
      </c>
      <c r="Y134" s="1" t="s">
        <v>81</v>
      </c>
      <c r="Z134" s="1" t="s">
        <v>41</v>
      </c>
      <c r="AA134" s="2">
        <v>45695</v>
      </c>
      <c r="AB134" s="1">
        <v>4</v>
      </c>
      <c r="AC134" s="1" t="s">
        <v>42</v>
      </c>
    </row>
    <row r="135" spans="1:29">
      <c r="A135" s="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c r="P135" s="1">
        <f t="shared" si="12"/>
        <v>26550</v>
      </c>
      <c r="Q135" s="1">
        <v>0</v>
      </c>
      <c r="R135" s="1">
        <f t="shared" si="13"/>
        <v>0</v>
      </c>
      <c r="S135" s="1">
        <f t="shared" si="14"/>
        <v>26550</v>
      </c>
      <c r="T135" s="1">
        <v>0.48</v>
      </c>
      <c r="U135" s="1">
        <f t="shared" si="15"/>
        <v>12744</v>
      </c>
      <c r="V135" s="1">
        <f t="shared" si="16"/>
        <v>13806</v>
      </c>
      <c r="W135" s="4">
        <f t="shared" si="17"/>
        <v>0.52</v>
      </c>
      <c r="X135" s="1" t="s">
        <v>39</v>
      </c>
      <c r="Y135" s="1" t="s">
        <v>81</v>
      </c>
      <c r="Z135" s="1" t="s">
        <v>41</v>
      </c>
      <c r="AA135" s="2">
        <v>45698</v>
      </c>
      <c r="AB135" s="1">
        <v>5</v>
      </c>
      <c r="AC135" s="1" t="s">
        <v>42</v>
      </c>
    </row>
    <row r="136" spans="1:29">
      <c r="A136" s="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c r="P136" s="1">
        <f t="shared" si="12"/>
        <v>9340</v>
      </c>
      <c r="Q136" s="1">
        <v>10</v>
      </c>
      <c r="R136" s="1">
        <f t="shared" si="13"/>
        <v>934</v>
      </c>
      <c r="S136" s="1">
        <f t="shared" si="14"/>
        <v>8406</v>
      </c>
      <c r="T136" s="1">
        <v>0.45</v>
      </c>
      <c r="U136" s="1">
        <f t="shared" si="15"/>
        <v>3782.7000000000003</v>
      </c>
      <c r="V136" s="1">
        <f t="shared" si="16"/>
        <v>4623.2999999999993</v>
      </c>
      <c r="W136" s="4">
        <f t="shared" si="17"/>
        <v>0.54999999999999993</v>
      </c>
      <c r="X136" s="1" t="s">
        <v>104</v>
      </c>
      <c r="Y136" s="1" t="s">
        <v>40</v>
      </c>
      <c r="Z136" s="1" t="s">
        <v>41</v>
      </c>
      <c r="AA136" s="2">
        <v>45700</v>
      </c>
      <c r="AB136" s="1">
        <v>5</v>
      </c>
      <c r="AC136" s="1" t="s">
        <v>42</v>
      </c>
    </row>
    <row r="137" spans="1:29">
      <c r="A137" s="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c r="P137" s="1">
        <f t="shared" si="12"/>
        <v>8080</v>
      </c>
      <c r="Q137" s="1">
        <v>0</v>
      </c>
      <c r="R137" s="1">
        <f t="shared" si="13"/>
        <v>0</v>
      </c>
      <c r="S137" s="1">
        <f t="shared" si="14"/>
        <v>8080</v>
      </c>
      <c r="T137" s="1">
        <v>0.45</v>
      </c>
      <c r="U137" s="1">
        <f t="shared" si="15"/>
        <v>3636</v>
      </c>
      <c r="V137" s="1">
        <f t="shared" si="16"/>
        <v>4444</v>
      </c>
      <c r="W137" s="4">
        <f t="shared" si="17"/>
        <v>0.55000000000000004</v>
      </c>
      <c r="X137" s="1" t="s">
        <v>92</v>
      </c>
      <c r="Y137" s="1" t="s">
        <v>40</v>
      </c>
      <c r="Z137" s="1" t="s">
        <v>41</v>
      </c>
      <c r="AA137" s="2">
        <v>45695</v>
      </c>
      <c r="AB137" s="1">
        <v>3</v>
      </c>
      <c r="AC137" s="1" t="s">
        <v>42</v>
      </c>
    </row>
    <row r="138" spans="1:29">
      <c r="A138" s="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c r="P138" s="1">
        <f t="shared" si="12"/>
        <v>1470</v>
      </c>
      <c r="Q138" s="1">
        <v>10</v>
      </c>
      <c r="R138" s="1">
        <f t="shared" si="13"/>
        <v>147</v>
      </c>
      <c r="S138" s="1">
        <f t="shared" si="14"/>
        <v>1323</v>
      </c>
      <c r="T138" s="1">
        <v>0.47</v>
      </c>
      <c r="U138" s="1">
        <f t="shared" si="15"/>
        <v>621.80999999999995</v>
      </c>
      <c r="V138" s="1">
        <f t="shared" si="16"/>
        <v>701.19</v>
      </c>
      <c r="W138" s="4">
        <f t="shared" si="17"/>
        <v>0.53</v>
      </c>
      <c r="X138" s="1" t="s">
        <v>147</v>
      </c>
      <c r="Y138" s="1" t="s">
        <v>40</v>
      </c>
      <c r="Z138" s="1" t="s">
        <v>51</v>
      </c>
      <c r="AA138" s="2">
        <v>45697</v>
      </c>
      <c r="AB138" s="1"/>
      <c r="AC138" s="1" t="s">
        <v>42</v>
      </c>
    </row>
    <row r="139" spans="1:29">
      <c r="A139" s="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c r="P139" s="1">
        <f t="shared" si="12"/>
        <v>1120</v>
      </c>
      <c r="Q139" s="1">
        <v>15</v>
      </c>
      <c r="R139" s="1">
        <f t="shared" si="13"/>
        <v>168</v>
      </c>
      <c r="S139" s="1">
        <f t="shared" si="14"/>
        <v>952</v>
      </c>
      <c r="T139" s="1">
        <v>0.35</v>
      </c>
      <c r="U139" s="1">
        <f t="shared" si="15"/>
        <v>333.2</v>
      </c>
      <c r="V139" s="1">
        <f t="shared" si="16"/>
        <v>618.79999999999995</v>
      </c>
      <c r="W139" s="4">
        <f t="shared" si="17"/>
        <v>0.64999999999999991</v>
      </c>
      <c r="X139" s="1" t="s">
        <v>147</v>
      </c>
      <c r="Y139" s="1" t="s">
        <v>81</v>
      </c>
      <c r="Z139" s="1" t="s">
        <v>51</v>
      </c>
      <c r="AA139" s="2">
        <v>45700</v>
      </c>
      <c r="AB139" s="1"/>
      <c r="AC139" s="1" t="s">
        <v>42</v>
      </c>
    </row>
    <row r="140" spans="1:29">
      <c r="A140" s="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c r="P140" s="1">
        <f t="shared" si="12"/>
        <v>2880</v>
      </c>
      <c r="Q140" s="1">
        <v>20</v>
      </c>
      <c r="R140" s="1">
        <f t="shared" si="13"/>
        <v>576</v>
      </c>
      <c r="S140" s="1">
        <f t="shared" si="14"/>
        <v>2304</v>
      </c>
      <c r="T140" s="1">
        <v>0.47</v>
      </c>
      <c r="U140" s="1">
        <f t="shared" si="15"/>
        <v>1082.8799999999999</v>
      </c>
      <c r="V140" s="1">
        <f t="shared" si="16"/>
        <v>1221.1200000000001</v>
      </c>
      <c r="W140" s="4">
        <f t="shared" si="17"/>
        <v>0.53</v>
      </c>
      <c r="X140" s="1" t="s">
        <v>92</v>
      </c>
      <c r="Y140" s="1" t="s">
        <v>40</v>
      </c>
      <c r="Z140" s="1" t="s">
        <v>41</v>
      </c>
      <c r="AA140" s="2">
        <v>45700</v>
      </c>
      <c r="AB140" s="1">
        <v>4</v>
      </c>
      <c r="AC140" s="1" t="s">
        <v>42</v>
      </c>
    </row>
    <row r="141" spans="1:29">
      <c r="A141" s="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c r="P141" s="1">
        <f t="shared" si="12"/>
        <v>2840</v>
      </c>
      <c r="Q141" s="1">
        <v>0</v>
      </c>
      <c r="R141" s="1">
        <f t="shared" si="13"/>
        <v>0</v>
      </c>
      <c r="S141" s="1">
        <f t="shared" si="14"/>
        <v>2840</v>
      </c>
      <c r="T141" s="1">
        <v>0.35</v>
      </c>
      <c r="U141" s="1">
        <f t="shared" si="15"/>
        <v>993.99999999999989</v>
      </c>
      <c r="V141" s="1">
        <f t="shared" si="16"/>
        <v>1846</v>
      </c>
      <c r="W141" s="4">
        <f t="shared" si="17"/>
        <v>0.65</v>
      </c>
      <c r="X141" s="1" t="s">
        <v>56</v>
      </c>
      <c r="Y141" s="1" t="s">
        <v>81</v>
      </c>
      <c r="Z141" s="1" t="s">
        <v>22</v>
      </c>
      <c r="AA141" s="1"/>
      <c r="AB141" s="1"/>
      <c r="AC141" s="1" t="s">
        <v>93</v>
      </c>
    </row>
    <row r="142" spans="1:29">
      <c r="A142" s="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c r="P142" s="1">
        <f t="shared" si="12"/>
        <v>600</v>
      </c>
      <c r="Q142" s="1">
        <v>15</v>
      </c>
      <c r="R142" s="1">
        <f t="shared" si="13"/>
        <v>90</v>
      </c>
      <c r="S142" s="1">
        <f t="shared" si="14"/>
        <v>510</v>
      </c>
      <c r="T142" s="1">
        <v>0.62</v>
      </c>
      <c r="U142" s="1">
        <f t="shared" si="15"/>
        <v>316.2</v>
      </c>
      <c r="V142" s="1">
        <f t="shared" si="16"/>
        <v>193.8</v>
      </c>
      <c r="W142" s="4">
        <f t="shared" si="17"/>
        <v>0.38</v>
      </c>
      <c r="X142" s="1" t="s">
        <v>56</v>
      </c>
      <c r="Y142" s="1" t="s">
        <v>72</v>
      </c>
      <c r="Z142" s="1" t="s">
        <v>41</v>
      </c>
      <c r="AA142" s="2">
        <v>45697</v>
      </c>
      <c r="AB142" s="1">
        <v>5</v>
      </c>
      <c r="AC142" s="1" t="s">
        <v>42</v>
      </c>
    </row>
    <row r="143" spans="1:29">
      <c r="A143" s="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c r="P143" s="1">
        <f t="shared" si="12"/>
        <v>1240</v>
      </c>
      <c r="Q143" s="1">
        <v>15</v>
      </c>
      <c r="R143" s="1">
        <f t="shared" si="13"/>
        <v>186</v>
      </c>
      <c r="S143" s="1">
        <f t="shared" si="14"/>
        <v>1054</v>
      </c>
      <c r="T143" s="1">
        <v>0.62</v>
      </c>
      <c r="U143" s="1">
        <f t="shared" si="15"/>
        <v>653.48</v>
      </c>
      <c r="V143" s="1">
        <f t="shared" si="16"/>
        <v>400.52</v>
      </c>
      <c r="W143" s="4">
        <f t="shared" si="17"/>
        <v>0.38</v>
      </c>
      <c r="X143" s="1" t="s">
        <v>147</v>
      </c>
      <c r="Y143" s="1" t="s">
        <v>57</v>
      </c>
      <c r="Z143" s="1" t="s">
        <v>51</v>
      </c>
      <c r="AA143" s="2">
        <v>45701</v>
      </c>
      <c r="AB143" s="1"/>
      <c r="AC143" s="1" t="s">
        <v>42</v>
      </c>
    </row>
    <row r="144" spans="1:29">
      <c r="A144" s="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c r="P144" s="1">
        <f t="shared" si="12"/>
        <v>10040</v>
      </c>
      <c r="Q144" s="1">
        <v>0</v>
      </c>
      <c r="R144" s="1">
        <f t="shared" si="13"/>
        <v>0</v>
      </c>
      <c r="S144" s="1">
        <f t="shared" si="14"/>
        <v>10040</v>
      </c>
      <c r="T144" s="1">
        <v>0.48</v>
      </c>
      <c r="U144" s="1">
        <f t="shared" si="15"/>
        <v>4819.2</v>
      </c>
      <c r="V144" s="1">
        <f t="shared" si="16"/>
        <v>5220.8</v>
      </c>
      <c r="W144" s="4">
        <f t="shared" si="17"/>
        <v>0.52</v>
      </c>
      <c r="X144" s="1" t="s">
        <v>56</v>
      </c>
      <c r="Y144" s="1" t="s">
        <v>81</v>
      </c>
      <c r="Z144" s="1" t="s">
        <v>22</v>
      </c>
      <c r="AA144" s="1"/>
      <c r="AB144" s="1"/>
      <c r="AC144" s="1" t="s">
        <v>93</v>
      </c>
    </row>
    <row r="145" spans="1:29">
      <c r="A145" s="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c r="P145" s="1">
        <f t="shared" si="12"/>
        <v>39200</v>
      </c>
      <c r="Q145" s="1">
        <v>20</v>
      </c>
      <c r="R145" s="1">
        <f t="shared" si="13"/>
        <v>7840</v>
      </c>
      <c r="S145" s="1">
        <f t="shared" si="14"/>
        <v>31360</v>
      </c>
      <c r="T145" s="1">
        <v>0.52</v>
      </c>
      <c r="U145" s="1">
        <f t="shared" si="15"/>
        <v>16307.2</v>
      </c>
      <c r="V145" s="1">
        <f t="shared" si="16"/>
        <v>15052.8</v>
      </c>
      <c r="W145" s="4">
        <f t="shared" si="17"/>
        <v>0.48</v>
      </c>
      <c r="X145" s="1" t="s">
        <v>56</v>
      </c>
      <c r="Y145" s="1" t="s">
        <v>72</v>
      </c>
      <c r="Z145" s="1" t="s">
        <v>41</v>
      </c>
      <c r="AA145" s="2">
        <v>45700</v>
      </c>
      <c r="AB145" s="1">
        <v>4</v>
      </c>
      <c r="AC145" s="1" t="s">
        <v>42</v>
      </c>
    </row>
    <row r="146" spans="1:29">
      <c r="A146" s="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c r="P146" s="1">
        <f t="shared" si="12"/>
        <v>1470</v>
      </c>
      <c r="Q146" s="1">
        <v>10</v>
      </c>
      <c r="R146" s="1">
        <f t="shared" si="13"/>
        <v>147</v>
      </c>
      <c r="S146" s="1">
        <f t="shared" si="14"/>
        <v>1323</v>
      </c>
      <c r="T146" s="1">
        <v>0.62</v>
      </c>
      <c r="U146" s="1">
        <f t="shared" si="15"/>
        <v>820.26</v>
      </c>
      <c r="V146" s="1">
        <f t="shared" si="16"/>
        <v>502.74</v>
      </c>
      <c r="W146" s="4">
        <f t="shared" si="17"/>
        <v>0.38</v>
      </c>
      <c r="X146" s="1" t="s">
        <v>104</v>
      </c>
      <c r="Y146" s="1" t="s">
        <v>81</v>
      </c>
      <c r="Z146" s="1" t="s">
        <v>41</v>
      </c>
      <c r="AA146" s="2">
        <v>45699</v>
      </c>
      <c r="AB146" s="1">
        <v>4</v>
      </c>
      <c r="AC146" s="1" t="s">
        <v>42</v>
      </c>
    </row>
    <row r="147" spans="1:29">
      <c r="A147" s="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c r="P147" s="1">
        <f t="shared" si="12"/>
        <v>4760</v>
      </c>
      <c r="Q147" s="1">
        <v>0</v>
      </c>
      <c r="R147" s="1">
        <f t="shared" si="13"/>
        <v>0</v>
      </c>
      <c r="S147" s="1">
        <f t="shared" si="14"/>
        <v>4760</v>
      </c>
      <c r="T147" s="1">
        <v>0.48</v>
      </c>
      <c r="U147" s="1">
        <f t="shared" si="15"/>
        <v>2284.7999999999997</v>
      </c>
      <c r="V147" s="1">
        <f t="shared" si="16"/>
        <v>2475.2000000000003</v>
      </c>
      <c r="W147" s="4">
        <f t="shared" si="17"/>
        <v>0.52</v>
      </c>
      <c r="X147" s="1" t="s">
        <v>104</v>
      </c>
      <c r="Y147" s="1" t="s">
        <v>72</v>
      </c>
      <c r="Z147" s="1" t="s">
        <v>41</v>
      </c>
      <c r="AA147" s="2">
        <v>45700</v>
      </c>
      <c r="AB147" s="1">
        <v>5</v>
      </c>
      <c r="AC147" s="1" t="s">
        <v>42</v>
      </c>
    </row>
    <row r="148" spans="1:29">
      <c r="A148" s="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c r="P148" s="1">
        <f t="shared" si="12"/>
        <v>3200</v>
      </c>
      <c r="Q148" s="1">
        <v>5</v>
      </c>
      <c r="R148" s="1">
        <f t="shared" si="13"/>
        <v>160</v>
      </c>
      <c r="S148" s="1">
        <f t="shared" si="14"/>
        <v>3040</v>
      </c>
      <c r="T148" s="1">
        <v>0.52</v>
      </c>
      <c r="U148" s="1">
        <f t="shared" si="15"/>
        <v>1580.8</v>
      </c>
      <c r="V148" s="1">
        <f t="shared" si="16"/>
        <v>1459.2</v>
      </c>
      <c r="W148" s="4">
        <f t="shared" si="17"/>
        <v>0.48000000000000004</v>
      </c>
      <c r="X148" s="1" t="s">
        <v>104</v>
      </c>
      <c r="Y148" s="1" t="s">
        <v>57</v>
      </c>
      <c r="Z148" s="1" t="s">
        <v>66</v>
      </c>
      <c r="AA148" s="1"/>
      <c r="AB148" s="1"/>
      <c r="AC148" s="1" t="s">
        <v>42</v>
      </c>
    </row>
    <row r="149" spans="1:29">
      <c r="A149" s="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c r="P149" s="1">
        <f t="shared" si="12"/>
        <v>620</v>
      </c>
      <c r="Q149" s="1">
        <v>5</v>
      </c>
      <c r="R149" s="1">
        <f t="shared" si="13"/>
        <v>31</v>
      </c>
      <c r="S149" s="1">
        <f t="shared" si="14"/>
        <v>589</v>
      </c>
      <c r="T149" s="1">
        <v>0.62</v>
      </c>
      <c r="U149" s="1">
        <f t="shared" si="15"/>
        <v>365.18</v>
      </c>
      <c r="V149" s="1">
        <f t="shared" si="16"/>
        <v>223.82</v>
      </c>
      <c r="W149" s="4">
        <f t="shared" si="17"/>
        <v>0.38</v>
      </c>
      <c r="X149" s="1" t="s">
        <v>92</v>
      </c>
      <c r="Y149" s="1" t="s">
        <v>72</v>
      </c>
      <c r="Z149" s="1" t="s">
        <v>41</v>
      </c>
      <c r="AA149" s="2">
        <v>45700</v>
      </c>
      <c r="AB149" s="1">
        <v>5</v>
      </c>
      <c r="AC149" s="1" t="s">
        <v>42</v>
      </c>
    </row>
    <row r="150" spans="1:29">
      <c r="A150" s="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c r="P150" s="1">
        <f t="shared" si="12"/>
        <v>24940</v>
      </c>
      <c r="Q150" s="1">
        <v>10</v>
      </c>
      <c r="R150" s="1">
        <f t="shared" si="13"/>
        <v>2494</v>
      </c>
      <c r="S150" s="1">
        <f t="shared" si="14"/>
        <v>22446</v>
      </c>
      <c r="T150" s="1">
        <v>0.52</v>
      </c>
      <c r="U150" s="1">
        <f t="shared" si="15"/>
        <v>11671.92</v>
      </c>
      <c r="V150" s="1">
        <f t="shared" si="16"/>
        <v>10774.08</v>
      </c>
      <c r="W150" s="4">
        <f t="shared" si="17"/>
        <v>0.48</v>
      </c>
      <c r="X150" s="1" t="s">
        <v>56</v>
      </c>
      <c r="Y150" s="1" t="s">
        <v>72</v>
      </c>
      <c r="Z150" s="1" t="s">
        <v>41</v>
      </c>
      <c r="AA150" s="2">
        <v>45700</v>
      </c>
      <c r="AB150" s="1">
        <v>3</v>
      </c>
      <c r="AC150" s="1" t="s">
        <v>42</v>
      </c>
    </row>
    <row r="151" spans="1:29">
      <c r="A151" s="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c r="P151" s="1">
        <f t="shared" si="12"/>
        <v>1020</v>
      </c>
      <c r="Q151" s="1">
        <v>30</v>
      </c>
      <c r="R151" s="1">
        <f t="shared" si="13"/>
        <v>306</v>
      </c>
      <c r="S151" s="1">
        <f t="shared" si="14"/>
        <v>714</v>
      </c>
      <c r="T151" s="1">
        <v>0.45</v>
      </c>
      <c r="U151" s="1">
        <f t="shared" si="15"/>
        <v>321.3</v>
      </c>
      <c r="V151" s="1">
        <f t="shared" si="16"/>
        <v>392.7</v>
      </c>
      <c r="W151" s="4">
        <f t="shared" si="17"/>
        <v>0.54999999999999993</v>
      </c>
      <c r="X151" s="1" t="s">
        <v>104</v>
      </c>
      <c r="Y151" s="1" t="s">
        <v>40</v>
      </c>
      <c r="Z151" s="1" t="s">
        <v>41</v>
      </c>
      <c r="AA151" s="2">
        <v>45701</v>
      </c>
      <c r="AB151" s="1">
        <v>3</v>
      </c>
      <c r="AC151" s="1" t="s">
        <v>42</v>
      </c>
    </row>
    <row r="152" spans="1:29">
      <c r="A152" s="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c r="P152" s="1">
        <f t="shared" si="12"/>
        <v>1100</v>
      </c>
      <c r="Q152" s="1">
        <v>0</v>
      </c>
      <c r="R152" s="1">
        <f t="shared" si="13"/>
        <v>0</v>
      </c>
      <c r="S152" s="1">
        <f t="shared" si="14"/>
        <v>1100</v>
      </c>
      <c r="T152" s="1">
        <v>0.52</v>
      </c>
      <c r="U152" s="1">
        <f t="shared" si="15"/>
        <v>572</v>
      </c>
      <c r="V152" s="1">
        <f t="shared" si="16"/>
        <v>528</v>
      </c>
      <c r="W152" s="4">
        <f t="shared" si="17"/>
        <v>0.48</v>
      </c>
      <c r="X152" s="1" t="s">
        <v>92</v>
      </c>
      <c r="Y152" s="1" t="s">
        <v>72</v>
      </c>
      <c r="Z152" s="1" t="s">
        <v>41</v>
      </c>
      <c r="AA152" s="2">
        <v>45699</v>
      </c>
      <c r="AB152" s="1">
        <v>3</v>
      </c>
      <c r="AC152" s="1" t="s">
        <v>42</v>
      </c>
    </row>
    <row r="153" spans="1:29">
      <c r="A153" s="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c r="P153" s="1">
        <f t="shared" si="12"/>
        <v>22650</v>
      </c>
      <c r="Q153" s="1">
        <v>10</v>
      </c>
      <c r="R153" s="1">
        <f t="shared" si="13"/>
        <v>2265</v>
      </c>
      <c r="S153" s="1">
        <f t="shared" si="14"/>
        <v>20385</v>
      </c>
      <c r="T153" s="1">
        <v>0.47</v>
      </c>
      <c r="U153" s="1">
        <f t="shared" si="15"/>
        <v>9580.9499999999989</v>
      </c>
      <c r="V153" s="1">
        <f t="shared" si="16"/>
        <v>10804.050000000001</v>
      </c>
      <c r="W153" s="4">
        <f t="shared" si="17"/>
        <v>0.53</v>
      </c>
      <c r="X153" s="1" t="s">
        <v>147</v>
      </c>
      <c r="Y153" s="1" t="s">
        <v>57</v>
      </c>
      <c r="Z153" s="1" t="s">
        <v>41</v>
      </c>
      <c r="AA153" s="2">
        <v>45704</v>
      </c>
      <c r="AB153" s="1">
        <v>4</v>
      </c>
      <c r="AC153" s="1" t="s">
        <v>42</v>
      </c>
    </row>
    <row r="154" spans="1:29">
      <c r="A154" s="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c r="P154" s="1">
        <f t="shared" si="12"/>
        <v>3050</v>
      </c>
      <c r="Q154" s="1">
        <v>20</v>
      </c>
      <c r="R154" s="1">
        <f t="shared" si="13"/>
        <v>610</v>
      </c>
      <c r="S154" s="1">
        <f t="shared" si="14"/>
        <v>2440</v>
      </c>
      <c r="T154" s="1">
        <v>0.62</v>
      </c>
      <c r="U154" s="1">
        <f t="shared" si="15"/>
        <v>1512.8</v>
      </c>
      <c r="V154" s="1">
        <f t="shared" si="16"/>
        <v>927.2</v>
      </c>
      <c r="W154" s="4">
        <f t="shared" si="17"/>
        <v>0.38</v>
      </c>
      <c r="X154" s="1" t="s">
        <v>92</v>
      </c>
      <c r="Y154" s="1" t="s">
        <v>72</v>
      </c>
      <c r="Z154" s="1" t="s">
        <v>51</v>
      </c>
      <c r="AA154" s="2">
        <v>45700</v>
      </c>
      <c r="AB154" s="1"/>
      <c r="AC154" s="1" t="s">
        <v>42</v>
      </c>
    </row>
    <row r="155" spans="1:29">
      <c r="A155" s="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c r="P155" s="1">
        <f t="shared" si="12"/>
        <v>13680</v>
      </c>
      <c r="Q155" s="1">
        <v>20</v>
      </c>
      <c r="R155" s="1">
        <f t="shared" si="13"/>
        <v>2736</v>
      </c>
      <c r="S155" s="1">
        <f t="shared" si="14"/>
        <v>10944</v>
      </c>
      <c r="T155" s="1">
        <v>0.45</v>
      </c>
      <c r="U155" s="1">
        <f t="shared" si="15"/>
        <v>4924.8</v>
      </c>
      <c r="V155" s="1">
        <f t="shared" si="16"/>
        <v>6019.2</v>
      </c>
      <c r="W155" s="4">
        <f t="shared" si="17"/>
        <v>0.54999999999999993</v>
      </c>
      <c r="X155" s="1" t="s">
        <v>56</v>
      </c>
      <c r="Y155" s="1" t="s">
        <v>57</v>
      </c>
      <c r="Z155" s="1" t="s">
        <v>41</v>
      </c>
      <c r="AA155" s="2">
        <v>45701</v>
      </c>
      <c r="AB155" s="1">
        <v>5</v>
      </c>
      <c r="AC155" s="1" t="s">
        <v>42</v>
      </c>
    </row>
    <row r="156" spans="1:29">
      <c r="A156" s="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c r="P156" s="1">
        <f t="shared" si="12"/>
        <v>8480</v>
      </c>
      <c r="Q156" s="1">
        <v>10</v>
      </c>
      <c r="R156" s="1">
        <f t="shared" si="13"/>
        <v>848</v>
      </c>
      <c r="S156" s="1">
        <f t="shared" si="14"/>
        <v>7632</v>
      </c>
      <c r="T156" s="1">
        <v>0.48</v>
      </c>
      <c r="U156" s="1">
        <f t="shared" si="15"/>
        <v>3663.3599999999997</v>
      </c>
      <c r="V156" s="1">
        <f t="shared" si="16"/>
        <v>3968.6400000000003</v>
      </c>
      <c r="W156" s="4">
        <f t="shared" si="17"/>
        <v>0.52</v>
      </c>
      <c r="X156" s="1" t="s">
        <v>92</v>
      </c>
      <c r="Y156" s="1" t="s">
        <v>72</v>
      </c>
      <c r="Z156" s="1" t="s">
        <v>41</v>
      </c>
      <c r="AA156" s="2">
        <v>45703</v>
      </c>
      <c r="AB156" s="1">
        <v>5</v>
      </c>
      <c r="AC156" s="1" t="s">
        <v>42</v>
      </c>
    </row>
    <row r="157" spans="1:29">
      <c r="A157" s="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c r="P157" s="1">
        <f t="shared" si="12"/>
        <v>6080</v>
      </c>
      <c r="Q157" s="1">
        <v>0</v>
      </c>
      <c r="R157" s="1">
        <f t="shared" si="13"/>
        <v>0</v>
      </c>
      <c r="S157" s="1">
        <f t="shared" si="14"/>
        <v>6080</v>
      </c>
      <c r="T157" s="1">
        <v>0.48</v>
      </c>
      <c r="U157" s="1">
        <f t="shared" si="15"/>
        <v>2918.4</v>
      </c>
      <c r="V157" s="1">
        <f t="shared" si="16"/>
        <v>3161.6</v>
      </c>
      <c r="W157" s="4">
        <f t="shared" si="17"/>
        <v>0.52</v>
      </c>
      <c r="X157" s="1" t="s">
        <v>65</v>
      </c>
      <c r="Y157" s="1" t="s">
        <v>40</v>
      </c>
      <c r="Z157" s="1" t="s">
        <v>41</v>
      </c>
      <c r="AA157" s="2">
        <v>45703</v>
      </c>
      <c r="AB157" s="1">
        <v>3</v>
      </c>
      <c r="AC157" s="1" t="s">
        <v>42</v>
      </c>
    </row>
    <row r="158" spans="1:29">
      <c r="A158" s="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c r="P158" s="1">
        <f t="shared" si="12"/>
        <v>11600</v>
      </c>
      <c r="Q158" s="1">
        <v>10</v>
      </c>
      <c r="R158" s="1">
        <f t="shared" si="13"/>
        <v>1160</v>
      </c>
      <c r="S158" s="1">
        <f t="shared" si="14"/>
        <v>10440</v>
      </c>
      <c r="T158" s="1">
        <v>0.48</v>
      </c>
      <c r="U158" s="1">
        <f t="shared" si="15"/>
        <v>5011.2</v>
      </c>
      <c r="V158" s="1">
        <f t="shared" si="16"/>
        <v>5428.8</v>
      </c>
      <c r="W158" s="4">
        <f t="shared" si="17"/>
        <v>0.52</v>
      </c>
      <c r="X158" s="1" t="s">
        <v>65</v>
      </c>
      <c r="Y158" s="1" t="s">
        <v>81</v>
      </c>
      <c r="Z158" s="1" t="s">
        <v>41</v>
      </c>
      <c r="AA158" s="2">
        <v>45702</v>
      </c>
      <c r="AB158" s="1">
        <v>3</v>
      </c>
      <c r="AC158" s="1" t="s">
        <v>42</v>
      </c>
    </row>
    <row r="159" spans="1:29">
      <c r="A159" s="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c r="P159" s="1">
        <f t="shared" si="12"/>
        <v>4400</v>
      </c>
      <c r="Q159" s="1">
        <v>0</v>
      </c>
      <c r="R159" s="1">
        <f t="shared" si="13"/>
        <v>0</v>
      </c>
      <c r="S159" s="1">
        <f t="shared" si="14"/>
        <v>4400</v>
      </c>
      <c r="T159" s="1">
        <v>0.52</v>
      </c>
      <c r="U159" s="1">
        <f t="shared" si="15"/>
        <v>2288</v>
      </c>
      <c r="V159" s="1">
        <f t="shared" si="16"/>
        <v>2112</v>
      </c>
      <c r="W159" s="4">
        <f t="shared" si="17"/>
        <v>0.48</v>
      </c>
      <c r="X159" s="1" t="s">
        <v>39</v>
      </c>
      <c r="Y159" s="1" t="s">
        <v>57</v>
      </c>
      <c r="Z159" s="1" t="s">
        <v>41</v>
      </c>
      <c r="AA159" s="2">
        <v>45704</v>
      </c>
      <c r="AB159" s="1">
        <v>3</v>
      </c>
      <c r="AC159" s="1" t="s">
        <v>42</v>
      </c>
    </row>
    <row r="160" spans="1:29">
      <c r="A160" s="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c r="P160" s="1">
        <f t="shared" si="12"/>
        <v>8840</v>
      </c>
      <c r="Q160" s="1">
        <v>25</v>
      </c>
      <c r="R160" s="1">
        <f t="shared" si="13"/>
        <v>2210</v>
      </c>
      <c r="S160" s="1">
        <f t="shared" si="14"/>
        <v>6630</v>
      </c>
      <c r="T160" s="1">
        <v>0.48</v>
      </c>
      <c r="U160" s="1">
        <f t="shared" si="15"/>
        <v>3182.4</v>
      </c>
      <c r="V160" s="1">
        <f t="shared" si="16"/>
        <v>3447.6</v>
      </c>
      <c r="W160" s="4">
        <f t="shared" si="17"/>
        <v>0.52</v>
      </c>
      <c r="X160" s="1" t="s">
        <v>92</v>
      </c>
      <c r="Y160" s="1" t="s">
        <v>81</v>
      </c>
      <c r="Z160" s="1" t="s">
        <v>51</v>
      </c>
      <c r="AA160" s="2">
        <v>45701</v>
      </c>
      <c r="AB160" s="1"/>
      <c r="AC160" s="1" t="s">
        <v>42</v>
      </c>
    </row>
    <row r="161" spans="1:29">
      <c r="A161" s="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c r="P161" s="1">
        <f t="shared" si="12"/>
        <v>2430</v>
      </c>
      <c r="Q161" s="1">
        <v>25</v>
      </c>
      <c r="R161" s="1">
        <f t="shared" si="13"/>
        <v>607.5</v>
      </c>
      <c r="S161" s="1">
        <f t="shared" si="14"/>
        <v>1822.5</v>
      </c>
      <c r="T161" s="1">
        <v>0.35</v>
      </c>
      <c r="U161" s="1">
        <f t="shared" si="15"/>
        <v>637.875</v>
      </c>
      <c r="V161" s="1">
        <f t="shared" si="16"/>
        <v>1184.625</v>
      </c>
      <c r="W161" s="4">
        <f t="shared" si="17"/>
        <v>0.65</v>
      </c>
      <c r="X161" s="1" t="s">
        <v>56</v>
      </c>
      <c r="Y161" s="1" t="s">
        <v>40</v>
      </c>
      <c r="Z161" s="1" t="s">
        <v>41</v>
      </c>
      <c r="AA161" s="2">
        <v>45705</v>
      </c>
      <c r="AB161" s="1">
        <v>3</v>
      </c>
      <c r="AC161" s="1" t="s">
        <v>42</v>
      </c>
    </row>
    <row r="162" spans="1:29">
      <c r="A162" s="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c r="P162" s="1">
        <f t="shared" si="12"/>
        <v>86180</v>
      </c>
      <c r="Q162" s="1">
        <v>10</v>
      </c>
      <c r="R162" s="1">
        <f t="shared" si="13"/>
        <v>8618</v>
      </c>
      <c r="S162" s="1">
        <f t="shared" si="14"/>
        <v>77562</v>
      </c>
      <c r="T162" s="1">
        <v>0.57999999999999996</v>
      </c>
      <c r="U162" s="1">
        <f t="shared" si="15"/>
        <v>44985.96</v>
      </c>
      <c r="V162" s="1">
        <f t="shared" si="16"/>
        <v>32576.04</v>
      </c>
      <c r="W162" s="4">
        <f t="shared" si="17"/>
        <v>0.42</v>
      </c>
      <c r="X162" s="1" t="s">
        <v>65</v>
      </c>
      <c r="Y162" s="1" t="s">
        <v>72</v>
      </c>
      <c r="Z162" s="1" t="s">
        <v>41</v>
      </c>
      <c r="AA162" s="2">
        <v>45708</v>
      </c>
      <c r="AB162" s="1">
        <v>4</v>
      </c>
      <c r="AC162" s="1" t="s">
        <v>42</v>
      </c>
    </row>
    <row r="163" spans="1:29">
      <c r="A163" s="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c r="P163" s="1">
        <f t="shared" si="12"/>
        <v>12510</v>
      </c>
      <c r="Q163" s="1">
        <v>10</v>
      </c>
      <c r="R163" s="1">
        <f t="shared" si="13"/>
        <v>1251</v>
      </c>
      <c r="S163" s="1">
        <f t="shared" si="14"/>
        <v>11259</v>
      </c>
      <c r="T163" s="1">
        <v>0.52</v>
      </c>
      <c r="U163" s="1">
        <f t="shared" si="15"/>
        <v>5854.68</v>
      </c>
      <c r="V163" s="1">
        <f t="shared" si="16"/>
        <v>5404.32</v>
      </c>
      <c r="W163" s="4">
        <f t="shared" si="17"/>
        <v>0.48</v>
      </c>
      <c r="X163" s="1" t="s">
        <v>50</v>
      </c>
      <c r="Y163" s="1" t="s">
        <v>40</v>
      </c>
      <c r="Z163" s="1" t="s">
        <v>41</v>
      </c>
      <c r="AA163" s="2">
        <v>45702</v>
      </c>
      <c r="AB163" s="1">
        <v>5</v>
      </c>
      <c r="AC163" s="1" t="s">
        <v>42</v>
      </c>
    </row>
    <row r="164" spans="1:29">
      <c r="A164" s="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c r="P164" s="1">
        <f t="shared" si="12"/>
        <v>5160</v>
      </c>
      <c r="Q164" s="1">
        <v>20</v>
      </c>
      <c r="R164" s="1">
        <f t="shared" si="13"/>
        <v>1032</v>
      </c>
      <c r="S164" s="1">
        <f t="shared" si="14"/>
        <v>4128</v>
      </c>
      <c r="T164" s="1">
        <v>0.48</v>
      </c>
      <c r="U164" s="1">
        <f t="shared" si="15"/>
        <v>1981.4399999999998</v>
      </c>
      <c r="V164" s="1">
        <f t="shared" si="16"/>
        <v>2146.5600000000004</v>
      </c>
      <c r="W164" s="4">
        <f t="shared" si="17"/>
        <v>0.52000000000000013</v>
      </c>
      <c r="X164" s="1" t="s">
        <v>147</v>
      </c>
      <c r="Y164" s="1" t="s">
        <v>57</v>
      </c>
      <c r="Z164" s="1" t="s">
        <v>41</v>
      </c>
      <c r="AA164" s="2">
        <v>45703</v>
      </c>
      <c r="AB164" s="1">
        <v>3</v>
      </c>
      <c r="AC164" s="1" t="s">
        <v>42</v>
      </c>
    </row>
    <row r="165" spans="1:29">
      <c r="A165" s="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c r="P165" s="1">
        <f t="shared" si="12"/>
        <v>5680</v>
      </c>
      <c r="Q165" s="1">
        <v>5</v>
      </c>
      <c r="R165" s="1">
        <f t="shared" si="13"/>
        <v>284</v>
      </c>
      <c r="S165" s="1">
        <f t="shared" si="14"/>
        <v>5396</v>
      </c>
      <c r="T165" s="1">
        <v>0.5</v>
      </c>
      <c r="U165" s="1">
        <f t="shared" si="15"/>
        <v>2698</v>
      </c>
      <c r="V165" s="1">
        <f t="shared" si="16"/>
        <v>2698</v>
      </c>
      <c r="W165" s="4">
        <f t="shared" si="17"/>
        <v>0.5</v>
      </c>
      <c r="X165" s="1" t="s">
        <v>56</v>
      </c>
      <c r="Y165" s="1" t="s">
        <v>81</v>
      </c>
      <c r="Z165" s="1" t="s">
        <v>66</v>
      </c>
      <c r="AA165" s="1"/>
      <c r="AB165" s="1"/>
      <c r="AC165" s="1" t="s">
        <v>42</v>
      </c>
    </row>
    <row r="166" spans="1:29">
      <c r="A166" s="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c r="P166" s="1">
        <f t="shared" si="12"/>
        <v>440</v>
      </c>
      <c r="Q166" s="1">
        <v>30</v>
      </c>
      <c r="R166" s="1">
        <f t="shared" si="13"/>
        <v>132</v>
      </c>
      <c r="S166" s="1">
        <f t="shared" si="14"/>
        <v>308</v>
      </c>
      <c r="T166" s="1">
        <v>0.35</v>
      </c>
      <c r="U166" s="1">
        <f t="shared" si="15"/>
        <v>107.8</v>
      </c>
      <c r="V166" s="1">
        <f t="shared" si="16"/>
        <v>200.2</v>
      </c>
      <c r="W166" s="4">
        <f t="shared" si="17"/>
        <v>0.64999999999999991</v>
      </c>
      <c r="X166" s="1" t="s">
        <v>39</v>
      </c>
      <c r="Y166" s="1" t="s">
        <v>81</v>
      </c>
      <c r="Z166" s="1" t="s">
        <v>41</v>
      </c>
      <c r="AA166" s="2">
        <v>45704</v>
      </c>
      <c r="AB166" s="1">
        <v>5</v>
      </c>
      <c r="AC166" s="1" t="s">
        <v>42</v>
      </c>
    </row>
    <row r="167" spans="1:29">
      <c r="A167" s="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c r="P167" s="1">
        <f t="shared" si="12"/>
        <v>14880</v>
      </c>
      <c r="Q167" s="1">
        <v>25</v>
      </c>
      <c r="R167" s="1">
        <f t="shared" si="13"/>
        <v>3720</v>
      </c>
      <c r="S167" s="1">
        <f t="shared" si="14"/>
        <v>11160</v>
      </c>
      <c r="T167" s="1">
        <v>0.52</v>
      </c>
      <c r="U167" s="1">
        <f t="shared" si="15"/>
        <v>5803.2</v>
      </c>
      <c r="V167" s="1">
        <f t="shared" si="16"/>
        <v>5356.8</v>
      </c>
      <c r="W167" s="4">
        <f t="shared" si="17"/>
        <v>0.48000000000000004</v>
      </c>
      <c r="X167" s="1" t="s">
        <v>104</v>
      </c>
      <c r="Y167" s="1" t="s">
        <v>72</v>
      </c>
      <c r="Z167" s="1" t="s">
        <v>51</v>
      </c>
      <c r="AA167" s="2">
        <v>45707</v>
      </c>
      <c r="AB167" s="1"/>
      <c r="AC167" s="1" t="s">
        <v>42</v>
      </c>
    </row>
    <row r="168" spans="1:29">
      <c r="A168" s="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c r="P168" s="1">
        <f t="shared" si="12"/>
        <v>12780</v>
      </c>
      <c r="Q168" s="1">
        <v>15</v>
      </c>
      <c r="R168" s="1">
        <f t="shared" si="13"/>
        <v>1917</v>
      </c>
      <c r="S168" s="1">
        <f t="shared" si="14"/>
        <v>10863</v>
      </c>
      <c r="T168" s="1">
        <v>0.48</v>
      </c>
      <c r="U168" s="1">
        <f t="shared" si="15"/>
        <v>5214.24</v>
      </c>
      <c r="V168" s="1">
        <f t="shared" si="16"/>
        <v>5648.76</v>
      </c>
      <c r="W168" s="4">
        <f t="shared" si="17"/>
        <v>0.52</v>
      </c>
      <c r="X168" s="1" t="s">
        <v>104</v>
      </c>
      <c r="Y168" s="1" t="s">
        <v>40</v>
      </c>
      <c r="Z168" s="1" t="s">
        <v>51</v>
      </c>
      <c r="AA168" s="2">
        <v>45706</v>
      </c>
      <c r="AB168" s="1"/>
      <c r="AC168" s="1" t="s">
        <v>42</v>
      </c>
    </row>
    <row r="169" spans="1:29">
      <c r="A169" s="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c r="P169" s="1">
        <f t="shared" si="12"/>
        <v>420</v>
      </c>
      <c r="Q169" s="1">
        <v>20</v>
      </c>
      <c r="R169" s="1">
        <f t="shared" si="13"/>
        <v>84</v>
      </c>
      <c r="S169" s="1">
        <f t="shared" si="14"/>
        <v>336</v>
      </c>
      <c r="T169" s="1">
        <v>0.62</v>
      </c>
      <c r="U169" s="1">
        <f t="shared" si="15"/>
        <v>208.32</v>
      </c>
      <c r="V169" s="1">
        <f t="shared" si="16"/>
        <v>127.68</v>
      </c>
      <c r="W169" s="4">
        <f t="shared" si="17"/>
        <v>0.38</v>
      </c>
      <c r="X169" s="1" t="s">
        <v>147</v>
      </c>
      <c r="Y169" s="1" t="s">
        <v>81</v>
      </c>
      <c r="Z169" s="1" t="s">
        <v>41</v>
      </c>
      <c r="AA169" s="2">
        <v>45704</v>
      </c>
      <c r="AB169" s="1">
        <v>5</v>
      </c>
      <c r="AC169" s="1" t="s">
        <v>42</v>
      </c>
    </row>
    <row r="170" spans="1:29">
      <c r="A170" s="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c r="P170" s="1">
        <f t="shared" si="12"/>
        <v>8840</v>
      </c>
      <c r="Q170" s="1">
        <v>10</v>
      </c>
      <c r="R170" s="1">
        <f t="shared" si="13"/>
        <v>884</v>
      </c>
      <c r="S170" s="1">
        <f t="shared" si="14"/>
        <v>7956</v>
      </c>
      <c r="T170" s="1">
        <v>0.47</v>
      </c>
      <c r="U170" s="1">
        <f t="shared" si="15"/>
        <v>3739.3199999999997</v>
      </c>
      <c r="V170" s="1">
        <f t="shared" si="16"/>
        <v>4216.68</v>
      </c>
      <c r="W170" s="4">
        <f t="shared" si="17"/>
        <v>0.53</v>
      </c>
      <c r="X170" s="1" t="s">
        <v>39</v>
      </c>
      <c r="Y170" s="1" t="s">
        <v>72</v>
      </c>
      <c r="Z170" s="1" t="s">
        <v>66</v>
      </c>
      <c r="AA170" s="1"/>
      <c r="AB170" s="1"/>
      <c r="AC170" s="1" t="s">
        <v>42</v>
      </c>
    </row>
    <row r="171" spans="1:29">
      <c r="A171" s="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c r="P171" s="1">
        <f t="shared" si="12"/>
        <v>7200</v>
      </c>
      <c r="Q171" s="1">
        <v>10</v>
      </c>
      <c r="R171" s="1">
        <f t="shared" si="13"/>
        <v>720</v>
      </c>
      <c r="S171" s="1">
        <f t="shared" si="14"/>
        <v>6480</v>
      </c>
      <c r="T171" s="1">
        <v>0.47</v>
      </c>
      <c r="U171" s="1">
        <f t="shared" si="15"/>
        <v>3045.6</v>
      </c>
      <c r="V171" s="1">
        <f t="shared" si="16"/>
        <v>3434.4</v>
      </c>
      <c r="W171" s="4">
        <f t="shared" si="17"/>
        <v>0.53</v>
      </c>
      <c r="X171" s="1" t="s">
        <v>56</v>
      </c>
      <c r="Y171" s="1" t="s">
        <v>40</v>
      </c>
      <c r="Z171" s="1" t="s">
        <v>120</v>
      </c>
      <c r="AA171" s="1"/>
      <c r="AB171" s="1"/>
      <c r="AC171" s="1" t="s">
        <v>42</v>
      </c>
    </row>
    <row r="172" spans="1:29">
      <c r="A172" s="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c r="P172" s="1">
        <f t="shared" si="12"/>
        <v>5850</v>
      </c>
      <c r="Q172" s="1">
        <v>10</v>
      </c>
      <c r="R172" s="1">
        <f t="shared" si="13"/>
        <v>585</v>
      </c>
      <c r="S172" s="1">
        <f t="shared" si="14"/>
        <v>5265</v>
      </c>
      <c r="T172" s="1">
        <v>0.45</v>
      </c>
      <c r="U172" s="1">
        <f t="shared" si="15"/>
        <v>2369.25</v>
      </c>
      <c r="V172" s="1">
        <f t="shared" si="16"/>
        <v>2895.75</v>
      </c>
      <c r="W172" s="4">
        <f t="shared" si="17"/>
        <v>0.55000000000000004</v>
      </c>
      <c r="X172" s="1" t="s">
        <v>56</v>
      </c>
      <c r="Y172" s="1" t="s">
        <v>72</v>
      </c>
      <c r="Z172" s="1" t="s">
        <v>51</v>
      </c>
      <c r="AA172" s="2">
        <v>45708</v>
      </c>
      <c r="AB172" s="1"/>
      <c r="AC172" s="1" t="s">
        <v>42</v>
      </c>
    </row>
    <row r="173" spans="1:29">
      <c r="A173" s="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c r="P173" s="1">
        <f t="shared" si="12"/>
        <v>20200</v>
      </c>
      <c r="Q173" s="1">
        <v>20</v>
      </c>
      <c r="R173" s="1">
        <f t="shared" si="13"/>
        <v>4040</v>
      </c>
      <c r="S173" s="1">
        <f t="shared" si="14"/>
        <v>16160</v>
      </c>
      <c r="T173" s="1">
        <v>0.45</v>
      </c>
      <c r="U173" s="1">
        <f t="shared" si="15"/>
        <v>7272</v>
      </c>
      <c r="V173" s="1">
        <f t="shared" si="16"/>
        <v>8888</v>
      </c>
      <c r="W173" s="4">
        <f t="shared" si="17"/>
        <v>0.55000000000000004</v>
      </c>
      <c r="X173" s="1" t="s">
        <v>50</v>
      </c>
      <c r="Y173" s="1" t="s">
        <v>81</v>
      </c>
      <c r="Z173" s="1" t="s">
        <v>41</v>
      </c>
      <c r="AA173" s="2">
        <v>45706</v>
      </c>
      <c r="AB173" s="1">
        <v>4</v>
      </c>
      <c r="AC173" s="1" t="s">
        <v>42</v>
      </c>
    </row>
    <row r="174" spans="1:29">
      <c r="A174" s="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c r="P174" s="1">
        <f t="shared" si="12"/>
        <v>19410</v>
      </c>
      <c r="Q174" s="1">
        <v>0</v>
      </c>
      <c r="R174" s="1">
        <f t="shared" si="13"/>
        <v>0</v>
      </c>
      <c r="S174" s="1">
        <f t="shared" si="14"/>
        <v>19410</v>
      </c>
      <c r="T174" s="1">
        <v>0.47</v>
      </c>
      <c r="U174" s="1">
        <f t="shared" si="15"/>
        <v>9122.6999999999989</v>
      </c>
      <c r="V174" s="1">
        <f t="shared" si="16"/>
        <v>10287.300000000001</v>
      </c>
      <c r="W174" s="4">
        <f t="shared" si="17"/>
        <v>0.53</v>
      </c>
      <c r="X174" s="1" t="s">
        <v>147</v>
      </c>
      <c r="Y174" s="1" t="s">
        <v>72</v>
      </c>
      <c r="Z174" s="1" t="s">
        <v>41</v>
      </c>
      <c r="AA174" s="2">
        <v>45708</v>
      </c>
      <c r="AB174" s="1">
        <v>5</v>
      </c>
      <c r="AC174" s="1" t="s">
        <v>42</v>
      </c>
    </row>
    <row r="175" spans="1:29">
      <c r="A175" s="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c r="P175" s="1">
        <f t="shared" si="12"/>
        <v>275700</v>
      </c>
      <c r="Q175" s="1">
        <v>30</v>
      </c>
      <c r="R175" s="1">
        <f t="shared" si="13"/>
        <v>82710</v>
      </c>
      <c r="S175" s="1">
        <f t="shared" si="14"/>
        <v>192990</v>
      </c>
      <c r="T175" s="1">
        <v>0.57999999999999996</v>
      </c>
      <c r="U175" s="1">
        <f t="shared" si="15"/>
        <v>111934.2</v>
      </c>
      <c r="V175" s="1">
        <f t="shared" si="16"/>
        <v>81055.8</v>
      </c>
      <c r="W175" s="4">
        <f t="shared" si="17"/>
        <v>0.42000000000000004</v>
      </c>
      <c r="X175" s="1" t="s">
        <v>92</v>
      </c>
      <c r="Y175" s="1" t="s">
        <v>57</v>
      </c>
      <c r="Z175" s="1" t="s">
        <v>41</v>
      </c>
      <c r="AA175" s="2">
        <v>45712</v>
      </c>
      <c r="AB175" s="1">
        <v>3</v>
      </c>
      <c r="AC175" s="1" t="s">
        <v>42</v>
      </c>
    </row>
    <row r="176" spans="1:29">
      <c r="A176" s="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c r="P176" s="1">
        <f t="shared" si="12"/>
        <v>250</v>
      </c>
      <c r="Q176" s="1">
        <v>0</v>
      </c>
      <c r="R176" s="1">
        <f t="shared" si="13"/>
        <v>0</v>
      </c>
      <c r="S176" s="1">
        <f t="shared" si="14"/>
        <v>250</v>
      </c>
      <c r="T176" s="1">
        <v>0.62</v>
      </c>
      <c r="U176" s="1">
        <f t="shared" si="15"/>
        <v>155</v>
      </c>
      <c r="V176" s="1">
        <f t="shared" si="16"/>
        <v>95</v>
      </c>
      <c r="W176" s="4">
        <f t="shared" si="17"/>
        <v>0.38</v>
      </c>
      <c r="X176" s="1" t="s">
        <v>104</v>
      </c>
      <c r="Y176" s="1" t="s">
        <v>57</v>
      </c>
      <c r="Z176" s="1" t="s">
        <v>41</v>
      </c>
      <c r="AA176" s="2">
        <v>45710</v>
      </c>
      <c r="AB176" s="1">
        <v>5</v>
      </c>
      <c r="AC176" s="1" t="s">
        <v>42</v>
      </c>
    </row>
    <row r="177" spans="1:29">
      <c r="A177" s="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c r="P177" s="1">
        <f t="shared" si="12"/>
        <v>1840</v>
      </c>
      <c r="Q177" s="1">
        <v>0</v>
      </c>
      <c r="R177" s="1">
        <f t="shared" si="13"/>
        <v>0</v>
      </c>
      <c r="S177" s="1">
        <f t="shared" si="14"/>
        <v>1840</v>
      </c>
      <c r="T177" s="1">
        <v>0.62</v>
      </c>
      <c r="U177" s="1">
        <f t="shared" si="15"/>
        <v>1140.8</v>
      </c>
      <c r="V177" s="1">
        <f t="shared" si="16"/>
        <v>699.2</v>
      </c>
      <c r="W177" s="4">
        <f t="shared" si="17"/>
        <v>0.38</v>
      </c>
      <c r="X177" s="1" t="s">
        <v>56</v>
      </c>
      <c r="Y177" s="1" t="s">
        <v>57</v>
      </c>
      <c r="Z177" s="1" t="s">
        <v>41</v>
      </c>
      <c r="AA177" s="2">
        <v>45707</v>
      </c>
      <c r="AB177" s="1">
        <v>4</v>
      </c>
      <c r="AC177" s="1" t="s">
        <v>42</v>
      </c>
    </row>
    <row r="178" spans="1:29">
      <c r="A178" s="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c r="P178" s="1">
        <f t="shared" si="12"/>
        <v>207850</v>
      </c>
      <c r="Q178" s="1">
        <v>0</v>
      </c>
      <c r="R178" s="1">
        <f t="shared" si="13"/>
        <v>0</v>
      </c>
      <c r="S178" s="1">
        <f t="shared" si="14"/>
        <v>207850</v>
      </c>
      <c r="T178" s="1">
        <v>0.57999999999999996</v>
      </c>
      <c r="U178" s="1">
        <f t="shared" si="15"/>
        <v>120552.99999999999</v>
      </c>
      <c r="V178" s="1">
        <f t="shared" si="16"/>
        <v>87297.000000000015</v>
      </c>
      <c r="W178" s="4">
        <f t="shared" si="17"/>
        <v>0.4200000000000001</v>
      </c>
      <c r="X178" s="1" t="s">
        <v>39</v>
      </c>
      <c r="Y178" s="1" t="s">
        <v>72</v>
      </c>
      <c r="Z178" s="1" t="s">
        <v>22</v>
      </c>
      <c r="AA178" s="1"/>
      <c r="AB178" s="1"/>
      <c r="AC178" s="1" t="s">
        <v>93</v>
      </c>
    </row>
    <row r="179" spans="1:29">
      <c r="A179" s="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c r="P179" s="1">
        <f t="shared" si="12"/>
        <v>420</v>
      </c>
      <c r="Q179" s="1">
        <v>30</v>
      </c>
      <c r="R179" s="1">
        <f t="shared" si="13"/>
        <v>126</v>
      </c>
      <c r="S179" s="1">
        <f t="shared" si="14"/>
        <v>294</v>
      </c>
      <c r="T179" s="1">
        <v>0.62</v>
      </c>
      <c r="U179" s="1">
        <f t="shared" si="15"/>
        <v>182.28</v>
      </c>
      <c r="V179" s="1">
        <f t="shared" si="16"/>
        <v>111.72</v>
      </c>
      <c r="W179" s="4">
        <f t="shared" si="17"/>
        <v>0.38</v>
      </c>
      <c r="X179" s="1" t="s">
        <v>50</v>
      </c>
      <c r="Y179" s="1" t="s">
        <v>57</v>
      </c>
      <c r="Z179" s="1" t="s">
        <v>41</v>
      </c>
      <c r="AA179" s="2">
        <v>45713</v>
      </c>
      <c r="AB179" s="1">
        <v>5</v>
      </c>
      <c r="AC179" s="1" t="s">
        <v>42</v>
      </c>
    </row>
    <row r="180" spans="1:29">
      <c r="A180" s="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c r="P180" s="1">
        <f t="shared" si="12"/>
        <v>10840</v>
      </c>
      <c r="Q180" s="1">
        <v>5</v>
      </c>
      <c r="R180" s="1">
        <f t="shared" si="13"/>
        <v>542</v>
      </c>
      <c r="S180" s="1">
        <f t="shared" si="14"/>
        <v>10298</v>
      </c>
      <c r="T180" s="1">
        <v>0.47</v>
      </c>
      <c r="U180" s="1">
        <f t="shared" si="15"/>
        <v>4840.0599999999995</v>
      </c>
      <c r="V180" s="1">
        <f t="shared" si="16"/>
        <v>5457.9400000000005</v>
      </c>
      <c r="W180" s="4">
        <f t="shared" si="17"/>
        <v>0.53</v>
      </c>
      <c r="X180" s="1" t="s">
        <v>92</v>
      </c>
      <c r="Y180" s="1" t="s">
        <v>40</v>
      </c>
      <c r="Z180" s="1" t="s">
        <v>51</v>
      </c>
      <c r="AA180" s="2">
        <v>45708</v>
      </c>
      <c r="AB180" s="1"/>
      <c r="AC180" s="1" t="s">
        <v>42</v>
      </c>
    </row>
    <row r="181" spans="1:29">
      <c r="A181" s="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c r="P181" s="1">
        <f t="shared" si="12"/>
        <v>25740</v>
      </c>
      <c r="Q181" s="1">
        <v>10</v>
      </c>
      <c r="R181" s="1">
        <f t="shared" si="13"/>
        <v>2574</v>
      </c>
      <c r="S181" s="1">
        <f t="shared" si="14"/>
        <v>23166</v>
      </c>
      <c r="T181" s="1">
        <v>0.48</v>
      </c>
      <c r="U181" s="1">
        <f t="shared" si="15"/>
        <v>11119.68</v>
      </c>
      <c r="V181" s="1">
        <f t="shared" si="16"/>
        <v>12046.32</v>
      </c>
      <c r="W181" s="4">
        <f t="shared" si="17"/>
        <v>0.52</v>
      </c>
      <c r="X181" s="1" t="s">
        <v>39</v>
      </c>
      <c r="Y181" s="1" t="s">
        <v>40</v>
      </c>
      <c r="Z181" s="1" t="s">
        <v>41</v>
      </c>
      <c r="AA181" s="2">
        <v>45714</v>
      </c>
      <c r="AB181" s="1">
        <v>4</v>
      </c>
      <c r="AC181" s="1" t="s">
        <v>42</v>
      </c>
    </row>
    <row r="182" spans="1:29">
      <c r="A182" s="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c r="P182" s="1">
        <f t="shared" si="12"/>
        <v>1560</v>
      </c>
      <c r="Q182" s="1">
        <v>10</v>
      </c>
      <c r="R182" s="1">
        <f t="shared" si="13"/>
        <v>156</v>
      </c>
      <c r="S182" s="1">
        <f t="shared" si="14"/>
        <v>1404</v>
      </c>
      <c r="T182" s="1">
        <v>0.45</v>
      </c>
      <c r="U182" s="1">
        <f t="shared" si="15"/>
        <v>631.80000000000007</v>
      </c>
      <c r="V182" s="1">
        <f t="shared" si="16"/>
        <v>772.19999999999993</v>
      </c>
      <c r="W182" s="4">
        <f t="shared" si="17"/>
        <v>0.54999999999999993</v>
      </c>
      <c r="X182" s="1" t="s">
        <v>56</v>
      </c>
      <c r="Y182" s="1" t="s">
        <v>57</v>
      </c>
      <c r="Z182" s="1" t="s">
        <v>41</v>
      </c>
      <c r="AA182" s="2">
        <v>45712</v>
      </c>
      <c r="AB182" s="1">
        <v>5</v>
      </c>
      <c r="AC182" s="1" t="s">
        <v>42</v>
      </c>
    </row>
    <row r="183" spans="1:29">
      <c r="A183" s="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c r="P183" s="1">
        <f t="shared" si="12"/>
        <v>31400</v>
      </c>
      <c r="Q183" s="1">
        <v>0</v>
      </c>
      <c r="R183" s="1">
        <f t="shared" si="13"/>
        <v>0</v>
      </c>
      <c r="S183" s="1">
        <f t="shared" si="14"/>
        <v>31400</v>
      </c>
      <c r="T183" s="1">
        <v>0.52</v>
      </c>
      <c r="U183" s="1">
        <f t="shared" si="15"/>
        <v>16328</v>
      </c>
      <c r="V183" s="1">
        <f t="shared" si="16"/>
        <v>15072</v>
      </c>
      <c r="W183" s="4">
        <f t="shared" si="17"/>
        <v>0.48</v>
      </c>
      <c r="X183" s="1" t="s">
        <v>65</v>
      </c>
      <c r="Y183" s="1" t="s">
        <v>72</v>
      </c>
      <c r="Z183" s="1" t="s">
        <v>66</v>
      </c>
      <c r="AA183" s="1"/>
      <c r="AB183" s="1"/>
      <c r="AC183" s="1" t="s">
        <v>42</v>
      </c>
    </row>
    <row r="184" spans="1:29">
      <c r="A184" s="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c r="P184" s="1">
        <f t="shared" si="12"/>
        <v>24720</v>
      </c>
      <c r="Q184" s="1">
        <v>0</v>
      </c>
      <c r="R184" s="1">
        <f t="shared" si="13"/>
        <v>0</v>
      </c>
      <c r="S184" s="1">
        <f t="shared" si="14"/>
        <v>24720</v>
      </c>
      <c r="T184" s="1">
        <v>0.47</v>
      </c>
      <c r="U184" s="1">
        <f t="shared" si="15"/>
        <v>11618.4</v>
      </c>
      <c r="V184" s="1">
        <f t="shared" si="16"/>
        <v>13101.6</v>
      </c>
      <c r="W184" s="4">
        <f t="shared" si="17"/>
        <v>0.53</v>
      </c>
      <c r="X184" s="1" t="s">
        <v>147</v>
      </c>
      <c r="Y184" s="1" t="s">
        <v>72</v>
      </c>
      <c r="Z184" s="1" t="s">
        <v>41</v>
      </c>
      <c r="AA184" s="2">
        <v>45710</v>
      </c>
      <c r="AB184" s="1">
        <v>4</v>
      </c>
      <c r="AC184" s="1" t="s">
        <v>42</v>
      </c>
    </row>
    <row r="185" spans="1:29">
      <c r="A185" s="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c r="P185" s="1">
        <f t="shared" si="12"/>
        <v>13300</v>
      </c>
      <c r="Q185" s="1">
        <v>30</v>
      </c>
      <c r="R185" s="1">
        <f t="shared" si="13"/>
        <v>3990</v>
      </c>
      <c r="S185" s="1">
        <f t="shared" si="14"/>
        <v>9310</v>
      </c>
      <c r="T185" s="1">
        <v>0.52</v>
      </c>
      <c r="U185" s="1">
        <f t="shared" si="15"/>
        <v>4841.2</v>
      </c>
      <c r="V185" s="1">
        <f t="shared" si="16"/>
        <v>4468.8</v>
      </c>
      <c r="W185" s="4">
        <f t="shared" si="17"/>
        <v>0.48000000000000004</v>
      </c>
      <c r="X185" s="1" t="s">
        <v>104</v>
      </c>
      <c r="Y185" s="1" t="s">
        <v>72</v>
      </c>
      <c r="Z185" s="1" t="s">
        <v>41</v>
      </c>
      <c r="AA185" s="2">
        <v>45713</v>
      </c>
      <c r="AB185" s="1">
        <v>5</v>
      </c>
      <c r="AC185" s="1" t="s">
        <v>42</v>
      </c>
    </row>
    <row r="186" spans="1:29">
      <c r="A186" s="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c r="P186" s="1">
        <f t="shared" si="12"/>
        <v>328100</v>
      </c>
      <c r="Q186" s="1">
        <v>30</v>
      </c>
      <c r="R186" s="1">
        <f t="shared" si="13"/>
        <v>98430</v>
      </c>
      <c r="S186" s="1">
        <f t="shared" si="14"/>
        <v>229670</v>
      </c>
      <c r="T186" s="1">
        <v>0.57999999999999996</v>
      </c>
      <c r="U186" s="1">
        <f t="shared" si="15"/>
        <v>133208.59999999998</v>
      </c>
      <c r="V186" s="1">
        <f t="shared" si="16"/>
        <v>96461.400000000023</v>
      </c>
      <c r="W186" s="4">
        <f t="shared" si="17"/>
        <v>0.4200000000000001</v>
      </c>
      <c r="X186" s="1" t="s">
        <v>56</v>
      </c>
      <c r="Y186" s="1" t="s">
        <v>57</v>
      </c>
      <c r="Z186" s="1" t="s">
        <v>41</v>
      </c>
      <c r="AA186" s="2">
        <v>45715</v>
      </c>
      <c r="AB186" s="1">
        <v>5</v>
      </c>
      <c r="AC186" s="1" t="s">
        <v>42</v>
      </c>
    </row>
    <row r="187" spans="1:29">
      <c r="A187" s="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c r="P187" s="1">
        <f t="shared" si="12"/>
        <v>14280</v>
      </c>
      <c r="Q187" s="1">
        <v>20</v>
      </c>
      <c r="R187" s="1">
        <f t="shared" si="13"/>
        <v>2856</v>
      </c>
      <c r="S187" s="1">
        <f t="shared" si="14"/>
        <v>11424</v>
      </c>
      <c r="T187" s="1">
        <v>0.52</v>
      </c>
      <c r="U187" s="1">
        <f t="shared" si="15"/>
        <v>5940.4800000000005</v>
      </c>
      <c r="V187" s="1">
        <f t="shared" si="16"/>
        <v>5483.5199999999995</v>
      </c>
      <c r="W187" s="4">
        <f t="shared" si="17"/>
        <v>0.48</v>
      </c>
      <c r="X187" s="1" t="s">
        <v>65</v>
      </c>
      <c r="Y187" s="1" t="s">
        <v>72</v>
      </c>
      <c r="Z187" s="1" t="s">
        <v>66</v>
      </c>
      <c r="AA187" s="1"/>
      <c r="AB187" s="1"/>
      <c r="AC187" s="1" t="s">
        <v>42</v>
      </c>
    </row>
    <row r="188" spans="1:29">
      <c r="A188" s="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c r="P188" s="1">
        <f t="shared" si="12"/>
        <v>5300</v>
      </c>
      <c r="Q188" s="1">
        <v>15</v>
      </c>
      <c r="R188" s="1">
        <f t="shared" si="13"/>
        <v>795</v>
      </c>
      <c r="S188" s="1">
        <f t="shared" si="14"/>
        <v>4505</v>
      </c>
      <c r="T188" s="1">
        <v>0.45</v>
      </c>
      <c r="U188" s="1">
        <f t="shared" si="15"/>
        <v>2027.25</v>
      </c>
      <c r="V188" s="1">
        <f t="shared" si="16"/>
        <v>2477.75</v>
      </c>
      <c r="W188" s="4">
        <f t="shared" si="17"/>
        <v>0.55000000000000004</v>
      </c>
      <c r="X188" s="1" t="s">
        <v>39</v>
      </c>
      <c r="Y188" s="1" t="s">
        <v>81</v>
      </c>
      <c r="Z188" s="1" t="s">
        <v>41</v>
      </c>
      <c r="AA188" s="2">
        <v>45716</v>
      </c>
      <c r="AB188" s="1">
        <v>4</v>
      </c>
      <c r="AC188" s="1" t="s">
        <v>42</v>
      </c>
    </row>
    <row r="189" spans="1:29">
      <c r="A189" s="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c r="P189" s="1">
        <f t="shared" si="12"/>
        <v>17960</v>
      </c>
      <c r="Q189" s="1">
        <v>0</v>
      </c>
      <c r="R189" s="1">
        <f t="shared" si="13"/>
        <v>0</v>
      </c>
      <c r="S189" s="1">
        <f t="shared" si="14"/>
        <v>17960</v>
      </c>
      <c r="T189" s="1">
        <v>0.5</v>
      </c>
      <c r="U189" s="1">
        <f t="shared" si="15"/>
        <v>8980</v>
      </c>
      <c r="V189" s="1">
        <f t="shared" si="16"/>
        <v>8980</v>
      </c>
      <c r="W189" s="4">
        <f t="shared" si="17"/>
        <v>0.5</v>
      </c>
      <c r="X189" s="1" t="s">
        <v>56</v>
      </c>
      <c r="Y189" s="1" t="s">
        <v>72</v>
      </c>
      <c r="Z189" s="1" t="s">
        <v>41</v>
      </c>
      <c r="AA189" s="2">
        <v>45712</v>
      </c>
      <c r="AB189" s="1">
        <v>3</v>
      </c>
      <c r="AC189" s="1" t="s">
        <v>42</v>
      </c>
    </row>
    <row r="190" spans="1:29">
      <c r="A190" s="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c r="P190" s="1">
        <f t="shared" si="12"/>
        <v>5800</v>
      </c>
      <c r="Q190" s="1">
        <v>30</v>
      </c>
      <c r="R190" s="1">
        <f t="shared" si="13"/>
        <v>1740</v>
      </c>
      <c r="S190" s="1">
        <f t="shared" si="14"/>
        <v>4060</v>
      </c>
      <c r="T190" s="1">
        <v>0.5</v>
      </c>
      <c r="U190" s="1">
        <f t="shared" si="15"/>
        <v>2030</v>
      </c>
      <c r="V190" s="1">
        <f t="shared" si="16"/>
        <v>2030</v>
      </c>
      <c r="W190" s="4">
        <f t="shared" si="17"/>
        <v>0.5</v>
      </c>
      <c r="X190" s="1" t="s">
        <v>50</v>
      </c>
      <c r="Y190" s="1" t="s">
        <v>72</v>
      </c>
      <c r="Z190" s="1" t="s">
        <v>120</v>
      </c>
      <c r="AA190" s="1"/>
      <c r="AB190" s="1"/>
      <c r="AC190" s="1" t="s">
        <v>42</v>
      </c>
    </row>
    <row r="191" spans="1:29">
      <c r="A191" s="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c r="P191" s="1">
        <f t="shared" si="12"/>
        <v>7230</v>
      </c>
      <c r="Q191" s="1">
        <v>5</v>
      </c>
      <c r="R191" s="1">
        <f t="shared" si="13"/>
        <v>361.5</v>
      </c>
      <c r="S191" s="1">
        <f t="shared" si="14"/>
        <v>6868.5</v>
      </c>
      <c r="T191" s="1">
        <v>0.52</v>
      </c>
      <c r="U191" s="1">
        <f t="shared" si="15"/>
        <v>3571.6200000000003</v>
      </c>
      <c r="V191" s="1">
        <f t="shared" si="16"/>
        <v>3296.8799999999997</v>
      </c>
      <c r="W191" s="4">
        <f t="shared" si="17"/>
        <v>0.47999999999999993</v>
      </c>
      <c r="X191" s="1" t="s">
        <v>147</v>
      </c>
      <c r="Y191" s="1" t="s">
        <v>81</v>
      </c>
      <c r="Z191" s="1" t="s">
        <v>22</v>
      </c>
      <c r="AA191" s="1"/>
      <c r="AB191" s="1"/>
      <c r="AC191" s="1" t="s">
        <v>93</v>
      </c>
    </row>
    <row r="192" spans="1:29">
      <c r="A192" s="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c r="P192" s="1">
        <f t="shared" si="12"/>
        <v>9940</v>
      </c>
      <c r="Q192" s="1">
        <v>10</v>
      </c>
      <c r="R192" s="1">
        <f t="shared" si="13"/>
        <v>994</v>
      </c>
      <c r="S192" s="1">
        <f t="shared" si="14"/>
        <v>8946</v>
      </c>
      <c r="T192" s="1">
        <v>0.45</v>
      </c>
      <c r="U192" s="1">
        <f t="shared" si="15"/>
        <v>4025.7000000000003</v>
      </c>
      <c r="V192" s="1">
        <f t="shared" si="16"/>
        <v>4920.2999999999993</v>
      </c>
      <c r="W192" s="4">
        <f t="shared" si="17"/>
        <v>0.54999999999999993</v>
      </c>
      <c r="X192" s="1" t="s">
        <v>39</v>
      </c>
      <c r="Y192" s="1" t="s">
        <v>57</v>
      </c>
      <c r="Z192" s="1" t="s">
        <v>22</v>
      </c>
      <c r="AA192" s="1"/>
      <c r="AB192" s="1"/>
      <c r="AC192" s="1" t="s">
        <v>93</v>
      </c>
    </row>
    <row r="193" spans="1:29">
      <c r="A193" s="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c r="P193" s="1">
        <f t="shared" si="12"/>
        <v>18840</v>
      </c>
      <c r="Q193" s="1">
        <v>10</v>
      </c>
      <c r="R193" s="1">
        <f t="shared" si="13"/>
        <v>1884</v>
      </c>
      <c r="S193" s="1">
        <f t="shared" si="14"/>
        <v>16956</v>
      </c>
      <c r="T193" s="1">
        <v>0.47</v>
      </c>
      <c r="U193" s="1">
        <f t="shared" si="15"/>
        <v>7969.32</v>
      </c>
      <c r="V193" s="1">
        <f t="shared" si="16"/>
        <v>8986.68</v>
      </c>
      <c r="W193" s="4">
        <f t="shared" si="17"/>
        <v>0.53</v>
      </c>
      <c r="X193" s="1" t="s">
        <v>92</v>
      </c>
      <c r="Y193" s="1" t="s">
        <v>57</v>
      </c>
      <c r="Z193" s="1" t="s">
        <v>41</v>
      </c>
      <c r="AA193" s="2">
        <v>45719</v>
      </c>
      <c r="AB193" s="1">
        <v>4</v>
      </c>
      <c r="AC193" s="1" t="s">
        <v>42</v>
      </c>
    </row>
    <row r="194" spans="1:29">
      <c r="A194" s="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c r="P194" s="1">
        <f t="shared" si="12"/>
        <v>44850</v>
      </c>
      <c r="Q194" s="1">
        <v>30</v>
      </c>
      <c r="R194" s="1">
        <f t="shared" si="13"/>
        <v>13455</v>
      </c>
      <c r="S194" s="1">
        <f t="shared" si="14"/>
        <v>31395</v>
      </c>
      <c r="T194" s="1">
        <v>0.48</v>
      </c>
      <c r="U194" s="1">
        <f t="shared" si="15"/>
        <v>15069.599999999999</v>
      </c>
      <c r="V194" s="1">
        <f t="shared" si="16"/>
        <v>16325.400000000001</v>
      </c>
      <c r="W194" s="4">
        <f t="shared" si="17"/>
        <v>0.52</v>
      </c>
      <c r="X194" s="1" t="s">
        <v>147</v>
      </c>
      <c r="Y194" s="1" t="s">
        <v>81</v>
      </c>
      <c r="Z194" s="1" t="s">
        <v>51</v>
      </c>
      <c r="AA194" s="2">
        <v>45714</v>
      </c>
      <c r="AB194" s="1"/>
      <c r="AC194" s="1" t="s">
        <v>42</v>
      </c>
    </row>
    <row r="195" spans="1:29">
      <c r="A195" s="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c r="P195" s="1">
        <f t="shared" ref="P195:P258" si="18">PRODUCT(N195,O195)</f>
        <v>620</v>
      </c>
      <c r="Q195" s="1">
        <v>0</v>
      </c>
      <c r="R195" s="1">
        <f t="shared" ref="R195:R258" si="19">P195*(Q195/100)</f>
        <v>0</v>
      </c>
      <c r="S195" s="1">
        <f t="shared" ref="S195:S258" si="20">P195-R195</f>
        <v>620</v>
      </c>
      <c r="T195" s="1">
        <v>0.35</v>
      </c>
      <c r="U195" s="1">
        <f t="shared" ref="U195:U258" si="21">S195*T195</f>
        <v>217</v>
      </c>
      <c r="V195" s="1">
        <f t="shared" ref="V195:V258" si="22">S195-U195</f>
        <v>403</v>
      </c>
      <c r="W195" s="4">
        <f t="shared" ref="W195:W258" si="23">(V195/S195)</f>
        <v>0.65</v>
      </c>
      <c r="X195" s="1" t="s">
        <v>56</v>
      </c>
      <c r="Y195" s="1" t="s">
        <v>40</v>
      </c>
      <c r="Z195" s="1" t="s">
        <v>41</v>
      </c>
      <c r="AA195" s="2">
        <v>45713</v>
      </c>
      <c r="AB195" s="1">
        <v>3</v>
      </c>
      <c r="AC195" s="1" t="s">
        <v>42</v>
      </c>
    </row>
    <row r="196" spans="1:29">
      <c r="A196" s="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c r="P196" s="1">
        <f t="shared" si="18"/>
        <v>15120</v>
      </c>
      <c r="Q196" s="1">
        <v>30</v>
      </c>
      <c r="R196" s="1">
        <f t="shared" si="19"/>
        <v>4536</v>
      </c>
      <c r="S196" s="1">
        <f t="shared" si="20"/>
        <v>10584</v>
      </c>
      <c r="T196" s="1">
        <v>0.52</v>
      </c>
      <c r="U196" s="1">
        <f t="shared" si="21"/>
        <v>5503.68</v>
      </c>
      <c r="V196" s="1">
        <f t="shared" si="22"/>
        <v>5080.32</v>
      </c>
      <c r="W196" s="4">
        <f t="shared" si="23"/>
        <v>0.48</v>
      </c>
      <c r="X196" s="1" t="s">
        <v>39</v>
      </c>
      <c r="Y196" s="1" t="s">
        <v>81</v>
      </c>
      <c r="Z196" s="1" t="s">
        <v>41</v>
      </c>
      <c r="AA196" s="2">
        <v>45717</v>
      </c>
      <c r="AB196" s="1">
        <v>4</v>
      </c>
      <c r="AC196" s="1" t="s">
        <v>42</v>
      </c>
    </row>
    <row r="197" spans="1:29">
      <c r="A197" s="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c r="P197" s="1">
        <f t="shared" si="18"/>
        <v>4660</v>
      </c>
      <c r="Q197" s="1">
        <v>20</v>
      </c>
      <c r="R197" s="1">
        <f t="shared" si="19"/>
        <v>932</v>
      </c>
      <c r="S197" s="1">
        <f t="shared" si="20"/>
        <v>3728</v>
      </c>
      <c r="T197" s="1">
        <v>0.52</v>
      </c>
      <c r="U197" s="1">
        <f t="shared" si="21"/>
        <v>1938.5600000000002</v>
      </c>
      <c r="V197" s="1">
        <f t="shared" si="22"/>
        <v>1789.4399999999998</v>
      </c>
      <c r="W197" s="4">
        <f t="shared" si="23"/>
        <v>0.47999999999999993</v>
      </c>
      <c r="X197" s="1" t="s">
        <v>65</v>
      </c>
      <c r="Y197" s="1" t="s">
        <v>81</v>
      </c>
      <c r="Z197" s="1" t="s">
        <v>41</v>
      </c>
      <c r="AA197" s="2">
        <v>45720</v>
      </c>
      <c r="AB197" s="1">
        <v>4</v>
      </c>
      <c r="AC197" s="1" t="s">
        <v>42</v>
      </c>
    </row>
    <row r="198" spans="1:29">
      <c r="A198" s="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c r="P198" s="1">
        <f t="shared" si="18"/>
        <v>19920</v>
      </c>
      <c r="Q198" s="1">
        <v>30</v>
      </c>
      <c r="R198" s="1">
        <f t="shared" si="19"/>
        <v>5976</v>
      </c>
      <c r="S198" s="1">
        <f t="shared" si="20"/>
        <v>13944</v>
      </c>
      <c r="T198" s="1">
        <v>0.47</v>
      </c>
      <c r="U198" s="1">
        <f t="shared" si="21"/>
        <v>6553.6799999999994</v>
      </c>
      <c r="V198" s="1">
        <f t="shared" si="22"/>
        <v>7390.3200000000006</v>
      </c>
      <c r="W198" s="4">
        <f t="shared" si="23"/>
        <v>0.53</v>
      </c>
      <c r="X198" s="1" t="s">
        <v>65</v>
      </c>
      <c r="Y198" s="1" t="s">
        <v>81</v>
      </c>
      <c r="Z198" s="1" t="s">
        <v>120</v>
      </c>
      <c r="AA198" s="1"/>
      <c r="AB198" s="1"/>
      <c r="AC198" s="1" t="s">
        <v>42</v>
      </c>
    </row>
    <row r="199" spans="1:29">
      <c r="A199" s="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c r="P199" s="1">
        <f t="shared" si="18"/>
        <v>5120</v>
      </c>
      <c r="Q199" s="1">
        <v>30</v>
      </c>
      <c r="R199" s="1">
        <f t="shared" si="19"/>
        <v>1536</v>
      </c>
      <c r="S199" s="1">
        <f t="shared" si="20"/>
        <v>3584</v>
      </c>
      <c r="T199" s="1">
        <v>0.5</v>
      </c>
      <c r="U199" s="1">
        <f t="shared" si="21"/>
        <v>1792</v>
      </c>
      <c r="V199" s="1">
        <f t="shared" si="22"/>
        <v>1792</v>
      </c>
      <c r="W199" s="4">
        <f t="shared" si="23"/>
        <v>0.5</v>
      </c>
      <c r="X199" s="1" t="s">
        <v>104</v>
      </c>
      <c r="Y199" s="1" t="s">
        <v>57</v>
      </c>
      <c r="Z199" s="1" t="s">
        <v>22</v>
      </c>
      <c r="AA199" s="1"/>
      <c r="AB199" s="1"/>
      <c r="AC199" s="1" t="s">
        <v>93</v>
      </c>
    </row>
    <row r="200" spans="1:29">
      <c r="A200" s="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c r="P200" s="1">
        <f t="shared" si="18"/>
        <v>7080</v>
      </c>
      <c r="Q200" s="1">
        <v>30</v>
      </c>
      <c r="R200" s="1">
        <f t="shared" si="19"/>
        <v>2124</v>
      </c>
      <c r="S200" s="1">
        <f t="shared" si="20"/>
        <v>4956</v>
      </c>
      <c r="T200" s="1">
        <v>0.5</v>
      </c>
      <c r="U200" s="1">
        <f t="shared" si="21"/>
        <v>2478</v>
      </c>
      <c r="V200" s="1">
        <f t="shared" si="22"/>
        <v>2478</v>
      </c>
      <c r="W200" s="4">
        <f t="shared" si="23"/>
        <v>0.5</v>
      </c>
      <c r="X200" s="1" t="s">
        <v>50</v>
      </c>
      <c r="Y200" s="1" t="s">
        <v>40</v>
      </c>
      <c r="Z200" s="1" t="s">
        <v>41</v>
      </c>
      <c r="AA200" s="2">
        <v>45719</v>
      </c>
      <c r="AB200" s="1">
        <v>5</v>
      </c>
      <c r="AC200" s="1" t="s">
        <v>42</v>
      </c>
    </row>
    <row r="201" spans="1:29">
      <c r="A201" s="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c r="P201" s="1">
        <f t="shared" si="18"/>
        <v>340</v>
      </c>
      <c r="Q201" s="1">
        <v>0</v>
      </c>
      <c r="R201" s="1">
        <f t="shared" si="19"/>
        <v>0</v>
      </c>
      <c r="S201" s="1">
        <f t="shared" si="20"/>
        <v>340</v>
      </c>
      <c r="T201" s="1">
        <v>0.35</v>
      </c>
      <c r="U201" s="1">
        <f t="shared" si="21"/>
        <v>118.99999999999999</v>
      </c>
      <c r="V201" s="1">
        <f t="shared" si="22"/>
        <v>221</v>
      </c>
      <c r="W201" s="4">
        <f t="shared" si="23"/>
        <v>0.65</v>
      </c>
      <c r="X201" s="1" t="s">
        <v>56</v>
      </c>
      <c r="Y201" s="1" t="s">
        <v>81</v>
      </c>
      <c r="Z201" s="1" t="s">
        <v>41</v>
      </c>
      <c r="AA201" s="2">
        <v>45721</v>
      </c>
      <c r="AB201" s="1">
        <v>3</v>
      </c>
      <c r="AC201" s="1" t="s">
        <v>42</v>
      </c>
    </row>
    <row r="202" spans="1:29">
      <c r="A202" s="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c r="P202" s="1">
        <f t="shared" si="18"/>
        <v>11020</v>
      </c>
      <c r="Q202" s="1">
        <v>30</v>
      </c>
      <c r="R202" s="1">
        <f t="shared" si="19"/>
        <v>3306</v>
      </c>
      <c r="S202" s="1">
        <f t="shared" si="20"/>
        <v>7714</v>
      </c>
      <c r="T202" s="1">
        <v>0.52</v>
      </c>
      <c r="U202" s="1">
        <f t="shared" si="21"/>
        <v>4011.28</v>
      </c>
      <c r="V202" s="1">
        <f t="shared" si="22"/>
        <v>3702.72</v>
      </c>
      <c r="W202" s="4">
        <f t="shared" si="23"/>
        <v>0.48</v>
      </c>
      <c r="X202" s="1" t="s">
        <v>39</v>
      </c>
      <c r="Y202" s="1" t="s">
        <v>72</v>
      </c>
      <c r="Z202" s="1" t="s">
        <v>41</v>
      </c>
      <c r="AA202" s="2">
        <v>45719</v>
      </c>
      <c r="AB202" s="1">
        <v>4</v>
      </c>
      <c r="AC202" s="1" t="s">
        <v>42</v>
      </c>
    </row>
    <row r="203" spans="1:29">
      <c r="A203" s="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c r="P203" s="1">
        <f t="shared" si="18"/>
        <v>15040</v>
      </c>
      <c r="Q203" s="1">
        <v>20</v>
      </c>
      <c r="R203" s="1">
        <f t="shared" si="19"/>
        <v>3008</v>
      </c>
      <c r="S203" s="1">
        <f t="shared" si="20"/>
        <v>12032</v>
      </c>
      <c r="T203" s="1">
        <v>0.52</v>
      </c>
      <c r="U203" s="1">
        <f t="shared" si="21"/>
        <v>6256.64</v>
      </c>
      <c r="V203" s="1">
        <f t="shared" si="22"/>
        <v>5775.36</v>
      </c>
      <c r="W203" s="4">
        <f t="shared" si="23"/>
        <v>0.48</v>
      </c>
      <c r="X203" s="1" t="s">
        <v>92</v>
      </c>
      <c r="Y203" s="1" t="s">
        <v>57</v>
      </c>
      <c r="Z203" s="1" t="s">
        <v>41</v>
      </c>
      <c r="AA203" s="2">
        <v>45715</v>
      </c>
      <c r="AB203" s="1">
        <v>5</v>
      </c>
      <c r="AC203" s="1" t="s">
        <v>42</v>
      </c>
    </row>
    <row r="204" spans="1:29">
      <c r="A204" s="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c r="P204" s="1">
        <f t="shared" si="18"/>
        <v>164800</v>
      </c>
      <c r="Q204" s="1">
        <v>10</v>
      </c>
      <c r="R204" s="1">
        <f t="shared" si="19"/>
        <v>16480</v>
      </c>
      <c r="S204" s="1">
        <f t="shared" si="20"/>
        <v>148320</v>
      </c>
      <c r="T204" s="1">
        <v>0.57999999999999996</v>
      </c>
      <c r="U204" s="1">
        <f t="shared" si="21"/>
        <v>86025.599999999991</v>
      </c>
      <c r="V204" s="1">
        <f t="shared" si="22"/>
        <v>62294.400000000009</v>
      </c>
      <c r="W204" s="4">
        <f t="shared" si="23"/>
        <v>0.42000000000000004</v>
      </c>
      <c r="X204" s="1" t="s">
        <v>104</v>
      </c>
      <c r="Y204" s="1" t="s">
        <v>72</v>
      </c>
      <c r="Z204" s="1" t="s">
        <v>41</v>
      </c>
      <c r="AA204" s="2">
        <v>45718</v>
      </c>
      <c r="AB204" s="1">
        <v>3</v>
      </c>
      <c r="AC204" s="1" t="s">
        <v>42</v>
      </c>
    </row>
    <row r="205" spans="1:29">
      <c r="A205" s="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c r="P205" s="1">
        <f t="shared" si="18"/>
        <v>1850</v>
      </c>
      <c r="Q205" s="1">
        <v>20</v>
      </c>
      <c r="R205" s="1">
        <f t="shared" si="19"/>
        <v>370</v>
      </c>
      <c r="S205" s="1">
        <f t="shared" si="20"/>
        <v>1480</v>
      </c>
      <c r="T205" s="1">
        <v>0.45</v>
      </c>
      <c r="U205" s="1">
        <f t="shared" si="21"/>
        <v>666</v>
      </c>
      <c r="V205" s="1">
        <f t="shared" si="22"/>
        <v>814</v>
      </c>
      <c r="W205" s="4">
        <f t="shared" si="23"/>
        <v>0.55000000000000004</v>
      </c>
      <c r="X205" s="1" t="s">
        <v>39</v>
      </c>
      <c r="Y205" s="1" t="s">
        <v>72</v>
      </c>
      <c r="Z205" s="1" t="s">
        <v>66</v>
      </c>
      <c r="AA205" s="1"/>
      <c r="AB205" s="1"/>
      <c r="AC205" s="1" t="s">
        <v>42</v>
      </c>
    </row>
    <row r="206" spans="1:29">
      <c r="A206" s="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c r="P206" s="1">
        <f t="shared" si="18"/>
        <v>3810</v>
      </c>
      <c r="Q206" s="1">
        <v>20</v>
      </c>
      <c r="R206" s="1">
        <f t="shared" si="19"/>
        <v>762</v>
      </c>
      <c r="S206" s="1">
        <f t="shared" si="20"/>
        <v>3048</v>
      </c>
      <c r="T206" s="1">
        <v>0.35</v>
      </c>
      <c r="U206" s="1">
        <f t="shared" si="21"/>
        <v>1066.8</v>
      </c>
      <c r="V206" s="1">
        <f t="shared" si="22"/>
        <v>1981.2</v>
      </c>
      <c r="W206" s="4">
        <f t="shared" si="23"/>
        <v>0.65</v>
      </c>
      <c r="X206" s="1" t="s">
        <v>92</v>
      </c>
      <c r="Y206" s="1" t="s">
        <v>40</v>
      </c>
      <c r="Z206" s="1" t="s">
        <v>41</v>
      </c>
      <c r="AA206" s="2">
        <v>45717</v>
      </c>
      <c r="AB206" s="1">
        <v>3</v>
      </c>
      <c r="AC206" s="1" t="s">
        <v>42</v>
      </c>
    </row>
    <row r="207" spans="1:29">
      <c r="A207" s="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c r="P207" s="1">
        <f t="shared" si="18"/>
        <v>22500</v>
      </c>
      <c r="Q207" s="1">
        <v>10</v>
      </c>
      <c r="R207" s="1">
        <f t="shared" si="19"/>
        <v>2250</v>
      </c>
      <c r="S207" s="1">
        <f t="shared" si="20"/>
        <v>20250</v>
      </c>
      <c r="T207" s="1">
        <v>0.48</v>
      </c>
      <c r="U207" s="1">
        <f t="shared" si="21"/>
        <v>9720</v>
      </c>
      <c r="V207" s="1">
        <f t="shared" si="22"/>
        <v>10530</v>
      </c>
      <c r="W207" s="4">
        <f t="shared" si="23"/>
        <v>0.52</v>
      </c>
      <c r="X207" s="1" t="s">
        <v>65</v>
      </c>
      <c r="Y207" s="1" t="s">
        <v>40</v>
      </c>
      <c r="Z207" s="1" t="s">
        <v>41</v>
      </c>
      <c r="AA207" s="2">
        <v>45719</v>
      </c>
      <c r="AB207" s="1">
        <v>5</v>
      </c>
      <c r="AC207" s="1" t="s">
        <v>42</v>
      </c>
    </row>
    <row r="208" spans="1:29">
      <c r="A208" s="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c r="P208" s="1">
        <f t="shared" si="18"/>
        <v>4560</v>
      </c>
      <c r="Q208" s="1">
        <v>20</v>
      </c>
      <c r="R208" s="1">
        <f t="shared" si="19"/>
        <v>912</v>
      </c>
      <c r="S208" s="1">
        <f t="shared" si="20"/>
        <v>3648</v>
      </c>
      <c r="T208" s="1">
        <v>0.47</v>
      </c>
      <c r="U208" s="1">
        <f t="shared" si="21"/>
        <v>1714.56</v>
      </c>
      <c r="V208" s="1">
        <f t="shared" si="22"/>
        <v>1933.44</v>
      </c>
      <c r="W208" s="4">
        <f t="shared" si="23"/>
        <v>0.53</v>
      </c>
      <c r="X208" s="1" t="s">
        <v>50</v>
      </c>
      <c r="Y208" s="1" t="s">
        <v>81</v>
      </c>
      <c r="Z208" s="1" t="s">
        <v>41</v>
      </c>
      <c r="AA208" s="2">
        <v>45722</v>
      </c>
      <c r="AB208" s="1">
        <v>5</v>
      </c>
      <c r="AC208" s="1" t="s">
        <v>42</v>
      </c>
    </row>
    <row r="209" spans="1:29">
      <c r="A209" s="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c r="P209" s="1">
        <f t="shared" si="18"/>
        <v>2550</v>
      </c>
      <c r="Q209" s="1">
        <v>0</v>
      </c>
      <c r="R209" s="1">
        <f t="shared" si="19"/>
        <v>0</v>
      </c>
      <c r="S209" s="1">
        <f t="shared" si="20"/>
        <v>2550</v>
      </c>
      <c r="T209" s="1">
        <v>0.35</v>
      </c>
      <c r="U209" s="1">
        <f t="shared" si="21"/>
        <v>892.5</v>
      </c>
      <c r="V209" s="1">
        <f t="shared" si="22"/>
        <v>1657.5</v>
      </c>
      <c r="W209" s="4">
        <f t="shared" si="23"/>
        <v>0.65</v>
      </c>
      <c r="X209" s="1" t="s">
        <v>39</v>
      </c>
      <c r="Y209" s="1" t="s">
        <v>57</v>
      </c>
      <c r="Z209" s="1" t="s">
        <v>66</v>
      </c>
      <c r="AA209" s="1"/>
      <c r="AB209" s="1"/>
      <c r="AC209" s="1" t="s">
        <v>42</v>
      </c>
    </row>
    <row r="210" spans="1:29">
      <c r="A210" s="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c r="P210" s="1">
        <f t="shared" si="18"/>
        <v>720</v>
      </c>
      <c r="Q210" s="1">
        <v>10</v>
      </c>
      <c r="R210" s="1">
        <f t="shared" si="19"/>
        <v>72</v>
      </c>
      <c r="S210" s="1">
        <f t="shared" si="20"/>
        <v>648</v>
      </c>
      <c r="T210" s="1">
        <v>0.62</v>
      </c>
      <c r="U210" s="1">
        <f t="shared" si="21"/>
        <v>401.76</v>
      </c>
      <c r="V210" s="1">
        <f t="shared" si="22"/>
        <v>246.24</v>
      </c>
      <c r="W210" s="4">
        <f t="shared" si="23"/>
        <v>0.38</v>
      </c>
      <c r="X210" s="1" t="s">
        <v>50</v>
      </c>
      <c r="Y210" s="1" t="s">
        <v>57</v>
      </c>
      <c r="Z210" s="1" t="s">
        <v>41</v>
      </c>
      <c r="AA210" s="2">
        <v>45718</v>
      </c>
      <c r="AB210" s="1">
        <v>3</v>
      </c>
      <c r="AC210" s="1" t="s">
        <v>42</v>
      </c>
    </row>
    <row r="211" spans="1:29">
      <c r="A211" s="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c r="P211" s="1">
        <f t="shared" si="18"/>
        <v>2260</v>
      </c>
      <c r="Q211" s="1">
        <v>25</v>
      </c>
      <c r="R211" s="1">
        <f t="shared" si="19"/>
        <v>565</v>
      </c>
      <c r="S211" s="1">
        <f t="shared" si="20"/>
        <v>1695</v>
      </c>
      <c r="T211" s="1">
        <v>0.5</v>
      </c>
      <c r="U211" s="1">
        <f t="shared" si="21"/>
        <v>847.5</v>
      </c>
      <c r="V211" s="1">
        <f t="shared" si="22"/>
        <v>847.5</v>
      </c>
      <c r="W211" s="4">
        <f t="shared" si="23"/>
        <v>0.5</v>
      </c>
      <c r="X211" s="1" t="s">
        <v>147</v>
      </c>
      <c r="Y211" s="1" t="s">
        <v>81</v>
      </c>
      <c r="Z211" s="1" t="s">
        <v>41</v>
      </c>
      <c r="AA211" s="2">
        <v>45718</v>
      </c>
      <c r="AB211" s="1">
        <v>4</v>
      </c>
      <c r="AC211" s="1" t="s">
        <v>42</v>
      </c>
    </row>
    <row r="212" spans="1:29">
      <c r="A212" s="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c r="P212" s="1">
        <f t="shared" si="18"/>
        <v>2750</v>
      </c>
      <c r="Q212" s="1">
        <v>0</v>
      </c>
      <c r="R212" s="1">
        <f t="shared" si="19"/>
        <v>0</v>
      </c>
      <c r="S212" s="1">
        <f t="shared" si="20"/>
        <v>2750</v>
      </c>
      <c r="T212" s="1">
        <v>0.45</v>
      </c>
      <c r="U212" s="1">
        <f t="shared" si="21"/>
        <v>1237.5</v>
      </c>
      <c r="V212" s="1">
        <f t="shared" si="22"/>
        <v>1512.5</v>
      </c>
      <c r="W212" s="4">
        <f t="shared" si="23"/>
        <v>0.55000000000000004</v>
      </c>
      <c r="X212" s="1" t="s">
        <v>65</v>
      </c>
      <c r="Y212" s="1" t="s">
        <v>57</v>
      </c>
      <c r="Z212" s="1" t="s">
        <v>41</v>
      </c>
      <c r="AA212" s="2">
        <v>45722</v>
      </c>
      <c r="AB212" s="1">
        <v>5</v>
      </c>
      <c r="AC212" s="1" t="s">
        <v>42</v>
      </c>
    </row>
    <row r="213" spans="1:29">
      <c r="A213" s="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c r="P213" s="1">
        <f t="shared" si="18"/>
        <v>1160</v>
      </c>
      <c r="Q213" s="1">
        <v>0</v>
      </c>
      <c r="R213" s="1">
        <f t="shared" si="19"/>
        <v>0</v>
      </c>
      <c r="S213" s="1">
        <f t="shared" si="20"/>
        <v>1160</v>
      </c>
      <c r="T213" s="1">
        <v>0.62</v>
      </c>
      <c r="U213" s="1">
        <f t="shared" si="21"/>
        <v>719.2</v>
      </c>
      <c r="V213" s="1">
        <f t="shared" si="22"/>
        <v>440.79999999999995</v>
      </c>
      <c r="W213" s="4">
        <f t="shared" si="23"/>
        <v>0.37999999999999995</v>
      </c>
      <c r="X213" s="1" t="s">
        <v>39</v>
      </c>
      <c r="Y213" s="1" t="s">
        <v>81</v>
      </c>
      <c r="Z213" s="1" t="s">
        <v>41</v>
      </c>
      <c r="AA213" s="2">
        <v>45723</v>
      </c>
      <c r="AB213" s="1">
        <v>3</v>
      </c>
      <c r="AC213" s="1" t="s">
        <v>42</v>
      </c>
    </row>
    <row r="214" spans="1:29">
      <c r="A214" s="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c r="P214" s="1">
        <f t="shared" si="18"/>
        <v>11700</v>
      </c>
      <c r="Q214" s="1">
        <v>20</v>
      </c>
      <c r="R214" s="1">
        <f t="shared" si="19"/>
        <v>2340</v>
      </c>
      <c r="S214" s="1">
        <f t="shared" si="20"/>
        <v>9360</v>
      </c>
      <c r="T214" s="1">
        <v>0.45</v>
      </c>
      <c r="U214" s="1">
        <f t="shared" si="21"/>
        <v>4212</v>
      </c>
      <c r="V214" s="1">
        <f t="shared" si="22"/>
        <v>5148</v>
      </c>
      <c r="W214" s="4">
        <f t="shared" si="23"/>
        <v>0.55000000000000004</v>
      </c>
      <c r="X214" s="1" t="s">
        <v>39</v>
      </c>
      <c r="Y214" s="1" t="s">
        <v>57</v>
      </c>
      <c r="Z214" s="1" t="s">
        <v>41</v>
      </c>
      <c r="AA214" s="2">
        <v>45726</v>
      </c>
      <c r="AB214" s="1">
        <v>3</v>
      </c>
      <c r="AC214" s="1" t="s">
        <v>42</v>
      </c>
    </row>
    <row r="215" spans="1:29">
      <c r="A215" s="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c r="P215" s="1">
        <f t="shared" si="18"/>
        <v>540</v>
      </c>
      <c r="Q215" s="1">
        <v>5</v>
      </c>
      <c r="R215" s="1">
        <f t="shared" si="19"/>
        <v>27</v>
      </c>
      <c r="S215" s="1">
        <f t="shared" si="20"/>
        <v>513</v>
      </c>
      <c r="T215" s="1">
        <v>0.62</v>
      </c>
      <c r="U215" s="1">
        <f t="shared" si="21"/>
        <v>318.06</v>
      </c>
      <c r="V215" s="1">
        <f t="shared" si="22"/>
        <v>194.94</v>
      </c>
      <c r="W215" s="4">
        <f t="shared" si="23"/>
        <v>0.38</v>
      </c>
      <c r="X215" s="1" t="s">
        <v>39</v>
      </c>
      <c r="Y215" s="1" t="s">
        <v>72</v>
      </c>
      <c r="Z215" s="1" t="s">
        <v>41</v>
      </c>
      <c r="AA215" s="2">
        <v>45720</v>
      </c>
      <c r="AB215" s="1">
        <v>5</v>
      </c>
      <c r="AC215" s="1" t="s">
        <v>42</v>
      </c>
    </row>
    <row r="216" spans="1:29">
      <c r="A216" s="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c r="P216" s="1">
        <f t="shared" si="18"/>
        <v>9450</v>
      </c>
      <c r="Q216" s="1">
        <v>20</v>
      </c>
      <c r="R216" s="1">
        <f t="shared" si="19"/>
        <v>1890</v>
      </c>
      <c r="S216" s="1">
        <f t="shared" si="20"/>
        <v>7560</v>
      </c>
      <c r="T216" s="1">
        <v>0.5</v>
      </c>
      <c r="U216" s="1">
        <f t="shared" si="21"/>
        <v>3780</v>
      </c>
      <c r="V216" s="1">
        <f t="shared" si="22"/>
        <v>3780</v>
      </c>
      <c r="W216" s="4">
        <f t="shared" si="23"/>
        <v>0.5</v>
      </c>
      <c r="X216" s="1" t="s">
        <v>65</v>
      </c>
      <c r="Y216" s="1" t="s">
        <v>81</v>
      </c>
      <c r="Z216" s="1" t="s">
        <v>120</v>
      </c>
      <c r="AA216" s="1"/>
      <c r="AB216" s="1"/>
      <c r="AC216" s="1" t="s">
        <v>42</v>
      </c>
    </row>
    <row r="217" spans="1:29">
      <c r="A217" s="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c r="P217" s="1">
        <f t="shared" si="18"/>
        <v>23880</v>
      </c>
      <c r="Q217" s="1">
        <v>0</v>
      </c>
      <c r="R217" s="1">
        <f t="shared" si="19"/>
        <v>0</v>
      </c>
      <c r="S217" s="1">
        <f t="shared" si="20"/>
        <v>23880</v>
      </c>
      <c r="T217" s="1">
        <v>0.57999999999999996</v>
      </c>
      <c r="U217" s="1">
        <f t="shared" si="21"/>
        <v>13850.4</v>
      </c>
      <c r="V217" s="1">
        <f t="shared" si="22"/>
        <v>10029.6</v>
      </c>
      <c r="W217" s="4">
        <f t="shared" si="23"/>
        <v>0.42000000000000004</v>
      </c>
      <c r="X217" s="1" t="s">
        <v>147</v>
      </c>
      <c r="Y217" s="1" t="s">
        <v>40</v>
      </c>
      <c r="Z217" s="1" t="s">
        <v>41</v>
      </c>
      <c r="AA217" s="2">
        <v>45725</v>
      </c>
      <c r="AB217" s="1">
        <v>4</v>
      </c>
      <c r="AC217" s="1" t="s">
        <v>42</v>
      </c>
    </row>
    <row r="218" spans="1:29">
      <c r="A218" s="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c r="P218" s="1">
        <f t="shared" si="18"/>
        <v>152760</v>
      </c>
      <c r="Q218" s="1">
        <v>0</v>
      </c>
      <c r="R218" s="1">
        <f t="shared" si="19"/>
        <v>0</v>
      </c>
      <c r="S218" s="1">
        <f t="shared" si="20"/>
        <v>152760</v>
      </c>
      <c r="T218" s="1">
        <v>0.57999999999999996</v>
      </c>
      <c r="U218" s="1">
        <f t="shared" si="21"/>
        <v>88600.799999999988</v>
      </c>
      <c r="V218" s="1">
        <f t="shared" si="22"/>
        <v>64159.200000000012</v>
      </c>
      <c r="W218" s="4">
        <f t="shared" si="23"/>
        <v>0.4200000000000001</v>
      </c>
      <c r="X218" s="1" t="s">
        <v>92</v>
      </c>
      <c r="Y218" s="1" t="s">
        <v>81</v>
      </c>
      <c r="Z218" s="1" t="s">
        <v>41</v>
      </c>
      <c r="AA218" s="2">
        <v>45725</v>
      </c>
      <c r="AB218" s="1">
        <v>4</v>
      </c>
      <c r="AC218" s="1" t="s">
        <v>42</v>
      </c>
    </row>
    <row r="219" spans="1:29">
      <c r="A219" s="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c r="P219" s="1">
        <f t="shared" si="18"/>
        <v>35880</v>
      </c>
      <c r="Q219" s="1">
        <v>5</v>
      </c>
      <c r="R219" s="1">
        <f t="shared" si="19"/>
        <v>1794</v>
      </c>
      <c r="S219" s="1">
        <f t="shared" si="20"/>
        <v>34086</v>
      </c>
      <c r="T219" s="1">
        <v>0.57999999999999996</v>
      </c>
      <c r="U219" s="1">
        <f t="shared" si="21"/>
        <v>19769.879999999997</v>
      </c>
      <c r="V219" s="1">
        <f t="shared" si="22"/>
        <v>14316.120000000003</v>
      </c>
      <c r="W219" s="4">
        <f t="shared" si="23"/>
        <v>0.4200000000000001</v>
      </c>
      <c r="X219" s="1" t="s">
        <v>92</v>
      </c>
      <c r="Y219" s="1" t="s">
        <v>81</v>
      </c>
      <c r="Z219" s="1" t="s">
        <v>51</v>
      </c>
      <c r="AA219" s="2">
        <v>45724</v>
      </c>
      <c r="AB219" s="1"/>
      <c r="AC219" s="1" t="s">
        <v>42</v>
      </c>
    </row>
    <row r="220" spans="1:29">
      <c r="A220" s="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c r="P220" s="1">
        <f t="shared" si="18"/>
        <v>780</v>
      </c>
      <c r="Q220" s="1">
        <v>5</v>
      </c>
      <c r="R220" s="1">
        <f t="shared" si="19"/>
        <v>39</v>
      </c>
      <c r="S220" s="1">
        <f t="shared" si="20"/>
        <v>741</v>
      </c>
      <c r="T220" s="1">
        <v>0.62</v>
      </c>
      <c r="U220" s="1">
        <f t="shared" si="21"/>
        <v>459.42</v>
      </c>
      <c r="V220" s="1">
        <f t="shared" si="22"/>
        <v>281.58</v>
      </c>
      <c r="W220" s="4">
        <f t="shared" si="23"/>
        <v>0.38</v>
      </c>
      <c r="X220" s="1" t="s">
        <v>147</v>
      </c>
      <c r="Y220" s="1" t="s">
        <v>40</v>
      </c>
      <c r="Z220" s="1" t="s">
        <v>22</v>
      </c>
      <c r="AA220" s="1"/>
      <c r="AB220" s="1"/>
      <c r="AC220" s="1" t="s">
        <v>93</v>
      </c>
    </row>
    <row r="221" spans="1:29">
      <c r="A221" s="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c r="P221" s="1">
        <f t="shared" si="18"/>
        <v>53100</v>
      </c>
      <c r="Q221" s="1">
        <v>10</v>
      </c>
      <c r="R221" s="1">
        <f t="shared" si="19"/>
        <v>5310</v>
      </c>
      <c r="S221" s="1">
        <f t="shared" si="20"/>
        <v>47790</v>
      </c>
      <c r="T221" s="1">
        <v>0.57999999999999996</v>
      </c>
      <c r="U221" s="1">
        <f t="shared" si="21"/>
        <v>27718.199999999997</v>
      </c>
      <c r="V221" s="1">
        <f t="shared" si="22"/>
        <v>20071.800000000003</v>
      </c>
      <c r="W221" s="4">
        <f t="shared" si="23"/>
        <v>0.42000000000000004</v>
      </c>
      <c r="X221" s="1" t="s">
        <v>147</v>
      </c>
      <c r="Y221" s="1" t="s">
        <v>72</v>
      </c>
      <c r="Z221" s="1" t="s">
        <v>41</v>
      </c>
      <c r="AA221" s="2">
        <v>45723</v>
      </c>
      <c r="AB221" s="1">
        <v>5</v>
      </c>
      <c r="AC221" s="1" t="s">
        <v>42</v>
      </c>
    </row>
    <row r="222" spans="1:29">
      <c r="A222" s="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c r="P222" s="1">
        <f t="shared" si="18"/>
        <v>5620</v>
      </c>
      <c r="Q222" s="1">
        <v>10</v>
      </c>
      <c r="R222" s="1">
        <f t="shared" si="19"/>
        <v>562</v>
      </c>
      <c r="S222" s="1">
        <f t="shared" si="20"/>
        <v>5058</v>
      </c>
      <c r="T222" s="1">
        <v>0.5</v>
      </c>
      <c r="U222" s="1">
        <f t="shared" si="21"/>
        <v>2529</v>
      </c>
      <c r="V222" s="1">
        <f t="shared" si="22"/>
        <v>2529</v>
      </c>
      <c r="W222" s="4">
        <f t="shared" si="23"/>
        <v>0.5</v>
      </c>
      <c r="X222" s="1" t="s">
        <v>92</v>
      </c>
      <c r="Y222" s="1" t="s">
        <v>57</v>
      </c>
      <c r="Z222" s="1" t="s">
        <v>51</v>
      </c>
      <c r="AA222" s="2">
        <v>45725</v>
      </c>
      <c r="AB222" s="1"/>
      <c r="AC222" s="1" t="s">
        <v>42</v>
      </c>
    </row>
    <row r="223" spans="1:29">
      <c r="A223" s="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c r="P223" s="1">
        <f t="shared" si="18"/>
        <v>2050</v>
      </c>
      <c r="Q223" s="1">
        <v>20</v>
      </c>
      <c r="R223" s="1">
        <f t="shared" si="19"/>
        <v>410</v>
      </c>
      <c r="S223" s="1">
        <f t="shared" si="20"/>
        <v>1640</v>
      </c>
      <c r="T223" s="1">
        <v>0.62</v>
      </c>
      <c r="U223" s="1">
        <f t="shared" si="21"/>
        <v>1016.8</v>
      </c>
      <c r="V223" s="1">
        <f t="shared" si="22"/>
        <v>623.20000000000005</v>
      </c>
      <c r="W223" s="4">
        <f t="shared" si="23"/>
        <v>0.38</v>
      </c>
      <c r="X223" s="1" t="s">
        <v>147</v>
      </c>
      <c r="Y223" s="1" t="s">
        <v>57</v>
      </c>
      <c r="Z223" s="1" t="s">
        <v>41</v>
      </c>
      <c r="AA223" s="2">
        <v>45727</v>
      </c>
      <c r="AB223" s="1">
        <v>3</v>
      </c>
      <c r="AC223" s="1" t="s">
        <v>42</v>
      </c>
    </row>
    <row r="224" spans="1:29">
      <c r="A224" s="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c r="P224" s="1">
        <f t="shared" si="18"/>
        <v>3400</v>
      </c>
      <c r="Q224" s="1">
        <v>10</v>
      </c>
      <c r="R224" s="1">
        <f t="shared" si="19"/>
        <v>340</v>
      </c>
      <c r="S224" s="1">
        <f t="shared" si="20"/>
        <v>3060</v>
      </c>
      <c r="T224" s="1">
        <v>0.35</v>
      </c>
      <c r="U224" s="1">
        <f t="shared" si="21"/>
        <v>1071</v>
      </c>
      <c r="V224" s="1">
        <f t="shared" si="22"/>
        <v>1989</v>
      </c>
      <c r="W224" s="4">
        <f t="shared" si="23"/>
        <v>0.65</v>
      </c>
      <c r="X224" s="1" t="s">
        <v>39</v>
      </c>
      <c r="Y224" s="1" t="s">
        <v>81</v>
      </c>
      <c r="Z224" s="1" t="s">
        <v>41</v>
      </c>
      <c r="AA224" s="2">
        <v>45726</v>
      </c>
      <c r="AB224" s="1">
        <v>4</v>
      </c>
      <c r="AC224" s="1" t="s">
        <v>42</v>
      </c>
    </row>
    <row r="225" spans="1:29">
      <c r="A225" s="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c r="P225" s="1">
        <f t="shared" si="18"/>
        <v>4680</v>
      </c>
      <c r="Q225" s="1">
        <v>10</v>
      </c>
      <c r="R225" s="1">
        <f t="shared" si="19"/>
        <v>468</v>
      </c>
      <c r="S225" s="1">
        <f t="shared" si="20"/>
        <v>4212</v>
      </c>
      <c r="T225" s="1">
        <v>0.52</v>
      </c>
      <c r="U225" s="1">
        <f t="shared" si="21"/>
        <v>2190.2400000000002</v>
      </c>
      <c r="V225" s="1">
        <f t="shared" si="22"/>
        <v>2021.7599999999998</v>
      </c>
      <c r="W225" s="4">
        <f t="shared" si="23"/>
        <v>0.47999999999999993</v>
      </c>
      <c r="X225" s="1" t="s">
        <v>50</v>
      </c>
      <c r="Y225" s="1" t="s">
        <v>57</v>
      </c>
      <c r="Z225" s="1" t="s">
        <v>22</v>
      </c>
      <c r="AA225" s="1"/>
      <c r="AB225" s="1"/>
      <c r="AC225" s="1" t="s">
        <v>93</v>
      </c>
    </row>
    <row r="226" spans="1:29">
      <c r="A226" s="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c r="P226" s="1">
        <f t="shared" si="18"/>
        <v>14880</v>
      </c>
      <c r="Q226" s="1">
        <v>30</v>
      </c>
      <c r="R226" s="1">
        <f t="shared" si="19"/>
        <v>4464</v>
      </c>
      <c r="S226" s="1">
        <f t="shared" si="20"/>
        <v>10416</v>
      </c>
      <c r="T226" s="1">
        <v>0.45</v>
      </c>
      <c r="U226" s="1">
        <f t="shared" si="21"/>
        <v>4687.2</v>
      </c>
      <c r="V226" s="1">
        <f t="shared" si="22"/>
        <v>5728.8</v>
      </c>
      <c r="W226" s="4">
        <f t="shared" si="23"/>
        <v>0.55000000000000004</v>
      </c>
      <c r="X226" s="1" t="s">
        <v>39</v>
      </c>
      <c r="Y226" s="1" t="s">
        <v>81</v>
      </c>
      <c r="Z226" s="1" t="s">
        <v>120</v>
      </c>
      <c r="AA226" s="1"/>
      <c r="AB226" s="1"/>
      <c r="AC226" s="1" t="s">
        <v>42</v>
      </c>
    </row>
    <row r="227" spans="1:29">
      <c r="A227" s="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c r="P227" s="1">
        <f t="shared" si="18"/>
        <v>58360</v>
      </c>
      <c r="Q227" s="1">
        <v>30</v>
      </c>
      <c r="R227" s="1">
        <f t="shared" si="19"/>
        <v>17508</v>
      </c>
      <c r="S227" s="1">
        <f t="shared" si="20"/>
        <v>40852</v>
      </c>
      <c r="T227" s="1">
        <v>0.57999999999999996</v>
      </c>
      <c r="U227" s="1">
        <f t="shared" si="21"/>
        <v>23694.16</v>
      </c>
      <c r="V227" s="1">
        <f t="shared" si="22"/>
        <v>17157.84</v>
      </c>
      <c r="W227" s="4">
        <f t="shared" si="23"/>
        <v>0.42</v>
      </c>
      <c r="X227" s="1" t="s">
        <v>92</v>
      </c>
      <c r="Y227" s="1" t="s">
        <v>72</v>
      </c>
      <c r="Z227" s="1" t="s">
        <v>22</v>
      </c>
      <c r="AA227" s="1"/>
      <c r="AB227" s="1"/>
      <c r="AC227" s="1" t="s">
        <v>93</v>
      </c>
    </row>
    <row r="228" spans="1:29">
      <c r="A228" s="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c r="P228" s="1">
        <f t="shared" si="18"/>
        <v>9960</v>
      </c>
      <c r="Q228" s="1">
        <v>30</v>
      </c>
      <c r="R228" s="1">
        <f t="shared" si="19"/>
        <v>2988</v>
      </c>
      <c r="S228" s="1">
        <f t="shared" si="20"/>
        <v>6972</v>
      </c>
      <c r="T228" s="1">
        <v>0.48</v>
      </c>
      <c r="U228" s="1">
        <f t="shared" si="21"/>
        <v>3346.56</v>
      </c>
      <c r="V228" s="1">
        <f t="shared" si="22"/>
        <v>3625.44</v>
      </c>
      <c r="W228" s="4">
        <f t="shared" si="23"/>
        <v>0.52</v>
      </c>
      <c r="X228" s="1" t="s">
        <v>92</v>
      </c>
      <c r="Y228" s="1" t="s">
        <v>81</v>
      </c>
      <c r="Z228" s="1" t="s">
        <v>41</v>
      </c>
      <c r="AA228" s="2">
        <v>45732</v>
      </c>
      <c r="AB228" s="1">
        <v>3</v>
      </c>
      <c r="AC228" s="1" t="s">
        <v>42</v>
      </c>
    </row>
    <row r="229" spans="1:29">
      <c r="A229" s="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c r="P229" s="1">
        <f t="shared" si="18"/>
        <v>36960</v>
      </c>
      <c r="Q229" s="1">
        <v>5</v>
      </c>
      <c r="R229" s="1">
        <f t="shared" si="19"/>
        <v>1848</v>
      </c>
      <c r="S229" s="1">
        <f t="shared" si="20"/>
        <v>35112</v>
      </c>
      <c r="T229" s="1">
        <v>0.57999999999999996</v>
      </c>
      <c r="U229" s="1">
        <f t="shared" si="21"/>
        <v>20364.96</v>
      </c>
      <c r="V229" s="1">
        <f t="shared" si="22"/>
        <v>14747.04</v>
      </c>
      <c r="W229" s="4">
        <f t="shared" si="23"/>
        <v>0.42000000000000004</v>
      </c>
      <c r="X229" s="1" t="s">
        <v>104</v>
      </c>
      <c r="Y229" s="1" t="s">
        <v>40</v>
      </c>
      <c r="Z229" s="1" t="s">
        <v>66</v>
      </c>
      <c r="AA229" s="1"/>
      <c r="AB229" s="1"/>
      <c r="AC229" s="1" t="s">
        <v>42</v>
      </c>
    </row>
    <row r="230" spans="1:29">
      <c r="A230" s="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c r="P230" s="1">
        <f t="shared" si="18"/>
        <v>920</v>
      </c>
      <c r="Q230" s="1">
        <v>25</v>
      </c>
      <c r="R230" s="1">
        <f t="shared" si="19"/>
        <v>230</v>
      </c>
      <c r="S230" s="1">
        <f t="shared" si="20"/>
        <v>690</v>
      </c>
      <c r="T230" s="1">
        <v>0.5</v>
      </c>
      <c r="U230" s="1">
        <f t="shared" si="21"/>
        <v>345</v>
      </c>
      <c r="V230" s="1">
        <f t="shared" si="22"/>
        <v>345</v>
      </c>
      <c r="W230" s="4">
        <f t="shared" si="23"/>
        <v>0.5</v>
      </c>
      <c r="X230" s="1" t="s">
        <v>39</v>
      </c>
      <c r="Y230" s="1" t="s">
        <v>81</v>
      </c>
      <c r="Z230" s="1" t="s">
        <v>120</v>
      </c>
      <c r="AA230" s="1"/>
      <c r="AB230" s="1"/>
      <c r="AC230" s="1" t="s">
        <v>42</v>
      </c>
    </row>
    <row r="231" spans="1:29">
      <c r="A231" s="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c r="P231" s="1">
        <f t="shared" si="18"/>
        <v>3200</v>
      </c>
      <c r="Q231" s="1">
        <v>10</v>
      </c>
      <c r="R231" s="1">
        <f t="shared" si="19"/>
        <v>320</v>
      </c>
      <c r="S231" s="1">
        <f t="shared" si="20"/>
        <v>2880</v>
      </c>
      <c r="T231" s="1">
        <v>0.45</v>
      </c>
      <c r="U231" s="1">
        <f t="shared" si="21"/>
        <v>1296</v>
      </c>
      <c r="V231" s="1">
        <f t="shared" si="22"/>
        <v>1584</v>
      </c>
      <c r="W231" s="4">
        <f t="shared" si="23"/>
        <v>0.55000000000000004</v>
      </c>
      <c r="X231" s="1" t="s">
        <v>39</v>
      </c>
      <c r="Y231" s="1" t="s">
        <v>72</v>
      </c>
      <c r="Z231" s="1" t="s">
        <v>120</v>
      </c>
      <c r="AA231" s="1"/>
      <c r="AB231" s="1"/>
      <c r="AC231" s="1" t="s">
        <v>42</v>
      </c>
    </row>
    <row r="232" spans="1:29">
      <c r="A232" s="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c r="P232" s="1">
        <f t="shared" si="18"/>
        <v>15960</v>
      </c>
      <c r="Q232" s="1">
        <v>10</v>
      </c>
      <c r="R232" s="1">
        <f t="shared" si="19"/>
        <v>1596</v>
      </c>
      <c r="S232" s="1">
        <f t="shared" si="20"/>
        <v>14364</v>
      </c>
      <c r="T232" s="1">
        <v>0.45</v>
      </c>
      <c r="U232" s="1">
        <f t="shared" si="21"/>
        <v>6463.8</v>
      </c>
      <c r="V232" s="1">
        <f t="shared" si="22"/>
        <v>7900.2</v>
      </c>
      <c r="W232" s="4">
        <f t="shared" si="23"/>
        <v>0.54999999999999993</v>
      </c>
      <c r="X232" s="1" t="s">
        <v>56</v>
      </c>
      <c r="Y232" s="1" t="s">
        <v>81</v>
      </c>
      <c r="Z232" s="1" t="s">
        <v>41</v>
      </c>
      <c r="AA232" s="2">
        <v>45730</v>
      </c>
      <c r="AB232" s="1">
        <v>3</v>
      </c>
      <c r="AC232" s="1" t="s">
        <v>42</v>
      </c>
    </row>
    <row r="233" spans="1:29">
      <c r="A233" s="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c r="P233" s="1">
        <f t="shared" si="18"/>
        <v>85980</v>
      </c>
      <c r="Q233" s="1">
        <v>0</v>
      </c>
      <c r="R233" s="1">
        <f t="shared" si="19"/>
        <v>0</v>
      </c>
      <c r="S233" s="1">
        <f t="shared" si="20"/>
        <v>85980</v>
      </c>
      <c r="T233" s="1">
        <v>0.57999999999999996</v>
      </c>
      <c r="U233" s="1">
        <f t="shared" si="21"/>
        <v>49868.399999999994</v>
      </c>
      <c r="V233" s="1">
        <f t="shared" si="22"/>
        <v>36111.600000000006</v>
      </c>
      <c r="W233" s="4">
        <f t="shared" si="23"/>
        <v>0.42000000000000004</v>
      </c>
      <c r="X233" s="1" t="s">
        <v>50</v>
      </c>
      <c r="Y233" s="1" t="s">
        <v>72</v>
      </c>
      <c r="Z233" s="1" t="s">
        <v>22</v>
      </c>
      <c r="AA233" s="1"/>
      <c r="AB233" s="1"/>
      <c r="AC233" s="1" t="s">
        <v>93</v>
      </c>
    </row>
    <row r="234" spans="1:29">
      <c r="A234" s="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c r="P234" s="1">
        <f t="shared" si="18"/>
        <v>3340</v>
      </c>
      <c r="Q234" s="1">
        <v>25</v>
      </c>
      <c r="R234" s="1">
        <f t="shared" si="19"/>
        <v>835</v>
      </c>
      <c r="S234" s="1">
        <f t="shared" si="20"/>
        <v>2505</v>
      </c>
      <c r="T234" s="1">
        <v>0.47</v>
      </c>
      <c r="U234" s="1">
        <f t="shared" si="21"/>
        <v>1177.3499999999999</v>
      </c>
      <c r="V234" s="1">
        <f t="shared" si="22"/>
        <v>1327.65</v>
      </c>
      <c r="W234" s="4">
        <f t="shared" si="23"/>
        <v>0.53</v>
      </c>
      <c r="X234" s="1" t="s">
        <v>65</v>
      </c>
      <c r="Y234" s="1" t="s">
        <v>81</v>
      </c>
      <c r="Z234" s="1" t="s">
        <v>41</v>
      </c>
      <c r="AA234" s="2">
        <v>45727</v>
      </c>
      <c r="AB234" s="1">
        <v>4</v>
      </c>
      <c r="AC234" s="1" t="s">
        <v>42</v>
      </c>
    </row>
    <row r="235" spans="1:29">
      <c r="A235" s="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c r="P235" s="1">
        <f t="shared" si="18"/>
        <v>35520</v>
      </c>
      <c r="Q235" s="1">
        <v>15</v>
      </c>
      <c r="R235" s="1">
        <f t="shared" si="19"/>
        <v>5328</v>
      </c>
      <c r="S235" s="1">
        <f t="shared" si="20"/>
        <v>30192</v>
      </c>
      <c r="T235" s="1">
        <v>0.48</v>
      </c>
      <c r="U235" s="1">
        <f t="shared" si="21"/>
        <v>14492.16</v>
      </c>
      <c r="V235" s="1">
        <f t="shared" si="22"/>
        <v>15699.84</v>
      </c>
      <c r="W235" s="4">
        <f t="shared" si="23"/>
        <v>0.52</v>
      </c>
      <c r="X235" s="1" t="s">
        <v>147</v>
      </c>
      <c r="Y235" s="1" t="s">
        <v>72</v>
      </c>
      <c r="Z235" s="1" t="s">
        <v>22</v>
      </c>
      <c r="AA235" s="1"/>
      <c r="AB235" s="1"/>
      <c r="AC235" s="1" t="s">
        <v>93</v>
      </c>
    </row>
    <row r="236" spans="1:29">
      <c r="A236" s="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c r="P236" s="1">
        <f t="shared" si="18"/>
        <v>4630</v>
      </c>
      <c r="Q236" s="1">
        <v>10</v>
      </c>
      <c r="R236" s="1">
        <f t="shared" si="19"/>
        <v>463</v>
      </c>
      <c r="S236" s="1">
        <f t="shared" si="20"/>
        <v>4167</v>
      </c>
      <c r="T236" s="1">
        <v>0.52</v>
      </c>
      <c r="U236" s="1">
        <f t="shared" si="21"/>
        <v>2166.84</v>
      </c>
      <c r="V236" s="1">
        <f t="shared" si="22"/>
        <v>2000.1599999999999</v>
      </c>
      <c r="W236" s="4">
        <f t="shared" si="23"/>
        <v>0.48</v>
      </c>
      <c r="X236" s="1" t="s">
        <v>50</v>
      </c>
      <c r="Y236" s="1" t="s">
        <v>57</v>
      </c>
      <c r="Z236" s="1" t="s">
        <v>41</v>
      </c>
      <c r="AA236" s="2">
        <v>45731</v>
      </c>
      <c r="AB236" s="1">
        <v>4</v>
      </c>
      <c r="AC236" s="1" t="s">
        <v>42</v>
      </c>
    </row>
    <row r="237" spans="1:29">
      <c r="A237" s="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c r="P237" s="1">
        <f t="shared" si="18"/>
        <v>30150</v>
      </c>
      <c r="Q237" s="1">
        <v>10</v>
      </c>
      <c r="R237" s="1">
        <f t="shared" si="19"/>
        <v>3015</v>
      </c>
      <c r="S237" s="1">
        <f t="shared" si="20"/>
        <v>27135</v>
      </c>
      <c r="T237" s="1">
        <v>0.47</v>
      </c>
      <c r="U237" s="1">
        <f t="shared" si="21"/>
        <v>12753.449999999999</v>
      </c>
      <c r="V237" s="1">
        <f t="shared" si="22"/>
        <v>14381.550000000001</v>
      </c>
      <c r="W237" s="4">
        <f t="shared" si="23"/>
        <v>0.53</v>
      </c>
      <c r="X237" s="1" t="s">
        <v>92</v>
      </c>
      <c r="Y237" s="1" t="s">
        <v>40</v>
      </c>
      <c r="Z237" s="1" t="s">
        <v>66</v>
      </c>
      <c r="AA237" s="1"/>
      <c r="AB237" s="1"/>
      <c r="AC237" s="1" t="s">
        <v>42</v>
      </c>
    </row>
    <row r="238" spans="1:29">
      <c r="A238" s="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c r="P238" s="1">
        <f t="shared" si="18"/>
        <v>5260</v>
      </c>
      <c r="Q238" s="1">
        <v>0</v>
      </c>
      <c r="R238" s="1">
        <f t="shared" si="19"/>
        <v>0</v>
      </c>
      <c r="S238" s="1">
        <f t="shared" si="20"/>
        <v>5260</v>
      </c>
      <c r="T238" s="1">
        <v>0.45</v>
      </c>
      <c r="U238" s="1">
        <f t="shared" si="21"/>
        <v>2367</v>
      </c>
      <c r="V238" s="1">
        <f t="shared" si="22"/>
        <v>2893</v>
      </c>
      <c r="W238" s="4">
        <f t="shared" si="23"/>
        <v>0.55000000000000004</v>
      </c>
      <c r="X238" s="1" t="s">
        <v>56</v>
      </c>
      <c r="Y238" s="1" t="s">
        <v>81</v>
      </c>
      <c r="Z238" s="1" t="s">
        <v>120</v>
      </c>
      <c r="AA238" s="1"/>
      <c r="AB238" s="1"/>
      <c r="AC238" s="1" t="s">
        <v>42</v>
      </c>
    </row>
    <row r="239" spans="1:29">
      <c r="A239" s="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c r="P239" s="1">
        <f t="shared" si="18"/>
        <v>21600</v>
      </c>
      <c r="Q239" s="1">
        <v>5</v>
      </c>
      <c r="R239" s="1">
        <f t="shared" si="19"/>
        <v>1080</v>
      </c>
      <c r="S239" s="1">
        <f t="shared" si="20"/>
        <v>20520</v>
      </c>
      <c r="T239" s="1">
        <v>0.57999999999999996</v>
      </c>
      <c r="U239" s="1">
        <f t="shared" si="21"/>
        <v>11901.599999999999</v>
      </c>
      <c r="V239" s="1">
        <f t="shared" si="22"/>
        <v>8618.4000000000015</v>
      </c>
      <c r="W239" s="4">
        <f t="shared" si="23"/>
        <v>0.4200000000000001</v>
      </c>
      <c r="X239" s="1" t="s">
        <v>147</v>
      </c>
      <c r="Y239" s="1" t="s">
        <v>81</v>
      </c>
      <c r="Z239" s="1" t="s">
        <v>22</v>
      </c>
      <c r="AA239" s="1"/>
      <c r="AB239" s="1"/>
      <c r="AC239" s="1" t="s">
        <v>93</v>
      </c>
    </row>
    <row r="240" spans="1:29">
      <c r="A240" s="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c r="P240" s="1">
        <f t="shared" si="18"/>
        <v>1890</v>
      </c>
      <c r="Q240" s="1">
        <v>30</v>
      </c>
      <c r="R240" s="1">
        <f t="shared" si="19"/>
        <v>567</v>
      </c>
      <c r="S240" s="1">
        <f t="shared" si="20"/>
        <v>1323</v>
      </c>
      <c r="T240" s="1">
        <v>0.62</v>
      </c>
      <c r="U240" s="1">
        <f t="shared" si="21"/>
        <v>820.26</v>
      </c>
      <c r="V240" s="1">
        <f t="shared" si="22"/>
        <v>502.74</v>
      </c>
      <c r="W240" s="4">
        <f t="shared" si="23"/>
        <v>0.38</v>
      </c>
      <c r="X240" s="1" t="s">
        <v>65</v>
      </c>
      <c r="Y240" s="1" t="s">
        <v>57</v>
      </c>
      <c r="Z240" s="1" t="s">
        <v>66</v>
      </c>
      <c r="AA240" s="1"/>
      <c r="AB240" s="1"/>
      <c r="AC240" s="1" t="s">
        <v>42</v>
      </c>
    </row>
    <row r="241" spans="1:29">
      <c r="A241" s="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c r="P241" s="1">
        <f t="shared" si="18"/>
        <v>2180</v>
      </c>
      <c r="Q241" s="1">
        <v>0</v>
      </c>
      <c r="R241" s="1">
        <f t="shared" si="19"/>
        <v>0</v>
      </c>
      <c r="S241" s="1">
        <f t="shared" si="20"/>
        <v>2180</v>
      </c>
      <c r="T241" s="1">
        <v>0.35</v>
      </c>
      <c r="U241" s="1">
        <f t="shared" si="21"/>
        <v>763</v>
      </c>
      <c r="V241" s="1">
        <f t="shared" si="22"/>
        <v>1417</v>
      </c>
      <c r="W241" s="4">
        <f t="shared" si="23"/>
        <v>0.65</v>
      </c>
      <c r="X241" s="1" t="s">
        <v>92</v>
      </c>
      <c r="Y241" s="1" t="s">
        <v>81</v>
      </c>
      <c r="Z241" s="1" t="s">
        <v>41</v>
      </c>
      <c r="AA241" s="2">
        <v>45731</v>
      </c>
      <c r="AB241" s="1">
        <v>5</v>
      </c>
      <c r="AC241" s="1" t="s">
        <v>42</v>
      </c>
    </row>
    <row r="242" spans="1:29">
      <c r="A242" s="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c r="P242" s="1">
        <f t="shared" si="18"/>
        <v>6000</v>
      </c>
      <c r="Q242" s="1">
        <v>5</v>
      </c>
      <c r="R242" s="1">
        <f t="shared" si="19"/>
        <v>300</v>
      </c>
      <c r="S242" s="1">
        <f t="shared" si="20"/>
        <v>5700</v>
      </c>
      <c r="T242" s="1">
        <v>0.48</v>
      </c>
      <c r="U242" s="1">
        <f t="shared" si="21"/>
        <v>2736</v>
      </c>
      <c r="V242" s="1">
        <f t="shared" si="22"/>
        <v>2964</v>
      </c>
      <c r="W242" s="4">
        <f t="shared" si="23"/>
        <v>0.52</v>
      </c>
      <c r="X242" s="1" t="s">
        <v>39</v>
      </c>
      <c r="Y242" s="1" t="s">
        <v>81</v>
      </c>
      <c r="Z242" s="1" t="s">
        <v>22</v>
      </c>
      <c r="AA242" s="1"/>
      <c r="AB242" s="1"/>
      <c r="AC242" s="1" t="s">
        <v>93</v>
      </c>
    </row>
    <row r="243" spans="1:29">
      <c r="A243" s="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c r="P243" s="1">
        <f t="shared" si="18"/>
        <v>1110</v>
      </c>
      <c r="Q243" s="1">
        <v>0</v>
      </c>
      <c r="R243" s="1">
        <f t="shared" si="19"/>
        <v>0</v>
      </c>
      <c r="S243" s="1">
        <f t="shared" si="20"/>
        <v>1110</v>
      </c>
      <c r="T243" s="1">
        <v>0.47</v>
      </c>
      <c r="U243" s="1">
        <f t="shared" si="21"/>
        <v>521.69999999999993</v>
      </c>
      <c r="V243" s="1">
        <f t="shared" si="22"/>
        <v>588.30000000000007</v>
      </c>
      <c r="W243" s="4">
        <f t="shared" si="23"/>
        <v>0.53</v>
      </c>
      <c r="X243" s="1" t="s">
        <v>104</v>
      </c>
      <c r="Y243" s="1" t="s">
        <v>40</v>
      </c>
      <c r="Z243" s="1" t="s">
        <v>120</v>
      </c>
      <c r="AA243" s="1"/>
      <c r="AB243" s="1"/>
      <c r="AC243" s="1" t="s">
        <v>42</v>
      </c>
    </row>
    <row r="244" spans="1:29">
      <c r="A244" s="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c r="P244" s="1">
        <f t="shared" si="18"/>
        <v>3400</v>
      </c>
      <c r="Q244" s="1">
        <v>5</v>
      </c>
      <c r="R244" s="1">
        <f t="shared" si="19"/>
        <v>170</v>
      </c>
      <c r="S244" s="1">
        <f t="shared" si="20"/>
        <v>3230</v>
      </c>
      <c r="T244" s="1">
        <v>0.47</v>
      </c>
      <c r="U244" s="1">
        <f t="shared" si="21"/>
        <v>1518.1</v>
      </c>
      <c r="V244" s="1">
        <f t="shared" si="22"/>
        <v>1711.9</v>
      </c>
      <c r="W244" s="4">
        <f t="shared" si="23"/>
        <v>0.53</v>
      </c>
      <c r="X244" s="1" t="s">
        <v>56</v>
      </c>
      <c r="Y244" s="1" t="s">
        <v>81</v>
      </c>
      <c r="Z244" s="1" t="s">
        <v>66</v>
      </c>
      <c r="AA244" s="1"/>
      <c r="AB244" s="1"/>
      <c r="AC244" s="1" t="s">
        <v>42</v>
      </c>
    </row>
    <row r="245" spans="1:29">
      <c r="A245" s="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c r="P245" s="1">
        <f t="shared" si="18"/>
        <v>4530</v>
      </c>
      <c r="Q245" s="1">
        <v>25</v>
      </c>
      <c r="R245" s="1">
        <f t="shared" si="19"/>
        <v>1132.5</v>
      </c>
      <c r="S245" s="1">
        <f t="shared" si="20"/>
        <v>3397.5</v>
      </c>
      <c r="T245" s="1">
        <v>0.5</v>
      </c>
      <c r="U245" s="1">
        <f t="shared" si="21"/>
        <v>1698.75</v>
      </c>
      <c r="V245" s="1">
        <f t="shared" si="22"/>
        <v>1698.75</v>
      </c>
      <c r="W245" s="4">
        <f t="shared" si="23"/>
        <v>0.5</v>
      </c>
      <c r="X245" s="1" t="s">
        <v>50</v>
      </c>
      <c r="Y245" s="1" t="s">
        <v>81</v>
      </c>
      <c r="Z245" s="1" t="s">
        <v>41</v>
      </c>
      <c r="AA245" s="2">
        <v>45732</v>
      </c>
      <c r="AB245" s="1">
        <v>5</v>
      </c>
      <c r="AC245" s="1" t="s">
        <v>42</v>
      </c>
    </row>
    <row r="246" spans="1:29">
      <c r="A246" s="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c r="P246" s="1">
        <f t="shared" si="18"/>
        <v>18000</v>
      </c>
      <c r="Q246" s="1">
        <v>25</v>
      </c>
      <c r="R246" s="1">
        <f t="shared" si="19"/>
        <v>4500</v>
      </c>
      <c r="S246" s="1">
        <f t="shared" si="20"/>
        <v>13500</v>
      </c>
      <c r="T246" s="1">
        <v>0.47</v>
      </c>
      <c r="U246" s="1">
        <f t="shared" si="21"/>
        <v>6345</v>
      </c>
      <c r="V246" s="1">
        <f t="shared" si="22"/>
        <v>7155</v>
      </c>
      <c r="W246" s="4">
        <f t="shared" si="23"/>
        <v>0.53</v>
      </c>
      <c r="X246" s="1" t="s">
        <v>65</v>
      </c>
      <c r="Y246" s="1" t="s">
        <v>81</v>
      </c>
      <c r="Z246" s="1" t="s">
        <v>41</v>
      </c>
      <c r="AA246" s="2">
        <v>45734</v>
      </c>
      <c r="AB246" s="1">
        <v>4</v>
      </c>
      <c r="AC246" s="1" t="s">
        <v>42</v>
      </c>
    </row>
    <row r="247" spans="1:29">
      <c r="A247" s="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c r="P247" s="1">
        <f t="shared" si="18"/>
        <v>8400</v>
      </c>
      <c r="Q247" s="1">
        <v>5</v>
      </c>
      <c r="R247" s="1">
        <f t="shared" si="19"/>
        <v>420</v>
      </c>
      <c r="S247" s="1">
        <f t="shared" si="20"/>
        <v>7980</v>
      </c>
      <c r="T247" s="1">
        <v>0.47</v>
      </c>
      <c r="U247" s="1">
        <f t="shared" si="21"/>
        <v>3750.6</v>
      </c>
      <c r="V247" s="1">
        <f t="shared" si="22"/>
        <v>4229.3999999999996</v>
      </c>
      <c r="W247" s="4">
        <f t="shared" si="23"/>
        <v>0.52999999999999992</v>
      </c>
      <c r="X247" s="1" t="s">
        <v>39</v>
      </c>
      <c r="Y247" s="1" t="s">
        <v>81</v>
      </c>
      <c r="Z247" s="1" t="s">
        <v>41</v>
      </c>
      <c r="AA247" s="2">
        <v>45737</v>
      </c>
      <c r="AB247" s="1">
        <v>5</v>
      </c>
      <c r="AC247" s="1" t="s">
        <v>42</v>
      </c>
    </row>
    <row r="248" spans="1:29">
      <c r="A248" s="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c r="P248" s="1">
        <f t="shared" si="18"/>
        <v>1000</v>
      </c>
      <c r="Q248" s="1">
        <v>10</v>
      </c>
      <c r="R248" s="1">
        <f t="shared" si="19"/>
        <v>100</v>
      </c>
      <c r="S248" s="1">
        <f t="shared" si="20"/>
        <v>900</v>
      </c>
      <c r="T248" s="1">
        <v>0.47</v>
      </c>
      <c r="U248" s="1">
        <f t="shared" si="21"/>
        <v>423</v>
      </c>
      <c r="V248" s="1">
        <f t="shared" si="22"/>
        <v>477</v>
      </c>
      <c r="W248" s="4">
        <f t="shared" si="23"/>
        <v>0.53</v>
      </c>
      <c r="X248" s="1" t="s">
        <v>92</v>
      </c>
      <c r="Y248" s="1" t="s">
        <v>57</v>
      </c>
      <c r="Z248" s="1" t="s">
        <v>120</v>
      </c>
      <c r="AA248" s="1"/>
      <c r="AB248" s="1"/>
      <c r="AC248" s="1" t="s">
        <v>42</v>
      </c>
    </row>
    <row r="249" spans="1:29">
      <c r="A249" s="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c r="P249" s="1">
        <f t="shared" si="18"/>
        <v>4520</v>
      </c>
      <c r="Q249" s="1">
        <v>25</v>
      </c>
      <c r="R249" s="1">
        <f t="shared" si="19"/>
        <v>1130</v>
      </c>
      <c r="S249" s="1">
        <f t="shared" si="20"/>
        <v>3390</v>
      </c>
      <c r="T249" s="1">
        <v>0.35</v>
      </c>
      <c r="U249" s="1">
        <f t="shared" si="21"/>
        <v>1186.5</v>
      </c>
      <c r="V249" s="1">
        <f t="shared" si="22"/>
        <v>2203.5</v>
      </c>
      <c r="W249" s="4">
        <f t="shared" si="23"/>
        <v>0.65</v>
      </c>
      <c r="X249" s="1" t="s">
        <v>147</v>
      </c>
      <c r="Y249" s="1" t="s">
        <v>81</v>
      </c>
      <c r="Z249" s="1" t="s">
        <v>41</v>
      </c>
      <c r="AA249" s="2">
        <v>45736</v>
      </c>
      <c r="AB249" s="1">
        <v>3</v>
      </c>
      <c r="AC249" s="1" t="s">
        <v>42</v>
      </c>
    </row>
    <row r="250" spans="1:29">
      <c r="A250" s="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c r="P250" s="1">
        <f t="shared" si="18"/>
        <v>1940</v>
      </c>
      <c r="Q250" s="1">
        <v>15</v>
      </c>
      <c r="R250" s="1">
        <f t="shared" si="19"/>
        <v>291</v>
      </c>
      <c r="S250" s="1">
        <f t="shared" si="20"/>
        <v>1649</v>
      </c>
      <c r="T250" s="1">
        <v>0.35</v>
      </c>
      <c r="U250" s="1">
        <f t="shared" si="21"/>
        <v>577.15</v>
      </c>
      <c r="V250" s="1">
        <f t="shared" si="22"/>
        <v>1071.8499999999999</v>
      </c>
      <c r="W250" s="4">
        <f t="shared" si="23"/>
        <v>0.64999999999999991</v>
      </c>
      <c r="X250" s="1" t="s">
        <v>104</v>
      </c>
      <c r="Y250" s="1" t="s">
        <v>72</v>
      </c>
      <c r="Z250" s="1" t="s">
        <v>41</v>
      </c>
      <c r="AA250" s="2">
        <v>45733</v>
      </c>
      <c r="AB250" s="1">
        <v>5</v>
      </c>
      <c r="AC250" s="1" t="s">
        <v>42</v>
      </c>
    </row>
    <row r="251" spans="1:29">
      <c r="A251" s="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c r="P251" s="1">
        <f t="shared" si="18"/>
        <v>3270</v>
      </c>
      <c r="Q251" s="1">
        <v>15</v>
      </c>
      <c r="R251" s="1">
        <f t="shared" si="19"/>
        <v>490.5</v>
      </c>
      <c r="S251" s="1">
        <f t="shared" si="20"/>
        <v>2779.5</v>
      </c>
      <c r="T251" s="1">
        <v>0.35</v>
      </c>
      <c r="U251" s="1">
        <f t="shared" si="21"/>
        <v>972.82499999999993</v>
      </c>
      <c r="V251" s="1">
        <f t="shared" si="22"/>
        <v>1806.6750000000002</v>
      </c>
      <c r="W251" s="4">
        <f t="shared" si="23"/>
        <v>0.65</v>
      </c>
      <c r="X251" s="1" t="s">
        <v>104</v>
      </c>
      <c r="Y251" s="1" t="s">
        <v>40</v>
      </c>
      <c r="Z251" s="1" t="s">
        <v>41</v>
      </c>
      <c r="AA251" s="2">
        <v>45736</v>
      </c>
      <c r="AB251" s="1">
        <v>3</v>
      </c>
      <c r="AC251" s="1" t="s">
        <v>42</v>
      </c>
    </row>
    <row r="252" spans="1:29">
      <c r="A252" s="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c r="P252" s="1">
        <f t="shared" si="18"/>
        <v>13680</v>
      </c>
      <c r="Q252" s="1">
        <v>0</v>
      </c>
      <c r="R252" s="1">
        <f t="shared" si="19"/>
        <v>0</v>
      </c>
      <c r="S252" s="1">
        <f t="shared" si="20"/>
        <v>13680</v>
      </c>
      <c r="T252" s="1">
        <v>0.45</v>
      </c>
      <c r="U252" s="1">
        <f t="shared" si="21"/>
        <v>6156</v>
      </c>
      <c r="V252" s="1">
        <f t="shared" si="22"/>
        <v>7524</v>
      </c>
      <c r="W252" s="4">
        <f t="shared" si="23"/>
        <v>0.55000000000000004</v>
      </c>
      <c r="X252" s="1" t="s">
        <v>147</v>
      </c>
      <c r="Y252" s="1" t="s">
        <v>72</v>
      </c>
      <c r="Z252" s="1" t="s">
        <v>41</v>
      </c>
      <c r="AA252" s="2">
        <v>45738</v>
      </c>
      <c r="AB252" s="1">
        <v>5</v>
      </c>
      <c r="AC252" s="1" t="s">
        <v>42</v>
      </c>
    </row>
    <row r="253" spans="1:29">
      <c r="A253" s="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c r="P253" s="1">
        <f t="shared" si="18"/>
        <v>12400</v>
      </c>
      <c r="Q253" s="1">
        <v>0</v>
      </c>
      <c r="R253" s="1">
        <f t="shared" si="19"/>
        <v>0</v>
      </c>
      <c r="S253" s="1">
        <f t="shared" si="20"/>
        <v>12400</v>
      </c>
      <c r="T253" s="1">
        <v>0.45</v>
      </c>
      <c r="U253" s="1">
        <f t="shared" si="21"/>
        <v>5580</v>
      </c>
      <c r="V253" s="1">
        <f t="shared" si="22"/>
        <v>6820</v>
      </c>
      <c r="W253" s="4">
        <f t="shared" si="23"/>
        <v>0.55000000000000004</v>
      </c>
      <c r="X253" s="1" t="s">
        <v>39</v>
      </c>
      <c r="Y253" s="1" t="s">
        <v>40</v>
      </c>
      <c r="Z253" s="1" t="s">
        <v>120</v>
      </c>
      <c r="AA253" s="1"/>
      <c r="AB253" s="1"/>
      <c r="AC253" s="1" t="s">
        <v>42</v>
      </c>
    </row>
    <row r="254" spans="1:29">
      <c r="A254" s="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c r="P254" s="1">
        <f t="shared" si="18"/>
        <v>3440</v>
      </c>
      <c r="Q254" s="1">
        <v>15</v>
      </c>
      <c r="R254" s="1">
        <f t="shared" si="19"/>
        <v>516</v>
      </c>
      <c r="S254" s="1">
        <f t="shared" si="20"/>
        <v>2924</v>
      </c>
      <c r="T254" s="1">
        <v>0.35</v>
      </c>
      <c r="U254" s="1">
        <f t="shared" si="21"/>
        <v>1023.4</v>
      </c>
      <c r="V254" s="1">
        <f t="shared" si="22"/>
        <v>1900.6</v>
      </c>
      <c r="W254" s="4">
        <f t="shared" si="23"/>
        <v>0.65</v>
      </c>
      <c r="X254" s="1" t="s">
        <v>50</v>
      </c>
      <c r="Y254" s="1" t="s">
        <v>40</v>
      </c>
      <c r="Z254" s="1" t="s">
        <v>66</v>
      </c>
      <c r="AA254" s="1"/>
      <c r="AB254" s="1"/>
      <c r="AC254" s="1" t="s">
        <v>42</v>
      </c>
    </row>
    <row r="255" spans="1:29">
      <c r="A255" s="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c r="P255" s="1">
        <f t="shared" si="18"/>
        <v>51840</v>
      </c>
      <c r="Q255" s="1">
        <v>0</v>
      </c>
      <c r="R255" s="1">
        <f t="shared" si="19"/>
        <v>0</v>
      </c>
      <c r="S255" s="1">
        <f t="shared" si="20"/>
        <v>51840</v>
      </c>
      <c r="T255" s="1">
        <v>0.57999999999999996</v>
      </c>
      <c r="U255" s="1">
        <f t="shared" si="21"/>
        <v>30067.199999999997</v>
      </c>
      <c r="V255" s="1">
        <f t="shared" si="22"/>
        <v>21772.800000000003</v>
      </c>
      <c r="W255" s="4">
        <f t="shared" si="23"/>
        <v>0.42000000000000004</v>
      </c>
      <c r="X255" s="1" t="s">
        <v>65</v>
      </c>
      <c r="Y255" s="1" t="s">
        <v>81</v>
      </c>
      <c r="Z255" s="1" t="s">
        <v>41</v>
      </c>
      <c r="AA255" s="2">
        <v>45737</v>
      </c>
      <c r="AB255" s="1">
        <v>5</v>
      </c>
      <c r="AC255" s="1" t="s">
        <v>42</v>
      </c>
    </row>
    <row r="256" spans="1:29">
      <c r="A256" s="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c r="P256" s="1">
        <f t="shared" si="18"/>
        <v>4910</v>
      </c>
      <c r="Q256" s="1">
        <v>5</v>
      </c>
      <c r="R256" s="1">
        <f t="shared" si="19"/>
        <v>245.5</v>
      </c>
      <c r="S256" s="1">
        <f t="shared" si="20"/>
        <v>4664.5</v>
      </c>
      <c r="T256" s="1">
        <v>0.47</v>
      </c>
      <c r="U256" s="1">
        <f t="shared" si="21"/>
        <v>2192.3150000000001</v>
      </c>
      <c r="V256" s="1">
        <f t="shared" si="22"/>
        <v>2472.1849999999999</v>
      </c>
      <c r="W256" s="4">
        <f t="shared" si="23"/>
        <v>0.53</v>
      </c>
      <c r="X256" s="1" t="s">
        <v>56</v>
      </c>
      <c r="Y256" s="1" t="s">
        <v>40</v>
      </c>
      <c r="Z256" s="1" t="s">
        <v>120</v>
      </c>
      <c r="AA256" s="1"/>
      <c r="AB256" s="1"/>
      <c r="AC256" s="1" t="s">
        <v>42</v>
      </c>
    </row>
    <row r="257" spans="1:29">
      <c r="A257" s="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c r="P257" s="1">
        <f t="shared" si="18"/>
        <v>5300</v>
      </c>
      <c r="Q257" s="1">
        <v>20</v>
      </c>
      <c r="R257" s="1">
        <f t="shared" si="19"/>
        <v>1060</v>
      </c>
      <c r="S257" s="1">
        <f t="shared" si="20"/>
        <v>4240</v>
      </c>
      <c r="T257" s="1">
        <v>0.48</v>
      </c>
      <c r="U257" s="1">
        <f t="shared" si="21"/>
        <v>2035.1999999999998</v>
      </c>
      <c r="V257" s="1">
        <f t="shared" si="22"/>
        <v>2204.8000000000002</v>
      </c>
      <c r="W257" s="4">
        <f t="shared" si="23"/>
        <v>0.52</v>
      </c>
      <c r="X257" s="1" t="s">
        <v>65</v>
      </c>
      <c r="Y257" s="1" t="s">
        <v>40</v>
      </c>
      <c r="Z257" s="1" t="s">
        <v>22</v>
      </c>
      <c r="AA257" s="1"/>
      <c r="AB257" s="1"/>
      <c r="AC257" s="1" t="s">
        <v>93</v>
      </c>
    </row>
    <row r="258" spans="1:29">
      <c r="A258" s="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c r="P258" s="1">
        <f t="shared" si="18"/>
        <v>4910</v>
      </c>
      <c r="Q258" s="1">
        <v>25</v>
      </c>
      <c r="R258" s="1">
        <f t="shared" si="19"/>
        <v>1227.5</v>
      </c>
      <c r="S258" s="1">
        <f t="shared" si="20"/>
        <v>3682.5</v>
      </c>
      <c r="T258" s="1">
        <v>0.45</v>
      </c>
      <c r="U258" s="1">
        <f t="shared" si="21"/>
        <v>1657.125</v>
      </c>
      <c r="V258" s="1">
        <f t="shared" si="22"/>
        <v>2025.375</v>
      </c>
      <c r="W258" s="4">
        <f t="shared" si="23"/>
        <v>0.55000000000000004</v>
      </c>
      <c r="X258" s="1" t="s">
        <v>147</v>
      </c>
      <c r="Y258" s="1" t="s">
        <v>72</v>
      </c>
      <c r="Z258" s="1" t="s">
        <v>22</v>
      </c>
      <c r="AA258" s="1"/>
      <c r="AB258" s="1"/>
      <c r="AC258" s="1" t="s">
        <v>93</v>
      </c>
    </row>
    <row r="259" spans="1:29">
      <c r="A259" s="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c r="P259" s="1">
        <f t="shared" ref="P259:P322" si="24">PRODUCT(N259,O259)</f>
        <v>8450</v>
      </c>
      <c r="Q259" s="1">
        <v>10</v>
      </c>
      <c r="R259" s="1">
        <f t="shared" ref="R259:R322" si="25">P259*(Q259/100)</f>
        <v>845</v>
      </c>
      <c r="S259" s="1">
        <f t="shared" ref="S259:S322" si="26">P259-R259</f>
        <v>7605</v>
      </c>
      <c r="T259" s="1">
        <v>0.45</v>
      </c>
      <c r="U259" s="1">
        <f t="shared" ref="U259:U322" si="27">S259*T259</f>
        <v>3422.25</v>
      </c>
      <c r="V259" s="1">
        <f t="shared" ref="V259:V322" si="28">S259-U259</f>
        <v>4182.75</v>
      </c>
      <c r="W259" s="4">
        <f t="shared" ref="W259:W322" si="29">(V259/S259)</f>
        <v>0.55000000000000004</v>
      </c>
      <c r="X259" s="1" t="s">
        <v>65</v>
      </c>
      <c r="Y259" s="1" t="s">
        <v>72</v>
      </c>
      <c r="Z259" s="1" t="s">
        <v>22</v>
      </c>
      <c r="AA259" s="1"/>
      <c r="AB259" s="1"/>
      <c r="AC259" s="1" t="s">
        <v>93</v>
      </c>
    </row>
    <row r="260" spans="1:29">
      <c r="A260" s="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c r="P260" s="1">
        <f t="shared" si="24"/>
        <v>5400</v>
      </c>
      <c r="Q260" s="1">
        <v>0</v>
      </c>
      <c r="R260" s="1">
        <f t="shared" si="25"/>
        <v>0</v>
      </c>
      <c r="S260" s="1">
        <f t="shared" si="26"/>
        <v>5400</v>
      </c>
      <c r="T260" s="1">
        <v>0.5</v>
      </c>
      <c r="U260" s="1">
        <f t="shared" si="27"/>
        <v>2700</v>
      </c>
      <c r="V260" s="1">
        <f t="shared" si="28"/>
        <v>2700</v>
      </c>
      <c r="W260" s="4">
        <f t="shared" si="29"/>
        <v>0.5</v>
      </c>
      <c r="X260" s="1" t="s">
        <v>92</v>
      </c>
      <c r="Y260" s="1" t="s">
        <v>72</v>
      </c>
      <c r="Z260" s="1" t="s">
        <v>66</v>
      </c>
      <c r="AA260" s="1"/>
      <c r="AB260" s="1"/>
      <c r="AC260" s="1" t="s">
        <v>42</v>
      </c>
    </row>
    <row r="261" spans="1:29">
      <c r="A261" s="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c r="P261" s="1">
        <f t="shared" si="24"/>
        <v>560</v>
      </c>
      <c r="Q261" s="1">
        <v>0</v>
      </c>
      <c r="R261" s="1">
        <f t="shared" si="25"/>
        <v>0</v>
      </c>
      <c r="S261" s="1">
        <f t="shared" si="26"/>
        <v>560</v>
      </c>
      <c r="T261" s="1">
        <v>0.62</v>
      </c>
      <c r="U261" s="1">
        <f t="shared" si="27"/>
        <v>347.2</v>
      </c>
      <c r="V261" s="1">
        <f t="shared" si="28"/>
        <v>212.8</v>
      </c>
      <c r="W261" s="4">
        <f t="shared" si="29"/>
        <v>0.38</v>
      </c>
      <c r="X261" s="1" t="s">
        <v>56</v>
      </c>
      <c r="Y261" s="1" t="s">
        <v>72</v>
      </c>
      <c r="Z261" s="1" t="s">
        <v>66</v>
      </c>
      <c r="AA261" s="1"/>
      <c r="AB261" s="1"/>
      <c r="AC261" s="1" t="s">
        <v>42</v>
      </c>
    </row>
    <row r="262" spans="1:29">
      <c r="A262" s="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c r="P262" s="1">
        <f t="shared" si="24"/>
        <v>8220</v>
      </c>
      <c r="Q262" s="1">
        <v>10</v>
      </c>
      <c r="R262" s="1">
        <f t="shared" si="25"/>
        <v>822</v>
      </c>
      <c r="S262" s="1">
        <f t="shared" si="26"/>
        <v>7398</v>
      </c>
      <c r="T262" s="1">
        <v>0.45</v>
      </c>
      <c r="U262" s="1">
        <f t="shared" si="27"/>
        <v>3329.1</v>
      </c>
      <c r="V262" s="1">
        <f t="shared" si="28"/>
        <v>4068.9</v>
      </c>
      <c r="W262" s="4">
        <f t="shared" si="29"/>
        <v>0.55000000000000004</v>
      </c>
      <c r="X262" s="1" t="s">
        <v>50</v>
      </c>
      <c r="Y262" s="1" t="s">
        <v>57</v>
      </c>
      <c r="Z262" s="1" t="s">
        <v>41</v>
      </c>
      <c r="AA262" s="2">
        <v>45740</v>
      </c>
      <c r="AB262" s="1">
        <v>5</v>
      </c>
      <c r="AC262" s="1" t="s">
        <v>42</v>
      </c>
    </row>
    <row r="263" spans="1:29">
      <c r="A263" s="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c r="P263" s="1">
        <f t="shared" si="24"/>
        <v>1650</v>
      </c>
      <c r="Q263" s="1">
        <v>10</v>
      </c>
      <c r="R263" s="1">
        <f t="shared" si="25"/>
        <v>165</v>
      </c>
      <c r="S263" s="1">
        <f t="shared" si="26"/>
        <v>1485</v>
      </c>
      <c r="T263" s="1">
        <v>0.47</v>
      </c>
      <c r="U263" s="1">
        <f t="shared" si="27"/>
        <v>697.94999999999993</v>
      </c>
      <c r="V263" s="1">
        <f t="shared" si="28"/>
        <v>787.05000000000007</v>
      </c>
      <c r="W263" s="4">
        <f t="shared" si="29"/>
        <v>0.53</v>
      </c>
      <c r="X263" s="1" t="s">
        <v>147</v>
      </c>
      <c r="Y263" s="1" t="s">
        <v>72</v>
      </c>
      <c r="Z263" s="1" t="s">
        <v>41</v>
      </c>
      <c r="AA263" s="2">
        <v>45739</v>
      </c>
      <c r="AB263" s="1">
        <v>4</v>
      </c>
      <c r="AC263" s="1" t="s">
        <v>42</v>
      </c>
    </row>
    <row r="264" spans="1:29">
      <c r="A264" s="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c r="P264" s="1">
        <f t="shared" si="24"/>
        <v>7720</v>
      </c>
      <c r="Q264" s="1">
        <v>0</v>
      </c>
      <c r="R264" s="1">
        <f t="shared" si="25"/>
        <v>0</v>
      </c>
      <c r="S264" s="1">
        <f t="shared" si="26"/>
        <v>7720</v>
      </c>
      <c r="T264" s="1">
        <v>0.47</v>
      </c>
      <c r="U264" s="1">
        <f t="shared" si="27"/>
        <v>3628.3999999999996</v>
      </c>
      <c r="V264" s="1">
        <f t="shared" si="28"/>
        <v>4091.6000000000004</v>
      </c>
      <c r="W264" s="4">
        <f t="shared" si="29"/>
        <v>0.53</v>
      </c>
      <c r="X264" s="1" t="s">
        <v>147</v>
      </c>
      <c r="Y264" s="1" t="s">
        <v>57</v>
      </c>
      <c r="Z264" s="1" t="s">
        <v>41</v>
      </c>
      <c r="AA264" s="2">
        <v>45742</v>
      </c>
      <c r="AB264" s="1">
        <v>5</v>
      </c>
      <c r="AC264" s="1" t="s">
        <v>42</v>
      </c>
    </row>
    <row r="265" spans="1:29">
      <c r="A265" s="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c r="P265" s="1">
        <f t="shared" si="24"/>
        <v>5000</v>
      </c>
      <c r="Q265" s="1">
        <v>5</v>
      </c>
      <c r="R265" s="1">
        <f t="shared" si="25"/>
        <v>250</v>
      </c>
      <c r="S265" s="1">
        <f t="shared" si="26"/>
        <v>4750</v>
      </c>
      <c r="T265" s="1">
        <v>0.5</v>
      </c>
      <c r="U265" s="1">
        <f t="shared" si="27"/>
        <v>2375</v>
      </c>
      <c r="V265" s="1">
        <f t="shared" si="28"/>
        <v>2375</v>
      </c>
      <c r="W265" s="4">
        <f t="shared" si="29"/>
        <v>0.5</v>
      </c>
      <c r="X265" s="1" t="s">
        <v>39</v>
      </c>
      <c r="Y265" s="1" t="s">
        <v>81</v>
      </c>
      <c r="Z265" s="1" t="s">
        <v>66</v>
      </c>
      <c r="AA265" s="1"/>
      <c r="AB265" s="1"/>
      <c r="AC265" s="1" t="s">
        <v>42</v>
      </c>
    </row>
    <row r="266" spans="1:29">
      <c r="A266" s="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c r="P266" s="1">
        <f t="shared" si="24"/>
        <v>4000</v>
      </c>
      <c r="Q266" s="1">
        <v>10</v>
      </c>
      <c r="R266" s="1">
        <f t="shared" si="25"/>
        <v>400</v>
      </c>
      <c r="S266" s="1">
        <f t="shared" si="26"/>
        <v>3600</v>
      </c>
      <c r="T266" s="1">
        <v>0.62</v>
      </c>
      <c r="U266" s="1">
        <f t="shared" si="27"/>
        <v>2232</v>
      </c>
      <c r="V266" s="1">
        <f t="shared" si="28"/>
        <v>1368</v>
      </c>
      <c r="W266" s="4">
        <f t="shared" si="29"/>
        <v>0.38</v>
      </c>
      <c r="X266" s="1" t="s">
        <v>50</v>
      </c>
      <c r="Y266" s="1" t="s">
        <v>57</v>
      </c>
      <c r="Z266" s="1" t="s">
        <v>41</v>
      </c>
      <c r="AA266" s="2">
        <v>45739</v>
      </c>
      <c r="AB266" s="1">
        <v>5</v>
      </c>
      <c r="AC266" s="1" t="s">
        <v>42</v>
      </c>
    </row>
    <row r="267" spans="1:29">
      <c r="A267" s="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c r="P267" s="1">
        <f t="shared" si="24"/>
        <v>1820</v>
      </c>
      <c r="Q267" s="1">
        <v>0</v>
      </c>
      <c r="R267" s="1">
        <f t="shared" si="25"/>
        <v>0</v>
      </c>
      <c r="S267" s="1">
        <f t="shared" si="26"/>
        <v>1820</v>
      </c>
      <c r="T267" s="1">
        <v>0.35</v>
      </c>
      <c r="U267" s="1">
        <f t="shared" si="27"/>
        <v>637</v>
      </c>
      <c r="V267" s="1">
        <f t="shared" si="28"/>
        <v>1183</v>
      </c>
      <c r="W267" s="4">
        <f t="shared" si="29"/>
        <v>0.65</v>
      </c>
      <c r="X267" s="1" t="s">
        <v>39</v>
      </c>
      <c r="Y267" s="1" t="s">
        <v>81</v>
      </c>
      <c r="Z267" s="1" t="s">
        <v>120</v>
      </c>
      <c r="AA267" s="1"/>
      <c r="AB267" s="1"/>
      <c r="AC267" s="1" t="s">
        <v>42</v>
      </c>
    </row>
    <row r="268" spans="1:29">
      <c r="A268" s="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c r="P268" s="1">
        <f t="shared" si="24"/>
        <v>1980</v>
      </c>
      <c r="Q268" s="1">
        <v>0</v>
      </c>
      <c r="R268" s="1">
        <f t="shared" si="25"/>
        <v>0</v>
      </c>
      <c r="S268" s="1">
        <f t="shared" si="26"/>
        <v>1980</v>
      </c>
      <c r="T268" s="1">
        <v>0.35</v>
      </c>
      <c r="U268" s="1">
        <f t="shared" si="27"/>
        <v>693</v>
      </c>
      <c r="V268" s="1">
        <f t="shared" si="28"/>
        <v>1287</v>
      </c>
      <c r="W268" s="4">
        <f t="shared" si="29"/>
        <v>0.65</v>
      </c>
      <c r="X268" s="1" t="s">
        <v>92</v>
      </c>
      <c r="Y268" s="1" t="s">
        <v>40</v>
      </c>
      <c r="Z268" s="1" t="s">
        <v>120</v>
      </c>
      <c r="AA268" s="1"/>
      <c r="AB268" s="1"/>
      <c r="AC268" s="1" t="s">
        <v>42</v>
      </c>
    </row>
    <row r="269" spans="1:29">
      <c r="A269" s="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c r="P269" s="1">
        <f t="shared" si="24"/>
        <v>19540</v>
      </c>
      <c r="Q269" s="1">
        <v>20</v>
      </c>
      <c r="R269" s="1">
        <f t="shared" si="25"/>
        <v>3908</v>
      </c>
      <c r="S269" s="1">
        <f t="shared" si="26"/>
        <v>15632</v>
      </c>
      <c r="T269" s="1">
        <v>0.52</v>
      </c>
      <c r="U269" s="1">
        <f t="shared" si="27"/>
        <v>8128.64</v>
      </c>
      <c r="V269" s="1">
        <f t="shared" si="28"/>
        <v>7503.36</v>
      </c>
      <c r="W269" s="4">
        <f t="shared" si="29"/>
        <v>0.48</v>
      </c>
      <c r="X269" s="1" t="s">
        <v>56</v>
      </c>
      <c r="Y269" s="1" t="s">
        <v>72</v>
      </c>
      <c r="Z269" s="1" t="s">
        <v>51</v>
      </c>
      <c r="AA269" s="2">
        <v>45740</v>
      </c>
      <c r="AB269" s="1"/>
      <c r="AC269" s="1" t="s">
        <v>42</v>
      </c>
    </row>
    <row r="270" spans="1:29">
      <c r="A270" s="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c r="P270" s="1">
        <f t="shared" si="24"/>
        <v>12140</v>
      </c>
      <c r="Q270" s="1">
        <v>0</v>
      </c>
      <c r="R270" s="1">
        <f t="shared" si="25"/>
        <v>0</v>
      </c>
      <c r="S270" s="1">
        <f t="shared" si="26"/>
        <v>12140</v>
      </c>
      <c r="T270" s="1">
        <v>0.48</v>
      </c>
      <c r="U270" s="1">
        <f t="shared" si="27"/>
        <v>5827.2</v>
      </c>
      <c r="V270" s="1">
        <f t="shared" si="28"/>
        <v>6312.8</v>
      </c>
      <c r="W270" s="4">
        <f t="shared" si="29"/>
        <v>0.52</v>
      </c>
      <c r="X270" s="1" t="s">
        <v>147</v>
      </c>
      <c r="Y270" s="1" t="s">
        <v>57</v>
      </c>
      <c r="Z270" s="1" t="s">
        <v>41</v>
      </c>
      <c r="AA270" s="2">
        <v>45745</v>
      </c>
      <c r="AB270" s="1">
        <v>3</v>
      </c>
      <c r="AC270" s="1" t="s">
        <v>42</v>
      </c>
    </row>
    <row r="271" spans="1:29">
      <c r="A271" s="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c r="P271" s="1">
        <f t="shared" si="24"/>
        <v>166550</v>
      </c>
      <c r="Q271" s="1">
        <v>20</v>
      </c>
      <c r="R271" s="1">
        <f t="shared" si="25"/>
        <v>33310</v>
      </c>
      <c r="S271" s="1">
        <f t="shared" si="26"/>
        <v>133240</v>
      </c>
      <c r="T271" s="1">
        <v>0.57999999999999996</v>
      </c>
      <c r="U271" s="1">
        <f t="shared" si="27"/>
        <v>77279.199999999997</v>
      </c>
      <c r="V271" s="1">
        <f t="shared" si="28"/>
        <v>55960.800000000003</v>
      </c>
      <c r="W271" s="4">
        <f t="shared" si="29"/>
        <v>0.42000000000000004</v>
      </c>
      <c r="X271" s="1" t="s">
        <v>147</v>
      </c>
      <c r="Y271" s="1" t="s">
        <v>81</v>
      </c>
      <c r="Z271" s="1" t="s">
        <v>66</v>
      </c>
      <c r="AA271" s="1"/>
      <c r="AB271" s="1"/>
      <c r="AC271" s="1" t="s">
        <v>42</v>
      </c>
    </row>
    <row r="272" spans="1:29">
      <c r="A272" s="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c r="P272" s="1">
        <f t="shared" si="24"/>
        <v>2270</v>
      </c>
      <c r="Q272" s="1">
        <v>0</v>
      </c>
      <c r="R272" s="1">
        <f t="shared" si="25"/>
        <v>0</v>
      </c>
      <c r="S272" s="1">
        <f t="shared" si="26"/>
        <v>2270</v>
      </c>
      <c r="T272" s="1">
        <v>0.5</v>
      </c>
      <c r="U272" s="1">
        <f t="shared" si="27"/>
        <v>1135</v>
      </c>
      <c r="V272" s="1">
        <f t="shared" si="28"/>
        <v>1135</v>
      </c>
      <c r="W272" s="4">
        <f t="shared" si="29"/>
        <v>0.5</v>
      </c>
      <c r="X272" s="1" t="s">
        <v>39</v>
      </c>
      <c r="Y272" s="1" t="s">
        <v>72</v>
      </c>
      <c r="Z272" s="1" t="s">
        <v>120</v>
      </c>
      <c r="AA272" s="1"/>
      <c r="AB272" s="1"/>
      <c r="AC272" s="1" t="s">
        <v>42</v>
      </c>
    </row>
    <row r="273" spans="1:29">
      <c r="A273" s="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c r="P273" s="1">
        <f t="shared" si="24"/>
        <v>4680</v>
      </c>
      <c r="Q273" s="1">
        <v>0</v>
      </c>
      <c r="R273" s="1">
        <f t="shared" si="25"/>
        <v>0</v>
      </c>
      <c r="S273" s="1">
        <f t="shared" si="26"/>
        <v>4680</v>
      </c>
      <c r="T273" s="1">
        <v>0.47</v>
      </c>
      <c r="U273" s="1">
        <f t="shared" si="27"/>
        <v>2199.6</v>
      </c>
      <c r="V273" s="1">
        <f t="shared" si="28"/>
        <v>2480.4</v>
      </c>
      <c r="W273" s="4">
        <f t="shared" si="29"/>
        <v>0.53</v>
      </c>
      <c r="X273" s="1" t="s">
        <v>50</v>
      </c>
      <c r="Y273" s="1" t="s">
        <v>81</v>
      </c>
      <c r="Z273" s="1" t="s">
        <v>51</v>
      </c>
      <c r="AA273" s="2">
        <v>45747</v>
      </c>
      <c r="AB273" s="1"/>
      <c r="AC273" s="1" t="s">
        <v>42</v>
      </c>
    </row>
    <row r="274" spans="1:29">
      <c r="A274" s="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c r="P274" s="1">
        <f t="shared" si="24"/>
        <v>3890</v>
      </c>
      <c r="Q274" s="1">
        <v>30</v>
      </c>
      <c r="R274" s="1">
        <f t="shared" si="25"/>
        <v>1167</v>
      </c>
      <c r="S274" s="1">
        <f t="shared" si="26"/>
        <v>2723</v>
      </c>
      <c r="T274" s="1">
        <v>0.52</v>
      </c>
      <c r="U274" s="1">
        <f t="shared" si="27"/>
        <v>1415.96</v>
      </c>
      <c r="V274" s="1">
        <f t="shared" si="28"/>
        <v>1307.04</v>
      </c>
      <c r="W274" s="4">
        <f t="shared" si="29"/>
        <v>0.48</v>
      </c>
      <c r="X274" s="1" t="s">
        <v>104</v>
      </c>
      <c r="Y274" s="1" t="s">
        <v>57</v>
      </c>
      <c r="Z274" s="1" t="s">
        <v>51</v>
      </c>
      <c r="AA274" s="2">
        <v>45747</v>
      </c>
      <c r="AB274" s="1"/>
      <c r="AC274" s="1" t="s">
        <v>42</v>
      </c>
    </row>
    <row r="275" spans="1:29">
      <c r="A275" s="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c r="P275" s="1">
        <f t="shared" si="24"/>
        <v>4340</v>
      </c>
      <c r="Q275" s="1">
        <v>0</v>
      </c>
      <c r="R275" s="1">
        <f t="shared" si="25"/>
        <v>0</v>
      </c>
      <c r="S275" s="1">
        <f t="shared" si="26"/>
        <v>4340</v>
      </c>
      <c r="T275" s="1">
        <v>0.47</v>
      </c>
      <c r="U275" s="1">
        <f t="shared" si="27"/>
        <v>2039.8</v>
      </c>
      <c r="V275" s="1">
        <f t="shared" si="28"/>
        <v>2300.1999999999998</v>
      </c>
      <c r="W275" s="4">
        <f t="shared" si="29"/>
        <v>0.52999999999999992</v>
      </c>
      <c r="X275" s="1" t="s">
        <v>65</v>
      </c>
      <c r="Y275" s="1" t="s">
        <v>57</v>
      </c>
      <c r="Z275" s="1" t="s">
        <v>41</v>
      </c>
      <c r="AA275" s="2">
        <v>45748</v>
      </c>
      <c r="AB275" s="1">
        <v>3</v>
      </c>
      <c r="AC275" s="1" t="s">
        <v>42</v>
      </c>
    </row>
    <row r="276" spans="1:29">
      <c r="A276" s="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c r="P276" s="1">
        <f t="shared" si="24"/>
        <v>10400</v>
      </c>
      <c r="Q276" s="1">
        <v>0</v>
      </c>
      <c r="R276" s="1">
        <f t="shared" si="25"/>
        <v>0</v>
      </c>
      <c r="S276" s="1">
        <f t="shared" si="26"/>
        <v>10400</v>
      </c>
      <c r="T276" s="1">
        <v>0.48</v>
      </c>
      <c r="U276" s="1">
        <f t="shared" si="27"/>
        <v>4992</v>
      </c>
      <c r="V276" s="1">
        <f t="shared" si="28"/>
        <v>5408</v>
      </c>
      <c r="W276" s="4">
        <f t="shared" si="29"/>
        <v>0.52</v>
      </c>
      <c r="X276" s="1" t="s">
        <v>65</v>
      </c>
      <c r="Y276" s="1" t="s">
        <v>81</v>
      </c>
      <c r="Z276" s="1" t="s">
        <v>41</v>
      </c>
      <c r="AA276" s="2">
        <v>45744</v>
      </c>
      <c r="AB276" s="1">
        <v>5</v>
      </c>
      <c r="AC276" s="1" t="s">
        <v>42</v>
      </c>
    </row>
    <row r="277" spans="1:29">
      <c r="A277" s="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c r="P277" s="1">
        <f t="shared" si="24"/>
        <v>4440</v>
      </c>
      <c r="Q277" s="1">
        <v>20</v>
      </c>
      <c r="R277" s="1">
        <f t="shared" si="25"/>
        <v>888</v>
      </c>
      <c r="S277" s="1">
        <f t="shared" si="26"/>
        <v>3552</v>
      </c>
      <c r="T277" s="1">
        <v>0.5</v>
      </c>
      <c r="U277" s="1">
        <f t="shared" si="27"/>
        <v>1776</v>
      </c>
      <c r="V277" s="1">
        <f t="shared" si="28"/>
        <v>1776</v>
      </c>
      <c r="W277" s="4">
        <f t="shared" si="29"/>
        <v>0.5</v>
      </c>
      <c r="X277" s="1" t="s">
        <v>147</v>
      </c>
      <c r="Y277" s="1" t="s">
        <v>40</v>
      </c>
      <c r="Z277" s="1" t="s">
        <v>41</v>
      </c>
      <c r="AA277" s="2">
        <v>45743</v>
      </c>
      <c r="AB277" s="1">
        <v>5</v>
      </c>
      <c r="AC277" s="1" t="s">
        <v>42</v>
      </c>
    </row>
    <row r="278" spans="1:29">
      <c r="A278" s="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c r="P278" s="1">
        <f t="shared" si="24"/>
        <v>22110</v>
      </c>
      <c r="Q278" s="1">
        <v>5</v>
      </c>
      <c r="R278" s="1">
        <f t="shared" si="25"/>
        <v>1105.5</v>
      </c>
      <c r="S278" s="1">
        <f t="shared" si="26"/>
        <v>21004.5</v>
      </c>
      <c r="T278" s="1">
        <v>0.48</v>
      </c>
      <c r="U278" s="1">
        <f t="shared" si="27"/>
        <v>10082.16</v>
      </c>
      <c r="V278" s="1">
        <f t="shared" si="28"/>
        <v>10922.34</v>
      </c>
      <c r="W278" s="4">
        <f t="shared" si="29"/>
        <v>0.52</v>
      </c>
      <c r="X278" s="1" t="s">
        <v>92</v>
      </c>
      <c r="Y278" s="1" t="s">
        <v>72</v>
      </c>
      <c r="Z278" s="1" t="s">
        <v>41</v>
      </c>
      <c r="AA278" s="2">
        <v>45746</v>
      </c>
      <c r="AB278" s="1">
        <v>3</v>
      </c>
      <c r="AC278" s="1" t="s">
        <v>42</v>
      </c>
    </row>
    <row r="279" spans="1:29">
      <c r="A279" s="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c r="P279" s="1">
        <f t="shared" si="24"/>
        <v>2400</v>
      </c>
      <c r="Q279" s="1">
        <v>0</v>
      </c>
      <c r="R279" s="1">
        <f t="shared" si="25"/>
        <v>0</v>
      </c>
      <c r="S279" s="1">
        <f t="shared" si="26"/>
        <v>2400</v>
      </c>
      <c r="T279" s="1">
        <v>0.45</v>
      </c>
      <c r="U279" s="1">
        <f t="shared" si="27"/>
        <v>1080</v>
      </c>
      <c r="V279" s="1">
        <f t="shared" si="28"/>
        <v>1320</v>
      </c>
      <c r="W279" s="4">
        <f t="shared" si="29"/>
        <v>0.55000000000000004</v>
      </c>
      <c r="X279" s="1" t="s">
        <v>147</v>
      </c>
      <c r="Y279" s="1" t="s">
        <v>40</v>
      </c>
      <c r="Z279" s="1" t="s">
        <v>51</v>
      </c>
      <c r="AA279" s="2">
        <v>45750</v>
      </c>
      <c r="AB279" s="1"/>
      <c r="AC279" s="1" t="s">
        <v>42</v>
      </c>
    </row>
    <row r="280" spans="1:29">
      <c r="A280" s="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c r="P280" s="1">
        <f t="shared" si="24"/>
        <v>1520</v>
      </c>
      <c r="Q280" s="1">
        <v>15</v>
      </c>
      <c r="R280" s="1">
        <f t="shared" si="25"/>
        <v>228</v>
      </c>
      <c r="S280" s="1">
        <f t="shared" si="26"/>
        <v>1292</v>
      </c>
      <c r="T280" s="1">
        <v>0.45</v>
      </c>
      <c r="U280" s="1">
        <f t="shared" si="27"/>
        <v>581.4</v>
      </c>
      <c r="V280" s="1">
        <f t="shared" si="28"/>
        <v>710.6</v>
      </c>
      <c r="W280" s="4">
        <f t="shared" si="29"/>
        <v>0.55000000000000004</v>
      </c>
      <c r="X280" s="1" t="s">
        <v>56</v>
      </c>
      <c r="Y280" s="1" t="s">
        <v>81</v>
      </c>
      <c r="Z280" s="1" t="s">
        <v>120</v>
      </c>
      <c r="AA280" s="1"/>
      <c r="AB280" s="1"/>
      <c r="AC280" s="1" t="s">
        <v>42</v>
      </c>
    </row>
    <row r="281" spans="1:29">
      <c r="A281" s="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c r="P281" s="1">
        <f t="shared" si="24"/>
        <v>5100</v>
      </c>
      <c r="Q281" s="1">
        <v>10</v>
      </c>
      <c r="R281" s="1">
        <f t="shared" si="25"/>
        <v>510</v>
      </c>
      <c r="S281" s="1">
        <f t="shared" si="26"/>
        <v>4590</v>
      </c>
      <c r="T281" s="1">
        <v>0.52</v>
      </c>
      <c r="U281" s="1">
        <f t="shared" si="27"/>
        <v>2386.8000000000002</v>
      </c>
      <c r="V281" s="1">
        <f t="shared" si="28"/>
        <v>2203.1999999999998</v>
      </c>
      <c r="W281" s="4">
        <f t="shared" si="29"/>
        <v>0.48</v>
      </c>
      <c r="X281" s="1" t="s">
        <v>147</v>
      </c>
      <c r="Y281" s="1" t="s">
        <v>81</v>
      </c>
      <c r="Z281" s="1" t="s">
        <v>41</v>
      </c>
      <c r="AA281" s="2">
        <v>45745</v>
      </c>
      <c r="AB281" s="1">
        <v>4</v>
      </c>
      <c r="AC281" s="1" t="s">
        <v>42</v>
      </c>
    </row>
    <row r="282" spans="1:29">
      <c r="A282" s="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c r="P282" s="1">
        <f t="shared" si="24"/>
        <v>15920</v>
      </c>
      <c r="Q282" s="1">
        <v>0</v>
      </c>
      <c r="R282" s="1">
        <f t="shared" si="25"/>
        <v>0</v>
      </c>
      <c r="S282" s="1">
        <f t="shared" si="26"/>
        <v>15920</v>
      </c>
      <c r="T282" s="1">
        <v>0.52</v>
      </c>
      <c r="U282" s="1">
        <f t="shared" si="27"/>
        <v>8278.4</v>
      </c>
      <c r="V282" s="1">
        <f t="shared" si="28"/>
        <v>7641.6</v>
      </c>
      <c r="W282" s="4">
        <f t="shared" si="29"/>
        <v>0.48000000000000004</v>
      </c>
      <c r="X282" s="1" t="s">
        <v>147</v>
      </c>
      <c r="Y282" s="1" t="s">
        <v>40</v>
      </c>
      <c r="Z282" s="1" t="s">
        <v>22</v>
      </c>
      <c r="AA282" s="1"/>
      <c r="AB282" s="1"/>
      <c r="AC282" s="1" t="s">
        <v>93</v>
      </c>
    </row>
    <row r="283" spans="1:29">
      <c r="A283" s="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c r="P283" s="1">
        <f t="shared" si="24"/>
        <v>1230</v>
      </c>
      <c r="Q283" s="1">
        <v>0</v>
      </c>
      <c r="R283" s="1">
        <f t="shared" si="25"/>
        <v>0</v>
      </c>
      <c r="S283" s="1">
        <f t="shared" si="26"/>
        <v>1230</v>
      </c>
      <c r="T283" s="1">
        <v>0.52</v>
      </c>
      <c r="U283" s="1">
        <f t="shared" si="27"/>
        <v>639.6</v>
      </c>
      <c r="V283" s="1">
        <f t="shared" si="28"/>
        <v>590.4</v>
      </c>
      <c r="W283" s="4">
        <f t="shared" si="29"/>
        <v>0.48</v>
      </c>
      <c r="X283" s="1" t="s">
        <v>39</v>
      </c>
      <c r="Y283" s="1" t="s">
        <v>81</v>
      </c>
      <c r="Z283" s="1" t="s">
        <v>41</v>
      </c>
      <c r="AA283" s="2">
        <v>45745</v>
      </c>
      <c r="AB283" s="1">
        <v>4</v>
      </c>
      <c r="AC283" s="1" t="s">
        <v>42</v>
      </c>
    </row>
    <row r="284" spans="1:29">
      <c r="A284" s="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c r="P284" s="1">
        <f t="shared" si="24"/>
        <v>3440</v>
      </c>
      <c r="Q284" s="1">
        <v>25</v>
      </c>
      <c r="R284" s="1">
        <f t="shared" si="25"/>
        <v>860</v>
      </c>
      <c r="S284" s="1">
        <f t="shared" si="26"/>
        <v>2580</v>
      </c>
      <c r="T284" s="1">
        <v>0.62</v>
      </c>
      <c r="U284" s="1">
        <f t="shared" si="27"/>
        <v>1599.6</v>
      </c>
      <c r="V284" s="1">
        <f t="shared" si="28"/>
        <v>980.40000000000009</v>
      </c>
      <c r="W284" s="4">
        <f t="shared" si="29"/>
        <v>0.38000000000000006</v>
      </c>
      <c r="X284" s="1" t="s">
        <v>39</v>
      </c>
      <c r="Y284" s="1" t="s">
        <v>81</v>
      </c>
      <c r="Z284" s="1" t="s">
        <v>66</v>
      </c>
      <c r="AA284" s="1"/>
      <c r="AB284" s="1"/>
      <c r="AC284" s="1" t="s">
        <v>42</v>
      </c>
    </row>
    <row r="285" spans="1:29">
      <c r="A285" s="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c r="P285" s="1">
        <f t="shared" si="24"/>
        <v>43740</v>
      </c>
      <c r="Q285" s="1">
        <v>20</v>
      </c>
      <c r="R285" s="1">
        <f t="shared" si="25"/>
        <v>8748</v>
      </c>
      <c r="S285" s="1">
        <f t="shared" si="26"/>
        <v>34992</v>
      </c>
      <c r="T285" s="1">
        <v>0.57999999999999996</v>
      </c>
      <c r="U285" s="1">
        <f t="shared" si="27"/>
        <v>20295.359999999997</v>
      </c>
      <c r="V285" s="1">
        <f t="shared" si="28"/>
        <v>14696.640000000003</v>
      </c>
      <c r="W285" s="4">
        <f t="shared" si="29"/>
        <v>0.4200000000000001</v>
      </c>
      <c r="X285" s="1" t="s">
        <v>65</v>
      </c>
      <c r="Y285" s="1" t="s">
        <v>72</v>
      </c>
      <c r="Z285" s="1" t="s">
        <v>120</v>
      </c>
      <c r="AA285" s="1"/>
      <c r="AB285" s="1"/>
      <c r="AC285" s="1" t="s">
        <v>42</v>
      </c>
    </row>
    <row r="286" spans="1:29">
      <c r="A286" s="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c r="P286" s="1">
        <f t="shared" si="24"/>
        <v>247170</v>
      </c>
      <c r="Q286" s="1">
        <v>5</v>
      </c>
      <c r="R286" s="1">
        <f t="shared" si="25"/>
        <v>12358.5</v>
      </c>
      <c r="S286" s="1">
        <f t="shared" si="26"/>
        <v>234811.5</v>
      </c>
      <c r="T286" s="1">
        <v>0.57999999999999996</v>
      </c>
      <c r="U286" s="1">
        <f t="shared" si="27"/>
        <v>136190.66999999998</v>
      </c>
      <c r="V286" s="1">
        <f t="shared" si="28"/>
        <v>98620.830000000016</v>
      </c>
      <c r="W286" s="4">
        <f t="shared" si="29"/>
        <v>0.4200000000000001</v>
      </c>
      <c r="X286" s="1" t="s">
        <v>104</v>
      </c>
      <c r="Y286" s="1" t="s">
        <v>81</v>
      </c>
      <c r="Z286" s="1" t="s">
        <v>51</v>
      </c>
      <c r="AA286" s="2">
        <v>45751</v>
      </c>
      <c r="AB286" s="1"/>
      <c r="AC286" s="1" t="s">
        <v>42</v>
      </c>
    </row>
    <row r="287" spans="1:29">
      <c r="A287" s="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c r="P287" s="1">
        <f t="shared" si="24"/>
        <v>136500</v>
      </c>
      <c r="Q287" s="1">
        <v>10</v>
      </c>
      <c r="R287" s="1">
        <f t="shared" si="25"/>
        <v>13650</v>
      </c>
      <c r="S287" s="1">
        <f t="shared" si="26"/>
        <v>122850</v>
      </c>
      <c r="T287" s="1">
        <v>0.57999999999999996</v>
      </c>
      <c r="U287" s="1">
        <f t="shared" si="27"/>
        <v>71253</v>
      </c>
      <c r="V287" s="1">
        <f t="shared" si="28"/>
        <v>51597</v>
      </c>
      <c r="W287" s="4">
        <f t="shared" si="29"/>
        <v>0.42</v>
      </c>
      <c r="X287" s="1" t="s">
        <v>39</v>
      </c>
      <c r="Y287" s="1" t="s">
        <v>72</v>
      </c>
      <c r="Z287" s="1" t="s">
        <v>41</v>
      </c>
      <c r="AA287" s="2">
        <v>45749</v>
      </c>
      <c r="AB287" s="1">
        <v>3</v>
      </c>
      <c r="AC287" s="1" t="s">
        <v>42</v>
      </c>
    </row>
    <row r="288" spans="1:29">
      <c r="A288" s="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c r="P288" s="1">
        <f t="shared" si="24"/>
        <v>9120</v>
      </c>
      <c r="Q288" s="1">
        <v>15</v>
      </c>
      <c r="R288" s="1">
        <f t="shared" si="25"/>
        <v>1368</v>
      </c>
      <c r="S288" s="1">
        <f t="shared" si="26"/>
        <v>7752</v>
      </c>
      <c r="T288" s="1">
        <v>0.45</v>
      </c>
      <c r="U288" s="1">
        <f t="shared" si="27"/>
        <v>3488.4</v>
      </c>
      <c r="V288" s="1">
        <f t="shared" si="28"/>
        <v>4263.6000000000004</v>
      </c>
      <c r="W288" s="4">
        <f t="shared" si="29"/>
        <v>0.55000000000000004</v>
      </c>
      <c r="X288" s="1" t="s">
        <v>56</v>
      </c>
      <c r="Y288" s="1" t="s">
        <v>81</v>
      </c>
      <c r="Z288" s="1" t="s">
        <v>41</v>
      </c>
      <c r="AA288" s="2">
        <v>45746</v>
      </c>
      <c r="AB288" s="1">
        <v>4</v>
      </c>
      <c r="AC288" s="1" t="s">
        <v>42</v>
      </c>
    </row>
    <row r="289" spans="1:29">
      <c r="A289" s="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c r="P289" s="1">
        <f t="shared" si="24"/>
        <v>1200</v>
      </c>
      <c r="Q289" s="1">
        <v>30</v>
      </c>
      <c r="R289" s="1">
        <f t="shared" si="25"/>
        <v>360</v>
      </c>
      <c r="S289" s="1">
        <f t="shared" si="26"/>
        <v>840</v>
      </c>
      <c r="T289" s="1">
        <v>0.35</v>
      </c>
      <c r="U289" s="1">
        <f t="shared" si="27"/>
        <v>294</v>
      </c>
      <c r="V289" s="1">
        <f t="shared" si="28"/>
        <v>546</v>
      </c>
      <c r="W289" s="4">
        <f t="shared" si="29"/>
        <v>0.65</v>
      </c>
      <c r="X289" s="1" t="s">
        <v>104</v>
      </c>
      <c r="Y289" s="1" t="s">
        <v>81</v>
      </c>
      <c r="Z289" s="1" t="s">
        <v>22</v>
      </c>
      <c r="AA289" s="1"/>
      <c r="AB289" s="1"/>
      <c r="AC289" s="1" t="s">
        <v>93</v>
      </c>
    </row>
    <row r="290" spans="1:29">
      <c r="A290" s="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c r="P290" s="1">
        <f t="shared" si="24"/>
        <v>20800</v>
      </c>
      <c r="Q290" s="1">
        <v>0</v>
      </c>
      <c r="R290" s="1">
        <f t="shared" si="25"/>
        <v>0</v>
      </c>
      <c r="S290" s="1">
        <f t="shared" si="26"/>
        <v>20800</v>
      </c>
      <c r="T290" s="1">
        <v>0.48</v>
      </c>
      <c r="U290" s="1">
        <f t="shared" si="27"/>
        <v>9984</v>
      </c>
      <c r="V290" s="1">
        <f t="shared" si="28"/>
        <v>10816</v>
      </c>
      <c r="W290" s="4">
        <f t="shared" si="29"/>
        <v>0.52</v>
      </c>
      <c r="X290" s="1" t="s">
        <v>50</v>
      </c>
      <c r="Y290" s="1" t="s">
        <v>72</v>
      </c>
      <c r="Z290" s="1" t="s">
        <v>41</v>
      </c>
      <c r="AA290" s="2">
        <v>45748</v>
      </c>
      <c r="AB290" s="1">
        <v>4</v>
      </c>
      <c r="AC290" s="1" t="s">
        <v>42</v>
      </c>
    </row>
    <row r="291" spans="1:29">
      <c r="A291" s="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c r="P291" s="1">
        <f t="shared" si="24"/>
        <v>6560</v>
      </c>
      <c r="Q291" s="1">
        <v>10</v>
      </c>
      <c r="R291" s="1">
        <f t="shared" si="25"/>
        <v>656</v>
      </c>
      <c r="S291" s="1">
        <f t="shared" si="26"/>
        <v>5904</v>
      </c>
      <c r="T291" s="1">
        <v>0.45</v>
      </c>
      <c r="U291" s="1">
        <f t="shared" si="27"/>
        <v>2656.8</v>
      </c>
      <c r="V291" s="1">
        <f t="shared" si="28"/>
        <v>3247.2</v>
      </c>
      <c r="W291" s="4">
        <f t="shared" si="29"/>
        <v>0.54999999999999993</v>
      </c>
      <c r="X291" s="1" t="s">
        <v>50</v>
      </c>
      <c r="Y291" s="1" t="s">
        <v>81</v>
      </c>
      <c r="Z291" s="1" t="s">
        <v>41</v>
      </c>
      <c r="AA291" s="2">
        <v>45749</v>
      </c>
      <c r="AB291" s="1">
        <v>4</v>
      </c>
      <c r="AC291" s="1" t="s">
        <v>42</v>
      </c>
    </row>
    <row r="292" spans="1:29">
      <c r="A292" s="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c r="P292" s="1">
        <f t="shared" si="24"/>
        <v>5390</v>
      </c>
      <c r="Q292" s="1">
        <v>10</v>
      </c>
      <c r="R292" s="1">
        <f t="shared" si="25"/>
        <v>539</v>
      </c>
      <c r="S292" s="1">
        <f t="shared" si="26"/>
        <v>4851</v>
      </c>
      <c r="T292" s="1">
        <v>0.5</v>
      </c>
      <c r="U292" s="1">
        <f t="shared" si="27"/>
        <v>2425.5</v>
      </c>
      <c r="V292" s="1">
        <f t="shared" si="28"/>
        <v>2425.5</v>
      </c>
      <c r="W292" s="4">
        <f t="shared" si="29"/>
        <v>0.5</v>
      </c>
      <c r="X292" s="1" t="s">
        <v>147</v>
      </c>
      <c r="Y292" s="1" t="s">
        <v>81</v>
      </c>
      <c r="Z292" s="1" t="s">
        <v>120</v>
      </c>
      <c r="AA292" s="1"/>
      <c r="AB292" s="1"/>
      <c r="AC292" s="1" t="s">
        <v>42</v>
      </c>
    </row>
    <row r="293" spans="1:29">
      <c r="A293" s="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c r="P293" s="1">
        <f t="shared" si="24"/>
        <v>9850</v>
      </c>
      <c r="Q293" s="1">
        <v>5</v>
      </c>
      <c r="R293" s="1">
        <f t="shared" si="25"/>
        <v>492.5</v>
      </c>
      <c r="S293" s="1">
        <f t="shared" si="26"/>
        <v>9357.5</v>
      </c>
      <c r="T293" s="1">
        <v>0.5</v>
      </c>
      <c r="U293" s="1">
        <f t="shared" si="27"/>
        <v>4678.75</v>
      </c>
      <c r="V293" s="1">
        <f t="shared" si="28"/>
        <v>4678.75</v>
      </c>
      <c r="W293" s="4">
        <f t="shared" si="29"/>
        <v>0.5</v>
      </c>
      <c r="X293" s="1" t="s">
        <v>56</v>
      </c>
      <c r="Y293" s="1" t="s">
        <v>57</v>
      </c>
      <c r="Z293" s="1" t="s">
        <v>22</v>
      </c>
      <c r="AA293" s="1"/>
      <c r="AB293" s="1"/>
      <c r="AC293" s="1" t="s">
        <v>93</v>
      </c>
    </row>
    <row r="294" spans="1:29">
      <c r="A294" s="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c r="P294" s="1">
        <f t="shared" si="24"/>
        <v>1980</v>
      </c>
      <c r="Q294" s="1">
        <v>10</v>
      </c>
      <c r="R294" s="1">
        <f t="shared" si="25"/>
        <v>198</v>
      </c>
      <c r="S294" s="1">
        <f t="shared" si="26"/>
        <v>1782</v>
      </c>
      <c r="T294" s="1">
        <v>0.62</v>
      </c>
      <c r="U294" s="1">
        <f t="shared" si="27"/>
        <v>1104.8399999999999</v>
      </c>
      <c r="V294" s="1">
        <f t="shared" si="28"/>
        <v>677.16000000000008</v>
      </c>
      <c r="W294" s="4">
        <f t="shared" si="29"/>
        <v>0.38000000000000006</v>
      </c>
      <c r="X294" s="1" t="s">
        <v>50</v>
      </c>
      <c r="Y294" s="1" t="s">
        <v>81</v>
      </c>
      <c r="Z294" s="1" t="s">
        <v>41</v>
      </c>
      <c r="AA294" s="2">
        <v>45755</v>
      </c>
      <c r="AB294" s="1">
        <v>4</v>
      </c>
      <c r="AC294" s="1" t="s">
        <v>42</v>
      </c>
    </row>
    <row r="295" spans="1:29">
      <c r="A295" s="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c r="P295" s="1">
        <f t="shared" si="24"/>
        <v>18720</v>
      </c>
      <c r="Q295" s="1">
        <v>0</v>
      </c>
      <c r="R295" s="1">
        <f t="shared" si="25"/>
        <v>0</v>
      </c>
      <c r="S295" s="1">
        <f t="shared" si="26"/>
        <v>18720</v>
      </c>
      <c r="T295" s="1">
        <v>0.5</v>
      </c>
      <c r="U295" s="1">
        <f t="shared" si="27"/>
        <v>9360</v>
      </c>
      <c r="V295" s="1">
        <f t="shared" si="28"/>
        <v>9360</v>
      </c>
      <c r="W295" s="4">
        <f t="shared" si="29"/>
        <v>0.5</v>
      </c>
      <c r="X295" s="1" t="s">
        <v>50</v>
      </c>
      <c r="Y295" s="1" t="s">
        <v>40</v>
      </c>
      <c r="Z295" s="1" t="s">
        <v>41</v>
      </c>
      <c r="AA295" s="2">
        <v>45754</v>
      </c>
      <c r="AB295" s="1">
        <v>3</v>
      </c>
      <c r="AC295" s="1" t="s">
        <v>42</v>
      </c>
    </row>
    <row r="296" spans="1:29">
      <c r="A296" s="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c r="P296" s="1">
        <f t="shared" si="24"/>
        <v>21680</v>
      </c>
      <c r="Q296" s="1">
        <v>0</v>
      </c>
      <c r="R296" s="1">
        <f t="shared" si="25"/>
        <v>0</v>
      </c>
      <c r="S296" s="1">
        <f t="shared" si="26"/>
        <v>21680</v>
      </c>
      <c r="T296" s="1">
        <v>0.52</v>
      </c>
      <c r="U296" s="1">
        <f t="shared" si="27"/>
        <v>11273.6</v>
      </c>
      <c r="V296" s="1">
        <f t="shared" si="28"/>
        <v>10406.4</v>
      </c>
      <c r="W296" s="4">
        <f t="shared" si="29"/>
        <v>0.48</v>
      </c>
      <c r="X296" s="1" t="s">
        <v>50</v>
      </c>
      <c r="Y296" s="1" t="s">
        <v>40</v>
      </c>
      <c r="Z296" s="1" t="s">
        <v>41</v>
      </c>
      <c r="AA296" s="2">
        <v>45755</v>
      </c>
      <c r="AB296" s="1">
        <v>4</v>
      </c>
      <c r="AC296" s="1" t="s">
        <v>42</v>
      </c>
    </row>
    <row r="297" spans="1:29">
      <c r="A297" s="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c r="P297" s="1">
        <f t="shared" si="24"/>
        <v>3180</v>
      </c>
      <c r="Q297" s="1">
        <v>25</v>
      </c>
      <c r="R297" s="1">
        <f t="shared" si="25"/>
        <v>795</v>
      </c>
      <c r="S297" s="1">
        <f t="shared" si="26"/>
        <v>2385</v>
      </c>
      <c r="T297" s="1">
        <v>0.5</v>
      </c>
      <c r="U297" s="1">
        <f t="shared" si="27"/>
        <v>1192.5</v>
      </c>
      <c r="V297" s="1">
        <f t="shared" si="28"/>
        <v>1192.5</v>
      </c>
      <c r="W297" s="4">
        <f t="shared" si="29"/>
        <v>0.5</v>
      </c>
      <c r="X297" s="1" t="s">
        <v>39</v>
      </c>
      <c r="Y297" s="1" t="s">
        <v>81</v>
      </c>
      <c r="Z297" s="1" t="s">
        <v>41</v>
      </c>
      <c r="AA297" s="2">
        <v>45753</v>
      </c>
      <c r="AB297" s="1">
        <v>5</v>
      </c>
      <c r="AC297" s="1" t="s">
        <v>42</v>
      </c>
    </row>
    <row r="298" spans="1:29">
      <c r="A298" s="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c r="P298" s="1">
        <f t="shared" si="24"/>
        <v>9500</v>
      </c>
      <c r="Q298" s="1">
        <v>0</v>
      </c>
      <c r="R298" s="1">
        <f t="shared" si="25"/>
        <v>0</v>
      </c>
      <c r="S298" s="1">
        <f t="shared" si="26"/>
        <v>9500</v>
      </c>
      <c r="T298" s="1">
        <v>0.45</v>
      </c>
      <c r="U298" s="1">
        <f t="shared" si="27"/>
        <v>4275</v>
      </c>
      <c r="V298" s="1">
        <f t="shared" si="28"/>
        <v>5225</v>
      </c>
      <c r="W298" s="4">
        <f t="shared" si="29"/>
        <v>0.55000000000000004</v>
      </c>
      <c r="X298" s="1" t="s">
        <v>39</v>
      </c>
      <c r="Y298" s="1" t="s">
        <v>40</v>
      </c>
      <c r="Z298" s="1" t="s">
        <v>120</v>
      </c>
      <c r="AA298" s="1"/>
      <c r="AB298" s="1"/>
      <c r="AC298" s="1" t="s">
        <v>42</v>
      </c>
    </row>
    <row r="299" spans="1:29">
      <c r="A299" s="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c r="P299" s="1">
        <f t="shared" si="24"/>
        <v>10440</v>
      </c>
      <c r="Q299" s="1">
        <v>0</v>
      </c>
      <c r="R299" s="1">
        <f t="shared" si="25"/>
        <v>0</v>
      </c>
      <c r="S299" s="1">
        <f t="shared" si="26"/>
        <v>10440</v>
      </c>
      <c r="T299" s="1">
        <v>0.48</v>
      </c>
      <c r="U299" s="1">
        <f t="shared" si="27"/>
        <v>5011.2</v>
      </c>
      <c r="V299" s="1">
        <f t="shared" si="28"/>
        <v>5428.8</v>
      </c>
      <c r="W299" s="4">
        <f t="shared" si="29"/>
        <v>0.52</v>
      </c>
      <c r="X299" s="1" t="s">
        <v>147</v>
      </c>
      <c r="Y299" s="1" t="s">
        <v>81</v>
      </c>
      <c r="Z299" s="1" t="s">
        <v>41</v>
      </c>
      <c r="AA299" s="2">
        <v>45756</v>
      </c>
      <c r="AB299" s="1">
        <v>4</v>
      </c>
      <c r="AC299" s="1" t="s">
        <v>42</v>
      </c>
    </row>
    <row r="300" spans="1:29">
      <c r="A300" s="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c r="P300" s="1">
        <f t="shared" si="24"/>
        <v>201320</v>
      </c>
      <c r="Q300" s="1">
        <v>10</v>
      </c>
      <c r="R300" s="1">
        <f t="shared" si="25"/>
        <v>20132</v>
      </c>
      <c r="S300" s="1">
        <f t="shared" si="26"/>
        <v>181188</v>
      </c>
      <c r="T300" s="1">
        <v>0.57999999999999996</v>
      </c>
      <c r="U300" s="1">
        <f t="shared" si="27"/>
        <v>105089.04</v>
      </c>
      <c r="V300" s="1">
        <f t="shared" si="28"/>
        <v>76098.960000000006</v>
      </c>
      <c r="W300" s="4">
        <f t="shared" si="29"/>
        <v>0.42000000000000004</v>
      </c>
      <c r="X300" s="1" t="s">
        <v>65</v>
      </c>
      <c r="Y300" s="1" t="s">
        <v>72</v>
      </c>
      <c r="Z300" s="1" t="s">
        <v>66</v>
      </c>
      <c r="AA300" s="1"/>
      <c r="AB300" s="1"/>
      <c r="AC300" s="1" t="s">
        <v>42</v>
      </c>
    </row>
    <row r="301" spans="1:29">
      <c r="A301" s="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c r="P301" s="1">
        <f t="shared" si="24"/>
        <v>5310</v>
      </c>
      <c r="Q301" s="1">
        <v>0</v>
      </c>
      <c r="R301" s="1">
        <f t="shared" si="25"/>
        <v>0</v>
      </c>
      <c r="S301" s="1">
        <f t="shared" si="26"/>
        <v>5310</v>
      </c>
      <c r="T301" s="1">
        <v>0.47</v>
      </c>
      <c r="U301" s="1">
        <f t="shared" si="27"/>
        <v>2495.6999999999998</v>
      </c>
      <c r="V301" s="1">
        <f t="shared" si="28"/>
        <v>2814.3</v>
      </c>
      <c r="W301" s="4">
        <f t="shared" si="29"/>
        <v>0.53</v>
      </c>
      <c r="X301" s="1" t="s">
        <v>147</v>
      </c>
      <c r="Y301" s="1" t="s">
        <v>81</v>
      </c>
      <c r="Z301" s="1" t="s">
        <v>22</v>
      </c>
      <c r="AA301" s="1"/>
      <c r="AB301" s="1"/>
      <c r="AC301" s="1" t="s">
        <v>93</v>
      </c>
    </row>
    <row r="302" spans="1:29">
      <c r="A302" s="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c r="P302" s="1">
        <f t="shared" si="24"/>
        <v>13860</v>
      </c>
      <c r="Q302" s="1">
        <v>15</v>
      </c>
      <c r="R302" s="1">
        <f t="shared" si="25"/>
        <v>2079</v>
      </c>
      <c r="S302" s="1">
        <f t="shared" si="26"/>
        <v>11781</v>
      </c>
      <c r="T302" s="1">
        <v>0.47</v>
      </c>
      <c r="U302" s="1">
        <f t="shared" si="27"/>
        <v>5537.07</v>
      </c>
      <c r="V302" s="1">
        <f t="shared" si="28"/>
        <v>6243.93</v>
      </c>
      <c r="W302" s="4">
        <f t="shared" si="29"/>
        <v>0.53</v>
      </c>
      <c r="X302" s="1" t="s">
        <v>39</v>
      </c>
      <c r="Y302" s="1" t="s">
        <v>57</v>
      </c>
      <c r="Z302" s="1" t="s">
        <v>41</v>
      </c>
      <c r="AA302" s="2">
        <v>45751</v>
      </c>
      <c r="AB302" s="1">
        <v>3</v>
      </c>
      <c r="AC302" s="1" t="s">
        <v>42</v>
      </c>
    </row>
    <row r="303" spans="1:29">
      <c r="A303" s="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c r="P303" s="1">
        <f t="shared" si="24"/>
        <v>23600</v>
      </c>
      <c r="Q303" s="1">
        <v>15</v>
      </c>
      <c r="R303" s="1">
        <f t="shared" si="25"/>
        <v>3540</v>
      </c>
      <c r="S303" s="1">
        <f t="shared" si="26"/>
        <v>20060</v>
      </c>
      <c r="T303" s="1">
        <v>0.45</v>
      </c>
      <c r="U303" s="1">
        <f t="shared" si="27"/>
        <v>9027</v>
      </c>
      <c r="V303" s="1">
        <f t="shared" si="28"/>
        <v>11033</v>
      </c>
      <c r="W303" s="4">
        <f t="shared" si="29"/>
        <v>0.55000000000000004</v>
      </c>
      <c r="X303" s="1" t="s">
        <v>65</v>
      </c>
      <c r="Y303" s="1" t="s">
        <v>57</v>
      </c>
      <c r="Z303" s="1" t="s">
        <v>22</v>
      </c>
      <c r="AA303" s="1"/>
      <c r="AB303" s="1"/>
      <c r="AC303" s="1" t="s">
        <v>93</v>
      </c>
    </row>
    <row r="304" spans="1:29">
      <c r="A304" s="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c r="P304" s="1">
        <f t="shared" si="24"/>
        <v>8800</v>
      </c>
      <c r="Q304" s="1">
        <v>30</v>
      </c>
      <c r="R304" s="1">
        <f t="shared" si="25"/>
        <v>2640</v>
      </c>
      <c r="S304" s="1">
        <f t="shared" si="26"/>
        <v>6160</v>
      </c>
      <c r="T304" s="1">
        <v>0.5</v>
      </c>
      <c r="U304" s="1">
        <f t="shared" si="27"/>
        <v>3080</v>
      </c>
      <c r="V304" s="1">
        <f t="shared" si="28"/>
        <v>3080</v>
      </c>
      <c r="W304" s="4">
        <f t="shared" si="29"/>
        <v>0.5</v>
      </c>
      <c r="X304" s="1" t="s">
        <v>104</v>
      </c>
      <c r="Y304" s="1" t="s">
        <v>72</v>
      </c>
      <c r="Z304" s="1" t="s">
        <v>41</v>
      </c>
      <c r="AA304" s="2">
        <v>45751</v>
      </c>
      <c r="AB304" s="1">
        <v>5</v>
      </c>
      <c r="AC304" s="1" t="s">
        <v>42</v>
      </c>
    </row>
    <row r="305" spans="1:29">
      <c r="A305" s="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c r="P305" s="1">
        <f t="shared" si="24"/>
        <v>9680</v>
      </c>
      <c r="Q305" s="1">
        <v>0</v>
      </c>
      <c r="R305" s="1">
        <f t="shared" si="25"/>
        <v>0</v>
      </c>
      <c r="S305" s="1">
        <f t="shared" si="26"/>
        <v>9680</v>
      </c>
      <c r="T305" s="1">
        <v>0.5</v>
      </c>
      <c r="U305" s="1">
        <f t="shared" si="27"/>
        <v>4840</v>
      </c>
      <c r="V305" s="1">
        <f t="shared" si="28"/>
        <v>4840</v>
      </c>
      <c r="W305" s="4">
        <f t="shared" si="29"/>
        <v>0.5</v>
      </c>
      <c r="X305" s="1" t="s">
        <v>56</v>
      </c>
      <c r="Y305" s="1" t="s">
        <v>81</v>
      </c>
      <c r="Z305" s="1" t="s">
        <v>41</v>
      </c>
      <c r="AA305" s="2">
        <v>45756</v>
      </c>
      <c r="AB305" s="1">
        <v>4</v>
      </c>
      <c r="AC305" s="1" t="s">
        <v>42</v>
      </c>
    </row>
    <row r="306" spans="1:29">
      <c r="A306" s="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c r="P306" s="1">
        <f t="shared" si="24"/>
        <v>6450</v>
      </c>
      <c r="Q306" s="1">
        <v>0</v>
      </c>
      <c r="R306" s="1">
        <f t="shared" si="25"/>
        <v>0</v>
      </c>
      <c r="S306" s="1">
        <f t="shared" si="26"/>
        <v>6450</v>
      </c>
      <c r="T306" s="1">
        <v>0.35</v>
      </c>
      <c r="U306" s="1">
        <f t="shared" si="27"/>
        <v>2257.5</v>
      </c>
      <c r="V306" s="1">
        <f t="shared" si="28"/>
        <v>4192.5</v>
      </c>
      <c r="W306" s="4">
        <f t="shared" si="29"/>
        <v>0.65</v>
      </c>
      <c r="X306" s="1" t="s">
        <v>39</v>
      </c>
      <c r="Y306" s="1" t="s">
        <v>40</v>
      </c>
      <c r="Z306" s="1" t="s">
        <v>41</v>
      </c>
      <c r="AA306" s="2">
        <v>45755</v>
      </c>
      <c r="AB306" s="1">
        <v>5</v>
      </c>
      <c r="AC306" s="1" t="s">
        <v>42</v>
      </c>
    </row>
    <row r="307" spans="1:29">
      <c r="A307" s="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c r="P307" s="1">
        <f t="shared" si="24"/>
        <v>4700</v>
      </c>
      <c r="Q307" s="1">
        <v>20</v>
      </c>
      <c r="R307" s="1">
        <f t="shared" si="25"/>
        <v>940</v>
      </c>
      <c r="S307" s="1">
        <f t="shared" si="26"/>
        <v>3760</v>
      </c>
      <c r="T307" s="1">
        <v>0.62</v>
      </c>
      <c r="U307" s="1">
        <f t="shared" si="27"/>
        <v>2331.1999999999998</v>
      </c>
      <c r="V307" s="1">
        <f t="shared" si="28"/>
        <v>1428.8000000000002</v>
      </c>
      <c r="W307" s="4">
        <f t="shared" si="29"/>
        <v>0.38000000000000006</v>
      </c>
      <c r="X307" s="1" t="s">
        <v>147</v>
      </c>
      <c r="Y307" s="1" t="s">
        <v>81</v>
      </c>
      <c r="Z307" s="1" t="s">
        <v>41</v>
      </c>
      <c r="AA307" s="2">
        <v>45752</v>
      </c>
      <c r="AB307" s="1">
        <v>4</v>
      </c>
      <c r="AC307" s="1" t="s">
        <v>42</v>
      </c>
    </row>
    <row r="308" spans="1:29">
      <c r="A308" s="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c r="P308" s="1">
        <f t="shared" si="24"/>
        <v>6020</v>
      </c>
      <c r="Q308" s="1">
        <v>5</v>
      </c>
      <c r="R308" s="1">
        <f t="shared" si="25"/>
        <v>301</v>
      </c>
      <c r="S308" s="1">
        <f t="shared" si="26"/>
        <v>5719</v>
      </c>
      <c r="T308" s="1">
        <v>0.52</v>
      </c>
      <c r="U308" s="1">
        <f t="shared" si="27"/>
        <v>2973.88</v>
      </c>
      <c r="V308" s="1">
        <f t="shared" si="28"/>
        <v>2745.12</v>
      </c>
      <c r="W308" s="4">
        <f t="shared" si="29"/>
        <v>0.48</v>
      </c>
      <c r="X308" s="1" t="s">
        <v>65</v>
      </c>
      <c r="Y308" s="1" t="s">
        <v>57</v>
      </c>
      <c r="Z308" s="1" t="s">
        <v>41</v>
      </c>
      <c r="AA308" s="2">
        <v>45752</v>
      </c>
      <c r="AB308" s="1">
        <v>5</v>
      </c>
      <c r="AC308" s="1" t="s">
        <v>42</v>
      </c>
    </row>
    <row r="309" spans="1:29">
      <c r="A309" s="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c r="P309" s="1">
        <f t="shared" si="24"/>
        <v>1260</v>
      </c>
      <c r="Q309" s="1">
        <v>5</v>
      </c>
      <c r="R309" s="1">
        <f t="shared" si="25"/>
        <v>63</v>
      </c>
      <c r="S309" s="1">
        <f t="shared" si="26"/>
        <v>1197</v>
      </c>
      <c r="T309" s="1">
        <v>0.35</v>
      </c>
      <c r="U309" s="1">
        <f t="shared" si="27"/>
        <v>418.95</v>
      </c>
      <c r="V309" s="1">
        <f t="shared" si="28"/>
        <v>778.05</v>
      </c>
      <c r="W309" s="4">
        <f t="shared" si="29"/>
        <v>0.64999999999999991</v>
      </c>
      <c r="X309" s="1" t="s">
        <v>92</v>
      </c>
      <c r="Y309" s="1" t="s">
        <v>57</v>
      </c>
      <c r="Z309" s="1" t="s">
        <v>41</v>
      </c>
      <c r="AA309" s="2">
        <v>45757</v>
      </c>
      <c r="AB309" s="1">
        <v>4</v>
      </c>
      <c r="AC309" s="1" t="s">
        <v>42</v>
      </c>
    </row>
    <row r="310" spans="1:29">
      <c r="A310" s="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c r="P310" s="1">
        <f t="shared" si="24"/>
        <v>3680</v>
      </c>
      <c r="Q310" s="1">
        <v>25</v>
      </c>
      <c r="R310" s="1">
        <f t="shared" si="25"/>
        <v>920</v>
      </c>
      <c r="S310" s="1">
        <f t="shared" si="26"/>
        <v>2760</v>
      </c>
      <c r="T310" s="1">
        <v>0.62</v>
      </c>
      <c r="U310" s="1">
        <f t="shared" si="27"/>
        <v>1711.2</v>
      </c>
      <c r="V310" s="1">
        <f t="shared" si="28"/>
        <v>1048.8</v>
      </c>
      <c r="W310" s="4">
        <f t="shared" si="29"/>
        <v>0.38</v>
      </c>
      <c r="X310" s="1" t="s">
        <v>65</v>
      </c>
      <c r="Y310" s="1" t="s">
        <v>57</v>
      </c>
      <c r="Z310" s="1" t="s">
        <v>41</v>
      </c>
      <c r="AA310" s="2">
        <v>45754</v>
      </c>
      <c r="AB310" s="1">
        <v>5</v>
      </c>
      <c r="AC310" s="1" t="s">
        <v>42</v>
      </c>
    </row>
    <row r="311" spans="1:29">
      <c r="A311" s="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c r="P311" s="1">
        <f t="shared" si="24"/>
        <v>9200</v>
      </c>
      <c r="Q311" s="1">
        <v>10</v>
      </c>
      <c r="R311" s="1">
        <f t="shared" si="25"/>
        <v>920</v>
      </c>
      <c r="S311" s="1">
        <f t="shared" si="26"/>
        <v>8280</v>
      </c>
      <c r="T311" s="1">
        <v>0.45</v>
      </c>
      <c r="U311" s="1">
        <f t="shared" si="27"/>
        <v>3726</v>
      </c>
      <c r="V311" s="1">
        <f t="shared" si="28"/>
        <v>4554</v>
      </c>
      <c r="W311" s="4">
        <f t="shared" si="29"/>
        <v>0.55000000000000004</v>
      </c>
      <c r="X311" s="1" t="s">
        <v>104</v>
      </c>
      <c r="Y311" s="1" t="s">
        <v>40</v>
      </c>
      <c r="Z311" s="1" t="s">
        <v>66</v>
      </c>
      <c r="AA311" s="1"/>
      <c r="AB311" s="1"/>
      <c r="AC311" s="1" t="s">
        <v>42</v>
      </c>
    </row>
    <row r="312" spans="1:29">
      <c r="A312" s="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c r="P312" s="1">
        <f t="shared" si="24"/>
        <v>1240</v>
      </c>
      <c r="Q312" s="1">
        <v>10</v>
      </c>
      <c r="R312" s="1">
        <f t="shared" si="25"/>
        <v>124</v>
      </c>
      <c r="S312" s="1">
        <f t="shared" si="26"/>
        <v>1116</v>
      </c>
      <c r="T312" s="1">
        <v>0.62</v>
      </c>
      <c r="U312" s="1">
        <f t="shared" si="27"/>
        <v>691.92</v>
      </c>
      <c r="V312" s="1">
        <f t="shared" si="28"/>
        <v>424.08000000000004</v>
      </c>
      <c r="W312" s="4">
        <f t="shared" si="29"/>
        <v>0.38000000000000006</v>
      </c>
      <c r="X312" s="1" t="s">
        <v>147</v>
      </c>
      <c r="Y312" s="1" t="s">
        <v>40</v>
      </c>
      <c r="Z312" s="1" t="s">
        <v>51</v>
      </c>
      <c r="AA312" s="2">
        <v>45759</v>
      </c>
      <c r="AB312" s="1"/>
      <c r="AC312" s="1" t="s">
        <v>42</v>
      </c>
    </row>
    <row r="313" spans="1:29">
      <c r="A313" s="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c r="P313" s="1">
        <f t="shared" si="24"/>
        <v>9840</v>
      </c>
      <c r="Q313" s="1">
        <v>10</v>
      </c>
      <c r="R313" s="1">
        <f t="shared" si="25"/>
        <v>984</v>
      </c>
      <c r="S313" s="1">
        <f t="shared" si="26"/>
        <v>8856</v>
      </c>
      <c r="T313" s="1">
        <v>0.5</v>
      </c>
      <c r="U313" s="1">
        <f t="shared" si="27"/>
        <v>4428</v>
      </c>
      <c r="V313" s="1">
        <f t="shared" si="28"/>
        <v>4428</v>
      </c>
      <c r="W313" s="4">
        <f t="shared" si="29"/>
        <v>0.5</v>
      </c>
      <c r="X313" s="1" t="s">
        <v>50</v>
      </c>
      <c r="Y313" s="1" t="s">
        <v>57</v>
      </c>
      <c r="Z313" s="1" t="s">
        <v>41</v>
      </c>
      <c r="AA313" s="2">
        <v>45753</v>
      </c>
      <c r="AB313" s="1">
        <v>3</v>
      </c>
      <c r="AC313" s="1" t="s">
        <v>42</v>
      </c>
    </row>
    <row r="314" spans="1:29">
      <c r="A314" s="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c r="P314" s="1">
        <f t="shared" si="24"/>
        <v>8240</v>
      </c>
      <c r="Q314" s="1">
        <v>10</v>
      </c>
      <c r="R314" s="1">
        <f t="shared" si="25"/>
        <v>824</v>
      </c>
      <c r="S314" s="1">
        <f t="shared" si="26"/>
        <v>7416</v>
      </c>
      <c r="T314" s="1">
        <v>0.45</v>
      </c>
      <c r="U314" s="1">
        <f t="shared" si="27"/>
        <v>3337.2000000000003</v>
      </c>
      <c r="V314" s="1">
        <f t="shared" si="28"/>
        <v>4078.7999999999997</v>
      </c>
      <c r="W314" s="4">
        <f t="shared" si="29"/>
        <v>0.54999999999999993</v>
      </c>
      <c r="X314" s="1" t="s">
        <v>50</v>
      </c>
      <c r="Y314" s="1" t="s">
        <v>40</v>
      </c>
      <c r="Z314" s="1" t="s">
        <v>51</v>
      </c>
      <c r="AA314" s="2">
        <v>45754</v>
      </c>
      <c r="AB314" s="1"/>
      <c r="AC314" s="1" t="s">
        <v>42</v>
      </c>
    </row>
    <row r="315" spans="1:29">
      <c r="A315" s="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c r="P315" s="1">
        <f t="shared" si="24"/>
        <v>4410</v>
      </c>
      <c r="Q315" s="1">
        <v>10</v>
      </c>
      <c r="R315" s="1">
        <f t="shared" si="25"/>
        <v>441</v>
      </c>
      <c r="S315" s="1">
        <f t="shared" si="26"/>
        <v>3969</v>
      </c>
      <c r="T315" s="1">
        <v>0.47</v>
      </c>
      <c r="U315" s="1">
        <f t="shared" si="27"/>
        <v>1865.4299999999998</v>
      </c>
      <c r="V315" s="1">
        <f t="shared" si="28"/>
        <v>2103.5700000000002</v>
      </c>
      <c r="W315" s="4">
        <f t="shared" si="29"/>
        <v>0.53</v>
      </c>
      <c r="X315" s="1" t="s">
        <v>147</v>
      </c>
      <c r="Y315" s="1" t="s">
        <v>40</v>
      </c>
      <c r="Z315" s="1" t="s">
        <v>120</v>
      </c>
      <c r="AA315" s="1"/>
      <c r="AB315" s="1"/>
      <c r="AC315" s="1" t="s">
        <v>42</v>
      </c>
    </row>
    <row r="316" spans="1:29">
      <c r="A316" s="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c r="P316" s="1">
        <f t="shared" si="24"/>
        <v>4940</v>
      </c>
      <c r="Q316" s="1">
        <v>15</v>
      </c>
      <c r="R316" s="1">
        <f t="shared" si="25"/>
        <v>741</v>
      </c>
      <c r="S316" s="1">
        <f t="shared" si="26"/>
        <v>4199</v>
      </c>
      <c r="T316" s="1">
        <v>0.52</v>
      </c>
      <c r="U316" s="1">
        <f t="shared" si="27"/>
        <v>2183.48</v>
      </c>
      <c r="V316" s="1">
        <f t="shared" si="28"/>
        <v>2015.52</v>
      </c>
      <c r="W316" s="4">
        <f t="shared" si="29"/>
        <v>0.48</v>
      </c>
      <c r="X316" s="1" t="s">
        <v>56</v>
      </c>
      <c r="Y316" s="1" t="s">
        <v>72</v>
      </c>
      <c r="Z316" s="1" t="s">
        <v>41</v>
      </c>
      <c r="AA316" s="2">
        <v>45757</v>
      </c>
      <c r="AB316" s="1">
        <v>4</v>
      </c>
      <c r="AC316" s="1" t="s">
        <v>42</v>
      </c>
    </row>
    <row r="317" spans="1:29">
      <c r="A317" s="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c r="P317" s="1">
        <f t="shared" si="24"/>
        <v>2280</v>
      </c>
      <c r="Q317" s="1">
        <v>0</v>
      </c>
      <c r="R317" s="1">
        <f t="shared" si="25"/>
        <v>0</v>
      </c>
      <c r="S317" s="1">
        <f t="shared" si="26"/>
        <v>2280</v>
      </c>
      <c r="T317" s="1">
        <v>0.62</v>
      </c>
      <c r="U317" s="1">
        <f t="shared" si="27"/>
        <v>1413.6</v>
      </c>
      <c r="V317" s="1">
        <f t="shared" si="28"/>
        <v>866.40000000000009</v>
      </c>
      <c r="W317" s="4">
        <f t="shared" si="29"/>
        <v>0.38000000000000006</v>
      </c>
      <c r="X317" s="1" t="s">
        <v>92</v>
      </c>
      <c r="Y317" s="1" t="s">
        <v>72</v>
      </c>
      <c r="Z317" s="1" t="s">
        <v>41</v>
      </c>
      <c r="AA317" s="2">
        <v>45756</v>
      </c>
      <c r="AB317" s="1">
        <v>4</v>
      </c>
      <c r="AC317" s="1" t="s">
        <v>42</v>
      </c>
    </row>
    <row r="318" spans="1:29">
      <c r="A318" s="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c r="P318" s="1">
        <f t="shared" si="24"/>
        <v>60760</v>
      </c>
      <c r="Q318" s="1">
        <v>30</v>
      </c>
      <c r="R318" s="1">
        <f t="shared" si="25"/>
        <v>18228</v>
      </c>
      <c r="S318" s="1">
        <f t="shared" si="26"/>
        <v>42532</v>
      </c>
      <c r="T318" s="1">
        <v>0.57999999999999996</v>
      </c>
      <c r="U318" s="1">
        <f t="shared" si="27"/>
        <v>24668.559999999998</v>
      </c>
      <c r="V318" s="1">
        <f t="shared" si="28"/>
        <v>17863.440000000002</v>
      </c>
      <c r="W318" s="4">
        <f t="shared" si="29"/>
        <v>0.42000000000000004</v>
      </c>
      <c r="X318" s="1" t="s">
        <v>39</v>
      </c>
      <c r="Y318" s="1" t="s">
        <v>72</v>
      </c>
      <c r="Z318" s="1" t="s">
        <v>66</v>
      </c>
      <c r="AA318" s="1"/>
      <c r="AB318" s="1"/>
      <c r="AC318" s="1" t="s">
        <v>42</v>
      </c>
    </row>
    <row r="319" spans="1:29">
      <c r="A319" s="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c r="P319" s="1">
        <f t="shared" si="24"/>
        <v>8240</v>
      </c>
      <c r="Q319" s="1">
        <v>30</v>
      </c>
      <c r="R319" s="1">
        <f t="shared" si="25"/>
        <v>2472</v>
      </c>
      <c r="S319" s="1">
        <f t="shared" si="26"/>
        <v>5768</v>
      </c>
      <c r="T319" s="1">
        <v>0.47</v>
      </c>
      <c r="U319" s="1">
        <f t="shared" si="27"/>
        <v>2710.96</v>
      </c>
      <c r="V319" s="1">
        <f t="shared" si="28"/>
        <v>3057.04</v>
      </c>
      <c r="W319" s="4">
        <f t="shared" si="29"/>
        <v>0.53</v>
      </c>
      <c r="X319" s="1" t="s">
        <v>39</v>
      </c>
      <c r="Y319" s="1" t="s">
        <v>40</v>
      </c>
      <c r="Z319" s="1" t="s">
        <v>41</v>
      </c>
      <c r="AA319" s="2">
        <v>45759</v>
      </c>
      <c r="AB319" s="1">
        <v>5</v>
      </c>
      <c r="AC319" s="1" t="s">
        <v>42</v>
      </c>
    </row>
    <row r="320" spans="1:29">
      <c r="A320" s="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c r="P320" s="1">
        <f t="shared" si="24"/>
        <v>3230</v>
      </c>
      <c r="Q320" s="1">
        <v>20</v>
      </c>
      <c r="R320" s="1">
        <f t="shared" si="25"/>
        <v>646</v>
      </c>
      <c r="S320" s="1">
        <f t="shared" si="26"/>
        <v>2584</v>
      </c>
      <c r="T320" s="1">
        <v>0.47</v>
      </c>
      <c r="U320" s="1">
        <f t="shared" si="27"/>
        <v>1214.48</v>
      </c>
      <c r="V320" s="1">
        <f t="shared" si="28"/>
        <v>1369.52</v>
      </c>
      <c r="W320" s="4">
        <f t="shared" si="29"/>
        <v>0.53</v>
      </c>
      <c r="X320" s="1" t="s">
        <v>50</v>
      </c>
      <c r="Y320" s="1" t="s">
        <v>40</v>
      </c>
      <c r="Z320" s="1" t="s">
        <v>41</v>
      </c>
      <c r="AA320" s="2">
        <v>45761</v>
      </c>
      <c r="AB320" s="1">
        <v>3</v>
      </c>
      <c r="AC320" s="1" t="s">
        <v>42</v>
      </c>
    </row>
    <row r="321" spans="1:29">
      <c r="A321" s="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c r="P321" s="1">
        <f t="shared" si="24"/>
        <v>1300</v>
      </c>
      <c r="Q321" s="1">
        <v>10</v>
      </c>
      <c r="R321" s="1">
        <f t="shared" si="25"/>
        <v>130</v>
      </c>
      <c r="S321" s="1">
        <f t="shared" si="26"/>
        <v>1170</v>
      </c>
      <c r="T321" s="1">
        <v>0.62</v>
      </c>
      <c r="U321" s="1">
        <f t="shared" si="27"/>
        <v>725.4</v>
      </c>
      <c r="V321" s="1">
        <f t="shared" si="28"/>
        <v>444.6</v>
      </c>
      <c r="W321" s="4">
        <f t="shared" si="29"/>
        <v>0.38</v>
      </c>
      <c r="X321" s="1" t="s">
        <v>50</v>
      </c>
      <c r="Y321" s="1" t="s">
        <v>40</v>
      </c>
      <c r="Z321" s="1" t="s">
        <v>51</v>
      </c>
      <c r="AA321" s="2">
        <v>45759</v>
      </c>
      <c r="AB321" s="1"/>
      <c r="AC321" s="1" t="s">
        <v>42</v>
      </c>
    </row>
    <row r="322" spans="1:29">
      <c r="A322" s="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c r="P322" s="1">
        <f t="shared" si="24"/>
        <v>580</v>
      </c>
      <c r="Q322" s="1">
        <v>5</v>
      </c>
      <c r="R322" s="1">
        <f t="shared" si="25"/>
        <v>29</v>
      </c>
      <c r="S322" s="1">
        <f t="shared" si="26"/>
        <v>551</v>
      </c>
      <c r="T322" s="1">
        <v>0.35</v>
      </c>
      <c r="U322" s="1">
        <f t="shared" si="27"/>
        <v>192.85</v>
      </c>
      <c r="V322" s="1">
        <f t="shared" si="28"/>
        <v>358.15</v>
      </c>
      <c r="W322" s="4">
        <f t="shared" si="29"/>
        <v>0.64999999999999991</v>
      </c>
      <c r="X322" s="1" t="s">
        <v>50</v>
      </c>
      <c r="Y322" s="1" t="s">
        <v>57</v>
      </c>
      <c r="Z322" s="1" t="s">
        <v>22</v>
      </c>
      <c r="AA322" s="1"/>
      <c r="AB322" s="1"/>
      <c r="AC322" s="1" t="s">
        <v>93</v>
      </c>
    </row>
    <row r="323" spans="1:29">
      <c r="A323" s="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c r="P323" s="1">
        <f t="shared" ref="P323:P386" si="30">PRODUCT(N323,O323)</f>
        <v>13620</v>
      </c>
      <c r="Q323" s="1">
        <v>15</v>
      </c>
      <c r="R323" s="1">
        <f t="shared" ref="R323:R386" si="31">P323*(Q323/100)</f>
        <v>2043</v>
      </c>
      <c r="S323" s="1">
        <f t="shared" ref="S323:S386" si="32">P323-R323</f>
        <v>11577</v>
      </c>
      <c r="T323" s="1">
        <v>0.52</v>
      </c>
      <c r="U323" s="1">
        <f t="shared" ref="U323:U386" si="33">S323*T323</f>
        <v>6020.04</v>
      </c>
      <c r="V323" s="1">
        <f t="shared" ref="V323:V386" si="34">S323-U323</f>
        <v>5556.96</v>
      </c>
      <c r="W323" s="4">
        <f t="shared" ref="W323:W386" si="35">(V323/S323)</f>
        <v>0.48</v>
      </c>
      <c r="X323" s="1" t="s">
        <v>56</v>
      </c>
      <c r="Y323" s="1" t="s">
        <v>40</v>
      </c>
      <c r="Z323" s="1" t="s">
        <v>41</v>
      </c>
      <c r="AA323" s="2">
        <v>45756</v>
      </c>
      <c r="AB323" s="1">
        <v>4</v>
      </c>
      <c r="AC323" s="1" t="s">
        <v>42</v>
      </c>
    </row>
    <row r="324" spans="1:29">
      <c r="A324" s="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c r="P324" s="1">
        <f t="shared" si="30"/>
        <v>166800</v>
      </c>
      <c r="Q324" s="1">
        <v>20</v>
      </c>
      <c r="R324" s="1">
        <f t="shared" si="31"/>
        <v>33360</v>
      </c>
      <c r="S324" s="1">
        <f t="shared" si="32"/>
        <v>133440</v>
      </c>
      <c r="T324" s="1">
        <v>0.57999999999999996</v>
      </c>
      <c r="U324" s="1">
        <f t="shared" si="33"/>
        <v>77395.199999999997</v>
      </c>
      <c r="V324" s="1">
        <f t="shared" si="34"/>
        <v>56044.800000000003</v>
      </c>
      <c r="W324" s="4">
        <f t="shared" si="35"/>
        <v>0.42000000000000004</v>
      </c>
      <c r="X324" s="1" t="s">
        <v>147</v>
      </c>
      <c r="Y324" s="1" t="s">
        <v>72</v>
      </c>
      <c r="Z324" s="1" t="s">
        <v>66</v>
      </c>
      <c r="AA324" s="1"/>
      <c r="AB324" s="1"/>
      <c r="AC324" s="1" t="s">
        <v>42</v>
      </c>
    </row>
    <row r="325" spans="1:29">
      <c r="A325" s="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c r="P325" s="1">
        <f t="shared" si="30"/>
        <v>449150</v>
      </c>
      <c r="Q325" s="1">
        <v>30</v>
      </c>
      <c r="R325" s="1">
        <f t="shared" si="31"/>
        <v>134745</v>
      </c>
      <c r="S325" s="1">
        <f t="shared" si="32"/>
        <v>314405</v>
      </c>
      <c r="T325" s="1">
        <v>0.57999999999999996</v>
      </c>
      <c r="U325" s="1">
        <f t="shared" si="33"/>
        <v>182354.9</v>
      </c>
      <c r="V325" s="1">
        <f t="shared" si="34"/>
        <v>132050.1</v>
      </c>
      <c r="W325" s="4">
        <f t="shared" si="35"/>
        <v>0.42000000000000004</v>
      </c>
      <c r="X325" s="1" t="s">
        <v>39</v>
      </c>
      <c r="Y325" s="1" t="s">
        <v>72</v>
      </c>
      <c r="Z325" s="1" t="s">
        <v>41</v>
      </c>
      <c r="AA325" s="2">
        <v>45762</v>
      </c>
      <c r="AB325" s="1">
        <v>5</v>
      </c>
      <c r="AC325" s="1" t="s">
        <v>42</v>
      </c>
    </row>
    <row r="326" spans="1:29">
      <c r="A326" s="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c r="P326" s="1">
        <f t="shared" si="30"/>
        <v>1920</v>
      </c>
      <c r="Q326" s="1">
        <v>25</v>
      </c>
      <c r="R326" s="1">
        <f t="shared" si="31"/>
        <v>480</v>
      </c>
      <c r="S326" s="1">
        <f t="shared" si="32"/>
        <v>1440</v>
      </c>
      <c r="T326" s="1">
        <v>0.35</v>
      </c>
      <c r="U326" s="1">
        <f t="shared" si="33"/>
        <v>503.99999999999994</v>
      </c>
      <c r="V326" s="1">
        <f t="shared" si="34"/>
        <v>936</v>
      </c>
      <c r="W326" s="4">
        <f t="shared" si="35"/>
        <v>0.65</v>
      </c>
      <c r="X326" s="1" t="s">
        <v>39</v>
      </c>
      <c r="Y326" s="1" t="s">
        <v>40</v>
      </c>
      <c r="Z326" s="1" t="s">
        <v>41</v>
      </c>
      <c r="AA326" s="2">
        <v>45760</v>
      </c>
      <c r="AB326" s="1">
        <v>5</v>
      </c>
      <c r="AC326" s="1" t="s">
        <v>42</v>
      </c>
    </row>
    <row r="327" spans="1:29">
      <c r="A327" s="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c r="P327" s="1">
        <f t="shared" si="30"/>
        <v>16550</v>
      </c>
      <c r="Q327" s="1">
        <v>5</v>
      </c>
      <c r="R327" s="1">
        <f t="shared" si="31"/>
        <v>827.5</v>
      </c>
      <c r="S327" s="1">
        <f t="shared" si="32"/>
        <v>15722.5</v>
      </c>
      <c r="T327" s="1">
        <v>0.45</v>
      </c>
      <c r="U327" s="1">
        <f t="shared" si="33"/>
        <v>7075.125</v>
      </c>
      <c r="V327" s="1">
        <f t="shared" si="34"/>
        <v>8647.375</v>
      </c>
      <c r="W327" s="4">
        <f t="shared" si="35"/>
        <v>0.55000000000000004</v>
      </c>
      <c r="X327" s="1" t="s">
        <v>65</v>
      </c>
      <c r="Y327" s="1" t="s">
        <v>40</v>
      </c>
      <c r="Z327" s="1" t="s">
        <v>22</v>
      </c>
      <c r="AA327" s="1"/>
      <c r="AB327" s="1"/>
      <c r="AC327" s="1" t="s">
        <v>93</v>
      </c>
    </row>
    <row r="328" spans="1:29">
      <c r="A328" s="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c r="P328" s="1">
        <f t="shared" si="30"/>
        <v>8250</v>
      </c>
      <c r="Q328" s="1">
        <v>0</v>
      </c>
      <c r="R328" s="1">
        <f t="shared" si="31"/>
        <v>0</v>
      </c>
      <c r="S328" s="1">
        <f t="shared" si="32"/>
        <v>8250</v>
      </c>
      <c r="T328" s="1">
        <v>0.52</v>
      </c>
      <c r="U328" s="1">
        <f t="shared" si="33"/>
        <v>4290</v>
      </c>
      <c r="V328" s="1">
        <f t="shared" si="34"/>
        <v>3960</v>
      </c>
      <c r="W328" s="4">
        <f t="shared" si="35"/>
        <v>0.48</v>
      </c>
      <c r="X328" s="1" t="s">
        <v>147</v>
      </c>
      <c r="Y328" s="1" t="s">
        <v>57</v>
      </c>
      <c r="Z328" s="1" t="s">
        <v>120</v>
      </c>
      <c r="AA328" s="1"/>
      <c r="AB328" s="1"/>
      <c r="AC328" s="1" t="s">
        <v>42</v>
      </c>
    </row>
    <row r="329" spans="1:29">
      <c r="A329" s="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c r="P329" s="1">
        <f t="shared" si="30"/>
        <v>3900</v>
      </c>
      <c r="Q329" s="1">
        <v>10</v>
      </c>
      <c r="R329" s="1">
        <f t="shared" si="31"/>
        <v>390</v>
      </c>
      <c r="S329" s="1">
        <f t="shared" si="32"/>
        <v>3510</v>
      </c>
      <c r="T329" s="1">
        <v>0.48</v>
      </c>
      <c r="U329" s="1">
        <f t="shared" si="33"/>
        <v>1684.8</v>
      </c>
      <c r="V329" s="1">
        <f t="shared" si="34"/>
        <v>1825.2</v>
      </c>
      <c r="W329" s="4">
        <f t="shared" si="35"/>
        <v>0.52</v>
      </c>
      <c r="X329" s="1" t="s">
        <v>50</v>
      </c>
      <c r="Y329" s="1" t="s">
        <v>72</v>
      </c>
      <c r="Z329" s="1" t="s">
        <v>41</v>
      </c>
      <c r="AA329" s="2">
        <v>45764</v>
      </c>
      <c r="AB329" s="1">
        <v>5</v>
      </c>
      <c r="AC329" s="1" t="s">
        <v>42</v>
      </c>
    </row>
    <row r="330" spans="1:29">
      <c r="A330" s="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c r="P330" s="1">
        <f t="shared" si="30"/>
        <v>16900</v>
      </c>
      <c r="Q330" s="1">
        <v>20</v>
      </c>
      <c r="R330" s="1">
        <f t="shared" si="31"/>
        <v>3380</v>
      </c>
      <c r="S330" s="1">
        <f t="shared" si="32"/>
        <v>13520</v>
      </c>
      <c r="T330" s="1">
        <v>0.47</v>
      </c>
      <c r="U330" s="1">
        <f t="shared" si="33"/>
        <v>6354.4</v>
      </c>
      <c r="V330" s="1">
        <f t="shared" si="34"/>
        <v>7165.6</v>
      </c>
      <c r="W330" s="4">
        <f t="shared" si="35"/>
        <v>0.53</v>
      </c>
      <c r="X330" s="1" t="s">
        <v>92</v>
      </c>
      <c r="Y330" s="1" t="s">
        <v>57</v>
      </c>
      <c r="Z330" s="1" t="s">
        <v>41</v>
      </c>
      <c r="AA330" s="2">
        <v>45765</v>
      </c>
      <c r="AB330" s="1">
        <v>3</v>
      </c>
      <c r="AC330" s="1" t="s">
        <v>42</v>
      </c>
    </row>
    <row r="331" spans="1:29">
      <c r="A331" s="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c r="P331" s="1">
        <f t="shared" si="30"/>
        <v>570</v>
      </c>
      <c r="Q331" s="1">
        <v>0</v>
      </c>
      <c r="R331" s="1">
        <f t="shared" si="31"/>
        <v>0</v>
      </c>
      <c r="S331" s="1">
        <f t="shared" si="32"/>
        <v>570</v>
      </c>
      <c r="T331" s="1">
        <v>0.62</v>
      </c>
      <c r="U331" s="1">
        <f t="shared" si="33"/>
        <v>353.4</v>
      </c>
      <c r="V331" s="1">
        <f t="shared" si="34"/>
        <v>216.60000000000002</v>
      </c>
      <c r="W331" s="4">
        <f t="shared" si="35"/>
        <v>0.38000000000000006</v>
      </c>
      <c r="X331" s="1" t="s">
        <v>56</v>
      </c>
      <c r="Y331" s="1" t="s">
        <v>72</v>
      </c>
      <c r="Z331" s="1" t="s">
        <v>41</v>
      </c>
      <c r="AA331" s="2">
        <v>45763</v>
      </c>
      <c r="AB331" s="1">
        <v>3</v>
      </c>
      <c r="AC331" s="1" t="s">
        <v>42</v>
      </c>
    </row>
    <row r="332" spans="1:29">
      <c r="A332" s="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c r="P332" s="1">
        <f t="shared" si="30"/>
        <v>6270</v>
      </c>
      <c r="Q332" s="1">
        <v>0</v>
      </c>
      <c r="R332" s="1">
        <f t="shared" si="31"/>
        <v>0</v>
      </c>
      <c r="S332" s="1">
        <f t="shared" si="32"/>
        <v>6270</v>
      </c>
      <c r="T332" s="1">
        <v>0.5</v>
      </c>
      <c r="U332" s="1">
        <f t="shared" si="33"/>
        <v>3135</v>
      </c>
      <c r="V332" s="1">
        <f t="shared" si="34"/>
        <v>3135</v>
      </c>
      <c r="W332" s="4">
        <f t="shared" si="35"/>
        <v>0.5</v>
      </c>
      <c r="X332" s="1" t="s">
        <v>65</v>
      </c>
      <c r="Y332" s="1" t="s">
        <v>57</v>
      </c>
      <c r="Z332" s="1" t="s">
        <v>51</v>
      </c>
      <c r="AA332" s="2">
        <v>45766</v>
      </c>
      <c r="AB332" s="1"/>
      <c r="AC332" s="1" t="s">
        <v>42</v>
      </c>
    </row>
    <row r="333" spans="1:29">
      <c r="A333" s="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c r="P333" s="1">
        <f t="shared" si="30"/>
        <v>120720</v>
      </c>
      <c r="Q333" s="1">
        <v>0</v>
      </c>
      <c r="R333" s="1">
        <f t="shared" si="31"/>
        <v>0</v>
      </c>
      <c r="S333" s="1">
        <f t="shared" si="32"/>
        <v>120720</v>
      </c>
      <c r="T333" s="1">
        <v>0.57999999999999996</v>
      </c>
      <c r="U333" s="1">
        <f t="shared" si="33"/>
        <v>70017.599999999991</v>
      </c>
      <c r="V333" s="1">
        <f t="shared" si="34"/>
        <v>50702.400000000009</v>
      </c>
      <c r="W333" s="4">
        <f t="shared" si="35"/>
        <v>0.4200000000000001</v>
      </c>
      <c r="X333" s="1" t="s">
        <v>50</v>
      </c>
      <c r="Y333" s="1" t="s">
        <v>40</v>
      </c>
      <c r="Z333" s="1" t="s">
        <v>51</v>
      </c>
      <c r="AA333" s="2">
        <v>45760</v>
      </c>
      <c r="AB333" s="1"/>
      <c r="AC333" s="1" t="s">
        <v>42</v>
      </c>
    </row>
    <row r="334" spans="1:29">
      <c r="A334" s="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c r="P334" s="1">
        <f t="shared" si="30"/>
        <v>6390</v>
      </c>
      <c r="Q334" s="1">
        <v>0</v>
      </c>
      <c r="R334" s="1">
        <f t="shared" si="31"/>
        <v>0</v>
      </c>
      <c r="S334" s="1">
        <f t="shared" si="32"/>
        <v>6390</v>
      </c>
      <c r="T334" s="1">
        <v>0.45</v>
      </c>
      <c r="U334" s="1">
        <f t="shared" si="33"/>
        <v>2875.5</v>
      </c>
      <c r="V334" s="1">
        <f t="shared" si="34"/>
        <v>3514.5</v>
      </c>
      <c r="W334" s="4">
        <f t="shared" si="35"/>
        <v>0.55000000000000004</v>
      </c>
      <c r="X334" s="1" t="s">
        <v>56</v>
      </c>
      <c r="Y334" s="1" t="s">
        <v>72</v>
      </c>
      <c r="Z334" s="1" t="s">
        <v>41</v>
      </c>
      <c r="AA334" s="2">
        <v>45766</v>
      </c>
      <c r="AB334" s="1">
        <v>5</v>
      </c>
      <c r="AC334" s="1" t="s">
        <v>42</v>
      </c>
    </row>
    <row r="335" spans="1:29">
      <c r="A335" s="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c r="P335" s="1">
        <f t="shared" si="30"/>
        <v>27050</v>
      </c>
      <c r="Q335" s="1">
        <v>5</v>
      </c>
      <c r="R335" s="1">
        <f t="shared" si="31"/>
        <v>1352.5</v>
      </c>
      <c r="S335" s="1">
        <f t="shared" si="32"/>
        <v>25697.5</v>
      </c>
      <c r="T335" s="1">
        <v>0.48</v>
      </c>
      <c r="U335" s="1">
        <f t="shared" si="33"/>
        <v>12334.8</v>
      </c>
      <c r="V335" s="1">
        <f t="shared" si="34"/>
        <v>13362.7</v>
      </c>
      <c r="W335" s="4">
        <f t="shared" si="35"/>
        <v>0.52</v>
      </c>
      <c r="X335" s="1" t="s">
        <v>147</v>
      </c>
      <c r="Y335" s="1" t="s">
        <v>40</v>
      </c>
      <c r="Z335" s="1" t="s">
        <v>120</v>
      </c>
      <c r="AA335" s="1"/>
      <c r="AB335" s="1"/>
      <c r="AC335" s="1" t="s">
        <v>42</v>
      </c>
    </row>
    <row r="336" spans="1:29">
      <c r="A336" s="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c r="P336" s="1">
        <f t="shared" si="30"/>
        <v>19440</v>
      </c>
      <c r="Q336" s="1">
        <v>0</v>
      </c>
      <c r="R336" s="1">
        <f t="shared" si="31"/>
        <v>0</v>
      </c>
      <c r="S336" s="1">
        <f t="shared" si="32"/>
        <v>19440</v>
      </c>
      <c r="T336" s="1">
        <v>0.45</v>
      </c>
      <c r="U336" s="1">
        <f t="shared" si="33"/>
        <v>8748</v>
      </c>
      <c r="V336" s="1">
        <f t="shared" si="34"/>
        <v>10692</v>
      </c>
      <c r="W336" s="4">
        <f t="shared" si="35"/>
        <v>0.55000000000000004</v>
      </c>
      <c r="X336" s="1" t="s">
        <v>50</v>
      </c>
      <c r="Y336" s="1" t="s">
        <v>57</v>
      </c>
      <c r="Z336" s="1" t="s">
        <v>51</v>
      </c>
      <c r="AA336" s="2">
        <v>45767</v>
      </c>
      <c r="AB336" s="1"/>
      <c r="AC336" s="1" t="s">
        <v>42</v>
      </c>
    </row>
    <row r="337" spans="1:29">
      <c r="A337" s="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c r="P337" s="1">
        <f t="shared" si="30"/>
        <v>8560</v>
      </c>
      <c r="Q337" s="1">
        <v>15</v>
      </c>
      <c r="R337" s="1">
        <f t="shared" si="31"/>
        <v>1284</v>
      </c>
      <c r="S337" s="1">
        <f t="shared" si="32"/>
        <v>7276</v>
      </c>
      <c r="T337" s="1">
        <v>0.52</v>
      </c>
      <c r="U337" s="1">
        <f t="shared" si="33"/>
        <v>3783.52</v>
      </c>
      <c r="V337" s="1">
        <f t="shared" si="34"/>
        <v>3492.48</v>
      </c>
      <c r="W337" s="4">
        <f t="shared" si="35"/>
        <v>0.48</v>
      </c>
      <c r="X337" s="1" t="s">
        <v>104</v>
      </c>
      <c r="Y337" s="1" t="s">
        <v>57</v>
      </c>
      <c r="Z337" s="1" t="s">
        <v>22</v>
      </c>
      <c r="AA337" s="1"/>
      <c r="AB337" s="1"/>
      <c r="AC337" s="1" t="s">
        <v>93</v>
      </c>
    </row>
    <row r="338" spans="1:29">
      <c r="A338" s="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c r="P338" s="1">
        <f t="shared" si="30"/>
        <v>3900</v>
      </c>
      <c r="Q338" s="1">
        <v>20</v>
      </c>
      <c r="R338" s="1">
        <f t="shared" si="31"/>
        <v>780</v>
      </c>
      <c r="S338" s="1">
        <f t="shared" si="32"/>
        <v>3120</v>
      </c>
      <c r="T338" s="1">
        <v>0.45</v>
      </c>
      <c r="U338" s="1">
        <f t="shared" si="33"/>
        <v>1404</v>
      </c>
      <c r="V338" s="1">
        <f t="shared" si="34"/>
        <v>1716</v>
      </c>
      <c r="W338" s="4">
        <f t="shared" si="35"/>
        <v>0.55000000000000004</v>
      </c>
      <c r="X338" s="1" t="s">
        <v>104</v>
      </c>
      <c r="Y338" s="1" t="s">
        <v>57</v>
      </c>
      <c r="Z338" s="1" t="s">
        <v>41</v>
      </c>
      <c r="AA338" s="2">
        <v>45763</v>
      </c>
      <c r="AB338" s="1">
        <v>3</v>
      </c>
      <c r="AC338" s="1" t="s">
        <v>42</v>
      </c>
    </row>
    <row r="339" spans="1:29">
      <c r="A339" s="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c r="P339" s="1">
        <f t="shared" si="30"/>
        <v>14160</v>
      </c>
      <c r="Q339" s="1">
        <v>0</v>
      </c>
      <c r="R339" s="1">
        <f t="shared" si="31"/>
        <v>0</v>
      </c>
      <c r="S339" s="1">
        <f t="shared" si="32"/>
        <v>14160</v>
      </c>
      <c r="T339" s="1">
        <v>0.52</v>
      </c>
      <c r="U339" s="1">
        <f t="shared" si="33"/>
        <v>7363.2</v>
      </c>
      <c r="V339" s="1">
        <f t="shared" si="34"/>
        <v>6796.8</v>
      </c>
      <c r="W339" s="4">
        <f t="shared" si="35"/>
        <v>0.48000000000000004</v>
      </c>
      <c r="X339" s="1" t="s">
        <v>65</v>
      </c>
      <c r="Y339" s="1" t="s">
        <v>40</v>
      </c>
      <c r="Z339" s="1" t="s">
        <v>41</v>
      </c>
      <c r="AA339" s="2">
        <v>45765</v>
      </c>
      <c r="AB339" s="1">
        <v>5</v>
      </c>
      <c r="AC339" s="1" t="s">
        <v>42</v>
      </c>
    </row>
    <row r="340" spans="1:29">
      <c r="A340" s="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c r="P340" s="1">
        <f t="shared" si="30"/>
        <v>5540</v>
      </c>
      <c r="Q340" s="1">
        <v>10</v>
      </c>
      <c r="R340" s="1">
        <f t="shared" si="31"/>
        <v>554</v>
      </c>
      <c r="S340" s="1">
        <f t="shared" si="32"/>
        <v>4986</v>
      </c>
      <c r="T340" s="1">
        <v>0.52</v>
      </c>
      <c r="U340" s="1">
        <f t="shared" si="33"/>
        <v>2592.7200000000003</v>
      </c>
      <c r="V340" s="1">
        <f t="shared" si="34"/>
        <v>2393.2799999999997</v>
      </c>
      <c r="W340" s="4">
        <f t="shared" si="35"/>
        <v>0.47999999999999993</v>
      </c>
      <c r="X340" s="1" t="s">
        <v>92</v>
      </c>
      <c r="Y340" s="1" t="s">
        <v>72</v>
      </c>
      <c r="Z340" s="1" t="s">
        <v>51</v>
      </c>
      <c r="AA340" s="2">
        <v>45766</v>
      </c>
      <c r="AB340" s="1"/>
      <c r="AC340" s="1" t="s">
        <v>42</v>
      </c>
    </row>
    <row r="341" spans="1:29">
      <c r="A341" s="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c r="P341" s="1">
        <f t="shared" si="30"/>
        <v>1960</v>
      </c>
      <c r="Q341" s="1">
        <v>0</v>
      </c>
      <c r="R341" s="1">
        <f t="shared" si="31"/>
        <v>0</v>
      </c>
      <c r="S341" s="1">
        <f t="shared" si="32"/>
        <v>1960</v>
      </c>
      <c r="T341" s="1">
        <v>0.5</v>
      </c>
      <c r="U341" s="1">
        <f t="shared" si="33"/>
        <v>980</v>
      </c>
      <c r="V341" s="1">
        <f t="shared" si="34"/>
        <v>980</v>
      </c>
      <c r="W341" s="4">
        <f t="shared" si="35"/>
        <v>0.5</v>
      </c>
      <c r="X341" s="1" t="s">
        <v>39</v>
      </c>
      <c r="Y341" s="1" t="s">
        <v>57</v>
      </c>
      <c r="Z341" s="1" t="s">
        <v>41</v>
      </c>
      <c r="AA341" s="2">
        <v>45764</v>
      </c>
      <c r="AB341" s="1">
        <v>5</v>
      </c>
      <c r="AC341" s="1" t="s">
        <v>42</v>
      </c>
    </row>
    <row r="342" spans="1:29">
      <c r="A342" s="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c r="P342" s="1">
        <f t="shared" si="30"/>
        <v>5300</v>
      </c>
      <c r="Q342" s="1">
        <v>10</v>
      </c>
      <c r="R342" s="1">
        <f t="shared" si="31"/>
        <v>530</v>
      </c>
      <c r="S342" s="1">
        <f t="shared" si="32"/>
        <v>4770</v>
      </c>
      <c r="T342" s="1">
        <v>0.47</v>
      </c>
      <c r="U342" s="1">
        <f t="shared" si="33"/>
        <v>2241.9</v>
      </c>
      <c r="V342" s="1">
        <f t="shared" si="34"/>
        <v>2528.1</v>
      </c>
      <c r="W342" s="4">
        <f t="shared" si="35"/>
        <v>0.53</v>
      </c>
      <c r="X342" s="1" t="s">
        <v>39</v>
      </c>
      <c r="Y342" s="1" t="s">
        <v>57</v>
      </c>
      <c r="Z342" s="1" t="s">
        <v>41</v>
      </c>
      <c r="AA342" s="2">
        <v>45766</v>
      </c>
      <c r="AB342" s="1">
        <v>4</v>
      </c>
      <c r="AC342" s="1" t="s">
        <v>42</v>
      </c>
    </row>
    <row r="343" spans="1:29">
      <c r="A343" s="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c r="P343" s="1">
        <f t="shared" si="30"/>
        <v>18720</v>
      </c>
      <c r="Q343" s="1">
        <v>5</v>
      </c>
      <c r="R343" s="1">
        <f t="shared" si="31"/>
        <v>936</v>
      </c>
      <c r="S343" s="1">
        <f t="shared" si="32"/>
        <v>17784</v>
      </c>
      <c r="T343" s="1">
        <v>0.47</v>
      </c>
      <c r="U343" s="1">
        <f t="shared" si="33"/>
        <v>8358.48</v>
      </c>
      <c r="V343" s="1">
        <f t="shared" si="34"/>
        <v>9425.52</v>
      </c>
      <c r="W343" s="4">
        <f t="shared" si="35"/>
        <v>0.53</v>
      </c>
      <c r="X343" s="1" t="s">
        <v>39</v>
      </c>
      <c r="Y343" s="1" t="s">
        <v>40</v>
      </c>
      <c r="Z343" s="1" t="s">
        <v>22</v>
      </c>
      <c r="AA343" s="1"/>
      <c r="AB343" s="1"/>
      <c r="AC343" s="1" t="s">
        <v>93</v>
      </c>
    </row>
    <row r="344" spans="1:29">
      <c r="A344" s="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c r="P344" s="1">
        <f t="shared" si="30"/>
        <v>1250</v>
      </c>
      <c r="Q344" s="1">
        <v>20</v>
      </c>
      <c r="R344" s="1">
        <f t="shared" si="31"/>
        <v>250</v>
      </c>
      <c r="S344" s="1">
        <f t="shared" si="32"/>
        <v>1000</v>
      </c>
      <c r="T344" s="1">
        <v>0.35</v>
      </c>
      <c r="U344" s="1">
        <f t="shared" si="33"/>
        <v>350</v>
      </c>
      <c r="V344" s="1">
        <f t="shared" si="34"/>
        <v>650</v>
      </c>
      <c r="W344" s="4">
        <f t="shared" si="35"/>
        <v>0.65</v>
      </c>
      <c r="X344" s="1" t="s">
        <v>39</v>
      </c>
      <c r="Y344" s="1" t="s">
        <v>81</v>
      </c>
      <c r="Z344" s="1" t="s">
        <v>120</v>
      </c>
      <c r="AA344" s="1"/>
      <c r="AB344" s="1"/>
      <c r="AC344" s="1" t="s">
        <v>42</v>
      </c>
    </row>
    <row r="345" spans="1:29">
      <c r="A345" s="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c r="P345" s="1">
        <f t="shared" si="30"/>
        <v>5040</v>
      </c>
      <c r="Q345" s="1">
        <v>15</v>
      </c>
      <c r="R345" s="1">
        <f t="shared" si="31"/>
        <v>756</v>
      </c>
      <c r="S345" s="1">
        <f t="shared" si="32"/>
        <v>4284</v>
      </c>
      <c r="T345" s="1">
        <v>0.57999999999999996</v>
      </c>
      <c r="U345" s="1">
        <f t="shared" si="33"/>
        <v>2484.7199999999998</v>
      </c>
      <c r="V345" s="1">
        <f t="shared" si="34"/>
        <v>1799.2800000000002</v>
      </c>
      <c r="W345" s="4">
        <f t="shared" si="35"/>
        <v>0.42000000000000004</v>
      </c>
      <c r="X345" s="1" t="s">
        <v>92</v>
      </c>
      <c r="Y345" s="1" t="s">
        <v>81</v>
      </c>
      <c r="Z345" s="1" t="s">
        <v>66</v>
      </c>
      <c r="AA345" s="1"/>
      <c r="AB345" s="1"/>
      <c r="AC345" s="1" t="s">
        <v>42</v>
      </c>
    </row>
    <row r="346" spans="1:29">
      <c r="A346" s="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c r="P346" s="1">
        <f t="shared" si="30"/>
        <v>4720</v>
      </c>
      <c r="Q346" s="1">
        <v>0</v>
      </c>
      <c r="R346" s="1">
        <f t="shared" si="31"/>
        <v>0</v>
      </c>
      <c r="S346" s="1">
        <f t="shared" si="32"/>
        <v>4720</v>
      </c>
      <c r="T346" s="1">
        <v>0.52</v>
      </c>
      <c r="U346" s="1">
        <f t="shared" si="33"/>
        <v>2454.4</v>
      </c>
      <c r="V346" s="1">
        <f t="shared" si="34"/>
        <v>2265.6</v>
      </c>
      <c r="W346" s="4">
        <f t="shared" si="35"/>
        <v>0.48</v>
      </c>
      <c r="X346" s="1" t="s">
        <v>92</v>
      </c>
      <c r="Y346" s="1" t="s">
        <v>57</v>
      </c>
      <c r="Z346" s="1" t="s">
        <v>41</v>
      </c>
      <c r="AA346" s="2">
        <v>45764</v>
      </c>
      <c r="AB346" s="1">
        <v>4</v>
      </c>
      <c r="AC346" s="1" t="s">
        <v>42</v>
      </c>
    </row>
    <row r="347" spans="1:29">
      <c r="A347" s="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c r="P347" s="1">
        <f t="shared" si="30"/>
        <v>6300</v>
      </c>
      <c r="Q347" s="1">
        <v>10</v>
      </c>
      <c r="R347" s="1">
        <f t="shared" si="31"/>
        <v>630</v>
      </c>
      <c r="S347" s="1">
        <f t="shared" si="32"/>
        <v>5670</v>
      </c>
      <c r="T347" s="1">
        <v>0.52</v>
      </c>
      <c r="U347" s="1">
        <f t="shared" si="33"/>
        <v>2948.4</v>
      </c>
      <c r="V347" s="1">
        <f t="shared" si="34"/>
        <v>2721.6</v>
      </c>
      <c r="W347" s="4">
        <f t="shared" si="35"/>
        <v>0.48</v>
      </c>
      <c r="X347" s="1" t="s">
        <v>50</v>
      </c>
      <c r="Y347" s="1" t="s">
        <v>81</v>
      </c>
      <c r="Z347" s="1" t="s">
        <v>66</v>
      </c>
      <c r="AA347" s="1"/>
      <c r="AB347" s="1"/>
      <c r="AC347" s="1" t="s">
        <v>42</v>
      </c>
    </row>
    <row r="348" spans="1:29">
      <c r="A348" s="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c r="P348" s="1">
        <f t="shared" si="30"/>
        <v>630</v>
      </c>
      <c r="Q348" s="1">
        <v>5</v>
      </c>
      <c r="R348" s="1">
        <f t="shared" si="31"/>
        <v>31.5</v>
      </c>
      <c r="S348" s="1">
        <f t="shared" si="32"/>
        <v>598.5</v>
      </c>
      <c r="T348" s="1">
        <v>0.35</v>
      </c>
      <c r="U348" s="1">
        <f t="shared" si="33"/>
        <v>209.47499999999999</v>
      </c>
      <c r="V348" s="1">
        <f t="shared" si="34"/>
        <v>389.02499999999998</v>
      </c>
      <c r="W348" s="4">
        <f t="shared" si="35"/>
        <v>0.64999999999999991</v>
      </c>
      <c r="X348" s="1" t="s">
        <v>56</v>
      </c>
      <c r="Y348" s="1" t="s">
        <v>72</v>
      </c>
      <c r="Z348" s="1" t="s">
        <v>41</v>
      </c>
      <c r="AA348" s="2">
        <v>45767</v>
      </c>
      <c r="AB348" s="1">
        <v>5</v>
      </c>
      <c r="AC348" s="1" t="s">
        <v>42</v>
      </c>
    </row>
    <row r="349" spans="1:29">
      <c r="A349" s="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c r="P349" s="1">
        <f t="shared" si="30"/>
        <v>18740</v>
      </c>
      <c r="Q349" s="1">
        <v>0</v>
      </c>
      <c r="R349" s="1">
        <f t="shared" si="31"/>
        <v>0</v>
      </c>
      <c r="S349" s="1">
        <f t="shared" si="32"/>
        <v>18740</v>
      </c>
      <c r="T349" s="1">
        <v>0.52</v>
      </c>
      <c r="U349" s="1">
        <f t="shared" si="33"/>
        <v>9744.8000000000011</v>
      </c>
      <c r="V349" s="1">
        <f t="shared" si="34"/>
        <v>8995.1999999999989</v>
      </c>
      <c r="W349" s="4">
        <f t="shared" si="35"/>
        <v>0.47999999999999993</v>
      </c>
      <c r="X349" s="1" t="s">
        <v>147</v>
      </c>
      <c r="Y349" s="1" t="s">
        <v>57</v>
      </c>
      <c r="Z349" s="1" t="s">
        <v>41</v>
      </c>
      <c r="AA349" s="2">
        <v>45769</v>
      </c>
      <c r="AB349" s="1">
        <v>4</v>
      </c>
      <c r="AC349" s="1" t="s">
        <v>42</v>
      </c>
    </row>
    <row r="350" spans="1:29">
      <c r="A350" s="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c r="P350" s="1">
        <f t="shared" si="30"/>
        <v>14610</v>
      </c>
      <c r="Q350" s="1">
        <v>15</v>
      </c>
      <c r="R350" s="1">
        <f t="shared" si="31"/>
        <v>2191.5</v>
      </c>
      <c r="S350" s="1">
        <f t="shared" si="32"/>
        <v>12418.5</v>
      </c>
      <c r="T350" s="1">
        <v>0.45</v>
      </c>
      <c r="U350" s="1">
        <f t="shared" si="33"/>
        <v>5588.3249999999998</v>
      </c>
      <c r="V350" s="1">
        <f t="shared" si="34"/>
        <v>6830.1750000000002</v>
      </c>
      <c r="W350" s="4">
        <f t="shared" si="35"/>
        <v>0.55000000000000004</v>
      </c>
      <c r="X350" s="1" t="s">
        <v>65</v>
      </c>
      <c r="Y350" s="1" t="s">
        <v>81</v>
      </c>
      <c r="Z350" s="1" t="s">
        <v>51</v>
      </c>
      <c r="AA350" s="2">
        <v>45764</v>
      </c>
      <c r="AB350" s="1"/>
      <c r="AC350" s="1" t="s">
        <v>42</v>
      </c>
    </row>
    <row r="351" spans="1:29">
      <c r="A351" s="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c r="P351" s="1">
        <f t="shared" si="30"/>
        <v>11520</v>
      </c>
      <c r="Q351" s="1">
        <v>10</v>
      </c>
      <c r="R351" s="1">
        <f t="shared" si="31"/>
        <v>1152</v>
      </c>
      <c r="S351" s="1">
        <f t="shared" si="32"/>
        <v>10368</v>
      </c>
      <c r="T351" s="1">
        <v>0.47</v>
      </c>
      <c r="U351" s="1">
        <f t="shared" si="33"/>
        <v>4872.96</v>
      </c>
      <c r="V351" s="1">
        <f t="shared" si="34"/>
        <v>5495.04</v>
      </c>
      <c r="W351" s="4">
        <f t="shared" si="35"/>
        <v>0.53</v>
      </c>
      <c r="X351" s="1" t="s">
        <v>65</v>
      </c>
      <c r="Y351" s="1" t="s">
        <v>57</v>
      </c>
      <c r="Z351" s="1" t="s">
        <v>41</v>
      </c>
      <c r="AA351" s="2">
        <v>45769</v>
      </c>
      <c r="AB351" s="1">
        <v>5</v>
      </c>
      <c r="AC351" s="1" t="s">
        <v>42</v>
      </c>
    </row>
    <row r="352" spans="1:29">
      <c r="A352" s="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c r="P352" s="1">
        <f t="shared" si="30"/>
        <v>4550</v>
      </c>
      <c r="Q352" s="1">
        <v>10</v>
      </c>
      <c r="R352" s="1">
        <f t="shared" si="31"/>
        <v>455</v>
      </c>
      <c r="S352" s="1">
        <f t="shared" si="32"/>
        <v>4095</v>
      </c>
      <c r="T352" s="1">
        <v>0.62</v>
      </c>
      <c r="U352" s="1">
        <f t="shared" si="33"/>
        <v>2538.9</v>
      </c>
      <c r="V352" s="1">
        <f t="shared" si="34"/>
        <v>1556.1</v>
      </c>
      <c r="W352" s="4">
        <f t="shared" si="35"/>
        <v>0.38</v>
      </c>
      <c r="X352" s="1" t="s">
        <v>147</v>
      </c>
      <c r="Y352" s="1" t="s">
        <v>72</v>
      </c>
      <c r="Z352" s="1" t="s">
        <v>51</v>
      </c>
      <c r="AA352" s="2">
        <v>45764</v>
      </c>
      <c r="AB352" s="1"/>
      <c r="AC352" s="1" t="s">
        <v>42</v>
      </c>
    </row>
    <row r="353" spans="1:29">
      <c r="A353" s="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c r="P353" s="1">
        <f t="shared" si="30"/>
        <v>3680</v>
      </c>
      <c r="Q353" s="1">
        <v>20</v>
      </c>
      <c r="R353" s="1">
        <f t="shared" si="31"/>
        <v>736</v>
      </c>
      <c r="S353" s="1">
        <f t="shared" si="32"/>
        <v>2944</v>
      </c>
      <c r="T353" s="1">
        <v>0.47</v>
      </c>
      <c r="U353" s="1">
        <f t="shared" si="33"/>
        <v>1383.6799999999998</v>
      </c>
      <c r="V353" s="1">
        <f t="shared" si="34"/>
        <v>1560.3200000000002</v>
      </c>
      <c r="W353" s="4">
        <f t="shared" si="35"/>
        <v>0.53</v>
      </c>
      <c r="X353" s="1" t="s">
        <v>104</v>
      </c>
      <c r="Y353" s="1" t="s">
        <v>72</v>
      </c>
      <c r="Z353" s="1" t="s">
        <v>22</v>
      </c>
      <c r="AA353" s="1"/>
      <c r="AB353" s="1"/>
      <c r="AC353" s="1" t="s">
        <v>93</v>
      </c>
    </row>
    <row r="354" spans="1:29">
      <c r="A354" s="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c r="P354" s="1">
        <f t="shared" si="30"/>
        <v>1480</v>
      </c>
      <c r="Q354" s="1">
        <v>10</v>
      </c>
      <c r="R354" s="1">
        <f t="shared" si="31"/>
        <v>148</v>
      </c>
      <c r="S354" s="1">
        <f t="shared" si="32"/>
        <v>1332</v>
      </c>
      <c r="T354" s="1">
        <v>0.45</v>
      </c>
      <c r="U354" s="1">
        <f t="shared" si="33"/>
        <v>599.4</v>
      </c>
      <c r="V354" s="1">
        <f t="shared" si="34"/>
        <v>732.6</v>
      </c>
      <c r="W354" s="4">
        <f t="shared" si="35"/>
        <v>0.55000000000000004</v>
      </c>
      <c r="X354" s="1" t="s">
        <v>50</v>
      </c>
      <c r="Y354" s="1" t="s">
        <v>57</v>
      </c>
      <c r="Z354" s="1" t="s">
        <v>41</v>
      </c>
      <c r="AA354" s="2">
        <v>45767</v>
      </c>
      <c r="AB354" s="1">
        <v>5</v>
      </c>
      <c r="AC354" s="1" t="s">
        <v>42</v>
      </c>
    </row>
    <row r="355" spans="1:29">
      <c r="A355" s="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c r="P355" s="1">
        <f t="shared" si="30"/>
        <v>2080</v>
      </c>
      <c r="Q355" s="1">
        <v>0</v>
      </c>
      <c r="R355" s="1">
        <f t="shared" si="31"/>
        <v>0</v>
      </c>
      <c r="S355" s="1">
        <f t="shared" si="32"/>
        <v>2080</v>
      </c>
      <c r="T355" s="1">
        <v>0.35</v>
      </c>
      <c r="U355" s="1">
        <f t="shared" si="33"/>
        <v>728</v>
      </c>
      <c r="V355" s="1">
        <f t="shared" si="34"/>
        <v>1352</v>
      </c>
      <c r="W355" s="4">
        <f t="shared" si="35"/>
        <v>0.65</v>
      </c>
      <c r="X355" s="1" t="s">
        <v>92</v>
      </c>
      <c r="Y355" s="1" t="s">
        <v>57</v>
      </c>
      <c r="Z355" s="1" t="s">
        <v>22</v>
      </c>
      <c r="AA355" s="1"/>
      <c r="AB355" s="1"/>
      <c r="AC355" s="1" t="s">
        <v>93</v>
      </c>
    </row>
    <row r="356" spans="1:29">
      <c r="A356" s="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c r="P356" s="1">
        <f t="shared" si="30"/>
        <v>7550</v>
      </c>
      <c r="Q356" s="1">
        <v>5</v>
      </c>
      <c r="R356" s="1">
        <f t="shared" si="31"/>
        <v>377.5</v>
      </c>
      <c r="S356" s="1">
        <f t="shared" si="32"/>
        <v>7172.5</v>
      </c>
      <c r="T356" s="1">
        <v>0.48</v>
      </c>
      <c r="U356" s="1">
        <f t="shared" si="33"/>
        <v>3442.7999999999997</v>
      </c>
      <c r="V356" s="1">
        <f t="shared" si="34"/>
        <v>3729.7000000000003</v>
      </c>
      <c r="W356" s="4">
        <f t="shared" si="35"/>
        <v>0.52</v>
      </c>
      <c r="X356" s="1" t="s">
        <v>92</v>
      </c>
      <c r="Y356" s="1" t="s">
        <v>72</v>
      </c>
      <c r="Z356" s="1" t="s">
        <v>66</v>
      </c>
      <c r="AA356" s="1"/>
      <c r="AB356" s="1"/>
      <c r="AC356" s="1" t="s">
        <v>42</v>
      </c>
    </row>
    <row r="357" spans="1:29">
      <c r="A357" s="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c r="P357" s="1">
        <f t="shared" si="30"/>
        <v>144060</v>
      </c>
      <c r="Q357" s="1">
        <v>10</v>
      </c>
      <c r="R357" s="1">
        <f t="shared" si="31"/>
        <v>14406</v>
      </c>
      <c r="S357" s="1">
        <f t="shared" si="32"/>
        <v>129654</v>
      </c>
      <c r="T357" s="1">
        <v>0.57999999999999996</v>
      </c>
      <c r="U357" s="1">
        <f t="shared" si="33"/>
        <v>75199.319999999992</v>
      </c>
      <c r="V357" s="1">
        <f t="shared" si="34"/>
        <v>54454.680000000008</v>
      </c>
      <c r="W357" s="4">
        <f t="shared" si="35"/>
        <v>0.42000000000000004</v>
      </c>
      <c r="X357" s="1" t="s">
        <v>92</v>
      </c>
      <c r="Y357" s="1" t="s">
        <v>81</v>
      </c>
      <c r="Z357" s="1" t="s">
        <v>41</v>
      </c>
      <c r="AA357" s="2">
        <v>45767</v>
      </c>
      <c r="AB357" s="1">
        <v>3</v>
      </c>
      <c r="AC357" s="1" t="s">
        <v>42</v>
      </c>
    </row>
    <row r="358" spans="1:29">
      <c r="A358" s="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c r="P358" s="1">
        <f t="shared" si="30"/>
        <v>6080</v>
      </c>
      <c r="Q358" s="1">
        <v>0</v>
      </c>
      <c r="R358" s="1">
        <f t="shared" si="31"/>
        <v>0</v>
      </c>
      <c r="S358" s="1">
        <f t="shared" si="32"/>
        <v>6080</v>
      </c>
      <c r="T358" s="1">
        <v>0.48</v>
      </c>
      <c r="U358" s="1">
        <f t="shared" si="33"/>
        <v>2918.4</v>
      </c>
      <c r="V358" s="1">
        <f t="shared" si="34"/>
        <v>3161.6</v>
      </c>
      <c r="W358" s="4">
        <f t="shared" si="35"/>
        <v>0.52</v>
      </c>
      <c r="X358" s="1" t="s">
        <v>56</v>
      </c>
      <c r="Y358" s="1" t="s">
        <v>81</v>
      </c>
      <c r="Z358" s="1" t="s">
        <v>41</v>
      </c>
      <c r="AA358" s="2">
        <v>45766</v>
      </c>
      <c r="AB358" s="1">
        <v>3</v>
      </c>
      <c r="AC358" s="1" t="s">
        <v>42</v>
      </c>
    </row>
    <row r="359" spans="1:29">
      <c r="A359" s="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c r="P359" s="1">
        <f t="shared" si="30"/>
        <v>169290</v>
      </c>
      <c r="Q359" s="1">
        <v>10</v>
      </c>
      <c r="R359" s="1">
        <f t="shared" si="31"/>
        <v>16929</v>
      </c>
      <c r="S359" s="1">
        <f t="shared" si="32"/>
        <v>152361</v>
      </c>
      <c r="T359" s="1">
        <v>0.57999999999999996</v>
      </c>
      <c r="U359" s="1">
        <f t="shared" si="33"/>
        <v>88369.37999999999</v>
      </c>
      <c r="V359" s="1">
        <f t="shared" si="34"/>
        <v>63991.62000000001</v>
      </c>
      <c r="W359" s="4">
        <f t="shared" si="35"/>
        <v>0.42000000000000004</v>
      </c>
      <c r="X359" s="1" t="s">
        <v>39</v>
      </c>
      <c r="Y359" s="1" t="s">
        <v>40</v>
      </c>
      <c r="Z359" s="1" t="s">
        <v>41</v>
      </c>
      <c r="AA359" s="2">
        <v>45767</v>
      </c>
      <c r="AB359" s="1">
        <v>4</v>
      </c>
      <c r="AC359" s="1" t="s">
        <v>42</v>
      </c>
    </row>
    <row r="360" spans="1:29">
      <c r="A360" s="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c r="P360" s="1">
        <f t="shared" si="30"/>
        <v>6840</v>
      </c>
      <c r="Q360" s="1">
        <v>5</v>
      </c>
      <c r="R360" s="1">
        <f t="shared" si="31"/>
        <v>342</v>
      </c>
      <c r="S360" s="1">
        <f t="shared" si="32"/>
        <v>6498</v>
      </c>
      <c r="T360" s="1">
        <v>0.48</v>
      </c>
      <c r="U360" s="1">
        <f t="shared" si="33"/>
        <v>3119.04</v>
      </c>
      <c r="V360" s="1">
        <f t="shared" si="34"/>
        <v>3378.96</v>
      </c>
      <c r="W360" s="4">
        <f t="shared" si="35"/>
        <v>0.52</v>
      </c>
      <c r="X360" s="1" t="s">
        <v>39</v>
      </c>
      <c r="Y360" s="1" t="s">
        <v>40</v>
      </c>
      <c r="Z360" s="1" t="s">
        <v>22</v>
      </c>
      <c r="AA360" s="1"/>
      <c r="AB360" s="1"/>
      <c r="AC360" s="1" t="s">
        <v>93</v>
      </c>
    </row>
    <row r="361" spans="1:29">
      <c r="A361" s="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c r="P361" s="1">
        <f t="shared" si="30"/>
        <v>1720</v>
      </c>
      <c r="Q361" s="1">
        <v>0</v>
      </c>
      <c r="R361" s="1">
        <f t="shared" si="31"/>
        <v>0</v>
      </c>
      <c r="S361" s="1">
        <f t="shared" si="32"/>
        <v>1720</v>
      </c>
      <c r="T361" s="1">
        <v>0.35</v>
      </c>
      <c r="U361" s="1">
        <f t="shared" si="33"/>
        <v>602</v>
      </c>
      <c r="V361" s="1">
        <f t="shared" si="34"/>
        <v>1118</v>
      </c>
      <c r="W361" s="4">
        <f t="shared" si="35"/>
        <v>0.65</v>
      </c>
      <c r="X361" s="1" t="s">
        <v>50</v>
      </c>
      <c r="Y361" s="1" t="s">
        <v>40</v>
      </c>
      <c r="Z361" s="1" t="s">
        <v>120</v>
      </c>
      <c r="AA361" s="1"/>
      <c r="AB361" s="1"/>
      <c r="AC361" s="1" t="s">
        <v>42</v>
      </c>
    </row>
    <row r="362" spans="1:29">
      <c r="A362" s="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c r="P362" s="1">
        <f t="shared" si="30"/>
        <v>4950</v>
      </c>
      <c r="Q362" s="1">
        <v>25</v>
      </c>
      <c r="R362" s="1">
        <f t="shared" si="31"/>
        <v>1237.5</v>
      </c>
      <c r="S362" s="1">
        <f t="shared" si="32"/>
        <v>3712.5</v>
      </c>
      <c r="T362" s="1">
        <v>0.35</v>
      </c>
      <c r="U362" s="1">
        <f t="shared" si="33"/>
        <v>1299.375</v>
      </c>
      <c r="V362" s="1">
        <f t="shared" si="34"/>
        <v>2413.125</v>
      </c>
      <c r="W362" s="4">
        <f t="shared" si="35"/>
        <v>0.65</v>
      </c>
      <c r="X362" s="1" t="s">
        <v>92</v>
      </c>
      <c r="Y362" s="1" t="s">
        <v>57</v>
      </c>
      <c r="Z362" s="1" t="s">
        <v>41</v>
      </c>
      <c r="AA362" s="2">
        <v>45769</v>
      </c>
      <c r="AB362" s="1">
        <v>4</v>
      </c>
      <c r="AC362" s="1" t="s">
        <v>42</v>
      </c>
    </row>
    <row r="363" spans="1:29">
      <c r="A363" s="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c r="P363" s="1">
        <f t="shared" si="30"/>
        <v>265800</v>
      </c>
      <c r="Q363" s="1">
        <v>10</v>
      </c>
      <c r="R363" s="1">
        <f t="shared" si="31"/>
        <v>26580</v>
      </c>
      <c r="S363" s="1">
        <f t="shared" si="32"/>
        <v>239220</v>
      </c>
      <c r="T363" s="1">
        <v>0.57999999999999996</v>
      </c>
      <c r="U363" s="1">
        <f t="shared" si="33"/>
        <v>138747.59999999998</v>
      </c>
      <c r="V363" s="1">
        <f t="shared" si="34"/>
        <v>100472.40000000002</v>
      </c>
      <c r="W363" s="4">
        <f t="shared" si="35"/>
        <v>0.4200000000000001</v>
      </c>
      <c r="X363" s="1" t="s">
        <v>92</v>
      </c>
      <c r="Y363" s="1" t="s">
        <v>72</v>
      </c>
      <c r="Z363" s="1" t="s">
        <v>66</v>
      </c>
      <c r="AA363" s="1"/>
      <c r="AB363" s="1"/>
      <c r="AC363" s="1" t="s">
        <v>42</v>
      </c>
    </row>
    <row r="364" spans="1:29">
      <c r="A364" s="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c r="P364" s="1">
        <f t="shared" si="30"/>
        <v>19050</v>
      </c>
      <c r="Q364" s="1">
        <v>25</v>
      </c>
      <c r="R364" s="1">
        <f t="shared" si="31"/>
        <v>4762.5</v>
      </c>
      <c r="S364" s="1">
        <f t="shared" si="32"/>
        <v>14287.5</v>
      </c>
      <c r="T364" s="1">
        <v>0.47</v>
      </c>
      <c r="U364" s="1">
        <f t="shared" si="33"/>
        <v>6715.125</v>
      </c>
      <c r="V364" s="1">
        <f t="shared" si="34"/>
        <v>7572.375</v>
      </c>
      <c r="W364" s="4">
        <f t="shared" si="35"/>
        <v>0.53</v>
      </c>
      <c r="X364" s="1" t="s">
        <v>50</v>
      </c>
      <c r="Y364" s="1" t="s">
        <v>57</v>
      </c>
      <c r="Z364" s="1" t="s">
        <v>51</v>
      </c>
      <c r="AA364" s="2">
        <v>45771</v>
      </c>
      <c r="AB364" s="1"/>
      <c r="AC364" s="1" t="s">
        <v>42</v>
      </c>
    </row>
    <row r="365" spans="1:29">
      <c r="A365" s="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c r="P365" s="1">
        <f t="shared" si="30"/>
        <v>800</v>
      </c>
      <c r="Q365" s="1">
        <v>30</v>
      </c>
      <c r="R365" s="1">
        <f t="shared" si="31"/>
        <v>240</v>
      </c>
      <c r="S365" s="1">
        <f t="shared" si="32"/>
        <v>560</v>
      </c>
      <c r="T365" s="1">
        <v>0.62</v>
      </c>
      <c r="U365" s="1">
        <f t="shared" si="33"/>
        <v>347.2</v>
      </c>
      <c r="V365" s="1">
        <f t="shared" si="34"/>
        <v>212.8</v>
      </c>
      <c r="W365" s="4">
        <f t="shared" si="35"/>
        <v>0.38</v>
      </c>
      <c r="X365" s="1" t="s">
        <v>50</v>
      </c>
      <c r="Y365" s="1" t="s">
        <v>72</v>
      </c>
      <c r="Z365" s="1" t="s">
        <v>22</v>
      </c>
      <c r="AA365" s="1"/>
      <c r="AB365" s="1"/>
      <c r="AC365" s="1" t="s">
        <v>93</v>
      </c>
    </row>
    <row r="366" spans="1:29">
      <c r="A366" s="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c r="P366" s="1">
        <f t="shared" si="30"/>
        <v>13050</v>
      </c>
      <c r="Q366" s="1">
        <v>10</v>
      </c>
      <c r="R366" s="1">
        <f t="shared" si="31"/>
        <v>1305</v>
      </c>
      <c r="S366" s="1">
        <f t="shared" si="32"/>
        <v>11745</v>
      </c>
      <c r="T366" s="1">
        <v>0.47</v>
      </c>
      <c r="U366" s="1">
        <f t="shared" si="33"/>
        <v>5520.15</v>
      </c>
      <c r="V366" s="1">
        <f t="shared" si="34"/>
        <v>6224.85</v>
      </c>
      <c r="W366" s="4">
        <f t="shared" si="35"/>
        <v>0.53</v>
      </c>
      <c r="X366" s="1" t="s">
        <v>65</v>
      </c>
      <c r="Y366" s="1" t="s">
        <v>72</v>
      </c>
      <c r="Z366" s="1" t="s">
        <v>41</v>
      </c>
      <c r="AA366" s="2">
        <v>45772</v>
      </c>
      <c r="AB366" s="1">
        <v>4</v>
      </c>
      <c r="AC366" s="1" t="s">
        <v>42</v>
      </c>
    </row>
    <row r="367" spans="1:29">
      <c r="A367" s="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c r="P367" s="1">
        <f t="shared" si="30"/>
        <v>18950</v>
      </c>
      <c r="Q367" s="1">
        <v>10</v>
      </c>
      <c r="R367" s="1">
        <f t="shared" si="31"/>
        <v>1895</v>
      </c>
      <c r="S367" s="1">
        <f t="shared" si="32"/>
        <v>17055</v>
      </c>
      <c r="T367" s="1">
        <v>0.48</v>
      </c>
      <c r="U367" s="1">
        <f t="shared" si="33"/>
        <v>8186.4</v>
      </c>
      <c r="V367" s="1">
        <f t="shared" si="34"/>
        <v>8868.6</v>
      </c>
      <c r="W367" s="4">
        <f t="shared" si="35"/>
        <v>0.52</v>
      </c>
      <c r="X367" s="1" t="s">
        <v>65</v>
      </c>
      <c r="Y367" s="1" t="s">
        <v>72</v>
      </c>
      <c r="Z367" s="1" t="s">
        <v>22</v>
      </c>
      <c r="AA367" s="1"/>
      <c r="AB367" s="1"/>
      <c r="AC367" s="1" t="s">
        <v>93</v>
      </c>
    </row>
    <row r="368" spans="1:29">
      <c r="A368" s="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c r="P368" s="1">
        <f t="shared" si="30"/>
        <v>5790</v>
      </c>
      <c r="Q368" s="1">
        <v>0</v>
      </c>
      <c r="R368" s="1">
        <f t="shared" si="31"/>
        <v>0</v>
      </c>
      <c r="S368" s="1">
        <f t="shared" si="32"/>
        <v>5790</v>
      </c>
      <c r="T368" s="1">
        <v>0.5</v>
      </c>
      <c r="U368" s="1">
        <f t="shared" si="33"/>
        <v>2895</v>
      </c>
      <c r="V368" s="1">
        <f t="shared" si="34"/>
        <v>2895</v>
      </c>
      <c r="W368" s="4">
        <f t="shared" si="35"/>
        <v>0.5</v>
      </c>
      <c r="X368" s="1" t="s">
        <v>50</v>
      </c>
      <c r="Y368" s="1" t="s">
        <v>72</v>
      </c>
      <c r="Z368" s="1" t="s">
        <v>66</v>
      </c>
      <c r="AA368" s="1"/>
      <c r="AB368" s="1"/>
      <c r="AC368" s="1" t="s">
        <v>42</v>
      </c>
    </row>
    <row r="369" spans="1:29">
      <c r="A369" s="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c r="P369" s="1">
        <f t="shared" si="30"/>
        <v>9350</v>
      </c>
      <c r="Q369" s="1">
        <v>15</v>
      </c>
      <c r="R369" s="1">
        <f t="shared" si="31"/>
        <v>1402.5</v>
      </c>
      <c r="S369" s="1">
        <f t="shared" si="32"/>
        <v>7947.5</v>
      </c>
      <c r="T369" s="1">
        <v>0.45</v>
      </c>
      <c r="U369" s="1">
        <f t="shared" si="33"/>
        <v>3576.375</v>
      </c>
      <c r="V369" s="1">
        <f t="shared" si="34"/>
        <v>4371.125</v>
      </c>
      <c r="W369" s="4">
        <f t="shared" si="35"/>
        <v>0.55000000000000004</v>
      </c>
      <c r="X369" s="1" t="s">
        <v>50</v>
      </c>
      <c r="Y369" s="1" t="s">
        <v>72</v>
      </c>
      <c r="Z369" s="1" t="s">
        <v>41</v>
      </c>
      <c r="AA369" s="2">
        <v>45774</v>
      </c>
      <c r="AB369" s="1">
        <v>4</v>
      </c>
      <c r="AC369" s="1" t="s">
        <v>42</v>
      </c>
    </row>
    <row r="370" spans="1:29">
      <c r="A370" s="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c r="P370" s="1">
        <f t="shared" si="30"/>
        <v>3160</v>
      </c>
      <c r="Q370" s="1">
        <v>0</v>
      </c>
      <c r="R370" s="1">
        <f t="shared" si="31"/>
        <v>0</v>
      </c>
      <c r="S370" s="1">
        <f t="shared" si="32"/>
        <v>3160</v>
      </c>
      <c r="T370" s="1">
        <v>0.62</v>
      </c>
      <c r="U370" s="1">
        <f t="shared" si="33"/>
        <v>1959.2</v>
      </c>
      <c r="V370" s="1">
        <f t="shared" si="34"/>
        <v>1200.8</v>
      </c>
      <c r="W370" s="4">
        <f t="shared" si="35"/>
        <v>0.38</v>
      </c>
      <c r="X370" s="1" t="s">
        <v>92</v>
      </c>
      <c r="Y370" s="1" t="s">
        <v>40</v>
      </c>
      <c r="Z370" s="1" t="s">
        <v>41</v>
      </c>
      <c r="AA370" s="2">
        <v>45776</v>
      </c>
      <c r="AB370" s="1">
        <v>5</v>
      </c>
      <c r="AC370" s="1" t="s">
        <v>42</v>
      </c>
    </row>
    <row r="371" spans="1:29">
      <c r="A371" s="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c r="P371" s="1">
        <f t="shared" si="30"/>
        <v>3360</v>
      </c>
      <c r="Q371" s="1">
        <v>20</v>
      </c>
      <c r="R371" s="1">
        <f t="shared" si="31"/>
        <v>672</v>
      </c>
      <c r="S371" s="1">
        <f t="shared" si="32"/>
        <v>2688</v>
      </c>
      <c r="T371" s="1">
        <v>0.48</v>
      </c>
      <c r="U371" s="1">
        <f t="shared" si="33"/>
        <v>1290.24</v>
      </c>
      <c r="V371" s="1">
        <f t="shared" si="34"/>
        <v>1397.76</v>
      </c>
      <c r="W371" s="4">
        <f t="shared" si="35"/>
        <v>0.52</v>
      </c>
      <c r="X371" s="1" t="s">
        <v>50</v>
      </c>
      <c r="Y371" s="1" t="s">
        <v>40</v>
      </c>
      <c r="Z371" s="1" t="s">
        <v>22</v>
      </c>
      <c r="AA371" s="1"/>
      <c r="AB371" s="1"/>
      <c r="AC371" s="1" t="s">
        <v>93</v>
      </c>
    </row>
    <row r="372" spans="1:29">
      <c r="A372" s="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c r="P372" s="1">
        <f t="shared" si="30"/>
        <v>6680</v>
      </c>
      <c r="Q372" s="1">
        <v>0</v>
      </c>
      <c r="R372" s="1">
        <f t="shared" si="31"/>
        <v>0</v>
      </c>
      <c r="S372" s="1">
        <f t="shared" si="32"/>
        <v>6680</v>
      </c>
      <c r="T372" s="1">
        <v>0.48</v>
      </c>
      <c r="U372" s="1">
        <f t="shared" si="33"/>
        <v>3206.4</v>
      </c>
      <c r="V372" s="1">
        <f t="shared" si="34"/>
        <v>3473.6</v>
      </c>
      <c r="W372" s="4">
        <f t="shared" si="35"/>
        <v>0.52</v>
      </c>
      <c r="X372" s="1" t="s">
        <v>39</v>
      </c>
      <c r="Y372" s="1" t="s">
        <v>40</v>
      </c>
      <c r="Z372" s="1" t="s">
        <v>41</v>
      </c>
      <c r="AA372" s="2">
        <v>45772</v>
      </c>
      <c r="AB372" s="1">
        <v>5</v>
      </c>
      <c r="AC372" s="1" t="s">
        <v>42</v>
      </c>
    </row>
    <row r="373" spans="1:29">
      <c r="A373" s="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c r="P373" s="1">
        <f t="shared" si="30"/>
        <v>32370</v>
      </c>
      <c r="Q373" s="1">
        <v>0</v>
      </c>
      <c r="R373" s="1">
        <f t="shared" si="31"/>
        <v>0</v>
      </c>
      <c r="S373" s="1">
        <f t="shared" si="32"/>
        <v>32370</v>
      </c>
      <c r="T373" s="1">
        <v>0.52</v>
      </c>
      <c r="U373" s="1">
        <f t="shared" si="33"/>
        <v>16832.400000000001</v>
      </c>
      <c r="V373" s="1">
        <f t="shared" si="34"/>
        <v>15537.599999999999</v>
      </c>
      <c r="W373" s="4">
        <f t="shared" si="35"/>
        <v>0.48</v>
      </c>
      <c r="X373" s="1" t="s">
        <v>65</v>
      </c>
      <c r="Y373" s="1" t="s">
        <v>57</v>
      </c>
      <c r="Z373" s="1" t="s">
        <v>22</v>
      </c>
      <c r="AA373" s="1"/>
      <c r="AB373" s="1"/>
      <c r="AC373" s="1" t="s">
        <v>93</v>
      </c>
    </row>
    <row r="374" spans="1:29">
      <c r="A374" s="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c r="P374" s="1">
        <f t="shared" si="30"/>
        <v>38550</v>
      </c>
      <c r="Q374" s="1">
        <v>5</v>
      </c>
      <c r="R374" s="1">
        <f t="shared" si="31"/>
        <v>1927.5</v>
      </c>
      <c r="S374" s="1">
        <f t="shared" si="32"/>
        <v>36622.5</v>
      </c>
      <c r="T374" s="1">
        <v>0.48</v>
      </c>
      <c r="U374" s="1">
        <f t="shared" si="33"/>
        <v>17578.8</v>
      </c>
      <c r="V374" s="1">
        <f t="shared" si="34"/>
        <v>19043.7</v>
      </c>
      <c r="W374" s="4">
        <f t="shared" si="35"/>
        <v>0.52</v>
      </c>
      <c r="X374" s="1" t="s">
        <v>50</v>
      </c>
      <c r="Y374" s="1" t="s">
        <v>81</v>
      </c>
      <c r="Z374" s="1" t="s">
        <v>41</v>
      </c>
      <c r="AA374" s="2">
        <v>45778</v>
      </c>
      <c r="AB374" s="1">
        <v>3</v>
      </c>
      <c r="AC374" s="1" t="s">
        <v>42</v>
      </c>
    </row>
    <row r="375" spans="1:29">
      <c r="A375" s="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c r="P375" s="1">
        <f t="shared" si="30"/>
        <v>1560</v>
      </c>
      <c r="Q375" s="1">
        <v>10</v>
      </c>
      <c r="R375" s="1">
        <f t="shared" si="31"/>
        <v>156</v>
      </c>
      <c r="S375" s="1">
        <f t="shared" si="32"/>
        <v>1404</v>
      </c>
      <c r="T375" s="1">
        <v>0.35</v>
      </c>
      <c r="U375" s="1">
        <f t="shared" si="33"/>
        <v>491.4</v>
      </c>
      <c r="V375" s="1">
        <f t="shared" si="34"/>
        <v>912.6</v>
      </c>
      <c r="W375" s="4">
        <f t="shared" si="35"/>
        <v>0.65</v>
      </c>
      <c r="X375" s="1" t="s">
        <v>104</v>
      </c>
      <c r="Y375" s="1" t="s">
        <v>57</v>
      </c>
      <c r="Z375" s="1" t="s">
        <v>41</v>
      </c>
      <c r="AA375" s="2">
        <v>45775</v>
      </c>
      <c r="AB375" s="1">
        <v>4</v>
      </c>
      <c r="AC375" s="1" t="s">
        <v>42</v>
      </c>
    </row>
    <row r="376" spans="1:29">
      <c r="A376" s="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c r="P376" s="1">
        <f t="shared" si="30"/>
        <v>4860</v>
      </c>
      <c r="Q376" s="1">
        <v>10</v>
      </c>
      <c r="R376" s="1">
        <f t="shared" si="31"/>
        <v>486</v>
      </c>
      <c r="S376" s="1">
        <f t="shared" si="32"/>
        <v>4374</v>
      </c>
      <c r="T376" s="1">
        <v>0.52</v>
      </c>
      <c r="U376" s="1">
        <f t="shared" si="33"/>
        <v>2274.48</v>
      </c>
      <c r="V376" s="1">
        <f t="shared" si="34"/>
        <v>2099.52</v>
      </c>
      <c r="W376" s="4">
        <f t="shared" si="35"/>
        <v>0.48</v>
      </c>
      <c r="X376" s="1" t="s">
        <v>56</v>
      </c>
      <c r="Y376" s="1" t="s">
        <v>81</v>
      </c>
      <c r="Z376" s="1" t="s">
        <v>41</v>
      </c>
      <c r="AA376" s="2">
        <v>45780</v>
      </c>
      <c r="AB376" s="1">
        <v>5</v>
      </c>
      <c r="AC376" s="1" t="s">
        <v>42</v>
      </c>
    </row>
    <row r="377" spans="1:29">
      <c r="A377" s="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c r="P377" s="1">
        <f t="shared" si="30"/>
        <v>5550</v>
      </c>
      <c r="Q377" s="1">
        <v>0</v>
      </c>
      <c r="R377" s="1">
        <f t="shared" si="31"/>
        <v>0</v>
      </c>
      <c r="S377" s="1">
        <f t="shared" si="32"/>
        <v>5550</v>
      </c>
      <c r="T377" s="1">
        <v>0.57999999999999996</v>
      </c>
      <c r="U377" s="1">
        <f t="shared" si="33"/>
        <v>3219</v>
      </c>
      <c r="V377" s="1">
        <f t="shared" si="34"/>
        <v>2331</v>
      </c>
      <c r="W377" s="4">
        <f t="shared" si="35"/>
        <v>0.42</v>
      </c>
      <c r="X377" s="1" t="s">
        <v>147</v>
      </c>
      <c r="Y377" s="1" t="s">
        <v>40</v>
      </c>
      <c r="Z377" s="1" t="s">
        <v>66</v>
      </c>
      <c r="AA377" s="1"/>
      <c r="AB377" s="1"/>
      <c r="AC377" s="1" t="s">
        <v>42</v>
      </c>
    </row>
    <row r="378" spans="1:29">
      <c r="A378" s="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c r="P378" s="1">
        <f t="shared" si="30"/>
        <v>7740</v>
      </c>
      <c r="Q378" s="1">
        <v>30</v>
      </c>
      <c r="R378" s="1">
        <f t="shared" si="31"/>
        <v>2322</v>
      </c>
      <c r="S378" s="1">
        <f t="shared" si="32"/>
        <v>5418</v>
      </c>
      <c r="T378" s="1">
        <v>0.45</v>
      </c>
      <c r="U378" s="1">
        <f t="shared" si="33"/>
        <v>2438.1</v>
      </c>
      <c r="V378" s="1">
        <f t="shared" si="34"/>
        <v>2979.9</v>
      </c>
      <c r="W378" s="4">
        <f t="shared" si="35"/>
        <v>0.55000000000000004</v>
      </c>
      <c r="X378" s="1" t="s">
        <v>104</v>
      </c>
      <c r="Y378" s="1" t="s">
        <v>72</v>
      </c>
      <c r="Z378" s="1" t="s">
        <v>120</v>
      </c>
      <c r="AA378" s="1"/>
      <c r="AB378" s="1"/>
      <c r="AC378" s="1" t="s">
        <v>42</v>
      </c>
    </row>
    <row r="379" spans="1:29">
      <c r="A379" s="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c r="P379" s="1">
        <f t="shared" si="30"/>
        <v>700</v>
      </c>
      <c r="Q379" s="1">
        <v>10</v>
      </c>
      <c r="R379" s="1">
        <f t="shared" si="31"/>
        <v>70</v>
      </c>
      <c r="S379" s="1">
        <f t="shared" si="32"/>
        <v>630</v>
      </c>
      <c r="T379" s="1">
        <v>0.62</v>
      </c>
      <c r="U379" s="1">
        <f t="shared" si="33"/>
        <v>390.6</v>
      </c>
      <c r="V379" s="1">
        <f t="shared" si="34"/>
        <v>239.39999999999998</v>
      </c>
      <c r="W379" s="4">
        <f t="shared" si="35"/>
        <v>0.37999999999999995</v>
      </c>
      <c r="X379" s="1" t="s">
        <v>104</v>
      </c>
      <c r="Y379" s="1" t="s">
        <v>81</v>
      </c>
      <c r="Z379" s="1" t="s">
        <v>66</v>
      </c>
      <c r="AA379" s="1"/>
      <c r="AB379" s="1"/>
      <c r="AC379" s="1" t="s">
        <v>42</v>
      </c>
    </row>
    <row r="380" spans="1:29">
      <c r="A380" s="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c r="P380" s="1">
        <f t="shared" si="30"/>
        <v>36200</v>
      </c>
      <c r="Q380" s="1">
        <v>15</v>
      </c>
      <c r="R380" s="1">
        <f t="shared" si="31"/>
        <v>5430</v>
      </c>
      <c r="S380" s="1">
        <f t="shared" si="32"/>
        <v>30770</v>
      </c>
      <c r="T380" s="1">
        <v>0.52</v>
      </c>
      <c r="U380" s="1">
        <f t="shared" si="33"/>
        <v>16000.400000000001</v>
      </c>
      <c r="V380" s="1">
        <f t="shared" si="34"/>
        <v>14769.599999999999</v>
      </c>
      <c r="W380" s="4">
        <f t="shared" si="35"/>
        <v>0.47999999999999993</v>
      </c>
      <c r="X380" s="1" t="s">
        <v>65</v>
      </c>
      <c r="Y380" s="1" t="s">
        <v>57</v>
      </c>
      <c r="Z380" s="1" t="s">
        <v>66</v>
      </c>
      <c r="AA380" s="1"/>
      <c r="AB380" s="1"/>
      <c r="AC380" s="1" t="s">
        <v>42</v>
      </c>
    </row>
    <row r="381" spans="1:29">
      <c r="A381" s="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c r="P381" s="1">
        <f t="shared" si="30"/>
        <v>25170</v>
      </c>
      <c r="Q381" s="1">
        <v>0</v>
      </c>
      <c r="R381" s="1">
        <f t="shared" si="31"/>
        <v>0</v>
      </c>
      <c r="S381" s="1">
        <f t="shared" si="32"/>
        <v>25170</v>
      </c>
      <c r="T381" s="1">
        <v>0.48</v>
      </c>
      <c r="U381" s="1">
        <f t="shared" si="33"/>
        <v>12081.6</v>
      </c>
      <c r="V381" s="1">
        <f t="shared" si="34"/>
        <v>13088.4</v>
      </c>
      <c r="W381" s="4">
        <f t="shared" si="35"/>
        <v>0.52</v>
      </c>
      <c r="X381" s="1" t="s">
        <v>65</v>
      </c>
      <c r="Y381" s="1" t="s">
        <v>81</v>
      </c>
      <c r="Z381" s="1" t="s">
        <v>41</v>
      </c>
      <c r="AA381" s="2">
        <v>45781</v>
      </c>
      <c r="AB381" s="1">
        <v>4</v>
      </c>
      <c r="AC381" s="1" t="s">
        <v>42</v>
      </c>
    </row>
    <row r="382" spans="1:29">
      <c r="A382" s="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c r="P382" s="1">
        <f t="shared" si="30"/>
        <v>8940</v>
      </c>
      <c r="Q382" s="1">
        <v>0</v>
      </c>
      <c r="R382" s="1">
        <f t="shared" si="31"/>
        <v>0</v>
      </c>
      <c r="S382" s="1">
        <f t="shared" si="32"/>
        <v>8940</v>
      </c>
      <c r="T382" s="1">
        <v>0.48</v>
      </c>
      <c r="U382" s="1">
        <f t="shared" si="33"/>
        <v>4291.2</v>
      </c>
      <c r="V382" s="1">
        <f t="shared" si="34"/>
        <v>4648.8</v>
      </c>
      <c r="W382" s="4">
        <f t="shared" si="35"/>
        <v>0.52</v>
      </c>
      <c r="X382" s="1" t="s">
        <v>104</v>
      </c>
      <c r="Y382" s="1" t="s">
        <v>81</v>
      </c>
      <c r="Z382" s="1" t="s">
        <v>51</v>
      </c>
      <c r="AA382" s="2">
        <v>45782</v>
      </c>
      <c r="AB382" s="1"/>
      <c r="AC382" s="1" t="s">
        <v>42</v>
      </c>
    </row>
    <row r="383" spans="1:29">
      <c r="A383" s="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c r="P383" s="1">
        <f t="shared" si="30"/>
        <v>358040</v>
      </c>
      <c r="Q383" s="1">
        <v>0</v>
      </c>
      <c r="R383" s="1">
        <f t="shared" si="31"/>
        <v>0</v>
      </c>
      <c r="S383" s="1">
        <f t="shared" si="32"/>
        <v>358040</v>
      </c>
      <c r="T383" s="1">
        <v>0.57999999999999996</v>
      </c>
      <c r="U383" s="1">
        <f t="shared" si="33"/>
        <v>207663.19999999998</v>
      </c>
      <c r="V383" s="1">
        <f t="shared" si="34"/>
        <v>150376.80000000002</v>
      </c>
      <c r="W383" s="4">
        <f t="shared" si="35"/>
        <v>0.42000000000000004</v>
      </c>
      <c r="X383" s="1" t="s">
        <v>56</v>
      </c>
      <c r="Y383" s="1" t="s">
        <v>40</v>
      </c>
      <c r="Z383" s="1" t="s">
        <v>41</v>
      </c>
      <c r="AA383" s="2">
        <v>45776</v>
      </c>
      <c r="AB383" s="1">
        <v>4</v>
      </c>
      <c r="AC383" s="1" t="s">
        <v>42</v>
      </c>
    </row>
    <row r="384" spans="1:29">
      <c r="A384" s="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c r="P384" s="1">
        <f t="shared" si="30"/>
        <v>30800</v>
      </c>
      <c r="Q384" s="1">
        <v>20</v>
      </c>
      <c r="R384" s="1">
        <f t="shared" si="31"/>
        <v>6160</v>
      </c>
      <c r="S384" s="1">
        <f t="shared" si="32"/>
        <v>24640</v>
      </c>
      <c r="T384" s="1">
        <v>0.48</v>
      </c>
      <c r="U384" s="1">
        <f t="shared" si="33"/>
        <v>11827.199999999999</v>
      </c>
      <c r="V384" s="1">
        <f t="shared" si="34"/>
        <v>12812.800000000001</v>
      </c>
      <c r="W384" s="4">
        <f t="shared" si="35"/>
        <v>0.52</v>
      </c>
      <c r="X384" s="1" t="s">
        <v>147</v>
      </c>
      <c r="Y384" s="1" t="s">
        <v>40</v>
      </c>
      <c r="Z384" s="1" t="s">
        <v>41</v>
      </c>
      <c r="AA384" s="2">
        <v>45779</v>
      </c>
      <c r="AB384" s="1">
        <v>5</v>
      </c>
      <c r="AC384" s="1" t="s">
        <v>42</v>
      </c>
    </row>
    <row r="385" spans="1:29">
      <c r="A385" s="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c r="P385" s="1">
        <f t="shared" si="30"/>
        <v>860</v>
      </c>
      <c r="Q385" s="1">
        <v>5</v>
      </c>
      <c r="R385" s="1">
        <f t="shared" si="31"/>
        <v>43</v>
      </c>
      <c r="S385" s="1">
        <f t="shared" si="32"/>
        <v>817</v>
      </c>
      <c r="T385" s="1">
        <v>0.62</v>
      </c>
      <c r="U385" s="1">
        <f t="shared" si="33"/>
        <v>506.54</v>
      </c>
      <c r="V385" s="1">
        <f t="shared" si="34"/>
        <v>310.45999999999998</v>
      </c>
      <c r="W385" s="4">
        <f t="shared" si="35"/>
        <v>0.37999999999999995</v>
      </c>
      <c r="X385" s="1" t="s">
        <v>50</v>
      </c>
      <c r="Y385" s="1" t="s">
        <v>72</v>
      </c>
      <c r="Z385" s="1" t="s">
        <v>22</v>
      </c>
      <c r="AA385" s="1"/>
      <c r="AB385" s="1"/>
      <c r="AC385" s="1" t="s">
        <v>93</v>
      </c>
    </row>
    <row r="386" spans="1:29">
      <c r="A386" s="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c r="P386" s="1">
        <f t="shared" si="30"/>
        <v>140500</v>
      </c>
      <c r="Q386" s="1">
        <v>10</v>
      </c>
      <c r="R386" s="1">
        <f t="shared" si="31"/>
        <v>14050</v>
      </c>
      <c r="S386" s="1">
        <f t="shared" si="32"/>
        <v>126450</v>
      </c>
      <c r="T386" s="1">
        <v>0.57999999999999996</v>
      </c>
      <c r="U386" s="1">
        <f t="shared" si="33"/>
        <v>73341</v>
      </c>
      <c r="V386" s="1">
        <f t="shared" si="34"/>
        <v>53109</v>
      </c>
      <c r="W386" s="4">
        <f t="shared" si="35"/>
        <v>0.42</v>
      </c>
      <c r="X386" s="1" t="s">
        <v>147</v>
      </c>
      <c r="Y386" s="1" t="s">
        <v>72</v>
      </c>
      <c r="Z386" s="1" t="s">
        <v>120</v>
      </c>
      <c r="AA386" s="1"/>
      <c r="AB386" s="1"/>
      <c r="AC386" s="1" t="s">
        <v>42</v>
      </c>
    </row>
    <row r="387" spans="1:29">
      <c r="A387" s="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c r="P387" s="1">
        <f t="shared" ref="P387:P450" si="36">PRODUCT(N387,O387)</f>
        <v>5250</v>
      </c>
      <c r="Q387" s="1">
        <v>15</v>
      </c>
      <c r="R387" s="1">
        <f t="shared" ref="R387:R450" si="37">P387*(Q387/100)</f>
        <v>787.5</v>
      </c>
      <c r="S387" s="1">
        <f t="shared" ref="S387:S450" si="38">P387-R387</f>
        <v>4462.5</v>
      </c>
      <c r="T387" s="1">
        <v>0.5</v>
      </c>
      <c r="U387" s="1">
        <f t="shared" ref="U387:U450" si="39">S387*T387</f>
        <v>2231.25</v>
      </c>
      <c r="V387" s="1">
        <f t="shared" ref="V387:V450" si="40">S387-U387</f>
        <v>2231.25</v>
      </c>
      <c r="W387" s="4">
        <f t="shared" ref="W387:W450" si="41">(V387/S387)</f>
        <v>0.5</v>
      </c>
      <c r="X387" s="1" t="s">
        <v>50</v>
      </c>
      <c r="Y387" s="1" t="s">
        <v>40</v>
      </c>
      <c r="Z387" s="1" t="s">
        <v>41</v>
      </c>
      <c r="AA387" s="2">
        <v>45783</v>
      </c>
      <c r="AB387" s="1">
        <v>3</v>
      </c>
      <c r="AC387" s="1" t="s">
        <v>42</v>
      </c>
    </row>
    <row r="388" spans="1:29">
      <c r="A388" s="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c r="P388" s="1">
        <f t="shared" si="36"/>
        <v>205280</v>
      </c>
      <c r="Q388" s="1">
        <v>15</v>
      </c>
      <c r="R388" s="1">
        <f t="shared" si="37"/>
        <v>30792</v>
      </c>
      <c r="S388" s="1">
        <f t="shared" si="38"/>
        <v>174488</v>
      </c>
      <c r="T388" s="1">
        <v>0.57999999999999996</v>
      </c>
      <c r="U388" s="1">
        <f t="shared" si="39"/>
        <v>101203.04</v>
      </c>
      <c r="V388" s="1">
        <f t="shared" si="40"/>
        <v>73284.960000000006</v>
      </c>
      <c r="W388" s="4">
        <f t="shared" si="41"/>
        <v>0.42000000000000004</v>
      </c>
      <c r="X388" s="1" t="s">
        <v>147</v>
      </c>
      <c r="Y388" s="1" t="s">
        <v>40</v>
      </c>
      <c r="Z388" s="1" t="s">
        <v>41</v>
      </c>
      <c r="AA388" s="2">
        <v>45780</v>
      </c>
      <c r="AB388" s="1">
        <v>3</v>
      </c>
      <c r="AC388" s="1" t="s">
        <v>42</v>
      </c>
    </row>
    <row r="389" spans="1:29">
      <c r="A389" s="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c r="P389" s="1">
        <f t="shared" si="36"/>
        <v>3480</v>
      </c>
      <c r="Q389" s="1">
        <v>0</v>
      </c>
      <c r="R389" s="1">
        <f t="shared" si="37"/>
        <v>0</v>
      </c>
      <c r="S389" s="1">
        <f t="shared" si="38"/>
        <v>3480</v>
      </c>
      <c r="T389" s="1">
        <v>0.5</v>
      </c>
      <c r="U389" s="1">
        <f t="shared" si="39"/>
        <v>1740</v>
      </c>
      <c r="V389" s="1">
        <f t="shared" si="40"/>
        <v>1740</v>
      </c>
      <c r="W389" s="4">
        <f t="shared" si="41"/>
        <v>0.5</v>
      </c>
      <c r="X389" s="1" t="s">
        <v>39</v>
      </c>
      <c r="Y389" s="1" t="s">
        <v>57</v>
      </c>
      <c r="Z389" s="1" t="s">
        <v>51</v>
      </c>
      <c r="AA389" s="2">
        <v>45782</v>
      </c>
      <c r="AB389" s="1"/>
      <c r="AC389" s="1" t="s">
        <v>42</v>
      </c>
    </row>
    <row r="390" spans="1:29">
      <c r="A390" s="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c r="P390" s="1">
        <f t="shared" si="36"/>
        <v>560</v>
      </c>
      <c r="Q390" s="1">
        <v>25</v>
      </c>
      <c r="R390" s="1">
        <f t="shared" si="37"/>
        <v>140</v>
      </c>
      <c r="S390" s="1">
        <f t="shared" si="38"/>
        <v>420</v>
      </c>
      <c r="T390" s="1">
        <v>0.35</v>
      </c>
      <c r="U390" s="1">
        <f t="shared" si="39"/>
        <v>147</v>
      </c>
      <c r="V390" s="1">
        <f t="shared" si="40"/>
        <v>273</v>
      </c>
      <c r="W390" s="4">
        <f t="shared" si="41"/>
        <v>0.65</v>
      </c>
      <c r="X390" s="1" t="s">
        <v>65</v>
      </c>
      <c r="Y390" s="1" t="s">
        <v>40</v>
      </c>
      <c r="Z390" s="1" t="s">
        <v>22</v>
      </c>
      <c r="AA390" s="1"/>
      <c r="AB390" s="1"/>
      <c r="AC390" s="1" t="s">
        <v>93</v>
      </c>
    </row>
    <row r="391" spans="1:29">
      <c r="A391" s="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c r="P391" s="1">
        <f t="shared" si="36"/>
        <v>760</v>
      </c>
      <c r="Q391" s="1">
        <v>30</v>
      </c>
      <c r="R391" s="1">
        <f t="shared" si="37"/>
        <v>228</v>
      </c>
      <c r="S391" s="1">
        <f t="shared" si="38"/>
        <v>532</v>
      </c>
      <c r="T391" s="1">
        <v>0.62</v>
      </c>
      <c r="U391" s="1">
        <f t="shared" si="39"/>
        <v>329.84</v>
      </c>
      <c r="V391" s="1">
        <f t="shared" si="40"/>
        <v>202.16000000000003</v>
      </c>
      <c r="W391" s="4">
        <f t="shared" si="41"/>
        <v>0.38000000000000006</v>
      </c>
      <c r="X391" s="1" t="s">
        <v>65</v>
      </c>
      <c r="Y391" s="1" t="s">
        <v>72</v>
      </c>
      <c r="Z391" s="1" t="s">
        <v>120</v>
      </c>
      <c r="AA391" s="1"/>
      <c r="AB391" s="1"/>
      <c r="AC391" s="1" t="s">
        <v>42</v>
      </c>
    </row>
    <row r="392" spans="1:29">
      <c r="A392" s="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c r="P392" s="1">
        <f t="shared" si="36"/>
        <v>720</v>
      </c>
      <c r="Q392" s="1">
        <v>10</v>
      </c>
      <c r="R392" s="1">
        <f t="shared" si="37"/>
        <v>72</v>
      </c>
      <c r="S392" s="1">
        <f t="shared" si="38"/>
        <v>648</v>
      </c>
      <c r="T392" s="1">
        <v>0.62</v>
      </c>
      <c r="U392" s="1">
        <f t="shared" si="39"/>
        <v>401.76</v>
      </c>
      <c r="V392" s="1">
        <f t="shared" si="40"/>
        <v>246.24</v>
      </c>
      <c r="W392" s="4">
        <f t="shared" si="41"/>
        <v>0.38</v>
      </c>
      <c r="X392" s="1" t="s">
        <v>50</v>
      </c>
      <c r="Y392" s="1" t="s">
        <v>40</v>
      </c>
      <c r="Z392" s="1" t="s">
        <v>41</v>
      </c>
      <c r="AA392" s="2">
        <v>45784</v>
      </c>
      <c r="AB392" s="1">
        <v>5</v>
      </c>
      <c r="AC392" s="1" t="s">
        <v>42</v>
      </c>
    </row>
    <row r="393" spans="1:29">
      <c r="A393" s="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c r="P393" s="1">
        <f t="shared" si="36"/>
        <v>6840</v>
      </c>
      <c r="Q393" s="1">
        <v>5</v>
      </c>
      <c r="R393" s="1">
        <f t="shared" si="37"/>
        <v>342</v>
      </c>
      <c r="S393" s="1">
        <f t="shared" si="38"/>
        <v>6498</v>
      </c>
      <c r="T393" s="1">
        <v>0.47</v>
      </c>
      <c r="U393" s="1">
        <f t="shared" si="39"/>
        <v>3054.06</v>
      </c>
      <c r="V393" s="1">
        <f t="shared" si="40"/>
        <v>3443.94</v>
      </c>
      <c r="W393" s="4">
        <f t="shared" si="41"/>
        <v>0.53</v>
      </c>
      <c r="X393" s="1" t="s">
        <v>56</v>
      </c>
      <c r="Y393" s="1" t="s">
        <v>72</v>
      </c>
      <c r="Z393" s="1" t="s">
        <v>41</v>
      </c>
      <c r="AA393" s="2">
        <v>45782</v>
      </c>
      <c r="AB393" s="1">
        <v>4</v>
      </c>
      <c r="AC393" s="1" t="s">
        <v>42</v>
      </c>
    </row>
    <row r="394" spans="1:29">
      <c r="A394" s="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c r="P394" s="1">
        <f t="shared" si="36"/>
        <v>2150</v>
      </c>
      <c r="Q394" s="1">
        <v>20</v>
      </c>
      <c r="R394" s="1">
        <f t="shared" si="37"/>
        <v>430</v>
      </c>
      <c r="S394" s="1">
        <f t="shared" si="38"/>
        <v>1720</v>
      </c>
      <c r="T394" s="1">
        <v>0.35</v>
      </c>
      <c r="U394" s="1">
        <f t="shared" si="39"/>
        <v>602</v>
      </c>
      <c r="V394" s="1">
        <f t="shared" si="40"/>
        <v>1118</v>
      </c>
      <c r="W394" s="4">
        <f t="shared" si="41"/>
        <v>0.65</v>
      </c>
      <c r="X394" s="1" t="s">
        <v>65</v>
      </c>
      <c r="Y394" s="1" t="s">
        <v>57</v>
      </c>
      <c r="Z394" s="1" t="s">
        <v>41</v>
      </c>
      <c r="AA394" s="2">
        <v>45783</v>
      </c>
      <c r="AB394" s="1">
        <v>4</v>
      </c>
      <c r="AC394" s="1" t="s">
        <v>42</v>
      </c>
    </row>
    <row r="395" spans="1:29">
      <c r="A395" s="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c r="P395" s="1">
        <f t="shared" si="36"/>
        <v>5400</v>
      </c>
      <c r="Q395" s="1">
        <v>0</v>
      </c>
      <c r="R395" s="1">
        <f t="shared" si="37"/>
        <v>0</v>
      </c>
      <c r="S395" s="1">
        <f t="shared" si="38"/>
        <v>5400</v>
      </c>
      <c r="T395" s="1">
        <v>0.5</v>
      </c>
      <c r="U395" s="1">
        <f t="shared" si="39"/>
        <v>2700</v>
      </c>
      <c r="V395" s="1">
        <f t="shared" si="40"/>
        <v>2700</v>
      </c>
      <c r="W395" s="4">
        <f t="shared" si="41"/>
        <v>0.5</v>
      </c>
      <c r="X395" s="1" t="s">
        <v>147</v>
      </c>
      <c r="Y395" s="1" t="s">
        <v>72</v>
      </c>
      <c r="Z395" s="1" t="s">
        <v>66</v>
      </c>
      <c r="AA395" s="1"/>
      <c r="AB395" s="1"/>
      <c r="AC395" s="1" t="s">
        <v>42</v>
      </c>
    </row>
    <row r="396" spans="1:29">
      <c r="A396" s="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c r="P396" s="1">
        <f t="shared" si="36"/>
        <v>11830</v>
      </c>
      <c r="Q396" s="1">
        <v>30</v>
      </c>
      <c r="R396" s="1">
        <f t="shared" si="37"/>
        <v>3549</v>
      </c>
      <c r="S396" s="1">
        <f t="shared" si="38"/>
        <v>8281</v>
      </c>
      <c r="T396" s="1">
        <v>0.52</v>
      </c>
      <c r="U396" s="1">
        <f t="shared" si="39"/>
        <v>4306.12</v>
      </c>
      <c r="V396" s="1">
        <f t="shared" si="40"/>
        <v>3974.88</v>
      </c>
      <c r="W396" s="4">
        <f t="shared" si="41"/>
        <v>0.48000000000000004</v>
      </c>
      <c r="X396" s="1" t="s">
        <v>65</v>
      </c>
      <c r="Y396" s="1" t="s">
        <v>81</v>
      </c>
      <c r="Z396" s="1" t="s">
        <v>41</v>
      </c>
      <c r="AA396" s="2">
        <v>45786</v>
      </c>
      <c r="AB396" s="1">
        <v>5</v>
      </c>
      <c r="AC396" s="1" t="s">
        <v>42</v>
      </c>
    </row>
    <row r="397" spans="1:29">
      <c r="A397" s="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c r="P397" s="1">
        <f t="shared" si="36"/>
        <v>3820</v>
      </c>
      <c r="Q397" s="1">
        <v>0</v>
      </c>
      <c r="R397" s="1">
        <f t="shared" si="37"/>
        <v>0</v>
      </c>
      <c r="S397" s="1">
        <f t="shared" si="38"/>
        <v>3820</v>
      </c>
      <c r="T397" s="1">
        <v>0.47</v>
      </c>
      <c r="U397" s="1">
        <f t="shared" si="39"/>
        <v>1795.3999999999999</v>
      </c>
      <c r="V397" s="1">
        <f t="shared" si="40"/>
        <v>2024.6000000000001</v>
      </c>
      <c r="W397" s="4">
        <f t="shared" si="41"/>
        <v>0.53</v>
      </c>
      <c r="X397" s="1" t="s">
        <v>39</v>
      </c>
      <c r="Y397" s="1" t="s">
        <v>40</v>
      </c>
      <c r="Z397" s="1" t="s">
        <v>41</v>
      </c>
      <c r="AA397" s="2">
        <v>45785</v>
      </c>
      <c r="AB397" s="1">
        <v>5</v>
      </c>
      <c r="AC397" s="1" t="s">
        <v>42</v>
      </c>
    </row>
    <row r="398" spans="1:29">
      <c r="A398" s="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c r="P398" s="1">
        <f t="shared" si="36"/>
        <v>11250</v>
      </c>
      <c r="Q398" s="1">
        <v>0</v>
      </c>
      <c r="R398" s="1">
        <f t="shared" si="37"/>
        <v>0</v>
      </c>
      <c r="S398" s="1">
        <f t="shared" si="38"/>
        <v>11250</v>
      </c>
      <c r="T398" s="1">
        <v>0.48</v>
      </c>
      <c r="U398" s="1">
        <f t="shared" si="39"/>
        <v>5400</v>
      </c>
      <c r="V398" s="1">
        <f t="shared" si="40"/>
        <v>5850</v>
      </c>
      <c r="W398" s="4">
        <f t="shared" si="41"/>
        <v>0.52</v>
      </c>
      <c r="X398" s="1" t="s">
        <v>65</v>
      </c>
      <c r="Y398" s="1" t="s">
        <v>81</v>
      </c>
      <c r="Z398" s="1" t="s">
        <v>22</v>
      </c>
      <c r="AA398" s="1"/>
      <c r="AB398" s="1"/>
      <c r="AC398" s="1" t="s">
        <v>93</v>
      </c>
    </row>
    <row r="399" spans="1:29">
      <c r="A399" s="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c r="P399" s="1">
        <f t="shared" si="36"/>
        <v>21400</v>
      </c>
      <c r="Q399" s="1">
        <v>0</v>
      </c>
      <c r="R399" s="1">
        <f t="shared" si="37"/>
        <v>0</v>
      </c>
      <c r="S399" s="1">
        <f t="shared" si="38"/>
        <v>21400</v>
      </c>
      <c r="T399" s="1">
        <v>0.47</v>
      </c>
      <c r="U399" s="1">
        <f t="shared" si="39"/>
        <v>10058</v>
      </c>
      <c r="V399" s="1">
        <f t="shared" si="40"/>
        <v>11342</v>
      </c>
      <c r="W399" s="4">
        <f t="shared" si="41"/>
        <v>0.53</v>
      </c>
      <c r="X399" s="1" t="s">
        <v>56</v>
      </c>
      <c r="Y399" s="1" t="s">
        <v>72</v>
      </c>
      <c r="Z399" s="1" t="s">
        <v>120</v>
      </c>
      <c r="AA399" s="1"/>
      <c r="AB399" s="1"/>
      <c r="AC399" s="1" t="s">
        <v>42</v>
      </c>
    </row>
    <row r="400" spans="1:29">
      <c r="A400" s="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c r="P400" s="1">
        <f t="shared" si="36"/>
        <v>3000</v>
      </c>
      <c r="Q400" s="1">
        <v>20</v>
      </c>
      <c r="R400" s="1">
        <f t="shared" si="37"/>
        <v>600</v>
      </c>
      <c r="S400" s="1">
        <f t="shared" si="38"/>
        <v>2400</v>
      </c>
      <c r="T400" s="1">
        <v>0.5</v>
      </c>
      <c r="U400" s="1">
        <f t="shared" si="39"/>
        <v>1200</v>
      </c>
      <c r="V400" s="1">
        <f t="shared" si="40"/>
        <v>1200</v>
      </c>
      <c r="W400" s="4">
        <f t="shared" si="41"/>
        <v>0.5</v>
      </c>
      <c r="X400" s="1" t="s">
        <v>65</v>
      </c>
      <c r="Y400" s="1" t="s">
        <v>57</v>
      </c>
      <c r="Z400" s="1" t="s">
        <v>51</v>
      </c>
      <c r="AA400" s="2">
        <v>45783</v>
      </c>
      <c r="AB400" s="1"/>
      <c r="AC400" s="1" t="s">
        <v>42</v>
      </c>
    </row>
    <row r="401" spans="1:29">
      <c r="A401" s="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c r="P401" s="1">
        <f t="shared" si="36"/>
        <v>380850</v>
      </c>
      <c r="Q401" s="1">
        <v>0</v>
      </c>
      <c r="R401" s="1">
        <f t="shared" si="37"/>
        <v>0</v>
      </c>
      <c r="S401" s="1">
        <f t="shared" si="38"/>
        <v>380850</v>
      </c>
      <c r="T401" s="1">
        <v>0.57999999999999996</v>
      </c>
      <c r="U401" s="1">
        <f t="shared" si="39"/>
        <v>220892.99999999997</v>
      </c>
      <c r="V401" s="1">
        <f t="shared" si="40"/>
        <v>159957.00000000003</v>
      </c>
      <c r="W401" s="4">
        <f t="shared" si="41"/>
        <v>0.4200000000000001</v>
      </c>
      <c r="X401" s="1" t="s">
        <v>65</v>
      </c>
      <c r="Y401" s="1" t="s">
        <v>57</v>
      </c>
      <c r="Z401" s="1" t="s">
        <v>41</v>
      </c>
      <c r="AA401" s="2">
        <v>45788</v>
      </c>
      <c r="AB401" s="1">
        <v>3</v>
      </c>
      <c r="AC401" s="1" t="s">
        <v>42</v>
      </c>
    </row>
    <row r="402" spans="1:29">
      <c r="A402" s="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c r="P402" s="1">
        <f t="shared" si="36"/>
        <v>2060</v>
      </c>
      <c r="Q402" s="1">
        <v>15</v>
      </c>
      <c r="R402" s="1">
        <f t="shared" si="37"/>
        <v>309</v>
      </c>
      <c r="S402" s="1">
        <f t="shared" si="38"/>
        <v>1751</v>
      </c>
      <c r="T402" s="1">
        <v>0.48</v>
      </c>
      <c r="U402" s="1">
        <f t="shared" si="39"/>
        <v>840.48</v>
      </c>
      <c r="V402" s="1">
        <f t="shared" si="40"/>
        <v>910.52</v>
      </c>
      <c r="W402" s="4">
        <f t="shared" si="41"/>
        <v>0.52</v>
      </c>
      <c r="X402" s="1" t="s">
        <v>147</v>
      </c>
      <c r="Y402" s="1" t="s">
        <v>40</v>
      </c>
      <c r="Z402" s="1" t="s">
        <v>41</v>
      </c>
      <c r="AA402" s="2">
        <v>45784</v>
      </c>
      <c r="AB402" s="1">
        <v>5</v>
      </c>
      <c r="AC402" s="1" t="s">
        <v>42</v>
      </c>
    </row>
    <row r="403" spans="1:29">
      <c r="A403" s="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c r="P403" s="1">
        <f t="shared" si="36"/>
        <v>28550</v>
      </c>
      <c r="Q403" s="1">
        <v>0</v>
      </c>
      <c r="R403" s="1">
        <f t="shared" si="37"/>
        <v>0</v>
      </c>
      <c r="S403" s="1">
        <f t="shared" si="38"/>
        <v>28550</v>
      </c>
      <c r="T403" s="1">
        <v>0.48</v>
      </c>
      <c r="U403" s="1">
        <f t="shared" si="39"/>
        <v>13704</v>
      </c>
      <c r="V403" s="1">
        <f t="shared" si="40"/>
        <v>14846</v>
      </c>
      <c r="W403" s="4">
        <f t="shared" si="41"/>
        <v>0.52</v>
      </c>
      <c r="X403" s="1" t="s">
        <v>39</v>
      </c>
      <c r="Y403" s="1" t="s">
        <v>40</v>
      </c>
      <c r="Z403" s="1" t="s">
        <v>41</v>
      </c>
      <c r="AA403" s="2">
        <v>45790</v>
      </c>
      <c r="AB403" s="1">
        <v>4</v>
      </c>
      <c r="AC403" s="1" t="s">
        <v>42</v>
      </c>
    </row>
    <row r="404" spans="1:29">
      <c r="A404" s="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c r="P404" s="1">
        <f t="shared" si="36"/>
        <v>28400</v>
      </c>
      <c r="Q404" s="1">
        <v>30</v>
      </c>
      <c r="R404" s="1">
        <f t="shared" si="37"/>
        <v>8520</v>
      </c>
      <c r="S404" s="1">
        <f t="shared" si="38"/>
        <v>19880</v>
      </c>
      <c r="T404" s="1">
        <v>0.52</v>
      </c>
      <c r="U404" s="1">
        <f t="shared" si="39"/>
        <v>10337.6</v>
      </c>
      <c r="V404" s="1">
        <f t="shared" si="40"/>
        <v>9542.4</v>
      </c>
      <c r="W404" s="4">
        <f t="shared" si="41"/>
        <v>0.48</v>
      </c>
      <c r="X404" s="1" t="s">
        <v>50</v>
      </c>
      <c r="Y404" s="1" t="s">
        <v>81</v>
      </c>
      <c r="Z404" s="1" t="s">
        <v>66</v>
      </c>
      <c r="AA404" s="1"/>
      <c r="AB404" s="1"/>
      <c r="AC404" s="1" t="s">
        <v>42</v>
      </c>
    </row>
    <row r="405" spans="1:29">
      <c r="A405" s="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c r="P405" s="1">
        <f t="shared" si="36"/>
        <v>17240</v>
      </c>
      <c r="Q405" s="1">
        <v>0</v>
      </c>
      <c r="R405" s="1">
        <f t="shared" si="37"/>
        <v>0</v>
      </c>
      <c r="S405" s="1">
        <f t="shared" si="38"/>
        <v>17240</v>
      </c>
      <c r="T405" s="1">
        <v>0.5</v>
      </c>
      <c r="U405" s="1">
        <f t="shared" si="39"/>
        <v>8620</v>
      </c>
      <c r="V405" s="1">
        <f t="shared" si="40"/>
        <v>8620</v>
      </c>
      <c r="W405" s="4">
        <f t="shared" si="41"/>
        <v>0.5</v>
      </c>
      <c r="X405" s="1" t="s">
        <v>104</v>
      </c>
      <c r="Y405" s="1" t="s">
        <v>40</v>
      </c>
      <c r="Z405" s="1" t="s">
        <v>41</v>
      </c>
      <c r="AA405" s="2">
        <v>45787</v>
      </c>
      <c r="AB405" s="1">
        <v>5</v>
      </c>
      <c r="AC405" s="1" t="s">
        <v>42</v>
      </c>
    </row>
    <row r="406" spans="1:29">
      <c r="A406" s="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c r="P406" s="1">
        <f t="shared" si="36"/>
        <v>9880</v>
      </c>
      <c r="Q406" s="1">
        <v>30</v>
      </c>
      <c r="R406" s="1">
        <f t="shared" si="37"/>
        <v>2964</v>
      </c>
      <c r="S406" s="1">
        <f t="shared" si="38"/>
        <v>6916</v>
      </c>
      <c r="T406" s="1">
        <v>0.45</v>
      </c>
      <c r="U406" s="1">
        <f t="shared" si="39"/>
        <v>3112.2000000000003</v>
      </c>
      <c r="V406" s="1">
        <f t="shared" si="40"/>
        <v>3803.7999999999997</v>
      </c>
      <c r="W406" s="4">
        <f t="shared" si="41"/>
        <v>0.54999999999999993</v>
      </c>
      <c r="X406" s="1" t="s">
        <v>147</v>
      </c>
      <c r="Y406" s="1" t="s">
        <v>81</v>
      </c>
      <c r="Z406" s="1" t="s">
        <v>41</v>
      </c>
      <c r="AA406" s="2">
        <v>45789</v>
      </c>
      <c r="AB406" s="1">
        <v>3</v>
      </c>
      <c r="AC406" s="1" t="s">
        <v>42</v>
      </c>
    </row>
    <row r="407" spans="1:29">
      <c r="A407" s="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c r="P407" s="1">
        <f t="shared" si="36"/>
        <v>2070</v>
      </c>
      <c r="Q407" s="1">
        <v>0</v>
      </c>
      <c r="R407" s="1">
        <f t="shared" si="37"/>
        <v>0</v>
      </c>
      <c r="S407" s="1">
        <f t="shared" si="38"/>
        <v>2070</v>
      </c>
      <c r="T407" s="1">
        <v>0.35</v>
      </c>
      <c r="U407" s="1">
        <f t="shared" si="39"/>
        <v>724.5</v>
      </c>
      <c r="V407" s="1">
        <f t="shared" si="40"/>
        <v>1345.5</v>
      </c>
      <c r="W407" s="4">
        <f t="shared" si="41"/>
        <v>0.65</v>
      </c>
      <c r="X407" s="1" t="s">
        <v>92</v>
      </c>
      <c r="Y407" s="1" t="s">
        <v>57</v>
      </c>
      <c r="Z407" s="1" t="s">
        <v>51</v>
      </c>
      <c r="AA407" s="2">
        <v>45789</v>
      </c>
      <c r="AB407" s="1"/>
      <c r="AC407" s="1" t="s">
        <v>42</v>
      </c>
    </row>
    <row r="408" spans="1:29">
      <c r="A408" s="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c r="P408" s="1">
        <f t="shared" si="36"/>
        <v>1690</v>
      </c>
      <c r="Q408" s="1">
        <v>0</v>
      </c>
      <c r="R408" s="1">
        <f t="shared" si="37"/>
        <v>0</v>
      </c>
      <c r="S408" s="1">
        <f t="shared" si="38"/>
        <v>1690</v>
      </c>
      <c r="T408" s="1">
        <v>0.45</v>
      </c>
      <c r="U408" s="1">
        <f t="shared" si="39"/>
        <v>760.5</v>
      </c>
      <c r="V408" s="1">
        <f t="shared" si="40"/>
        <v>929.5</v>
      </c>
      <c r="W408" s="4">
        <f t="shared" si="41"/>
        <v>0.55000000000000004</v>
      </c>
      <c r="X408" s="1" t="s">
        <v>56</v>
      </c>
      <c r="Y408" s="1" t="s">
        <v>40</v>
      </c>
      <c r="Z408" s="1" t="s">
        <v>41</v>
      </c>
      <c r="AA408" s="2">
        <v>45790</v>
      </c>
      <c r="AB408" s="1">
        <v>5</v>
      </c>
      <c r="AC408" s="1" t="s">
        <v>42</v>
      </c>
    </row>
    <row r="409" spans="1:29">
      <c r="A409" s="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c r="P409" s="1">
        <f t="shared" si="36"/>
        <v>9120</v>
      </c>
      <c r="Q409" s="1">
        <v>30</v>
      </c>
      <c r="R409" s="1">
        <f t="shared" si="37"/>
        <v>2736</v>
      </c>
      <c r="S409" s="1">
        <f t="shared" si="38"/>
        <v>6384</v>
      </c>
      <c r="T409" s="1">
        <v>0.47</v>
      </c>
      <c r="U409" s="1">
        <f t="shared" si="39"/>
        <v>3000.48</v>
      </c>
      <c r="V409" s="1">
        <f t="shared" si="40"/>
        <v>3383.52</v>
      </c>
      <c r="W409" s="4">
        <f t="shared" si="41"/>
        <v>0.53</v>
      </c>
      <c r="X409" s="1" t="s">
        <v>104</v>
      </c>
      <c r="Y409" s="1" t="s">
        <v>81</v>
      </c>
      <c r="Z409" s="1" t="s">
        <v>41</v>
      </c>
      <c r="AA409" s="2">
        <v>45786</v>
      </c>
      <c r="AB409" s="1">
        <v>4</v>
      </c>
      <c r="AC409" s="1" t="s">
        <v>42</v>
      </c>
    </row>
    <row r="410" spans="1:29">
      <c r="A410" s="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c r="P410" s="1">
        <f t="shared" si="36"/>
        <v>133800</v>
      </c>
      <c r="Q410" s="1">
        <v>10</v>
      </c>
      <c r="R410" s="1">
        <f t="shared" si="37"/>
        <v>13380</v>
      </c>
      <c r="S410" s="1">
        <f t="shared" si="38"/>
        <v>120420</v>
      </c>
      <c r="T410" s="1">
        <v>0.57999999999999996</v>
      </c>
      <c r="U410" s="1">
        <f t="shared" si="39"/>
        <v>69843.599999999991</v>
      </c>
      <c r="V410" s="1">
        <f t="shared" si="40"/>
        <v>50576.400000000009</v>
      </c>
      <c r="W410" s="4">
        <f t="shared" si="41"/>
        <v>0.4200000000000001</v>
      </c>
      <c r="X410" s="1" t="s">
        <v>65</v>
      </c>
      <c r="Y410" s="1" t="s">
        <v>81</v>
      </c>
      <c r="Z410" s="1" t="s">
        <v>22</v>
      </c>
      <c r="AA410" s="1"/>
      <c r="AB410" s="1"/>
      <c r="AC410" s="1" t="s">
        <v>93</v>
      </c>
    </row>
    <row r="411" spans="1:29">
      <c r="A411" s="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c r="P411" s="1">
        <f t="shared" si="36"/>
        <v>10710</v>
      </c>
      <c r="Q411" s="1">
        <v>0</v>
      </c>
      <c r="R411" s="1">
        <f t="shared" si="37"/>
        <v>0</v>
      </c>
      <c r="S411" s="1">
        <f t="shared" si="38"/>
        <v>10710</v>
      </c>
      <c r="T411" s="1">
        <v>0.5</v>
      </c>
      <c r="U411" s="1">
        <f t="shared" si="39"/>
        <v>5355</v>
      </c>
      <c r="V411" s="1">
        <f t="shared" si="40"/>
        <v>5355</v>
      </c>
      <c r="W411" s="4">
        <f t="shared" si="41"/>
        <v>0.5</v>
      </c>
      <c r="X411" s="1" t="s">
        <v>56</v>
      </c>
      <c r="Y411" s="1" t="s">
        <v>72</v>
      </c>
      <c r="Z411" s="1" t="s">
        <v>66</v>
      </c>
      <c r="AA411" s="1"/>
      <c r="AB411" s="1"/>
      <c r="AC411" s="1" t="s">
        <v>42</v>
      </c>
    </row>
    <row r="412" spans="1:29">
      <c r="A412" s="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c r="P412" s="1">
        <f t="shared" si="36"/>
        <v>4920</v>
      </c>
      <c r="Q412" s="1">
        <v>15</v>
      </c>
      <c r="R412" s="1">
        <f t="shared" si="37"/>
        <v>738</v>
      </c>
      <c r="S412" s="1">
        <f t="shared" si="38"/>
        <v>4182</v>
      </c>
      <c r="T412" s="1">
        <v>0.5</v>
      </c>
      <c r="U412" s="1">
        <f t="shared" si="39"/>
        <v>2091</v>
      </c>
      <c r="V412" s="1">
        <f t="shared" si="40"/>
        <v>2091</v>
      </c>
      <c r="W412" s="4">
        <f t="shared" si="41"/>
        <v>0.5</v>
      </c>
      <c r="X412" s="1" t="s">
        <v>50</v>
      </c>
      <c r="Y412" s="1" t="s">
        <v>57</v>
      </c>
      <c r="Z412" s="1" t="s">
        <v>41</v>
      </c>
      <c r="AA412" s="2">
        <v>45789</v>
      </c>
      <c r="AB412" s="1">
        <v>3</v>
      </c>
      <c r="AC412" s="1" t="s">
        <v>42</v>
      </c>
    </row>
    <row r="413" spans="1:29">
      <c r="A413" s="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c r="P413" s="1">
        <f t="shared" si="36"/>
        <v>41840</v>
      </c>
      <c r="Q413" s="1">
        <v>0</v>
      </c>
      <c r="R413" s="1">
        <f t="shared" si="37"/>
        <v>0</v>
      </c>
      <c r="S413" s="1">
        <f t="shared" si="38"/>
        <v>41840</v>
      </c>
      <c r="T413" s="1">
        <v>0.57999999999999996</v>
      </c>
      <c r="U413" s="1">
        <f t="shared" si="39"/>
        <v>24267.199999999997</v>
      </c>
      <c r="V413" s="1">
        <f t="shared" si="40"/>
        <v>17572.800000000003</v>
      </c>
      <c r="W413" s="4">
        <f t="shared" si="41"/>
        <v>0.4200000000000001</v>
      </c>
      <c r="X413" s="1" t="s">
        <v>65</v>
      </c>
      <c r="Y413" s="1" t="s">
        <v>81</v>
      </c>
      <c r="Z413" s="1" t="s">
        <v>41</v>
      </c>
      <c r="AA413" s="2">
        <v>45788</v>
      </c>
      <c r="AB413" s="1">
        <v>3</v>
      </c>
      <c r="AC413" s="1" t="s">
        <v>42</v>
      </c>
    </row>
    <row r="414" spans="1:29">
      <c r="A414" s="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c r="P414" s="1">
        <f t="shared" si="36"/>
        <v>23520</v>
      </c>
      <c r="Q414" s="1">
        <v>0</v>
      </c>
      <c r="R414" s="1">
        <f t="shared" si="37"/>
        <v>0</v>
      </c>
      <c r="S414" s="1">
        <f t="shared" si="38"/>
        <v>23520</v>
      </c>
      <c r="T414" s="1">
        <v>0.48</v>
      </c>
      <c r="U414" s="1">
        <f t="shared" si="39"/>
        <v>11289.6</v>
      </c>
      <c r="V414" s="1">
        <f t="shared" si="40"/>
        <v>12230.4</v>
      </c>
      <c r="W414" s="4">
        <f t="shared" si="41"/>
        <v>0.52</v>
      </c>
      <c r="X414" s="1" t="s">
        <v>65</v>
      </c>
      <c r="Y414" s="1" t="s">
        <v>81</v>
      </c>
      <c r="Z414" s="1" t="s">
        <v>41</v>
      </c>
      <c r="AA414" s="2">
        <v>45791</v>
      </c>
      <c r="AB414" s="1">
        <v>4</v>
      </c>
      <c r="AC414" s="1" t="s">
        <v>42</v>
      </c>
    </row>
    <row r="415" spans="1:29">
      <c r="A415" s="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c r="P415" s="1">
        <f t="shared" si="36"/>
        <v>540</v>
      </c>
      <c r="Q415" s="1">
        <v>15</v>
      </c>
      <c r="R415" s="1">
        <f t="shared" si="37"/>
        <v>81</v>
      </c>
      <c r="S415" s="1">
        <f t="shared" si="38"/>
        <v>459</v>
      </c>
      <c r="T415" s="1">
        <v>0.35</v>
      </c>
      <c r="U415" s="1">
        <f t="shared" si="39"/>
        <v>160.64999999999998</v>
      </c>
      <c r="V415" s="1">
        <f t="shared" si="40"/>
        <v>298.35000000000002</v>
      </c>
      <c r="W415" s="4">
        <f t="shared" si="41"/>
        <v>0.65</v>
      </c>
      <c r="X415" s="1" t="s">
        <v>147</v>
      </c>
      <c r="Y415" s="1" t="s">
        <v>81</v>
      </c>
      <c r="Z415" s="1" t="s">
        <v>41</v>
      </c>
      <c r="AA415" s="2">
        <v>45792</v>
      </c>
      <c r="AB415" s="1">
        <v>4</v>
      </c>
      <c r="AC415" s="1" t="s">
        <v>42</v>
      </c>
    </row>
    <row r="416" spans="1:29">
      <c r="A416" s="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c r="P416" s="1">
        <f t="shared" si="36"/>
        <v>13350</v>
      </c>
      <c r="Q416" s="1">
        <v>25</v>
      </c>
      <c r="R416" s="1">
        <f t="shared" si="37"/>
        <v>3337.5</v>
      </c>
      <c r="S416" s="1">
        <f t="shared" si="38"/>
        <v>10012.5</v>
      </c>
      <c r="T416" s="1">
        <v>0.5</v>
      </c>
      <c r="U416" s="1">
        <f t="shared" si="39"/>
        <v>5006.25</v>
      </c>
      <c r="V416" s="1">
        <f t="shared" si="40"/>
        <v>5006.25</v>
      </c>
      <c r="W416" s="4">
        <f t="shared" si="41"/>
        <v>0.5</v>
      </c>
      <c r="X416" s="1" t="s">
        <v>56</v>
      </c>
      <c r="Y416" s="1" t="s">
        <v>57</v>
      </c>
      <c r="Z416" s="1" t="s">
        <v>41</v>
      </c>
      <c r="AA416" s="2">
        <v>45789</v>
      </c>
      <c r="AB416" s="1">
        <v>5</v>
      </c>
      <c r="AC416" s="1" t="s">
        <v>42</v>
      </c>
    </row>
    <row r="417" spans="1:29">
      <c r="A417" s="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c r="P417" s="1">
        <f t="shared" si="36"/>
        <v>900</v>
      </c>
      <c r="Q417" s="1">
        <v>0</v>
      </c>
      <c r="R417" s="1">
        <f t="shared" si="37"/>
        <v>0</v>
      </c>
      <c r="S417" s="1">
        <f t="shared" si="38"/>
        <v>900</v>
      </c>
      <c r="T417" s="1">
        <v>0.62</v>
      </c>
      <c r="U417" s="1">
        <f t="shared" si="39"/>
        <v>558</v>
      </c>
      <c r="V417" s="1">
        <f t="shared" si="40"/>
        <v>342</v>
      </c>
      <c r="W417" s="4">
        <f t="shared" si="41"/>
        <v>0.38</v>
      </c>
      <c r="X417" s="1" t="s">
        <v>50</v>
      </c>
      <c r="Y417" s="1" t="s">
        <v>72</v>
      </c>
      <c r="Z417" s="1" t="s">
        <v>41</v>
      </c>
      <c r="AA417" s="2">
        <v>45788</v>
      </c>
      <c r="AB417" s="1">
        <v>4</v>
      </c>
      <c r="AC417" s="1" t="s">
        <v>42</v>
      </c>
    </row>
    <row r="418" spans="1:29">
      <c r="A418" s="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c r="P418" s="1">
        <f t="shared" si="36"/>
        <v>52830</v>
      </c>
      <c r="Q418" s="1">
        <v>20</v>
      </c>
      <c r="R418" s="1">
        <f t="shared" si="37"/>
        <v>10566</v>
      </c>
      <c r="S418" s="1">
        <f t="shared" si="38"/>
        <v>42264</v>
      </c>
      <c r="T418" s="1">
        <v>0.57999999999999996</v>
      </c>
      <c r="U418" s="1">
        <f t="shared" si="39"/>
        <v>24513.119999999999</v>
      </c>
      <c r="V418" s="1">
        <f t="shared" si="40"/>
        <v>17750.88</v>
      </c>
      <c r="W418" s="4">
        <f t="shared" si="41"/>
        <v>0.42000000000000004</v>
      </c>
      <c r="X418" s="1" t="s">
        <v>39</v>
      </c>
      <c r="Y418" s="1" t="s">
        <v>81</v>
      </c>
      <c r="Z418" s="1" t="s">
        <v>41</v>
      </c>
      <c r="AA418" s="2">
        <v>45793</v>
      </c>
      <c r="AB418" s="1">
        <v>4</v>
      </c>
      <c r="AC418" s="1" t="s">
        <v>42</v>
      </c>
    </row>
    <row r="419" spans="1:29">
      <c r="A419" s="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c r="P419" s="1">
        <f t="shared" si="36"/>
        <v>5040</v>
      </c>
      <c r="Q419" s="1">
        <v>0</v>
      </c>
      <c r="R419" s="1">
        <f t="shared" si="37"/>
        <v>0</v>
      </c>
      <c r="S419" s="1">
        <f t="shared" si="38"/>
        <v>5040</v>
      </c>
      <c r="T419" s="1">
        <v>0.35</v>
      </c>
      <c r="U419" s="1">
        <f t="shared" si="39"/>
        <v>1764</v>
      </c>
      <c r="V419" s="1">
        <f t="shared" si="40"/>
        <v>3276</v>
      </c>
      <c r="W419" s="4">
        <f t="shared" si="41"/>
        <v>0.65</v>
      </c>
      <c r="X419" s="1" t="s">
        <v>104</v>
      </c>
      <c r="Y419" s="1" t="s">
        <v>57</v>
      </c>
      <c r="Z419" s="1" t="s">
        <v>22</v>
      </c>
      <c r="AA419" s="1"/>
      <c r="AB419" s="1"/>
      <c r="AC419" s="1" t="s">
        <v>93</v>
      </c>
    </row>
    <row r="420" spans="1:29">
      <c r="A420" s="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c r="P420" s="1">
        <f t="shared" si="36"/>
        <v>13260</v>
      </c>
      <c r="Q420" s="1">
        <v>30</v>
      </c>
      <c r="R420" s="1">
        <f t="shared" si="37"/>
        <v>3978</v>
      </c>
      <c r="S420" s="1">
        <f t="shared" si="38"/>
        <v>9282</v>
      </c>
      <c r="T420" s="1">
        <v>0.47</v>
      </c>
      <c r="U420" s="1">
        <f t="shared" si="39"/>
        <v>4362.54</v>
      </c>
      <c r="V420" s="1">
        <f t="shared" si="40"/>
        <v>4919.46</v>
      </c>
      <c r="W420" s="4">
        <f t="shared" si="41"/>
        <v>0.53</v>
      </c>
      <c r="X420" s="1" t="s">
        <v>50</v>
      </c>
      <c r="Y420" s="1" t="s">
        <v>57</v>
      </c>
      <c r="Z420" s="1" t="s">
        <v>41</v>
      </c>
      <c r="AA420" s="2">
        <v>45793</v>
      </c>
      <c r="AB420" s="1">
        <v>5</v>
      </c>
      <c r="AC420" s="1" t="s">
        <v>42</v>
      </c>
    </row>
    <row r="421" spans="1:29">
      <c r="A421" s="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c r="P421" s="1">
        <f t="shared" si="36"/>
        <v>230</v>
      </c>
      <c r="Q421" s="1">
        <v>20</v>
      </c>
      <c r="R421" s="1">
        <f t="shared" si="37"/>
        <v>46</v>
      </c>
      <c r="S421" s="1">
        <f t="shared" si="38"/>
        <v>184</v>
      </c>
      <c r="T421" s="1">
        <v>0.35</v>
      </c>
      <c r="U421" s="1">
        <f t="shared" si="39"/>
        <v>64.399999999999991</v>
      </c>
      <c r="V421" s="1">
        <f t="shared" si="40"/>
        <v>119.60000000000001</v>
      </c>
      <c r="W421" s="4">
        <f t="shared" si="41"/>
        <v>0.65</v>
      </c>
      <c r="X421" s="1" t="s">
        <v>92</v>
      </c>
      <c r="Y421" s="1" t="s">
        <v>72</v>
      </c>
      <c r="Z421" s="1" t="s">
        <v>41</v>
      </c>
      <c r="AA421" s="2">
        <v>45795</v>
      </c>
      <c r="AB421" s="1">
        <v>4</v>
      </c>
      <c r="AC421" s="1" t="s">
        <v>42</v>
      </c>
    </row>
    <row r="422" spans="1:29">
      <c r="A422" s="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c r="P422" s="1">
        <f t="shared" si="36"/>
        <v>3240</v>
      </c>
      <c r="Q422" s="1">
        <v>0</v>
      </c>
      <c r="R422" s="1">
        <f t="shared" si="37"/>
        <v>0</v>
      </c>
      <c r="S422" s="1">
        <f t="shared" si="38"/>
        <v>3240</v>
      </c>
      <c r="T422" s="1">
        <v>0.48</v>
      </c>
      <c r="U422" s="1">
        <f t="shared" si="39"/>
        <v>1555.2</v>
      </c>
      <c r="V422" s="1">
        <f t="shared" si="40"/>
        <v>1684.8</v>
      </c>
      <c r="W422" s="4">
        <f t="shared" si="41"/>
        <v>0.52</v>
      </c>
      <c r="X422" s="1" t="s">
        <v>147</v>
      </c>
      <c r="Y422" s="1" t="s">
        <v>81</v>
      </c>
      <c r="Z422" s="1" t="s">
        <v>41</v>
      </c>
      <c r="AA422" s="2">
        <v>45794</v>
      </c>
      <c r="AB422" s="1">
        <v>5</v>
      </c>
      <c r="AC422" s="1" t="s">
        <v>42</v>
      </c>
    </row>
    <row r="423" spans="1:29">
      <c r="A423" s="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c r="P423" s="1">
        <f t="shared" si="36"/>
        <v>28550</v>
      </c>
      <c r="Q423" s="1">
        <v>0</v>
      </c>
      <c r="R423" s="1">
        <f t="shared" si="37"/>
        <v>0</v>
      </c>
      <c r="S423" s="1">
        <f t="shared" si="38"/>
        <v>28550</v>
      </c>
      <c r="T423" s="1">
        <v>0.47</v>
      </c>
      <c r="U423" s="1">
        <f t="shared" si="39"/>
        <v>13418.5</v>
      </c>
      <c r="V423" s="1">
        <f t="shared" si="40"/>
        <v>15131.5</v>
      </c>
      <c r="W423" s="4">
        <f t="shared" si="41"/>
        <v>0.53</v>
      </c>
      <c r="X423" s="1" t="s">
        <v>65</v>
      </c>
      <c r="Y423" s="1" t="s">
        <v>40</v>
      </c>
      <c r="Z423" s="1" t="s">
        <v>22</v>
      </c>
      <c r="AA423" s="1"/>
      <c r="AB423" s="1"/>
      <c r="AC423" s="1" t="s">
        <v>93</v>
      </c>
    </row>
    <row r="424" spans="1:29">
      <c r="A424" s="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c r="P424" s="1">
        <f t="shared" si="36"/>
        <v>66480</v>
      </c>
      <c r="Q424" s="1">
        <v>15</v>
      </c>
      <c r="R424" s="1">
        <f t="shared" si="37"/>
        <v>9972</v>
      </c>
      <c r="S424" s="1">
        <f t="shared" si="38"/>
        <v>56508</v>
      </c>
      <c r="T424" s="1">
        <v>0.57999999999999996</v>
      </c>
      <c r="U424" s="1">
        <f t="shared" si="39"/>
        <v>32774.639999999999</v>
      </c>
      <c r="V424" s="1">
        <f t="shared" si="40"/>
        <v>23733.360000000001</v>
      </c>
      <c r="W424" s="4">
        <f t="shared" si="41"/>
        <v>0.42</v>
      </c>
      <c r="X424" s="1" t="s">
        <v>92</v>
      </c>
      <c r="Y424" s="1" t="s">
        <v>72</v>
      </c>
      <c r="Z424" s="1" t="s">
        <v>120</v>
      </c>
      <c r="AA424" s="1"/>
      <c r="AB424" s="1"/>
      <c r="AC424" s="1" t="s">
        <v>42</v>
      </c>
    </row>
    <row r="425" spans="1:29">
      <c r="A425" s="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c r="P425" s="1">
        <f t="shared" si="36"/>
        <v>18800</v>
      </c>
      <c r="Q425" s="1">
        <v>0</v>
      </c>
      <c r="R425" s="1">
        <f t="shared" si="37"/>
        <v>0</v>
      </c>
      <c r="S425" s="1">
        <f t="shared" si="38"/>
        <v>18800</v>
      </c>
      <c r="T425" s="1">
        <v>0.45</v>
      </c>
      <c r="U425" s="1">
        <f t="shared" si="39"/>
        <v>8460</v>
      </c>
      <c r="V425" s="1">
        <f t="shared" si="40"/>
        <v>10340</v>
      </c>
      <c r="W425" s="4">
        <f t="shared" si="41"/>
        <v>0.55000000000000004</v>
      </c>
      <c r="X425" s="1" t="s">
        <v>65</v>
      </c>
      <c r="Y425" s="1" t="s">
        <v>40</v>
      </c>
      <c r="Z425" s="1" t="s">
        <v>51</v>
      </c>
      <c r="AA425" s="2">
        <v>45795</v>
      </c>
      <c r="AB425" s="1"/>
      <c r="AC425" s="1" t="s">
        <v>42</v>
      </c>
    </row>
    <row r="426" spans="1:29">
      <c r="A426" s="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c r="P426" s="1">
        <f t="shared" si="36"/>
        <v>1880</v>
      </c>
      <c r="Q426" s="1">
        <v>30</v>
      </c>
      <c r="R426" s="1">
        <f t="shared" si="37"/>
        <v>564</v>
      </c>
      <c r="S426" s="1">
        <f t="shared" si="38"/>
        <v>1316</v>
      </c>
      <c r="T426" s="1">
        <v>0.45</v>
      </c>
      <c r="U426" s="1">
        <f t="shared" si="39"/>
        <v>592.20000000000005</v>
      </c>
      <c r="V426" s="1">
        <f t="shared" si="40"/>
        <v>723.8</v>
      </c>
      <c r="W426" s="4">
        <f t="shared" si="41"/>
        <v>0.54999999999999993</v>
      </c>
      <c r="X426" s="1" t="s">
        <v>104</v>
      </c>
      <c r="Y426" s="1" t="s">
        <v>57</v>
      </c>
      <c r="Z426" s="1" t="s">
        <v>41</v>
      </c>
      <c r="AA426" s="2">
        <v>45791</v>
      </c>
      <c r="AB426" s="1">
        <v>4</v>
      </c>
      <c r="AC426" s="1" t="s">
        <v>42</v>
      </c>
    </row>
    <row r="427" spans="1:29">
      <c r="A427" s="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c r="P427" s="1">
        <f t="shared" si="36"/>
        <v>1140</v>
      </c>
      <c r="Q427" s="1">
        <v>10</v>
      </c>
      <c r="R427" s="1">
        <f t="shared" si="37"/>
        <v>114</v>
      </c>
      <c r="S427" s="1">
        <f t="shared" si="38"/>
        <v>1026</v>
      </c>
      <c r="T427" s="1">
        <v>0.62</v>
      </c>
      <c r="U427" s="1">
        <f t="shared" si="39"/>
        <v>636.12</v>
      </c>
      <c r="V427" s="1">
        <f t="shared" si="40"/>
        <v>389.88</v>
      </c>
      <c r="W427" s="4">
        <f t="shared" si="41"/>
        <v>0.38</v>
      </c>
      <c r="X427" s="1" t="s">
        <v>56</v>
      </c>
      <c r="Y427" s="1" t="s">
        <v>81</v>
      </c>
      <c r="Z427" s="1" t="s">
        <v>41</v>
      </c>
      <c r="AA427" s="2">
        <v>45791</v>
      </c>
      <c r="AB427" s="1">
        <v>5</v>
      </c>
      <c r="AC427" s="1" t="s">
        <v>42</v>
      </c>
    </row>
    <row r="428" spans="1:29">
      <c r="A428" s="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c r="P428" s="1">
        <f t="shared" si="36"/>
        <v>435750</v>
      </c>
      <c r="Q428" s="1">
        <v>0</v>
      </c>
      <c r="R428" s="1">
        <f t="shared" si="37"/>
        <v>0</v>
      </c>
      <c r="S428" s="1">
        <f t="shared" si="38"/>
        <v>435750</v>
      </c>
      <c r="T428" s="1">
        <v>0.57999999999999996</v>
      </c>
      <c r="U428" s="1">
        <f t="shared" si="39"/>
        <v>252734.99999999997</v>
      </c>
      <c r="V428" s="1">
        <f t="shared" si="40"/>
        <v>183015.00000000003</v>
      </c>
      <c r="W428" s="4">
        <f t="shared" si="41"/>
        <v>0.42000000000000004</v>
      </c>
      <c r="X428" s="1" t="s">
        <v>50</v>
      </c>
      <c r="Y428" s="1" t="s">
        <v>40</v>
      </c>
      <c r="Z428" s="1" t="s">
        <v>120</v>
      </c>
      <c r="AA428" s="1"/>
      <c r="AB428" s="1"/>
      <c r="AC428" s="1" t="s">
        <v>42</v>
      </c>
    </row>
    <row r="429" spans="1:29">
      <c r="A429" s="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c r="P429" s="1">
        <f t="shared" si="36"/>
        <v>3910</v>
      </c>
      <c r="Q429" s="1">
        <v>20</v>
      </c>
      <c r="R429" s="1">
        <f t="shared" si="37"/>
        <v>782</v>
      </c>
      <c r="S429" s="1">
        <f t="shared" si="38"/>
        <v>3128</v>
      </c>
      <c r="T429" s="1">
        <v>0.5</v>
      </c>
      <c r="U429" s="1">
        <f t="shared" si="39"/>
        <v>1564</v>
      </c>
      <c r="V429" s="1">
        <f t="shared" si="40"/>
        <v>1564</v>
      </c>
      <c r="W429" s="4">
        <f t="shared" si="41"/>
        <v>0.5</v>
      </c>
      <c r="X429" s="1" t="s">
        <v>56</v>
      </c>
      <c r="Y429" s="1" t="s">
        <v>72</v>
      </c>
      <c r="Z429" s="1" t="s">
        <v>41</v>
      </c>
      <c r="AA429" s="2">
        <v>45795</v>
      </c>
      <c r="AB429" s="1">
        <v>5</v>
      </c>
      <c r="AC429" s="1" t="s">
        <v>42</v>
      </c>
    </row>
    <row r="430" spans="1:29">
      <c r="A430" s="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c r="P430" s="1">
        <f t="shared" si="36"/>
        <v>136620</v>
      </c>
      <c r="Q430" s="1">
        <v>0</v>
      </c>
      <c r="R430" s="1">
        <f t="shared" si="37"/>
        <v>0</v>
      </c>
      <c r="S430" s="1">
        <f t="shared" si="38"/>
        <v>136620</v>
      </c>
      <c r="T430" s="1">
        <v>0.57999999999999996</v>
      </c>
      <c r="U430" s="1">
        <f t="shared" si="39"/>
        <v>79239.599999999991</v>
      </c>
      <c r="V430" s="1">
        <f t="shared" si="40"/>
        <v>57380.400000000009</v>
      </c>
      <c r="W430" s="4">
        <f t="shared" si="41"/>
        <v>0.42000000000000004</v>
      </c>
      <c r="X430" s="1" t="s">
        <v>39</v>
      </c>
      <c r="Y430" s="1" t="s">
        <v>40</v>
      </c>
      <c r="Z430" s="1" t="s">
        <v>41</v>
      </c>
      <c r="AA430" s="2">
        <v>45794</v>
      </c>
      <c r="AB430" s="1">
        <v>4</v>
      </c>
      <c r="AC430" s="1" t="s">
        <v>42</v>
      </c>
    </row>
    <row r="431" spans="1:29">
      <c r="A431" s="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c r="P431" s="1">
        <f t="shared" si="36"/>
        <v>17720</v>
      </c>
      <c r="Q431" s="1">
        <v>20</v>
      </c>
      <c r="R431" s="1">
        <f t="shared" si="37"/>
        <v>3544</v>
      </c>
      <c r="S431" s="1">
        <f t="shared" si="38"/>
        <v>14176</v>
      </c>
      <c r="T431" s="1">
        <v>0.45</v>
      </c>
      <c r="U431" s="1">
        <f t="shared" si="39"/>
        <v>6379.2</v>
      </c>
      <c r="V431" s="1">
        <f t="shared" si="40"/>
        <v>7796.8</v>
      </c>
      <c r="W431" s="4">
        <f t="shared" si="41"/>
        <v>0.55000000000000004</v>
      </c>
      <c r="X431" s="1" t="s">
        <v>65</v>
      </c>
      <c r="Y431" s="1" t="s">
        <v>40</v>
      </c>
      <c r="Z431" s="1" t="s">
        <v>41</v>
      </c>
      <c r="AA431" s="2">
        <v>45793</v>
      </c>
      <c r="AB431" s="1">
        <v>4</v>
      </c>
      <c r="AC431" s="1" t="s">
        <v>42</v>
      </c>
    </row>
    <row r="432" spans="1:29">
      <c r="A432" s="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c r="P432" s="1">
        <f t="shared" si="36"/>
        <v>8790</v>
      </c>
      <c r="Q432" s="1">
        <v>25</v>
      </c>
      <c r="R432" s="1">
        <f t="shared" si="37"/>
        <v>2197.5</v>
      </c>
      <c r="S432" s="1">
        <f t="shared" si="38"/>
        <v>6592.5</v>
      </c>
      <c r="T432" s="1">
        <v>0.52</v>
      </c>
      <c r="U432" s="1">
        <f t="shared" si="39"/>
        <v>3428.1</v>
      </c>
      <c r="V432" s="1">
        <f t="shared" si="40"/>
        <v>3164.4</v>
      </c>
      <c r="W432" s="4">
        <f t="shared" si="41"/>
        <v>0.48000000000000004</v>
      </c>
      <c r="X432" s="1" t="s">
        <v>104</v>
      </c>
      <c r="Y432" s="1" t="s">
        <v>81</v>
      </c>
      <c r="Z432" s="1" t="s">
        <v>41</v>
      </c>
      <c r="AA432" s="2">
        <v>45796</v>
      </c>
      <c r="AB432" s="1">
        <v>4</v>
      </c>
      <c r="AC432" s="1" t="s">
        <v>42</v>
      </c>
    </row>
    <row r="433" spans="1:29">
      <c r="A433" s="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c r="P433" s="1">
        <f t="shared" si="36"/>
        <v>17800</v>
      </c>
      <c r="Q433" s="1">
        <v>0</v>
      </c>
      <c r="R433" s="1">
        <f t="shared" si="37"/>
        <v>0</v>
      </c>
      <c r="S433" s="1">
        <f t="shared" si="38"/>
        <v>17800</v>
      </c>
      <c r="T433" s="1">
        <v>0.48</v>
      </c>
      <c r="U433" s="1">
        <f t="shared" si="39"/>
        <v>8544</v>
      </c>
      <c r="V433" s="1">
        <f t="shared" si="40"/>
        <v>9256</v>
      </c>
      <c r="W433" s="4">
        <f t="shared" si="41"/>
        <v>0.52</v>
      </c>
      <c r="X433" s="1" t="s">
        <v>56</v>
      </c>
      <c r="Y433" s="1" t="s">
        <v>57</v>
      </c>
      <c r="Z433" s="1" t="s">
        <v>51</v>
      </c>
      <c r="AA433" s="2">
        <v>45792</v>
      </c>
      <c r="AB433" s="1"/>
      <c r="AC433" s="1" t="s">
        <v>42</v>
      </c>
    </row>
    <row r="434" spans="1:29">
      <c r="A434" s="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c r="P434" s="1">
        <f t="shared" si="36"/>
        <v>13600</v>
      </c>
      <c r="Q434" s="1">
        <v>15</v>
      </c>
      <c r="R434" s="1">
        <f t="shared" si="37"/>
        <v>2040</v>
      </c>
      <c r="S434" s="1">
        <f t="shared" si="38"/>
        <v>11560</v>
      </c>
      <c r="T434" s="1">
        <v>0.45</v>
      </c>
      <c r="U434" s="1">
        <f t="shared" si="39"/>
        <v>5202</v>
      </c>
      <c r="V434" s="1">
        <f t="shared" si="40"/>
        <v>6358</v>
      </c>
      <c r="W434" s="4">
        <f t="shared" si="41"/>
        <v>0.55000000000000004</v>
      </c>
      <c r="X434" s="1" t="s">
        <v>104</v>
      </c>
      <c r="Y434" s="1" t="s">
        <v>81</v>
      </c>
      <c r="Z434" s="1" t="s">
        <v>120</v>
      </c>
      <c r="AA434" s="1"/>
      <c r="AB434" s="1"/>
      <c r="AC434" s="1" t="s">
        <v>42</v>
      </c>
    </row>
    <row r="435" spans="1:29">
      <c r="A435" s="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c r="P435" s="1">
        <f t="shared" si="36"/>
        <v>19120</v>
      </c>
      <c r="Q435" s="1">
        <v>20</v>
      </c>
      <c r="R435" s="1">
        <f t="shared" si="37"/>
        <v>3824</v>
      </c>
      <c r="S435" s="1">
        <f t="shared" si="38"/>
        <v>15296</v>
      </c>
      <c r="T435" s="1">
        <v>0.5</v>
      </c>
      <c r="U435" s="1">
        <f t="shared" si="39"/>
        <v>7648</v>
      </c>
      <c r="V435" s="1">
        <f t="shared" si="40"/>
        <v>7648</v>
      </c>
      <c r="W435" s="4">
        <f t="shared" si="41"/>
        <v>0.5</v>
      </c>
      <c r="X435" s="1" t="s">
        <v>147</v>
      </c>
      <c r="Y435" s="1" t="s">
        <v>57</v>
      </c>
      <c r="Z435" s="1" t="s">
        <v>41</v>
      </c>
      <c r="AA435" s="2">
        <v>45796</v>
      </c>
      <c r="AB435" s="1">
        <v>4</v>
      </c>
      <c r="AC435" s="1" t="s">
        <v>42</v>
      </c>
    </row>
    <row r="436" spans="1:29">
      <c r="A436" s="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c r="P436" s="1">
        <f t="shared" si="36"/>
        <v>4920</v>
      </c>
      <c r="Q436" s="1">
        <v>0</v>
      </c>
      <c r="R436" s="1">
        <f t="shared" si="37"/>
        <v>0</v>
      </c>
      <c r="S436" s="1">
        <f t="shared" si="38"/>
        <v>4920</v>
      </c>
      <c r="T436" s="1">
        <v>0.35</v>
      </c>
      <c r="U436" s="1">
        <f t="shared" si="39"/>
        <v>1722</v>
      </c>
      <c r="V436" s="1">
        <f t="shared" si="40"/>
        <v>3198</v>
      </c>
      <c r="W436" s="4">
        <f t="shared" si="41"/>
        <v>0.65</v>
      </c>
      <c r="X436" s="1" t="s">
        <v>147</v>
      </c>
      <c r="Y436" s="1" t="s">
        <v>72</v>
      </c>
      <c r="Z436" s="1" t="s">
        <v>41</v>
      </c>
      <c r="AA436" s="2">
        <v>45796</v>
      </c>
      <c r="AB436" s="1">
        <v>4</v>
      </c>
      <c r="AC436" s="1" t="s">
        <v>42</v>
      </c>
    </row>
    <row r="437" spans="1:29">
      <c r="A437" s="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c r="P437" s="1">
        <f t="shared" si="36"/>
        <v>7620</v>
      </c>
      <c r="Q437" s="1">
        <v>10</v>
      </c>
      <c r="R437" s="1">
        <f t="shared" si="37"/>
        <v>762</v>
      </c>
      <c r="S437" s="1">
        <f t="shared" si="38"/>
        <v>6858</v>
      </c>
      <c r="T437" s="1">
        <v>0.52</v>
      </c>
      <c r="U437" s="1">
        <f t="shared" si="39"/>
        <v>3566.1600000000003</v>
      </c>
      <c r="V437" s="1">
        <f t="shared" si="40"/>
        <v>3291.8399999999997</v>
      </c>
      <c r="W437" s="4">
        <f t="shared" si="41"/>
        <v>0.48</v>
      </c>
      <c r="X437" s="1" t="s">
        <v>147</v>
      </c>
      <c r="Y437" s="1" t="s">
        <v>40</v>
      </c>
      <c r="Z437" s="1" t="s">
        <v>22</v>
      </c>
      <c r="AA437" s="1"/>
      <c r="AB437" s="1"/>
      <c r="AC437" s="1" t="s">
        <v>93</v>
      </c>
    </row>
    <row r="438" spans="1:29">
      <c r="A438" s="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c r="P438" s="1">
        <f t="shared" si="36"/>
        <v>5130</v>
      </c>
      <c r="Q438" s="1">
        <v>10</v>
      </c>
      <c r="R438" s="1">
        <f t="shared" si="37"/>
        <v>513</v>
      </c>
      <c r="S438" s="1">
        <f t="shared" si="38"/>
        <v>4617</v>
      </c>
      <c r="T438" s="1">
        <v>0.48</v>
      </c>
      <c r="U438" s="1">
        <f t="shared" si="39"/>
        <v>2216.16</v>
      </c>
      <c r="V438" s="1">
        <f t="shared" si="40"/>
        <v>2400.84</v>
      </c>
      <c r="W438" s="4">
        <f t="shared" si="41"/>
        <v>0.52</v>
      </c>
      <c r="X438" s="1" t="s">
        <v>39</v>
      </c>
      <c r="Y438" s="1" t="s">
        <v>72</v>
      </c>
      <c r="Z438" s="1" t="s">
        <v>41</v>
      </c>
      <c r="AA438" s="2">
        <v>45799</v>
      </c>
      <c r="AB438" s="1">
        <v>3</v>
      </c>
      <c r="AC438" s="1" t="s">
        <v>42</v>
      </c>
    </row>
    <row r="439" spans="1:29">
      <c r="A439" s="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c r="P439" s="1">
        <f t="shared" si="36"/>
        <v>1110</v>
      </c>
      <c r="Q439" s="1">
        <v>15</v>
      </c>
      <c r="R439" s="1">
        <f t="shared" si="37"/>
        <v>166.5</v>
      </c>
      <c r="S439" s="1">
        <f t="shared" si="38"/>
        <v>943.5</v>
      </c>
      <c r="T439" s="1">
        <v>0.35</v>
      </c>
      <c r="U439" s="1">
        <f t="shared" si="39"/>
        <v>330.22499999999997</v>
      </c>
      <c r="V439" s="1">
        <f t="shared" si="40"/>
        <v>613.27500000000009</v>
      </c>
      <c r="W439" s="4">
        <f t="shared" si="41"/>
        <v>0.65000000000000013</v>
      </c>
      <c r="X439" s="1" t="s">
        <v>65</v>
      </c>
      <c r="Y439" s="1" t="s">
        <v>72</v>
      </c>
      <c r="Z439" s="1" t="s">
        <v>41</v>
      </c>
      <c r="AA439" s="2">
        <v>45795</v>
      </c>
      <c r="AB439" s="1">
        <v>5</v>
      </c>
      <c r="AC439" s="1" t="s">
        <v>42</v>
      </c>
    </row>
    <row r="440" spans="1:29">
      <c r="A440" s="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c r="P440" s="1">
        <f t="shared" si="36"/>
        <v>19000</v>
      </c>
      <c r="Q440" s="1">
        <v>0</v>
      </c>
      <c r="R440" s="1">
        <f t="shared" si="37"/>
        <v>0</v>
      </c>
      <c r="S440" s="1">
        <f t="shared" si="38"/>
        <v>19000</v>
      </c>
      <c r="T440" s="1">
        <v>0.47</v>
      </c>
      <c r="U440" s="1">
        <f t="shared" si="39"/>
        <v>8930</v>
      </c>
      <c r="V440" s="1">
        <f t="shared" si="40"/>
        <v>10070</v>
      </c>
      <c r="W440" s="4">
        <f t="shared" si="41"/>
        <v>0.53</v>
      </c>
      <c r="X440" s="1" t="s">
        <v>92</v>
      </c>
      <c r="Y440" s="1" t="s">
        <v>72</v>
      </c>
      <c r="Z440" s="1" t="s">
        <v>41</v>
      </c>
      <c r="AA440" s="2">
        <v>45801</v>
      </c>
      <c r="AB440" s="1">
        <v>4</v>
      </c>
      <c r="AC440" s="1" t="s">
        <v>42</v>
      </c>
    </row>
    <row r="441" spans="1:29">
      <c r="A441" s="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c r="P441" s="1">
        <f t="shared" si="36"/>
        <v>6760</v>
      </c>
      <c r="Q441" s="1">
        <v>5</v>
      </c>
      <c r="R441" s="1">
        <f t="shared" si="37"/>
        <v>338</v>
      </c>
      <c r="S441" s="1">
        <f t="shared" si="38"/>
        <v>6422</v>
      </c>
      <c r="T441" s="1">
        <v>0.45</v>
      </c>
      <c r="U441" s="1">
        <f t="shared" si="39"/>
        <v>2889.9</v>
      </c>
      <c r="V441" s="1">
        <f t="shared" si="40"/>
        <v>3532.1</v>
      </c>
      <c r="W441" s="4">
        <f t="shared" si="41"/>
        <v>0.54999999999999993</v>
      </c>
      <c r="X441" s="1" t="s">
        <v>104</v>
      </c>
      <c r="Y441" s="1" t="s">
        <v>40</v>
      </c>
      <c r="Z441" s="1" t="s">
        <v>41</v>
      </c>
      <c r="AA441" s="2">
        <v>45797</v>
      </c>
      <c r="AB441" s="1">
        <v>4</v>
      </c>
      <c r="AC441" s="1" t="s">
        <v>42</v>
      </c>
    </row>
    <row r="442" spans="1:29">
      <c r="A442" s="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c r="P442" s="1">
        <f t="shared" si="36"/>
        <v>94960</v>
      </c>
      <c r="Q442" s="1">
        <v>0</v>
      </c>
      <c r="R442" s="1">
        <f t="shared" si="37"/>
        <v>0</v>
      </c>
      <c r="S442" s="1">
        <f t="shared" si="38"/>
        <v>94960</v>
      </c>
      <c r="T442" s="1">
        <v>0.57999999999999996</v>
      </c>
      <c r="U442" s="1">
        <f t="shared" si="39"/>
        <v>55076.799999999996</v>
      </c>
      <c r="V442" s="1">
        <f t="shared" si="40"/>
        <v>39883.200000000004</v>
      </c>
      <c r="W442" s="4">
        <f t="shared" si="41"/>
        <v>0.42000000000000004</v>
      </c>
      <c r="X442" s="1" t="s">
        <v>92</v>
      </c>
      <c r="Y442" s="1" t="s">
        <v>72</v>
      </c>
      <c r="Z442" s="1" t="s">
        <v>41</v>
      </c>
      <c r="AA442" s="2">
        <v>45801</v>
      </c>
      <c r="AB442" s="1">
        <v>3</v>
      </c>
      <c r="AC442" s="1" t="s">
        <v>42</v>
      </c>
    </row>
    <row r="443" spans="1:29">
      <c r="A443" s="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c r="P443" s="1">
        <f t="shared" si="36"/>
        <v>840</v>
      </c>
      <c r="Q443" s="1">
        <v>0</v>
      </c>
      <c r="R443" s="1">
        <f t="shared" si="37"/>
        <v>0</v>
      </c>
      <c r="S443" s="1">
        <f t="shared" si="38"/>
        <v>840</v>
      </c>
      <c r="T443" s="1">
        <v>0.62</v>
      </c>
      <c r="U443" s="1">
        <f t="shared" si="39"/>
        <v>520.79999999999995</v>
      </c>
      <c r="V443" s="1">
        <f t="shared" si="40"/>
        <v>319.20000000000005</v>
      </c>
      <c r="W443" s="4">
        <f t="shared" si="41"/>
        <v>0.38000000000000006</v>
      </c>
      <c r="X443" s="1" t="s">
        <v>39</v>
      </c>
      <c r="Y443" s="1" t="s">
        <v>57</v>
      </c>
      <c r="Z443" s="1" t="s">
        <v>22</v>
      </c>
      <c r="AA443" s="1"/>
      <c r="AB443" s="1"/>
      <c r="AC443" s="1" t="s">
        <v>93</v>
      </c>
    </row>
    <row r="444" spans="1:29">
      <c r="A444" s="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c r="P444" s="1">
        <f t="shared" si="36"/>
        <v>450</v>
      </c>
      <c r="Q444" s="1">
        <v>10</v>
      </c>
      <c r="R444" s="1">
        <f t="shared" si="37"/>
        <v>45</v>
      </c>
      <c r="S444" s="1">
        <f t="shared" si="38"/>
        <v>405</v>
      </c>
      <c r="T444" s="1">
        <v>0.62</v>
      </c>
      <c r="U444" s="1">
        <f t="shared" si="39"/>
        <v>251.1</v>
      </c>
      <c r="V444" s="1">
        <f t="shared" si="40"/>
        <v>153.9</v>
      </c>
      <c r="W444" s="4">
        <f t="shared" si="41"/>
        <v>0.38</v>
      </c>
      <c r="X444" s="1" t="s">
        <v>147</v>
      </c>
      <c r="Y444" s="1" t="s">
        <v>57</v>
      </c>
      <c r="Z444" s="1" t="s">
        <v>22</v>
      </c>
      <c r="AA444" s="1"/>
      <c r="AB444" s="1"/>
      <c r="AC444" s="1" t="s">
        <v>93</v>
      </c>
    </row>
    <row r="445" spans="1:29">
      <c r="A445" s="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c r="P445" s="1">
        <f t="shared" si="36"/>
        <v>43050</v>
      </c>
      <c r="Q445" s="1">
        <v>20</v>
      </c>
      <c r="R445" s="1">
        <f t="shared" si="37"/>
        <v>8610</v>
      </c>
      <c r="S445" s="1">
        <f t="shared" si="38"/>
        <v>34440</v>
      </c>
      <c r="T445" s="1">
        <v>0.48</v>
      </c>
      <c r="U445" s="1">
        <f t="shared" si="39"/>
        <v>16531.2</v>
      </c>
      <c r="V445" s="1">
        <f t="shared" si="40"/>
        <v>17908.8</v>
      </c>
      <c r="W445" s="4">
        <f t="shared" si="41"/>
        <v>0.52</v>
      </c>
      <c r="X445" s="1" t="s">
        <v>56</v>
      </c>
      <c r="Y445" s="1" t="s">
        <v>40</v>
      </c>
      <c r="Z445" s="1" t="s">
        <v>51</v>
      </c>
      <c r="AA445" s="2">
        <v>45801</v>
      </c>
      <c r="AB445" s="1"/>
      <c r="AC445" s="1" t="s">
        <v>42</v>
      </c>
    </row>
    <row r="446" spans="1:29">
      <c r="A446" s="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c r="P446" s="1">
        <f t="shared" si="36"/>
        <v>3340</v>
      </c>
      <c r="Q446" s="1">
        <v>15</v>
      </c>
      <c r="R446" s="1">
        <f t="shared" si="37"/>
        <v>501</v>
      </c>
      <c r="S446" s="1">
        <f t="shared" si="38"/>
        <v>2839</v>
      </c>
      <c r="T446" s="1">
        <v>0.48</v>
      </c>
      <c r="U446" s="1">
        <f t="shared" si="39"/>
        <v>1362.72</v>
      </c>
      <c r="V446" s="1">
        <f t="shared" si="40"/>
        <v>1476.28</v>
      </c>
      <c r="W446" s="4">
        <f t="shared" si="41"/>
        <v>0.52</v>
      </c>
      <c r="X446" s="1" t="s">
        <v>65</v>
      </c>
      <c r="Y446" s="1" t="s">
        <v>40</v>
      </c>
      <c r="Z446" s="1" t="s">
        <v>41</v>
      </c>
      <c r="AA446" s="2">
        <v>45801</v>
      </c>
      <c r="AB446" s="1">
        <v>4</v>
      </c>
      <c r="AC446" s="1" t="s">
        <v>42</v>
      </c>
    </row>
    <row r="447" spans="1:29">
      <c r="A447" s="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c r="P447" s="1">
        <f t="shared" si="36"/>
        <v>430</v>
      </c>
      <c r="Q447" s="1">
        <v>0</v>
      </c>
      <c r="R447" s="1">
        <f t="shared" si="37"/>
        <v>0</v>
      </c>
      <c r="S447" s="1">
        <f t="shared" si="38"/>
        <v>430</v>
      </c>
      <c r="T447" s="1">
        <v>0.62</v>
      </c>
      <c r="U447" s="1">
        <f t="shared" si="39"/>
        <v>266.60000000000002</v>
      </c>
      <c r="V447" s="1">
        <f t="shared" si="40"/>
        <v>163.39999999999998</v>
      </c>
      <c r="W447" s="4">
        <f t="shared" si="41"/>
        <v>0.37999999999999995</v>
      </c>
      <c r="X447" s="1" t="s">
        <v>56</v>
      </c>
      <c r="Y447" s="1" t="s">
        <v>81</v>
      </c>
      <c r="Z447" s="1" t="s">
        <v>41</v>
      </c>
      <c r="AA447" s="2">
        <v>45802</v>
      </c>
      <c r="AB447" s="1">
        <v>3</v>
      </c>
      <c r="AC447" s="1" t="s">
        <v>42</v>
      </c>
    </row>
    <row r="448" spans="1:29">
      <c r="A448" s="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c r="P448" s="1">
        <f t="shared" si="36"/>
        <v>6360</v>
      </c>
      <c r="Q448" s="1">
        <v>30</v>
      </c>
      <c r="R448" s="1">
        <f t="shared" si="37"/>
        <v>1908</v>
      </c>
      <c r="S448" s="1">
        <f t="shared" si="38"/>
        <v>4452</v>
      </c>
      <c r="T448" s="1">
        <v>0.5</v>
      </c>
      <c r="U448" s="1">
        <f t="shared" si="39"/>
        <v>2226</v>
      </c>
      <c r="V448" s="1">
        <f t="shared" si="40"/>
        <v>2226</v>
      </c>
      <c r="W448" s="4">
        <f t="shared" si="41"/>
        <v>0.5</v>
      </c>
      <c r="X448" s="1" t="s">
        <v>104</v>
      </c>
      <c r="Y448" s="1" t="s">
        <v>81</v>
      </c>
      <c r="Z448" s="1" t="s">
        <v>66</v>
      </c>
      <c r="AA448" s="1"/>
      <c r="AB448" s="1"/>
      <c r="AC448" s="1" t="s">
        <v>42</v>
      </c>
    </row>
    <row r="449" spans="1:29">
      <c r="A449" s="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c r="P449" s="1">
        <f t="shared" si="36"/>
        <v>1880</v>
      </c>
      <c r="Q449" s="1">
        <v>15</v>
      </c>
      <c r="R449" s="1">
        <f t="shared" si="37"/>
        <v>282</v>
      </c>
      <c r="S449" s="1">
        <f t="shared" si="38"/>
        <v>1598</v>
      </c>
      <c r="T449" s="1">
        <v>0.62</v>
      </c>
      <c r="U449" s="1">
        <f t="shared" si="39"/>
        <v>990.76</v>
      </c>
      <c r="V449" s="1">
        <f t="shared" si="40"/>
        <v>607.24</v>
      </c>
      <c r="W449" s="4">
        <f t="shared" si="41"/>
        <v>0.38</v>
      </c>
      <c r="X449" s="1" t="s">
        <v>147</v>
      </c>
      <c r="Y449" s="1" t="s">
        <v>72</v>
      </c>
      <c r="Z449" s="1" t="s">
        <v>41</v>
      </c>
      <c r="AA449" s="2">
        <v>45801</v>
      </c>
      <c r="AB449" s="1">
        <v>5</v>
      </c>
      <c r="AC449" s="1" t="s">
        <v>42</v>
      </c>
    </row>
    <row r="450" spans="1:29">
      <c r="A450" s="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c r="P450" s="1">
        <f t="shared" si="36"/>
        <v>2400</v>
      </c>
      <c r="Q450" s="1">
        <v>15</v>
      </c>
      <c r="R450" s="1">
        <f t="shared" si="37"/>
        <v>360</v>
      </c>
      <c r="S450" s="1">
        <f t="shared" si="38"/>
        <v>2040</v>
      </c>
      <c r="T450" s="1">
        <v>0.45</v>
      </c>
      <c r="U450" s="1">
        <f t="shared" si="39"/>
        <v>918</v>
      </c>
      <c r="V450" s="1">
        <f t="shared" si="40"/>
        <v>1122</v>
      </c>
      <c r="W450" s="4">
        <f t="shared" si="41"/>
        <v>0.55000000000000004</v>
      </c>
      <c r="X450" s="1" t="s">
        <v>147</v>
      </c>
      <c r="Y450" s="1" t="s">
        <v>57</v>
      </c>
      <c r="Z450" s="1" t="s">
        <v>41</v>
      </c>
      <c r="AA450" s="2">
        <v>45800</v>
      </c>
      <c r="AB450" s="1">
        <v>4</v>
      </c>
      <c r="AC450" s="1" t="s">
        <v>42</v>
      </c>
    </row>
    <row r="451" spans="1:29">
      <c r="A451" s="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c r="P451" s="1">
        <f t="shared" ref="P451:P514" si="42">PRODUCT(N451,O451)</f>
        <v>157100</v>
      </c>
      <c r="Q451" s="1">
        <v>15</v>
      </c>
      <c r="R451" s="1">
        <f t="shared" ref="R451:R514" si="43">P451*(Q451/100)</f>
        <v>23565</v>
      </c>
      <c r="S451" s="1">
        <f t="shared" ref="S451:S514" si="44">P451-R451</f>
        <v>133535</v>
      </c>
      <c r="T451" s="1">
        <v>0.57999999999999996</v>
      </c>
      <c r="U451" s="1">
        <f t="shared" ref="U451:U514" si="45">S451*T451</f>
        <v>77450.299999999988</v>
      </c>
      <c r="V451" s="1">
        <f t="shared" ref="V451:V514" si="46">S451-U451</f>
        <v>56084.700000000012</v>
      </c>
      <c r="W451" s="4">
        <f t="shared" ref="W451:W514" si="47">(V451/S451)</f>
        <v>0.4200000000000001</v>
      </c>
      <c r="X451" s="1" t="s">
        <v>147</v>
      </c>
      <c r="Y451" s="1" t="s">
        <v>81</v>
      </c>
      <c r="Z451" s="1" t="s">
        <v>66</v>
      </c>
      <c r="AA451" s="1"/>
      <c r="AB451" s="1"/>
      <c r="AC451" s="1" t="s">
        <v>42</v>
      </c>
    </row>
    <row r="452" spans="1:29">
      <c r="A452" s="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c r="P452" s="1">
        <f t="shared" si="42"/>
        <v>6050</v>
      </c>
      <c r="Q452" s="1">
        <v>0</v>
      </c>
      <c r="R452" s="1">
        <f t="shared" si="43"/>
        <v>0</v>
      </c>
      <c r="S452" s="1">
        <f t="shared" si="44"/>
        <v>6050</v>
      </c>
      <c r="T452" s="1">
        <v>0.5</v>
      </c>
      <c r="U452" s="1">
        <f t="shared" si="45"/>
        <v>3025</v>
      </c>
      <c r="V452" s="1">
        <f t="shared" si="46"/>
        <v>3025</v>
      </c>
      <c r="W452" s="4">
        <f t="shared" si="47"/>
        <v>0.5</v>
      </c>
      <c r="X452" s="1" t="s">
        <v>104</v>
      </c>
      <c r="Y452" s="1" t="s">
        <v>57</v>
      </c>
      <c r="Z452" s="1" t="s">
        <v>41</v>
      </c>
      <c r="AA452" s="2">
        <v>45804</v>
      </c>
      <c r="AB452" s="1">
        <v>5</v>
      </c>
      <c r="AC452" s="1" t="s">
        <v>42</v>
      </c>
    </row>
    <row r="453" spans="1:29">
      <c r="A453" s="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c r="P453" s="1">
        <f t="shared" si="42"/>
        <v>7880</v>
      </c>
      <c r="Q453" s="1">
        <v>25</v>
      </c>
      <c r="R453" s="1">
        <f t="shared" si="43"/>
        <v>1970</v>
      </c>
      <c r="S453" s="1">
        <f t="shared" si="44"/>
        <v>5910</v>
      </c>
      <c r="T453" s="1">
        <v>0.48</v>
      </c>
      <c r="U453" s="1">
        <f t="shared" si="45"/>
        <v>2836.7999999999997</v>
      </c>
      <c r="V453" s="1">
        <f t="shared" si="46"/>
        <v>3073.2000000000003</v>
      </c>
      <c r="W453" s="4">
        <f t="shared" si="47"/>
        <v>0.52</v>
      </c>
      <c r="X453" s="1" t="s">
        <v>65</v>
      </c>
      <c r="Y453" s="1" t="s">
        <v>81</v>
      </c>
      <c r="Z453" s="1" t="s">
        <v>51</v>
      </c>
      <c r="AA453" s="2">
        <v>45802</v>
      </c>
      <c r="AB453" s="1"/>
      <c r="AC453" s="1" t="s">
        <v>42</v>
      </c>
    </row>
    <row r="454" spans="1:29">
      <c r="A454" s="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c r="P454" s="1">
        <f t="shared" si="42"/>
        <v>1800</v>
      </c>
      <c r="Q454" s="1">
        <v>15</v>
      </c>
      <c r="R454" s="1">
        <f t="shared" si="43"/>
        <v>270</v>
      </c>
      <c r="S454" s="1">
        <f t="shared" si="44"/>
        <v>1530</v>
      </c>
      <c r="T454" s="1">
        <v>0.62</v>
      </c>
      <c r="U454" s="1">
        <f t="shared" si="45"/>
        <v>948.6</v>
      </c>
      <c r="V454" s="1">
        <f t="shared" si="46"/>
        <v>581.4</v>
      </c>
      <c r="W454" s="4">
        <f t="shared" si="47"/>
        <v>0.38</v>
      </c>
      <c r="X454" s="1" t="s">
        <v>56</v>
      </c>
      <c r="Y454" s="1" t="s">
        <v>57</v>
      </c>
      <c r="Z454" s="1" t="s">
        <v>41</v>
      </c>
      <c r="AA454" s="2">
        <v>45805</v>
      </c>
      <c r="AB454" s="1">
        <v>5</v>
      </c>
      <c r="AC454" s="1" t="s">
        <v>42</v>
      </c>
    </row>
    <row r="455" spans="1:29">
      <c r="A455" s="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c r="P455" s="1">
        <f t="shared" si="42"/>
        <v>11250</v>
      </c>
      <c r="Q455" s="1">
        <v>0</v>
      </c>
      <c r="R455" s="1">
        <f t="shared" si="43"/>
        <v>0</v>
      </c>
      <c r="S455" s="1">
        <f t="shared" si="44"/>
        <v>11250</v>
      </c>
      <c r="T455" s="1">
        <v>0.45</v>
      </c>
      <c r="U455" s="1">
        <f t="shared" si="45"/>
        <v>5062.5</v>
      </c>
      <c r="V455" s="1">
        <f t="shared" si="46"/>
        <v>6187.5</v>
      </c>
      <c r="W455" s="4">
        <f t="shared" si="47"/>
        <v>0.55000000000000004</v>
      </c>
      <c r="X455" s="1" t="s">
        <v>92</v>
      </c>
      <c r="Y455" s="1" t="s">
        <v>40</v>
      </c>
      <c r="Z455" s="1" t="s">
        <v>41</v>
      </c>
      <c r="AA455" s="2">
        <v>45801</v>
      </c>
      <c r="AB455" s="1">
        <v>5</v>
      </c>
      <c r="AC455" s="1" t="s">
        <v>42</v>
      </c>
    </row>
    <row r="456" spans="1:29">
      <c r="A456" s="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c r="P456" s="1">
        <f t="shared" si="42"/>
        <v>15270</v>
      </c>
      <c r="Q456" s="1">
        <v>10</v>
      </c>
      <c r="R456" s="1">
        <f t="shared" si="43"/>
        <v>1527</v>
      </c>
      <c r="S456" s="1">
        <f t="shared" si="44"/>
        <v>13743</v>
      </c>
      <c r="T456" s="1">
        <v>0.5</v>
      </c>
      <c r="U456" s="1">
        <f t="shared" si="45"/>
        <v>6871.5</v>
      </c>
      <c r="V456" s="1">
        <f t="shared" si="46"/>
        <v>6871.5</v>
      </c>
      <c r="W456" s="4">
        <f t="shared" si="47"/>
        <v>0.5</v>
      </c>
      <c r="X456" s="1" t="s">
        <v>104</v>
      </c>
      <c r="Y456" s="1" t="s">
        <v>57</v>
      </c>
      <c r="Z456" s="1" t="s">
        <v>120</v>
      </c>
      <c r="AA456" s="1"/>
      <c r="AB456" s="1"/>
      <c r="AC456" s="1" t="s">
        <v>42</v>
      </c>
    </row>
    <row r="457" spans="1:29">
      <c r="A457" s="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c r="P457" s="1">
        <f t="shared" si="42"/>
        <v>17520</v>
      </c>
      <c r="Q457" s="1">
        <v>30</v>
      </c>
      <c r="R457" s="1">
        <f t="shared" si="43"/>
        <v>5256</v>
      </c>
      <c r="S457" s="1">
        <f t="shared" si="44"/>
        <v>12264</v>
      </c>
      <c r="T457" s="1">
        <v>0.48</v>
      </c>
      <c r="U457" s="1">
        <f t="shared" si="45"/>
        <v>5886.7199999999993</v>
      </c>
      <c r="V457" s="1">
        <f t="shared" si="46"/>
        <v>6377.2800000000007</v>
      </c>
      <c r="W457" s="4">
        <f t="shared" si="47"/>
        <v>0.52</v>
      </c>
      <c r="X457" s="1" t="s">
        <v>39</v>
      </c>
      <c r="Y457" s="1" t="s">
        <v>57</v>
      </c>
      <c r="Z457" s="1" t="s">
        <v>22</v>
      </c>
      <c r="AA457" s="1"/>
      <c r="AB457" s="1"/>
      <c r="AC457" s="1" t="s">
        <v>93</v>
      </c>
    </row>
    <row r="458" spans="1:29">
      <c r="A458" s="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c r="P458" s="1">
        <f t="shared" si="42"/>
        <v>26800</v>
      </c>
      <c r="Q458" s="1">
        <v>15</v>
      </c>
      <c r="R458" s="1">
        <f t="shared" si="43"/>
        <v>4020</v>
      </c>
      <c r="S458" s="1">
        <f t="shared" si="44"/>
        <v>22780</v>
      </c>
      <c r="T458" s="1">
        <v>0.47</v>
      </c>
      <c r="U458" s="1">
        <f t="shared" si="45"/>
        <v>10706.599999999999</v>
      </c>
      <c r="V458" s="1">
        <f t="shared" si="46"/>
        <v>12073.400000000001</v>
      </c>
      <c r="W458" s="4">
        <f t="shared" si="47"/>
        <v>0.53</v>
      </c>
      <c r="X458" s="1" t="s">
        <v>50</v>
      </c>
      <c r="Y458" s="1" t="s">
        <v>57</v>
      </c>
      <c r="Z458" s="1" t="s">
        <v>41</v>
      </c>
      <c r="AA458" s="2">
        <v>45803</v>
      </c>
      <c r="AB458" s="1">
        <v>5</v>
      </c>
      <c r="AC458" s="1" t="s">
        <v>42</v>
      </c>
    </row>
    <row r="459" spans="1:29">
      <c r="A459" s="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c r="P459" s="1">
        <f t="shared" si="42"/>
        <v>106500</v>
      </c>
      <c r="Q459" s="1">
        <v>10</v>
      </c>
      <c r="R459" s="1">
        <f t="shared" si="43"/>
        <v>10650</v>
      </c>
      <c r="S459" s="1">
        <f t="shared" si="44"/>
        <v>95850</v>
      </c>
      <c r="T459" s="1">
        <v>0.57999999999999996</v>
      </c>
      <c r="U459" s="1">
        <f t="shared" si="45"/>
        <v>55592.999999999993</v>
      </c>
      <c r="V459" s="1">
        <f t="shared" si="46"/>
        <v>40257.000000000007</v>
      </c>
      <c r="W459" s="4">
        <f t="shared" si="47"/>
        <v>0.4200000000000001</v>
      </c>
      <c r="X459" s="1" t="s">
        <v>56</v>
      </c>
      <c r="Y459" s="1" t="s">
        <v>81</v>
      </c>
      <c r="Z459" s="1" t="s">
        <v>41</v>
      </c>
      <c r="AA459" s="2">
        <v>45800</v>
      </c>
      <c r="AB459" s="1">
        <v>5</v>
      </c>
      <c r="AC459" s="1" t="s">
        <v>42</v>
      </c>
    </row>
    <row r="460" spans="1:29">
      <c r="A460" s="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c r="P460" s="1">
        <f t="shared" si="42"/>
        <v>11100</v>
      </c>
      <c r="Q460" s="1">
        <v>5</v>
      </c>
      <c r="R460" s="1">
        <f t="shared" si="43"/>
        <v>555</v>
      </c>
      <c r="S460" s="1">
        <f t="shared" si="44"/>
        <v>10545</v>
      </c>
      <c r="T460" s="1">
        <v>0.47</v>
      </c>
      <c r="U460" s="1">
        <f t="shared" si="45"/>
        <v>4956.1499999999996</v>
      </c>
      <c r="V460" s="1">
        <f t="shared" si="46"/>
        <v>5588.85</v>
      </c>
      <c r="W460" s="4">
        <f t="shared" si="47"/>
        <v>0.53</v>
      </c>
      <c r="X460" s="1" t="s">
        <v>147</v>
      </c>
      <c r="Y460" s="1" t="s">
        <v>40</v>
      </c>
      <c r="Z460" s="1" t="s">
        <v>51</v>
      </c>
      <c r="AA460" s="2">
        <v>45802</v>
      </c>
      <c r="AB460" s="1"/>
      <c r="AC460" s="1" t="s">
        <v>42</v>
      </c>
    </row>
    <row r="461" spans="1:29">
      <c r="A461" s="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c r="P461" s="1">
        <f t="shared" si="42"/>
        <v>7410</v>
      </c>
      <c r="Q461" s="1">
        <v>25</v>
      </c>
      <c r="R461" s="1">
        <f t="shared" si="43"/>
        <v>1852.5</v>
      </c>
      <c r="S461" s="1">
        <f t="shared" si="44"/>
        <v>5557.5</v>
      </c>
      <c r="T461" s="1">
        <v>0.52</v>
      </c>
      <c r="U461" s="1">
        <f t="shared" si="45"/>
        <v>2889.9</v>
      </c>
      <c r="V461" s="1">
        <f t="shared" si="46"/>
        <v>2667.6</v>
      </c>
      <c r="W461" s="4">
        <f t="shared" si="47"/>
        <v>0.48</v>
      </c>
      <c r="X461" s="1" t="s">
        <v>50</v>
      </c>
      <c r="Y461" s="1" t="s">
        <v>57</v>
      </c>
      <c r="Z461" s="1" t="s">
        <v>41</v>
      </c>
      <c r="AA461" s="2">
        <v>45803</v>
      </c>
      <c r="AB461" s="1">
        <v>5</v>
      </c>
      <c r="AC461" s="1" t="s">
        <v>42</v>
      </c>
    </row>
    <row r="462" spans="1:29">
      <c r="A462" s="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c r="P462" s="1">
        <f t="shared" si="42"/>
        <v>520</v>
      </c>
      <c r="Q462" s="1">
        <v>30</v>
      </c>
      <c r="R462" s="1">
        <f t="shared" si="43"/>
        <v>156</v>
      </c>
      <c r="S462" s="1">
        <f t="shared" si="44"/>
        <v>364</v>
      </c>
      <c r="T462" s="1">
        <v>0.62</v>
      </c>
      <c r="U462" s="1">
        <f t="shared" si="45"/>
        <v>225.68</v>
      </c>
      <c r="V462" s="1">
        <f t="shared" si="46"/>
        <v>138.32</v>
      </c>
      <c r="W462" s="4">
        <f t="shared" si="47"/>
        <v>0.38</v>
      </c>
      <c r="X462" s="1" t="s">
        <v>56</v>
      </c>
      <c r="Y462" s="1" t="s">
        <v>72</v>
      </c>
      <c r="Z462" s="1" t="s">
        <v>66</v>
      </c>
      <c r="AA462" s="1"/>
      <c r="AB462" s="1"/>
      <c r="AC462" s="1" t="s">
        <v>42</v>
      </c>
    </row>
    <row r="463" spans="1:29">
      <c r="A463" s="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c r="P463" s="1">
        <f t="shared" si="42"/>
        <v>2400</v>
      </c>
      <c r="Q463" s="1">
        <v>5</v>
      </c>
      <c r="R463" s="1">
        <f t="shared" si="43"/>
        <v>120</v>
      </c>
      <c r="S463" s="1">
        <f t="shared" si="44"/>
        <v>2280</v>
      </c>
      <c r="T463" s="1">
        <v>0.35</v>
      </c>
      <c r="U463" s="1">
        <f t="shared" si="45"/>
        <v>798</v>
      </c>
      <c r="V463" s="1">
        <f t="shared" si="46"/>
        <v>1482</v>
      </c>
      <c r="W463" s="4">
        <f t="shared" si="47"/>
        <v>0.65</v>
      </c>
      <c r="X463" s="1" t="s">
        <v>39</v>
      </c>
      <c r="Y463" s="1" t="s">
        <v>40</v>
      </c>
      <c r="Z463" s="1" t="s">
        <v>41</v>
      </c>
      <c r="AA463" s="2">
        <v>45807</v>
      </c>
      <c r="AB463" s="1">
        <v>4</v>
      </c>
      <c r="AC463" s="1" t="s">
        <v>42</v>
      </c>
    </row>
    <row r="464" spans="1:29">
      <c r="A464" s="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c r="P464" s="1">
        <f t="shared" si="42"/>
        <v>2740</v>
      </c>
      <c r="Q464" s="1">
        <v>0</v>
      </c>
      <c r="R464" s="1">
        <f t="shared" si="43"/>
        <v>0</v>
      </c>
      <c r="S464" s="1">
        <f t="shared" si="44"/>
        <v>2740</v>
      </c>
      <c r="T464" s="1">
        <v>0.47</v>
      </c>
      <c r="U464" s="1">
        <f t="shared" si="45"/>
        <v>1287.8</v>
      </c>
      <c r="V464" s="1">
        <f t="shared" si="46"/>
        <v>1452.2</v>
      </c>
      <c r="W464" s="4">
        <f t="shared" si="47"/>
        <v>0.53</v>
      </c>
      <c r="X464" s="1" t="s">
        <v>147</v>
      </c>
      <c r="Y464" s="1" t="s">
        <v>57</v>
      </c>
      <c r="Z464" s="1" t="s">
        <v>41</v>
      </c>
      <c r="AA464" s="2">
        <v>45803</v>
      </c>
      <c r="AB464" s="1">
        <v>4</v>
      </c>
      <c r="AC464" s="1" t="s">
        <v>42</v>
      </c>
    </row>
    <row r="465" spans="1:29">
      <c r="A465" s="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c r="P465" s="1">
        <f t="shared" si="42"/>
        <v>3890</v>
      </c>
      <c r="Q465" s="1">
        <v>5</v>
      </c>
      <c r="R465" s="1">
        <f t="shared" si="43"/>
        <v>194.5</v>
      </c>
      <c r="S465" s="1">
        <f t="shared" si="44"/>
        <v>3695.5</v>
      </c>
      <c r="T465" s="1">
        <v>0.5</v>
      </c>
      <c r="U465" s="1">
        <f t="shared" si="45"/>
        <v>1847.75</v>
      </c>
      <c r="V465" s="1">
        <f t="shared" si="46"/>
        <v>1847.75</v>
      </c>
      <c r="W465" s="4">
        <f t="shared" si="47"/>
        <v>0.5</v>
      </c>
      <c r="X465" s="1" t="s">
        <v>147</v>
      </c>
      <c r="Y465" s="1" t="s">
        <v>57</v>
      </c>
      <c r="Z465" s="1" t="s">
        <v>41</v>
      </c>
      <c r="AA465" s="2">
        <v>45804</v>
      </c>
      <c r="AB465" s="1">
        <v>3</v>
      </c>
      <c r="AC465" s="1" t="s">
        <v>42</v>
      </c>
    </row>
    <row r="466" spans="1:29">
      <c r="A466" s="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c r="P466" s="1">
        <f t="shared" si="42"/>
        <v>1060</v>
      </c>
      <c r="Q466" s="1">
        <v>20</v>
      </c>
      <c r="R466" s="1">
        <f t="shared" si="43"/>
        <v>212</v>
      </c>
      <c r="S466" s="1">
        <f t="shared" si="44"/>
        <v>848</v>
      </c>
      <c r="T466" s="1">
        <v>0.5</v>
      </c>
      <c r="U466" s="1">
        <f t="shared" si="45"/>
        <v>424</v>
      </c>
      <c r="V466" s="1">
        <f t="shared" si="46"/>
        <v>424</v>
      </c>
      <c r="W466" s="4">
        <f t="shared" si="47"/>
        <v>0.5</v>
      </c>
      <c r="X466" s="1" t="s">
        <v>56</v>
      </c>
      <c r="Y466" s="1" t="s">
        <v>72</v>
      </c>
      <c r="Z466" s="1" t="s">
        <v>51</v>
      </c>
      <c r="AA466" s="2">
        <v>45809</v>
      </c>
      <c r="AB466" s="1"/>
      <c r="AC466" s="1" t="s">
        <v>42</v>
      </c>
    </row>
    <row r="467" spans="1:29">
      <c r="A467" s="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c r="P467" s="1">
        <f t="shared" si="42"/>
        <v>1510</v>
      </c>
      <c r="Q467" s="1">
        <v>20</v>
      </c>
      <c r="R467" s="1">
        <f t="shared" si="43"/>
        <v>302</v>
      </c>
      <c r="S467" s="1">
        <f t="shared" si="44"/>
        <v>1208</v>
      </c>
      <c r="T467" s="1">
        <v>0.52</v>
      </c>
      <c r="U467" s="1">
        <f t="shared" si="45"/>
        <v>628.16</v>
      </c>
      <c r="V467" s="1">
        <f t="shared" si="46"/>
        <v>579.84</v>
      </c>
      <c r="W467" s="4">
        <f t="shared" si="47"/>
        <v>0.48000000000000004</v>
      </c>
      <c r="X467" s="1" t="s">
        <v>39</v>
      </c>
      <c r="Y467" s="1" t="s">
        <v>72</v>
      </c>
      <c r="Z467" s="1" t="s">
        <v>51</v>
      </c>
      <c r="AA467" s="2">
        <v>45808</v>
      </c>
      <c r="AB467" s="1"/>
      <c r="AC467" s="1" t="s">
        <v>42</v>
      </c>
    </row>
    <row r="468" spans="1:29">
      <c r="A468" s="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c r="P468" s="1">
        <f t="shared" si="42"/>
        <v>15020</v>
      </c>
      <c r="Q468" s="1">
        <v>30</v>
      </c>
      <c r="R468" s="1">
        <f t="shared" si="43"/>
        <v>4506</v>
      </c>
      <c r="S468" s="1">
        <f t="shared" si="44"/>
        <v>10514</v>
      </c>
      <c r="T468" s="1">
        <v>0.57999999999999996</v>
      </c>
      <c r="U468" s="1">
        <f t="shared" si="45"/>
        <v>6098.12</v>
      </c>
      <c r="V468" s="1">
        <f t="shared" si="46"/>
        <v>4415.88</v>
      </c>
      <c r="W468" s="4">
        <f t="shared" si="47"/>
        <v>0.42</v>
      </c>
      <c r="X468" s="1" t="s">
        <v>50</v>
      </c>
      <c r="Y468" s="1" t="s">
        <v>57</v>
      </c>
      <c r="Z468" s="1" t="s">
        <v>41</v>
      </c>
      <c r="AA468" s="2">
        <v>45810</v>
      </c>
      <c r="AB468" s="1">
        <v>4</v>
      </c>
      <c r="AC468" s="1" t="s">
        <v>42</v>
      </c>
    </row>
    <row r="469" spans="1:29">
      <c r="A469" s="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c r="P469" s="1">
        <f t="shared" si="42"/>
        <v>14160</v>
      </c>
      <c r="Q469" s="1">
        <v>30</v>
      </c>
      <c r="R469" s="1">
        <f t="shared" si="43"/>
        <v>4248</v>
      </c>
      <c r="S469" s="1">
        <f t="shared" si="44"/>
        <v>9912</v>
      </c>
      <c r="T469" s="1">
        <v>0.48</v>
      </c>
      <c r="U469" s="1">
        <f t="shared" si="45"/>
        <v>4757.76</v>
      </c>
      <c r="V469" s="1">
        <f t="shared" si="46"/>
        <v>5154.24</v>
      </c>
      <c r="W469" s="4">
        <f t="shared" si="47"/>
        <v>0.52</v>
      </c>
      <c r="X469" s="1" t="s">
        <v>39</v>
      </c>
      <c r="Y469" s="1" t="s">
        <v>81</v>
      </c>
      <c r="Z469" s="1" t="s">
        <v>22</v>
      </c>
      <c r="AA469" s="1"/>
      <c r="AB469" s="1"/>
      <c r="AC469" s="1" t="s">
        <v>93</v>
      </c>
    </row>
    <row r="470" spans="1:29">
      <c r="A470" s="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c r="P470" s="1">
        <f t="shared" si="42"/>
        <v>21560</v>
      </c>
      <c r="Q470" s="1">
        <v>15</v>
      </c>
      <c r="R470" s="1">
        <f t="shared" si="43"/>
        <v>3234</v>
      </c>
      <c r="S470" s="1">
        <f t="shared" si="44"/>
        <v>18326</v>
      </c>
      <c r="T470" s="1">
        <v>0.52</v>
      </c>
      <c r="U470" s="1">
        <f t="shared" si="45"/>
        <v>9529.52</v>
      </c>
      <c r="V470" s="1">
        <f t="shared" si="46"/>
        <v>8796.48</v>
      </c>
      <c r="W470" s="4">
        <f t="shared" si="47"/>
        <v>0.48</v>
      </c>
      <c r="X470" s="1" t="s">
        <v>104</v>
      </c>
      <c r="Y470" s="1" t="s">
        <v>81</v>
      </c>
      <c r="Z470" s="1" t="s">
        <v>41</v>
      </c>
      <c r="AA470" s="2">
        <v>45809</v>
      </c>
      <c r="AB470" s="1">
        <v>4</v>
      </c>
      <c r="AC470" s="1" t="s">
        <v>42</v>
      </c>
    </row>
    <row r="471" spans="1:29">
      <c r="A471" s="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c r="P471" s="1">
        <f t="shared" si="42"/>
        <v>4690</v>
      </c>
      <c r="Q471" s="1">
        <v>0</v>
      </c>
      <c r="R471" s="1">
        <f t="shared" si="43"/>
        <v>0</v>
      </c>
      <c r="S471" s="1">
        <f t="shared" si="44"/>
        <v>4690</v>
      </c>
      <c r="T471" s="1">
        <v>0.52</v>
      </c>
      <c r="U471" s="1">
        <f t="shared" si="45"/>
        <v>2438.8000000000002</v>
      </c>
      <c r="V471" s="1">
        <f t="shared" si="46"/>
        <v>2251.1999999999998</v>
      </c>
      <c r="W471" s="4">
        <f t="shared" si="47"/>
        <v>0.48</v>
      </c>
      <c r="X471" s="1" t="s">
        <v>39</v>
      </c>
      <c r="Y471" s="1" t="s">
        <v>40</v>
      </c>
      <c r="Z471" s="1" t="s">
        <v>41</v>
      </c>
      <c r="AA471" s="2">
        <v>45808</v>
      </c>
      <c r="AB471" s="1">
        <v>4</v>
      </c>
      <c r="AC471" s="1" t="s">
        <v>42</v>
      </c>
    </row>
    <row r="472" spans="1:29">
      <c r="A472" s="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c r="P472" s="1">
        <f t="shared" si="42"/>
        <v>2650</v>
      </c>
      <c r="Q472" s="1">
        <v>0</v>
      </c>
      <c r="R472" s="1">
        <f t="shared" si="43"/>
        <v>0</v>
      </c>
      <c r="S472" s="1">
        <f t="shared" si="44"/>
        <v>2650</v>
      </c>
      <c r="T472" s="1">
        <v>0.62</v>
      </c>
      <c r="U472" s="1">
        <f t="shared" si="45"/>
        <v>1643</v>
      </c>
      <c r="V472" s="1">
        <f t="shared" si="46"/>
        <v>1007</v>
      </c>
      <c r="W472" s="4">
        <f t="shared" si="47"/>
        <v>0.38</v>
      </c>
      <c r="X472" s="1" t="s">
        <v>147</v>
      </c>
      <c r="Y472" s="1" t="s">
        <v>81</v>
      </c>
      <c r="Z472" s="1" t="s">
        <v>22</v>
      </c>
      <c r="AA472" s="1"/>
      <c r="AB472" s="1"/>
      <c r="AC472" s="1" t="s">
        <v>93</v>
      </c>
    </row>
    <row r="473" spans="1:29">
      <c r="A473" s="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c r="P473" s="1">
        <f t="shared" si="42"/>
        <v>1980</v>
      </c>
      <c r="Q473" s="1">
        <v>15</v>
      </c>
      <c r="R473" s="1">
        <f t="shared" si="43"/>
        <v>297</v>
      </c>
      <c r="S473" s="1">
        <f t="shared" si="44"/>
        <v>1683</v>
      </c>
      <c r="T473" s="1">
        <v>0.62</v>
      </c>
      <c r="U473" s="1">
        <f t="shared" si="45"/>
        <v>1043.46</v>
      </c>
      <c r="V473" s="1">
        <f t="shared" si="46"/>
        <v>639.54</v>
      </c>
      <c r="W473" s="4">
        <f t="shared" si="47"/>
        <v>0.38</v>
      </c>
      <c r="X473" s="1" t="s">
        <v>92</v>
      </c>
      <c r="Y473" s="1" t="s">
        <v>72</v>
      </c>
      <c r="Z473" s="1" t="s">
        <v>41</v>
      </c>
      <c r="AA473" s="2">
        <v>45805</v>
      </c>
      <c r="AB473" s="1">
        <v>5</v>
      </c>
      <c r="AC473" s="1" t="s">
        <v>42</v>
      </c>
    </row>
    <row r="474" spans="1:29">
      <c r="A474" s="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c r="P474" s="1">
        <f t="shared" si="42"/>
        <v>22600</v>
      </c>
      <c r="Q474" s="1">
        <v>30</v>
      </c>
      <c r="R474" s="1">
        <f t="shared" si="43"/>
        <v>6780</v>
      </c>
      <c r="S474" s="1">
        <f t="shared" si="44"/>
        <v>15820</v>
      </c>
      <c r="T474" s="1">
        <v>0.52</v>
      </c>
      <c r="U474" s="1">
        <f t="shared" si="45"/>
        <v>8226.4</v>
      </c>
      <c r="V474" s="1">
        <f t="shared" si="46"/>
        <v>7593.6</v>
      </c>
      <c r="W474" s="4">
        <f t="shared" si="47"/>
        <v>0.48000000000000004</v>
      </c>
      <c r="X474" s="1" t="s">
        <v>39</v>
      </c>
      <c r="Y474" s="1" t="s">
        <v>72</v>
      </c>
      <c r="Z474" s="1" t="s">
        <v>41</v>
      </c>
      <c r="AA474" s="2">
        <v>45812</v>
      </c>
      <c r="AB474" s="1">
        <v>5</v>
      </c>
      <c r="AC474" s="1" t="s">
        <v>42</v>
      </c>
    </row>
    <row r="475" spans="1:29">
      <c r="A475" s="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c r="P475" s="1">
        <f t="shared" si="42"/>
        <v>920</v>
      </c>
      <c r="Q475" s="1">
        <v>5</v>
      </c>
      <c r="R475" s="1">
        <f t="shared" si="43"/>
        <v>46</v>
      </c>
      <c r="S475" s="1">
        <f t="shared" si="44"/>
        <v>874</v>
      </c>
      <c r="T475" s="1">
        <v>0.62</v>
      </c>
      <c r="U475" s="1">
        <f t="shared" si="45"/>
        <v>541.88</v>
      </c>
      <c r="V475" s="1">
        <f t="shared" si="46"/>
        <v>332.12</v>
      </c>
      <c r="W475" s="4">
        <f t="shared" si="47"/>
        <v>0.38</v>
      </c>
      <c r="X475" s="1" t="s">
        <v>50</v>
      </c>
      <c r="Y475" s="1" t="s">
        <v>57</v>
      </c>
      <c r="Z475" s="1" t="s">
        <v>41</v>
      </c>
      <c r="AA475" s="2">
        <v>45812</v>
      </c>
      <c r="AB475" s="1">
        <v>4</v>
      </c>
      <c r="AC475" s="1" t="s">
        <v>42</v>
      </c>
    </row>
    <row r="476" spans="1:29">
      <c r="A476" s="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c r="P476" s="1">
        <f t="shared" si="42"/>
        <v>159150</v>
      </c>
      <c r="Q476" s="1">
        <v>10</v>
      </c>
      <c r="R476" s="1">
        <f t="shared" si="43"/>
        <v>15915</v>
      </c>
      <c r="S476" s="1">
        <f t="shared" si="44"/>
        <v>143235</v>
      </c>
      <c r="T476" s="1">
        <v>0.57999999999999996</v>
      </c>
      <c r="U476" s="1">
        <f t="shared" si="45"/>
        <v>83076.299999999988</v>
      </c>
      <c r="V476" s="1">
        <f t="shared" si="46"/>
        <v>60158.700000000012</v>
      </c>
      <c r="W476" s="4">
        <f t="shared" si="47"/>
        <v>0.4200000000000001</v>
      </c>
      <c r="X476" s="1" t="s">
        <v>56</v>
      </c>
      <c r="Y476" s="1" t="s">
        <v>81</v>
      </c>
      <c r="Z476" s="1" t="s">
        <v>51</v>
      </c>
      <c r="AA476" s="2">
        <v>45811</v>
      </c>
      <c r="AB476" s="1"/>
      <c r="AC476" s="1" t="s">
        <v>42</v>
      </c>
    </row>
    <row r="477" spans="1:29">
      <c r="A477" s="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c r="P477" s="1">
        <f t="shared" si="42"/>
        <v>20480</v>
      </c>
      <c r="Q477" s="1">
        <v>10</v>
      </c>
      <c r="R477" s="1">
        <f t="shared" si="43"/>
        <v>2048</v>
      </c>
      <c r="S477" s="1">
        <f t="shared" si="44"/>
        <v>18432</v>
      </c>
      <c r="T477" s="1">
        <v>0.5</v>
      </c>
      <c r="U477" s="1">
        <f t="shared" si="45"/>
        <v>9216</v>
      </c>
      <c r="V477" s="1">
        <f t="shared" si="46"/>
        <v>9216</v>
      </c>
      <c r="W477" s="4">
        <f t="shared" si="47"/>
        <v>0.5</v>
      </c>
      <c r="X477" s="1" t="s">
        <v>50</v>
      </c>
      <c r="Y477" s="1" t="s">
        <v>81</v>
      </c>
      <c r="Z477" s="1" t="s">
        <v>41</v>
      </c>
      <c r="AA477" s="2">
        <v>45810</v>
      </c>
      <c r="AB477" s="1">
        <v>5</v>
      </c>
      <c r="AC477" s="1" t="s">
        <v>42</v>
      </c>
    </row>
    <row r="478" spans="1:29">
      <c r="A478" s="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c r="P478" s="1">
        <f t="shared" si="42"/>
        <v>23720</v>
      </c>
      <c r="Q478" s="1">
        <v>5</v>
      </c>
      <c r="R478" s="1">
        <f t="shared" si="43"/>
        <v>1186</v>
      </c>
      <c r="S478" s="1">
        <f t="shared" si="44"/>
        <v>22534</v>
      </c>
      <c r="T478" s="1">
        <v>0.52</v>
      </c>
      <c r="U478" s="1">
        <f t="shared" si="45"/>
        <v>11717.68</v>
      </c>
      <c r="V478" s="1">
        <f t="shared" si="46"/>
        <v>10816.32</v>
      </c>
      <c r="W478" s="4">
        <f t="shared" si="47"/>
        <v>0.48</v>
      </c>
      <c r="X478" s="1" t="s">
        <v>50</v>
      </c>
      <c r="Y478" s="1" t="s">
        <v>57</v>
      </c>
      <c r="Z478" s="1" t="s">
        <v>66</v>
      </c>
      <c r="AA478" s="1"/>
      <c r="AB478" s="1"/>
      <c r="AC478" s="1" t="s">
        <v>42</v>
      </c>
    </row>
    <row r="479" spans="1:29">
      <c r="A479" s="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c r="P479" s="1">
        <f t="shared" si="42"/>
        <v>98190</v>
      </c>
      <c r="Q479" s="1">
        <v>25</v>
      </c>
      <c r="R479" s="1">
        <f t="shared" si="43"/>
        <v>24547.5</v>
      </c>
      <c r="S479" s="1">
        <f t="shared" si="44"/>
        <v>73642.5</v>
      </c>
      <c r="T479" s="1">
        <v>0.57999999999999996</v>
      </c>
      <c r="U479" s="1">
        <f t="shared" si="45"/>
        <v>42712.649999999994</v>
      </c>
      <c r="V479" s="1">
        <f t="shared" si="46"/>
        <v>30929.850000000006</v>
      </c>
      <c r="W479" s="4">
        <f t="shared" si="47"/>
        <v>0.4200000000000001</v>
      </c>
      <c r="X479" s="1" t="s">
        <v>92</v>
      </c>
      <c r="Y479" s="1" t="s">
        <v>57</v>
      </c>
      <c r="Z479" s="1" t="s">
        <v>41</v>
      </c>
      <c r="AA479" s="2">
        <v>45813</v>
      </c>
      <c r="AB479" s="1">
        <v>5</v>
      </c>
      <c r="AC479" s="1" t="s">
        <v>42</v>
      </c>
    </row>
    <row r="480" spans="1:29">
      <c r="A480" s="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c r="P480" s="1">
        <f t="shared" si="42"/>
        <v>10560</v>
      </c>
      <c r="Q480" s="1">
        <v>10</v>
      </c>
      <c r="R480" s="1">
        <f t="shared" si="43"/>
        <v>1056</v>
      </c>
      <c r="S480" s="1">
        <f t="shared" si="44"/>
        <v>9504</v>
      </c>
      <c r="T480" s="1">
        <v>0.5</v>
      </c>
      <c r="U480" s="1">
        <f t="shared" si="45"/>
        <v>4752</v>
      </c>
      <c r="V480" s="1">
        <f t="shared" si="46"/>
        <v>4752</v>
      </c>
      <c r="W480" s="4">
        <f t="shared" si="47"/>
        <v>0.5</v>
      </c>
      <c r="X480" s="1" t="s">
        <v>104</v>
      </c>
      <c r="Y480" s="1" t="s">
        <v>57</v>
      </c>
      <c r="Z480" s="1" t="s">
        <v>22</v>
      </c>
      <c r="AA480" s="1"/>
      <c r="AB480" s="1"/>
      <c r="AC480" s="1" t="s">
        <v>93</v>
      </c>
    </row>
    <row r="481" spans="1:29">
      <c r="A481" s="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c r="P481" s="1">
        <f t="shared" si="42"/>
        <v>660</v>
      </c>
      <c r="Q481" s="1">
        <v>10</v>
      </c>
      <c r="R481" s="1">
        <f t="shared" si="43"/>
        <v>66</v>
      </c>
      <c r="S481" s="1">
        <f t="shared" si="44"/>
        <v>594</v>
      </c>
      <c r="T481" s="1">
        <v>0.62</v>
      </c>
      <c r="U481" s="1">
        <f t="shared" si="45"/>
        <v>368.28</v>
      </c>
      <c r="V481" s="1">
        <f t="shared" si="46"/>
        <v>225.72000000000003</v>
      </c>
      <c r="W481" s="4">
        <f t="shared" si="47"/>
        <v>0.38000000000000006</v>
      </c>
      <c r="X481" s="1" t="s">
        <v>147</v>
      </c>
      <c r="Y481" s="1" t="s">
        <v>57</v>
      </c>
      <c r="Z481" s="1" t="s">
        <v>66</v>
      </c>
      <c r="AA481" s="1"/>
      <c r="AB481" s="1"/>
      <c r="AC481" s="1" t="s">
        <v>42</v>
      </c>
    </row>
    <row r="482" spans="1:29">
      <c r="A482" s="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c r="P482" s="1">
        <f t="shared" si="42"/>
        <v>1920</v>
      </c>
      <c r="Q482" s="1">
        <v>25</v>
      </c>
      <c r="R482" s="1">
        <f t="shared" si="43"/>
        <v>480</v>
      </c>
      <c r="S482" s="1">
        <f t="shared" si="44"/>
        <v>1440</v>
      </c>
      <c r="T482" s="1">
        <v>0.48</v>
      </c>
      <c r="U482" s="1">
        <f t="shared" si="45"/>
        <v>691.19999999999993</v>
      </c>
      <c r="V482" s="1">
        <f t="shared" si="46"/>
        <v>748.80000000000007</v>
      </c>
      <c r="W482" s="4">
        <f t="shared" si="47"/>
        <v>0.52</v>
      </c>
      <c r="X482" s="1" t="s">
        <v>65</v>
      </c>
      <c r="Y482" s="1" t="s">
        <v>40</v>
      </c>
      <c r="Z482" s="1" t="s">
        <v>51</v>
      </c>
      <c r="AA482" s="2">
        <v>45811</v>
      </c>
      <c r="AB482" s="1"/>
      <c r="AC482" s="1" t="s">
        <v>42</v>
      </c>
    </row>
    <row r="483" spans="1:29">
      <c r="A483" s="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c r="P483" s="1">
        <f t="shared" si="42"/>
        <v>22200</v>
      </c>
      <c r="Q483" s="1">
        <v>0</v>
      </c>
      <c r="R483" s="1">
        <f t="shared" si="43"/>
        <v>0</v>
      </c>
      <c r="S483" s="1">
        <f t="shared" si="44"/>
        <v>22200</v>
      </c>
      <c r="T483" s="1">
        <v>0.45</v>
      </c>
      <c r="U483" s="1">
        <f t="shared" si="45"/>
        <v>9990</v>
      </c>
      <c r="V483" s="1">
        <f t="shared" si="46"/>
        <v>12210</v>
      </c>
      <c r="W483" s="4">
        <f t="shared" si="47"/>
        <v>0.55000000000000004</v>
      </c>
      <c r="X483" s="1" t="s">
        <v>147</v>
      </c>
      <c r="Y483" s="1" t="s">
        <v>40</v>
      </c>
      <c r="Z483" s="1" t="s">
        <v>41</v>
      </c>
      <c r="AA483" s="2">
        <v>45809</v>
      </c>
      <c r="AB483" s="1">
        <v>3</v>
      </c>
      <c r="AC483" s="1" t="s">
        <v>42</v>
      </c>
    </row>
    <row r="484" spans="1:29">
      <c r="A484" s="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c r="P484" s="1">
        <f t="shared" si="42"/>
        <v>15440</v>
      </c>
      <c r="Q484" s="1">
        <v>0</v>
      </c>
      <c r="R484" s="1">
        <f t="shared" si="43"/>
        <v>0</v>
      </c>
      <c r="S484" s="1">
        <f t="shared" si="44"/>
        <v>15440</v>
      </c>
      <c r="T484" s="1">
        <v>0.47</v>
      </c>
      <c r="U484" s="1">
        <f t="shared" si="45"/>
        <v>7256.7999999999993</v>
      </c>
      <c r="V484" s="1">
        <f t="shared" si="46"/>
        <v>8183.2000000000007</v>
      </c>
      <c r="W484" s="4">
        <f t="shared" si="47"/>
        <v>0.53</v>
      </c>
      <c r="X484" s="1" t="s">
        <v>39</v>
      </c>
      <c r="Y484" s="1" t="s">
        <v>72</v>
      </c>
      <c r="Z484" s="1" t="s">
        <v>22</v>
      </c>
      <c r="AA484" s="1"/>
      <c r="AB484" s="1"/>
      <c r="AC484" s="1" t="s">
        <v>93</v>
      </c>
    </row>
    <row r="485" spans="1:29">
      <c r="A485" s="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c r="P485" s="1">
        <f t="shared" si="42"/>
        <v>5520</v>
      </c>
      <c r="Q485" s="1">
        <v>10</v>
      </c>
      <c r="R485" s="1">
        <f t="shared" si="43"/>
        <v>552</v>
      </c>
      <c r="S485" s="1">
        <f t="shared" si="44"/>
        <v>4968</v>
      </c>
      <c r="T485" s="1">
        <v>0.47</v>
      </c>
      <c r="U485" s="1">
        <f t="shared" si="45"/>
        <v>2334.96</v>
      </c>
      <c r="V485" s="1">
        <f t="shared" si="46"/>
        <v>2633.04</v>
      </c>
      <c r="W485" s="4">
        <f t="shared" si="47"/>
        <v>0.53</v>
      </c>
      <c r="X485" s="1" t="s">
        <v>147</v>
      </c>
      <c r="Y485" s="1" t="s">
        <v>81</v>
      </c>
      <c r="Z485" s="1" t="s">
        <v>120</v>
      </c>
      <c r="AA485" s="1"/>
      <c r="AB485" s="1"/>
      <c r="AC485" s="1" t="s">
        <v>42</v>
      </c>
    </row>
    <row r="486" spans="1:29">
      <c r="A486" s="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c r="P486" s="1">
        <f t="shared" si="42"/>
        <v>4750</v>
      </c>
      <c r="Q486" s="1">
        <v>15</v>
      </c>
      <c r="R486" s="1">
        <f t="shared" si="43"/>
        <v>712.5</v>
      </c>
      <c r="S486" s="1">
        <f t="shared" si="44"/>
        <v>4037.5</v>
      </c>
      <c r="T486" s="1">
        <v>0.62</v>
      </c>
      <c r="U486" s="1">
        <f t="shared" si="45"/>
        <v>2503.25</v>
      </c>
      <c r="V486" s="1">
        <f t="shared" si="46"/>
        <v>1534.25</v>
      </c>
      <c r="W486" s="4">
        <f t="shared" si="47"/>
        <v>0.38</v>
      </c>
      <c r="X486" s="1" t="s">
        <v>39</v>
      </c>
      <c r="Y486" s="1" t="s">
        <v>57</v>
      </c>
      <c r="Z486" s="1" t="s">
        <v>41</v>
      </c>
      <c r="AA486" s="2">
        <v>45810</v>
      </c>
      <c r="AB486" s="1">
        <v>4</v>
      </c>
      <c r="AC486" s="1" t="s">
        <v>42</v>
      </c>
    </row>
    <row r="487" spans="1:29">
      <c r="A487" s="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c r="P487" s="1">
        <f t="shared" si="42"/>
        <v>440</v>
      </c>
      <c r="Q487" s="1">
        <v>0</v>
      </c>
      <c r="R487" s="1">
        <f t="shared" si="43"/>
        <v>0</v>
      </c>
      <c r="S487" s="1">
        <f t="shared" si="44"/>
        <v>440</v>
      </c>
      <c r="T487" s="1">
        <v>0.45</v>
      </c>
      <c r="U487" s="1">
        <f t="shared" si="45"/>
        <v>198</v>
      </c>
      <c r="V487" s="1">
        <f t="shared" si="46"/>
        <v>242</v>
      </c>
      <c r="W487" s="4">
        <f t="shared" si="47"/>
        <v>0.55000000000000004</v>
      </c>
      <c r="X487" s="1" t="s">
        <v>92</v>
      </c>
      <c r="Y487" s="1" t="s">
        <v>57</v>
      </c>
      <c r="Z487" s="1" t="s">
        <v>51</v>
      </c>
      <c r="AA487" s="2">
        <v>45812</v>
      </c>
      <c r="AB487" s="1"/>
      <c r="AC487" s="1" t="s">
        <v>42</v>
      </c>
    </row>
    <row r="488" spans="1:29">
      <c r="A488" s="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c r="P488" s="1">
        <f t="shared" si="42"/>
        <v>24600</v>
      </c>
      <c r="Q488" s="1">
        <v>0</v>
      </c>
      <c r="R488" s="1">
        <f t="shared" si="43"/>
        <v>0</v>
      </c>
      <c r="S488" s="1">
        <f t="shared" si="44"/>
        <v>24600</v>
      </c>
      <c r="T488" s="1">
        <v>0.57999999999999996</v>
      </c>
      <c r="U488" s="1">
        <f t="shared" si="45"/>
        <v>14267.999999999998</v>
      </c>
      <c r="V488" s="1">
        <f t="shared" si="46"/>
        <v>10332.000000000002</v>
      </c>
      <c r="W488" s="4">
        <f t="shared" si="47"/>
        <v>0.4200000000000001</v>
      </c>
      <c r="X488" s="1" t="s">
        <v>56</v>
      </c>
      <c r="Y488" s="1" t="s">
        <v>40</v>
      </c>
      <c r="Z488" s="1" t="s">
        <v>41</v>
      </c>
      <c r="AA488" s="2">
        <v>45815</v>
      </c>
      <c r="AB488" s="1">
        <v>5</v>
      </c>
      <c r="AC488" s="1" t="s">
        <v>42</v>
      </c>
    </row>
    <row r="489" spans="1:29">
      <c r="A489" s="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c r="P489" s="1">
        <f t="shared" si="42"/>
        <v>860</v>
      </c>
      <c r="Q489" s="1">
        <v>20</v>
      </c>
      <c r="R489" s="1">
        <f t="shared" si="43"/>
        <v>172</v>
      </c>
      <c r="S489" s="1">
        <f t="shared" si="44"/>
        <v>688</v>
      </c>
      <c r="T489" s="1">
        <v>0.35</v>
      </c>
      <c r="U489" s="1">
        <f t="shared" si="45"/>
        <v>240.79999999999998</v>
      </c>
      <c r="V489" s="1">
        <f t="shared" si="46"/>
        <v>447.20000000000005</v>
      </c>
      <c r="W489" s="4">
        <f t="shared" si="47"/>
        <v>0.65</v>
      </c>
      <c r="X489" s="1" t="s">
        <v>92</v>
      </c>
      <c r="Y489" s="1" t="s">
        <v>57</v>
      </c>
      <c r="Z489" s="1" t="s">
        <v>120</v>
      </c>
      <c r="AA489" s="1"/>
      <c r="AB489" s="1"/>
      <c r="AC489" s="1" t="s">
        <v>42</v>
      </c>
    </row>
    <row r="490" spans="1:29">
      <c r="A490" s="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c r="P490" s="1">
        <f t="shared" si="42"/>
        <v>46250</v>
      </c>
      <c r="Q490" s="1">
        <v>30</v>
      </c>
      <c r="R490" s="1">
        <f t="shared" si="43"/>
        <v>13875</v>
      </c>
      <c r="S490" s="1">
        <f t="shared" si="44"/>
        <v>32375</v>
      </c>
      <c r="T490" s="1">
        <v>0.52</v>
      </c>
      <c r="U490" s="1">
        <f t="shared" si="45"/>
        <v>16835</v>
      </c>
      <c r="V490" s="1">
        <f t="shared" si="46"/>
        <v>15540</v>
      </c>
      <c r="W490" s="4">
        <f t="shared" si="47"/>
        <v>0.48</v>
      </c>
      <c r="X490" s="1" t="s">
        <v>56</v>
      </c>
      <c r="Y490" s="1" t="s">
        <v>72</v>
      </c>
      <c r="Z490" s="1" t="s">
        <v>120</v>
      </c>
      <c r="AA490" s="1"/>
      <c r="AB490" s="1"/>
      <c r="AC490" s="1" t="s">
        <v>42</v>
      </c>
    </row>
    <row r="491" spans="1:29">
      <c r="A491" s="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c r="P491" s="1">
        <f t="shared" si="42"/>
        <v>2500</v>
      </c>
      <c r="Q491" s="1">
        <v>10</v>
      </c>
      <c r="R491" s="1">
        <f t="shared" si="43"/>
        <v>250</v>
      </c>
      <c r="S491" s="1">
        <f t="shared" si="44"/>
        <v>2250</v>
      </c>
      <c r="T491" s="1">
        <v>0.47</v>
      </c>
      <c r="U491" s="1">
        <f t="shared" si="45"/>
        <v>1057.5</v>
      </c>
      <c r="V491" s="1">
        <f t="shared" si="46"/>
        <v>1192.5</v>
      </c>
      <c r="W491" s="4">
        <f t="shared" si="47"/>
        <v>0.53</v>
      </c>
      <c r="X491" s="1" t="s">
        <v>92</v>
      </c>
      <c r="Y491" s="1" t="s">
        <v>57</v>
      </c>
      <c r="Z491" s="1" t="s">
        <v>41</v>
      </c>
      <c r="AA491" s="2">
        <v>45812</v>
      </c>
      <c r="AB491" s="1">
        <v>5</v>
      </c>
      <c r="AC491" s="1" t="s">
        <v>42</v>
      </c>
    </row>
    <row r="492" spans="1:29">
      <c r="A492" s="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c r="P492" s="1">
        <f t="shared" si="42"/>
        <v>263440</v>
      </c>
      <c r="Q492" s="1">
        <v>0</v>
      </c>
      <c r="R492" s="1">
        <f t="shared" si="43"/>
        <v>0</v>
      </c>
      <c r="S492" s="1">
        <f t="shared" si="44"/>
        <v>263440</v>
      </c>
      <c r="T492" s="1">
        <v>0.57999999999999996</v>
      </c>
      <c r="U492" s="1">
        <f t="shared" si="45"/>
        <v>152795.19999999998</v>
      </c>
      <c r="V492" s="1">
        <f t="shared" si="46"/>
        <v>110644.80000000002</v>
      </c>
      <c r="W492" s="4">
        <f t="shared" si="47"/>
        <v>0.42000000000000004</v>
      </c>
      <c r="X492" s="1" t="s">
        <v>65</v>
      </c>
      <c r="Y492" s="1" t="s">
        <v>81</v>
      </c>
      <c r="Z492" s="1" t="s">
        <v>41</v>
      </c>
      <c r="AA492" s="2">
        <v>45813</v>
      </c>
      <c r="AB492" s="1">
        <v>3</v>
      </c>
      <c r="AC492" s="1" t="s">
        <v>42</v>
      </c>
    </row>
    <row r="493" spans="1:29">
      <c r="A493" s="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c r="P493" s="1">
        <f t="shared" si="42"/>
        <v>34080</v>
      </c>
      <c r="Q493" s="1">
        <v>15</v>
      </c>
      <c r="R493" s="1">
        <f t="shared" si="43"/>
        <v>5112</v>
      </c>
      <c r="S493" s="1">
        <f t="shared" si="44"/>
        <v>28968</v>
      </c>
      <c r="T493" s="1">
        <v>0.48</v>
      </c>
      <c r="U493" s="1">
        <f t="shared" si="45"/>
        <v>13904.64</v>
      </c>
      <c r="V493" s="1">
        <f t="shared" si="46"/>
        <v>15063.36</v>
      </c>
      <c r="W493" s="4">
        <f t="shared" si="47"/>
        <v>0.52</v>
      </c>
      <c r="X493" s="1" t="s">
        <v>65</v>
      </c>
      <c r="Y493" s="1" t="s">
        <v>57</v>
      </c>
      <c r="Z493" s="1" t="s">
        <v>66</v>
      </c>
      <c r="AA493" s="1"/>
      <c r="AB493" s="1"/>
      <c r="AC493" s="1" t="s">
        <v>42</v>
      </c>
    </row>
    <row r="494" spans="1:29">
      <c r="A494" s="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c r="P494" s="1">
        <f t="shared" si="42"/>
        <v>132750</v>
      </c>
      <c r="Q494" s="1">
        <v>25</v>
      </c>
      <c r="R494" s="1">
        <f t="shared" si="43"/>
        <v>33187.5</v>
      </c>
      <c r="S494" s="1">
        <f t="shared" si="44"/>
        <v>99562.5</v>
      </c>
      <c r="T494" s="1">
        <v>0.57999999999999996</v>
      </c>
      <c r="U494" s="1">
        <f t="shared" si="45"/>
        <v>57746.249999999993</v>
      </c>
      <c r="V494" s="1">
        <f t="shared" si="46"/>
        <v>41816.250000000007</v>
      </c>
      <c r="W494" s="4">
        <f t="shared" si="47"/>
        <v>0.4200000000000001</v>
      </c>
      <c r="X494" s="1" t="s">
        <v>147</v>
      </c>
      <c r="Y494" s="1" t="s">
        <v>81</v>
      </c>
      <c r="Z494" s="1" t="s">
        <v>41</v>
      </c>
      <c r="AA494" s="2">
        <v>45811</v>
      </c>
      <c r="AB494" s="1">
        <v>5</v>
      </c>
      <c r="AC494" s="1" t="s">
        <v>42</v>
      </c>
    </row>
    <row r="495" spans="1:29">
      <c r="A495" s="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c r="P495" s="1">
        <f t="shared" si="42"/>
        <v>990</v>
      </c>
      <c r="Q495" s="1">
        <v>10</v>
      </c>
      <c r="R495" s="1">
        <f t="shared" si="43"/>
        <v>99</v>
      </c>
      <c r="S495" s="1">
        <f t="shared" si="44"/>
        <v>891</v>
      </c>
      <c r="T495" s="1">
        <v>0.35</v>
      </c>
      <c r="U495" s="1">
        <f t="shared" si="45"/>
        <v>311.84999999999997</v>
      </c>
      <c r="V495" s="1">
        <f t="shared" si="46"/>
        <v>579.15000000000009</v>
      </c>
      <c r="W495" s="4">
        <f t="shared" si="47"/>
        <v>0.65000000000000013</v>
      </c>
      <c r="X495" s="1" t="s">
        <v>104</v>
      </c>
      <c r="Y495" s="1" t="s">
        <v>40</v>
      </c>
      <c r="Z495" s="1" t="s">
        <v>51</v>
      </c>
      <c r="AA495" s="2">
        <v>45817</v>
      </c>
      <c r="AB495" s="1"/>
      <c r="AC495" s="1" t="s">
        <v>42</v>
      </c>
    </row>
    <row r="496" spans="1:29">
      <c r="A496" s="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c r="P496" s="1">
        <f t="shared" si="42"/>
        <v>23650</v>
      </c>
      <c r="Q496" s="1">
        <v>0</v>
      </c>
      <c r="R496" s="1">
        <f t="shared" si="43"/>
        <v>0</v>
      </c>
      <c r="S496" s="1">
        <f t="shared" si="44"/>
        <v>23650</v>
      </c>
      <c r="T496" s="1">
        <v>0.45</v>
      </c>
      <c r="U496" s="1">
        <f t="shared" si="45"/>
        <v>10642.5</v>
      </c>
      <c r="V496" s="1">
        <f t="shared" si="46"/>
        <v>13007.5</v>
      </c>
      <c r="W496" s="4">
        <f t="shared" si="47"/>
        <v>0.55000000000000004</v>
      </c>
      <c r="X496" s="1" t="s">
        <v>65</v>
      </c>
      <c r="Y496" s="1" t="s">
        <v>72</v>
      </c>
      <c r="Z496" s="1" t="s">
        <v>41</v>
      </c>
      <c r="AA496" s="2">
        <v>45811</v>
      </c>
      <c r="AB496" s="1">
        <v>3</v>
      </c>
      <c r="AC496" s="1" t="s">
        <v>42</v>
      </c>
    </row>
    <row r="497" spans="1:29">
      <c r="A497" s="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c r="P497" s="1">
        <f t="shared" si="42"/>
        <v>15720</v>
      </c>
      <c r="Q497" s="1">
        <v>30</v>
      </c>
      <c r="R497" s="1">
        <f t="shared" si="43"/>
        <v>4716</v>
      </c>
      <c r="S497" s="1">
        <f t="shared" si="44"/>
        <v>11004</v>
      </c>
      <c r="T497" s="1">
        <v>0.45</v>
      </c>
      <c r="U497" s="1">
        <f t="shared" si="45"/>
        <v>4951.8</v>
      </c>
      <c r="V497" s="1">
        <f t="shared" si="46"/>
        <v>6052.2</v>
      </c>
      <c r="W497" s="4">
        <f t="shared" si="47"/>
        <v>0.54999999999999993</v>
      </c>
      <c r="X497" s="1" t="s">
        <v>56</v>
      </c>
      <c r="Y497" s="1" t="s">
        <v>57</v>
      </c>
      <c r="Z497" s="1" t="s">
        <v>41</v>
      </c>
      <c r="AA497" s="2">
        <v>45813</v>
      </c>
      <c r="AB497" s="1">
        <v>4</v>
      </c>
      <c r="AC497" s="1" t="s">
        <v>42</v>
      </c>
    </row>
    <row r="498" spans="1:29">
      <c r="A498" s="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c r="P498" s="1">
        <f t="shared" si="42"/>
        <v>5830</v>
      </c>
      <c r="Q498" s="1">
        <v>25</v>
      </c>
      <c r="R498" s="1">
        <f t="shared" si="43"/>
        <v>1457.5</v>
      </c>
      <c r="S498" s="1">
        <f t="shared" si="44"/>
        <v>4372.5</v>
      </c>
      <c r="T498" s="1">
        <v>0.52</v>
      </c>
      <c r="U498" s="1">
        <f t="shared" si="45"/>
        <v>2273.7000000000003</v>
      </c>
      <c r="V498" s="1">
        <f t="shared" si="46"/>
        <v>2098.7999999999997</v>
      </c>
      <c r="W498" s="4">
        <f t="shared" si="47"/>
        <v>0.47999999999999993</v>
      </c>
      <c r="X498" s="1" t="s">
        <v>147</v>
      </c>
      <c r="Y498" s="1" t="s">
        <v>72</v>
      </c>
      <c r="Z498" s="1" t="s">
        <v>41</v>
      </c>
      <c r="AA498" s="2">
        <v>45814</v>
      </c>
      <c r="AB498" s="1">
        <v>3</v>
      </c>
      <c r="AC498" s="1" t="s">
        <v>42</v>
      </c>
    </row>
    <row r="499" spans="1:29">
      <c r="A499" s="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c r="P499" s="1">
        <f t="shared" si="42"/>
        <v>4440</v>
      </c>
      <c r="Q499" s="1">
        <v>0</v>
      </c>
      <c r="R499" s="1">
        <f t="shared" si="43"/>
        <v>0</v>
      </c>
      <c r="S499" s="1">
        <f t="shared" si="44"/>
        <v>4440</v>
      </c>
      <c r="T499" s="1">
        <v>0.5</v>
      </c>
      <c r="U499" s="1">
        <f t="shared" si="45"/>
        <v>2220</v>
      </c>
      <c r="V499" s="1">
        <f t="shared" si="46"/>
        <v>2220</v>
      </c>
      <c r="W499" s="4">
        <f t="shared" si="47"/>
        <v>0.5</v>
      </c>
      <c r="X499" s="1" t="s">
        <v>39</v>
      </c>
      <c r="Y499" s="1" t="s">
        <v>40</v>
      </c>
      <c r="Z499" s="1" t="s">
        <v>41</v>
      </c>
      <c r="AA499" s="2">
        <v>45816</v>
      </c>
      <c r="AB499" s="1">
        <v>5</v>
      </c>
      <c r="AC499" s="1" t="s">
        <v>42</v>
      </c>
    </row>
    <row r="500" spans="1:29">
      <c r="A500" s="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c r="P500" s="1">
        <f t="shared" si="42"/>
        <v>21950</v>
      </c>
      <c r="Q500" s="1">
        <v>0</v>
      </c>
      <c r="R500" s="1">
        <f t="shared" si="43"/>
        <v>0</v>
      </c>
      <c r="S500" s="1">
        <f t="shared" si="44"/>
        <v>21950</v>
      </c>
      <c r="T500" s="1">
        <v>0.45</v>
      </c>
      <c r="U500" s="1">
        <f t="shared" si="45"/>
        <v>9877.5</v>
      </c>
      <c r="V500" s="1">
        <f t="shared" si="46"/>
        <v>12072.5</v>
      </c>
      <c r="W500" s="4">
        <f t="shared" si="47"/>
        <v>0.55000000000000004</v>
      </c>
      <c r="X500" s="1" t="s">
        <v>147</v>
      </c>
      <c r="Y500" s="1" t="s">
        <v>72</v>
      </c>
      <c r="Z500" s="1" t="s">
        <v>41</v>
      </c>
      <c r="AA500" s="2">
        <v>45813</v>
      </c>
      <c r="AB500" s="1">
        <v>5</v>
      </c>
      <c r="AC500" s="1" t="s">
        <v>42</v>
      </c>
    </row>
    <row r="501" spans="1:29">
      <c r="A501" s="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c r="P501" s="1">
        <f t="shared" si="42"/>
        <v>16080</v>
      </c>
      <c r="Q501" s="1">
        <v>10</v>
      </c>
      <c r="R501" s="1">
        <f t="shared" si="43"/>
        <v>1608</v>
      </c>
      <c r="S501" s="1">
        <f t="shared" si="44"/>
        <v>14472</v>
      </c>
      <c r="T501" s="1">
        <v>0.57999999999999996</v>
      </c>
      <c r="U501" s="1">
        <f t="shared" si="45"/>
        <v>8393.76</v>
      </c>
      <c r="V501" s="1">
        <f t="shared" si="46"/>
        <v>6078.24</v>
      </c>
      <c r="W501" s="4">
        <f t="shared" si="47"/>
        <v>0.42</v>
      </c>
      <c r="X501" s="1" t="s">
        <v>50</v>
      </c>
      <c r="Y501" s="1" t="s">
        <v>57</v>
      </c>
      <c r="Z501" s="1" t="s">
        <v>41</v>
      </c>
      <c r="AA501" s="2">
        <v>45817</v>
      </c>
      <c r="AB501" s="1">
        <v>4</v>
      </c>
      <c r="AC501" s="1" t="s">
        <v>42</v>
      </c>
    </row>
    <row r="502" spans="1:29">
      <c r="A502" s="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c r="P502" s="1">
        <f t="shared" si="42"/>
        <v>196950</v>
      </c>
      <c r="Q502" s="1">
        <v>5</v>
      </c>
      <c r="R502" s="1">
        <f t="shared" si="43"/>
        <v>9847.5</v>
      </c>
      <c r="S502" s="1">
        <f t="shared" si="44"/>
        <v>187102.5</v>
      </c>
      <c r="T502" s="1">
        <v>0.57999999999999996</v>
      </c>
      <c r="U502" s="1">
        <f t="shared" si="45"/>
        <v>108519.45</v>
      </c>
      <c r="V502" s="1">
        <f t="shared" si="46"/>
        <v>78583.05</v>
      </c>
      <c r="W502" s="4">
        <f t="shared" si="47"/>
        <v>0.42000000000000004</v>
      </c>
      <c r="X502" s="1" t="s">
        <v>56</v>
      </c>
      <c r="Y502" s="1" t="s">
        <v>72</v>
      </c>
      <c r="Z502" s="1" t="s">
        <v>41</v>
      </c>
      <c r="AA502" s="2">
        <v>45816</v>
      </c>
      <c r="AB502" s="1">
        <v>5</v>
      </c>
      <c r="AC502" s="1" t="s">
        <v>42</v>
      </c>
    </row>
    <row r="503" spans="1:29">
      <c r="A503" s="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c r="P503" s="1">
        <f t="shared" si="42"/>
        <v>16380</v>
      </c>
      <c r="Q503" s="1">
        <v>20</v>
      </c>
      <c r="R503" s="1">
        <f t="shared" si="43"/>
        <v>3276</v>
      </c>
      <c r="S503" s="1">
        <f t="shared" si="44"/>
        <v>13104</v>
      </c>
      <c r="T503" s="1">
        <v>0.47</v>
      </c>
      <c r="U503" s="1">
        <f t="shared" si="45"/>
        <v>6158.8799999999992</v>
      </c>
      <c r="V503" s="1">
        <f t="shared" si="46"/>
        <v>6945.1200000000008</v>
      </c>
      <c r="W503" s="4">
        <f t="shared" si="47"/>
        <v>0.53</v>
      </c>
      <c r="X503" s="1" t="s">
        <v>50</v>
      </c>
      <c r="Y503" s="1" t="s">
        <v>57</v>
      </c>
      <c r="Z503" s="1" t="s">
        <v>41</v>
      </c>
      <c r="AA503" s="2">
        <v>45817</v>
      </c>
      <c r="AB503" s="1">
        <v>5</v>
      </c>
      <c r="AC503" s="1" t="s">
        <v>42</v>
      </c>
    </row>
    <row r="504" spans="1:29">
      <c r="A504" s="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c r="P504" s="1">
        <f t="shared" si="42"/>
        <v>35130</v>
      </c>
      <c r="Q504" s="1">
        <v>5</v>
      </c>
      <c r="R504" s="1">
        <f t="shared" si="43"/>
        <v>1756.5</v>
      </c>
      <c r="S504" s="1">
        <f t="shared" si="44"/>
        <v>33373.5</v>
      </c>
      <c r="T504" s="1">
        <v>0.52</v>
      </c>
      <c r="U504" s="1">
        <f t="shared" si="45"/>
        <v>17354.22</v>
      </c>
      <c r="V504" s="1">
        <f t="shared" si="46"/>
        <v>16019.279999999999</v>
      </c>
      <c r="W504" s="4">
        <f t="shared" si="47"/>
        <v>0.48</v>
      </c>
      <c r="X504" s="1" t="s">
        <v>147</v>
      </c>
      <c r="Y504" s="1" t="s">
        <v>40</v>
      </c>
      <c r="Z504" s="1" t="s">
        <v>66</v>
      </c>
      <c r="AA504" s="1"/>
      <c r="AB504" s="1"/>
      <c r="AC504" s="1" t="s">
        <v>42</v>
      </c>
    </row>
    <row r="505" spans="1:29">
      <c r="A505" s="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c r="P505" s="1">
        <f t="shared" si="42"/>
        <v>8450</v>
      </c>
      <c r="Q505" s="1">
        <v>10</v>
      </c>
      <c r="R505" s="1">
        <f t="shared" si="43"/>
        <v>845</v>
      </c>
      <c r="S505" s="1">
        <f t="shared" si="44"/>
        <v>7605</v>
      </c>
      <c r="T505" s="1">
        <v>0.45</v>
      </c>
      <c r="U505" s="1">
        <f t="shared" si="45"/>
        <v>3422.25</v>
      </c>
      <c r="V505" s="1">
        <f t="shared" si="46"/>
        <v>4182.75</v>
      </c>
      <c r="W505" s="4">
        <f t="shared" si="47"/>
        <v>0.55000000000000004</v>
      </c>
      <c r="X505" s="1" t="s">
        <v>56</v>
      </c>
      <c r="Y505" s="1" t="s">
        <v>57</v>
      </c>
      <c r="Z505" s="1" t="s">
        <v>41</v>
      </c>
      <c r="AA505" s="2">
        <v>45815</v>
      </c>
      <c r="AB505" s="1">
        <v>5</v>
      </c>
      <c r="AC505" s="1" t="s">
        <v>42</v>
      </c>
    </row>
    <row r="506" spans="1:29">
      <c r="A506" s="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c r="P506" s="1">
        <f t="shared" si="42"/>
        <v>3620</v>
      </c>
      <c r="Q506" s="1">
        <v>25</v>
      </c>
      <c r="R506" s="1">
        <f t="shared" si="43"/>
        <v>905</v>
      </c>
      <c r="S506" s="1">
        <f t="shared" si="44"/>
        <v>2715</v>
      </c>
      <c r="T506" s="1">
        <v>0.47</v>
      </c>
      <c r="U506" s="1">
        <f t="shared" si="45"/>
        <v>1276.05</v>
      </c>
      <c r="V506" s="1">
        <f t="shared" si="46"/>
        <v>1438.95</v>
      </c>
      <c r="W506" s="4">
        <f t="shared" si="47"/>
        <v>0.53</v>
      </c>
      <c r="X506" s="1" t="s">
        <v>92</v>
      </c>
      <c r="Y506" s="1" t="s">
        <v>81</v>
      </c>
      <c r="Z506" s="1" t="s">
        <v>41</v>
      </c>
      <c r="AA506" s="2">
        <v>45818</v>
      </c>
      <c r="AB506" s="1">
        <v>5</v>
      </c>
      <c r="AC506" s="1" t="s">
        <v>42</v>
      </c>
    </row>
    <row r="507" spans="1:29">
      <c r="A507" s="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c r="P507" s="1">
        <f t="shared" si="42"/>
        <v>57330</v>
      </c>
      <c r="Q507" s="1">
        <v>20</v>
      </c>
      <c r="R507" s="1">
        <f t="shared" si="43"/>
        <v>11466</v>
      </c>
      <c r="S507" s="1">
        <f t="shared" si="44"/>
        <v>45864</v>
      </c>
      <c r="T507" s="1">
        <v>0.57999999999999996</v>
      </c>
      <c r="U507" s="1">
        <f t="shared" si="45"/>
        <v>26601.119999999999</v>
      </c>
      <c r="V507" s="1">
        <f t="shared" si="46"/>
        <v>19262.88</v>
      </c>
      <c r="W507" s="4">
        <f t="shared" si="47"/>
        <v>0.42000000000000004</v>
      </c>
      <c r="X507" s="1" t="s">
        <v>39</v>
      </c>
      <c r="Y507" s="1" t="s">
        <v>40</v>
      </c>
      <c r="Z507" s="1" t="s">
        <v>41</v>
      </c>
      <c r="AA507" s="2">
        <v>45816</v>
      </c>
      <c r="AB507" s="1">
        <v>5</v>
      </c>
      <c r="AC507" s="1" t="s">
        <v>42</v>
      </c>
    </row>
    <row r="508" spans="1:29">
      <c r="A508" s="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c r="P508" s="1">
        <f t="shared" si="42"/>
        <v>11120</v>
      </c>
      <c r="Q508" s="1">
        <v>5</v>
      </c>
      <c r="R508" s="1">
        <f t="shared" si="43"/>
        <v>556</v>
      </c>
      <c r="S508" s="1">
        <f t="shared" si="44"/>
        <v>10564</v>
      </c>
      <c r="T508" s="1">
        <v>0.45</v>
      </c>
      <c r="U508" s="1">
        <f t="shared" si="45"/>
        <v>4753.8</v>
      </c>
      <c r="V508" s="1">
        <f t="shared" si="46"/>
        <v>5810.2</v>
      </c>
      <c r="W508" s="4">
        <f t="shared" si="47"/>
        <v>0.54999999999999993</v>
      </c>
      <c r="X508" s="1" t="s">
        <v>92</v>
      </c>
      <c r="Y508" s="1" t="s">
        <v>57</v>
      </c>
      <c r="Z508" s="1" t="s">
        <v>41</v>
      </c>
      <c r="AA508" s="2">
        <v>45813</v>
      </c>
      <c r="AB508" s="1">
        <v>5</v>
      </c>
      <c r="AC508" s="1" t="s">
        <v>42</v>
      </c>
    </row>
    <row r="509" spans="1:29">
      <c r="A509" s="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c r="P509" s="1">
        <f t="shared" si="42"/>
        <v>6900</v>
      </c>
      <c r="Q509" s="1">
        <v>0</v>
      </c>
      <c r="R509" s="1">
        <f t="shared" si="43"/>
        <v>0</v>
      </c>
      <c r="S509" s="1">
        <f t="shared" si="44"/>
        <v>6900</v>
      </c>
      <c r="T509" s="1">
        <v>0.47</v>
      </c>
      <c r="U509" s="1">
        <f t="shared" si="45"/>
        <v>3243</v>
      </c>
      <c r="V509" s="1">
        <f t="shared" si="46"/>
        <v>3657</v>
      </c>
      <c r="W509" s="4">
        <f t="shared" si="47"/>
        <v>0.53</v>
      </c>
      <c r="X509" s="1" t="s">
        <v>65</v>
      </c>
      <c r="Y509" s="1" t="s">
        <v>72</v>
      </c>
      <c r="Z509" s="1" t="s">
        <v>41</v>
      </c>
      <c r="AA509" s="2">
        <v>45815</v>
      </c>
      <c r="AB509" s="1">
        <v>4</v>
      </c>
      <c r="AC509" s="1" t="s">
        <v>42</v>
      </c>
    </row>
    <row r="510" spans="1:29">
      <c r="A510" s="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c r="P510" s="1">
        <f t="shared" si="42"/>
        <v>2320</v>
      </c>
      <c r="Q510" s="1">
        <v>0</v>
      </c>
      <c r="R510" s="1">
        <f t="shared" si="43"/>
        <v>0</v>
      </c>
      <c r="S510" s="1">
        <f t="shared" si="44"/>
        <v>2320</v>
      </c>
      <c r="T510" s="1">
        <v>0.62</v>
      </c>
      <c r="U510" s="1">
        <f t="shared" si="45"/>
        <v>1438.4</v>
      </c>
      <c r="V510" s="1">
        <f t="shared" si="46"/>
        <v>881.59999999999991</v>
      </c>
      <c r="W510" s="4">
        <f t="shared" si="47"/>
        <v>0.37999999999999995</v>
      </c>
      <c r="X510" s="1" t="s">
        <v>50</v>
      </c>
      <c r="Y510" s="1" t="s">
        <v>72</v>
      </c>
      <c r="Z510" s="1" t="s">
        <v>41</v>
      </c>
      <c r="AA510" s="2">
        <v>45814</v>
      </c>
      <c r="AB510" s="1">
        <v>4</v>
      </c>
      <c r="AC510" s="1" t="s">
        <v>42</v>
      </c>
    </row>
    <row r="511" spans="1:29">
      <c r="A511" s="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c r="P511" s="1">
        <f t="shared" si="42"/>
        <v>12520</v>
      </c>
      <c r="Q511" s="1">
        <v>0</v>
      </c>
      <c r="R511" s="1">
        <f t="shared" si="43"/>
        <v>0</v>
      </c>
      <c r="S511" s="1">
        <f t="shared" si="44"/>
        <v>12520</v>
      </c>
      <c r="T511" s="1">
        <v>0.5</v>
      </c>
      <c r="U511" s="1">
        <f t="shared" si="45"/>
        <v>6260</v>
      </c>
      <c r="V511" s="1">
        <f t="shared" si="46"/>
        <v>6260</v>
      </c>
      <c r="W511" s="4">
        <f t="shared" si="47"/>
        <v>0.5</v>
      </c>
      <c r="X511" s="1" t="s">
        <v>92</v>
      </c>
      <c r="Y511" s="1" t="s">
        <v>40</v>
      </c>
      <c r="Z511" s="1" t="s">
        <v>66</v>
      </c>
      <c r="AA511" s="1"/>
      <c r="AB511" s="1"/>
      <c r="AC511" s="1" t="s">
        <v>42</v>
      </c>
    </row>
    <row r="512" spans="1:29">
      <c r="A512" s="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c r="P512" s="1">
        <f t="shared" si="42"/>
        <v>13650</v>
      </c>
      <c r="Q512" s="1">
        <v>20</v>
      </c>
      <c r="R512" s="1">
        <f t="shared" si="43"/>
        <v>2730</v>
      </c>
      <c r="S512" s="1">
        <f t="shared" si="44"/>
        <v>10920</v>
      </c>
      <c r="T512" s="1">
        <v>0.5</v>
      </c>
      <c r="U512" s="1">
        <f t="shared" si="45"/>
        <v>5460</v>
      </c>
      <c r="V512" s="1">
        <f t="shared" si="46"/>
        <v>5460</v>
      </c>
      <c r="W512" s="4">
        <f t="shared" si="47"/>
        <v>0.5</v>
      </c>
      <c r="X512" s="1" t="s">
        <v>56</v>
      </c>
      <c r="Y512" s="1" t="s">
        <v>72</v>
      </c>
      <c r="Z512" s="1" t="s">
        <v>66</v>
      </c>
      <c r="AA512" s="1"/>
      <c r="AB512" s="1"/>
      <c r="AC512" s="1" t="s">
        <v>42</v>
      </c>
    </row>
    <row r="513" spans="1:29">
      <c r="A513" s="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c r="P513" s="1">
        <f t="shared" si="42"/>
        <v>1960</v>
      </c>
      <c r="Q513" s="1">
        <v>10</v>
      </c>
      <c r="R513" s="1">
        <f t="shared" si="43"/>
        <v>196</v>
      </c>
      <c r="S513" s="1">
        <f t="shared" si="44"/>
        <v>1764</v>
      </c>
      <c r="T513" s="1">
        <v>0.5</v>
      </c>
      <c r="U513" s="1">
        <f t="shared" si="45"/>
        <v>882</v>
      </c>
      <c r="V513" s="1">
        <f t="shared" si="46"/>
        <v>882</v>
      </c>
      <c r="W513" s="4">
        <f t="shared" si="47"/>
        <v>0.5</v>
      </c>
      <c r="X513" s="1" t="s">
        <v>147</v>
      </c>
      <c r="Y513" s="1" t="s">
        <v>40</v>
      </c>
      <c r="Z513" s="1" t="s">
        <v>22</v>
      </c>
      <c r="AA513" s="1"/>
      <c r="AB513" s="1"/>
      <c r="AC513" s="1" t="s">
        <v>93</v>
      </c>
    </row>
    <row r="514" spans="1:29">
      <c r="A514" s="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c r="P514" s="1">
        <f t="shared" si="42"/>
        <v>3620</v>
      </c>
      <c r="Q514" s="1">
        <v>5</v>
      </c>
      <c r="R514" s="1">
        <f t="shared" si="43"/>
        <v>181</v>
      </c>
      <c r="S514" s="1">
        <f t="shared" si="44"/>
        <v>3439</v>
      </c>
      <c r="T514" s="1">
        <v>0.5</v>
      </c>
      <c r="U514" s="1">
        <f t="shared" si="45"/>
        <v>1719.5</v>
      </c>
      <c r="V514" s="1">
        <f t="shared" si="46"/>
        <v>1719.5</v>
      </c>
      <c r="W514" s="4">
        <f t="shared" si="47"/>
        <v>0.5</v>
      </c>
      <c r="X514" s="1" t="s">
        <v>39</v>
      </c>
      <c r="Y514" s="1" t="s">
        <v>57</v>
      </c>
      <c r="Z514" s="1" t="s">
        <v>120</v>
      </c>
      <c r="AA514" s="1"/>
      <c r="AB514" s="1"/>
      <c r="AC514" s="1" t="s">
        <v>42</v>
      </c>
    </row>
    <row r="515" spans="1:29">
      <c r="A515" s="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c r="P515" s="1">
        <f t="shared" ref="P515:P578" si="48">PRODUCT(N515,O515)</f>
        <v>16600</v>
      </c>
      <c r="Q515" s="1">
        <v>15</v>
      </c>
      <c r="R515" s="1">
        <f t="shared" ref="R515:R578" si="49">P515*(Q515/100)</f>
        <v>2490</v>
      </c>
      <c r="S515" s="1">
        <f t="shared" ref="S515:S578" si="50">P515-R515</f>
        <v>14110</v>
      </c>
      <c r="T515" s="1">
        <v>0.47</v>
      </c>
      <c r="U515" s="1">
        <f t="shared" ref="U515:U578" si="51">S515*T515</f>
        <v>6631.7</v>
      </c>
      <c r="V515" s="1">
        <f t="shared" ref="V515:V578" si="52">S515-U515</f>
        <v>7478.3</v>
      </c>
      <c r="W515" s="4">
        <f t="shared" ref="W515:W578" si="53">(V515/S515)</f>
        <v>0.53</v>
      </c>
      <c r="X515" s="1" t="s">
        <v>50</v>
      </c>
      <c r="Y515" s="1" t="s">
        <v>72</v>
      </c>
      <c r="Z515" s="1" t="s">
        <v>41</v>
      </c>
      <c r="AA515" s="2">
        <v>45818</v>
      </c>
      <c r="AB515" s="1">
        <v>4</v>
      </c>
      <c r="AC515" s="1" t="s">
        <v>42</v>
      </c>
    </row>
    <row r="516" spans="1:29">
      <c r="A516" s="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c r="P516" s="1">
        <f t="shared" si="48"/>
        <v>9930</v>
      </c>
      <c r="Q516" s="1">
        <v>5</v>
      </c>
      <c r="R516" s="1">
        <f t="shared" si="49"/>
        <v>496.5</v>
      </c>
      <c r="S516" s="1">
        <f t="shared" si="50"/>
        <v>9433.5</v>
      </c>
      <c r="T516" s="1">
        <v>0.52</v>
      </c>
      <c r="U516" s="1">
        <f t="shared" si="51"/>
        <v>4905.42</v>
      </c>
      <c r="V516" s="1">
        <f t="shared" si="52"/>
        <v>4528.08</v>
      </c>
      <c r="W516" s="4">
        <f t="shared" si="53"/>
        <v>0.48</v>
      </c>
      <c r="X516" s="1" t="s">
        <v>104</v>
      </c>
      <c r="Y516" s="1" t="s">
        <v>40</v>
      </c>
      <c r="Z516" s="1" t="s">
        <v>22</v>
      </c>
      <c r="AA516" s="1"/>
      <c r="AB516" s="1"/>
      <c r="AC516" s="1" t="s">
        <v>93</v>
      </c>
    </row>
    <row r="517" spans="1:29">
      <c r="A517" s="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c r="P517" s="1">
        <f t="shared" si="48"/>
        <v>16000</v>
      </c>
      <c r="Q517" s="1">
        <v>0</v>
      </c>
      <c r="R517" s="1">
        <f t="shared" si="49"/>
        <v>0</v>
      </c>
      <c r="S517" s="1">
        <f t="shared" si="50"/>
        <v>16000</v>
      </c>
      <c r="T517" s="1">
        <v>0.5</v>
      </c>
      <c r="U517" s="1">
        <f t="shared" si="51"/>
        <v>8000</v>
      </c>
      <c r="V517" s="1">
        <f t="shared" si="52"/>
        <v>8000</v>
      </c>
      <c r="W517" s="4">
        <f t="shared" si="53"/>
        <v>0.5</v>
      </c>
      <c r="X517" s="1" t="s">
        <v>65</v>
      </c>
      <c r="Y517" s="1" t="s">
        <v>40</v>
      </c>
      <c r="Z517" s="1" t="s">
        <v>41</v>
      </c>
      <c r="AA517" s="2">
        <v>45818</v>
      </c>
      <c r="AB517" s="1">
        <v>4</v>
      </c>
      <c r="AC517" s="1" t="s">
        <v>42</v>
      </c>
    </row>
    <row r="518" spans="1:29">
      <c r="A518" s="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c r="P518" s="1">
        <f t="shared" si="48"/>
        <v>7440</v>
      </c>
      <c r="Q518" s="1">
        <v>30</v>
      </c>
      <c r="R518" s="1">
        <f t="shared" si="49"/>
        <v>2232</v>
      </c>
      <c r="S518" s="1">
        <f t="shared" si="50"/>
        <v>5208</v>
      </c>
      <c r="T518" s="1">
        <v>0.5</v>
      </c>
      <c r="U518" s="1">
        <f t="shared" si="51"/>
        <v>2604</v>
      </c>
      <c r="V518" s="1">
        <f t="shared" si="52"/>
        <v>2604</v>
      </c>
      <c r="W518" s="4">
        <f t="shared" si="53"/>
        <v>0.5</v>
      </c>
      <c r="X518" s="1" t="s">
        <v>147</v>
      </c>
      <c r="Y518" s="1" t="s">
        <v>72</v>
      </c>
      <c r="Z518" s="1" t="s">
        <v>22</v>
      </c>
      <c r="AA518" s="1"/>
      <c r="AB518" s="1"/>
      <c r="AC518" s="1" t="s">
        <v>93</v>
      </c>
    </row>
    <row r="519" spans="1:29">
      <c r="A519" s="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c r="P519" s="1">
        <f t="shared" si="48"/>
        <v>4200</v>
      </c>
      <c r="Q519" s="1">
        <v>0</v>
      </c>
      <c r="R519" s="1">
        <f t="shared" si="49"/>
        <v>0</v>
      </c>
      <c r="S519" s="1">
        <f t="shared" si="50"/>
        <v>4200</v>
      </c>
      <c r="T519" s="1">
        <v>0.62</v>
      </c>
      <c r="U519" s="1">
        <f t="shared" si="51"/>
        <v>2604</v>
      </c>
      <c r="V519" s="1">
        <f t="shared" si="52"/>
        <v>1596</v>
      </c>
      <c r="W519" s="4">
        <f t="shared" si="53"/>
        <v>0.38</v>
      </c>
      <c r="X519" s="1" t="s">
        <v>56</v>
      </c>
      <c r="Y519" s="1" t="s">
        <v>57</v>
      </c>
      <c r="Z519" s="1" t="s">
        <v>41</v>
      </c>
      <c r="AA519" s="2">
        <v>45814</v>
      </c>
      <c r="AB519" s="1">
        <v>5</v>
      </c>
      <c r="AC519" s="1" t="s">
        <v>42</v>
      </c>
    </row>
    <row r="520" spans="1:29">
      <c r="A520" s="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c r="P520" s="1">
        <f t="shared" si="48"/>
        <v>17960</v>
      </c>
      <c r="Q520" s="1">
        <v>5</v>
      </c>
      <c r="R520" s="1">
        <f t="shared" si="49"/>
        <v>898</v>
      </c>
      <c r="S520" s="1">
        <f t="shared" si="50"/>
        <v>17062</v>
      </c>
      <c r="T520" s="1">
        <v>0.52</v>
      </c>
      <c r="U520" s="1">
        <f t="shared" si="51"/>
        <v>8872.24</v>
      </c>
      <c r="V520" s="1">
        <f t="shared" si="52"/>
        <v>8189.76</v>
      </c>
      <c r="W520" s="4">
        <f t="shared" si="53"/>
        <v>0.48000000000000004</v>
      </c>
      <c r="X520" s="1" t="s">
        <v>147</v>
      </c>
      <c r="Y520" s="1" t="s">
        <v>72</v>
      </c>
      <c r="Z520" s="1" t="s">
        <v>41</v>
      </c>
      <c r="AA520" s="2">
        <v>45819</v>
      </c>
      <c r="AB520" s="1">
        <v>5</v>
      </c>
      <c r="AC520" s="1" t="s">
        <v>42</v>
      </c>
    </row>
    <row r="521" spans="1:29">
      <c r="A521" s="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c r="P521" s="1">
        <f t="shared" si="48"/>
        <v>5920</v>
      </c>
      <c r="Q521" s="1">
        <v>0</v>
      </c>
      <c r="R521" s="1">
        <f t="shared" si="49"/>
        <v>0</v>
      </c>
      <c r="S521" s="1">
        <f t="shared" si="50"/>
        <v>5920</v>
      </c>
      <c r="T521" s="1">
        <v>0.48</v>
      </c>
      <c r="U521" s="1">
        <f t="shared" si="51"/>
        <v>2841.6</v>
      </c>
      <c r="V521" s="1">
        <f t="shared" si="52"/>
        <v>3078.4</v>
      </c>
      <c r="W521" s="4">
        <f t="shared" si="53"/>
        <v>0.52</v>
      </c>
      <c r="X521" s="1" t="s">
        <v>104</v>
      </c>
      <c r="Y521" s="1" t="s">
        <v>57</v>
      </c>
      <c r="Z521" s="1" t="s">
        <v>51</v>
      </c>
      <c r="AA521" s="2">
        <v>45819</v>
      </c>
      <c r="AB521" s="1"/>
      <c r="AC521" s="1" t="s">
        <v>42</v>
      </c>
    </row>
    <row r="522" spans="1:29">
      <c r="A522" s="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c r="P522" s="1">
        <f t="shared" si="48"/>
        <v>25700</v>
      </c>
      <c r="Q522" s="1">
        <v>5</v>
      </c>
      <c r="R522" s="1">
        <f t="shared" si="49"/>
        <v>1285</v>
      </c>
      <c r="S522" s="1">
        <f t="shared" si="50"/>
        <v>24415</v>
      </c>
      <c r="T522" s="1">
        <v>0.48</v>
      </c>
      <c r="U522" s="1">
        <f t="shared" si="51"/>
        <v>11719.199999999999</v>
      </c>
      <c r="V522" s="1">
        <f t="shared" si="52"/>
        <v>12695.800000000001</v>
      </c>
      <c r="W522" s="4">
        <f t="shared" si="53"/>
        <v>0.52</v>
      </c>
      <c r="X522" s="1" t="s">
        <v>39</v>
      </c>
      <c r="Y522" s="1" t="s">
        <v>72</v>
      </c>
      <c r="Z522" s="1" t="s">
        <v>41</v>
      </c>
      <c r="AA522" s="2">
        <v>45818</v>
      </c>
      <c r="AB522" s="1">
        <v>4</v>
      </c>
      <c r="AC522" s="1" t="s">
        <v>42</v>
      </c>
    </row>
    <row r="523" spans="1:29">
      <c r="A523" s="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c r="P523" s="1">
        <f t="shared" si="48"/>
        <v>3090</v>
      </c>
      <c r="Q523" s="1">
        <v>0</v>
      </c>
      <c r="R523" s="1">
        <f t="shared" si="49"/>
        <v>0</v>
      </c>
      <c r="S523" s="1">
        <f t="shared" si="50"/>
        <v>3090</v>
      </c>
      <c r="T523" s="1">
        <v>0.35</v>
      </c>
      <c r="U523" s="1">
        <f t="shared" si="51"/>
        <v>1081.5</v>
      </c>
      <c r="V523" s="1">
        <f t="shared" si="52"/>
        <v>2008.5</v>
      </c>
      <c r="W523" s="4">
        <f t="shared" si="53"/>
        <v>0.65</v>
      </c>
      <c r="X523" s="1" t="s">
        <v>39</v>
      </c>
      <c r="Y523" s="1" t="s">
        <v>57</v>
      </c>
      <c r="Z523" s="1" t="s">
        <v>41</v>
      </c>
      <c r="AA523" s="2">
        <v>45815</v>
      </c>
      <c r="AB523" s="1">
        <v>4</v>
      </c>
      <c r="AC523" s="1" t="s">
        <v>42</v>
      </c>
    </row>
    <row r="524" spans="1:29">
      <c r="A524" s="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c r="P524" s="1">
        <f t="shared" si="48"/>
        <v>890</v>
      </c>
      <c r="Q524" s="1">
        <v>25</v>
      </c>
      <c r="R524" s="1">
        <f t="shared" si="49"/>
        <v>222.5</v>
      </c>
      <c r="S524" s="1">
        <f t="shared" si="50"/>
        <v>667.5</v>
      </c>
      <c r="T524" s="1">
        <v>0.62</v>
      </c>
      <c r="U524" s="1">
        <f t="shared" si="51"/>
        <v>413.85</v>
      </c>
      <c r="V524" s="1">
        <f t="shared" si="52"/>
        <v>253.64999999999998</v>
      </c>
      <c r="W524" s="4">
        <f t="shared" si="53"/>
        <v>0.37999999999999995</v>
      </c>
      <c r="X524" s="1" t="s">
        <v>104</v>
      </c>
      <c r="Y524" s="1" t="s">
        <v>57</v>
      </c>
      <c r="Z524" s="1" t="s">
        <v>41</v>
      </c>
      <c r="AA524" s="2">
        <v>45816</v>
      </c>
      <c r="AB524" s="1">
        <v>3</v>
      </c>
      <c r="AC524" s="1" t="s">
        <v>42</v>
      </c>
    </row>
    <row r="525" spans="1:29">
      <c r="A525" s="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c r="P525" s="1">
        <f t="shared" si="48"/>
        <v>2920</v>
      </c>
      <c r="Q525" s="1">
        <v>0</v>
      </c>
      <c r="R525" s="1">
        <f t="shared" si="49"/>
        <v>0</v>
      </c>
      <c r="S525" s="1">
        <f t="shared" si="50"/>
        <v>2920</v>
      </c>
      <c r="T525" s="1">
        <v>0.45</v>
      </c>
      <c r="U525" s="1">
        <f t="shared" si="51"/>
        <v>1314</v>
      </c>
      <c r="V525" s="1">
        <f t="shared" si="52"/>
        <v>1606</v>
      </c>
      <c r="W525" s="4">
        <f t="shared" si="53"/>
        <v>0.55000000000000004</v>
      </c>
      <c r="X525" s="1" t="s">
        <v>50</v>
      </c>
      <c r="Y525" s="1" t="s">
        <v>40</v>
      </c>
      <c r="Z525" s="1" t="s">
        <v>66</v>
      </c>
      <c r="AA525" s="1"/>
      <c r="AB525" s="1"/>
      <c r="AC525" s="1" t="s">
        <v>42</v>
      </c>
    </row>
    <row r="526" spans="1:29">
      <c r="A526" s="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c r="P526" s="1">
        <f t="shared" si="48"/>
        <v>5690</v>
      </c>
      <c r="Q526" s="1">
        <v>15</v>
      </c>
      <c r="R526" s="1">
        <f t="shared" si="49"/>
        <v>853.5</v>
      </c>
      <c r="S526" s="1">
        <f t="shared" si="50"/>
        <v>4836.5</v>
      </c>
      <c r="T526" s="1">
        <v>0.48</v>
      </c>
      <c r="U526" s="1">
        <f t="shared" si="51"/>
        <v>2321.52</v>
      </c>
      <c r="V526" s="1">
        <f t="shared" si="52"/>
        <v>2514.98</v>
      </c>
      <c r="W526" s="4">
        <f t="shared" si="53"/>
        <v>0.52</v>
      </c>
      <c r="X526" s="1" t="s">
        <v>56</v>
      </c>
      <c r="Y526" s="1" t="s">
        <v>40</v>
      </c>
      <c r="Z526" s="1" t="s">
        <v>41</v>
      </c>
      <c r="AA526" s="2">
        <v>45817</v>
      </c>
      <c r="AB526" s="1">
        <v>4</v>
      </c>
      <c r="AC526" s="1" t="s">
        <v>42</v>
      </c>
    </row>
    <row r="527" spans="1:29">
      <c r="A527" s="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c r="P527" s="1">
        <f t="shared" si="48"/>
        <v>32640</v>
      </c>
      <c r="Q527" s="1">
        <v>20</v>
      </c>
      <c r="R527" s="1">
        <f t="shared" si="49"/>
        <v>6528</v>
      </c>
      <c r="S527" s="1">
        <f t="shared" si="50"/>
        <v>26112</v>
      </c>
      <c r="T527" s="1">
        <v>0.52</v>
      </c>
      <c r="U527" s="1">
        <f t="shared" si="51"/>
        <v>13578.24</v>
      </c>
      <c r="V527" s="1">
        <f t="shared" si="52"/>
        <v>12533.76</v>
      </c>
      <c r="W527" s="4">
        <f t="shared" si="53"/>
        <v>0.48</v>
      </c>
      <c r="X527" s="1" t="s">
        <v>50</v>
      </c>
      <c r="Y527" s="1" t="s">
        <v>40</v>
      </c>
      <c r="Z527" s="1" t="s">
        <v>22</v>
      </c>
      <c r="AA527" s="1"/>
      <c r="AB527" s="1"/>
      <c r="AC527" s="1" t="s">
        <v>93</v>
      </c>
    </row>
    <row r="528" spans="1:29">
      <c r="A528" s="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c r="P528" s="1">
        <f t="shared" si="48"/>
        <v>21000</v>
      </c>
      <c r="Q528" s="1">
        <v>0</v>
      </c>
      <c r="R528" s="1">
        <f t="shared" si="49"/>
        <v>0</v>
      </c>
      <c r="S528" s="1">
        <f t="shared" si="50"/>
        <v>21000</v>
      </c>
      <c r="T528" s="1">
        <v>0.48</v>
      </c>
      <c r="U528" s="1">
        <f t="shared" si="51"/>
        <v>10080</v>
      </c>
      <c r="V528" s="1">
        <f t="shared" si="52"/>
        <v>10920</v>
      </c>
      <c r="W528" s="4">
        <f t="shared" si="53"/>
        <v>0.52</v>
      </c>
      <c r="X528" s="1" t="s">
        <v>39</v>
      </c>
      <c r="Y528" s="1" t="s">
        <v>81</v>
      </c>
      <c r="Z528" s="1" t="s">
        <v>41</v>
      </c>
      <c r="AA528" s="2">
        <v>45821</v>
      </c>
      <c r="AB528" s="1">
        <v>4</v>
      </c>
      <c r="AC528" s="1" t="s">
        <v>42</v>
      </c>
    </row>
    <row r="529" spans="1:29">
      <c r="A529" s="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c r="P529" s="1">
        <f t="shared" si="48"/>
        <v>9160</v>
      </c>
      <c r="Q529" s="1">
        <v>20</v>
      </c>
      <c r="R529" s="1">
        <f t="shared" si="49"/>
        <v>1832</v>
      </c>
      <c r="S529" s="1">
        <f t="shared" si="50"/>
        <v>7328</v>
      </c>
      <c r="T529" s="1">
        <v>0.45</v>
      </c>
      <c r="U529" s="1">
        <f t="shared" si="51"/>
        <v>3297.6</v>
      </c>
      <c r="V529" s="1">
        <f t="shared" si="52"/>
        <v>4030.4</v>
      </c>
      <c r="W529" s="4">
        <f t="shared" si="53"/>
        <v>0.55000000000000004</v>
      </c>
      <c r="X529" s="1" t="s">
        <v>39</v>
      </c>
      <c r="Y529" s="1" t="s">
        <v>72</v>
      </c>
      <c r="Z529" s="1" t="s">
        <v>120</v>
      </c>
      <c r="AA529" s="1"/>
      <c r="AB529" s="1"/>
      <c r="AC529" s="1" t="s">
        <v>42</v>
      </c>
    </row>
    <row r="530" spans="1:29">
      <c r="A530" s="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c r="P530" s="1">
        <f t="shared" si="48"/>
        <v>2920</v>
      </c>
      <c r="Q530" s="1">
        <v>0</v>
      </c>
      <c r="R530" s="1">
        <f t="shared" si="49"/>
        <v>0</v>
      </c>
      <c r="S530" s="1">
        <f t="shared" si="50"/>
        <v>2920</v>
      </c>
      <c r="T530" s="1">
        <v>0.62</v>
      </c>
      <c r="U530" s="1">
        <f t="shared" si="51"/>
        <v>1810.4</v>
      </c>
      <c r="V530" s="1">
        <f t="shared" si="52"/>
        <v>1109.5999999999999</v>
      </c>
      <c r="W530" s="4">
        <f t="shared" si="53"/>
        <v>0.37999999999999995</v>
      </c>
      <c r="X530" s="1" t="s">
        <v>65</v>
      </c>
      <c r="Y530" s="1" t="s">
        <v>81</v>
      </c>
      <c r="Z530" s="1" t="s">
        <v>41</v>
      </c>
      <c r="AA530" s="2">
        <v>45822</v>
      </c>
      <c r="AB530" s="1">
        <v>4</v>
      </c>
      <c r="AC530" s="1" t="s">
        <v>42</v>
      </c>
    </row>
    <row r="531" spans="1:29">
      <c r="A531" s="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c r="P531" s="1">
        <f t="shared" si="48"/>
        <v>4080</v>
      </c>
      <c r="Q531" s="1">
        <v>15</v>
      </c>
      <c r="R531" s="1">
        <f t="shared" si="49"/>
        <v>612</v>
      </c>
      <c r="S531" s="1">
        <f t="shared" si="50"/>
        <v>3468</v>
      </c>
      <c r="T531" s="1">
        <v>0.5</v>
      </c>
      <c r="U531" s="1">
        <f t="shared" si="51"/>
        <v>1734</v>
      </c>
      <c r="V531" s="1">
        <f t="shared" si="52"/>
        <v>1734</v>
      </c>
      <c r="W531" s="4">
        <f t="shared" si="53"/>
        <v>0.5</v>
      </c>
      <c r="X531" s="1" t="s">
        <v>56</v>
      </c>
      <c r="Y531" s="1" t="s">
        <v>40</v>
      </c>
      <c r="Z531" s="1" t="s">
        <v>41</v>
      </c>
      <c r="AA531" s="2">
        <v>45822</v>
      </c>
      <c r="AB531" s="1">
        <v>5</v>
      </c>
      <c r="AC531" s="1" t="s">
        <v>42</v>
      </c>
    </row>
    <row r="532" spans="1:29">
      <c r="A532" s="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c r="P532" s="1">
        <f t="shared" si="48"/>
        <v>16920</v>
      </c>
      <c r="Q532" s="1">
        <v>10</v>
      </c>
      <c r="R532" s="1">
        <f t="shared" si="49"/>
        <v>1692</v>
      </c>
      <c r="S532" s="1">
        <f t="shared" si="50"/>
        <v>15228</v>
      </c>
      <c r="T532" s="1">
        <v>0.47</v>
      </c>
      <c r="U532" s="1">
        <f t="shared" si="51"/>
        <v>7157.16</v>
      </c>
      <c r="V532" s="1">
        <f t="shared" si="52"/>
        <v>8070.84</v>
      </c>
      <c r="W532" s="4">
        <f t="shared" si="53"/>
        <v>0.53</v>
      </c>
      <c r="X532" s="1" t="s">
        <v>92</v>
      </c>
      <c r="Y532" s="1" t="s">
        <v>57</v>
      </c>
      <c r="Z532" s="1" t="s">
        <v>66</v>
      </c>
      <c r="AA532" s="1"/>
      <c r="AB532" s="1"/>
      <c r="AC532" s="1" t="s">
        <v>42</v>
      </c>
    </row>
    <row r="533" spans="1:29">
      <c r="A533" s="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c r="P533" s="1">
        <f t="shared" si="48"/>
        <v>2320</v>
      </c>
      <c r="Q533" s="1">
        <v>20</v>
      </c>
      <c r="R533" s="1">
        <f t="shared" si="49"/>
        <v>464</v>
      </c>
      <c r="S533" s="1">
        <f t="shared" si="50"/>
        <v>1856</v>
      </c>
      <c r="T533" s="1">
        <v>0.35</v>
      </c>
      <c r="U533" s="1">
        <f t="shared" si="51"/>
        <v>649.59999999999991</v>
      </c>
      <c r="V533" s="1">
        <f t="shared" si="52"/>
        <v>1206.4000000000001</v>
      </c>
      <c r="W533" s="4">
        <f t="shared" si="53"/>
        <v>0.65</v>
      </c>
      <c r="X533" s="1" t="s">
        <v>65</v>
      </c>
      <c r="Y533" s="1" t="s">
        <v>72</v>
      </c>
      <c r="Z533" s="1" t="s">
        <v>41</v>
      </c>
      <c r="AA533" s="2">
        <v>45824</v>
      </c>
      <c r="AB533" s="1">
        <v>3</v>
      </c>
      <c r="AC533" s="1" t="s">
        <v>42</v>
      </c>
    </row>
    <row r="534" spans="1:29">
      <c r="A534" s="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c r="P534" s="1">
        <f t="shared" si="48"/>
        <v>1080</v>
      </c>
      <c r="Q534" s="1">
        <v>0</v>
      </c>
      <c r="R534" s="1">
        <f t="shared" si="49"/>
        <v>0</v>
      </c>
      <c r="S534" s="1">
        <f t="shared" si="50"/>
        <v>1080</v>
      </c>
      <c r="T534" s="1">
        <v>0.47</v>
      </c>
      <c r="U534" s="1">
        <f t="shared" si="51"/>
        <v>507.59999999999997</v>
      </c>
      <c r="V534" s="1">
        <f t="shared" si="52"/>
        <v>572.40000000000009</v>
      </c>
      <c r="W534" s="4">
        <f t="shared" si="53"/>
        <v>0.53000000000000014</v>
      </c>
      <c r="X534" s="1" t="s">
        <v>104</v>
      </c>
      <c r="Y534" s="1" t="s">
        <v>40</v>
      </c>
      <c r="Z534" s="1" t="s">
        <v>41</v>
      </c>
      <c r="AA534" s="2">
        <v>45824</v>
      </c>
      <c r="AB534" s="1">
        <v>4</v>
      </c>
      <c r="AC534" s="1" t="s">
        <v>42</v>
      </c>
    </row>
    <row r="535" spans="1:29">
      <c r="A535" s="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c r="P535" s="1">
        <f t="shared" si="48"/>
        <v>14700</v>
      </c>
      <c r="Q535" s="1">
        <v>0</v>
      </c>
      <c r="R535" s="1">
        <f t="shared" si="49"/>
        <v>0</v>
      </c>
      <c r="S535" s="1">
        <f t="shared" si="50"/>
        <v>14700</v>
      </c>
      <c r="T535" s="1">
        <v>0.45</v>
      </c>
      <c r="U535" s="1">
        <f t="shared" si="51"/>
        <v>6615</v>
      </c>
      <c r="V535" s="1">
        <f t="shared" si="52"/>
        <v>8085</v>
      </c>
      <c r="W535" s="4">
        <f t="shared" si="53"/>
        <v>0.55000000000000004</v>
      </c>
      <c r="X535" s="1" t="s">
        <v>56</v>
      </c>
      <c r="Y535" s="1" t="s">
        <v>57</v>
      </c>
      <c r="Z535" s="1" t="s">
        <v>41</v>
      </c>
      <c r="AA535" s="2">
        <v>45822</v>
      </c>
      <c r="AB535" s="1">
        <v>4</v>
      </c>
      <c r="AC535" s="1" t="s">
        <v>42</v>
      </c>
    </row>
    <row r="536" spans="1:29">
      <c r="A536" s="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c r="P536" s="1">
        <f t="shared" si="48"/>
        <v>1280</v>
      </c>
      <c r="Q536" s="1">
        <v>0</v>
      </c>
      <c r="R536" s="1">
        <f t="shared" si="49"/>
        <v>0</v>
      </c>
      <c r="S536" s="1">
        <f t="shared" si="50"/>
        <v>1280</v>
      </c>
      <c r="T536" s="1">
        <v>0.35</v>
      </c>
      <c r="U536" s="1">
        <f t="shared" si="51"/>
        <v>448</v>
      </c>
      <c r="V536" s="1">
        <f t="shared" si="52"/>
        <v>832</v>
      </c>
      <c r="W536" s="4">
        <f t="shared" si="53"/>
        <v>0.65</v>
      </c>
      <c r="X536" s="1" t="s">
        <v>39</v>
      </c>
      <c r="Y536" s="1" t="s">
        <v>81</v>
      </c>
      <c r="Z536" s="1" t="s">
        <v>41</v>
      </c>
      <c r="AA536" s="2">
        <v>45823</v>
      </c>
      <c r="AB536" s="1">
        <v>5</v>
      </c>
      <c r="AC536" s="1" t="s">
        <v>42</v>
      </c>
    </row>
    <row r="537" spans="1:29">
      <c r="A537" s="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c r="P537" s="1">
        <f t="shared" si="48"/>
        <v>1540</v>
      </c>
      <c r="Q537" s="1">
        <v>30</v>
      </c>
      <c r="R537" s="1">
        <f t="shared" si="49"/>
        <v>462</v>
      </c>
      <c r="S537" s="1">
        <f t="shared" si="50"/>
        <v>1078</v>
      </c>
      <c r="T537" s="1">
        <v>0.35</v>
      </c>
      <c r="U537" s="1">
        <f t="shared" si="51"/>
        <v>377.29999999999995</v>
      </c>
      <c r="V537" s="1">
        <f t="shared" si="52"/>
        <v>700.7</v>
      </c>
      <c r="W537" s="4">
        <f t="shared" si="53"/>
        <v>0.65</v>
      </c>
      <c r="X537" s="1" t="s">
        <v>50</v>
      </c>
      <c r="Y537" s="1" t="s">
        <v>57</v>
      </c>
      <c r="Z537" s="1" t="s">
        <v>41</v>
      </c>
      <c r="AA537" s="2">
        <v>45821</v>
      </c>
      <c r="AB537" s="1">
        <v>5</v>
      </c>
      <c r="AC537" s="1" t="s">
        <v>42</v>
      </c>
    </row>
    <row r="538" spans="1:29">
      <c r="A538" s="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c r="P538" s="1">
        <f t="shared" si="48"/>
        <v>2660</v>
      </c>
      <c r="Q538" s="1">
        <v>25</v>
      </c>
      <c r="R538" s="1">
        <f t="shared" si="49"/>
        <v>665</v>
      </c>
      <c r="S538" s="1">
        <f t="shared" si="50"/>
        <v>1995</v>
      </c>
      <c r="T538" s="1">
        <v>0.48</v>
      </c>
      <c r="U538" s="1">
        <f t="shared" si="51"/>
        <v>957.59999999999991</v>
      </c>
      <c r="V538" s="1">
        <f t="shared" si="52"/>
        <v>1037.4000000000001</v>
      </c>
      <c r="W538" s="4">
        <f t="shared" si="53"/>
        <v>0.52</v>
      </c>
      <c r="X538" s="1" t="s">
        <v>65</v>
      </c>
      <c r="Y538" s="1" t="s">
        <v>81</v>
      </c>
      <c r="Z538" s="1" t="s">
        <v>41</v>
      </c>
      <c r="AA538" s="2">
        <v>45821</v>
      </c>
      <c r="AB538" s="1">
        <v>5</v>
      </c>
      <c r="AC538" s="1" t="s">
        <v>42</v>
      </c>
    </row>
    <row r="539" spans="1:29">
      <c r="A539" s="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c r="P539" s="1">
        <f t="shared" si="48"/>
        <v>2680</v>
      </c>
      <c r="Q539" s="1">
        <v>0</v>
      </c>
      <c r="R539" s="1">
        <f t="shared" si="49"/>
        <v>0</v>
      </c>
      <c r="S539" s="1">
        <f t="shared" si="50"/>
        <v>2680</v>
      </c>
      <c r="T539" s="1">
        <v>0.62</v>
      </c>
      <c r="U539" s="1">
        <f t="shared" si="51"/>
        <v>1661.6</v>
      </c>
      <c r="V539" s="1">
        <f t="shared" si="52"/>
        <v>1018.4000000000001</v>
      </c>
      <c r="W539" s="4">
        <f t="shared" si="53"/>
        <v>0.38000000000000006</v>
      </c>
      <c r="X539" s="1" t="s">
        <v>56</v>
      </c>
      <c r="Y539" s="1" t="s">
        <v>57</v>
      </c>
      <c r="Z539" s="1" t="s">
        <v>41</v>
      </c>
      <c r="AA539" s="2">
        <v>45821</v>
      </c>
      <c r="AB539" s="1">
        <v>3</v>
      </c>
      <c r="AC539" s="1" t="s">
        <v>42</v>
      </c>
    </row>
    <row r="540" spans="1:29">
      <c r="A540" s="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c r="P540" s="1">
        <f t="shared" si="48"/>
        <v>79530</v>
      </c>
      <c r="Q540" s="1">
        <v>0</v>
      </c>
      <c r="R540" s="1">
        <f t="shared" si="49"/>
        <v>0</v>
      </c>
      <c r="S540" s="1">
        <f t="shared" si="50"/>
        <v>79530</v>
      </c>
      <c r="T540" s="1">
        <v>0.57999999999999996</v>
      </c>
      <c r="U540" s="1">
        <f t="shared" si="51"/>
        <v>46127.399999999994</v>
      </c>
      <c r="V540" s="1">
        <f t="shared" si="52"/>
        <v>33402.600000000006</v>
      </c>
      <c r="W540" s="4">
        <f t="shared" si="53"/>
        <v>0.4200000000000001</v>
      </c>
      <c r="X540" s="1" t="s">
        <v>50</v>
      </c>
      <c r="Y540" s="1" t="s">
        <v>72</v>
      </c>
      <c r="Z540" s="1" t="s">
        <v>41</v>
      </c>
      <c r="AA540" s="2">
        <v>45825</v>
      </c>
      <c r="AB540" s="1">
        <v>4</v>
      </c>
      <c r="AC540" s="1" t="s">
        <v>42</v>
      </c>
    </row>
    <row r="541" spans="1:29">
      <c r="A541" s="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c r="P541" s="1">
        <f t="shared" si="48"/>
        <v>17240</v>
      </c>
      <c r="Q541" s="1">
        <v>10</v>
      </c>
      <c r="R541" s="1">
        <f t="shared" si="49"/>
        <v>1724</v>
      </c>
      <c r="S541" s="1">
        <f t="shared" si="50"/>
        <v>15516</v>
      </c>
      <c r="T541" s="1">
        <v>0.47</v>
      </c>
      <c r="U541" s="1">
        <f t="shared" si="51"/>
        <v>7292.5199999999995</v>
      </c>
      <c r="V541" s="1">
        <f t="shared" si="52"/>
        <v>8223.48</v>
      </c>
      <c r="W541" s="4">
        <f t="shared" si="53"/>
        <v>0.53</v>
      </c>
      <c r="X541" s="1" t="s">
        <v>39</v>
      </c>
      <c r="Y541" s="1" t="s">
        <v>72</v>
      </c>
      <c r="Z541" s="1" t="s">
        <v>66</v>
      </c>
      <c r="AA541" s="1"/>
      <c r="AB541" s="1"/>
      <c r="AC541" s="1" t="s">
        <v>42</v>
      </c>
    </row>
    <row r="542" spans="1:29">
      <c r="A542" s="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c r="P542" s="1">
        <f t="shared" si="48"/>
        <v>193280</v>
      </c>
      <c r="Q542" s="1">
        <v>0</v>
      </c>
      <c r="R542" s="1">
        <f t="shared" si="49"/>
        <v>0</v>
      </c>
      <c r="S542" s="1">
        <f t="shared" si="50"/>
        <v>193280</v>
      </c>
      <c r="T542" s="1">
        <v>0.57999999999999996</v>
      </c>
      <c r="U542" s="1">
        <f t="shared" si="51"/>
        <v>112102.39999999999</v>
      </c>
      <c r="V542" s="1">
        <f t="shared" si="52"/>
        <v>81177.600000000006</v>
      </c>
      <c r="W542" s="4">
        <f t="shared" si="53"/>
        <v>0.42000000000000004</v>
      </c>
      <c r="X542" s="1" t="s">
        <v>104</v>
      </c>
      <c r="Y542" s="1" t="s">
        <v>72</v>
      </c>
      <c r="Z542" s="1" t="s">
        <v>120</v>
      </c>
      <c r="AA542" s="1"/>
      <c r="AB542" s="1"/>
      <c r="AC542" s="1" t="s">
        <v>42</v>
      </c>
    </row>
    <row r="543" spans="1:29">
      <c r="A543" s="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c r="P543" s="1">
        <f t="shared" si="48"/>
        <v>2430</v>
      </c>
      <c r="Q543" s="1">
        <v>10</v>
      </c>
      <c r="R543" s="1">
        <f t="shared" si="49"/>
        <v>243</v>
      </c>
      <c r="S543" s="1">
        <f t="shared" si="50"/>
        <v>2187</v>
      </c>
      <c r="T543" s="1">
        <v>0.47</v>
      </c>
      <c r="U543" s="1">
        <f t="shared" si="51"/>
        <v>1027.8899999999999</v>
      </c>
      <c r="V543" s="1">
        <f t="shared" si="52"/>
        <v>1159.1100000000001</v>
      </c>
      <c r="W543" s="4">
        <f t="shared" si="53"/>
        <v>0.53</v>
      </c>
      <c r="X543" s="1" t="s">
        <v>92</v>
      </c>
      <c r="Y543" s="1" t="s">
        <v>40</v>
      </c>
      <c r="Z543" s="1" t="s">
        <v>41</v>
      </c>
      <c r="AA543" s="2">
        <v>45822</v>
      </c>
      <c r="AB543" s="1">
        <v>5</v>
      </c>
      <c r="AC543" s="1" t="s">
        <v>42</v>
      </c>
    </row>
    <row r="544" spans="1:29">
      <c r="A544" s="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c r="P544" s="1">
        <f t="shared" si="48"/>
        <v>1810</v>
      </c>
      <c r="Q544" s="1">
        <v>20</v>
      </c>
      <c r="R544" s="1">
        <f t="shared" si="49"/>
        <v>362</v>
      </c>
      <c r="S544" s="1">
        <f t="shared" si="50"/>
        <v>1448</v>
      </c>
      <c r="T544" s="1">
        <v>0.45</v>
      </c>
      <c r="U544" s="1">
        <f t="shared" si="51"/>
        <v>651.6</v>
      </c>
      <c r="V544" s="1">
        <f t="shared" si="52"/>
        <v>796.4</v>
      </c>
      <c r="W544" s="4">
        <f t="shared" si="53"/>
        <v>0.54999999999999993</v>
      </c>
      <c r="X544" s="1" t="s">
        <v>39</v>
      </c>
      <c r="Y544" s="1" t="s">
        <v>40</v>
      </c>
      <c r="Z544" s="1" t="s">
        <v>22</v>
      </c>
      <c r="AA544" s="1"/>
      <c r="AB544" s="1"/>
      <c r="AC544" s="1" t="s">
        <v>93</v>
      </c>
    </row>
    <row r="545" spans="1:29">
      <c r="A545" s="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c r="P545" s="1">
        <f t="shared" si="48"/>
        <v>4740</v>
      </c>
      <c r="Q545" s="1">
        <v>10</v>
      </c>
      <c r="R545" s="1">
        <f t="shared" si="49"/>
        <v>474</v>
      </c>
      <c r="S545" s="1">
        <f t="shared" si="50"/>
        <v>4266</v>
      </c>
      <c r="T545" s="1">
        <v>0.57999999999999996</v>
      </c>
      <c r="U545" s="1">
        <f t="shared" si="51"/>
        <v>2474.2799999999997</v>
      </c>
      <c r="V545" s="1">
        <f t="shared" si="52"/>
        <v>1791.7200000000003</v>
      </c>
      <c r="W545" s="4">
        <f t="shared" si="53"/>
        <v>0.42000000000000004</v>
      </c>
      <c r="X545" s="1" t="s">
        <v>39</v>
      </c>
      <c r="Y545" s="1" t="s">
        <v>57</v>
      </c>
      <c r="Z545" s="1" t="s">
        <v>22</v>
      </c>
      <c r="AA545" s="1"/>
      <c r="AB545" s="1"/>
      <c r="AC545" s="1" t="s">
        <v>93</v>
      </c>
    </row>
    <row r="546" spans="1:29">
      <c r="A546" s="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c r="P546" s="1">
        <f t="shared" si="48"/>
        <v>4160</v>
      </c>
      <c r="Q546" s="1">
        <v>10</v>
      </c>
      <c r="R546" s="1">
        <f t="shared" si="49"/>
        <v>416</v>
      </c>
      <c r="S546" s="1">
        <f t="shared" si="50"/>
        <v>3744</v>
      </c>
      <c r="T546" s="1">
        <v>0.5</v>
      </c>
      <c r="U546" s="1">
        <f t="shared" si="51"/>
        <v>1872</v>
      </c>
      <c r="V546" s="1">
        <f t="shared" si="52"/>
        <v>1872</v>
      </c>
      <c r="W546" s="4">
        <f t="shared" si="53"/>
        <v>0.5</v>
      </c>
      <c r="X546" s="1" t="s">
        <v>50</v>
      </c>
      <c r="Y546" s="1" t="s">
        <v>57</v>
      </c>
      <c r="Z546" s="1" t="s">
        <v>22</v>
      </c>
      <c r="AA546" s="1"/>
      <c r="AB546" s="1"/>
      <c r="AC546" s="1" t="s">
        <v>93</v>
      </c>
    </row>
    <row r="547" spans="1:29">
      <c r="A547" s="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c r="P547" s="1">
        <f t="shared" si="48"/>
        <v>88200</v>
      </c>
      <c r="Q547" s="1">
        <v>20</v>
      </c>
      <c r="R547" s="1">
        <f t="shared" si="49"/>
        <v>17640</v>
      </c>
      <c r="S547" s="1">
        <f t="shared" si="50"/>
        <v>70560</v>
      </c>
      <c r="T547" s="1">
        <v>0.57999999999999996</v>
      </c>
      <c r="U547" s="1">
        <f t="shared" si="51"/>
        <v>40924.799999999996</v>
      </c>
      <c r="V547" s="1">
        <f t="shared" si="52"/>
        <v>29635.200000000004</v>
      </c>
      <c r="W547" s="4">
        <f t="shared" si="53"/>
        <v>0.42000000000000004</v>
      </c>
      <c r="X547" s="1" t="s">
        <v>65</v>
      </c>
      <c r="Y547" s="1" t="s">
        <v>81</v>
      </c>
      <c r="Z547" s="1" t="s">
        <v>51</v>
      </c>
      <c r="AA547" s="2">
        <v>45823</v>
      </c>
      <c r="AB547" s="1"/>
      <c r="AC547" s="1" t="s">
        <v>42</v>
      </c>
    </row>
    <row r="548" spans="1:29">
      <c r="A548" s="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c r="P548" s="1">
        <f t="shared" si="48"/>
        <v>5760</v>
      </c>
      <c r="Q548" s="1">
        <v>20</v>
      </c>
      <c r="R548" s="1">
        <f t="shared" si="49"/>
        <v>1152</v>
      </c>
      <c r="S548" s="1">
        <f t="shared" si="50"/>
        <v>4608</v>
      </c>
      <c r="T548" s="1">
        <v>0.45</v>
      </c>
      <c r="U548" s="1">
        <f t="shared" si="51"/>
        <v>2073.6</v>
      </c>
      <c r="V548" s="1">
        <f t="shared" si="52"/>
        <v>2534.4</v>
      </c>
      <c r="W548" s="4">
        <f t="shared" si="53"/>
        <v>0.55000000000000004</v>
      </c>
      <c r="X548" s="1" t="s">
        <v>50</v>
      </c>
      <c r="Y548" s="1" t="s">
        <v>72</v>
      </c>
      <c r="Z548" s="1" t="s">
        <v>41</v>
      </c>
      <c r="AA548" s="2">
        <v>45826</v>
      </c>
      <c r="AB548" s="1">
        <v>4</v>
      </c>
      <c r="AC548" s="1" t="s">
        <v>42</v>
      </c>
    </row>
    <row r="549" spans="1:29">
      <c r="A549" s="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c r="P549" s="1">
        <f t="shared" si="48"/>
        <v>540</v>
      </c>
      <c r="Q549" s="1">
        <v>0</v>
      </c>
      <c r="R549" s="1">
        <f t="shared" si="49"/>
        <v>0</v>
      </c>
      <c r="S549" s="1">
        <f t="shared" si="50"/>
        <v>540</v>
      </c>
      <c r="T549" s="1">
        <v>0.62</v>
      </c>
      <c r="U549" s="1">
        <f t="shared" si="51"/>
        <v>334.8</v>
      </c>
      <c r="V549" s="1">
        <f t="shared" si="52"/>
        <v>205.2</v>
      </c>
      <c r="W549" s="4">
        <f t="shared" si="53"/>
        <v>0.38</v>
      </c>
      <c r="X549" s="1" t="s">
        <v>50</v>
      </c>
      <c r="Y549" s="1" t="s">
        <v>40</v>
      </c>
      <c r="Z549" s="1" t="s">
        <v>120</v>
      </c>
      <c r="AA549" s="1"/>
      <c r="AB549" s="1"/>
      <c r="AC549" s="1" t="s">
        <v>42</v>
      </c>
    </row>
    <row r="550" spans="1:29">
      <c r="A550" s="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c r="P550" s="1">
        <f t="shared" si="48"/>
        <v>17520</v>
      </c>
      <c r="Q550" s="1">
        <v>0</v>
      </c>
      <c r="R550" s="1">
        <f t="shared" si="49"/>
        <v>0</v>
      </c>
      <c r="S550" s="1">
        <f t="shared" si="50"/>
        <v>17520</v>
      </c>
      <c r="T550" s="1">
        <v>0.48</v>
      </c>
      <c r="U550" s="1">
        <f t="shared" si="51"/>
        <v>8409.6</v>
      </c>
      <c r="V550" s="1">
        <f t="shared" si="52"/>
        <v>9110.4</v>
      </c>
      <c r="W550" s="4">
        <f t="shared" si="53"/>
        <v>0.52</v>
      </c>
      <c r="X550" s="1" t="s">
        <v>65</v>
      </c>
      <c r="Y550" s="1" t="s">
        <v>81</v>
      </c>
      <c r="Z550" s="1" t="s">
        <v>51</v>
      </c>
      <c r="AA550" s="2">
        <v>45823</v>
      </c>
      <c r="AB550" s="1"/>
      <c r="AC550" s="1" t="s">
        <v>42</v>
      </c>
    </row>
    <row r="551" spans="1:29">
      <c r="A551" s="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c r="P551" s="1">
        <f t="shared" si="48"/>
        <v>880</v>
      </c>
      <c r="Q551" s="1">
        <v>0</v>
      </c>
      <c r="R551" s="1">
        <f t="shared" si="49"/>
        <v>0</v>
      </c>
      <c r="S551" s="1">
        <f t="shared" si="50"/>
        <v>880</v>
      </c>
      <c r="T551" s="1">
        <v>0.35</v>
      </c>
      <c r="U551" s="1">
        <f t="shared" si="51"/>
        <v>308</v>
      </c>
      <c r="V551" s="1">
        <f t="shared" si="52"/>
        <v>572</v>
      </c>
      <c r="W551" s="4">
        <f t="shared" si="53"/>
        <v>0.65</v>
      </c>
      <c r="X551" s="1" t="s">
        <v>92</v>
      </c>
      <c r="Y551" s="1" t="s">
        <v>40</v>
      </c>
      <c r="Z551" s="1" t="s">
        <v>51</v>
      </c>
      <c r="AA551" s="2">
        <v>45825</v>
      </c>
      <c r="AB551" s="1"/>
      <c r="AC551" s="1" t="s">
        <v>42</v>
      </c>
    </row>
    <row r="552" spans="1:29">
      <c r="A552" s="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c r="P552" s="1">
        <f t="shared" si="48"/>
        <v>19950</v>
      </c>
      <c r="Q552" s="1">
        <v>15</v>
      </c>
      <c r="R552" s="1">
        <f t="shared" si="49"/>
        <v>2992.5</v>
      </c>
      <c r="S552" s="1">
        <f t="shared" si="50"/>
        <v>16957.5</v>
      </c>
      <c r="T552" s="1">
        <v>0.48</v>
      </c>
      <c r="U552" s="1">
        <f t="shared" si="51"/>
        <v>8139.5999999999995</v>
      </c>
      <c r="V552" s="1">
        <f t="shared" si="52"/>
        <v>8817.9000000000015</v>
      </c>
      <c r="W552" s="4">
        <f t="shared" si="53"/>
        <v>0.52000000000000013</v>
      </c>
      <c r="X552" s="1" t="s">
        <v>39</v>
      </c>
      <c r="Y552" s="1" t="s">
        <v>57</v>
      </c>
      <c r="Z552" s="1" t="s">
        <v>120</v>
      </c>
      <c r="AA552" s="1"/>
      <c r="AB552" s="1"/>
      <c r="AC552" s="1" t="s">
        <v>42</v>
      </c>
    </row>
    <row r="553" spans="1:29">
      <c r="A553" s="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c r="P553" s="1">
        <f t="shared" si="48"/>
        <v>163400</v>
      </c>
      <c r="Q553" s="1">
        <v>0</v>
      </c>
      <c r="R553" s="1">
        <f t="shared" si="49"/>
        <v>0</v>
      </c>
      <c r="S553" s="1">
        <f t="shared" si="50"/>
        <v>163400</v>
      </c>
      <c r="T553" s="1">
        <v>0.57999999999999996</v>
      </c>
      <c r="U553" s="1">
        <f t="shared" si="51"/>
        <v>94772</v>
      </c>
      <c r="V553" s="1">
        <f t="shared" si="52"/>
        <v>68628</v>
      </c>
      <c r="W553" s="4">
        <f t="shared" si="53"/>
        <v>0.42</v>
      </c>
      <c r="X553" s="1" t="s">
        <v>104</v>
      </c>
      <c r="Y553" s="1" t="s">
        <v>57</v>
      </c>
      <c r="Z553" s="1" t="s">
        <v>41</v>
      </c>
      <c r="AA553" s="2">
        <v>45827</v>
      </c>
      <c r="AB553" s="1">
        <v>5</v>
      </c>
      <c r="AC553" s="1" t="s">
        <v>42</v>
      </c>
    </row>
    <row r="554" spans="1:29">
      <c r="A554" s="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c r="P554" s="1">
        <f t="shared" si="48"/>
        <v>5720</v>
      </c>
      <c r="Q554" s="1">
        <v>0</v>
      </c>
      <c r="R554" s="1">
        <f t="shared" si="49"/>
        <v>0</v>
      </c>
      <c r="S554" s="1">
        <f t="shared" si="50"/>
        <v>5720</v>
      </c>
      <c r="T554" s="1">
        <v>0.45</v>
      </c>
      <c r="U554" s="1">
        <f t="shared" si="51"/>
        <v>2574</v>
      </c>
      <c r="V554" s="1">
        <f t="shared" si="52"/>
        <v>3146</v>
      </c>
      <c r="W554" s="4">
        <f t="shared" si="53"/>
        <v>0.55000000000000004</v>
      </c>
      <c r="X554" s="1" t="s">
        <v>92</v>
      </c>
      <c r="Y554" s="1" t="s">
        <v>40</v>
      </c>
      <c r="Z554" s="1" t="s">
        <v>22</v>
      </c>
      <c r="AA554" s="1"/>
      <c r="AB554" s="1"/>
      <c r="AC554" s="1" t="s">
        <v>93</v>
      </c>
    </row>
    <row r="555" spans="1:29">
      <c r="A555" s="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c r="P555" s="1">
        <f t="shared" si="48"/>
        <v>185950</v>
      </c>
      <c r="Q555" s="1">
        <v>0</v>
      </c>
      <c r="R555" s="1">
        <f t="shared" si="49"/>
        <v>0</v>
      </c>
      <c r="S555" s="1">
        <f t="shared" si="50"/>
        <v>185950</v>
      </c>
      <c r="T555" s="1">
        <v>0.57999999999999996</v>
      </c>
      <c r="U555" s="1">
        <f t="shared" si="51"/>
        <v>107850.99999999999</v>
      </c>
      <c r="V555" s="1">
        <f t="shared" si="52"/>
        <v>78099.000000000015</v>
      </c>
      <c r="W555" s="4">
        <f t="shared" si="53"/>
        <v>0.4200000000000001</v>
      </c>
      <c r="X555" s="1" t="s">
        <v>92</v>
      </c>
      <c r="Y555" s="1" t="s">
        <v>57</v>
      </c>
      <c r="Z555" s="1" t="s">
        <v>120</v>
      </c>
      <c r="AA555" s="1"/>
      <c r="AB555" s="1"/>
      <c r="AC555" s="1" t="s">
        <v>42</v>
      </c>
    </row>
    <row r="556" spans="1:29">
      <c r="A556" s="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c r="P556" s="1">
        <f t="shared" si="48"/>
        <v>7560</v>
      </c>
      <c r="Q556" s="1">
        <v>0</v>
      </c>
      <c r="R556" s="1">
        <f t="shared" si="49"/>
        <v>0</v>
      </c>
      <c r="S556" s="1">
        <f t="shared" si="50"/>
        <v>7560</v>
      </c>
      <c r="T556" s="1">
        <v>0.48</v>
      </c>
      <c r="U556" s="1">
        <f t="shared" si="51"/>
        <v>3628.7999999999997</v>
      </c>
      <c r="V556" s="1">
        <f t="shared" si="52"/>
        <v>3931.2000000000003</v>
      </c>
      <c r="W556" s="4">
        <f t="shared" si="53"/>
        <v>0.52</v>
      </c>
      <c r="X556" s="1" t="s">
        <v>104</v>
      </c>
      <c r="Y556" s="1" t="s">
        <v>81</v>
      </c>
      <c r="Z556" s="1" t="s">
        <v>22</v>
      </c>
      <c r="AA556" s="1"/>
      <c r="AB556" s="1"/>
      <c r="AC556" s="1" t="s">
        <v>93</v>
      </c>
    </row>
    <row r="557" spans="1:29">
      <c r="A557" s="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c r="P557" s="1">
        <f t="shared" si="48"/>
        <v>5180</v>
      </c>
      <c r="Q557" s="1">
        <v>10</v>
      </c>
      <c r="R557" s="1">
        <f t="shared" si="49"/>
        <v>518</v>
      </c>
      <c r="S557" s="1">
        <f t="shared" si="50"/>
        <v>4662</v>
      </c>
      <c r="T557" s="1">
        <v>0.5</v>
      </c>
      <c r="U557" s="1">
        <f t="shared" si="51"/>
        <v>2331</v>
      </c>
      <c r="V557" s="1">
        <f t="shared" si="52"/>
        <v>2331</v>
      </c>
      <c r="W557" s="4">
        <f t="shared" si="53"/>
        <v>0.5</v>
      </c>
      <c r="X557" s="1" t="s">
        <v>56</v>
      </c>
      <c r="Y557" s="1" t="s">
        <v>57</v>
      </c>
      <c r="Z557" s="1" t="s">
        <v>41</v>
      </c>
      <c r="AA557" s="2">
        <v>45829</v>
      </c>
      <c r="AB557" s="1">
        <v>5</v>
      </c>
      <c r="AC557" s="1" t="s">
        <v>42</v>
      </c>
    </row>
    <row r="558" spans="1:29">
      <c r="A558" s="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c r="P558" s="1">
        <f t="shared" si="48"/>
        <v>1780</v>
      </c>
      <c r="Q558" s="1">
        <v>5</v>
      </c>
      <c r="R558" s="1">
        <f t="shared" si="49"/>
        <v>89</v>
      </c>
      <c r="S558" s="1">
        <f t="shared" si="50"/>
        <v>1691</v>
      </c>
      <c r="T558" s="1">
        <v>0.62</v>
      </c>
      <c r="U558" s="1">
        <f t="shared" si="51"/>
        <v>1048.42</v>
      </c>
      <c r="V558" s="1">
        <f t="shared" si="52"/>
        <v>642.57999999999993</v>
      </c>
      <c r="W558" s="4">
        <f t="shared" si="53"/>
        <v>0.37999999999999995</v>
      </c>
      <c r="X558" s="1" t="s">
        <v>92</v>
      </c>
      <c r="Y558" s="1" t="s">
        <v>40</v>
      </c>
      <c r="Z558" s="1" t="s">
        <v>66</v>
      </c>
      <c r="AA558" s="1"/>
      <c r="AB558" s="1"/>
      <c r="AC558" s="1" t="s">
        <v>42</v>
      </c>
    </row>
    <row r="559" spans="1:29">
      <c r="A559" s="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c r="P559" s="1">
        <f t="shared" si="48"/>
        <v>15200</v>
      </c>
      <c r="Q559" s="1">
        <v>30</v>
      </c>
      <c r="R559" s="1">
        <f t="shared" si="49"/>
        <v>4560</v>
      </c>
      <c r="S559" s="1">
        <f t="shared" si="50"/>
        <v>10640</v>
      </c>
      <c r="T559" s="1">
        <v>0.52</v>
      </c>
      <c r="U559" s="1">
        <f t="shared" si="51"/>
        <v>5532.8</v>
      </c>
      <c r="V559" s="1">
        <f t="shared" si="52"/>
        <v>5107.2</v>
      </c>
      <c r="W559" s="4">
        <f t="shared" si="53"/>
        <v>0.48</v>
      </c>
      <c r="X559" s="1" t="s">
        <v>56</v>
      </c>
      <c r="Y559" s="1" t="s">
        <v>81</v>
      </c>
      <c r="Z559" s="1" t="s">
        <v>41</v>
      </c>
      <c r="AA559" s="2">
        <v>45830</v>
      </c>
      <c r="AB559" s="1">
        <v>5</v>
      </c>
      <c r="AC559" s="1" t="s">
        <v>42</v>
      </c>
    </row>
    <row r="560" spans="1:29">
      <c r="A560" s="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c r="P560" s="1">
        <f t="shared" si="48"/>
        <v>5720</v>
      </c>
      <c r="Q560" s="1">
        <v>20</v>
      </c>
      <c r="R560" s="1">
        <f t="shared" si="49"/>
        <v>1144</v>
      </c>
      <c r="S560" s="1">
        <f t="shared" si="50"/>
        <v>4576</v>
      </c>
      <c r="T560" s="1">
        <v>0.48</v>
      </c>
      <c r="U560" s="1">
        <f t="shared" si="51"/>
        <v>2196.48</v>
      </c>
      <c r="V560" s="1">
        <f t="shared" si="52"/>
        <v>2379.52</v>
      </c>
      <c r="W560" s="4">
        <f t="shared" si="53"/>
        <v>0.52</v>
      </c>
      <c r="X560" s="1" t="s">
        <v>39</v>
      </c>
      <c r="Y560" s="1" t="s">
        <v>57</v>
      </c>
      <c r="Z560" s="1" t="s">
        <v>66</v>
      </c>
      <c r="AA560" s="1"/>
      <c r="AB560" s="1"/>
      <c r="AC560" s="1" t="s">
        <v>42</v>
      </c>
    </row>
    <row r="561" spans="1:29">
      <c r="A561" s="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c r="P561" s="1">
        <f t="shared" si="48"/>
        <v>1580</v>
      </c>
      <c r="Q561" s="1">
        <v>0</v>
      </c>
      <c r="R561" s="1">
        <f t="shared" si="49"/>
        <v>0</v>
      </c>
      <c r="S561" s="1">
        <f t="shared" si="50"/>
        <v>1580</v>
      </c>
      <c r="T561" s="1">
        <v>0.47</v>
      </c>
      <c r="U561" s="1">
        <f t="shared" si="51"/>
        <v>742.59999999999991</v>
      </c>
      <c r="V561" s="1">
        <f t="shared" si="52"/>
        <v>837.40000000000009</v>
      </c>
      <c r="W561" s="4">
        <f t="shared" si="53"/>
        <v>0.53</v>
      </c>
      <c r="X561" s="1" t="s">
        <v>147</v>
      </c>
      <c r="Y561" s="1" t="s">
        <v>72</v>
      </c>
      <c r="Z561" s="1" t="s">
        <v>66</v>
      </c>
      <c r="AA561" s="1"/>
      <c r="AB561" s="1"/>
      <c r="AC561" s="1" t="s">
        <v>42</v>
      </c>
    </row>
    <row r="562" spans="1:29">
      <c r="A562" s="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c r="P562" s="1">
        <f t="shared" si="48"/>
        <v>5430</v>
      </c>
      <c r="Q562" s="1">
        <v>0</v>
      </c>
      <c r="R562" s="1">
        <f t="shared" si="49"/>
        <v>0</v>
      </c>
      <c r="S562" s="1">
        <f t="shared" si="50"/>
        <v>5430</v>
      </c>
      <c r="T562" s="1">
        <v>0.5</v>
      </c>
      <c r="U562" s="1">
        <f t="shared" si="51"/>
        <v>2715</v>
      </c>
      <c r="V562" s="1">
        <f t="shared" si="52"/>
        <v>2715</v>
      </c>
      <c r="W562" s="4">
        <f t="shared" si="53"/>
        <v>0.5</v>
      </c>
      <c r="X562" s="1" t="s">
        <v>147</v>
      </c>
      <c r="Y562" s="1" t="s">
        <v>81</v>
      </c>
      <c r="Z562" s="1" t="s">
        <v>22</v>
      </c>
      <c r="AA562" s="1"/>
      <c r="AB562" s="1"/>
      <c r="AC562" s="1" t="s">
        <v>93</v>
      </c>
    </row>
    <row r="563" spans="1:29">
      <c r="A563" s="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c r="P563" s="1">
        <f t="shared" si="48"/>
        <v>4500</v>
      </c>
      <c r="Q563" s="1">
        <v>20</v>
      </c>
      <c r="R563" s="1">
        <f t="shared" si="49"/>
        <v>900</v>
      </c>
      <c r="S563" s="1">
        <f t="shared" si="50"/>
        <v>3600</v>
      </c>
      <c r="T563" s="1">
        <v>0.35</v>
      </c>
      <c r="U563" s="1">
        <f t="shared" si="51"/>
        <v>1260</v>
      </c>
      <c r="V563" s="1">
        <f t="shared" si="52"/>
        <v>2340</v>
      </c>
      <c r="W563" s="4">
        <f t="shared" si="53"/>
        <v>0.65</v>
      </c>
      <c r="X563" s="1" t="s">
        <v>39</v>
      </c>
      <c r="Y563" s="1" t="s">
        <v>40</v>
      </c>
      <c r="Z563" s="1" t="s">
        <v>41</v>
      </c>
      <c r="AA563" s="2">
        <v>45832</v>
      </c>
      <c r="AB563" s="1">
        <v>5</v>
      </c>
      <c r="AC563" s="1" t="s">
        <v>42</v>
      </c>
    </row>
    <row r="564" spans="1:29">
      <c r="A564" s="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c r="P564" s="1">
        <f t="shared" si="48"/>
        <v>2730</v>
      </c>
      <c r="Q564" s="1">
        <v>0</v>
      </c>
      <c r="R564" s="1">
        <f t="shared" si="49"/>
        <v>0</v>
      </c>
      <c r="S564" s="1">
        <f t="shared" si="50"/>
        <v>2730</v>
      </c>
      <c r="T564" s="1">
        <v>0.35</v>
      </c>
      <c r="U564" s="1">
        <f t="shared" si="51"/>
        <v>955.49999999999989</v>
      </c>
      <c r="V564" s="1">
        <f t="shared" si="52"/>
        <v>1774.5</v>
      </c>
      <c r="W564" s="4">
        <f t="shared" si="53"/>
        <v>0.65</v>
      </c>
      <c r="X564" s="1" t="s">
        <v>147</v>
      </c>
      <c r="Y564" s="1" t="s">
        <v>81</v>
      </c>
      <c r="Z564" s="1" t="s">
        <v>41</v>
      </c>
      <c r="AA564" s="2">
        <v>45834</v>
      </c>
      <c r="AB564" s="1">
        <v>5</v>
      </c>
      <c r="AC564" s="1" t="s">
        <v>42</v>
      </c>
    </row>
    <row r="565" spans="1:29">
      <c r="A565" s="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c r="P565" s="1">
        <f t="shared" si="48"/>
        <v>22650</v>
      </c>
      <c r="Q565" s="1">
        <v>10</v>
      </c>
      <c r="R565" s="1">
        <f t="shared" si="49"/>
        <v>2265</v>
      </c>
      <c r="S565" s="1">
        <f t="shared" si="50"/>
        <v>20385</v>
      </c>
      <c r="T565" s="1">
        <v>0.45</v>
      </c>
      <c r="U565" s="1">
        <f t="shared" si="51"/>
        <v>9173.25</v>
      </c>
      <c r="V565" s="1">
        <f t="shared" si="52"/>
        <v>11211.75</v>
      </c>
      <c r="W565" s="4">
        <f t="shared" si="53"/>
        <v>0.55000000000000004</v>
      </c>
      <c r="X565" s="1" t="s">
        <v>56</v>
      </c>
      <c r="Y565" s="1" t="s">
        <v>72</v>
      </c>
      <c r="Z565" s="1" t="s">
        <v>41</v>
      </c>
      <c r="AA565" s="2">
        <v>45833</v>
      </c>
      <c r="AB565" s="1">
        <v>4</v>
      </c>
      <c r="AC565" s="1" t="s">
        <v>42</v>
      </c>
    </row>
    <row r="566" spans="1:29">
      <c r="A566" s="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c r="P566" s="1">
        <f t="shared" si="48"/>
        <v>23120</v>
      </c>
      <c r="Q566" s="1">
        <v>5</v>
      </c>
      <c r="R566" s="1">
        <f t="shared" si="49"/>
        <v>1156</v>
      </c>
      <c r="S566" s="1">
        <f t="shared" si="50"/>
        <v>21964</v>
      </c>
      <c r="T566" s="1">
        <v>0.5</v>
      </c>
      <c r="U566" s="1">
        <f t="shared" si="51"/>
        <v>10982</v>
      </c>
      <c r="V566" s="1">
        <f t="shared" si="52"/>
        <v>10982</v>
      </c>
      <c r="W566" s="4">
        <f t="shared" si="53"/>
        <v>0.5</v>
      </c>
      <c r="X566" s="1" t="s">
        <v>56</v>
      </c>
      <c r="Y566" s="1" t="s">
        <v>81</v>
      </c>
      <c r="Z566" s="1" t="s">
        <v>41</v>
      </c>
      <c r="AA566" s="2">
        <v>45828</v>
      </c>
      <c r="AB566" s="1">
        <v>4</v>
      </c>
      <c r="AC566" s="1" t="s">
        <v>42</v>
      </c>
    </row>
    <row r="567" spans="1:29">
      <c r="A567" s="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c r="P567" s="1">
        <f t="shared" si="48"/>
        <v>10960</v>
      </c>
      <c r="Q567" s="1">
        <v>15</v>
      </c>
      <c r="R567" s="1">
        <f t="shared" si="49"/>
        <v>1644</v>
      </c>
      <c r="S567" s="1">
        <f t="shared" si="50"/>
        <v>9316</v>
      </c>
      <c r="T567" s="1">
        <v>0.57999999999999996</v>
      </c>
      <c r="U567" s="1">
        <f t="shared" si="51"/>
        <v>5403.28</v>
      </c>
      <c r="V567" s="1">
        <f t="shared" si="52"/>
        <v>3912.7200000000003</v>
      </c>
      <c r="W567" s="4">
        <f t="shared" si="53"/>
        <v>0.42000000000000004</v>
      </c>
      <c r="X567" s="1" t="s">
        <v>92</v>
      </c>
      <c r="Y567" s="1" t="s">
        <v>57</v>
      </c>
      <c r="Z567" s="1" t="s">
        <v>41</v>
      </c>
      <c r="AA567" s="2">
        <v>45832</v>
      </c>
      <c r="AB567" s="1">
        <v>5</v>
      </c>
      <c r="AC567" s="1" t="s">
        <v>42</v>
      </c>
    </row>
    <row r="568" spans="1:29">
      <c r="A568" s="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c r="P568" s="1">
        <f t="shared" si="48"/>
        <v>35680</v>
      </c>
      <c r="Q568" s="1">
        <v>0</v>
      </c>
      <c r="R568" s="1">
        <f t="shared" si="49"/>
        <v>0</v>
      </c>
      <c r="S568" s="1">
        <f t="shared" si="50"/>
        <v>35680</v>
      </c>
      <c r="T568" s="1">
        <v>0.48</v>
      </c>
      <c r="U568" s="1">
        <f t="shared" si="51"/>
        <v>17126.399999999998</v>
      </c>
      <c r="V568" s="1">
        <f t="shared" si="52"/>
        <v>18553.600000000002</v>
      </c>
      <c r="W568" s="4">
        <f t="shared" si="53"/>
        <v>0.52</v>
      </c>
      <c r="X568" s="1" t="s">
        <v>50</v>
      </c>
      <c r="Y568" s="1" t="s">
        <v>40</v>
      </c>
      <c r="Z568" s="1" t="s">
        <v>66</v>
      </c>
      <c r="AA568" s="1"/>
      <c r="AB568" s="1"/>
      <c r="AC568" s="1" t="s">
        <v>42</v>
      </c>
    </row>
    <row r="569" spans="1:29">
      <c r="A569" s="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c r="P569" s="1">
        <f t="shared" si="48"/>
        <v>790</v>
      </c>
      <c r="Q569" s="1">
        <v>0</v>
      </c>
      <c r="R569" s="1">
        <f t="shared" si="49"/>
        <v>0</v>
      </c>
      <c r="S569" s="1">
        <f t="shared" si="50"/>
        <v>790</v>
      </c>
      <c r="T569" s="1">
        <v>0.48</v>
      </c>
      <c r="U569" s="1">
        <f t="shared" si="51"/>
        <v>379.2</v>
      </c>
      <c r="V569" s="1">
        <f t="shared" si="52"/>
        <v>410.8</v>
      </c>
      <c r="W569" s="4">
        <f t="shared" si="53"/>
        <v>0.52</v>
      </c>
      <c r="X569" s="1" t="s">
        <v>39</v>
      </c>
      <c r="Y569" s="1" t="s">
        <v>72</v>
      </c>
      <c r="Z569" s="1" t="s">
        <v>66</v>
      </c>
      <c r="AA569" s="1"/>
      <c r="AB569" s="1"/>
      <c r="AC569" s="1" t="s">
        <v>42</v>
      </c>
    </row>
    <row r="570" spans="1:29">
      <c r="A570" s="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c r="P570" s="1">
        <f t="shared" si="48"/>
        <v>5680</v>
      </c>
      <c r="Q570" s="1">
        <v>25</v>
      </c>
      <c r="R570" s="1">
        <f t="shared" si="49"/>
        <v>1420</v>
      </c>
      <c r="S570" s="1">
        <f t="shared" si="50"/>
        <v>4260</v>
      </c>
      <c r="T570" s="1">
        <v>0.5</v>
      </c>
      <c r="U570" s="1">
        <f t="shared" si="51"/>
        <v>2130</v>
      </c>
      <c r="V570" s="1">
        <f t="shared" si="52"/>
        <v>2130</v>
      </c>
      <c r="W570" s="4">
        <f t="shared" si="53"/>
        <v>0.5</v>
      </c>
      <c r="X570" s="1" t="s">
        <v>56</v>
      </c>
      <c r="Y570" s="1" t="s">
        <v>81</v>
      </c>
      <c r="Z570" s="1" t="s">
        <v>41</v>
      </c>
      <c r="AA570" s="2">
        <v>45829</v>
      </c>
      <c r="AB570" s="1">
        <v>5</v>
      </c>
      <c r="AC570" s="1" t="s">
        <v>42</v>
      </c>
    </row>
    <row r="571" spans="1:29">
      <c r="A571" s="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c r="P571" s="1">
        <f t="shared" si="48"/>
        <v>1420</v>
      </c>
      <c r="Q571" s="1">
        <v>0</v>
      </c>
      <c r="R571" s="1">
        <f t="shared" si="49"/>
        <v>0</v>
      </c>
      <c r="S571" s="1">
        <f t="shared" si="50"/>
        <v>1420</v>
      </c>
      <c r="T571" s="1">
        <v>0.5</v>
      </c>
      <c r="U571" s="1">
        <f t="shared" si="51"/>
        <v>710</v>
      </c>
      <c r="V571" s="1">
        <f t="shared" si="52"/>
        <v>710</v>
      </c>
      <c r="W571" s="4">
        <f t="shared" si="53"/>
        <v>0.5</v>
      </c>
      <c r="X571" s="1" t="s">
        <v>39</v>
      </c>
      <c r="Y571" s="1" t="s">
        <v>72</v>
      </c>
      <c r="Z571" s="1" t="s">
        <v>41</v>
      </c>
      <c r="AA571" s="2">
        <v>45829</v>
      </c>
      <c r="AB571" s="1">
        <v>5</v>
      </c>
      <c r="AC571" s="1" t="s">
        <v>42</v>
      </c>
    </row>
    <row r="572" spans="1:29">
      <c r="A572" s="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c r="P572" s="1">
        <f t="shared" si="48"/>
        <v>1110</v>
      </c>
      <c r="Q572" s="1">
        <v>30</v>
      </c>
      <c r="R572" s="1">
        <f t="shared" si="49"/>
        <v>333</v>
      </c>
      <c r="S572" s="1">
        <f t="shared" si="50"/>
        <v>777</v>
      </c>
      <c r="T572" s="1">
        <v>0.62</v>
      </c>
      <c r="U572" s="1">
        <f t="shared" si="51"/>
        <v>481.74</v>
      </c>
      <c r="V572" s="1">
        <f t="shared" si="52"/>
        <v>295.26</v>
      </c>
      <c r="W572" s="4">
        <f t="shared" si="53"/>
        <v>0.38</v>
      </c>
      <c r="X572" s="1" t="s">
        <v>39</v>
      </c>
      <c r="Y572" s="1" t="s">
        <v>57</v>
      </c>
      <c r="Z572" s="1" t="s">
        <v>41</v>
      </c>
      <c r="AA572" s="2">
        <v>45834</v>
      </c>
      <c r="AB572" s="1">
        <v>5</v>
      </c>
      <c r="AC572" s="1" t="s">
        <v>42</v>
      </c>
    </row>
    <row r="573" spans="1:29">
      <c r="A573" s="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c r="P573" s="1">
        <f t="shared" si="48"/>
        <v>14720</v>
      </c>
      <c r="Q573" s="1">
        <v>10</v>
      </c>
      <c r="R573" s="1">
        <f t="shared" si="49"/>
        <v>1472</v>
      </c>
      <c r="S573" s="1">
        <f t="shared" si="50"/>
        <v>13248</v>
      </c>
      <c r="T573" s="1">
        <v>0.45</v>
      </c>
      <c r="U573" s="1">
        <f t="shared" si="51"/>
        <v>5961.6</v>
      </c>
      <c r="V573" s="1">
        <f t="shared" si="52"/>
        <v>7286.4</v>
      </c>
      <c r="W573" s="4">
        <f t="shared" si="53"/>
        <v>0.54999999999999993</v>
      </c>
      <c r="X573" s="1" t="s">
        <v>65</v>
      </c>
      <c r="Y573" s="1" t="s">
        <v>57</v>
      </c>
      <c r="Z573" s="1" t="s">
        <v>41</v>
      </c>
      <c r="AA573" s="2">
        <v>45832</v>
      </c>
      <c r="AB573" s="1">
        <v>4</v>
      </c>
      <c r="AC573" s="1" t="s">
        <v>42</v>
      </c>
    </row>
    <row r="574" spans="1:29">
      <c r="A574" s="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c r="P574" s="1">
        <f t="shared" si="48"/>
        <v>2840</v>
      </c>
      <c r="Q574" s="1">
        <v>15</v>
      </c>
      <c r="R574" s="1">
        <f t="shared" si="49"/>
        <v>426</v>
      </c>
      <c r="S574" s="1">
        <f t="shared" si="50"/>
        <v>2414</v>
      </c>
      <c r="T574" s="1">
        <v>0.5</v>
      </c>
      <c r="U574" s="1">
        <f t="shared" si="51"/>
        <v>1207</v>
      </c>
      <c r="V574" s="1">
        <f t="shared" si="52"/>
        <v>1207</v>
      </c>
      <c r="W574" s="4">
        <f t="shared" si="53"/>
        <v>0.5</v>
      </c>
      <c r="X574" s="1" t="s">
        <v>50</v>
      </c>
      <c r="Y574" s="1" t="s">
        <v>40</v>
      </c>
      <c r="Z574" s="1" t="s">
        <v>22</v>
      </c>
      <c r="AA574" s="1"/>
      <c r="AB574" s="1"/>
      <c r="AC574" s="1" t="s">
        <v>93</v>
      </c>
    </row>
    <row r="575" spans="1:29">
      <c r="A575" s="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c r="P575" s="1">
        <f t="shared" si="48"/>
        <v>10720</v>
      </c>
      <c r="Q575" s="1">
        <v>0</v>
      </c>
      <c r="R575" s="1">
        <f t="shared" si="49"/>
        <v>0</v>
      </c>
      <c r="S575" s="1">
        <f t="shared" si="50"/>
        <v>10720</v>
      </c>
      <c r="T575" s="1">
        <v>0.47</v>
      </c>
      <c r="U575" s="1">
        <f t="shared" si="51"/>
        <v>5038.3999999999996</v>
      </c>
      <c r="V575" s="1">
        <f t="shared" si="52"/>
        <v>5681.6</v>
      </c>
      <c r="W575" s="4">
        <f t="shared" si="53"/>
        <v>0.53</v>
      </c>
      <c r="X575" s="1" t="s">
        <v>56</v>
      </c>
      <c r="Y575" s="1" t="s">
        <v>72</v>
      </c>
      <c r="Z575" s="1" t="s">
        <v>66</v>
      </c>
      <c r="AA575" s="1"/>
      <c r="AB575" s="1"/>
      <c r="AC575" s="1" t="s">
        <v>42</v>
      </c>
    </row>
    <row r="576" spans="1:29">
      <c r="A576" s="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c r="P576" s="1">
        <f t="shared" si="48"/>
        <v>5160</v>
      </c>
      <c r="Q576" s="1">
        <v>25</v>
      </c>
      <c r="R576" s="1">
        <f t="shared" si="49"/>
        <v>1290</v>
      </c>
      <c r="S576" s="1">
        <f t="shared" si="50"/>
        <v>3870</v>
      </c>
      <c r="T576" s="1">
        <v>0.35</v>
      </c>
      <c r="U576" s="1">
        <f t="shared" si="51"/>
        <v>1354.5</v>
      </c>
      <c r="V576" s="1">
        <f t="shared" si="52"/>
        <v>2515.5</v>
      </c>
      <c r="W576" s="4">
        <f t="shared" si="53"/>
        <v>0.65</v>
      </c>
      <c r="X576" s="1" t="s">
        <v>92</v>
      </c>
      <c r="Y576" s="1" t="s">
        <v>81</v>
      </c>
      <c r="Z576" s="1" t="s">
        <v>41</v>
      </c>
      <c r="AA576" s="2">
        <v>45834</v>
      </c>
      <c r="AB576" s="1">
        <v>4</v>
      </c>
      <c r="AC576" s="1" t="s">
        <v>42</v>
      </c>
    </row>
    <row r="577" spans="1:29">
      <c r="A577" s="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c r="P577" s="1">
        <f t="shared" si="48"/>
        <v>3150</v>
      </c>
      <c r="Q577" s="1">
        <v>0</v>
      </c>
      <c r="R577" s="1">
        <f t="shared" si="49"/>
        <v>0</v>
      </c>
      <c r="S577" s="1">
        <f t="shared" si="50"/>
        <v>3150</v>
      </c>
      <c r="T577" s="1">
        <v>0.47</v>
      </c>
      <c r="U577" s="1">
        <f t="shared" si="51"/>
        <v>1480.5</v>
      </c>
      <c r="V577" s="1">
        <f t="shared" si="52"/>
        <v>1669.5</v>
      </c>
      <c r="W577" s="4">
        <f t="shared" si="53"/>
        <v>0.53</v>
      </c>
      <c r="X577" s="1" t="s">
        <v>50</v>
      </c>
      <c r="Y577" s="1" t="s">
        <v>81</v>
      </c>
      <c r="Z577" s="1" t="s">
        <v>41</v>
      </c>
      <c r="AA577" s="2">
        <v>45832</v>
      </c>
      <c r="AB577" s="1">
        <v>5</v>
      </c>
      <c r="AC577" s="1" t="s">
        <v>42</v>
      </c>
    </row>
    <row r="578" spans="1:29">
      <c r="A578" s="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c r="P578" s="1">
        <f t="shared" si="48"/>
        <v>19140</v>
      </c>
      <c r="Q578" s="1">
        <v>5</v>
      </c>
      <c r="R578" s="1">
        <f t="shared" si="49"/>
        <v>957</v>
      </c>
      <c r="S578" s="1">
        <f t="shared" si="50"/>
        <v>18183</v>
      </c>
      <c r="T578" s="1">
        <v>0.52</v>
      </c>
      <c r="U578" s="1">
        <f t="shared" si="51"/>
        <v>9455.16</v>
      </c>
      <c r="V578" s="1">
        <f t="shared" si="52"/>
        <v>8727.84</v>
      </c>
      <c r="W578" s="4">
        <f t="shared" si="53"/>
        <v>0.48</v>
      </c>
      <c r="X578" s="1" t="s">
        <v>65</v>
      </c>
      <c r="Y578" s="1" t="s">
        <v>40</v>
      </c>
      <c r="Z578" s="1" t="s">
        <v>51</v>
      </c>
      <c r="AA578" s="2">
        <v>45836</v>
      </c>
      <c r="AB578" s="1"/>
      <c r="AC578" s="1" t="s">
        <v>42</v>
      </c>
    </row>
    <row r="579" spans="1:29">
      <c r="A579" s="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c r="P579" s="1">
        <f t="shared" ref="P579:P642" si="54">PRODUCT(N579,O579)</f>
        <v>16140</v>
      </c>
      <c r="Q579" s="1">
        <v>10</v>
      </c>
      <c r="R579" s="1">
        <f t="shared" ref="R579:R642" si="55">P579*(Q579/100)</f>
        <v>1614</v>
      </c>
      <c r="S579" s="1">
        <f t="shared" ref="S579:S642" si="56">P579-R579</f>
        <v>14526</v>
      </c>
      <c r="T579" s="1">
        <v>0.48</v>
      </c>
      <c r="U579" s="1">
        <f t="shared" ref="U579:U642" si="57">S579*T579</f>
        <v>6972.48</v>
      </c>
      <c r="V579" s="1">
        <f t="shared" ref="V579:V642" si="58">S579-U579</f>
        <v>7553.52</v>
      </c>
      <c r="W579" s="4">
        <f t="shared" ref="W579:W642" si="59">(V579/S579)</f>
        <v>0.52</v>
      </c>
      <c r="X579" s="1" t="s">
        <v>56</v>
      </c>
      <c r="Y579" s="1" t="s">
        <v>72</v>
      </c>
      <c r="Z579" s="1" t="s">
        <v>51</v>
      </c>
      <c r="AA579" s="2">
        <v>45837</v>
      </c>
      <c r="AB579" s="1"/>
      <c r="AC579" s="1" t="s">
        <v>42</v>
      </c>
    </row>
    <row r="580" spans="1:29">
      <c r="A580" s="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c r="P580" s="1">
        <f t="shared" si="54"/>
        <v>900</v>
      </c>
      <c r="Q580" s="1">
        <v>20</v>
      </c>
      <c r="R580" s="1">
        <f t="shared" si="55"/>
        <v>180</v>
      </c>
      <c r="S580" s="1">
        <f t="shared" si="56"/>
        <v>720</v>
      </c>
      <c r="T580" s="1">
        <v>0.35</v>
      </c>
      <c r="U580" s="1">
        <f t="shared" si="57"/>
        <v>251.99999999999997</v>
      </c>
      <c r="V580" s="1">
        <f t="shared" si="58"/>
        <v>468</v>
      </c>
      <c r="W580" s="4">
        <f t="shared" si="59"/>
        <v>0.65</v>
      </c>
      <c r="X580" s="1" t="s">
        <v>65</v>
      </c>
      <c r="Y580" s="1" t="s">
        <v>81</v>
      </c>
      <c r="Z580" s="1" t="s">
        <v>120</v>
      </c>
      <c r="AA580" s="1"/>
      <c r="AB580" s="1"/>
      <c r="AC580" s="1" t="s">
        <v>42</v>
      </c>
    </row>
    <row r="581" spans="1:29">
      <c r="A581" s="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c r="P581" s="1">
        <f t="shared" si="54"/>
        <v>2320</v>
      </c>
      <c r="Q581" s="1">
        <v>15</v>
      </c>
      <c r="R581" s="1">
        <f t="shared" si="55"/>
        <v>348</v>
      </c>
      <c r="S581" s="1">
        <f t="shared" si="56"/>
        <v>1972</v>
      </c>
      <c r="T581" s="1">
        <v>0.35</v>
      </c>
      <c r="U581" s="1">
        <f t="shared" si="57"/>
        <v>690.19999999999993</v>
      </c>
      <c r="V581" s="1">
        <f t="shared" si="58"/>
        <v>1281.8000000000002</v>
      </c>
      <c r="W581" s="4">
        <f t="shared" si="59"/>
        <v>0.65000000000000013</v>
      </c>
      <c r="X581" s="1" t="s">
        <v>92</v>
      </c>
      <c r="Y581" s="1" t="s">
        <v>81</v>
      </c>
      <c r="Z581" s="1" t="s">
        <v>41</v>
      </c>
      <c r="AA581" s="2">
        <v>45836</v>
      </c>
      <c r="AB581" s="1">
        <v>5</v>
      </c>
      <c r="AC581" s="1" t="s">
        <v>42</v>
      </c>
    </row>
    <row r="582" spans="1:29">
      <c r="A582" s="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c r="P582" s="1">
        <f t="shared" si="54"/>
        <v>62300</v>
      </c>
      <c r="Q582" s="1">
        <v>20</v>
      </c>
      <c r="R582" s="1">
        <f t="shared" si="55"/>
        <v>12460</v>
      </c>
      <c r="S582" s="1">
        <f t="shared" si="56"/>
        <v>49840</v>
      </c>
      <c r="T582" s="1">
        <v>0.52</v>
      </c>
      <c r="U582" s="1">
        <f t="shared" si="57"/>
        <v>25916.799999999999</v>
      </c>
      <c r="V582" s="1">
        <f t="shared" si="58"/>
        <v>23923.200000000001</v>
      </c>
      <c r="W582" s="4">
        <f t="shared" si="59"/>
        <v>0.48000000000000004</v>
      </c>
      <c r="X582" s="1" t="s">
        <v>65</v>
      </c>
      <c r="Y582" s="1" t="s">
        <v>72</v>
      </c>
      <c r="Z582" s="1" t="s">
        <v>41</v>
      </c>
      <c r="AA582" s="2">
        <v>45839</v>
      </c>
      <c r="AB582" s="1">
        <v>4</v>
      </c>
      <c r="AC582" s="1" t="s">
        <v>42</v>
      </c>
    </row>
    <row r="583" spans="1:29">
      <c r="A583" s="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c r="P583" s="1">
        <f t="shared" si="54"/>
        <v>13260</v>
      </c>
      <c r="Q583" s="1">
        <v>20</v>
      </c>
      <c r="R583" s="1">
        <f t="shared" si="55"/>
        <v>2652</v>
      </c>
      <c r="S583" s="1">
        <f t="shared" si="56"/>
        <v>10608</v>
      </c>
      <c r="T583" s="1">
        <v>0.5</v>
      </c>
      <c r="U583" s="1">
        <f t="shared" si="57"/>
        <v>5304</v>
      </c>
      <c r="V583" s="1">
        <f t="shared" si="58"/>
        <v>5304</v>
      </c>
      <c r="W583" s="4">
        <f t="shared" si="59"/>
        <v>0.5</v>
      </c>
      <c r="X583" s="1" t="s">
        <v>147</v>
      </c>
      <c r="Y583" s="1" t="s">
        <v>81</v>
      </c>
      <c r="Z583" s="1" t="s">
        <v>41</v>
      </c>
      <c r="AA583" s="2">
        <v>45839</v>
      </c>
      <c r="AB583" s="1">
        <v>4</v>
      </c>
      <c r="AC583" s="1" t="s">
        <v>42</v>
      </c>
    </row>
    <row r="584" spans="1:29">
      <c r="A584" s="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c r="P584" s="1">
        <f t="shared" si="54"/>
        <v>2540</v>
      </c>
      <c r="Q584" s="1">
        <v>10</v>
      </c>
      <c r="R584" s="1">
        <f t="shared" si="55"/>
        <v>254</v>
      </c>
      <c r="S584" s="1">
        <f t="shared" si="56"/>
        <v>2286</v>
      </c>
      <c r="T584" s="1">
        <v>0.48</v>
      </c>
      <c r="U584" s="1">
        <f t="shared" si="57"/>
        <v>1097.28</v>
      </c>
      <c r="V584" s="1">
        <f t="shared" si="58"/>
        <v>1188.72</v>
      </c>
      <c r="W584" s="4">
        <f t="shared" si="59"/>
        <v>0.52</v>
      </c>
      <c r="X584" s="1" t="s">
        <v>50</v>
      </c>
      <c r="Y584" s="1" t="s">
        <v>57</v>
      </c>
      <c r="Z584" s="1" t="s">
        <v>66</v>
      </c>
      <c r="AA584" s="1"/>
      <c r="AB584" s="1"/>
      <c r="AC584" s="1" t="s">
        <v>42</v>
      </c>
    </row>
    <row r="585" spans="1:29">
      <c r="A585" s="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c r="P585" s="1">
        <f t="shared" si="54"/>
        <v>26960</v>
      </c>
      <c r="Q585" s="1">
        <v>10</v>
      </c>
      <c r="R585" s="1">
        <f t="shared" si="55"/>
        <v>2696</v>
      </c>
      <c r="S585" s="1">
        <f t="shared" si="56"/>
        <v>24264</v>
      </c>
      <c r="T585" s="1">
        <v>0.47</v>
      </c>
      <c r="U585" s="1">
        <f t="shared" si="57"/>
        <v>11404.08</v>
      </c>
      <c r="V585" s="1">
        <f t="shared" si="58"/>
        <v>12859.92</v>
      </c>
      <c r="W585" s="4">
        <f t="shared" si="59"/>
        <v>0.53</v>
      </c>
      <c r="X585" s="1" t="s">
        <v>50</v>
      </c>
      <c r="Y585" s="1" t="s">
        <v>81</v>
      </c>
      <c r="Z585" s="1" t="s">
        <v>22</v>
      </c>
      <c r="AA585" s="1"/>
      <c r="AB585" s="1"/>
      <c r="AC585" s="1" t="s">
        <v>93</v>
      </c>
    </row>
    <row r="586" spans="1:29">
      <c r="A586" s="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c r="P586" s="1">
        <f t="shared" si="54"/>
        <v>7960</v>
      </c>
      <c r="Q586" s="1">
        <v>0</v>
      </c>
      <c r="R586" s="1">
        <f t="shared" si="55"/>
        <v>0</v>
      </c>
      <c r="S586" s="1">
        <f t="shared" si="56"/>
        <v>7960</v>
      </c>
      <c r="T586" s="1">
        <v>0.48</v>
      </c>
      <c r="U586" s="1">
        <f t="shared" si="57"/>
        <v>3820.7999999999997</v>
      </c>
      <c r="V586" s="1">
        <f t="shared" si="58"/>
        <v>4139.2000000000007</v>
      </c>
      <c r="W586" s="4">
        <f t="shared" si="59"/>
        <v>0.52000000000000013</v>
      </c>
      <c r="X586" s="1" t="s">
        <v>50</v>
      </c>
      <c r="Y586" s="1" t="s">
        <v>57</v>
      </c>
      <c r="Z586" s="1" t="s">
        <v>41</v>
      </c>
      <c r="AA586" s="2">
        <v>45838</v>
      </c>
      <c r="AB586" s="1">
        <v>3</v>
      </c>
      <c r="AC586" s="1" t="s">
        <v>42</v>
      </c>
    </row>
    <row r="587" spans="1:29">
      <c r="A587" s="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c r="P587" s="1">
        <f t="shared" si="54"/>
        <v>40720</v>
      </c>
      <c r="Q587" s="1">
        <v>30</v>
      </c>
      <c r="R587" s="1">
        <f t="shared" si="55"/>
        <v>12216</v>
      </c>
      <c r="S587" s="1">
        <f t="shared" si="56"/>
        <v>28504</v>
      </c>
      <c r="T587" s="1">
        <v>0.52</v>
      </c>
      <c r="U587" s="1">
        <f t="shared" si="57"/>
        <v>14822.08</v>
      </c>
      <c r="V587" s="1">
        <f t="shared" si="58"/>
        <v>13681.92</v>
      </c>
      <c r="W587" s="4">
        <f t="shared" si="59"/>
        <v>0.48</v>
      </c>
      <c r="X587" s="1" t="s">
        <v>65</v>
      </c>
      <c r="Y587" s="1" t="s">
        <v>81</v>
      </c>
      <c r="Z587" s="1" t="s">
        <v>41</v>
      </c>
      <c r="AA587" s="2">
        <v>45837</v>
      </c>
      <c r="AB587" s="1">
        <v>4</v>
      </c>
      <c r="AC587" s="1" t="s">
        <v>42</v>
      </c>
    </row>
    <row r="588" spans="1:29">
      <c r="A588" s="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c r="P588" s="1">
        <f t="shared" si="54"/>
        <v>10540</v>
      </c>
      <c r="Q588" s="1">
        <v>20</v>
      </c>
      <c r="R588" s="1">
        <f t="shared" si="55"/>
        <v>2108</v>
      </c>
      <c r="S588" s="1">
        <f t="shared" si="56"/>
        <v>8432</v>
      </c>
      <c r="T588" s="1">
        <v>0.5</v>
      </c>
      <c r="U588" s="1">
        <f t="shared" si="57"/>
        <v>4216</v>
      </c>
      <c r="V588" s="1">
        <f t="shared" si="58"/>
        <v>4216</v>
      </c>
      <c r="W588" s="4">
        <f t="shared" si="59"/>
        <v>0.5</v>
      </c>
      <c r="X588" s="1" t="s">
        <v>65</v>
      </c>
      <c r="Y588" s="1" t="s">
        <v>81</v>
      </c>
      <c r="Z588" s="1" t="s">
        <v>120</v>
      </c>
      <c r="AA588" s="1"/>
      <c r="AB588" s="1"/>
      <c r="AC588" s="1" t="s">
        <v>42</v>
      </c>
    </row>
    <row r="589" spans="1:29">
      <c r="A589" s="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c r="P589" s="1">
        <f t="shared" si="54"/>
        <v>2760</v>
      </c>
      <c r="Q589" s="1">
        <v>25</v>
      </c>
      <c r="R589" s="1">
        <f t="shared" si="55"/>
        <v>690</v>
      </c>
      <c r="S589" s="1">
        <f t="shared" si="56"/>
        <v>2070</v>
      </c>
      <c r="T589" s="1">
        <v>0.47</v>
      </c>
      <c r="U589" s="1">
        <f t="shared" si="57"/>
        <v>972.9</v>
      </c>
      <c r="V589" s="1">
        <f t="shared" si="58"/>
        <v>1097.0999999999999</v>
      </c>
      <c r="W589" s="4">
        <f t="shared" si="59"/>
        <v>0.52999999999999992</v>
      </c>
      <c r="X589" s="1" t="s">
        <v>50</v>
      </c>
      <c r="Y589" s="1" t="s">
        <v>57</v>
      </c>
      <c r="Z589" s="1" t="s">
        <v>51</v>
      </c>
      <c r="AA589" s="2">
        <v>45842</v>
      </c>
      <c r="AB589" s="1"/>
      <c r="AC589" s="1" t="s">
        <v>42</v>
      </c>
    </row>
    <row r="590" spans="1:29">
      <c r="A590" s="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c r="P590" s="1">
        <f t="shared" si="54"/>
        <v>880</v>
      </c>
      <c r="Q590" s="1">
        <v>5</v>
      </c>
      <c r="R590" s="1">
        <f t="shared" si="55"/>
        <v>44</v>
      </c>
      <c r="S590" s="1">
        <f t="shared" si="56"/>
        <v>836</v>
      </c>
      <c r="T590" s="1">
        <v>0.35</v>
      </c>
      <c r="U590" s="1">
        <f t="shared" si="57"/>
        <v>292.59999999999997</v>
      </c>
      <c r="V590" s="1">
        <f t="shared" si="58"/>
        <v>543.40000000000009</v>
      </c>
      <c r="W590" s="4">
        <f t="shared" si="59"/>
        <v>0.65000000000000013</v>
      </c>
      <c r="X590" s="1" t="s">
        <v>50</v>
      </c>
      <c r="Y590" s="1" t="s">
        <v>72</v>
      </c>
      <c r="Z590" s="1" t="s">
        <v>51</v>
      </c>
      <c r="AA590" s="2">
        <v>45843</v>
      </c>
      <c r="AB590" s="1"/>
      <c r="AC590" s="1" t="s">
        <v>42</v>
      </c>
    </row>
    <row r="591" spans="1:29">
      <c r="A591" s="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c r="P591" s="1">
        <f t="shared" si="54"/>
        <v>17440</v>
      </c>
      <c r="Q591" s="1">
        <v>25</v>
      </c>
      <c r="R591" s="1">
        <f t="shared" si="55"/>
        <v>4360</v>
      </c>
      <c r="S591" s="1">
        <f t="shared" si="56"/>
        <v>13080</v>
      </c>
      <c r="T591" s="1">
        <v>0.5</v>
      </c>
      <c r="U591" s="1">
        <f t="shared" si="57"/>
        <v>6540</v>
      </c>
      <c r="V591" s="1">
        <f t="shared" si="58"/>
        <v>6540</v>
      </c>
      <c r="W591" s="4">
        <f t="shared" si="59"/>
        <v>0.5</v>
      </c>
      <c r="X591" s="1" t="s">
        <v>56</v>
      </c>
      <c r="Y591" s="1" t="s">
        <v>40</v>
      </c>
      <c r="Z591" s="1" t="s">
        <v>120</v>
      </c>
      <c r="AA591" s="1"/>
      <c r="AB591" s="1"/>
      <c r="AC591" s="1" t="s">
        <v>42</v>
      </c>
    </row>
    <row r="592" spans="1:29">
      <c r="A592" s="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c r="P592" s="1">
        <f t="shared" si="54"/>
        <v>15200</v>
      </c>
      <c r="Q592" s="1">
        <v>15</v>
      </c>
      <c r="R592" s="1">
        <f t="shared" si="55"/>
        <v>2280</v>
      </c>
      <c r="S592" s="1">
        <f t="shared" si="56"/>
        <v>12920</v>
      </c>
      <c r="T592" s="1">
        <v>0.5</v>
      </c>
      <c r="U592" s="1">
        <f t="shared" si="57"/>
        <v>6460</v>
      </c>
      <c r="V592" s="1">
        <f t="shared" si="58"/>
        <v>6460</v>
      </c>
      <c r="W592" s="4">
        <f t="shared" si="59"/>
        <v>0.5</v>
      </c>
      <c r="X592" s="1" t="s">
        <v>50</v>
      </c>
      <c r="Y592" s="1" t="s">
        <v>57</v>
      </c>
      <c r="Z592" s="1" t="s">
        <v>41</v>
      </c>
      <c r="AA592" s="2">
        <v>45839</v>
      </c>
      <c r="AB592" s="1">
        <v>5</v>
      </c>
      <c r="AC592" s="1" t="s">
        <v>42</v>
      </c>
    </row>
    <row r="593" spans="1:29">
      <c r="A593" s="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c r="P593" s="1">
        <f t="shared" si="54"/>
        <v>12320</v>
      </c>
      <c r="Q593" s="1">
        <v>30</v>
      </c>
      <c r="R593" s="1">
        <f t="shared" si="55"/>
        <v>3696</v>
      </c>
      <c r="S593" s="1">
        <f t="shared" si="56"/>
        <v>8624</v>
      </c>
      <c r="T593" s="1">
        <v>0.48</v>
      </c>
      <c r="U593" s="1">
        <f t="shared" si="57"/>
        <v>4139.5199999999995</v>
      </c>
      <c r="V593" s="1">
        <f t="shared" si="58"/>
        <v>4484.4800000000005</v>
      </c>
      <c r="W593" s="4">
        <f t="shared" si="59"/>
        <v>0.52</v>
      </c>
      <c r="X593" s="1" t="s">
        <v>92</v>
      </c>
      <c r="Y593" s="1" t="s">
        <v>57</v>
      </c>
      <c r="Z593" s="1" t="s">
        <v>22</v>
      </c>
      <c r="AA593" s="1"/>
      <c r="AB593" s="1"/>
      <c r="AC593" s="1" t="s">
        <v>93</v>
      </c>
    </row>
    <row r="594" spans="1:29">
      <c r="A594" s="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c r="P594" s="1">
        <f t="shared" si="54"/>
        <v>11700</v>
      </c>
      <c r="Q594" s="1">
        <v>10</v>
      </c>
      <c r="R594" s="1">
        <f t="shared" si="55"/>
        <v>1170</v>
      </c>
      <c r="S594" s="1">
        <f t="shared" si="56"/>
        <v>10530</v>
      </c>
      <c r="T594" s="1">
        <v>0.48</v>
      </c>
      <c r="U594" s="1">
        <f t="shared" si="57"/>
        <v>5054.3999999999996</v>
      </c>
      <c r="V594" s="1">
        <f t="shared" si="58"/>
        <v>5475.6</v>
      </c>
      <c r="W594" s="4">
        <f t="shared" si="59"/>
        <v>0.52</v>
      </c>
      <c r="X594" s="1" t="s">
        <v>65</v>
      </c>
      <c r="Y594" s="1" t="s">
        <v>40</v>
      </c>
      <c r="Z594" s="1" t="s">
        <v>41</v>
      </c>
      <c r="AA594" s="2">
        <v>45840</v>
      </c>
      <c r="AB594" s="1">
        <v>4</v>
      </c>
      <c r="AC594" s="1" t="s">
        <v>42</v>
      </c>
    </row>
    <row r="595" spans="1:29">
      <c r="A595" s="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c r="P595" s="1">
        <f t="shared" si="54"/>
        <v>4890</v>
      </c>
      <c r="Q595" s="1">
        <v>5</v>
      </c>
      <c r="R595" s="1">
        <f t="shared" si="55"/>
        <v>244.5</v>
      </c>
      <c r="S595" s="1">
        <f t="shared" si="56"/>
        <v>4645.5</v>
      </c>
      <c r="T595" s="1">
        <v>0.5</v>
      </c>
      <c r="U595" s="1">
        <f t="shared" si="57"/>
        <v>2322.75</v>
      </c>
      <c r="V595" s="1">
        <f t="shared" si="58"/>
        <v>2322.75</v>
      </c>
      <c r="W595" s="4">
        <f t="shared" si="59"/>
        <v>0.5</v>
      </c>
      <c r="X595" s="1" t="s">
        <v>50</v>
      </c>
      <c r="Y595" s="1" t="s">
        <v>72</v>
      </c>
      <c r="Z595" s="1" t="s">
        <v>22</v>
      </c>
      <c r="AA595" s="1"/>
      <c r="AB595" s="1"/>
      <c r="AC595" s="1" t="s">
        <v>93</v>
      </c>
    </row>
    <row r="596" spans="1:29">
      <c r="A596" s="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c r="P596" s="1">
        <f t="shared" si="54"/>
        <v>1120</v>
      </c>
      <c r="Q596" s="1">
        <v>25</v>
      </c>
      <c r="R596" s="1">
        <f t="shared" si="55"/>
        <v>280</v>
      </c>
      <c r="S596" s="1">
        <f t="shared" si="56"/>
        <v>840</v>
      </c>
      <c r="T596" s="1">
        <v>0.35</v>
      </c>
      <c r="U596" s="1">
        <f t="shared" si="57"/>
        <v>294</v>
      </c>
      <c r="V596" s="1">
        <f t="shared" si="58"/>
        <v>546</v>
      </c>
      <c r="W596" s="4">
        <f t="shared" si="59"/>
        <v>0.65</v>
      </c>
      <c r="X596" s="1" t="s">
        <v>65</v>
      </c>
      <c r="Y596" s="1" t="s">
        <v>81</v>
      </c>
      <c r="Z596" s="1" t="s">
        <v>41</v>
      </c>
      <c r="AA596" s="2">
        <v>45838</v>
      </c>
      <c r="AB596" s="1">
        <v>3</v>
      </c>
      <c r="AC596" s="1" t="s">
        <v>42</v>
      </c>
    </row>
    <row r="597" spans="1:29">
      <c r="A597" s="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c r="P597" s="1">
        <f t="shared" si="54"/>
        <v>252280</v>
      </c>
      <c r="Q597" s="1">
        <v>25</v>
      </c>
      <c r="R597" s="1">
        <f t="shared" si="55"/>
        <v>63070</v>
      </c>
      <c r="S597" s="1">
        <f t="shared" si="56"/>
        <v>189210</v>
      </c>
      <c r="T597" s="1">
        <v>0.57999999999999996</v>
      </c>
      <c r="U597" s="1">
        <f t="shared" si="57"/>
        <v>109741.79999999999</v>
      </c>
      <c r="V597" s="1">
        <f t="shared" si="58"/>
        <v>79468.200000000012</v>
      </c>
      <c r="W597" s="4">
        <f t="shared" si="59"/>
        <v>0.42000000000000004</v>
      </c>
      <c r="X597" s="1" t="s">
        <v>50</v>
      </c>
      <c r="Y597" s="1" t="s">
        <v>72</v>
      </c>
      <c r="Z597" s="1" t="s">
        <v>41</v>
      </c>
      <c r="AA597" s="2">
        <v>45841</v>
      </c>
      <c r="AB597" s="1">
        <v>5</v>
      </c>
      <c r="AC597" s="1" t="s">
        <v>42</v>
      </c>
    </row>
    <row r="598" spans="1:29">
      <c r="A598" s="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c r="P598" s="1">
        <f t="shared" si="54"/>
        <v>1170</v>
      </c>
      <c r="Q598" s="1">
        <v>15</v>
      </c>
      <c r="R598" s="1">
        <f t="shared" si="55"/>
        <v>175.5</v>
      </c>
      <c r="S598" s="1">
        <f t="shared" si="56"/>
        <v>994.5</v>
      </c>
      <c r="T598" s="1">
        <v>0.35</v>
      </c>
      <c r="U598" s="1">
        <f t="shared" si="57"/>
        <v>348.07499999999999</v>
      </c>
      <c r="V598" s="1">
        <f t="shared" si="58"/>
        <v>646.42499999999995</v>
      </c>
      <c r="W598" s="4">
        <f t="shared" si="59"/>
        <v>0.64999999999999991</v>
      </c>
      <c r="X598" s="1" t="s">
        <v>56</v>
      </c>
      <c r="Y598" s="1" t="s">
        <v>72</v>
      </c>
      <c r="Z598" s="1" t="s">
        <v>41</v>
      </c>
      <c r="AA598" s="2">
        <v>45839</v>
      </c>
      <c r="AB598" s="1">
        <v>5</v>
      </c>
      <c r="AC598" s="1" t="s">
        <v>42</v>
      </c>
    </row>
    <row r="599" spans="1:29">
      <c r="A599" s="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c r="P599" s="1">
        <f t="shared" si="54"/>
        <v>20750</v>
      </c>
      <c r="Q599" s="1">
        <v>0</v>
      </c>
      <c r="R599" s="1">
        <f t="shared" si="55"/>
        <v>0</v>
      </c>
      <c r="S599" s="1">
        <f t="shared" si="56"/>
        <v>20750</v>
      </c>
      <c r="T599" s="1">
        <v>0.45</v>
      </c>
      <c r="U599" s="1">
        <f t="shared" si="57"/>
        <v>9337.5</v>
      </c>
      <c r="V599" s="1">
        <f t="shared" si="58"/>
        <v>11412.5</v>
      </c>
      <c r="W599" s="4">
        <f t="shared" si="59"/>
        <v>0.55000000000000004</v>
      </c>
      <c r="X599" s="1" t="s">
        <v>56</v>
      </c>
      <c r="Y599" s="1" t="s">
        <v>72</v>
      </c>
      <c r="Z599" s="1" t="s">
        <v>66</v>
      </c>
      <c r="AA599" s="1"/>
      <c r="AB599" s="1"/>
      <c r="AC599" s="1" t="s">
        <v>42</v>
      </c>
    </row>
    <row r="600" spans="1:29">
      <c r="A600" s="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c r="P600" s="1">
        <f t="shared" si="54"/>
        <v>3970</v>
      </c>
      <c r="Q600" s="1">
        <v>0</v>
      </c>
      <c r="R600" s="1">
        <f t="shared" si="55"/>
        <v>0</v>
      </c>
      <c r="S600" s="1">
        <f t="shared" si="56"/>
        <v>3970</v>
      </c>
      <c r="T600" s="1">
        <v>0.48</v>
      </c>
      <c r="U600" s="1">
        <f t="shared" si="57"/>
        <v>1905.6</v>
      </c>
      <c r="V600" s="1">
        <f t="shared" si="58"/>
        <v>2064.4</v>
      </c>
      <c r="W600" s="4">
        <f t="shared" si="59"/>
        <v>0.52</v>
      </c>
      <c r="X600" s="1" t="s">
        <v>39</v>
      </c>
      <c r="Y600" s="1" t="s">
        <v>57</v>
      </c>
      <c r="Z600" s="1" t="s">
        <v>22</v>
      </c>
      <c r="AA600" s="1"/>
      <c r="AB600" s="1"/>
      <c r="AC600" s="1" t="s">
        <v>93</v>
      </c>
    </row>
    <row r="601" spans="1:29">
      <c r="A601" s="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c r="P601" s="1">
        <f t="shared" si="54"/>
        <v>11060</v>
      </c>
      <c r="Q601" s="1">
        <v>0</v>
      </c>
      <c r="R601" s="1">
        <f t="shared" si="55"/>
        <v>0</v>
      </c>
      <c r="S601" s="1">
        <f t="shared" si="56"/>
        <v>11060</v>
      </c>
      <c r="T601" s="1">
        <v>0.5</v>
      </c>
      <c r="U601" s="1">
        <f t="shared" si="57"/>
        <v>5530</v>
      </c>
      <c r="V601" s="1">
        <f t="shared" si="58"/>
        <v>5530</v>
      </c>
      <c r="W601" s="4">
        <f t="shared" si="59"/>
        <v>0.5</v>
      </c>
      <c r="X601" s="1" t="s">
        <v>50</v>
      </c>
      <c r="Y601" s="1" t="s">
        <v>40</v>
      </c>
      <c r="Z601" s="1" t="s">
        <v>66</v>
      </c>
      <c r="AA601" s="1"/>
      <c r="AB601" s="1"/>
      <c r="AC601" s="1" t="s">
        <v>42</v>
      </c>
    </row>
    <row r="602" spans="1:29">
      <c r="A602" s="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c r="P602" s="1">
        <f t="shared" si="54"/>
        <v>11820</v>
      </c>
      <c r="Q602" s="1">
        <v>0</v>
      </c>
      <c r="R602" s="1">
        <f t="shared" si="55"/>
        <v>0</v>
      </c>
      <c r="S602" s="1">
        <f t="shared" si="56"/>
        <v>11820</v>
      </c>
      <c r="T602" s="1">
        <v>0.47</v>
      </c>
      <c r="U602" s="1">
        <f t="shared" si="57"/>
        <v>5555.4</v>
      </c>
      <c r="V602" s="1">
        <f t="shared" si="58"/>
        <v>6264.6</v>
      </c>
      <c r="W602" s="4">
        <f t="shared" si="59"/>
        <v>0.53</v>
      </c>
      <c r="X602" s="1" t="s">
        <v>104</v>
      </c>
      <c r="Y602" s="1" t="s">
        <v>57</v>
      </c>
      <c r="Z602" s="1" t="s">
        <v>22</v>
      </c>
      <c r="AA602" s="1"/>
      <c r="AB602" s="1"/>
      <c r="AC602" s="1" t="s">
        <v>93</v>
      </c>
    </row>
    <row r="603" spans="1:29">
      <c r="A603" s="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c r="P603" s="1">
        <f t="shared" si="54"/>
        <v>6480</v>
      </c>
      <c r="Q603" s="1">
        <v>0</v>
      </c>
      <c r="R603" s="1">
        <f t="shared" si="55"/>
        <v>0</v>
      </c>
      <c r="S603" s="1">
        <f t="shared" si="56"/>
        <v>6480</v>
      </c>
      <c r="T603" s="1">
        <v>0.47</v>
      </c>
      <c r="U603" s="1">
        <f t="shared" si="57"/>
        <v>3045.6</v>
      </c>
      <c r="V603" s="1">
        <f t="shared" si="58"/>
        <v>3434.4</v>
      </c>
      <c r="W603" s="4">
        <f t="shared" si="59"/>
        <v>0.53</v>
      </c>
      <c r="X603" s="1" t="s">
        <v>56</v>
      </c>
      <c r="Y603" s="1" t="s">
        <v>72</v>
      </c>
      <c r="Z603" s="1" t="s">
        <v>41</v>
      </c>
      <c r="AA603" s="2">
        <v>45842</v>
      </c>
      <c r="AB603" s="1">
        <v>3</v>
      </c>
      <c r="AC603" s="1" t="s">
        <v>42</v>
      </c>
    </row>
    <row r="604" spans="1:29">
      <c r="A604" s="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c r="P604" s="1">
        <f t="shared" si="54"/>
        <v>18520</v>
      </c>
      <c r="Q604" s="1">
        <v>0</v>
      </c>
      <c r="R604" s="1">
        <f t="shared" si="55"/>
        <v>0</v>
      </c>
      <c r="S604" s="1">
        <f t="shared" si="56"/>
        <v>18520</v>
      </c>
      <c r="T604" s="1">
        <v>0.52</v>
      </c>
      <c r="U604" s="1">
        <f t="shared" si="57"/>
        <v>9630.4</v>
      </c>
      <c r="V604" s="1">
        <f t="shared" si="58"/>
        <v>8889.6</v>
      </c>
      <c r="W604" s="4">
        <f t="shared" si="59"/>
        <v>0.48000000000000004</v>
      </c>
      <c r="X604" s="1" t="s">
        <v>56</v>
      </c>
      <c r="Y604" s="1" t="s">
        <v>57</v>
      </c>
      <c r="Z604" s="1" t="s">
        <v>41</v>
      </c>
      <c r="AA604" s="2">
        <v>45842</v>
      </c>
      <c r="AB604" s="1">
        <v>5</v>
      </c>
      <c r="AC604" s="1" t="s">
        <v>42</v>
      </c>
    </row>
    <row r="605" spans="1:29">
      <c r="A605" s="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c r="P605" s="1">
        <f t="shared" si="54"/>
        <v>14910</v>
      </c>
      <c r="Q605" s="1">
        <v>15</v>
      </c>
      <c r="R605" s="1">
        <f t="shared" si="55"/>
        <v>2236.5</v>
      </c>
      <c r="S605" s="1">
        <f t="shared" si="56"/>
        <v>12673.5</v>
      </c>
      <c r="T605" s="1">
        <v>0.52</v>
      </c>
      <c r="U605" s="1">
        <f t="shared" si="57"/>
        <v>6590.22</v>
      </c>
      <c r="V605" s="1">
        <f t="shared" si="58"/>
        <v>6083.28</v>
      </c>
      <c r="W605" s="4">
        <f t="shared" si="59"/>
        <v>0.48</v>
      </c>
      <c r="X605" s="1" t="s">
        <v>104</v>
      </c>
      <c r="Y605" s="1" t="s">
        <v>40</v>
      </c>
      <c r="Z605" s="1" t="s">
        <v>51</v>
      </c>
      <c r="AA605" s="2">
        <v>45841</v>
      </c>
      <c r="AB605" s="1"/>
      <c r="AC605" s="1" t="s">
        <v>42</v>
      </c>
    </row>
    <row r="606" spans="1:29">
      <c r="A606" s="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c r="P606" s="1">
        <f t="shared" si="54"/>
        <v>1750</v>
      </c>
      <c r="Q606" s="1">
        <v>15</v>
      </c>
      <c r="R606" s="1">
        <f t="shared" si="55"/>
        <v>262.5</v>
      </c>
      <c r="S606" s="1">
        <f t="shared" si="56"/>
        <v>1487.5</v>
      </c>
      <c r="T606" s="1">
        <v>0.62</v>
      </c>
      <c r="U606" s="1">
        <f t="shared" si="57"/>
        <v>922.25</v>
      </c>
      <c r="V606" s="1">
        <f t="shared" si="58"/>
        <v>565.25</v>
      </c>
      <c r="W606" s="4">
        <f t="shared" si="59"/>
        <v>0.38</v>
      </c>
      <c r="X606" s="1" t="s">
        <v>50</v>
      </c>
      <c r="Y606" s="1" t="s">
        <v>81</v>
      </c>
      <c r="Z606" s="1" t="s">
        <v>51</v>
      </c>
      <c r="AA606" s="2">
        <v>45842</v>
      </c>
      <c r="AB606" s="1"/>
      <c r="AC606" s="1" t="s">
        <v>42</v>
      </c>
    </row>
    <row r="607" spans="1:29">
      <c r="A607" s="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c r="P607" s="1">
        <f t="shared" si="54"/>
        <v>680</v>
      </c>
      <c r="Q607" s="1">
        <v>25</v>
      </c>
      <c r="R607" s="1">
        <f t="shared" si="55"/>
        <v>170</v>
      </c>
      <c r="S607" s="1">
        <f t="shared" si="56"/>
        <v>510</v>
      </c>
      <c r="T607" s="1">
        <v>0.62</v>
      </c>
      <c r="U607" s="1">
        <f t="shared" si="57"/>
        <v>316.2</v>
      </c>
      <c r="V607" s="1">
        <f t="shared" si="58"/>
        <v>193.8</v>
      </c>
      <c r="W607" s="4">
        <f t="shared" si="59"/>
        <v>0.38</v>
      </c>
      <c r="X607" s="1" t="s">
        <v>104</v>
      </c>
      <c r="Y607" s="1" t="s">
        <v>81</v>
      </c>
      <c r="Z607" s="1" t="s">
        <v>41</v>
      </c>
      <c r="AA607" s="2">
        <v>45846</v>
      </c>
      <c r="AB607" s="1">
        <v>4</v>
      </c>
      <c r="AC607" s="1" t="s">
        <v>42</v>
      </c>
    </row>
    <row r="608" spans="1:29">
      <c r="A608" s="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c r="P608" s="1">
        <f t="shared" si="54"/>
        <v>2240</v>
      </c>
      <c r="Q608" s="1">
        <v>5</v>
      </c>
      <c r="R608" s="1">
        <f t="shared" si="55"/>
        <v>112</v>
      </c>
      <c r="S608" s="1">
        <f t="shared" si="56"/>
        <v>2128</v>
      </c>
      <c r="T608" s="1">
        <v>0.35</v>
      </c>
      <c r="U608" s="1">
        <f t="shared" si="57"/>
        <v>744.8</v>
      </c>
      <c r="V608" s="1">
        <f t="shared" si="58"/>
        <v>1383.2</v>
      </c>
      <c r="W608" s="4">
        <f t="shared" si="59"/>
        <v>0.65</v>
      </c>
      <c r="X608" s="1" t="s">
        <v>104</v>
      </c>
      <c r="Y608" s="1" t="s">
        <v>81</v>
      </c>
      <c r="Z608" s="1" t="s">
        <v>66</v>
      </c>
      <c r="AA608" s="1"/>
      <c r="AB608" s="1"/>
      <c r="AC608" s="1" t="s">
        <v>42</v>
      </c>
    </row>
    <row r="609" spans="1:29">
      <c r="A609" s="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c r="P609" s="1">
        <f t="shared" si="54"/>
        <v>1920</v>
      </c>
      <c r="Q609" s="1">
        <v>20</v>
      </c>
      <c r="R609" s="1">
        <f t="shared" si="55"/>
        <v>384</v>
      </c>
      <c r="S609" s="1">
        <f t="shared" si="56"/>
        <v>1536</v>
      </c>
      <c r="T609" s="1">
        <v>0.62</v>
      </c>
      <c r="U609" s="1">
        <f t="shared" si="57"/>
        <v>952.31999999999994</v>
      </c>
      <c r="V609" s="1">
        <f t="shared" si="58"/>
        <v>583.68000000000006</v>
      </c>
      <c r="W609" s="4">
        <f t="shared" si="59"/>
        <v>0.38000000000000006</v>
      </c>
      <c r="X609" s="1" t="s">
        <v>50</v>
      </c>
      <c r="Y609" s="1" t="s">
        <v>81</v>
      </c>
      <c r="Z609" s="1" t="s">
        <v>41</v>
      </c>
      <c r="AA609" s="2">
        <v>45844</v>
      </c>
      <c r="AB609" s="1">
        <v>3</v>
      </c>
      <c r="AC609" s="1" t="s">
        <v>42</v>
      </c>
    </row>
    <row r="610" spans="1:29">
      <c r="A610" s="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c r="P610" s="1">
        <f t="shared" si="54"/>
        <v>36900</v>
      </c>
      <c r="Q610" s="1">
        <v>10</v>
      </c>
      <c r="R610" s="1">
        <f t="shared" si="55"/>
        <v>3690</v>
      </c>
      <c r="S610" s="1">
        <f t="shared" si="56"/>
        <v>33210</v>
      </c>
      <c r="T610" s="1">
        <v>0.48</v>
      </c>
      <c r="U610" s="1">
        <f t="shared" si="57"/>
        <v>15940.8</v>
      </c>
      <c r="V610" s="1">
        <f t="shared" si="58"/>
        <v>17269.2</v>
      </c>
      <c r="W610" s="4">
        <f t="shared" si="59"/>
        <v>0.52</v>
      </c>
      <c r="X610" s="1" t="s">
        <v>39</v>
      </c>
      <c r="Y610" s="1" t="s">
        <v>81</v>
      </c>
      <c r="Z610" s="1" t="s">
        <v>41</v>
      </c>
      <c r="AA610" s="2">
        <v>45841</v>
      </c>
      <c r="AB610" s="1">
        <v>4</v>
      </c>
      <c r="AC610" s="1" t="s">
        <v>42</v>
      </c>
    </row>
    <row r="611" spans="1:29">
      <c r="A611" s="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c r="P611" s="1">
        <f t="shared" si="54"/>
        <v>12360</v>
      </c>
      <c r="Q611" s="1">
        <v>10</v>
      </c>
      <c r="R611" s="1">
        <f t="shared" si="55"/>
        <v>1236</v>
      </c>
      <c r="S611" s="1">
        <f t="shared" si="56"/>
        <v>11124</v>
      </c>
      <c r="T611" s="1">
        <v>0.48</v>
      </c>
      <c r="U611" s="1">
        <f t="shared" si="57"/>
        <v>5339.5199999999995</v>
      </c>
      <c r="V611" s="1">
        <f t="shared" si="58"/>
        <v>5784.4800000000005</v>
      </c>
      <c r="W611" s="4">
        <f t="shared" si="59"/>
        <v>0.52</v>
      </c>
      <c r="X611" s="1" t="s">
        <v>39</v>
      </c>
      <c r="Y611" s="1" t="s">
        <v>81</v>
      </c>
      <c r="Z611" s="1" t="s">
        <v>41</v>
      </c>
      <c r="AA611" s="2">
        <v>45848</v>
      </c>
      <c r="AB611" s="1">
        <v>5</v>
      </c>
      <c r="AC611" s="1" t="s">
        <v>42</v>
      </c>
    </row>
    <row r="612" spans="1:29">
      <c r="A612" s="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c r="P612" s="1">
        <f t="shared" si="54"/>
        <v>22600</v>
      </c>
      <c r="Q612" s="1">
        <v>15</v>
      </c>
      <c r="R612" s="1">
        <f t="shared" si="55"/>
        <v>3390</v>
      </c>
      <c r="S612" s="1">
        <f t="shared" si="56"/>
        <v>19210</v>
      </c>
      <c r="T612" s="1">
        <v>0.5</v>
      </c>
      <c r="U612" s="1">
        <f t="shared" si="57"/>
        <v>9605</v>
      </c>
      <c r="V612" s="1">
        <f t="shared" si="58"/>
        <v>9605</v>
      </c>
      <c r="W612" s="4">
        <f t="shared" si="59"/>
        <v>0.5</v>
      </c>
      <c r="X612" s="1" t="s">
        <v>50</v>
      </c>
      <c r="Y612" s="1" t="s">
        <v>40</v>
      </c>
      <c r="Z612" s="1" t="s">
        <v>41</v>
      </c>
      <c r="AA612" s="2">
        <v>45848</v>
      </c>
      <c r="AB612" s="1">
        <v>4</v>
      </c>
      <c r="AC612" s="1" t="s">
        <v>42</v>
      </c>
    </row>
    <row r="613" spans="1:29">
      <c r="A613" s="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c r="P613" s="1">
        <f t="shared" si="54"/>
        <v>37440</v>
      </c>
      <c r="Q613" s="1">
        <v>30</v>
      </c>
      <c r="R613" s="1">
        <f t="shared" si="55"/>
        <v>11232</v>
      </c>
      <c r="S613" s="1">
        <f t="shared" si="56"/>
        <v>26208</v>
      </c>
      <c r="T613" s="1">
        <v>0.57999999999999996</v>
      </c>
      <c r="U613" s="1">
        <f t="shared" si="57"/>
        <v>15200.64</v>
      </c>
      <c r="V613" s="1">
        <f t="shared" si="58"/>
        <v>11007.36</v>
      </c>
      <c r="W613" s="4">
        <f t="shared" si="59"/>
        <v>0.42000000000000004</v>
      </c>
      <c r="X613" s="1" t="s">
        <v>56</v>
      </c>
      <c r="Y613" s="1" t="s">
        <v>81</v>
      </c>
      <c r="Z613" s="1" t="s">
        <v>22</v>
      </c>
      <c r="AA613" s="1"/>
      <c r="AB613" s="1"/>
      <c r="AC613" s="1" t="s">
        <v>93</v>
      </c>
    </row>
    <row r="614" spans="1:29">
      <c r="A614" s="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c r="P614" s="1">
        <f t="shared" si="54"/>
        <v>24560</v>
      </c>
      <c r="Q614" s="1">
        <v>5</v>
      </c>
      <c r="R614" s="1">
        <f t="shared" si="55"/>
        <v>1228</v>
      </c>
      <c r="S614" s="1">
        <f t="shared" si="56"/>
        <v>23332</v>
      </c>
      <c r="T614" s="1">
        <v>0.47</v>
      </c>
      <c r="U614" s="1">
        <f t="shared" si="57"/>
        <v>10966.039999999999</v>
      </c>
      <c r="V614" s="1">
        <f t="shared" si="58"/>
        <v>12365.960000000001</v>
      </c>
      <c r="W614" s="4">
        <f t="shared" si="59"/>
        <v>0.53</v>
      </c>
      <c r="X614" s="1" t="s">
        <v>56</v>
      </c>
      <c r="Y614" s="1" t="s">
        <v>72</v>
      </c>
      <c r="Z614" s="1" t="s">
        <v>41</v>
      </c>
      <c r="AA614" s="2">
        <v>45847</v>
      </c>
      <c r="AB614" s="1">
        <v>3</v>
      </c>
      <c r="AC614" s="1" t="s">
        <v>42</v>
      </c>
    </row>
    <row r="615" spans="1:29">
      <c r="A615" s="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c r="P615" s="1">
        <f t="shared" si="54"/>
        <v>15690</v>
      </c>
      <c r="Q615" s="1">
        <v>0</v>
      </c>
      <c r="R615" s="1">
        <f t="shared" si="55"/>
        <v>0</v>
      </c>
      <c r="S615" s="1">
        <f t="shared" si="56"/>
        <v>15690</v>
      </c>
      <c r="T615" s="1">
        <v>0.47</v>
      </c>
      <c r="U615" s="1">
        <f t="shared" si="57"/>
        <v>7374.2999999999993</v>
      </c>
      <c r="V615" s="1">
        <f t="shared" si="58"/>
        <v>8315.7000000000007</v>
      </c>
      <c r="W615" s="4">
        <f t="shared" si="59"/>
        <v>0.53</v>
      </c>
      <c r="X615" s="1" t="s">
        <v>50</v>
      </c>
      <c r="Y615" s="1" t="s">
        <v>72</v>
      </c>
      <c r="Z615" s="1" t="s">
        <v>51</v>
      </c>
      <c r="AA615" s="2">
        <v>45845</v>
      </c>
      <c r="AB615" s="1"/>
      <c r="AC615" s="1" t="s">
        <v>42</v>
      </c>
    </row>
    <row r="616" spans="1:29">
      <c r="A616" s="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c r="P616" s="1">
        <f t="shared" si="54"/>
        <v>5520</v>
      </c>
      <c r="Q616" s="1">
        <v>15</v>
      </c>
      <c r="R616" s="1">
        <f t="shared" si="55"/>
        <v>828</v>
      </c>
      <c r="S616" s="1">
        <f t="shared" si="56"/>
        <v>4692</v>
      </c>
      <c r="T616" s="1">
        <v>0.5</v>
      </c>
      <c r="U616" s="1">
        <f t="shared" si="57"/>
        <v>2346</v>
      </c>
      <c r="V616" s="1">
        <f t="shared" si="58"/>
        <v>2346</v>
      </c>
      <c r="W616" s="4">
        <f t="shared" si="59"/>
        <v>0.5</v>
      </c>
      <c r="X616" s="1" t="s">
        <v>39</v>
      </c>
      <c r="Y616" s="1" t="s">
        <v>81</v>
      </c>
      <c r="Z616" s="1" t="s">
        <v>41</v>
      </c>
      <c r="AA616" s="2">
        <v>45843</v>
      </c>
      <c r="AB616" s="1">
        <v>4</v>
      </c>
      <c r="AC616" s="1" t="s">
        <v>42</v>
      </c>
    </row>
    <row r="617" spans="1:29">
      <c r="A617" s="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c r="P617" s="1">
        <f t="shared" si="54"/>
        <v>1230</v>
      </c>
      <c r="Q617" s="1">
        <v>10</v>
      </c>
      <c r="R617" s="1">
        <f t="shared" si="55"/>
        <v>123</v>
      </c>
      <c r="S617" s="1">
        <f t="shared" si="56"/>
        <v>1107</v>
      </c>
      <c r="T617" s="1">
        <v>0.35</v>
      </c>
      <c r="U617" s="1">
        <f t="shared" si="57"/>
        <v>387.45</v>
      </c>
      <c r="V617" s="1">
        <f t="shared" si="58"/>
        <v>719.55</v>
      </c>
      <c r="W617" s="4">
        <f t="shared" si="59"/>
        <v>0.64999999999999991</v>
      </c>
      <c r="X617" s="1" t="s">
        <v>65</v>
      </c>
      <c r="Y617" s="1" t="s">
        <v>57</v>
      </c>
      <c r="Z617" s="1" t="s">
        <v>22</v>
      </c>
      <c r="AA617" s="1"/>
      <c r="AB617" s="1"/>
      <c r="AC617" s="1" t="s">
        <v>93</v>
      </c>
    </row>
    <row r="618" spans="1:29">
      <c r="A618" s="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c r="P618" s="1">
        <f t="shared" si="54"/>
        <v>10920</v>
      </c>
      <c r="Q618" s="1">
        <v>0</v>
      </c>
      <c r="R618" s="1">
        <f t="shared" si="55"/>
        <v>0</v>
      </c>
      <c r="S618" s="1">
        <f t="shared" si="56"/>
        <v>10920</v>
      </c>
      <c r="T618" s="1">
        <v>0.52</v>
      </c>
      <c r="U618" s="1">
        <f t="shared" si="57"/>
        <v>5678.4000000000005</v>
      </c>
      <c r="V618" s="1">
        <f t="shared" si="58"/>
        <v>5241.5999999999995</v>
      </c>
      <c r="W618" s="4">
        <f t="shared" si="59"/>
        <v>0.47999999999999993</v>
      </c>
      <c r="X618" s="1" t="s">
        <v>147</v>
      </c>
      <c r="Y618" s="1" t="s">
        <v>57</v>
      </c>
      <c r="Z618" s="1" t="s">
        <v>41</v>
      </c>
      <c r="AA618" s="2">
        <v>45845</v>
      </c>
      <c r="AB618" s="1">
        <v>4</v>
      </c>
      <c r="AC618" s="1" t="s">
        <v>42</v>
      </c>
    </row>
    <row r="619" spans="1:29">
      <c r="A619" s="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c r="P619" s="1">
        <f t="shared" si="54"/>
        <v>2490</v>
      </c>
      <c r="Q619" s="1">
        <v>15</v>
      </c>
      <c r="R619" s="1">
        <f t="shared" si="55"/>
        <v>373.5</v>
      </c>
      <c r="S619" s="1">
        <f t="shared" si="56"/>
        <v>2116.5</v>
      </c>
      <c r="T619" s="1">
        <v>0.35</v>
      </c>
      <c r="U619" s="1">
        <f t="shared" si="57"/>
        <v>740.77499999999998</v>
      </c>
      <c r="V619" s="1">
        <f t="shared" si="58"/>
        <v>1375.7249999999999</v>
      </c>
      <c r="W619" s="4">
        <f t="shared" si="59"/>
        <v>0.64999999999999991</v>
      </c>
      <c r="X619" s="1" t="s">
        <v>104</v>
      </c>
      <c r="Y619" s="1" t="s">
        <v>57</v>
      </c>
      <c r="Z619" s="1" t="s">
        <v>41</v>
      </c>
      <c r="AA619" s="2">
        <v>45845</v>
      </c>
      <c r="AB619" s="1">
        <v>4</v>
      </c>
      <c r="AC619" s="1" t="s">
        <v>42</v>
      </c>
    </row>
    <row r="620" spans="1:29">
      <c r="A620" s="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c r="P620" s="1">
        <f t="shared" si="54"/>
        <v>314040</v>
      </c>
      <c r="Q620" s="1">
        <v>0</v>
      </c>
      <c r="R620" s="1">
        <f t="shared" si="55"/>
        <v>0</v>
      </c>
      <c r="S620" s="1">
        <f t="shared" si="56"/>
        <v>314040</v>
      </c>
      <c r="T620" s="1">
        <v>0.57999999999999996</v>
      </c>
      <c r="U620" s="1">
        <f t="shared" si="57"/>
        <v>182143.19999999998</v>
      </c>
      <c r="V620" s="1">
        <f t="shared" si="58"/>
        <v>131896.80000000002</v>
      </c>
      <c r="W620" s="4">
        <f t="shared" si="59"/>
        <v>0.42000000000000004</v>
      </c>
      <c r="X620" s="1" t="s">
        <v>92</v>
      </c>
      <c r="Y620" s="1" t="s">
        <v>81</v>
      </c>
      <c r="Z620" s="1" t="s">
        <v>51</v>
      </c>
      <c r="AA620" s="2">
        <v>45848</v>
      </c>
      <c r="AB620" s="1"/>
      <c r="AC620" s="1" t="s">
        <v>42</v>
      </c>
    </row>
    <row r="621" spans="1:29">
      <c r="A621" s="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c r="P621" s="1">
        <f t="shared" si="54"/>
        <v>3950</v>
      </c>
      <c r="Q621" s="1">
        <v>10</v>
      </c>
      <c r="R621" s="1">
        <f t="shared" si="55"/>
        <v>395</v>
      </c>
      <c r="S621" s="1">
        <f t="shared" si="56"/>
        <v>3555</v>
      </c>
      <c r="T621" s="1">
        <v>0.45</v>
      </c>
      <c r="U621" s="1">
        <f t="shared" si="57"/>
        <v>1599.75</v>
      </c>
      <c r="V621" s="1">
        <f t="shared" si="58"/>
        <v>1955.25</v>
      </c>
      <c r="W621" s="4">
        <f t="shared" si="59"/>
        <v>0.55000000000000004</v>
      </c>
      <c r="X621" s="1" t="s">
        <v>65</v>
      </c>
      <c r="Y621" s="1" t="s">
        <v>40</v>
      </c>
      <c r="Z621" s="1" t="s">
        <v>22</v>
      </c>
      <c r="AA621" s="1"/>
      <c r="AB621" s="1"/>
      <c r="AC621" s="1" t="s">
        <v>93</v>
      </c>
    </row>
    <row r="622" spans="1:29">
      <c r="A622" s="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c r="P622" s="1">
        <f t="shared" si="54"/>
        <v>33100</v>
      </c>
      <c r="Q622" s="1">
        <v>10</v>
      </c>
      <c r="R622" s="1">
        <f t="shared" si="55"/>
        <v>3310</v>
      </c>
      <c r="S622" s="1">
        <f t="shared" si="56"/>
        <v>29790</v>
      </c>
      <c r="T622" s="1">
        <v>0.47</v>
      </c>
      <c r="U622" s="1">
        <f t="shared" si="57"/>
        <v>14001.3</v>
      </c>
      <c r="V622" s="1">
        <f t="shared" si="58"/>
        <v>15788.7</v>
      </c>
      <c r="W622" s="4">
        <f t="shared" si="59"/>
        <v>0.53</v>
      </c>
      <c r="X622" s="1" t="s">
        <v>147</v>
      </c>
      <c r="Y622" s="1" t="s">
        <v>40</v>
      </c>
      <c r="Z622" s="1" t="s">
        <v>41</v>
      </c>
      <c r="AA622" s="2">
        <v>45849</v>
      </c>
      <c r="AB622" s="1">
        <v>3</v>
      </c>
      <c r="AC622" s="1" t="s">
        <v>42</v>
      </c>
    </row>
    <row r="623" spans="1:29">
      <c r="A623" s="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c r="P623" s="1">
        <f t="shared" si="54"/>
        <v>4450</v>
      </c>
      <c r="Q623" s="1">
        <v>15</v>
      </c>
      <c r="R623" s="1">
        <f t="shared" si="55"/>
        <v>667.5</v>
      </c>
      <c r="S623" s="1">
        <f t="shared" si="56"/>
        <v>3782.5</v>
      </c>
      <c r="T623" s="1">
        <v>0.62</v>
      </c>
      <c r="U623" s="1">
        <f t="shared" si="57"/>
        <v>2345.15</v>
      </c>
      <c r="V623" s="1">
        <f t="shared" si="58"/>
        <v>1437.35</v>
      </c>
      <c r="W623" s="4">
        <f t="shared" si="59"/>
        <v>0.37999999999999995</v>
      </c>
      <c r="X623" s="1" t="s">
        <v>92</v>
      </c>
      <c r="Y623" s="1" t="s">
        <v>57</v>
      </c>
      <c r="Z623" s="1" t="s">
        <v>41</v>
      </c>
      <c r="AA623" s="2">
        <v>45846</v>
      </c>
      <c r="AB623" s="1">
        <v>5</v>
      </c>
      <c r="AC623" s="1" t="s">
        <v>42</v>
      </c>
    </row>
    <row r="624" spans="1:29">
      <c r="A624" s="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c r="P624" s="1">
        <f t="shared" si="54"/>
        <v>8490</v>
      </c>
      <c r="Q624" s="1">
        <v>30</v>
      </c>
      <c r="R624" s="1">
        <f t="shared" si="55"/>
        <v>2547</v>
      </c>
      <c r="S624" s="1">
        <f t="shared" si="56"/>
        <v>5943</v>
      </c>
      <c r="T624" s="1">
        <v>0.45</v>
      </c>
      <c r="U624" s="1">
        <f t="shared" si="57"/>
        <v>2674.35</v>
      </c>
      <c r="V624" s="1">
        <f t="shared" si="58"/>
        <v>3268.65</v>
      </c>
      <c r="W624" s="4">
        <f t="shared" si="59"/>
        <v>0.55000000000000004</v>
      </c>
      <c r="X624" s="1" t="s">
        <v>56</v>
      </c>
      <c r="Y624" s="1" t="s">
        <v>40</v>
      </c>
      <c r="Z624" s="1" t="s">
        <v>41</v>
      </c>
      <c r="AA624" s="2">
        <v>45852</v>
      </c>
      <c r="AB624" s="1">
        <v>4</v>
      </c>
      <c r="AC624" s="1" t="s">
        <v>42</v>
      </c>
    </row>
    <row r="625" spans="1:29">
      <c r="A625" s="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c r="P625" s="1">
        <f t="shared" si="54"/>
        <v>500</v>
      </c>
      <c r="Q625" s="1">
        <v>0</v>
      </c>
      <c r="R625" s="1">
        <f t="shared" si="55"/>
        <v>0</v>
      </c>
      <c r="S625" s="1">
        <f t="shared" si="56"/>
        <v>500</v>
      </c>
      <c r="T625" s="1">
        <v>0.62</v>
      </c>
      <c r="U625" s="1">
        <f t="shared" si="57"/>
        <v>310</v>
      </c>
      <c r="V625" s="1">
        <f t="shared" si="58"/>
        <v>190</v>
      </c>
      <c r="W625" s="4">
        <f t="shared" si="59"/>
        <v>0.38</v>
      </c>
      <c r="X625" s="1" t="s">
        <v>65</v>
      </c>
      <c r="Y625" s="1" t="s">
        <v>72</v>
      </c>
      <c r="Z625" s="1" t="s">
        <v>41</v>
      </c>
      <c r="AA625" s="2">
        <v>45849</v>
      </c>
      <c r="AB625" s="1">
        <v>5</v>
      </c>
      <c r="AC625" s="1" t="s">
        <v>42</v>
      </c>
    </row>
    <row r="626" spans="1:29">
      <c r="A626" s="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c r="P626" s="1">
        <f t="shared" si="54"/>
        <v>3200</v>
      </c>
      <c r="Q626" s="1">
        <v>25</v>
      </c>
      <c r="R626" s="1">
        <f t="shared" si="55"/>
        <v>800</v>
      </c>
      <c r="S626" s="1">
        <f t="shared" si="56"/>
        <v>2400</v>
      </c>
      <c r="T626" s="1">
        <v>0.62</v>
      </c>
      <c r="U626" s="1">
        <f t="shared" si="57"/>
        <v>1488</v>
      </c>
      <c r="V626" s="1">
        <f t="shared" si="58"/>
        <v>912</v>
      </c>
      <c r="W626" s="4">
        <f t="shared" si="59"/>
        <v>0.38</v>
      </c>
      <c r="X626" s="1" t="s">
        <v>50</v>
      </c>
      <c r="Y626" s="1" t="s">
        <v>57</v>
      </c>
      <c r="Z626" s="1" t="s">
        <v>120</v>
      </c>
      <c r="AA626" s="1"/>
      <c r="AB626" s="1"/>
      <c r="AC626" s="1" t="s">
        <v>42</v>
      </c>
    </row>
    <row r="627" spans="1:29">
      <c r="A627" s="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c r="P627" s="1">
        <f t="shared" si="54"/>
        <v>8120</v>
      </c>
      <c r="Q627" s="1">
        <v>0</v>
      </c>
      <c r="R627" s="1">
        <f t="shared" si="55"/>
        <v>0</v>
      </c>
      <c r="S627" s="1">
        <f t="shared" si="56"/>
        <v>8120</v>
      </c>
      <c r="T627" s="1">
        <v>0.52</v>
      </c>
      <c r="U627" s="1">
        <f t="shared" si="57"/>
        <v>4222.4000000000005</v>
      </c>
      <c r="V627" s="1">
        <f t="shared" si="58"/>
        <v>3897.5999999999995</v>
      </c>
      <c r="W627" s="4">
        <f t="shared" si="59"/>
        <v>0.47999999999999993</v>
      </c>
      <c r="X627" s="1" t="s">
        <v>56</v>
      </c>
      <c r="Y627" s="1" t="s">
        <v>57</v>
      </c>
      <c r="Z627" s="1" t="s">
        <v>22</v>
      </c>
      <c r="AA627" s="1"/>
      <c r="AB627" s="1"/>
      <c r="AC627" s="1" t="s">
        <v>93</v>
      </c>
    </row>
    <row r="628" spans="1:29">
      <c r="A628" s="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c r="P628" s="1">
        <f t="shared" si="54"/>
        <v>80600</v>
      </c>
      <c r="Q628" s="1">
        <v>0</v>
      </c>
      <c r="R628" s="1">
        <f t="shared" si="55"/>
        <v>0</v>
      </c>
      <c r="S628" s="1">
        <f t="shared" si="56"/>
        <v>80600</v>
      </c>
      <c r="T628" s="1">
        <v>0.57999999999999996</v>
      </c>
      <c r="U628" s="1">
        <f t="shared" si="57"/>
        <v>46748</v>
      </c>
      <c r="V628" s="1">
        <f t="shared" si="58"/>
        <v>33852</v>
      </c>
      <c r="W628" s="4">
        <f t="shared" si="59"/>
        <v>0.42</v>
      </c>
      <c r="X628" s="1" t="s">
        <v>147</v>
      </c>
      <c r="Y628" s="1" t="s">
        <v>57</v>
      </c>
      <c r="Z628" s="1" t="s">
        <v>22</v>
      </c>
      <c r="AA628" s="1"/>
      <c r="AB628" s="1"/>
      <c r="AC628" s="1" t="s">
        <v>93</v>
      </c>
    </row>
    <row r="629" spans="1:29">
      <c r="A629" s="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c r="P629" s="1">
        <f t="shared" si="54"/>
        <v>77760</v>
      </c>
      <c r="Q629" s="1">
        <v>20</v>
      </c>
      <c r="R629" s="1">
        <f t="shared" si="55"/>
        <v>15552</v>
      </c>
      <c r="S629" s="1">
        <f t="shared" si="56"/>
        <v>62208</v>
      </c>
      <c r="T629" s="1">
        <v>0.57999999999999996</v>
      </c>
      <c r="U629" s="1">
        <f t="shared" si="57"/>
        <v>36080.639999999999</v>
      </c>
      <c r="V629" s="1">
        <f t="shared" si="58"/>
        <v>26127.360000000001</v>
      </c>
      <c r="W629" s="4">
        <f t="shared" si="59"/>
        <v>0.42</v>
      </c>
      <c r="X629" s="1" t="s">
        <v>147</v>
      </c>
      <c r="Y629" s="1" t="s">
        <v>81</v>
      </c>
      <c r="Z629" s="1" t="s">
        <v>22</v>
      </c>
      <c r="AA629" s="1"/>
      <c r="AB629" s="1"/>
      <c r="AC629" s="1" t="s">
        <v>93</v>
      </c>
    </row>
    <row r="630" spans="1:29">
      <c r="A630" s="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c r="P630" s="1">
        <f t="shared" si="54"/>
        <v>8010</v>
      </c>
      <c r="Q630" s="1">
        <v>25</v>
      </c>
      <c r="R630" s="1">
        <f t="shared" si="55"/>
        <v>2002.5</v>
      </c>
      <c r="S630" s="1">
        <f t="shared" si="56"/>
        <v>6007.5</v>
      </c>
      <c r="T630" s="1">
        <v>0.45</v>
      </c>
      <c r="U630" s="1">
        <f t="shared" si="57"/>
        <v>2703.375</v>
      </c>
      <c r="V630" s="1">
        <f t="shared" si="58"/>
        <v>3304.125</v>
      </c>
      <c r="W630" s="4">
        <f t="shared" si="59"/>
        <v>0.55000000000000004</v>
      </c>
      <c r="X630" s="1" t="s">
        <v>50</v>
      </c>
      <c r="Y630" s="1" t="s">
        <v>72</v>
      </c>
      <c r="Z630" s="1" t="s">
        <v>41</v>
      </c>
      <c r="AA630" s="2">
        <v>45853</v>
      </c>
      <c r="AB630" s="1">
        <v>5</v>
      </c>
      <c r="AC630" s="1" t="s">
        <v>42</v>
      </c>
    </row>
    <row r="631" spans="1:29">
      <c r="A631" s="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c r="P631" s="1">
        <f t="shared" si="54"/>
        <v>10200</v>
      </c>
      <c r="Q631" s="1">
        <v>10</v>
      </c>
      <c r="R631" s="1">
        <f t="shared" si="55"/>
        <v>1020</v>
      </c>
      <c r="S631" s="1">
        <f t="shared" si="56"/>
        <v>9180</v>
      </c>
      <c r="T631" s="1">
        <v>0.57999999999999996</v>
      </c>
      <c r="U631" s="1">
        <f t="shared" si="57"/>
        <v>5324.4</v>
      </c>
      <c r="V631" s="1">
        <f t="shared" si="58"/>
        <v>3855.6000000000004</v>
      </c>
      <c r="W631" s="4">
        <f t="shared" si="59"/>
        <v>0.42000000000000004</v>
      </c>
      <c r="X631" s="1" t="s">
        <v>92</v>
      </c>
      <c r="Y631" s="1" t="s">
        <v>40</v>
      </c>
      <c r="Z631" s="1" t="s">
        <v>41</v>
      </c>
      <c r="AA631" s="2">
        <v>45852</v>
      </c>
      <c r="AB631" s="1">
        <v>3</v>
      </c>
      <c r="AC631" s="1" t="s">
        <v>42</v>
      </c>
    </row>
    <row r="632" spans="1:29">
      <c r="A632" s="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c r="P632" s="1">
        <f t="shared" si="54"/>
        <v>4520</v>
      </c>
      <c r="Q632" s="1">
        <v>15</v>
      </c>
      <c r="R632" s="1">
        <f t="shared" si="55"/>
        <v>678</v>
      </c>
      <c r="S632" s="1">
        <f t="shared" si="56"/>
        <v>3842</v>
      </c>
      <c r="T632" s="1">
        <v>0.45</v>
      </c>
      <c r="U632" s="1">
        <f t="shared" si="57"/>
        <v>1728.9</v>
      </c>
      <c r="V632" s="1">
        <f t="shared" si="58"/>
        <v>2113.1</v>
      </c>
      <c r="W632" s="4">
        <f t="shared" si="59"/>
        <v>0.54999999999999993</v>
      </c>
      <c r="X632" s="1" t="s">
        <v>104</v>
      </c>
      <c r="Y632" s="1" t="s">
        <v>72</v>
      </c>
      <c r="Z632" s="1" t="s">
        <v>22</v>
      </c>
      <c r="AA632" s="1"/>
      <c r="AB632" s="1"/>
      <c r="AC632" s="1" t="s">
        <v>93</v>
      </c>
    </row>
    <row r="633" spans="1:29">
      <c r="A633" s="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c r="P633" s="1">
        <f t="shared" si="54"/>
        <v>1300</v>
      </c>
      <c r="Q633" s="1">
        <v>10</v>
      </c>
      <c r="R633" s="1">
        <f t="shared" si="55"/>
        <v>130</v>
      </c>
      <c r="S633" s="1">
        <f t="shared" si="56"/>
        <v>1170</v>
      </c>
      <c r="T633" s="1">
        <v>0.62</v>
      </c>
      <c r="U633" s="1">
        <f t="shared" si="57"/>
        <v>725.4</v>
      </c>
      <c r="V633" s="1">
        <f t="shared" si="58"/>
        <v>444.6</v>
      </c>
      <c r="W633" s="4">
        <f t="shared" si="59"/>
        <v>0.38</v>
      </c>
      <c r="X633" s="1" t="s">
        <v>147</v>
      </c>
      <c r="Y633" s="1" t="s">
        <v>57</v>
      </c>
      <c r="Z633" s="1" t="s">
        <v>41</v>
      </c>
      <c r="AA633" s="2">
        <v>45849</v>
      </c>
      <c r="AB633" s="1">
        <v>5</v>
      </c>
      <c r="AC633" s="1" t="s">
        <v>42</v>
      </c>
    </row>
    <row r="634" spans="1:29">
      <c r="A634" s="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c r="P634" s="1">
        <f t="shared" si="54"/>
        <v>9860</v>
      </c>
      <c r="Q634" s="1">
        <v>5</v>
      </c>
      <c r="R634" s="1">
        <f t="shared" si="55"/>
        <v>493</v>
      </c>
      <c r="S634" s="1">
        <f t="shared" si="56"/>
        <v>9367</v>
      </c>
      <c r="T634" s="1">
        <v>0.47</v>
      </c>
      <c r="U634" s="1">
        <f t="shared" si="57"/>
        <v>4402.49</v>
      </c>
      <c r="V634" s="1">
        <f t="shared" si="58"/>
        <v>4964.51</v>
      </c>
      <c r="W634" s="4">
        <f t="shared" si="59"/>
        <v>0.53</v>
      </c>
      <c r="X634" s="1" t="s">
        <v>50</v>
      </c>
      <c r="Y634" s="1" t="s">
        <v>81</v>
      </c>
      <c r="Z634" s="1" t="s">
        <v>41</v>
      </c>
      <c r="AA634" s="2">
        <v>45855</v>
      </c>
      <c r="AB634" s="1">
        <v>3</v>
      </c>
      <c r="AC634" s="1" t="s">
        <v>42</v>
      </c>
    </row>
    <row r="635" spans="1:29">
      <c r="A635" s="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c r="P635" s="1">
        <f t="shared" si="54"/>
        <v>24580</v>
      </c>
      <c r="Q635" s="1">
        <v>10</v>
      </c>
      <c r="R635" s="1">
        <f t="shared" si="55"/>
        <v>2458</v>
      </c>
      <c r="S635" s="1">
        <f t="shared" si="56"/>
        <v>22122</v>
      </c>
      <c r="T635" s="1">
        <v>0.52</v>
      </c>
      <c r="U635" s="1">
        <f t="shared" si="57"/>
        <v>11503.44</v>
      </c>
      <c r="V635" s="1">
        <f t="shared" si="58"/>
        <v>10618.56</v>
      </c>
      <c r="W635" s="4">
        <f t="shared" si="59"/>
        <v>0.48</v>
      </c>
      <c r="X635" s="1" t="s">
        <v>56</v>
      </c>
      <c r="Y635" s="1" t="s">
        <v>81</v>
      </c>
      <c r="Z635" s="1" t="s">
        <v>41</v>
      </c>
      <c r="AA635" s="2">
        <v>45851</v>
      </c>
      <c r="AB635" s="1">
        <v>5</v>
      </c>
      <c r="AC635" s="1" t="s">
        <v>42</v>
      </c>
    </row>
    <row r="636" spans="1:29">
      <c r="A636" s="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c r="P636" s="1">
        <f t="shared" si="54"/>
        <v>111700</v>
      </c>
      <c r="Q636" s="1">
        <v>0</v>
      </c>
      <c r="R636" s="1">
        <f t="shared" si="55"/>
        <v>0</v>
      </c>
      <c r="S636" s="1">
        <f t="shared" si="56"/>
        <v>111700</v>
      </c>
      <c r="T636" s="1">
        <v>0.57999999999999996</v>
      </c>
      <c r="U636" s="1">
        <f t="shared" si="57"/>
        <v>64785.999999999993</v>
      </c>
      <c r="V636" s="1">
        <f t="shared" si="58"/>
        <v>46914.000000000007</v>
      </c>
      <c r="W636" s="4">
        <f t="shared" si="59"/>
        <v>0.42000000000000004</v>
      </c>
      <c r="X636" s="1" t="s">
        <v>50</v>
      </c>
      <c r="Y636" s="1" t="s">
        <v>57</v>
      </c>
      <c r="Z636" s="1" t="s">
        <v>41</v>
      </c>
      <c r="AA636" s="2">
        <v>45852</v>
      </c>
      <c r="AB636" s="1">
        <v>5</v>
      </c>
      <c r="AC636" s="1" t="s">
        <v>42</v>
      </c>
    </row>
    <row r="637" spans="1:29">
      <c r="A637" s="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c r="P637" s="1">
        <f t="shared" si="54"/>
        <v>4280</v>
      </c>
      <c r="Q637" s="1">
        <v>5</v>
      </c>
      <c r="R637" s="1">
        <f t="shared" si="55"/>
        <v>214</v>
      </c>
      <c r="S637" s="1">
        <f t="shared" si="56"/>
        <v>4066</v>
      </c>
      <c r="T637" s="1">
        <v>0.35</v>
      </c>
      <c r="U637" s="1">
        <f t="shared" si="57"/>
        <v>1423.1</v>
      </c>
      <c r="V637" s="1">
        <f t="shared" si="58"/>
        <v>2642.9</v>
      </c>
      <c r="W637" s="4">
        <f t="shared" si="59"/>
        <v>0.65</v>
      </c>
      <c r="X637" s="1" t="s">
        <v>104</v>
      </c>
      <c r="Y637" s="1" t="s">
        <v>72</v>
      </c>
      <c r="Z637" s="1" t="s">
        <v>41</v>
      </c>
      <c r="AA637" s="2">
        <v>45856</v>
      </c>
      <c r="AB637" s="1">
        <v>4</v>
      </c>
      <c r="AC637" s="1" t="s">
        <v>42</v>
      </c>
    </row>
    <row r="638" spans="1:29">
      <c r="A638" s="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c r="P638" s="1">
        <f t="shared" si="54"/>
        <v>7800</v>
      </c>
      <c r="Q638" s="1">
        <v>0</v>
      </c>
      <c r="R638" s="1">
        <f t="shared" si="55"/>
        <v>0</v>
      </c>
      <c r="S638" s="1">
        <f t="shared" si="56"/>
        <v>7800</v>
      </c>
      <c r="T638" s="1">
        <v>0.52</v>
      </c>
      <c r="U638" s="1">
        <f t="shared" si="57"/>
        <v>4056</v>
      </c>
      <c r="V638" s="1">
        <f t="shared" si="58"/>
        <v>3744</v>
      </c>
      <c r="W638" s="4">
        <f t="shared" si="59"/>
        <v>0.48</v>
      </c>
      <c r="X638" s="1" t="s">
        <v>92</v>
      </c>
      <c r="Y638" s="1" t="s">
        <v>40</v>
      </c>
      <c r="Z638" s="1" t="s">
        <v>22</v>
      </c>
      <c r="AA638" s="1"/>
      <c r="AB638" s="1"/>
      <c r="AC638" s="1" t="s">
        <v>93</v>
      </c>
    </row>
    <row r="639" spans="1:29">
      <c r="A639" s="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c r="P639" s="1">
        <f t="shared" si="54"/>
        <v>7040</v>
      </c>
      <c r="Q639" s="1">
        <v>20</v>
      </c>
      <c r="R639" s="1">
        <f t="shared" si="55"/>
        <v>1408</v>
      </c>
      <c r="S639" s="1">
        <f t="shared" si="56"/>
        <v>5632</v>
      </c>
      <c r="T639" s="1">
        <v>0.5</v>
      </c>
      <c r="U639" s="1">
        <f t="shared" si="57"/>
        <v>2816</v>
      </c>
      <c r="V639" s="1">
        <f t="shared" si="58"/>
        <v>2816</v>
      </c>
      <c r="W639" s="4">
        <f t="shared" si="59"/>
        <v>0.5</v>
      </c>
      <c r="X639" s="1" t="s">
        <v>104</v>
      </c>
      <c r="Y639" s="1" t="s">
        <v>72</v>
      </c>
      <c r="Z639" s="1" t="s">
        <v>41</v>
      </c>
      <c r="AA639" s="2">
        <v>45854</v>
      </c>
      <c r="AB639" s="1">
        <v>5</v>
      </c>
      <c r="AC639" s="1" t="s">
        <v>42</v>
      </c>
    </row>
    <row r="640" spans="1:29">
      <c r="A640" s="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c r="P640" s="1">
        <f t="shared" si="54"/>
        <v>16520</v>
      </c>
      <c r="Q640" s="1">
        <v>5</v>
      </c>
      <c r="R640" s="1">
        <f t="shared" si="55"/>
        <v>826</v>
      </c>
      <c r="S640" s="1">
        <f t="shared" si="56"/>
        <v>15694</v>
      </c>
      <c r="T640" s="1">
        <v>0.52</v>
      </c>
      <c r="U640" s="1">
        <f t="shared" si="57"/>
        <v>8160.88</v>
      </c>
      <c r="V640" s="1">
        <f t="shared" si="58"/>
        <v>7533.12</v>
      </c>
      <c r="W640" s="4">
        <f t="shared" si="59"/>
        <v>0.48</v>
      </c>
      <c r="X640" s="1" t="s">
        <v>92</v>
      </c>
      <c r="Y640" s="1" t="s">
        <v>72</v>
      </c>
      <c r="Z640" s="1" t="s">
        <v>41</v>
      </c>
      <c r="AA640" s="2">
        <v>45857</v>
      </c>
      <c r="AB640" s="1">
        <v>4</v>
      </c>
      <c r="AC640" s="1" t="s">
        <v>42</v>
      </c>
    </row>
    <row r="641" spans="1:29">
      <c r="A641" s="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c r="P641" s="1">
        <f t="shared" si="54"/>
        <v>21900</v>
      </c>
      <c r="Q641" s="1">
        <v>0</v>
      </c>
      <c r="R641" s="1">
        <f t="shared" si="55"/>
        <v>0</v>
      </c>
      <c r="S641" s="1">
        <f t="shared" si="56"/>
        <v>21900</v>
      </c>
      <c r="T641" s="1">
        <v>0.48</v>
      </c>
      <c r="U641" s="1">
        <f t="shared" si="57"/>
        <v>10512</v>
      </c>
      <c r="V641" s="1">
        <f t="shared" si="58"/>
        <v>11388</v>
      </c>
      <c r="W641" s="4">
        <f t="shared" si="59"/>
        <v>0.52</v>
      </c>
      <c r="X641" s="1" t="s">
        <v>104</v>
      </c>
      <c r="Y641" s="1" t="s">
        <v>72</v>
      </c>
      <c r="Z641" s="1" t="s">
        <v>41</v>
      </c>
      <c r="AA641" s="2">
        <v>45854</v>
      </c>
      <c r="AB641" s="1">
        <v>4</v>
      </c>
      <c r="AC641" s="1" t="s">
        <v>42</v>
      </c>
    </row>
    <row r="642" spans="1:29">
      <c r="A642" s="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c r="P642" s="1">
        <f t="shared" si="54"/>
        <v>2560</v>
      </c>
      <c r="Q642" s="1">
        <v>0</v>
      </c>
      <c r="R642" s="1">
        <f t="shared" si="55"/>
        <v>0</v>
      </c>
      <c r="S642" s="1">
        <f t="shared" si="56"/>
        <v>2560</v>
      </c>
      <c r="T642" s="1">
        <v>0.35</v>
      </c>
      <c r="U642" s="1">
        <f t="shared" si="57"/>
        <v>896</v>
      </c>
      <c r="V642" s="1">
        <f t="shared" si="58"/>
        <v>1664</v>
      </c>
      <c r="W642" s="4">
        <f t="shared" si="59"/>
        <v>0.65</v>
      </c>
      <c r="X642" s="1" t="s">
        <v>104</v>
      </c>
      <c r="Y642" s="1" t="s">
        <v>40</v>
      </c>
      <c r="Z642" s="1" t="s">
        <v>66</v>
      </c>
      <c r="AA642" s="1"/>
      <c r="AB642" s="1"/>
      <c r="AC642" s="1" t="s">
        <v>42</v>
      </c>
    </row>
    <row r="643" spans="1:29">
      <c r="A643" s="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c r="P643" s="1">
        <f t="shared" ref="P643:P706" si="60">PRODUCT(N643,O643)</f>
        <v>10350</v>
      </c>
      <c r="Q643" s="1">
        <v>25</v>
      </c>
      <c r="R643" s="1">
        <f t="shared" ref="R643:R706" si="61">P643*(Q643/100)</f>
        <v>2587.5</v>
      </c>
      <c r="S643" s="1">
        <f t="shared" ref="S643:S706" si="62">P643-R643</f>
        <v>7762.5</v>
      </c>
      <c r="T643" s="1">
        <v>0.48</v>
      </c>
      <c r="U643" s="1">
        <f t="shared" ref="U643:U706" si="63">S643*T643</f>
        <v>3726</v>
      </c>
      <c r="V643" s="1">
        <f t="shared" ref="V643:V706" si="64">S643-U643</f>
        <v>4036.5</v>
      </c>
      <c r="W643" s="4">
        <f t="shared" ref="W643:W706" si="65">(V643/S643)</f>
        <v>0.52</v>
      </c>
      <c r="X643" s="1" t="s">
        <v>50</v>
      </c>
      <c r="Y643" s="1" t="s">
        <v>40</v>
      </c>
      <c r="Z643" s="1" t="s">
        <v>120</v>
      </c>
      <c r="AA643" s="1"/>
      <c r="AB643" s="1"/>
      <c r="AC643" s="1" t="s">
        <v>42</v>
      </c>
    </row>
    <row r="644" spans="1:29">
      <c r="A644" s="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c r="P644" s="1">
        <f t="shared" si="60"/>
        <v>49500</v>
      </c>
      <c r="Q644" s="1">
        <v>5</v>
      </c>
      <c r="R644" s="1">
        <f t="shared" si="61"/>
        <v>2475</v>
      </c>
      <c r="S644" s="1">
        <f t="shared" si="62"/>
        <v>47025</v>
      </c>
      <c r="T644" s="1">
        <v>0.52</v>
      </c>
      <c r="U644" s="1">
        <f t="shared" si="63"/>
        <v>24453</v>
      </c>
      <c r="V644" s="1">
        <f t="shared" si="64"/>
        <v>22572</v>
      </c>
      <c r="W644" s="4">
        <f t="shared" si="65"/>
        <v>0.48</v>
      </c>
      <c r="X644" s="1" t="s">
        <v>147</v>
      </c>
      <c r="Y644" s="1" t="s">
        <v>40</v>
      </c>
      <c r="Z644" s="1" t="s">
        <v>41</v>
      </c>
      <c r="AA644" s="2">
        <v>45854</v>
      </c>
      <c r="AB644" s="1">
        <v>5</v>
      </c>
      <c r="AC644" s="1" t="s">
        <v>42</v>
      </c>
    </row>
    <row r="645" spans="1:29">
      <c r="A645" s="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c r="P645" s="1">
        <f t="shared" si="60"/>
        <v>9630</v>
      </c>
      <c r="Q645" s="1">
        <v>25</v>
      </c>
      <c r="R645" s="1">
        <f t="shared" si="61"/>
        <v>2407.5</v>
      </c>
      <c r="S645" s="1">
        <f t="shared" si="62"/>
        <v>7222.5</v>
      </c>
      <c r="T645" s="1">
        <v>0.47</v>
      </c>
      <c r="U645" s="1">
        <f t="shared" si="63"/>
        <v>3394.5749999999998</v>
      </c>
      <c r="V645" s="1">
        <f t="shared" si="64"/>
        <v>3827.9250000000002</v>
      </c>
      <c r="W645" s="4">
        <f t="shared" si="65"/>
        <v>0.53</v>
      </c>
      <c r="X645" s="1" t="s">
        <v>39</v>
      </c>
      <c r="Y645" s="1" t="s">
        <v>57</v>
      </c>
      <c r="Z645" s="1" t="s">
        <v>51</v>
      </c>
      <c r="AA645" s="2">
        <v>45856</v>
      </c>
      <c r="AB645" s="1"/>
      <c r="AC645" s="1" t="s">
        <v>42</v>
      </c>
    </row>
    <row r="646" spans="1:29">
      <c r="A646" s="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c r="P646" s="1">
        <f t="shared" si="60"/>
        <v>138200</v>
      </c>
      <c r="Q646" s="1">
        <v>15</v>
      </c>
      <c r="R646" s="1">
        <f t="shared" si="61"/>
        <v>20730</v>
      </c>
      <c r="S646" s="1">
        <f t="shared" si="62"/>
        <v>117470</v>
      </c>
      <c r="T646" s="1">
        <v>0.57999999999999996</v>
      </c>
      <c r="U646" s="1">
        <f t="shared" si="63"/>
        <v>68132.599999999991</v>
      </c>
      <c r="V646" s="1">
        <f t="shared" si="64"/>
        <v>49337.400000000009</v>
      </c>
      <c r="W646" s="4">
        <f t="shared" si="65"/>
        <v>0.4200000000000001</v>
      </c>
      <c r="X646" s="1" t="s">
        <v>56</v>
      </c>
      <c r="Y646" s="1" t="s">
        <v>72</v>
      </c>
      <c r="Z646" s="1" t="s">
        <v>41</v>
      </c>
      <c r="AA646" s="2">
        <v>45855</v>
      </c>
      <c r="AB646" s="1">
        <v>4</v>
      </c>
      <c r="AC646" s="1" t="s">
        <v>42</v>
      </c>
    </row>
    <row r="647" spans="1:29">
      <c r="A647" s="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c r="P647" s="1">
        <f t="shared" si="60"/>
        <v>33440</v>
      </c>
      <c r="Q647" s="1">
        <v>10</v>
      </c>
      <c r="R647" s="1">
        <f t="shared" si="61"/>
        <v>3344</v>
      </c>
      <c r="S647" s="1">
        <f t="shared" si="62"/>
        <v>30096</v>
      </c>
      <c r="T647" s="1">
        <v>0.57999999999999996</v>
      </c>
      <c r="U647" s="1">
        <f t="shared" si="63"/>
        <v>17455.68</v>
      </c>
      <c r="V647" s="1">
        <f t="shared" si="64"/>
        <v>12640.32</v>
      </c>
      <c r="W647" s="4">
        <f t="shared" si="65"/>
        <v>0.42</v>
      </c>
      <c r="X647" s="1" t="s">
        <v>50</v>
      </c>
      <c r="Y647" s="1" t="s">
        <v>72</v>
      </c>
      <c r="Z647" s="1" t="s">
        <v>41</v>
      </c>
      <c r="AA647" s="2">
        <v>45857</v>
      </c>
      <c r="AB647" s="1">
        <v>3</v>
      </c>
      <c r="AC647" s="1" t="s">
        <v>42</v>
      </c>
    </row>
    <row r="648" spans="1:29">
      <c r="A648" s="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c r="P648" s="1">
        <f t="shared" si="60"/>
        <v>150</v>
      </c>
      <c r="Q648" s="1">
        <v>30</v>
      </c>
      <c r="R648" s="1">
        <f t="shared" si="61"/>
        <v>45</v>
      </c>
      <c r="S648" s="1">
        <f t="shared" si="62"/>
        <v>105</v>
      </c>
      <c r="T648" s="1">
        <v>0.62</v>
      </c>
      <c r="U648" s="1">
        <f t="shared" si="63"/>
        <v>65.099999999999994</v>
      </c>
      <c r="V648" s="1">
        <f t="shared" si="64"/>
        <v>39.900000000000006</v>
      </c>
      <c r="W648" s="4">
        <f t="shared" si="65"/>
        <v>0.38000000000000006</v>
      </c>
      <c r="X648" s="1" t="s">
        <v>104</v>
      </c>
      <c r="Y648" s="1" t="s">
        <v>40</v>
      </c>
      <c r="Z648" s="1" t="s">
        <v>41</v>
      </c>
      <c r="AA648" s="2">
        <v>45859</v>
      </c>
      <c r="AB648" s="1">
        <v>4</v>
      </c>
      <c r="AC648" s="1" t="s">
        <v>42</v>
      </c>
    </row>
    <row r="649" spans="1:29">
      <c r="A649" s="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c r="P649" s="1">
        <f t="shared" si="60"/>
        <v>4060</v>
      </c>
      <c r="Q649" s="1">
        <v>20</v>
      </c>
      <c r="R649" s="1">
        <f t="shared" si="61"/>
        <v>812</v>
      </c>
      <c r="S649" s="1">
        <f t="shared" si="62"/>
        <v>3248</v>
      </c>
      <c r="T649" s="1">
        <v>0.47</v>
      </c>
      <c r="U649" s="1">
        <f t="shared" si="63"/>
        <v>1526.56</v>
      </c>
      <c r="V649" s="1">
        <f t="shared" si="64"/>
        <v>1721.44</v>
      </c>
      <c r="W649" s="4">
        <f t="shared" si="65"/>
        <v>0.53</v>
      </c>
      <c r="X649" s="1" t="s">
        <v>92</v>
      </c>
      <c r="Y649" s="1" t="s">
        <v>40</v>
      </c>
      <c r="Z649" s="1" t="s">
        <v>41</v>
      </c>
      <c r="AA649" s="2">
        <v>45855</v>
      </c>
      <c r="AB649" s="1">
        <v>5</v>
      </c>
      <c r="AC649" s="1" t="s">
        <v>42</v>
      </c>
    </row>
    <row r="650" spans="1:29">
      <c r="A650" s="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c r="P650" s="1">
        <f t="shared" si="60"/>
        <v>1640</v>
      </c>
      <c r="Q650" s="1">
        <v>0</v>
      </c>
      <c r="R650" s="1">
        <f t="shared" si="61"/>
        <v>0</v>
      </c>
      <c r="S650" s="1">
        <f t="shared" si="62"/>
        <v>1640</v>
      </c>
      <c r="T650" s="1">
        <v>0.48</v>
      </c>
      <c r="U650" s="1">
        <f t="shared" si="63"/>
        <v>787.19999999999993</v>
      </c>
      <c r="V650" s="1">
        <f t="shared" si="64"/>
        <v>852.80000000000007</v>
      </c>
      <c r="W650" s="4">
        <f t="shared" si="65"/>
        <v>0.52</v>
      </c>
      <c r="X650" s="1" t="s">
        <v>50</v>
      </c>
      <c r="Y650" s="1" t="s">
        <v>72</v>
      </c>
      <c r="Z650" s="1" t="s">
        <v>41</v>
      </c>
      <c r="AA650" s="2">
        <v>45856</v>
      </c>
      <c r="AB650" s="1">
        <v>4</v>
      </c>
      <c r="AC650" s="1" t="s">
        <v>42</v>
      </c>
    </row>
    <row r="651" spans="1:29">
      <c r="A651" s="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c r="P651" s="1">
        <f t="shared" si="60"/>
        <v>157770</v>
      </c>
      <c r="Q651" s="1">
        <v>25</v>
      </c>
      <c r="R651" s="1">
        <f t="shared" si="61"/>
        <v>39442.5</v>
      </c>
      <c r="S651" s="1">
        <f t="shared" si="62"/>
        <v>118327.5</v>
      </c>
      <c r="T651" s="1">
        <v>0.57999999999999996</v>
      </c>
      <c r="U651" s="1">
        <f t="shared" si="63"/>
        <v>68629.95</v>
      </c>
      <c r="V651" s="1">
        <f t="shared" si="64"/>
        <v>49697.55</v>
      </c>
      <c r="W651" s="4">
        <f t="shared" si="65"/>
        <v>0.42000000000000004</v>
      </c>
      <c r="X651" s="1" t="s">
        <v>65</v>
      </c>
      <c r="Y651" s="1" t="s">
        <v>81</v>
      </c>
      <c r="Z651" s="1" t="s">
        <v>41</v>
      </c>
      <c r="AA651" s="2">
        <v>45857</v>
      </c>
      <c r="AB651" s="1">
        <v>4</v>
      </c>
      <c r="AC651" s="1" t="s">
        <v>42</v>
      </c>
    </row>
    <row r="652" spans="1:29">
      <c r="A652" s="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c r="P652" s="1">
        <f t="shared" si="60"/>
        <v>34640</v>
      </c>
      <c r="Q652" s="1">
        <v>30</v>
      </c>
      <c r="R652" s="1">
        <f t="shared" si="61"/>
        <v>10392</v>
      </c>
      <c r="S652" s="1">
        <f t="shared" si="62"/>
        <v>24248</v>
      </c>
      <c r="T652" s="1">
        <v>0.57999999999999996</v>
      </c>
      <c r="U652" s="1">
        <f t="shared" si="63"/>
        <v>14063.839999999998</v>
      </c>
      <c r="V652" s="1">
        <f t="shared" si="64"/>
        <v>10184.160000000002</v>
      </c>
      <c r="W652" s="4">
        <f t="shared" si="65"/>
        <v>0.4200000000000001</v>
      </c>
      <c r="X652" s="1" t="s">
        <v>92</v>
      </c>
      <c r="Y652" s="1" t="s">
        <v>81</v>
      </c>
      <c r="Z652" s="1" t="s">
        <v>41</v>
      </c>
      <c r="AA652" s="2">
        <v>45860</v>
      </c>
      <c r="AB652" s="1">
        <v>4</v>
      </c>
      <c r="AC652" s="1" t="s">
        <v>42</v>
      </c>
    </row>
    <row r="653" spans="1:29">
      <c r="A653" s="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c r="P653" s="1">
        <f t="shared" si="60"/>
        <v>4860</v>
      </c>
      <c r="Q653" s="1">
        <v>0</v>
      </c>
      <c r="R653" s="1">
        <f t="shared" si="61"/>
        <v>0</v>
      </c>
      <c r="S653" s="1">
        <f t="shared" si="62"/>
        <v>4860</v>
      </c>
      <c r="T653" s="1">
        <v>0.45</v>
      </c>
      <c r="U653" s="1">
        <f t="shared" si="63"/>
        <v>2187</v>
      </c>
      <c r="V653" s="1">
        <f t="shared" si="64"/>
        <v>2673</v>
      </c>
      <c r="W653" s="4">
        <f t="shared" si="65"/>
        <v>0.55000000000000004</v>
      </c>
      <c r="X653" s="1" t="s">
        <v>65</v>
      </c>
      <c r="Y653" s="1" t="s">
        <v>57</v>
      </c>
      <c r="Z653" s="1" t="s">
        <v>41</v>
      </c>
      <c r="AA653" s="2">
        <v>45855</v>
      </c>
      <c r="AB653" s="1">
        <v>4</v>
      </c>
      <c r="AC653" s="1" t="s">
        <v>42</v>
      </c>
    </row>
    <row r="654" spans="1:29">
      <c r="A654" s="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c r="P654" s="1">
        <f t="shared" si="60"/>
        <v>2720</v>
      </c>
      <c r="Q654" s="1">
        <v>0</v>
      </c>
      <c r="R654" s="1">
        <f t="shared" si="61"/>
        <v>0</v>
      </c>
      <c r="S654" s="1">
        <f t="shared" si="62"/>
        <v>2720</v>
      </c>
      <c r="T654" s="1">
        <v>0.47</v>
      </c>
      <c r="U654" s="1">
        <f t="shared" si="63"/>
        <v>1278.3999999999999</v>
      </c>
      <c r="V654" s="1">
        <f t="shared" si="64"/>
        <v>1441.6000000000001</v>
      </c>
      <c r="W654" s="4">
        <f t="shared" si="65"/>
        <v>0.53</v>
      </c>
      <c r="X654" s="1" t="s">
        <v>147</v>
      </c>
      <c r="Y654" s="1" t="s">
        <v>57</v>
      </c>
      <c r="Z654" s="1" t="s">
        <v>41</v>
      </c>
      <c r="AA654" s="2">
        <v>45858</v>
      </c>
      <c r="AB654" s="1">
        <v>3</v>
      </c>
      <c r="AC654" s="1" t="s">
        <v>42</v>
      </c>
    </row>
    <row r="655" spans="1:29">
      <c r="A655" s="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c r="P655" s="1">
        <f t="shared" si="60"/>
        <v>22800</v>
      </c>
      <c r="Q655" s="1">
        <v>5</v>
      </c>
      <c r="R655" s="1">
        <f t="shared" si="61"/>
        <v>1140</v>
      </c>
      <c r="S655" s="1">
        <f t="shared" si="62"/>
        <v>21660</v>
      </c>
      <c r="T655" s="1">
        <v>0.57999999999999996</v>
      </c>
      <c r="U655" s="1">
        <f t="shared" si="63"/>
        <v>12562.8</v>
      </c>
      <c r="V655" s="1">
        <f t="shared" si="64"/>
        <v>9097.2000000000007</v>
      </c>
      <c r="W655" s="4">
        <f t="shared" si="65"/>
        <v>0.42000000000000004</v>
      </c>
      <c r="X655" s="1" t="s">
        <v>65</v>
      </c>
      <c r="Y655" s="1" t="s">
        <v>57</v>
      </c>
      <c r="Z655" s="1" t="s">
        <v>22</v>
      </c>
      <c r="AA655" s="1"/>
      <c r="AB655" s="1"/>
      <c r="AC655" s="1" t="s">
        <v>93</v>
      </c>
    </row>
    <row r="656" spans="1:29">
      <c r="A656" s="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c r="P656" s="1">
        <f t="shared" si="60"/>
        <v>6880</v>
      </c>
      <c r="Q656" s="1">
        <v>30</v>
      </c>
      <c r="R656" s="1">
        <f t="shared" si="61"/>
        <v>2064</v>
      </c>
      <c r="S656" s="1">
        <f t="shared" si="62"/>
        <v>4816</v>
      </c>
      <c r="T656" s="1">
        <v>0.45</v>
      </c>
      <c r="U656" s="1">
        <f t="shared" si="63"/>
        <v>2167.2000000000003</v>
      </c>
      <c r="V656" s="1">
        <f t="shared" si="64"/>
        <v>2648.7999999999997</v>
      </c>
      <c r="W656" s="4">
        <f t="shared" si="65"/>
        <v>0.54999999999999993</v>
      </c>
      <c r="X656" s="1" t="s">
        <v>92</v>
      </c>
      <c r="Y656" s="1" t="s">
        <v>57</v>
      </c>
      <c r="Z656" s="1" t="s">
        <v>41</v>
      </c>
      <c r="AA656" s="2">
        <v>45859</v>
      </c>
      <c r="AB656" s="1">
        <v>5</v>
      </c>
      <c r="AC656" s="1" t="s">
        <v>42</v>
      </c>
    </row>
    <row r="657" spans="1:29">
      <c r="A657" s="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c r="P657" s="1">
        <f t="shared" si="60"/>
        <v>660</v>
      </c>
      <c r="Q657" s="1">
        <v>15</v>
      </c>
      <c r="R657" s="1">
        <f t="shared" si="61"/>
        <v>99</v>
      </c>
      <c r="S657" s="1">
        <f t="shared" si="62"/>
        <v>561</v>
      </c>
      <c r="T657" s="1">
        <v>0.62</v>
      </c>
      <c r="U657" s="1">
        <f t="shared" si="63"/>
        <v>347.82</v>
      </c>
      <c r="V657" s="1">
        <f t="shared" si="64"/>
        <v>213.18</v>
      </c>
      <c r="W657" s="4">
        <f t="shared" si="65"/>
        <v>0.38</v>
      </c>
      <c r="X657" s="1" t="s">
        <v>65</v>
      </c>
      <c r="Y657" s="1" t="s">
        <v>81</v>
      </c>
      <c r="Z657" s="1" t="s">
        <v>41</v>
      </c>
      <c r="AA657" s="2">
        <v>45860</v>
      </c>
      <c r="AB657" s="1">
        <v>5</v>
      </c>
      <c r="AC657" s="1" t="s">
        <v>42</v>
      </c>
    </row>
    <row r="658" spans="1:29">
      <c r="A658" s="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c r="P658" s="1">
        <f t="shared" si="60"/>
        <v>8910</v>
      </c>
      <c r="Q658" s="1">
        <v>10</v>
      </c>
      <c r="R658" s="1">
        <f t="shared" si="61"/>
        <v>891</v>
      </c>
      <c r="S658" s="1">
        <f t="shared" si="62"/>
        <v>8019</v>
      </c>
      <c r="T658" s="1">
        <v>0.52</v>
      </c>
      <c r="U658" s="1">
        <f t="shared" si="63"/>
        <v>4169.88</v>
      </c>
      <c r="V658" s="1">
        <f t="shared" si="64"/>
        <v>3849.12</v>
      </c>
      <c r="W658" s="4">
        <f t="shared" si="65"/>
        <v>0.48</v>
      </c>
      <c r="X658" s="1" t="s">
        <v>50</v>
      </c>
      <c r="Y658" s="1" t="s">
        <v>72</v>
      </c>
      <c r="Z658" s="1" t="s">
        <v>120</v>
      </c>
      <c r="AA658" s="1"/>
      <c r="AB658" s="1"/>
      <c r="AC658" s="1" t="s">
        <v>42</v>
      </c>
    </row>
    <row r="659" spans="1:29">
      <c r="A659" s="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c r="P659" s="1">
        <f t="shared" si="60"/>
        <v>4200</v>
      </c>
      <c r="Q659" s="1">
        <v>30</v>
      </c>
      <c r="R659" s="1">
        <f t="shared" si="61"/>
        <v>1260</v>
      </c>
      <c r="S659" s="1">
        <f t="shared" si="62"/>
        <v>2940</v>
      </c>
      <c r="T659" s="1">
        <v>0.47</v>
      </c>
      <c r="U659" s="1">
        <f t="shared" si="63"/>
        <v>1381.8</v>
      </c>
      <c r="V659" s="1">
        <f t="shared" si="64"/>
        <v>1558.2</v>
      </c>
      <c r="W659" s="4">
        <f t="shared" si="65"/>
        <v>0.53</v>
      </c>
      <c r="X659" s="1" t="s">
        <v>147</v>
      </c>
      <c r="Y659" s="1" t="s">
        <v>40</v>
      </c>
      <c r="Z659" s="1" t="s">
        <v>41</v>
      </c>
      <c r="AA659" s="2">
        <v>45857</v>
      </c>
      <c r="AB659" s="1">
        <v>5</v>
      </c>
      <c r="AC659" s="1" t="s">
        <v>42</v>
      </c>
    </row>
    <row r="660" spans="1:29">
      <c r="A660" s="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c r="P660" s="1">
        <f t="shared" si="60"/>
        <v>33720</v>
      </c>
      <c r="Q660" s="1">
        <v>5</v>
      </c>
      <c r="R660" s="1">
        <f t="shared" si="61"/>
        <v>1686</v>
      </c>
      <c r="S660" s="1">
        <f t="shared" si="62"/>
        <v>32034</v>
      </c>
      <c r="T660" s="1">
        <v>0.52</v>
      </c>
      <c r="U660" s="1">
        <f t="shared" si="63"/>
        <v>16657.68</v>
      </c>
      <c r="V660" s="1">
        <f t="shared" si="64"/>
        <v>15376.32</v>
      </c>
      <c r="W660" s="4">
        <f t="shared" si="65"/>
        <v>0.48</v>
      </c>
      <c r="X660" s="1" t="s">
        <v>50</v>
      </c>
      <c r="Y660" s="1" t="s">
        <v>81</v>
      </c>
      <c r="Z660" s="1" t="s">
        <v>120</v>
      </c>
      <c r="AA660" s="1"/>
      <c r="AB660" s="1"/>
      <c r="AC660" s="1" t="s">
        <v>42</v>
      </c>
    </row>
    <row r="661" spans="1:29">
      <c r="A661" s="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c r="P661" s="1">
        <f t="shared" si="60"/>
        <v>1530</v>
      </c>
      <c r="Q661" s="1">
        <v>30</v>
      </c>
      <c r="R661" s="1">
        <f t="shared" si="61"/>
        <v>459</v>
      </c>
      <c r="S661" s="1">
        <f t="shared" si="62"/>
        <v>1071</v>
      </c>
      <c r="T661" s="1">
        <v>0.5</v>
      </c>
      <c r="U661" s="1">
        <f t="shared" si="63"/>
        <v>535.5</v>
      </c>
      <c r="V661" s="1">
        <f t="shared" si="64"/>
        <v>535.5</v>
      </c>
      <c r="W661" s="4">
        <f t="shared" si="65"/>
        <v>0.5</v>
      </c>
      <c r="X661" s="1" t="s">
        <v>39</v>
      </c>
      <c r="Y661" s="1" t="s">
        <v>72</v>
      </c>
      <c r="Z661" s="1" t="s">
        <v>41</v>
      </c>
      <c r="AA661" s="2">
        <v>45857</v>
      </c>
      <c r="AB661" s="1">
        <v>4</v>
      </c>
      <c r="AC661" s="1" t="s">
        <v>42</v>
      </c>
    </row>
    <row r="662" spans="1:29">
      <c r="A662" s="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c r="P662" s="1">
        <f t="shared" si="60"/>
        <v>10160</v>
      </c>
      <c r="Q662" s="1">
        <v>10</v>
      </c>
      <c r="R662" s="1">
        <f t="shared" si="61"/>
        <v>1016</v>
      </c>
      <c r="S662" s="1">
        <f t="shared" si="62"/>
        <v>9144</v>
      </c>
      <c r="T662" s="1">
        <v>0.52</v>
      </c>
      <c r="U662" s="1">
        <f t="shared" si="63"/>
        <v>4754.88</v>
      </c>
      <c r="V662" s="1">
        <f t="shared" si="64"/>
        <v>4389.12</v>
      </c>
      <c r="W662" s="4">
        <f t="shared" si="65"/>
        <v>0.48</v>
      </c>
      <c r="X662" s="1" t="s">
        <v>56</v>
      </c>
      <c r="Y662" s="1" t="s">
        <v>81</v>
      </c>
      <c r="Z662" s="1" t="s">
        <v>41</v>
      </c>
      <c r="AA662" s="2">
        <v>45860</v>
      </c>
      <c r="AB662" s="1">
        <v>3</v>
      </c>
      <c r="AC662" s="1" t="s">
        <v>42</v>
      </c>
    </row>
    <row r="663" spans="1:29">
      <c r="A663" s="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c r="P663" s="1">
        <f t="shared" si="60"/>
        <v>1070</v>
      </c>
      <c r="Q663" s="1">
        <v>0</v>
      </c>
      <c r="R663" s="1">
        <f t="shared" si="61"/>
        <v>0</v>
      </c>
      <c r="S663" s="1">
        <f t="shared" si="62"/>
        <v>1070</v>
      </c>
      <c r="T663" s="1">
        <v>0.45</v>
      </c>
      <c r="U663" s="1">
        <f t="shared" si="63"/>
        <v>481.5</v>
      </c>
      <c r="V663" s="1">
        <f t="shared" si="64"/>
        <v>588.5</v>
      </c>
      <c r="W663" s="4">
        <f t="shared" si="65"/>
        <v>0.55000000000000004</v>
      </c>
      <c r="X663" s="1" t="s">
        <v>92</v>
      </c>
      <c r="Y663" s="1" t="s">
        <v>40</v>
      </c>
      <c r="Z663" s="1" t="s">
        <v>41</v>
      </c>
      <c r="AA663" s="2">
        <v>45861</v>
      </c>
      <c r="AB663" s="1">
        <v>5</v>
      </c>
      <c r="AC663" s="1" t="s">
        <v>42</v>
      </c>
    </row>
    <row r="664" spans="1:29">
      <c r="A664" s="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c r="P664" s="1">
        <f t="shared" si="60"/>
        <v>58300</v>
      </c>
      <c r="Q664" s="1">
        <v>10</v>
      </c>
      <c r="R664" s="1">
        <f t="shared" si="61"/>
        <v>5830</v>
      </c>
      <c r="S664" s="1">
        <f t="shared" si="62"/>
        <v>52470</v>
      </c>
      <c r="T664" s="1">
        <v>0.57999999999999996</v>
      </c>
      <c r="U664" s="1">
        <f t="shared" si="63"/>
        <v>30432.6</v>
      </c>
      <c r="V664" s="1">
        <f t="shared" si="64"/>
        <v>22037.4</v>
      </c>
      <c r="W664" s="4">
        <f t="shared" si="65"/>
        <v>0.42000000000000004</v>
      </c>
      <c r="X664" s="1" t="s">
        <v>92</v>
      </c>
      <c r="Y664" s="1" t="s">
        <v>57</v>
      </c>
      <c r="Z664" s="1" t="s">
        <v>41</v>
      </c>
      <c r="AA664" s="2">
        <v>45862</v>
      </c>
      <c r="AB664" s="1">
        <v>3</v>
      </c>
      <c r="AC664" s="1" t="s">
        <v>42</v>
      </c>
    </row>
    <row r="665" spans="1:29">
      <c r="A665" s="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c r="P665" s="1">
        <f t="shared" si="60"/>
        <v>28080</v>
      </c>
      <c r="Q665" s="1">
        <v>5</v>
      </c>
      <c r="R665" s="1">
        <f t="shared" si="61"/>
        <v>1404</v>
      </c>
      <c r="S665" s="1">
        <f t="shared" si="62"/>
        <v>26676</v>
      </c>
      <c r="T665" s="1">
        <v>0.52</v>
      </c>
      <c r="U665" s="1">
        <f t="shared" si="63"/>
        <v>13871.52</v>
      </c>
      <c r="V665" s="1">
        <f t="shared" si="64"/>
        <v>12804.48</v>
      </c>
      <c r="W665" s="4">
        <f t="shared" si="65"/>
        <v>0.48</v>
      </c>
      <c r="X665" s="1" t="s">
        <v>65</v>
      </c>
      <c r="Y665" s="1" t="s">
        <v>40</v>
      </c>
      <c r="Z665" s="1" t="s">
        <v>41</v>
      </c>
      <c r="AA665" s="2">
        <v>45862</v>
      </c>
      <c r="AB665" s="1">
        <v>4</v>
      </c>
      <c r="AC665" s="1" t="s">
        <v>42</v>
      </c>
    </row>
    <row r="666" spans="1:29">
      <c r="A666" s="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c r="P666" s="1">
        <f t="shared" si="60"/>
        <v>4880</v>
      </c>
      <c r="Q666" s="1">
        <v>25</v>
      </c>
      <c r="R666" s="1">
        <f t="shared" si="61"/>
        <v>1220</v>
      </c>
      <c r="S666" s="1">
        <f t="shared" si="62"/>
        <v>3660</v>
      </c>
      <c r="T666" s="1">
        <v>0.35</v>
      </c>
      <c r="U666" s="1">
        <f t="shared" si="63"/>
        <v>1281</v>
      </c>
      <c r="V666" s="1">
        <f t="shared" si="64"/>
        <v>2379</v>
      </c>
      <c r="W666" s="4">
        <f t="shared" si="65"/>
        <v>0.65</v>
      </c>
      <c r="X666" s="1" t="s">
        <v>39</v>
      </c>
      <c r="Y666" s="1" t="s">
        <v>81</v>
      </c>
      <c r="Z666" s="1" t="s">
        <v>66</v>
      </c>
      <c r="AA666" s="1"/>
      <c r="AB666" s="1"/>
      <c r="AC666" s="1" t="s">
        <v>42</v>
      </c>
    </row>
    <row r="667" spans="1:29">
      <c r="A667" s="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c r="P667" s="1">
        <f t="shared" si="60"/>
        <v>4050</v>
      </c>
      <c r="Q667" s="1">
        <v>0</v>
      </c>
      <c r="R667" s="1">
        <f t="shared" si="61"/>
        <v>0</v>
      </c>
      <c r="S667" s="1">
        <f t="shared" si="62"/>
        <v>4050</v>
      </c>
      <c r="T667" s="1">
        <v>0.62</v>
      </c>
      <c r="U667" s="1">
        <f t="shared" si="63"/>
        <v>2511</v>
      </c>
      <c r="V667" s="1">
        <f t="shared" si="64"/>
        <v>1539</v>
      </c>
      <c r="W667" s="4">
        <f t="shared" si="65"/>
        <v>0.38</v>
      </c>
      <c r="X667" s="1" t="s">
        <v>147</v>
      </c>
      <c r="Y667" s="1" t="s">
        <v>81</v>
      </c>
      <c r="Z667" s="1" t="s">
        <v>51</v>
      </c>
      <c r="AA667" s="2">
        <v>45859</v>
      </c>
      <c r="AB667" s="1"/>
      <c r="AC667" s="1" t="s">
        <v>42</v>
      </c>
    </row>
    <row r="668" spans="1:29">
      <c r="A668" s="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c r="P668" s="1">
        <f t="shared" si="60"/>
        <v>6060</v>
      </c>
      <c r="Q668" s="1">
        <v>0</v>
      </c>
      <c r="R668" s="1">
        <f t="shared" si="61"/>
        <v>0</v>
      </c>
      <c r="S668" s="1">
        <f t="shared" si="62"/>
        <v>6060</v>
      </c>
      <c r="T668" s="1">
        <v>0.45</v>
      </c>
      <c r="U668" s="1">
        <f t="shared" si="63"/>
        <v>2727</v>
      </c>
      <c r="V668" s="1">
        <f t="shared" si="64"/>
        <v>3333</v>
      </c>
      <c r="W668" s="4">
        <f t="shared" si="65"/>
        <v>0.55000000000000004</v>
      </c>
      <c r="X668" s="1" t="s">
        <v>92</v>
      </c>
      <c r="Y668" s="1" t="s">
        <v>81</v>
      </c>
      <c r="Z668" s="1" t="s">
        <v>41</v>
      </c>
      <c r="AA668" s="2">
        <v>45861</v>
      </c>
      <c r="AB668" s="1">
        <v>3</v>
      </c>
      <c r="AC668" s="1" t="s">
        <v>42</v>
      </c>
    </row>
    <row r="669" spans="1:29">
      <c r="A669" s="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c r="P669" s="1">
        <f t="shared" si="60"/>
        <v>560</v>
      </c>
      <c r="Q669" s="1">
        <v>10</v>
      </c>
      <c r="R669" s="1">
        <f t="shared" si="61"/>
        <v>56</v>
      </c>
      <c r="S669" s="1">
        <f t="shared" si="62"/>
        <v>504</v>
      </c>
      <c r="T669" s="1">
        <v>0.52</v>
      </c>
      <c r="U669" s="1">
        <f t="shared" si="63"/>
        <v>262.08</v>
      </c>
      <c r="V669" s="1">
        <f t="shared" si="64"/>
        <v>241.92000000000002</v>
      </c>
      <c r="W669" s="4">
        <f t="shared" si="65"/>
        <v>0.48000000000000004</v>
      </c>
      <c r="X669" s="1" t="s">
        <v>50</v>
      </c>
      <c r="Y669" s="1" t="s">
        <v>72</v>
      </c>
      <c r="Z669" s="1" t="s">
        <v>22</v>
      </c>
      <c r="AA669" s="1"/>
      <c r="AB669" s="1"/>
      <c r="AC669" s="1" t="s">
        <v>93</v>
      </c>
    </row>
    <row r="670" spans="1:29">
      <c r="A670" s="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c r="P670" s="1">
        <f t="shared" si="60"/>
        <v>61320</v>
      </c>
      <c r="Q670" s="1">
        <v>20</v>
      </c>
      <c r="R670" s="1">
        <f t="shared" si="61"/>
        <v>12264</v>
      </c>
      <c r="S670" s="1">
        <f t="shared" si="62"/>
        <v>49056</v>
      </c>
      <c r="T670" s="1">
        <v>0.57999999999999996</v>
      </c>
      <c r="U670" s="1">
        <f t="shared" si="63"/>
        <v>28452.48</v>
      </c>
      <c r="V670" s="1">
        <f t="shared" si="64"/>
        <v>20603.52</v>
      </c>
      <c r="W670" s="4">
        <f t="shared" si="65"/>
        <v>0.42</v>
      </c>
      <c r="X670" s="1" t="s">
        <v>50</v>
      </c>
      <c r="Y670" s="1" t="s">
        <v>81</v>
      </c>
      <c r="Z670" s="1" t="s">
        <v>41</v>
      </c>
      <c r="AA670" s="2">
        <v>45861</v>
      </c>
      <c r="AB670" s="1">
        <v>5</v>
      </c>
      <c r="AC670" s="1" t="s">
        <v>42</v>
      </c>
    </row>
    <row r="671" spans="1:29">
      <c r="A671" s="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c r="P671" s="1">
        <f t="shared" si="60"/>
        <v>2140</v>
      </c>
      <c r="Q671" s="1">
        <v>0</v>
      </c>
      <c r="R671" s="1">
        <f t="shared" si="61"/>
        <v>0</v>
      </c>
      <c r="S671" s="1">
        <f t="shared" si="62"/>
        <v>2140</v>
      </c>
      <c r="T671" s="1">
        <v>0.47</v>
      </c>
      <c r="U671" s="1">
        <f t="shared" si="63"/>
        <v>1005.8</v>
      </c>
      <c r="V671" s="1">
        <f t="shared" si="64"/>
        <v>1134.2</v>
      </c>
      <c r="W671" s="4">
        <f t="shared" si="65"/>
        <v>0.53</v>
      </c>
      <c r="X671" s="1" t="s">
        <v>50</v>
      </c>
      <c r="Y671" s="1" t="s">
        <v>57</v>
      </c>
      <c r="Z671" s="1" t="s">
        <v>66</v>
      </c>
      <c r="AA671" s="1"/>
      <c r="AB671" s="1"/>
      <c r="AC671" s="1" t="s">
        <v>42</v>
      </c>
    </row>
    <row r="672" spans="1:29">
      <c r="A672" s="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c r="P672" s="1">
        <f t="shared" si="60"/>
        <v>3120</v>
      </c>
      <c r="Q672" s="1">
        <v>0</v>
      </c>
      <c r="R672" s="1">
        <f t="shared" si="61"/>
        <v>0</v>
      </c>
      <c r="S672" s="1">
        <f t="shared" si="62"/>
        <v>3120</v>
      </c>
      <c r="T672" s="1">
        <v>0.35</v>
      </c>
      <c r="U672" s="1">
        <f t="shared" si="63"/>
        <v>1092</v>
      </c>
      <c r="V672" s="1">
        <f t="shared" si="64"/>
        <v>2028</v>
      </c>
      <c r="W672" s="4">
        <f t="shared" si="65"/>
        <v>0.65</v>
      </c>
      <c r="X672" s="1" t="s">
        <v>65</v>
      </c>
      <c r="Y672" s="1" t="s">
        <v>72</v>
      </c>
      <c r="Z672" s="1" t="s">
        <v>22</v>
      </c>
      <c r="AA672" s="1"/>
      <c r="AB672" s="1"/>
      <c r="AC672" s="1" t="s">
        <v>93</v>
      </c>
    </row>
    <row r="673" spans="1:29">
      <c r="A673" s="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c r="P673" s="1">
        <f t="shared" si="60"/>
        <v>16860</v>
      </c>
      <c r="Q673" s="1">
        <v>10</v>
      </c>
      <c r="R673" s="1">
        <f t="shared" si="61"/>
        <v>1686</v>
      </c>
      <c r="S673" s="1">
        <f t="shared" si="62"/>
        <v>15174</v>
      </c>
      <c r="T673" s="1">
        <v>0.5</v>
      </c>
      <c r="U673" s="1">
        <f t="shared" si="63"/>
        <v>7587</v>
      </c>
      <c r="V673" s="1">
        <f t="shared" si="64"/>
        <v>7587</v>
      </c>
      <c r="W673" s="4">
        <f t="shared" si="65"/>
        <v>0.5</v>
      </c>
      <c r="X673" s="1" t="s">
        <v>65</v>
      </c>
      <c r="Y673" s="1" t="s">
        <v>40</v>
      </c>
      <c r="Z673" s="1" t="s">
        <v>66</v>
      </c>
      <c r="AA673" s="1"/>
      <c r="AB673" s="1"/>
      <c r="AC673" s="1" t="s">
        <v>42</v>
      </c>
    </row>
    <row r="674" spans="1:29">
      <c r="A674" s="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c r="P674" s="1">
        <f t="shared" si="60"/>
        <v>8850</v>
      </c>
      <c r="Q674" s="1">
        <v>0</v>
      </c>
      <c r="R674" s="1">
        <f t="shared" si="61"/>
        <v>0</v>
      </c>
      <c r="S674" s="1">
        <f t="shared" si="62"/>
        <v>8850</v>
      </c>
      <c r="T674" s="1">
        <v>0.45</v>
      </c>
      <c r="U674" s="1">
        <f t="shared" si="63"/>
        <v>3982.5</v>
      </c>
      <c r="V674" s="1">
        <f t="shared" si="64"/>
        <v>4867.5</v>
      </c>
      <c r="W674" s="4">
        <f t="shared" si="65"/>
        <v>0.55000000000000004</v>
      </c>
      <c r="X674" s="1" t="s">
        <v>56</v>
      </c>
      <c r="Y674" s="1" t="s">
        <v>57</v>
      </c>
      <c r="Z674" s="1" t="s">
        <v>51</v>
      </c>
      <c r="AA674" s="2">
        <v>45863</v>
      </c>
      <c r="AB674" s="1"/>
      <c r="AC674" s="1" t="s">
        <v>42</v>
      </c>
    </row>
    <row r="675" spans="1:29">
      <c r="A675" s="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c r="P675" s="1">
        <f t="shared" si="60"/>
        <v>79290</v>
      </c>
      <c r="Q675" s="1">
        <v>10</v>
      </c>
      <c r="R675" s="1">
        <f t="shared" si="61"/>
        <v>7929</v>
      </c>
      <c r="S675" s="1">
        <f t="shared" si="62"/>
        <v>71361</v>
      </c>
      <c r="T675" s="1">
        <v>0.57999999999999996</v>
      </c>
      <c r="U675" s="1">
        <f t="shared" si="63"/>
        <v>41389.379999999997</v>
      </c>
      <c r="V675" s="1">
        <f t="shared" si="64"/>
        <v>29971.620000000003</v>
      </c>
      <c r="W675" s="4">
        <f t="shared" si="65"/>
        <v>0.42000000000000004</v>
      </c>
      <c r="X675" s="1" t="s">
        <v>147</v>
      </c>
      <c r="Y675" s="1" t="s">
        <v>81</v>
      </c>
      <c r="Z675" s="1" t="s">
        <v>22</v>
      </c>
      <c r="AA675" s="1"/>
      <c r="AB675" s="1"/>
      <c r="AC675" s="1" t="s">
        <v>93</v>
      </c>
    </row>
    <row r="676" spans="1:29">
      <c r="A676" s="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c r="P676" s="1">
        <f t="shared" si="60"/>
        <v>17520</v>
      </c>
      <c r="Q676" s="1">
        <v>0</v>
      </c>
      <c r="R676" s="1">
        <f t="shared" si="61"/>
        <v>0</v>
      </c>
      <c r="S676" s="1">
        <f t="shared" si="62"/>
        <v>17520</v>
      </c>
      <c r="T676" s="1">
        <v>0.48</v>
      </c>
      <c r="U676" s="1">
        <f t="shared" si="63"/>
        <v>8409.6</v>
      </c>
      <c r="V676" s="1">
        <f t="shared" si="64"/>
        <v>9110.4</v>
      </c>
      <c r="W676" s="4">
        <f t="shared" si="65"/>
        <v>0.52</v>
      </c>
      <c r="X676" s="1" t="s">
        <v>39</v>
      </c>
      <c r="Y676" s="1" t="s">
        <v>72</v>
      </c>
      <c r="Z676" s="1" t="s">
        <v>66</v>
      </c>
      <c r="AA676" s="1"/>
      <c r="AB676" s="1"/>
      <c r="AC676" s="1" t="s">
        <v>42</v>
      </c>
    </row>
    <row r="677" spans="1:29">
      <c r="A677" s="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c r="P677" s="1">
        <f t="shared" si="60"/>
        <v>18400</v>
      </c>
      <c r="Q677" s="1">
        <v>10</v>
      </c>
      <c r="R677" s="1">
        <f t="shared" si="61"/>
        <v>1840</v>
      </c>
      <c r="S677" s="1">
        <f t="shared" si="62"/>
        <v>16560</v>
      </c>
      <c r="T677" s="1">
        <v>0.5</v>
      </c>
      <c r="U677" s="1">
        <f t="shared" si="63"/>
        <v>8280</v>
      </c>
      <c r="V677" s="1">
        <f t="shared" si="64"/>
        <v>8280</v>
      </c>
      <c r="W677" s="4">
        <f t="shared" si="65"/>
        <v>0.5</v>
      </c>
      <c r="X677" s="1" t="s">
        <v>92</v>
      </c>
      <c r="Y677" s="1" t="s">
        <v>40</v>
      </c>
      <c r="Z677" s="1" t="s">
        <v>41</v>
      </c>
      <c r="AA677" s="2">
        <v>45864</v>
      </c>
      <c r="AB677" s="1">
        <v>4</v>
      </c>
      <c r="AC677" s="1" t="s">
        <v>42</v>
      </c>
    </row>
    <row r="678" spans="1:29">
      <c r="A678" s="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c r="P678" s="1">
        <f t="shared" si="60"/>
        <v>2150</v>
      </c>
      <c r="Q678" s="1">
        <v>25</v>
      </c>
      <c r="R678" s="1">
        <f t="shared" si="61"/>
        <v>537.5</v>
      </c>
      <c r="S678" s="1">
        <f t="shared" si="62"/>
        <v>1612.5</v>
      </c>
      <c r="T678" s="1">
        <v>0.35</v>
      </c>
      <c r="U678" s="1">
        <f t="shared" si="63"/>
        <v>564.375</v>
      </c>
      <c r="V678" s="1">
        <f t="shared" si="64"/>
        <v>1048.125</v>
      </c>
      <c r="W678" s="4">
        <f t="shared" si="65"/>
        <v>0.65</v>
      </c>
      <c r="X678" s="1" t="s">
        <v>65</v>
      </c>
      <c r="Y678" s="1" t="s">
        <v>81</v>
      </c>
      <c r="Z678" s="1" t="s">
        <v>41</v>
      </c>
      <c r="AA678" s="2">
        <v>45865</v>
      </c>
      <c r="AB678" s="1">
        <v>3</v>
      </c>
      <c r="AC678" s="1" t="s">
        <v>42</v>
      </c>
    </row>
    <row r="679" spans="1:29">
      <c r="A679" s="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c r="P679" s="1">
        <f t="shared" si="60"/>
        <v>1740</v>
      </c>
      <c r="Q679" s="1">
        <v>20</v>
      </c>
      <c r="R679" s="1">
        <f t="shared" si="61"/>
        <v>348</v>
      </c>
      <c r="S679" s="1">
        <f t="shared" si="62"/>
        <v>1392</v>
      </c>
      <c r="T679" s="1">
        <v>0.48</v>
      </c>
      <c r="U679" s="1">
        <f t="shared" si="63"/>
        <v>668.16</v>
      </c>
      <c r="V679" s="1">
        <f t="shared" si="64"/>
        <v>723.84</v>
      </c>
      <c r="W679" s="4">
        <f t="shared" si="65"/>
        <v>0.52</v>
      </c>
      <c r="X679" s="1" t="s">
        <v>147</v>
      </c>
      <c r="Y679" s="1" t="s">
        <v>72</v>
      </c>
      <c r="Z679" s="1" t="s">
        <v>41</v>
      </c>
      <c r="AA679" s="2">
        <v>45864</v>
      </c>
      <c r="AB679" s="1">
        <v>5</v>
      </c>
      <c r="AC679" s="1" t="s">
        <v>42</v>
      </c>
    </row>
    <row r="680" spans="1:29">
      <c r="A680" s="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c r="P680" s="1">
        <f t="shared" si="60"/>
        <v>26640</v>
      </c>
      <c r="Q680" s="1">
        <v>30</v>
      </c>
      <c r="R680" s="1">
        <f t="shared" si="61"/>
        <v>7992</v>
      </c>
      <c r="S680" s="1">
        <f t="shared" si="62"/>
        <v>18648</v>
      </c>
      <c r="T680" s="1">
        <v>0.48</v>
      </c>
      <c r="U680" s="1">
        <f t="shared" si="63"/>
        <v>8951.0399999999991</v>
      </c>
      <c r="V680" s="1">
        <f t="shared" si="64"/>
        <v>9696.9600000000009</v>
      </c>
      <c r="W680" s="4">
        <f t="shared" si="65"/>
        <v>0.52</v>
      </c>
      <c r="X680" s="1" t="s">
        <v>104</v>
      </c>
      <c r="Y680" s="1" t="s">
        <v>57</v>
      </c>
      <c r="Z680" s="1" t="s">
        <v>41</v>
      </c>
      <c r="AA680" s="2">
        <v>45867</v>
      </c>
      <c r="AB680" s="1">
        <v>4</v>
      </c>
      <c r="AC680" s="1" t="s">
        <v>42</v>
      </c>
    </row>
    <row r="681" spans="1:29">
      <c r="A681" s="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c r="P681" s="1">
        <f t="shared" si="60"/>
        <v>1440</v>
      </c>
      <c r="Q681" s="1">
        <v>0</v>
      </c>
      <c r="R681" s="1">
        <f t="shared" si="61"/>
        <v>0</v>
      </c>
      <c r="S681" s="1">
        <f t="shared" si="62"/>
        <v>1440</v>
      </c>
      <c r="T681" s="1">
        <v>0.62</v>
      </c>
      <c r="U681" s="1">
        <f t="shared" si="63"/>
        <v>892.8</v>
      </c>
      <c r="V681" s="1">
        <f t="shared" si="64"/>
        <v>547.20000000000005</v>
      </c>
      <c r="W681" s="4">
        <f t="shared" si="65"/>
        <v>0.38</v>
      </c>
      <c r="X681" s="1" t="s">
        <v>56</v>
      </c>
      <c r="Y681" s="1" t="s">
        <v>81</v>
      </c>
      <c r="Z681" s="1" t="s">
        <v>66</v>
      </c>
      <c r="AA681" s="1"/>
      <c r="AB681" s="1"/>
      <c r="AC681" s="1" t="s">
        <v>42</v>
      </c>
    </row>
    <row r="682" spans="1:29">
      <c r="A682" s="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c r="P682" s="1">
        <f t="shared" si="60"/>
        <v>18400</v>
      </c>
      <c r="Q682" s="1">
        <v>15</v>
      </c>
      <c r="R682" s="1">
        <f t="shared" si="61"/>
        <v>2760</v>
      </c>
      <c r="S682" s="1">
        <f t="shared" si="62"/>
        <v>15640</v>
      </c>
      <c r="T682" s="1">
        <v>0.45</v>
      </c>
      <c r="U682" s="1">
        <f t="shared" si="63"/>
        <v>7038</v>
      </c>
      <c r="V682" s="1">
        <f t="shared" si="64"/>
        <v>8602</v>
      </c>
      <c r="W682" s="4">
        <f t="shared" si="65"/>
        <v>0.55000000000000004</v>
      </c>
      <c r="X682" s="1" t="s">
        <v>39</v>
      </c>
      <c r="Y682" s="1" t="s">
        <v>40</v>
      </c>
      <c r="Z682" s="1" t="s">
        <v>66</v>
      </c>
      <c r="AA682" s="1"/>
      <c r="AB682" s="1"/>
      <c r="AC682" s="1" t="s">
        <v>42</v>
      </c>
    </row>
    <row r="683" spans="1:29">
      <c r="A683" s="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c r="P683" s="1">
        <f t="shared" si="60"/>
        <v>1240</v>
      </c>
      <c r="Q683" s="1">
        <v>10</v>
      </c>
      <c r="R683" s="1">
        <f t="shared" si="61"/>
        <v>124</v>
      </c>
      <c r="S683" s="1">
        <f t="shared" si="62"/>
        <v>1116</v>
      </c>
      <c r="T683" s="1">
        <v>0.35</v>
      </c>
      <c r="U683" s="1">
        <f t="shared" si="63"/>
        <v>390.59999999999997</v>
      </c>
      <c r="V683" s="1">
        <f t="shared" si="64"/>
        <v>725.40000000000009</v>
      </c>
      <c r="W683" s="4">
        <f t="shared" si="65"/>
        <v>0.65000000000000013</v>
      </c>
      <c r="X683" s="1" t="s">
        <v>65</v>
      </c>
      <c r="Y683" s="1" t="s">
        <v>81</v>
      </c>
      <c r="Z683" s="1" t="s">
        <v>66</v>
      </c>
      <c r="AA683" s="1"/>
      <c r="AB683" s="1"/>
      <c r="AC683" s="1" t="s">
        <v>42</v>
      </c>
    </row>
    <row r="684" spans="1:29">
      <c r="A684" s="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c r="P684" s="1">
        <f t="shared" si="60"/>
        <v>7520</v>
      </c>
      <c r="Q684" s="1">
        <v>0</v>
      </c>
      <c r="R684" s="1">
        <f t="shared" si="61"/>
        <v>0</v>
      </c>
      <c r="S684" s="1">
        <f t="shared" si="62"/>
        <v>7520</v>
      </c>
      <c r="T684" s="1">
        <v>0.45</v>
      </c>
      <c r="U684" s="1">
        <f t="shared" si="63"/>
        <v>3384</v>
      </c>
      <c r="V684" s="1">
        <f t="shared" si="64"/>
        <v>4136</v>
      </c>
      <c r="W684" s="4">
        <f t="shared" si="65"/>
        <v>0.55000000000000004</v>
      </c>
      <c r="X684" s="1" t="s">
        <v>39</v>
      </c>
      <c r="Y684" s="1" t="s">
        <v>72</v>
      </c>
      <c r="Z684" s="1" t="s">
        <v>41</v>
      </c>
      <c r="AA684" s="2">
        <v>45864</v>
      </c>
      <c r="AB684" s="1">
        <v>3</v>
      </c>
      <c r="AC684" s="1" t="s">
        <v>42</v>
      </c>
    </row>
    <row r="685" spans="1:29">
      <c r="A685" s="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c r="P685" s="1">
        <f t="shared" si="60"/>
        <v>104840</v>
      </c>
      <c r="Q685" s="1">
        <v>25</v>
      </c>
      <c r="R685" s="1">
        <f t="shared" si="61"/>
        <v>26210</v>
      </c>
      <c r="S685" s="1">
        <f t="shared" si="62"/>
        <v>78630</v>
      </c>
      <c r="T685" s="1">
        <v>0.57999999999999996</v>
      </c>
      <c r="U685" s="1">
        <f t="shared" si="63"/>
        <v>45605.399999999994</v>
      </c>
      <c r="V685" s="1">
        <f t="shared" si="64"/>
        <v>33024.600000000006</v>
      </c>
      <c r="W685" s="4">
        <f t="shared" si="65"/>
        <v>0.4200000000000001</v>
      </c>
      <c r="X685" s="1" t="s">
        <v>147</v>
      </c>
      <c r="Y685" s="1" t="s">
        <v>40</v>
      </c>
      <c r="Z685" s="1" t="s">
        <v>41</v>
      </c>
      <c r="AA685" s="2">
        <v>45870</v>
      </c>
      <c r="AB685" s="1">
        <v>5</v>
      </c>
      <c r="AC685" s="1" t="s">
        <v>42</v>
      </c>
    </row>
    <row r="686" spans="1:29">
      <c r="A686" s="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c r="P686" s="1">
        <f t="shared" si="60"/>
        <v>9120</v>
      </c>
      <c r="Q686" s="1">
        <v>0</v>
      </c>
      <c r="R686" s="1">
        <f t="shared" si="61"/>
        <v>0</v>
      </c>
      <c r="S686" s="1">
        <f t="shared" si="62"/>
        <v>9120</v>
      </c>
      <c r="T686" s="1">
        <v>0.45</v>
      </c>
      <c r="U686" s="1">
        <f t="shared" si="63"/>
        <v>4104</v>
      </c>
      <c r="V686" s="1">
        <f t="shared" si="64"/>
        <v>5016</v>
      </c>
      <c r="W686" s="4">
        <f t="shared" si="65"/>
        <v>0.55000000000000004</v>
      </c>
      <c r="X686" s="1" t="s">
        <v>50</v>
      </c>
      <c r="Y686" s="1" t="s">
        <v>72</v>
      </c>
      <c r="Z686" s="1" t="s">
        <v>22</v>
      </c>
      <c r="AA686" s="1"/>
      <c r="AB686" s="1"/>
      <c r="AC686" s="1" t="s">
        <v>93</v>
      </c>
    </row>
    <row r="687" spans="1:29">
      <c r="A687" s="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c r="P687" s="1">
        <f t="shared" si="60"/>
        <v>3440</v>
      </c>
      <c r="Q687" s="1">
        <v>0</v>
      </c>
      <c r="R687" s="1">
        <f t="shared" si="61"/>
        <v>0</v>
      </c>
      <c r="S687" s="1">
        <f t="shared" si="62"/>
        <v>3440</v>
      </c>
      <c r="T687" s="1">
        <v>0.47</v>
      </c>
      <c r="U687" s="1">
        <f t="shared" si="63"/>
        <v>1616.8</v>
      </c>
      <c r="V687" s="1">
        <f t="shared" si="64"/>
        <v>1823.2</v>
      </c>
      <c r="W687" s="4">
        <f t="shared" si="65"/>
        <v>0.53</v>
      </c>
      <c r="X687" s="1" t="s">
        <v>56</v>
      </c>
      <c r="Y687" s="1" t="s">
        <v>40</v>
      </c>
      <c r="Z687" s="1" t="s">
        <v>66</v>
      </c>
      <c r="AA687" s="1"/>
      <c r="AB687" s="1"/>
      <c r="AC687" s="1" t="s">
        <v>42</v>
      </c>
    </row>
    <row r="688" spans="1:29">
      <c r="A688" s="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c r="P688" s="1">
        <f t="shared" si="60"/>
        <v>19920</v>
      </c>
      <c r="Q688" s="1">
        <v>25</v>
      </c>
      <c r="R688" s="1">
        <f t="shared" si="61"/>
        <v>4980</v>
      </c>
      <c r="S688" s="1">
        <f t="shared" si="62"/>
        <v>14940</v>
      </c>
      <c r="T688" s="1">
        <v>0.48</v>
      </c>
      <c r="U688" s="1">
        <f t="shared" si="63"/>
        <v>7171.2</v>
      </c>
      <c r="V688" s="1">
        <f t="shared" si="64"/>
        <v>7768.8</v>
      </c>
      <c r="W688" s="4">
        <f t="shared" si="65"/>
        <v>0.52</v>
      </c>
      <c r="X688" s="1" t="s">
        <v>92</v>
      </c>
      <c r="Y688" s="1" t="s">
        <v>81</v>
      </c>
      <c r="Z688" s="1" t="s">
        <v>41</v>
      </c>
      <c r="AA688" s="2">
        <v>45867</v>
      </c>
      <c r="AB688" s="1">
        <v>4</v>
      </c>
      <c r="AC688" s="1" t="s">
        <v>42</v>
      </c>
    </row>
    <row r="689" spans="1:29">
      <c r="A689" s="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c r="P689" s="1">
        <f t="shared" si="60"/>
        <v>2550</v>
      </c>
      <c r="Q689" s="1">
        <v>0</v>
      </c>
      <c r="R689" s="1">
        <f t="shared" si="61"/>
        <v>0</v>
      </c>
      <c r="S689" s="1">
        <f t="shared" si="62"/>
        <v>2550</v>
      </c>
      <c r="T689" s="1">
        <v>0.62</v>
      </c>
      <c r="U689" s="1">
        <f t="shared" si="63"/>
        <v>1581</v>
      </c>
      <c r="V689" s="1">
        <f t="shared" si="64"/>
        <v>969</v>
      </c>
      <c r="W689" s="4">
        <f t="shared" si="65"/>
        <v>0.38</v>
      </c>
      <c r="X689" s="1" t="s">
        <v>147</v>
      </c>
      <c r="Y689" s="1" t="s">
        <v>57</v>
      </c>
      <c r="Z689" s="1" t="s">
        <v>41</v>
      </c>
      <c r="AA689" s="2">
        <v>45867</v>
      </c>
      <c r="AB689" s="1">
        <v>3</v>
      </c>
      <c r="AC689" s="1" t="s">
        <v>42</v>
      </c>
    </row>
    <row r="690" spans="1:29">
      <c r="A690" s="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c r="P690" s="1">
        <f t="shared" si="60"/>
        <v>31100</v>
      </c>
      <c r="Q690" s="1">
        <v>30</v>
      </c>
      <c r="R690" s="1">
        <f t="shared" si="61"/>
        <v>9330</v>
      </c>
      <c r="S690" s="1">
        <f t="shared" si="62"/>
        <v>21770</v>
      </c>
      <c r="T690" s="1">
        <v>0.48</v>
      </c>
      <c r="U690" s="1">
        <f t="shared" si="63"/>
        <v>10449.6</v>
      </c>
      <c r="V690" s="1">
        <f t="shared" si="64"/>
        <v>11320.4</v>
      </c>
      <c r="W690" s="4">
        <f t="shared" si="65"/>
        <v>0.52</v>
      </c>
      <c r="X690" s="1" t="s">
        <v>56</v>
      </c>
      <c r="Y690" s="1" t="s">
        <v>81</v>
      </c>
      <c r="Z690" s="1" t="s">
        <v>51</v>
      </c>
      <c r="AA690" s="2">
        <v>45865</v>
      </c>
      <c r="AB690" s="1"/>
      <c r="AC690" s="1" t="s">
        <v>42</v>
      </c>
    </row>
    <row r="691" spans="1:29">
      <c r="A691" s="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c r="P691" s="1">
        <f t="shared" si="60"/>
        <v>850</v>
      </c>
      <c r="Q691" s="1">
        <v>0</v>
      </c>
      <c r="R691" s="1">
        <f t="shared" si="61"/>
        <v>0</v>
      </c>
      <c r="S691" s="1">
        <f t="shared" si="62"/>
        <v>850</v>
      </c>
      <c r="T691" s="1">
        <v>0.48</v>
      </c>
      <c r="U691" s="1">
        <f t="shared" si="63"/>
        <v>408</v>
      </c>
      <c r="V691" s="1">
        <f t="shared" si="64"/>
        <v>442</v>
      </c>
      <c r="W691" s="4">
        <f t="shared" si="65"/>
        <v>0.52</v>
      </c>
      <c r="X691" s="1" t="s">
        <v>104</v>
      </c>
      <c r="Y691" s="1" t="s">
        <v>40</v>
      </c>
      <c r="Z691" s="1" t="s">
        <v>66</v>
      </c>
      <c r="AA691" s="1"/>
      <c r="AB691" s="1"/>
      <c r="AC691" s="1" t="s">
        <v>42</v>
      </c>
    </row>
    <row r="692" spans="1:29">
      <c r="A692" s="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c r="P692" s="1">
        <f t="shared" si="60"/>
        <v>4480</v>
      </c>
      <c r="Q692" s="1">
        <v>25</v>
      </c>
      <c r="R692" s="1">
        <f t="shared" si="61"/>
        <v>1120</v>
      </c>
      <c r="S692" s="1">
        <f t="shared" si="62"/>
        <v>3360</v>
      </c>
      <c r="T692" s="1">
        <v>0.35</v>
      </c>
      <c r="U692" s="1">
        <f t="shared" si="63"/>
        <v>1176</v>
      </c>
      <c r="V692" s="1">
        <f t="shared" si="64"/>
        <v>2184</v>
      </c>
      <c r="W692" s="4">
        <f t="shared" si="65"/>
        <v>0.65</v>
      </c>
      <c r="X692" s="1" t="s">
        <v>56</v>
      </c>
      <c r="Y692" s="1" t="s">
        <v>81</v>
      </c>
      <c r="Z692" s="1" t="s">
        <v>41</v>
      </c>
      <c r="AA692" s="2">
        <v>45871</v>
      </c>
      <c r="AB692" s="1">
        <v>4</v>
      </c>
      <c r="AC692" s="1" t="s">
        <v>42</v>
      </c>
    </row>
    <row r="693" spans="1:29">
      <c r="A693" s="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c r="P693" s="1">
        <f t="shared" si="60"/>
        <v>108000</v>
      </c>
      <c r="Q693" s="1">
        <v>20</v>
      </c>
      <c r="R693" s="1">
        <f t="shared" si="61"/>
        <v>21600</v>
      </c>
      <c r="S693" s="1">
        <f t="shared" si="62"/>
        <v>86400</v>
      </c>
      <c r="T693" s="1">
        <v>0.57999999999999996</v>
      </c>
      <c r="U693" s="1">
        <f t="shared" si="63"/>
        <v>50112</v>
      </c>
      <c r="V693" s="1">
        <f t="shared" si="64"/>
        <v>36288</v>
      </c>
      <c r="W693" s="4">
        <f t="shared" si="65"/>
        <v>0.42</v>
      </c>
      <c r="X693" s="1" t="s">
        <v>50</v>
      </c>
      <c r="Y693" s="1" t="s">
        <v>40</v>
      </c>
      <c r="Z693" s="1" t="s">
        <v>120</v>
      </c>
      <c r="AA693" s="1"/>
      <c r="AB693" s="1"/>
      <c r="AC693" s="1" t="s">
        <v>42</v>
      </c>
    </row>
    <row r="694" spans="1:29">
      <c r="A694" s="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c r="P694" s="1">
        <f t="shared" si="60"/>
        <v>4200</v>
      </c>
      <c r="Q694" s="1">
        <v>30</v>
      </c>
      <c r="R694" s="1">
        <f t="shared" si="61"/>
        <v>1260</v>
      </c>
      <c r="S694" s="1">
        <f t="shared" si="62"/>
        <v>2940</v>
      </c>
      <c r="T694" s="1">
        <v>0.35</v>
      </c>
      <c r="U694" s="1">
        <f t="shared" si="63"/>
        <v>1029</v>
      </c>
      <c r="V694" s="1">
        <f t="shared" si="64"/>
        <v>1911</v>
      </c>
      <c r="W694" s="4">
        <f t="shared" si="65"/>
        <v>0.65</v>
      </c>
      <c r="X694" s="1" t="s">
        <v>147</v>
      </c>
      <c r="Y694" s="1" t="s">
        <v>40</v>
      </c>
      <c r="Z694" s="1" t="s">
        <v>41</v>
      </c>
      <c r="AA694" s="2">
        <v>45869</v>
      </c>
      <c r="AB694" s="1">
        <v>4</v>
      </c>
      <c r="AC694" s="1" t="s">
        <v>42</v>
      </c>
    </row>
    <row r="695" spans="1:29">
      <c r="A695" s="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c r="P695" s="1">
        <f t="shared" si="60"/>
        <v>940</v>
      </c>
      <c r="Q695" s="1">
        <v>15</v>
      </c>
      <c r="R695" s="1">
        <f t="shared" si="61"/>
        <v>141</v>
      </c>
      <c r="S695" s="1">
        <f t="shared" si="62"/>
        <v>799</v>
      </c>
      <c r="T695" s="1">
        <v>0.5</v>
      </c>
      <c r="U695" s="1">
        <f t="shared" si="63"/>
        <v>399.5</v>
      </c>
      <c r="V695" s="1">
        <f t="shared" si="64"/>
        <v>399.5</v>
      </c>
      <c r="W695" s="4">
        <f t="shared" si="65"/>
        <v>0.5</v>
      </c>
      <c r="X695" s="1" t="s">
        <v>56</v>
      </c>
      <c r="Y695" s="1" t="s">
        <v>81</v>
      </c>
      <c r="Z695" s="1" t="s">
        <v>41</v>
      </c>
      <c r="AA695" s="2">
        <v>45869</v>
      </c>
      <c r="AB695" s="1">
        <v>5</v>
      </c>
      <c r="AC695" s="1" t="s">
        <v>42</v>
      </c>
    </row>
    <row r="696" spans="1:29">
      <c r="A696" s="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c r="P696" s="1">
        <f t="shared" si="60"/>
        <v>8400</v>
      </c>
      <c r="Q696" s="1">
        <v>15</v>
      </c>
      <c r="R696" s="1">
        <f t="shared" si="61"/>
        <v>1260</v>
      </c>
      <c r="S696" s="1">
        <f t="shared" si="62"/>
        <v>7140</v>
      </c>
      <c r="T696" s="1">
        <v>0.45</v>
      </c>
      <c r="U696" s="1">
        <f t="shared" si="63"/>
        <v>3213</v>
      </c>
      <c r="V696" s="1">
        <f t="shared" si="64"/>
        <v>3927</v>
      </c>
      <c r="W696" s="4">
        <f t="shared" si="65"/>
        <v>0.55000000000000004</v>
      </c>
      <c r="X696" s="1" t="s">
        <v>56</v>
      </c>
      <c r="Y696" s="1" t="s">
        <v>40</v>
      </c>
      <c r="Z696" s="1" t="s">
        <v>41</v>
      </c>
      <c r="AA696" s="2">
        <v>45869</v>
      </c>
      <c r="AB696" s="1">
        <v>5</v>
      </c>
      <c r="AC696" s="1" t="s">
        <v>42</v>
      </c>
    </row>
    <row r="697" spans="1:29">
      <c r="A697" s="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c r="P697" s="1">
        <f t="shared" si="60"/>
        <v>257200</v>
      </c>
      <c r="Q697" s="1">
        <v>0</v>
      </c>
      <c r="R697" s="1">
        <f t="shared" si="61"/>
        <v>0</v>
      </c>
      <c r="S697" s="1">
        <f t="shared" si="62"/>
        <v>257200</v>
      </c>
      <c r="T697" s="1">
        <v>0.57999999999999996</v>
      </c>
      <c r="U697" s="1">
        <f t="shared" si="63"/>
        <v>149176</v>
      </c>
      <c r="V697" s="1">
        <f t="shared" si="64"/>
        <v>108024</v>
      </c>
      <c r="W697" s="4">
        <f t="shared" si="65"/>
        <v>0.42</v>
      </c>
      <c r="X697" s="1" t="s">
        <v>104</v>
      </c>
      <c r="Y697" s="1" t="s">
        <v>40</v>
      </c>
      <c r="Z697" s="1" t="s">
        <v>41</v>
      </c>
      <c r="AA697" s="2">
        <v>45874</v>
      </c>
      <c r="AB697" s="1">
        <v>5</v>
      </c>
      <c r="AC697" s="1" t="s">
        <v>42</v>
      </c>
    </row>
    <row r="698" spans="1:29">
      <c r="A698" s="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c r="P698" s="1">
        <f t="shared" si="60"/>
        <v>8120</v>
      </c>
      <c r="Q698" s="1">
        <v>5</v>
      </c>
      <c r="R698" s="1">
        <f t="shared" si="61"/>
        <v>406</v>
      </c>
      <c r="S698" s="1">
        <f t="shared" si="62"/>
        <v>7714</v>
      </c>
      <c r="T698" s="1">
        <v>0.5</v>
      </c>
      <c r="U698" s="1">
        <f t="shared" si="63"/>
        <v>3857</v>
      </c>
      <c r="V698" s="1">
        <f t="shared" si="64"/>
        <v>3857</v>
      </c>
      <c r="W698" s="4">
        <f t="shared" si="65"/>
        <v>0.5</v>
      </c>
      <c r="X698" s="1" t="s">
        <v>56</v>
      </c>
      <c r="Y698" s="1" t="s">
        <v>57</v>
      </c>
      <c r="Z698" s="1" t="s">
        <v>41</v>
      </c>
      <c r="AA698" s="2">
        <v>45870</v>
      </c>
      <c r="AB698" s="1">
        <v>5</v>
      </c>
      <c r="AC698" s="1" t="s">
        <v>42</v>
      </c>
    </row>
    <row r="699" spans="1:29">
      <c r="A699" s="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c r="P699" s="1">
        <f t="shared" si="60"/>
        <v>10560</v>
      </c>
      <c r="Q699" s="1">
        <v>30</v>
      </c>
      <c r="R699" s="1">
        <f t="shared" si="61"/>
        <v>3168</v>
      </c>
      <c r="S699" s="1">
        <f t="shared" si="62"/>
        <v>7392</v>
      </c>
      <c r="T699" s="1">
        <v>0.47</v>
      </c>
      <c r="U699" s="1">
        <f t="shared" si="63"/>
        <v>3474.24</v>
      </c>
      <c r="V699" s="1">
        <f t="shared" si="64"/>
        <v>3917.76</v>
      </c>
      <c r="W699" s="4">
        <f t="shared" si="65"/>
        <v>0.53</v>
      </c>
      <c r="X699" s="1" t="s">
        <v>56</v>
      </c>
      <c r="Y699" s="1" t="s">
        <v>72</v>
      </c>
      <c r="Z699" s="1" t="s">
        <v>66</v>
      </c>
      <c r="AA699" s="1"/>
      <c r="AB699" s="1"/>
      <c r="AC699" s="1" t="s">
        <v>42</v>
      </c>
    </row>
    <row r="700" spans="1:29">
      <c r="A700" s="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c r="P700" s="1">
        <f t="shared" si="60"/>
        <v>10140</v>
      </c>
      <c r="Q700" s="1">
        <v>0</v>
      </c>
      <c r="R700" s="1">
        <f t="shared" si="61"/>
        <v>0</v>
      </c>
      <c r="S700" s="1">
        <f t="shared" si="62"/>
        <v>10140</v>
      </c>
      <c r="T700" s="1">
        <v>0.48</v>
      </c>
      <c r="U700" s="1">
        <f t="shared" si="63"/>
        <v>4867.2</v>
      </c>
      <c r="V700" s="1">
        <f t="shared" si="64"/>
        <v>5272.8</v>
      </c>
      <c r="W700" s="4">
        <f t="shared" si="65"/>
        <v>0.52</v>
      </c>
      <c r="X700" s="1" t="s">
        <v>104</v>
      </c>
      <c r="Y700" s="1" t="s">
        <v>81</v>
      </c>
      <c r="Z700" s="1" t="s">
        <v>41</v>
      </c>
      <c r="AA700" s="2">
        <v>45872</v>
      </c>
      <c r="AB700" s="1">
        <v>5</v>
      </c>
      <c r="AC700" s="1" t="s">
        <v>42</v>
      </c>
    </row>
    <row r="701" spans="1:29">
      <c r="A701" s="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c r="P701" s="1">
        <f t="shared" si="60"/>
        <v>40080</v>
      </c>
      <c r="Q701" s="1">
        <v>30</v>
      </c>
      <c r="R701" s="1">
        <f t="shared" si="61"/>
        <v>12024</v>
      </c>
      <c r="S701" s="1">
        <f t="shared" si="62"/>
        <v>28056</v>
      </c>
      <c r="T701" s="1">
        <v>0.52</v>
      </c>
      <c r="U701" s="1">
        <f t="shared" si="63"/>
        <v>14589.12</v>
      </c>
      <c r="V701" s="1">
        <f t="shared" si="64"/>
        <v>13466.88</v>
      </c>
      <c r="W701" s="4">
        <f t="shared" si="65"/>
        <v>0.48</v>
      </c>
      <c r="X701" s="1" t="s">
        <v>50</v>
      </c>
      <c r="Y701" s="1" t="s">
        <v>40</v>
      </c>
      <c r="Z701" s="1" t="s">
        <v>120</v>
      </c>
      <c r="AA701" s="1"/>
      <c r="AB701" s="1"/>
      <c r="AC701" s="1" t="s">
        <v>42</v>
      </c>
    </row>
    <row r="702" spans="1:29">
      <c r="A702" s="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c r="P702" s="1">
        <f t="shared" si="60"/>
        <v>27100</v>
      </c>
      <c r="Q702" s="1">
        <v>20</v>
      </c>
      <c r="R702" s="1">
        <f t="shared" si="61"/>
        <v>5420</v>
      </c>
      <c r="S702" s="1">
        <f t="shared" si="62"/>
        <v>21680</v>
      </c>
      <c r="T702" s="1">
        <v>0.47</v>
      </c>
      <c r="U702" s="1">
        <f t="shared" si="63"/>
        <v>10189.599999999999</v>
      </c>
      <c r="V702" s="1">
        <f t="shared" si="64"/>
        <v>11490.400000000001</v>
      </c>
      <c r="W702" s="4">
        <f t="shared" si="65"/>
        <v>0.53</v>
      </c>
      <c r="X702" s="1" t="s">
        <v>56</v>
      </c>
      <c r="Y702" s="1" t="s">
        <v>81</v>
      </c>
      <c r="Z702" s="1" t="s">
        <v>66</v>
      </c>
      <c r="AA702" s="1"/>
      <c r="AB702" s="1"/>
      <c r="AC702" s="1" t="s">
        <v>42</v>
      </c>
    </row>
    <row r="703" spans="1:29">
      <c r="A703" s="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c r="P703" s="1">
        <f t="shared" si="60"/>
        <v>20070</v>
      </c>
      <c r="Q703" s="1">
        <v>10</v>
      </c>
      <c r="R703" s="1">
        <f t="shared" si="61"/>
        <v>2007</v>
      </c>
      <c r="S703" s="1">
        <f t="shared" si="62"/>
        <v>18063</v>
      </c>
      <c r="T703" s="1">
        <v>0.57999999999999996</v>
      </c>
      <c r="U703" s="1">
        <f t="shared" si="63"/>
        <v>10476.539999999999</v>
      </c>
      <c r="V703" s="1">
        <f t="shared" si="64"/>
        <v>7586.4600000000009</v>
      </c>
      <c r="W703" s="4">
        <f t="shared" si="65"/>
        <v>0.42000000000000004</v>
      </c>
      <c r="X703" s="1" t="s">
        <v>104</v>
      </c>
      <c r="Y703" s="1" t="s">
        <v>72</v>
      </c>
      <c r="Z703" s="1" t="s">
        <v>51</v>
      </c>
      <c r="AA703" s="2">
        <v>45871</v>
      </c>
      <c r="AB703" s="1"/>
      <c r="AC703" s="1" t="s">
        <v>42</v>
      </c>
    </row>
    <row r="704" spans="1:29">
      <c r="A704" s="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c r="P704" s="1">
        <f t="shared" si="60"/>
        <v>3240</v>
      </c>
      <c r="Q704" s="1">
        <v>30</v>
      </c>
      <c r="R704" s="1">
        <f t="shared" si="61"/>
        <v>972</v>
      </c>
      <c r="S704" s="1">
        <f t="shared" si="62"/>
        <v>2268</v>
      </c>
      <c r="T704" s="1">
        <v>0.35</v>
      </c>
      <c r="U704" s="1">
        <f t="shared" si="63"/>
        <v>793.8</v>
      </c>
      <c r="V704" s="1">
        <f t="shared" si="64"/>
        <v>1474.2</v>
      </c>
      <c r="W704" s="4">
        <f t="shared" si="65"/>
        <v>0.65</v>
      </c>
      <c r="X704" s="1" t="s">
        <v>65</v>
      </c>
      <c r="Y704" s="1" t="s">
        <v>57</v>
      </c>
      <c r="Z704" s="1" t="s">
        <v>41</v>
      </c>
      <c r="AA704" s="2">
        <v>45877</v>
      </c>
      <c r="AB704" s="1">
        <v>4</v>
      </c>
      <c r="AC704" s="1" t="s">
        <v>42</v>
      </c>
    </row>
    <row r="705" spans="1:29">
      <c r="A705" s="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c r="P705" s="1">
        <f t="shared" si="60"/>
        <v>12400</v>
      </c>
      <c r="Q705" s="1">
        <v>10</v>
      </c>
      <c r="R705" s="1">
        <f t="shared" si="61"/>
        <v>1240</v>
      </c>
      <c r="S705" s="1">
        <f t="shared" si="62"/>
        <v>11160</v>
      </c>
      <c r="T705" s="1">
        <v>0.48</v>
      </c>
      <c r="U705" s="1">
        <f t="shared" si="63"/>
        <v>5356.8</v>
      </c>
      <c r="V705" s="1">
        <f t="shared" si="64"/>
        <v>5803.2</v>
      </c>
      <c r="W705" s="4">
        <f t="shared" si="65"/>
        <v>0.52</v>
      </c>
      <c r="X705" s="1" t="s">
        <v>65</v>
      </c>
      <c r="Y705" s="1" t="s">
        <v>57</v>
      </c>
      <c r="Z705" s="1" t="s">
        <v>51</v>
      </c>
      <c r="AA705" s="2">
        <v>45875</v>
      </c>
      <c r="AB705" s="1"/>
      <c r="AC705" s="1" t="s">
        <v>42</v>
      </c>
    </row>
    <row r="706" spans="1:29">
      <c r="A706" s="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c r="P706" s="1">
        <f t="shared" si="60"/>
        <v>34530</v>
      </c>
      <c r="Q706" s="1">
        <v>30</v>
      </c>
      <c r="R706" s="1">
        <f t="shared" si="61"/>
        <v>10359</v>
      </c>
      <c r="S706" s="1">
        <f t="shared" si="62"/>
        <v>24171</v>
      </c>
      <c r="T706" s="1">
        <v>0.52</v>
      </c>
      <c r="U706" s="1">
        <f t="shared" si="63"/>
        <v>12568.92</v>
      </c>
      <c r="V706" s="1">
        <f t="shared" si="64"/>
        <v>11602.08</v>
      </c>
      <c r="W706" s="4">
        <f t="shared" si="65"/>
        <v>0.48</v>
      </c>
      <c r="X706" s="1" t="s">
        <v>56</v>
      </c>
      <c r="Y706" s="1" t="s">
        <v>72</v>
      </c>
      <c r="Z706" s="1" t="s">
        <v>66</v>
      </c>
      <c r="AA706" s="1"/>
      <c r="AB706" s="1"/>
      <c r="AC706" s="1" t="s">
        <v>42</v>
      </c>
    </row>
    <row r="707" spans="1:29">
      <c r="A707" s="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c r="P707" s="1">
        <f t="shared" ref="P707:P770" si="66">PRODUCT(N707,O707)</f>
        <v>620</v>
      </c>
      <c r="Q707" s="1">
        <v>10</v>
      </c>
      <c r="R707" s="1">
        <f t="shared" ref="R707:R770" si="67">P707*(Q707/100)</f>
        <v>62</v>
      </c>
      <c r="S707" s="1">
        <f t="shared" ref="S707:S770" si="68">P707-R707</f>
        <v>558</v>
      </c>
      <c r="T707" s="1">
        <v>0.62</v>
      </c>
      <c r="U707" s="1">
        <f t="shared" ref="U707:U770" si="69">S707*T707</f>
        <v>345.96</v>
      </c>
      <c r="V707" s="1">
        <f t="shared" ref="V707:V770" si="70">S707-U707</f>
        <v>212.04000000000002</v>
      </c>
      <c r="W707" s="4">
        <f t="shared" ref="W707:W770" si="71">(V707/S707)</f>
        <v>0.38000000000000006</v>
      </c>
      <c r="X707" s="1" t="s">
        <v>147</v>
      </c>
      <c r="Y707" s="1" t="s">
        <v>72</v>
      </c>
      <c r="Z707" s="1" t="s">
        <v>66</v>
      </c>
      <c r="AA707" s="1"/>
      <c r="AB707" s="1"/>
      <c r="AC707" s="1" t="s">
        <v>42</v>
      </c>
    </row>
    <row r="708" spans="1:29">
      <c r="A708" s="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c r="P708" s="1">
        <f t="shared" si="66"/>
        <v>23540</v>
      </c>
      <c r="Q708" s="1">
        <v>0</v>
      </c>
      <c r="R708" s="1">
        <f t="shared" si="67"/>
        <v>0</v>
      </c>
      <c r="S708" s="1">
        <f t="shared" si="68"/>
        <v>23540</v>
      </c>
      <c r="T708" s="1">
        <v>0.52</v>
      </c>
      <c r="U708" s="1">
        <f t="shared" si="69"/>
        <v>12240.800000000001</v>
      </c>
      <c r="V708" s="1">
        <f t="shared" si="70"/>
        <v>11299.199999999999</v>
      </c>
      <c r="W708" s="4">
        <f t="shared" si="71"/>
        <v>0.47999999999999993</v>
      </c>
      <c r="X708" s="1" t="s">
        <v>147</v>
      </c>
      <c r="Y708" s="1" t="s">
        <v>81</v>
      </c>
      <c r="Z708" s="1" t="s">
        <v>41</v>
      </c>
      <c r="AA708" s="2">
        <v>45878</v>
      </c>
      <c r="AB708" s="1">
        <v>4</v>
      </c>
      <c r="AC708" s="1" t="s">
        <v>42</v>
      </c>
    </row>
    <row r="709" spans="1:29">
      <c r="A709" s="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c r="P709" s="1">
        <f t="shared" si="66"/>
        <v>440</v>
      </c>
      <c r="Q709" s="1">
        <v>0</v>
      </c>
      <c r="R709" s="1">
        <f t="shared" si="67"/>
        <v>0</v>
      </c>
      <c r="S709" s="1">
        <f t="shared" si="68"/>
        <v>440</v>
      </c>
      <c r="T709" s="1">
        <v>0.62</v>
      </c>
      <c r="U709" s="1">
        <f t="shared" si="69"/>
        <v>272.8</v>
      </c>
      <c r="V709" s="1">
        <f t="shared" si="70"/>
        <v>167.2</v>
      </c>
      <c r="W709" s="4">
        <f t="shared" si="71"/>
        <v>0.37999999999999995</v>
      </c>
      <c r="X709" s="1" t="s">
        <v>104</v>
      </c>
      <c r="Y709" s="1" t="s">
        <v>40</v>
      </c>
      <c r="Z709" s="1" t="s">
        <v>22</v>
      </c>
      <c r="AA709" s="1"/>
      <c r="AB709" s="1"/>
      <c r="AC709" s="1" t="s">
        <v>93</v>
      </c>
    </row>
    <row r="710" spans="1:29">
      <c r="A710" s="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c r="P710" s="1">
        <f t="shared" si="66"/>
        <v>10590</v>
      </c>
      <c r="Q710" s="1">
        <v>15</v>
      </c>
      <c r="R710" s="1">
        <f t="shared" si="67"/>
        <v>1588.5</v>
      </c>
      <c r="S710" s="1">
        <f t="shared" si="68"/>
        <v>9001.5</v>
      </c>
      <c r="T710" s="1">
        <v>0.45</v>
      </c>
      <c r="U710" s="1">
        <f t="shared" si="69"/>
        <v>4050.6750000000002</v>
      </c>
      <c r="V710" s="1">
        <f t="shared" si="70"/>
        <v>4950.8249999999998</v>
      </c>
      <c r="W710" s="4">
        <f t="shared" si="71"/>
        <v>0.54999999999999993</v>
      </c>
      <c r="X710" s="1" t="s">
        <v>104</v>
      </c>
      <c r="Y710" s="1" t="s">
        <v>57</v>
      </c>
      <c r="Z710" s="1" t="s">
        <v>41</v>
      </c>
      <c r="AA710" s="2">
        <v>45872</v>
      </c>
      <c r="AB710" s="1">
        <v>3</v>
      </c>
      <c r="AC710" s="1" t="s">
        <v>42</v>
      </c>
    </row>
    <row r="711" spans="1:29">
      <c r="A711" s="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c r="P711" s="1">
        <f t="shared" si="66"/>
        <v>720</v>
      </c>
      <c r="Q711" s="1">
        <v>0</v>
      </c>
      <c r="R711" s="1">
        <f t="shared" si="67"/>
        <v>0</v>
      </c>
      <c r="S711" s="1">
        <f t="shared" si="68"/>
        <v>720</v>
      </c>
      <c r="T711" s="1">
        <v>0.62</v>
      </c>
      <c r="U711" s="1">
        <f t="shared" si="69"/>
        <v>446.4</v>
      </c>
      <c r="V711" s="1">
        <f t="shared" si="70"/>
        <v>273.60000000000002</v>
      </c>
      <c r="W711" s="4">
        <f t="shared" si="71"/>
        <v>0.38</v>
      </c>
      <c r="X711" s="1" t="s">
        <v>50</v>
      </c>
      <c r="Y711" s="1" t="s">
        <v>40</v>
      </c>
      <c r="Z711" s="1" t="s">
        <v>41</v>
      </c>
      <c r="AA711" s="2">
        <v>45874</v>
      </c>
      <c r="AB711" s="1">
        <v>5</v>
      </c>
      <c r="AC711" s="1" t="s">
        <v>42</v>
      </c>
    </row>
    <row r="712" spans="1:29">
      <c r="A712" s="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c r="P712" s="1">
        <f t="shared" si="66"/>
        <v>21360</v>
      </c>
      <c r="Q712" s="1">
        <v>10</v>
      </c>
      <c r="R712" s="1">
        <f t="shared" si="67"/>
        <v>2136</v>
      </c>
      <c r="S712" s="1">
        <f t="shared" si="68"/>
        <v>19224</v>
      </c>
      <c r="T712" s="1">
        <v>0.48</v>
      </c>
      <c r="U712" s="1">
        <f t="shared" si="69"/>
        <v>9227.52</v>
      </c>
      <c r="V712" s="1">
        <f t="shared" si="70"/>
        <v>9996.48</v>
      </c>
      <c r="W712" s="4">
        <f t="shared" si="71"/>
        <v>0.52</v>
      </c>
      <c r="X712" s="1" t="s">
        <v>92</v>
      </c>
      <c r="Y712" s="1" t="s">
        <v>57</v>
      </c>
      <c r="Z712" s="1" t="s">
        <v>22</v>
      </c>
      <c r="AA712" s="1"/>
      <c r="AB712" s="1"/>
      <c r="AC712" s="1" t="s">
        <v>93</v>
      </c>
    </row>
    <row r="713" spans="1:29">
      <c r="A713" s="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c r="P713" s="1">
        <f t="shared" si="66"/>
        <v>18000</v>
      </c>
      <c r="Q713" s="1">
        <v>0</v>
      </c>
      <c r="R713" s="1">
        <f t="shared" si="67"/>
        <v>0</v>
      </c>
      <c r="S713" s="1">
        <f t="shared" si="68"/>
        <v>18000</v>
      </c>
      <c r="T713" s="1">
        <v>0.52</v>
      </c>
      <c r="U713" s="1">
        <f t="shared" si="69"/>
        <v>9360</v>
      </c>
      <c r="V713" s="1">
        <f t="shared" si="70"/>
        <v>8640</v>
      </c>
      <c r="W713" s="4">
        <f t="shared" si="71"/>
        <v>0.48</v>
      </c>
      <c r="X713" s="1" t="s">
        <v>92</v>
      </c>
      <c r="Y713" s="1" t="s">
        <v>57</v>
      </c>
      <c r="Z713" s="1" t="s">
        <v>51</v>
      </c>
      <c r="AA713" s="2">
        <v>45873</v>
      </c>
      <c r="AB713" s="1"/>
      <c r="AC713" s="1" t="s">
        <v>42</v>
      </c>
    </row>
    <row r="714" spans="1:29">
      <c r="A714" s="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c r="P714" s="1">
        <f t="shared" si="66"/>
        <v>23740</v>
      </c>
      <c r="Q714" s="1">
        <v>20</v>
      </c>
      <c r="R714" s="1">
        <f t="shared" si="67"/>
        <v>4748</v>
      </c>
      <c r="S714" s="1">
        <f t="shared" si="68"/>
        <v>18992</v>
      </c>
      <c r="T714" s="1">
        <v>0.52</v>
      </c>
      <c r="U714" s="1">
        <f t="shared" si="69"/>
        <v>9875.84</v>
      </c>
      <c r="V714" s="1">
        <f t="shared" si="70"/>
        <v>9116.16</v>
      </c>
      <c r="W714" s="4">
        <f t="shared" si="71"/>
        <v>0.48</v>
      </c>
      <c r="X714" s="1" t="s">
        <v>65</v>
      </c>
      <c r="Y714" s="1" t="s">
        <v>57</v>
      </c>
      <c r="Z714" s="1" t="s">
        <v>51</v>
      </c>
      <c r="AA714" s="2">
        <v>45875</v>
      </c>
      <c r="AB714" s="1"/>
      <c r="AC714" s="1" t="s">
        <v>42</v>
      </c>
    </row>
    <row r="715" spans="1:29">
      <c r="A715" s="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c r="P715" s="1">
        <f t="shared" si="66"/>
        <v>420</v>
      </c>
      <c r="Q715" s="1">
        <v>0</v>
      </c>
      <c r="R715" s="1">
        <f t="shared" si="67"/>
        <v>0</v>
      </c>
      <c r="S715" s="1">
        <f t="shared" si="68"/>
        <v>420</v>
      </c>
      <c r="T715" s="1">
        <v>0.45</v>
      </c>
      <c r="U715" s="1">
        <f t="shared" si="69"/>
        <v>189</v>
      </c>
      <c r="V715" s="1">
        <f t="shared" si="70"/>
        <v>231</v>
      </c>
      <c r="W715" s="4">
        <f t="shared" si="71"/>
        <v>0.55000000000000004</v>
      </c>
      <c r="X715" s="1" t="s">
        <v>92</v>
      </c>
      <c r="Y715" s="1" t="s">
        <v>57</v>
      </c>
      <c r="Z715" s="1" t="s">
        <v>22</v>
      </c>
      <c r="AA715" s="1"/>
      <c r="AB715" s="1"/>
      <c r="AC715" s="1" t="s">
        <v>93</v>
      </c>
    </row>
    <row r="716" spans="1:29">
      <c r="A716" s="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c r="P716" s="1">
        <f t="shared" si="66"/>
        <v>1100</v>
      </c>
      <c r="Q716" s="1">
        <v>5</v>
      </c>
      <c r="R716" s="1">
        <f t="shared" si="67"/>
        <v>55</v>
      </c>
      <c r="S716" s="1">
        <f t="shared" si="68"/>
        <v>1045</v>
      </c>
      <c r="T716" s="1">
        <v>0.62</v>
      </c>
      <c r="U716" s="1">
        <f t="shared" si="69"/>
        <v>647.9</v>
      </c>
      <c r="V716" s="1">
        <f t="shared" si="70"/>
        <v>397.1</v>
      </c>
      <c r="W716" s="4">
        <f t="shared" si="71"/>
        <v>0.38</v>
      </c>
      <c r="X716" s="1" t="s">
        <v>39</v>
      </c>
      <c r="Y716" s="1" t="s">
        <v>57</v>
      </c>
      <c r="Z716" s="1" t="s">
        <v>41</v>
      </c>
      <c r="AA716" s="2">
        <v>45880</v>
      </c>
      <c r="AB716" s="1">
        <v>3</v>
      </c>
      <c r="AC716" s="1" t="s">
        <v>42</v>
      </c>
    </row>
    <row r="717" spans="1:29">
      <c r="A717" s="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c r="P717" s="1">
        <f t="shared" si="66"/>
        <v>3020</v>
      </c>
      <c r="Q717" s="1">
        <v>20</v>
      </c>
      <c r="R717" s="1">
        <f t="shared" si="67"/>
        <v>604</v>
      </c>
      <c r="S717" s="1">
        <f t="shared" si="68"/>
        <v>2416</v>
      </c>
      <c r="T717" s="1">
        <v>0.45</v>
      </c>
      <c r="U717" s="1">
        <f t="shared" si="69"/>
        <v>1087.2</v>
      </c>
      <c r="V717" s="1">
        <f t="shared" si="70"/>
        <v>1328.8</v>
      </c>
      <c r="W717" s="4">
        <f t="shared" si="71"/>
        <v>0.54999999999999993</v>
      </c>
      <c r="X717" s="1" t="s">
        <v>147</v>
      </c>
      <c r="Y717" s="1" t="s">
        <v>72</v>
      </c>
      <c r="Z717" s="1" t="s">
        <v>41</v>
      </c>
      <c r="AA717" s="2">
        <v>45874</v>
      </c>
      <c r="AB717" s="1">
        <v>5</v>
      </c>
      <c r="AC717" s="1" t="s">
        <v>42</v>
      </c>
    </row>
    <row r="718" spans="1:29">
      <c r="A718" s="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c r="P718" s="1">
        <f t="shared" si="66"/>
        <v>2260</v>
      </c>
      <c r="Q718" s="1">
        <v>30</v>
      </c>
      <c r="R718" s="1">
        <f t="shared" si="67"/>
        <v>678</v>
      </c>
      <c r="S718" s="1">
        <f t="shared" si="68"/>
        <v>1582</v>
      </c>
      <c r="T718" s="1">
        <v>0.35</v>
      </c>
      <c r="U718" s="1">
        <f t="shared" si="69"/>
        <v>553.69999999999993</v>
      </c>
      <c r="V718" s="1">
        <f t="shared" si="70"/>
        <v>1028.3000000000002</v>
      </c>
      <c r="W718" s="4">
        <f t="shared" si="71"/>
        <v>0.65000000000000013</v>
      </c>
      <c r="X718" s="1" t="s">
        <v>147</v>
      </c>
      <c r="Y718" s="1" t="s">
        <v>57</v>
      </c>
      <c r="Z718" s="1" t="s">
        <v>51</v>
      </c>
      <c r="AA718" s="2">
        <v>45878</v>
      </c>
      <c r="AB718" s="1"/>
      <c r="AC718" s="1" t="s">
        <v>42</v>
      </c>
    </row>
    <row r="719" spans="1:29">
      <c r="A719" s="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c r="P719" s="1">
        <f t="shared" si="66"/>
        <v>1810</v>
      </c>
      <c r="Q719" s="1">
        <v>0</v>
      </c>
      <c r="R719" s="1">
        <f t="shared" si="67"/>
        <v>0</v>
      </c>
      <c r="S719" s="1">
        <f t="shared" si="68"/>
        <v>1810</v>
      </c>
      <c r="T719" s="1">
        <v>0.45</v>
      </c>
      <c r="U719" s="1">
        <f t="shared" si="69"/>
        <v>814.5</v>
      </c>
      <c r="V719" s="1">
        <f t="shared" si="70"/>
        <v>995.5</v>
      </c>
      <c r="W719" s="4">
        <f t="shared" si="71"/>
        <v>0.55000000000000004</v>
      </c>
      <c r="X719" s="1" t="s">
        <v>50</v>
      </c>
      <c r="Y719" s="1" t="s">
        <v>57</v>
      </c>
      <c r="Z719" s="1" t="s">
        <v>41</v>
      </c>
      <c r="AA719" s="2">
        <v>45875</v>
      </c>
      <c r="AB719" s="1">
        <v>3</v>
      </c>
      <c r="AC719" s="1" t="s">
        <v>42</v>
      </c>
    </row>
    <row r="720" spans="1:29">
      <c r="A720" s="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c r="P720" s="1">
        <f t="shared" si="66"/>
        <v>54550</v>
      </c>
      <c r="Q720" s="1">
        <v>0</v>
      </c>
      <c r="R720" s="1">
        <f t="shared" si="67"/>
        <v>0</v>
      </c>
      <c r="S720" s="1">
        <f t="shared" si="68"/>
        <v>54550</v>
      </c>
      <c r="T720" s="1">
        <v>0.52</v>
      </c>
      <c r="U720" s="1">
        <f t="shared" si="69"/>
        <v>28366</v>
      </c>
      <c r="V720" s="1">
        <f t="shared" si="70"/>
        <v>26184</v>
      </c>
      <c r="W720" s="4">
        <f t="shared" si="71"/>
        <v>0.48</v>
      </c>
      <c r="X720" s="1" t="s">
        <v>56</v>
      </c>
      <c r="Y720" s="1" t="s">
        <v>72</v>
      </c>
      <c r="Z720" s="1" t="s">
        <v>66</v>
      </c>
      <c r="AA720" s="1"/>
      <c r="AB720" s="1"/>
      <c r="AC720" s="1" t="s">
        <v>42</v>
      </c>
    </row>
    <row r="721" spans="1:29">
      <c r="A721" s="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c r="P721" s="1">
        <f t="shared" si="66"/>
        <v>3480</v>
      </c>
      <c r="Q721" s="1">
        <v>15</v>
      </c>
      <c r="R721" s="1">
        <f t="shared" si="67"/>
        <v>522</v>
      </c>
      <c r="S721" s="1">
        <f t="shared" si="68"/>
        <v>2958</v>
      </c>
      <c r="T721" s="1">
        <v>0.62</v>
      </c>
      <c r="U721" s="1">
        <f t="shared" si="69"/>
        <v>1833.96</v>
      </c>
      <c r="V721" s="1">
        <f t="shared" si="70"/>
        <v>1124.04</v>
      </c>
      <c r="W721" s="4">
        <f t="shared" si="71"/>
        <v>0.38</v>
      </c>
      <c r="X721" s="1" t="s">
        <v>104</v>
      </c>
      <c r="Y721" s="1" t="s">
        <v>57</v>
      </c>
      <c r="Z721" s="1" t="s">
        <v>41</v>
      </c>
      <c r="AA721" s="2">
        <v>45879</v>
      </c>
      <c r="AB721" s="1">
        <v>4</v>
      </c>
      <c r="AC721" s="1" t="s">
        <v>42</v>
      </c>
    </row>
    <row r="722" spans="1:29">
      <c r="A722" s="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c r="P722" s="1">
        <f t="shared" si="66"/>
        <v>7320</v>
      </c>
      <c r="Q722" s="1">
        <v>30</v>
      </c>
      <c r="R722" s="1">
        <f t="shared" si="67"/>
        <v>2196</v>
      </c>
      <c r="S722" s="1">
        <f t="shared" si="68"/>
        <v>5124</v>
      </c>
      <c r="T722" s="1">
        <v>0.47</v>
      </c>
      <c r="U722" s="1">
        <f t="shared" si="69"/>
        <v>2408.2799999999997</v>
      </c>
      <c r="V722" s="1">
        <f t="shared" si="70"/>
        <v>2715.7200000000003</v>
      </c>
      <c r="W722" s="4">
        <f t="shared" si="71"/>
        <v>0.53</v>
      </c>
      <c r="X722" s="1" t="s">
        <v>50</v>
      </c>
      <c r="Y722" s="1" t="s">
        <v>40</v>
      </c>
      <c r="Z722" s="1" t="s">
        <v>41</v>
      </c>
      <c r="AA722" s="2">
        <v>45876</v>
      </c>
      <c r="AB722" s="1">
        <v>5</v>
      </c>
      <c r="AC722" s="1" t="s">
        <v>42</v>
      </c>
    </row>
    <row r="723" spans="1:29">
      <c r="A723" s="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c r="P723" s="1">
        <f t="shared" si="66"/>
        <v>5400</v>
      </c>
      <c r="Q723" s="1">
        <v>0</v>
      </c>
      <c r="R723" s="1">
        <f t="shared" si="67"/>
        <v>0</v>
      </c>
      <c r="S723" s="1">
        <f t="shared" si="68"/>
        <v>5400</v>
      </c>
      <c r="T723" s="1">
        <v>0.47</v>
      </c>
      <c r="U723" s="1">
        <f t="shared" si="69"/>
        <v>2538</v>
      </c>
      <c r="V723" s="1">
        <f t="shared" si="70"/>
        <v>2862</v>
      </c>
      <c r="W723" s="4">
        <f t="shared" si="71"/>
        <v>0.53</v>
      </c>
      <c r="X723" s="1" t="s">
        <v>39</v>
      </c>
      <c r="Y723" s="1" t="s">
        <v>57</v>
      </c>
      <c r="Z723" s="1" t="s">
        <v>120</v>
      </c>
      <c r="AA723" s="1"/>
      <c r="AB723" s="1"/>
      <c r="AC723" s="1" t="s">
        <v>42</v>
      </c>
    </row>
    <row r="724" spans="1:29">
      <c r="A724" s="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c r="P724" s="1">
        <f t="shared" si="66"/>
        <v>2490</v>
      </c>
      <c r="Q724" s="1">
        <v>20</v>
      </c>
      <c r="R724" s="1">
        <f t="shared" si="67"/>
        <v>498</v>
      </c>
      <c r="S724" s="1">
        <f t="shared" si="68"/>
        <v>1992</v>
      </c>
      <c r="T724" s="1">
        <v>0.5</v>
      </c>
      <c r="U724" s="1">
        <f t="shared" si="69"/>
        <v>996</v>
      </c>
      <c r="V724" s="1">
        <f t="shared" si="70"/>
        <v>996</v>
      </c>
      <c r="W724" s="4">
        <f t="shared" si="71"/>
        <v>0.5</v>
      </c>
      <c r="X724" s="1" t="s">
        <v>104</v>
      </c>
      <c r="Y724" s="1" t="s">
        <v>72</v>
      </c>
      <c r="Z724" s="1" t="s">
        <v>51</v>
      </c>
      <c r="AA724" s="2">
        <v>45877</v>
      </c>
      <c r="AB724" s="1"/>
      <c r="AC724" s="1" t="s">
        <v>42</v>
      </c>
    </row>
    <row r="725" spans="1:29">
      <c r="A725" s="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c r="P725" s="1">
        <f t="shared" si="66"/>
        <v>960</v>
      </c>
      <c r="Q725" s="1">
        <v>15</v>
      </c>
      <c r="R725" s="1">
        <f t="shared" si="67"/>
        <v>144</v>
      </c>
      <c r="S725" s="1">
        <f t="shared" si="68"/>
        <v>816</v>
      </c>
      <c r="T725" s="1">
        <v>0.35</v>
      </c>
      <c r="U725" s="1">
        <f t="shared" si="69"/>
        <v>285.59999999999997</v>
      </c>
      <c r="V725" s="1">
        <f t="shared" si="70"/>
        <v>530.40000000000009</v>
      </c>
      <c r="W725" s="4">
        <f t="shared" si="71"/>
        <v>0.65000000000000013</v>
      </c>
      <c r="X725" s="1" t="s">
        <v>39</v>
      </c>
      <c r="Y725" s="1" t="s">
        <v>81</v>
      </c>
      <c r="Z725" s="1" t="s">
        <v>41</v>
      </c>
      <c r="AA725" s="2">
        <v>45877</v>
      </c>
      <c r="AB725" s="1">
        <v>3</v>
      </c>
      <c r="AC725" s="1" t="s">
        <v>42</v>
      </c>
    </row>
    <row r="726" spans="1:29">
      <c r="A726" s="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c r="P726" s="1">
        <f t="shared" si="66"/>
        <v>23370</v>
      </c>
      <c r="Q726" s="1">
        <v>10</v>
      </c>
      <c r="R726" s="1">
        <f t="shared" si="67"/>
        <v>2337</v>
      </c>
      <c r="S726" s="1">
        <f t="shared" si="68"/>
        <v>21033</v>
      </c>
      <c r="T726" s="1">
        <v>0.52</v>
      </c>
      <c r="U726" s="1">
        <f t="shared" si="69"/>
        <v>10937.16</v>
      </c>
      <c r="V726" s="1">
        <f t="shared" si="70"/>
        <v>10095.84</v>
      </c>
      <c r="W726" s="4">
        <f t="shared" si="71"/>
        <v>0.48</v>
      </c>
      <c r="X726" s="1" t="s">
        <v>50</v>
      </c>
      <c r="Y726" s="1" t="s">
        <v>81</v>
      </c>
      <c r="Z726" s="1" t="s">
        <v>41</v>
      </c>
      <c r="AA726" s="2">
        <v>45880</v>
      </c>
      <c r="AB726" s="1">
        <v>4</v>
      </c>
      <c r="AC726" s="1" t="s">
        <v>42</v>
      </c>
    </row>
    <row r="727" spans="1:29">
      <c r="A727" s="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c r="P727" s="1">
        <f t="shared" si="66"/>
        <v>9310</v>
      </c>
      <c r="Q727" s="1">
        <v>10</v>
      </c>
      <c r="R727" s="1">
        <f t="shared" si="67"/>
        <v>931</v>
      </c>
      <c r="S727" s="1">
        <f t="shared" si="68"/>
        <v>8379</v>
      </c>
      <c r="T727" s="1">
        <v>0.57999999999999996</v>
      </c>
      <c r="U727" s="1">
        <f t="shared" si="69"/>
        <v>4859.82</v>
      </c>
      <c r="V727" s="1">
        <f t="shared" si="70"/>
        <v>3519.1800000000003</v>
      </c>
      <c r="W727" s="4">
        <f t="shared" si="71"/>
        <v>0.42000000000000004</v>
      </c>
      <c r="X727" s="1" t="s">
        <v>65</v>
      </c>
      <c r="Y727" s="1" t="s">
        <v>57</v>
      </c>
      <c r="Z727" s="1" t="s">
        <v>41</v>
      </c>
      <c r="AA727" s="2">
        <v>45877</v>
      </c>
      <c r="AB727" s="1">
        <v>3</v>
      </c>
      <c r="AC727" s="1" t="s">
        <v>42</v>
      </c>
    </row>
    <row r="728" spans="1:29">
      <c r="A728" s="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c r="P728" s="1">
        <f t="shared" si="66"/>
        <v>540</v>
      </c>
      <c r="Q728" s="1">
        <v>5</v>
      </c>
      <c r="R728" s="1">
        <f t="shared" si="67"/>
        <v>27</v>
      </c>
      <c r="S728" s="1">
        <f t="shared" si="68"/>
        <v>513</v>
      </c>
      <c r="T728" s="1">
        <v>0.62</v>
      </c>
      <c r="U728" s="1">
        <f t="shared" si="69"/>
        <v>318.06</v>
      </c>
      <c r="V728" s="1">
        <f t="shared" si="70"/>
        <v>194.94</v>
      </c>
      <c r="W728" s="4">
        <f t="shared" si="71"/>
        <v>0.38</v>
      </c>
      <c r="X728" s="1" t="s">
        <v>56</v>
      </c>
      <c r="Y728" s="1" t="s">
        <v>57</v>
      </c>
      <c r="Z728" s="1" t="s">
        <v>120</v>
      </c>
      <c r="AA728" s="1"/>
      <c r="AB728" s="1"/>
      <c r="AC728" s="1" t="s">
        <v>42</v>
      </c>
    </row>
    <row r="729" spans="1:29">
      <c r="A729" s="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c r="P729" s="1">
        <f t="shared" si="66"/>
        <v>2600</v>
      </c>
      <c r="Q729" s="1">
        <v>25</v>
      </c>
      <c r="R729" s="1">
        <f t="shared" si="67"/>
        <v>650</v>
      </c>
      <c r="S729" s="1">
        <f t="shared" si="68"/>
        <v>1950</v>
      </c>
      <c r="T729" s="1">
        <v>0.35</v>
      </c>
      <c r="U729" s="1">
        <f t="shared" si="69"/>
        <v>682.5</v>
      </c>
      <c r="V729" s="1">
        <f t="shared" si="70"/>
        <v>1267.5</v>
      </c>
      <c r="W729" s="4">
        <f t="shared" si="71"/>
        <v>0.65</v>
      </c>
      <c r="X729" s="1" t="s">
        <v>147</v>
      </c>
      <c r="Y729" s="1" t="s">
        <v>40</v>
      </c>
      <c r="Z729" s="1" t="s">
        <v>41</v>
      </c>
      <c r="AA729" s="2">
        <v>45879</v>
      </c>
      <c r="AB729" s="1">
        <v>5</v>
      </c>
      <c r="AC729" s="1" t="s">
        <v>42</v>
      </c>
    </row>
    <row r="730" spans="1:29">
      <c r="A730" s="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c r="P730" s="1">
        <f t="shared" si="66"/>
        <v>3120</v>
      </c>
      <c r="Q730" s="1">
        <v>0</v>
      </c>
      <c r="R730" s="1">
        <f t="shared" si="67"/>
        <v>0</v>
      </c>
      <c r="S730" s="1">
        <f t="shared" si="68"/>
        <v>3120</v>
      </c>
      <c r="T730" s="1">
        <v>0.5</v>
      </c>
      <c r="U730" s="1">
        <f t="shared" si="69"/>
        <v>1560</v>
      </c>
      <c r="V730" s="1">
        <f t="shared" si="70"/>
        <v>1560</v>
      </c>
      <c r="W730" s="4">
        <f t="shared" si="71"/>
        <v>0.5</v>
      </c>
      <c r="X730" s="1" t="s">
        <v>104</v>
      </c>
      <c r="Y730" s="1" t="s">
        <v>40</v>
      </c>
      <c r="Z730" s="1" t="s">
        <v>41</v>
      </c>
      <c r="AA730" s="2">
        <v>45883</v>
      </c>
      <c r="AB730" s="1">
        <v>5</v>
      </c>
      <c r="AC730" s="1" t="s">
        <v>42</v>
      </c>
    </row>
    <row r="731" spans="1:29">
      <c r="A731" s="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c r="P731" s="1">
        <f t="shared" si="66"/>
        <v>5150</v>
      </c>
      <c r="Q731" s="1">
        <v>10</v>
      </c>
      <c r="R731" s="1">
        <f t="shared" si="67"/>
        <v>515</v>
      </c>
      <c r="S731" s="1">
        <f t="shared" si="68"/>
        <v>4635</v>
      </c>
      <c r="T731" s="1">
        <v>0.35</v>
      </c>
      <c r="U731" s="1">
        <f t="shared" si="69"/>
        <v>1622.25</v>
      </c>
      <c r="V731" s="1">
        <f t="shared" si="70"/>
        <v>3012.75</v>
      </c>
      <c r="W731" s="4">
        <f t="shared" si="71"/>
        <v>0.65</v>
      </c>
      <c r="X731" s="1" t="s">
        <v>104</v>
      </c>
      <c r="Y731" s="1" t="s">
        <v>57</v>
      </c>
      <c r="Z731" s="1" t="s">
        <v>22</v>
      </c>
      <c r="AA731" s="1"/>
      <c r="AB731" s="1"/>
      <c r="AC731" s="1" t="s">
        <v>93</v>
      </c>
    </row>
    <row r="732" spans="1:29">
      <c r="A732" s="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c r="P732" s="1">
        <f t="shared" si="66"/>
        <v>1500</v>
      </c>
      <c r="Q732" s="1">
        <v>30</v>
      </c>
      <c r="R732" s="1">
        <f t="shared" si="67"/>
        <v>450</v>
      </c>
      <c r="S732" s="1">
        <f t="shared" si="68"/>
        <v>1050</v>
      </c>
      <c r="T732" s="1">
        <v>0.35</v>
      </c>
      <c r="U732" s="1">
        <f t="shared" si="69"/>
        <v>367.5</v>
      </c>
      <c r="V732" s="1">
        <f t="shared" si="70"/>
        <v>682.5</v>
      </c>
      <c r="W732" s="4">
        <f t="shared" si="71"/>
        <v>0.65</v>
      </c>
      <c r="X732" s="1" t="s">
        <v>104</v>
      </c>
      <c r="Y732" s="1" t="s">
        <v>72</v>
      </c>
      <c r="Z732" s="1" t="s">
        <v>41</v>
      </c>
      <c r="AA732" s="2">
        <v>45883</v>
      </c>
      <c r="AB732" s="1">
        <v>4</v>
      </c>
      <c r="AC732" s="1" t="s">
        <v>42</v>
      </c>
    </row>
    <row r="733" spans="1:29">
      <c r="A733" s="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c r="P733" s="1">
        <f t="shared" si="66"/>
        <v>15220</v>
      </c>
      <c r="Q733" s="1">
        <v>0</v>
      </c>
      <c r="R733" s="1">
        <f t="shared" si="67"/>
        <v>0</v>
      </c>
      <c r="S733" s="1">
        <f t="shared" si="68"/>
        <v>15220</v>
      </c>
      <c r="T733" s="1">
        <v>0.52</v>
      </c>
      <c r="U733" s="1">
        <f t="shared" si="69"/>
        <v>7914.4000000000005</v>
      </c>
      <c r="V733" s="1">
        <f t="shared" si="70"/>
        <v>7305.5999999999995</v>
      </c>
      <c r="W733" s="4">
        <f t="shared" si="71"/>
        <v>0.48</v>
      </c>
      <c r="X733" s="1" t="s">
        <v>56</v>
      </c>
      <c r="Y733" s="1" t="s">
        <v>72</v>
      </c>
      <c r="Z733" s="1" t="s">
        <v>41</v>
      </c>
      <c r="AA733" s="2">
        <v>45881</v>
      </c>
      <c r="AB733" s="1">
        <v>4</v>
      </c>
      <c r="AC733" s="1" t="s">
        <v>42</v>
      </c>
    </row>
    <row r="734" spans="1:29">
      <c r="A734" s="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c r="P734" s="1">
        <f t="shared" si="66"/>
        <v>22900</v>
      </c>
      <c r="Q734" s="1">
        <v>0</v>
      </c>
      <c r="R734" s="1">
        <f t="shared" si="67"/>
        <v>0</v>
      </c>
      <c r="S734" s="1">
        <f t="shared" si="68"/>
        <v>22900</v>
      </c>
      <c r="T734" s="1">
        <v>0.48</v>
      </c>
      <c r="U734" s="1">
        <f t="shared" si="69"/>
        <v>10992</v>
      </c>
      <c r="V734" s="1">
        <f t="shared" si="70"/>
        <v>11908</v>
      </c>
      <c r="W734" s="4">
        <f t="shared" si="71"/>
        <v>0.52</v>
      </c>
      <c r="X734" s="1" t="s">
        <v>65</v>
      </c>
      <c r="Y734" s="1" t="s">
        <v>40</v>
      </c>
      <c r="Z734" s="1" t="s">
        <v>51</v>
      </c>
      <c r="AA734" s="2">
        <v>45880</v>
      </c>
      <c r="AB734" s="1"/>
      <c r="AC734" s="1" t="s">
        <v>42</v>
      </c>
    </row>
    <row r="735" spans="1:29">
      <c r="A735" s="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c r="P735" s="1">
        <f t="shared" si="66"/>
        <v>1460</v>
      </c>
      <c r="Q735" s="1">
        <v>20</v>
      </c>
      <c r="R735" s="1">
        <f t="shared" si="67"/>
        <v>292</v>
      </c>
      <c r="S735" s="1">
        <f t="shared" si="68"/>
        <v>1168</v>
      </c>
      <c r="T735" s="1">
        <v>0.5</v>
      </c>
      <c r="U735" s="1">
        <f t="shared" si="69"/>
        <v>584</v>
      </c>
      <c r="V735" s="1">
        <f t="shared" si="70"/>
        <v>584</v>
      </c>
      <c r="W735" s="4">
        <f t="shared" si="71"/>
        <v>0.5</v>
      </c>
      <c r="X735" s="1" t="s">
        <v>92</v>
      </c>
      <c r="Y735" s="1" t="s">
        <v>81</v>
      </c>
      <c r="Z735" s="1" t="s">
        <v>41</v>
      </c>
      <c r="AA735" s="2">
        <v>45884</v>
      </c>
      <c r="AB735" s="1">
        <v>4</v>
      </c>
      <c r="AC735" s="1" t="s">
        <v>42</v>
      </c>
    </row>
    <row r="736" spans="1:29">
      <c r="A736" s="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c r="P736" s="1">
        <f t="shared" si="66"/>
        <v>450</v>
      </c>
      <c r="Q736" s="1">
        <v>15</v>
      </c>
      <c r="R736" s="1">
        <f t="shared" si="67"/>
        <v>67.5</v>
      </c>
      <c r="S736" s="1">
        <f t="shared" si="68"/>
        <v>382.5</v>
      </c>
      <c r="T736" s="1">
        <v>0.62</v>
      </c>
      <c r="U736" s="1">
        <f t="shared" si="69"/>
        <v>237.15</v>
      </c>
      <c r="V736" s="1">
        <f t="shared" si="70"/>
        <v>145.35</v>
      </c>
      <c r="W736" s="4">
        <f t="shared" si="71"/>
        <v>0.38</v>
      </c>
      <c r="X736" s="1" t="s">
        <v>92</v>
      </c>
      <c r="Y736" s="1" t="s">
        <v>40</v>
      </c>
      <c r="Z736" s="1" t="s">
        <v>41</v>
      </c>
      <c r="AA736" s="2">
        <v>45880</v>
      </c>
      <c r="AB736" s="1">
        <v>3</v>
      </c>
      <c r="AC736" s="1" t="s">
        <v>42</v>
      </c>
    </row>
    <row r="737" spans="1:29">
      <c r="A737" s="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c r="P737" s="1">
        <f t="shared" si="66"/>
        <v>3020</v>
      </c>
      <c r="Q737" s="1">
        <v>10</v>
      </c>
      <c r="R737" s="1">
        <f t="shared" si="67"/>
        <v>302</v>
      </c>
      <c r="S737" s="1">
        <f t="shared" si="68"/>
        <v>2718</v>
      </c>
      <c r="T737" s="1">
        <v>0.5</v>
      </c>
      <c r="U737" s="1">
        <f t="shared" si="69"/>
        <v>1359</v>
      </c>
      <c r="V737" s="1">
        <f t="shared" si="70"/>
        <v>1359</v>
      </c>
      <c r="W737" s="4">
        <f t="shared" si="71"/>
        <v>0.5</v>
      </c>
      <c r="X737" s="1" t="s">
        <v>65</v>
      </c>
      <c r="Y737" s="1" t="s">
        <v>72</v>
      </c>
      <c r="Z737" s="1" t="s">
        <v>41</v>
      </c>
      <c r="AA737" s="2">
        <v>45883</v>
      </c>
      <c r="AB737" s="1">
        <v>3</v>
      </c>
      <c r="AC737" s="1" t="s">
        <v>42</v>
      </c>
    </row>
    <row r="738" spans="1:29">
      <c r="A738" s="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c r="P738" s="1">
        <f t="shared" si="66"/>
        <v>2130</v>
      </c>
      <c r="Q738" s="1">
        <v>10</v>
      </c>
      <c r="R738" s="1">
        <f t="shared" si="67"/>
        <v>213</v>
      </c>
      <c r="S738" s="1">
        <f t="shared" si="68"/>
        <v>1917</v>
      </c>
      <c r="T738" s="1">
        <v>0.62</v>
      </c>
      <c r="U738" s="1">
        <f t="shared" si="69"/>
        <v>1188.54</v>
      </c>
      <c r="V738" s="1">
        <f t="shared" si="70"/>
        <v>728.46</v>
      </c>
      <c r="W738" s="4">
        <f t="shared" si="71"/>
        <v>0.38</v>
      </c>
      <c r="X738" s="1" t="s">
        <v>147</v>
      </c>
      <c r="Y738" s="1" t="s">
        <v>57</v>
      </c>
      <c r="Z738" s="1" t="s">
        <v>41</v>
      </c>
      <c r="AA738" s="2">
        <v>45884</v>
      </c>
      <c r="AB738" s="1">
        <v>5</v>
      </c>
      <c r="AC738" s="1" t="s">
        <v>42</v>
      </c>
    </row>
    <row r="739" spans="1:29">
      <c r="A739" s="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c r="P739" s="1">
        <f t="shared" si="66"/>
        <v>1700</v>
      </c>
      <c r="Q739" s="1">
        <v>0</v>
      </c>
      <c r="R739" s="1">
        <f t="shared" si="67"/>
        <v>0</v>
      </c>
      <c r="S739" s="1">
        <f t="shared" si="68"/>
        <v>1700</v>
      </c>
      <c r="T739" s="1">
        <v>0.52</v>
      </c>
      <c r="U739" s="1">
        <f t="shared" si="69"/>
        <v>884</v>
      </c>
      <c r="V739" s="1">
        <f t="shared" si="70"/>
        <v>816</v>
      </c>
      <c r="W739" s="4">
        <f t="shared" si="71"/>
        <v>0.48</v>
      </c>
      <c r="X739" s="1" t="s">
        <v>147</v>
      </c>
      <c r="Y739" s="1" t="s">
        <v>72</v>
      </c>
      <c r="Z739" s="1" t="s">
        <v>41</v>
      </c>
      <c r="AA739" s="2">
        <v>45881</v>
      </c>
      <c r="AB739" s="1">
        <v>4</v>
      </c>
      <c r="AC739" s="1" t="s">
        <v>42</v>
      </c>
    </row>
    <row r="740" spans="1:29">
      <c r="A740" s="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c r="P740" s="1">
        <f t="shared" si="66"/>
        <v>48450</v>
      </c>
      <c r="Q740" s="1">
        <v>0</v>
      </c>
      <c r="R740" s="1">
        <f t="shared" si="67"/>
        <v>0</v>
      </c>
      <c r="S740" s="1">
        <f t="shared" si="68"/>
        <v>48450</v>
      </c>
      <c r="T740" s="1">
        <v>0.57999999999999996</v>
      </c>
      <c r="U740" s="1">
        <f t="shared" si="69"/>
        <v>28100.999999999996</v>
      </c>
      <c r="V740" s="1">
        <f t="shared" si="70"/>
        <v>20349.000000000004</v>
      </c>
      <c r="W740" s="4">
        <f t="shared" si="71"/>
        <v>0.4200000000000001</v>
      </c>
      <c r="X740" s="1" t="s">
        <v>104</v>
      </c>
      <c r="Y740" s="1" t="s">
        <v>40</v>
      </c>
      <c r="Z740" s="1" t="s">
        <v>41</v>
      </c>
      <c r="AA740" s="2">
        <v>45886</v>
      </c>
      <c r="AB740" s="1">
        <v>3</v>
      </c>
      <c r="AC740" s="1" t="s">
        <v>42</v>
      </c>
    </row>
    <row r="741" spans="1:29">
      <c r="A741" s="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c r="P741" s="1">
        <f t="shared" si="66"/>
        <v>52760</v>
      </c>
      <c r="Q741" s="1">
        <v>0</v>
      </c>
      <c r="R741" s="1">
        <f t="shared" si="67"/>
        <v>0</v>
      </c>
      <c r="S741" s="1">
        <f t="shared" si="68"/>
        <v>52760</v>
      </c>
      <c r="T741" s="1">
        <v>0.57999999999999996</v>
      </c>
      <c r="U741" s="1">
        <f t="shared" si="69"/>
        <v>30600.799999999999</v>
      </c>
      <c r="V741" s="1">
        <f t="shared" si="70"/>
        <v>22159.200000000001</v>
      </c>
      <c r="W741" s="4">
        <f t="shared" si="71"/>
        <v>0.42000000000000004</v>
      </c>
      <c r="X741" s="1" t="s">
        <v>147</v>
      </c>
      <c r="Y741" s="1" t="s">
        <v>72</v>
      </c>
      <c r="Z741" s="1" t="s">
        <v>41</v>
      </c>
      <c r="AA741" s="2">
        <v>45886</v>
      </c>
      <c r="AB741" s="1">
        <v>5</v>
      </c>
      <c r="AC741" s="1" t="s">
        <v>42</v>
      </c>
    </row>
    <row r="742" spans="1:29">
      <c r="A742" s="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c r="P742" s="1">
        <f t="shared" si="66"/>
        <v>11720</v>
      </c>
      <c r="Q742" s="1">
        <v>30</v>
      </c>
      <c r="R742" s="1">
        <f t="shared" si="67"/>
        <v>3516</v>
      </c>
      <c r="S742" s="1">
        <f t="shared" si="68"/>
        <v>8204</v>
      </c>
      <c r="T742" s="1">
        <v>0.57999999999999996</v>
      </c>
      <c r="U742" s="1">
        <f t="shared" si="69"/>
        <v>4758.32</v>
      </c>
      <c r="V742" s="1">
        <f t="shared" si="70"/>
        <v>3445.6800000000003</v>
      </c>
      <c r="W742" s="4">
        <f t="shared" si="71"/>
        <v>0.42000000000000004</v>
      </c>
      <c r="X742" s="1" t="s">
        <v>147</v>
      </c>
      <c r="Y742" s="1" t="s">
        <v>72</v>
      </c>
      <c r="Z742" s="1" t="s">
        <v>41</v>
      </c>
      <c r="AA742" s="2">
        <v>45886</v>
      </c>
      <c r="AB742" s="1">
        <v>4</v>
      </c>
      <c r="AC742" s="1" t="s">
        <v>42</v>
      </c>
    </row>
    <row r="743" spans="1:29">
      <c r="A743" s="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c r="P743" s="1">
        <f t="shared" si="66"/>
        <v>2200</v>
      </c>
      <c r="Q743" s="1">
        <v>10</v>
      </c>
      <c r="R743" s="1">
        <f t="shared" si="67"/>
        <v>220</v>
      </c>
      <c r="S743" s="1">
        <f t="shared" si="68"/>
        <v>1980</v>
      </c>
      <c r="T743" s="1">
        <v>0.62</v>
      </c>
      <c r="U743" s="1">
        <f t="shared" si="69"/>
        <v>1227.5999999999999</v>
      </c>
      <c r="V743" s="1">
        <f t="shared" si="70"/>
        <v>752.40000000000009</v>
      </c>
      <c r="W743" s="4">
        <f t="shared" si="71"/>
        <v>0.38000000000000006</v>
      </c>
      <c r="X743" s="1" t="s">
        <v>50</v>
      </c>
      <c r="Y743" s="1" t="s">
        <v>72</v>
      </c>
      <c r="Z743" s="1" t="s">
        <v>22</v>
      </c>
      <c r="AA743" s="1"/>
      <c r="AB743" s="1"/>
      <c r="AC743" s="1" t="s">
        <v>93</v>
      </c>
    </row>
    <row r="744" spans="1:29">
      <c r="A744" s="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c r="P744" s="1">
        <f t="shared" si="66"/>
        <v>4920</v>
      </c>
      <c r="Q744" s="1">
        <v>5</v>
      </c>
      <c r="R744" s="1">
        <f t="shared" si="67"/>
        <v>246</v>
      </c>
      <c r="S744" s="1">
        <f t="shared" si="68"/>
        <v>4674</v>
      </c>
      <c r="T744" s="1">
        <v>0.35</v>
      </c>
      <c r="U744" s="1">
        <f t="shared" si="69"/>
        <v>1635.8999999999999</v>
      </c>
      <c r="V744" s="1">
        <f t="shared" si="70"/>
        <v>3038.1000000000004</v>
      </c>
      <c r="W744" s="4">
        <f t="shared" si="71"/>
        <v>0.65000000000000013</v>
      </c>
      <c r="X744" s="1" t="s">
        <v>104</v>
      </c>
      <c r="Y744" s="1" t="s">
        <v>40</v>
      </c>
      <c r="Z744" s="1" t="s">
        <v>66</v>
      </c>
      <c r="AA744" s="1"/>
      <c r="AB744" s="1"/>
      <c r="AC744" s="1" t="s">
        <v>42</v>
      </c>
    </row>
    <row r="745" spans="1:29">
      <c r="A745" s="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c r="P745" s="1">
        <f t="shared" si="66"/>
        <v>4760</v>
      </c>
      <c r="Q745" s="1">
        <v>25</v>
      </c>
      <c r="R745" s="1">
        <f t="shared" si="67"/>
        <v>1190</v>
      </c>
      <c r="S745" s="1">
        <f t="shared" si="68"/>
        <v>3570</v>
      </c>
      <c r="T745" s="1">
        <v>0.35</v>
      </c>
      <c r="U745" s="1">
        <f t="shared" si="69"/>
        <v>1249.5</v>
      </c>
      <c r="V745" s="1">
        <f t="shared" si="70"/>
        <v>2320.5</v>
      </c>
      <c r="W745" s="4">
        <f t="shared" si="71"/>
        <v>0.65</v>
      </c>
      <c r="X745" s="1" t="s">
        <v>65</v>
      </c>
      <c r="Y745" s="1" t="s">
        <v>40</v>
      </c>
      <c r="Z745" s="1" t="s">
        <v>41</v>
      </c>
      <c r="AA745" s="2">
        <v>45886</v>
      </c>
      <c r="AB745" s="1">
        <v>4</v>
      </c>
      <c r="AC745" s="1" t="s">
        <v>42</v>
      </c>
    </row>
    <row r="746" spans="1:29">
      <c r="A746" s="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c r="P746" s="1">
        <f t="shared" si="66"/>
        <v>11280</v>
      </c>
      <c r="Q746" s="1">
        <v>0</v>
      </c>
      <c r="R746" s="1">
        <f t="shared" si="67"/>
        <v>0</v>
      </c>
      <c r="S746" s="1">
        <f t="shared" si="68"/>
        <v>11280</v>
      </c>
      <c r="T746" s="1">
        <v>0.47</v>
      </c>
      <c r="U746" s="1">
        <f t="shared" si="69"/>
        <v>5301.5999999999995</v>
      </c>
      <c r="V746" s="1">
        <f t="shared" si="70"/>
        <v>5978.4000000000005</v>
      </c>
      <c r="W746" s="4">
        <f t="shared" si="71"/>
        <v>0.53</v>
      </c>
      <c r="X746" s="1" t="s">
        <v>104</v>
      </c>
      <c r="Y746" s="1" t="s">
        <v>40</v>
      </c>
      <c r="Z746" s="1" t="s">
        <v>41</v>
      </c>
      <c r="AA746" s="2">
        <v>45882</v>
      </c>
      <c r="AB746" s="1">
        <v>5</v>
      </c>
      <c r="AC746" s="1" t="s">
        <v>42</v>
      </c>
    </row>
    <row r="747" spans="1:29">
      <c r="A747" s="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c r="P747" s="1">
        <f t="shared" si="66"/>
        <v>4160</v>
      </c>
      <c r="Q747" s="1">
        <v>0</v>
      </c>
      <c r="R747" s="1">
        <f t="shared" si="67"/>
        <v>0</v>
      </c>
      <c r="S747" s="1">
        <f t="shared" si="68"/>
        <v>4160</v>
      </c>
      <c r="T747" s="1">
        <v>0.48</v>
      </c>
      <c r="U747" s="1">
        <f t="shared" si="69"/>
        <v>1996.8</v>
      </c>
      <c r="V747" s="1">
        <f t="shared" si="70"/>
        <v>2163.1999999999998</v>
      </c>
      <c r="W747" s="4">
        <f t="shared" si="71"/>
        <v>0.51999999999999991</v>
      </c>
      <c r="X747" s="1" t="s">
        <v>104</v>
      </c>
      <c r="Y747" s="1" t="s">
        <v>57</v>
      </c>
      <c r="Z747" s="1" t="s">
        <v>66</v>
      </c>
      <c r="AA747" s="1"/>
      <c r="AB747" s="1"/>
      <c r="AC747" s="1" t="s">
        <v>42</v>
      </c>
    </row>
    <row r="748" spans="1:29">
      <c r="A748" s="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c r="P748" s="1">
        <f t="shared" si="66"/>
        <v>14760</v>
      </c>
      <c r="Q748" s="1">
        <v>15</v>
      </c>
      <c r="R748" s="1">
        <f t="shared" si="67"/>
        <v>2214</v>
      </c>
      <c r="S748" s="1">
        <f t="shared" si="68"/>
        <v>12546</v>
      </c>
      <c r="T748" s="1">
        <v>0.47</v>
      </c>
      <c r="U748" s="1">
        <f t="shared" si="69"/>
        <v>5896.62</v>
      </c>
      <c r="V748" s="1">
        <f t="shared" si="70"/>
        <v>6649.38</v>
      </c>
      <c r="W748" s="4">
        <f t="shared" si="71"/>
        <v>0.53</v>
      </c>
      <c r="X748" s="1" t="s">
        <v>147</v>
      </c>
      <c r="Y748" s="1" t="s">
        <v>81</v>
      </c>
      <c r="Z748" s="1" t="s">
        <v>51</v>
      </c>
      <c r="AA748" s="2">
        <v>45887</v>
      </c>
      <c r="AB748" s="1"/>
      <c r="AC748" s="1" t="s">
        <v>42</v>
      </c>
    </row>
    <row r="749" spans="1:29">
      <c r="A749" s="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c r="P749" s="1">
        <f t="shared" si="66"/>
        <v>26720</v>
      </c>
      <c r="Q749" s="1">
        <v>15</v>
      </c>
      <c r="R749" s="1">
        <f t="shared" si="67"/>
        <v>4008</v>
      </c>
      <c r="S749" s="1">
        <f t="shared" si="68"/>
        <v>22712</v>
      </c>
      <c r="T749" s="1">
        <v>0.47</v>
      </c>
      <c r="U749" s="1">
        <f t="shared" si="69"/>
        <v>10674.64</v>
      </c>
      <c r="V749" s="1">
        <f t="shared" si="70"/>
        <v>12037.36</v>
      </c>
      <c r="W749" s="4">
        <f t="shared" si="71"/>
        <v>0.53</v>
      </c>
      <c r="X749" s="1" t="s">
        <v>39</v>
      </c>
      <c r="Y749" s="1" t="s">
        <v>57</v>
      </c>
      <c r="Z749" s="1" t="s">
        <v>41</v>
      </c>
      <c r="AA749" s="2">
        <v>45884</v>
      </c>
      <c r="AB749" s="1">
        <v>4</v>
      </c>
      <c r="AC749" s="1" t="s">
        <v>42</v>
      </c>
    </row>
    <row r="750" spans="1:29">
      <c r="A750" s="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c r="P750" s="1">
        <f t="shared" si="66"/>
        <v>3660</v>
      </c>
      <c r="Q750" s="1">
        <v>10</v>
      </c>
      <c r="R750" s="1">
        <f t="shared" si="67"/>
        <v>366</v>
      </c>
      <c r="S750" s="1">
        <f t="shared" si="68"/>
        <v>3294</v>
      </c>
      <c r="T750" s="1">
        <v>0.52</v>
      </c>
      <c r="U750" s="1">
        <f t="shared" si="69"/>
        <v>1712.88</v>
      </c>
      <c r="V750" s="1">
        <f t="shared" si="70"/>
        <v>1581.12</v>
      </c>
      <c r="W750" s="4">
        <f t="shared" si="71"/>
        <v>0.48</v>
      </c>
      <c r="X750" s="1" t="s">
        <v>65</v>
      </c>
      <c r="Y750" s="1" t="s">
        <v>72</v>
      </c>
      <c r="Z750" s="1" t="s">
        <v>41</v>
      </c>
      <c r="AA750" s="2">
        <v>45885</v>
      </c>
      <c r="AB750" s="1">
        <v>4</v>
      </c>
      <c r="AC750" s="1" t="s">
        <v>42</v>
      </c>
    </row>
    <row r="751" spans="1:29">
      <c r="A751" s="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c r="P751" s="1">
        <f t="shared" si="66"/>
        <v>1600</v>
      </c>
      <c r="Q751" s="1">
        <v>0</v>
      </c>
      <c r="R751" s="1">
        <f t="shared" si="67"/>
        <v>0</v>
      </c>
      <c r="S751" s="1">
        <f t="shared" si="68"/>
        <v>1600</v>
      </c>
      <c r="T751" s="1">
        <v>0.62</v>
      </c>
      <c r="U751" s="1">
        <f t="shared" si="69"/>
        <v>992</v>
      </c>
      <c r="V751" s="1">
        <f t="shared" si="70"/>
        <v>608</v>
      </c>
      <c r="W751" s="4">
        <f t="shared" si="71"/>
        <v>0.38</v>
      </c>
      <c r="X751" s="1" t="s">
        <v>50</v>
      </c>
      <c r="Y751" s="1" t="s">
        <v>72</v>
      </c>
      <c r="Z751" s="1" t="s">
        <v>51</v>
      </c>
      <c r="AA751" s="2">
        <v>45886</v>
      </c>
      <c r="AB751" s="1"/>
      <c r="AC751" s="1" t="s">
        <v>42</v>
      </c>
    </row>
    <row r="752" spans="1:29">
      <c r="A752" s="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c r="P752" s="1">
        <f t="shared" si="66"/>
        <v>7920</v>
      </c>
      <c r="Q752" s="1">
        <v>30</v>
      </c>
      <c r="R752" s="1">
        <f t="shared" si="67"/>
        <v>2376</v>
      </c>
      <c r="S752" s="1">
        <f t="shared" si="68"/>
        <v>5544</v>
      </c>
      <c r="T752" s="1">
        <v>0.47</v>
      </c>
      <c r="U752" s="1">
        <f t="shared" si="69"/>
        <v>2605.6799999999998</v>
      </c>
      <c r="V752" s="1">
        <f t="shared" si="70"/>
        <v>2938.32</v>
      </c>
      <c r="W752" s="4">
        <f t="shared" si="71"/>
        <v>0.53</v>
      </c>
      <c r="X752" s="1" t="s">
        <v>65</v>
      </c>
      <c r="Y752" s="1" t="s">
        <v>81</v>
      </c>
      <c r="Z752" s="1" t="s">
        <v>41</v>
      </c>
      <c r="AA752" s="2">
        <v>45883</v>
      </c>
      <c r="AB752" s="1">
        <v>4</v>
      </c>
      <c r="AC752" s="1" t="s">
        <v>42</v>
      </c>
    </row>
    <row r="753" spans="1:29">
      <c r="A753" s="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c r="P753" s="1">
        <f t="shared" si="66"/>
        <v>3620</v>
      </c>
      <c r="Q753" s="1">
        <v>25</v>
      </c>
      <c r="R753" s="1">
        <f t="shared" si="67"/>
        <v>905</v>
      </c>
      <c r="S753" s="1">
        <f t="shared" si="68"/>
        <v>2715</v>
      </c>
      <c r="T753" s="1">
        <v>0.5</v>
      </c>
      <c r="U753" s="1">
        <f t="shared" si="69"/>
        <v>1357.5</v>
      </c>
      <c r="V753" s="1">
        <f t="shared" si="70"/>
        <v>1357.5</v>
      </c>
      <c r="W753" s="4">
        <f t="shared" si="71"/>
        <v>0.5</v>
      </c>
      <c r="X753" s="1" t="s">
        <v>104</v>
      </c>
      <c r="Y753" s="1" t="s">
        <v>57</v>
      </c>
      <c r="Z753" s="1" t="s">
        <v>41</v>
      </c>
      <c r="AA753" s="2">
        <v>45889</v>
      </c>
      <c r="AB753" s="1">
        <v>5</v>
      </c>
      <c r="AC753" s="1" t="s">
        <v>42</v>
      </c>
    </row>
    <row r="754" spans="1:29">
      <c r="A754" s="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c r="P754" s="1">
        <f t="shared" si="66"/>
        <v>1880</v>
      </c>
      <c r="Q754" s="1">
        <v>0</v>
      </c>
      <c r="R754" s="1">
        <f t="shared" si="67"/>
        <v>0</v>
      </c>
      <c r="S754" s="1">
        <f t="shared" si="68"/>
        <v>1880</v>
      </c>
      <c r="T754" s="1">
        <v>0.62</v>
      </c>
      <c r="U754" s="1">
        <f t="shared" si="69"/>
        <v>1165.5999999999999</v>
      </c>
      <c r="V754" s="1">
        <f t="shared" si="70"/>
        <v>714.40000000000009</v>
      </c>
      <c r="W754" s="4">
        <f t="shared" si="71"/>
        <v>0.38000000000000006</v>
      </c>
      <c r="X754" s="1" t="s">
        <v>56</v>
      </c>
      <c r="Y754" s="1" t="s">
        <v>72</v>
      </c>
      <c r="Z754" s="1" t="s">
        <v>66</v>
      </c>
      <c r="AA754" s="1"/>
      <c r="AB754" s="1"/>
      <c r="AC754" s="1" t="s">
        <v>42</v>
      </c>
    </row>
    <row r="755" spans="1:29">
      <c r="A755" s="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c r="P755" s="1">
        <f t="shared" si="66"/>
        <v>10930</v>
      </c>
      <c r="Q755" s="1">
        <v>10</v>
      </c>
      <c r="R755" s="1">
        <f t="shared" si="67"/>
        <v>1093</v>
      </c>
      <c r="S755" s="1">
        <f t="shared" si="68"/>
        <v>9837</v>
      </c>
      <c r="T755" s="1">
        <v>0.52</v>
      </c>
      <c r="U755" s="1">
        <f t="shared" si="69"/>
        <v>5115.24</v>
      </c>
      <c r="V755" s="1">
        <f t="shared" si="70"/>
        <v>4721.76</v>
      </c>
      <c r="W755" s="4">
        <f t="shared" si="71"/>
        <v>0.48000000000000004</v>
      </c>
      <c r="X755" s="1" t="s">
        <v>147</v>
      </c>
      <c r="Y755" s="1" t="s">
        <v>40</v>
      </c>
      <c r="Z755" s="1" t="s">
        <v>22</v>
      </c>
      <c r="AA755" s="1"/>
      <c r="AB755" s="1"/>
      <c r="AC755" s="1" t="s">
        <v>93</v>
      </c>
    </row>
    <row r="756" spans="1:29">
      <c r="A756" s="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c r="P756" s="1">
        <f t="shared" si="66"/>
        <v>1950</v>
      </c>
      <c r="Q756" s="1">
        <v>0</v>
      </c>
      <c r="R756" s="1">
        <f t="shared" si="67"/>
        <v>0</v>
      </c>
      <c r="S756" s="1">
        <f t="shared" si="68"/>
        <v>1950</v>
      </c>
      <c r="T756" s="1">
        <v>0.62</v>
      </c>
      <c r="U756" s="1">
        <f t="shared" si="69"/>
        <v>1209</v>
      </c>
      <c r="V756" s="1">
        <f t="shared" si="70"/>
        <v>741</v>
      </c>
      <c r="W756" s="4">
        <f t="shared" si="71"/>
        <v>0.38</v>
      </c>
      <c r="X756" s="1" t="s">
        <v>104</v>
      </c>
      <c r="Y756" s="1" t="s">
        <v>57</v>
      </c>
      <c r="Z756" s="1" t="s">
        <v>120</v>
      </c>
      <c r="AA756" s="1"/>
      <c r="AB756" s="1"/>
      <c r="AC756" s="1" t="s">
        <v>42</v>
      </c>
    </row>
    <row r="757" spans="1:29">
      <c r="A757" s="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c r="P757" s="1">
        <f t="shared" si="66"/>
        <v>42700</v>
      </c>
      <c r="Q757" s="1">
        <v>10</v>
      </c>
      <c r="R757" s="1">
        <f t="shared" si="67"/>
        <v>4270</v>
      </c>
      <c r="S757" s="1">
        <f t="shared" si="68"/>
        <v>38430</v>
      </c>
      <c r="T757" s="1">
        <v>0.48</v>
      </c>
      <c r="U757" s="1">
        <f t="shared" si="69"/>
        <v>18446.399999999998</v>
      </c>
      <c r="V757" s="1">
        <f t="shared" si="70"/>
        <v>19983.600000000002</v>
      </c>
      <c r="W757" s="4">
        <f t="shared" si="71"/>
        <v>0.52</v>
      </c>
      <c r="X757" s="1" t="s">
        <v>39</v>
      </c>
      <c r="Y757" s="1" t="s">
        <v>40</v>
      </c>
      <c r="Z757" s="1" t="s">
        <v>41</v>
      </c>
      <c r="AA757" s="2">
        <v>45889</v>
      </c>
      <c r="AB757" s="1">
        <v>4</v>
      </c>
      <c r="AC757" s="1" t="s">
        <v>42</v>
      </c>
    </row>
    <row r="758" spans="1:29">
      <c r="A758" s="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c r="P758" s="1">
        <f t="shared" si="66"/>
        <v>8520</v>
      </c>
      <c r="Q758" s="1">
        <v>10</v>
      </c>
      <c r="R758" s="1">
        <f t="shared" si="67"/>
        <v>852</v>
      </c>
      <c r="S758" s="1">
        <f t="shared" si="68"/>
        <v>7668</v>
      </c>
      <c r="T758" s="1">
        <v>0.47</v>
      </c>
      <c r="U758" s="1">
        <f t="shared" si="69"/>
        <v>3603.9599999999996</v>
      </c>
      <c r="V758" s="1">
        <f t="shared" si="70"/>
        <v>4064.0400000000004</v>
      </c>
      <c r="W758" s="4">
        <f t="shared" si="71"/>
        <v>0.53</v>
      </c>
      <c r="X758" s="1" t="s">
        <v>50</v>
      </c>
      <c r="Y758" s="1" t="s">
        <v>72</v>
      </c>
      <c r="Z758" s="1" t="s">
        <v>22</v>
      </c>
      <c r="AA758" s="1"/>
      <c r="AB758" s="1"/>
      <c r="AC758" s="1" t="s">
        <v>93</v>
      </c>
    </row>
    <row r="759" spans="1:29">
      <c r="A759" s="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c r="P759" s="1">
        <f t="shared" si="66"/>
        <v>260</v>
      </c>
      <c r="Q759" s="1">
        <v>25</v>
      </c>
      <c r="R759" s="1">
        <f t="shared" si="67"/>
        <v>65</v>
      </c>
      <c r="S759" s="1">
        <f t="shared" si="68"/>
        <v>195</v>
      </c>
      <c r="T759" s="1">
        <v>0.62</v>
      </c>
      <c r="U759" s="1">
        <f t="shared" si="69"/>
        <v>120.9</v>
      </c>
      <c r="V759" s="1">
        <f t="shared" si="70"/>
        <v>74.099999999999994</v>
      </c>
      <c r="W759" s="4">
        <f t="shared" si="71"/>
        <v>0.37999999999999995</v>
      </c>
      <c r="X759" s="1" t="s">
        <v>147</v>
      </c>
      <c r="Y759" s="1" t="s">
        <v>72</v>
      </c>
      <c r="Z759" s="1" t="s">
        <v>41</v>
      </c>
      <c r="AA759" s="2">
        <v>45890</v>
      </c>
      <c r="AB759" s="1">
        <v>4</v>
      </c>
      <c r="AC759" s="1" t="s">
        <v>42</v>
      </c>
    </row>
    <row r="760" spans="1:29">
      <c r="A760" s="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c r="P760" s="1">
        <f t="shared" si="66"/>
        <v>61300</v>
      </c>
      <c r="Q760" s="1">
        <v>0</v>
      </c>
      <c r="R760" s="1">
        <f t="shared" si="67"/>
        <v>0</v>
      </c>
      <c r="S760" s="1">
        <f t="shared" si="68"/>
        <v>61300</v>
      </c>
      <c r="T760" s="1">
        <v>0.52</v>
      </c>
      <c r="U760" s="1">
        <f t="shared" si="69"/>
        <v>31876</v>
      </c>
      <c r="V760" s="1">
        <f t="shared" si="70"/>
        <v>29424</v>
      </c>
      <c r="W760" s="4">
        <f t="shared" si="71"/>
        <v>0.48</v>
      </c>
      <c r="X760" s="1" t="s">
        <v>147</v>
      </c>
      <c r="Y760" s="1" t="s">
        <v>57</v>
      </c>
      <c r="Z760" s="1" t="s">
        <v>41</v>
      </c>
      <c r="AA760" s="2">
        <v>45887</v>
      </c>
      <c r="AB760" s="1">
        <v>5</v>
      </c>
      <c r="AC760" s="1" t="s">
        <v>42</v>
      </c>
    </row>
    <row r="761" spans="1:29">
      <c r="A761" s="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c r="P761" s="1">
        <f t="shared" si="66"/>
        <v>600</v>
      </c>
      <c r="Q761" s="1">
        <v>0</v>
      </c>
      <c r="R761" s="1">
        <f t="shared" si="67"/>
        <v>0</v>
      </c>
      <c r="S761" s="1">
        <f t="shared" si="68"/>
        <v>600</v>
      </c>
      <c r="T761" s="1">
        <v>0.52</v>
      </c>
      <c r="U761" s="1">
        <f t="shared" si="69"/>
        <v>312</v>
      </c>
      <c r="V761" s="1">
        <f t="shared" si="70"/>
        <v>288</v>
      </c>
      <c r="W761" s="4">
        <f t="shared" si="71"/>
        <v>0.48</v>
      </c>
      <c r="X761" s="1" t="s">
        <v>65</v>
      </c>
      <c r="Y761" s="1" t="s">
        <v>57</v>
      </c>
      <c r="Z761" s="1" t="s">
        <v>41</v>
      </c>
      <c r="AA761" s="2">
        <v>45887</v>
      </c>
      <c r="AB761" s="1">
        <v>4</v>
      </c>
      <c r="AC761" s="1" t="s">
        <v>42</v>
      </c>
    </row>
    <row r="762" spans="1:29">
      <c r="A762" s="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c r="P762" s="1">
        <f t="shared" si="66"/>
        <v>1630</v>
      </c>
      <c r="Q762" s="1">
        <v>20</v>
      </c>
      <c r="R762" s="1">
        <f t="shared" si="67"/>
        <v>326</v>
      </c>
      <c r="S762" s="1">
        <f t="shared" si="68"/>
        <v>1304</v>
      </c>
      <c r="T762" s="1">
        <v>0.5</v>
      </c>
      <c r="U762" s="1">
        <f t="shared" si="69"/>
        <v>652</v>
      </c>
      <c r="V762" s="1">
        <f t="shared" si="70"/>
        <v>652</v>
      </c>
      <c r="W762" s="4">
        <f t="shared" si="71"/>
        <v>0.5</v>
      </c>
      <c r="X762" s="1" t="s">
        <v>92</v>
      </c>
      <c r="Y762" s="1" t="s">
        <v>72</v>
      </c>
      <c r="Z762" s="1" t="s">
        <v>41</v>
      </c>
      <c r="AA762" s="2">
        <v>45890</v>
      </c>
      <c r="AB762" s="1">
        <v>5</v>
      </c>
      <c r="AC762" s="1" t="s">
        <v>42</v>
      </c>
    </row>
    <row r="763" spans="1:29">
      <c r="A763" s="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c r="P763" s="1">
        <f t="shared" si="66"/>
        <v>5350</v>
      </c>
      <c r="Q763" s="1">
        <v>0</v>
      </c>
      <c r="R763" s="1">
        <f t="shared" si="67"/>
        <v>0</v>
      </c>
      <c r="S763" s="1">
        <f t="shared" si="68"/>
        <v>5350</v>
      </c>
      <c r="T763" s="1">
        <v>0.35</v>
      </c>
      <c r="U763" s="1">
        <f t="shared" si="69"/>
        <v>1872.4999999999998</v>
      </c>
      <c r="V763" s="1">
        <f t="shared" si="70"/>
        <v>3477.5</v>
      </c>
      <c r="W763" s="4">
        <f t="shared" si="71"/>
        <v>0.65</v>
      </c>
      <c r="X763" s="1" t="s">
        <v>56</v>
      </c>
      <c r="Y763" s="1" t="s">
        <v>57</v>
      </c>
      <c r="Z763" s="1" t="s">
        <v>120</v>
      </c>
      <c r="AA763" s="1"/>
      <c r="AB763" s="1"/>
      <c r="AC763" s="1" t="s">
        <v>42</v>
      </c>
    </row>
    <row r="764" spans="1:29">
      <c r="A764" s="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c r="P764" s="1">
        <f t="shared" si="66"/>
        <v>118940</v>
      </c>
      <c r="Q764" s="1">
        <v>15</v>
      </c>
      <c r="R764" s="1">
        <f t="shared" si="67"/>
        <v>17841</v>
      </c>
      <c r="S764" s="1">
        <f t="shared" si="68"/>
        <v>101099</v>
      </c>
      <c r="T764" s="1">
        <v>0.57999999999999996</v>
      </c>
      <c r="U764" s="1">
        <f t="shared" si="69"/>
        <v>58637.42</v>
      </c>
      <c r="V764" s="1">
        <f t="shared" si="70"/>
        <v>42461.58</v>
      </c>
      <c r="W764" s="4">
        <f t="shared" si="71"/>
        <v>0.42000000000000004</v>
      </c>
      <c r="X764" s="1" t="s">
        <v>50</v>
      </c>
      <c r="Y764" s="1" t="s">
        <v>72</v>
      </c>
      <c r="Z764" s="1" t="s">
        <v>41</v>
      </c>
      <c r="AA764" s="2">
        <v>45892</v>
      </c>
      <c r="AB764" s="1">
        <v>4</v>
      </c>
      <c r="AC764" s="1" t="s">
        <v>42</v>
      </c>
    </row>
    <row r="765" spans="1:29">
      <c r="A765" s="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c r="P765" s="1">
        <f t="shared" si="66"/>
        <v>13850</v>
      </c>
      <c r="Q765" s="1">
        <v>30</v>
      </c>
      <c r="R765" s="1">
        <f t="shared" si="67"/>
        <v>4155</v>
      </c>
      <c r="S765" s="1">
        <f t="shared" si="68"/>
        <v>9695</v>
      </c>
      <c r="T765" s="1">
        <v>0.5</v>
      </c>
      <c r="U765" s="1">
        <f t="shared" si="69"/>
        <v>4847.5</v>
      </c>
      <c r="V765" s="1">
        <f t="shared" si="70"/>
        <v>4847.5</v>
      </c>
      <c r="W765" s="4">
        <f t="shared" si="71"/>
        <v>0.5</v>
      </c>
      <c r="X765" s="1" t="s">
        <v>50</v>
      </c>
      <c r="Y765" s="1" t="s">
        <v>57</v>
      </c>
      <c r="Z765" s="1" t="s">
        <v>41</v>
      </c>
      <c r="AA765" s="2">
        <v>45889</v>
      </c>
      <c r="AB765" s="1">
        <v>5</v>
      </c>
      <c r="AC765" s="1" t="s">
        <v>42</v>
      </c>
    </row>
    <row r="766" spans="1:29">
      <c r="A766" s="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c r="P766" s="1">
        <f t="shared" si="66"/>
        <v>2440</v>
      </c>
      <c r="Q766" s="1">
        <v>0</v>
      </c>
      <c r="R766" s="1">
        <f t="shared" si="67"/>
        <v>0</v>
      </c>
      <c r="S766" s="1">
        <f t="shared" si="68"/>
        <v>2440</v>
      </c>
      <c r="T766" s="1">
        <v>0.35</v>
      </c>
      <c r="U766" s="1">
        <f t="shared" si="69"/>
        <v>854</v>
      </c>
      <c r="V766" s="1">
        <f t="shared" si="70"/>
        <v>1586</v>
      </c>
      <c r="W766" s="4">
        <f t="shared" si="71"/>
        <v>0.65</v>
      </c>
      <c r="X766" s="1" t="s">
        <v>56</v>
      </c>
      <c r="Y766" s="1" t="s">
        <v>57</v>
      </c>
      <c r="Z766" s="1" t="s">
        <v>51</v>
      </c>
      <c r="AA766" s="2">
        <v>45891</v>
      </c>
      <c r="AB766" s="1"/>
      <c r="AC766" s="1" t="s">
        <v>42</v>
      </c>
    </row>
    <row r="767" spans="1:29">
      <c r="A767" s="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c r="P767" s="1">
        <f t="shared" si="66"/>
        <v>3500</v>
      </c>
      <c r="Q767" s="1">
        <v>10</v>
      </c>
      <c r="R767" s="1">
        <f t="shared" si="67"/>
        <v>350</v>
      </c>
      <c r="S767" s="1">
        <f t="shared" si="68"/>
        <v>3150</v>
      </c>
      <c r="T767" s="1">
        <v>0.35</v>
      </c>
      <c r="U767" s="1">
        <f t="shared" si="69"/>
        <v>1102.5</v>
      </c>
      <c r="V767" s="1">
        <f t="shared" si="70"/>
        <v>2047.5</v>
      </c>
      <c r="W767" s="4">
        <f t="shared" si="71"/>
        <v>0.65</v>
      </c>
      <c r="X767" s="1" t="s">
        <v>147</v>
      </c>
      <c r="Y767" s="1" t="s">
        <v>72</v>
      </c>
      <c r="Z767" s="1" t="s">
        <v>22</v>
      </c>
      <c r="AA767" s="1"/>
      <c r="AB767" s="1"/>
      <c r="AC767" s="1" t="s">
        <v>93</v>
      </c>
    </row>
    <row r="768" spans="1:29">
      <c r="A768" s="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c r="P768" s="1">
        <f t="shared" si="66"/>
        <v>4440</v>
      </c>
      <c r="Q768" s="1">
        <v>10</v>
      </c>
      <c r="R768" s="1">
        <f t="shared" si="67"/>
        <v>444</v>
      </c>
      <c r="S768" s="1">
        <f t="shared" si="68"/>
        <v>3996</v>
      </c>
      <c r="T768" s="1">
        <v>0.45</v>
      </c>
      <c r="U768" s="1">
        <f t="shared" si="69"/>
        <v>1798.2</v>
      </c>
      <c r="V768" s="1">
        <f t="shared" si="70"/>
        <v>2197.8000000000002</v>
      </c>
      <c r="W768" s="4">
        <f t="shared" si="71"/>
        <v>0.55000000000000004</v>
      </c>
      <c r="X768" s="1" t="s">
        <v>50</v>
      </c>
      <c r="Y768" s="1" t="s">
        <v>72</v>
      </c>
      <c r="Z768" s="1" t="s">
        <v>41</v>
      </c>
      <c r="AA768" s="2">
        <v>45893</v>
      </c>
      <c r="AB768" s="1">
        <v>5</v>
      </c>
      <c r="AC768" s="1" t="s">
        <v>42</v>
      </c>
    </row>
    <row r="769" spans="1:29">
      <c r="A769" s="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c r="P769" s="1">
        <f t="shared" si="66"/>
        <v>540</v>
      </c>
      <c r="Q769" s="1">
        <v>15</v>
      </c>
      <c r="R769" s="1">
        <f t="shared" si="67"/>
        <v>81</v>
      </c>
      <c r="S769" s="1">
        <f t="shared" si="68"/>
        <v>459</v>
      </c>
      <c r="T769" s="1">
        <v>0.62</v>
      </c>
      <c r="U769" s="1">
        <f t="shared" si="69"/>
        <v>284.58</v>
      </c>
      <c r="V769" s="1">
        <f t="shared" si="70"/>
        <v>174.42000000000002</v>
      </c>
      <c r="W769" s="4">
        <f t="shared" si="71"/>
        <v>0.38000000000000006</v>
      </c>
      <c r="X769" s="1" t="s">
        <v>65</v>
      </c>
      <c r="Y769" s="1" t="s">
        <v>40</v>
      </c>
      <c r="Z769" s="1" t="s">
        <v>41</v>
      </c>
      <c r="AA769" s="2">
        <v>45894</v>
      </c>
      <c r="AB769" s="1">
        <v>4</v>
      </c>
      <c r="AC769" s="1" t="s">
        <v>42</v>
      </c>
    </row>
    <row r="770" spans="1:29">
      <c r="A770" s="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c r="P770" s="1">
        <f t="shared" si="66"/>
        <v>9920</v>
      </c>
      <c r="Q770" s="1">
        <v>25</v>
      </c>
      <c r="R770" s="1">
        <f t="shared" si="67"/>
        <v>2480</v>
      </c>
      <c r="S770" s="1">
        <f t="shared" si="68"/>
        <v>7440</v>
      </c>
      <c r="T770" s="1">
        <v>0.47</v>
      </c>
      <c r="U770" s="1">
        <f t="shared" si="69"/>
        <v>3496.7999999999997</v>
      </c>
      <c r="V770" s="1">
        <f t="shared" si="70"/>
        <v>3943.2000000000003</v>
      </c>
      <c r="W770" s="4">
        <f t="shared" si="71"/>
        <v>0.53</v>
      </c>
      <c r="X770" s="1" t="s">
        <v>50</v>
      </c>
      <c r="Y770" s="1" t="s">
        <v>57</v>
      </c>
      <c r="Z770" s="1" t="s">
        <v>41</v>
      </c>
      <c r="AA770" s="2">
        <v>45894</v>
      </c>
      <c r="AB770" s="1">
        <v>5</v>
      </c>
      <c r="AC770" s="1" t="s">
        <v>42</v>
      </c>
    </row>
    <row r="771" spans="1:29">
      <c r="A771" s="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c r="P771" s="1">
        <f t="shared" ref="P771:P834" si="72">PRODUCT(N771,O771)</f>
        <v>445250</v>
      </c>
      <c r="Q771" s="1">
        <v>10</v>
      </c>
      <c r="R771" s="1">
        <f t="shared" ref="R771:R834" si="73">P771*(Q771/100)</f>
        <v>44525</v>
      </c>
      <c r="S771" s="1">
        <f t="shared" ref="S771:S834" si="74">P771-R771</f>
        <v>400725</v>
      </c>
      <c r="T771" s="1">
        <v>0.57999999999999996</v>
      </c>
      <c r="U771" s="1">
        <f t="shared" ref="U771:U834" si="75">S771*T771</f>
        <v>232420.49999999997</v>
      </c>
      <c r="V771" s="1">
        <f t="shared" ref="V771:V834" si="76">S771-U771</f>
        <v>168304.50000000003</v>
      </c>
      <c r="W771" s="4">
        <f t="shared" ref="W771:W834" si="77">(V771/S771)</f>
        <v>0.4200000000000001</v>
      </c>
      <c r="X771" s="1" t="s">
        <v>104</v>
      </c>
      <c r="Y771" s="1" t="s">
        <v>81</v>
      </c>
      <c r="Z771" s="1" t="s">
        <v>51</v>
      </c>
      <c r="AA771" s="2">
        <v>45888</v>
      </c>
      <c r="AB771" s="1"/>
      <c r="AC771" s="1" t="s">
        <v>42</v>
      </c>
    </row>
    <row r="772" spans="1:29">
      <c r="A772" s="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c r="P772" s="1">
        <f t="shared" si="72"/>
        <v>12340</v>
      </c>
      <c r="Q772" s="1">
        <v>10</v>
      </c>
      <c r="R772" s="1">
        <f t="shared" si="73"/>
        <v>1234</v>
      </c>
      <c r="S772" s="1">
        <f t="shared" si="74"/>
        <v>11106</v>
      </c>
      <c r="T772" s="1">
        <v>0.52</v>
      </c>
      <c r="U772" s="1">
        <f t="shared" si="75"/>
        <v>5775.12</v>
      </c>
      <c r="V772" s="1">
        <f t="shared" si="76"/>
        <v>5330.88</v>
      </c>
      <c r="W772" s="4">
        <f t="shared" si="77"/>
        <v>0.48</v>
      </c>
      <c r="X772" s="1" t="s">
        <v>104</v>
      </c>
      <c r="Y772" s="1" t="s">
        <v>57</v>
      </c>
      <c r="Z772" s="1" t="s">
        <v>51</v>
      </c>
      <c r="AA772" s="2">
        <v>45893</v>
      </c>
      <c r="AB772" s="1"/>
      <c r="AC772" s="1" t="s">
        <v>42</v>
      </c>
    </row>
    <row r="773" spans="1:29">
      <c r="A773" s="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c r="P773" s="1">
        <f t="shared" si="72"/>
        <v>9500</v>
      </c>
      <c r="Q773" s="1">
        <v>0</v>
      </c>
      <c r="R773" s="1">
        <f t="shared" si="73"/>
        <v>0</v>
      </c>
      <c r="S773" s="1">
        <f t="shared" si="74"/>
        <v>9500</v>
      </c>
      <c r="T773" s="1">
        <v>0.47</v>
      </c>
      <c r="U773" s="1">
        <f t="shared" si="75"/>
        <v>4465</v>
      </c>
      <c r="V773" s="1">
        <f t="shared" si="76"/>
        <v>5035</v>
      </c>
      <c r="W773" s="4">
        <f t="shared" si="77"/>
        <v>0.53</v>
      </c>
      <c r="X773" s="1" t="s">
        <v>104</v>
      </c>
      <c r="Y773" s="1" t="s">
        <v>72</v>
      </c>
      <c r="Z773" s="1" t="s">
        <v>41</v>
      </c>
      <c r="AA773" s="2">
        <v>45892</v>
      </c>
      <c r="AB773" s="1">
        <v>5</v>
      </c>
      <c r="AC773" s="1" t="s">
        <v>42</v>
      </c>
    </row>
    <row r="774" spans="1:29">
      <c r="A774" s="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c r="P774" s="1">
        <f t="shared" si="72"/>
        <v>5380</v>
      </c>
      <c r="Q774" s="1">
        <v>5</v>
      </c>
      <c r="R774" s="1">
        <f t="shared" si="73"/>
        <v>269</v>
      </c>
      <c r="S774" s="1">
        <f t="shared" si="74"/>
        <v>5111</v>
      </c>
      <c r="T774" s="1">
        <v>0.5</v>
      </c>
      <c r="U774" s="1">
        <f t="shared" si="75"/>
        <v>2555.5</v>
      </c>
      <c r="V774" s="1">
        <f t="shared" si="76"/>
        <v>2555.5</v>
      </c>
      <c r="W774" s="4">
        <f t="shared" si="77"/>
        <v>0.5</v>
      </c>
      <c r="X774" s="1" t="s">
        <v>39</v>
      </c>
      <c r="Y774" s="1" t="s">
        <v>57</v>
      </c>
      <c r="Z774" s="1" t="s">
        <v>66</v>
      </c>
      <c r="AA774" s="1"/>
      <c r="AB774" s="1"/>
      <c r="AC774" s="1" t="s">
        <v>42</v>
      </c>
    </row>
    <row r="775" spans="1:29">
      <c r="A775" s="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c r="P775" s="1">
        <f t="shared" si="72"/>
        <v>30650</v>
      </c>
      <c r="Q775" s="1">
        <v>0</v>
      </c>
      <c r="R775" s="1">
        <f t="shared" si="73"/>
        <v>0</v>
      </c>
      <c r="S775" s="1">
        <f t="shared" si="74"/>
        <v>30650</v>
      </c>
      <c r="T775" s="1">
        <v>0.52</v>
      </c>
      <c r="U775" s="1">
        <f t="shared" si="75"/>
        <v>15938</v>
      </c>
      <c r="V775" s="1">
        <f t="shared" si="76"/>
        <v>14712</v>
      </c>
      <c r="W775" s="4">
        <f t="shared" si="77"/>
        <v>0.48</v>
      </c>
      <c r="X775" s="1" t="s">
        <v>50</v>
      </c>
      <c r="Y775" s="1" t="s">
        <v>57</v>
      </c>
      <c r="Z775" s="1" t="s">
        <v>51</v>
      </c>
      <c r="AA775" s="2">
        <v>45893</v>
      </c>
      <c r="AB775" s="1"/>
      <c r="AC775" s="1" t="s">
        <v>42</v>
      </c>
    </row>
    <row r="776" spans="1:29">
      <c r="A776" s="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c r="P776" s="1">
        <f t="shared" si="72"/>
        <v>1760</v>
      </c>
      <c r="Q776" s="1">
        <v>5</v>
      </c>
      <c r="R776" s="1">
        <f t="shared" si="73"/>
        <v>88</v>
      </c>
      <c r="S776" s="1">
        <f t="shared" si="74"/>
        <v>1672</v>
      </c>
      <c r="T776" s="1">
        <v>0.62</v>
      </c>
      <c r="U776" s="1">
        <f t="shared" si="75"/>
        <v>1036.6400000000001</v>
      </c>
      <c r="V776" s="1">
        <f t="shared" si="76"/>
        <v>635.3599999999999</v>
      </c>
      <c r="W776" s="4">
        <f t="shared" si="77"/>
        <v>0.37999999999999995</v>
      </c>
      <c r="X776" s="1" t="s">
        <v>147</v>
      </c>
      <c r="Y776" s="1" t="s">
        <v>57</v>
      </c>
      <c r="Z776" s="1" t="s">
        <v>41</v>
      </c>
      <c r="AA776" s="2">
        <v>45894</v>
      </c>
      <c r="AB776" s="1">
        <v>4</v>
      </c>
      <c r="AC776" s="1" t="s">
        <v>42</v>
      </c>
    </row>
    <row r="777" spans="1:29">
      <c r="A777" s="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c r="P777" s="1">
        <f t="shared" si="72"/>
        <v>800</v>
      </c>
      <c r="Q777" s="1">
        <v>10</v>
      </c>
      <c r="R777" s="1">
        <f t="shared" si="73"/>
        <v>80</v>
      </c>
      <c r="S777" s="1">
        <f t="shared" si="74"/>
        <v>720</v>
      </c>
      <c r="T777" s="1">
        <v>0.35</v>
      </c>
      <c r="U777" s="1">
        <f t="shared" si="75"/>
        <v>251.99999999999997</v>
      </c>
      <c r="V777" s="1">
        <f t="shared" si="76"/>
        <v>468</v>
      </c>
      <c r="W777" s="4">
        <f t="shared" si="77"/>
        <v>0.65</v>
      </c>
      <c r="X777" s="1" t="s">
        <v>104</v>
      </c>
      <c r="Y777" s="1" t="s">
        <v>57</v>
      </c>
      <c r="Z777" s="1" t="s">
        <v>41</v>
      </c>
      <c r="AA777" s="2">
        <v>45890</v>
      </c>
      <c r="AB777" s="1">
        <v>3</v>
      </c>
      <c r="AC777" s="1" t="s">
        <v>42</v>
      </c>
    </row>
    <row r="778" spans="1:29">
      <c r="A778" s="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c r="P778" s="1">
        <f t="shared" si="72"/>
        <v>900</v>
      </c>
      <c r="Q778" s="1">
        <v>0</v>
      </c>
      <c r="R778" s="1">
        <f t="shared" si="73"/>
        <v>0</v>
      </c>
      <c r="S778" s="1">
        <f t="shared" si="74"/>
        <v>900</v>
      </c>
      <c r="T778" s="1">
        <v>0.62</v>
      </c>
      <c r="U778" s="1">
        <f t="shared" si="75"/>
        <v>558</v>
      </c>
      <c r="V778" s="1">
        <f t="shared" si="76"/>
        <v>342</v>
      </c>
      <c r="W778" s="4">
        <f t="shared" si="77"/>
        <v>0.38</v>
      </c>
      <c r="X778" s="1" t="s">
        <v>56</v>
      </c>
      <c r="Y778" s="1" t="s">
        <v>57</v>
      </c>
      <c r="Z778" s="1" t="s">
        <v>120</v>
      </c>
      <c r="AA778" s="1"/>
      <c r="AB778" s="1"/>
      <c r="AC778" s="1" t="s">
        <v>42</v>
      </c>
    </row>
    <row r="779" spans="1:29">
      <c r="A779" s="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c r="P779" s="1">
        <f t="shared" si="72"/>
        <v>720</v>
      </c>
      <c r="Q779" s="1">
        <v>30</v>
      </c>
      <c r="R779" s="1">
        <f t="shared" si="73"/>
        <v>216</v>
      </c>
      <c r="S779" s="1">
        <f t="shared" si="74"/>
        <v>504</v>
      </c>
      <c r="T779" s="1">
        <v>0.62</v>
      </c>
      <c r="U779" s="1">
        <f t="shared" si="75"/>
        <v>312.48</v>
      </c>
      <c r="V779" s="1">
        <f t="shared" si="76"/>
        <v>191.51999999999998</v>
      </c>
      <c r="W779" s="4">
        <f t="shared" si="77"/>
        <v>0.37999999999999995</v>
      </c>
      <c r="X779" s="1" t="s">
        <v>104</v>
      </c>
      <c r="Y779" s="1" t="s">
        <v>57</v>
      </c>
      <c r="Z779" s="1" t="s">
        <v>51</v>
      </c>
      <c r="AA779" s="2">
        <v>45896</v>
      </c>
      <c r="AB779" s="1"/>
      <c r="AC779" s="1" t="s">
        <v>42</v>
      </c>
    </row>
    <row r="780" spans="1:29">
      <c r="A780" s="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c r="P780" s="1">
        <f t="shared" si="72"/>
        <v>3680</v>
      </c>
      <c r="Q780" s="1">
        <v>10</v>
      </c>
      <c r="R780" s="1">
        <f t="shared" si="73"/>
        <v>368</v>
      </c>
      <c r="S780" s="1">
        <f t="shared" si="74"/>
        <v>3312</v>
      </c>
      <c r="T780" s="1">
        <v>0.48</v>
      </c>
      <c r="U780" s="1">
        <f t="shared" si="75"/>
        <v>1589.76</v>
      </c>
      <c r="V780" s="1">
        <f t="shared" si="76"/>
        <v>1722.24</v>
      </c>
      <c r="W780" s="4">
        <f t="shared" si="77"/>
        <v>0.52</v>
      </c>
      <c r="X780" s="1" t="s">
        <v>56</v>
      </c>
      <c r="Y780" s="1" t="s">
        <v>40</v>
      </c>
      <c r="Z780" s="1" t="s">
        <v>120</v>
      </c>
      <c r="AA780" s="1"/>
      <c r="AB780" s="1"/>
      <c r="AC780" s="1" t="s">
        <v>42</v>
      </c>
    </row>
    <row r="781" spans="1:29">
      <c r="A781" s="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c r="P781" s="1">
        <f t="shared" si="72"/>
        <v>11280</v>
      </c>
      <c r="Q781" s="1">
        <v>10</v>
      </c>
      <c r="R781" s="1">
        <f t="shared" si="73"/>
        <v>1128</v>
      </c>
      <c r="S781" s="1">
        <f t="shared" si="74"/>
        <v>10152</v>
      </c>
      <c r="T781" s="1">
        <v>0.52</v>
      </c>
      <c r="U781" s="1">
        <f t="shared" si="75"/>
        <v>5279.04</v>
      </c>
      <c r="V781" s="1">
        <f t="shared" si="76"/>
        <v>4872.96</v>
      </c>
      <c r="W781" s="4">
        <f t="shared" si="77"/>
        <v>0.48</v>
      </c>
      <c r="X781" s="1" t="s">
        <v>104</v>
      </c>
      <c r="Y781" s="1" t="s">
        <v>57</v>
      </c>
      <c r="Z781" s="1" t="s">
        <v>41</v>
      </c>
      <c r="AA781" s="2">
        <v>45891</v>
      </c>
      <c r="AB781" s="1">
        <v>5</v>
      </c>
      <c r="AC781" s="1" t="s">
        <v>42</v>
      </c>
    </row>
    <row r="782" spans="1:29">
      <c r="A782" s="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c r="P782" s="1">
        <f t="shared" si="72"/>
        <v>4850</v>
      </c>
      <c r="Q782" s="1">
        <v>20</v>
      </c>
      <c r="R782" s="1">
        <f t="shared" si="73"/>
        <v>970</v>
      </c>
      <c r="S782" s="1">
        <f t="shared" si="74"/>
        <v>3880</v>
      </c>
      <c r="T782" s="1">
        <v>0.62</v>
      </c>
      <c r="U782" s="1">
        <f t="shared" si="75"/>
        <v>2405.6</v>
      </c>
      <c r="V782" s="1">
        <f t="shared" si="76"/>
        <v>1474.4</v>
      </c>
      <c r="W782" s="4">
        <f t="shared" si="77"/>
        <v>0.38</v>
      </c>
      <c r="X782" s="1" t="s">
        <v>104</v>
      </c>
      <c r="Y782" s="1" t="s">
        <v>57</v>
      </c>
      <c r="Z782" s="1" t="s">
        <v>41</v>
      </c>
      <c r="AA782" s="2">
        <v>45892</v>
      </c>
      <c r="AB782" s="1">
        <v>3</v>
      </c>
      <c r="AC782" s="1" t="s">
        <v>42</v>
      </c>
    </row>
    <row r="783" spans="1:29">
      <c r="A783" s="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c r="P783" s="1">
        <f t="shared" si="72"/>
        <v>29200</v>
      </c>
      <c r="Q783" s="1">
        <v>30</v>
      </c>
      <c r="R783" s="1">
        <f t="shared" si="73"/>
        <v>8760</v>
      </c>
      <c r="S783" s="1">
        <f t="shared" si="74"/>
        <v>20440</v>
      </c>
      <c r="T783" s="1">
        <v>0.52</v>
      </c>
      <c r="U783" s="1">
        <f t="shared" si="75"/>
        <v>10628.800000000001</v>
      </c>
      <c r="V783" s="1">
        <f t="shared" si="76"/>
        <v>9811.1999999999989</v>
      </c>
      <c r="W783" s="4">
        <f t="shared" si="77"/>
        <v>0.47999999999999993</v>
      </c>
      <c r="X783" s="1" t="s">
        <v>50</v>
      </c>
      <c r="Y783" s="1" t="s">
        <v>40</v>
      </c>
      <c r="Z783" s="1" t="s">
        <v>41</v>
      </c>
      <c r="AA783" s="2">
        <v>45895</v>
      </c>
      <c r="AB783" s="1">
        <v>5</v>
      </c>
      <c r="AC783" s="1" t="s">
        <v>42</v>
      </c>
    </row>
    <row r="784" spans="1:29">
      <c r="A784" s="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c r="P784" s="1">
        <f t="shared" si="72"/>
        <v>6240</v>
      </c>
      <c r="Q784" s="1">
        <v>10</v>
      </c>
      <c r="R784" s="1">
        <f t="shared" si="73"/>
        <v>624</v>
      </c>
      <c r="S784" s="1">
        <f t="shared" si="74"/>
        <v>5616</v>
      </c>
      <c r="T784" s="1">
        <v>0.48</v>
      </c>
      <c r="U784" s="1">
        <f t="shared" si="75"/>
        <v>2695.68</v>
      </c>
      <c r="V784" s="1">
        <f t="shared" si="76"/>
        <v>2920.32</v>
      </c>
      <c r="W784" s="4">
        <f t="shared" si="77"/>
        <v>0.52</v>
      </c>
      <c r="X784" s="1" t="s">
        <v>39</v>
      </c>
      <c r="Y784" s="1" t="s">
        <v>81</v>
      </c>
      <c r="Z784" s="1" t="s">
        <v>41</v>
      </c>
      <c r="AA784" s="2">
        <v>45896</v>
      </c>
      <c r="AB784" s="1">
        <v>3</v>
      </c>
      <c r="AC784" s="1" t="s">
        <v>42</v>
      </c>
    </row>
    <row r="785" spans="1:29">
      <c r="A785" s="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c r="P785" s="1">
        <f t="shared" si="72"/>
        <v>1740</v>
      </c>
      <c r="Q785" s="1">
        <v>0</v>
      </c>
      <c r="R785" s="1">
        <f t="shared" si="73"/>
        <v>0</v>
      </c>
      <c r="S785" s="1">
        <f t="shared" si="74"/>
        <v>1740</v>
      </c>
      <c r="T785" s="1">
        <v>0.35</v>
      </c>
      <c r="U785" s="1">
        <f t="shared" si="75"/>
        <v>609</v>
      </c>
      <c r="V785" s="1">
        <f t="shared" si="76"/>
        <v>1131</v>
      </c>
      <c r="W785" s="4">
        <f t="shared" si="77"/>
        <v>0.65</v>
      </c>
      <c r="X785" s="1" t="s">
        <v>104</v>
      </c>
      <c r="Y785" s="1" t="s">
        <v>57</v>
      </c>
      <c r="Z785" s="1" t="s">
        <v>41</v>
      </c>
      <c r="AA785" s="2">
        <v>45896</v>
      </c>
      <c r="AB785" s="1">
        <v>4</v>
      </c>
      <c r="AC785" s="1" t="s">
        <v>42</v>
      </c>
    </row>
    <row r="786" spans="1:29">
      <c r="A786" s="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c r="P786" s="1">
        <f t="shared" si="72"/>
        <v>2550</v>
      </c>
      <c r="Q786" s="1">
        <v>0</v>
      </c>
      <c r="R786" s="1">
        <f t="shared" si="73"/>
        <v>0</v>
      </c>
      <c r="S786" s="1">
        <f t="shared" si="74"/>
        <v>2550</v>
      </c>
      <c r="T786" s="1">
        <v>0.47</v>
      </c>
      <c r="U786" s="1">
        <f t="shared" si="75"/>
        <v>1198.5</v>
      </c>
      <c r="V786" s="1">
        <f t="shared" si="76"/>
        <v>1351.5</v>
      </c>
      <c r="W786" s="4">
        <f t="shared" si="77"/>
        <v>0.53</v>
      </c>
      <c r="X786" s="1" t="s">
        <v>104</v>
      </c>
      <c r="Y786" s="1" t="s">
        <v>57</v>
      </c>
      <c r="Z786" s="1" t="s">
        <v>66</v>
      </c>
      <c r="AA786" s="1"/>
      <c r="AB786" s="1"/>
      <c r="AC786" s="1" t="s">
        <v>42</v>
      </c>
    </row>
    <row r="787" spans="1:29">
      <c r="A787" s="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c r="P787" s="1">
        <f t="shared" si="72"/>
        <v>2300</v>
      </c>
      <c r="Q787" s="1">
        <v>10</v>
      </c>
      <c r="R787" s="1">
        <f t="shared" si="73"/>
        <v>230</v>
      </c>
      <c r="S787" s="1">
        <f t="shared" si="74"/>
        <v>2070</v>
      </c>
      <c r="T787" s="1">
        <v>0.5</v>
      </c>
      <c r="U787" s="1">
        <f t="shared" si="75"/>
        <v>1035</v>
      </c>
      <c r="V787" s="1">
        <f t="shared" si="76"/>
        <v>1035</v>
      </c>
      <c r="W787" s="4">
        <f t="shared" si="77"/>
        <v>0.5</v>
      </c>
      <c r="X787" s="1" t="s">
        <v>104</v>
      </c>
      <c r="Y787" s="1" t="s">
        <v>81</v>
      </c>
      <c r="Z787" s="1" t="s">
        <v>41</v>
      </c>
      <c r="AA787" s="2">
        <v>45892</v>
      </c>
      <c r="AB787" s="1">
        <v>3</v>
      </c>
      <c r="AC787" s="1" t="s">
        <v>42</v>
      </c>
    </row>
    <row r="788" spans="1:29">
      <c r="A788" s="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c r="P788" s="1">
        <f t="shared" si="72"/>
        <v>1950</v>
      </c>
      <c r="Q788" s="1">
        <v>0</v>
      </c>
      <c r="R788" s="1">
        <f t="shared" si="73"/>
        <v>0</v>
      </c>
      <c r="S788" s="1">
        <f t="shared" si="74"/>
        <v>1950</v>
      </c>
      <c r="T788" s="1">
        <v>0.35</v>
      </c>
      <c r="U788" s="1">
        <f t="shared" si="75"/>
        <v>682.5</v>
      </c>
      <c r="V788" s="1">
        <f t="shared" si="76"/>
        <v>1267.5</v>
      </c>
      <c r="W788" s="4">
        <f t="shared" si="77"/>
        <v>0.65</v>
      </c>
      <c r="X788" s="1" t="s">
        <v>39</v>
      </c>
      <c r="Y788" s="1" t="s">
        <v>81</v>
      </c>
      <c r="Z788" s="1" t="s">
        <v>120</v>
      </c>
      <c r="AA788" s="1"/>
      <c r="AB788" s="1"/>
      <c r="AC788" s="1" t="s">
        <v>42</v>
      </c>
    </row>
    <row r="789" spans="1:29">
      <c r="A789" s="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c r="P789" s="1">
        <f t="shared" si="72"/>
        <v>2610</v>
      </c>
      <c r="Q789" s="1">
        <v>10</v>
      </c>
      <c r="R789" s="1">
        <f t="shared" si="73"/>
        <v>261</v>
      </c>
      <c r="S789" s="1">
        <f t="shared" si="74"/>
        <v>2349</v>
      </c>
      <c r="T789" s="1">
        <v>0.62</v>
      </c>
      <c r="U789" s="1">
        <f t="shared" si="75"/>
        <v>1456.3799999999999</v>
      </c>
      <c r="V789" s="1">
        <f t="shared" si="76"/>
        <v>892.62000000000012</v>
      </c>
      <c r="W789" s="4">
        <f t="shared" si="77"/>
        <v>0.38000000000000006</v>
      </c>
      <c r="X789" s="1" t="s">
        <v>104</v>
      </c>
      <c r="Y789" s="1" t="s">
        <v>72</v>
      </c>
      <c r="Z789" s="1" t="s">
        <v>41</v>
      </c>
      <c r="AA789" s="2">
        <v>45898</v>
      </c>
      <c r="AB789" s="1">
        <v>5</v>
      </c>
      <c r="AC789" s="1" t="s">
        <v>42</v>
      </c>
    </row>
    <row r="790" spans="1:29">
      <c r="A790" s="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c r="P790" s="1">
        <f t="shared" si="72"/>
        <v>1250</v>
      </c>
      <c r="Q790" s="1">
        <v>10</v>
      </c>
      <c r="R790" s="1">
        <f t="shared" si="73"/>
        <v>125</v>
      </c>
      <c r="S790" s="1">
        <f t="shared" si="74"/>
        <v>1125</v>
      </c>
      <c r="T790" s="1">
        <v>0.47</v>
      </c>
      <c r="U790" s="1">
        <f t="shared" si="75"/>
        <v>528.75</v>
      </c>
      <c r="V790" s="1">
        <f t="shared" si="76"/>
        <v>596.25</v>
      </c>
      <c r="W790" s="4">
        <f t="shared" si="77"/>
        <v>0.53</v>
      </c>
      <c r="X790" s="1" t="s">
        <v>104</v>
      </c>
      <c r="Y790" s="1" t="s">
        <v>72</v>
      </c>
      <c r="Z790" s="1" t="s">
        <v>41</v>
      </c>
      <c r="AA790" s="2">
        <v>45899</v>
      </c>
      <c r="AB790" s="1">
        <v>3</v>
      </c>
      <c r="AC790" s="1" t="s">
        <v>42</v>
      </c>
    </row>
    <row r="791" spans="1:29">
      <c r="A791" s="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c r="P791" s="1">
        <f t="shared" si="72"/>
        <v>38970</v>
      </c>
      <c r="Q791" s="1">
        <v>15</v>
      </c>
      <c r="R791" s="1">
        <f t="shared" si="73"/>
        <v>5845.5</v>
      </c>
      <c r="S791" s="1">
        <f t="shared" si="74"/>
        <v>33124.5</v>
      </c>
      <c r="T791" s="1">
        <v>0.52</v>
      </c>
      <c r="U791" s="1">
        <f t="shared" si="75"/>
        <v>17224.740000000002</v>
      </c>
      <c r="V791" s="1">
        <f t="shared" si="76"/>
        <v>15899.759999999998</v>
      </c>
      <c r="W791" s="4">
        <f t="shared" si="77"/>
        <v>0.47999999999999993</v>
      </c>
      <c r="X791" s="1" t="s">
        <v>147</v>
      </c>
      <c r="Y791" s="1" t="s">
        <v>72</v>
      </c>
      <c r="Z791" s="1" t="s">
        <v>41</v>
      </c>
      <c r="AA791" s="2">
        <v>45900</v>
      </c>
      <c r="AB791" s="1">
        <v>5</v>
      </c>
      <c r="AC791" s="1" t="s">
        <v>42</v>
      </c>
    </row>
    <row r="792" spans="1:29">
      <c r="A792" s="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c r="P792" s="1">
        <f t="shared" si="72"/>
        <v>2000</v>
      </c>
      <c r="Q792" s="1">
        <v>10</v>
      </c>
      <c r="R792" s="1">
        <f t="shared" si="73"/>
        <v>200</v>
      </c>
      <c r="S792" s="1">
        <f t="shared" si="74"/>
        <v>1800</v>
      </c>
      <c r="T792" s="1">
        <v>0.62</v>
      </c>
      <c r="U792" s="1">
        <f t="shared" si="75"/>
        <v>1116</v>
      </c>
      <c r="V792" s="1">
        <f t="shared" si="76"/>
        <v>684</v>
      </c>
      <c r="W792" s="4">
        <f t="shared" si="77"/>
        <v>0.38</v>
      </c>
      <c r="X792" s="1" t="s">
        <v>50</v>
      </c>
      <c r="Y792" s="1" t="s">
        <v>72</v>
      </c>
      <c r="Z792" s="1" t="s">
        <v>51</v>
      </c>
      <c r="AA792" s="2">
        <v>45896</v>
      </c>
      <c r="AB792" s="1"/>
      <c r="AC792" s="1" t="s">
        <v>42</v>
      </c>
    </row>
    <row r="793" spans="1:29">
      <c r="A793" s="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c r="P793" s="1">
        <f t="shared" si="72"/>
        <v>5070</v>
      </c>
      <c r="Q793" s="1">
        <v>0</v>
      </c>
      <c r="R793" s="1">
        <f t="shared" si="73"/>
        <v>0</v>
      </c>
      <c r="S793" s="1">
        <f t="shared" si="74"/>
        <v>5070</v>
      </c>
      <c r="T793" s="1">
        <v>0.5</v>
      </c>
      <c r="U793" s="1">
        <f t="shared" si="75"/>
        <v>2535</v>
      </c>
      <c r="V793" s="1">
        <f t="shared" si="76"/>
        <v>2535</v>
      </c>
      <c r="W793" s="4">
        <f t="shared" si="77"/>
        <v>0.5</v>
      </c>
      <c r="X793" s="1" t="s">
        <v>104</v>
      </c>
      <c r="Y793" s="1" t="s">
        <v>40</v>
      </c>
      <c r="Z793" s="1" t="s">
        <v>41</v>
      </c>
      <c r="AA793" s="2">
        <v>45895</v>
      </c>
      <c r="AB793" s="1">
        <v>4</v>
      </c>
      <c r="AC793" s="1" t="s">
        <v>42</v>
      </c>
    </row>
    <row r="794" spans="1:29">
      <c r="A794" s="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c r="P794" s="1">
        <f t="shared" si="72"/>
        <v>126600</v>
      </c>
      <c r="Q794" s="1">
        <v>0</v>
      </c>
      <c r="R794" s="1">
        <f t="shared" si="73"/>
        <v>0</v>
      </c>
      <c r="S794" s="1">
        <f t="shared" si="74"/>
        <v>126600</v>
      </c>
      <c r="T794" s="1">
        <v>0.57999999999999996</v>
      </c>
      <c r="U794" s="1">
        <f t="shared" si="75"/>
        <v>73428</v>
      </c>
      <c r="V794" s="1">
        <f t="shared" si="76"/>
        <v>53172</v>
      </c>
      <c r="W794" s="4">
        <f t="shared" si="77"/>
        <v>0.42</v>
      </c>
      <c r="X794" s="1" t="s">
        <v>104</v>
      </c>
      <c r="Y794" s="1" t="s">
        <v>40</v>
      </c>
      <c r="Z794" s="1" t="s">
        <v>41</v>
      </c>
      <c r="AA794" s="2">
        <v>45898</v>
      </c>
      <c r="AB794" s="1">
        <v>5</v>
      </c>
      <c r="AC794" s="1" t="s">
        <v>42</v>
      </c>
    </row>
    <row r="795" spans="1:29">
      <c r="A795" s="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c r="P795" s="1">
        <f t="shared" si="72"/>
        <v>26600</v>
      </c>
      <c r="Q795" s="1">
        <v>0</v>
      </c>
      <c r="R795" s="1">
        <f t="shared" si="73"/>
        <v>0</v>
      </c>
      <c r="S795" s="1">
        <f t="shared" si="74"/>
        <v>26600</v>
      </c>
      <c r="T795" s="1">
        <v>0.52</v>
      </c>
      <c r="U795" s="1">
        <f t="shared" si="75"/>
        <v>13832</v>
      </c>
      <c r="V795" s="1">
        <f t="shared" si="76"/>
        <v>12768</v>
      </c>
      <c r="W795" s="4">
        <f t="shared" si="77"/>
        <v>0.48</v>
      </c>
      <c r="X795" s="1" t="s">
        <v>56</v>
      </c>
      <c r="Y795" s="1" t="s">
        <v>72</v>
      </c>
      <c r="Z795" s="1" t="s">
        <v>66</v>
      </c>
      <c r="AA795" s="1"/>
      <c r="AB795" s="1"/>
      <c r="AC795" s="1" t="s">
        <v>42</v>
      </c>
    </row>
    <row r="796" spans="1:29">
      <c r="A796" s="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c r="P796" s="1">
        <f t="shared" si="72"/>
        <v>670</v>
      </c>
      <c r="Q796" s="1">
        <v>0</v>
      </c>
      <c r="R796" s="1">
        <f t="shared" si="73"/>
        <v>0</v>
      </c>
      <c r="S796" s="1">
        <f t="shared" si="74"/>
        <v>670</v>
      </c>
      <c r="T796" s="1">
        <v>0.62</v>
      </c>
      <c r="U796" s="1">
        <f t="shared" si="75"/>
        <v>415.4</v>
      </c>
      <c r="V796" s="1">
        <f t="shared" si="76"/>
        <v>254.60000000000002</v>
      </c>
      <c r="W796" s="4">
        <f t="shared" si="77"/>
        <v>0.38000000000000006</v>
      </c>
      <c r="X796" s="1" t="s">
        <v>50</v>
      </c>
      <c r="Y796" s="1" t="s">
        <v>81</v>
      </c>
      <c r="Z796" s="1" t="s">
        <v>120</v>
      </c>
      <c r="AA796" s="1"/>
      <c r="AB796" s="1"/>
      <c r="AC796" s="1" t="s">
        <v>42</v>
      </c>
    </row>
    <row r="797" spans="1:29">
      <c r="A797" s="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c r="P797" s="1">
        <f t="shared" si="72"/>
        <v>1510</v>
      </c>
      <c r="Q797" s="1">
        <v>10</v>
      </c>
      <c r="R797" s="1">
        <f t="shared" si="73"/>
        <v>151</v>
      </c>
      <c r="S797" s="1">
        <f t="shared" si="74"/>
        <v>1359</v>
      </c>
      <c r="T797" s="1">
        <v>0.47</v>
      </c>
      <c r="U797" s="1">
        <f t="shared" si="75"/>
        <v>638.73</v>
      </c>
      <c r="V797" s="1">
        <f t="shared" si="76"/>
        <v>720.27</v>
      </c>
      <c r="W797" s="4">
        <f t="shared" si="77"/>
        <v>0.53</v>
      </c>
      <c r="X797" s="1" t="s">
        <v>39</v>
      </c>
      <c r="Y797" s="1" t="s">
        <v>72</v>
      </c>
      <c r="Z797" s="1" t="s">
        <v>22</v>
      </c>
      <c r="AA797" s="1"/>
      <c r="AB797" s="1"/>
      <c r="AC797" s="1" t="s">
        <v>93</v>
      </c>
    </row>
    <row r="798" spans="1:29">
      <c r="A798" s="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c r="P798" s="1">
        <f t="shared" si="72"/>
        <v>15850</v>
      </c>
      <c r="Q798" s="1">
        <v>10</v>
      </c>
      <c r="R798" s="1">
        <f t="shared" si="73"/>
        <v>1585</v>
      </c>
      <c r="S798" s="1">
        <f t="shared" si="74"/>
        <v>14265</v>
      </c>
      <c r="T798" s="1">
        <v>0.45</v>
      </c>
      <c r="U798" s="1">
        <f t="shared" si="75"/>
        <v>6419.25</v>
      </c>
      <c r="V798" s="1">
        <f t="shared" si="76"/>
        <v>7845.75</v>
      </c>
      <c r="W798" s="4">
        <f t="shared" si="77"/>
        <v>0.55000000000000004</v>
      </c>
      <c r="X798" s="1" t="s">
        <v>56</v>
      </c>
      <c r="Y798" s="1" t="s">
        <v>72</v>
      </c>
      <c r="Z798" s="1" t="s">
        <v>22</v>
      </c>
      <c r="AA798" s="1"/>
      <c r="AB798" s="1"/>
      <c r="AC798" s="1" t="s">
        <v>93</v>
      </c>
    </row>
    <row r="799" spans="1:29">
      <c r="A799" s="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c r="P799" s="1">
        <f t="shared" si="72"/>
        <v>3720</v>
      </c>
      <c r="Q799" s="1">
        <v>15</v>
      </c>
      <c r="R799" s="1">
        <f t="shared" si="73"/>
        <v>558</v>
      </c>
      <c r="S799" s="1">
        <f t="shared" si="74"/>
        <v>3162</v>
      </c>
      <c r="T799" s="1">
        <v>0.62</v>
      </c>
      <c r="U799" s="1">
        <f t="shared" si="75"/>
        <v>1960.44</v>
      </c>
      <c r="V799" s="1">
        <f t="shared" si="76"/>
        <v>1201.56</v>
      </c>
      <c r="W799" s="4">
        <f t="shared" si="77"/>
        <v>0.38</v>
      </c>
      <c r="X799" s="1" t="s">
        <v>50</v>
      </c>
      <c r="Y799" s="1" t="s">
        <v>40</v>
      </c>
      <c r="Z799" s="1" t="s">
        <v>66</v>
      </c>
      <c r="AA799" s="1"/>
      <c r="AB799" s="1"/>
      <c r="AC799" s="1" t="s">
        <v>42</v>
      </c>
    </row>
    <row r="800" spans="1:29">
      <c r="A800" s="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c r="P800" s="1">
        <f t="shared" si="72"/>
        <v>7020</v>
      </c>
      <c r="Q800" s="1">
        <v>25</v>
      </c>
      <c r="R800" s="1">
        <f t="shared" si="73"/>
        <v>1755</v>
      </c>
      <c r="S800" s="1">
        <f t="shared" si="74"/>
        <v>5265</v>
      </c>
      <c r="T800" s="1">
        <v>0.45</v>
      </c>
      <c r="U800" s="1">
        <f t="shared" si="75"/>
        <v>2369.25</v>
      </c>
      <c r="V800" s="1">
        <f t="shared" si="76"/>
        <v>2895.75</v>
      </c>
      <c r="W800" s="4">
        <f t="shared" si="77"/>
        <v>0.55000000000000004</v>
      </c>
      <c r="X800" s="1" t="s">
        <v>147</v>
      </c>
      <c r="Y800" s="1" t="s">
        <v>81</v>
      </c>
      <c r="Z800" s="1" t="s">
        <v>22</v>
      </c>
      <c r="AA800" s="1"/>
      <c r="AB800" s="1"/>
      <c r="AC800" s="1" t="s">
        <v>93</v>
      </c>
    </row>
    <row r="801" spans="1:29">
      <c r="A801" s="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c r="P801" s="1">
        <f t="shared" si="72"/>
        <v>12500</v>
      </c>
      <c r="Q801" s="1">
        <v>0</v>
      </c>
      <c r="R801" s="1">
        <f t="shared" si="73"/>
        <v>0</v>
      </c>
      <c r="S801" s="1">
        <f t="shared" si="74"/>
        <v>12500</v>
      </c>
      <c r="T801" s="1">
        <v>0.5</v>
      </c>
      <c r="U801" s="1">
        <f t="shared" si="75"/>
        <v>6250</v>
      </c>
      <c r="V801" s="1">
        <f t="shared" si="76"/>
        <v>6250</v>
      </c>
      <c r="W801" s="4">
        <f t="shared" si="77"/>
        <v>0.5</v>
      </c>
      <c r="X801" s="1" t="s">
        <v>39</v>
      </c>
      <c r="Y801" s="1" t="s">
        <v>40</v>
      </c>
      <c r="Z801" s="1" t="s">
        <v>41</v>
      </c>
      <c r="AA801" s="2">
        <v>45903</v>
      </c>
      <c r="AB801" s="1">
        <v>3</v>
      </c>
      <c r="AC801" s="1" t="s">
        <v>42</v>
      </c>
    </row>
    <row r="802" spans="1:29">
      <c r="A802" s="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c r="P802" s="1">
        <f t="shared" si="72"/>
        <v>21640</v>
      </c>
      <c r="Q802" s="1">
        <v>30</v>
      </c>
      <c r="R802" s="1">
        <f t="shared" si="73"/>
        <v>6492</v>
      </c>
      <c r="S802" s="1">
        <f t="shared" si="74"/>
        <v>15148</v>
      </c>
      <c r="T802" s="1">
        <v>0.5</v>
      </c>
      <c r="U802" s="1">
        <f t="shared" si="75"/>
        <v>7574</v>
      </c>
      <c r="V802" s="1">
        <f t="shared" si="76"/>
        <v>7574</v>
      </c>
      <c r="W802" s="4">
        <f t="shared" si="77"/>
        <v>0.5</v>
      </c>
      <c r="X802" s="1" t="s">
        <v>65</v>
      </c>
      <c r="Y802" s="1" t="s">
        <v>40</v>
      </c>
      <c r="Z802" s="1" t="s">
        <v>41</v>
      </c>
      <c r="AA802" s="2">
        <v>45897</v>
      </c>
      <c r="AB802" s="1">
        <v>5</v>
      </c>
      <c r="AC802" s="1" t="s">
        <v>42</v>
      </c>
    </row>
    <row r="803" spans="1:29">
      <c r="A803" s="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c r="P803" s="1">
        <f t="shared" si="72"/>
        <v>26250</v>
      </c>
      <c r="Q803" s="1">
        <v>25</v>
      </c>
      <c r="R803" s="1">
        <f t="shared" si="73"/>
        <v>6562.5</v>
      </c>
      <c r="S803" s="1">
        <f t="shared" si="74"/>
        <v>19687.5</v>
      </c>
      <c r="T803" s="1">
        <v>0.52</v>
      </c>
      <c r="U803" s="1">
        <f t="shared" si="75"/>
        <v>10237.5</v>
      </c>
      <c r="V803" s="1">
        <f t="shared" si="76"/>
        <v>9450</v>
      </c>
      <c r="W803" s="4">
        <f t="shared" si="77"/>
        <v>0.48</v>
      </c>
      <c r="X803" s="1" t="s">
        <v>104</v>
      </c>
      <c r="Y803" s="1" t="s">
        <v>81</v>
      </c>
      <c r="Z803" s="1" t="s">
        <v>41</v>
      </c>
      <c r="AA803" s="2">
        <v>45899</v>
      </c>
      <c r="AB803" s="1">
        <v>5</v>
      </c>
      <c r="AC803" s="1" t="s">
        <v>42</v>
      </c>
    </row>
    <row r="804" spans="1:29">
      <c r="A804" s="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c r="P804" s="1">
        <f t="shared" si="72"/>
        <v>43000</v>
      </c>
      <c r="Q804" s="1">
        <v>25</v>
      </c>
      <c r="R804" s="1">
        <f t="shared" si="73"/>
        <v>10750</v>
      </c>
      <c r="S804" s="1">
        <f t="shared" si="74"/>
        <v>32250</v>
      </c>
      <c r="T804" s="1">
        <v>0.52</v>
      </c>
      <c r="U804" s="1">
        <f t="shared" si="75"/>
        <v>16770</v>
      </c>
      <c r="V804" s="1">
        <f t="shared" si="76"/>
        <v>15480</v>
      </c>
      <c r="W804" s="4">
        <f t="shared" si="77"/>
        <v>0.48</v>
      </c>
      <c r="X804" s="1" t="s">
        <v>92</v>
      </c>
      <c r="Y804" s="1" t="s">
        <v>40</v>
      </c>
      <c r="Z804" s="1" t="s">
        <v>41</v>
      </c>
      <c r="AA804" s="2">
        <v>45901</v>
      </c>
      <c r="AB804" s="1">
        <v>5</v>
      </c>
      <c r="AC804" s="1" t="s">
        <v>42</v>
      </c>
    </row>
    <row r="805" spans="1:29">
      <c r="A805" s="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c r="P805" s="1">
        <f t="shared" si="72"/>
        <v>296560</v>
      </c>
      <c r="Q805" s="1">
        <v>10</v>
      </c>
      <c r="R805" s="1">
        <f t="shared" si="73"/>
        <v>29656</v>
      </c>
      <c r="S805" s="1">
        <f t="shared" si="74"/>
        <v>266904</v>
      </c>
      <c r="T805" s="1">
        <v>0.57999999999999996</v>
      </c>
      <c r="U805" s="1">
        <f t="shared" si="75"/>
        <v>154804.31999999998</v>
      </c>
      <c r="V805" s="1">
        <f t="shared" si="76"/>
        <v>112099.68000000002</v>
      </c>
      <c r="W805" s="4">
        <f t="shared" si="77"/>
        <v>0.4200000000000001</v>
      </c>
      <c r="X805" s="1" t="s">
        <v>65</v>
      </c>
      <c r="Y805" s="1" t="s">
        <v>81</v>
      </c>
      <c r="Z805" s="1" t="s">
        <v>41</v>
      </c>
      <c r="AA805" s="2">
        <v>45904</v>
      </c>
      <c r="AB805" s="1">
        <v>4</v>
      </c>
      <c r="AC805" s="1" t="s">
        <v>42</v>
      </c>
    </row>
    <row r="806" spans="1:29">
      <c r="A806" s="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c r="P806" s="1">
        <f t="shared" si="72"/>
        <v>16080</v>
      </c>
      <c r="Q806" s="1">
        <v>15</v>
      </c>
      <c r="R806" s="1">
        <f t="shared" si="73"/>
        <v>2412</v>
      </c>
      <c r="S806" s="1">
        <f t="shared" si="74"/>
        <v>13668</v>
      </c>
      <c r="T806" s="1">
        <v>0.45</v>
      </c>
      <c r="U806" s="1">
        <f t="shared" si="75"/>
        <v>6150.6</v>
      </c>
      <c r="V806" s="1">
        <f t="shared" si="76"/>
        <v>7517.4</v>
      </c>
      <c r="W806" s="4">
        <f t="shared" si="77"/>
        <v>0.54999999999999993</v>
      </c>
      <c r="X806" s="1" t="s">
        <v>39</v>
      </c>
      <c r="Y806" s="1" t="s">
        <v>81</v>
      </c>
      <c r="Z806" s="1" t="s">
        <v>22</v>
      </c>
      <c r="AA806" s="1"/>
      <c r="AB806" s="1"/>
      <c r="AC806" s="1" t="s">
        <v>93</v>
      </c>
    </row>
    <row r="807" spans="1:29">
      <c r="A807" s="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c r="P807" s="1">
        <f t="shared" si="72"/>
        <v>35820</v>
      </c>
      <c r="Q807" s="1">
        <v>20</v>
      </c>
      <c r="R807" s="1">
        <f t="shared" si="73"/>
        <v>7164</v>
      </c>
      <c r="S807" s="1">
        <f t="shared" si="74"/>
        <v>28656</v>
      </c>
      <c r="T807" s="1">
        <v>0.52</v>
      </c>
      <c r="U807" s="1">
        <f t="shared" si="75"/>
        <v>14901.12</v>
      </c>
      <c r="V807" s="1">
        <f t="shared" si="76"/>
        <v>13754.88</v>
      </c>
      <c r="W807" s="4">
        <f t="shared" si="77"/>
        <v>0.48</v>
      </c>
      <c r="X807" s="1" t="s">
        <v>50</v>
      </c>
      <c r="Y807" s="1" t="s">
        <v>40</v>
      </c>
      <c r="Z807" s="1" t="s">
        <v>120</v>
      </c>
      <c r="AA807" s="1"/>
      <c r="AB807" s="1"/>
      <c r="AC807" s="1" t="s">
        <v>42</v>
      </c>
    </row>
    <row r="808" spans="1:29">
      <c r="A808" s="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c r="P808" s="1">
        <f t="shared" si="72"/>
        <v>1100</v>
      </c>
      <c r="Q808" s="1">
        <v>10</v>
      </c>
      <c r="R808" s="1">
        <f t="shared" si="73"/>
        <v>110</v>
      </c>
      <c r="S808" s="1">
        <f t="shared" si="74"/>
        <v>990</v>
      </c>
      <c r="T808" s="1">
        <v>0.5</v>
      </c>
      <c r="U808" s="1">
        <f t="shared" si="75"/>
        <v>495</v>
      </c>
      <c r="V808" s="1">
        <f t="shared" si="76"/>
        <v>495</v>
      </c>
      <c r="W808" s="4">
        <f t="shared" si="77"/>
        <v>0.5</v>
      </c>
      <c r="X808" s="1" t="s">
        <v>65</v>
      </c>
      <c r="Y808" s="1" t="s">
        <v>81</v>
      </c>
      <c r="Z808" s="1" t="s">
        <v>41</v>
      </c>
      <c r="AA808" s="2">
        <v>45901</v>
      </c>
      <c r="AB808" s="1">
        <v>4</v>
      </c>
      <c r="AC808" s="1" t="s">
        <v>42</v>
      </c>
    </row>
    <row r="809" spans="1:29">
      <c r="A809" s="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c r="P809" s="1">
        <f t="shared" si="72"/>
        <v>12630</v>
      </c>
      <c r="Q809" s="1">
        <v>25</v>
      </c>
      <c r="R809" s="1">
        <f t="shared" si="73"/>
        <v>3157.5</v>
      </c>
      <c r="S809" s="1">
        <f t="shared" si="74"/>
        <v>9472.5</v>
      </c>
      <c r="T809" s="1">
        <v>0.45</v>
      </c>
      <c r="U809" s="1">
        <f t="shared" si="75"/>
        <v>4262.625</v>
      </c>
      <c r="V809" s="1">
        <f t="shared" si="76"/>
        <v>5209.875</v>
      </c>
      <c r="W809" s="4">
        <f t="shared" si="77"/>
        <v>0.55000000000000004</v>
      </c>
      <c r="X809" s="1" t="s">
        <v>65</v>
      </c>
      <c r="Y809" s="1" t="s">
        <v>81</v>
      </c>
      <c r="Z809" s="1" t="s">
        <v>66</v>
      </c>
      <c r="AA809" s="1"/>
      <c r="AB809" s="1"/>
      <c r="AC809" s="1" t="s">
        <v>42</v>
      </c>
    </row>
    <row r="810" spans="1:29">
      <c r="A810" s="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c r="P810" s="1">
        <f t="shared" si="72"/>
        <v>1220</v>
      </c>
      <c r="Q810" s="1">
        <v>30</v>
      </c>
      <c r="R810" s="1">
        <f t="shared" si="73"/>
        <v>366</v>
      </c>
      <c r="S810" s="1">
        <f t="shared" si="74"/>
        <v>854</v>
      </c>
      <c r="T810" s="1">
        <v>0.35</v>
      </c>
      <c r="U810" s="1">
        <f t="shared" si="75"/>
        <v>298.89999999999998</v>
      </c>
      <c r="V810" s="1">
        <f t="shared" si="76"/>
        <v>555.1</v>
      </c>
      <c r="W810" s="4">
        <f t="shared" si="77"/>
        <v>0.65</v>
      </c>
      <c r="X810" s="1" t="s">
        <v>39</v>
      </c>
      <c r="Y810" s="1" t="s">
        <v>57</v>
      </c>
      <c r="Z810" s="1" t="s">
        <v>41</v>
      </c>
      <c r="AA810" s="2">
        <v>45900</v>
      </c>
      <c r="AB810" s="1">
        <v>5</v>
      </c>
      <c r="AC810" s="1" t="s">
        <v>42</v>
      </c>
    </row>
    <row r="811" spans="1:29">
      <c r="A811" s="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c r="P811" s="1">
        <f t="shared" si="72"/>
        <v>141950</v>
      </c>
      <c r="Q811" s="1">
        <v>5</v>
      </c>
      <c r="R811" s="1">
        <f t="shared" si="73"/>
        <v>7097.5</v>
      </c>
      <c r="S811" s="1">
        <f t="shared" si="74"/>
        <v>134852.5</v>
      </c>
      <c r="T811" s="1">
        <v>0.57999999999999996</v>
      </c>
      <c r="U811" s="1">
        <f t="shared" si="75"/>
        <v>78214.45</v>
      </c>
      <c r="V811" s="1">
        <f t="shared" si="76"/>
        <v>56638.05</v>
      </c>
      <c r="W811" s="4">
        <f t="shared" si="77"/>
        <v>0.42000000000000004</v>
      </c>
      <c r="X811" s="1" t="s">
        <v>65</v>
      </c>
      <c r="Y811" s="1" t="s">
        <v>72</v>
      </c>
      <c r="Z811" s="1" t="s">
        <v>41</v>
      </c>
      <c r="AA811" s="2">
        <v>45904</v>
      </c>
      <c r="AB811" s="1">
        <v>4</v>
      </c>
      <c r="AC811" s="1" t="s">
        <v>42</v>
      </c>
    </row>
    <row r="812" spans="1:29">
      <c r="A812" s="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c r="P812" s="1">
        <f t="shared" si="72"/>
        <v>12040</v>
      </c>
      <c r="Q812" s="1">
        <v>0</v>
      </c>
      <c r="R812" s="1">
        <f t="shared" si="73"/>
        <v>0</v>
      </c>
      <c r="S812" s="1">
        <f t="shared" si="74"/>
        <v>12040</v>
      </c>
      <c r="T812" s="1">
        <v>0.52</v>
      </c>
      <c r="U812" s="1">
        <f t="shared" si="75"/>
        <v>6260.8</v>
      </c>
      <c r="V812" s="1">
        <f t="shared" si="76"/>
        <v>5779.2</v>
      </c>
      <c r="W812" s="4">
        <f t="shared" si="77"/>
        <v>0.48</v>
      </c>
      <c r="X812" s="1" t="s">
        <v>147</v>
      </c>
      <c r="Y812" s="1" t="s">
        <v>57</v>
      </c>
      <c r="Z812" s="1" t="s">
        <v>22</v>
      </c>
      <c r="AA812" s="1"/>
      <c r="AB812" s="1"/>
      <c r="AC812" s="1" t="s">
        <v>93</v>
      </c>
    </row>
    <row r="813" spans="1:29">
      <c r="A813" s="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c r="P813" s="1">
        <f t="shared" si="72"/>
        <v>8200</v>
      </c>
      <c r="Q813" s="1">
        <v>15</v>
      </c>
      <c r="R813" s="1">
        <f t="shared" si="73"/>
        <v>1230</v>
      </c>
      <c r="S813" s="1">
        <f t="shared" si="74"/>
        <v>6970</v>
      </c>
      <c r="T813" s="1">
        <v>0.52</v>
      </c>
      <c r="U813" s="1">
        <f t="shared" si="75"/>
        <v>3624.4</v>
      </c>
      <c r="V813" s="1">
        <f t="shared" si="76"/>
        <v>3345.6</v>
      </c>
      <c r="W813" s="4">
        <f t="shared" si="77"/>
        <v>0.48</v>
      </c>
      <c r="X813" s="1" t="s">
        <v>104</v>
      </c>
      <c r="Y813" s="1" t="s">
        <v>57</v>
      </c>
      <c r="Z813" s="1" t="s">
        <v>66</v>
      </c>
      <c r="AA813" s="1"/>
      <c r="AB813" s="1"/>
      <c r="AC813" s="1" t="s">
        <v>42</v>
      </c>
    </row>
    <row r="814" spans="1:29">
      <c r="A814" s="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c r="P814" s="1">
        <f t="shared" si="72"/>
        <v>11520</v>
      </c>
      <c r="Q814" s="1">
        <v>30</v>
      </c>
      <c r="R814" s="1">
        <f t="shared" si="73"/>
        <v>3456</v>
      </c>
      <c r="S814" s="1">
        <f t="shared" si="74"/>
        <v>8064</v>
      </c>
      <c r="T814" s="1">
        <v>0.5</v>
      </c>
      <c r="U814" s="1">
        <f t="shared" si="75"/>
        <v>4032</v>
      </c>
      <c r="V814" s="1">
        <f t="shared" si="76"/>
        <v>4032</v>
      </c>
      <c r="W814" s="4">
        <f t="shared" si="77"/>
        <v>0.5</v>
      </c>
      <c r="X814" s="1" t="s">
        <v>104</v>
      </c>
      <c r="Y814" s="1" t="s">
        <v>81</v>
      </c>
      <c r="Z814" s="1" t="s">
        <v>22</v>
      </c>
      <c r="AA814" s="1"/>
      <c r="AB814" s="1"/>
      <c r="AC814" s="1" t="s">
        <v>93</v>
      </c>
    </row>
    <row r="815" spans="1:29">
      <c r="A815" s="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c r="P815" s="1">
        <f t="shared" si="72"/>
        <v>17900</v>
      </c>
      <c r="Q815" s="1">
        <v>0</v>
      </c>
      <c r="R815" s="1">
        <f t="shared" si="73"/>
        <v>0</v>
      </c>
      <c r="S815" s="1">
        <f t="shared" si="74"/>
        <v>17900</v>
      </c>
      <c r="T815" s="1">
        <v>0.5</v>
      </c>
      <c r="U815" s="1">
        <f t="shared" si="75"/>
        <v>8950</v>
      </c>
      <c r="V815" s="1">
        <f t="shared" si="76"/>
        <v>8950</v>
      </c>
      <c r="W815" s="4">
        <f t="shared" si="77"/>
        <v>0.5</v>
      </c>
      <c r="X815" s="1" t="s">
        <v>147</v>
      </c>
      <c r="Y815" s="1" t="s">
        <v>57</v>
      </c>
      <c r="Z815" s="1" t="s">
        <v>41</v>
      </c>
      <c r="AA815" s="2">
        <v>45902</v>
      </c>
      <c r="AB815" s="1">
        <v>4</v>
      </c>
      <c r="AC815" s="1" t="s">
        <v>42</v>
      </c>
    </row>
    <row r="816" spans="1:29">
      <c r="A816" s="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c r="P816" s="1">
        <f t="shared" si="72"/>
        <v>33550</v>
      </c>
      <c r="Q816" s="1">
        <v>10</v>
      </c>
      <c r="R816" s="1">
        <f t="shared" si="73"/>
        <v>3355</v>
      </c>
      <c r="S816" s="1">
        <f t="shared" si="74"/>
        <v>30195</v>
      </c>
      <c r="T816" s="1">
        <v>0.48</v>
      </c>
      <c r="U816" s="1">
        <f t="shared" si="75"/>
        <v>14493.6</v>
      </c>
      <c r="V816" s="1">
        <f t="shared" si="76"/>
        <v>15701.4</v>
      </c>
      <c r="W816" s="4">
        <f t="shared" si="77"/>
        <v>0.52</v>
      </c>
      <c r="X816" s="1" t="s">
        <v>50</v>
      </c>
      <c r="Y816" s="1" t="s">
        <v>72</v>
      </c>
      <c r="Z816" s="1" t="s">
        <v>22</v>
      </c>
      <c r="AA816" s="1"/>
      <c r="AB816" s="1"/>
      <c r="AC816" s="1" t="s">
        <v>93</v>
      </c>
    </row>
    <row r="817" spans="1:29">
      <c r="A817" s="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c r="P817" s="1">
        <f t="shared" si="72"/>
        <v>3140</v>
      </c>
      <c r="Q817" s="1">
        <v>10</v>
      </c>
      <c r="R817" s="1">
        <f t="shared" si="73"/>
        <v>314</v>
      </c>
      <c r="S817" s="1">
        <f t="shared" si="74"/>
        <v>2826</v>
      </c>
      <c r="T817" s="1">
        <v>0.47</v>
      </c>
      <c r="U817" s="1">
        <f t="shared" si="75"/>
        <v>1328.22</v>
      </c>
      <c r="V817" s="1">
        <f t="shared" si="76"/>
        <v>1497.78</v>
      </c>
      <c r="W817" s="4">
        <f t="shared" si="77"/>
        <v>0.53</v>
      </c>
      <c r="X817" s="1" t="s">
        <v>92</v>
      </c>
      <c r="Y817" s="1" t="s">
        <v>40</v>
      </c>
      <c r="Z817" s="1" t="s">
        <v>66</v>
      </c>
      <c r="AA817" s="1"/>
      <c r="AB817" s="1"/>
      <c r="AC817" s="1" t="s">
        <v>42</v>
      </c>
    </row>
    <row r="818" spans="1:29">
      <c r="A818" s="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c r="P818" s="1">
        <f t="shared" si="72"/>
        <v>35080</v>
      </c>
      <c r="Q818" s="1">
        <v>20</v>
      </c>
      <c r="R818" s="1">
        <f t="shared" si="73"/>
        <v>7016</v>
      </c>
      <c r="S818" s="1">
        <f t="shared" si="74"/>
        <v>28064</v>
      </c>
      <c r="T818" s="1">
        <v>0.52</v>
      </c>
      <c r="U818" s="1">
        <f t="shared" si="75"/>
        <v>14593.28</v>
      </c>
      <c r="V818" s="1">
        <f t="shared" si="76"/>
        <v>13470.72</v>
      </c>
      <c r="W818" s="4">
        <f t="shared" si="77"/>
        <v>0.48</v>
      </c>
      <c r="X818" s="1" t="s">
        <v>56</v>
      </c>
      <c r="Y818" s="1" t="s">
        <v>40</v>
      </c>
      <c r="Z818" s="1" t="s">
        <v>22</v>
      </c>
      <c r="AA818" s="1"/>
      <c r="AB818" s="1"/>
      <c r="AC818" s="1" t="s">
        <v>93</v>
      </c>
    </row>
    <row r="819" spans="1:29">
      <c r="A819" s="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c r="P819" s="1">
        <f t="shared" si="72"/>
        <v>7710</v>
      </c>
      <c r="Q819" s="1">
        <v>0</v>
      </c>
      <c r="R819" s="1">
        <f t="shared" si="73"/>
        <v>0</v>
      </c>
      <c r="S819" s="1">
        <f t="shared" si="74"/>
        <v>7710</v>
      </c>
      <c r="T819" s="1">
        <v>0.45</v>
      </c>
      <c r="U819" s="1">
        <f t="shared" si="75"/>
        <v>3469.5</v>
      </c>
      <c r="V819" s="1">
        <f t="shared" si="76"/>
        <v>4240.5</v>
      </c>
      <c r="W819" s="4">
        <f t="shared" si="77"/>
        <v>0.55000000000000004</v>
      </c>
      <c r="X819" s="1" t="s">
        <v>56</v>
      </c>
      <c r="Y819" s="1" t="s">
        <v>57</v>
      </c>
      <c r="Z819" s="1" t="s">
        <v>66</v>
      </c>
      <c r="AA819" s="1"/>
      <c r="AB819" s="1"/>
      <c r="AC819" s="1" t="s">
        <v>42</v>
      </c>
    </row>
    <row r="820" spans="1:29">
      <c r="A820" s="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c r="P820" s="1">
        <f t="shared" si="72"/>
        <v>2860</v>
      </c>
      <c r="Q820" s="1">
        <v>0</v>
      </c>
      <c r="R820" s="1">
        <f t="shared" si="73"/>
        <v>0</v>
      </c>
      <c r="S820" s="1">
        <f t="shared" si="74"/>
        <v>2860</v>
      </c>
      <c r="T820" s="1">
        <v>0.47</v>
      </c>
      <c r="U820" s="1">
        <f t="shared" si="75"/>
        <v>1344.1999999999998</v>
      </c>
      <c r="V820" s="1">
        <f t="shared" si="76"/>
        <v>1515.8000000000002</v>
      </c>
      <c r="W820" s="4">
        <f t="shared" si="77"/>
        <v>0.53</v>
      </c>
      <c r="X820" s="1" t="s">
        <v>92</v>
      </c>
      <c r="Y820" s="1" t="s">
        <v>81</v>
      </c>
      <c r="Z820" s="1" t="s">
        <v>41</v>
      </c>
      <c r="AA820" s="2">
        <v>45902</v>
      </c>
      <c r="AB820" s="1">
        <v>5</v>
      </c>
      <c r="AC820" s="1" t="s">
        <v>42</v>
      </c>
    </row>
    <row r="821" spans="1:29">
      <c r="A821" s="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c r="P821" s="1">
        <f t="shared" si="72"/>
        <v>17580</v>
      </c>
      <c r="Q821" s="1">
        <v>0</v>
      </c>
      <c r="R821" s="1">
        <f t="shared" si="73"/>
        <v>0</v>
      </c>
      <c r="S821" s="1">
        <f t="shared" si="74"/>
        <v>17580</v>
      </c>
      <c r="T821" s="1">
        <v>0.48</v>
      </c>
      <c r="U821" s="1">
        <f t="shared" si="75"/>
        <v>8438.4</v>
      </c>
      <c r="V821" s="1">
        <f t="shared" si="76"/>
        <v>9141.6</v>
      </c>
      <c r="W821" s="4">
        <f t="shared" si="77"/>
        <v>0.52</v>
      </c>
      <c r="X821" s="1" t="s">
        <v>65</v>
      </c>
      <c r="Y821" s="1" t="s">
        <v>81</v>
      </c>
      <c r="Z821" s="1" t="s">
        <v>41</v>
      </c>
      <c r="AA821" s="2">
        <v>45908</v>
      </c>
      <c r="AB821" s="1">
        <v>4</v>
      </c>
      <c r="AC821" s="1" t="s">
        <v>42</v>
      </c>
    </row>
    <row r="822" spans="1:29">
      <c r="A822" s="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c r="P822" s="1">
        <f t="shared" si="72"/>
        <v>110</v>
      </c>
      <c r="Q822" s="1">
        <v>10</v>
      </c>
      <c r="R822" s="1">
        <f t="shared" si="73"/>
        <v>11</v>
      </c>
      <c r="S822" s="1">
        <f t="shared" si="74"/>
        <v>99</v>
      </c>
      <c r="T822" s="1">
        <v>0.62</v>
      </c>
      <c r="U822" s="1">
        <f t="shared" si="75"/>
        <v>61.38</v>
      </c>
      <c r="V822" s="1">
        <f t="shared" si="76"/>
        <v>37.619999999999997</v>
      </c>
      <c r="W822" s="4">
        <f t="shared" si="77"/>
        <v>0.37999999999999995</v>
      </c>
      <c r="X822" s="1" t="s">
        <v>39</v>
      </c>
      <c r="Y822" s="1" t="s">
        <v>57</v>
      </c>
      <c r="Z822" s="1" t="s">
        <v>41</v>
      </c>
      <c r="AA822" s="2">
        <v>45908</v>
      </c>
      <c r="AB822" s="1">
        <v>3</v>
      </c>
      <c r="AC822" s="1" t="s">
        <v>42</v>
      </c>
    </row>
    <row r="823" spans="1:29">
      <c r="A823" s="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c r="P823" s="1">
        <f t="shared" si="72"/>
        <v>360</v>
      </c>
      <c r="Q823" s="1">
        <v>10</v>
      </c>
      <c r="R823" s="1">
        <f t="shared" si="73"/>
        <v>36</v>
      </c>
      <c r="S823" s="1">
        <f t="shared" si="74"/>
        <v>324</v>
      </c>
      <c r="T823" s="1">
        <v>0.35</v>
      </c>
      <c r="U823" s="1">
        <f t="shared" si="75"/>
        <v>113.39999999999999</v>
      </c>
      <c r="V823" s="1">
        <f t="shared" si="76"/>
        <v>210.60000000000002</v>
      </c>
      <c r="W823" s="4">
        <f t="shared" si="77"/>
        <v>0.65</v>
      </c>
      <c r="X823" s="1" t="s">
        <v>56</v>
      </c>
      <c r="Y823" s="1" t="s">
        <v>72</v>
      </c>
      <c r="Z823" s="1" t="s">
        <v>66</v>
      </c>
      <c r="AA823" s="1"/>
      <c r="AB823" s="1"/>
      <c r="AC823" s="1" t="s">
        <v>42</v>
      </c>
    </row>
    <row r="824" spans="1:29">
      <c r="A824" s="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c r="P824" s="1">
        <f t="shared" si="72"/>
        <v>670</v>
      </c>
      <c r="Q824" s="1">
        <v>15</v>
      </c>
      <c r="R824" s="1">
        <f t="shared" si="73"/>
        <v>100.5</v>
      </c>
      <c r="S824" s="1">
        <f t="shared" si="74"/>
        <v>569.5</v>
      </c>
      <c r="T824" s="1">
        <v>0.35</v>
      </c>
      <c r="U824" s="1">
        <f t="shared" si="75"/>
        <v>199.32499999999999</v>
      </c>
      <c r="V824" s="1">
        <f t="shared" si="76"/>
        <v>370.17500000000001</v>
      </c>
      <c r="W824" s="4">
        <f t="shared" si="77"/>
        <v>0.65</v>
      </c>
      <c r="X824" s="1" t="s">
        <v>56</v>
      </c>
      <c r="Y824" s="1" t="s">
        <v>72</v>
      </c>
      <c r="Z824" s="1" t="s">
        <v>41</v>
      </c>
      <c r="AA824" s="2">
        <v>45904</v>
      </c>
      <c r="AB824" s="1">
        <v>3</v>
      </c>
      <c r="AC824" s="1" t="s">
        <v>42</v>
      </c>
    </row>
    <row r="825" spans="1:29">
      <c r="A825" s="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c r="P825" s="1">
        <f t="shared" si="72"/>
        <v>2790</v>
      </c>
      <c r="Q825" s="1">
        <v>5</v>
      </c>
      <c r="R825" s="1">
        <f t="shared" si="73"/>
        <v>139.5</v>
      </c>
      <c r="S825" s="1">
        <f t="shared" si="74"/>
        <v>2650.5</v>
      </c>
      <c r="T825" s="1">
        <v>0.48</v>
      </c>
      <c r="U825" s="1">
        <f t="shared" si="75"/>
        <v>1272.24</v>
      </c>
      <c r="V825" s="1">
        <f t="shared" si="76"/>
        <v>1378.26</v>
      </c>
      <c r="W825" s="4">
        <f t="shared" si="77"/>
        <v>0.52</v>
      </c>
      <c r="X825" s="1" t="s">
        <v>147</v>
      </c>
      <c r="Y825" s="1" t="s">
        <v>57</v>
      </c>
      <c r="Z825" s="1" t="s">
        <v>22</v>
      </c>
      <c r="AA825" s="1"/>
      <c r="AB825" s="1"/>
      <c r="AC825" s="1" t="s">
        <v>93</v>
      </c>
    </row>
    <row r="826" spans="1:29">
      <c r="A826" s="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c r="P826" s="1">
        <f t="shared" si="72"/>
        <v>7100</v>
      </c>
      <c r="Q826" s="1">
        <v>30</v>
      </c>
      <c r="R826" s="1">
        <f t="shared" si="73"/>
        <v>2130</v>
      </c>
      <c r="S826" s="1">
        <f t="shared" si="74"/>
        <v>4970</v>
      </c>
      <c r="T826" s="1">
        <v>0.45</v>
      </c>
      <c r="U826" s="1">
        <f t="shared" si="75"/>
        <v>2236.5</v>
      </c>
      <c r="V826" s="1">
        <f t="shared" si="76"/>
        <v>2733.5</v>
      </c>
      <c r="W826" s="4">
        <f t="shared" si="77"/>
        <v>0.55000000000000004</v>
      </c>
      <c r="X826" s="1" t="s">
        <v>65</v>
      </c>
      <c r="Y826" s="1" t="s">
        <v>72</v>
      </c>
      <c r="Z826" s="1" t="s">
        <v>41</v>
      </c>
      <c r="AA826" s="2">
        <v>45905</v>
      </c>
      <c r="AB826" s="1">
        <v>4</v>
      </c>
      <c r="AC826" s="1" t="s">
        <v>42</v>
      </c>
    </row>
    <row r="827" spans="1:29">
      <c r="A827" s="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c r="P827" s="1">
        <f t="shared" si="72"/>
        <v>23520</v>
      </c>
      <c r="Q827" s="1">
        <v>10</v>
      </c>
      <c r="R827" s="1">
        <f t="shared" si="73"/>
        <v>2352</v>
      </c>
      <c r="S827" s="1">
        <f t="shared" si="74"/>
        <v>21168</v>
      </c>
      <c r="T827" s="1">
        <v>0.48</v>
      </c>
      <c r="U827" s="1">
        <f t="shared" si="75"/>
        <v>10160.64</v>
      </c>
      <c r="V827" s="1">
        <f t="shared" si="76"/>
        <v>11007.36</v>
      </c>
      <c r="W827" s="4">
        <f t="shared" si="77"/>
        <v>0.52</v>
      </c>
      <c r="X827" s="1" t="s">
        <v>104</v>
      </c>
      <c r="Y827" s="1" t="s">
        <v>57</v>
      </c>
      <c r="Z827" s="1" t="s">
        <v>120</v>
      </c>
      <c r="AA827" s="1"/>
      <c r="AB827" s="1"/>
      <c r="AC827" s="1" t="s">
        <v>42</v>
      </c>
    </row>
    <row r="828" spans="1:29">
      <c r="A828" s="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c r="P828" s="1">
        <f t="shared" si="72"/>
        <v>111000</v>
      </c>
      <c r="Q828" s="1">
        <v>25</v>
      </c>
      <c r="R828" s="1">
        <f t="shared" si="73"/>
        <v>27750</v>
      </c>
      <c r="S828" s="1">
        <f t="shared" si="74"/>
        <v>83250</v>
      </c>
      <c r="T828" s="1">
        <v>0.57999999999999996</v>
      </c>
      <c r="U828" s="1">
        <f t="shared" si="75"/>
        <v>48285</v>
      </c>
      <c r="V828" s="1">
        <f t="shared" si="76"/>
        <v>34965</v>
      </c>
      <c r="W828" s="4">
        <f t="shared" si="77"/>
        <v>0.42</v>
      </c>
      <c r="X828" s="1" t="s">
        <v>104</v>
      </c>
      <c r="Y828" s="1" t="s">
        <v>40</v>
      </c>
      <c r="Z828" s="1" t="s">
        <v>41</v>
      </c>
      <c r="AA828" s="2">
        <v>45910</v>
      </c>
      <c r="AB828" s="1">
        <v>3</v>
      </c>
      <c r="AC828" s="1" t="s">
        <v>42</v>
      </c>
    </row>
    <row r="829" spans="1:29">
      <c r="A829" s="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c r="P829" s="1">
        <f t="shared" si="72"/>
        <v>2040</v>
      </c>
      <c r="Q829" s="1">
        <v>30</v>
      </c>
      <c r="R829" s="1">
        <f t="shared" si="73"/>
        <v>612</v>
      </c>
      <c r="S829" s="1">
        <f t="shared" si="74"/>
        <v>1428</v>
      </c>
      <c r="T829" s="1">
        <v>0.5</v>
      </c>
      <c r="U829" s="1">
        <f t="shared" si="75"/>
        <v>714</v>
      </c>
      <c r="V829" s="1">
        <f t="shared" si="76"/>
        <v>714</v>
      </c>
      <c r="W829" s="4">
        <f t="shared" si="77"/>
        <v>0.5</v>
      </c>
      <c r="X829" s="1" t="s">
        <v>56</v>
      </c>
      <c r="Y829" s="1" t="s">
        <v>40</v>
      </c>
      <c r="Z829" s="1" t="s">
        <v>120</v>
      </c>
      <c r="AA829" s="1"/>
      <c r="AB829" s="1"/>
      <c r="AC829" s="1" t="s">
        <v>42</v>
      </c>
    </row>
    <row r="830" spans="1:29">
      <c r="A830" s="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c r="P830" s="1">
        <f t="shared" si="72"/>
        <v>2190</v>
      </c>
      <c r="Q830" s="1">
        <v>30</v>
      </c>
      <c r="R830" s="1">
        <f t="shared" si="73"/>
        <v>657</v>
      </c>
      <c r="S830" s="1">
        <f t="shared" si="74"/>
        <v>1533</v>
      </c>
      <c r="T830" s="1">
        <v>0.62</v>
      </c>
      <c r="U830" s="1">
        <f t="shared" si="75"/>
        <v>950.46</v>
      </c>
      <c r="V830" s="1">
        <f t="shared" si="76"/>
        <v>582.54</v>
      </c>
      <c r="W830" s="4">
        <f t="shared" si="77"/>
        <v>0.37999999999999995</v>
      </c>
      <c r="X830" s="1" t="s">
        <v>92</v>
      </c>
      <c r="Y830" s="1" t="s">
        <v>40</v>
      </c>
      <c r="Z830" s="1" t="s">
        <v>41</v>
      </c>
      <c r="AA830" s="2">
        <v>45911</v>
      </c>
      <c r="AB830" s="1">
        <v>5</v>
      </c>
      <c r="AC830" s="1" t="s">
        <v>42</v>
      </c>
    </row>
    <row r="831" spans="1:29">
      <c r="A831" s="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c r="P831" s="1">
        <f t="shared" si="72"/>
        <v>5600</v>
      </c>
      <c r="Q831" s="1">
        <v>15</v>
      </c>
      <c r="R831" s="1">
        <f t="shared" si="73"/>
        <v>840</v>
      </c>
      <c r="S831" s="1">
        <f t="shared" si="74"/>
        <v>4760</v>
      </c>
      <c r="T831" s="1">
        <v>0.48</v>
      </c>
      <c r="U831" s="1">
        <f t="shared" si="75"/>
        <v>2284.7999999999997</v>
      </c>
      <c r="V831" s="1">
        <f t="shared" si="76"/>
        <v>2475.2000000000003</v>
      </c>
      <c r="W831" s="4">
        <f t="shared" si="77"/>
        <v>0.52</v>
      </c>
      <c r="X831" s="1" t="s">
        <v>65</v>
      </c>
      <c r="Y831" s="1" t="s">
        <v>40</v>
      </c>
      <c r="Z831" s="1" t="s">
        <v>22</v>
      </c>
      <c r="AA831" s="1"/>
      <c r="AB831" s="1"/>
      <c r="AC831" s="1" t="s">
        <v>93</v>
      </c>
    </row>
    <row r="832" spans="1:29">
      <c r="A832" s="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c r="P832" s="1">
        <f t="shared" si="72"/>
        <v>360</v>
      </c>
      <c r="Q832" s="1">
        <v>0</v>
      </c>
      <c r="R832" s="1">
        <f t="shared" si="73"/>
        <v>0</v>
      </c>
      <c r="S832" s="1">
        <f t="shared" si="74"/>
        <v>360</v>
      </c>
      <c r="T832" s="1">
        <v>0.62</v>
      </c>
      <c r="U832" s="1">
        <f t="shared" si="75"/>
        <v>223.2</v>
      </c>
      <c r="V832" s="1">
        <f t="shared" si="76"/>
        <v>136.80000000000001</v>
      </c>
      <c r="W832" s="4">
        <f t="shared" si="77"/>
        <v>0.38</v>
      </c>
      <c r="X832" s="1" t="s">
        <v>65</v>
      </c>
      <c r="Y832" s="1" t="s">
        <v>81</v>
      </c>
      <c r="Z832" s="1" t="s">
        <v>41</v>
      </c>
      <c r="AA832" s="2">
        <v>45911</v>
      </c>
      <c r="AB832" s="1">
        <v>4</v>
      </c>
      <c r="AC832" s="1" t="s">
        <v>42</v>
      </c>
    </row>
    <row r="833" spans="1:29">
      <c r="A833" s="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c r="P833" s="1">
        <f t="shared" si="72"/>
        <v>290150</v>
      </c>
      <c r="Q833" s="1">
        <v>0</v>
      </c>
      <c r="R833" s="1">
        <f t="shared" si="73"/>
        <v>0</v>
      </c>
      <c r="S833" s="1">
        <f t="shared" si="74"/>
        <v>290150</v>
      </c>
      <c r="T833" s="1">
        <v>0.57999999999999996</v>
      </c>
      <c r="U833" s="1">
        <f t="shared" si="75"/>
        <v>168287</v>
      </c>
      <c r="V833" s="1">
        <f t="shared" si="76"/>
        <v>121863</v>
      </c>
      <c r="W833" s="4">
        <f t="shared" si="77"/>
        <v>0.42</v>
      </c>
      <c r="X833" s="1" t="s">
        <v>56</v>
      </c>
      <c r="Y833" s="1" t="s">
        <v>40</v>
      </c>
      <c r="Z833" s="1" t="s">
        <v>41</v>
      </c>
      <c r="AA833" s="2">
        <v>45913</v>
      </c>
      <c r="AB833" s="1">
        <v>4</v>
      </c>
      <c r="AC833" s="1" t="s">
        <v>42</v>
      </c>
    </row>
    <row r="834" spans="1:29">
      <c r="A834" s="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c r="P834" s="1">
        <f t="shared" si="72"/>
        <v>10460</v>
      </c>
      <c r="Q834" s="1">
        <v>0</v>
      </c>
      <c r="R834" s="1">
        <f t="shared" si="73"/>
        <v>0</v>
      </c>
      <c r="S834" s="1">
        <f t="shared" si="74"/>
        <v>10460</v>
      </c>
      <c r="T834" s="1">
        <v>0.5</v>
      </c>
      <c r="U834" s="1">
        <f t="shared" si="75"/>
        <v>5230</v>
      </c>
      <c r="V834" s="1">
        <f t="shared" si="76"/>
        <v>5230</v>
      </c>
      <c r="W834" s="4">
        <f t="shared" si="77"/>
        <v>0.5</v>
      </c>
      <c r="X834" s="1" t="s">
        <v>104</v>
      </c>
      <c r="Y834" s="1" t="s">
        <v>81</v>
      </c>
      <c r="Z834" s="1" t="s">
        <v>41</v>
      </c>
      <c r="AA834" s="2">
        <v>45912</v>
      </c>
      <c r="AB834" s="1">
        <v>4</v>
      </c>
      <c r="AC834" s="1" t="s">
        <v>42</v>
      </c>
    </row>
    <row r="835" spans="1:29">
      <c r="A835" s="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c r="P835" s="1">
        <f t="shared" ref="P835:P898" si="78">PRODUCT(N835,O835)</f>
        <v>9760</v>
      </c>
      <c r="Q835" s="1">
        <v>5</v>
      </c>
      <c r="R835" s="1">
        <f t="shared" ref="R835:R898" si="79">P835*(Q835/100)</f>
        <v>488</v>
      </c>
      <c r="S835" s="1">
        <f t="shared" ref="S835:S898" si="80">P835-R835</f>
        <v>9272</v>
      </c>
      <c r="T835" s="1">
        <v>0.52</v>
      </c>
      <c r="U835" s="1">
        <f t="shared" ref="U835:U898" si="81">S835*T835</f>
        <v>4821.4400000000005</v>
      </c>
      <c r="V835" s="1">
        <f t="shared" ref="V835:V898" si="82">S835-U835</f>
        <v>4450.5599999999995</v>
      </c>
      <c r="W835" s="4">
        <f t="shared" ref="W835:W898" si="83">(V835/S835)</f>
        <v>0.47999999999999993</v>
      </c>
      <c r="X835" s="1" t="s">
        <v>56</v>
      </c>
      <c r="Y835" s="1" t="s">
        <v>40</v>
      </c>
      <c r="Z835" s="1" t="s">
        <v>41</v>
      </c>
      <c r="AA835" s="2">
        <v>45909</v>
      </c>
      <c r="AB835" s="1">
        <v>4</v>
      </c>
      <c r="AC835" s="1" t="s">
        <v>42</v>
      </c>
    </row>
    <row r="836" spans="1:29">
      <c r="A836" s="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c r="P836" s="1">
        <f t="shared" si="78"/>
        <v>25380</v>
      </c>
      <c r="Q836" s="1">
        <v>0</v>
      </c>
      <c r="R836" s="1">
        <f t="shared" si="79"/>
        <v>0</v>
      </c>
      <c r="S836" s="1">
        <f t="shared" si="80"/>
        <v>25380</v>
      </c>
      <c r="T836" s="1">
        <v>0.48</v>
      </c>
      <c r="U836" s="1">
        <f t="shared" si="81"/>
        <v>12182.4</v>
      </c>
      <c r="V836" s="1">
        <f t="shared" si="82"/>
        <v>13197.6</v>
      </c>
      <c r="W836" s="4">
        <f t="shared" si="83"/>
        <v>0.52</v>
      </c>
      <c r="X836" s="1" t="s">
        <v>50</v>
      </c>
      <c r="Y836" s="1" t="s">
        <v>72</v>
      </c>
      <c r="Z836" s="1" t="s">
        <v>41</v>
      </c>
      <c r="AA836" s="2">
        <v>45912</v>
      </c>
      <c r="AB836" s="1">
        <v>5</v>
      </c>
      <c r="AC836" s="1" t="s">
        <v>42</v>
      </c>
    </row>
    <row r="837" spans="1:29">
      <c r="A837" s="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c r="P837" s="1">
        <f t="shared" si="78"/>
        <v>2390</v>
      </c>
      <c r="Q837" s="1">
        <v>0</v>
      </c>
      <c r="R837" s="1">
        <f t="shared" si="79"/>
        <v>0</v>
      </c>
      <c r="S837" s="1">
        <f t="shared" si="80"/>
        <v>2390</v>
      </c>
      <c r="T837" s="1">
        <v>0.48</v>
      </c>
      <c r="U837" s="1">
        <f t="shared" si="81"/>
        <v>1147.2</v>
      </c>
      <c r="V837" s="1">
        <f t="shared" si="82"/>
        <v>1242.8</v>
      </c>
      <c r="W837" s="4">
        <f t="shared" si="83"/>
        <v>0.52</v>
      </c>
      <c r="X837" s="1" t="s">
        <v>65</v>
      </c>
      <c r="Y837" s="1" t="s">
        <v>57</v>
      </c>
      <c r="Z837" s="1" t="s">
        <v>41</v>
      </c>
      <c r="AA837" s="2">
        <v>45915</v>
      </c>
      <c r="AB837" s="1">
        <v>4</v>
      </c>
      <c r="AC837" s="1" t="s">
        <v>42</v>
      </c>
    </row>
    <row r="838" spans="1:29">
      <c r="A838" s="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c r="P838" s="1">
        <f t="shared" si="78"/>
        <v>9540</v>
      </c>
      <c r="Q838" s="1">
        <v>25</v>
      </c>
      <c r="R838" s="1">
        <f t="shared" si="79"/>
        <v>2385</v>
      </c>
      <c r="S838" s="1">
        <f t="shared" si="80"/>
        <v>7155</v>
      </c>
      <c r="T838" s="1">
        <v>0.45</v>
      </c>
      <c r="U838" s="1">
        <f t="shared" si="81"/>
        <v>3219.75</v>
      </c>
      <c r="V838" s="1">
        <f t="shared" si="82"/>
        <v>3935.25</v>
      </c>
      <c r="W838" s="4">
        <f t="shared" si="83"/>
        <v>0.55000000000000004</v>
      </c>
      <c r="X838" s="1" t="s">
        <v>92</v>
      </c>
      <c r="Y838" s="1" t="s">
        <v>57</v>
      </c>
      <c r="Z838" s="1" t="s">
        <v>22</v>
      </c>
      <c r="AA838" s="1"/>
      <c r="AB838" s="1"/>
      <c r="AC838" s="1" t="s">
        <v>93</v>
      </c>
    </row>
    <row r="839" spans="1:29">
      <c r="A839" s="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c r="P839" s="1">
        <f t="shared" si="78"/>
        <v>161520</v>
      </c>
      <c r="Q839" s="1">
        <v>5</v>
      </c>
      <c r="R839" s="1">
        <f t="shared" si="79"/>
        <v>8076</v>
      </c>
      <c r="S839" s="1">
        <f t="shared" si="80"/>
        <v>153444</v>
      </c>
      <c r="T839" s="1">
        <v>0.57999999999999996</v>
      </c>
      <c r="U839" s="1">
        <f t="shared" si="81"/>
        <v>88997.51999999999</v>
      </c>
      <c r="V839" s="1">
        <f t="shared" si="82"/>
        <v>64446.48000000001</v>
      </c>
      <c r="W839" s="4">
        <f t="shared" si="83"/>
        <v>0.4200000000000001</v>
      </c>
      <c r="X839" s="1" t="s">
        <v>104</v>
      </c>
      <c r="Y839" s="1" t="s">
        <v>81</v>
      </c>
      <c r="Z839" s="1" t="s">
        <v>51</v>
      </c>
      <c r="AA839" s="2">
        <v>45911</v>
      </c>
      <c r="AB839" s="1"/>
      <c r="AC839" s="1" t="s">
        <v>42</v>
      </c>
    </row>
    <row r="840" spans="1:29">
      <c r="A840" s="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c r="P840" s="1">
        <f t="shared" si="78"/>
        <v>3920</v>
      </c>
      <c r="Q840" s="1">
        <v>0</v>
      </c>
      <c r="R840" s="1">
        <f t="shared" si="79"/>
        <v>0</v>
      </c>
      <c r="S840" s="1">
        <f t="shared" si="80"/>
        <v>3920</v>
      </c>
      <c r="T840" s="1">
        <v>0.5</v>
      </c>
      <c r="U840" s="1">
        <f t="shared" si="81"/>
        <v>1960</v>
      </c>
      <c r="V840" s="1">
        <f t="shared" si="82"/>
        <v>1960</v>
      </c>
      <c r="W840" s="4">
        <f t="shared" si="83"/>
        <v>0.5</v>
      </c>
      <c r="X840" s="1" t="s">
        <v>65</v>
      </c>
      <c r="Y840" s="1" t="s">
        <v>81</v>
      </c>
      <c r="Z840" s="1" t="s">
        <v>51</v>
      </c>
      <c r="AA840" s="2">
        <v>45915</v>
      </c>
      <c r="AB840" s="1"/>
      <c r="AC840" s="1" t="s">
        <v>42</v>
      </c>
    </row>
    <row r="841" spans="1:29">
      <c r="A841" s="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c r="P841" s="1">
        <f t="shared" si="78"/>
        <v>2100</v>
      </c>
      <c r="Q841" s="1">
        <v>0</v>
      </c>
      <c r="R841" s="1">
        <f t="shared" si="79"/>
        <v>0</v>
      </c>
      <c r="S841" s="1">
        <f t="shared" si="80"/>
        <v>2100</v>
      </c>
      <c r="T841" s="1">
        <v>0.62</v>
      </c>
      <c r="U841" s="1">
        <f t="shared" si="81"/>
        <v>1302</v>
      </c>
      <c r="V841" s="1">
        <f t="shared" si="82"/>
        <v>798</v>
      </c>
      <c r="W841" s="4">
        <f t="shared" si="83"/>
        <v>0.38</v>
      </c>
      <c r="X841" s="1" t="s">
        <v>92</v>
      </c>
      <c r="Y841" s="1" t="s">
        <v>57</v>
      </c>
      <c r="Z841" s="1" t="s">
        <v>120</v>
      </c>
      <c r="AA841" s="1"/>
      <c r="AB841" s="1"/>
      <c r="AC841" s="1" t="s">
        <v>42</v>
      </c>
    </row>
    <row r="842" spans="1:29">
      <c r="A842" s="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c r="P842" s="1">
        <f t="shared" si="78"/>
        <v>20360</v>
      </c>
      <c r="Q842" s="1">
        <v>5</v>
      </c>
      <c r="R842" s="1">
        <f t="shared" si="79"/>
        <v>1018</v>
      </c>
      <c r="S842" s="1">
        <f t="shared" si="80"/>
        <v>19342</v>
      </c>
      <c r="T842" s="1">
        <v>0.52</v>
      </c>
      <c r="U842" s="1">
        <f t="shared" si="81"/>
        <v>10057.84</v>
      </c>
      <c r="V842" s="1">
        <f t="shared" si="82"/>
        <v>9284.16</v>
      </c>
      <c r="W842" s="4">
        <f t="shared" si="83"/>
        <v>0.48</v>
      </c>
      <c r="X842" s="1" t="s">
        <v>147</v>
      </c>
      <c r="Y842" s="1" t="s">
        <v>81</v>
      </c>
      <c r="Z842" s="1" t="s">
        <v>41</v>
      </c>
      <c r="AA842" s="2">
        <v>45910</v>
      </c>
      <c r="AB842" s="1">
        <v>5</v>
      </c>
      <c r="AC842" s="1" t="s">
        <v>42</v>
      </c>
    </row>
    <row r="843" spans="1:29">
      <c r="A843" s="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c r="P843" s="1">
        <f t="shared" si="78"/>
        <v>540</v>
      </c>
      <c r="Q843" s="1">
        <v>5</v>
      </c>
      <c r="R843" s="1">
        <f t="shared" si="79"/>
        <v>27</v>
      </c>
      <c r="S843" s="1">
        <f t="shared" si="80"/>
        <v>513</v>
      </c>
      <c r="T843" s="1">
        <v>0.62</v>
      </c>
      <c r="U843" s="1">
        <f t="shared" si="81"/>
        <v>318.06</v>
      </c>
      <c r="V843" s="1">
        <f t="shared" si="82"/>
        <v>194.94</v>
      </c>
      <c r="W843" s="4">
        <f t="shared" si="83"/>
        <v>0.38</v>
      </c>
      <c r="X843" s="1" t="s">
        <v>104</v>
      </c>
      <c r="Y843" s="1" t="s">
        <v>72</v>
      </c>
      <c r="Z843" s="1" t="s">
        <v>41</v>
      </c>
      <c r="AA843" s="2">
        <v>45913</v>
      </c>
      <c r="AB843" s="1">
        <v>3</v>
      </c>
      <c r="AC843" s="1" t="s">
        <v>42</v>
      </c>
    </row>
    <row r="844" spans="1:29">
      <c r="A844" s="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c r="P844" s="1">
        <f t="shared" si="78"/>
        <v>10590</v>
      </c>
      <c r="Q844" s="1">
        <v>15</v>
      </c>
      <c r="R844" s="1">
        <f t="shared" si="79"/>
        <v>1588.5</v>
      </c>
      <c r="S844" s="1">
        <f t="shared" si="80"/>
        <v>9001.5</v>
      </c>
      <c r="T844" s="1">
        <v>0.47</v>
      </c>
      <c r="U844" s="1">
        <f t="shared" si="81"/>
        <v>4230.7049999999999</v>
      </c>
      <c r="V844" s="1">
        <f t="shared" si="82"/>
        <v>4770.7950000000001</v>
      </c>
      <c r="W844" s="4">
        <f t="shared" si="83"/>
        <v>0.53</v>
      </c>
      <c r="X844" s="1" t="s">
        <v>104</v>
      </c>
      <c r="Y844" s="1" t="s">
        <v>81</v>
      </c>
      <c r="Z844" s="1" t="s">
        <v>22</v>
      </c>
      <c r="AA844" s="1"/>
      <c r="AB844" s="1"/>
      <c r="AC844" s="1" t="s">
        <v>93</v>
      </c>
    </row>
    <row r="845" spans="1:29">
      <c r="A845" s="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c r="P845" s="1">
        <f t="shared" si="78"/>
        <v>4180</v>
      </c>
      <c r="Q845" s="1">
        <v>10</v>
      </c>
      <c r="R845" s="1">
        <f t="shared" si="79"/>
        <v>418</v>
      </c>
      <c r="S845" s="1">
        <f t="shared" si="80"/>
        <v>3762</v>
      </c>
      <c r="T845" s="1">
        <v>0.52</v>
      </c>
      <c r="U845" s="1">
        <f t="shared" si="81"/>
        <v>1956.24</v>
      </c>
      <c r="V845" s="1">
        <f t="shared" si="82"/>
        <v>1805.76</v>
      </c>
      <c r="W845" s="4">
        <f t="shared" si="83"/>
        <v>0.48</v>
      </c>
      <c r="X845" s="1" t="s">
        <v>65</v>
      </c>
      <c r="Y845" s="1" t="s">
        <v>40</v>
      </c>
      <c r="Z845" s="1" t="s">
        <v>51</v>
      </c>
      <c r="AA845" s="2">
        <v>45910</v>
      </c>
      <c r="AB845" s="1"/>
      <c r="AC845" s="1" t="s">
        <v>42</v>
      </c>
    </row>
    <row r="846" spans="1:29">
      <c r="A846" s="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c r="P846" s="1">
        <f t="shared" si="78"/>
        <v>160480</v>
      </c>
      <c r="Q846" s="1">
        <v>20</v>
      </c>
      <c r="R846" s="1">
        <f t="shared" si="79"/>
        <v>32096</v>
      </c>
      <c r="S846" s="1">
        <f t="shared" si="80"/>
        <v>128384</v>
      </c>
      <c r="T846" s="1">
        <v>0.57999999999999996</v>
      </c>
      <c r="U846" s="1">
        <f t="shared" si="81"/>
        <v>74462.720000000001</v>
      </c>
      <c r="V846" s="1">
        <f t="shared" si="82"/>
        <v>53921.279999999999</v>
      </c>
      <c r="W846" s="4">
        <f t="shared" si="83"/>
        <v>0.42</v>
      </c>
      <c r="X846" s="1" t="s">
        <v>65</v>
      </c>
      <c r="Y846" s="1" t="s">
        <v>81</v>
      </c>
      <c r="Z846" s="1" t="s">
        <v>41</v>
      </c>
      <c r="AA846" s="2">
        <v>45917</v>
      </c>
      <c r="AB846" s="1">
        <v>5</v>
      </c>
      <c r="AC846" s="1" t="s">
        <v>42</v>
      </c>
    </row>
    <row r="847" spans="1:29">
      <c r="A847" s="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c r="P847" s="1">
        <f t="shared" si="78"/>
        <v>5880</v>
      </c>
      <c r="Q847" s="1">
        <v>20</v>
      </c>
      <c r="R847" s="1">
        <f t="shared" si="79"/>
        <v>1176</v>
      </c>
      <c r="S847" s="1">
        <f t="shared" si="80"/>
        <v>4704</v>
      </c>
      <c r="T847" s="1">
        <v>0.47</v>
      </c>
      <c r="U847" s="1">
        <f t="shared" si="81"/>
        <v>2210.8799999999997</v>
      </c>
      <c r="V847" s="1">
        <f t="shared" si="82"/>
        <v>2493.1200000000003</v>
      </c>
      <c r="W847" s="4">
        <f t="shared" si="83"/>
        <v>0.53</v>
      </c>
      <c r="X847" s="1" t="s">
        <v>50</v>
      </c>
      <c r="Y847" s="1" t="s">
        <v>81</v>
      </c>
      <c r="Z847" s="1" t="s">
        <v>22</v>
      </c>
      <c r="AA847" s="1"/>
      <c r="AB847" s="1"/>
      <c r="AC847" s="1" t="s">
        <v>93</v>
      </c>
    </row>
    <row r="848" spans="1:29">
      <c r="A848" s="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c r="P848" s="1">
        <f t="shared" si="78"/>
        <v>17520</v>
      </c>
      <c r="Q848" s="1">
        <v>10</v>
      </c>
      <c r="R848" s="1">
        <f t="shared" si="79"/>
        <v>1752</v>
      </c>
      <c r="S848" s="1">
        <f t="shared" si="80"/>
        <v>15768</v>
      </c>
      <c r="T848" s="1">
        <v>0.47</v>
      </c>
      <c r="U848" s="1">
        <f t="shared" si="81"/>
        <v>7410.9599999999991</v>
      </c>
      <c r="V848" s="1">
        <f t="shared" si="82"/>
        <v>8357.0400000000009</v>
      </c>
      <c r="W848" s="4">
        <f t="shared" si="83"/>
        <v>0.53</v>
      </c>
      <c r="X848" s="1" t="s">
        <v>39</v>
      </c>
      <c r="Y848" s="1" t="s">
        <v>81</v>
      </c>
      <c r="Z848" s="1" t="s">
        <v>51</v>
      </c>
      <c r="AA848" s="2">
        <v>45912</v>
      </c>
      <c r="AB848" s="1"/>
      <c r="AC848" s="1" t="s">
        <v>42</v>
      </c>
    </row>
    <row r="849" spans="1:29">
      <c r="A849" s="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c r="P849" s="1">
        <f t="shared" si="78"/>
        <v>850</v>
      </c>
      <c r="Q849" s="1">
        <v>15</v>
      </c>
      <c r="R849" s="1">
        <f t="shared" si="79"/>
        <v>127.5</v>
      </c>
      <c r="S849" s="1">
        <f t="shared" si="80"/>
        <v>722.5</v>
      </c>
      <c r="T849" s="1">
        <v>0.48</v>
      </c>
      <c r="U849" s="1">
        <f t="shared" si="81"/>
        <v>346.8</v>
      </c>
      <c r="V849" s="1">
        <f t="shared" si="82"/>
        <v>375.7</v>
      </c>
      <c r="W849" s="4">
        <f t="shared" si="83"/>
        <v>0.52</v>
      </c>
      <c r="X849" s="1" t="s">
        <v>104</v>
      </c>
      <c r="Y849" s="1" t="s">
        <v>81</v>
      </c>
      <c r="Z849" s="1" t="s">
        <v>41</v>
      </c>
      <c r="AA849" s="2">
        <v>45917</v>
      </c>
      <c r="AB849" s="1">
        <v>3</v>
      </c>
      <c r="AC849" s="1" t="s">
        <v>42</v>
      </c>
    </row>
    <row r="850" spans="1:29">
      <c r="A850" s="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c r="P850" s="1">
        <f t="shared" si="78"/>
        <v>1300</v>
      </c>
      <c r="Q850" s="1">
        <v>30</v>
      </c>
      <c r="R850" s="1">
        <f t="shared" si="79"/>
        <v>390</v>
      </c>
      <c r="S850" s="1">
        <f t="shared" si="80"/>
        <v>910</v>
      </c>
      <c r="T850" s="1">
        <v>0.62</v>
      </c>
      <c r="U850" s="1">
        <f t="shared" si="81"/>
        <v>564.20000000000005</v>
      </c>
      <c r="V850" s="1">
        <f t="shared" si="82"/>
        <v>345.79999999999995</v>
      </c>
      <c r="W850" s="4">
        <f t="shared" si="83"/>
        <v>0.37999999999999995</v>
      </c>
      <c r="X850" s="1" t="s">
        <v>65</v>
      </c>
      <c r="Y850" s="1" t="s">
        <v>72</v>
      </c>
      <c r="Z850" s="1" t="s">
        <v>120</v>
      </c>
      <c r="AA850" s="1"/>
      <c r="AB850" s="1"/>
      <c r="AC850" s="1" t="s">
        <v>42</v>
      </c>
    </row>
    <row r="851" spans="1:29">
      <c r="A851" s="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c r="P851" s="1">
        <f t="shared" si="78"/>
        <v>25770</v>
      </c>
      <c r="Q851" s="1">
        <v>25</v>
      </c>
      <c r="R851" s="1">
        <f t="shared" si="79"/>
        <v>6442.5</v>
      </c>
      <c r="S851" s="1">
        <f t="shared" si="80"/>
        <v>19327.5</v>
      </c>
      <c r="T851" s="1">
        <v>0.48</v>
      </c>
      <c r="U851" s="1">
        <f t="shared" si="81"/>
        <v>9277.1999999999989</v>
      </c>
      <c r="V851" s="1">
        <f t="shared" si="82"/>
        <v>10050.300000000001</v>
      </c>
      <c r="W851" s="4">
        <f t="shared" si="83"/>
        <v>0.52</v>
      </c>
      <c r="X851" s="1" t="s">
        <v>56</v>
      </c>
      <c r="Y851" s="1" t="s">
        <v>40</v>
      </c>
      <c r="Z851" s="1" t="s">
        <v>66</v>
      </c>
      <c r="AA851" s="1"/>
      <c r="AB851" s="1"/>
      <c r="AC851" s="1" t="s">
        <v>42</v>
      </c>
    </row>
    <row r="852" spans="1:29">
      <c r="A852" s="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c r="P852" s="1">
        <f t="shared" si="78"/>
        <v>12700</v>
      </c>
      <c r="Q852" s="1">
        <v>0</v>
      </c>
      <c r="R852" s="1">
        <f t="shared" si="79"/>
        <v>0</v>
      </c>
      <c r="S852" s="1">
        <f t="shared" si="80"/>
        <v>12700</v>
      </c>
      <c r="T852" s="1">
        <v>0.52</v>
      </c>
      <c r="U852" s="1">
        <f t="shared" si="81"/>
        <v>6604</v>
      </c>
      <c r="V852" s="1">
        <f t="shared" si="82"/>
        <v>6096</v>
      </c>
      <c r="W852" s="4">
        <f t="shared" si="83"/>
        <v>0.48</v>
      </c>
      <c r="X852" s="1" t="s">
        <v>104</v>
      </c>
      <c r="Y852" s="1" t="s">
        <v>81</v>
      </c>
      <c r="Z852" s="1" t="s">
        <v>120</v>
      </c>
      <c r="AA852" s="1"/>
      <c r="AB852" s="1"/>
      <c r="AC852" s="1" t="s">
        <v>42</v>
      </c>
    </row>
    <row r="853" spans="1:29">
      <c r="A853" s="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c r="P853" s="1">
        <f t="shared" si="78"/>
        <v>1920</v>
      </c>
      <c r="Q853" s="1">
        <v>25</v>
      </c>
      <c r="R853" s="1">
        <f t="shared" si="79"/>
        <v>480</v>
      </c>
      <c r="S853" s="1">
        <f t="shared" si="80"/>
        <v>1440</v>
      </c>
      <c r="T853" s="1">
        <v>0.5</v>
      </c>
      <c r="U853" s="1">
        <f t="shared" si="81"/>
        <v>720</v>
      </c>
      <c r="V853" s="1">
        <f t="shared" si="82"/>
        <v>720</v>
      </c>
      <c r="W853" s="4">
        <f t="shared" si="83"/>
        <v>0.5</v>
      </c>
      <c r="X853" s="1" t="s">
        <v>39</v>
      </c>
      <c r="Y853" s="1" t="s">
        <v>72</v>
      </c>
      <c r="Z853" s="1" t="s">
        <v>41</v>
      </c>
      <c r="AA853" s="2">
        <v>45913</v>
      </c>
      <c r="AB853" s="1">
        <v>5</v>
      </c>
      <c r="AC853" s="1" t="s">
        <v>42</v>
      </c>
    </row>
    <row r="854" spans="1:29">
      <c r="A854" s="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c r="P854" s="1">
        <f t="shared" si="78"/>
        <v>76300</v>
      </c>
      <c r="Q854" s="1">
        <v>0</v>
      </c>
      <c r="R854" s="1">
        <f t="shared" si="79"/>
        <v>0</v>
      </c>
      <c r="S854" s="1">
        <f t="shared" si="80"/>
        <v>76300</v>
      </c>
      <c r="T854" s="1">
        <v>0.57999999999999996</v>
      </c>
      <c r="U854" s="1">
        <f t="shared" si="81"/>
        <v>44254</v>
      </c>
      <c r="V854" s="1">
        <f t="shared" si="82"/>
        <v>32046</v>
      </c>
      <c r="W854" s="4">
        <f t="shared" si="83"/>
        <v>0.42</v>
      </c>
      <c r="X854" s="1" t="s">
        <v>56</v>
      </c>
      <c r="Y854" s="1" t="s">
        <v>40</v>
      </c>
      <c r="Z854" s="1" t="s">
        <v>41</v>
      </c>
      <c r="AA854" s="2">
        <v>45918</v>
      </c>
      <c r="AB854" s="1">
        <v>5</v>
      </c>
      <c r="AC854" s="1" t="s">
        <v>42</v>
      </c>
    </row>
    <row r="855" spans="1:29">
      <c r="A855" s="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c r="P855" s="1">
        <f t="shared" si="78"/>
        <v>15480</v>
      </c>
      <c r="Q855" s="1">
        <v>15</v>
      </c>
      <c r="R855" s="1">
        <f t="shared" si="79"/>
        <v>2322</v>
      </c>
      <c r="S855" s="1">
        <f t="shared" si="80"/>
        <v>13158</v>
      </c>
      <c r="T855" s="1">
        <v>0.5</v>
      </c>
      <c r="U855" s="1">
        <f t="shared" si="81"/>
        <v>6579</v>
      </c>
      <c r="V855" s="1">
        <f t="shared" si="82"/>
        <v>6579</v>
      </c>
      <c r="W855" s="4">
        <f t="shared" si="83"/>
        <v>0.5</v>
      </c>
      <c r="X855" s="1" t="s">
        <v>50</v>
      </c>
      <c r="Y855" s="1" t="s">
        <v>72</v>
      </c>
      <c r="Z855" s="1" t="s">
        <v>51</v>
      </c>
      <c r="AA855" s="2">
        <v>45917</v>
      </c>
      <c r="AB855" s="1"/>
      <c r="AC855" s="1" t="s">
        <v>42</v>
      </c>
    </row>
    <row r="856" spans="1:29">
      <c r="A856" s="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c r="P856" s="1">
        <f t="shared" si="78"/>
        <v>1290</v>
      </c>
      <c r="Q856" s="1">
        <v>25</v>
      </c>
      <c r="R856" s="1">
        <f t="shared" si="79"/>
        <v>322.5</v>
      </c>
      <c r="S856" s="1">
        <f t="shared" si="80"/>
        <v>967.5</v>
      </c>
      <c r="T856" s="1">
        <v>0.62</v>
      </c>
      <c r="U856" s="1">
        <f t="shared" si="81"/>
        <v>599.85</v>
      </c>
      <c r="V856" s="1">
        <f t="shared" si="82"/>
        <v>367.65</v>
      </c>
      <c r="W856" s="4">
        <f t="shared" si="83"/>
        <v>0.37999999999999995</v>
      </c>
      <c r="X856" s="1" t="s">
        <v>50</v>
      </c>
      <c r="Y856" s="1" t="s">
        <v>72</v>
      </c>
      <c r="Z856" s="1" t="s">
        <v>22</v>
      </c>
      <c r="AA856" s="1"/>
      <c r="AB856" s="1"/>
      <c r="AC856" s="1" t="s">
        <v>93</v>
      </c>
    </row>
    <row r="857" spans="1:29">
      <c r="A857" s="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c r="P857" s="1">
        <f t="shared" si="78"/>
        <v>16200</v>
      </c>
      <c r="Q857" s="1">
        <v>30</v>
      </c>
      <c r="R857" s="1">
        <f t="shared" si="79"/>
        <v>4860</v>
      </c>
      <c r="S857" s="1">
        <f t="shared" si="80"/>
        <v>11340</v>
      </c>
      <c r="T857" s="1">
        <v>0.47</v>
      </c>
      <c r="U857" s="1">
        <f t="shared" si="81"/>
        <v>5329.7999999999993</v>
      </c>
      <c r="V857" s="1">
        <f t="shared" si="82"/>
        <v>6010.2000000000007</v>
      </c>
      <c r="W857" s="4">
        <f t="shared" si="83"/>
        <v>0.53</v>
      </c>
      <c r="X857" s="1" t="s">
        <v>65</v>
      </c>
      <c r="Y857" s="1" t="s">
        <v>40</v>
      </c>
      <c r="Z857" s="1" t="s">
        <v>41</v>
      </c>
      <c r="AA857" s="2">
        <v>45917</v>
      </c>
      <c r="AB857" s="1">
        <v>5</v>
      </c>
      <c r="AC857" s="1" t="s">
        <v>42</v>
      </c>
    </row>
    <row r="858" spans="1:29">
      <c r="A858" s="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c r="P858" s="1">
        <f t="shared" si="78"/>
        <v>35000</v>
      </c>
      <c r="Q858" s="1">
        <v>0</v>
      </c>
      <c r="R858" s="1">
        <f t="shared" si="79"/>
        <v>0</v>
      </c>
      <c r="S858" s="1">
        <f t="shared" si="80"/>
        <v>35000</v>
      </c>
      <c r="T858" s="1">
        <v>0.48</v>
      </c>
      <c r="U858" s="1">
        <f t="shared" si="81"/>
        <v>16800</v>
      </c>
      <c r="V858" s="1">
        <f t="shared" si="82"/>
        <v>18200</v>
      </c>
      <c r="W858" s="4">
        <f t="shared" si="83"/>
        <v>0.52</v>
      </c>
      <c r="X858" s="1" t="s">
        <v>104</v>
      </c>
      <c r="Y858" s="1" t="s">
        <v>40</v>
      </c>
      <c r="Z858" s="1" t="s">
        <v>41</v>
      </c>
      <c r="AA858" s="2">
        <v>45920</v>
      </c>
      <c r="AB858" s="1">
        <v>4</v>
      </c>
      <c r="AC858" s="1" t="s">
        <v>42</v>
      </c>
    </row>
    <row r="859" spans="1:29">
      <c r="A859" s="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c r="P859" s="1">
        <f t="shared" si="78"/>
        <v>271000</v>
      </c>
      <c r="Q859" s="1">
        <v>10</v>
      </c>
      <c r="R859" s="1">
        <f t="shared" si="79"/>
        <v>27100</v>
      </c>
      <c r="S859" s="1">
        <f t="shared" si="80"/>
        <v>243900</v>
      </c>
      <c r="T859" s="1">
        <v>0.57999999999999996</v>
      </c>
      <c r="U859" s="1">
        <f t="shared" si="81"/>
        <v>141462</v>
      </c>
      <c r="V859" s="1">
        <f t="shared" si="82"/>
        <v>102438</v>
      </c>
      <c r="W859" s="4">
        <f t="shared" si="83"/>
        <v>0.42</v>
      </c>
      <c r="X859" s="1" t="s">
        <v>92</v>
      </c>
      <c r="Y859" s="1" t="s">
        <v>72</v>
      </c>
      <c r="Z859" s="1" t="s">
        <v>120</v>
      </c>
      <c r="AA859" s="1"/>
      <c r="AB859" s="1"/>
      <c r="AC859" s="1" t="s">
        <v>42</v>
      </c>
    </row>
    <row r="860" spans="1:29">
      <c r="A860" s="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c r="P860" s="1">
        <f t="shared" si="78"/>
        <v>1180</v>
      </c>
      <c r="Q860" s="1">
        <v>25</v>
      </c>
      <c r="R860" s="1">
        <f t="shared" si="79"/>
        <v>295</v>
      </c>
      <c r="S860" s="1">
        <f t="shared" si="80"/>
        <v>885</v>
      </c>
      <c r="T860" s="1">
        <v>0.47</v>
      </c>
      <c r="U860" s="1">
        <f t="shared" si="81"/>
        <v>415.95</v>
      </c>
      <c r="V860" s="1">
        <f t="shared" si="82"/>
        <v>469.05</v>
      </c>
      <c r="W860" s="4">
        <f t="shared" si="83"/>
        <v>0.53</v>
      </c>
      <c r="X860" s="1" t="s">
        <v>65</v>
      </c>
      <c r="Y860" s="1" t="s">
        <v>40</v>
      </c>
      <c r="Z860" s="1" t="s">
        <v>41</v>
      </c>
      <c r="AA860" s="2">
        <v>45917</v>
      </c>
      <c r="AB860" s="1">
        <v>4</v>
      </c>
      <c r="AC860" s="1" t="s">
        <v>42</v>
      </c>
    </row>
    <row r="861" spans="1:29">
      <c r="A861" s="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c r="P861" s="1">
        <f t="shared" si="78"/>
        <v>15400</v>
      </c>
      <c r="Q861" s="1">
        <v>20</v>
      </c>
      <c r="R861" s="1">
        <f t="shared" si="79"/>
        <v>3080</v>
      </c>
      <c r="S861" s="1">
        <f t="shared" si="80"/>
        <v>12320</v>
      </c>
      <c r="T861" s="1">
        <v>0.45</v>
      </c>
      <c r="U861" s="1">
        <f t="shared" si="81"/>
        <v>5544</v>
      </c>
      <c r="V861" s="1">
        <f t="shared" si="82"/>
        <v>6776</v>
      </c>
      <c r="W861" s="4">
        <f t="shared" si="83"/>
        <v>0.55000000000000004</v>
      </c>
      <c r="X861" s="1" t="s">
        <v>50</v>
      </c>
      <c r="Y861" s="1" t="s">
        <v>40</v>
      </c>
      <c r="Z861" s="1" t="s">
        <v>120</v>
      </c>
      <c r="AA861" s="1"/>
      <c r="AB861" s="1"/>
      <c r="AC861" s="1" t="s">
        <v>42</v>
      </c>
    </row>
    <row r="862" spans="1:29">
      <c r="A862" s="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c r="P862" s="1">
        <f t="shared" si="78"/>
        <v>161550</v>
      </c>
      <c r="Q862" s="1">
        <v>0</v>
      </c>
      <c r="R862" s="1">
        <f t="shared" si="79"/>
        <v>0</v>
      </c>
      <c r="S862" s="1">
        <f t="shared" si="80"/>
        <v>161550</v>
      </c>
      <c r="T862" s="1">
        <v>0.57999999999999996</v>
      </c>
      <c r="U862" s="1">
        <f t="shared" si="81"/>
        <v>93699</v>
      </c>
      <c r="V862" s="1">
        <f t="shared" si="82"/>
        <v>67851</v>
      </c>
      <c r="W862" s="4">
        <f t="shared" si="83"/>
        <v>0.42</v>
      </c>
      <c r="X862" s="1" t="s">
        <v>56</v>
      </c>
      <c r="Y862" s="1" t="s">
        <v>72</v>
      </c>
      <c r="Z862" s="1" t="s">
        <v>66</v>
      </c>
      <c r="AA862" s="1"/>
      <c r="AB862" s="1"/>
      <c r="AC862" s="1" t="s">
        <v>42</v>
      </c>
    </row>
    <row r="863" spans="1:29">
      <c r="A863" s="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c r="P863" s="1">
        <f t="shared" si="78"/>
        <v>6520</v>
      </c>
      <c r="Q863" s="1">
        <v>0</v>
      </c>
      <c r="R863" s="1">
        <f t="shared" si="79"/>
        <v>0</v>
      </c>
      <c r="S863" s="1">
        <f t="shared" si="80"/>
        <v>6520</v>
      </c>
      <c r="T863" s="1">
        <v>0.45</v>
      </c>
      <c r="U863" s="1">
        <f t="shared" si="81"/>
        <v>2934</v>
      </c>
      <c r="V863" s="1">
        <f t="shared" si="82"/>
        <v>3586</v>
      </c>
      <c r="W863" s="4">
        <f t="shared" si="83"/>
        <v>0.55000000000000004</v>
      </c>
      <c r="X863" s="1" t="s">
        <v>147</v>
      </c>
      <c r="Y863" s="1" t="s">
        <v>40</v>
      </c>
      <c r="Z863" s="1" t="s">
        <v>66</v>
      </c>
      <c r="AA863" s="1"/>
      <c r="AB863" s="1"/>
      <c r="AC863" s="1" t="s">
        <v>42</v>
      </c>
    </row>
    <row r="864" spans="1:29">
      <c r="A864" s="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c r="P864" s="1">
        <f t="shared" si="78"/>
        <v>1160</v>
      </c>
      <c r="Q864" s="1">
        <v>10</v>
      </c>
      <c r="R864" s="1">
        <f t="shared" si="79"/>
        <v>116</v>
      </c>
      <c r="S864" s="1">
        <f t="shared" si="80"/>
        <v>1044</v>
      </c>
      <c r="T864" s="1">
        <v>0.35</v>
      </c>
      <c r="U864" s="1">
        <f t="shared" si="81"/>
        <v>365.4</v>
      </c>
      <c r="V864" s="1">
        <f t="shared" si="82"/>
        <v>678.6</v>
      </c>
      <c r="W864" s="4">
        <f t="shared" si="83"/>
        <v>0.65</v>
      </c>
      <c r="X864" s="1" t="s">
        <v>39</v>
      </c>
      <c r="Y864" s="1" t="s">
        <v>72</v>
      </c>
      <c r="Z864" s="1" t="s">
        <v>22</v>
      </c>
      <c r="AA864" s="1"/>
      <c r="AB864" s="1"/>
      <c r="AC864" s="1" t="s">
        <v>93</v>
      </c>
    </row>
    <row r="865" spans="1:29">
      <c r="A865" s="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c r="P865" s="1">
        <f t="shared" si="78"/>
        <v>5950</v>
      </c>
      <c r="Q865" s="1">
        <v>25</v>
      </c>
      <c r="R865" s="1">
        <f t="shared" si="79"/>
        <v>1487.5</v>
      </c>
      <c r="S865" s="1">
        <f t="shared" si="80"/>
        <v>4462.5</v>
      </c>
      <c r="T865" s="1">
        <v>0.35</v>
      </c>
      <c r="U865" s="1">
        <f t="shared" si="81"/>
        <v>1561.875</v>
      </c>
      <c r="V865" s="1">
        <f t="shared" si="82"/>
        <v>2900.625</v>
      </c>
      <c r="W865" s="4">
        <f t="shared" si="83"/>
        <v>0.65</v>
      </c>
      <c r="X865" s="1" t="s">
        <v>65</v>
      </c>
      <c r="Y865" s="1" t="s">
        <v>72</v>
      </c>
      <c r="Z865" s="1" t="s">
        <v>41</v>
      </c>
      <c r="AA865" s="2">
        <v>45920</v>
      </c>
      <c r="AB865" s="1">
        <v>4</v>
      </c>
      <c r="AC865" s="1" t="s">
        <v>42</v>
      </c>
    </row>
    <row r="866" spans="1:29">
      <c r="A866" s="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c r="P866" s="1">
        <f t="shared" si="78"/>
        <v>1260</v>
      </c>
      <c r="Q866" s="1">
        <v>25</v>
      </c>
      <c r="R866" s="1">
        <f t="shared" si="79"/>
        <v>315</v>
      </c>
      <c r="S866" s="1">
        <f t="shared" si="80"/>
        <v>945</v>
      </c>
      <c r="T866" s="1">
        <v>0.35</v>
      </c>
      <c r="U866" s="1">
        <f t="shared" si="81"/>
        <v>330.75</v>
      </c>
      <c r="V866" s="1">
        <f t="shared" si="82"/>
        <v>614.25</v>
      </c>
      <c r="W866" s="4">
        <f t="shared" si="83"/>
        <v>0.65</v>
      </c>
      <c r="X866" s="1" t="s">
        <v>65</v>
      </c>
      <c r="Y866" s="1" t="s">
        <v>72</v>
      </c>
      <c r="Z866" s="1" t="s">
        <v>41</v>
      </c>
      <c r="AA866" s="2">
        <v>45925</v>
      </c>
      <c r="AB866" s="1">
        <v>4</v>
      </c>
      <c r="AC866" s="1" t="s">
        <v>42</v>
      </c>
    </row>
    <row r="867" spans="1:29">
      <c r="A867" s="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c r="P867" s="1">
        <f t="shared" si="78"/>
        <v>13680</v>
      </c>
      <c r="Q867" s="1">
        <v>15</v>
      </c>
      <c r="R867" s="1">
        <f t="shared" si="79"/>
        <v>2052</v>
      </c>
      <c r="S867" s="1">
        <f t="shared" si="80"/>
        <v>11628</v>
      </c>
      <c r="T867" s="1">
        <v>0.5</v>
      </c>
      <c r="U867" s="1">
        <f t="shared" si="81"/>
        <v>5814</v>
      </c>
      <c r="V867" s="1">
        <f t="shared" si="82"/>
        <v>5814</v>
      </c>
      <c r="W867" s="4">
        <f t="shared" si="83"/>
        <v>0.5</v>
      </c>
      <c r="X867" s="1" t="s">
        <v>39</v>
      </c>
      <c r="Y867" s="1" t="s">
        <v>81</v>
      </c>
      <c r="Z867" s="1" t="s">
        <v>51</v>
      </c>
      <c r="AA867" s="2">
        <v>45924</v>
      </c>
      <c r="AB867" s="1"/>
      <c r="AC867" s="1" t="s">
        <v>42</v>
      </c>
    </row>
    <row r="868" spans="1:29">
      <c r="A868" s="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c r="P868" s="1">
        <f t="shared" si="78"/>
        <v>3120</v>
      </c>
      <c r="Q868" s="1">
        <v>10</v>
      </c>
      <c r="R868" s="1">
        <f t="shared" si="79"/>
        <v>312</v>
      </c>
      <c r="S868" s="1">
        <f t="shared" si="80"/>
        <v>2808</v>
      </c>
      <c r="T868" s="1">
        <v>0.62</v>
      </c>
      <c r="U868" s="1">
        <f t="shared" si="81"/>
        <v>1740.96</v>
      </c>
      <c r="V868" s="1">
        <f t="shared" si="82"/>
        <v>1067.04</v>
      </c>
      <c r="W868" s="4">
        <f t="shared" si="83"/>
        <v>0.38</v>
      </c>
      <c r="X868" s="1" t="s">
        <v>56</v>
      </c>
      <c r="Y868" s="1" t="s">
        <v>72</v>
      </c>
      <c r="Z868" s="1" t="s">
        <v>41</v>
      </c>
      <c r="AA868" s="2">
        <v>45924</v>
      </c>
      <c r="AB868" s="1">
        <v>3</v>
      </c>
      <c r="AC868" s="1" t="s">
        <v>42</v>
      </c>
    </row>
    <row r="869" spans="1:29">
      <c r="A869" s="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c r="P869" s="1">
        <f t="shared" si="78"/>
        <v>2480</v>
      </c>
      <c r="Q869" s="1">
        <v>15</v>
      </c>
      <c r="R869" s="1">
        <f t="shared" si="79"/>
        <v>372</v>
      </c>
      <c r="S869" s="1">
        <f t="shared" si="80"/>
        <v>2108</v>
      </c>
      <c r="T869" s="1">
        <v>0.47</v>
      </c>
      <c r="U869" s="1">
        <f t="shared" si="81"/>
        <v>990.76</v>
      </c>
      <c r="V869" s="1">
        <f t="shared" si="82"/>
        <v>1117.24</v>
      </c>
      <c r="W869" s="4">
        <f t="shared" si="83"/>
        <v>0.53</v>
      </c>
      <c r="X869" s="1" t="s">
        <v>65</v>
      </c>
      <c r="Y869" s="1" t="s">
        <v>81</v>
      </c>
      <c r="Z869" s="1" t="s">
        <v>22</v>
      </c>
      <c r="AA869" s="1"/>
      <c r="AB869" s="1"/>
      <c r="AC869" s="1" t="s">
        <v>93</v>
      </c>
    </row>
    <row r="870" spans="1:29">
      <c r="A870" s="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c r="P870" s="1">
        <f t="shared" si="78"/>
        <v>6650</v>
      </c>
      <c r="Q870" s="1">
        <v>10</v>
      </c>
      <c r="R870" s="1">
        <f t="shared" si="79"/>
        <v>665</v>
      </c>
      <c r="S870" s="1">
        <f t="shared" si="80"/>
        <v>5985</v>
      </c>
      <c r="T870" s="1">
        <v>0.48</v>
      </c>
      <c r="U870" s="1">
        <f t="shared" si="81"/>
        <v>2872.7999999999997</v>
      </c>
      <c r="V870" s="1">
        <f t="shared" si="82"/>
        <v>3112.2000000000003</v>
      </c>
      <c r="W870" s="4">
        <f t="shared" si="83"/>
        <v>0.52</v>
      </c>
      <c r="X870" s="1" t="s">
        <v>92</v>
      </c>
      <c r="Y870" s="1" t="s">
        <v>72</v>
      </c>
      <c r="Z870" s="1" t="s">
        <v>41</v>
      </c>
      <c r="AA870" s="2">
        <v>45926</v>
      </c>
      <c r="AB870" s="1">
        <v>4</v>
      </c>
      <c r="AC870" s="1" t="s">
        <v>42</v>
      </c>
    </row>
    <row r="871" spans="1:29">
      <c r="A871" s="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c r="P871" s="1">
        <f t="shared" si="78"/>
        <v>15880</v>
      </c>
      <c r="Q871" s="1">
        <v>20</v>
      </c>
      <c r="R871" s="1">
        <f t="shared" si="79"/>
        <v>3176</v>
      </c>
      <c r="S871" s="1">
        <f t="shared" si="80"/>
        <v>12704</v>
      </c>
      <c r="T871" s="1">
        <v>0.45</v>
      </c>
      <c r="U871" s="1">
        <f t="shared" si="81"/>
        <v>5716.8</v>
      </c>
      <c r="V871" s="1">
        <f t="shared" si="82"/>
        <v>6987.2</v>
      </c>
      <c r="W871" s="4">
        <f t="shared" si="83"/>
        <v>0.54999999999999993</v>
      </c>
      <c r="X871" s="1" t="s">
        <v>50</v>
      </c>
      <c r="Y871" s="1" t="s">
        <v>57</v>
      </c>
      <c r="Z871" s="1" t="s">
        <v>41</v>
      </c>
      <c r="AA871" s="2">
        <v>45925</v>
      </c>
      <c r="AB871" s="1">
        <v>3</v>
      </c>
      <c r="AC871" s="1" t="s">
        <v>42</v>
      </c>
    </row>
    <row r="872" spans="1:29">
      <c r="A872" s="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c r="P872" s="1">
        <f t="shared" si="78"/>
        <v>16680</v>
      </c>
      <c r="Q872" s="1">
        <v>10</v>
      </c>
      <c r="R872" s="1">
        <f t="shared" si="79"/>
        <v>1668</v>
      </c>
      <c r="S872" s="1">
        <f t="shared" si="80"/>
        <v>15012</v>
      </c>
      <c r="T872" s="1">
        <v>0.48</v>
      </c>
      <c r="U872" s="1">
        <f t="shared" si="81"/>
        <v>7205.7599999999993</v>
      </c>
      <c r="V872" s="1">
        <f t="shared" si="82"/>
        <v>7806.2400000000007</v>
      </c>
      <c r="W872" s="4">
        <f t="shared" si="83"/>
        <v>0.52</v>
      </c>
      <c r="X872" s="1" t="s">
        <v>147</v>
      </c>
      <c r="Y872" s="1" t="s">
        <v>57</v>
      </c>
      <c r="Z872" s="1" t="s">
        <v>41</v>
      </c>
      <c r="AA872" s="2">
        <v>45921</v>
      </c>
      <c r="AB872" s="1">
        <v>4</v>
      </c>
      <c r="AC872" s="1" t="s">
        <v>42</v>
      </c>
    </row>
    <row r="873" spans="1:29">
      <c r="A873" s="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c r="P873" s="1">
        <f t="shared" si="78"/>
        <v>67130</v>
      </c>
      <c r="Q873" s="1">
        <v>15</v>
      </c>
      <c r="R873" s="1">
        <f t="shared" si="79"/>
        <v>10069.5</v>
      </c>
      <c r="S873" s="1">
        <f t="shared" si="80"/>
        <v>57060.5</v>
      </c>
      <c r="T873" s="1">
        <v>0.57999999999999996</v>
      </c>
      <c r="U873" s="1">
        <f t="shared" si="81"/>
        <v>33095.089999999997</v>
      </c>
      <c r="V873" s="1">
        <f t="shared" si="82"/>
        <v>23965.410000000003</v>
      </c>
      <c r="W873" s="4">
        <f t="shared" si="83"/>
        <v>0.42000000000000004</v>
      </c>
      <c r="X873" s="1" t="s">
        <v>147</v>
      </c>
      <c r="Y873" s="1" t="s">
        <v>57</v>
      </c>
      <c r="Z873" s="1" t="s">
        <v>41</v>
      </c>
      <c r="AA873" s="2">
        <v>45922</v>
      </c>
      <c r="AB873" s="1">
        <v>3</v>
      </c>
      <c r="AC873" s="1" t="s">
        <v>42</v>
      </c>
    </row>
    <row r="874" spans="1:29">
      <c r="A874" s="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c r="P874" s="1">
        <f t="shared" si="78"/>
        <v>16080</v>
      </c>
      <c r="Q874" s="1">
        <v>10</v>
      </c>
      <c r="R874" s="1">
        <f t="shared" si="79"/>
        <v>1608</v>
      </c>
      <c r="S874" s="1">
        <f t="shared" si="80"/>
        <v>14472</v>
      </c>
      <c r="T874" s="1">
        <v>0.5</v>
      </c>
      <c r="U874" s="1">
        <f t="shared" si="81"/>
        <v>7236</v>
      </c>
      <c r="V874" s="1">
        <f t="shared" si="82"/>
        <v>7236</v>
      </c>
      <c r="W874" s="4">
        <f t="shared" si="83"/>
        <v>0.5</v>
      </c>
      <c r="X874" s="1" t="s">
        <v>50</v>
      </c>
      <c r="Y874" s="1" t="s">
        <v>72</v>
      </c>
      <c r="Z874" s="1" t="s">
        <v>41</v>
      </c>
      <c r="AA874" s="2">
        <v>45928</v>
      </c>
      <c r="AB874" s="1">
        <v>3</v>
      </c>
      <c r="AC874" s="1" t="s">
        <v>42</v>
      </c>
    </row>
    <row r="875" spans="1:29">
      <c r="A875" s="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c r="P875" s="1">
        <f t="shared" si="78"/>
        <v>7350</v>
      </c>
      <c r="Q875" s="1">
        <v>0</v>
      </c>
      <c r="R875" s="1">
        <f t="shared" si="79"/>
        <v>0</v>
      </c>
      <c r="S875" s="1">
        <f t="shared" si="80"/>
        <v>7350</v>
      </c>
      <c r="T875" s="1">
        <v>0.48</v>
      </c>
      <c r="U875" s="1">
        <f t="shared" si="81"/>
        <v>3528</v>
      </c>
      <c r="V875" s="1">
        <f t="shared" si="82"/>
        <v>3822</v>
      </c>
      <c r="W875" s="4">
        <f t="shared" si="83"/>
        <v>0.52</v>
      </c>
      <c r="X875" s="1" t="s">
        <v>39</v>
      </c>
      <c r="Y875" s="1" t="s">
        <v>57</v>
      </c>
      <c r="Z875" s="1" t="s">
        <v>22</v>
      </c>
      <c r="AA875" s="1"/>
      <c r="AB875" s="1"/>
      <c r="AC875" s="1" t="s">
        <v>93</v>
      </c>
    </row>
    <row r="876" spans="1:29">
      <c r="A876" s="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c r="P876" s="1">
        <f t="shared" si="78"/>
        <v>33650</v>
      </c>
      <c r="Q876" s="1">
        <v>20</v>
      </c>
      <c r="R876" s="1">
        <f t="shared" si="79"/>
        <v>6730</v>
      </c>
      <c r="S876" s="1">
        <f t="shared" si="80"/>
        <v>26920</v>
      </c>
      <c r="T876" s="1">
        <v>0.48</v>
      </c>
      <c r="U876" s="1">
        <f t="shared" si="81"/>
        <v>12921.6</v>
      </c>
      <c r="V876" s="1">
        <f t="shared" si="82"/>
        <v>13998.4</v>
      </c>
      <c r="W876" s="4">
        <f t="shared" si="83"/>
        <v>0.52</v>
      </c>
      <c r="X876" s="1" t="s">
        <v>104</v>
      </c>
      <c r="Y876" s="1" t="s">
        <v>57</v>
      </c>
      <c r="Z876" s="1" t="s">
        <v>41</v>
      </c>
      <c r="AA876" s="2">
        <v>45928</v>
      </c>
      <c r="AB876" s="1">
        <v>5</v>
      </c>
      <c r="AC876" s="1" t="s">
        <v>42</v>
      </c>
    </row>
    <row r="877" spans="1:29">
      <c r="A877" s="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c r="P877" s="1">
        <f t="shared" si="78"/>
        <v>9360</v>
      </c>
      <c r="Q877" s="1">
        <v>25</v>
      </c>
      <c r="R877" s="1">
        <f t="shared" si="79"/>
        <v>2340</v>
      </c>
      <c r="S877" s="1">
        <f t="shared" si="80"/>
        <v>7020</v>
      </c>
      <c r="T877" s="1">
        <v>0.52</v>
      </c>
      <c r="U877" s="1">
        <f t="shared" si="81"/>
        <v>3650.4</v>
      </c>
      <c r="V877" s="1">
        <f t="shared" si="82"/>
        <v>3369.6</v>
      </c>
      <c r="W877" s="4">
        <f t="shared" si="83"/>
        <v>0.48</v>
      </c>
      <c r="X877" s="1" t="s">
        <v>147</v>
      </c>
      <c r="Y877" s="1" t="s">
        <v>57</v>
      </c>
      <c r="Z877" s="1" t="s">
        <v>120</v>
      </c>
      <c r="AA877" s="1"/>
      <c r="AB877" s="1"/>
      <c r="AC877" s="1" t="s">
        <v>42</v>
      </c>
    </row>
    <row r="878" spans="1:29">
      <c r="A878" s="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c r="P878" s="1">
        <f t="shared" si="78"/>
        <v>30430</v>
      </c>
      <c r="Q878" s="1">
        <v>10</v>
      </c>
      <c r="R878" s="1">
        <f t="shared" si="79"/>
        <v>3043</v>
      </c>
      <c r="S878" s="1">
        <f t="shared" si="80"/>
        <v>27387</v>
      </c>
      <c r="T878" s="1">
        <v>0.57999999999999996</v>
      </c>
      <c r="U878" s="1">
        <f t="shared" si="81"/>
        <v>15884.46</v>
      </c>
      <c r="V878" s="1">
        <f t="shared" si="82"/>
        <v>11502.54</v>
      </c>
      <c r="W878" s="4">
        <f t="shared" si="83"/>
        <v>0.42000000000000004</v>
      </c>
      <c r="X878" s="1" t="s">
        <v>65</v>
      </c>
      <c r="Y878" s="1" t="s">
        <v>72</v>
      </c>
      <c r="Z878" s="1" t="s">
        <v>120</v>
      </c>
      <c r="AA878" s="1"/>
      <c r="AB878" s="1"/>
      <c r="AC878" s="1" t="s">
        <v>42</v>
      </c>
    </row>
    <row r="879" spans="1:29">
      <c r="A879" s="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c r="P879" s="1">
        <f t="shared" si="78"/>
        <v>1830</v>
      </c>
      <c r="Q879" s="1">
        <v>5</v>
      </c>
      <c r="R879" s="1">
        <f t="shared" si="79"/>
        <v>91.5</v>
      </c>
      <c r="S879" s="1">
        <f t="shared" si="80"/>
        <v>1738.5</v>
      </c>
      <c r="T879" s="1">
        <v>0.52</v>
      </c>
      <c r="U879" s="1">
        <f t="shared" si="81"/>
        <v>904.02</v>
      </c>
      <c r="V879" s="1">
        <f t="shared" si="82"/>
        <v>834.48</v>
      </c>
      <c r="W879" s="4">
        <f t="shared" si="83"/>
        <v>0.48000000000000004</v>
      </c>
      <c r="X879" s="1" t="s">
        <v>39</v>
      </c>
      <c r="Y879" s="1" t="s">
        <v>40</v>
      </c>
      <c r="Z879" s="1" t="s">
        <v>41</v>
      </c>
      <c r="AA879" s="2">
        <v>45930</v>
      </c>
      <c r="AB879" s="1">
        <v>5</v>
      </c>
      <c r="AC879" s="1" t="s">
        <v>42</v>
      </c>
    </row>
    <row r="880" spans="1:29">
      <c r="A880" s="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c r="P880" s="1">
        <f t="shared" si="78"/>
        <v>13280</v>
      </c>
      <c r="Q880" s="1">
        <v>10</v>
      </c>
      <c r="R880" s="1">
        <f t="shared" si="79"/>
        <v>1328</v>
      </c>
      <c r="S880" s="1">
        <f t="shared" si="80"/>
        <v>11952</v>
      </c>
      <c r="T880" s="1">
        <v>0.48</v>
      </c>
      <c r="U880" s="1">
        <f t="shared" si="81"/>
        <v>5736.96</v>
      </c>
      <c r="V880" s="1">
        <f t="shared" si="82"/>
        <v>6215.04</v>
      </c>
      <c r="W880" s="4">
        <f t="shared" si="83"/>
        <v>0.52</v>
      </c>
      <c r="X880" s="1" t="s">
        <v>65</v>
      </c>
      <c r="Y880" s="1" t="s">
        <v>40</v>
      </c>
      <c r="Z880" s="1" t="s">
        <v>41</v>
      </c>
      <c r="AA880" s="2">
        <v>45928</v>
      </c>
      <c r="AB880" s="1">
        <v>5</v>
      </c>
      <c r="AC880" s="1" t="s">
        <v>42</v>
      </c>
    </row>
    <row r="881" spans="1:29">
      <c r="A881" s="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c r="P881" s="1">
        <f t="shared" si="78"/>
        <v>7700</v>
      </c>
      <c r="Q881" s="1">
        <v>25</v>
      </c>
      <c r="R881" s="1">
        <f t="shared" si="79"/>
        <v>1925</v>
      </c>
      <c r="S881" s="1">
        <f t="shared" si="80"/>
        <v>5775</v>
      </c>
      <c r="T881" s="1">
        <v>0.48</v>
      </c>
      <c r="U881" s="1">
        <f t="shared" si="81"/>
        <v>2772</v>
      </c>
      <c r="V881" s="1">
        <f t="shared" si="82"/>
        <v>3003</v>
      </c>
      <c r="W881" s="4">
        <f t="shared" si="83"/>
        <v>0.52</v>
      </c>
      <c r="X881" s="1" t="s">
        <v>92</v>
      </c>
      <c r="Y881" s="1" t="s">
        <v>57</v>
      </c>
      <c r="Z881" s="1" t="s">
        <v>120</v>
      </c>
      <c r="AA881" s="1"/>
      <c r="AB881" s="1"/>
      <c r="AC881" s="1" t="s">
        <v>42</v>
      </c>
    </row>
    <row r="882" spans="1:29">
      <c r="A882" s="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c r="P882" s="1">
        <f t="shared" si="78"/>
        <v>8180</v>
      </c>
      <c r="Q882" s="1">
        <v>10</v>
      </c>
      <c r="R882" s="1">
        <f t="shared" si="79"/>
        <v>818</v>
      </c>
      <c r="S882" s="1">
        <f t="shared" si="80"/>
        <v>7362</v>
      </c>
      <c r="T882" s="1">
        <v>0.5</v>
      </c>
      <c r="U882" s="1">
        <f t="shared" si="81"/>
        <v>3681</v>
      </c>
      <c r="V882" s="1">
        <f t="shared" si="82"/>
        <v>3681</v>
      </c>
      <c r="W882" s="4">
        <f t="shared" si="83"/>
        <v>0.5</v>
      </c>
      <c r="X882" s="1" t="s">
        <v>39</v>
      </c>
      <c r="Y882" s="1" t="s">
        <v>40</v>
      </c>
      <c r="Z882" s="1" t="s">
        <v>41</v>
      </c>
      <c r="AA882" s="2">
        <v>45925</v>
      </c>
      <c r="AB882" s="1">
        <v>5</v>
      </c>
      <c r="AC882" s="1" t="s">
        <v>42</v>
      </c>
    </row>
    <row r="883" spans="1:29">
      <c r="A883" s="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c r="P883" s="1">
        <f t="shared" si="78"/>
        <v>1600</v>
      </c>
      <c r="Q883" s="1">
        <v>10</v>
      </c>
      <c r="R883" s="1">
        <f t="shared" si="79"/>
        <v>160</v>
      </c>
      <c r="S883" s="1">
        <f t="shared" si="80"/>
        <v>1440</v>
      </c>
      <c r="T883" s="1">
        <v>0.62</v>
      </c>
      <c r="U883" s="1">
        <f t="shared" si="81"/>
        <v>892.8</v>
      </c>
      <c r="V883" s="1">
        <f t="shared" si="82"/>
        <v>547.20000000000005</v>
      </c>
      <c r="W883" s="4">
        <f t="shared" si="83"/>
        <v>0.38</v>
      </c>
      <c r="X883" s="1" t="s">
        <v>104</v>
      </c>
      <c r="Y883" s="1" t="s">
        <v>57</v>
      </c>
      <c r="Z883" s="1" t="s">
        <v>66</v>
      </c>
      <c r="AA883" s="1"/>
      <c r="AB883" s="1"/>
      <c r="AC883" s="1" t="s">
        <v>42</v>
      </c>
    </row>
    <row r="884" spans="1:29">
      <c r="A884" s="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c r="P884" s="1">
        <f t="shared" si="78"/>
        <v>590</v>
      </c>
      <c r="Q884" s="1">
        <v>20</v>
      </c>
      <c r="R884" s="1">
        <f t="shared" si="79"/>
        <v>118</v>
      </c>
      <c r="S884" s="1">
        <f t="shared" si="80"/>
        <v>472</v>
      </c>
      <c r="T884" s="1">
        <v>0.62</v>
      </c>
      <c r="U884" s="1">
        <f t="shared" si="81"/>
        <v>292.64</v>
      </c>
      <c r="V884" s="1">
        <f t="shared" si="82"/>
        <v>179.36</v>
      </c>
      <c r="W884" s="4">
        <f t="shared" si="83"/>
        <v>0.38</v>
      </c>
      <c r="X884" s="1" t="s">
        <v>104</v>
      </c>
      <c r="Y884" s="1" t="s">
        <v>81</v>
      </c>
      <c r="Z884" s="1" t="s">
        <v>22</v>
      </c>
      <c r="AA884" s="1"/>
      <c r="AB884" s="1"/>
      <c r="AC884" s="1" t="s">
        <v>93</v>
      </c>
    </row>
    <row r="885" spans="1:29">
      <c r="A885" s="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c r="P885" s="1">
        <f t="shared" si="78"/>
        <v>20910</v>
      </c>
      <c r="Q885" s="1">
        <v>10</v>
      </c>
      <c r="R885" s="1">
        <f t="shared" si="79"/>
        <v>2091</v>
      </c>
      <c r="S885" s="1">
        <f t="shared" si="80"/>
        <v>18819</v>
      </c>
      <c r="T885" s="1">
        <v>0.48</v>
      </c>
      <c r="U885" s="1">
        <f t="shared" si="81"/>
        <v>9033.119999999999</v>
      </c>
      <c r="V885" s="1">
        <f t="shared" si="82"/>
        <v>9785.880000000001</v>
      </c>
      <c r="W885" s="4">
        <f t="shared" si="83"/>
        <v>0.52</v>
      </c>
      <c r="X885" s="1" t="s">
        <v>50</v>
      </c>
      <c r="Y885" s="1" t="s">
        <v>81</v>
      </c>
      <c r="Z885" s="1" t="s">
        <v>41</v>
      </c>
      <c r="AA885" s="2">
        <v>45930</v>
      </c>
      <c r="AB885" s="1">
        <v>3</v>
      </c>
      <c r="AC885" s="1" t="s">
        <v>42</v>
      </c>
    </row>
    <row r="886" spans="1:29">
      <c r="A886" s="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c r="P886" s="1">
        <f t="shared" si="78"/>
        <v>1860</v>
      </c>
      <c r="Q886" s="1">
        <v>30</v>
      </c>
      <c r="R886" s="1">
        <f t="shared" si="79"/>
        <v>558</v>
      </c>
      <c r="S886" s="1">
        <f t="shared" si="80"/>
        <v>1302</v>
      </c>
      <c r="T886" s="1">
        <v>0.62</v>
      </c>
      <c r="U886" s="1">
        <f t="shared" si="81"/>
        <v>807.24</v>
      </c>
      <c r="V886" s="1">
        <f t="shared" si="82"/>
        <v>494.76</v>
      </c>
      <c r="W886" s="4">
        <f t="shared" si="83"/>
        <v>0.38</v>
      </c>
      <c r="X886" s="1" t="s">
        <v>56</v>
      </c>
      <c r="Y886" s="1" t="s">
        <v>81</v>
      </c>
      <c r="Z886" s="1" t="s">
        <v>41</v>
      </c>
      <c r="AA886" s="2">
        <v>45930</v>
      </c>
      <c r="AB886" s="1">
        <v>4</v>
      </c>
      <c r="AC886" s="1" t="s">
        <v>42</v>
      </c>
    </row>
    <row r="887" spans="1:29">
      <c r="A887" s="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c r="P887" s="1">
        <f t="shared" si="78"/>
        <v>2400</v>
      </c>
      <c r="Q887" s="1">
        <v>0</v>
      </c>
      <c r="R887" s="1">
        <f t="shared" si="79"/>
        <v>0</v>
      </c>
      <c r="S887" s="1">
        <f t="shared" si="80"/>
        <v>2400</v>
      </c>
      <c r="T887" s="1">
        <v>0.35</v>
      </c>
      <c r="U887" s="1">
        <f t="shared" si="81"/>
        <v>840</v>
      </c>
      <c r="V887" s="1">
        <f t="shared" si="82"/>
        <v>1560</v>
      </c>
      <c r="W887" s="4">
        <f t="shared" si="83"/>
        <v>0.65</v>
      </c>
      <c r="X887" s="1" t="s">
        <v>56</v>
      </c>
      <c r="Y887" s="1" t="s">
        <v>72</v>
      </c>
      <c r="Z887" s="1" t="s">
        <v>41</v>
      </c>
      <c r="AA887" s="2">
        <v>45928</v>
      </c>
      <c r="AB887" s="1">
        <v>5</v>
      </c>
      <c r="AC887" s="1" t="s">
        <v>42</v>
      </c>
    </row>
    <row r="888" spans="1:29">
      <c r="A888" s="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c r="P888" s="1">
        <f t="shared" si="78"/>
        <v>16360</v>
      </c>
      <c r="Q888" s="1">
        <v>5</v>
      </c>
      <c r="R888" s="1">
        <f t="shared" si="79"/>
        <v>818</v>
      </c>
      <c r="S888" s="1">
        <f t="shared" si="80"/>
        <v>15542</v>
      </c>
      <c r="T888" s="1">
        <v>0.48</v>
      </c>
      <c r="U888" s="1">
        <f t="shared" si="81"/>
        <v>7460.16</v>
      </c>
      <c r="V888" s="1">
        <f t="shared" si="82"/>
        <v>8081.84</v>
      </c>
      <c r="W888" s="4">
        <f t="shared" si="83"/>
        <v>0.52</v>
      </c>
      <c r="X888" s="1" t="s">
        <v>92</v>
      </c>
      <c r="Y888" s="1" t="s">
        <v>72</v>
      </c>
      <c r="Z888" s="1" t="s">
        <v>41</v>
      </c>
      <c r="AA888" s="2">
        <v>45931</v>
      </c>
      <c r="AB888" s="1">
        <v>4</v>
      </c>
      <c r="AC888" s="1" t="s">
        <v>42</v>
      </c>
    </row>
    <row r="889" spans="1:29">
      <c r="A889" s="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c r="P889" s="1">
        <f t="shared" si="78"/>
        <v>19740</v>
      </c>
      <c r="Q889" s="1">
        <v>10</v>
      </c>
      <c r="R889" s="1">
        <f t="shared" si="79"/>
        <v>1974</v>
      </c>
      <c r="S889" s="1">
        <f t="shared" si="80"/>
        <v>17766</v>
      </c>
      <c r="T889" s="1">
        <v>0.52</v>
      </c>
      <c r="U889" s="1">
        <f t="shared" si="81"/>
        <v>9238.32</v>
      </c>
      <c r="V889" s="1">
        <f t="shared" si="82"/>
        <v>8527.68</v>
      </c>
      <c r="W889" s="4">
        <f t="shared" si="83"/>
        <v>0.48000000000000004</v>
      </c>
      <c r="X889" s="1" t="s">
        <v>39</v>
      </c>
      <c r="Y889" s="1" t="s">
        <v>57</v>
      </c>
      <c r="Z889" s="1" t="s">
        <v>41</v>
      </c>
      <c r="AA889" s="2">
        <v>45928</v>
      </c>
      <c r="AB889" s="1">
        <v>5</v>
      </c>
      <c r="AC889" s="1" t="s">
        <v>42</v>
      </c>
    </row>
    <row r="890" spans="1:29">
      <c r="A890" s="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c r="P890" s="1">
        <f t="shared" si="78"/>
        <v>400150</v>
      </c>
      <c r="Q890" s="1">
        <v>10</v>
      </c>
      <c r="R890" s="1">
        <f t="shared" si="79"/>
        <v>40015</v>
      </c>
      <c r="S890" s="1">
        <f t="shared" si="80"/>
        <v>360135</v>
      </c>
      <c r="T890" s="1">
        <v>0.57999999999999996</v>
      </c>
      <c r="U890" s="1">
        <f t="shared" si="81"/>
        <v>208878.3</v>
      </c>
      <c r="V890" s="1">
        <f t="shared" si="82"/>
        <v>151256.70000000001</v>
      </c>
      <c r="W890" s="4">
        <f t="shared" si="83"/>
        <v>0.42000000000000004</v>
      </c>
      <c r="X890" s="1" t="s">
        <v>147</v>
      </c>
      <c r="Y890" s="1" t="s">
        <v>40</v>
      </c>
      <c r="Z890" s="1" t="s">
        <v>22</v>
      </c>
      <c r="AA890" s="1"/>
      <c r="AB890" s="1"/>
      <c r="AC890" s="1" t="s">
        <v>93</v>
      </c>
    </row>
    <row r="891" spans="1:29">
      <c r="A891" s="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c r="P891" s="1">
        <f t="shared" si="78"/>
        <v>9400</v>
      </c>
      <c r="Q891" s="1">
        <v>0</v>
      </c>
      <c r="R891" s="1">
        <f t="shared" si="79"/>
        <v>0</v>
      </c>
      <c r="S891" s="1">
        <f t="shared" si="80"/>
        <v>9400</v>
      </c>
      <c r="T891" s="1">
        <v>0.5</v>
      </c>
      <c r="U891" s="1">
        <f t="shared" si="81"/>
        <v>4700</v>
      </c>
      <c r="V891" s="1">
        <f t="shared" si="82"/>
        <v>4700</v>
      </c>
      <c r="W891" s="4">
        <f t="shared" si="83"/>
        <v>0.5</v>
      </c>
      <c r="X891" s="1" t="s">
        <v>39</v>
      </c>
      <c r="Y891" s="1" t="s">
        <v>57</v>
      </c>
      <c r="Z891" s="1" t="s">
        <v>66</v>
      </c>
      <c r="AA891" s="1"/>
      <c r="AB891" s="1"/>
      <c r="AC891" s="1" t="s">
        <v>42</v>
      </c>
    </row>
    <row r="892" spans="1:29">
      <c r="A892" s="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c r="P892" s="1">
        <f t="shared" si="78"/>
        <v>26040</v>
      </c>
      <c r="Q892" s="1">
        <v>15</v>
      </c>
      <c r="R892" s="1">
        <f t="shared" si="79"/>
        <v>3906</v>
      </c>
      <c r="S892" s="1">
        <f t="shared" si="80"/>
        <v>22134</v>
      </c>
      <c r="T892" s="1">
        <v>0.48</v>
      </c>
      <c r="U892" s="1">
        <f t="shared" si="81"/>
        <v>10624.32</v>
      </c>
      <c r="V892" s="1">
        <f t="shared" si="82"/>
        <v>11509.68</v>
      </c>
      <c r="W892" s="4">
        <f t="shared" si="83"/>
        <v>0.52</v>
      </c>
      <c r="X892" s="1" t="s">
        <v>92</v>
      </c>
      <c r="Y892" s="1" t="s">
        <v>57</v>
      </c>
      <c r="Z892" s="1" t="s">
        <v>41</v>
      </c>
      <c r="AA892" s="2">
        <v>45931</v>
      </c>
      <c r="AB892" s="1">
        <v>5</v>
      </c>
      <c r="AC892" s="1" t="s">
        <v>42</v>
      </c>
    </row>
    <row r="893" spans="1:29">
      <c r="A893" s="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c r="P893" s="1">
        <f t="shared" si="78"/>
        <v>16200</v>
      </c>
      <c r="Q893" s="1">
        <v>0</v>
      </c>
      <c r="R893" s="1">
        <f t="shared" si="79"/>
        <v>0</v>
      </c>
      <c r="S893" s="1">
        <f t="shared" si="80"/>
        <v>16200</v>
      </c>
      <c r="T893" s="1">
        <v>0.45</v>
      </c>
      <c r="U893" s="1">
        <f t="shared" si="81"/>
        <v>7290</v>
      </c>
      <c r="V893" s="1">
        <f t="shared" si="82"/>
        <v>8910</v>
      </c>
      <c r="W893" s="4">
        <f t="shared" si="83"/>
        <v>0.55000000000000004</v>
      </c>
      <c r="X893" s="1" t="s">
        <v>92</v>
      </c>
      <c r="Y893" s="1" t="s">
        <v>40</v>
      </c>
      <c r="Z893" s="1" t="s">
        <v>41</v>
      </c>
      <c r="AA893" s="2">
        <v>45928</v>
      </c>
      <c r="AB893" s="1">
        <v>4</v>
      </c>
      <c r="AC893" s="1" t="s">
        <v>42</v>
      </c>
    </row>
    <row r="894" spans="1:29">
      <c r="A894" s="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c r="P894" s="1">
        <f t="shared" si="78"/>
        <v>4000</v>
      </c>
      <c r="Q894" s="1">
        <v>5</v>
      </c>
      <c r="R894" s="1">
        <f t="shared" si="79"/>
        <v>200</v>
      </c>
      <c r="S894" s="1">
        <f t="shared" si="80"/>
        <v>3800</v>
      </c>
      <c r="T894" s="1">
        <v>0.5</v>
      </c>
      <c r="U894" s="1">
        <f t="shared" si="81"/>
        <v>1900</v>
      </c>
      <c r="V894" s="1">
        <f t="shared" si="82"/>
        <v>1900</v>
      </c>
      <c r="W894" s="4">
        <f t="shared" si="83"/>
        <v>0.5</v>
      </c>
      <c r="X894" s="1" t="s">
        <v>147</v>
      </c>
      <c r="Y894" s="1" t="s">
        <v>81</v>
      </c>
      <c r="Z894" s="1" t="s">
        <v>22</v>
      </c>
      <c r="AA894" s="1"/>
      <c r="AB894" s="1"/>
      <c r="AC894" s="1" t="s">
        <v>93</v>
      </c>
    </row>
    <row r="895" spans="1:29">
      <c r="A895" s="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c r="P895" s="1">
        <f t="shared" si="78"/>
        <v>39050</v>
      </c>
      <c r="Q895" s="1">
        <v>10</v>
      </c>
      <c r="R895" s="1">
        <f t="shared" si="79"/>
        <v>3905</v>
      </c>
      <c r="S895" s="1">
        <f t="shared" si="80"/>
        <v>35145</v>
      </c>
      <c r="T895" s="1">
        <v>0.48</v>
      </c>
      <c r="U895" s="1">
        <f t="shared" si="81"/>
        <v>16869.599999999999</v>
      </c>
      <c r="V895" s="1">
        <f t="shared" si="82"/>
        <v>18275.400000000001</v>
      </c>
      <c r="W895" s="4">
        <f t="shared" si="83"/>
        <v>0.52</v>
      </c>
      <c r="X895" s="1" t="s">
        <v>39</v>
      </c>
      <c r="Y895" s="1" t="s">
        <v>57</v>
      </c>
      <c r="Z895" s="1" t="s">
        <v>22</v>
      </c>
      <c r="AA895" s="1"/>
      <c r="AB895" s="1"/>
      <c r="AC895" s="1" t="s">
        <v>93</v>
      </c>
    </row>
    <row r="896" spans="1:29">
      <c r="A896" s="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c r="P896" s="1">
        <f t="shared" si="78"/>
        <v>88580</v>
      </c>
      <c r="Q896" s="1">
        <v>0</v>
      </c>
      <c r="R896" s="1">
        <f t="shared" si="79"/>
        <v>0</v>
      </c>
      <c r="S896" s="1">
        <f t="shared" si="80"/>
        <v>88580</v>
      </c>
      <c r="T896" s="1">
        <v>0.57999999999999996</v>
      </c>
      <c r="U896" s="1">
        <f t="shared" si="81"/>
        <v>51376.399999999994</v>
      </c>
      <c r="V896" s="1">
        <f t="shared" si="82"/>
        <v>37203.600000000006</v>
      </c>
      <c r="W896" s="4">
        <f t="shared" si="83"/>
        <v>0.42000000000000004</v>
      </c>
      <c r="X896" s="1" t="s">
        <v>56</v>
      </c>
      <c r="Y896" s="1" t="s">
        <v>57</v>
      </c>
      <c r="Z896" s="1" t="s">
        <v>120</v>
      </c>
      <c r="AA896" s="1"/>
      <c r="AB896" s="1"/>
      <c r="AC896" s="1" t="s">
        <v>42</v>
      </c>
    </row>
    <row r="897" spans="1:29">
      <c r="A897" s="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c r="P897" s="1">
        <f t="shared" si="78"/>
        <v>1440</v>
      </c>
      <c r="Q897" s="1">
        <v>20</v>
      </c>
      <c r="R897" s="1">
        <f t="shared" si="79"/>
        <v>288</v>
      </c>
      <c r="S897" s="1">
        <f t="shared" si="80"/>
        <v>1152</v>
      </c>
      <c r="T897" s="1">
        <v>0.35</v>
      </c>
      <c r="U897" s="1">
        <f t="shared" si="81"/>
        <v>403.2</v>
      </c>
      <c r="V897" s="1">
        <f t="shared" si="82"/>
        <v>748.8</v>
      </c>
      <c r="W897" s="4">
        <f t="shared" si="83"/>
        <v>0.64999999999999991</v>
      </c>
      <c r="X897" s="1" t="s">
        <v>104</v>
      </c>
      <c r="Y897" s="1" t="s">
        <v>81</v>
      </c>
      <c r="Z897" s="1" t="s">
        <v>66</v>
      </c>
      <c r="AA897" s="1"/>
      <c r="AB897" s="1"/>
      <c r="AC897" s="1" t="s">
        <v>42</v>
      </c>
    </row>
    <row r="898" spans="1:29">
      <c r="A898" s="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c r="P898" s="1">
        <f t="shared" si="78"/>
        <v>10620</v>
      </c>
      <c r="Q898" s="1">
        <v>15</v>
      </c>
      <c r="R898" s="1">
        <f t="shared" si="79"/>
        <v>1593</v>
      </c>
      <c r="S898" s="1">
        <f t="shared" si="80"/>
        <v>9027</v>
      </c>
      <c r="T898" s="1">
        <v>0.47</v>
      </c>
      <c r="U898" s="1">
        <f t="shared" si="81"/>
        <v>4242.6899999999996</v>
      </c>
      <c r="V898" s="1">
        <f t="shared" si="82"/>
        <v>4784.3100000000004</v>
      </c>
      <c r="W898" s="4">
        <f t="shared" si="83"/>
        <v>0.53</v>
      </c>
      <c r="X898" s="1" t="s">
        <v>147</v>
      </c>
      <c r="Y898" s="1" t="s">
        <v>81</v>
      </c>
      <c r="Z898" s="1" t="s">
        <v>66</v>
      </c>
      <c r="AA898" s="1"/>
      <c r="AB898" s="1"/>
      <c r="AC898" s="1" t="s">
        <v>42</v>
      </c>
    </row>
    <row r="899" spans="1:29">
      <c r="A899" s="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c r="P899" s="1">
        <f t="shared" ref="P899:P962" si="84">PRODUCT(N899,O899)</f>
        <v>238590</v>
      </c>
      <c r="Q899" s="1">
        <v>0</v>
      </c>
      <c r="R899" s="1">
        <f t="shared" ref="R899:R962" si="85">P899*(Q899/100)</f>
        <v>0</v>
      </c>
      <c r="S899" s="1">
        <f t="shared" ref="S899:S962" si="86">P899-R899</f>
        <v>238590</v>
      </c>
      <c r="T899" s="1">
        <v>0.57999999999999996</v>
      </c>
      <c r="U899" s="1">
        <f t="shared" ref="U899:U962" si="87">S899*T899</f>
        <v>138382.19999999998</v>
      </c>
      <c r="V899" s="1">
        <f t="shared" ref="V899:V962" si="88">S899-U899</f>
        <v>100207.80000000002</v>
      </c>
      <c r="W899" s="4">
        <f t="shared" ref="W899:W962" si="89">(V899/S899)</f>
        <v>0.4200000000000001</v>
      </c>
      <c r="X899" s="1" t="s">
        <v>92</v>
      </c>
      <c r="Y899" s="1" t="s">
        <v>57</v>
      </c>
      <c r="Z899" s="1" t="s">
        <v>41</v>
      </c>
      <c r="AA899" s="2">
        <v>45927</v>
      </c>
      <c r="AB899" s="1">
        <v>3</v>
      </c>
      <c r="AC899" s="1" t="s">
        <v>42</v>
      </c>
    </row>
    <row r="900" spans="1:29">
      <c r="A900" s="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c r="P900" s="1">
        <f t="shared" si="84"/>
        <v>11980</v>
      </c>
      <c r="Q900" s="1">
        <v>25</v>
      </c>
      <c r="R900" s="1">
        <f t="shared" si="85"/>
        <v>2995</v>
      </c>
      <c r="S900" s="1">
        <f t="shared" si="86"/>
        <v>8985</v>
      </c>
      <c r="T900" s="1">
        <v>0.47</v>
      </c>
      <c r="U900" s="1">
        <f t="shared" si="87"/>
        <v>4222.95</v>
      </c>
      <c r="V900" s="1">
        <f t="shared" si="88"/>
        <v>4762.05</v>
      </c>
      <c r="W900" s="4">
        <f t="shared" si="89"/>
        <v>0.53</v>
      </c>
      <c r="X900" s="1" t="s">
        <v>147</v>
      </c>
      <c r="Y900" s="1" t="s">
        <v>57</v>
      </c>
      <c r="Z900" s="1" t="s">
        <v>41</v>
      </c>
      <c r="AA900" s="2">
        <v>45933</v>
      </c>
      <c r="AB900" s="1">
        <v>4</v>
      </c>
      <c r="AC900" s="1" t="s">
        <v>42</v>
      </c>
    </row>
    <row r="901" spans="1:29">
      <c r="A901" s="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c r="P901" s="1">
        <f t="shared" si="84"/>
        <v>3680</v>
      </c>
      <c r="Q901" s="1">
        <v>10</v>
      </c>
      <c r="R901" s="1">
        <f t="shared" si="85"/>
        <v>368</v>
      </c>
      <c r="S901" s="1">
        <f t="shared" si="86"/>
        <v>3312</v>
      </c>
      <c r="T901" s="1">
        <v>0.5</v>
      </c>
      <c r="U901" s="1">
        <f t="shared" si="87"/>
        <v>1656</v>
      </c>
      <c r="V901" s="1">
        <f t="shared" si="88"/>
        <v>1656</v>
      </c>
      <c r="W901" s="4">
        <f t="shared" si="89"/>
        <v>0.5</v>
      </c>
      <c r="X901" s="1" t="s">
        <v>56</v>
      </c>
      <c r="Y901" s="1" t="s">
        <v>72</v>
      </c>
      <c r="Z901" s="1" t="s">
        <v>41</v>
      </c>
      <c r="AA901" s="2">
        <v>45929</v>
      </c>
      <c r="AB901" s="1">
        <v>4</v>
      </c>
      <c r="AC901" s="1" t="s">
        <v>42</v>
      </c>
    </row>
    <row r="902" spans="1:29">
      <c r="A902" s="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c r="P902" s="1">
        <f t="shared" si="84"/>
        <v>8600</v>
      </c>
      <c r="Q902" s="1">
        <v>0</v>
      </c>
      <c r="R902" s="1">
        <f t="shared" si="85"/>
        <v>0</v>
      </c>
      <c r="S902" s="1">
        <f t="shared" si="86"/>
        <v>8600</v>
      </c>
      <c r="T902" s="1">
        <v>0.48</v>
      </c>
      <c r="U902" s="1">
        <f t="shared" si="87"/>
        <v>4128</v>
      </c>
      <c r="V902" s="1">
        <f t="shared" si="88"/>
        <v>4472</v>
      </c>
      <c r="W902" s="4">
        <f t="shared" si="89"/>
        <v>0.52</v>
      </c>
      <c r="X902" s="1" t="s">
        <v>65</v>
      </c>
      <c r="Y902" s="1" t="s">
        <v>72</v>
      </c>
      <c r="Z902" s="1" t="s">
        <v>120</v>
      </c>
      <c r="AA902" s="1"/>
      <c r="AB902" s="1"/>
      <c r="AC902" s="1" t="s">
        <v>42</v>
      </c>
    </row>
    <row r="903" spans="1:29">
      <c r="A903" s="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c r="P903" s="1">
        <f t="shared" si="84"/>
        <v>23280</v>
      </c>
      <c r="Q903" s="1">
        <v>0</v>
      </c>
      <c r="R903" s="1">
        <f t="shared" si="85"/>
        <v>0</v>
      </c>
      <c r="S903" s="1">
        <f t="shared" si="86"/>
        <v>23280</v>
      </c>
      <c r="T903" s="1">
        <v>0.47</v>
      </c>
      <c r="U903" s="1">
        <f t="shared" si="87"/>
        <v>10941.599999999999</v>
      </c>
      <c r="V903" s="1">
        <f t="shared" si="88"/>
        <v>12338.400000000001</v>
      </c>
      <c r="W903" s="4">
        <f t="shared" si="89"/>
        <v>0.53</v>
      </c>
      <c r="X903" s="1" t="s">
        <v>56</v>
      </c>
      <c r="Y903" s="1" t="s">
        <v>40</v>
      </c>
      <c r="Z903" s="1" t="s">
        <v>41</v>
      </c>
      <c r="AA903" s="2">
        <v>45933</v>
      </c>
      <c r="AB903" s="1">
        <v>4</v>
      </c>
      <c r="AC903" s="1" t="s">
        <v>42</v>
      </c>
    </row>
    <row r="904" spans="1:29">
      <c r="A904" s="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c r="P904" s="1">
        <f t="shared" si="84"/>
        <v>23650</v>
      </c>
      <c r="Q904" s="1">
        <v>0</v>
      </c>
      <c r="R904" s="1">
        <f t="shared" si="85"/>
        <v>0</v>
      </c>
      <c r="S904" s="1">
        <f t="shared" si="86"/>
        <v>23650</v>
      </c>
      <c r="T904" s="1">
        <v>0.5</v>
      </c>
      <c r="U904" s="1">
        <f t="shared" si="87"/>
        <v>11825</v>
      </c>
      <c r="V904" s="1">
        <f t="shared" si="88"/>
        <v>11825</v>
      </c>
      <c r="W904" s="4">
        <f t="shared" si="89"/>
        <v>0.5</v>
      </c>
      <c r="X904" s="1" t="s">
        <v>50</v>
      </c>
      <c r="Y904" s="1" t="s">
        <v>72</v>
      </c>
      <c r="Z904" s="1" t="s">
        <v>41</v>
      </c>
      <c r="AA904" s="2">
        <v>45930</v>
      </c>
      <c r="AB904" s="1">
        <v>5</v>
      </c>
      <c r="AC904" s="1" t="s">
        <v>42</v>
      </c>
    </row>
    <row r="905" spans="1:29">
      <c r="A905" s="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c r="P905" s="1">
        <f t="shared" si="84"/>
        <v>229650</v>
      </c>
      <c r="Q905" s="1">
        <v>25</v>
      </c>
      <c r="R905" s="1">
        <f t="shared" si="85"/>
        <v>57412.5</v>
      </c>
      <c r="S905" s="1">
        <f t="shared" si="86"/>
        <v>172237.5</v>
      </c>
      <c r="T905" s="1">
        <v>0.57999999999999996</v>
      </c>
      <c r="U905" s="1">
        <f t="shared" si="87"/>
        <v>99897.75</v>
      </c>
      <c r="V905" s="1">
        <f t="shared" si="88"/>
        <v>72339.75</v>
      </c>
      <c r="W905" s="4">
        <f t="shared" si="89"/>
        <v>0.42</v>
      </c>
      <c r="X905" s="1" t="s">
        <v>147</v>
      </c>
      <c r="Y905" s="1" t="s">
        <v>81</v>
      </c>
      <c r="Z905" s="1" t="s">
        <v>41</v>
      </c>
      <c r="AA905" s="2">
        <v>45931</v>
      </c>
      <c r="AB905" s="1">
        <v>5</v>
      </c>
      <c r="AC905" s="1" t="s">
        <v>42</v>
      </c>
    </row>
    <row r="906" spans="1:29">
      <c r="A906" s="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c r="P906" s="1">
        <f t="shared" si="84"/>
        <v>4200</v>
      </c>
      <c r="Q906" s="1">
        <v>0</v>
      </c>
      <c r="R906" s="1">
        <f t="shared" si="85"/>
        <v>0</v>
      </c>
      <c r="S906" s="1">
        <f t="shared" si="86"/>
        <v>4200</v>
      </c>
      <c r="T906" s="1">
        <v>0.45</v>
      </c>
      <c r="U906" s="1">
        <f t="shared" si="87"/>
        <v>1890</v>
      </c>
      <c r="V906" s="1">
        <f t="shared" si="88"/>
        <v>2310</v>
      </c>
      <c r="W906" s="4">
        <f t="shared" si="89"/>
        <v>0.55000000000000004</v>
      </c>
      <c r="X906" s="1" t="s">
        <v>104</v>
      </c>
      <c r="Y906" s="1" t="s">
        <v>81</v>
      </c>
      <c r="Z906" s="1" t="s">
        <v>41</v>
      </c>
      <c r="AA906" s="2">
        <v>45935</v>
      </c>
      <c r="AB906" s="1">
        <v>4</v>
      </c>
      <c r="AC906" s="1" t="s">
        <v>42</v>
      </c>
    </row>
    <row r="907" spans="1:29">
      <c r="A907" s="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c r="P907" s="1">
        <f t="shared" si="84"/>
        <v>1200</v>
      </c>
      <c r="Q907" s="1">
        <v>0</v>
      </c>
      <c r="R907" s="1">
        <f t="shared" si="85"/>
        <v>0</v>
      </c>
      <c r="S907" s="1">
        <f t="shared" si="86"/>
        <v>1200</v>
      </c>
      <c r="T907" s="1">
        <v>0.35</v>
      </c>
      <c r="U907" s="1">
        <f t="shared" si="87"/>
        <v>420</v>
      </c>
      <c r="V907" s="1">
        <f t="shared" si="88"/>
        <v>780</v>
      </c>
      <c r="W907" s="4">
        <f t="shared" si="89"/>
        <v>0.65</v>
      </c>
      <c r="X907" s="1" t="s">
        <v>92</v>
      </c>
      <c r="Y907" s="1" t="s">
        <v>40</v>
      </c>
      <c r="Z907" s="1" t="s">
        <v>41</v>
      </c>
      <c r="AA907" s="2">
        <v>45934</v>
      </c>
      <c r="AB907" s="1">
        <v>5</v>
      </c>
      <c r="AC907" s="1" t="s">
        <v>42</v>
      </c>
    </row>
    <row r="908" spans="1:29">
      <c r="A908" s="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c r="P908" s="1">
        <f t="shared" si="84"/>
        <v>183900</v>
      </c>
      <c r="Q908" s="1">
        <v>15</v>
      </c>
      <c r="R908" s="1">
        <f t="shared" si="85"/>
        <v>27585</v>
      </c>
      <c r="S908" s="1">
        <f t="shared" si="86"/>
        <v>156315</v>
      </c>
      <c r="T908" s="1">
        <v>0.57999999999999996</v>
      </c>
      <c r="U908" s="1">
        <f t="shared" si="87"/>
        <v>90662.7</v>
      </c>
      <c r="V908" s="1">
        <f t="shared" si="88"/>
        <v>65652.3</v>
      </c>
      <c r="W908" s="4">
        <f t="shared" si="89"/>
        <v>0.42000000000000004</v>
      </c>
      <c r="X908" s="1" t="s">
        <v>147</v>
      </c>
      <c r="Y908" s="1" t="s">
        <v>57</v>
      </c>
      <c r="Z908" s="1" t="s">
        <v>41</v>
      </c>
      <c r="AA908" s="2">
        <v>45935</v>
      </c>
      <c r="AB908" s="1">
        <v>5</v>
      </c>
      <c r="AC908" s="1" t="s">
        <v>42</v>
      </c>
    </row>
    <row r="909" spans="1:29">
      <c r="A909" s="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c r="P909" s="1">
        <f t="shared" si="84"/>
        <v>9320</v>
      </c>
      <c r="Q909" s="1">
        <v>10</v>
      </c>
      <c r="R909" s="1">
        <f t="shared" si="85"/>
        <v>932</v>
      </c>
      <c r="S909" s="1">
        <f t="shared" si="86"/>
        <v>8388</v>
      </c>
      <c r="T909" s="1">
        <v>0.47</v>
      </c>
      <c r="U909" s="1">
        <f t="shared" si="87"/>
        <v>3942.3599999999997</v>
      </c>
      <c r="V909" s="1">
        <f t="shared" si="88"/>
        <v>4445.6400000000003</v>
      </c>
      <c r="W909" s="4">
        <f t="shared" si="89"/>
        <v>0.53</v>
      </c>
      <c r="X909" s="1" t="s">
        <v>50</v>
      </c>
      <c r="Y909" s="1" t="s">
        <v>81</v>
      </c>
      <c r="Z909" s="1" t="s">
        <v>41</v>
      </c>
      <c r="AA909" s="2">
        <v>45933</v>
      </c>
      <c r="AB909" s="1">
        <v>4</v>
      </c>
      <c r="AC909" s="1" t="s">
        <v>42</v>
      </c>
    </row>
    <row r="910" spans="1:29">
      <c r="A910" s="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c r="P910" s="1">
        <f t="shared" si="84"/>
        <v>9700</v>
      </c>
      <c r="Q910" s="1">
        <v>20</v>
      </c>
      <c r="R910" s="1">
        <f t="shared" si="85"/>
        <v>1940</v>
      </c>
      <c r="S910" s="1">
        <f t="shared" si="86"/>
        <v>7760</v>
      </c>
      <c r="T910" s="1">
        <v>0.52</v>
      </c>
      <c r="U910" s="1">
        <f t="shared" si="87"/>
        <v>4035.2000000000003</v>
      </c>
      <c r="V910" s="1">
        <f t="shared" si="88"/>
        <v>3724.7999999999997</v>
      </c>
      <c r="W910" s="4">
        <f t="shared" si="89"/>
        <v>0.48</v>
      </c>
      <c r="X910" s="1" t="s">
        <v>92</v>
      </c>
      <c r="Y910" s="1" t="s">
        <v>72</v>
      </c>
      <c r="Z910" s="1" t="s">
        <v>41</v>
      </c>
      <c r="AA910" s="2">
        <v>45937</v>
      </c>
      <c r="AB910" s="1">
        <v>3</v>
      </c>
      <c r="AC910" s="1" t="s">
        <v>42</v>
      </c>
    </row>
    <row r="911" spans="1:29">
      <c r="A911" s="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c r="P911" s="1">
        <f t="shared" si="84"/>
        <v>11880</v>
      </c>
      <c r="Q911" s="1">
        <v>5</v>
      </c>
      <c r="R911" s="1">
        <f t="shared" si="85"/>
        <v>594</v>
      </c>
      <c r="S911" s="1">
        <f t="shared" si="86"/>
        <v>11286</v>
      </c>
      <c r="T911" s="1">
        <v>0.45</v>
      </c>
      <c r="U911" s="1">
        <f t="shared" si="87"/>
        <v>5078.7</v>
      </c>
      <c r="V911" s="1">
        <f t="shared" si="88"/>
        <v>6207.3</v>
      </c>
      <c r="W911" s="4">
        <f t="shared" si="89"/>
        <v>0.55000000000000004</v>
      </c>
      <c r="X911" s="1" t="s">
        <v>147</v>
      </c>
      <c r="Y911" s="1" t="s">
        <v>57</v>
      </c>
      <c r="Z911" s="1" t="s">
        <v>41</v>
      </c>
      <c r="AA911" s="2">
        <v>45936</v>
      </c>
      <c r="AB911" s="1">
        <v>3</v>
      </c>
      <c r="AC911" s="1" t="s">
        <v>42</v>
      </c>
    </row>
    <row r="912" spans="1:29">
      <c r="A912" s="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c r="P912" s="1">
        <f t="shared" si="84"/>
        <v>600</v>
      </c>
      <c r="Q912" s="1">
        <v>25</v>
      </c>
      <c r="R912" s="1">
        <f t="shared" si="85"/>
        <v>150</v>
      </c>
      <c r="S912" s="1">
        <f t="shared" si="86"/>
        <v>450</v>
      </c>
      <c r="T912" s="1">
        <v>0.45</v>
      </c>
      <c r="U912" s="1">
        <f t="shared" si="87"/>
        <v>202.5</v>
      </c>
      <c r="V912" s="1">
        <f t="shared" si="88"/>
        <v>247.5</v>
      </c>
      <c r="W912" s="4">
        <f t="shared" si="89"/>
        <v>0.55000000000000004</v>
      </c>
      <c r="X912" s="1" t="s">
        <v>147</v>
      </c>
      <c r="Y912" s="1" t="s">
        <v>40</v>
      </c>
      <c r="Z912" s="1" t="s">
        <v>41</v>
      </c>
      <c r="AA912" s="2">
        <v>45934</v>
      </c>
      <c r="AB912" s="1">
        <v>5</v>
      </c>
      <c r="AC912" s="1" t="s">
        <v>42</v>
      </c>
    </row>
    <row r="913" spans="1:29">
      <c r="A913" s="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c r="P913" s="1">
        <f t="shared" si="84"/>
        <v>26370</v>
      </c>
      <c r="Q913" s="1">
        <v>15</v>
      </c>
      <c r="R913" s="1">
        <f t="shared" si="85"/>
        <v>3955.5</v>
      </c>
      <c r="S913" s="1">
        <f t="shared" si="86"/>
        <v>22414.5</v>
      </c>
      <c r="T913" s="1">
        <v>0.48</v>
      </c>
      <c r="U913" s="1">
        <f t="shared" si="87"/>
        <v>10758.96</v>
      </c>
      <c r="V913" s="1">
        <f t="shared" si="88"/>
        <v>11655.54</v>
      </c>
      <c r="W913" s="4">
        <f t="shared" si="89"/>
        <v>0.52</v>
      </c>
      <c r="X913" s="1" t="s">
        <v>65</v>
      </c>
      <c r="Y913" s="1" t="s">
        <v>72</v>
      </c>
      <c r="Z913" s="1" t="s">
        <v>41</v>
      </c>
      <c r="AA913" s="2">
        <v>45936</v>
      </c>
      <c r="AB913" s="1">
        <v>3</v>
      </c>
      <c r="AC913" s="1" t="s">
        <v>42</v>
      </c>
    </row>
    <row r="914" spans="1:29">
      <c r="A914" s="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c r="P914" s="1">
        <f t="shared" si="84"/>
        <v>1900</v>
      </c>
      <c r="Q914" s="1">
        <v>0</v>
      </c>
      <c r="R914" s="1">
        <f t="shared" si="85"/>
        <v>0</v>
      </c>
      <c r="S914" s="1">
        <f t="shared" si="86"/>
        <v>1900</v>
      </c>
      <c r="T914" s="1">
        <v>0.35</v>
      </c>
      <c r="U914" s="1">
        <f t="shared" si="87"/>
        <v>665</v>
      </c>
      <c r="V914" s="1">
        <f t="shared" si="88"/>
        <v>1235</v>
      </c>
      <c r="W914" s="4">
        <f t="shared" si="89"/>
        <v>0.65</v>
      </c>
      <c r="X914" s="1" t="s">
        <v>56</v>
      </c>
      <c r="Y914" s="1" t="s">
        <v>57</v>
      </c>
      <c r="Z914" s="1" t="s">
        <v>66</v>
      </c>
      <c r="AA914" s="1"/>
      <c r="AB914" s="1"/>
      <c r="AC914" s="1" t="s">
        <v>42</v>
      </c>
    </row>
    <row r="915" spans="1:29">
      <c r="A915" s="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c r="P915" s="1">
        <f t="shared" si="84"/>
        <v>2220</v>
      </c>
      <c r="Q915" s="1">
        <v>15</v>
      </c>
      <c r="R915" s="1">
        <f t="shared" si="85"/>
        <v>333</v>
      </c>
      <c r="S915" s="1">
        <f t="shared" si="86"/>
        <v>1887</v>
      </c>
      <c r="T915" s="1">
        <v>0.45</v>
      </c>
      <c r="U915" s="1">
        <f t="shared" si="87"/>
        <v>849.15</v>
      </c>
      <c r="V915" s="1">
        <f t="shared" si="88"/>
        <v>1037.8499999999999</v>
      </c>
      <c r="W915" s="4">
        <f t="shared" si="89"/>
        <v>0.54999999999999993</v>
      </c>
      <c r="X915" s="1" t="s">
        <v>39</v>
      </c>
      <c r="Y915" s="1" t="s">
        <v>72</v>
      </c>
      <c r="Z915" s="1" t="s">
        <v>41</v>
      </c>
      <c r="AA915" s="2">
        <v>45933</v>
      </c>
      <c r="AB915" s="1">
        <v>4</v>
      </c>
      <c r="AC915" s="1" t="s">
        <v>42</v>
      </c>
    </row>
    <row r="916" spans="1:29">
      <c r="A916" s="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c r="P916" s="1">
        <f t="shared" si="84"/>
        <v>31550</v>
      </c>
      <c r="Q916" s="1">
        <v>15</v>
      </c>
      <c r="R916" s="1">
        <f t="shared" si="85"/>
        <v>4732.5</v>
      </c>
      <c r="S916" s="1">
        <f t="shared" si="86"/>
        <v>26817.5</v>
      </c>
      <c r="T916" s="1">
        <v>0.52</v>
      </c>
      <c r="U916" s="1">
        <f t="shared" si="87"/>
        <v>13945.1</v>
      </c>
      <c r="V916" s="1">
        <f t="shared" si="88"/>
        <v>12872.4</v>
      </c>
      <c r="W916" s="4">
        <f t="shared" si="89"/>
        <v>0.48</v>
      </c>
      <c r="X916" s="1" t="s">
        <v>39</v>
      </c>
      <c r="Y916" s="1" t="s">
        <v>57</v>
      </c>
      <c r="Z916" s="1" t="s">
        <v>41</v>
      </c>
      <c r="AA916" s="2">
        <v>45937</v>
      </c>
      <c r="AB916" s="1">
        <v>4</v>
      </c>
      <c r="AC916" s="1" t="s">
        <v>42</v>
      </c>
    </row>
    <row r="917" spans="1:29">
      <c r="A917" s="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c r="P917" s="1">
        <f t="shared" si="84"/>
        <v>4140</v>
      </c>
      <c r="Q917" s="1">
        <v>0</v>
      </c>
      <c r="R917" s="1">
        <f t="shared" si="85"/>
        <v>0</v>
      </c>
      <c r="S917" s="1">
        <f t="shared" si="86"/>
        <v>4140</v>
      </c>
      <c r="T917" s="1">
        <v>0.45</v>
      </c>
      <c r="U917" s="1">
        <f t="shared" si="87"/>
        <v>1863</v>
      </c>
      <c r="V917" s="1">
        <f t="shared" si="88"/>
        <v>2277</v>
      </c>
      <c r="W917" s="4">
        <f t="shared" si="89"/>
        <v>0.55000000000000004</v>
      </c>
      <c r="X917" s="1" t="s">
        <v>104</v>
      </c>
      <c r="Y917" s="1" t="s">
        <v>57</v>
      </c>
      <c r="Z917" s="1" t="s">
        <v>120</v>
      </c>
      <c r="AA917" s="1"/>
      <c r="AB917" s="1"/>
      <c r="AC917" s="1" t="s">
        <v>42</v>
      </c>
    </row>
    <row r="918" spans="1:29">
      <c r="A918" s="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c r="P918" s="1">
        <f t="shared" si="84"/>
        <v>1890</v>
      </c>
      <c r="Q918" s="1">
        <v>5</v>
      </c>
      <c r="R918" s="1">
        <f t="shared" si="85"/>
        <v>94.5</v>
      </c>
      <c r="S918" s="1">
        <f t="shared" si="86"/>
        <v>1795.5</v>
      </c>
      <c r="T918" s="1">
        <v>0.35</v>
      </c>
      <c r="U918" s="1">
        <f t="shared" si="87"/>
        <v>628.42499999999995</v>
      </c>
      <c r="V918" s="1">
        <f t="shared" si="88"/>
        <v>1167.075</v>
      </c>
      <c r="W918" s="4">
        <f t="shared" si="89"/>
        <v>0.65</v>
      </c>
      <c r="X918" s="1" t="s">
        <v>50</v>
      </c>
      <c r="Y918" s="1" t="s">
        <v>57</v>
      </c>
      <c r="Z918" s="1" t="s">
        <v>120</v>
      </c>
      <c r="AA918" s="1"/>
      <c r="AB918" s="1"/>
      <c r="AC918" s="1" t="s">
        <v>42</v>
      </c>
    </row>
    <row r="919" spans="1:29">
      <c r="A919" s="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c r="P919" s="1">
        <f t="shared" si="84"/>
        <v>4000</v>
      </c>
      <c r="Q919" s="1">
        <v>0</v>
      </c>
      <c r="R919" s="1">
        <f t="shared" si="85"/>
        <v>0</v>
      </c>
      <c r="S919" s="1">
        <f t="shared" si="86"/>
        <v>4000</v>
      </c>
      <c r="T919" s="1">
        <v>0.47</v>
      </c>
      <c r="U919" s="1">
        <f t="shared" si="87"/>
        <v>1880</v>
      </c>
      <c r="V919" s="1">
        <f t="shared" si="88"/>
        <v>2120</v>
      </c>
      <c r="W919" s="4">
        <f t="shared" si="89"/>
        <v>0.53</v>
      </c>
      <c r="X919" s="1" t="s">
        <v>92</v>
      </c>
      <c r="Y919" s="1" t="s">
        <v>40</v>
      </c>
      <c r="Z919" s="1" t="s">
        <v>22</v>
      </c>
      <c r="AA919" s="1"/>
      <c r="AB919" s="1"/>
      <c r="AC919" s="1" t="s">
        <v>93</v>
      </c>
    </row>
    <row r="920" spans="1:29">
      <c r="A920" s="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c r="P920" s="1">
        <f t="shared" si="84"/>
        <v>59350</v>
      </c>
      <c r="Q920" s="1">
        <v>10</v>
      </c>
      <c r="R920" s="1">
        <f t="shared" si="85"/>
        <v>5935</v>
      </c>
      <c r="S920" s="1">
        <f t="shared" si="86"/>
        <v>53415</v>
      </c>
      <c r="T920" s="1">
        <v>0.57999999999999996</v>
      </c>
      <c r="U920" s="1">
        <f t="shared" si="87"/>
        <v>30980.699999999997</v>
      </c>
      <c r="V920" s="1">
        <f t="shared" si="88"/>
        <v>22434.300000000003</v>
      </c>
      <c r="W920" s="4">
        <f t="shared" si="89"/>
        <v>0.42000000000000004</v>
      </c>
      <c r="X920" s="1" t="s">
        <v>92</v>
      </c>
      <c r="Y920" s="1" t="s">
        <v>40</v>
      </c>
      <c r="Z920" s="1" t="s">
        <v>120</v>
      </c>
      <c r="AA920" s="1"/>
      <c r="AB920" s="1"/>
      <c r="AC920" s="1" t="s">
        <v>42</v>
      </c>
    </row>
    <row r="921" spans="1:29">
      <c r="A921" s="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c r="P921" s="1">
        <f t="shared" si="84"/>
        <v>1300</v>
      </c>
      <c r="Q921" s="1">
        <v>15</v>
      </c>
      <c r="R921" s="1">
        <f t="shared" si="85"/>
        <v>195</v>
      </c>
      <c r="S921" s="1">
        <f t="shared" si="86"/>
        <v>1105</v>
      </c>
      <c r="T921" s="1">
        <v>0.62</v>
      </c>
      <c r="U921" s="1">
        <f t="shared" si="87"/>
        <v>685.1</v>
      </c>
      <c r="V921" s="1">
        <f t="shared" si="88"/>
        <v>419.9</v>
      </c>
      <c r="W921" s="4">
        <f t="shared" si="89"/>
        <v>0.38</v>
      </c>
      <c r="X921" s="1" t="s">
        <v>65</v>
      </c>
      <c r="Y921" s="1" t="s">
        <v>57</v>
      </c>
      <c r="Z921" s="1" t="s">
        <v>41</v>
      </c>
      <c r="AA921" s="2">
        <v>45938</v>
      </c>
      <c r="AB921" s="1">
        <v>5</v>
      </c>
      <c r="AC921" s="1" t="s">
        <v>42</v>
      </c>
    </row>
    <row r="922" spans="1:29">
      <c r="A922" s="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c r="P922" s="1">
        <f t="shared" si="84"/>
        <v>2530</v>
      </c>
      <c r="Q922" s="1">
        <v>20</v>
      </c>
      <c r="R922" s="1">
        <f t="shared" si="85"/>
        <v>506</v>
      </c>
      <c r="S922" s="1">
        <f t="shared" si="86"/>
        <v>2024</v>
      </c>
      <c r="T922" s="1">
        <v>0.45</v>
      </c>
      <c r="U922" s="1">
        <f t="shared" si="87"/>
        <v>910.80000000000007</v>
      </c>
      <c r="V922" s="1">
        <f t="shared" si="88"/>
        <v>1113.1999999999998</v>
      </c>
      <c r="W922" s="4">
        <f t="shared" si="89"/>
        <v>0.54999999999999993</v>
      </c>
      <c r="X922" s="1" t="s">
        <v>104</v>
      </c>
      <c r="Y922" s="1" t="s">
        <v>72</v>
      </c>
      <c r="Z922" s="1" t="s">
        <v>41</v>
      </c>
      <c r="AA922" s="2">
        <v>45939</v>
      </c>
      <c r="AB922" s="1">
        <v>3</v>
      </c>
      <c r="AC922" s="1" t="s">
        <v>42</v>
      </c>
    </row>
    <row r="923" spans="1:29">
      <c r="A923" s="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c r="P923" s="1">
        <f t="shared" si="84"/>
        <v>11400</v>
      </c>
      <c r="Q923" s="1">
        <v>0</v>
      </c>
      <c r="R923" s="1">
        <f t="shared" si="85"/>
        <v>0</v>
      </c>
      <c r="S923" s="1">
        <f t="shared" si="86"/>
        <v>11400</v>
      </c>
      <c r="T923" s="1">
        <v>0.45</v>
      </c>
      <c r="U923" s="1">
        <f t="shared" si="87"/>
        <v>5130</v>
      </c>
      <c r="V923" s="1">
        <f t="shared" si="88"/>
        <v>6270</v>
      </c>
      <c r="W923" s="4">
        <f t="shared" si="89"/>
        <v>0.55000000000000004</v>
      </c>
      <c r="X923" s="1" t="s">
        <v>92</v>
      </c>
      <c r="Y923" s="1" t="s">
        <v>72</v>
      </c>
      <c r="Z923" s="1" t="s">
        <v>41</v>
      </c>
      <c r="AA923" s="2">
        <v>45934</v>
      </c>
      <c r="AB923" s="1">
        <v>5</v>
      </c>
      <c r="AC923" s="1" t="s">
        <v>42</v>
      </c>
    </row>
    <row r="924" spans="1:29">
      <c r="A924" s="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c r="P924" s="1">
        <f t="shared" si="84"/>
        <v>6350</v>
      </c>
      <c r="Q924" s="1">
        <v>0</v>
      </c>
      <c r="R924" s="1">
        <f t="shared" si="85"/>
        <v>0</v>
      </c>
      <c r="S924" s="1">
        <f t="shared" si="86"/>
        <v>6350</v>
      </c>
      <c r="T924" s="1">
        <v>0.35</v>
      </c>
      <c r="U924" s="1">
        <f t="shared" si="87"/>
        <v>2222.5</v>
      </c>
      <c r="V924" s="1">
        <f t="shared" si="88"/>
        <v>4127.5</v>
      </c>
      <c r="W924" s="4">
        <f t="shared" si="89"/>
        <v>0.65</v>
      </c>
      <c r="X924" s="1" t="s">
        <v>65</v>
      </c>
      <c r="Y924" s="1" t="s">
        <v>57</v>
      </c>
      <c r="Z924" s="1" t="s">
        <v>41</v>
      </c>
      <c r="AA924" s="2">
        <v>45936</v>
      </c>
      <c r="AB924" s="1">
        <v>5</v>
      </c>
      <c r="AC924" s="1" t="s">
        <v>42</v>
      </c>
    </row>
    <row r="925" spans="1:29">
      <c r="A925" s="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c r="P925" s="1">
        <f t="shared" si="84"/>
        <v>13590</v>
      </c>
      <c r="Q925" s="1">
        <v>25</v>
      </c>
      <c r="R925" s="1">
        <f t="shared" si="85"/>
        <v>3397.5</v>
      </c>
      <c r="S925" s="1">
        <f t="shared" si="86"/>
        <v>10192.5</v>
      </c>
      <c r="T925" s="1">
        <v>0.5</v>
      </c>
      <c r="U925" s="1">
        <f t="shared" si="87"/>
        <v>5096.25</v>
      </c>
      <c r="V925" s="1">
        <f t="shared" si="88"/>
        <v>5096.25</v>
      </c>
      <c r="W925" s="4">
        <f t="shared" si="89"/>
        <v>0.5</v>
      </c>
      <c r="X925" s="1" t="s">
        <v>147</v>
      </c>
      <c r="Y925" s="1" t="s">
        <v>72</v>
      </c>
      <c r="Z925" s="1" t="s">
        <v>66</v>
      </c>
      <c r="AA925" s="1"/>
      <c r="AB925" s="1"/>
      <c r="AC925" s="1" t="s">
        <v>42</v>
      </c>
    </row>
    <row r="926" spans="1:29">
      <c r="A926" s="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c r="P926" s="1">
        <f t="shared" si="84"/>
        <v>230</v>
      </c>
      <c r="Q926" s="1">
        <v>20</v>
      </c>
      <c r="R926" s="1">
        <f t="shared" si="85"/>
        <v>46</v>
      </c>
      <c r="S926" s="1">
        <f t="shared" si="86"/>
        <v>184</v>
      </c>
      <c r="T926" s="1">
        <v>0.62</v>
      </c>
      <c r="U926" s="1">
        <f t="shared" si="87"/>
        <v>114.08</v>
      </c>
      <c r="V926" s="1">
        <f t="shared" si="88"/>
        <v>69.92</v>
      </c>
      <c r="W926" s="4">
        <f t="shared" si="89"/>
        <v>0.38</v>
      </c>
      <c r="X926" s="1" t="s">
        <v>39</v>
      </c>
      <c r="Y926" s="1" t="s">
        <v>81</v>
      </c>
      <c r="Z926" s="1" t="s">
        <v>41</v>
      </c>
      <c r="AA926" s="2">
        <v>45935</v>
      </c>
      <c r="AB926" s="1">
        <v>5</v>
      </c>
      <c r="AC926" s="1" t="s">
        <v>42</v>
      </c>
    </row>
    <row r="927" spans="1:29">
      <c r="A927" s="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c r="P927" s="1">
        <f t="shared" si="84"/>
        <v>62870</v>
      </c>
      <c r="Q927" s="1">
        <v>10</v>
      </c>
      <c r="R927" s="1">
        <f t="shared" si="85"/>
        <v>6287</v>
      </c>
      <c r="S927" s="1">
        <f t="shared" si="86"/>
        <v>56583</v>
      </c>
      <c r="T927" s="1">
        <v>0.57999999999999996</v>
      </c>
      <c r="U927" s="1">
        <f t="shared" si="87"/>
        <v>32818.14</v>
      </c>
      <c r="V927" s="1">
        <f t="shared" si="88"/>
        <v>23764.86</v>
      </c>
      <c r="W927" s="4">
        <f t="shared" si="89"/>
        <v>0.42</v>
      </c>
      <c r="X927" s="1" t="s">
        <v>56</v>
      </c>
      <c r="Y927" s="1" t="s">
        <v>57</v>
      </c>
      <c r="Z927" s="1" t="s">
        <v>120</v>
      </c>
      <c r="AA927" s="1"/>
      <c r="AB927" s="1"/>
      <c r="AC927" s="1" t="s">
        <v>42</v>
      </c>
    </row>
    <row r="928" spans="1:29">
      <c r="A928" s="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c r="P928" s="1">
        <f t="shared" si="84"/>
        <v>2940</v>
      </c>
      <c r="Q928" s="1">
        <v>15</v>
      </c>
      <c r="R928" s="1">
        <f t="shared" si="85"/>
        <v>441</v>
      </c>
      <c r="S928" s="1">
        <f t="shared" si="86"/>
        <v>2499</v>
      </c>
      <c r="T928" s="1">
        <v>0.45</v>
      </c>
      <c r="U928" s="1">
        <f t="shared" si="87"/>
        <v>1124.55</v>
      </c>
      <c r="V928" s="1">
        <f t="shared" si="88"/>
        <v>1374.45</v>
      </c>
      <c r="W928" s="4">
        <f t="shared" si="89"/>
        <v>0.55000000000000004</v>
      </c>
      <c r="X928" s="1" t="s">
        <v>65</v>
      </c>
      <c r="Y928" s="1" t="s">
        <v>57</v>
      </c>
      <c r="Z928" s="1" t="s">
        <v>41</v>
      </c>
      <c r="AA928" s="2">
        <v>45936</v>
      </c>
      <c r="AB928" s="1">
        <v>4</v>
      </c>
      <c r="AC928" s="1" t="s">
        <v>42</v>
      </c>
    </row>
    <row r="929" spans="1:29">
      <c r="A929" s="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c r="P929" s="1">
        <f t="shared" si="84"/>
        <v>3720</v>
      </c>
      <c r="Q929" s="1">
        <v>20</v>
      </c>
      <c r="R929" s="1">
        <f t="shared" si="85"/>
        <v>744</v>
      </c>
      <c r="S929" s="1">
        <f t="shared" si="86"/>
        <v>2976</v>
      </c>
      <c r="T929" s="1">
        <v>0.45</v>
      </c>
      <c r="U929" s="1">
        <f t="shared" si="87"/>
        <v>1339.2</v>
      </c>
      <c r="V929" s="1">
        <f t="shared" si="88"/>
        <v>1636.8</v>
      </c>
      <c r="W929" s="4">
        <f t="shared" si="89"/>
        <v>0.54999999999999993</v>
      </c>
      <c r="X929" s="1" t="s">
        <v>92</v>
      </c>
      <c r="Y929" s="1" t="s">
        <v>57</v>
      </c>
      <c r="Z929" s="1" t="s">
        <v>22</v>
      </c>
      <c r="AA929" s="1"/>
      <c r="AB929" s="1"/>
      <c r="AC929" s="1" t="s">
        <v>93</v>
      </c>
    </row>
    <row r="930" spans="1:29">
      <c r="A930" s="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c r="P930" s="1">
        <f t="shared" si="84"/>
        <v>3150</v>
      </c>
      <c r="Q930" s="1">
        <v>0</v>
      </c>
      <c r="R930" s="1">
        <f t="shared" si="85"/>
        <v>0</v>
      </c>
      <c r="S930" s="1">
        <f t="shared" si="86"/>
        <v>3150</v>
      </c>
      <c r="T930" s="1">
        <v>0.35</v>
      </c>
      <c r="U930" s="1">
        <f t="shared" si="87"/>
        <v>1102.5</v>
      </c>
      <c r="V930" s="1">
        <f t="shared" si="88"/>
        <v>2047.5</v>
      </c>
      <c r="W930" s="4">
        <f t="shared" si="89"/>
        <v>0.65</v>
      </c>
      <c r="X930" s="1" t="s">
        <v>50</v>
      </c>
      <c r="Y930" s="1" t="s">
        <v>81</v>
      </c>
      <c r="Z930" s="1" t="s">
        <v>41</v>
      </c>
      <c r="AA930" s="2">
        <v>45937</v>
      </c>
      <c r="AB930" s="1">
        <v>4</v>
      </c>
      <c r="AC930" s="1" t="s">
        <v>42</v>
      </c>
    </row>
    <row r="931" spans="1:29">
      <c r="A931" s="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c r="P931" s="1">
        <f t="shared" si="84"/>
        <v>10980</v>
      </c>
      <c r="Q931" s="1">
        <v>10</v>
      </c>
      <c r="R931" s="1">
        <f t="shared" si="85"/>
        <v>1098</v>
      </c>
      <c r="S931" s="1">
        <f t="shared" si="86"/>
        <v>9882</v>
      </c>
      <c r="T931" s="1">
        <v>0.45</v>
      </c>
      <c r="U931" s="1">
        <f t="shared" si="87"/>
        <v>4446.9000000000005</v>
      </c>
      <c r="V931" s="1">
        <f t="shared" si="88"/>
        <v>5435.0999999999995</v>
      </c>
      <c r="W931" s="4">
        <f t="shared" si="89"/>
        <v>0.54999999999999993</v>
      </c>
      <c r="X931" s="1" t="s">
        <v>104</v>
      </c>
      <c r="Y931" s="1" t="s">
        <v>81</v>
      </c>
      <c r="Z931" s="1" t="s">
        <v>41</v>
      </c>
      <c r="AA931" s="2">
        <v>45937</v>
      </c>
      <c r="AB931" s="1">
        <v>4</v>
      </c>
      <c r="AC931" s="1" t="s">
        <v>42</v>
      </c>
    </row>
    <row r="932" spans="1:29">
      <c r="A932" s="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c r="P932" s="1">
        <f t="shared" si="84"/>
        <v>33870</v>
      </c>
      <c r="Q932" s="1">
        <v>25</v>
      </c>
      <c r="R932" s="1">
        <f t="shared" si="85"/>
        <v>8467.5</v>
      </c>
      <c r="S932" s="1">
        <f t="shared" si="86"/>
        <v>25402.5</v>
      </c>
      <c r="T932" s="1">
        <v>0.52</v>
      </c>
      <c r="U932" s="1">
        <f t="shared" si="87"/>
        <v>13209.300000000001</v>
      </c>
      <c r="V932" s="1">
        <f t="shared" si="88"/>
        <v>12193.199999999999</v>
      </c>
      <c r="W932" s="4">
        <f t="shared" si="89"/>
        <v>0.48</v>
      </c>
      <c r="X932" s="1" t="s">
        <v>56</v>
      </c>
      <c r="Y932" s="1" t="s">
        <v>40</v>
      </c>
      <c r="Z932" s="1" t="s">
        <v>66</v>
      </c>
      <c r="AA932" s="1"/>
      <c r="AB932" s="1"/>
      <c r="AC932" s="1" t="s">
        <v>42</v>
      </c>
    </row>
    <row r="933" spans="1:29">
      <c r="A933" s="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c r="P933" s="1">
        <f t="shared" si="84"/>
        <v>440</v>
      </c>
      <c r="Q933" s="1">
        <v>0</v>
      </c>
      <c r="R933" s="1">
        <f t="shared" si="85"/>
        <v>0</v>
      </c>
      <c r="S933" s="1">
        <f t="shared" si="86"/>
        <v>440</v>
      </c>
      <c r="T933" s="1">
        <v>0.35</v>
      </c>
      <c r="U933" s="1">
        <f t="shared" si="87"/>
        <v>154</v>
      </c>
      <c r="V933" s="1">
        <f t="shared" si="88"/>
        <v>286</v>
      </c>
      <c r="W933" s="4">
        <f t="shared" si="89"/>
        <v>0.65</v>
      </c>
      <c r="X933" s="1" t="s">
        <v>39</v>
      </c>
      <c r="Y933" s="1" t="s">
        <v>72</v>
      </c>
      <c r="Z933" s="1" t="s">
        <v>41</v>
      </c>
      <c r="AA933" s="2">
        <v>45937</v>
      </c>
      <c r="AB933" s="1">
        <v>4</v>
      </c>
      <c r="AC933" s="1" t="s">
        <v>42</v>
      </c>
    </row>
    <row r="934" spans="1:29">
      <c r="A934" s="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c r="P934" s="1">
        <f t="shared" si="84"/>
        <v>1320</v>
      </c>
      <c r="Q934" s="1">
        <v>5</v>
      </c>
      <c r="R934" s="1">
        <f t="shared" si="85"/>
        <v>66</v>
      </c>
      <c r="S934" s="1">
        <f t="shared" si="86"/>
        <v>1254</v>
      </c>
      <c r="T934" s="1">
        <v>0.45</v>
      </c>
      <c r="U934" s="1">
        <f t="shared" si="87"/>
        <v>564.30000000000007</v>
      </c>
      <c r="V934" s="1">
        <f t="shared" si="88"/>
        <v>689.69999999999993</v>
      </c>
      <c r="W934" s="4">
        <f t="shared" si="89"/>
        <v>0.54999999999999993</v>
      </c>
      <c r="X934" s="1" t="s">
        <v>50</v>
      </c>
      <c r="Y934" s="1" t="s">
        <v>81</v>
      </c>
      <c r="Z934" s="1" t="s">
        <v>22</v>
      </c>
      <c r="AA934" s="1"/>
      <c r="AB934" s="1"/>
      <c r="AC934" s="1" t="s">
        <v>93</v>
      </c>
    </row>
    <row r="935" spans="1:29">
      <c r="A935" s="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c r="P935" s="1">
        <f t="shared" si="84"/>
        <v>940</v>
      </c>
      <c r="Q935" s="1">
        <v>0</v>
      </c>
      <c r="R935" s="1">
        <f t="shared" si="85"/>
        <v>0</v>
      </c>
      <c r="S935" s="1">
        <f t="shared" si="86"/>
        <v>940</v>
      </c>
      <c r="T935" s="1">
        <v>0.35</v>
      </c>
      <c r="U935" s="1">
        <f t="shared" si="87"/>
        <v>329</v>
      </c>
      <c r="V935" s="1">
        <f t="shared" si="88"/>
        <v>611</v>
      </c>
      <c r="W935" s="4">
        <f t="shared" si="89"/>
        <v>0.65</v>
      </c>
      <c r="X935" s="1" t="s">
        <v>92</v>
      </c>
      <c r="Y935" s="1" t="s">
        <v>81</v>
      </c>
      <c r="Z935" s="1" t="s">
        <v>41</v>
      </c>
      <c r="AA935" s="2">
        <v>45938</v>
      </c>
      <c r="AB935" s="1">
        <v>4</v>
      </c>
      <c r="AC935" s="1" t="s">
        <v>42</v>
      </c>
    </row>
    <row r="936" spans="1:29">
      <c r="A936" s="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c r="P936" s="1">
        <f t="shared" si="84"/>
        <v>41310</v>
      </c>
      <c r="Q936" s="1">
        <v>20</v>
      </c>
      <c r="R936" s="1">
        <f t="shared" si="85"/>
        <v>8262</v>
      </c>
      <c r="S936" s="1">
        <f t="shared" si="86"/>
        <v>33048</v>
      </c>
      <c r="T936" s="1">
        <v>0.57999999999999996</v>
      </c>
      <c r="U936" s="1">
        <f t="shared" si="87"/>
        <v>19167.84</v>
      </c>
      <c r="V936" s="1">
        <f t="shared" si="88"/>
        <v>13880.16</v>
      </c>
      <c r="W936" s="4">
        <f t="shared" si="89"/>
        <v>0.42</v>
      </c>
      <c r="X936" s="1" t="s">
        <v>92</v>
      </c>
      <c r="Y936" s="1" t="s">
        <v>81</v>
      </c>
      <c r="Z936" s="1" t="s">
        <v>41</v>
      </c>
      <c r="AA936" s="2">
        <v>45938</v>
      </c>
      <c r="AB936" s="1">
        <v>3</v>
      </c>
      <c r="AC936" s="1" t="s">
        <v>42</v>
      </c>
    </row>
    <row r="937" spans="1:29">
      <c r="A937" s="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c r="P937" s="1">
        <f t="shared" si="84"/>
        <v>12720</v>
      </c>
      <c r="Q937" s="1">
        <v>0</v>
      </c>
      <c r="R937" s="1">
        <f t="shared" si="85"/>
        <v>0</v>
      </c>
      <c r="S937" s="1">
        <f t="shared" si="86"/>
        <v>12720</v>
      </c>
      <c r="T937" s="1">
        <v>0.48</v>
      </c>
      <c r="U937" s="1">
        <f t="shared" si="87"/>
        <v>6105.5999999999995</v>
      </c>
      <c r="V937" s="1">
        <f t="shared" si="88"/>
        <v>6614.4000000000005</v>
      </c>
      <c r="W937" s="4">
        <f t="shared" si="89"/>
        <v>0.52</v>
      </c>
      <c r="X937" s="1" t="s">
        <v>104</v>
      </c>
      <c r="Y937" s="1" t="s">
        <v>57</v>
      </c>
      <c r="Z937" s="1" t="s">
        <v>41</v>
      </c>
      <c r="AA937" s="2">
        <v>45943</v>
      </c>
      <c r="AB937" s="1">
        <v>5</v>
      </c>
      <c r="AC937" s="1" t="s">
        <v>42</v>
      </c>
    </row>
    <row r="938" spans="1:29">
      <c r="A938" s="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c r="P938" s="1">
        <f t="shared" si="84"/>
        <v>7640</v>
      </c>
      <c r="Q938" s="1">
        <v>10</v>
      </c>
      <c r="R938" s="1">
        <f t="shared" si="85"/>
        <v>764</v>
      </c>
      <c r="S938" s="1">
        <f t="shared" si="86"/>
        <v>6876</v>
      </c>
      <c r="T938" s="1">
        <v>0.48</v>
      </c>
      <c r="U938" s="1">
        <f t="shared" si="87"/>
        <v>3300.48</v>
      </c>
      <c r="V938" s="1">
        <f t="shared" si="88"/>
        <v>3575.52</v>
      </c>
      <c r="W938" s="4">
        <f t="shared" si="89"/>
        <v>0.52</v>
      </c>
      <c r="X938" s="1" t="s">
        <v>39</v>
      </c>
      <c r="Y938" s="1" t="s">
        <v>57</v>
      </c>
      <c r="Z938" s="1" t="s">
        <v>41</v>
      </c>
      <c r="AA938" s="2">
        <v>45941</v>
      </c>
      <c r="AB938" s="1">
        <v>3</v>
      </c>
      <c r="AC938" s="1" t="s">
        <v>42</v>
      </c>
    </row>
    <row r="939" spans="1:29">
      <c r="A939" s="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c r="P939" s="1">
        <f t="shared" si="84"/>
        <v>307600</v>
      </c>
      <c r="Q939" s="1">
        <v>0</v>
      </c>
      <c r="R939" s="1">
        <f t="shared" si="85"/>
        <v>0</v>
      </c>
      <c r="S939" s="1">
        <f t="shared" si="86"/>
        <v>307600</v>
      </c>
      <c r="T939" s="1">
        <v>0.57999999999999996</v>
      </c>
      <c r="U939" s="1">
        <f t="shared" si="87"/>
        <v>178408</v>
      </c>
      <c r="V939" s="1">
        <f t="shared" si="88"/>
        <v>129192</v>
      </c>
      <c r="W939" s="4">
        <f t="shared" si="89"/>
        <v>0.42</v>
      </c>
      <c r="X939" s="1" t="s">
        <v>147</v>
      </c>
      <c r="Y939" s="1" t="s">
        <v>40</v>
      </c>
      <c r="Z939" s="1" t="s">
        <v>41</v>
      </c>
      <c r="AA939" s="2">
        <v>45940</v>
      </c>
      <c r="AB939" s="1">
        <v>3</v>
      </c>
      <c r="AC939" s="1" t="s">
        <v>42</v>
      </c>
    </row>
    <row r="940" spans="1:29">
      <c r="A940" s="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c r="P940" s="1">
        <f t="shared" si="84"/>
        <v>1140</v>
      </c>
      <c r="Q940" s="1">
        <v>20</v>
      </c>
      <c r="R940" s="1">
        <f t="shared" si="85"/>
        <v>228</v>
      </c>
      <c r="S940" s="1">
        <f t="shared" si="86"/>
        <v>912</v>
      </c>
      <c r="T940" s="1">
        <v>0.45</v>
      </c>
      <c r="U940" s="1">
        <f t="shared" si="87"/>
        <v>410.40000000000003</v>
      </c>
      <c r="V940" s="1">
        <f t="shared" si="88"/>
        <v>501.59999999999997</v>
      </c>
      <c r="W940" s="4">
        <f t="shared" si="89"/>
        <v>0.54999999999999993</v>
      </c>
      <c r="X940" s="1" t="s">
        <v>39</v>
      </c>
      <c r="Y940" s="1" t="s">
        <v>40</v>
      </c>
      <c r="Z940" s="1" t="s">
        <v>41</v>
      </c>
      <c r="AA940" s="2">
        <v>45945</v>
      </c>
      <c r="AB940" s="1">
        <v>5</v>
      </c>
      <c r="AC940" s="1" t="s">
        <v>42</v>
      </c>
    </row>
    <row r="941" spans="1:29">
      <c r="A941" s="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c r="P941" s="1">
        <f t="shared" si="84"/>
        <v>2240</v>
      </c>
      <c r="Q941" s="1">
        <v>20</v>
      </c>
      <c r="R941" s="1">
        <f t="shared" si="85"/>
        <v>448</v>
      </c>
      <c r="S941" s="1">
        <f t="shared" si="86"/>
        <v>1792</v>
      </c>
      <c r="T941" s="1">
        <v>0.45</v>
      </c>
      <c r="U941" s="1">
        <f t="shared" si="87"/>
        <v>806.4</v>
      </c>
      <c r="V941" s="1">
        <f t="shared" si="88"/>
        <v>985.6</v>
      </c>
      <c r="W941" s="4">
        <f t="shared" si="89"/>
        <v>0.55000000000000004</v>
      </c>
      <c r="X941" s="1" t="s">
        <v>104</v>
      </c>
      <c r="Y941" s="1" t="s">
        <v>72</v>
      </c>
      <c r="Z941" s="1" t="s">
        <v>41</v>
      </c>
      <c r="AA941" s="2">
        <v>45943</v>
      </c>
      <c r="AB941" s="1">
        <v>5</v>
      </c>
      <c r="AC941" s="1" t="s">
        <v>42</v>
      </c>
    </row>
    <row r="942" spans="1:29">
      <c r="A942" s="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c r="P942" s="1">
        <f t="shared" si="84"/>
        <v>15280</v>
      </c>
      <c r="Q942" s="1">
        <v>30</v>
      </c>
      <c r="R942" s="1">
        <f t="shared" si="85"/>
        <v>4584</v>
      </c>
      <c r="S942" s="1">
        <f t="shared" si="86"/>
        <v>10696</v>
      </c>
      <c r="T942" s="1">
        <v>0.48</v>
      </c>
      <c r="U942" s="1">
        <f t="shared" si="87"/>
        <v>5134.08</v>
      </c>
      <c r="V942" s="1">
        <f t="shared" si="88"/>
        <v>5561.92</v>
      </c>
      <c r="W942" s="4">
        <f t="shared" si="89"/>
        <v>0.52</v>
      </c>
      <c r="X942" s="1" t="s">
        <v>56</v>
      </c>
      <c r="Y942" s="1" t="s">
        <v>40</v>
      </c>
      <c r="Z942" s="1" t="s">
        <v>120</v>
      </c>
      <c r="AA942" s="1"/>
      <c r="AB942" s="1"/>
      <c r="AC942" s="1" t="s">
        <v>42</v>
      </c>
    </row>
    <row r="943" spans="1:29">
      <c r="A943" s="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c r="P943" s="1">
        <f t="shared" si="84"/>
        <v>1220</v>
      </c>
      <c r="Q943" s="1">
        <v>10</v>
      </c>
      <c r="R943" s="1">
        <f t="shared" si="85"/>
        <v>122</v>
      </c>
      <c r="S943" s="1">
        <f t="shared" si="86"/>
        <v>1098</v>
      </c>
      <c r="T943" s="1">
        <v>0.48</v>
      </c>
      <c r="U943" s="1">
        <f t="shared" si="87"/>
        <v>527.04</v>
      </c>
      <c r="V943" s="1">
        <f t="shared" si="88"/>
        <v>570.96</v>
      </c>
      <c r="W943" s="4">
        <f t="shared" si="89"/>
        <v>0.52</v>
      </c>
      <c r="X943" s="1" t="s">
        <v>147</v>
      </c>
      <c r="Y943" s="1" t="s">
        <v>72</v>
      </c>
      <c r="Z943" s="1" t="s">
        <v>66</v>
      </c>
      <c r="AA943" s="1"/>
      <c r="AB943" s="1"/>
      <c r="AC943" s="1" t="s">
        <v>42</v>
      </c>
    </row>
    <row r="944" spans="1:29">
      <c r="A944" s="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c r="P944" s="1">
        <f t="shared" si="84"/>
        <v>13980</v>
      </c>
      <c r="Q944" s="1">
        <v>0</v>
      </c>
      <c r="R944" s="1">
        <f t="shared" si="85"/>
        <v>0</v>
      </c>
      <c r="S944" s="1">
        <f t="shared" si="86"/>
        <v>13980</v>
      </c>
      <c r="T944" s="1">
        <v>0.47</v>
      </c>
      <c r="U944" s="1">
        <f t="shared" si="87"/>
        <v>6570.5999999999995</v>
      </c>
      <c r="V944" s="1">
        <f t="shared" si="88"/>
        <v>7409.4000000000005</v>
      </c>
      <c r="W944" s="4">
        <f t="shared" si="89"/>
        <v>0.53</v>
      </c>
      <c r="X944" s="1" t="s">
        <v>147</v>
      </c>
      <c r="Y944" s="1" t="s">
        <v>72</v>
      </c>
      <c r="Z944" s="1" t="s">
        <v>22</v>
      </c>
      <c r="AA944" s="1"/>
      <c r="AB944" s="1"/>
      <c r="AC944" s="1" t="s">
        <v>93</v>
      </c>
    </row>
    <row r="945" spans="1:29">
      <c r="A945" s="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c r="P945" s="1">
        <f t="shared" si="84"/>
        <v>4080</v>
      </c>
      <c r="Q945" s="1">
        <v>30</v>
      </c>
      <c r="R945" s="1">
        <f t="shared" si="85"/>
        <v>1224</v>
      </c>
      <c r="S945" s="1">
        <f t="shared" si="86"/>
        <v>2856</v>
      </c>
      <c r="T945" s="1">
        <v>0.45</v>
      </c>
      <c r="U945" s="1">
        <f t="shared" si="87"/>
        <v>1285.2</v>
      </c>
      <c r="V945" s="1">
        <f t="shared" si="88"/>
        <v>1570.8</v>
      </c>
      <c r="W945" s="4">
        <f t="shared" si="89"/>
        <v>0.54999999999999993</v>
      </c>
      <c r="X945" s="1" t="s">
        <v>104</v>
      </c>
      <c r="Y945" s="1" t="s">
        <v>40</v>
      </c>
      <c r="Z945" s="1" t="s">
        <v>41</v>
      </c>
      <c r="AA945" s="2">
        <v>45941</v>
      </c>
      <c r="AB945" s="1">
        <v>3</v>
      </c>
      <c r="AC945" s="1" t="s">
        <v>42</v>
      </c>
    </row>
    <row r="946" spans="1:29">
      <c r="A946" s="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c r="P946" s="1">
        <f t="shared" si="84"/>
        <v>9420</v>
      </c>
      <c r="Q946" s="1">
        <v>20</v>
      </c>
      <c r="R946" s="1">
        <f t="shared" si="85"/>
        <v>1884</v>
      </c>
      <c r="S946" s="1">
        <f t="shared" si="86"/>
        <v>7536</v>
      </c>
      <c r="T946" s="1">
        <v>0.5</v>
      </c>
      <c r="U946" s="1">
        <f t="shared" si="87"/>
        <v>3768</v>
      </c>
      <c r="V946" s="1">
        <f t="shared" si="88"/>
        <v>3768</v>
      </c>
      <c r="W946" s="4">
        <f t="shared" si="89"/>
        <v>0.5</v>
      </c>
      <c r="X946" s="1" t="s">
        <v>147</v>
      </c>
      <c r="Y946" s="1" t="s">
        <v>72</v>
      </c>
      <c r="Z946" s="1" t="s">
        <v>41</v>
      </c>
      <c r="AA946" s="2">
        <v>45943</v>
      </c>
      <c r="AB946" s="1">
        <v>3</v>
      </c>
      <c r="AC946" s="1" t="s">
        <v>42</v>
      </c>
    </row>
    <row r="947" spans="1:29">
      <c r="A947" s="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c r="P947" s="1">
        <f t="shared" si="84"/>
        <v>7670</v>
      </c>
      <c r="Q947" s="1">
        <v>30</v>
      </c>
      <c r="R947" s="1">
        <f t="shared" si="85"/>
        <v>2301</v>
      </c>
      <c r="S947" s="1">
        <f t="shared" si="86"/>
        <v>5369</v>
      </c>
      <c r="T947" s="1">
        <v>0.52</v>
      </c>
      <c r="U947" s="1">
        <f t="shared" si="87"/>
        <v>2791.88</v>
      </c>
      <c r="V947" s="1">
        <f t="shared" si="88"/>
        <v>2577.12</v>
      </c>
      <c r="W947" s="4">
        <f t="shared" si="89"/>
        <v>0.48</v>
      </c>
      <c r="X947" s="1" t="s">
        <v>56</v>
      </c>
      <c r="Y947" s="1" t="s">
        <v>40</v>
      </c>
      <c r="Z947" s="1" t="s">
        <v>51</v>
      </c>
      <c r="AA947" s="2">
        <v>45942</v>
      </c>
      <c r="AB947" s="1"/>
      <c r="AC947" s="1" t="s">
        <v>42</v>
      </c>
    </row>
    <row r="948" spans="1:29">
      <c r="A948" s="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c r="P948" s="1">
        <f t="shared" si="84"/>
        <v>17070</v>
      </c>
      <c r="Q948" s="1">
        <v>0</v>
      </c>
      <c r="R948" s="1">
        <f t="shared" si="85"/>
        <v>0</v>
      </c>
      <c r="S948" s="1">
        <f t="shared" si="86"/>
        <v>17070</v>
      </c>
      <c r="T948" s="1">
        <v>0.5</v>
      </c>
      <c r="U948" s="1">
        <f t="shared" si="87"/>
        <v>8535</v>
      </c>
      <c r="V948" s="1">
        <f t="shared" si="88"/>
        <v>8535</v>
      </c>
      <c r="W948" s="4">
        <f t="shared" si="89"/>
        <v>0.5</v>
      </c>
      <c r="X948" s="1" t="s">
        <v>92</v>
      </c>
      <c r="Y948" s="1" t="s">
        <v>81</v>
      </c>
      <c r="Z948" s="1" t="s">
        <v>120</v>
      </c>
      <c r="AA948" s="1"/>
      <c r="AB948" s="1"/>
      <c r="AC948" s="1" t="s">
        <v>42</v>
      </c>
    </row>
    <row r="949" spans="1:29">
      <c r="A949" s="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c r="P949" s="1">
        <f t="shared" si="84"/>
        <v>9920</v>
      </c>
      <c r="Q949" s="1">
        <v>0</v>
      </c>
      <c r="R949" s="1">
        <f t="shared" si="85"/>
        <v>0</v>
      </c>
      <c r="S949" s="1">
        <f t="shared" si="86"/>
        <v>9920</v>
      </c>
      <c r="T949" s="1">
        <v>0.52</v>
      </c>
      <c r="U949" s="1">
        <f t="shared" si="87"/>
        <v>5158.4000000000005</v>
      </c>
      <c r="V949" s="1">
        <f t="shared" si="88"/>
        <v>4761.5999999999995</v>
      </c>
      <c r="W949" s="4">
        <f t="shared" si="89"/>
        <v>0.47999999999999993</v>
      </c>
      <c r="X949" s="1" t="s">
        <v>56</v>
      </c>
      <c r="Y949" s="1" t="s">
        <v>72</v>
      </c>
      <c r="Z949" s="1" t="s">
        <v>41</v>
      </c>
      <c r="AA949" s="2">
        <v>45943</v>
      </c>
      <c r="AB949" s="1">
        <v>4</v>
      </c>
      <c r="AC949" s="1" t="s">
        <v>42</v>
      </c>
    </row>
    <row r="950" spans="1:29">
      <c r="A950" s="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c r="P950" s="1">
        <f t="shared" si="84"/>
        <v>12800</v>
      </c>
      <c r="Q950" s="1">
        <v>10</v>
      </c>
      <c r="R950" s="1">
        <f t="shared" si="85"/>
        <v>1280</v>
      </c>
      <c r="S950" s="1">
        <f t="shared" si="86"/>
        <v>11520</v>
      </c>
      <c r="T950" s="1">
        <v>0.45</v>
      </c>
      <c r="U950" s="1">
        <f t="shared" si="87"/>
        <v>5184</v>
      </c>
      <c r="V950" s="1">
        <f t="shared" si="88"/>
        <v>6336</v>
      </c>
      <c r="W950" s="4">
        <f t="shared" si="89"/>
        <v>0.55000000000000004</v>
      </c>
      <c r="X950" s="1" t="s">
        <v>104</v>
      </c>
      <c r="Y950" s="1" t="s">
        <v>81</v>
      </c>
      <c r="Z950" s="1" t="s">
        <v>41</v>
      </c>
      <c r="AA950" s="2">
        <v>45941</v>
      </c>
      <c r="AB950" s="1">
        <v>3</v>
      </c>
      <c r="AC950" s="1" t="s">
        <v>42</v>
      </c>
    </row>
    <row r="951" spans="1:29">
      <c r="A951" s="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c r="P951" s="1">
        <f t="shared" si="84"/>
        <v>4200</v>
      </c>
      <c r="Q951" s="1">
        <v>20</v>
      </c>
      <c r="R951" s="1">
        <f t="shared" si="85"/>
        <v>840</v>
      </c>
      <c r="S951" s="1">
        <f t="shared" si="86"/>
        <v>3360</v>
      </c>
      <c r="T951" s="1">
        <v>0.35</v>
      </c>
      <c r="U951" s="1">
        <f t="shared" si="87"/>
        <v>1176</v>
      </c>
      <c r="V951" s="1">
        <f t="shared" si="88"/>
        <v>2184</v>
      </c>
      <c r="W951" s="4">
        <f t="shared" si="89"/>
        <v>0.65</v>
      </c>
      <c r="X951" s="1" t="s">
        <v>56</v>
      </c>
      <c r="Y951" s="1" t="s">
        <v>81</v>
      </c>
      <c r="Z951" s="1" t="s">
        <v>22</v>
      </c>
      <c r="AA951" s="1"/>
      <c r="AB951" s="1"/>
      <c r="AC951" s="1" t="s">
        <v>93</v>
      </c>
    </row>
    <row r="952" spans="1:29">
      <c r="A952" s="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c r="P952" s="1">
        <f t="shared" si="84"/>
        <v>750</v>
      </c>
      <c r="Q952" s="1">
        <v>0</v>
      </c>
      <c r="R952" s="1">
        <f t="shared" si="85"/>
        <v>0</v>
      </c>
      <c r="S952" s="1">
        <f t="shared" si="86"/>
        <v>750</v>
      </c>
      <c r="T952" s="1">
        <v>0.62</v>
      </c>
      <c r="U952" s="1">
        <f t="shared" si="87"/>
        <v>465</v>
      </c>
      <c r="V952" s="1">
        <f t="shared" si="88"/>
        <v>285</v>
      </c>
      <c r="W952" s="4">
        <f t="shared" si="89"/>
        <v>0.38</v>
      </c>
      <c r="X952" s="1" t="s">
        <v>50</v>
      </c>
      <c r="Y952" s="1" t="s">
        <v>40</v>
      </c>
      <c r="Z952" s="1" t="s">
        <v>41</v>
      </c>
      <c r="AA952" s="2">
        <v>45944</v>
      </c>
      <c r="AB952" s="1">
        <v>5</v>
      </c>
      <c r="AC952" s="1" t="s">
        <v>42</v>
      </c>
    </row>
    <row r="953" spans="1:29">
      <c r="A953" s="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c r="P953" s="1">
        <f t="shared" si="84"/>
        <v>2000</v>
      </c>
      <c r="Q953" s="1">
        <v>0</v>
      </c>
      <c r="R953" s="1">
        <f t="shared" si="85"/>
        <v>0</v>
      </c>
      <c r="S953" s="1">
        <f t="shared" si="86"/>
        <v>2000</v>
      </c>
      <c r="T953" s="1">
        <v>0.62</v>
      </c>
      <c r="U953" s="1">
        <f t="shared" si="87"/>
        <v>1240</v>
      </c>
      <c r="V953" s="1">
        <f t="shared" si="88"/>
        <v>760</v>
      </c>
      <c r="W953" s="4">
        <f t="shared" si="89"/>
        <v>0.38</v>
      </c>
      <c r="X953" s="1" t="s">
        <v>50</v>
      </c>
      <c r="Y953" s="1" t="s">
        <v>72</v>
      </c>
      <c r="Z953" s="1" t="s">
        <v>120</v>
      </c>
      <c r="AA953" s="1"/>
      <c r="AB953" s="1"/>
      <c r="AC953" s="1" t="s">
        <v>42</v>
      </c>
    </row>
    <row r="954" spans="1:29">
      <c r="A954" s="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c r="P954" s="1">
        <f t="shared" si="84"/>
        <v>3440</v>
      </c>
      <c r="Q954" s="1">
        <v>0</v>
      </c>
      <c r="R954" s="1">
        <f t="shared" si="85"/>
        <v>0</v>
      </c>
      <c r="S954" s="1">
        <f t="shared" si="86"/>
        <v>3440</v>
      </c>
      <c r="T954" s="1">
        <v>0.35</v>
      </c>
      <c r="U954" s="1">
        <f t="shared" si="87"/>
        <v>1204</v>
      </c>
      <c r="V954" s="1">
        <f t="shared" si="88"/>
        <v>2236</v>
      </c>
      <c r="W954" s="4">
        <f t="shared" si="89"/>
        <v>0.65</v>
      </c>
      <c r="X954" s="1" t="s">
        <v>92</v>
      </c>
      <c r="Y954" s="1" t="s">
        <v>81</v>
      </c>
      <c r="Z954" s="1" t="s">
        <v>41</v>
      </c>
      <c r="AA954" s="2">
        <v>45945</v>
      </c>
      <c r="AB954" s="1">
        <v>5</v>
      </c>
      <c r="AC954" s="1" t="s">
        <v>42</v>
      </c>
    </row>
    <row r="955" spans="1:29">
      <c r="A955" s="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c r="P955" s="1">
        <f t="shared" si="84"/>
        <v>21300</v>
      </c>
      <c r="Q955" s="1">
        <v>0</v>
      </c>
      <c r="R955" s="1">
        <f t="shared" si="85"/>
        <v>0</v>
      </c>
      <c r="S955" s="1">
        <f t="shared" si="86"/>
        <v>21300</v>
      </c>
      <c r="T955" s="1">
        <v>0.47</v>
      </c>
      <c r="U955" s="1">
        <f t="shared" si="87"/>
        <v>10011</v>
      </c>
      <c r="V955" s="1">
        <f t="shared" si="88"/>
        <v>11289</v>
      </c>
      <c r="W955" s="4">
        <f t="shared" si="89"/>
        <v>0.53</v>
      </c>
      <c r="X955" s="1" t="s">
        <v>39</v>
      </c>
      <c r="Y955" s="1" t="s">
        <v>72</v>
      </c>
      <c r="Z955" s="1" t="s">
        <v>41</v>
      </c>
      <c r="AA955" s="2">
        <v>45947</v>
      </c>
      <c r="AB955" s="1">
        <v>4</v>
      </c>
      <c r="AC955" s="1" t="s">
        <v>42</v>
      </c>
    </row>
    <row r="956" spans="1:29">
      <c r="A956" s="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c r="P956" s="1">
        <f t="shared" si="84"/>
        <v>30560</v>
      </c>
      <c r="Q956" s="1">
        <v>10</v>
      </c>
      <c r="R956" s="1">
        <f t="shared" si="85"/>
        <v>3056</v>
      </c>
      <c r="S956" s="1">
        <f t="shared" si="86"/>
        <v>27504</v>
      </c>
      <c r="T956" s="1">
        <v>0.52</v>
      </c>
      <c r="U956" s="1">
        <f t="shared" si="87"/>
        <v>14302.08</v>
      </c>
      <c r="V956" s="1">
        <f t="shared" si="88"/>
        <v>13201.92</v>
      </c>
      <c r="W956" s="4">
        <f t="shared" si="89"/>
        <v>0.48</v>
      </c>
      <c r="X956" s="1" t="s">
        <v>50</v>
      </c>
      <c r="Y956" s="1" t="s">
        <v>40</v>
      </c>
      <c r="Z956" s="1" t="s">
        <v>120</v>
      </c>
      <c r="AA956" s="1"/>
      <c r="AB956" s="1"/>
      <c r="AC956" s="1" t="s">
        <v>42</v>
      </c>
    </row>
    <row r="957" spans="1:29">
      <c r="A957" s="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c r="P957" s="1">
        <f t="shared" si="84"/>
        <v>31840</v>
      </c>
      <c r="Q957" s="1">
        <v>10</v>
      </c>
      <c r="R957" s="1">
        <f t="shared" si="85"/>
        <v>3184</v>
      </c>
      <c r="S957" s="1">
        <f t="shared" si="86"/>
        <v>28656</v>
      </c>
      <c r="T957" s="1">
        <v>0.48</v>
      </c>
      <c r="U957" s="1">
        <f t="shared" si="87"/>
        <v>13754.88</v>
      </c>
      <c r="V957" s="1">
        <f t="shared" si="88"/>
        <v>14901.12</v>
      </c>
      <c r="W957" s="4">
        <f t="shared" si="89"/>
        <v>0.52</v>
      </c>
      <c r="X957" s="1" t="s">
        <v>147</v>
      </c>
      <c r="Y957" s="1" t="s">
        <v>81</v>
      </c>
      <c r="Z957" s="1" t="s">
        <v>41</v>
      </c>
      <c r="AA957" s="2">
        <v>45945</v>
      </c>
      <c r="AB957" s="1">
        <v>4</v>
      </c>
      <c r="AC957" s="1" t="s">
        <v>42</v>
      </c>
    </row>
    <row r="958" spans="1:29">
      <c r="A958" s="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c r="P958" s="1">
        <f t="shared" si="84"/>
        <v>98600</v>
      </c>
      <c r="Q958" s="1">
        <v>0</v>
      </c>
      <c r="R958" s="1">
        <f t="shared" si="85"/>
        <v>0</v>
      </c>
      <c r="S958" s="1">
        <f t="shared" si="86"/>
        <v>98600</v>
      </c>
      <c r="T958" s="1">
        <v>0.57999999999999996</v>
      </c>
      <c r="U958" s="1">
        <f t="shared" si="87"/>
        <v>57187.999999999993</v>
      </c>
      <c r="V958" s="1">
        <f t="shared" si="88"/>
        <v>41412.000000000007</v>
      </c>
      <c r="W958" s="4">
        <f t="shared" si="89"/>
        <v>0.4200000000000001</v>
      </c>
      <c r="X958" s="1" t="s">
        <v>104</v>
      </c>
      <c r="Y958" s="1" t="s">
        <v>40</v>
      </c>
      <c r="Z958" s="1" t="s">
        <v>22</v>
      </c>
      <c r="AA958" s="1"/>
      <c r="AB958" s="1"/>
      <c r="AC958" s="1" t="s">
        <v>93</v>
      </c>
    </row>
    <row r="959" spans="1:29">
      <c r="A959" s="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c r="P959" s="1">
        <f t="shared" si="84"/>
        <v>3720</v>
      </c>
      <c r="Q959" s="1">
        <v>20</v>
      </c>
      <c r="R959" s="1">
        <f t="shared" si="85"/>
        <v>744</v>
      </c>
      <c r="S959" s="1">
        <f t="shared" si="86"/>
        <v>2976</v>
      </c>
      <c r="T959" s="1">
        <v>0.5</v>
      </c>
      <c r="U959" s="1">
        <f t="shared" si="87"/>
        <v>1488</v>
      </c>
      <c r="V959" s="1">
        <f t="shared" si="88"/>
        <v>1488</v>
      </c>
      <c r="W959" s="4">
        <f t="shared" si="89"/>
        <v>0.5</v>
      </c>
      <c r="X959" s="1" t="s">
        <v>50</v>
      </c>
      <c r="Y959" s="1" t="s">
        <v>72</v>
      </c>
      <c r="Z959" s="1" t="s">
        <v>22</v>
      </c>
      <c r="AA959" s="1"/>
      <c r="AB959" s="1"/>
      <c r="AC959" s="1" t="s">
        <v>93</v>
      </c>
    </row>
    <row r="960" spans="1:29">
      <c r="A960" s="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c r="P960" s="1">
        <f t="shared" si="84"/>
        <v>1700</v>
      </c>
      <c r="Q960" s="1">
        <v>0</v>
      </c>
      <c r="R960" s="1">
        <f t="shared" si="85"/>
        <v>0</v>
      </c>
      <c r="S960" s="1">
        <f t="shared" si="86"/>
        <v>1700</v>
      </c>
      <c r="T960" s="1">
        <v>0.35</v>
      </c>
      <c r="U960" s="1">
        <f t="shared" si="87"/>
        <v>595</v>
      </c>
      <c r="V960" s="1">
        <f t="shared" si="88"/>
        <v>1105</v>
      </c>
      <c r="W960" s="4">
        <f t="shared" si="89"/>
        <v>0.65</v>
      </c>
      <c r="X960" s="1" t="s">
        <v>147</v>
      </c>
      <c r="Y960" s="1" t="s">
        <v>40</v>
      </c>
      <c r="Z960" s="1" t="s">
        <v>51</v>
      </c>
      <c r="AA960" s="2">
        <v>45947</v>
      </c>
      <c r="AB960" s="1"/>
      <c r="AC960" s="1" t="s">
        <v>42</v>
      </c>
    </row>
    <row r="961" spans="1:29">
      <c r="A961" s="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c r="P961" s="1">
        <f t="shared" si="84"/>
        <v>6570</v>
      </c>
      <c r="Q961" s="1">
        <v>5</v>
      </c>
      <c r="R961" s="1">
        <f t="shared" si="85"/>
        <v>328.5</v>
      </c>
      <c r="S961" s="1">
        <f t="shared" si="86"/>
        <v>6241.5</v>
      </c>
      <c r="T961" s="1">
        <v>0.47</v>
      </c>
      <c r="U961" s="1">
        <f t="shared" si="87"/>
        <v>2933.5049999999997</v>
      </c>
      <c r="V961" s="1">
        <f t="shared" si="88"/>
        <v>3307.9950000000003</v>
      </c>
      <c r="W961" s="4">
        <f t="shared" si="89"/>
        <v>0.53</v>
      </c>
      <c r="X961" s="1" t="s">
        <v>104</v>
      </c>
      <c r="Y961" s="1" t="s">
        <v>40</v>
      </c>
      <c r="Z961" s="1" t="s">
        <v>41</v>
      </c>
      <c r="AA961" s="2">
        <v>45947</v>
      </c>
      <c r="AB961" s="1">
        <v>5</v>
      </c>
      <c r="AC961" s="1" t="s">
        <v>42</v>
      </c>
    </row>
    <row r="962" spans="1:29">
      <c r="A962" s="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c r="P962" s="1">
        <f t="shared" si="84"/>
        <v>4920</v>
      </c>
      <c r="Q962" s="1">
        <v>10</v>
      </c>
      <c r="R962" s="1">
        <f t="shared" si="85"/>
        <v>492</v>
      </c>
      <c r="S962" s="1">
        <f t="shared" si="86"/>
        <v>4428</v>
      </c>
      <c r="T962" s="1">
        <v>0.48</v>
      </c>
      <c r="U962" s="1">
        <f t="shared" si="87"/>
        <v>2125.44</v>
      </c>
      <c r="V962" s="1">
        <f t="shared" si="88"/>
        <v>2302.56</v>
      </c>
      <c r="W962" s="4">
        <f t="shared" si="89"/>
        <v>0.52</v>
      </c>
      <c r="X962" s="1" t="s">
        <v>50</v>
      </c>
      <c r="Y962" s="1" t="s">
        <v>57</v>
      </c>
      <c r="Z962" s="1" t="s">
        <v>120</v>
      </c>
      <c r="AA962" s="1"/>
      <c r="AB962" s="1"/>
      <c r="AC962" s="1" t="s">
        <v>42</v>
      </c>
    </row>
    <row r="963" spans="1:29">
      <c r="A963" s="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c r="P963" s="1">
        <f t="shared" ref="P963:P1026" si="90">PRODUCT(N963,O963)</f>
        <v>1450</v>
      </c>
      <c r="Q963" s="1">
        <v>10</v>
      </c>
      <c r="R963" s="1">
        <f t="shared" ref="R963:R1026" si="91">P963*(Q963/100)</f>
        <v>145</v>
      </c>
      <c r="S963" s="1">
        <f t="shared" ref="S963:S1026" si="92">P963-R963</f>
        <v>1305</v>
      </c>
      <c r="T963" s="1">
        <v>0.5</v>
      </c>
      <c r="U963" s="1">
        <f t="shared" ref="U963:U1026" si="93">S963*T963</f>
        <v>652.5</v>
      </c>
      <c r="V963" s="1">
        <f t="shared" ref="V963:V1026" si="94">S963-U963</f>
        <v>652.5</v>
      </c>
      <c r="W963" s="4">
        <f t="shared" ref="W963:W1026" si="95">(V963/S963)</f>
        <v>0.5</v>
      </c>
      <c r="X963" s="1" t="s">
        <v>147</v>
      </c>
      <c r="Y963" s="1" t="s">
        <v>57</v>
      </c>
      <c r="Z963" s="1" t="s">
        <v>51</v>
      </c>
      <c r="AA963" s="2">
        <v>45950</v>
      </c>
      <c r="AB963" s="1"/>
      <c r="AC963" s="1" t="s">
        <v>42</v>
      </c>
    </row>
    <row r="964" spans="1:29">
      <c r="A964" s="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c r="P964" s="1">
        <f t="shared" si="90"/>
        <v>2340</v>
      </c>
      <c r="Q964" s="1">
        <v>30</v>
      </c>
      <c r="R964" s="1">
        <f t="shared" si="91"/>
        <v>702</v>
      </c>
      <c r="S964" s="1">
        <f t="shared" si="92"/>
        <v>1638</v>
      </c>
      <c r="T964" s="1">
        <v>0.47</v>
      </c>
      <c r="U964" s="1">
        <f t="shared" si="93"/>
        <v>769.8599999999999</v>
      </c>
      <c r="V964" s="1">
        <f t="shared" si="94"/>
        <v>868.1400000000001</v>
      </c>
      <c r="W964" s="4">
        <f t="shared" si="95"/>
        <v>0.53</v>
      </c>
      <c r="X964" s="1" t="s">
        <v>147</v>
      </c>
      <c r="Y964" s="1" t="s">
        <v>72</v>
      </c>
      <c r="Z964" s="1" t="s">
        <v>66</v>
      </c>
      <c r="AA964" s="1"/>
      <c r="AB964" s="1"/>
      <c r="AC964" s="1" t="s">
        <v>42</v>
      </c>
    </row>
    <row r="965" spans="1:29">
      <c r="A965" s="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c r="P965" s="1">
        <f t="shared" si="90"/>
        <v>1840</v>
      </c>
      <c r="Q965" s="1">
        <v>0</v>
      </c>
      <c r="R965" s="1">
        <f t="shared" si="91"/>
        <v>0</v>
      </c>
      <c r="S965" s="1">
        <f t="shared" si="92"/>
        <v>1840</v>
      </c>
      <c r="T965" s="1">
        <v>0.5</v>
      </c>
      <c r="U965" s="1">
        <f t="shared" si="93"/>
        <v>920</v>
      </c>
      <c r="V965" s="1">
        <f t="shared" si="94"/>
        <v>920</v>
      </c>
      <c r="W965" s="4">
        <f t="shared" si="95"/>
        <v>0.5</v>
      </c>
      <c r="X965" s="1" t="s">
        <v>50</v>
      </c>
      <c r="Y965" s="1" t="s">
        <v>57</v>
      </c>
      <c r="Z965" s="1" t="s">
        <v>51</v>
      </c>
      <c r="AA965" s="2">
        <v>45951</v>
      </c>
      <c r="AB965" s="1"/>
      <c r="AC965" s="1" t="s">
        <v>42</v>
      </c>
    </row>
    <row r="966" spans="1:29">
      <c r="A966" s="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c r="P966" s="1">
        <f t="shared" si="90"/>
        <v>130</v>
      </c>
      <c r="Q966" s="1">
        <v>0</v>
      </c>
      <c r="R966" s="1">
        <f t="shared" si="91"/>
        <v>0</v>
      </c>
      <c r="S966" s="1">
        <f t="shared" si="92"/>
        <v>130</v>
      </c>
      <c r="T966" s="1">
        <v>0.62</v>
      </c>
      <c r="U966" s="1">
        <f t="shared" si="93"/>
        <v>80.599999999999994</v>
      </c>
      <c r="V966" s="1">
        <f t="shared" si="94"/>
        <v>49.400000000000006</v>
      </c>
      <c r="W966" s="4">
        <f t="shared" si="95"/>
        <v>0.38000000000000006</v>
      </c>
      <c r="X966" s="1" t="s">
        <v>39</v>
      </c>
      <c r="Y966" s="1" t="s">
        <v>40</v>
      </c>
      <c r="Z966" s="1" t="s">
        <v>41</v>
      </c>
      <c r="AA966" s="2">
        <v>45947</v>
      </c>
      <c r="AB966" s="1">
        <v>5</v>
      </c>
      <c r="AC966" s="1" t="s">
        <v>42</v>
      </c>
    </row>
    <row r="967" spans="1:29">
      <c r="A967" s="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c r="P967" s="1">
        <f t="shared" si="90"/>
        <v>3300</v>
      </c>
      <c r="Q967" s="1">
        <v>20</v>
      </c>
      <c r="R967" s="1">
        <f t="shared" si="91"/>
        <v>660</v>
      </c>
      <c r="S967" s="1">
        <f t="shared" si="92"/>
        <v>2640</v>
      </c>
      <c r="T967" s="1">
        <v>0.47</v>
      </c>
      <c r="U967" s="1">
        <f t="shared" si="93"/>
        <v>1240.8</v>
      </c>
      <c r="V967" s="1">
        <f t="shared" si="94"/>
        <v>1399.2</v>
      </c>
      <c r="W967" s="4">
        <f t="shared" si="95"/>
        <v>0.53</v>
      </c>
      <c r="X967" s="1" t="s">
        <v>104</v>
      </c>
      <c r="Y967" s="1" t="s">
        <v>72</v>
      </c>
      <c r="Z967" s="1" t="s">
        <v>66</v>
      </c>
      <c r="AA967" s="1"/>
      <c r="AB967" s="1"/>
      <c r="AC967" s="1" t="s">
        <v>42</v>
      </c>
    </row>
    <row r="968" spans="1:29">
      <c r="A968" s="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c r="P968" s="1">
        <f t="shared" si="90"/>
        <v>49600</v>
      </c>
      <c r="Q968" s="1">
        <v>30</v>
      </c>
      <c r="R968" s="1">
        <f t="shared" si="91"/>
        <v>14880</v>
      </c>
      <c r="S968" s="1">
        <f t="shared" si="92"/>
        <v>34720</v>
      </c>
      <c r="T968" s="1">
        <v>0.52</v>
      </c>
      <c r="U968" s="1">
        <f t="shared" si="93"/>
        <v>18054.400000000001</v>
      </c>
      <c r="V968" s="1">
        <f t="shared" si="94"/>
        <v>16665.599999999999</v>
      </c>
      <c r="W968" s="4">
        <f t="shared" si="95"/>
        <v>0.48</v>
      </c>
      <c r="X968" s="1" t="s">
        <v>50</v>
      </c>
      <c r="Y968" s="1" t="s">
        <v>81</v>
      </c>
      <c r="Z968" s="1" t="s">
        <v>22</v>
      </c>
      <c r="AA968" s="1"/>
      <c r="AB968" s="1"/>
      <c r="AC968" s="1" t="s">
        <v>93</v>
      </c>
    </row>
    <row r="969" spans="1:29">
      <c r="A969" s="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c r="P969" s="1">
        <f t="shared" si="90"/>
        <v>266040</v>
      </c>
      <c r="Q969" s="1">
        <v>20</v>
      </c>
      <c r="R969" s="1">
        <f t="shared" si="91"/>
        <v>53208</v>
      </c>
      <c r="S969" s="1">
        <f t="shared" si="92"/>
        <v>212832</v>
      </c>
      <c r="T969" s="1">
        <v>0.57999999999999996</v>
      </c>
      <c r="U969" s="1">
        <f t="shared" si="93"/>
        <v>123442.56</v>
      </c>
      <c r="V969" s="1">
        <f t="shared" si="94"/>
        <v>89389.440000000002</v>
      </c>
      <c r="W969" s="4">
        <f t="shared" si="95"/>
        <v>0.42</v>
      </c>
      <c r="X969" s="1" t="s">
        <v>39</v>
      </c>
      <c r="Y969" s="1" t="s">
        <v>40</v>
      </c>
      <c r="Z969" s="1" t="s">
        <v>41</v>
      </c>
      <c r="AA969" s="2">
        <v>45951</v>
      </c>
      <c r="AB969" s="1">
        <v>4</v>
      </c>
      <c r="AC969" s="1" t="s">
        <v>42</v>
      </c>
    </row>
    <row r="970" spans="1:29">
      <c r="A970" s="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c r="P970" s="1">
        <f t="shared" si="90"/>
        <v>12180</v>
      </c>
      <c r="Q970" s="1">
        <v>25</v>
      </c>
      <c r="R970" s="1">
        <f t="shared" si="91"/>
        <v>3045</v>
      </c>
      <c r="S970" s="1">
        <f t="shared" si="92"/>
        <v>9135</v>
      </c>
      <c r="T970" s="1">
        <v>0.48</v>
      </c>
      <c r="U970" s="1">
        <f t="shared" si="93"/>
        <v>4384.8</v>
      </c>
      <c r="V970" s="1">
        <f t="shared" si="94"/>
        <v>4750.2</v>
      </c>
      <c r="W970" s="4">
        <f t="shared" si="95"/>
        <v>0.52</v>
      </c>
      <c r="X970" s="1" t="s">
        <v>50</v>
      </c>
      <c r="Y970" s="1" t="s">
        <v>57</v>
      </c>
      <c r="Z970" s="1" t="s">
        <v>41</v>
      </c>
      <c r="AA970" s="2">
        <v>45951</v>
      </c>
      <c r="AB970" s="1">
        <v>5</v>
      </c>
      <c r="AC970" s="1" t="s">
        <v>42</v>
      </c>
    </row>
    <row r="971" spans="1:29">
      <c r="A971" s="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c r="P971" s="1">
        <f t="shared" si="90"/>
        <v>12000</v>
      </c>
      <c r="Q971" s="1">
        <v>30</v>
      </c>
      <c r="R971" s="1">
        <f t="shared" si="91"/>
        <v>3600</v>
      </c>
      <c r="S971" s="1">
        <f t="shared" si="92"/>
        <v>8400</v>
      </c>
      <c r="T971" s="1">
        <v>0.45</v>
      </c>
      <c r="U971" s="1">
        <f t="shared" si="93"/>
        <v>3780</v>
      </c>
      <c r="V971" s="1">
        <f t="shared" si="94"/>
        <v>4620</v>
      </c>
      <c r="W971" s="4">
        <f t="shared" si="95"/>
        <v>0.55000000000000004</v>
      </c>
      <c r="X971" s="1" t="s">
        <v>39</v>
      </c>
      <c r="Y971" s="1" t="s">
        <v>81</v>
      </c>
      <c r="Z971" s="1" t="s">
        <v>41</v>
      </c>
      <c r="AA971" s="2">
        <v>45950</v>
      </c>
      <c r="AB971" s="1">
        <v>5</v>
      </c>
      <c r="AC971" s="1" t="s">
        <v>42</v>
      </c>
    </row>
    <row r="972" spans="1:29">
      <c r="A972" s="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c r="P972" s="1">
        <f t="shared" si="90"/>
        <v>12630</v>
      </c>
      <c r="Q972" s="1">
        <v>30</v>
      </c>
      <c r="R972" s="1">
        <f t="shared" si="91"/>
        <v>3789</v>
      </c>
      <c r="S972" s="1">
        <f t="shared" si="92"/>
        <v>8841</v>
      </c>
      <c r="T972" s="1">
        <v>0.48</v>
      </c>
      <c r="U972" s="1">
        <f t="shared" si="93"/>
        <v>4243.68</v>
      </c>
      <c r="V972" s="1">
        <f t="shared" si="94"/>
        <v>4597.32</v>
      </c>
      <c r="W972" s="4">
        <f t="shared" si="95"/>
        <v>0.52</v>
      </c>
      <c r="X972" s="1" t="s">
        <v>56</v>
      </c>
      <c r="Y972" s="1" t="s">
        <v>57</v>
      </c>
      <c r="Z972" s="1" t="s">
        <v>51</v>
      </c>
      <c r="AA972" s="2">
        <v>45951</v>
      </c>
      <c r="AB972" s="1"/>
      <c r="AC972" s="1" t="s">
        <v>42</v>
      </c>
    </row>
    <row r="973" spans="1:29">
      <c r="A973" s="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c r="P973" s="1">
        <f t="shared" si="90"/>
        <v>73000</v>
      </c>
      <c r="Q973" s="1">
        <v>0</v>
      </c>
      <c r="R973" s="1">
        <f t="shared" si="91"/>
        <v>0</v>
      </c>
      <c r="S973" s="1">
        <f t="shared" si="92"/>
        <v>73000</v>
      </c>
      <c r="T973" s="1">
        <v>0.57999999999999996</v>
      </c>
      <c r="U973" s="1">
        <f t="shared" si="93"/>
        <v>42340</v>
      </c>
      <c r="V973" s="1">
        <f t="shared" si="94"/>
        <v>30660</v>
      </c>
      <c r="W973" s="4">
        <f t="shared" si="95"/>
        <v>0.42</v>
      </c>
      <c r="X973" s="1" t="s">
        <v>56</v>
      </c>
      <c r="Y973" s="1" t="s">
        <v>40</v>
      </c>
      <c r="Z973" s="1" t="s">
        <v>41</v>
      </c>
      <c r="AA973" s="2">
        <v>45948</v>
      </c>
      <c r="AB973" s="1">
        <v>4</v>
      </c>
      <c r="AC973" s="1" t="s">
        <v>42</v>
      </c>
    </row>
    <row r="974" spans="1:29">
      <c r="A974" s="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c r="P974" s="1">
        <f t="shared" si="90"/>
        <v>6720</v>
      </c>
      <c r="Q974" s="1">
        <v>0</v>
      </c>
      <c r="R974" s="1">
        <f t="shared" si="91"/>
        <v>0</v>
      </c>
      <c r="S974" s="1">
        <f t="shared" si="92"/>
        <v>6720</v>
      </c>
      <c r="T974" s="1">
        <v>0.45</v>
      </c>
      <c r="U974" s="1">
        <f t="shared" si="93"/>
        <v>3024</v>
      </c>
      <c r="V974" s="1">
        <f t="shared" si="94"/>
        <v>3696</v>
      </c>
      <c r="W974" s="4">
        <f t="shared" si="95"/>
        <v>0.55000000000000004</v>
      </c>
      <c r="X974" s="1" t="s">
        <v>92</v>
      </c>
      <c r="Y974" s="1" t="s">
        <v>57</v>
      </c>
      <c r="Z974" s="1" t="s">
        <v>51</v>
      </c>
      <c r="AA974" s="2">
        <v>45950</v>
      </c>
      <c r="AB974" s="1"/>
      <c r="AC974" s="1" t="s">
        <v>42</v>
      </c>
    </row>
    <row r="975" spans="1:29">
      <c r="A975" s="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c r="P975" s="1">
        <f t="shared" si="90"/>
        <v>3350</v>
      </c>
      <c r="Q975" s="1">
        <v>30</v>
      </c>
      <c r="R975" s="1">
        <f t="shared" si="91"/>
        <v>1005</v>
      </c>
      <c r="S975" s="1">
        <f t="shared" si="92"/>
        <v>2345</v>
      </c>
      <c r="T975" s="1">
        <v>0.48</v>
      </c>
      <c r="U975" s="1">
        <f t="shared" si="93"/>
        <v>1125.5999999999999</v>
      </c>
      <c r="V975" s="1">
        <f t="shared" si="94"/>
        <v>1219.4000000000001</v>
      </c>
      <c r="W975" s="4">
        <f t="shared" si="95"/>
        <v>0.52</v>
      </c>
      <c r="X975" s="1" t="s">
        <v>56</v>
      </c>
      <c r="Y975" s="1" t="s">
        <v>72</v>
      </c>
      <c r="Z975" s="1" t="s">
        <v>41</v>
      </c>
      <c r="AA975" s="2">
        <v>45950</v>
      </c>
      <c r="AB975" s="1">
        <v>3</v>
      </c>
      <c r="AC975" s="1" t="s">
        <v>42</v>
      </c>
    </row>
    <row r="976" spans="1:29">
      <c r="A976" s="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c r="P976" s="1">
        <f t="shared" si="90"/>
        <v>26000</v>
      </c>
      <c r="Q976" s="1">
        <v>10</v>
      </c>
      <c r="R976" s="1">
        <f t="shared" si="91"/>
        <v>2600</v>
      </c>
      <c r="S976" s="1">
        <f t="shared" si="92"/>
        <v>23400</v>
      </c>
      <c r="T976" s="1">
        <v>0.47</v>
      </c>
      <c r="U976" s="1">
        <f t="shared" si="93"/>
        <v>10998</v>
      </c>
      <c r="V976" s="1">
        <f t="shared" si="94"/>
        <v>12402</v>
      </c>
      <c r="W976" s="4">
        <f t="shared" si="95"/>
        <v>0.53</v>
      </c>
      <c r="X976" s="1" t="s">
        <v>39</v>
      </c>
      <c r="Y976" s="1" t="s">
        <v>81</v>
      </c>
      <c r="Z976" s="1" t="s">
        <v>41</v>
      </c>
      <c r="AA976" s="2">
        <v>45950</v>
      </c>
      <c r="AB976" s="1">
        <v>5</v>
      </c>
      <c r="AC976" s="1" t="s">
        <v>42</v>
      </c>
    </row>
    <row r="977" spans="1:29">
      <c r="A977" s="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c r="P977" s="1">
        <f t="shared" si="90"/>
        <v>1740</v>
      </c>
      <c r="Q977" s="1">
        <v>0</v>
      </c>
      <c r="R977" s="1">
        <f t="shared" si="91"/>
        <v>0</v>
      </c>
      <c r="S977" s="1">
        <f t="shared" si="92"/>
        <v>1740</v>
      </c>
      <c r="T977" s="1">
        <v>0.47</v>
      </c>
      <c r="U977" s="1">
        <f t="shared" si="93"/>
        <v>817.8</v>
      </c>
      <c r="V977" s="1">
        <f t="shared" si="94"/>
        <v>922.2</v>
      </c>
      <c r="W977" s="4">
        <f t="shared" si="95"/>
        <v>0.53</v>
      </c>
      <c r="X977" s="1" t="s">
        <v>39</v>
      </c>
      <c r="Y977" s="1" t="s">
        <v>57</v>
      </c>
      <c r="Z977" s="1" t="s">
        <v>51</v>
      </c>
      <c r="AA977" s="2">
        <v>45953</v>
      </c>
      <c r="AB977" s="1"/>
      <c r="AC977" s="1" t="s">
        <v>42</v>
      </c>
    </row>
    <row r="978" spans="1:29">
      <c r="A978" s="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c r="P978" s="1">
        <f t="shared" si="90"/>
        <v>9840</v>
      </c>
      <c r="Q978" s="1">
        <v>5</v>
      </c>
      <c r="R978" s="1">
        <f t="shared" si="91"/>
        <v>492</v>
      </c>
      <c r="S978" s="1">
        <f t="shared" si="92"/>
        <v>9348</v>
      </c>
      <c r="T978" s="1">
        <v>0.45</v>
      </c>
      <c r="U978" s="1">
        <f t="shared" si="93"/>
        <v>4206.6000000000004</v>
      </c>
      <c r="V978" s="1">
        <f t="shared" si="94"/>
        <v>5141.3999999999996</v>
      </c>
      <c r="W978" s="4">
        <f t="shared" si="95"/>
        <v>0.54999999999999993</v>
      </c>
      <c r="X978" s="1" t="s">
        <v>65</v>
      </c>
      <c r="Y978" s="1" t="s">
        <v>72</v>
      </c>
      <c r="Z978" s="1" t="s">
        <v>120</v>
      </c>
      <c r="AA978" s="1"/>
      <c r="AB978" s="1"/>
      <c r="AC978" s="1" t="s">
        <v>42</v>
      </c>
    </row>
    <row r="979" spans="1:29">
      <c r="A979" s="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c r="P979" s="1">
        <f t="shared" si="90"/>
        <v>64410</v>
      </c>
      <c r="Q979" s="1">
        <v>0</v>
      </c>
      <c r="R979" s="1">
        <f t="shared" si="91"/>
        <v>0</v>
      </c>
      <c r="S979" s="1">
        <f t="shared" si="92"/>
        <v>64410</v>
      </c>
      <c r="T979" s="1">
        <v>0.57999999999999996</v>
      </c>
      <c r="U979" s="1">
        <f t="shared" si="93"/>
        <v>37357.799999999996</v>
      </c>
      <c r="V979" s="1">
        <f t="shared" si="94"/>
        <v>27052.200000000004</v>
      </c>
      <c r="W979" s="4">
        <f t="shared" si="95"/>
        <v>0.4200000000000001</v>
      </c>
      <c r="X979" s="1" t="s">
        <v>104</v>
      </c>
      <c r="Y979" s="1" t="s">
        <v>81</v>
      </c>
      <c r="Z979" s="1" t="s">
        <v>51</v>
      </c>
      <c r="AA979" s="2">
        <v>45948</v>
      </c>
      <c r="AB979" s="1"/>
      <c r="AC979" s="1" t="s">
        <v>42</v>
      </c>
    </row>
    <row r="980" spans="1:29">
      <c r="A980" s="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c r="P980" s="1">
        <f t="shared" si="90"/>
        <v>15800</v>
      </c>
      <c r="Q980" s="1">
        <v>25</v>
      </c>
      <c r="R980" s="1">
        <f t="shared" si="91"/>
        <v>3950</v>
      </c>
      <c r="S980" s="1">
        <f t="shared" si="92"/>
        <v>11850</v>
      </c>
      <c r="T980" s="1">
        <v>0.47</v>
      </c>
      <c r="U980" s="1">
        <f t="shared" si="93"/>
        <v>5569.5</v>
      </c>
      <c r="V980" s="1">
        <f t="shared" si="94"/>
        <v>6280.5</v>
      </c>
      <c r="W980" s="4">
        <f t="shared" si="95"/>
        <v>0.53</v>
      </c>
      <c r="X980" s="1" t="s">
        <v>147</v>
      </c>
      <c r="Y980" s="1" t="s">
        <v>72</v>
      </c>
      <c r="Z980" s="1" t="s">
        <v>51</v>
      </c>
      <c r="AA980" s="2">
        <v>45951</v>
      </c>
      <c r="AB980" s="1"/>
      <c r="AC980" s="1" t="s">
        <v>42</v>
      </c>
    </row>
    <row r="981" spans="1:29">
      <c r="A981" s="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c r="P981" s="1">
        <f t="shared" si="90"/>
        <v>18600</v>
      </c>
      <c r="Q981" s="1">
        <v>20</v>
      </c>
      <c r="R981" s="1">
        <f t="shared" si="91"/>
        <v>3720</v>
      </c>
      <c r="S981" s="1">
        <f t="shared" si="92"/>
        <v>14880</v>
      </c>
      <c r="T981" s="1">
        <v>0.52</v>
      </c>
      <c r="U981" s="1">
        <f t="shared" si="93"/>
        <v>7737.6</v>
      </c>
      <c r="V981" s="1">
        <f t="shared" si="94"/>
        <v>7142.4</v>
      </c>
      <c r="W981" s="4">
        <f t="shared" si="95"/>
        <v>0.48</v>
      </c>
      <c r="X981" s="1" t="s">
        <v>39</v>
      </c>
      <c r="Y981" s="1" t="s">
        <v>57</v>
      </c>
      <c r="Z981" s="1" t="s">
        <v>41</v>
      </c>
      <c r="AA981" s="2">
        <v>45955</v>
      </c>
      <c r="AB981" s="1">
        <v>4</v>
      </c>
      <c r="AC981" s="1" t="s">
        <v>42</v>
      </c>
    </row>
    <row r="982" spans="1:29">
      <c r="A982" s="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c r="P982" s="1">
        <f t="shared" si="90"/>
        <v>47760</v>
      </c>
      <c r="Q982" s="1">
        <v>0</v>
      </c>
      <c r="R982" s="1">
        <f t="shared" si="91"/>
        <v>0</v>
      </c>
      <c r="S982" s="1">
        <f t="shared" si="92"/>
        <v>47760</v>
      </c>
      <c r="T982" s="1">
        <v>0.52</v>
      </c>
      <c r="U982" s="1">
        <f t="shared" si="93"/>
        <v>24835.200000000001</v>
      </c>
      <c r="V982" s="1">
        <f t="shared" si="94"/>
        <v>22924.799999999999</v>
      </c>
      <c r="W982" s="4">
        <f t="shared" si="95"/>
        <v>0.48</v>
      </c>
      <c r="X982" s="1" t="s">
        <v>104</v>
      </c>
      <c r="Y982" s="1" t="s">
        <v>72</v>
      </c>
      <c r="Z982" s="1" t="s">
        <v>22</v>
      </c>
      <c r="AA982" s="1"/>
      <c r="AB982" s="1"/>
      <c r="AC982" s="1" t="s">
        <v>93</v>
      </c>
    </row>
    <row r="983" spans="1:29">
      <c r="A983" s="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c r="P983" s="1">
        <f t="shared" si="90"/>
        <v>2880</v>
      </c>
      <c r="Q983" s="1">
        <v>0</v>
      </c>
      <c r="R983" s="1">
        <f t="shared" si="91"/>
        <v>0</v>
      </c>
      <c r="S983" s="1">
        <f t="shared" si="92"/>
        <v>2880</v>
      </c>
      <c r="T983" s="1">
        <v>0.45</v>
      </c>
      <c r="U983" s="1">
        <f t="shared" si="93"/>
        <v>1296</v>
      </c>
      <c r="V983" s="1">
        <f t="shared" si="94"/>
        <v>1584</v>
      </c>
      <c r="W983" s="4">
        <f t="shared" si="95"/>
        <v>0.55000000000000004</v>
      </c>
      <c r="X983" s="1" t="s">
        <v>65</v>
      </c>
      <c r="Y983" s="1" t="s">
        <v>72</v>
      </c>
      <c r="Z983" s="1" t="s">
        <v>41</v>
      </c>
      <c r="AA983" s="2">
        <v>45953</v>
      </c>
      <c r="AB983" s="1">
        <v>4</v>
      </c>
      <c r="AC983" s="1" t="s">
        <v>42</v>
      </c>
    </row>
    <row r="984" spans="1:29">
      <c r="A984" s="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c r="P984" s="1">
        <f t="shared" si="90"/>
        <v>32490</v>
      </c>
      <c r="Q984" s="1">
        <v>0</v>
      </c>
      <c r="R984" s="1">
        <f t="shared" si="91"/>
        <v>0</v>
      </c>
      <c r="S984" s="1">
        <f t="shared" si="92"/>
        <v>32490</v>
      </c>
      <c r="T984" s="1">
        <v>0.52</v>
      </c>
      <c r="U984" s="1">
        <f t="shared" si="93"/>
        <v>16894.8</v>
      </c>
      <c r="V984" s="1">
        <f t="shared" si="94"/>
        <v>15595.2</v>
      </c>
      <c r="W984" s="4">
        <f t="shared" si="95"/>
        <v>0.48000000000000004</v>
      </c>
      <c r="X984" s="1" t="s">
        <v>50</v>
      </c>
      <c r="Y984" s="1" t="s">
        <v>72</v>
      </c>
      <c r="Z984" s="1" t="s">
        <v>41</v>
      </c>
      <c r="AA984" s="2">
        <v>45952</v>
      </c>
      <c r="AB984" s="1">
        <v>3</v>
      </c>
      <c r="AC984" s="1" t="s">
        <v>42</v>
      </c>
    </row>
    <row r="985" spans="1:29">
      <c r="A985" s="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c r="P985" s="1">
        <f t="shared" si="90"/>
        <v>1110</v>
      </c>
      <c r="Q985" s="1">
        <v>30</v>
      </c>
      <c r="R985" s="1">
        <f t="shared" si="91"/>
        <v>333</v>
      </c>
      <c r="S985" s="1">
        <f t="shared" si="92"/>
        <v>777</v>
      </c>
      <c r="T985" s="1">
        <v>0.47</v>
      </c>
      <c r="U985" s="1">
        <f t="shared" si="93"/>
        <v>365.19</v>
      </c>
      <c r="V985" s="1">
        <f t="shared" si="94"/>
        <v>411.81</v>
      </c>
      <c r="W985" s="4">
        <f t="shared" si="95"/>
        <v>0.53</v>
      </c>
      <c r="X985" s="1" t="s">
        <v>56</v>
      </c>
      <c r="Y985" s="1" t="s">
        <v>72</v>
      </c>
      <c r="Z985" s="1" t="s">
        <v>120</v>
      </c>
      <c r="AA985" s="1"/>
      <c r="AB985" s="1"/>
      <c r="AC985" s="1" t="s">
        <v>42</v>
      </c>
    </row>
    <row r="986" spans="1:29">
      <c r="A986" s="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c r="P986" s="1">
        <f t="shared" si="90"/>
        <v>63850</v>
      </c>
      <c r="Q986" s="1">
        <v>15</v>
      </c>
      <c r="R986" s="1">
        <f t="shared" si="91"/>
        <v>9577.5</v>
      </c>
      <c r="S986" s="1">
        <f t="shared" si="92"/>
        <v>54272.5</v>
      </c>
      <c r="T986" s="1">
        <v>0.52</v>
      </c>
      <c r="U986" s="1">
        <f t="shared" si="93"/>
        <v>28221.7</v>
      </c>
      <c r="V986" s="1">
        <f t="shared" si="94"/>
        <v>26050.799999999999</v>
      </c>
      <c r="W986" s="4">
        <f t="shared" si="95"/>
        <v>0.48</v>
      </c>
      <c r="X986" s="1" t="s">
        <v>50</v>
      </c>
      <c r="Y986" s="1" t="s">
        <v>72</v>
      </c>
      <c r="Z986" s="1" t="s">
        <v>41</v>
      </c>
      <c r="AA986" s="2">
        <v>45956</v>
      </c>
      <c r="AB986" s="1">
        <v>5</v>
      </c>
      <c r="AC986" s="1" t="s">
        <v>42</v>
      </c>
    </row>
    <row r="987" spans="1:29">
      <c r="A987" s="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c r="P987" s="1">
        <f t="shared" si="90"/>
        <v>11030</v>
      </c>
      <c r="Q987" s="1">
        <v>25</v>
      </c>
      <c r="R987" s="1">
        <f t="shared" si="91"/>
        <v>2757.5</v>
      </c>
      <c r="S987" s="1">
        <f t="shared" si="92"/>
        <v>8272.5</v>
      </c>
      <c r="T987" s="1">
        <v>0.57999999999999996</v>
      </c>
      <c r="U987" s="1">
        <f t="shared" si="93"/>
        <v>4798.0499999999993</v>
      </c>
      <c r="V987" s="1">
        <f t="shared" si="94"/>
        <v>3474.4500000000007</v>
      </c>
      <c r="W987" s="4">
        <f t="shared" si="95"/>
        <v>0.4200000000000001</v>
      </c>
      <c r="X987" s="1" t="s">
        <v>147</v>
      </c>
      <c r="Y987" s="1" t="s">
        <v>81</v>
      </c>
      <c r="Z987" s="1" t="s">
        <v>41</v>
      </c>
      <c r="AA987" s="2">
        <v>45954</v>
      </c>
      <c r="AB987" s="1">
        <v>5</v>
      </c>
      <c r="AC987" s="1" t="s">
        <v>42</v>
      </c>
    </row>
    <row r="988" spans="1:29">
      <c r="A988" s="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c r="P988" s="1">
        <f t="shared" si="90"/>
        <v>380</v>
      </c>
      <c r="Q988" s="1">
        <v>0</v>
      </c>
      <c r="R988" s="1">
        <f t="shared" si="91"/>
        <v>0</v>
      </c>
      <c r="S988" s="1">
        <f t="shared" si="92"/>
        <v>380</v>
      </c>
      <c r="T988" s="1">
        <v>0.62</v>
      </c>
      <c r="U988" s="1">
        <f t="shared" si="93"/>
        <v>235.6</v>
      </c>
      <c r="V988" s="1">
        <f t="shared" si="94"/>
        <v>144.4</v>
      </c>
      <c r="W988" s="4">
        <f t="shared" si="95"/>
        <v>0.38</v>
      </c>
      <c r="X988" s="1" t="s">
        <v>56</v>
      </c>
      <c r="Y988" s="1" t="s">
        <v>81</v>
      </c>
      <c r="Z988" s="1" t="s">
        <v>66</v>
      </c>
      <c r="AA988" s="1"/>
      <c r="AB988" s="1"/>
      <c r="AC988" s="1" t="s">
        <v>42</v>
      </c>
    </row>
    <row r="989" spans="1:29">
      <c r="A989" s="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c r="P989" s="1">
        <f t="shared" si="90"/>
        <v>580</v>
      </c>
      <c r="Q989" s="1">
        <v>0</v>
      </c>
      <c r="R989" s="1">
        <f t="shared" si="91"/>
        <v>0</v>
      </c>
      <c r="S989" s="1">
        <f t="shared" si="92"/>
        <v>580</v>
      </c>
      <c r="T989" s="1">
        <v>0.35</v>
      </c>
      <c r="U989" s="1">
        <f t="shared" si="93"/>
        <v>203</v>
      </c>
      <c r="V989" s="1">
        <f t="shared" si="94"/>
        <v>377</v>
      </c>
      <c r="W989" s="4">
        <f t="shared" si="95"/>
        <v>0.65</v>
      </c>
      <c r="X989" s="1" t="s">
        <v>50</v>
      </c>
      <c r="Y989" s="1" t="s">
        <v>81</v>
      </c>
      <c r="Z989" s="1" t="s">
        <v>41</v>
      </c>
      <c r="AA989" s="2">
        <v>45955</v>
      </c>
      <c r="AB989" s="1">
        <v>4</v>
      </c>
      <c r="AC989" s="1" t="s">
        <v>42</v>
      </c>
    </row>
    <row r="990" spans="1:29">
      <c r="A990" s="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c r="P990" s="1">
        <f t="shared" si="90"/>
        <v>600</v>
      </c>
      <c r="Q990" s="1">
        <v>5</v>
      </c>
      <c r="R990" s="1">
        <f t="shared" si="91"/>
        <v>30</v>
      </c>
      <c r="S990" s="1">
        <f t="shared" si="92"/>
        <v>570</v>
      </c>
      <c r="T990" s="1">
        <v>0.62</v>
      </c>
      <c r="U990" s="1">
        <f t="shared" si="93"/>
        <v>353.4</v>
      </c>
      <c r="V990" s="1">
        <f t="shared" si="94"/>
        <v>216.60000000000002</v>
      </c>
      <c r="W990" s="4">
        <f t="shared" si="95"/>
        <v>0.38000000000000006</v>
      </c>
      <c r="X990" s="1" t="s">
        <v>56</v>
      </c>
      <c r="Y990" s="1" t="s">
        <v>72</v>
      </c>
      <c r="Z990" s="1" t="s">
        <v>41</v>
      </c>
      <c r="AA990" s="2">
        <v>45950</v>
      </c>
      <c r="AB990" s="1">
        <v>3</v>
      </c>
      <c r="AC990" s="1" t="s">
        <v>42</v>
      </c>
    </row>
    <row r="991" spans="1:29">
      <c r="A991" s="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c r="P991" s="1">
        <f t="shared" si="90"/>
        <v>3320</v>
      </c>
      <c r="Q991" s="1">
        <v>20</v>
      </c>
      <c r="R991" s="1">
        <f t="shared" si="91"/>
        <v>664</v>
      </c>
      <c r="S991" s="1">
        <f t="shared" si="92"/>
        <v>2656</v>
      </c>
      <c r="T991" s="1">
        <v>0.45</v>
      </c>
      <c r="U991" s="1">
        <f t="shared" si="93"/>
        <v>1195.2</v>
      </c>
      <c r="V991" s="1">
        <f t="shared" si="94"/>
        <v>1460.8</v>
      </c>
      <c r="W991" s="4">
        <f t="shared" si="95"/>
        <v>0.54999999999999993</v>
      </c>
      <c r="X991" s="1" t="s">
        <v>50</v>
      </c>
      <c r="Y991" s="1" t="s">
        <v>72</v>
      </c>
      <c r="Z991" s="1" t="s">
        <v>120</v>
      </c>
      <c r="AA991" s="1"/>
      <c r="AB991" s="1"/>
      <c r="AC991" s="1" t="s">
        <v>42</v>
      </c>
    </row>
    <row r="992" spans="1:29">
      <c r="A992" s="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c r="P992" s="1">
        <f t="shared" si="90"/>
        <v>5860</v>
      </c>
      <c r="Q992" s="1">
        <v>0</v>
      </c>
      <c r="R992" s="1">
        <f t="shared" si="91"/>
        <v>0</v>
      </c>
      <c r="S992" s="1">
        <f t="shared" si="92"/>
        <v>5860</v>
      </c>
      <c r="T992" s="1">
        <v>0.5</v>
      </c>
      <c r="U992" s="1">
        <f t="shared" si="93"/>
        <v>2930</v>
      </c>
      <c r="V992" s="1">
        <f t="shared" si="94"/>
        <v>2930</v>
      </c>
      <c r="W992" s="4">
        <f t="shared" si="95"/>
        <v>0.5</v>
      </c>
      <c r="X992" s="1" t="s">
        <v>39</v>
      </c>
      <c r="Y992" s="1" t="s">
        <v>40</v>
      </c>
      <c r="Z992" s="1" t="s">
        <v>120</v>
      </c>
      <c r="AA992" s="1"/>
      <c r="AB992" s="1"/>
      <c r="AC992" s="1" t="s">
        <v>42</v>
      </c>
    </row>
    <row r="993" spans="1:29">
      <c r="A993" s="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c r="P993" s="1">
        <f t="shared" si="90"/>
        <v>9270</v>
      </c>
      <c r="Q993" s="1">
        <v>10</v>
      </c>
      <c r="R993" s="1">
        <f t="shared" si="91"/>
        <v>927</v>
      </c>
      <c r="S993" s="1">
        <f t="shared" si="92"/>
        <v>8343</v>
      </c>
      <c r="T993" s="1">
        <v>0.45</v>
      </c>
      <c r="U993" s="1">
        <f t="shared" si="93"/>
        <v>3754.35</v>
      </c>
      <c r="V993" s="1">
        <f t="shared" si="94"/>
        <v>4588.6499999999996</v>
      </c>
      <c r="W993" s="4">
        <f t="shared" si="95"/>
        <v>0.54999999999999993</v>
      </c>
      <c r="X993" s="1" t="s">
        <v>50</v>
      </c>
      <c r="Y993" s="1" t="s">
        <v>40</v>
      </c>
      <c r="Z993" s="1" t="s">
        <v>41</v>
      </c>
      <c r="AA993" s="2">
        <v>45952</v>
      </c>
      <c r="AB993" s="1">
        <v>4</v>
      </c>
      <c r="AC993" s="1" t="s">
        <v>42</v>
      </c>
    </row>
    <row r="994" spans="1:29">
      <c r="A994" s="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c r="P994" s="1">
        <f t="shared" si="90"/>
        <v>196200</v>
      </c>
      <c r="Q994" s="1">
        <v>0</v>
      </c>
      <c r="R994" s="1">
        <f t="shared" si="91"/>
        <v>0</v>
      </c>
      <c r="S994" s="1">
        <f t="shared" si="92"/>
        <v>196200</v>
      </c>
      <c r="T994" s="1">
        <v>0.57999999999999996</v>
      </c>
      <c r="U994" s="1">
        <f t="shared" si="93"/>
        <v>113795.99999999999</v>
      </c>
      <c r="V994" s="1">
        <f t="shared" si="94"/>
        <v>82404.000000000015</v>
      </c>
      <c r="W994" s="4">
        <f t="shared" si="95"/>
        <v>0.4200000000000001</v>
      </c>
      <c r="X994" s="1" t="s">
        <v>56</v>
      </c>
      <c r="Y994" s="1" t="s">
        <v>81</v>
      </c>
      <c r="Z994" s="1" t="s">
        <v>41</v>
      </c>
      <c r="AA994" s="2">
        <v>45955</v>
      </c>
      <c r="AB994" s="1">
        <v>3</v>
      </c>
      <c r="AC994" s="1" t="s">
        <v>42</v>
      </c>
    </row>
    <row r="995" spans="1:29">
      <c r="A995" s="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c r="P995" s="1">
        <f t="shared" si="90"/>
        <v>3880</v>
      </c>
      <c r="Q995" s="1">
        <v>30</v>
      </c>
      <c r="R995" s="1">
        <f t="shared" si="91"/>
        <v>1164</v>
      </c>
      <c r="S995" s="1">
        <f t="shared" si="92"/>
        <v>2716</v>
      </c>
      <c r="T995" s="1">
        <v>0.52</v>
      </c>
      <c r="U995" s="1">
        <f t="shared" si="93"/>
        <v>1412.32</v>
      </c>
      <c r="V995" s="1">
        <f t="shared" si="94"/>
        <v>1303.68</v>
      </c>
      <c r="W995" s="4">
        <f t="shared" si="95"/>
        <v>0.48000000000000004</v>
      </c>
      <c r="X995" s="1" t="s">
        <v>65</v>
      </c>
      <c r="Y995" s="1" t="s">
        <v>81</v>
      </c>
      <c r="Z995" s="1" t="s">
        <v>51</v>
      </c>
      <c r="AA995" s="2">
        <v>45953</v>
      </c>
      <c r="AB995" s="1"/>
      <c r="AC995" s="1" t="s">
        <v>42</v>
      </c>
    </row>
    <row r="996" spans="1:29">
      <c r="A996" s="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c r="P996" s="1">
        <f t="shared" si="90"/>
        <v>8160</v>
      </c>
      <c r="Q996" s="1">
        <v>5</v>
      </c>
      <c r="R996" s="1">
        <f t="shared" si="91"/>
        <v>408</v>
      </c>
      <c r="S996" s="1">
        <f t="shared" si="92"/>
        <v>7752</v>
      </c>
      <c r="T996" s="1">
        <v>0.48</v>
      </c>
      <c r="U996" s="1">
        <f t="shared" si="93"/>
        <v>3720.96</v>
      </c>
      <c r="V996" s="1">
        <f t="shared" si="94"/>
        <v>4031.04</v>
      </c>
      <c r="W996" s="4">
        <f t="shared" si="95"/>
        <v>0.52</v>
      </c>
      <c r="X996" s="1" t="s">
        <v>65</v>
      </c>
      <c r="Y996" s="1" t="s">
        <v>40</v>
      </c>
      <c r="Z996" s="1" t="s">
        <v>51</v>
      </c>
      <c r="AA996" s="2">
        <v>45956</v>
      </c>
      <c r="AB996" s="1"/>
      <c r="AC996" s="1" t="s">
        <v>42</v>
      </c>
    </row>
    <row r="997" spans="1:29">
      <c r="A997" s="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c r="P997" s="1">
        <f t="shared" si="90"/>
        <v>13680</v>
      </c>
      <c r="Q997" s="1">
        <v>0</v>
      </c>
      <c r="R997" s="1">
        <f t="shared" si="91"/>
        <v>0</v>
      </c>
      <c r="S997" s="1">
        <f t="shared" si="92"/>
        <v>13680</v>
      </c>
      <c r="T997" s="1">
        <v>0.47</v>
      </c>
      <c r="U997" s="1">
        <f t="shared" si="93"/>
        <v>6429.5999999999995</v>
      </c>
      <c r="V997" s="1">
        <f t="shared" si="94"/>
        <v>7250.4000000000005</v>
      </c>
      <c r="W997" s="4">
        <f t="shared" si="95"/>
        <v>0.53</v>
      </c>
      <c r="X997" s="1" t="s">
        <v>39</v>
      </c>
      <c r="Y997" s="1" t="s">
        <v>40</v>
      </c>
      <c r="Z997" s="1" t="s">
        <v>51</v>
      </c>
      <c r="AA997" s="2">
        <v>45953</v>
      </c>
      <c r="AB997" s="1"/>
      <c r="AC997" s="1" t="s">
        <v>42</v>
      </c>
    </row>
    <row r="998" spans="1:29">
      <c r="A998" s="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c r="P998" s="1">
        <f t="shared" si="90"/>
        <v>29120</v>
      </c>
      <c r="Q998" s="1">
        <v>20</v>
      </c>
      <c r="R998" s="1">
        <f t="shared" si="91"/>
        <v>5824</v>
      </c>
      <c r="S998" s="1">
        <f t="shared" si="92"/>
        <v>23296</v>
      </c>
      <c r="T998" s="1">
        <v>0.48</v>
      </c>
      <c r="U998" s="1">
        <f t="shared" si="93"/>
        <v>11182.08</v>
      </c>
      <c r="V998" s="1">
        <f t="shared" si="94"/>
        <v>12113.92</v>
      </c>
      <c r="W998" s="4">
        <f t="shared" si="95"/>
        <v>0.52</v>
      </c>
      <c r="X998" s="1" t="s">
        <v>147</v>
      </c>
      <c r="Y998" s="1" t="s">
        <v>40</v>
      </c>
      <c r="Z998" s="1" t="s">
        <v>120</v>
      </c>
      <c r="AA998" s="1"/>
      <c r="AB998" s="1"/>
      <c r="AC998" s="1" t="s">
        <v>42</v>
      </c>
    </row>
    <row r="999" spans="1:29">
      <c r="A999" s="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c r="P999" s="1">
        <f t="shared" si="90"/>
        <v>1120</v>
      </c>
      <c r="Q999" s="1">
        <v>0</v>
      </c>
      <c r="R999" s="1">
        <f t="shared" si="91"/>
        <v>0</v>
      </c>
      <c r="S999" s="1">
        <f t="shared" si="92"/>
        <v>1120</v>
      </c>
      <c r="T999" s="1">
        <v>0.62</v>
      </c>
      <c r="U999" s="1">
        <f t="shared" si="93"/>
        <v>694.4</v>
      </c>
      <c r="V999" s="1">
        <f t="shared" si="94"/>
        <v>425.6</v>
      </c>
      <c r="W999" s="4">
        <f t="shared" si="95"/>
        <v>0.38</v>
      </c>
      <c r="X999" s="1" t="s">
        <v>104</v>
      </c>
      <c r="Y999" s="1" t="s">
        <v>72</v>
      </c>
      <c r="Z999" s="1" t="s">
        <v>41</v>
      </c>
      <c r="AA999" s="2">
        <v>45953</v>
      </c>
      <c r="AB999" s="1">
        <v>5</v>
      </c>
      <c r="AC999" s="1" t="s">
        <v>42</v>
      </c>
    </row>
    <row r="1000" spans="1:29">
      <c r="A1000" s="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c r="P1000" s="1">
        <f t="shared" si="90"/>
        <v>18960</v>
      </c>
      <c r="Q1000" s="1">
        <v>25</v>
      </c>
      <c r="R1000" s="1">
        <f t="shared" si="91"/>
        <v>4740</v>
      </c>
      <c r="S1000" s="1">
        <f t="shared" si="92"/>
        <v>14220</v>
      </c>
      <c r="T1000" s="1">
        <v>0.52</v>
      </c>
      <c r="U1000" s="1">
        <f t="shared" si="93"/>
        <v>7394.4000000000005</v>
      </c>
      <c r="V1000" s="1">
        <f t="shared" si="94"/>
        <v>6825.5999999999995</v>
      </c>
      <c r="W1000" s="4">
        <f t="shared" si="95"/>
        <v>0.48</v>
      </c>
      <c r="X1000" s="1" t="s">
        <v>92</v>
      </c>
      <c r="Y1000" s="1" t="s">
        <v>72</v>
      </c>
      <c r="Z1000" s="1" t="s">
        <v>22</v>
      </c>
      <c r="AA1000" s="1"/>
      <c r="AB1000" s="1"/>
      <c r="AC1000" s="1" t="s">
        <v>93</v>
      </c>
    </row>
    <row r="1001" spans="1:29">
      <c r="A1001" s="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c r="P1001" s="1">
        <f t="shared" si="90"/>
        <v>16700</v>
      </c>
      <c r="Q1001" s="1">
        <v>0</v>
      </c>
      <c r="R1001" s="1">
        <f t="shared" si="91"/>
        <v>0</v>
      </c>
      <c r="S1001" s="1">
        <f t="shared" si="92"/>
        <v>16700</v>
      </c>
      <c r="T1001" s="1">
        <v>0.57999999999999996</v>
      </c>
      <c r="U1001" s="1">
        <f t="shared" si="93"/>
        <v>9686</v>
      </c>
      <c r="V1001" s="1">
        <f t="shared" si="94"/>
        <v>7014</v>
      </c>
      <c r="W1001" s="4">
        <f t="shared" si="95"/>
        <v>0.42</v>
      </c>
      <c r="X1001" s="1" t="s">
        <v>104</v>
      </c>
      <c r="Y1001" s="1" t="s">
        <v>57</v>
      </c>
      <c r="Z1001" s="1" t="s">
        <v>22</v>
      </c>
      <c r="AA1001" s="1"/>
      <c r="AB1001" s="1"/>
      <c r="AC1001" s="1" t="s">
        <v>93</v>
      </c>
    </row>
    <row r="1002" spans="1:29">
      <c r="A1002" s="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c r="P1002" s="1">
        <f t="shared" si="90"/>
        <v>5490</v>
      </c>
      <c r="Q1002" s="1">
        <v>5</v>
      </c>
      <c r="R1002" s="1">
        <f t="shared" si="91"/>
        <v>274.5</v>
      </c>
      <c r="S1002" s="1">
        <f t="shared" si="92"/>
        <v>5215.5</v>
      </c>
      <c r="T1002" s="1">
        <v>0.45</v>
      </c>
      <c r="U1002" s="1">
        <f t="shared" si="93"/>
        <v>2346.9749999999999</v>
      </c>
      <c r="V1002" s="1">
        <f t="shared" si="94"/>
        <v>2868.5250000000001</v>
      </c>
      <c r="W1002" s="4">
        <f t="shared" si="95"/>
        <v>0.55000000000000004</v>
      </c>
      <c r="X1002" s="1" t="s">
        <v>39</v>
      </c>
      <c r="Y1002" s="1" t="s">
        <v>57</v>
      </c>
      <c r="Z1002" s="1" t="s">
        <v>41</v>
      </c>
      <c r="AA1002" s="2">
        <v>45957</v>
      </c>
      <c r="AB1002" s="1">
        <v>4</v>
      </c>
      <c r="AC1002" s="1" t="s">
        <v>42</v>
      </c>
    </row>
    <row r="1003" spans="1:29">
      <c r="A1003" s="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c r="P1003" s="1">
        <f t="shared" si="90"/>
        <v>4100</v>
      </c>
      <c r="Q1003" s="1">
        <v>0</v>
      </c>
      <c r="R1003" s="1">
        <f t="shared" si="91"/>
        <v>0</v>
      </c>
      <c r="S1003" s="1">
        <f t="shared" si="92"/>
        <v>4100</v>
      </c>
      <c r="T1003" s="1">
        <v>0.47</v>
      </c>
      <c r="U1003" s="1">
        <f t="shared" si="93"/>
        <v>1927</v>
      </c>
      <c r="V1003" s="1">
        <f t="shared" si="94"/>
        <v>2173</v>
      </c>
      <c r="W1003" s="4">
        <f t="shared" si="95"/>
        <v>0.53</v>
      </c>
      <c r="X1003" s="1" t="s">
        <v>147</v>
      </c>
      <c r="Y1003" s="1" t="s">
        <v>57</v>
      </c>
      <c r="Z1003" s="1" t="s">
        <v>41</v>
      </c>
      <c r="AA1003" s="2">
        <v>45958</v>
      </c>
      <c r="AB1003" s="1">
        <v>5</v>
      </c>
      <c r="AC1003" s="1" t="s">
        <v>42</v>
      </c>
    </row>
    <row r="1004" spans="1:29">
      <c r="A1004" s="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c r="P1004" s="1">
        <f t="shared" si="90"/>
        <v>3040</v>
      </c>
      <c r="Q1004" s="1">
        <v>0</v>
      </c>
      <c r="R1004" s="1">
        <f t="shared" si="91"/>
        <v>0</v>
      </c>
      <c r="S1004" s="1">
        <f t="shared" si="92"/>
        <v>3040</v>
      </c>
      <c r="T1004" s="1">
        <v>0.48</v>
      </c>
      <c r="U1004" s="1">
        <f t="shared" si="93"/>
        <v>1459.2</v>
      </c>
      <c r="V1004" s="1">
        <f t="shared" si="94"/>
        <v>1580.8</v>
      </c>
      <c r="W1004" s="4">
        <f t="shared" si="95"/>
        <v>0.52</v>
      </c>
      <c r="X1004" s="1" t="s">
        <v>147</v>
      </c>
      <c r="Y1004" s="1" t="s">
        <v>81</v>
      </c>
      <c r="Z1004" s="1" t="s">
        <v>41</v>
      </c>
      <c r="AA1004" s="2">
        <v>45961</v>
      </c>
      <c r="AB1004" s="1">
        <v>5</v>
      </c>
      <c r="AC1004" s="1" t="s">
        <v>42</v>
      </c>
    </row>
    <row r="1005" spans="1:29">
      <c r="A1005" s="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c r="P1005" s="1">
        <f t="shared" si="90"/>
        <v>4700</v>
      </c>
      <c r="Q1005" s="1">
        <v>10</v>
      </c>
      <c r="R1005" s="1">
        <f t="shared" si="91"/>
        <v>470</v>
      </c>
      <c r="S1005" s="1">
        <f t="shared" si="92"/>
        <v>4230</v>
      </c>
      <c r="T1005" s="1">
        <v>0.35</v>
      </c>
      <c r="U1005" s="1">
        <f t="shared" si="93"/>
        <v>1480.5</v>
      </c>
      <c r="V1005" s="1">
        <f t="shared" si="94"/>
        <v>2749.5</v>
      </c>
      <c r="W1005" s="4">
        <f t="shared" si="95"/>
        <v>0.65</v>
      </c>
      <c r="X1005" s="1" t="s">
        <v>56</v>
      </c>
      <c r="Y1005" s="1" t="s">
        <v>40</v>
      </c>
      <c r="Z1005" s="1" t="s">
        <v>41</v>
      </c>
      <c r="AA1005" s="2">
        <v>45960</v>
      </c>
      <c r="AB1005" s="1">
        <v>4</v>
      </c>
      <c r="AC1005" s="1" t="s">
        <v>42</v>
      </c>
    </row>
    <row r="1006" spans="1:29">
      <c r="A1006" s="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c r="P1006" s="1">
        <f t="shared" si="90"/>
        <v>21200</v>
      </c>
      <c r="Q1006" s="1">
        <v>20</v>
      </c>
      <c r="R1006" s="1">
        <f t="shared" si="91"/>
        <v>4240</v>
      </c>
      <c r="S1006" s="1">
        <f t="shared" si="92"/>
        <v>16960</v>
      </c>
      <c r="T1006" s="1">
        <v>0.48</v>
      </c>
      <c r="U1006" s="1">
        <f t="shared" si="93"/>
        <v>8140.7999999999993</v>
      </c>
      <c r="V1006" s="1">
        <f t="shared" si="94"/>
        <v>8819.2000000000007</v>
      </c>
      <c r="W1006" s="4">
        <f t="shared" si="95"/>
        <v>0.52</v>
      </c>
      <c r="X1006" s="1" t="s">
        <v>104</v>
      </c>
      <c r="Y1006" s="1" t="s">
        <v>57</v>
      </c>
      <c r="Z1006" s="1" t="s">
        <v>51</v>
      </c>
      <c r="AA1006" s="2">
        <v>45961</v>
      </c>
      <c r="AB1006" s="1"/>
      <c r="AC1006" s="1" t="s">
        <v>42</v>
      </c>
    </row>
    <row r="1007" spans="1:29">
      <c r="A1007" s="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c r="P1007" s="1">
        <f t="shared" si="90"/>
        <v>182920</v>
      </c>
      <c r="Q1007" s="1">
        <v>0</v>
      </c>
      <c r="R1007" s="1">
        <f t="shared" si="91"/>
        <v>0</v>
      </c>
      <c r="S1007" s="1">
        <f t="shared" si="92"/>
        <v>182920</v>
      </c>
      <c r="T1007" s="1">
        <v>0.57999999999999996</v>
      </c>
      <c r="U1007" s="1">
        <f t="shared" si="93"/>
        <v>106093.59999999999</v>
      </c>
      <c r="V1007" s="1">
        <f t="shared" si="94"/>
        <v>76826.400000000009</v>
      </c>
      <c r="W1007" s="4">
        <f t="shared" si="95"/>
        <v>0.42000000000000004</v>
      </c>
      <c r="X1007" s="1" t="s">
        <v>104</v>
      </c>
      <c r="Y1007" s="1" t="s">
        <v>40</v>
      </c>
      <c r="Z1007" s="1" t="s">
        <v>120</v>
      </c>
      <c r="AA1007" s="1"/>
      <c r="AB1007" s="1"/>
      <c r="AC1007" s="1" t="s">
        <v>42</v>
      </c>
    </row>
    <row r="1008" spans="1:29">
      <c r="A1008" s="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c r="P1008" s="1">
        <f t="shared" si="90"/>
        <v>690</v>
      </c>
      <c r="Q1008" s="1">
        <v>0</v>
      </c>
      <c r="R1008" s="1">
        <f t="shared" si="91"/>
        <v>0</v>
      </c>
      <c r="S1008" s="1">
        <f t="shared" si="92"/>
        <v>690</v>
      </c>
      <c r="T1008" s="1">
        <v>0.62</v>
      </c>
      <c r="U1008" s="1">
        <f t="shared" si="93"/>
        <v>427.8</v>
      </c>
      <c r="V1008" s="1">
        <f t="shared" si="94"/>
        <v>262.2</v>
      </c>
      <c r="W1008" s="4">
        <f t="shared" si="95"/>
        <v>0.38</v>
      </c>
      <c r="X1008" s="1" t="s">
        <v>50</v>
      </c>
      <c r="Y1008" s="1" t="s">
        <v>72</v>
      </c>
      <c r="Z1008" s="1" t="s">
        <v>120</v>
      </c>
      <c r="AA1008" s="1"/>
      <c r="AB1008" s="1"/>
      <c r="AC1008" s="1" t="s">
        <v>42</v>
      </c>
    </row>
    <row r="1009" spans="1:29">
      <c r="A1009" s="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c r="P1009" s="1">
        <f t="shared" si="90"/>
        <v>650</v>
      </c>
      <c r="Q1009" s="1">
        <v>20</v>
      </c>
      <c r="R1009" s="1">
        <f t="shared" si="91"/>
        <v>130</v>
      </c>
      <c r="S1009" s="1">
        <f t="shared" si="92"/>
        <v>520</v>
      </c>
      <c r="T1009" s="1">
        <v>0.35</v>
      </c>
      <c r="U1009" s="1">
        <f t="shared" si="93"/>
        <v>182</v>
      </c>
      <c r="V1009" s="1">
        <f t="shared" si="94"/>
        <v>338</v>
      </c>
      <c r="W1009" s="4">
        <f t="shared" si="95"/>
        <v>0.65</v>
      </c>
      <c r="X1009" s="1" t="s">
        <v>92</v>
      </c>
      <c r="Y1009" s="1" t="s">
        <v>72</v>
      </c>
      <c r="Z1009" s="1" t="s">
        <v>51</v>
      </c>
      <c r="AA1009" s="2">
        <v>45959</v>
      </c>
      <c r="AB1009" s="1"/>
      <c r="AC1009" s="1" t="s">
        <v>42</v>
      </c>
    </row>
    <row r="1010" spans="1:29">
      <c r="A1010" s="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c r="P1010" s="1">
        <f t="shared" si="90"/>
        <v>1650</v>
      </c>
      <c r="Q1010" s="1">
        <v>15</v>
      </c>
      <c r="R1010" s="1">
        <f t="shared" si="91"/>
        <v>247.5</v>
      </c>
      <c r="S1010" s="1">
        <f t="shared" si="92"/>
        <v>1402.5</v>
      </c>
      <c r="T1010" s="1">
        <v>0.35</v>
      </c>
      <c r="U1010" s="1">
        <f t="shared" si="93"/>
        <v>490.87499999999994</v>
      </c>
      <c r="V1010" s="1">
        <f t="shared" si="94"/>
        <v>911.625</v>
      </c>
      <c r="W1010" s="4">
        <f t="shared" si="95"/>
        <v>0.65</v>
      </c>
      <c r="X1010" s="1" t="s">
        <v>56</v>
      </c>
      <c r="Y1010" s="1" t="s">
        <v>57</v>
      </c>
      <c r="Z1010" s="1" t="s">
        <v>41</v>
      </c>
      <c r="AA1010" s="2">
        <v>45964</v>
      </c>
      <c r="AB1010" s="1">
        <v>4</v>
      </c>
      <c r="AC1010" s="1" t="s">
        <v>42</v>
      </c>
    </row>
    <row r="1011" spans="1:29">
      <c r="A1011" s="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c r="P1011" s="1">
        <f t="shared" si="90"/>
        <v>780</v>
      </c>
      <c r="Q1011" s="1">
        <v>0</v>
      </c>
      <c r="R1011" s="1">
        <f t="shared" si="91"/>
        <v>0</v>
      </c>
      <c r="S1011" s="1">
        <f t="shared" si="92"/>
        <v>780</v>
      </c>
      <c r="T1011" s="1">
        <v>0.52</v>
      </c>
      <c r="U1011" s="1">
        <f t="shared" si="93"/>
        <v>405.6</v>
      </c>
      <c r="V1011" s="1">
        <f t="shared" si="94"/>
        <v>374.4</v>
      </c>
      <c r="W1011" s="4">
        <f t="shared" si="95"/>
        <v>0.48</v>
      </c>
      <c r="X1011" s="1" t="s">
        <v>147</v>
      </c>
      <c r="Y1011" s="1" t="s">
        <v>40</v>
      </c>
      <c r="Z1011" s="1" t="s">
        <v>51</v>
      </c>
      <c r="AA1011" s="2">
        <v>45963</v>
      </c>
      <c r="AB1011" s="1"/>
      <c r="AC1011" s="1" t="s">
        <v>42</v>
      </c>
    </row>
    <row r="1012" spans="1:29">
      <c r="A1012" s="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c r="P1012" s="1">
        <f t="shared" si="90"/>
        <v>6860</v>
      </c>
      <c r="Q1012" s="1">
        <v>0</v>
      </c>
      <c r="R1012" s="1">
        <f t="shared" si="91"/>
        <v>0</v>
      </c>
      <c r="S1012" s="1">
        <f t="shared" si="92"/>
        <v>6860</v>
      </c>
      <c r="T1012" s="1">
        <v>0.45</v>
      </c>
      <c r="U1012" s="1">
        <f t="shared" si="93"/>
        <v>3087</v>
      </c>
      <c r="V1012" s="1">
        <f t="shared" si="94"/>
        <v>3773</v>
      </c>
      <c r="W1012" s="4">
        <f t="shared" si="95"/>
        <v>0.55000000000000004</v>
      </c>
      <c r="X1012" s="1" t="s">
        <v>50</v>
      </c>
      <c r="Y1012" s="1" t="s">
        <v>72</v>
      </c>
      <c r="Z1012" s="1" t="s">
        <v>41</v>
      </c>
      <c r="AA1012" s="2">
        <v>45959</v>
      </c>
      <c r="AB1012" s="1">
        <v>3</v>
      </c>
      <c r="AC1012" s="1" t="s">
        <v>42</v>
      </c>
    </row>
    <row r="1013" spans="1:29">
      <c r="A1013" s="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c r="P1013" s="1">
        <f t="shared" si="90"/>
        <v>1050</v>
      </c>
      <c r="Q1013" s="1">
        <v>25</v>
      </c>
      <c r="R1013" s="1">
        <f t="shared" si="91"/>
        <v>262.5</v>
      </c>
      <c r="S1013" s="1">
        <f t="shared" si="92"/>
        <v>787.5</v>
      </c>
      <c r="T1013" s="1">
        <v>0.35</v>
      </c>
      <c r="U1013" s="1">
        <f t="shared" si="93"/>
        <v>275.625</v>
      </c>
      <c r="V1013" s="1">
        <f t="shared" si="94"/>
        <v>511.875</v>
      </c>
      <c r="W1013" s="4">
        <f t="shared" si="95"/>
        <v>0.65</v>
      </c>
      <c r="X1013" s="1" t="s">
        <v>56</v>
      </c>
      <c r="Y1013" s="1" t="s">
        <v>72</v>
      </c>
      <c r="Z1013" s="1" t="s">
        <v>41</v>
      </c>
      <c r="AA1013" s="2">
        <v>45965</v>
      </c>
      <c r="AB1013" s="1">
        <v>3</v>
      </c>
      <c r="AC1013" s="1" t="s">
        <v>42</v>
      </c>
    </row>
    <row r="1014" spans="1:29">
      <c r="A1014" s="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c r="P1014" s="1">
        <f t="shared" si="90"/>
        <v>1220</v>
      </c>
      <c r="Q1014" s="1">
        <v>15</v>
      </c>
      <c r="R1014" s="1">
        <f t="shared" si="91"/>
        <v>183</v>
      </c>
      <c r="S1014" s="1">
        <f t="shared" si="92"/>
        <v>1037</v>
      </c>
      <c r="T1014" s="1">
        <v>0.62</v>
      </c>
      <c r="U1014" s="1">
        <f t="shared" si="93"/>
        <v>642.93999999999994</v>
      </c>
      <c r="V1014" s="1">
        <f t="shared" si="94"/>
        <v>394.06000000000006</v>
      </c>
      <c r="W1014" s="4">
        <f t="shared" si="95"/>
        <v>0.38000000000000006</v>
      </c>
      <c r="X1014" s="1" t="s">
        <v>50</v>
      </c>
      <c r="Y1014" s="1" t="s">
        <v>72</v>
      </c>
      <c r="Z1014" s="1" t="s">
        <v>22</v>
      </c>
      <c r="AA1014" s="1"/>
      <c r="AB1014" s="1"/>
      <c r="AC1014" s="1" t="s">
        <v>93</v>
      </c>
    </row>
    <row r="1015" spans="1:29">
      <c r="A1015" s="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c r="P1015" s="1">
        <f t="shared" si="90"/>
        <v>5790</v>
      </c>
      <c r="Q1015" s="1">
        <v>5</v>
      </c>
      <c r="R1015" s="1">
        <f t="shared" si="91"/>
        <v>289.5</v>
      </c>
      <c r="S1015" s="1">
        <f t="shared" si="92"/>
        <v>5500.5</v>
      </c>
      <c r="T1015" s="1">
        <v>0.5</v>
      </c>
      <c r="U1015" s="1">
        <f t="shared" si="93"/>
        <v>2750.25</v>
      </c>
      <c r="V1015" s="1">
        <f t="shared" si="94"/>
        <v>2750.25</v>
      </c>
      <c r="W1015" s="4">
        <f t="shared" si="95"/>
        <v>0.5</v>
      </c>
      <c r="X1015" s="1" t="s">
        <v>104</v>
      </c>
      <c r="Y1015" s="1" t="s">
        <v>72</v>
      </c>
      <c r="Z1015" s="1" t="s">
        <v>120</v>
      </c>
      <c r="AA1015" s="1"/>
      <c r="AB1015" s="1"/>
      <c r="AC1015" s="1" t="s">
        <v>42</v>
      </c>
    </row>
    <row r="1016" spans="1:29">
      <c r="A1016" s="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c r="P1016" s="1">
        <f t="shared" si="90"/>
        <v>11460</v>
      </c>
      <c r="Q1016" s="1">
        <v>0</v>
      </c>
      <c r="R1016" s="1">
        <f t="shared" si="91"/>
        <v>0</v>
      </c>
      <c r="S1016" s="1">
        <f t="shared" si="92"/>
        <v>11460</v>
      </c>
      <c r="T1016" s="1">
        <v>0.47</v>
      </c>
      <c r="U1016" s="1">
        <f t="shared" si="93"/>
        <v>5386.2</v>
      </c>
      <c r="V1016" s="1">
        <f t="shared" si="94"/>
        <v>6073.8</v>
      </c>
      <c r="W1016" s="4">
        <f t="shared" si="95"/>
        <v>0.53</v>
      </c>
      <c r="X1016" s="1" t="s">
        <v>56</v>
      </c>
      <c r="Y1016" s="1" t="s">
        <v>40</v>
      </c>
      <c r="Z1016" s="1" t="s">
        <v>41</v>
      </c>
      <c r="AA1016" s="2">
        <v>45962</v>
      </c>
      <c r="AB1016" s="1">
        <v>3</v>
      </c>
      <c r="AC1016" s="1" t="s">
        <v>42</v>
      </c>
    </row>
    <row r="1017" spans="1:29">
      <c r="A1017" s="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c r="P1017" s="1">
        <f t="shared" si="90"/>
        <v>24480</v>
      </c>
      <c r="Q1017" s="1">
        <v>25</v>
      </c>
      <c r="R1017" s="1">
        <f t="shared" si="91"/>
        <v>6120</v>
      </c>
      <c r="S1017" s="1">
        <f t="shared" si="92"/>
        <v>18360</v>
      </c>
      <c r="T1017" s="1">
        <v>0.47</v>
      </c>
      <c r="U1017" s="1">
        <f t="shared" si="93"/>
        <v>8629.1999999999989</v>
      </c>
      <c r="V1017" s="1">
        <f t="shared" si="94"/>
        <v>9730.8000000000011</v>
      </c>
      <c r="W1017" s="4">
        <f t="shared" si="95"/>
        <v>0.53</v>
      </c>
      <c r="X1017" s="1" t="s">
        <v>56</v>
      </c>
      <c r="Y1017" s="1" t="s">
        <v>40</v>
      </c>
      <c r="Z1017" s="1" t="s">
        <v>41</v>
      </c>
      <c r="AA1017" s="2">
        <v>45961</v>
      </c>
      <c r="AB1017" s="1">
        <v>3</v>
      </c>
      <c r="AC1017" s="1" t="s">
        <v>42</v>
      </c>
    </row>
    <row r="1018" spans="1:29">
      <c r="A1018" s="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c r="P1018" s="1">
        <f t="shared" si="90"/>
        <v>27550</v>
      </c>
      <c r="Q1018" s="1">
        <v>25</v>
      </c>
      <c r="R1018" s="1">
        <f t="shared" si="91"/>
        <v>6887.5</v>
      </c>
      <c r="S1018" s="1">
        <f t="shared" si="92"/>
        <v>20662.5</v>
      </c>
      <c r="T1018" s="1">
        <v>0.48</v>
      </c>
      <c r="U1018" s="1">
        <f t="shared" si="93"/>
        <v>9918</v>
      </c>
      <c r="V1018" s="1">
        <f t="shared" si="94"/>
        <v>10744.5</v>
      </c>
      <c r="W1018" s="4">
        <f t="shared" si="95"/>
        <v>0.52</v>
      </c>
      <c r="X1018" s="1" t="s">
        <v>56</v>
      </c>
      <c r="Y1018" s="1" t="s">
        <v>40</v>
      </c>
      <c r="Z1018" s="1" t="s">
        <v>41</v>
      </c>
      <c r="AA1018" s="2">
        <v>45964</v>
      </c>
      <c r="AB1018" s="1">
        <v>4</v>
      </c>
      <c r="AC1018" s="1" t="s">
        <v>42</v>
      </c>
    </row>
    <row r="1019" spans="1:29">
      <c r="A1019" s="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c r="P1019" s="1">
        <f t="shared" si="90"/>
        <v>9510</v>
      </c>
      <c r="Q1019" s="1">
        <v>20</v>
      </c>
      <c r="R1019" s="1">
        <f t="shared" si="91"/>
        <v>1902</v>
      </c>
      <c r="S1019" s="1">
        <f t="shared" si="92"/>
        <v>7608</v>
      </c>
      <c r="T1019" s="1">
        <v>0.52</v>
      </c>
      <c r="U1019" s="1">
        <f t="shared" si="93"/>
        <v>3956.1600000000003</v>
      </c>
      <c r="V1019" s="1">
        <f t="shared" si="94"/>
        <v>3651.8399999999997</v>
      </c>
      <c r="W1019" s="4">
        <f t="shared" si="95"/>
        <v>0.48</v>
      </c>
      <c r="X1019" s="1" t="s">
        <v>92</v>
      </c>
      <c r="Y1019" s="1" t="s">
        <v>81</v>
      </c>
      <c r="Z1019" s="1" t="s">
        <v>41</v>
      </c>
      <c r="AA1019" s="2">
        <v>45965</v>
      </c>
      <c r="AB1019" s="1">
        <v>4</v>
      </c>
      <c r="AC1019" s="1" t="s">
        <v>42</v>
      </c>
    </row>
    <row r="1020" spans="1:29">
      <c r="A1020" s="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c r="P1020" s="1">
        <f t="shared" si="90"/>
        <v>11160</v>
      </c>
      <c r="Q1020" s="1">
        <v>25</v>
      </c>
      <c r="R1020" s="1">
        <f t="shared" si="91"/>
        <v>2790</v>
      </c>
      <c r="S1020" s="1">
        <f t="shared" si="92"/>
        <v>8370</v>
      </c>
      <c r="T1020" s="1">
        <v>0.5</v>
      </c>
      <c r="U1020" s="1">
        <f t="shared" si="93"/>
        <v>4185</v>
      </c>
      <c r="V1020" s="1">
        <f t="shared" si="94"/>
        <v>4185</v>
      </c>
      <c r="W1020" s="4">
        <f t="shared" si="95"/>
        <v>0.5</v>
      </c>
      <c r="X1020" s="1" t="s">
        <v>92</v>
      </c>
      <c r="Y1020" s="1" t="s">
        <v>40</v>
      </c>
      <c r="Z1020" s="1" t="s">
        <v>41</v>
      </c>
      <c r="AA1020" s="2">
        <v>45967</v>
      </c>
      <c r="AB1020" s="1">
        <v>3</v>
      </c>
      <c r="AC1020" s="1" t="s">
        <v>42</v>
      </c>
    </row>
    <row r="1021" spans="1:29">
      <c r="A1021" s="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c r="P1021" s="1">
        <f t="shared" si="90"/>
        <v>9930</v>
      </c>
      <c r="Q1021" s="1">
        <v>20</v>
      </c>
      <c r="R1021" s="1">
        <f t="shared" si="91"/>
        <v>1986</v>
      </c>
      <c r="S1021" s="1">
        <f t="shared" si="92"/>
        <v>7944</v>
      </c>
      <c r="T1021" s="1">
        <v>0.45</v>
      </c>
      <c r="U1021" s="1">
        <f t="shared" si="93"/>
        <v>3574.8</v>
      </c>
      <c r="V1021" s="1">
        <f t="shared" si="94"/>
        <v>4369.2</v>
      </c>
      <c r="W1021" s="4">
        <f t="shared" si="95"/>
        <v>0.54999999999999993</v>
      </c>
      <c r="X1021" s="1" t="s">
        <v>92</v>
      </c>
      <c r="Y1021" s="1" t="s">
        <v>81</v>
      </c>
      <c r="Z1021" s="1" t="s">
        <v>41</v>
      </c>
      <c r="AA1021" s="2">
        <v>45966</v>
      </c>
      <c r="AB1021" s="1">
        <v>4</v>
      </c>
      <c r="AC1021" s="1" t="s">
        <v>42</v>
      </c>
    </row>
    <row r="1022" spans="1:29">
      <c r="A1022" s="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c r="P1022" s="1">
        <f t="shared" si="90"/>
        <v>1120</v>
      </c>
      <c r="Q1022" s="1">
        <v>0</v>
      </c>
      <c r="R1022" s="1">
        <f t="shared" si="91"/>
        <v>0</v>
      </c>
      <c r="S1022" s="1">
        <f t="shared" si="92"/>
        <v>1120</v>
      </c>
      <c r="T1022" s="1">
        <v>0.47</v>
      </c>
      <c r="U1022" s="1">
        <f t="shared" si="93"/>
        <v>526.4</v>
      </c>
      <c r="V1022" s="1">
        <f t="shared" si="94"/>
        <v>593.6</v>
      </c>
      <c r="W1022" s="4">
        <f t="shared" si="95"/>
        <v>0.53</v>
      </c>
      <c r="X1022" s="1" t="s">
        <v>147</v>
      </c>
      <c r="Y1022" s="1" t="s">
        <v>81</v>
      </c>
      <c r="Z1022" s="1" t="s">
        <v>41</v>
      </c>
      <c r="AA1022" s="2">
        <v>45963</v>
      </c>
      <c r="AB1022" s="1">
        <v>5</v>
      </c>
      <c r="AC1022" s="1" t="s">
        <v>42</v>
      </c>
    </row>
    <row r="1023" spans="1:29">
      <c r="A1023" s="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c r="P1023" s="1">
        <f t="shared" si="90"/>
        <v>43000</v>
      </c>
      <c r="Q1023" s="1">
        <v>25</v>
      </c>
      <c r="R1023" s="1">
        <f t="shared" si="91"/>
        <v>10750</v>
      </c>
      <c r="S1023" s="1">
        <f t="shared" si="92"/>
        <v>32250</v>
      </c>
      <c r="T1023" s="1">
        <v>0.52</v>
      </c>
      <c r="U1023" s="1">
        <f t="shared" si="93"/>
        <v>16770</v>
      </c>
      <c r="V1023" s="1">
        <f t="shared" si="94"/>
        <v>15480</v>
      </c>
      <c r="W1023" s="4">
        <f t="shared" si="95"/>
        <v>0.48</v>
      </c>
      <c r="X1023" s="1" t="s">
        <v>65</v>
      </c>
      <c r="Y1023" s="1" t="s">
        <v>81</v>
      </c>
      <c r="Z1023" s="1" t="s">
        <v>51</v>
      </c>
      <c r="AA1023" s="2">
        <v>45962</v>
      </c>
      <c r="AB1023" s="1"/>
      <c r="AC1023" s="1" t="s">
        <v>42</v>
      </c>
    </row>
    <row r="1024" spans="1:29">
      <c r="A1024" s="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c r="P1024" s="1">
        <f t="shared" si="90"/>
        <v>840</v>
      </c>
      <c r="Q1024" s="1">
        <v>10</v>
      </c>
      <c r="R1024" s="1">
        <f t="shared" si="91"/>
        <v>84</v>
      </c>
      <c r="S1024" s="1">
        <f t="shared" si="92"/>
        <v>756</v>
      </c>
      <c r="T1024" s="1">
        <v>0.35</v>
      </c>
      <c r="U1024" s="1">
        <f t="shared" si="93"/>
        <v>264.59999999999997</v>
      </c>
      <c r="V1024" s="1">
        <f t="shared" si="94"/>
        <v>491.40000000000003</v>
      </c>
      <c r="W1024" s="4">
        <f t="shared" si="95"/>
        <v>0.65</v>
      </c>
      <c r="X1024" s="1" t="s">
        <v>39</v>
      </c>
      <c r="Y1024" s="1" t="s">
        <v>72</v>
      </c>
      <c r="Z1024" s="1" t="s">
        <v>120</v>
      </c>
      <c r="AA1024" s="1"/>
      <c r="AB1024" s="1"/>
      <c r="AC1024" s="1" t="s">
        <v>42</v>
      </c>
    </row>
    <row r="1025" spans="1:29">
      <c r="A1025" s="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c r="P1025" s="1">
        <f t="shared" si="90"/>
        <v>21120</v>
      </c>
      <c r="Q1025" s="1">
        <v>25</v>
      </c>
      <c r="R1025" s="1">
        <f t="shared" si="91"/>
        <v>5280</v>
      </c>
      <c r="S1025" s="1">
        <f t="shared" si="92"/>
        <v>15840</v>
      </c>
      <c r="T1025" s="1">
        <v>0.5</v>
      </c>
      <c r="U1025" s="1">
        <f t="shared" si="93"/>
        <v>7920</v>
      </c>
      <c r="V1025" s="1">
        <f t="shared" si="94"/>
        <v>7920</v>
      </c>
      <c r="W1025" s="4">
        <f t="shared" si="95"/>
        <v>0.5</v>
      </c>
      <c r="X1025" s="1" t="s">
        <v>39</v>
      </c>
      <c r="Y1025" s="1" t="s">
        <v>81</v>
      </c>
      <c r="Z1025" s="1" t="s">
        <v>120</v>
      </c>
      <c r="AA1025" s="1"/>
      <c r="AB1025" s="1"/>
      <c r="AC1025" s="1" t="s">
        <v>42</v>
      </c>
    </row>
    <row r="1026" spans="1:29">
      <c r="A1026" s="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c r="P1026" s="1">
        <f t="shared" si="90"/>
        <v>31200</v>
      </c>
      <c r="Q1026" s="1">
        <v>5</v>
      </c>
      <c r="R1026" s="1">
        <f t="shared" si="91"/>
        <v>1560</v>
      </c>
      <c r="S1026" s="1">
        <f t="shared" si="92"/>
        <v>29640</v>
      </c>
      <c r="T1026" s="1">
        <v>0.52</v>
      </c>
      <c r="U1026" s="1">
        <f t="shared" si="93"/>
        <v>15412.800000000001</v>
      </c>
      <c r="V1026" s="1">
        <f t="shared" si="94"/>
        <v>14227.199999999999</v>
      </c>
      <c r="W1026" s="4">
        <f t="shared" si="95"/>
        <v>0.48</v>
      </c>
      <c r="X1026" s="1" t="s">
        <v>39</v>
      </c>
      <c r="Y1026" s="1" t="s">
        <v>57</v>
      </c>
      <c r="Z1026" s="1" t="s">
        <v>51</v>
      </c>
      <c r="AA1026" s="2">
        <v>45968</v>
      </c>
      <c r="AB1026" s="1"/>
      <c r="AC1026" s="1" t="s">
        <v>42</v>
      </c>
    </row>
    <row r="1027" spans="1:29">
      <c r="A1027" s="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c r="P1027" s="1">
        <f t="shared" ref="P1027:P1090" si="96">PRODUCT(N1027,O1027)</f>
        <v>7660</v>
      </c>
      <c r="Q1027" s="1">
        <v>10</v>
      </c>
      <c r="R1027" s="1">
        <f t="shared" ref="R1027:R1090" si="97">P1027*(Q1027/100)</f>
        <v>766</v>
      </c>
      <c r="S1027" s="1">
        <f t="shared" ref="S1027:S1090" si="98">P1027-R1027</f>
        <v>6894</v>
      </c>
      <c r="T1027" s="1">
        <v>0.47</v>
      </c>
      <c r="U1027" s="1">
        <f t="shared" ref="U1027:U1090" si="99">S1027*T1027</f>
        <v>3240.18</v>
      </c>
      <c r="V1027" s="1">
        <f t="shared" ref="V1027:V1090" si="100">S1027-U1027</f>
        <v>3653.82</v>
      </c>
      <c r="W1027" s="4">
        <f t="shared" ref="W1027:W1090" si="101">(V1027/S1027)</f>
        <v>0.53</v>
      </c>
      <c r="X1027" s="1" t="s">
        <v>104</v>
      </c>
      <c r="Y1027" s="1" t="s">
        <v>40</v>
      </c>
      <c r="Z1027" s="1" t="s">
        <v>41</v>
      </c>
      <c r="AA1027" s="2">
        <v>45963</v>
      </c>
      <c r="AB1027" s="1">
        <v>4</v>
      </c>
      <c r="AC1027" s="1" t="s">
        <v>42</v>
      </c>
    </row>
    <row r="1028" spans="1:29">
      <c r="A1028" s="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c r="P1028" s="1">
        <f t="shared" si="96"/>
        <v>17550</v>
      </c>
      <c r="Q1028" s="1">
        <v>0</v>
      </c>
      <c r="R1028" s="1">
        <f t="shared" si="97"/>
        <v>0</v>
      </c>
      <c r="S1028" s="1">
        <f t="shared" si="98"/>
        <v>17550</v>
      </c>
      <c r="T1028" s="1">
        <v>0.47</v>
      </c>
      <c r="U1028" s="1">
        <f t="shared" si="99"/>
        <v>8248.5</v>
      </c>
      <c r="V1028" s="1">
        <f t="shared" si="100"/>
        <v>9301.5</v>
      </c>
      <c r="W1028" s="4">
        <f t="shared" si="101"/>
        <v>0.53</v>
      </c>
      <c r="X1028" s="1" t="s">
        <v>92</v>
      </c>
      <c r="Y1028" s="1" t="s">
        <v>72</v>
      </c>
      <c r="Z1028" s="1" t="s">
        <v>51</v>
      </c>
      <c r="AA1028" s="2">
        <v>45966</v>
      </c>
      <c r="AB1028" s="1"/>
      <c r="AC1028" s="1" t="s">
        <v>42</v>
      </c>
    </row>
    <row r="1029" spans="1:29">
      <c r="A1029" s="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c r="P1029" s="1">
        <f t="shared" si="96"/>
        <v>1380</v>
      </c>
      <c r="Q1029" s="1">
        <v>10</v>
      </c>
      <c r="R1029" s="1">
        <f t="shared" si="97"/>
        <v>138</v>
      </c>
      <c r="S1029" s="1">
        <f t="shared" si="98"/>
        <v>1242</v>
      </c>
      <c r="T1029" s="1">
        <v>0.62</v>
      </c>
      <c r="U1029" s="1">
        <f t="shared" si="99"/>
        <v>770.04</v>
      </c>
      <c r="V1029" s="1">
        <f t="shared" si="100"/>
        <v>471.96000000000004</v>
      </c>
      <c r="W1029" s="4">
        <f t="shared" si="101"/>
        <v>0.38</v>
      </c>
      <c r="X1029" s="1" t="s">
        <v>92</v>
      </c>
      <c r="Y1029" s="1" t="s">
        <v>72</v>
      </c>
      <c r="Z1029" s="1" t="s">
        <v>41</v>
      </c>
      <c r="AA1029" s="2">
        <v>45969</v>
      </c>
      <c r="AB1029" s="1">
        <v>3</v>
      </c>
      <c r="AC1029" s="1" t="s">
        <v>42</v>
      </c>
    </row>
    <row r="1030" spans="1:29">
      <c r="A1030" s="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c r="P1030" s="1">
        <f t="shared" si="96"/>
        <v>2550</v>
      </c>
      <c r="Q1030" s="1">
        <v>25</v>
      </c>
      <c r="R1030" s="1">
        <f t="shared" si="97"/>
        <v>637.5</v>
      </c>
      <c r="S1030" s="1">
        <f t="shared" si="98"/>
        <v>1912.5</v>
      </c>
      <c r="T1030" s="1">
        <v>0.62</v>
      </c>
      <c r="U1030" s="1">
        <f t="shared" si="99"/>
        <v>1185.75</v>
      </c>
      <c r="V1030" s="1">
        <f t="shared" si="100"/>
        <v>726.75</v>
      </c>
      <c r="W1030" s="4">
        <f t="shared" si="101"/>
        <v>0.38</v>
      </c>
      <c r="X1030" s="1" t="s">
        <v>65</v>
      </c>
      <c r="Y1030" s="1" t="s">
        <v>81</v>
      </c>
      <c r="Z1030" s="1" t="s">
        <v>120</v>
      </c>
      <c r="AA1030" s="1"/>
      <c r="AB1030" s="1"/>
      <c r="AC1030" s="1" t="s">
        <v>42</v>
      </c>
    </row>
    <row r="1031" spans="1:29">
      <c r="A1031" s="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c r="P1031" s="1">
        <f t="shared" si="96"/>
        <v>20700</v>
      </c>
      <c r="Q1031" s="1">
        <v>15</v>
      </c>
      <c r="R1031" s="1">
        <f t="shared" si="97"/>
        <v>3105</v>
      </c>
      <c r="S1031" s="1">
        <f t="shared" si="98"/>
        <v>17595</v>
      </c>
      <c r="T1031" s="1">
        <v>0.45</v>
      </c>
      <c r="U1031" s="1">
        <f t="shared" si="99"/>
        <v>7917.75</v>
      </c>
      <c r="V1031" s="1">
        <f t="shared" si="100"/>
        <v>9677.25</v>
      </c>
      <c r="W1031" s="4">
        <f t="shared" si="101"/>
        <v>0.55000000000000004</v>
      </c>
      <c r="X1031" s="1" t="s">
        <v>50</v>
      </c>
      <c r="Y1031" s="1" t="s">
        <v>81</v>
      </c>
      <c r="Z1031" s="1" t="s">
        <v>41</v>
      </c>
      <c r="AA1031" s="2">
        <v>45970</v>
      </c>
      <c r="AB1031" s="1">
        <v>5</v>
      </c>
      <c r="AC1031" s="1" t="s">
        <v>42</v>
      </c>
    </row>
    <row r="1032" spans="1:29">
      <c r="A1032" s="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c r="P1032" s="1">
        <f t="shared" si="96"/>
        <v>12420</v>
      </c>
      <c r="Q1032" s="1">
        <v>0</v>
      </c>
      <c r="R1032" s="1">
        <f t="shared" si="97"/>
        <v>0</v>
      </c>
      <c r="S1032" s="1">
        <f t="shared" si="98"/>
        <v>12420</v>
      </c>
      <c r="T1032" s="1">
        <v>0.45</v>
      </c>
      <c r="U1032" s="1">
        <f t="shared" si="99"/>
        <v>5589</v>
      </c>
      <c r="V1032" s="1">
        <f t="shared" si="100"/>
        <v>6831</v>
      </c>
      <c r="W1032" s="4">
        <f t="shared" si="101"/>
        <v>0.55000000000000004</v>
      </c>
      <c r="X1032" s="1" t="s">
        <v>147</v>
      </c>
      <c r="Y1032" s="1" t="s">
        <v>72</v>
      </c>
      <c r="Z1032" s="1" t="s">
        <v>41</v>
      </c>
      <c r="AA1032" s="2">
        <v>45965</v>
      </c>
      <c r="AB1032" s="1">
        <v>4</v>
      </c>
      <c r="AC1032" s="1" t="s">
        <v>42</v>
      </c>
    </row>
    <row r="1033" spans="1:29">
      <c r="A1033" s="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c r="P1033" s="1">
        <f t="shared" si="96"/>
        <v>15360</v>
      </c>
      <c r="Q1033" s="1">
        <v>10</v>
      </c>
      <c r="R1033" s="1">
        <f t="shared" si="97"/>
        <v>1536</v>
      </c>
      <c r="S1033" s="1">
        <f t="shared" si="98"/>
        <v>13824</v>
      </c>
      <c r="T1033" s="1">
        <v>0.52</v>
      </c>
      <c r="U1033" s="1">
        <f t="shared" si="99"/>
        <v>7188.4800000000005</v>
      </c>
      <c r="V1033" s="1">
        <f t="shared" si="100"/>
        <v>6635.5199999999995</v>
      </c>
      <c r="W1033" s="4">
        <f t="shared" si="101"/>
        <v>0.48</v>
      </c>
      <c r="X1033" s="1" t="s">
        <v>39</v>
      </c>
      <c r="Y1033" s="1" t="s">
        <v>81</v>
      </c>
      <c r="Z1033" s="1" t="s">
        <v>41</v>
      </c>
      <c r="AA1033" s="2">
        <v>45967</v>
      </c>
      <c r="AB1033" s="1">
        <v>5</v>
      </c>
      <c r="AC1033" s="1" t="s">
        <v>42</v>
      </c>
    </row>
    <row r="1034" spans="1:29">
      <c r="A1034" s="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c r="P1034" s="1">
        <f t="shared" si="96"/>
        <v>22500</v>
      </c>
      <c r="Q1034" s="1">
        <v>20</v>
      </c>
      <c r="R1034" s="1">
        <f t="shared" si="97"/>
        <v>4500</v>
      </c>
      <c r="S1034" s="1">
        <f t="shared" si="98"/>
        <v>18000</v>
      </c>
      <c r="T1034" s="1">
        <v>0.5</v>
      </c>
      <c r="U1034" s="1">
        <f t="shared" si="99"/>
        <v>9000</v>
      </c>
      <c r="V1034" s="1">
        <f t="shared" si="100"/>
        <v>9000</v>
      </c>
      <c r="W1034" s="4">
        <f t="shared" si="101"/>
        <v>0.5</v>
      </c>
      <c r="X1034" s="1" t="s">
        <v>39</v>
      </c>
      <c r="Y1034" s="1" t="s">
        <v>40</v>
      </c>
      <c r="Z1034" s="1" t="s">
        <v>41</v>
      </c>
      <c r="AA1034" s="2">
        <v>45971</v>
      </c>
      <c r="AB1034" s="1">
        <v>5</v>
      </c>
      <c r="AC1034" s="1" t="s">
        <v>42</v>
      </c>
    </row>
    <row r="1035" spans="1:29">
      <c r="A1035" s="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c r="P1035" s="1">
        <f t="shared" si="96"/>
        <v>10750</v>
      </c>
      <c r="Q1035" s="1">
        <v>15</v>
      </c>
      <c r="R1035" s="1">
        <f t="shared" si="97"/>
        <v>1612.5</v>
      </c>
      <c r="S1035" s="1">
        <f t="shared" si="98"/>
        <v>9137.5</v>
      </c>
      <c r="T1035" s="1">
        <v>0.5</v>
      </c>
      <c r="U1035" s="1">
        <f t="shared" si="99"/>
        <v>4568.75</v>
      </c>
      <c r="V1035" s="1">
        <f t="shared" si="100"/>
        <v>4568.75</v>
      </c>
      <c r="W1035" s="4">
        <f t="shared" si="101"/>
        <v>0.5</v>
      </c>
      <c r="X1035" s="1" t="s">
        <v>56</v>
      </c>
      <c r="Y1035" s="1" t="s">
        <v>81</v>
      </c>
      <c r="Z1035" s="1" t="s">
        <v>41</v>
      </c>
      <c r="AA1035" s="2">
        <v>45972</v>
      </c>
      <c r="AB1035" s="1">
        <v>5</v>
      </c>
      <c r="AC1035" s="1" t="s">
        <v>42</v>
      </c>
    </row>
    <row r="1036" spans="1:29">
      <c r="A1036" s="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c r="P1036" s="1">
        <f t="shared" si="96"/>
        <v>14520</v>
      </c>
      <c r="Q1036" s="1">
        <v>30</v>
      </c>
      <c r="R1036" s="1">
        <f t="shared" si="97"/>
        <v>4356</v>
      </c>
      <c r="S1036" s="1">
        <f t="shared" si="98"/>
        <v>10164</v>
      </c>
      <c r="T1036" s="1">
        <v>0.45</v>
      </c>
      <c r="U1036" s="1">
        <f t="shared" si="99"/>
        <v>4573.8</v>
      </c>
      <c r="V1036" s="1">
        <f t="shared" si="100"/>
        <v>5590.2</v>
      </c>
      <c r="W1036" s="4">
        <f t="shared" si="101"/>
        <v>0.54999999999999993</v>
      </c>
      <c r="X1036" s="1" t="s">
        <v>56</v>
      </c>
      <c r="Y1036" s="1" t="s">
        <v>81</v>
      </c>
      <c r="Z1036" s="1" t="s">
        <v>41</v>
      </c>
      <c r="AA1036" s="2">
        <v>45969</v>
      </c>
      <c r="AB1036" s="1">
        <v>5</v>
      </c>
      <c r="AC1036" s="1" t="s">
        <v>42</v>
      </c>
    </row>
    <row r="1037" spans="1:29">
      <c r="A1037" s="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c r="P1037" s="1">
        <f t="shared" si="96"/>
        <v>5750</v>
      </c>
      <c r="Q1037" s="1">
        <v>30</v>
      </c>
      <c r="R1037" s="1">
        <f t="shared" si="97"/>
        <v>1725</v>
      </c>
      <c r="S1037" s="1">
        <f t="shared" si="98"/>
        <v>4025</v>
      </c>
      <c r="T1037" s="1">
        <v>0.5</v>
      </c>
      <c r="U1037" s="1">
        <f t="shared" si="99"/>
        <v>2012.5</v>
      </c>
      <c r="V1037" s="1">
        <f t="shared" si="100"/>
        <v>2012.5</v>
      </c>
      <c r="W1037" s="4">
        <f t="shared" si="101"/>
        <v>0.5</v>
      </c>
      <c r="X1037" s="1" t="s">
        <v>65</v>
      </c>
      <c r="Y1037" s="1" t="s">
        <v>81</v>
      </c>
      <c r="Z1037" s="1" t="s">
        <v>51</v>
      </c>
      <c r="AA1037" s="2">
        <v>45968</v>
      </c>
      <c r="AB1037" s="1"/>
      <c r="AC1037" s="1" t="s">
        <v>42</v>
      </c>
    </row>
    <row r="1038" spans="1:29">
      <c r="A1038" s="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c r="P1038" s="1">
        <f t="shared" si="96"/>
        <v>132180</v>
      </c>
      <c r="Q1038" s="1">
        <v>20</v>
      </c>
      <c r="R1038" s="1">
        <f t="shared" si="97"/>
        <v>26436</v>
      </c>
      <c r="S1038" s="1">
        <f t="shared" si="98"/>
        <v>105744</v>
      </c>
      <c r="T1038" s="1">
        <v>0.57999999999999996</v>
      </c>
      <c r="U1038" s="1">
        <f t="shared" si="99"/>
        <v>61331.519999999997</v>
      </c>
      <c r="V1038" s="1">
        <f t="shared" si="100"/>
        <v>44412.480000000003</v>
      </c>
      <c r="W1038" s="4">
        <f t="shared" si="101"/>
        <v>0.42000000000000004</v>
      </c>
      <c r="X1038" s="1" t="s">
        <v>39</v>
      </c>
      <c r="Y1038" s="1" t="s">
        <v>57</v>
      </c>
      <c r="Z1038" s="1" t="s">
        <v>120</v>
      </c>
      <c r="AA1038" s="1"/>
      <c r="AB1038" s="1"/>
      <c r="AC1038" s="1" t="s">
        <v>42</v>
      </c>
    </row>
    <row r="1039" spans="1:29">
      <c r="A1039" s="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c r="P1039" s="1">
        <f t="shared" si="96"/>
        <v>3700</v>
      </c>
      <c r="Q1039" s="1">
        <v>15</v>
      </c>
      <c r="R1039" s="1">
        <f t="shared" si="97"/>
        <v>555</v>
      </c>
      <c r="S1039" s="1">
        <f t="shared" si="98"/>
        <v>3145</v>
      </c>
      <c r="T1039" s="1">
        <v>0.62</v>
      </c>
      <c r="U1039" s="1">
        <f t="shared" si="99"/>
        <v>1949.9</v>
      </c>
      <c r="V1039" s="1">
        <f t="shared" si="100"/>
        <v>1195.0999999999999</v>
      </c>
      <c r="W1039" s="4">
        <f t="shared" si="101"/>
        <v>0.37999999999999995</v>
      </c>
      <c r="X1039" s="1" t="s">
        <v>56</v>
      </c>
      <c r="Y1039" s="1" t="s">
        <v>40</v>
      </c>
      <c r="Z1039" s="1" t="s">
        <v>41</v>
      </c>
      <c r="AA1039" s="2">
        <v>45969</v>
      </c>
      <c r="AB1039" s="1">
        <v>4</v>
      </c>
      <c r="AC1039" s="1" t="s">
        <v>42</v>
      </c>
    </row>
    <row r="1040" spans="1:29">
      <c r="A1040" s="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c r="P1040" s="1">
        <f t="shared" si="96"/>
        <v>10020</v>
      </c>
      <c r="Q1040" s="1">
        <v>10</v>
      </c>
      <c r="R1040" s="1">
        <f t="shared" si="97"/>
        <v>1002</v>
      </c>
      <c r="S1040" s="1">
        <f t="shared" si="98"/>
        <v>9018</v>
      </c>
      <c r="T1040" s="1">
        <v>0.47</v>
      </c>
      <c r="U1040" s="1">
        <f t="shared" si="99"/>
        <v>4238.46</v>
      </c>
      <c r="V1040" s="1">
        <f t="shared" si="100"/>
        <v>4779.54</v>
      </c>
      <c r="W1040" s="4">
        <f t="shared" si="101"/>
        <v>0.53</v>
      </c>
      <c r="X1040" s="1" t="s">
        <v>147</v>
      </c>
      <c r="Y1040" s="1" t="s">
        <v>81</v>
      </c>
      <c r="Z1040" s="1" t="s">
        <v>41</v>
      </c>
      <c r="AA1040" s="2">
        <v>45970</v>
      </c>
      <c r="AB1040" s="1">
        <v>5</v>
      </c>
      <c r="AC1040" s="1" t="s">
        <v>42</v>
      </c>
    </row>
    <row r="1041" spans="1:29">
      <c r="A1041" s="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c r="P1041" s="1">
        <f t="shared" si="96"/>
        <v>9300</v>
      </c>
      <c r="Q1041" s="1">
        <v>0</v>
      </c>
      <c r="R1041" s="1">
        <f t="shared" si="97"/>
        <v>0</v>
      </c>
      <c r="S1041" s="1">
        <f t="shared" si="98"/>
        <v>9300</v>
      </c>
      <c r="T1041" s="1">
        <v>0.5</v>
      </c>
      <c r="U1041" s="1">
        <f t="shared" si="99"/>
        <v>4650</v>
      </c>
      <c r="V1041" s="1">
        <f t="shared" si="100"/>
        <v>4650</v>
      </c>
      <c r="W1041" s="4">
        <f t="shared" si="101"/>
        <v>0.5</v>
      </c>
      <c r="X1041" s="1" t="s">
        <v>65</v>
      </c>
      <c r="Y1041" s="1" t="s">
        <v>57</v>
      </c>
      <c r="Z1041" s="1" t="s">
        <v>41</v>
      </c>
      <c r="AA1041" s="2">
        <v>45972</v>
      </c>
      <c r="AB1041" s="1">
        <v>5</v>
      </c>
      <c r="AC1041" s="1" t="s">
        <v>42</v>
      </c>
    </row>
    <row r="1042" spans="1:29">
      <c r="A1042" s="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c r="P1042" s="1">
        <f t="shared" si="96"/>
        <v>2020</v>
      </c>
      <c r="Q1042" s="1">
        <v>5</v>
      </c>
      <c r="R1042" s="1">
        <f t="shared" si="97"/>
        <v>101</v>
      </c>
      <c r="S1042" s="1">
        <f t="shared" si="98"/>
        <v>1919</v>
      </c>
      <c r="T1042" s="1">
        <v>0.35</v>
      </c>
      <c r="U1042" s="1">
        <f t="shared" si="99"/>
        <v>671.65</v>
      </c>
      <c r="V1042" s="1">
        <f t="shared" si="100"/>
        <v>1247.3499999999999</v>
      </c>
      <c r="W1042" s="4">
        <f t="shared" si="101"/>
        <v>0.64999999999999991</v>
      </c>
      <c r="X1042" s="1" t="s">
        <v>56</v>
      </c>
      <c r="Y1042" s="1" t="s">
        <v>57</v>
      </c>
      <c r="Z1042" s="1" t="s">
        <v>41</v>
      </c>
      <c r="AA1042" s="2">
        <v>45973</v>
      </c>
      <c r="AB1042" s="1">
        <v>4</v>
      </c>
      <c r="AC1042" s="1" t="s">
        <v>42</v>
      </c>
    </row>
    <row r="1043" spans="1:29">
      <c r="A1043" s="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c r="P1043" s="1">
        <f t="shared" si="96"/>
        <v>1280</v>
      </c>
      <c r="Q1043" s="1">
        <v>25</v>
      </c>
      <c r="R1043" s="1">
        <f t="shared" si="97"/>
        <v>320</v>
      </c>
      <c r="S1043" s="1">
        <f t="shared" si="98"/>
        <v>960</v>
      </c>
      <c r="T1043" s="1">
        <v>0.62</v>
      </c>
      <c r="U1043" s="1">
        <f t="shared" si="99"/>
        <v>595.20000000000005</v>
      </c>
      <c r="V1043" s="1">
        <f t="shared" si="100"/>
        <v>364.79999999999995</v>
      </c>
      <c r="W1043" s="4">
        <f t="shared" si="101"/>
        <v>0.37999999999999995</v>
      </c>
      <c r="X1043" s="1" t="s">
        <v>65</v>
      </c>
      <c r="Y1043" s="1" t="s">
        <v>81</v>
      </c>
      <c r="Z1043" s="1" t="s">
        <v>120</v>
      </c>
      <c r="AA1043" s="1"/>
      <c r="AB1043" s="1"/>
      <c r="AC1043" s="1" t="s">
        <v>42</v>
      </c>
    </row>
    <row r="1044" spans="1:29">
      <c r="A1044" s="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c r="P1044" s="1">
        <f t="shared" si="96"/>
        <v>15080</v>
      </c>
      <c r="Q1044" s="1">
        <v>10</v>
      </c>
      <c r="R1044" s="1">
        <f t="shared" si="97"/>
        <v>1508</v>
      </c>
      <c r="S1044" s="1">
        <f t="shared" si="98"/>
        <v>13572</v>
      </c>
      <c r="T1044" s="1">
        <v>0.5</v>
      </c>
      <c r="U1044" s="1">
        <f t="shared" si="99"/>
        <v>6786</v>
      </c>
      <c r="V1044" s="1">
        <f t="shared" si="100"/>
        <v>6786</v>
      </c>
      <c r="W1044" s="4">
        <f t="shared" si="101"/>
        <v>0.5</v>
      </c>
      <c r="X1044" s="1" t="s">
        <v>104</v>
      </c>
      <c r="Y1044" s="1" t="s">
        <v>57</v>
      </c>
      <c r="Z1044" s="1" t="s">
        <v>22</v>
      </c>
      <c r="AA1044" s="1"/>
      <c r="AB1044" s="1"/>
      <c r="AC1044" s="1" t="s">
        <v>93</v>
      </c>
    </row>
    <row r="1045" spans="1:29">
      <c r="A1045" s="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c r="P1045" s="1">
        <f t="shared" si="96"/>
        <v>1600</v>
      </c>
      <c r="Q1045" s="1">
        <v>20</v>
      </c>
      <c r="R1045" s="1">
        <f t="shared" si="97"/>
        <v>320</v>
      </c>
      <c r="S1045" s="1">
        <f t="shared" si="98"/>
        <v>1280</v>
      </c>
      <c r="T1045" s="1">
        <v>0.62</v>
      </c>
      <c r="U1045" s="1">
        <f t="shared" si="99"/>
        <v>793.6</v>
      </c>
      <c r="V1045" s="1">
        <f t="shared" si="100"/>
        <v>486.4</v>
      </c>
      <c r="W1045" s="4">
        <f t="shared" si="101"/>
        <v>0.38</v>
      </c>
      <c r="X1045" s="1" t="s">
        <v>147</v>
      </c>
      <c r="Y1045" s="1" t="s">
        <v>72</v>
      </c>
      <c r="Z1045" s="1" t="s">
        <v>22</v>
      </c>
      <c r="AA1045" s="1"/>
      <c r="AB1045" s="1"/>
      <c r="AC1045" s="1" t="s">
        <v>93</v>
      </c>
    </row>
    <row r="1046" spans="1:29">
      <c r="A1046" s="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c r="P1046" s="1">
        <f t="shared" si="96"/>
        <v>22500</v>
      </c>
      <c r="Q1046" s="1">
        <v>30</v>
      </c>
      <c r="R1046" s="1">
        <f t="shared" si="97"/>
        <v>6750</v>
      </c>
      <c r="S1046" s="1">
        <f t="shared" si="98"/>
        <v>15750</v>
      </c>
      <c r="T1046" s="1">
        <v>0.45</v>
      </c>
      <c r="U1046" s="1">
        <f t="shared" si="99"/>
        <v>7087.5</v>
      </c>
      <c r="V1046" s="1">
        <f t="shared" si="100"/>
        <v>8662.5</v>
      </c>
      <c r="W1046" s="4">
        <f t="shared" si="101"/>
        <v>0.55000000000000004</v>
      </c>
      <c r="X1046" s="1" t="s">
        <v>65</v>
      </c>
      <c r="Y1046" s="1" t="s">
        <v>72</v>
      </c>
      <c r="Z1046" s="1" t="s">
        <v>51</v>
      </c>
      <c r="AA1046" s="2">
        <v>45971</v>
      </c>
      <c r="AB1046" s="1"/>
      <c r="AC1046" s="1" t="s">
        <v>42</v>
      </c>
    </row>
    <row r="1047" spans="1:29">
      <c r="A1047" s="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c r="P1047" s="1">
        <f t="shared" si="96"/>
        <v>4820</v>
      </c>
      <c r="Q1047" s="1">
        <v>0</v>
      </c>
      <c r="R1047" s="1">
        <f t="shared" si="97"/>
        <v>0</v>
      </c>
      <c r="S1047" s="1">
        <f t="shared" si="98"/>
        <v>4820</v>
      </c>
      <c r="T1047" s="1">
        <v>0.5</v>
      </c>
      <c r="U1047" s="1">
        <f t="shared" si="99"/>
        <v>2410</v>
      </c>
      <c r="V1047" s="1">
        <f t="shared" si="100"/>
        <v>2410</v>
      </c>
      <c r="W1047" s="4">
        <f t="shared" si="101"/>
        <v>0.5</v>
      </c>
      <c r="X1047" s="1" t="s">
        <v>56</v>
      </c>
      <c r="Y1047" s="1" t="s">
        <v>81</v>
      </c>
      <c r="Z1047" s="1" t="s">
        <v>41</v>
      </c>
      <c r="AA1047" s="2">
        <v>45974</v>
      </c>
      <c r="AB1047" s="1">
        <v>4</v>
      </c>
      <c r="AC1047" s="1" t="s">
        <v>42</v>
      </c>
    </row>
    <row r="1048" spans="1:29">
      <c r="A1048" s="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c r="P1048" s="1">
        <f t="shared" si="96"/>
        <v>11610</v>
      </c>
      <c r="Q1048" s="1">
        <v>0</v>
      </c>
      <c r="R1048" s="1">
        <f t="shared" si="97"/>
        <v>0</v>
      </c>
      <c r="S1048" s="1">
        <f t="shared" si="98"/>
        <v>11610</v>
      </c>
      <c r="T1048" s="1">
        <v>0.47</v>
      </c>
      <c r="U1048" s="1">
        <f t="shared" si="99"/>
        <v>5456.7</v>
      </c>
      <c r="V1048" s="1">
        <f t="shared" si="100"/>
        <v>6153.3</v>
      </c>
      <c r="W1048" s="4">
        <f t="shared" si="101"/>
        <v>0.53</v>
      </c>
      <c r="X1048" s="1" t="s">
        <v>104</v>
      </c>
      <c r="Y1048" s="1" t="s">
        <v>81</v>
      </c>
      <c r="Z1048" s="1" t="s">
        <v>41</v>
      </c>
      <c r="AA1048" s="2">
        <v>45971</v>
      </c>
      <c r="AB1048" s="1">
        <v>5</v>
      </c>
      <c r="AC1048" s="1" t="s">
        <v>42</v>
      </c>
    </row>
    <row r="1049" spans="1:29">
      <c r="A1049" s="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c r="P1049" s="1">
        <f t="shared" si="96"/>
        <v>200050</v>
      </c>
      <c r="Q1049" s="1">
        <v>20</v>
      </c>
      <c r="R1049" s="1">
        <f t="shared" si="97"/>
        <v>40010</v>
      </c>
      <c r="S1049" s="1">
        <f t="shared" si="98"/>
        <v>160040</v>
      </c>
      <c r="T1049" s="1">
        <v>0.57999999999999996</v>
      </c>
      <c r="U1049" s="1">
        <f t="shared" si="99"/>
        <v>92823.2</v>
      </c>
      <c r="V1049" s="1">
        <f t="shared" si="100"/>
        <v>67216.800000000003</v>
      </c>
      <c r="W1049" s="4">
        <f t="shared" si="101"/>
        <v>0.42000000000000004</v>
      </c>
      <c r="X1049" s="1" t="s">
        <v>92</v>
      </c>
      <c r="Y1049" s="1" t="s">
        <v>72</v>
      </c>
      <c r="Z1049" s="1" t="s">
        <v>120</v>
      </c>
      <c r="AA1049" s="1"/>
      <c r="AB1049" s="1"/>
      <c r="AC1049" s="1" t="s">
        <v>42</v>
      </c>
    </row>
    <row r="1050" spans="1:29">
      <c r="A1050" s="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c r="P1050" s="1">
        <f t="shared" si="96"/>
        <v>510</v>
      </c>
      <c r="Q1050" s="1">
        <v>0</v>
      </c>
      <c r="R1050" s="1">
        <f t="shared" si="97"/>
        <v>0</v>
      </c>
      <c r="S1050" s="1">
        <f t="shared" si="98"/>
        <v>510</v>
      </c>
      <c r="T1050" s="1">
        <v>0.62</v>
      </c>
      <c r="U1050" s="1">
        <f t="shared" si="99"/>
        <v>316.2</v>
      </c>
      <c r="V1050" s="1">
        <f t="shared" si="100"/>
        <v>193.8</v>
      </c>
      <c r="W1050" s="4">
        <f t="shared" si="101"/>
        <v>0.38</v>
      </c>
      <c r="X1050" s="1" t="s">
        <v>92</v>
      </c>
      <c r="Y1050" s="1" t="s">
        <v>57</v>
      </c>
      <c r="Z1050" s="1" t="s">
        <v>120</v>
      </c>
      <c r="AA1050" s="1"/>
      <c r="AB1050" s="1"/>
      <c r="AC1050" s="1" t="s">
        <v>42</v>
      </c>
    </row>
    <row r="1051" spans="1:29">
      <c r="A1051" s="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c r="P1051" s="1">
        <f t="shared" si="96"/>
        <v>11160</v>
      </c>
      <c r="Q1051" s="1">
        <v>0</v>
      </c>
      <c r="R1051" s="1">
        <f t="shared" si="97"/>
        <v>0</v>
      </c>
      <c r="S1051" s="1">
        <f t="shared" si="98"/>
        <v>11160</v>
      </c>
      <c r="T1051" s="1">
        <v>0.48</v>
      </c>
      <c r="U1051" s="1">
        <f t="shared" si="99"/>
        <v>5356.8</v>
      </c>
      <c r="V1051" s="1">
        <f t="shared" si="100"/>
        <v>5803.2</v>
      </c>
      <c r="W1051" s="4">
        <f t="shared" si="101"/>
        <v>0.52</v>
      </c>
      <c r="X1051" s="1" t="s">
        <v>50</v>
      </c>
      <c r="Y1051" s="1" t="s">
        <v>40</v>
      </c>
      <c r="Z1051" s="1" t="s">
        <v>22</v>
      </c>
      <c r="AA1051" s="1"/>
      <c r="AB1051" s="1"/>
      <c r="AC1051" s="1" t="s">
        <v>93</v>
      </c>
    </row>
    <row r="1052" spans="1:29">
      <c r="A1052" s="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c r="P1052" s="1">
        <f t="shared" si="96"/>
        <v>21720</v>
      </c>
      <c r="Q1052" s="1">
        <v>15</v>
      </c>
      <c r="R1052" s="1">
        <f t="shared" si="97"/>
        <v>3258</v>
      </c>
      <c r="S1052" s="1">
        <f t="shared" si="98"/>
        <v>18462</v>
      </c>
      <c r="T1052" s="1">
        <v>0.48</v>
      </c>
      <c r="U1052" s="1">
        <f t="shared" si="99"/>
        <v>8861.76</v>
      </c>
      <c r="V1052" s="1">
        <f t="shared" si="100"/>
        <v>9600.24</v>
      </c>
      <c r="W1052" s="4">
        <f t="shared" si="101"/>
        <v>0.52</v>
      </c>
      <c r="X1052" s="1" t="s">
        <v>147</v>
      </c>
      <c r="Y1052" s="1" t="s">
        <v>81</v>
      </c>
      <c r="Z1052" s="1" t="s">
        <v>66</v>
      </c>
      <c r="AA1052" s="1"/>
      <c r="AB1052" s="1"/>
      <c r="AC1052" s="1" t="s">
        <v>42</v>
      </c>
    </row>
    <row r="1053" spans="1:29">
      <c r="A1053" s="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c r="P1053" s="1">
        <f t="shared" si="96"/>
        <v>7740</v>
      </c>
      <c r="Q1053" s="1">
        <v>20</v>
      </c>
      <c r="R1053" s="1">
        <f t="shared" si="97"/>
        <v>1548</v>
      </c>
      <c r="S1053" s="1">
        <f t="shared" si="98"/>
        <v>6192</v>
      </c>
      <c r="T1053" s="1">
        <v>0.5</v>
      </c>
      <c r="U1053" s="1">
        <f t="shared" si="99"/>
        <v>3096</v>
      </c>
      <c r="V1053" s="1">
        <f t="shared" si="100"/>
        <v>3096</v>
      </c>
      <c r="W1053" s="4">
        <f t="shared" si="101"/>
        <v>0.5</v>
      </c>
      <c r="X1053" s="1" t="s">
        <v>104</v>
      </c>
      <c r="Y1053" s="1" t="s">
        <v>40</v>
      </c>
      <c r="Z1053" s="1" t="s">
        <v>41</v>
      </c>
      <c r="AA1053" s="2">
        <v>45979</v>
      </c>
      <c r="AB1053" s="1">
        <v>4</v>
      </c>
      <c r="AC1053" s="1" t="s">
        <v>42</v>
      </c>
    </row>
    <row r="1054" spans="1:29">
      <c r="A1054" s="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c r="P1054" s="1">
        <f t="shared" si="96"/>
        <v>2640</v>
      </c>
      <c r="Q1054" s="1">
        <v>0</v>
      </c>
      <c r="R1054" s="1">
        <f t="shared" si="97"/>
        <v>0</v>
      </c>
      <c r="S1054" s="1">
        <f t="shared" si="98"/>
        <v>2640</v>
      </c>
      <c r="T1054" s="1">
        <v>0.35</v>
      </c>
      <c r="U1054" s="1">
        <f t="shared" si="99"/>
        <v>923.99999999999989</v>
      </c>
      <c r="V1054" s="1">
        <f t="shared" si="100"/>
        <v>1716</v>
      </c>
      <c r="W1054" s="4">
        <f t="shared" si="101"/>
        <v>0.65</v>
      </c>
      <c r="X1054" s="1" t="s">
        <v>50</v>
      </c>
      <c r="Y1054" s="1" t="s">
        <v>40</v>
      </c>
      <c r="Z1054" s="1" t="s">
        <v>41</v>
      </c>
      <c r="AA1054" s="2">
        <v>45977</v>
      </c>
      <c r="AB1054" s="1">
        <v>4</v>
      </c>
      <c r="AC1054" s="1" t="s">
        <v>42</v>
      </c>
    </row>
    <row r="1055" spans="1:29">
      <c r="A1055" s="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c r="P1055" s="1">
        <f t="shared" si="96"/>
        <v>21400</v>
      </c>
      <c r="Q1055" s="1">
        <v>20</v>
      </c>
      <c r="R1055" s="1">
        <f t="shared" si="97"/>
        <v>4280</v>
      </c>
      <c r="S1055" s="1">
        <f t="shared" si="98"/>
        <v>17120</v>
      </c>
      <c r="T1055" s="1">
        <v>0.52</v>
      </c>
      <c r="U1055" s="1">
        <f t="shared" si="99"/>
        <v>8902.4</v>
      </c>
      <c r="V1055" s="1">
        <f t="shared" si="100"/>
        <v>8217.6</v>
      </c>
      <c r="W1055" s="4">
        <f t="shared" si="101"/>
        <v>0.48000000000000004</v>
      </c>
      <c r="X1055" s="1" t="s">
        <v>65</v>
      </c>
      <c r="Y1055" s="1" t="s">
        <v>81</v>
      </c>
      <c r="Z1055" s="1" t="s">
        <v>41</v>
      </c>
      <c r="AA1055" s="2">
        <v>45973</v>
      </c>
      <c r="AB1055" s="1">
        <v>4</v>
      </c>
      <c r="AC1055" s="1" t="s">
        <v>42</v>
      </c>
    </row>
    <row r="1056" spans="1:29">
      <c r="A1056" s="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c r="P1056" s="1">
        <f t="shared" si="96"/>
        <v>1000</v>
      </c>
      <c r="Q1056" s="1">
        <v>0</v>
      </c>
      <c r="R1056" s="1">
        <f t="shared" si="97"/>
        <v>0</v>
      </c>
      <c r="S1056" s="1">
        <f t="shared" si="98"/>
        <v>1000</v>
      </c>
      <c r="T1056" s="1">
        <v>0.62</v>
      </c>
      <c r="U1056" s="1">
        <f t="shared" si="99"/>
        <v>620</v>
      </c>
      <c r="V1056" s="1">
        <f t="shared" si="100"/>
        <v>380</v>
      </c>
      <c r="W1056" s="4">
        <f t="shared" si="101"/>
        <v>0.38</v>
      </c>
      <c r="X1056" s="1" t="s">
        <v>56</v>
      </c>
      <c r="Y1056" s="1" t="s">
        <v>81</v>
      </c>
      <c r="Z1056" s="1" t="s">
        <v>41</v>
      </c>
      <c r="AA1056" s="2">
        <v>45975</v>
      </c>
      <c r="AB1056" s="1">
        <v>5</v>
      </c>
      <c r="AC1056" s="1" t="s">
        <v>42</v>
      </c>
    </row>
    <row r="1057" spans="1:29">
      <c r="A1057" s="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c r="P1057" s="1">
        <f t="shared" si="96"/>
        <v>13460</v>
      </c>
      <c r="Q1057" s="1">
        <v>0</v>
      </c>
      <c r="R1057" s="1">
        <f t="shared" si="97"/>
        <v>0</v>
      </c>
      <c r="S1057" s="1">
        <f t="shared" si="98"/>
        <v>13460</v>
      </c>
      <c r="T1057" s="1">
        <v>0.48</v>
      </c>
      <c r="U1057" s="1">
        <f t="shared" si="99"/>
        <v>6460.8</v>
      </c>
      <c r="V1057" s="1">
        <f t="shared" si="100"/>
        <v>6999.2</v>
      </c>
      <c r="W1057" s="4">
        <f t="shared" si="101"/>
        <v>0.52</v>
      </c>
      <c r="X1057" s="1" t="s">
        <v>65</v>
      </c>
      <c r="Y1057" s="1" t="s">
        <v>57</v>
      </c>
      <c r="Z1057" s="1" t="s">
        <v>41</v>
      </c>
      <c r="AA1057" s="2">
        <v>45977</v>
      </c>
      <c r="AB1057" s="1">
        <v>5</v>
      </c>
      <c r="AC1057" s="1" t="s">
        <v>42</v>
      </c>
    </row>
    <row r="1058" spans="1:29">
      <c r="A1058" s="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c r="P1058" s="1">
        <f t="shared" si="96"/>
        <v>5480</v>
      </c>
      <c r="Q1058" s="1">
        <v>30</v>
      </c>
      <c r="R1058" s="1">
        <f t="shared" si="97"/>
        <v>1644</v>
      </c>
      <c r="S1058" s="1">
        <f t="shared" si="98"/>
        <v>3836</v>
      </c>
      <c r="T1058" s="1">
        <v>0.45</v>
      </c>
      <c r="U1058" s="1">
        <f t="shared" si="99"/>
        <v>1726.2</v>
      </c>
      <c r="V1058" s="1">
        <f t="shared" si="100"/>
        <v>2109.8000000000002</v>
      </c>
      <c r="W1058" s="4">
        <f t="shared" si="101"/>
        <v>0.55000000000000004</v>
      </c>
      <c r="X1058" s="1" t="s">
        <v>92</v>
      </c>
      <c r="Y1058" s="1" t="s">
        <v>57</v>
      </c>
      <c r="Z1058" s="1" t="s">
        <v>41</v>
      </c>
      <c r="AA1058" s="2">
        <v>45979</v>
      </c>
      <c r="AB1058" s="1">
        <v>4</v>
      </c>
      <c r="AC1058" s="1" t="s">
        <v>42</v>
      </c>
    </row>
    <row r="1059" spans="1:29">
      <c r="A1059" s="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c r="P1059" s="1">
        <f t="shared" si="96"/>
        <v>11550</v>
      </c>
      <c r="Q1059" s="1">
        <v>25</v>
      </c>
      <c r="R1059" s="1">
        <f t="shared" si="97"/>
        <v>2887.5</v>
      </c>
      <c r="S1059" s="1">
        <f t="shared" si="98"/>
        <v>8662.5</v>
      </c>
      <c r="T1059" s="1">
        <v>0.45</v>
      </c>
      <c r="U1059" s="1">
        <f t="shared" si="99"/>
        <v>3898.125</v>
      </c>
      <c r="V1059" s="1">
        <f t="shared" si="100"/>
        <v>4764.375</v>
      </c>
      <c r="W1059" s="4">
        <f t="shared" si="101"/>
        <v>0.55000000000000004</v>
      </c>
      <c r="X1059" s="1" t="s">
        <v>92</v>
      </c>
      <c r="Y1059" s="1" t="s">
        <v>40</v>
      </c>
      <c r="Z1059" s="1" t="s">
        <v>66</v>
      </c>
      <c r="AA1059" s="1"/>
      <c r="AB1059" s="1"/>
      <c r="AC1059" s="1" t="s">
        <v>42</v>
      </c>
    </row>
    <row r="1060" spans="1:29">
      <c r="A1060" s="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c r="P1060" s="1">
        <f t="shared" si="96"/>
        <v>36180</v>
      </c>
      <c r="Q1060" s="1">
        <v>30</v>
      </c>
      <c r="R1060" s="1">
        <f t="shared" si="97"/>
        <v>10854</v>
      </c>
      <c r="S1060" s="1">
        <f t="shared" si="98"/>
        <v>25326</v>
      </c>
      <c r="T1060" s="1">
        <v>0.52</v>
      </c>
      <c r="U1060" s="1">
        <f t="shared" si="99"/>
        <v>13169.52</v>
      </c>
      <c r="V1060" s="1">
        <f t="shared" si="100"/>
        <v>12156.48</v>
      </c>
      <c r="W1060" s="4">
        <f t="shared" si="101"/>
        <v>0.48</v>
      </c>
      <c r="X1060" s="1" t="s">
        <v>104</v>
      </c>
      <c r="Y1060" s="1" t="s">
        <v>81</v>
      </c>
      <c r="Z1060" s="1" t="s">
        <v>41</v>
      </c>
      <c r="AA1060" s="2">
        <v>45980</v>
      </c>
      <c r="AB1060" s="1">
        <v>4</v>
      </c>
      <c r="AC1060" s="1" t="s">
        <v>42</v>
      </c>
    </row>
    <row r="1061" spans="1:29">
      <c r="A1061" s="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c r="P1061" s="1">
        <f t="shared" si="96"/>
        <v>8720</v>
      </c>
      <c r="Q1061" s="1">
        <v>20</v>
      </c>
      <c r="R1061" s="1">
        <f t="shared" si="97"/>
        <v>1744</v>
      </c>
      <c r="S1061" s="1">
        <f t="shared" si="98"/>
        <v>6976</v>
      </c>
      <c r="T1061" s="1">
        <v>0.45</v>
      </c>
      <c r="U1061" s="1">
        <f t="shared" si="99"/>
        <v>3139.2000000000003</v>
      </c>
      <c r="V1061" s="1">
        <f t="shared" si="100"/>
        <v>3836.7999999999997</v>
      </c>
      <c r="W1061" s="4">
        <f t="shared" si="101"/>
        <v>0.54999999999999993</v>
      </c>
      <c r="X1061" s="1" t="s">
        <v>56</v>
      </c>
      <c r="Y1061" s="1" t="s">
        <v>81</v>
      </c>
      <c r="Z1061" s="1" t="s">
        <v>41</v>
      </c>
      <c r="AA1061" s="2">
        <v>45977</v>
      </c>
      <c r="AB1061" s="1">
        <v>3</v>
      </c>
      <c r="AC1061" s="1" t="s">
        <v>42</v>
      </c>
    </row>
    <row r="1062" spans="1:29">
      <c r="A1062" s="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c r="P1062" s="1">
        <f t="shared" si="96"/>
        <v>210</v>
      </c>
      <c r="Q1062" s="1">
        <v>5</v>
      </c>
      <c r="R1062" s="1">
        <f t="shared" si="97"/>
        <v>10.5</v>
      </c>
      <c r="S1062" s="1">
        <f t="shared" si="98"/>
        <v>199.5</v>
      </c>
      <c r="T1062" s="1">
        <v>0.62</v>
      </c>
      <c r="U1062" s="1">
        <f t="shared" si="99"/>
        <v>123.69</v>
      </c>
      <c r="V1062" s="1">
        <f t="shared" si="100"/>
        <v>75.81</v>
      </c>
      <c r="W1062" s="4">
        <f t="shared" si="101"/>
        <v>0.38</v>
      </c>
      <c r="X1062" s="1" t="s">
        <v>50</v>
      </c>
      <c r="Y1062" s="1" t="s">
        <v>72</v>
      </c>
      <c r="Z1062" s="1" t="s">
        <v>41</v>
      </c>
      <c r="AA1062" s="2">
        <v>45977</v>
      </c>
      <c r="AB1062" s="1">
        <v>5</v>
      </c>
      <c r="AC1062" s="1" t="s">
        <v>42</v>
      </c>
    </row>
    <row r="1063" spans="1:29">
      <c r="A1063" s="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c r="P1063" s="1">
        <f t="shared" si="96"/>
        <v>390</v>
      </c>
      <c r="Q1063" s="1">
        <v>30</v>
      </c>
      <c r="R1063" s="1">
        <f t="shared" si="97"/>
        <v>117</v>
      </c>
      <c r="S1063" s="1">
        <f t="shared" si="98"/>
        <v>273</v>
      </c>
      <c r="T1063" s="1">
        <v>0.35</v>
      </c>
      <c r="U1063" s="1">
        <f t="shared" si="99"/>
        <v>95.55</v>
      </c>
      <c r="V1063" s="1">
        <f t="shared" si="100"/>
        <v>177.45</v>
      </c>
      <c r="W1063" s="4">
        <f t="shared" si="101"/>
        <v>0.64999999999999991</v>
      </c>
      <c r="X1063" s="1" t="s">
        <v>92</v>
      </c>
      <c r="Y1063" s="1" t="s">
        <v>40</v>
      </c>
      <c r="Z1063" s="1" t="s">
        <v>120</v>
      </c>
      <c r="AA1063" s="1"/>
      <c r="AB1063" s="1"/>
      <c r="AC1063" s="1" t="s">
        <v>42</v>
      </c>
    </row>
    <row r="1064" spans="1:29">
      <c r="A1064" s="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c r="P1064" s="1">
        <f t="shared" si="96"/>
        <v>2800</v>
      </c>
      <c r="Q1064" s="1">
        <v>0</v>
      </c>
      <c r="R1064" s="1">
        <f t="shared" si="97"/>
        <v>0</v>
      </c>
      <c r="S1064" s="1">
        <f t="shared" si="98"/>
        <v>2800</v>
      </c>
      <c r="T1064" s="1">
        <v>0.62</v>
      </c>
      <c r="U1064" s="1">
        <f t="shared" si="99"/>
        <v>1736</v>
      </c>
      <c r="V1064" s="1">
        <f t="shared" si="100"/>
        <v>1064</v>
      </c>
      <c r="W1064" s="4">
        <f t="shared" si="101"/>
        <v>0.38</v>
      </c>
      <c r="X1064" s="1" t="s">
        <v>65</v>
      </c>
      <c r="Y1064" s="1" t="s">
        <v>81</v>
      </c>
      <c r="Z1064" s="1" t="s">
        <v>41</v>
      </c>
      <c r="AA1064" s="2">
        <v>45975</v>
      </c>
      <c r="AB1064" s="1">
        <v>5</v>
      </c>
      <c r="AC1064" s="1" t="s">
        <v>42</v>
      </c>
    </row>
    <row r="1065" spans="1:29">
      <c r="A1065" s="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c r="P1065" s="1">
        <f t="shared" si="96"/>
        <v>12800</v>
      </c>
      <c r="Q1065" s="1">
        <v>15</v>
      </c>
      <c r="R1065" s="1">
        <f t="shared" si="97"/>
        <v>1920</v>
      </c>
      <c r="S1065" s="1">
        <f t="shared" si="98"/>
        <v>10880</v>
      </c>
      <c r="T1065" s="1">
        <v>0.48</v>
      </c>
      <c r="U1065" s="1">
        <f t="shared" si="99"/>
        <v>5222.3999999999996</v>
      </c>
      <c r="V1065" s="1">
        <f t="shared" si="100"/>
        <v>5657.6</v>
      </c>
      <c r="W1065" s="4">
        <f t="shared" si="101"/>
        <v>0.52</v>
      </c>
      <c r="X1065" s="1" t="s">
        <v>92</v>
      </c>
      <c r="Y1065" s="1" t="s">
        <v>72</v>
      </c>
      <c r="Z1065" s="1" t="s">
        <v>41</v>
      </c>
      <c r="AA1065" s="2">
        <v>45978</v>
      </c>
      <c r="AB1065" s="1">
        <v>4</v>
      </c>
      <c r="AC1065" s="1" t="s">
        <v>42</v>
      </c>
    </row>
    <row r="1066" spans="1:29">
      <c r="A1066" s="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c r="P1066" s="1">
        <f t="shared" si="96"/>
        <v>13260</v>
      </c>
      <c r="Q1066" s="1">
        <v>0</v>
      </c>
      <c r="R1066" s="1">
        <f t="shared" si="97"/>
        <v>0</v>
      </c>
      <c r="S1066" s="1">
        <f t="shared" si="98"/>
        <v>13260</v>
      </c>
      <c r="T1066" s="1">
        <v>0.45</v>
      </c>
      <c r="U1066" s="1">
        <f t="shared" si="99"/>
        <v>5967</v>
      </c>
      <c r="V1066" s="1">
        <f t="shared" si="100"/>
        <v>7293</v>
      </c>
      <c r="W1066" s="4">
        <f t="shared" si="101"/>
        <v>0.55000000000000004</v>
      </c>
      <c r="X1066" s="1" t="s">
        <v>147</v>
      </c>
      <c r="Y1066" s="1" t="s">
        <v>81</v>
      </c>
      <c r="Z1066" s="1" t="s">
        <v>41</v>
      </c>
      <c r="AA1066" s="2">
        <v>45979</v>
      </c>
      <c r="AB1066" s="1">
        <v>5</v>
      </c>
      <c r="AC1066" s="1" t="s">
        <v>42</v>
      </c>
    </row>
    <row r="1067" spans="1:29">
      <c r="A1067" s="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c r="P1067" s="1">
        <f t="shared" si="96"/>
        <v>6960</v>
      </c>
      <c r="Q1067" s="1">
        <v>0</v>
      </c>
      <c r="R1067" s="1">
        <f t="shared" si="97"/>
        <v>0</v>
      </c>
      <c r="S1067" s="1">
        <f t="shared" si="98"/>
        <v>6960</v>
      </c>
      <c r="T1067" s="1">
        <v>0.45</v>
      </c>
      <c r="U1067" s="1">
        <f t="shared" si="99"/>
        <v>3132</v>
      </c>
      <c r="V1067" s="1">
        <f t="shared" si="100"/>
        <v>3828</v>
      </c>
      <c r="W1067" s="4">
        <f t="shared" si="101"/>
        <v>0.55000000000000004</v>
      </c>
      <c r="X1067" s="1" t="s">
        <v>104</v>
      </c>
      <c r="Y1067" s="1" t="s">
        <v>81</v>
      </c>
      <c r="Z1067" s="1" t="s">
        <v>41</v>
      </c>
      <c r="AA1067" s="2">
        <v>45979</v>
      </c>
      <c r="AB1067" s="1">
        <v>4</v>
      </c>
      <c r="AC1067" s="1" t="s">
        <v>42</v>
      </c>
    </row>
    <row r="1068" spans="1:29">
      <c r="A1068" s="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c r="P1068" s="1">
        <f t="shared" si="96"/>
        <v>173600</v>
      </c>
      <c r="Q1068" s="1">
        <v>10</v>
      </c>
      <c r="R1068" s="1">
        <f t="shared" si="97"/>
        <v>17360</v>
      </c>
      <c r="S1068" s="1">
        <f t="shared" si="98"/>
        <v>156240</v>
      </c>
      <c r="T1068" s="1">
        <v>0.57999999999999996</v>
      </c>
      <c r="U1068" s="1">
        <f t="shared" si="99"/>
        <v>90619.199999999997</v>
      </c>
      <c r="V1068" s="1">
        <f t="shared" si="100"/>
        <v>65620.800000000003</v>
      </c>
      <c r="W1068" s="4">
        <f t="shared" si="101"/>
        <v>0.42000000000000004</v>
      </c>
      <c r="X1068" s="1" t="s">
        <v>147</v>
      </c>
      <c r="Y1068" s="1" t="s">
        <v>72</v>
      </c>
      <c r="Z1068" s="1" t="s">
        <v>66</v>
      </c>
      <c r="AA1068" s="1"/>
      <c r="AB1068" s="1"/>
      <c r="AC1068" s="1" t="s">
        <v>42</v>
      </c>
    </row>
    <row r="1069" spans="1:29">
      <c r="A1069" s="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c r="P1069" s="1">
        <f t="shared" si="96"/>
        <v>3200</v>
      </c>
      <c r="Q1069" s="1">
        <v>30</v>
      </c>
      <c r="R1069" s="1">
        <f t="shared" si="97"/>
        <v>960</v>
      </c>
      <c r="S1069" s="1">
        <f t="shared" si="98"/>
        <v>2240</v>
      </c>
      <c r="T1069" s="1">
        <v>0.52</v>
      </c>
      <c r="U1069" s="1">
        <f t="shared" si="99"/>
        <v>1164.8</v>
      </c>
      <c r="V1069" s="1">
        <f t="shared" si="100"/>
        <v>1075.2</v>
      </c>
      <c r="W1069" s="4">
        <f t="shared" si="101"/>
        <v>0.48000000000000004</v>
      </c>
      <c r="X1069" s="1" t="s">
        <v>39</v>
      </c>
      <c r="Y1069" s="1" t="s">
        <v>40</v>
      </c>
      <c r="Z1069" s="1" t="s">
        <v>66</v>
      </c>
      <c r="AA1069" s="1"/>
      <c r="AB1069" s="1"/>
      <c r="AC1069" s="1" t="s">
        <v>42</v>
      </c>
    </row>
    <row r="1070" spans="1:29">
      <c r="A1070" s="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c r="P1070" s="1">
        <f t="shared" si="96"/>
        <v>16240</v>
      </c>
      <c r="Q1070" s="1">
        <v>20</v>
      </c>
      <c r="R1070" s="1">
        <f t="shared" si="97"/>
        <v>3248</v>
      </c>
      <c r="S1070" s="1">
        <f t="shared" si="98"/>
        <v>12992</v>
      </c>
      <c r="T1070" s="1">
        <v>0.5</v>
      </c>
      <c r="U1070" s="1">
        <f t="shared" si="99"/>
        <v>6496</v>
      </c>
      <c r="V1070" s="1">
        <f t="shared" si="100"/>
        <v>6496</v>
      </c>
      <c r="W1070" s="4">
        <f t="shared" si="101"/>
        <v>0.5</v>
      </c>
      <c r="X1070" s="1" t="s">
        <v>92</v>
      </c>
      <c r="Y1070" s="1" t="s">
        <v>81</v>
      </c>
      <c r="Z1070" s="1" t="s">
        <v>66</v>
      </c>
      <c r="AA1070" s="1"/>
      <c r="AB1070" s="1"/>
      <c r="AC1070" s="1" t="s">
        <v>42</v>
      </c>
    </row>
    <row r="1071" spans="1:29">
      <c r="A1071" s="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c r="P1071" s="1">
        <f t="shared" si="96"/>
        <v>125980</v>
      </c>
      <c r="Q1071" s="1">
        <v>15</v>
      </c>
      <c r="R1071" s="1">
        <f t="shared" si="97"/>
        <v>18897</v>
      </c>
      <c r="S1071" s="1">
        <f t="shared" si="98"/>
        <v>107083</v>
      </c>
      <c r="T1071" s="1">
        <v>0.57999999999999996</v>
      </c>
      <c r="U1071" s="1">
        <f t="shared" si="99"/>
        <v>62108.139999999992</v>
      </c>
      <c r="V1071" s="1">
        <f t="shared" si="100"/>
        <v>44974.860000000008</v>
      </c>
      <c r="W1071" s="4">
        <f t="shared" si="101"/>
        <v>0.4200000000000001</v>
      </c>
      <c r="X1071" s="1" t="s">
        <v>39</v>
      </c>
      <c r="Y1071" s="1" t="s">
        <v>72</v>
      </c>
      <c r="Z1071" s="1" t="s">
        <v>41</v>
      </c>
      <c r="AA1071" s="2">
        <v>45980</v>
      </c>
      <c r="AB1071" s="1">
        <v>5</v>
      </c>
      <c r="AC1071" s="1" t="s">
        <v>42</v>
      </c>
    </row>
    <row r="1072" spans="1:29">
      <c r="A1072" s="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c r="P1072" s="1">
        <f t="shared" si="96"/>
        <v>740</v>
      </c>
      <c r="Q1072" s="1">
        <v>10</v>
      </c>
      <c r="R1072" s="1">
        <f t="shared" si="97"/>
        <v>74</v>
      </c>
      <c r="S1072" s="1">
        <f t="shared" si="98"/>
        <v>666</v>
      </c>
      <c r="T1072" s="1">
        <v>0.47</v>
      </c>
      <c r="U1072" s="1">
        <f t="shared" si="99"/>
        <v>313.02</v>
      </c>
      <c r="V1072" s="1">
        <f t="shared" si="100"/>
        <v>352.98</v>
      </c>
      <c r="W1072" s="4">
        <f t="shared" si="101"/>
        <v>0.53</v>
      </c>
      <c r="X1072" s="1" t="s">
        <v>56</v>
      </c>
      <c r="Y1072" s="1" t="s">
        <v>40</v>
      </c>
      <c r="Z1072" s="1" t="s">
        <v>120</v>
      </c>
      <c r="AA1072" s="1"/>
      <c r="AB1072" s="1"/>
      <c r="AC1072" s="1" t="s">
        <v>42</v>
      </c>
    </row>
    <row r="1073" spans="1:29">
      <c r="A1073" s="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c r="P1073" s="1">
        <f t="shared" si="96"/>
        <v>18120</v>
      </c>
      <c r="Q1073" s="1">
        <v>20</v>
      </c>
      <c r="R1073" s="1">
        <f t="shared" si="97"/>
        <v>3624</v>
      </c>
      <c r="S1073" s="1">
        <f t="shared" si="98"/>
        <v>14496</v>
      </c>
      <c r="T1073" s="1">
        <v>0.45</v>
      </c>
      <c r="U1073" s="1">
        <f t="shared" si="99"/>
        <v>6523.2</v>
      </c>
      <c r="V1073" s="1">
        <f t="shared" si="100"/>
        <v>7972.8</v>
      </c>
      <c r="W1073" s="4">
        <f t="shared" si="101"/>
        <v>0.55000000000000004</v>
      </c>
      <c r="X1073" s="1" t="s">
        <v>147</v>
      </c>
      <c r="Y1073" s="1" t="s">
        <v>57</v>
      </c>
      <c r="Z1073" s="1" t="s">
        <v>41</v>
      </c>
      <c r="AA1073" s="2">
        <v>45978</v>
      </c>
      <c r="AB1073" s="1">
        <v>5</v>
      </c>
      <c r="AC1073" s="1" t="s">
        <v>42</v>
      </c>
    </row>
    <row r="1074" spans="1:29">
      <c r="A1074" s="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c r="P1074" s="1">
        <f t="shared" si="96"/>
        <v>860</v>
      </c>
      <c r="Q1074" s="1">
        <v>0</v>
      </c>
      <c r="R1074" s="1">
        <f t="shared" si="97"/>
        <v>0</v>
      </c>
      <c r="S1074" s="1">
        <f t="shared" si="98"/>
        <v>860</v>
      </c>
      <c r="T1074" s="1">
        <v>0.5</v>
      </c>
      <c r="U1074" s="1">
        <f t="shared" si="99"/>
        <v>430</v>
      </c>
      <c r="V1074" s="1">
        <f t="shared" si="100"/>
        <v>430</v>
      </c>
      <c r="W1074" s="4">
        <f t="shared" si="101"/>
        <v>0.5</v>
      </c>
      <c r="X1074" s="1" t="s">
        <v>92</v>
      </c>
      <c r="Y1074" s="1" t="s">
        <v>81</v>
      </c>
      <c r="Z1074" s="1" t="s">
        <v>41</v>
      </c>
      <c r="AA1074" s="2">
        <v>45984</v>
      </c>
      <c r="AB1074" s="1">
        <v>5</v>
      </c>
      <c r="AC1074" s="1" t="s">
        <v>42</v>
      </c>
    </row>
    <row r="1075" spans="1:29">
      <c r="A1075" s="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c r="P1075" s="1">
        <f t="shared" si="96"/>
        <v>2700</v>
      </c>
      <c r="Q1075" s="1">
        <v>10</v>
      </c>
      <c r="R1075" s="1">
        <f t="shared" si="97"/>
        <v>270</v>
      </c>
      <c r="S1075" s="1">
        <f t="shared" si="98"/>
        <v>2430</v>
      </c>
      <c r="T1075" s="1">
        <v>0.5</v>
      </c>
      <c r="U1075" s="1">
        <f t="shared" si="99"/>
        <v>1215</v>
      </c>
      <c r="V1075" s="1">
        <f t="shared" si="100"/>
        <v>1215</v>
      </c>
      <c r="W1075" s="4">
        <f t="shared" si="101"/>
        <v>0.5</v>
      </c>
      <c r="X1075" s="1" t="s">
        <v>147</v>
      </c>
      <c r="Y1075" s="1" t="s">
        <v>57</v>
      </c>
      <c r="Z1075" s="1" t="s">
        <v>41</v>
      </c>
      <c r="AA1075" s="2">
        <v>45980</v>
      </c>
      <c r="AB1075" s="1">
        <v>5</v>
      </c>
      <c r="AC1075" s="1" t="s">
        <v>42</v>
      </c>
    </row>
    <row r="1076" spans="1:29">
      <c r="A1076" s="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c r="P1076" s="1">
        <f t="shared" si="96"/>
        <v>15320</v>
      </c>
      <c r="Q1076" s="1">
        <v>30</v>
      </c>
      <c r="R1076" s="1">
        <f t="shared" si="97"/>
        <v>4596</v>
      </c>
      <c r="S1076" s="1">
        <f t="shared" si="98"/>
        <v>10724</v>
      </c>
      <c r="T1076" s="1">
        <v>0.48</v>
      </c>
      <c r="U1076" s="1">
        <f t="shared" si="99"/>
        <v>5147.5199999999995</v>
      </c>
      <c r="V1076" s="1">
        <f t="shared" si="100"/>
        <v>5576.4800000000005</v>
      </c>
      <c r="W1076" s="4">
        <f t="shared" si="101"/>
        <v>0.52</v>
      </c>
      <c r="X1076" s="1" t="s">
        <v>50</v>
      </c>
      <c r="Y1076" s="1" t="s">
        <v>81</v>
      </c>
      <c r="Z1076" s="1" t="s">
        <v>41</v>
      </c>
      <c r="AA1076" s="2">
        <v>45982</v>
      </c>
      <c r="AB1076" s="1">
        <v>4</v>
      </c>
      <c r="AC1076" s="1" t="s">
        <v>42</v>
      </c>
    </row>
    <row r="1077" spans="1:29">
      <c r="A1077" s="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c r="P1077" s="1">
        <f t="shared" si="96"/>
        <v>3730</v>
      </c>
      <c r="Q1077" s="1">
        <v>25</v>
      </c>
      <c r="R1077" s="1">
        <f t="shared" si="97"/>
        <v>932.5</v>
      </c>
      <c r="S1077" s="1">
        <f t="shared" si="98"/>
        <v>2797.5</v>
      </c>
      <c r="T1077" s="1">
        <v>0.5</v>
      </c>
      <c r="U1077" s="1">
        <f t="shared" si="99"/>
        <v>1398.75</v>
      </c>
      <c r="V1077" s="1">
        <f t="shared" si="100"/>
        <v>1398.75</v>
      </c>
      <c r="W1077" s="4">
        <f t="shared" si="101"/>
        <v>0.5</v>
      </c>
      <c r="X1077" s="1" t="s">
        <v>65</v>
      </c>
      <c r="Y1077" s="1" t="s">
        <v>81</v>
      </c>
      <c r="Z1077" s="1" t="s">
        <v>41</v>
      </c>
      <c r="AA1077" s="2">
        <v>45981</v>
      </c>
      <c r="AB1077" s="1">
        <v>3</v>
      </c>
      <c r="AC1077" s="1" t="s">
        <v>42</v>
      </c>
    </row>
    <row r="1078" spans="1:29">
      <c r="A1078" s="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c r="P1078" s="1">
        <f t="shared" si="96"/>
        <v>17360</v>
      </c>
      <c r="Q1078" s="1">
        <v>20</v>
      </c>
      <c r="R1078" s="1">
        <f t="shared" si="97"/>
        <v>3472</v>
      </c>
      <c r="S1078" s="1">
        <f t="shared" si="98"/>
        <v>13888</v>
      </c>
      <c r="T1078" s="1">
        <v>0.52</v>
      </c>
      <c r="U1078" s="1">
        <f t="shared" si="99"/>
        <v>7221.76</v>
      </c>
      <c r="V1078" s="1">
        <f t="shared" si="100"/>
        <v>6666.24</v>
      </c>
      <c r="W1078" s="4">
        <f t="shared" si="101"/>
        <v>0.48</v>
      </c>
      <c r="X1078" s="1" t="s">
        <v>65</v>
      </c>
      <c r="Y1078" s="1" t="s">
        <v>81</v>
      </c>
      <c r="Z1078" s="1" t="s">
        <v>41</v>
      </c>
      <c r="AA1078" s="2">
        <v>45985</v>
      </c>
      <c r="AB1078" s="1">
        <v>5</v>
      </c>
      <c r="AC1078" s="1" t="s">
        <v>42</v>
      </c>
    </row>
    <row r="1079" spans="1:29">
      <c r="A1079" s="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c r="P1079" s="1">
        <f t="shared" si="96"/>
        <v>7080</v>
      </c>
      <c r="Q1079" s="1">
        <v>10</v>
      </c>
      <c r="R1079" s="1">
        <f t="shared" si="97"/>
        <v>708</v>
      </c>
      <c r="S1079" s="1">
        <f t="shared" si="98"/>
        <v>6372</v>
      </c>
      <c r="T1079" s="1">
        <v>0.47</v>
      </c>
      <c r="U1079" s="1">
        <f t="shared" si="99"/>
        <v>2994.8399999999997</v>
      </c>
      <c r="V1079" s="1">
        <f t="shared" si="100"/>
        <v>3377.1600000000003</v>
      </c>
      <c r="W1079" s="4">
        <f t="shared" si="101"/>
        <v>0.53</v>
      </c>
      <c r="X1079" s="1" t="s">
        <v>104</v>
      </c>
      <c r="Y1079" s="1" t="s">
        <v>81</v>
      </c>
      <c r="Z1079" s="1" t="s">
        <v>41</v>
      </c>
      <c r="AA1079" s="2">
        <v>45985</v>
      </c>
      <c r="AB1079" s="1">
        <v>4</v>
      </c>
      <c r="AC1079" s="1" t="s">
        <v>42</v>
      </c>
    </row>
    <row r="1080" spans="1:29">
      <c r="A1080" s="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c r="P1080" s="1">
        <f t="shared" si="96"/>
        <v>6250</v>
      </c>
      <c r="Q1080" s="1">
        <v>0</v>
      </c>
      <c r="R1080" s="1">
        <f t="shared" si="97"/>
        <v>0</v>
      </c>
      <c r="S1080" s="1">
        <f t="shared" si="98"/>
        <v>6250</v>
      </c>
      <c r="T1080" s="1">
        <v>0.35</v>
      </c>
      <c r="U1080" s="1">
        <f t="shared" si="99"/>
        <v>2187.5</v>
      </c>
      <c r="V1080" s="1">
        <f t="shared" si="100"/>
        <v>4062.5</v>
      </c>
      <c r="W1080" s="4">
        <f t="shared" si="101"/>
        <v>0.65</v>
      </c>
      <c r="X1080" s="1" t="s">
        <v>56</v>
      </c>
      <c r="Y1080" s="1" t="s">
        <v>81</v>
      </c>
      <c r="Z1080" s="1" t="s">
        <v>41</v>
      </c>
      <c r="AA1080" s="2">
        <v>45983</v>
      </c>
      <c r="AB1080" s="1">
        <v>5</v>
      </c>
      <c r="AC1080" s="1" t="s">
        <v>42</v>
      </c>
    </row>
    <row r="1081" spans="1:29">
      <c r="A1081" s="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c r="P1081" s="1">
        <f t="shared" si="96"/>
        <v>15020</v>
      </c>
      <c r="Q1081" s="1">
        <v>0</v>
      </c>
      <c r="R1081" s="1">
        <f t="shared" si="97"/>
        <v>0</v>
      </c>
      <c r="S1081" s="1">
        <f t="shared" si="98"/>
        <v>15020</v>
      </c>
      <c r="T1081" s="1">
        <v>0.48</v>
      </c>
      <c r="U1081" s="1">
        <f t="shared" si="99"/>
        <v>7209.5999999999995</v>
      </c>
      <c r="V1081" s="1">
        <f t="shared" si="100"/>
        <v>7810.4000000000005</v>
      </c>
      <c r="W1081" s="4">
        <f t="shared" si="101"/>
        <v>0.52</v>
      </c>
      <c r="X1081" s="1" t="s">
        <v>147</v>
      </c>
      <c r="Y1081" s="1" t="s">
        <v>72</v>
      </c>
      <c r="Z1081" s="1" t="s">
        <v>120</v>
      </c>
      <c r="AA1081" s="1"/>
      <c r="AB1081" s="1"/>
      <c r="AC1081" s="1" t="s">
        <v>42</v>
      </c>
    </row>
    <row r="1082" spans="1:29">
      <c r="A1082" s="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c r="P1082" s="1">
        <f t="shared" si="96"/>
        <v>16750</v>
      </c>
      <c r="Q1082" s="1">
        <v>25</v>
      </c>
      <c r="R1082" s="1">
        <f t="shared" si="97"/>
        <v>4187.5</v>
      </c>
      <c r="S1082" s="1">
        <f t="shared" si="98"/>
        <v>12562.5</v>
      </c>
      <c r="T1082" s="1">
        <v>0.5</v>
      </c>
      <c r="U1082" s="1">
        <f t="shared" si="99"/>
        <v>6281.25</v>
      </c>
      <c r="V1082" s="1">
        <f t="shared" si="100"/>
        <v>6281.25</v>
      </c>
      <c r="W1082" s="4">
        <f t="shared" si="101"/>
        <v>0.5</v>
      </c>
      <c r="X1082" s="1" t="s">
        <v>104</v>
      </c>
      <c r="Y1082" s="1" t="s">
        <v>72</v>
      </c>
      <c r="Z1082" s="1" t="s">
        <v>41</v>
      </c>
      <c r="AA1082" s="2">
        <v>45984</v>
      </c>
      <c r="AB1082" s="1">
        <v>4</v>
      </c>
      <c r="AC1082" s="1" t="s">
        <v>42</v>
      </c>
    </row>
    <row r="1083" spans="1:29">
      <c r="A1083" s="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c r="P1083" s="1">
        <f t="shared" si="96"/>
        <v>840</v>
      </c>
      <c r="Q1083" s="1">
        <v>15</v>
      </c>
      <c r="R1083" s="1">
        <f t="shared" si="97"/>
        <v>126</v>
      </c>
      <c r="S1083" s="1">
        <f t="shared" si="98"/>
        <v>714</v>
      </c>
      <c r="T1083" s="1">
        <v>0.35</v>
      </c>
      <c r="U1083" s="1">
        <f t="shared" si="99"/>
        <v>249.89999999999998</v>
      </c>
      <c r="V1083" s="1">
        <f t="shared" si="100"/>
        <v>464.1</v>
      </c>
      <c r="W1083" s="4">
        <f t="shared" si="101"/>
        <v>0.65</v>
      </c>
      <c r="X1083" s="1" t="s">
        <v>56</v>
      </c>
      <c r="Y1083" s="1" t="s">
        <v>81</v>
      </c>
      <c r="Z1083" s="1" t="s">
        <v>41</v>
      </c>
      <c r="AA1083" s="2">
        <v>45986</v>
      </c>
      <c r="AB1083" s="1">
        <v>5</v>
      </c>
      <c r="AC1083" s="1" t="s">
        <v>42</v>
      </c>
    </row>
    <row r="1084" spans="1:29">
      <c r="A1084" s="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c r="P1084" s="1">
        <f t="shared" si="96"/>
        <v>176500</v>
      </c>
      <c r="Q1084" s="1">
        <v>10</v>
      </c>
      <c r="R1084" s="1">
        <f t="shared" si="97"/>
        <v>17650</v>
      </c>
      <c r="S1084" s="1">
        <f t="shared" si="98"/>
        <v>158850</v>
      </c>
      <c r="T1084" s="1">
        <v>0.57999999999999996</v>
      </c>
      <c r="U1084" s="1">
        <f t="shared" si="99"/>
        <v>92133</v>
      </c>
      <c r="V1084" s="1">
        <f t="shared" si="100"/>
        <v>66717</v>
      </c>
      <c r="W1084" s="4">
        <f t="shared" si="101"/>
        <v>0.42</v>
      </c>
      <c r="X1084" s="1" t="s">
        <v>50</v>
      </c>
      <c r="Y1084" s="1" t="s">
        <v>57</v>
      </c>
      <c r="Z1084" s="1" t="s">
        <v>22</v>
      </c>
      <c r="AA1084" s="1"/>
      <c r="AB1084" s="1"/>
      <c r="AC1084" s="1" t="s">
        <v>93</v>
      </c>
    </row>
    <row r="1085" spans="1:29">
      <c r="A1085" s="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c r="P1085" s="1">
        <f t="shared" si="96"/>
        <v>35240</v>
      </c>
      <c r="Q1085" s="1">
        <v>25</v>
      </c>
      <c r="R1085" s="1">
        <f t="shared" si="97"/>
        <v>8810</v>
      </c>
      <c r="S1085" s="1">
        <f t="shared" si="98"/>
        <v>26430</v>
      </c>
      <c r="T1085" s="1">
        <v>0.52</v>
      </c>
      <c r="U1085" s="1">
        <f t="shared" si="99"/>
        <v>13743.6</v>
      </c>
      <c r="V1085" s="1">
        <f t="shared" si="100"/>
        <v>12686.4</v>
      </c>
      <c r="W1085" s="4">
        <f t="shared" si="101"/>
        <v>0.48</v>
      </c>
      <c r="X1085" s="1" t="s">
        <v>104</v>
      </c>
      <c r="Y1085" s="1" t="s">
        <v>57</v>
      </c>
      <c r="Z1085" s="1" t="s">
        <v>41</v>
      </c>
      <c r="AA1085" s="2">
        <v>45987</v>
      </c>
      <c r="AB1085" s="1">
        <v>4</v>
      </c>
      <c r="AC1085" s="1" t="s">
        <v>42</v>
      </c>
    </row>
    <row r="1086" spans="1:29">
      <c r="A1086" s="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c r="P1086" s="1">
        <f t="shared" si="96"/>
        <v>7350</v>
      </c>
      <c r="Q1086" s="1">
        <v>25</v>
      </c>
      <c r="R1086" s="1">
        <f t="shared" si="97"/>
        <v>1837.5</v>
      </c>
      <c r="S1086" s="1">
        <f t="shared" si="98"/>
        <v>5512.5</v>
      </c>
      <c r="T1086" s="1">
        <v>0.45</v>
      </c>
      <c r="U1086" s="1">
        <f t="shared" si="99"/>
        <v>2480.625</v>
      </c>
      <c r="V1086" s="1">
        <f t="shared" si="100"/>
        <v>3031.875</v>
      </c>
      <c r="W1086" s="4">
        <f t="shared" si="101"/>
        <v>0.55000000000000004</v>
      </c>
      <c r="X1086" s="1" t="s">
        <v>56</v>
      </c>
      <c r="Y1086" s="1" t="s">
        <v>81</v>
      </c>
      <c r="Z1086" s="1" t="s">
        <v>41</v>
      </c>
      <c r="AA1086" s="2">
        <v>45988</v>
      </c>
      <c r="AB1086" s="1">
        <v>4</v>
      </c>
      <c r="AC1086" s="1" t="s">
        <v>42</v>
      </c>
    </row>
    <row r="1087" spans="1:29">
      <c r="A1087" s="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c r="P1087" s="1">
        <f t="shared" si="96"/>
        <v>9750</v>
      </c>
      <c r="Q1087" s="1">
        <v>0</v>
      </c>
      <c r="R1087" s="1">
        <f t="shared" si="97"/>
        <v>0</v>
      </c>
      <c r="S1087" s="1">
        <f t="shared" si="98"/>
        <v>9750</v>
      </c>
      <c r="T1087" s="1">
        <v>0.45</v>
      </c>
      <c r="U1087" s="1">
        <f t="shared" si="99"/>
        <v>4387.5</v>
      </c>
      <c r="V1087" s="1">
        <f t="shared" si="100"/>
        <v>5362.5</v>
      </c>
      <c r="W1087" s="4">
        <f t="shared" si="101"/>
        <v>0.55000000000000004</v>
      </c>
      <c r="X1087" s="1" t="s">
        <v>56</v>
      </c>
      <c r="Y1087" s="1" t="s">
        <v>57</v>
      </c>
      <c r="Z1087" s="1" t="s">
        <v>41</v>
      </c>
      <c r="AA1087" s="2">
        <v>45985</v>
      </c>
      <c r="AB1087" s="1">
        <v>4</v>
      </c>
      <c r="AC1087" s="1" t="s">
        <v>42</v>
      </c>
    </row>
    <row r="1088" spans="1:29">
      <c r="A1088" s="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c r="P1088" s="1">
        <f t="shared" si="96"/>
        <v>4740</v>
      </c>
      <c r="Q1088" s="1">
        <v>15</v>
      </c>
      <c r="R1088" s="1">
        <f t="shared" si="97"/>
        <v>711</v>
      </c>
      <c r="S1088" s="1">
        <f t="shared" si="98"/>
        <v>4029</v>
      </c>
      <c r="T1088" s="1">
        <v>0.5</v>
      </c>
      <c r="U1088" s="1">
        <f t="shared" si="99"/>
        <v>2014.5</v>
      </c>
      <c r="V1088" s="1">
        <f t="shared" si="100"/>
        <v>2014.5</v>
      </c>
      <c r="W1088" s="4">
        <f t="shared" si="101"/>
        <v>0.5</v>
      </c>
      <c r="X1088" s="1" t="s">
        <v>39</v>
      </c>
      <c r="Y1088" s="1" t="s">
        <v>72</v>
      </c>
      <c r="Z1088" s="1" t="s">
        <v>120</v>
      </c>
      <c r="AA1088" s="1"/>
      <c r="AB1088" s="1"/>
      <c r="AC1088" s="1" t="s">
        <v>42</v>
      </c>
    </row>
    <row r="1089" spans="1:29">
      <c r="A1089" s="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c r="P1089" s="1">
        <f t="shared" si="96"/>
        <v>11440</v>
      </c>
      <c r="Q1089" s="1">
        <v>5</v>
      </c>
      <c r="R1089" s="1">
        <f t="shared" si="97"/>
        <v>572</v>
      </c>
      <c r="S1089" s="1">
        <f t="shared" si="98"/>
        <v>10868</v>
      </c>
      <c r="T1089" s="1">
        <v>0.45</v>
      </c>
      <c r="U1089" s="1">
        <f t="shared" si="99"/>
        <v>4890.6000000000004</v>
      </c>
      <c r="V1089" s="1">
        <f t="shared" si="100"/>
        <v>5977.4</v>
      </c>
      <c r="W1089" s="4">
        <f t="shared" si="101"/>
        <v>0.54999999999999993</v>
      </c>
      <c r="X1089" s="1" t="s">
        <v>147</v>
      </c>
      <c r="Y1089" s="1" t="s">
        <v>81</v>
      </c>
      <c r="Z1089" s="1" t="s">
        <v>22</v>
      </c>
      <c r="AA1089" s="1"/>
      <c r="AB1089" s="1"/>
      <c r="AC1089" s="1" t="s">
        <v>93</v>
      </c>
    </row>
    <row r="1090" spans="1:29">
      <c r="A1090" s="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c r="P1090" s="1">
        <f t="shared" si="96"/>
        <v>11370</v>
      </c>
      <c r="Q1090" s="1">
        <v>0</v>
      </c>
      <c r="R1090" s="1">
        <f t="shared" si="97"/>
        <v>0</v>
      </c>
      <c r="S1090" s="1">
        <f t="shared" si="98"/>
        <v>11370</v>
      </c>
      <c r="T1090" s="1">
        <v>0.45</v>
      </c>
      <c r="U1090" s="1">
        <f t="shared" si="99"/>
        <v>5116.5</v>
      </c>
      <c r="V1090" s="1">
        <f t="shared" si="100"/>
        <v>6253.5</v>
      </c>
      <c r="W1090" s="4">
        <f t="shared" si="101"/>
        <v>0.55000000000000004</v>
      </c>
      <c r="X1090" s="1" t="s">
        <v>39</v>
      </c>
      <c r="Y1090" s="1" t="s">
        <v>72</v>
      </c>
      <c r="Z1090" s="1" t="s">
        <v>22</v>
      </c>
      <c r="AA1090" s="1"/>
      <c r="AB1090" s="1"/>
      <c r="AC1090" s="1" t="s">
        <v>93</v>
      </c>
    </row>
    <row r="1091" spans="1:29">
      <c r="A1091" s="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c r="P1091" s="1">
        <f t="shared" ref="P1091:P1154" si="102">PRODUCT(N1091,O1091)</f>
        <v>15100</v>
      </c>
      <c r="Q1091" s="1">
        <v>10</v>
      </c>
      <c r="R1091" s="1">
        <f t="shared" ref="R1091:R1154" si="103">P1091*(Q1091/100)</f>
        <v>1510</v>
      </c>
      <c r="S1091" s="1">
        <f t="shared" ref="S1091:S1154" si="104">P1091-R1091</f>
        <v>13590</v>
      </c>
      <c r="T1091" s="1">
        <v>0.48</v>
      </c>
      <c r="U1091" s="1">
        <f t="shared" ref="U1091:U1154" si="105">S1091*T1091</f>
        <v>6523.2</v>
      </c>
      <c r="V1091" s="1">
        <f t="shared" ref="V1091:V1154" si="106">S1091-U1091</f>
        <v>7066.8</v>
      </c>
      <c r="W1091" s="4">
        <f t="shared" ref="W1091:W1154" si="107">(V1091/S1091)</f>
        <v>0.52</v>
      </c>
      <c r="X1091" s="1" t="s">
        <v>147</v>
      </c>
      <c r="Y1091" s="1" t="s">
        <v>72</v>
      </c>
      <c r="Z1091" s="1" t="s">
        <v>41</v>
      </c>
      <c r="AA1091" s="2">
        <v>45987</v>
      </c>
      <c r="AB1091" s="1">
        <v>4</v>
      </c>
      <c r="AC1091" s="1" t="s">
        <v>42</v>
      </c>
    </row>
    <row r="1092" spans="1:29">
      <c r="A1092" s="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c r="P1092" s="1">
        <f t="shared" si="102"/>
        <v>7800</v>
      </c>
      <c r="Q1092" s="1">
        <v>0</v>
      </c>
      <c r="R1092" s="1">
        <f t="shared" si="103"/>
        <v>0</v>
      </c>
      <c r="S1092" s="1">
        <f t="shared" si="104"/>
        <v>7800</v>
      </c>
      <c r="T1092" s="1">
        <v>0.48</v>
      </c>
      <c r="U1092" s="1">
        <f t="shared" si="105"/>
        <v>3744</v>
      </c>
      <c r="V1092" s="1">
        <f t="shared" si="106"/>
        <v>4056</v>
      </c>
      <c r="W1092" s="4">
        <f t="shared" si="107"/>
        <v>0.52</v>
      </c>
      <c r="X1092" s="1" t="s">
        <v>39</v>
      </c>
      <c r="Y1092" s="1" t="s">
        <v>72</v>
      </c>
      <c r="Z1092" s="1" t="s">
        <v>41</v>
      </c>
      <c r="AA1092" s="2">
        <v>45989</v>
      </c>
      <c r="AB1092" s="1">
        <v>5</v>
      </c>
      <c r="AC1092" s="1" t="s">
        <v>42</v>
      </c>
    </row>
    <row r="1093" spans="1:29">
      <c r="A1093" s="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c r="P1093" s="1">
        <f t="shared" si="102"/>
        <v>9080</v>
      </c>
      <c r="Q1093" s="1">
        <v>10</v>
      </c>
      <c r="R1093" s="1">
        <f t="shared" si="103"/>
        <v>908</v>
      </c>
      <c r="S1093" s="1">
        <f t="shared" si="104"/>
        <v>8172</v>
      </c>
      <c r="T1093" s="1">
        <v>0.45</v>
      </c>
      <c r="U1093" s="1">
        <f t="shared" si="105"/>
        <v>3677.4</v>
      </c>
      <c r="V1093" s="1">
        <f t="shared" si="106"/>
        <v>4494.6000000000004</v>
      </c>
      <c r="W1093" s="4">
        <f t="shared" si="107"/>
        <v>0.55000000000000004</v>
      </c>
      <c r="X1093" s="1" t="s">
        <v>147</v>
      </c>
      <c r="Y1093" s="1" t="s">
        <v>72</v>
      </c>
      <c r="Z1093" s="1" t="s">
        <v>41</v>
      </c>
      <c r="AA1093" s="2">
        <v>45987</v>
      </c>
      <c r="AB1093" s="1">
        <v>5</v>
      </c>
      <c r="AC1093" s="1" t="s">
        <v>42</v>
      </c>
    </row>
    <row r="1094" spans="1:29">
      <c r="A1094" s="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c r="P1094" s="1">
        <f t="shared" si="102"/>
        <v>30050</v>
      </c>
      <c r="Q1094" s="1">
        <v>0</v>
      </c>
      <c r="R1094" s="1">
        <f t="shared" si="103"/>
        <v>0</v>
      </c>
      <c r="S1094" s="1">
        <f t="shared" si="104"/>
        <v>30050</v>
      </c>
      <c r="T1094" s="1">
        <v>0.48</v>
      </c>
      <c r="U1094" s="1">
        <f t="shared" si="105"/>
        <v>14424</v>
      </c>
      <c r="V1094" s="1">
        <f t="shared" si="106"/>
        <v>15626</v>
      </c>
      <c r="W1094" s="4">
        <f t="shared" si="107"/>
        <v>0.52</v>
      </c>
      <c r="X1094" s="1" t="s">
        <v>65</v>
      </c>
      <c r="Y1094" s="1" t="s">
        <v>57</v>
      </c>
      <c r="Z1094" s="1" t="s">
        <v>41</v>
      </c>
      <c r="AA1094" s="2">
        <v>45985</v>
      </c>
      <c r="AB1094" s="1">
        <v>4</v>
      </c>
      <c r="AC1094" s="1" t="s">
        <v>42</v>
      </c>
    </row>
    <row r="1095" spans="1:29">
      <c r="A1095" s="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c r="P1095" s="1">
        <f t="shared" si="102"/>
        <v>2700</v>
      </c>
      <c r="Q1095" s="1">
        <v>5</v>
      </c>
      <c r="R1095" s="1">
        <f t="shared" si="103"/>
        <v>135</v>
      </c>
      <c r="S1095" s="1">
        <f t="shared" si="104"/>
        <v>2565</v>
      </c>
      <c r="T1095" s="1">
        <v>0.47</v>
      </c>
      <c r="U1095" s="1">
        <f t="shared" si="105"/>
        <v>1205.55</v>
      </c>
      <c r="V1095" s="1">
        <f t="shared" si="106"/>
        <v>1359.45</v>
      </c>
      <c r="W1095" s="4">
        <f t="shared" si="107"/>
        <v>0.53</v>
      </c>
      <c r="X1095" s="1" t="s">
        <v>65</v>
      </c>
      <c r="Y1095" s="1" t="s">
        <v>72</v>
      </c>
      <c r="Z1095" s="1" t="s">
        <v>22</v>
      </c>
      <c r="AA1095" s="1"/>
      <c r="AB1095" s="1"/>
      <c r="AC1095" s="1" t="s">
        <v>93</v>
      </c>
    </row>
    <row r="1096" spans="1:29">
      <c r="A1096" s="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c r="P1096" s="1">
        <f t="shared" si="102"/>
        <v>5610</v>
      </c>
      <c r="Q1096" s="1">
        <v>0</v>
      </c>
      <c r="R1096" s="1">
        <f t="shared" si="103"/>
        <v>0</v>
      </c>
      <c r="S1096" s="1">
        <f t="shared" si="104"/>
        <v>5610</v>
      </c>
      <c r="T1096" s="1">
        <v>0.52</v>
      </c>
      <c r="U1096" s="1">
        <f t="shared" si="105"/>
        <v>2917.2000000000003</v>
      </c>
      <c r="V1096" s="1">
        <f t="shared" si="106"/>
        <v>2692.7999999999997</v>
      </c>
      <c r="W1096" s="4">
        <f t="shared" si="107"/>
        <v>0.47999999999999993</v>
      </c>
      <c r="X1096" s="1" t="s">
        <v>56</v>
      </c>
      <c r="Y1096" s="1" t="s">
        <v>57</v>
      </c>
      <c r="Z1096" s="1" t="s">
        <v>66</v>
      </c>
      <c r="AA1096" s="1"/>
      <c r="AB1096" s="1"/>
      <c r="AC1096" s="1" t="s">
        <v>42</v>
      </c>
    </row>
    <row r="1097" spans="1:29">
      <c r="A1097" s="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c r="P1097" s="1">
        <f t="shared" si="102"/>
        <v>3560</v>
      </c>
      <c r="Q1097" s="1">
        <v>10</v>
      </c>
      <c r="R1097" s="1">
        <f t="shared" si="103"/>
        <v>356</v>
      </c>
      <c r="S1097" s="1">
        <f t="shared" si="104"/>
        <v>3204</v>
      </c>
      <c r="T1097" s="1">
        <v>0.62</v>
      </c>
      <c r="U1097" s="1">
        <f t="shared" si="105"/>
        <v>1986.48</v>
      </c>
      <c r="V1097" s="1">
        <f t="shared" si="106"/>
        <v>1217.52</v>
      </c>
      <c r="W1097" s="4">
        <f t="shared" si="107"/>
        <v>0.38</v>
      </c>
      <c r="X1097" s="1" t="s">
        <v>104</v>
      </c>
      <c r="Y1097" s="1" t="s">
        <v>81</v>
      </c>
      <c r="Z1097" s="1" t="s">
        <v>41</v>
      </c>
      <c r="AA1097" s="2">
        <v>45987</v>
      </c>
      <c r="AB1097" s="1">
        <v>3</v>
      </c>
      <c r="AC1097" s="1" t="s">
        <v>42</v>
      </c>
    </row>
    <row r="1098" spans="1:29">
      <c r="A1098" s="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c r="P1098" s="1">
        <f t="shared" si="102"/>
        <v>2600</v>
      </c>
      <c r="Q1098" s="1">
        <v>0</v>
      </c>
      <c r="R1098" s="1">
        <f t="shared" si="103"/>
        <v>0</v>
      </c>
      <c r="S1098" s="1">
        <f t="shared" si="104"/>
        <v>2600</v>
      </c>
      <c r="T1098" s="1">
        <v>0.35</v>
      </c>
      <c r="U1098" s="1">
        <f t="shared" si="105"/>
        <v>909.99999999999989</v>
      </c>
      <c r="V1098" s="1">
        <f t="shared" si="106"/>
        <v>1690</v>
      </c>
      <c r="W1098" s="4">
        <f t="shared" si="107"/>
        <v>0.65</v>
      </c>
      <c r="X1098" s="1" t="s">
        <v>56</v>
      </c>
      <c r="Y1098" s="1" t="s">
        <v>40</v>
      </c>
      <c r="Z1098" s="1" t="s">
        <v>41</v>
      </c>
      <c r="AA1098" s="2">
        <v>45988</v>
      </c>
      <c r="AB1098" s="1">
        <v>5</v>
      </c>
      <c r="AC1098" s="1" t="s">
        <v>42</v>
      </c>
    </row>
    <row r="1099" spans="1:29">
      <c r="A1099" s="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c r="P1099" s="1">
        <f t="shared" si="102"/>
        <v>168780</v>
      </c>
      <c r="Q1099" s="1">
        <v>30</v>
      </c>
      <c r="R1099" s="1">
        <f t="shared" si="103"/>
        <v>50634</v>
      </c>
      <c r="S1099" s="1">
        <f t="shared" si="104"/>
        <v>118146</v>
      </c>
      <c r="T1099" s="1">
        <v>0.57999999999999996</v>
      </c>
      <c r="U1099" s="1">
        <f t="shared" si="105"/>
        <v>68524.679999999993</v>
      </c>
      <c r="V1099" s="1">
        <f t="shared" si="106"/>
        <v>49621.320000000007</v>
      </c>
      <c r="W1099" s="4">
        <f t="shared" si="107"/>
        <v>0.42000000000000004</v>
      </c>
      <c r="X1099" s="1" t="s">
        <v>147</v>
      </c>
      <c r="Y1099" s="1" t="s">
        <v>57</v>
      </c>
      <c r="Z1099" s="1" t="s">
        <v>120</v>
      </c>
      <c r="AA1099" s="1"/>
      <c r="AB1099" s="1"/>
      <c r="AC1099" s="1" t="s">
        <v>42</v>
      </c>
    </row>
    <row r="1100" spans="1:29">
      <c r="A1100" s="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c r="P1100" s="1">
        <f t="shared" si="102"/>
        <v>230760</v>
      </c>
      <c r="Q1100" s="1">
        <v>10</v>
      </c>
      <c r="R1100" s="1">
        <f t="shared" si="103"/>
        <v>23076</v>
      </c>
      <c r="S1100" s="1">
        <f t="shared" si="104"/>
        <v>207684</v>
      </c>
      <c r="T1100" s="1">
        <v>0.57999999999999996</v>
      </c>
      <c r="U1100" s="1">
        <f t="shared" si="105"/>
        <v>120456.71999999999</v>
      </c>
      <c r="V1100" s="1">
        <f t="shared" si="106"/>
        <v>87227.280000000013</v>
      </c>
      <c r="W1100" s="4">
        <f t="shared" si="107"/>
        <v>0.42000000000000004</v>
      </c>
      <c r="X1100" s="1" t="s">
        <v>147</v>
      </c>
      <c r="Y1100" s="1" t="s">
        <v>40</v>
      </c>
      <c r="Z1100" s="1" t="s">
        <v>41</v>
      </c>
      <c r="AA1100" s="2">
        <v>45992</v>
      </c>
      <c r="AB1100" s="1">
        <v>5</v>
      </c>
      <c r="AC1100" s="1" t="s">
        <v>42</v>
      </c>
    </row>
    <row r="1101" spans="1:29">
      <c r="A1101" s="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c r="P1101" s="1">
        <f t="shared" si="102"/>
        <v>4580</v>
      </c>
      <c r="Q1101" s="1">
        <v>0</v>
      </c>
      <c r="R1101" s="1">
        <f t="shared" si="103"/>
        <v>0</v>
      </c>
      <c r="S1101" s="1">
        <f t="shared" si="104"/>
        <v>4580</v>
      </c>
      <c r="T1101" s="1">
        <v>0.45</v>
      </c>
      <c r="U1101" s="1">
        <f t="shared" si="105"/>
        <v>2061</v>
      </c>
      <c r="V1101" s="1">
        <f t="shared" si="106"/>
        <v>2519</v>
      </c>
      <c r="W1101" s="4">
        <f t="shared" si="107"/>
        <v>0.55000000000000004</v>
      </c>
      <c r="X1101" s="1" t="s">
        <v>104</v>
      </c>
      <c r="Y1101" s="1" t="s">
        <v>81</v>
      </c>
      <c r="Z1101" s="1" t="s">
        <v>41</v>
      </c>
      <c r="AA1101" s="2">
        <v>45990</v>
      </c>
      <c r="AB1101" s="1">
        <v>4</v>
      </c>
      <c r="AC1101" s="1" t="s">
        <v>42</v>
      </c>
    </row>
    <row r="1102" spans="1:29">
      <c r="A1102" s="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c r="P1102" s="1">
        <f t="shared" si="102"/>
        <v>11670</v>
      </c>
      <c r="Q1102" s="1">
        <v>20</v>
      </c>
      <c r="R1102" s="1">
        <f t="shared" si="103"/>
        <v>2334</v>
      </c>
      <c r="S1102" s="1">
        <f t="shared" si="104"/>
        <v>9336</v>
      </c>
      <c r="T1102" s="1">
        <v>0.48</v>
      </c>
      <c r="U1102" s="1">
        <f t="shared" si="105"/>
        <v>4481.28</v>
      </c>
      <c r="V1102" s="1">
        <f t="shared" si="106"/>
        <v>4854.72</v>
      </c>
      <c r="W1102" s="4">
        <f t="shared" si="107"/>
        <v>0.52</v>
      </c>
      <c r="X1102" s="1" t="s">
        <v>104</v>
      </c>
      <c r="Y1102" s="1" t="s">
        <v>57</v>
      </c>
      <c r="Z1102" s="1" t="s">
        <v>120</v>
      </c>
      <c r="AA1102" s="1"/>
      <c r="AB1102" s="1"/>
      <c r="AC1102" s="1" t="s">
        <v>42</v>
      </c>
    </row>
    <row r="1103" spans="1:29">
      <c r="A1103" s="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c r="P1103" s="1">
        <f t="shared" si="102"/>
        <v>303480</v>
      </c>
      <c r="Q1103" s="1">
        <v>25</v>
      </c>
      <c r="R1103" s="1">
        <f t="shared" si="103"/>
        <v>75870</v>
      </c>
      <c r="S1103" s="1">
        <f t="shared" si="104"/>
        <v>227610</v>
      </c>
      <c r="T1103" s="1">
        <v>0.57999999999999996</v>
      </c>
      <c r="U1103" s="1">
        <f t="shared" si="105"/>
        <v>132013.79999999999</v>
      </c>
      <c r="V1103" s="1">
        <f t="shared" si="106"/>
        <v>95596.200000000012</v>
      </c>
      <c r="W1103" s="4">
        <f t="shared" si="107"/>
        <v>0.42000000000000004</v>
      </c>
      <c r="X1103" s="1" t="s">
        <v>50</v>
      </c>
      <c r="Y1103" s="1" t="s">
        <v>72</v>
      </c>
      <c r="Z1103" s="1" t="s">
        <v>41</v>
      </c>
      <c r="AA1103" s="2">
        <v>45988</v>
      </c>
      <c r="AB1103" s="1">
        <v>5</v>
      </c>
      <c r="AC1103" s="1" t="s">
        <v>42</v>
      </c>
    </row>
    <row r="1104" spans="1:29">
      <c r="A1104" s="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c r="P1104" s="1">
        <f t="shared" si="102"/>
        <v>12160</v>
      </c>
      <c r="Q1104" s="1">
        <v>25</v>
      </c>
      <c r="R1104" s="1">
        <f t="shared" si="103"/>
        <v>3040</v>
      </c>
      <c r="S1104" s="1">
        <f t="shared" si="104"/>
        <v>9120</v>
      </c>
      <c r="T1104" s="1">
        <v>0.52</v>
      </c>
      <c r="U1104" s="1">
        <f t="shared" si="105"/>
        <v>4742.4000000000005</v>
      </c>
      <c r="V1104" s="1">
        <f t="shared" si="106"/>
        <v>4377.5999999999995</v>
      </c>
      <c r="W1104" s="4">
        <f t="shared" si="107"/>
        <v>0.47999999999999993</v>
      </c>
      <c r="X1104" s="1" t="s">
        <v>92</v>
      </c>
      <c r="Y1104" s="1" t="s">
        <v>72</v>
      </c>
      <c r="Z1104" s="1" t="s">
        <v>51</v>
      </c>
      <c r="AA1104" s="2">
        <v>45992</v>
      </c>
      <c r="AB1104" s="1"/>
      <c r="AC1104" s="1" t="s">
        <v>42</v>
      </c>
    </row>
    <row r="1105" spans="1:29">
      <c r="A1105" s="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c r="P1105" s="1">
        <f t="shared" si="102"/>
        <v>1110</v>
      </c>
      <c r="Q1105" s="1">
        <v>25</v>
      </c>
      <c r="R1105" s="1">
        <f t="shared" si="103"/>
        <v>277.5</v>
      </c>
      <c r="S1105" s="1">
        <f t="shared" si="104"/>
        <v>832.5</v>
      </c>
      <c r="T1105" s="1">
        <v>0.35</v>
      </c>
      <c r="U1105" s="1">
        <f t="shared" si="105"/>
        <v>291.375</v>
      </c>
      <c r="V1105" s="1">
        <f t="shared" si="106"/>
        <v>541.125</v>
      </c>
      <c r="W1105" s="4">
        <f t="shared" si="107"/>
        <v>0.65</v>
      </c>
      <c r="X1105" s="1" t="s">
        <v>65</v>
      </c>
      <c r="Y1105" s="1" t="s">
        <v>81</v>
      </c>
      <c r="Z1105" s="1" t="s">
        <v>66</v>
      </c>
      <c r="AA1105" s="1"/>
      <c r="AB1105" s="1"/>
      <c r="AC1105" s="1" t="s">
        <v>42</v>
      </c>
    </row>
    <row r="1106" spans="1:29">
      <c r="A1106" s="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c r="P1106" s="1">
        <f t="shared" si="102"/>
        <v>2460</v>
      </c>
      <c r="Q1106" s="1">
        <v>15</v>
      </c>
      <c r="R1106" s="1">
        <f t="shared" si="103"/>
        <v>369</v>
      </c>
      <c r="S1106" s="1">
        <f t="shared" si="104"/>
        <v>2091</v>
      </c>
      <c r="T1106" s="1">
        <v>0.62</v>
      </c>
      <c r="U1106" s="1">
        <f t="shared" si="105"/>
        <v>1296.42</v>
      </c>
      <c r="V1106" s="1">
        <f t="shared" si="106"/>
        <v>794.57999999999993</v>
      </c>
      <c r="W1106" s="4">
        <f t="shared" si="107"/>
        <v>0.37999999999999995</v>
      </c>
      <c r="X1106" s="1" t="s">
        <v>56</v>
      </c>
      <c r="Y1106" s="1" t="s">
        <v>72</v>
      </c>
      <c r="Z1106" s="1" t="s">
        <v>41</v>
      </c>
      <c r="AA1106" s="2">
        <v>45992</v>
      </c>
      <c r="AB1106" s="1">
        <v>4</v>
      </c>
      <c r="AC1106" s="1" t="s">
        <v>42</v>
      </c>
    </row>
    <row r="1107" spans="1:29">
      <c r="A1107" s="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c r="P1107" s="1">
        <f t="shared" si="102"/>
        <v>4200</v>
      </c>
      <c r="Q1107" s="1">
        <v>0</v>
      </c>
      <c r="R1107" s="1">
        <f t="shared" si="103"/>
        <v>0</v>
      </c>
      <c r="S1107" s="1">
        <f t="shared" si="104"/>
        <v>4200</v>
      </c>
      <c r="T1107" s="1">
        <v>0.48</v>
      </c>
      <c r="U1107" s="1">
        <f t="shared" si="105"/>
        <v>2016</v>
      </c>
      <c r="V1107" s="1">
        <f t="shared" si="106"/>
        <v>2184</v>
      </c>
      <c r="W1107" s="4">
        <f t="shared" si="107"/>
        <v>0.52</v>
      </c>
      <c r="X1107" s="1" t="s">
        <v>56</v>
      </c>
      <c r="Y1107" s="1" t="s">
        <v>81</v>
      </c>
      <c r="Z1107" s="1" t="s">
        <v>41</v>
      </c>
      <c r="AA1107" s="2">
        <v>45993</v>
      </c>
      <c r="AB1107" s="1">
        <v>4</v>
      </c>
      <c r="AC1107" s="1" t="s">
        <v>42</v>
      </c>
    </row>
    <row r="1108" spans="1:29">
      <c r="A1108" s="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c r="P1108" s="1">
        <f t="shared" si="102"/>
        <v>17580</v>
      </c>
      <c r="Q1108" s="1">
        <v>0</v>
      </c>
      <c r="R1108" s="1">
        <f t="shared" si="103"/>
        <v>0</v>
      </c>
      <c r="S1108" s="1">
        <f t="shared" si="104"/>
        <v>17580</v>
      </c>
      <c r="T1108" s="1">
        <v>0.48</v>
      </c>
      <c r="U1108" s="1">
        <f t="shared" si="105"/>
        <v>8438.4</v>
      </c>
      <c r="V1108" s="1">
        <f t="shared" si="106"/>
        <v>9141.6</v>
      </c>
      <c r="W1108" s="4">
        <f t="shared" si="107"/>
        <v>0.52</v>
      </c>
      <c r="X1108" s="1" t="s">
        <v>39</v>
      </c>
      <c r="Y1108" s="1" t="s">
        <v>40</v>
      </c>
      <c r="Z1108" s="1" t="s">
        <v>41</v>
      </c>
      <c r="AA1108" s="2">
        <v>45991</v>
      </c>
      <c r="AB1108" s="1">
        <v>5</v>
      </c>
      <c r="AC1108" s="1" t="s">
        <v>42</v>
      </c>
    </row>
    <row r="1109" spans="1:29">
      <c r="A1109" s="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c r="P1109" s="1">
        <f t="shared" si="102"/>
        <v>20550</v>
      </c>
      <c r="Q1109" s="1">
        <v>0</v>
      </c>
      <c r="R1109" s="1">
        <f t="shared" si="103"/>
        <v>0</v>
      </c>
      <c r="S1109" s="1">
        <f t="shared" si="104"/>
        <v>20550</v>
      </c>
      <c r="T1109" s="1">
        <v>0.48</v>
      </c>
      <c r="U1109" s="1">
        <f t="shared" si="105"/>
        <v>9864</v>
      </c>
      <c r="V1109" s="1">
        <f t="shared" si="106"/>
        <v>10686</v>
      </c>
      <c r="W1109" s="4">
        <f t="shared" si="107"/>
        <v>0.52</v>
      </c>
      <c r="X1109" s="1" t="s">
        <v>39</v>
      </c>
      <c r="Y1109" s="1" t="s">
        <v>81</v>
      </c>
      <c r="Z1109" s="1" t="s">
        <v>41</v>
      </c>
      <c r="AA1109" s="2">
        <v>45989</v>
      </c>
      <c r="AB1109" s="1">
        <v>4</v>
      </c>
      <c r="AC1109" s="1" t="s">
        <v>42</v>
      </c>
    </row>
    <row r="1110" spans="1:29">
      <c r="A1110" s="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c r="P1110" s="1">
        <f t="shared" si="102"/>
        <v>860</v>
      </c>
      <c r="Q1110" s="1">
        <v>20</v>
      </c>
      <c r="R1110" s="1">
        <f t="shared" si="103"/>
        <v>172</v>
      </c>
      <c r="S1110" s="1">
        <f t="shared" si="104"/>
        <v>688</v>
      </c>
      <c r="T1110" s="1">
        <v>0.35</v>
      </c>
      <c r="U1110" s="1">
        <f t="shared" si="105"/>
        <v>240.79999999999998</v>
      </c>
      <c r="V1110" s="1">
        <f t="shared" si="106"/>
        <v>447.20000000000005</v>
      </c>
      <c r="W1110" s="4">
        <f t="shared" si="107"/>
        <v>0.65</v>
      </c>
      <c r="X1110" s="1" t="s">
        <v>56</v>
      </c>
      <c r="Y1110" s="1" t="s">
        <v>81</v>
      </c>
      <c r="Z1110" s="1" t="s">
        <v>41</v>
      </c>
      <c r="AA1110" s="2">
        <v>45991</v>
      </c>
      <c r="AB1110" s="1">
        <v>4</v>
      </c>
      <c r="AC1110" s="1" t="s">
        <v>42</v>
      </c>
    </row>
    <row r="1111" spans="1:29">
      <c r="A1111" s="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c r="P1111" s="1">
        <f t="shared" si="102"/>
        <v>510</v>
      </c>
      <c r="Q1111" s="1">
        <v>20</v>
      </c>
      <c r="R1111" s="1">
        <f t="shared" si="103"/>
        <v>102</v>
      </c>
      <c r="S1111" s="1">
        <f t="shared" si="104"/>
        <v>408</v>
      </c>
      <c r="T1111" s="1">
        <v>0.35</v>
      </c>
      <c r="U1111" s="1">
        <f t="shared" si="105"/>
        <v>142.79999999999998</v>
      </c>
      <c r="V1111" s="1">
        <f t="shared" si="106"/>
        <v>265.20000000000005</v>
      </c>
      <c r="W1111" s="4">
        <f t="shared" si="107"/>
        <v>0.65000000000000013</v>
      </c>
      <c r="X1111" s="1" t="s">
        <v>39</v>
      </c>
      <c r="Y1111" s="1" t="s">
        <v>81</v>
      </c>
      <c r="Z1111" s="1" t="s">
        <v>51</v>
      </c>
      <c r="AA1111" s="2">
        <v>45990</v>
      </c>
      <c r="AB1111" s="1"/>
      <c r="AC1111" s="1" t="s">
        <v>42</v>
      </c>
    </row>
    <row r="1112" spans="1:29">
      <c r="A1112" s="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c r="P1112" s="1">
        <f t="shared" si="102"/>
        <v>65670</v>
      </c>
      <c r="Q1112" s="1">
        <v>0</v>
      </c>
      <c r="R1112" s="1">
        <f t="shared" si="103"/>
        <v>0</v>
      </c>
      <c r="S1112" s="1">
        <f t="shared" si="104"/>
        <v>65670</v>
      </c>
      <c r="T1112" s="1">
        <v>0.57999999999999996</v>
      </c>
      <c r="U1112" s="1">
        <f t="shared" si="105"/>
        <v>38088.6</v>
      </c>
      <c r="V1112" s="1">
        <f t="shared" si="106"/>
        <v>27581.4</v>
      </c>
      <c r="W1112" s="4">
        <f t="shared" si="107"/>
        <v>0.42000000000000004</v>
      </c>
      <c r="X1112" s="1" t="s">
        <v>50</v>
      </c>
      <c r="Y1112" s="1" t="s">
        <v>57</v>
      </c>
      <c r="Z1112" s="1" t="s">
        <v>41</v>
      </c>
      <c r="AA1112" s="2">
        <v>45992</v>
      </c>
      <c r="AB1112" s="1">
        <v>4</v>
      </c>
      <c r="AC1112" s="1" t="s">
        <v>42</v>
      </c>
    </row>
    <row r="1113" spans="1:29">
      <c r="A1113" s="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c r="P1113" s="1">
        <f t="shared" si="102"/>
        <v>45700</v>
      </c>
      <c r="Q1113" s="1">
        <v>0</v>
      </c>
      <c r="R1113" s="1">
        <f t="shared" si="103"/>
        <v>0</v>
      </c>
      <c r="S1113" s="1">
        <f t="shared" si="104"/>
        <v>45700</v>
      </c>
      <c r="T1113" s="1">
        <v>0.52</v>
      </c>
      <c r="U1113" s="1">
        <f t="shared" si="105"/>
        <v>23764</v>
      </c>
      <c r="V1113" s="1">
        <f t="shared" si="106"/>
        <v>21936</v>
      </c>
      <c r="W1113" s="4">
        <f t="shared" si="107"/>
        <v>0.48</v>
      </c>
      <c r="X1113" s="1" t="s">
        <v>39</v>
      </c>
      <c r="Y1113" s="1" t="s">
        <v>72</v>
      </c>
      <c r="Z1113" s="1" t="s">
        <v>41</v>
      </c>
      <c r="AA1113" s="2">
        <v>45993</v>
      </c>
      <c r="AB1113" s="1">
        <v>5</v>
      </c>
      <c r="AC1113" s="1" t="s">
        <v>42</v>
      </c>
    </row>
    <row r="1114" spans="1:29">
      <c r="A1114" s="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c r="P1114" s="1">
        <f t="shared" si="102"/>
        <v>2790</v>
      </c>
      <c r="Q1114" s="1">
        <v>0</v>
      </c>
      <c r="R1114" s="1">
        <f t="shared" si="103"/>
        <v>0</v>
      </c>
      <c r="S1114" s="1">
        <f t="shared" si="104"/>
        <v>2790</v>
      </c>
      <c r="T1114" s="1">
        <v>0.35</v>
      </c>
      <c r="U1114" s="1">
        <f t="shared" si="105"/>
        <v>976.49999999999989</v>
      </c>
      <c r="V1114" s="1">
        <f t="shared" si="106"/>
        <v>1813.5</v>
      </c>
      <c r="W1114" s="4">
        <f t="shared" si="107"/>
        <v>0.65</v>
      </c>
      <c r="X1114" s="1" t="s">
        <v>65</v>
      </c>
      <c r="Y1114" s="1" t="s">
        <v>57</v>
      </c>
      <c r="Z1114" s="1" t="s">
        <v>22</v>
      </c>
      <c r="AA1114" s="1"/>
      <c r="AB1114" s="1"/>
      <c r="AC1114" s="1" t="s">
        <v>93</v>
      </c>
    </row>
    <row r="1115" spans="1:29">
      <c r="A1115" s="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c r="P1115" s="1">
        <f t="shared" si="102"/>
        <v>16800</v>
      </c>
      <c r="Q1115" s="1">
        <v>20</v>
      </c>
      <c r="R1115" s="1">
        <f t="shared" si="103"/>
        <v>3360</v>
      </c>
      <c r="S1115" s="1">
        <f t="shared" si="104"/>
        <v>13440</v>
      </c>
      <c r="T1115" s="1">
        <v>0.52</v>
      </c>
      <c r="U1115" s="1">
        <f t="shared" si="105"/>
        <v>6988.8</v>
      </c>
      <c r="V1115" s="1">
        <f t="shared" si="106"/>
        <v>6451.2</v>
      </c>
      <c r="W1115" s="4">
        <f t="shared" si="107"/>
        <v>0.48</v>
      </c>
      <c r="X1115" s="1" t="s">
        <v>39</v>
      </c>
      <c r="Y1115" s="1" t="s">
        <v>81</v>
      </c>
      <c r="Z1115" s="1" t="s">
        <v>120</v>
      </c>
      <c r="AA1115" s="1"/>
      <c r="AB1115" s="1"/>
      <c r="AC1115" s="1" t="s">
        <v>42</v>
      </c>
    </row>
    <row r="1116" spans="1:29">
      <c r="A1116" s="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c r="P1116" s="1">
        <f t="shared" si="102"/>
        <v>12330</v>
      </c>
      <c r="Q1116" s="1">
        <v>5</v>
      </c>
      <c r="R1116" s="1">
        <f t="shared" si="103"/>
        <v>616.5</v>
      </c>
      <c r="S1116" s="1">
        <f t="shared" si="104"/>
        <v>11713.5</v>
      </c>
      <c r="T1116" s="1">
        <v>0.45</v>
      </c>
      <c r="U1116" s="1">
        <f t="shared" si="105"/>
        <v>5271.0749999999998</v>
      </c>
      <c r="V1116" s="1">
        <f t="shared" si="106"/>
        <v>6442.4250000000002</v>
      </c>
      <c r="W1116" s="4">
        <f t="shared" si="107"/>
        <v>0.55000000000000004</v>
      </c>
      <c r="X1116" s="1" t="s">
        <v>92</v>
      </c>
      <c r="Y1116" s="1" t="s">
        <v>57</v>
      </c>
      <c r="Z1116" s="1" t="s">
        <v>41</v>
      </c>
      <c r="AA1116" s="2">
        <v>45991</v>
      </c>
      <c r="AB1116" s="1">
        <v>3</v>
      </c>
      <c r="AC1116" s="1" t="s">
        <v>42</v>
      </c>
    </row>
    <row r="1117" spans="1:29">
      <c r="A1117" s="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c r="P1117" s="1">
        <f t="shared" si="102"/>
        <v>3040</v>
      </c>
      <c r="Q1117" s="1">
        <v>10</v>
      </c>
      <c r="R1117" s="1">
        <f t="shared" si="103"/>
        <v>304</v>
      </c>
      <c r="S1117" s="1">
        <f t="shared" si="104"/>
        <v>2736</v>
      </c>
      <c r="T1117" s="1">
        <v>0.62</v>
      </c>
      <c r="U1117" s="1">
        <f t="shared" si="105"/>
        <v>1696.32</v>
      </c>
      <c r="V1117" s="1">
        <f t="shared" si="106"/>
        <v>1039.68</v>
      </c>
      <c r="W1117" s="4">
        <f t="shared" si="107"/>
        <v>0.38</v>
      </c>
      <c r="X1117" s="1" t="s">
        <v>147</v>
      </c>
      <c r="Y1117" s="1" t="s">
        <v>57</v>
      </c>
      <c r="Z1117" s="1" t="s">
        <v>120</v>
      </c>
      <c r="AA1117" s="1"/>
      <c r="AB1117" s="1"/>
      <c r="AC1117" s="1" t="s">
        <v>42</v>
      </c>
    </row>
    <row r="1118" spans="1:29">
      <c r="A1118" s="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c r="P1118" s="1">
        <f t="shared" si="102"/>
        <v>780</v>
      </c>
      <c r="Q1118" s="1">
        <v>20</v>
      </c>
      <c r="R1118" s="1">
        <f t="shared" si="103"/>
        <v>156</v>
      </c>
      <c r="S1118" s="1">
        <f t="shared" si="104"/>
        <v>624</v>
      </c>
      <c r="T1118" s="1">
        <v>0.45</v>
      </c>
      <c r="U1118" s="1">
        <f t="shared" si="105"/>
        <v>280.8</v>
      </c>
      <c r="V1118" s="1">
        <f t="shared" si="106"/>
        <v>343.2</v>
      </c>
      <c r="W1118" s="4">
        <f t="shared" si="107"/>
        <v>0.54999999999999993</v>
      </c>
      <c r="X1118" s="1" t="s">
        <v>65</v>
      </c>
      <c r="Y1118" s="1" t="s">
        <v>81</v>
      </c>
      <c r="Z1118" s="1" t="s">
        <v>41</v>
      </c>
      <c r="AA1118" s="2">
        <v>45992</v>
      </c>
      <c r="AB1118" s="1">
        <v>3</v>
      </c>
      <c r="AC1118" s="1" t="s">
        <v>42</v>
      </c>
    </row>
    <row r="1119" spans="1:29">
      <c r="A1119" s="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c r="P1119" s="1">
        <f t="shared" si="102"/>
        <v>9260</v>
      </c>
      <c r="Q1119" s="1">
        <v>0</v>
      </c>
      <c r="R1119" s="1">
        <f t="shared" si="103"/>
        <v>0</v>
      </c>
      <c r="S1119" s="1">
        <f t="shared" si="104"/>
        <v>9260</v>
      </c>
      <c r="T1119" s="1">
        <v>0.48</v>
      </c>
      <c r="U1119" s="1">
        <f t="shared" si="105"/>
        <v>4444.8</v>
      </c>
      <c r="V1119" s="1">
        <f t="shared" si="106"/>
        <v>4815.2</v>
      </c>
      <c r="W1119" s="4">
        <f t="shared" si="107"/>
        <v>0.52</v>
      </c>
      <c r="X1119" s="1" t="s">
        <v>104</v>
      </c>
      <c r="Y1119" s="1" t="s">
        <v>81</v>
      </c>
      <c r="Z1119" s="1" t="s">
        <v>41</v>
      </c>
      <c r="AA1119" s="2">
        <v>45998</v>
      </c>
      <c r="AB1119" s="1">
        <v>5</v>
      </c>
      <c r="AC1119" s="1" t="s">
        <v>42</v>
      </c>
    </row>
    <row r="1120" spans="1:29">
      <c r="A1120" s="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c r="P1120" s="1">
        <f t="shared" si="102"/>
        <v>76450</v>
      </c>
      <c r="Q1120" s="1">
        <v>0</v>
      </c>
      <c r="R1120" s="1">
        <f t="shared" si="103"/>
        <v>0</v>
      </c>
      <c r="S1120" s="1">
        <f t="shared" si="104"/>
        <v>76450</v>
      </c>
      <c r="T1120" s="1">
        <v>0.57999999999999996</v>
      </c>
      <c r="U1120" s="1">
        <f t="shared" si="105"/>
        <v>44341</v>
      </c>
      <c r="V1120" s="1">
        <f t="shared" si="106"/>
        <v>32109</v>
      </c>
      <c r="W1120" s="4">
        <f t="shared" si="107"/>
        <v>0.42</v>
      </c>
      <c r="X1120" s="1" t="s">
        <v>147</v>
      </c>
      <c r="Y1120" s="1" t="s">
        <v>57</v>
      </c>
      <c r="Z1120" s="1" t="s">
        <v>120</v>
      </c>
      <c r="AA1120" s="1"/>
      <c r="AB1120" s="1"/>
      <c r="AC1120" s="1" t="s">
        <v>42</v>
      </c>
    </row>
    <row r="1121" spans="1:29">
      <c r="A1121" s="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c r="P1121" s="1">
        <f t="shared" si="102"/>
        <v>1230</v>
      </c>
      <c r="Q1121" s="1">
        <v>20</v>
      </c>
      <c r="R1121" s="1">
        <f t="shared" si="103"/>
        <v>246</v>
      </c>
      <c r="S1121" s="1">
        <f t="shared" si="104"/>
        <v>984</v>
      </c>
      <c r="T1121" s="1">
        <v>0.45</v>
      </c>
      <c r="U1121" s="1">
        <f t="shared" si="105"/>
        <v>442.8</v>
      </c>
      <c r="V1121" s="1">
        <f t="shared" si="106"/>
        <v>541.20000000000005</v>
      </c>
      <c r="W1121" s="4">
        <f t="shared" si="107"/>
        <v>0.55000000000000004</v>
      </c>
      <c r="X1121" s="1" t="s">
        <v>147</v>
      </c>
      <c r="Y1121" s="1" t="s">
        <v>57</v>
      </c>
      <c r="Z1121" s="1" t="s">
        <v>51</v>
      </c>
      <c r="AA1121" s="2">
        <v>45997</v>
      </c>
      <c r="AB1121" s="1"/>
      <c r="AC1121" s="1" t="s">
        <v>42</v>
      </c>
    </row>
    <row r="1122" spans="1:29">
      <c r="A1122" s="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c r="P1122" s="1">
        <f t="shared" si="102"/>
        <v>3280</v>
      </c>
      <c r="Q1122" s="1">
        <v>0</v>
      </c>
      <c r="R1122" s="1">
        <f t="shared" si="103"/>
        <v>0</v>
      </c>
      <c r="S1122" s="1">
        <f t="shared" si="104"/>
        <v>3280</v>
      </c>
      <c r="T1122" s="1">
        <v>0.48</v>
      </c>
      <c r="U1122" s="1">
        <f t="shared" si="105"/>
        <v>1574.3999999999999</v>
      </c>
      <c r="V1122" s="1">
        <f t="shared" si="106"/>
        <v>1705.6000000000001</v>
      </c>
      <c r="W1122" s="4">
        <f t="shared" si="107"/>
        <v>0.52</v>
      </c>
      <c r="X1122" s="1" t="s">
        <v>147</v>
      </c>
      <c r="Y1122" s="1" t="s">
        <v>57</v>
      </c>
      <c r="Z1122" s="1" t="s">
        <v>51</v>
      </c>
      <c r="AA1122" s="2">
        <v>45993</v>
      </c>
      <c r="AB1122" s="1"/>
      <c r="AC1122" s="1" t="s">
        <v>42</v>
      </c>
    </row>
    <row r="1123" spans="1:29">
      <c r="A1123" s="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c r="P1123" s="1">
        <f t="shared" si="102"/>
        <v>5110</v>
      </c>
      <c r="Q1123" s="1">
        <v>25</v>
      </c>
      <c r="R1123" s="1">
        <f t="shared" si="103"/>
        <v>1277.5</v>
      </c>
      <c r="S1123" s="1">
        <f t="shared" si="104"/>
        <v>3832.5</v>
      </c>
      <c r="T1123" s="1">
        <v>0.47</v>
      </c>
      <c r="U1123" s="1">
        <f t="shared" si="105"/>
        <v>1801.2749999999999</v>
      </c>
      <c r="V1123" s="1">
        <f t="shared" si="106"/>
        <v>2031.2250000000001</v>
      </c>
      <c r="W1123" s="4">
        <f t="shared" si="107"/>
        <v>0.53</v>
      </c>
      <c r="X1123" s="1" t="s">
        <v>65</v>
      </c>
      <c r="Y1123" s="1" t="s">
        <v>72</v>
      </c>
      <c r="Z1123" s="1" t="s">
        <v>41</v>
      </c>
      <c r="AA1123" s="2">
        <v>45996</v>
      </c>
      <c r="AB1123" s="1">
        <v>4</v>
      </c>
      <c r="AC1123" s="1" t="s">
        <v>42</v>
      </c>
    </row>
    <row r="1124" spans="1:29">
      <c r="A1124" s="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c r="P1124" s="1">
        <f t="shared" si="102"/>
        <v>32050</v>
      </c>
      <c r="Q1124" s="1">
        <v>0</v>
      </c>
      <c r="R1124" s="1">
        <f t="shared" si="103"/>
        <v>0</v>
      </c>
      <c r="S1124" s="1">
        <f t="shared" si="104"/>
        <v>32050</v>
      </c>
      <c r="T1124" s="1">
        <v>0.48</v>
      </c>
      <c r="U1124" s="1">
        <f t="shared" si="105"/>
        <v>15384</v>
      </c>
      <c r="V1124" s="1">
        <f t="shared" si="106"/>
        <v>16666</v>
      </c>
      <c r="W1124" s="4">
        <f t="shared" si="107"/>
        <v>0.52</v>
      </c>
      <c r="X1124" s="1" t="s">
        <v>56</v>
      </c>
      <c r="Y1124" s="1" t="s">
        <v>40</v>
      </c>
      <c r="Z1124" s="1" t="s">
        <v>41</v>
      </c>
      <c r="AA1124" s="2">
        <v>45999</v>
      </c>
      <c r="AB1124" s="1">
        <v>4</v>
      </c>
      <c r="AC1124" s="1" t="s">
        <v>42</v>
      </c>
    </row>
    <row r="1125" spans="1:29">
      <c r="A1125" s="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c r="P1125" s="1">
        <f t="shared" si="102"/>
        <v>7650</v>
      </c>
      <c r="Q1125" s="1">
        <v>5</v>
      </c>
      <c r="R1125" s="1">
        <f t="shared" si="103"/>
        <v>382.5</v>
      </c>
      <c r="S1125" s="1">
        <f t="shared" si="104"/>
        <v>7267.5</v>
      </c>
      <c r="T1125" s="1">
        <v>0.5</v>
      </c>
      <c r="U1125" s="1">
        <f t="shared" si="105"/>
        <v>3633.75</v>
      </c>
      <c r="V1125" s="1">
        <f t="shared" si="106"/>
        <v>3633.75</v>
      </c>
      <c r="W1125" s="4">
        <f t="shared" si="107"/>
        <v>0.5</v>
      </c>
      <c r="X1125" s="1" t="s">
        <v>50</v>
      </c>
      <c r="Y1125" s="1" t="s">
        <v>40</v>
      </c>
      <c r="Z1125" s="1" t="s">
        <v>41</v>
      </c>
      <c r="AA1125" s="2">
        <v>46000</v>
      </c>
      <c r="AB1125" s="1">
        <v>5</v>
      </c>
      <c r="AC1125" s="1" t="s">
        <v>42</v>
      </c>
    </row>
    <row r="1126" spans="1:29">
      <c r="A1126" s="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c r="P1126" s="1">
        <f t="shared" si="102"/>
        <v>3400</v>
      </c>
      <c r="Q1126" s="1">
        <v>10</v>
      </c>
      <c r="R1126" s="1">
        <f t="shared" si="103"/>
        <v>340</v>
      </c>
      <c r="S1126" s="1">
        <f t="shared" si="104"/>
        <v>3060</v>
      </c>
      <c r="T1126" s="1">
        <v>0.5</v>
      </c>
      <c r="U1126" s="1">
        <f t="shared" si="105"/>
        <v>1530</v>
      </c>
      <c r="V1126" s="1">
        <f t="shared" si="106"/>
        <v>1530</v>
      </c>
      <c r="W1126" s="4">
        <f t="shared" si="107"/>
        <v>0.5</v>
      </c>
      <c r="X1126" s="1" t="s">
        <v>56</v>
      </c>
      <c r="Y1126" s="1" t="s">
        <v>72</v>
      </c>
      <c r="Z1126" s="1" t="s">
        <v>41</v>
      </c>
      <c r="AA1126" s="2">
        <v>45999</v>
      </c>
      <c r="AB1126" s="1">
        <v>4</v>
      </c>
      <c r="AC1126" s="1" t="s">
        <v>42</v>
      </c>
    </row>
    <row r="1127" spans="1:29">
      <c r="A1127" s="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c r="P1127" s="1">
        <f t="shared" si="102"/>
        <v>4860</v>
      </c>
      <c r="Q1127" s="1">
        <v>0</v>
      </c>
      <c r="R1127" s="1">
        <f t="shared" si="103"/>
        <v>0</v>
      </c>
      <c r="S1127" s="1">
        <f t="shared" si="104"/>
        <v>4860</v>
      </c>
      <c r="T1127" s="1">
        <v>0.47</v>
      </c>
      <c r="U1127" s="1">
        <f t="shared" si="105"/>
        <v>2284.1999999999998</v>
      </c>
      <c r="V1127" s="1">
        <f t="shared" si="106"/>
        <v>2575.8000000000002</v>
      </c>
      <c r="W1127" s="4">
        <f t="shared" si="107"/>
        <v>0.53</v>
      </c>
      <c r="X1127" s="1" t="s">
        <v>147</v>
      </c>
      <c r="Y1127" s="1" t="s">
        <v>72</v>
      </c>
      <c r="Z1127" s="1" t="s">
        <v>66</v>
      </c>
      <c r="AA1127" s="1"/>
      <c r="AB1127" s="1"/>
      <c r="AC1127" s="1" t="s">
        <v>42</v>
      </c>
    </row>
    <row r="1128" spans="1:29">
      <c r="A1128" s="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c r="P1128" s="1">
        <f t="shared" si="102"/>
        <v>8440</v>
      </c>
      <c r="Q1128" s="1">
        <v>30</v>
      </c>
      <c r="R1128" s="1">
        <f t="shared" si="103"/>
        <v>2532</v>
      </c>
      <c r="S1128" s="1">
        <f t="shared" si="104"/>
        <v>5908</v>
      </c>
      <c r="T1128" s="1">
        <v>0.52</v>
      </c>
      <c r="U1128" s="1">
        <f t="shared" si="105"/>
        <v>3072.1600000000003</v>
      </c>
      <c r="V1128" s="1">
        <f t="shared" si="106"/>
        <v>2835.8399999999997</v>
      </c>
      <c r="W1128" s="4">
        <f t="shared" si="107"/>
        <v>0.47999999999999993</v>
      </c>
      <c r="X1128" s="1" t="s">
        <v>147</v>
      </c>
      <c r="Y1128" s="1" t="s">
        <v>72</v>
      </c>
      <c r="Z1128" s="1" t="s">
        <v>120</v>
      </c>
      <c r="AA1128" s="1"/>
      <c r="AB1128" s="1"/>
      <c r="AC1128" s="1" t="s">
        <v>42</v>
      </c>
    </row>
    <row r="1129" spans="1:29">
      <c r="A1129" s="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c r="P1129" s="1">
        <f t="shared" si="102"/>
        <v>41320</v>
      </c>
      <c r="Q1129" s="1">
        <v>10</v>
      </c>
      <c r="R1129" s="1">
        <f t="shared" si="103"/>
        <v>4132</v>
      </c>
      <c r="S1129" s="1">
        <f t="shared" si="104"/>
        <v>37188</v>
      </c>
      <c r="T1129" s="1">
        <v>0.52</v>
      </c>
      <c r="U1129" s="1">
        <f t="shared" si="105"/>
        <v>19337.760000000002</v>
      </c>
      <c r="V1129" s="1">
        <f t="shared" si="106"/>
        <v>17850.239999999998</v>
      </c>
      <c r="W1129" s="4">
        <f t="shared" si="107"/>
        <v>0.47999999999999993</v>
      </c>
      <c r="X1129" s="1" t="s">
        <v>104</v>
      </c>
      <c r="Y1129" s="1" t="s">
        <v>40</v>
      </c>
      <c r="Z1129" s="1" t="s">
        <v>51</v>
      </c>
      <c r="AA1129" s="2">
        <v>45999</v>
      </c>
      <c r="AB1129" s="1"/>
      <c r="AC1129" s="1" t="s">
        <v>42</v>
      </c>
    </row>
    <row r="1130" spans="1:29">
      <c r="A1130" s="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c r="P1130" s="1">
        <f t="shared" si="102"/>
        <v>12990</v>
      </c>
      <c r="Q1130" s="1">
        <v>0</v>
      </c>
      <c r="R1130" s="1">
        <f t="shared" si="103"/>
        <v>0</v>
      </c>
      <c r="S1130" s="1">
        <f t="shared" si="104"/>
        <v>12990</v>
      </c>
      <c r="T1130" s="1">
        <v>0.52</v>
      </c>
      <c r="U1130" s="1">
        <f t="shared" si="105"/>
        <v>6754.8</v>
      </c>
      <c r="V1130" s="1">
        <f t="shared" si="106"/>
        <v>6235.2</v>
      </c>
      <c r="W1130" s="4">
        <f t="shared" si="107"/>
        <v>0.48</v>
      </c>
      <c r="X1130" s="1" t="s">
        <v>65</v>
      </c>
      <c r="Y1130" s="1" t="s">
        <v>81</v>
      </c>
      <c r="Z1130" s="1" t="s">
        <v>41</v>
      </c>
      <c r="AA1130" s="2">
        <v>45999</v>
      </c>
      <c r="AB1130" s="1">
        <v>5</v>
      </c>
      <c r="AC1130" s="1" t="s">
        <v>42</v>
      </c>
    </row>
    <row r="1131" spans="1:29">
      <c r="A1131" s="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c r="P1131" s="1">
        <f t="shared" si="102"/>
        <v>8760</v>
      </c>
      <c r="Q1131" s="1">
        <v>5</v>
      </c>
      <c r="R1131" s="1">
        <f t="shared" si="103"/>
        <v>438</v>
      </c>
      <c r="S1131" s="1">
        <f t="shared" si="104"/>
        <v>8322</v>
      </c>
      <c r="T1131" s="1">
        <v>0.45</v>
      </c>
      <c r="U1131" s="1">
        <f t="shared" si="105"/>
        <v>3744.9</v>
      </c>
      <c r="V1131" s="1">
        <f t="shared" si="106"/>
        <v>4577.1000000000004</v>
      </c>
      <c r="W1131" s="4">
        <f t="shared" si="107"/>
        <v>0.55000000000000004</v>
      </c>
      <c r="X1131" s="1" t="s">
        <v>50</v>
      </c>
      <c r="Y1131" s="1" t="s">
        <v>81</v>
      </c>
      <c r="Z1131" s="1" t="s">
        <v>41</v>
      </c>
      <c r="AA1131" s="2">
        <v>45995</v>
      </c>
      <c r="AB1131" s="1">
        <v>5</v>
      </c>
      <c r="AC1131" s="1" t="s">
        <v>42</v>
      </c>
    </row>
    <row r="1132" spans="1:29">
      <c r="A1132" s="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c r="P1132" s="1">
        <f t="shared" si="102"/>
        <v>20280</v>
      </c>
      <c r="Q1132" s="1">
        <v>0</v>
      </c>
      <c r="R1132" s="1">
        <f t="shared" si="103"/>
        <v>0</v>
      </c>
      <c r="S1132" s="1">
        <f t="shared" si="104"/>
        <v>20280</v>
      </c>
      <c r="T1132" s="1">
        <v>0.52</v>
      </c>
      <c r="U1132" s="1">
        <f t="shared" si="105"/>
        <v>10545.6</v>
      </c>
      <c r="V1132" s="1">
        <f t="shared" si="106"/>
        <v>9734.4</v>
      </c>
      <c r="W1132" s="4">
        <f t="shared" si="107"/>
        <v>0.48</v>
      </c>
      <c r="X1132" s="1" t="s">
        <v>65</v>
      </c>
      <c r="Y1132" s="1" t="s">
        <v>40</v>
      </c>
      <c r="Z1132" s="1" t="s">
        <v>41</v>
      </c>
      <c r="AA1132" s="2">
        <v>45998</v>
      </c>
      <c r="AB1132" s="1">
        <v>4</v>
      </c>
      <c r="AC1132" s="1" t="s">
        <v>42</v>
      </c>
    </row>
    <row r="1133" spans="1:29">
      <c r="A1133" s="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c r="P1133" s="1">
        <f t="shared" si="102"/>
        <v>740</v>
      </c>
      <c r="Q1133" s="1">
        <v>30</v>
      </c>
      <c r="R1133" s="1">
        <f t="shared" si="103"/>
        <v>222</v>
      </c>
      <c r="S1133" s="1">
        <f t="shared" si="104"/>
        <v>518</v>
      </c>
      <c r="T1133" s="1">
        <v>0.62</v>
      </c>
      <c r="U1133" s="1">
        <f t="shared" si="105"/>
        <v>321.16000000000003</v>
      </c>
      <c r="V1133" s="1">
        <f t="shared" si="106"/>
        <v>196.83999999999997</v>
      </c>
      <c r="W1133" s="4">
        <f t="shared" si="107"/>
        <v>0.37999999999999995</v>
      </c>
      <c r="X1133" s="1" t="s">
        <v>56</v>
      </c>
      <c r="Y1133" s="1" t="s">
        <v>40</v>
      </c>
      <c r="Z1133" s="1" t="s">
        <v>41</v>
      </c>
      <c r="AA1133" s="2">
        <v>45997</v>
      </c>
      <c r="AB1133" s="1">
        <v>5</v>
      </c>
      <c r="AC1133" s="1" t="s">
        <v>42</v>
      </c>
    </row>
    <row r="1134" spans="1:29">
      <c r="A1134" s="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c r="P1134" s="1">
        <f t="shared" si="102"/>
        <v>6010</v>
      </c>
      <c r="Q1134" s="1">
        <v>20</v>
      </c>
      <c r="R1134" s="1">
        <f t="shared" si="103"/>
        <v>1202</v>
      </c>
      <c r="S1134" s="1">
        <f t="shared" si="104"/>
        <v>4808</v>
      </c>
      <c r="T1134" s="1">
        <v>0.48</v>
      </c>
      <c r="U1134" s="1">
        <f t="shared" si="105"/>
        <v>2307.8399999999997</v>
      </c>
      <c r="V1134" s="1">
        <f t="shared" si="106"/>
        <v>2500.1600000000003</v>
      </c>
      <c r="W1134" s="4">
        <f t="shared" si="107"/>
        <v>0.52</v>
      </c>
      <c r="X1134" s="1" t="s">
        <v>147</v>
      </c>
      <c r="Y1134" s="1" t="s">
        <v>57</v>
      </c>
      <c r="Z1134" s="1" t="s">
        <v>22</v>
      </c>
      <c r="AA1134" s="1"/>
      <c r="AB1134" s="1"/>
      <c r="AC1134" s="1" t="s">
        <v>93</v>
      </c>
    </row>
    <row r="1135" spans="1:29">
      <c r="A1135" s="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c r="P1135" s="1">
        <f t="shared" si="102"/>
        <v>1180</v>
      </c>
      <c r="Q1135" s="1">
        <v>10</v>
      </c>
      <c r="R1135" s="1">
        <f t="shared" si="103"/>
        <v>118</v>
      </c>
      <c r="S1135" s="1">
        <f t="shared" si="104"/>
        <v>1062</v>
      </c>
      <c r="T1135" s="1">
        <v>0.5</v>
      </c>
      <c r="U1135" s="1">
        <f t="shared" si="105"/>
        <v>531</v>
      </c>
      <c r="V1135" s="1">
        <f t="shared" si="106"/>
        <v>531</v>
      </c>
      <c r="W1135" s="4">
        <f t="shared" si="107"/>
        <v>0.5</v>
      </c>
      <c r="X1135" s="1" t="s">
        <v>56</v>
      </c>
      <c r="Y1135" s="1" t="s">
        <v>72</v>
      </c>
      <c r="Z1135" s="1" t="s">
        <v>120</v>
      </c>
      <c r="AA1135" s="1"/>
      <c r="AB1135" s="1"/>
      <c r="AC1135" s="1" t="s">
        <v>42</v>
      </c>
    </row>
    <row r="1136" spans="1:29">
      <c r="A1136" s="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c r="P1136" s="1">
        <f t="shared" si="102"/>
        <v>1550</v>
      </c>
      <c r="Q1136" s="1">
        <v>10</v>
      </c>
      <c r="R1136" s="1">
        <f t="shared" si="103"/>
        <v>155</v>
      </c>
      <c r="S1136" s="1">
        <f t="shared" si="104"/>
        <v>1395</v>
      </c>
      <c r="T1136" s="1">
        <v>0.62</v>
      </c>
      <c r="U1136" s="1">
        <f t="shared" si="105"/>
        <v>864.9</v>
      </c>
      <c r="V1136" s="1">
        <f t="shared" si="106"/>
        <v>530.1</v>
      </c>
      <c r="W1136" s="4">
        <f t="shared" si="107"/>
        <v>0.38</v>
      </c>
      <c r="X1136" s="1" t="s">
        <v>92</v>
      </c>
      <c r="Y1136" s="1" t="s">
        <v>81</v>
      </c>
      <c r="Z1136" s="1" t="s">
        <v>41</v>
      </c>
      <c r="AA1136" s="2">
        <v>46002</v>
      </c>
      <c r="AB1136" s="1">
        <v>4</v>
      </c>
      <c r="AC1136" s="1" t="s">
        <v>42</v>
      </c>
    </row>
    <row r="1137" spans="1:29">
      <c r="A1137" s="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c r="P1137" s="1">
        <f t="shared" si="102"/>
        <v>820</v>
      </c>
      <c r="Q1137" s="1">
        <v>0</v>
      </c>
      <c r="R1137" s="1">
        <f t="shared" si="103"/>
        <v>0</v>
      </c>
      <c r="S1137" s="1">
        <f t="shared" si="104"/>
        <v>820</v>
      </c>
      <c r="T1137" s="1">
        <v>0.45</v>
      </c>
      <c r="U1137" s="1">
        <f t="shared" si="105"/>
        <v>369</v>
      </c>
      <c r="V1137" s="1">
        <f t="shared" si="106"/>
        <v>451</v>
      </c>
      <c r="W1137" s="4">
        <f t="shared" si="107"/>
        <v>0.55000000000000004</v>
      </c>
      <c r="X1137" s="1" t="s">
        <v>147</v>
      </c>
      <c r="Y1137" s="1" t="s">
        <v>72</v>
      </c>
      <c r="Z1137" s="1" t="s">
        <v>41</v>
      </c>
      <c r="AA1137" s="2">
        <v>45999</v>
      </c>
      <c r="AB1137" s="1">
        <v>4</v>
      </c>
      <c r="AC1137" s="1" t="s">
        <v>42</v>
      </c>
    </row>
    <row r="1138" spans="1:29">
      <c r="A1138" s="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c r="P1138" s="1">
        <f t="shared" si="102"/>
        <v>67900</v>
      </c>
      <c r="Q1138" s="1">
        <v>10</v>
      </c>
      <c r="R1138" s="1">
        <f t="shared" si="103"/>
        <v>6790</v>
      </c>
      <c r="S1138" s="1">
        <f t="shared" si="104"/>
        <v>61110</v>
      </c>
      <c r="T1138" s="1">
        <v>0.57999999999999996</v>
      </c>
      <c r="U1138" s="1">
        <f t="shared" si="105"/>
        <v>35443.799999999996</v>
      </c>
      <c r="V1138" s="1">
        <f t="shared" si="106"/>
        <v>25666.200000000004</v>
      </c>
      <c r="W1138" s="4">
        <f t="shared" si="107"/>
        <v>0.4200000000000001</v>
      </c>
      <c r="X1138" s="1" t="s">
        <v>39</v>
      </c>
      <c r="Y1138" s="1" t="s">
        <v>40</v>
      </c>
      <c r="Z1138" s="1" t="s">
        <v>41</v>
      </c>
      <c r="AA1138" s="2">
        <v>46003</v>
      </c>
      <c r="AB1138" s="1">
        <v>4</v>
      </c>
      <c r="AC1138" s="1" t="s">
        <v>42</v>
      </c>
    </row>
    <row r="1139" spans="1:29">
      <c r="A1139" s="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c r="P1139" s="1">
        <f t="shared" si="102"/>
        <v>21500</v>
      </c>
      <c r="Q1139" s="1">
        <v>30</v>
      </c>
      <c r="R1139" s="1">
        <f t="shared" si="103"/>
        <v>6450</v>
      </c>
      <c r="S1139" s="1">
        <f t="shared" si="104"/>
        <v>15050</v>
      </c>
      <c r="T1139" s="1">
        <v>0.5</v>
      </c>
      <c r="U1139" s="1">
        <f t="shared" si="105"/>
        <v>7525</v>
      </c>
      <c r="V1139" s="1">
        <f t="shared" si="106"/>
        <v>7525</v>
      </c>
      <c r="W1139" s="4">
        <f t="shared" si="107"/>
        <v>0.5</v>
      </c>
      <c r="X1139" s="1" t="s">
        <v>65</v>
      </c>
      <c r="Y1139" s="1" t="s">
        <v>72</v>
      </c>
      <c r="Z1139" s="1" t="s">
        <v>120</v>
      </c>
      <c r="AA1139" s="1"/>
      <c r="AB1139" s="1"/>
      <c r="AC1139" s="1" t="s">
        <v>42</v>
      </c>
    </row>
    <row r="1140" spans="1:29">
      <c r="A1140" s="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c r="P1140" s="1">
        <f t="shared" si="102"/>
        <v>1250</v>
      </c>
      <c r="Q1140" s="1">
        <v>5</v>
      </c>
      <c r="R1140" s="1">
        <f t="shared" si="103"/>
        <v>62.5</v>
      </c>
      <c r="S1140" s="1">
        <f t="shared" si="104"/>
        <v>1187.5</v>
      </c>
      <c r="T1140" s="1">
        <v>0.62</v>
      </c>
      <c r="U1140" s="1">
        <f t="shared" si="105"/>
        <v>736.25</v>
      </c>
      <c r="V1140" s="1">
        <f t="shared" si="106"/>
        <v>451.25</v>
      </c>
      <c r="W1140" s="4">
        <f t="shared" si="107"/>
        <v>0.38</v>
      </c>
      <c r="X1140" s="1" t="s">
        <v>147</v>
      </c>
      <c r="Y1140" s="1" t="s">
        <v>81</v>
      </c>
      <c r="Z1140" s="1" t="s">
        <v>41</v>
      </c>
      <c r="AA1140" s="2">
        <v>46000</v>
      </c>
      <c r="AB1140" s="1">
        <v>4</v>
      </c>
      <c r="AC1140" s="1" t="s">
        <v>42</v>
      </c>
    </row>
    <row r="1141" spans="1:29">
      <c r="A1141" s="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c r="P1141" s="1">
        <f t="shared" si="102"/>
        <v>2160</v>
      </c>
      <c r="Q1141" s="1">
        <v>25</v>
      </c>
      <c r="R1141" s="1">
        <f t="shared" si="103"/>
        <v>540</v>
      </c>
      <c r="S1141" s="1">
        <f t="shared" si="104"/>
        <v>1620</v>
      </c>
      <c r="T1141" s="1">
        <v>0.5</v>
      </c>
      <c r="U1141" s="1">
        <f t="shared" si="105"/>
        <v>810</v>
      </c>
      <c r="V1141" s="1">
        <f t="shared" si="106"/>
        <v>810</v>
      </c>
      <c r="W1141" s="4">
        <f t="shared" si="107"/>
        <v>0.5</v>
      </c>
      <c r="X1141" s="1" t="s">
        <v>92</v>
      </c>
      <c r="Y1141" s="1" t="s">
        <v>57</v>
      </c>
      <c r="Z1141" s="1" t="s">
        <v>66</v>
      </c>
      <c r="AA1141" s="1"/>
      <c r="AB1141" s="1"/>
      <c r="AC1141" s="1" t="s">
        <v>42</v>
      </c>
    </row>
    <row r="1142" spans="1:29">
      <c r="A1142" s="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c r="P1142" s="1">
        <f t="shared" si="102"/>
        <v>1960</v>
      </c>
      <c r="Q1142" s="1">
        <v>10</v>
      </c>
      <c r="R1142" s="1">
        <f t="shared" si="103"/>
        <v>196</v>
      </c>
      <c r="S1142" s="1">
        <f t="shared" si="104"/>
        <v>1764</v>
      </c>
      <c r="T1142" s="1">
        <v>0.35</v>
      </c>
      <c r="U1142" s="1">
        <f t="shared" si="105"/>
        <v>617.4</v>
      </c>
      <c r="V1142" s="1">
        <f t="shared" si="106"/>
        <v>1146.5999999999999</v>
      </c>
      <c r="W1142" s="4">
        <f t="shared" si="107"/>
        <v>0.64999999999999991</v>
      </c>
      <c r="X1142" s="1" t="s">
        <v>147</v>
      </c>
      <c r="Y1142" s="1" t="s">
        <v>57</v>
      </c>
      <c r="Z1142" s="1" t="s">
        <v>41</v>
      </c>
      <c r="AA1142" s="2">
        <v>46001</v>
      </c>
      <c r="AB1142" s="1">
        <v>4</v>
      </c>
      <c r="AC1142" s="1" t="s">
        <v>42</v>
      </c>
    </row>
    <row r="1143" spans="1:29">
      <c r="A1143" s="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c r="P1143" s="1">
        <f t="shared" si="102"/>
        <v>2560</v>
      </c>
      <c r="Q1143" s="1">
        <v>30</v>
      </c>
      <c r="R1143" s="1">
        <f t="shared" si="103"/>
        <v>768</v>
      </c>
      <c r="S1143" s="1">
        <f t="shared" si="104"/>
        <v>1792</v>
      </c>
      <c r="T1143" s="1">
        <v>0.35</v>
      </c>
      <c r="U1143" s="1">
        <f t="shared" si="105"/>
        <v>627.19999999999993</v>
      </c>
      <c r="V1143" s="1">
        <f t="shared" si="106"/>
        <v>1164.8000000000002</v>
      </c>
      <c r="W1143" s="4">
        <f t="shared" si="107"/>
        <v>0.65000000000000013</v>
      </c>
      <c r="X1143" s="1" t="s">
        <v>50</v>
      </c>
      <c r="Y1143" s="1" t="s">
        <v>72</v>
      </c>
      <c r="Z1143" s="1" t="s">
        <v>22</v>
      </c>
      <c r="AA1143" s="1"/>
      <c r="AB1143" s="1"/>
      <c r="AC1143" s="1" t="s">
        <v>93</v>
      </c>
    </row>
    <row r="1144" spans="1:29">
      <c r="A1144" s="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c r="P1144" s="1">
        <f t="shared" si="102"/>
        <v>6050</v>
      </c>
      <c r="Q1144" s="1">
        <v>5</v>
      </c>
      <c r="R1144" s="1">
        <f t="shared" si="103"/>
        <v>302.5</v>
      </c>
      <c r="S1144" s="1">
        <f t="shared" si="104"/>
        <v>5747.5</v>
      </c>
      <c r="T1144" s="1">
        <v>0.35</v>
      </c>
      <c r="U1144" s="1">
        <f t="shared" si="105"/>
        <v>2011.6249999999998</v>
      </c>
      <c r="V1144" s="1">
        <f t="shared" si="106"/>
        <v>3735.875</v>
      </c>
      <c r="W1144" s="4">
        <f t="shared" si="107"/>
        <v>0.65</v>
      </c>
      <c r="X1144" s="1" t="s">
        <v>92</v>
      </c>
      <c r="Y1144" s="1" t="s">
        <v>57</v>
      </c>
      <c r="Z1144" s="1" t="s">
        <v>41</v>
      </c>
      <c r="AA1144" s="2">
        <v>46002</v>
      </c>
      <c r="AB1144" s="1">
        <v>4</v>
      </c>
      <c r="AC1144" s="1" t="s">
        <v>42</v>
      </c>
    </row>
    <row r="1145" spans="1:29">
      <c r="A1145" s="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c r="P1145" s="1">
        <f t="shared" si="102"/>
        <v>2470</v>
      </c>
      <c r="Q1145" s="1">
        <v>25</v>
      </c>
      <c r="R1145" s="1">
        <f t="shared" si="103"/>
        <v>617.5</v>
      </c>
      <c r="S1145" s="1">
        <f t="shared" si="104"/>
        <v>1852.5</v>
      </c>
      <c r="T1145" s="1">
        <v>0.5</v>
      </c>
      <c r="U1145" s="1">
        <f t="shared" si="105"/>
        <v>926.25</v>
      </c>
      <c r="V1145" s="1">
        <f t="shared" si="106"/>
        <v>926.25</v>
      </c>
      <c r="W1145" s="4">
        <f t="shared" si="107"/>
        <v>0.5</v>
      </c>
      <c r="X1145" s="1" t="s">
        <v>92</v>
      </c>
      <c r="Y1145" s="1" t="s">
        <v>72</v>
      </c>
      <c r="Z1145" s="1" t="s">
        <v>41</v>
      </c>
      <c r="AA1145" s="2">
        <v>46001</v>
      </c>
      <c r="AB1145" s="1">
        <v>4</v>
      </c>
      <c r="AC1145" s="1" t="s">
        <v>42</v>
      </c>
    </row>
    <row r="1146" spans="1:29">
      <c r="A1146" s="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c r="P1146" s="1">
        <f t="shared" si="102"/>
        <v>2910</v>
      </c>
      <c r="Q1146" s="1">
        <v>15</v>
      </c>
      <c r="R1146" s="1">
        <f t="shared" si="103"/>
        <v>436.5</v>
      </c>
      <c r="S1146" s="1">
        <f t="shared" si="104"/>
        <v>2473.5</v>
      </c>
      <c r="T1146" s="1">
        <v>0.35</v>
      </c>
      <c r="U1146" s="1">
        <f t="shared" si="105"/>
        <v>865.72499999999991</v>
      </c>
      <c r="V1146" s="1">
        <f t="shared" si="106"/>
        <v>1607.7750000000001</v>
      </c>
      <c r="W1146" s="4">
        <f t="shared" si="107"/>
        <v>0.65</v>
      </c>
      <c r="X1146" s="1" t="s">
        <v>65</v>
      </c>
      <c r="Y1146" s="1" t="s">
        <v>81</v>
      </c>
      <c r="Z1146" s="1" t="s">
        <v>41</v>
      </c>
      <c r="AA1146" s="2">
        <v>46007</v>
      </c>
      <c r="AB1146" s="1">
        <v>4</v>
      </c>
      <c r="AC1146" s="1" t="s">
        <v>42</v>
      </c>
    </row>
    <row r="1147" spans="1:29">
      <c r="A1147" s="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c r="P1147" s="1">
        <f t="shared" si="102"/>
        <v>71980</v>
      </c>
      <c r="Q1147" s="1">
        <v>10</v>
      </c>
      <c r="R1147" s="1">
        <f t="shared" si="103"/>
        <v>7198</v>
      </c>
      <c r="S1147" s="1">
        <f t="shared" si="104"/>
        <v>64782</v>
      </c>
      <c r="T1147" s="1">
        <v>0.57999999999999996</v>
      </c>
      <c r="U1147" s="1">
        <f t="shared" si="105"/>
        <v>37573.56</v>
      </c>
      <c r="V1147" s="1">
        <f t="shared" si="106"/>
        <v>27208.440000000002</v>
      </c>
      <c r="W1147" s="4">
        <f t="shared" si="107"/>
        <v>0.42000000000000004</v>
      </c>
      <c r="X1147" s="1" t="s">
        <v>50</v>
      </c>
      <c r="Y1147" s="1" t="s">
        <v>40</v>
      </c>
      <c r="Z1147" s="1" t="s">
        <v>41</v>
      </c>
      <c r="AA1147" s="2">
        <v>46003</v>
      </c>
      <c r="AB1147" s="1">
        <v>3</v>
      </c>
      <c r="AC1147" s="1" t="s">
        <v>42</v>
      </c>
    </row>
    <row r="1148" spans="1:29">
      <c r="A1148" s="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c r="P1148" s="1">
        <f t="shared" si="102"/>
        <v>1000</v>
      </c>
      <c r="Q1148" s="1">
        <v>10</v>
      </c>
      <c r="R1148" s="1">
        <f t="shared" si="103"/>
        <v>100</v>
      </c>
      <c r="S1148" s="1">
        <f t="shared" si="104"/>
        <v>900</v>
      </c>
      <c r="T1148" s="1">
        <v>0.35</v>
      </c>
      <c r="U1148" s="1">
        <f t="shared" si="105"/>
        <v>315</v>
      </c>
      <c r="V1148" s="1">
        <f t="shared" si="106"/>
        <v>585</v>
      </c>
      <c r="W1148" s="4">
        <f t="shared" si="107"/>
        <v>0.65</v>
      </c>
      <c r="X1148" s="1" t="s">
        <v>56</v>
      </c>
      <c r="Y1148" s="1" t="s">
        <v>40</v>
      </c>
      <c r="Z1148" s="1" t="s">
        <v>41</v>
      </c>
      <c r="AA1148" s="2">
        <v>46002</v>
      </c>
      <c r="AB1148" s="1">
        <v>3</v>
      </c>
      <c r="AC1148" s="1" t="s">
        <v>42</v>
      </c>
    </row>
    <row r="1149" spans="1:29">
      <c r="A1149" s="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c r="P1149" s="1">
        <f t="shared" si="102"/>
        <v>8250</v>
      </c>
      <c r="Q1149" s="1">
        <v>0</v>
      </c>
      <c r="R1149" s="1">
        <f t="shared" si="103"/>
        <v>0</v>
      </c>
      <c r="S1149" s="1">
        <f t="shared" si="104"/>
        <v>8250</v>
      </c>
      <c r="T1149" s="1">
        <v>0.52</v>
      </c>
      <c r="U1149" s="1">
        <f t="shared" si="105"/>
        <v>4290</v>
      </c>
      <c r="V1149" s="1">
        <f t="shared" si="106"/>
        <v>3960</v>
      </c>
      <c r="W1149" s="4">
        <f t="shared" si="107"/>
        <v>0.48</v>
      </c>
      <c r="X1149" s="1" t="s">
        <v>92</v>
      </c>
      <c r="Y1149" s="1" t="s">
        <v>81</v>
      </c>
      <c r="Z1149" s="1" t="s">
        <v>66</v>
      </c>
      <c r="AA1149" s="1"/>
      <c r="AB1149" s="1"/>
      <c r="AC1149" s="1" t="s">
        <v>42</v>
      </c>
    </row>
    <row r="1150" spans="1:29">
      <c r="A1150" s="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c r="P1150" s="1">
        <f t="shared" si="102"/>
        <v>38400</v>
      </c>
      <c r="Q1150" s="1">
        <v>15</v>
      </c>
      <c r="R1150" s="1">
        <f t="shared" si="103"/>
        <v>5760</v>
      </c>
      <c r="S1150" s="1">
        <f t="shared" si="104"/>
        <v>32640</v>
      </c>
      <c r="T1150" s="1">
        <v>0.52</v>
      </c>
      <c r="U1150" s="1">
        <f t="shared" si="105"/>
        <v>16972.8</v>
      </c>
      <c r="V1150" s="1">
        <f t="shared" si="106"/>
        <v>15667.2</v>
      </c>
      <c r="W1150" s="4">
        <f t="shared" si="107"/>
        <v>0.48000000000000004</v>
      </c>
      <c r="X1150" s="1" t="s">
        <v>39</v>
      </c>
      <c r="Y1150" s="1" t="s">
        <v>81</v>
      </c>
      <c r="Z1150" s="1" t="s">
        <v>66</v>
      </c>
      <c r="AA1150" s="1"/>
      <c r="AB1150" s="1"/>
      <c r="AC1150" s="1" t="s">
        <v>42</v>
      </c>
    </row>
    <row r="1151" spans="1:29">
      <c r="A1151" s="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c r="P1151" s="1">
        <f t="shared" si="102"/>
        <v>2370</v>
      </c>
      <c r="Q1151" s="1">
        <v>10</v>
      </c>
      <c r="R1151" s="1">
        <f t="shared" si="103"/>
        <v>237</v>
      </c>
      <c r="S1151" s="1">
        <f t="shared" si="104"/>
        <v>2133</v>
      </c>
      <c r="T1151" s="1">
        <v>0.35</v>
      </c>
      <c r="U1151" s="1">
        <f t="shared" si="105"/>
        <v>746.55</v>
      </c>
      <c r="V1151" s="1">
        <f t="shared" si="106"/>
        <v>1386.45</v>
      </c>
      <c r="W1151" s="4">
        <f t="shared" si="107"/>
        <v>0.65</v>
      </c>
      <c r="X1151" s="1" t="s">
        <v>65</v>
      </c>
      <c r="Y1151" s="1" t="s">
        <v>72</v>
      </c>
      <c r="Z1151" s="1" t="s">
        <v>41</v>
      </c>
      <c r="AA1151" s="2">
        <v>46003</v>
      </c>
      <c r="AB1151" s="1">
        <v>4</v>
      </c>
      <c r="AC1151" s="1" t="s">
        <v>42</v>
      </c>
    </row>
    <row r="1152" spans="1:29">
      <c r="A1152" s="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c r="P1152" s="1">
        <f t="shared" si="102"/>
        <v>32360</v>
      </c>
      <c r="Q1152" s="1">
        <v>0</v>
      </c>
      <c r="R1152" s="1">
        <f t="shared" si="103"/>
        <v>0</v>
      </c>
      <c r="S1152" s="1">
        <f t="shared" si="104"/>
        <v>32360</v>
      </c>
      <c r="T1152" s="1">
        <v>0.57999999999999996</v>
      </c>
      <c r="U1152" s="1">
        <f t="shared" si="105"/>
        <v>18768.8</v>
      </c>
      <c r="V1152" s="1">
        <f t="shared" si="106"/>
        <v>13591.2</v>
      </c>
      <c r="W1152" s="4">
        <f t="shared" si="107"/>
        <v>0.42000000000000004</v>
      </c>
      <c r="X1152" s="1" t="s">
        <v>104</v>
      </c>
      <c r="Y1152" s="1" t="s">
        <v>72</v>
      </c>
      <c r="Z1152" s="1" t="s">
        <v>41</v>
      </c>
      <c r="AA1152" s="2">
        <v>46006</v>
      </c>
      <c r="AB1152" s="1">
        <v>5</v>
      </c>
      <c r="AC1152" s="1" t="s">
        <v>42</v>
      </c>
    </row>
    <row r="1153" spans="1:29">
      <c r="A1153" s="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c r="P1153" s="1">
        <f t="shared" si="102"/>
        <v>14220</v>
      </c>
      <c r="Q1153" s="1">
        <v>0</v>
      </c>
      <c r="R1153" s="1">
        <f t="shared" si="103"/>
        <v>0</v>
      </c>
      <c r="S1153" s="1">
        <f t="shared" si="104"/>
        <v>14220</v>
      </c>
      <c r="T1153" s="1">
        <v>0.5</v>
      </c>
      <c r="U1153" s="1">
        <f t="shared" si="105"/>
        <v>7110</v>
      </c>
      <c r="V1153" s="1">
        <f t="shared" si="106"/>
        <v>7110</v>
      </c>
      <c r="W1153" s="4">
        <f t="shared" si="107"/>
        <v>0.5</v>
      </c>
      <c r="X1153" s="1" t="s">
        <v>39</v>
      </c>
      <c r="Y1153" s="1" t="s">
        <v>72</v>
      </c>
      <c r="Z1153" s="1" t="s">
        <v>41</v>
      </c>
      <c r="AA1153" s="2">
        <v>46006</v>
      </c>
      <c r="AB1153" s="1">
        <v>5</v>
      </c>
      <c r="AC1153" s="1" t="s">
        <v>42</v>
      </c>
    </row>
    <row r="1154" spans="1:29">
      <c r="A1154" s="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c r="P1154" s="1">
        <f t="shared" si="102"/>
        <v>1340</v>
      </c>
      <c r="Q1154" s="1">
        <v>25</v>
      </c>
      <c r="R1154" s="1">
        <f t="shared" si="103"/>
        <v>335</v>
      </c>
      <c r="S1154" s="1">
        <f t="shared" si="104"/>
        <v>1005</v>
      </c>
      <c r="T1154" s="1">
        <v>0.45</v>
      </c>
      <c r="U1154" s="1">
        <f t="shared" si="105"/>
        <v>452.25</v>
      </c>
      <c r="V1154" s="1">
        <f t="shared" si="106"/>
        <v>552.75</v>
      </c>
      <c r="W1154" s="4">
        <f t="shared" si="107"/>
        <v>0.55000000000000004</v>
      </c>
      <c r="X1154" s="1" t="s">
        <v>39</v>
      </c>
      <c r="Y1154" s="1" t="s">
        <v>72</v>
      </c>
      <c r="Z1154" s="1" t="s">
        <v>51</v>
      </c>
      <c r="AA1154" s="2">
        <v>46005</v>
      </c>
      <c r="AB1154" s="1"/>
      <c r="AC1154" s="1" t="s">
        <v>42</v>
      </c>
    </row>
    <row r="1155" spans="1:29">
      <c r="A1155" s="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c r="P1155" s="1">
        <f t="shared" ref="P1155:P1218" si="108">PRODUCT(N1155,O1155)</f>
        <v>1720</v>
      </c>
      <c r="Q1155" s="1">
        <v>15</v>
      </c>
      <c r="R1155" s="1">
        <f t="shared" ref="R1155:R1218" si="109">P1155*(Q1155/100)</f>
        <v>258</v>
      </c>
      <c r="S1155" s="1">
        <f t="shared" ref="S1155:S1218" si="110">P1155-R1155</f>
        <v>1462</v>
      </c>
      <c r="T1155" s="1">
        <v>0.5</v>
      </c>
      <c r="U1155" s="1">
        <f t="shared" ref="U1155:U1218" si="111">S1155*T1155</f>
        <v>731</v>
      </c>
      <c r="V1155" s="1">
        <f t="shared" ref="V1155:V1218" si="112">S1155-U1155</f>
        <v>731</v>
      </c>
      <c r="W1155" s="4">
        <f t="shared" ref="W1155:W1218" si="113">(V1155/S1155)</f>
        <v>0.5</v>
      </c>
      <c r="X1155" s="1" t="s">
        <v>65</v>
      </c>
      <c r="Y1155" s="1" t="s">
        <v>57</v>
      </c>
      <c r="Z1155" s="1" t="s">
        <v>22</v>
      </c>
      <c r="AA1155" s="1"/>
      <c r="AB1155" s="1"/>
      <c r="AC1155" s="1" t="s">
        <v>93</v>
      </c>
    </row>
    <row r="1156" spans="1:29">
      <c r="A1156" s="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c r="P1156" s="1">
        <f t="shared" si="108"/>
        <v>36550</v>
      </c>
      <c r="Q1156" s="1">
        <v>0</v>
      </c>
      <c r="R1156" s="1">
        <f t="shared" si="109"/>
        <v>0</v>
      </c>
      <c r="S1156" s="1">
        <f t="shared" si="110"/>
        <v>36550</v>
      </c>
      <c r="T1156" s="1">
        <v>0.48</v>
      </c>
      <c r="U1156" s="1">
        <f t="shared" si="111"/>
        <v>17544</v>
      </c>
      <c r="V1156" s="1">
        <f t="shared" si="112"/>
        <v>19006</v>
      </c>
      <c r="W1156" s="4">
        <f t="shared" si="113"/>
        <v>0.52</v>
      </c>
      <c r="X1156" s="1" t="s">
        <v>50</v>
      </c>
      <c r="Y1156" s="1" t="s">
        <v>57</v>
      </c>
      <c r="Z1156" s="1" t="s">
        <v>41</v>
      </c>
      <c r="AA1156" s="2">
        <v>46008</v>
      </c>
      <c r="AB1156" s="1">
        <v>4</v>
      </c>
      <c r="AC1156" s="1" t="s">
        <v>42</v>
      </c>
    </row>
    <row r="1157" spans="1:29">
      <c r="A1157" s="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c r="P1157" s="1">
        <f t="shared" si="108"/>
        <v>67220</v>
      </c>
      <c r="Q1157" s="1">
        <v>10</v>
      </c>
      <c r="R1157" s="1">
        <f t="shared" si="109"/>
        <v>6722</v>
      </c>
      <c r="S1157" s="1">
        <f t="shared" si="110"/>
        <v>60498</v>
      </c>
      <c r="T1157" s="1">
        <v>0.57999999999999996</v>
      </c>
      <c r="U1157" s="1">
        <f t="shared" si="111"/>
        <v>35088.839999999997</v>
      </c>
      <c r="V1157" s="1">
        <f t="shared" si="112"/>
        <v>25409.160000000003</v>
      </c>
      <c r="W1157" s="4">
        <f t="shared" si="113"/>
        <v>0.42000000000000004</v>
      </c>
      <c r="X1157" s="1" t="s">
        <v>147</v>
      </c>
      <c r="Y1157" s="1" t="s">
        <v>40</v>
      </c>
      <c r="Z1157" s="1" t="s">
        <v>41</v>
      </c>
      <c r="AA1157" s="2">
        <v>46006</v>
      </c>
      <c r="AB1157" s="1">
        <v>3</v>
      </c>
      <c r="AC1157" s="1" t="s">
        <v>42</v>
      </c>
    </row>
    <row r="1158" spans="1:29">
      <c r="A1158" s="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c r="P1158" s="1">
        <f t="shared" si="108"/>
        <v>22080</v>
      </c>
      <c r="Q1158" s="1">
        <v>25</v>
      </c>
      <c r="R1158" s="1">
        <f t="shared" si="109"/>
        <v>5520</v>
      </c>
      <c r="S1158" s="1">
        <f t="shared" si="110"/>
        <v>16560</v>
      </c>
      <c r="T1158" s="1">
        <v>0.48</v>
      </c>
      <c r="U1158" s="1">
        <f t="shared" si="111"/>
        <v>7948.7999999999993</v>
      </c>
      <c r="V1158" s="1">
        <f t="shared" si="112"/>
        <v>8611.2000000000007</v>
      </c>
      <c r="W1158" s="4">
        <f t="shared" si="113"/>
        <v>0.52</v>
      </c>
      <c r="X1158" s="1" t="s">
        <v>39</v>
      </c>
      <c r="Y1158" s="1" t="s">
        <v>40</v>
      </c>
      <c r="Z1158" s="1" t="s">
        <v>66</v>
      </c>
      <c r="AA1158" s="1"/>
      <c r="AB1158" s="1"/>
      <c r="AC1158" s="1" t="s">
        <v>42</v>
      </c>
    </row>
    <row r="1159" spans="1:29">
      <c r="A1159" s="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c r="P1159" s="1">
        <f t="shared" si="108"/>
        <v>750</v>
      </c>
      <c r="Q1159" s="1">
        <v>0</v>
      </c>
      <c r="R1159" s="1">
        <f t="shared" si="109"/>
        <v>0</v>
      </c>
      <c r="S1159" s="1">
        <f t="shared" si="110"/>
        <v>750</v>
      </c>
      <c r="T1159" s="1">
        <v>0.35</v>
      </c>
      <c r="U1159" s="1">
        <f t="shared" si="111"/>
        <v>262.5</v>
      </c>
      <c r="V1159" s="1">
        <f t="shared" si="112"/>
        <v>487.5</v>
      </c>
      <c r="W1159" s="4">
        <f t="shared" si="113"/>
        <v>0.65</v>
      </c>
      <c r="X1159" s="1" t="s">
        <v>104</v>
      </c>
      <c r="Y1159" s="1" t="s">
        <v>81</v>
      </c>
      <c r="Z1159" s="1" t="s">
        <v>120</v>
      </c>
      <c r="AA1159" s="1"/>
      <c r="AB1159" s="1"/>
      <c r="AC1159" s="1" t="s">
        <v>42</v>
      </c>
    </row>
    <row r="1160" spans="1:29">
      <c r="A1160" s="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c r="P1160" s="1">
        <f t="shared" si="108"/>
        <v>24400</v>
      </c>
      <c r="Q1160" s="1">
        <v>15</v>
      </c>
      <c r="R1160" s="1">
        <f t="shared" si="109"/>
        <v>3660</v>
      </c>
      <c r="S1160" s="1">
        <f t="shared" si="110"/>
        <v>20740</v>
      </c>
      <c r="T1160" s="1">
        <v>0.47</v>
      </c>
      <c r="U1160" s="1">
        <f t="shared" si="111"/>
        <v>9747.7999999999993</v>
      </c>
      <c r="V1160" s="1">
        <f t="shared" si="112"/>
        <v>10992.2</v>
      </c>
      <c r="W1160" s="4">
        <f t="shared" si="113"/>
        <v>0.53</v>
      </c>
      <c r="X1160" s="1" t="s">
        <v>50</v>
      </c>
      <c r="Y1160" s="1" t="s">
        <v>72</v>
      </c>
      <c r="Z1160" s="1" t="s">
        <v>41</v>
      </c>
      <c r="AA1160" s="2">
        <v>46009</v>
      </c>
      <c r="AB1160" s="1">
        <v>5</v>
      </c>
      <c r="AC1160" s="1" t="s">
        <v>42</v>
      </c>
    </row>
    <row r="1161" spans="1:29">
      <c r="A1161" s="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c r="P1161" s="1">
        <f t="shared" si="108"/>
        <v>23520</v>
      </c>
      <c r="Q1161" s="1">
        <v>15</v>
      </c>
      <c r="R1161" s="1">
        <f t="shared" si="109"/>
        <v>3528</v>
      </c>
      <c r="S1161" s="1">
        <f t="shared" si="110"/>
        <v>19992</v>
      </c>
      <c r="T1161" s="1">
        <v>0.57999999999999996</v>
      </c>
      <c r="U1161" s="1">
        <f t="shared" si="111"/>
        <v>11595.359999999999</v>
      </c>
      <c r="V1161" s="1">
        <f t="shared" si="112"/>
        <v>8396.6400000000012</v>
      </c>
      <c r="W1161" s="4">
        <f t="shared" si="113"/>
        <v>0.42000000000000004</v>
      </c>
      <c r="X1161" s="1" t="s">
        <v>39</v>
      </c>
      <c r="Y1161" s="1" t="s">
        <v>72</v>
      </c>
      <c r="Z1161" s="1" t="s">
        <v>120</v>
      </c>
      <c r="AA1161" s="1"/>
      <c r="AB1161" s="1"/>
      <c r="AC1161" s="1" t="s">
        <v>42</v>
      </c>
    </row>
    <row r="1162" spans="1:29">
      <c r="A1162" s="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c r="P1162" s="1">
        <f t="shared" si="108"/>
        <v>370</v>
      </c>
      <c r="Q1162" s="1">
        <v>0</v>
      </c>
      <c r="R1162" s="1">
        <f t="shared" si="109"/>
        <v>0</v>
      </c>
      <c r="S1162" s="1">
        <f t="shared" si="110"/>
        <v>370</v>
      </c>
      <c r="T1162" s="1">
        <v>0.35</v>
      </c>
      <c r="U1162" s="1">
        <f t="shared" si="111"/>
        <v>129.5</v>
      </c>
      <c r="V1162" s="1">
        <f t="shared" si="112"/>
        <v>240.5</v>
      </c>
      <c r="W1162" s="4">
        <f t="shared" si="113"/>
        <v>0.65</v>
      </c>
      <c r="X1162" s="1" t="s">
        <v>104</v>
      </c>
      <c r="Y1162" s="1" t="s">
        <v>40</v>
      </c>
      <c r="Z1162" s="1" t="s">
        <v>41</v>
      </c>
      <c r="AA1162" s="2">
        <v>46007</v>
      </c>
      <c r="AB1162" s="1">
        <v>3</v>
      </c>
      <c r="AC1162" s="1" t="s">
        <v>42</v>
      </c>
    </row>
    <row r="1163" spans="1:29">
      <c r="A1163" s="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c r="P1163" s="1">
        <f t="shared" si="108"/>
        <v>8400</v>
      </c>
      <c r="Q1163" s="1">
        <v>10</v>
      </c>
      <c r="R1163" s="1">
        <f t="shared" si="109"/>
        <v>840</v>
      </c>
      <c r="S1163" s="1">
        <f t="shared" si="110"/>
        <v>7560</v>
      </c>
      <c r="T1163" s="1">
        <v>0.47</v>
      </c>
      <c r="U1163" s="1">
        <f t="shared" si="111"/>
        <v>3553.2</v>
      </c>
      <c r="V1163" s="1">
        <f t="shared" si="112"/>
        <v>4006.8</v>
      </c>
      <c r="W1163" s="4">
        <f t="shared" si="113"/>
        <v>0.53</v>
      </c>
      <c r="X1163" s="1" t="s">
        <v>104</v>
      </c>
      <c r="Y1163" s="1" t="s">
        <v>57</v>
      </c>
      <c r="Z1163" s="1" t="s">
        <v>22</v>
      </c>
      <c r="AA1163" s="1"/>
      <c r="AB1163" s="1"/>
      <c r="AC1163" s="1" t="s">
        <v>93</v>
      </c>
    </row>
    <row r="1164" spans="1:29">
      <c r="A1164" s="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c r="P1164" s="1">
        <f t="shared" si="108"/>
        <v>10110</v>
      </c>
      <c r="Q1164" s="1">
        <v>20</v>
      </c>
      <c r="R1164" s="1">
        <f t="shared" si="109"/>
        <v>2022</v>
      </c>
      <c r="S1164" s="1">
        <f t="shared" si="110"/>
        <v>8088</v>
      </c>
      <c r="T1164" s="1">
        <v>0.52</v>
      </c>
      <c r="U1164" s="1">
        <f t="shared" si="111"/>
        <v>4205.76</v>
      </c>
      <c r="V1164" s="1">
        <f t="shared" si="112"/>
        <v>3882.24</v>
      </c>
      <c r="W1164" s="4">
        <f t="shared" si="113"/>
        <v>0.48</v>
      </c>
      <c r="X1164" s="1" t="s">
        <v>65</v>
      </c>
      <c r="Y1164" s="1" t="s">
        <v>72</v>
      </c>
      <c r="Z1164" s="1" t="s">
        <v>41</v>
      </c>
      <c r="AA1164" s="2">
        <v>46008</v>
      </c>
      <c r="AB1164" s="1">
        <v>3</v>
      </c>
      <c r="AC1164" s="1" t="s">
        <v>42</v>
      </c>
    </row>
    <row r="1165" spans="1:29">
      <c r="A1165" s="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c r="P1165" s="1">
        <f t="shared" si="108"/>
        <v>17280</v>
      </c>
      <c r="Q1165" s="1">
        <v>30</v>
      </c>
      <c r="R1165" s="1">
        <f t="shared" si="109"/>
        <v>5184</v>
      </c>
      <c r="S1165" s="1">
        <f t="shared" si="110"/>
        <v>12096</v>
      </c>
      <c r="T1165" s="1">
        <v>0.47</v>
      </c>
      <c r="U1165" s="1">
        <f t="shared" si="111"/>
        <v>5685.12</v>
      </c>
      <c r="V1165" s="1">
        <f t="shared" si="112"/>
        <v>6410.88</v>
      </c>
      <c r="W1165" s="4">
        <f t="shared" si="113"/>
        <v>0.53</v>
      </c>
      <c r="X1165" s="1" t="s">
        <v>104</v>
      </c>
      <c r="Y1165" s="1" t="s">
        <v>72</v>
      </c>
      <c r="Z1165" s="1" t="s">
        <v>41</v>
      </c>
      <c r="AA1165" s="2">
        <v>46008</v>
      </c>
      <c r="AB1165" s="1">
        <v>3</v>
      </c>
      <c r="AC1165" s="1" t="s">
        <v>42</v>
      </c>
    </row>
    <row r="1166" spans="1:29">
      <c r="A1166" s="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c r="P1166" s="1">
        <f t="shared" si="108"/>
        <v>920</v>
      </c>
      <c r="Q1166" s="1">
        <v>0</v>
      </c>
      <c r="R1166" s="1">
        <f t="shared" si="109"/>
        <v>0</v>
      </c>
      <c r="S1166" s="1">
        <f t="shared" si="110"/>
        <v>920</v>
      </c>
      <c r="T1166" s="1">
        <v>0.45</v>
      </c>
      <c r="U1166" s="1">
        <f t="shared" si="111"/>
        <v>414</v>
      </c>
      <c r="V1166" s="1">
        <f t="shared" si="112"/>
        <v>506</v>
      </c>
      <c r="W1166" s="4">
        <f t="shared" si="113"/>
        <v>0.55000000000000004</v>
      </c>
      <c r="X1166" s="1" t="s">
        <v>39</v>
      </c>
      <c r="Y1166" s="1" t="s">
        <v>81</v>
      </c>
      <c r="Z1166" s="1" t="s">
        <v>41</v>
      </c>
      <c r="AA1166" s="2">
        <v>46008</v>
      </c>
      <c r="AB1166" s="1">
        <v>3</v>
      </c>
      <c r="AC1166" s="1" t="s">
        <v>42</v>
      </c>
    </row>
    <row r="1167" spans="1:29">
      <c r="A1167" s="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c r="P1167" s="1">
        <f t="shared" si="108"/>
        <v>8610</v>
      </c>
      <c r="Q1167" s="1">
        <v>25</v>
      </c>
      <c r="R1167" s="1">
        <f t="shared" si="109"/>
        <v>2152.5</v>
      </c>
      <c r="S1167" s="1">
        <f t="shared" si="110"/>
        <v>6457.5</v>
      </c>
      <c r="T1167" s="1">
        <v>0.48</v>
      </c>
      <c r="U1167" s="1">
        <f t="shared" si="111"/>
        <v>3099.6</v>
      </c>
      <c r="V1167" s="1">
        <f t="shared" si="112"/>
        <v>3357.9</v>
      </c>
      <c r="W1167" s="4">
        <f t="shared" si="113"/>
        <v>0.52</v>
      </c>
      <c r="X1167" s="1" t="s">
        <v>92</v>
      </c>
      <c r="Y1167" s="1" t="s">
        <v>81</v>
      </c>
      <c r="Z1167" s="1" t="s">
        <v>22</v>
      </c>
      <c r="AA1167" s="1"/>
      <c r="AB1167" s="1"/>
      <c r="AC1167" s="1" t="s">
        <v>93</v>
      </c>
    </row>
    <row r="1168" spans="1:29">
      <c r="A1168" s="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c r="P1168" s="1">
        <f t="shared" si="108"/>
        <v>33100</v>
      </c>
      <c r="Q1168" s="1">
        <v>10</v>
      </c>
      <c r="R1168" s="1">
        <f t="shared" si="109"/>
        <v>3310</v>
      </c>
      <c r="S1168" s="1">
        <f t="shared" si="110"/>
        <v>29790</v>
      </c>
      <c r="T1168" s="1">
        <v>0.47</v>
      </c>
      <c r="U1168" s="1">
        <f t="shared" si="111"/>
        <v>14001.3</v>
      </c>
      <c r="V1168" s="1">
        <f t="shared" si="112"/>
        <v>15788.7</v>
      </c>
      <c r="W1168" s="4">
        <f t="shared" si="113"/>
        <v>0.53</v>
      </c>
      <c r="X1168" s="1" t="s">
        <v>39</v>
      </c>
      <c r="Y1168" s="1" t="s">
        <v>40</v>
      </c>
      <c r="Z1168" s="1" t="s">
        <v>41</v>
      </c>
      <c r="AA1168" s="2">
        <v>46012</v>
      </c>
      <c r="AB1168" s="1">
        <v>3</v>
      </c>
      <c r="AC1168" s="1" t="s">
        <v>42</v>
      </c>
    </row>
    <row r="1169" spans="1:29">
      <c r="A1169" s="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c r="P1169" s="1">
        <f t="shared" si="108"/>
        <v>44960</v>
      </c>
      <c r="Q1169" s="1">
        <v>10</v>
      </c>
      <c r="R1169" s="1">
        <f t="shared" si="109"/>
        <v>4496</v>
      </c>
      <c r="S1169" s="1">
        <f t="shared" si="110"/>
        <v>40464</v>
      </c>
      <c r="T1169" s="1">
        <v>0.52</v>
      </c>
      <c r="U1169" s="1">
        <f t="shared" si="111"/>
        <v>21041.280000000002</v>
      </c>
      <c r="V1169" s="1">
        <f t="shared" si="112"/>
        <v>19422.719999999998</v>
      </c>
      <c r="W1169" s="4">
        <f t="shared" si="113"/>
        <v>0.47999999999999993</v>
      </c>
      <c r="X1169" s="1" t="s">
        <v>147</v>
      </c>
      <c r="Y1169" s="1" t="s">
        <v>81</v>
      </c>
      <c r="Z1169" s="1" t="s">
        <v>41</v>
      </c>
      <c r="AA1169" s="2">
        <v>46010</v>
      </c>
      <c r="AB1169" s="1">
        <v>5</v>
      </c>
      <c r="AC1169" s="1" t="s">
        <v>42</v>
      </c>
    </row>
    <row r="1170" spans="1:29">
      <c r="A1170" s="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c r="P1170" s="1">
        <f t="shared" si="108"/>
        <v>55720</v>
      </c>
      <c r="Q1170" s="1">
        <v>0</v>
      </c>
      <c r="R1170" s="1">
        <f t="shared" si="109"/>
        <v>0</v>
      </c>
      <c r="S1170" s="1">
        <f t="shared" si="110"/>
        <v>55720</v>
      </c>
      <c r="T1170" s="1">
        <v>0.57999999999999996</v>
      </c>
      <c r="U1170" s="1">
        <f t="shared" si="111"/>
        <v>32317.599999999999</v>
      </c>
      <c r="V1170" s="1">
        <f t="shared" si="112"/>
        <v>23402.400000000001</v>
      </c>
      <c r="W1170" s="4">
        <f t="shared" si="113"/>
        <v>0.42000000000000004</v>
      </c>
      <c r="X1170" s="1" t="s">
        <v>39</v>
      </c>
      <c r="Y1170" s="1" t="s">
        <v>57</v>
      </c>
      <c r="Z1170" s="1" t="s">
        <v>41</v>
      </c>
      <c r="AA1170" s="2">
        <v>46012</v>
      </c>
      <c r="AB1170" s="1">
        <v>5</v>
      </c>
      <c r="AC1170" s="1" t="s">
        <v>42</v>
      </c>
    </row>
    <row r="1171" spans="1:29">
      <c r="A1171" s="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c r="P1171" s="1">
        <f t="shared" si="108"/>
        <v>170700</v>
      </c>
      <c r="Q1171" s="1">
        <v>5</v>
      </c>
      <c r="R1171" s="1">
        <f t="shared" si="109"/>
        <v>8535</v>
      </c>
      <c r="S1171" s="1">
        <f t="shared" si="110"/>
        <v>162165</v>
      </c>
      <c r="T1171" s="1">
        <v>0.57999999999999996</v>
      </c>
      <c r="U1171" s="1">
        <f t="shared" si="111"/>
        <v>94055.7</v>
      </c>
      <c r="V1171" s="1">
        <f t="shared" si="112"/>
        <v>68109.3</v>
      </c>
      <c r="W1171" s="4">
        <f t="shared" si="113"/>
        <v>0.42000000000000004</v>
      </c>
      <c r="X1171" s="1" t="s">
        <v>50</v>
      </c>
      <c r="Y1171" s="1" t="s">
        <v>40</v>
      </c>
      <c r="Z1171" s="1" t="s">
        <v>51</v>
      </c>
      <c r="AA1171" s="2">
        <v>46007</v>
      </c>
      <c r="AB1171" s="1"/>
      <c r="AC1171" s="1" t="s">
        <v>42</v>
      </c>
    </row>
    <row r="1172" spans="1:29">
      <c r="A1172" s="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c r="P1172" s="1">
        <f t="shared" si="108"/>
        <v>12300</v>
      </c>
      <c r="Q1172" s="1">
        <v>10</v>
      </c>
      <c r="R1172" s="1">
        <f t="shared" si="109"/>
        <v>1230</v>
      </c>
      <c r="S1172" s="1">
        <f t="shared" si="110"/>
        <v>11070</v>
      </c>
      <c r="T1172" s="1">
        <v>0.45</v>
      </c>
      <c r="U1172" s="1">
        <f t="shared" si="111"/>
        <v>4981.5</v>
      </c>
      <c r="V1172" s="1">
        <f t="shared" si="112"/>
        <v>6088.5</v>
      </c>
      <c r="W1172" s="4">
        <f t="shared" si="113"/>
        <v>0.55000000000000004</v>
      </c>
      <c r="X1172" s="1" t="s">
        <v>147</v>
      </c>
      <c r="Y1172" s="1" t="s">
        <v>57</v>
      </c>
      <c r="Z1172" s="1" t="s">
        <v>41</v>
      </c>
      <c r="AA1172" s="2">
        <v>46013</v>
      </c>
      <c r="AB1172" s="1">
        <v>5</v>
      </c>
      <c r="AC1172" s="1" t="s">
        <v>42</v>
      </c>
    </row>
    <row r="1173" spans="1:29">
      <c r="A1173" s="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c r="P1173" s="1">
        <f t="shared" si="108"/>
        <v>1580</v>
      </c>
      <c r="Q1173" s="1">
        <v>25</v>
      </c>
      <c r="R1173" s="1">
        <f t="shared" si="109"/>
        <v>395</v>
      </c>
      <c r="S1173" s="1">
        <f t="shared" si="110"/>
        <v>1185</v>
      </c>
      <c r="T1173" s="1">
        <v>0.45</v>
      </c>
      <c r="U1173" s="1">
        <f t="shared" si="111"/>
        <v>533.25</v>
      </c>
      <c r="V1173" s="1">
        <f t="shared" si="112"/>
        <v>651.75</v>
      </c>
      <c r="W1173" s="4">
        <f t="shared" si="113"/>
        <v>0.55000000000000004</v>
      </c>
      <c r="X1173" s="1" t="s">
        <v>147</v>
      </c>
      <c r="Y1173" s="1" t="s">
        <v>40</v>
      </c>
      <c r="Z1173" s="1" t="s">
        <v>41</v>
      </c>
      <c r="AA1173" s="2">
        <v>46008</v>
      </c>
      <c r="AB1173" s="1">
        <v>5</v>
      </c>
      <c r="AC1173" s="1" t="s">
        <v>42</v>
      </c>
    </row>
    <row r="1174" spans="1:29">
      <c r="A1174" s="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c r="P1174" s="1">
        <f t="shared" si="108"/>
        <v>1080</v>
      </c>
      <c r="Q1174" s="1">
        <v>20</v>
      </c>
      <c r="R1174" s="1">
        <f t="shared" si="109"/>
        <v>216</v>
      </c>
      <c r="S1174" s="1">
        <f t="shared" si="110"/>
        <v>864</v>
      </c>
      <c r="T1174" s="1">
        <v>0.62</v>
      </c>
      <c r="U1174" s="1">
        <f t="shared" si="111"/>
        <v>535.67999999999995</v>
      </c>
      <c r="V1174" s="1">
        <f t="shared" si="112"/>
        <v>328.32000000000005</v>
      </c>
      <c r="W1174" s="4">
        <f t="shared" si="113"/>
        <v>0.38000000000000006</v>
      </c>
      <c r="X1174" s="1" t="s">
        <v>56</v>
      </c>
      <c r="Y1174" s="1" t="s">
        <v>72</v>
      </c>
      <c r="Z1174" s="1" t="s">
        <v>22</v>
      </c>
      <c r="AA1174" s="1"/>
      <c r="AB1174" s="1"/>
      <c r="AC1174" s="1" t="s">
        <v>93</v>
      </c>
    </row>
    <row r="1175" spans="1:29">
      <c r="A1175" s="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c r="P1175" s="1">
        <f t="shared" si="108"/>
        <v>3700</v>
      </c>
      <c r="Q1175" s="1">
        <v>0</v>
      </c>
      <c r="R1175" s="1">
        <f t="shared" si="109"/>
        <v>0</v>
      </c>
      <c r="S1175" s="1">
        <f t="shared" si="110"/>
        <v>3700</v>
      </c>
      <c r="T1175" s="1">
        <v>0.52</v>
      </c>
      <c r="U1175" s="1">
        <f t="shared" si="111"/>
        <v>1924</v>
      </c>
      <c r="V1175" s="1">
        <f t="shared" si="112"/>
        <v>1776</v>
      </c>
      <c r="W1175" s="4">
        <f t="shared" si="113"/>
        <v>0.48</v>
      </c>
      <c r="X1175" s="1" t="s">
        <v>104</v>
      </c>
      <c r="Y1175" s="1" t="s">
        <v>40</v>
      </c>
      <c r="Z1175" s="1" t="s">
        <v>22</v>
      </c>
      <c r="AA1175" s="1"/>
      <c r="AB1175" s="1"/>
      <c r="AC1175" s="1" t="s">
        <v>93</v>
      </c>
    </row>
    <row r="1176" spans="1:29">
      <c r="A1176" s="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c r="P1176" s="1">
        <f t="shared" si="108"/>
        <v>2190</v>
      </c>
      <c r="Q1176" s="1">
        <v>25</v>
      </c>
      <c r="R1176" s="1">
        <f t="shared" si="109"/>
        <v>547.5</v>
      </c>
      <c r="S1176" s="1">
        <f t="shared" si="110"/>
        <v>1642.5</v>
      </c>
      <c r="T1176" s="1">
        <v>0.5</v>
      </c>
      <c r="U1176" s="1">
        <f t="shared" si="111"/>
        <v>821.25</v>
      </c>
      <c r="V1176" s="1">
        <f t="shared" si="112"/>
        <v>821.25</v>
      </c>
      <c r="W1176" s="4">
        <f t="shared" si="113"/>
        <v>0.5</v>
      </c>
      <c r="X1176" s="1" t="s">
        <v>65</v>
      </c>
      <c r="Y1176" s="1" t="s">
        <v>72</v>
      </c>
      <c r="Z1176" s="1" t="s">
        <v>41</v>
      </c>
      <c r="AA1176" s="2">
        <v>46012</v>
      </c>
      <c r="AB1176" s="1">
        <v>5</v>
      </c>
      <c r="AC1176" s="1" t="s">
        <v>42</v>
      </c>
    </row>
    <row r="1177" spans="1:29">
      <c r="A1177" s="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c r="P1177" s="1">
        <f t="shared" si="108"/>
        <v>1820</v>
      </c>
      <c r="Q1177" s="1">
        <v>20</v>
      </c>
      <c r="R1177" s="1">
        <f t="shared" si="109"/>
        <v>364</v>
      </c>
      <c r="S1177" s="1">
        <f t="shared" si="110"/>
        <v>1456</v>
      </c>
      <c r="T1177" s="1">
        <v>0.62</v>
      </c>
      <c r="U1177" s="1">
        <f t="shared" si="111"/>
        <v>902.72</v>
      </c>
      <c r="V1177" s="1">
        <f t="shared" si="112"/>
        <v>553.28</v>
      </c>
      <c r="W1177" s="4">
        <f t="shared" si="113"/>
        <v>0.38</v>
      </c>
      <c r="X1177" s="1" t="s">
        <v>50</v>
      </c>
      <c r="Y1177" s="1" t="s">
        <v>81</v>
      </c>
      <c r="Z1177" s="1" t="s">
        <v>66</v>
      </c>
      <c r="AA1177" s="1"/>
      <c r="AB1177" s="1"/>
      <c r="AC1177" s="1" t="s">
        <v>42</v>
      </c>
    </row>
    <row r="1178" spans="1:29">
      <c r="A1178" s="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c r="P1178" s="1">
        <f t="shared" si="108"/>
        <v>6300</v>
      </c>
      <c r="Q1178" s="1">
        <v>0</v>
      </c>
      <c r="R1178" s="1">
        <f t="shared" si="109"/>
        <v>0</v>
      </c>
      <c r="S1178" s="1">
        <f t="shared" si="110"/>
        <v>6300</v>
      </c>
      <c r="T1178" s="1">
        <v>0.35</v>
      </c>
      <c r="U1178" s="1">
        <f t="shared" si="111"/>
        <v>2205</v>
      </c>
      <c r="V1178" s="1">
        <f t="shared" si="112"/>
        <v>4095</v>
      </c>
      <c r="W1178" s="4">
        <f t="shared" si="113"/>
        <v>0.65</v>
      </c>
      <c r="X1178" s="1" t="s">
        <v>104</v>
      </c>
      <c r="Y1178" s="1" t="s">
        <v>81</v>
      </c>
      <c r="Z1178" s="1" t="s">
        <v>41</v>
      </c>
      <c r="AA1178" s="2">
        <v>46014</v>
      </c>
      <c r="AB1178" s="1">
        <v>5</v>
      </c>
      <c r="AC1178" s="1" t="s">
        <v>42</v>
      </c>
    </row>
    <row r="1179" spans="1:29">
      <c r="A1179" s="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c r="P1179" s="1">
        <f t="shared" si="108"/>
        <v>3480</v>
      </c>
      <c r="Q1179" s="1">
        <v>10</v>
      </c>
      <c r="R1179" s="1">
        <f t="shared" si="109"/>
        <v>348</v>
      </c>
      <c r="S1179" s="1">
        <f t="shared" si="110"/>
        <v>3132</v>
      </c>
      <c r="T1179" s="1">
        <v>0.45</v>
      </c>
      <c r="U1179" s="1">
        <f t="shared" si="111"/>
        <v>1409.4</v>
      </c>
      <c r="V1179" s="1">
        <f t="shared" si="112"/>
        <v>1722.6</v>
      </c>
      <c r="W1179" s="4">
        <f t="shared" si="113"/>
        <v>0.54999999999999993</v>
      </c>
      <c r="X1179" s="1" t="s">
        <v>147</v>
      </c>
      <c r="Y1179" s="1" t="s">
        <v>72</v>
      </c>
      <c r="Z1179" s="1" t="s">
        <v>66</v>
      </c>
      <c r="AA1179" s="1"/>
      <c r="AB1179" s="1"/>
      <c r="AC1179" s="1" t="s">
        <v>42</v>
      </c>
    </row>
    <row r="1180" spans="1:29">
      <c r="A1180" s="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c r="P1180" s="1">
        <f t="shared" si="108"/>
        <v>24840</v>
      </c>
      <c r="Q1180" s="1">
        <v>0</v>
      </c>
      <c r="R1180" s="1">
        <f t="shared" si="109"/>
        <v>0</v>
      </c>
      <c r="S1180" s="1">
        <f t="shared" si="110"/>
        <v>24840</v>
      </c>
      <c r="T1180" s="1">
        <v>0.52</v>
      </c>
      <c r="U1180" s="1">
        <f t="shared" si="111"/>
        <v>12916.800000000001</v>
      </c>
      <c r="V1180" s="1">
        <f t="shared" si="112"/>
        <v>11923.199999999999</v>
      </c>
      <c r="W1180" s="4">
        <f t="shared" si="113"/>
        <v>0.48</v>
      </c>
      <c r="X1180" s="1" t="s">
        <v>39</v>
      </c>
      <c r="Y1180" s="1" t="s">
        <v>81</v>
      </c>
      <c r="Z1180" s="1" t="s">
        <v>66</v>
      </c>
      <c r="AA1180" s="1"/>
      <c r="AB1180" s="1"/>
      <c r="AC1180" s="1" t="s">
        <v>42</v>
      </c>
    </row>
    <row r="1181" spans="1:29">
      <c r="A1181" s="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c r="P1181" s="1">
        <f t="shared" si="108"/>
        <v>37650</v>
      </c>
      <c r="Q1181" s="1">
        <v>10</v>
      </c>
      <c r="R1181" s="1">
        <f t="shared" si="109"/>
        <v>3765</v>
      </c>
      <c r="S1181" s="1">
        <f t="shared" si="110"/>
        <v>33885</v>
      </c>
      <c r="T1181" s="1">
        <v>0.48</v>
      </c>
      <c r="U1181" s="1">
        <f t="shared" si="111"/>
        <v>16264.8</v>
      </c>
      <c r="V1181" s="1">
        <f t="shared" si="112"/>
        <v>17620.2</v>
      </c>
      <c r="W1181" s="4">
        <f t="shared" si="113"/>
        <v>0.52</v>
      </c>
      <c r="X1181" s="1" t="s">
        <v>39</v>
      </c>
      <c r="Y1181" s="1" t="s">
        <v>40</v>
      </c>
      <c r="Z1181" s="1" t="s">
        <v>41</v>
      </c>
      <c r="AA1181" s="2">
        <v>46010</v>
      </c>
      <c r="AB1181" s="1">
        <v>3</v>
      </c>
      <c r="AC1181" s="1" t="s">
        <v>42</v>
      </c>
    </row>
    <row r="1182" spans="1:29">
      <c r="A1182" s="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c r="P1182" s="1">
        <f t="shared" si="108"/>
        <v>8250</v>
      </c>
      <c r="Q1182" s="1">
        <v>30</v>
      </c>
      <c r="R1182" s="1">
        <f t="shared" si="109"/>
        <v>2475</v>
      </c>
      <c r="S1182" s="1">
        <f t="shared" si="110"/>
        <v>5775</v>
      </c>
      <c r="T1182" s="1">
        <v>0.47</v>
      </c>
      <c r="U1182" s="1">
        <f t="shared" si="111"/>
        <v>2714.25</v>
      </c>
      <c r="V1182" s="1">
        <f t="shared" si="112"/>
        <v>3060.75</v>
      </c>
      <c r="W1182" s="4">
        <f t="shared" si="113"/>
        <v>0.53</v>
      </c>
      <c r="X1182" s="1" t="s">
        <v>56</v>
      </c>
      <c r="Y1182" s="1" t="s">
        <v>57</v>
      </c>
      <c r="Z1182" s="1" t="s">
        <v>41</v>
      </c>
      <c r="AA1182" s="2">
        <v>46014</v>
      </c>
      <c r="AB1182" s="1">
        <v>3</v>
      </c>
      <c r="AC1182" s="1" t="s">
        <v>42</v>
      </c>
    </row>
    <row r="1183" spans="1:29">
      <c r="A1183" s="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c r="P1183" s="1">
        <f t="shared" si="108"/>
        <v>2950</v>
      </c>
      <c r="Q1183" s="1">
        <v>15</v>
      </c>
      <c r="R1183" s="1">
        <f t="shared" si="109"/>
        <v>442.5</v>
      </c>
      <c r="S1183" s="1">
        <f t="shared" si="110"/>
        <v>2507.5</v>
      </c>
      <c r="T1183" s="1">
        <v>0.48</v>
      </c>
      <c r="U1183" s="1">
        <f t="shared" si="111"/>
        <v>1203.5999999999999</v>
      </c>
      <c r="V1183" s="1">
        <f t="shared" si="112"/>
        <v>1303.9000000000001</v>
      </c>
      <c r="W1183" s="4">
        <f t="shared" si="113"/>
        <v>0.52</v>
      </c>
      <c r="X1183" s="1" t="s">
        <v>39</v>
      </c>
      <c r="Y1183" s="1" t="s">
        <v>57</v>
      </c>
      <c r="Z1183" s="1" t="s">
        <v>41</v>
      </c>
      <c r="AA1183" s="2">
        <v>46013</v>
      </c>
      <c r="AB1183" s="1">
        <v>5</v>
      </c>
      <c r="AC1183" s="1" t="s">
        <v>42</v>
      </c>
    </row>
    <row r="1184" spans="1:29">
      <c r="A1184" s="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c r="P1184" s="1">
        <f t="shared" si="108"/>
        <v>64600</v>
      </c>
      <c r="Q1184" s="1">
        <v>5</v>
      </c>
      <c r="R1184" s="1">
        <f t="shared" si="109"/>
        <v>3230</v>
      </c>
      <c r="S1184" s="1">
        <f t="shared" si="110"/>
        <v>61370</v>
      </c>
      <c r="T1184" s="1">
        <v>0.57999999999999996</v>
      </c>
      <c r="U1184" s="1">
        <f t="shared" si="111"/>
        <v>35594.6</v>
      </c>
      <c r="V1184" s="1">
        <f t="shared" si="112"/>
        <v>25775.4</v>
      </c>
      <c r="W1184" s="4">
        <f t="shared" si="113"/>
        <v>0.42000000000000004</v>
      </c>
      <c r="X1184" s="1" t="s">
        <v>56</v>
      </c>
      <c r="Y1184" s="1" t="s">
        <v>40</v>
      </c>
      <c r="Z1184" s="1" t="s">
        <v>41</v>
      </c>
      <c r="AA1184" s="2">
        <v>46016</v>
      </c>
      <c r="AB1184" s="1">
        <v>5</v>
      </c>
      <c r="AC1184" s="1" t="s">
        <v>42</v>
      </c>
    </row>
    <row r="1185" spans="1:29">
      <c r="A1185" s="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c r="P1185" s="1">
        <f t="shared" si="108"/>
        <v>9920</v>
      </c>
      <c r="Q1185" s="1">
        <v>0</v>
      </c>
      <c r="R1185" s="1">
        <f t="shared" si="109"/>
        <v>0</v>
      </c>
      <c r="S1185" s="1">
        <f t="shared" si="110"/>
        <v>9920</v>
      </c>
      <c r="T1185" s="1">
        <v>0.5</v>
      </c>
      <c r="U1185" s="1">
        <f t="shared" si="111"/>
        <v>4960</v>
      </c>
      <c r="V1185" s="1">
        <f t="shared" si="112"/>
        <v>4960</v>
      </c>
      <c r="W1185" s="4">
        <f t="shared" si="113"/>
        <v>0.5</v>
      </c>
      <c r="X1185" s="1" t="s">
        <v>50</v>
      </c>
      <c r="Y1185" s="1" t="s">
        <v>57</v>
      </c>
      <c r="Z1185" s="1" t="s">
        <v>66</v>
      </c>
      <c r="AA1185" s="1"/>
      <c r="AB1185" s="1"/>
      <c r="AC1185" s="1" t="s">
        <v>42</v>
      </c>
    </row>
    <row r="1186" spans="1:29">
      <c r="A1186" s="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c r="P1186" s="1">
        <f t="shared" si="108"/>
        <v>3870</v>
      </c>
      <c r="Q1186" s="1">
        <v>0</v>
      </c>
      <c r="R1186" s="1">
        <f t="shared" si="109"/>
        <v>0</v>
      </c>
      <c r="S1186" s="1">
        <f t="shared" si="110"/>
        <v>3870</v>
      </c>
      <c r="T1186" s="1">
        <v>0.35</v>
      </c>
      <c r="U1186" s="1">
        <f t="shared" si="111"/>
        <v>1354.5</v>
      </c>
      <c r="V1186" s="1">
        <f t="shared" si="112"/>
        <v>2515.5</v>
      </c>
      <c r="W1186" s="4">
        <f t="shared" si="113"/>
        <v>0.65</v>
      </c>
      <c r="X1186" s="1" t="s">
        <v>104</v>
      </c>
      <c r="Y1186" s="1" t="s">
        <v>72</v>
      </c>
      <c r="Z1186" s="1" t="s">
        <v>41</v>
      </c>
      <c r="AA1186" s="2">
        <v>46010</v>
      </c>
      <c r="AB1186" s="1">
        <v>3</v>
      </c>
      <c r="AC1186" s="1" t="s">
        <v>42</v>
      </c>
    </row>
    <row r="1187" spans="1:29">
      <c r="A1187" s="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c r="P1187" s="1">
        <f t="shared" si="108"/>
        <v>2260</v>
      </c>
      <c r="Q1187" s="1">
        <v>5</v>
      </c>
      <c r="R1187" s="1">
        <f t="shared" si="109"/>
        <v>113</v>
      </c>
      <c r="S1187" s="1">
        <f t="shared" si="110"/>
        <v>2147</v>
      </c>
      <c r="T1187" s="1">
        <v>0.35</v>
      </c>
      <c r="U1187" s="1">
        <f t="shared" si="111"/>
        <v>751.44999999999993</v>
      </c>
      <c r="V1187" s="1">
        <f t="shared" si="112"/>
        <v>1395.5500000000002</v>
      </c>
      <c r="W1187" s="4">
        <f t="shared" si="113"/>
        <v>0.65000000000000013</v>
      </c>
      <c r="X1187" s="1" t="s">
        <v>147</v>
      </c>
      <c r="Y1187" s="1" t="s">
        <v>57</v>
      </c>
      <c r="Z1187" s="1" t="s">
        <v>41</v>
      </c>
      <c r="AA1187" s="2">
        <v>46017</v>
      </c>
      <c r="AB1187" s="1">
        <v>3</v>
      </c>
      <c r="AC1187" s="1" t="s">
        <v>42</v>
      </c>
    </row>
    <row r="1188" spans="1:29">
      <c r="A1188" s="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c r="P1188" s="1">
        <f t="shared" si="108"/>
        <v>4500</v>
      </c>
      <c r="Q1188" s="1">
        <v>10</v>
      </c>
      <c r="R1188" s="1">
        <f t="shared" si="109"/>
        <v>450</v>
      </c>
      <c r="S1188" s="1">
        <f t="shared" si="110"/>
        <v>4050</v>
      </c>
      <c r="T1188" s="1">
        <v>0.35</v>
      </c>
      <c r="U1188" s="1">
        <f t="shared" si="111"/>
        <v>1417.5</v>
      </c>
      <c r="V1188" s="1">
        <f t="shared" si="112"/>
        <v>2632.5</v>
      </c>
      <c r="W1188" s="4">
        <f t="shared" si="113"/>
        <v>0.65</v>
      </c>
      <c r="X1188" s="1" t="s">
        <v>50</v>
      </c>
      <c r="Y1188" s="1" t="s">
        <v>81</v>
      </c>
      <c r="Z1188" s="1" t="s">
        <v>51</v>
      </c>
      <c r="AA1188" s="2">
        <v>46017</v>
      </c>
      <c r="AB1188" s="1"/>
      <c r="AC1188" s="1" t="s">
        <v>42</v>
      </c>
    </row>
    <row r="1189" spans="1:29">
      <c r="A1189" s="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c r="P1189" s="1">
        <f t="shared" si="108"/>
        <v>19100</v>
      </c>
      <c r="Q1189" s="1">
        <v>25</v>
      </c>
      <c r="R1189" s="1">
        <f t="shared" si="109"/>
        <v>4775</v>
      </c>
      <c r="S1189" s="1">
        <f t="shared" si="110"/>
        <v>14325</v>
      </c>
      <c r="T1189" s="1">
        <v>0.45</v>
      </c>
      <c r="U1189" s="1">
        <f t="shared" si="111"/>
        <v>6446.25</v>
      </c>
      <c r="V1189" s="1">
        <f t="shared" si="112"/>
        <v>7878.75</v>
      </c>
      <c r="W1189" s="4">
        <f t="shared" si="113"/>
        <v>0.55000000000000004</v>
      </c>
      <c r="X1189" s="1" t="s">
        <v>50</v>
      </c>
      <c r="Y1189" s="1" t="s">
        <v>40</v>
      </c>
      <c r="Z1189" s="1" t="s">
        <v>51</v>
      </c>
      <c r="AA1189" s="2">
        <v>46013</v>
      </c>
      <c r="AB1189" s="1"/>
      <c r="AC1189" s="1" t="s">
        <v>42</v>
      </c>
    </row>
    <row r="1190" spans="1:29">
      <c r="A1190" s="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c r="P1190" s="1">
        <f t="shared" si="108"/>
        <v>5950</v>
      </c>
      <c r="Q1190" s="1">
        <v>25</v>
      </c>
      <c r="R1190" s="1">
        <f t="shared" si="109"/>
        <v>1487.5</v>
      </c>
      <c r="S1190" s="1">
        <f t="shared" si="110"/>
        <v>4462.5</v>
      </c>
      <c r="T1190" s="1">
        <v>0.45</v>
      </c>
      <c r="U1190" s="1">
        <f t="shared" si="111"/>
        <v>2008.125</v>
      </c>
      <c r="V1190" s="1">
        <f t="shared" si="112"/>
        <v>2454.375</v>
      </c>
      <c r="W1190" s="4">
        <f t="shared" si="113"/>
        <v>0.55000000000000004</v>
      </c>
      <c r="X1190" s="1" t="s">
        <v>65</v>
      </c>
      <c r="Y1190" s="1" t="s">
        <v>57</v>
      </c>
      <c r="Z1190" s="1" t="s">
        <v>41</v>
      </c>
      <c r="AA1190" s="2">
        <v>46017</v>
      </c>
      <c r="AB1190" s="1">
        <v>4</v>
      </c>
      <c r="AC1190" s="1" t="s">
        <v>42</v>
      </c>
    </row>
    <row r="1191" spans="1:29">
      <c r="A1191" s="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c r="P1191" s="1">
        <f t="shared" si="108"/>
        <v>18890</v>
      </c>
      <c r="Q1191" s="1">
        <v>20</v>
      </c>
      <c r="R1191" s="1">
        <f t="shared" si="109"/>
        <v>3778</v>
      </c>
      <c r="S1191" s="1">
        <f t="shared" si="110"/>
        <v>15112</v>
      </c>
      <c r="T1191" s="1">
        <v>0.57999999999999996</v>
      </c>
      <c r="U1191" s="1">
        <f t="shared" si="111"/>
        <v>8764.9599999999991</v>
      </c>
      <c r="V1191" s="1">
        <f t="shared" si="112"/>
        <v>6347.0400000000009</v>
      </c>
      <c r="W1191" s="4">
        <f t="shared" si="113"/>
        <v>0.42000000000000004</v>
      </c>
      <c r="X1191" s="1" t="s">
        <v>147</v>
      </c>
      <c r="Y1191" s="1" t="s">
        <v>57</v>
      </c>
      <c r="Z1191" s="1" t="s">
        <v>22</v>
      </c>
      <c r="AA1191" s="1"/>
      <c r="AB1191" s="1"/>
      <c r="AC1191" s="1" t="s">
        <v>93</v>
      </c>
    </row>
    <row r="1192" spans="1:29">
      <c r="A1192" s="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c r="P1192" s="1">
        <f t="shared" si="108"/>
        <v>540</v>
      </c>
      <c r="Q1192" s="1">
        <v>10</v>
      </c>
      <c r="R1192" s="1">
        <f t="shared" si="109"/>
        <v>54</v>
      </c>
      <c r="S1192" s="1">
        <f t="shared" si="110"/>
        <v>486</v>
      </c>
      <c r="T1192" s="1">
        <v>0.35</v>
      </c>
      <c r="U1192" s="1">
        <f t="shared" si="111"/>
        <v>170.1</v>
      </c>
      <c r="V1192" s="1">
        <f t="shared" si="112"/>
        <v>315.89999999999998</v>
      </c>
      <c r="W1192" s="4">
        <f t="shared" si="113"/>
        <v>0.64999999999999991</v>
      </c>
      <c r="X1192" s="1" t="s">
        <v>65</v>
      </c>
      <c r="Y1192" s="1" t="s">
        <v>72</v>
      </c>
      <c r="Z1192" s="1" t="s">
        <v>41</v>
      </c>
      <c r="AA1192" s="2">
        <v>46016</v>
      </c>
      <c r="AB1192" s="1">
        <v>4</v>
      </c>
      <c r="AC1192" s="1" t="s">
        <v>42</v>
      </c>
    </row>
    <row r="1193" spans="1:29">
      <c r="A1193" s="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c r="P1193" s="1">
        <f t="shared" si="108"/>
        <v>1020</v>
      </c>
      <c r="Q1193" s="1">
        <v>10</v>
      </c>
      <c r="R1193" s="1">
        <f t="shared" si="109"/>
        <v>102</v>
      </c>
      <c r="S1193" s="1">
        <f t="shared" si="110"/>
        <v>918</v>
      </c>
      <c r="T1193" s="1">
        <v>0.62</v>
      </c>
      <c r="U1193" s="1">
        <f t="shared" si="111"/>
        <v>569.16</v>
      </c>
      <c r="V1193" s="1">
        <f t="shared" si="112"/>
        <v>348.84000000000003</v>
      </c>
      <c r="W1193" s="4">
        <f t="shared" si="113"/>
        <v>0.38000000000000006</v>
      </c>
      <c r="X1193" s="1" t="s">
        <v>39</v>
      </c>
      <c r="Y1193" s="1" t="s">
        <v>81</v>
      </c>
      <c r="Z1193" s="1" t="s">
        <v>41</v>
      </c>
      <c r="AA1193" s="2">
        <v>46017</v>
      </c>
      <c r="AB1193" s="1">
        <v>3</v>
      </c>
      <c r="AC1193" s="1" t="s">
        <v>42</v>
      </c>
    </row>
    <row r="1194" spans="1:29">
      <c r="A1194" s="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c r="P1194" s="1">
        <f t="shared" si="108"/>
        <v>5480</v>
      </c>
      <c r="Q1194" s="1">
        <v>0</v>
      </c>
      <c r="R1194" s="1">
        <f t="shared" si="109"/>
        <v>0</v>
      </c>
      <c r="S1194" s="1">
        <f t="shared" si="110"/>
        <v>5480</v>
      </c>
      <c r="T1194" s="1">
        <v>0.5</v>
      </c>
      <c r="U1194" s="1">
        <f t="shared" si="111"/>
        <v>2740</v>
      </c>
      <c r="V1194" s="1">
        <f t="shared" si="112"/>
        <v>2740</v>
      </c>
      <c r="W1194" s="4">
        <f t="shared" si="113"/>
        <v>0.5</v>
      </c>
      <c r="X1194" s="1" t="s">
        <v>56</v>
      </c>
      <c r="Y1194" s="1" t="s">
        <v>81</v>
      </c>
      <c r="Z1194" s="1" t="s">
        <v>41</v>
      </c>
      <c r="AA1194" s="2">
        <v>46018</v>
      </c>
      <c r="AB1194" s="1">
        <v>5</v>
      </c>
      <c r="AC1194" s="1" t="s">
        <v>42</v>
      </c>
    </row>
    <row r="1195" spans="1:29">
      <c r="A1195" s="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c r="P1195" s="1">
        <f t="shared" si="108"/>
        <v>1550</v>
      </c>
      <c r="Q1195" s="1">
        <v>30</v>
      </c>
      <c r="R1195" s="1">
        <f t="shared" si="109"/>
        <v>465</v>
      </c>
      <c r="S1195" s="1">
        <f t="shared" si="110"/>
        <v>1085</v>
      </c>
      <c r="T1195" s="1">
        <v>0.48</v>
      </c>
      <c r="U1195" s="1">
        <f t="shared" si="111"/>
        <v>520.79999999999995</v>
      </c>
      <c r="V1195" s="1">
        <f t="shared" si="112"/>
        <v>564.20000000000005</v>
      </c>
      <c r="W1195" s="4">
        <f t="shared" si="113"/>
        <v>0.52</v>
      </c>
      <c r="X1195" s="1" t="s">
        <v>39</v>
      </c>
      <c r="Y1195" s="1" t="s">
        <v>72</v>
      </c>
      <c r="Z1195" s="1" t="s">
        <v>66</v>
      </c>
      <c r="AA1195" s="1"/>
      <c r="AB1195" s="1"/>
      <c r="AC1195" s="1" t="s">
        <v>42</v>
      </c>
    </row>
    <row r="1196" spans="1:29">
      <c r="A1196" s="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c r="P1196" s="1">
        <f t="shared" si="108"/>
        <v>69530</v>
      </c>
      <c r="Q1196" s="1">
        <v>15</v>
      </c>
      <c r="R1196" s="1">
        <f t="shared" si="109"/>
        <v>10429.5</v>
      </c>
      <c r="S1196" s="1">
        <f t="shared" si="110"/>
        <v>59100.5</v>
      </c>
      <c r="T1196" s="1">
        <v>0.57999999999999996</v>
      </c>
      <c r="U1196" s="1">
        <f t="shared" si="111"/>
        <v>34278.29</v>
      </c>
      <c r="V1196" s="1">
        <f t="shared" si="112"/>
        <v>24822.21</v>
      </c>
      <c r="W1196" s="4">
        <f t="shared" si="113"/>
        <v>0.42</v>
      </c>
      <c r="X1196" s="1" t="s">
        <v>65</v>
      </c>
      <c r="Y1196" s="1" t="s">
        <v>81</v>
      </c>
      <c r="Z1196" s="1" t="s">
        <v>41</v>
      </c>
      <c r="AA1196" s="2">
        <v>46018</v>
      </c>
      <c r="AB1196" s="1">
        <v>3</v>
      </c>
      <c r="AC1196" s="1" t="s">
        <v>42</v>
      </c>
    </row>
    <row r="1197" spans="1:29">
      <c r="A1197" s="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c r="P1197" s="1">
        <f t="shared" si="108"/>
        <v>206000</v>
      </c>
      <c r="Q1197" s="1">
        <v>5</v>
      </c>
      <c r="R1197" s="1">
        <f t="shared" si="109"/>
        <v>10300</v>
      </c>
      <c r="S1197" s="1">
        <f t="shared" si="110"/>
        <v>195700</v>
      </c>
      <c r="T1197" s="1">
        <v>0.57999999999999996</v>
      </c>
      <c r="U1197" s="1">
        <f t="shared" si="111"/>
        <v>113505.99999999999</v>
      </c>
      <c r="V1197" s="1">
        <f t="shared" si="112"/>
        <v>82194.000000000015</v>
      </c>
      <c r="W1197" s="4">
        <f t="shared" si="113"/>
        <v>0.4200000000000001</v>
      </c>
      <c r="X1197" s="1" t="s">
        <v>92</v>
      </c>
      <c r="Y1197" s="1" t="s">
        <v>40</v>
      </c>
      <c r="Z1197" s="1" t="s">
        <v>41</v>
      </c>
      <c r="AA1197" s="2">
        <v>46018</v>
      </c>
      <c r="AB1197" s="1">
        <v>3</v>
      </c>
      <c r="AC1197" s="1" t="s">
        <v>42</v>
      </c>
    </row>
    <row r="1198" spans="1:29">
      <c r="A1198" s="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c r="P1198" s="1">
        <f t="shared" si="108"/>
        <v>7650</v>
      </c>
      <c r="Q1198" s="1">
        <v>10</v>
      </c>
      <c r="R1198" s="1">
        <f t="shared" si="109"/>
        <v>765</v>
      </c>
      <c r="S1198" s="1">
        <f t="shared" si="110"/>
        <v>6885</v>
      </c>
      <c r="T1198" s="1">
        <v>0.48</v>
      </c>
      <c r="U1198" s="1">
        <f t="shared" si="111"/>
        <v>3304.7999999999997</v>
      </c>
      <c r="V1198" s="1">
        <f t="shared" si="112"/>
        <v>3580.2000000000003</v>
      </c>
      <c r="W1198" s="4">
        <f t="shared" si="113"/>
        <v>0.52</v>
      </c>
      <c r="X1198" s="1" t="s">
        <v>39</v>
      </c>
      <c r="Y1198" s="1" t="s">
        <v>40</v>
      </c>
      <c r="Z1198" s="1" t="s">
        <v>41</v>
      </c>
      <c r="AA1198" s="2">
        <v>46020</v>
      </c>
      <c r="AB1198" s="1">
        <v>3</v>
      </c>
      <c r="AC1198" s="1" t="s">
        <v>42</v>
      </c>
    </row>
    <row r="1199" spans="1:29">
      <c r="A1199" s="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c r="P1199" s="1">
        <f t="shared" si="108"/>
        <v>11530</v>
      </c>
      <c r="Q1199" s="1">
        <v>0</v>
      </c>
      <c r="R1199" s="1">
        <f t="shared" si="109"/>
        <v>0</v>
      </c>
      <c r="S1199" s="1">
        <f t="shared" si="110"/>
        <v>11530</v>
      </c>
      <c r="T1199" s="1">
        <v>0.52</v>
      </c>
      <c r="U1199" s="1">
        <f t="shared" si="111"/>
        <v>5995.6</v>
      </c>
      <c r="V1199" s="1">
        <f t="shared" si="112"/>
        <v>5534.4</v>
      </c>
      <c r="W1199" s="4">
        <f t="shared" si="113"/>
        <v>0.48</v>
      </c>
      <c r="X1199" s="1" t="s">
        <v>147</v>
      </c>
      <c r="Y1199" s="1" t="s">
        <v>57</v>
      </c>
      <c r="Z1199" s="1" t="s">
        <v>51</v>
      </c>
      <c r="AA1199" s="2">
        <v>46019</v>
      </c>
      <c r="AB1199" s="1"/>
      <c r="AC1199" s="1" t="s">
        <v>42</v>
      </c>
    </row>
    <row r="1200" spans="1:29">
      <c r="A1200" s="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c r="P1200" s="1">
        <f t="shared" si="108"/>
        <v>4860</v>
      </c>
      <c r="Q1200" s="1">
        <v>5</v>
      </c>
      <c r="R1200" s="1">
        <f t="shared" si="109"/>
        <v>243</v>
      </c>
      <c r="S1200" s="1">
        <f t="shared" si="110"/>
        <v>4617</v>
      </c>
      <c r="T1200" s="1">
        <v>0.47</v>
      </c>
      <c r="U1200" s="1">
        <f t="shared" si="111"/>
        <v>2169.9899999999998</v>
      </c>
      <c r="V1200" s="1">
        <f t="shared" si="112"/>
        <v>2447.0100000000002</v>
      </c>
      <c r="W1200" s="4">
        <f t="shared" si="113"/>
        <v>0.53</v>
      </c>
      <c r="X1200" s="1" t="s">
        <v>104</v>
      </c>
      <c r="Y1200" s="1" t="s">
        <v>72</v>
      </c>
      <c r="Z1200" s="1" t="s">
        <v>22</v>
      </c>
      <c r="AA1200" s="1"/>
      <c r="AB1200" s="1"/>
      <c r="AC1200" s="1" t="s">
        <v>93</v>
      </c>
    </row>
    <row r="1201" spans="1:29">
      <c r="A1201" s="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c r="P1201" s="1">
        <f t="shared" si="108"/>
        <v>36700</v>
      </c>
      <c r="Q1201" s="1">
        <v>0</v>
      </c>
      <c r="R1201" s="1">
        <f t="shared" si="109"/>
        <v>0</v>
      </c>
      <c r="S1201" s="1">
        <f t="shared" si="110"/>
        <v>36700</v>
      </c>
      <c r="T1201" s="1">
        <v>0.48</v>
      </c>
      <c r="U1201" s="1">
        <f t="shared" si="111"/>
        <v>17616</v>
      </c>
      <c r="V1201" s="1">
        <f t="shared" si="112"/>
        <v>19084</v>
      </c>
      <c r="W1201" s="4">
        <f t="shared" si="113"/>
        <v>0.52</v>
      </c>
      <c r="X1201" s="1" t="s">
        <v>92</v>
      </c>
      <c r="Y1201" s="1" t="s">
        <v>81</v>
      </c>
      <c r="Z1201" s="1" t="s">
        <v>51</v>
      </c>
      <c r="AA1201" s="2">
        <v>46016</v>
      </c>
      <c r="AB1201" s="1"/>
      <c r="AC1201" s="1" t="s">
        <v>42</v>
      </c>
    </row>
    <row r="1202" spans="1:29">
      <c r="A1202" s="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c r="P1202" s="1">
        <f t="shared" si="108"/>
        <v>6720</v>
      </c>
      <c r="Q1202" s="1">
        <v>0</v>
      </c>
      <c r="R1202" s="1">
        <f t="shared" si="109"/>
        <v>0</v>
      </c>
      <c r="S1202" s="1">
        <f t="shared" si="110"/>
        <v>6720</v>
      </c>
      <c r="T1202" s="1">
        <v>0.5</v>
      </c>
      <c r="U1202" s="1">
        <f t="shared" si="111"/>
        <v>3360</v>
      </c>
      <c r="V1202" s="1">
        <f t="shared" si="112"/>
        <v>3360</v>
      </c>
      <c r="W1202" s="4">
        <f t="shared" si="113"/>
        <v>0.5</v>
      </c>
      <c r="X1202" s="1" t="s">
        <v>65</v>
      </c>
      <c r="Y1202" s="1" t="s">
        <v>72</v>
      </c>
      <c r="Z1202" s="1" t="s">
        <v>41</v>
      </c>
      <c r="AA1202" s="2">
        <v>46016</v>
      </c>
      <c r="AB1202" s="1">
        <v>5</v>
      </c>
      <c r="AC1202" s="1" t="s">
        <v>42</v>
      </c>
    </row>
    <row r="1203" spans="1:29">
      <c r="A1203" s="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c r="P1203" s="1">
        <f t="shared" si="108"/>
        <v>10440</v>
      </c>
      <c r="Q1203" s="1">
        <v>5</v>
      </c>
      <c r="R1203" s="1">
        <f t="shared" si="109"/>
        <v>522</v>
      </c>
      <c r="S1203" s="1">
        <f t="shared" si="110"/>
        <v>9918</v>
      </c>
      <c r="T1203" s="1">
        <v>0.5</v>
      </c>
      <c r="U1203" s="1">
        <f t="shared" si="111"/>
        <v>4959</v>
      </c>
      <c r="V1203" s="1">
        <f t="shared" si="112"/>
        <v>4959</v>
      </c>
      <c r="W1203" s="4">
        <f t="shared" si="113"/>
        <v>0.5</v>
      </c>
      <c r="X1203" s="1" t="s">
        <v>50</v>
      </c>
      <c r="Y1203" s="1" t="s">
        <v>81</v>
      </c>
      <c r="Z1203" s="1" t="s">
        <v>41</v>
      </c>
      <c r="AA1203" s="2">
        <v>46019</v>
      </c>
      <c r="AB1203" s="1">
        <v>5</v>
      </c>
      <c r="AC1203" s="1" t="s">
        <v>42</v>
      </c>
    </row>
    <row r="1204" spans="1:29">
      <c r="A1204" s="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c r="P1204" s="1">
        <f t="shared" si="108"/>
        <v>19200</v>
      </c>
      <c r="Q1204" s="1">
        <v>10</v>
      </c>
      <c r="R1204" s="1">
        <f t="shared" si="109"/>
        <v>1920</v>
      </c>
      <c r="S1204" s="1">
        <f t="shared" si="110"/>
        <v>17280</v>
      </c>
      <c r="T1204" s="1">
        <v>0.47</v>
      </c>
      <c r="U1204" s="1">
        <f t="shared" si="111"/>
        <v>8121.5999999999995</v>
      </c>
      <c r="V1204" s="1">
        <f t="shared" si="112"/>
        <v>9158.4000000000015</v>
      </c>
      <c r="W1204" s="4">
        <f t="shared" si="113"/>
        <v>0.53000000000000014</v>
      </c>
      <c r="X1204" s="1" t="s">
        <v>147</v>
      </c>
      <c r="Y1204" s="1" t="s">
        <v>40</v>
      </c>
      <c r="Z1204" s="1" t="s">
        <v>66</v>
      </c>
      <c r="AA1204" s="1"/>
      <c r="AB1204" s="1"/>
      <c r="AC1204" s="1" t="s">
        <v>42</v>
      </c>
    </row>
    <row r="1205" spans="1:29">
      <c r="A1205" s="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c r="P1205" s="1">
        <f t="shared" si="108"/>
        <v>12600</v>
      </c>
      <c r="Q1205" s="1">
        <v>0</v>
      </c>
      <c r="R1205" s="1">
        <f t="shared" si="109"/>
        <v>0</v>
      </c>
      <c r="S1205" s="1">
        <f t="shared" si="110"/>
        <v>12600</v>
      </c>
      <c r="T1205" s="1">
        <v>0.5</v>
      </c>
      <c r="U1205" s="1">
        <f t="shared" si="111"/>
        <v>6300</v>
      </c>
      <c r="V1205" s="1">
        <f t="shared" si="112"/>
        <v>6300</v>
      </c>
      <c r="W1205" s="4">
        <f t="shared" si="113"/>
        <v>0.5</v>
      </c>
      <c r="X1205" s="1" t="s">
        <v>92</v>
      </c>
      <c r="Y1205" s="1" t="s">
        <v>72</v>
      </c>
      <c r="Z1205" s="1" t="s">
        <v>41</v>
      </c>
      <c r="AA1205" s="2">
        <v>46018</v>
      </c>
      <c r="AB1205" s="1">
        <v>5</v>
      </c>
      <c r="AC1205" s="1" t="s">
        <v>42</v>
      </c>
    </row>
    <row r="1206" spans="1:29">
      <c r="A1206" s="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c r="P1206" s="1">
        <f t="shared" si="108"/>
        <v>12750</v>
      </c>
      <c r="Q1206" s="1">
        <v>0</v>
      </c>
      <c r="R1206" s="1">
        <f t="shared" si="109"/>
        <v>0</v>
      </c>
      <c r="S1206" s="1">
        <f t="shared" si="110"/>
        <v>12750</v>
      </c>
      <c r="T1206" s="1">
        <v>0.5</v>
      </c>
      <c r="U1206" s="1">
        <f t="shared" si="111"/>
        <v>6375</v>
      </c>
      <c r="V1206" s="1">
        <f t="shared" si="112"/>
        <v>6375</v>
      </c>
      <c r="W1206" s="4">
        <f t="shared" si="113"/>
        <v>0.5</v>
      </c>
      <c r="X1206" s="1" t="s">
        <v>39</v>
      </c>
      <c r="Y1206" s="1" t="s">
        <v>57</v>
      </c>
      <c r="Z1206" s="1" t="s">
        <v>41</v>
      </c>
      <c r="AA1206" s="2">
        <v>46018</v>
      </c>
      <c r="AB1206" s="1">
        <v>4</v>
      </c>
      <c r="AC1206" s="1" t="s">
        <v>42</v>
      </c>
    </row>
    <row r="1207" spans="1:29">
      <c r="A1207" s="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c r="P1207" s="1">
        <f t="shared" si="108"/>
        <v>700</v>
      </c>
      <c r="Q1207" s="1">
        <v>0</v>
      </c>
      <c r="R1207" s="1">
        <f t="shared" si="109"/>
        <v>0</v>
      </c>
      <c r="S1207" s="1">
        <f t="shared" si="110"/>
        <v>700</v>
      </c>
      <c r="T1207" s="1">
        <v>0.35</v>
      </c>
      <c r="U1207" s="1">
        <f t="shared" si="111"/>
        <v>244.99999999999997</v>
      </c>
      <c r="V1207" s="1">
        <f t="shared" si="112"/>
        <v>455</v>
      </c>
      <c r="W1207" s="4">
        <f t="shared" si="113"/>
        <v>0.65</v>
      </c>
      <c r="X1207" s="1" t="s">
        <v>56</v>
      </c>
      <c r="Y1207" s="1" t="s">
        <v>57</v>
      </c>
      <c r="Z1207" s="1" t="s">
        <v>51</v>
      </c>
      <c r="AA1207" s="2">
        <v>46023</v>
      </c>
      <c r="AB1207" s="1"/>
      <c r="AC1207" s="1" t="s">
        <v>42</v>
      </c>
    </row>
    <row r="1208" spans="1:29">
      <c r="A1208" s="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c r="P1208" s="1">
        <f t="shared" si="108"/>
        <v>198180</v>
      </c>
      <c r="Q1208" s="1">
        <v>25</v>
      </c>
      <c r="R1208" s="1">
        <f t="shared" si="109"/>
        <v>49545</v>
      </c>
      <c r="S1208" s="1">
        <f t="shared" si="110"/>
        <v>148635</v>
      </c>
      <c r="T1208" s="1">
        <v>0.57999999999999996</v>
      </c>
      <c r="U1208" s="1">
        <f t="shared" si="111"/>
        <v>86208.299999999988</v>
      </c>
      <c r="V1208" s="1">
        <f t="shared" si="112"/>
        <v>62426.700000000012</v>
      </c>
      <c r="W1208" s="4">
        <f t="shared" si="113"/>
        <v>0.4200000000000001</v>
      </c>
      <c r="X1208" s="1" t="s">
        <v>92</v>
      </c>
      <c r="Y1208" s="1" t="s">
        <v>40</v>
      </c>
      <c r="Z1208" s="1" t="s">
        <v>66</v>
      </c>
      <c r="AA1208" s="1"/>
      <c r="AB1208" s="1"/>
      <c r="AC1208" s="1" t="s">
        <v>42</v>
      </c>
    </row>
    <row r="1209" spans="1:29">
      <c r="A1209" s="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c r="P1209" s="1">
        <f t="shared" si="108"/>
        <v>11890</v>
      </c>
      <c r="Q1209" s="1">
        <v>10</v>
      </c>
      <c r="R1209" s="1">
        <f t="shared" si="109"/>
        <v>1189</v>
      </c>
      <c r="S1209" s="1">
        <f t="shared" si="110"/>
        <v>10701</v>
      </c>
      <c r="T1209" s="1">
        <v>0.52</v>
      </c>
      <c r="U1209" s="1">
        <f t="shared" si="111"/>
        <v>5564.52</v>
      </c>
      <c r="V1209" s="1">
        <f t="shared" si="112"/>
        <v>5136.4799999999996</v>
      </c>
      <c r="W1209" s="4">
        <f t="shared" si="113"/>
        <v>0.48</v>
      </c>
      <c r="X1209" s="1" t="s">
        <v>50</v>
      </c>
      <c r="Y1209" s="1" t="s">
        <v>81</v>
      </c>
      <c r="Z1209" s="1" t="s">
        <v>120</v>
      </c>
      <c r="AA1209" s="1"/>
      <c r="AB1209" s="1"/>
      <c r="AC1209" s="1" t="s">
        <v>42</v>
      </c>
    </row>
    <row r="1210" spans="1:29">
      <c r="A1210" s="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c r="P1210" s="1">
        <f t="shared" si="108"/>
        <v>2400</v>
      </c>
      <c r="Q1210" s="1">
        <v>10</v>
      </c>
      <c r="R1210" s="1">
        <f t="shared" si="109"/>
        <v>240</v>
      </c>
      <c r="S1210" s="1">
        <f t="shared" si="110"/>
        <v>2160</v>
      </c>
      <c r="T1210" s="1">
        <v>0.35</v>
      </c>
      <c r="U1210" s="1">
        <f t="shared" si="111"/>
        <v>756</v>
      </c>
      <c r="V1210" s="1">
        <f t="shared" si="112"/>
        <v>1404</v>
      </c>
      <c r="W1210" s="4">
        <f t="shared" si="113"/>
        <v>0.65</v>
      </c>
      <c r="X1210" s="1" t="s">
        <v>92</v>
      </c>
      <c r="Y1210" s="1" t="s">
        <v>40</v>
      </c>
      <c r="Z1210" s="1" t="s">
        <v>66</v>
      </c>
      <c r="AA1210" s="1"/>
      <c r="AB1210" s="1"/>
      <c r="AC1210" s="1" t="s">
        <v>42</v>
      </c>
    </row>
    <row r="1211" spans="1:29">
      <c r="A1211" s="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c r="P1211" s="1">
        <f t="shared" si="108"/>
        <v>3320</v>
      </c>
      <c r="Q1211" s="1">
        <v>25</v>
      </c>
      <c r="R1211" s="1">
        <f t="shared" si="109"/>
        <v>830</v>
      </c>
      <c r="S1211" s="1">
        <f t="shared" si="110"/>
        <v>2490</v>
      </c>
      <c r="T1211" s="1">
        <v>0.47</v>
      </c>
      <c r="U1211" s="1">
        <f t="shared" si="111"/>
        <v>1170.3</v>
      </c>
      <c r="V1211" s="1">
        <f t="shared" si="112"/>
        <v>1319.7</v>
      </c>
      <c r="W1211" s="4">
        <f t="shared" si="113"/>
        <v>0.53</v>
      </c>
      <c r="X1211" s="1" t="s">
        <v>65</v>
      </c>
      <c r="Y1211" s="1" t="s">
        <v>40</v>
      </c>
      <c r="Z1211" s="1" t="s">
        <v>120</v>
      </c>
      <c r="AA1211" s="1"/>
      <c r="AB1211" s="1"/>
      <c r="AC1211" s="1" t="s">
        <v>42</v>
      </c>
    </row>
    <row r="1212" spans="1:29">
      <c r="A1212" s="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c r="P1212" s="1">
        <f t="shared" si="108"/>
        <v>810</v>
      </c>
      <c r="Q1212" s="1">
        <v>30</v>
      </c>
      <c r="R1212" s="1">
        <f t="shared" si="109"/>
        <v>243</v>
      </c>
      <c r="S1212" s="1">
        <f t="shared" si="110"/>
        <v>567</v>
      </c>
      <c r="T1212" s="1">
        <v>0.35</v>
      </c>
      <c r="U1212" s="1">
        <f t="shared" si="111"/>
        <v>198.45</v>
      </c>
      <c r="V1212" s="1">
        <f t="shared" si="112"/>
        <v>368.55</v>
      </c>
      <c r="W1212" s="4">
        <f t="shared" si="113"/>
        <v>0.65</v>
      </c>
      <c r="X1212" s="1" t="s">
        <v>39</v>
      </c>
      <c r="Y1212" s="1" t="s">
        <v>81</v>
      </c>
      <c r="Z1212" s="1" t="s">
        <v>120</v>
      </c>
      <c r="AA1212" s="1"/>
      <c r="AB1212" s="1"/>
      <c r="AC1212" s="1" t="s">
        <v>42</v>
      </c>
    </row>
    <row r="1213" spans="1:29">
      <c r="A1213" s="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c r="P1213" s="1">
        <f t="shared" si="108"/>
        <v>3320</v>
      </c>
      <c r="Q1213" s="1">
        <v>10</v>
      </c>
      <c r="R1213" s="1">
        <f t="shared" si="109"/>
        <v>332</v>
      </c>
      <c r="S1213" s="1">
        <f t="shared" si="110"/>
        <v>2988</v>
      </c>
      <c r="T1213" s="1">
        <v>0.52</v>
      </c>
      <c r="U1213" s="1">
        <f t="shared" si="111"/>
        <v>1553.76</v>
      </c>
      <c r="V1213" s="1">
        <f t="shared" si="112"/>
        <v>1434.24</v>
      </c>
      <c r="W1213" s="4">
        <f t="shared" si="113"/>
        <v>0.48</v>
      </c>
      <c r="X1213" s="1" t="s">
        <v>92</v>
      </c>
      <c r="Y1213" s="1" t="s">
        <v>81</v>
      </c>
      <c r="Z1213" s="1" t="s">
        <v>41</v>
      </c>
      <c r="AA1213" s="2">
        <v>46021</v>
      </c>
      <c r="AB1213" s="1">
        <v>4</v>
      </c>
      <c r="AC1213" s="1" t="s">
        <v>42</v>
      </c>
    </row>
    <row r="1214" spans="1:29">
      <c r="A1214" s="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c r="P1214" s="1">
        <f t="shared" si="108"/>
        <v>35350</v>
      </c>
      <c r="Q1214" s="1">
        <v>15</v>
      </c>
      <c r="R1214" s="1">
        <f t="shared" si="109"/>
        <v>5302.5</v>
      </c>
      <c r="S1214" s="1">
        <f t="shared" si="110"/>
        <v>30047.5</v>
      </c>
      <c r="T1214" s="1">
        <v>0.52</v>
      </c>
      <c r="U1214" s="1">
        <f t="shared" si="111"/>
        <v>15624.7</v>
      </c>
      <c r="V1214" s="1">
        <f t="shared" si="112"/>
        <v>14422.8</v>
      </c>
      <c r="W1214" s="4">
        <f t="shared" si="113"/>
        <v>0.48</v>
      </c>
      <c r="X1214" s="1" t="s">
        <v>104</v>
      </c>
      <c r="Y1214" s="1" t="s">
        <v>57</v>
      </c>
      <c r="Z1214" s="1" t="s">
        <v>41</v>
      </c>
      <c r="AA1214" s="2">
        <v>46019</v>
      </c>
      <c r="AB1214" s="1">
        <v>3</v>
      </c>
      <c r="AC1214" s="1" t="s">
        <v>42</v>
      </c>
    </row>
    <row r="1215" spans="1:29">
      <c r="A1215" s="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c r="P1215" s="1">
        <f t="shared" si="108"/>
        <v>940</v>
      </c>
      <c r="Q1215" s="1">
        <v>5</v>
      </c>
      <c r="R1215" s="1">
        <f t="shared" si="109"/>
        <v>47</v>
      </c>
      <c r="S1215" s="1">
        <f t="shared" si="110"/>
        <v>893</v>
      </c>
      <c r="T1215" s="1">
        <v>0.35</v>
      </c>
      <c r="U1215" s="1">
        <f t="shared" si="111"/>
        <v>312.54999999999995</v>
      </c>
      <c r="V1215" s="1">
        <f t="shared" si="112"/>
        <v>580.45000000000005</v>
      </c>
      <c r="W1215" s="4">
        <f t="shared" si="113"/>
        <v>0.65</v>
      </c>
      <c r="X1215" s="1" t="s">
        <v>56</v>
      </c>
      <c r="Y1215" s="1" t="s">
        <v>81</v>
      </c>
      <c r="Z1215" s="1" t="s">
        <v>41</v>
      </c>
      <c r="AA1215" s="2">
        <v>46020</v>
      </c>
      <c r="AB1215" s="1">
        <v>5</v>
      </c>
      <c r="AC1215" s="1" t="s">
        <v>42</v>
      </c>
    </row>
    <row r="1216" spans="1:29">
      <c r="A1216" s="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c r="P1216" s="1">
        <f t="shared" si="108"/>
        <v>410</v>
      </c>
      <c r="Q1216" s="1">
        <v>0</v>
      </c>
      <c r="R1216" s="1">
        <f t="shared" si="109"/>
        <v>0</v>
      </c>
      <c r="S1216" s="1">
        <f t="shared" si="110"/>
        <v>410</v>
      </c>
      <c r="T1216" s="1">
        <v>0.35</v>
      </c>
      <c r="U1216" s="1">
        <f t="shared" si="111"/>
        <v>143.5</v>
      </c>
      <c r="V1216" s="1">
        <f t="shared" si="112"/>
        <v>266.5</v>
      </c>
      <c r="W1216" s="4">
        <f t="shared" si="113"/>
        <v>0.65</v>
      </c>
      <c r="X1216" s="1" t="s">
        <v>39</v>
      </c>
      <c r="Y1216" s="1" t="s">
        <v>72</v>
      </c>
      <c r="Z1216" s="1" t="s">
        <v>120</v>
      </c>
      <c r="AA1216" s="1"/>
      <c r="AB1216" s="1"/>
      <c r="AC1216" s="1" t="s">
        <v>42</v>
      </c>
    </row>
    <row r="1217" spans="1:29">
      <c r="A1217" s="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c r="P1217" s="1">
        <f t="shared" si="108"/>
        <v>4000</v>
      </c>
      <c r="Q1217" s="1">
        <v>0</v>
      </c>
      <c r="R1217" s="1">
        <f t="shared" si="109"/>
        <v>0</v>
      </c>
      <c r="S1217" s="1">
        <f t="shared" si="110"/>
        <v>4000</v>
      </c>
      <c r="T1217" s="1">
        <v>0.35</v>
      </c>
      <c r="U1217" s="1">
        <f t="shared" si="111"/>
        <v>1400</v>
      </c>
      <c r="V1217" s="1">
        <f t="shared" si="112"/>
        <v>2600</v>
      </c>
      <c r="W1217" s="4">
        <f t="shared" si="113"/>
        <v>0.65</v>
      </c>
      <c r="X1217" s="1" t="s">
        <v>39</v>
      </c>
      <c r="Y1217" s="1" t="s">
        <v>57</v>
      </c>
      <c r="Z1217" s="1" t="s">
        <v>41</v>
      </c>
      <c r="AA1217" s="2">
        <v>46023</v>
      </c>
      <c r="AB1217" s="1">
        <v>5</v>
      </c>
      <c r="AC1217" s="1" t="s">
        <v>42</v>
      </c>
    </row>
    <row r="1218" spans="1:29">
      <c r="A1218" s="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c r="P1218" s="1">
        <f t="shared" si="108"/>
        <v>4750</v>
      </c>
      <c r="Q1218" s="1">
        <v>0</v>
      </c>
      <c r="R1218" s="1">
        <f t="shared" si="109"/>
        <v>0</v>
      </c>
      <c r="S1218" s="1">
        <f t="shared" si="110"/>
        <v>4750</v>
      </c>
      <c r="T1218" s="1">
        <v>0.35</v>
      </c>
      <c r="U1218" s="1">
        <f t="shared" si="111"/>
        <v>1662.5</v>
      </c>
      <c r="V1218" s="1">
        <f t="shared" si="112"/>
        <v>3087.5</v>
      </c>
      <c r="W1218" s="4">
        <f t="shared" si="113"/>
        <v>0.65</v>
      </c>
      <c r="X1218" s="1" t="s">
        <v>56</v>
      </c>
      <c r="Y1218" s="1" t="s">
        <v>57</v>
      </c>
      <c r="Z1218" s="1" t="s">
        <v>120</v>
      </c>
      <c r="AA1218" s="1"/>
      <c r="AB1218" s="1"/>
      <c r="AC1218" s="1" t="s">
        <v>42</v>
      </c>
    </row>
    <row r="1219" spans="1:29">
      <c r="A1219" s="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c r="P1219" s="1">
        <f t="shared" ref="P1219:P1282" si="114">PRODUCT(N1219,O1219)</f>
        <v>2560</v>
      </c>
      <c r="Q1219" s="1">
        <v>0</v>
      </c>
      <c r="R1219" s="1">
        <f t="shared" ref="R1219:R1282" si="115">P1219*(Q1219/100)</f>
        <v>0</v>
      </c>
      <c r="S1219" s="1">
        <f t="shared" ref="S1219:S1282" si="116">P1219-R1219</f>
        <v>2560</v>
      </c>
      <c r="T1219" s="1">
        <v>0.35</v>
      </c>
      <c r="U1219" s="1">
        <f t="shared" ref="U1219:U1282" si="117">S1219*T1219</f>
        <v>896</v>
      </c>
      <c r="V1219" s="1">
        <f t="shared" ref="V1219:V1282" si="118">S1219-U1219</f>
        <v>1664</v>
      </c>
      <c r="W1219" s="4">
        <f t="shared" ref="W1219:W1282" si="119">(V1219/S1219)</f>
        <v>0.65</v>
      </c>
      <c r="X1219" s="1" t="s">
        <v>65</v>
      </c>
      <c r="Y1219" s="1" t="s">
        <v>72</v>
      </c>
      <c r="Z1219" s="1" t="s">
        <v>41</v>
      </c>
      <c r="AA1219" s="2">
        <v>46023</v>
      </c>
      <c r="AB1219" s="1">
        <v>4</v>
      </c>
      <c r="AC1219" s="1" t="s">
        <v>42</v>
      </c>
    </row>
    <row r="1220" spans="1:29">
      <c r="A1220" s="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c r="P1220" s="1">
        <f t="shared" si="114"/>
        <v>41040</v>
      </c>
      <c r="Q1220" s="1">
        <v>10</v>
      </c>
      <c r="R1220" s="1">
        <f t="shared" si="115"/>
        <v>4104</v>
      </c>
      <c r="S1220" s="1">
        <f t="shared" si="116"/>
        <v>36936</v>
      </c>
      <c r="T1220" s="1">
        <v>0.57999999999999996</v>
      </c>
      <c r="U1220" s="1">
        <f t="shared" si="117"/>
        <v>21422.879999999997</v>
      </c>
      <c r="V1220" s="1">
        <f t="shared" si="118"/>
        <v>15513.120000000003</v>
      </c>
      <c r="W1220" s="4">
        <f t="shared" si="119"/>
        <v>0.4200000000000001</v>
      </c>
      <c r="X1220" s="1" t="s">
        <v>39</v>
      </c>
      <c r="Y1220" s="1" t="s">
        <v>40</v>
      </c>
      <c r="Z1220" s="1" t="s">
        <v>66</v>
      </c>
      <c r="AA1220" s="1"/>
      <c r="AB1220" s="1"/>
      <c r="AC1220" s="1" t="s">
        <v>42</v>
      </c>
    </row>
    <row r="1221" spans="1:29">
      <c r="A1221" s="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c r="P1221" s="1">
        <f t="shared" si="114"/>
        <v>1720</v>
      </c>
      <c r="Q1221" s="1">
        <v>30</v>
      </c>
      <c r="R1221" s="1">
        <f t="shared" si="115"/>
        <v>516</v>
      </c>
      <c r="S1221" s="1">
        <f t="shared" si="116"/>
        <v>1204</v>
      </c>
      <c r="T1221" s="1">
        <v>0.35</v>
      </c>
      <c r="U1221" s="1">
        <f t="shared" si="117"/>
        <v>421.4</v>
      </c>
      <c r="V1221" s="1">
        <f t="shared" si="118"/>
        <v>782.6</v>
      </c>
      <c r="W1221" s="4">
        <f t="shared" si="119"/>
        <v>0.65</v>
      </c>
      <c r="X1221" s="1" t="s">
        <v>65</v>
      </c>
      <c r="Y1221" s="1" t="s">
        <v>40</v>
      </c>
      <c r="Z1221" s="1" t="s">
        <v>41</v>
      </c>
      <c r="AA1221" s="2">
        <v>46020</v>
      </c>
      <c r="AB1221" s="1">
        <v>5</v>
      </c>
      <c r="AC1221" s="1" t="s">
        <v>42</v>
      </c>
    </row>
    <row r="1222" spans="1:29">
      <c r="A1222" s="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c r="P1222" s="1">
        <f t="shared" si="114"/>
        <v>41000</v>
      </c>
      <c r="Q1222" s="1">
        <v>25</v>
      </c>
      <c r="R1222" s="1">
        <f t="shared" si="115"/>
        <v>10250</v>
      </c>
      <c r="S1222" s="1">
        <f t="shared" si="116"/>
        <v>30750</v>
      </c>
      <c r="T1222" s="1">
        <v>0.48</v>
      </c>
      <c r="U1222" s="1">
        <f t="shared" si="117"/>
        <v>14760</v>
      </c>
      <c r="V1222" s="1">
        <f t="shared" si="118"/>
        <v>15990</v>
      </c>
      <c r="W1222" s="4">
        <f t="shared" si="119"/>
        <v>0.52</v>
      </c>
      <c r="X1222" s="1" t="s">
        <v>50</v>
      </c>
      <c r="Y1222" s="1" t="s">
        <v>81</v>
      </c>
      <c r="Z1222" s="1" t="s">
        <v>41</v>
      </c>
      <c r="AA1222" s="2">
        <v>46021</v>
      </c>
      <c r="AB1222" s="1">
        <v>5</v>
      </c>
      <c r="AC1222" s="1" t="s">
        <v>42</v>
      </c>
    </row>
    <row r="1223" spans="1:29">
      <c r="A1223" s="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c r="P1223" s="1">
        <f t="shared" si="114"/>
        <v>880</v>
      </c>
      <c r="Q1223" s="1">
        <v>0</v>
      </c>
      <c r="R1223" s="1">
        <f t="shared" si="115"/>
        <v>0</v>
      </c>
      <c r="S1223" s="1">
        <f t="shared" si="116"/>
        <v>880</v>
      </c>
      <c r="T1223" s="1">
        <v>0.62</v>
      </c>
      <c r="U1223" s="1">
        <f t="shared" si="117"/>
        <v>545.6</v>
      </c>
      <c r="V1223" s="1">
        <f t="shared" si="118"/>
        <v>334.4</v>
      </c>
      <c r="W1223" s="4">
        <f t="shared" si="119"/>
        <v>0.37999999999999995</v>
      </c>
      <c r="X1223" s="1" t="s">
        <v>104</v>
      </c>
      <c r="Y1223" s="1" t="s">
        <v>72</v>
      </c>
      <c r="Z1223" s="1" t="s">
        <v>22</v>
      </c>
      <c r="AA1223" s="1"/>
      <c r="AB1223" s="1"/>
      <c r="AC1223" s="1" t="s">
        <v>93</v>
      </c>
    </row>
    <row r="1224" spans="1:29">
      <c r="A1224" s="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c r="P1224" s="1">
        <f t="shared" si="114"/>
        <v>11490</v>
      </c>
      <c r="Q1224" s="1">
        <v>10</v>
      </c>
      <c r="R1224" s="1">
        <f t="shared" si="115"/>
        <v>1149</v>
      </c>
      <c r="S1224" s="1">
        <f t="shared" si="116"/>
        <v>10341</v>
      </c>
      <c r="T1224" s="1">
        <v>0.45</v>
      </c>
      <c r="U1224" s="1">
        <f t="shared" si="117"/>
        <v>4653.45</v>
      </c>
      <c r="V1224" s="1">
        <f t="shared" si="118"/>
        <v>5687.55</v>
      </c>
      <c r="W1224" s="4">
        <f t="shared" si="119"/>
        <v>0.55000000000000004</v>
      </c>
      <c r="X1224" s="1" t="s">
        <v>104</v>
      </c>
      <c r="Y1224" s="1" t="s">
        <v>57</v>
      </c>
      <c r="Z1224" s="1" t="s">
        <v>66</v>
      </c>
      <c r="AA1224" s="1"/>
      <c r="AB1224" s="1"/>
      <c r="AC1224" s="1" t="s">
        <v>42</v>
      </c>
    </row>
    <row r="1225" spans="1:29">
      <c r="A1225" s="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c r="P1225" s="1">
        <f t="shared" si="114"/>
        <v>11190</v>
      </c>
      <c r="Q1225" s="1">
        <v>10</v>
      </c>
      <c r="R1225" s="1">
        <f t="shared" si="115"/>
        <v>1119</v>
      </c>
      <c r="S1225" s="1">
        <f t="shared" si="116"/>
        <v>10071</v>
      </c>
      <c r="T1225" s="1">
        <v>0.45</v>
      </c>
      <c r="U1225" s="1">
        <f t="shared" si="117"/>
        <v>4531.95</v>
      </c>
      <c r="V1225" s="1">
        <f t="shared" si="118"/>
        <v>5539.05</v>
      </c>
      <c r="W1225" s="4">
        <f t="shared" si="119"/>
        <v>0.55000000000000004</v>
      </c>
      <c r="X1225" s="1" t="s">
        <v>39</v>
      </c>
      <c r="Y1225" s="1" t="s">
        <v>57</v>
      </c>
      <c r="Z1225" s="1" t="s">
        <v>41</v>
      </c>
      <c r="AA1225" s="2">
        <v>46022</v>
      </c>
      <c r="AB1225" s="1">
        <v>5</v>
      </c>
      <c r="AC1225" s="1" t="s">
        <v>42</v>
      </c>
    </row>
    <row r="1226" spans="1:29">
      <c r="A1226" s="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c r="P1226" s="1">
        <f t="shared" si="114"/>
        <v>250770</v>
      </c>
      <c r="Q1226" s="1">
        <v>25</v>
      </c>
      <c r="R1226" s="1">
        <f t="shared" si="115"/>
        <v>62692.5</v>
      </c>
      <c r="S1226" s="1">
        <f t="shared" si="116"/>
        <v>188077.5</v>
      </c>
      <c r="T1226" s="1">
        <v>0.57999999999999996</v>
      </c>
      <c r="U1226" s="1">
        <f t="shared" si="117"/>
        <v>109084.95</v>
      </c>
      <c r="V1226" s="1">
        <f t="shared" si="118"/>
        <v>78992.55</v>
      </c>
      <c r="W1226" s="4">
        <f t="shared" si="119"/>
        <v>0.42000000000000004</v>
      </c>
      <c r="X1226" s="1" t="s">
        <v>56</v>
      </c>
      <c r="Y1226" s="1" t="s">
        <v>81</v>
      </c>
      <c r="Z1226" s="1" t="s">
        <v>41</v>
      </c>
      <c r="AA1226" s="2">
        <v>46026</v>
      </c>
      <c r="AB1226" s="1">
        <v>3</v>
      </c>
      <c r="AC1226" s="1" t="s">
        <v>42</v>
      </c>
    </row>
    <row r="1227" spans="1:29">
      <c r="A1227" s="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c r="P1227" s="1">
        <f t="shared" si="114"/>
        <v>33450</v>
      </c>
      <c r="Q1227" s="1">
        <v>30</v>
      </c>
      <c r="R1227" s="1">
        <f t="shared" si="115"/>
        <v>10035</v>
      </c>
      <c r="S1227" s="1">
        <f t="shared" si="116"/>
        <v>23415</v>
      </c>
      <c r="T1227" s="1">
        <v>0.47</v>
      </c>
      <c r="U1227" s="1">
        <f t="shared" si="117"/>
        <v>11005.05</v>
      </c>
      <c r="V1227" s="1">
        <f t="shared" si="118"/>
        <v>12409.95</v>
      </c>
      <c r="W1227" s="4">
        <f t="shared" si="119"/>
        <v>0.53</v>
      </c>
      <c r="X1227" s="1" t="s">
        <v>92</v>
      </c>
      <c r="Y1227" s="1" t="s">
        <v>57</v>
      </c>
      <c r="Z1227" s="1" t="s">
        <v>41</v>
      </c>
      <c r="AA1227" s="2">
        <v>46023</v>
      </c>
      <c r="AB1227" s="1">
        <v>4</v>
      </c>
      <c r="AC1227" s="1" t="s">
        <v>42</v>
      </c>
    </row>
    <row r="1228" spans="1:29">
      <c r="A1228" s="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c r="P1228" s="1">
        <f t="shared" si="114"/>
        <v>14200</v>
      </c>
      <c r="Q1228" s="1">
        <v>10</v>
      </c>
      <c r="R1228" s="1">
        <f t="shared" si="115"/>
        <v>1420</v>
      </c>
      <c r="S1228" s="1">
        <f t="shared" si="116"/>
        <v>12780</v>
      </c>
      <c r="T1228" s="1">
        <v>0.52</v>
      </c>
      <c r="U1228" s="1">
        <f t="shared" si="117"/>
        <v>6645.6</v>
      </c>
      <c r="V1228" s="1">
        <f t="shared" si="118"/>
        <v>6134.4</v>
      </c>
      <c r="W1228" s="4">
        <f t="shared" si="119"/>
        <v>0.48</v>
      </c>
      <c r="X1228" s="1" t="s">
        <v>147</v>
      </c>
      <c r="Y1228" s="1" t="s">
        <v>81</v>
      </c>
      <c r="Z1228" s="1" t="s">
        <v>66</v>
      </c>
      <c r="AA1228" s="1"/>
      <c r="AB1228" s="1"/>
      <c r="AC1228" s="1" t="s">
        <v>42</v>
      </c>
    </row>
    <row r="1229" spans="1:29">
      <c r="A1229" s="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c r="P1229" s="1">
        <f t="shared" si="114"/>
        <v>12200</v>
      </c>
      <c r="Q1229" s="1">
        <v>15</v>
      </c>
      <c r="R1229" s="1">
        <f t="shared" si="115"/>
        <v>1830</v>
      </c>
      <c r="S1229" s="1">
        <f t="shared" si="116"/>
        <v>10370</v>
      </c>
      <c r="T1229" s="1">
        <v>0.52</v>
      </c>
      <c r="U1229" s="1">
        <f t="shared" si="117"/>
        <v>5392.4000000000005</v>
      </c>
      <c r="V1229" s="1">
        <f t="shared" si="118"/>
        <v>4977.5999999999995</v>
      </c>
      <c r="W1229" s="4">
        <f t="shared" si="119"/>
        <v>0.47999999999999993</v>
      </c>
      <c r="X1229" s="1" t="s">
        <v>104</v>
      </c>
      <c r="Y1229" s="1" t="s">
        <v>57</v>
      </c>
      <c r="Z1229" s="1" t="s">
        <v>41</v>
      </c>
      <c r="AA1229" s="2">
        <v>46028</v>
      </c>
      <c r="AB1229" s="1">
        <v>4</v>
      </c>
      <c r="AC1229" s="1" t="s">
        <v>42</v>
      </c>
    </row>
    <row r="1230" spans="1:29">
      <c r="A1230" s="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c r="P1230" s="1">
        <f t="shared" si="114"/>
        <v>1420</v>
      </c>
      <c r="Q1230" s="1">
        <v>30</v>
      </c>
      <c r="R1230" s="1">
        <f t="shared" si="115"/>
        <v>426</v>
      </c>
      <c r="S1230" s="1">
        <f t="shared" si="116"/>
        <v>994</v>
      </c>
      <c r="T1230" s="1">
        <v>0.35</v>
      </c>
      <c r="U1230" s="1">
        <f t="shared" si="117"/>
        <v>347.9</v>
      </c>
      <c r="V1230" s="1">
        <f t="shared" si="118"/>
        <v>646.1</v>
      </c>
      <c r="W1230" s="4">
        <f t="shared" si="119"/>
        <v>0.65</v>
      </c>
      <c r="X1230" s="1" t="s">
        <v>56</v>
      </c>
      <c r="Y1230" s="1" t="s">
        <v>81</v>
      </c>
      <c r="Z1230" s="1" t="s">
        <v>41</v>
      </c>
      <c r="AA1230" s="2">
        <v>46022</v>
      </c>
      <c r="AB1230" s="1">
        <v>5</v>
      </c>
      <c r="AC1230" s="1" t="s">
        <v>42</v>
      </c>
    </row>
    <row r="1231" spans="1:29">
      <c r="A1231" s="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c r="P1231" s="1">
        <f t="shared" si="114"/>
        <v>20150</v>
      </c>
      <c r="Q1231" s="1">
        <v>10</v>
      </c>
      <c r="R1231" s="1">
        <f t="shared" si="115"/>
        <v>2015</v>
      </c>
      <c r="S1231" s="1">
        <f t="shared" si="116"/>
        <v>18135</v>
      </c>
      <c r="T1231" s="1">
        <v>0.48</v>
      </c>
      <c r="U1231" s="1">
        <f t="shared" si="117"/>
        <v>8704.7999999999993</v>
      </c>
      <c r="V1231" s="1">
        <f t="shared" si="118"/>
        <v>9430.2000000000007</v>
      </c>
      <c r="W1231" s="4">
        <f t="shared" si="119"/>
        <v>0.52</v>
      </c>
      <c r="X1231" s="1" t="s">
        <v>56</v>
      </c>
      <c r="Y1231" s="1" t="s">
        <v>57</v>
      </c>
      <c r="Z1231" s="1" t="s">
        <v>51</v>
      </c>
      <c r="AA1231" s="2">
        <v>46028</v>
      </c>
      <c r="AB1231" s="1"/>
      <c r="AC1231" s="1" t="s">
        <v>42</v>
      </c>
    </row>
    <row r="1232" spans="1:29">
      <c r="A1232" s="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c r="P1232" s="1">
        <f t="shared" si="114"/>
        <v>339680</v>
      </c>
      <c r="Q1232" s="1">
        <v>20</v>
      </c>
      <c r="R1232" s="1">
        <f t="shared" si="115"/>
        <v>67936</v>
      </c>
      <c r="S1232" s="1">
        <f t="shared" si="116"/>
        <v>271744</v>
      </c>
      <c r="T1232" s="1">
        <v>0.57999999999999996</v>
      </c>
      <c r="U1232" s="1">
        <f t="shared" si="117"/>
        <v>157611.51999999999</v>
      </c>
      <c r="V1232" s="1">
        <f t="shared" si="118"/>
        <v>114132.48000000001</v>
      </c>
      <c r="W1232" s="4">
        <f t="shared" si="119"/>
        <v>0.42000000000000004</v>
      </c>
      <c r="X1232" s="1" t="s">
        <v>56</v>
      </c>
      <c r="Y1232" s="1" t="s">
        <v>81</v>
      </c>
      <c r="Z1232" s="1" t="s">
        <v>41</v>
      </c>
      <c r="AA1232" s="2">
        <v>46024</v>
      </c>
      <c r="AB1232" s="1">
        <v>4</v>
      </c>
      <c r="AC1232" s="1" t="s">
        <v>42</v>
      </c>
    </row>
    <row r="1233" spans="1:29">
      <c r="A1233" s="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c r="P1233" s="1">
        <f t="shared" si="114"/>
        <v>23850</v>
      </c>
      <c r="Q1233" s="1">
        <v>10</v>
      </c>
      <c r="R1233" s="1">
        <f t="shared" si="115"/>
        <v>2385</v>
      </c>
      <c r="S1233" s="1">
        <f t="shared" si="116"/>
        <v>21465</v>
      </c>
      <c r="T1233" s="1">
        <v>0.5</v>
      </c>
      <c r="U1233" s="1">
        <f t="shared" si="117"/>
        <v>10732.5</v>
      </c>
      <c r="V1233" s="1">
        <f t="shared" si="118"/>
        <v>10732.5</v>
      </c>
      <c r="W1233" s="4">
        <f t="shared" si="119"/>
        <v>0.5</v>
      </c>
      <c r="X1233" s="1" t="s">
        <v>50</v>
      </c>
      <c r="Y1233" s="1" t="s">
        <v>40</v>
      </c>
      <c r="Z1233" s="1" t="s">
        <v>41</v>
      </c>
      <c r="AA1233" s="2">
        <v>46023</v>
      </c>
      <c r="AB1233" s="1">
        <v>5</v>
      </c>
      <c r="AC1233" s="1" t="s">
        <v>42</v>
      </c>
    </row>
    <row r="1234" spans="1:29">
      <c r="A1234" s="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c r="P1234" s="1">
        <f t="shared" si="114"/>
        <v>970</v>
      </c>
      <c r="Q1234" s="1">
        <v>0</v>
      </c>
      <c r="R1234" s="1">
        <f t="shared" si="115"/>
        <v>0</v>
      </c>
      <c r="S1234" s="1">
        <f t="shared" si="116"/>
        <v>970</v>
      </c>
      <c r="T1234" s="1">
        <v>0.47</v>
      </c>
      <c r="U1234" s="1">
        <f t="shared" si="117"/>
        <v>455.9</v>
      </c>
      <c r="V1234" s="1">
        <f t="shared" si="118"/>
        <v>514.1</v>
      </c>
      <c r="W1234" s="4">
        <f t="shared" si="119"/>
        <v>0.53</v>
      </c>
      <c r="X1234" s="1" t="s">
        <v>56</v>
      </c>
      <c r="Y1234" s="1" t="s">
        <v>72</v>
      </c>
      <c r="Z1234" s="1" t="s">
        <v>120</v>
      </c>
      <c r="AA1234" s="1"/>
      <c r="AB1234" s="1"/>
      <c r="AC1234" s="1" t="s">
        <v>42</v>
      </c>
    </row>
    <row r="1235" spans="1:29">
      <c r="A1235" s="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c r="P1235" s="1">
        <f t="shared" si="114"/>
        <v>4100</v>
      </c>
      <c r="Q1235" s="1">
        <v>25</v>
      </c>
      <c r="R1235" s="1">
        <f t="shared" si="115"/>
        <v>1025</v>
      </c>
      <c r="S1235" s="1">
        <f t="shared" si="116"/>
        <v>3075</v>
      </c>
      <c r="T1235" s="1">
        <v>0.62</v>
      </c>
      <c r="U1235" s="1">
        <f t="shared" si="117"/>
        <v>1906.5</v>
      </c>
      <c r="V1235" s="1">
        <f t="shared" si="118"/>
        <v>1168.5</v>
      </c>
      <c r="W1235" s="4">
        <f t="shared" si="119"/>
        <v>0.38</v>
      </c>
      <c r="X1235" s="1" t="s">
        <v>147</v>
      </c>
      <c r="Y1235" s="1" t="s">
        <v>72</v>
      </c>
      <c r="Z1235" s="1" t="s">
        <v>41</v>
      </c>
      <c r="AA1235" s="2">
        <v>46028</v>
      </c>
      <c r="AB1235" s="1">
        <v>4</v>
      </c>
      <c r="AC1235" s="1" t="s">
        <v>42</v>
      </c>
    </row>
    <row r="1236" spans="1:29">
      <c r="A1236" s="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c r="P1236" s="1">
        <f t="shared" si="114"/>
        <v>6350</v>
      </c>
      <c r="Q1236" s="1">
        <v>30</v>
      </c>
      <c r="R1236" s="1">
        <f t="shared" si="115"/>
        <v>1905</v>
      </c>
      <c r="S1236" s="1">
        <f t="shared" si="116"/>
        <v>4445</v>
      </c>
      <c r="T1236" s="1">
        <v>0.35</v>
      </c>
      <c r="U1236" s="1">
        <f t="shared" si="117"/>
        <v>1555.75</v>
      </c>
      <c r="V1236" s="1">
        <f t="shared" si="118"/>
        <v>2889.25</v>
      </c>
      <c r="W1236" s="4">
        <f t="shared" si="119"/>
        <v>0.65</v>
      </c>
      <c r="X1236" s="1" t="s">
        <v>39</v>
      </c>
      <c r="Y1236" s="1" t="s">
        <v>40</v>
      </c>
      <c r="Z1236" s="1" t="s">
        <v>41</v>
      </c>
      <c r="AA1236" s="2">
        <v>46025</v>
      </c>
      <c r="AB1236" s="1">
        <v>3</v>
      </c>
      <c r="AC1236" s="1" t="s">
        <v>42</v>
      </c>
    </row>
    <row r="1237" spans="1:29">
      <c r="A1237" s="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c r="P1237" s="1">
        <f t="shared" si="114"/>
        <v>4400</v>
      </c>
      <c r="Q1237" s="1">
        <v>20</v>
      </c>
      <c r="R1237" s="1">
        <f t="shared" si="115"/>
        <v>880</v>
      </c>
      <c r="S1237" s="1">
        <f t="shared" si="116"/>
        <v>3520</v>
      </c>
      <c r="T1237" s="1">
        <v>0.47</v>
      </c>
      <c r="U1237" s="1">
        <f t="shared" si="117"/>
        <v>1654.3999999999999</v>
      </c>
      <c r="V1237" s="1">
        <f t="shared" si="118"/>
        <v>1865.6000000000001</v>
      </c>
      <c r="W1237" s="4">
        <f t="shared" si="119"/>
        <v>0.53</v>
      </c>
      <c r="X1237" s="1" t="s">
        <v>39</v>
      </c>
      <c r="Y1237" s="1" t="s">
        <v>40</v>
      </c>
      <c r="Z1237" s="1" t="s">
        <v>120</v>
      </c>
      <c r="AA1237" s="1"/>
      <c r="AB1237" s="1"/>
      <c r="AC1237" s="1" t="s">
        <v>42</v>
      </c>
    </row>
    <row r="1238" spans="1:29">
      <c r="A1238" s="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c r="P1238" s="1">
        <f t="shared" si="114"/>
        <v>1130</v>
      </c>
      <c r="Q1238" s="1">
        <v>5</v>
      </c>
      <c r="R1238" s="1">
        <f t="shared" si="115"/>
        <v>56.5</v>
      </c>
      <c r="S1238" s="1">
        <f t="shared" si="116"/>
        <v>1073.5</v>
      </c>
      <c r="T1238" s="1">
        <v>0.45</v>
      </c>
      <c r="U1238" s="1">
        <f t="shared" si="117"/>
        <v>483.07499999999999</v>
      </c>
      <c r="V1238" s="1">
        <f t="shared" si="118"/>
        <v>590.42499999999995</v>
      </c>
      <c r="W1238" s="4">
        <f t="shared" si="119"/>
        <v>0.54999999999999993</v>
      </c>
      <c r="X1238" s="1" t="s">
        <v>92</v>
      </c>
      <c r="Y1238" s="1" t="s">
        <v>40</v>
      </c>
      <c r="Z1238" s="1" t="s">
        <v>41</v>
      </c>
      <c r="AA1238" s="2">
        <v>46027</v>
      </c>
      <c r="AB1238" s="1">
        <v>5</v>
      </c>
      <c r="AC1238" s="1" t="s">
        <v>42</v>
      </c>
    </row>
    <row r="1239" spans="1:29">
      <c r="A1239" s="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c r="P1239" s="1">
        <f t="shared" si="114"/>
        <v>1850</v>
      </c>
      <c r="Q1239" s="1">
        <v>0</v>
      </c>
      <c r="R1239" s="1">
        <f t="shared" si="115"/>
        <v>0</v>
      </c>
      <c r="S1239" s="1">
        <f t="shared" si="116"/>
        <v>1850</v>
      </c>
      <c r="T1239" s="1">
        <v>0.45</v>
      </c>
      <c r="U1239" s="1">
        <f t="shared" si="117"/>
        <v>832.5</v>
      </c>
      <c r="V1239" s="1">
        <f t="shared" si="118"/>
        <v>1017.5</v>
      </c>
      <c r="W1239" s="4">
        <f t="shared" si="119"/>
        <v>0.55000000000000004</v>
      </c>
      <c r="X1239" s="1" t="s">
        <v>104</v>
      </c>
      <c r="Y1239" s="1" t="s">
        <v>72</v>
      </c>
      <c r="Z1239" s="1" t="s">
        <v>41</v>
      </c>
      <c r="AA1239" s="2">
        <v>46030</v>
      </c>
      <c r="AB1239" s="1">
        <v>4</v>
      </c>
      <c r="AC1239" s="1" t="s">
        <v>42</v>
      </c>
    </row>
    <row r="1240" spans="1:29">
      <c r="A1240" s="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c r="P1240" s="1">
        <f t="shared" si="114"/>
        <v>2160</v>
      </c>
      <c r="Q1240" s="1">
        <v>5</v>
      </c>
      <c r="R1240" s="1">
        <f t="shared" si="115"/>
        <v>108</v>
      </c>
      <c r="S1240" s="1">
        <f t="shared" si="116"/>
        <v>2052</v>
      </c>
      <c r="T1240" s="1">
        <v>0.35</v>
      </c>
      <c r="U1240" s="1">
        <f t="shared" si="117"/>
        <v>718.19999999999993</v>
      </c>
      <c r="V1240" s="1">
        <f t="shared" si="118"/>
        <v>1333.8000000000002</v>
      </c>
      <c r="W1240" s="4">
        <f t="shared" si="119"/>
        <v>0.65000000000000013</v>
      </c>
      <c r="X1240" s="1" t="s">
        <v>147</v>
      </c>
      <c r="Y1240" s="1" t="s">
        <v>40</v>
      </c>
      <c r="Z1240" s="1" t="s">
        <v>41</v>
      </c>
      <c r="AA1240" s="2">
        <v>46031</v>
      </c>
      <c r="AB1240" s="1">
        <v>3</v>
      </c>
      <c r="AC1240" s="1" t="s">
        <v>42</v>
      </c>
    </row>
    <row r="1241" spans="1:29">
      <c r="A1241" s="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c r="P1241" s="1">
        <f t="shared" si="114"/>
        <v>520</v>
      </c>
      <c r="Q1241" s="1">
        <v>25</v>
      </c>
      <c r="R1241" s="1">
        <f t="shared" si="115"/>
        <v>130</v>
      </c>
      <c r="S1241" s="1">
        <f t="shared" si="116"/>
        <v>390</v>
      </c>
      <c r="T1241" s="1">
        <v>0.62</v>
      </c>
      <c r="U1241" s="1">
        <f t="shared" si="117"/>
        <v>241.8</v>
      </c>
      <c r="V1241" s="1">
        <f t="shared" si="118"/>
        <v>148.19999999999999</v>
      </c>
      <c r="W1241" s="4">
        <f t="shared" si="119"/>
        <v>0.37999999999999995</v>
      </c>
      <c r="X1241" s="1" t="s">
        <v>147</v>
      </c>
      <c r="Y1241" s="1" t="s">
        <v>81</v>
      </c>
      <c r="Z1241" s="1" t="s">
        <v>41</v>
      </c>
      <c r="AA1241" s="2">
        <v>46031</v>
      </c>
      <c r="AB1241" s="1">
        <v>4</v>
      </c>
      <c r="AC1241" s="1" t="s">
        <v>42</v>
      </c>
    </row>
    <row r="1242" spans="1:29">
      <c r="A1242" s="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c r="P1242" s="1">
        <f t="shared" si="114"/>
        <v>28700</v>
      </c>
      <c r="Q1242" s="1">
        <v>30</v>
      </c>
      <c r="R1242" s="1">
        <f t="shared" si="115"/>
        <v>8610</v>
      </c>
      <c r="S1242" s="1">
        <f t="shared" si="116"/>
        <v>20090</v>
      </c>
      <c r="T1242" s="1">
        <v>0.52</v>
      </c>
      <c r="U1242" s="1">
        <f t="shared" si="117"/>
        <v>10446.800000000001</v>
      </c>
      <c r="V1242" s="1">
        <f t="shared" si="118"/>
        <v>9643.1999999999989</v>
      </c>
      <c r="W1242" s="4">
        <f t="shared" si="119"/>
        <v>0.47999999999999993</v>
      </c>
      <c r="X1242" s="1" t="s">
        <v>92</v>
      </c>
      <c r="Y1242" s="1" t="s">
        <v>40</v>
      </c>
      <c r="Z1242" s="1" t="s">
        <v>41</v>
      </c>
      <c r="AA1242" s="2">
        <v>46029</v>
      </c>
      <c r="AB1242" s="1">
        <v>3</v>
      </c>
      <c r="AC1242" s="1" t="s">
        <v>42</v>
      </c>
    </row>
    <row r="1243" spans="1:29">
      <c r="A1243" s="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c r="P1243" s="1">
        <f t="shared" si="114"/>
        <v>301040</v>
      </c>
      <c r="Q1243" s="1">
        <v>5</v>
      </c>
      <c r="R1243" s="1">
        <f t="shared" si="115"/>
        <v>15052</v>
      </c>
      <c r="S1243" s="1">
        <f t="shared" si="116"/>
        <v>285988</v>
      </c>
      <c r="T1243" s="1">
        <v>0.57999999999999996</v>
      </c>
      <c r="U1243" s="1">
        <f t="shared" si="117"/>
        <v>165873.03999999998</v>
      </c>
      <c r="V1243" s="1">
        <f t="shared" si="118"/>
        <v>120114.96000000002</v>
      </c>
      <c r="W1243" s="4">
        <f t="shared" si="119"/>
        <v>0.4200000000000001</v>
      </c>
      <c r="X1243" s="1" t="s">
        <v>56</v>
      </c>
      <c r="Y1243" s="1" t="s">
        <v>81</v>
      </c>
      <c r="Z1243" s="1" t="s">
        <v>22</v>
      </c>
      <c r="AA1243" s="1"/>
      <c r="AB1243" s="1"/>
      <c r="AC1243" s="1" t="s">
        <v>93</v>
      </c>
    </row>
    <row r="1244" spans="1:29">
      <c r="A1244" s="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c r="P1244" s="1">
        <f t="shared" si="114"/>
        <v>176000</v>
      </c>
      <c r="Q1244" s="1">
        <v>0</v>
      </c>
      <c r="R1244" s="1">
        <f t="shared" si="115"/>
        <v>0</v>
      </c>
      <c r="S1244" s="1">
        <f t="shared" si="116"/>
        <v>176000</v>
      </c>
      <c r="T1244" s="1">
        <v>0.57999999999999996</v>
      </c>
      <c r="U1244" s="1">
        <f t="shared" si="117"/>
        <v>102080</v>
      </c>
      <c r="V1244" s="1">
        <f t="shared" si="118"/>
        <v>73920</v>
      </c>
      <c r="W1244" s="4">
        <f t="shared" si="119"/>
        <v>0.42</v>
      </c>
      <c r="X1244" s="1" t="s">
        <v>104</v>
      </c>
      <c r="Y1244" s="1" t="s">
        <v>72</v>
      </c>
      <c r="Z1244" s="1" t="s">
        <v>120</v>
      </c>
      <c r="AA1244" s="1"/>
      <c r="AB1244" s="1"/>
      <c r="AC1244" s="1" t="s">
        <v>42</v>
      </c>
    </row>
    <row r="1245" spans="1:29">
      <c r="A1245" s="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c r="P1245" s="1">
        <f t="shared" si="114"/>
        <v>31560</v>
      </c>
      <c r="Q1245" s="1">
        <v>10</v>
      </c>
      <c r="R1245" s="1">
        <f t="shared" si="115"/>
        <v>3156</v>
      </c>
      <c r="S1245" s="1">
        <f t="shared" si="116"/>
        <v>28404</v>
      </c>
      <c r="T1245" s="1">
        <v>0.52</v>
      </c>
      <c r="U1245" s="1">
        <f t="shared" si="117"/>
        <v>14770.08</v>
      </c>
      <c r="V1245" s="1">
        <f t="shared" si="118"/>
        <v>13633.92</v>
      </c>
      <c r="W1245" s="4">
        <f t="shared" si="119"/>
        <v>0.48</v>
      </c>
      <c r="X1245" s="1" t="s">
        <v>92</v>
      </c>
      <c r="Y1245" s="1" t="s">
        <v>40</v>
      </c>
      <c r="Z1245" s="1" t="s">
        <v>41</v>
      </c>
      <c r="AA1245" s="2">
        <v>46033</v>
      </c>
      <c r="AB1245" s="1">
        <v>3</v>
      </c>
      <c r="AC1245" s="1" t="s">
        <v>42</v>
      </c>
    </row>
    <row r="1246" spans="1:29">
      <c r="A1246" s="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c r="P1246" s="1">
        <f t="shared" si="114"/>
        <v>47040</v>
      </c>
      <c r="Q1246" s="1">
        <v>10</v>
      </c>
      <c r="R1246" s="1">
        <f t="shared" si="115"/>
        <v>4704</v>
      </c>
      <c r="S1246" s="1">
        <f t="shared" si="116"/>
        <v>42336</v>
      </c>
      <c r="T1246" s="1">
        <v>0.52</v>
      </c>
      <c r="U1246" s="1">
        <f t="shared" si="117"/>
        <v>22014.720000000001</v>
      </c>
      <c r="V1246" s="1">
        <f t="shared" si="118"/>
        <v>20321.28</v>
      </c>
      <c r="W1246" s="4">
        <f t="shared" si="119"/>
        <v>0.48</v>
      </c>
      <c r="X1246" s="1" t="s">
        <v>50</v>
      </c>
      <c r="Y1246" s="1" t="s">
        <v>81</v>
      </c>
      <c r="Z1246" s="1" t="s">
        <v>41</v>
      </c>
      <c r="AA1246" s="2">
        <v>46033</v>
      </c>
      <c r="AB1246" s="1">
        <v>5</v>
      </c>
      <c r="AC1246" s="1" t="s">
        <v>42</v>
      </c>
    </row>
    <row r="1247" spans="1:29">
      <c r="A1247" s="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c r="P1247" s="1">
        <f t="shared" si="114"/>
        <v>34350</v>
      </c>
      <c r="Q1247" s="1">
        <v>5</v>
      </c>
      <c r="R1247" s="1">
        <f t="shared" si="115"/>
        <v>1717.5</v>
      </c>
      <c r="S1247" s="1">
        <f t="shared" si="116"/>
        <v>32632.5</v>
      </c>
      <c r="T1247" s="1">
        <v>0.57999999999999996</v>
      </c>
      <c r="U1247" s="1">
        <f t="shared" si="117"/>
        <v>18926.849999999999</v>
      </c>
      <c r="V1247" s="1">
        <f t="shared" si="118"/>
        <v>13705.650000000001</v>
      </c>
      <c r="W1247" s="4">
        <f t="shared" si="119"/>
        <v>0.42000000000000004</v>
      </c>
      <c r="X1247" s="1" t="s">
        <v>104</v>
      </c>
      <c r="Y1247" s="1" t="s">
        <v>81</v>
      </c>
      <c r="Z1247" s="1" t="s">
        <v>41</v>
      </c>
      <c r="AA1247" s="2">
        <v>46029</v>
      </c>
      <c r="AB1247" s="1">
        <v>5</v>
      </c>
      <c r="AC1247" s="1" t="s">
        <v>42</v>
      </c>
    </row>
    <row r="1248" spans="1:29">
      <c r="A1248" s="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c r="P1248" s="1">
        <f t="shared" si="114"/>
        <v>2680</v>
      </c>
      <c r="Q1248" s="1">
        <v>10</v>
      </c>
      <c r="R1248" s="1">
        <f t="shared" si="115"/>
        <v>268</v>
      </c>
      <c r="S1248" s="1">
        <f t="shared" si="116"/>
        <v>2412</v>
      </c>
      <c r="T1248" s="1">
        <v>0.35</v>
      </c>
      <c r="U1248" s="1">
        <f t="shared" si="117"/>
        <v>844.19999999999993</v>
      </c>
      <c r="V1248" s="1">
        <f t="shared" si="118"/>
        <v>1567.8000000000002</v>
      </c>
      <c r="W1248" s="4">
        <f t="shared" si="119"/>
        <v>0.65</v>
      </c>
      <c r="X1248" s="1" t="s">
        <v>39</v>
      </c>
      <c r="Y1248" s="1" t="s">
        <v>57</v>
      </c>
      <c r="Z1248" s="1" t="s">
        <v>41</v>
      </c>
      <c r="AA1248" s="2">
        <v>46032</v>
      </c>
      <c r="AB1248" s="1">
        <v>3</v>
      </c>
      <c r="AC1248" s="1" t="s">
        <v>42</v>
      </c>
    </row>
    <row r="1249" spans="1:29">
      <c r="A1249" s="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c r="P1249" s="1">
        <f t="shared" si="114"/>
        <v>2940</v>
      </c>
      <c r="Q1249" s="1">
        <v>5</v>
      </c>
      <c r="R1249" s="1">
        <f t="shared" si="115"/>
        <v>147</v>
      </c>
      <c r="S1249" s="1">
        <f t="shared" si="116"/>
        <v>2793</v>
      </c>
      <c r="T1249" s="1">
        <v>0.35</v>
      </c>
      <c r="U1249" s="1">
        <f t="shared" si="117"/>
        <v>977.55</v>
      </c>
      <c r="V1249" s="1">
        <f t="shared" si="118"/>
        <v>1815.45</v>
      </c>
      <c r="W1249" s="4">
        <f t="shared" si="119"/>
        <v>0.65</v>
      </c>
      <c r="X1249" s="1" t="s">
        <v>39</v>
      </c>
      <c r="Y1249" s="1" t="s">
        <v>40</v>
      </c>
      <c r="Z1249" s="1" t="s">
        <v>22</v>
      </c>
      <c r="AA1249" s="1"/>
      <c r="AB1249" s="1"/>
      <c r="AC1249" s="1" t="s">
        <v>93</v>
      </c>
    </row>
    <row r="1250" spans="1:29">
      <c r="A1250" s="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c r="P1250" s="1">
        <f t="shared" si="114"/>
        <v>9900</v>
      </c>
      <c r="Q1250" s="1">
        <v>10</v>
      </c>
      <c r="R1250" s="1">
        <f t="shared" si="115"/>
        <v>990</v>
      </c>
      <c r="S1250" s="1">
        <f t="shared" si="116"/>
        <v>8910</v>
      </c>
      <c r="T1250" s="1">
        <v>0.5</v>
      </c>
      <c r="U1250" s="1">
        <f t="shared" si="117"/>
        <v>4455</v>
      </c>
      <c r="V1250" s="1">
        <f t="shared" si="118"/>
        <v>4455</v>
      </c>
      <c r="W1250" s="4">
        <f t="shared" si="119"/>
        <v>0.5</v>
      </c>
      <c r="X1250" s="1" t="s">
        <v>104</v>
      </c>
      <c r="Y1250" s="1" t="s">
        <v>57</v>
      </c>
      <c r="Z1250" s="1" t="s">
        <v>41</v>
      </c>
      <c r="AA1250" s="2">
        <v>46034</v>
      </c>
      <c r="AB1250" s="1">
        <v>5</v>
      </c>
      <c r="AC1250" s="1" t="s">
        <v>42</v>
      </c>
    </row>
    <row r="1251" spans="1:29">
      <c r="A1251" s="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c r="P1251" s="1">
        <f t="shared" si="114"/>
        <v>4720</v>
      </c>
      <c r="Q1251" s="1">
        <v>30</v>
      </c>
      <c r="R1251" s="1">
        <f t="shared" si="115"/>
        <v>1416</v>
      </c>
      <c r="S1251" s="1">
        <f t="shared" si="116"/>
        <v>3304</v>
      </c>
      <c r="T1251" s="1">
        <v>0.47</v>
      </c>
      <c r="U1251" s="1">
        <f t="shared" si="117"/>
        <v>1552.8799999999999</v>
      </c>
      <c r="V1251" s="1">
        <f t="shared" si="118"/>
        <v>1751.1200000000001</v>
      </c>
      <c r="W1251" s="4">
        <f t="shared" si="119"/>
        <v>0.53</v>
      </c>
      <c r="X1251" s="1" t="s">
        <v>56</v>
      </c>
      <c r="Y1251" s="1" t="s">
        <v>40</v>
      </c>
      <c r="Z1251" s="1" t="s">
        <v>120</v>
      </c>
      <c r="AA1251" s="1"/>
      <c r="AB1251" s="1"/>
      <c r="AC1251" s="1" t="s">
        <v>42</v>
      </c>
    </row>
    <row r="1252" spans="1:29">
      <c r="A1252" s="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c r="P1252" s="1">
        <f t="shared" si="114"/>
        <v>28450</v>
      </c>
      <c r="Q1252" s="1">
        <v>30</v>
      </c>
      <c r="R1252" s="1">
        <f t="shared" si="115"/>
        <v>8535</v>
      </c>
      <c r="S1252" s="1">
        <f t="shared" si="116"/>
        <v>19915</v>
      </c>
      <c r="T1252" s="1">
        <v>0.5</v>
      </c>
      <c r="U1252" s="1">
        <f t="shared" si="117"/>
        <v>9957.5</v>
      </c>
      <c r="V1252" s="1">
        <f t="shared" si="118"/>
        <v>9957.5</v>
      </c>
      <c r="W1252" s="4">
        <f t="shared" si="119"/>
        <v>0.5</v>
      </c>
      <c r="X1252" s="1" t="s">
        <v>104</v>
      </c>
      <c r="Y1252" s="1" t="s">
        <v>57</v>
      </c>
      <c r="Z1252" s="1" t="s">
        <v>120</v>
      </c>
      <c r="AA1252" s="1"/>
      <c r="AB1252" s="1"/>
      <c r="AC1252" s="1" t="s">
        <v>42</v>
      </c>
    </row>
    <row r="1253" spans="1:29">
      <c r="A1253" s="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c r="P1253" s="1">
        <f t="shared" si="114"/>
        <v>13520</v>
      </c>
      <c r="Q1253" s="1">
        <v>0</v>
      </c>
      <c r="R1253" s="1">
        <f t="shared" si="115"/>
        <v>0</v>
      </c>
      <c r="S1253" s="1">
        <f t="shared" si="116"/>
        <v>13520</v>
      </c>
      <c r="T1253" s="1">
        <v>0.48</v>
      </c>
      <c r="U1253" s="1">
        <f t="shared" si="117"/>
        <v>6489.5999999999995</v>
      </c>
      <c r="V1253" s="1">
        <f t="shared" si="118"/>
        <v>7030.4000000000005</v>
      </c>
      <c r="W1253" s="4">
        <f t="shared" si="119"/>
        <v>0.52</v>
      </c>
      <c r="X1253" s="1" t="s">
        <v>104</v>
      </c>
      <c r="Y1253" s="1" t="s">
        <v>72</v>
      </c>
      <c r="Z1253" s="1" t="s">
        <v>41</v>
      </c>
      <c r="AA1253" s="2">
        <v>46032</v>
      </c>
      <c r="AB1253" s="1">
        <v>4</v>
      </c>
      <c r="AC1253" s="1" t="s">
        <v>42</v>
      </c>
    </row>
    <row r="1254" spans="1:29">
      <c r="A1254" s="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c r="P1254" s="1">
        <f t="shared" si="114"/>
        <v>17400</v>
      </c>
      <c r="Q1254" s="1">
        <v>20</v>
      </c>
      <c r="R1254" s="1">
        <f t="shared" si="115"/>
        <v>3480</v>
      </c>
      <c r="S1254" s="1">
        <f t="shared" si="116"/>
        <v>13920</v>
      </c>
      <c r="T1254" s="1">
        <v>0.52</v>
      </c>
      <c r="U1254" s="1">
        <f t="shared" si="117"/>
        <v>7238.4000000000005</v>
      </c>
      <c r="V1254" s="1">
        <f t="shared" si="118"/>
        <v>6681.5999999999995</v>
      </c>
      <c r="W1254" s="4">
        <f t="shared" si="119"/>
        <v>0.48</v>
      </c>
      <c r="X1254" s="1" t="s">
        <v>92</v>
      </c>
      <c r="Y1254" s="1" t="s">
        <v>81</v>
      </c>
      <c r="Z1254" s="1" t="s">
        <v>41</v>
      </c>
      <c r="AA1254" s="2">
        <v>46030</v>
      </c>
      <c r="AB1254" s="1">
        <v>5</v>
      </c>
      <c r="AC1254" s="1" t="s">
        <v>42</v>
      </c>
    </row>
    <row r="1255" spans="1:29">
      <c r="A1255" s="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c r="P1255" s="1">
        <f t="shared" si="114"/>
        <v>56280</v>
      </c>
      <c r="Q1255" s="1">
        <v>15</v>
      </c>
      <c r="R1255" s="1">
        <f t="shared" si="115"/>
        <v>8442</v>
      </c>
      <c r="S1255" s="1">
        <f t="shared" si="116"/>
        <v>47838</v>
      </c>
      <c r="T1255" s="1">
        <v>0.57999999999999996</v>
      </c>
      <c r="U1255" s="1">
        <f t="shared" si="117"/>
        <v>27746.039999999997</v>
      </c>
      <c r="V1255" s="1">
        <f t="shared" si="118"/>
        <v>20091.960000000003</v>
      </c>
      <c r="W1255" s="4">
        <f t="shared" si="119"/>
        <v>0.42000000000000004</v>
      </c>
      <c r="X1255" s="1" t="s">
        <v>92</v>
      </c>
      <c r="Y1255" s="1" t="s">
        <v>81</v>
      </c>
      <c r="Z1255" s="1" t="s">
        <v>41</v>
      </c>
      <c r="AA1255" s="2">
        <v>46031</v>
      </c>
      <c r="AB1255" s="1">
        <v>3</v>
      </c>
      <c r="AC1255" s="1" t="s">
        <v>42</v>
      </c>
    </row>
    <row r="1256" spans="1:29">
      <c r="A1256" s="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c r="P1256" s="1">
        <f t="shared" si="114"/>
        <v>34320</v>
      </c>
      <c r="Q1256" s="1">
        <v>10</v>
      </c>
      <c r="R1256" s="1">
        <f t="shared" si="115"/>
        <v>3432</v>
      </c>
      <c r="S1256" s="1">
        <f t="shared" si="116"/>
        <v>30888</v>
      </c>
      <c r="T1256" s="1">
        <v>0.52</v>
      </c>
      <c r="U1256" s="1">
        <f t="shared" si="117"/>
        <v>16061.76</v>
      </c>
      <c r="V1256" s="1">
        <f t="shared" si="118"/>
        <v>14826.24</v>
      </c>
      <c r="W1256" s="4">
        <f t="shared" si="119"/>
        <v>0.48</v>
      </c>
      <c r="X1256" s="1" t="s">
        <v>50</v>
      </c>
      <c r="Y1256" s="1" t="s">
        <v>57</v>
      </c>
      <c r="Z1256" s="1" t="s">
        <v>51</v>
      </c>
      <c r="AA1256" s="2">
        <v>46034</v>
      </c>
      <c r="AB1256" s="1"/>
      <c r="AC1256" s="1" t="s">
        <v>42</v>
      </c>
    </row>
    <row r="1257" spans="1:29">
      <c r="A1257" s="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c r="P1257" s="1">
        <f t="shared" si="114"/>
        <v>11640</v>
      </c>
      <c r="Q1257" s="1">
        <v>15</v>
      </c>
      <c r="R1257" s="1">
        <f t="shared" si="115"/>
        <v>1746</v>
      </c>
      <c r="S1257" s="1">
        <f t="shared" si="116"/>
        <v>9894</v>
      </c>
      <c r="T1257" s="1">
        <v>0.45</v>
      </c>
      <c r="U1257" s="1">
        <f t="shared" si="117"/>
        <v>4452.3</v>
      </c>
      <c r="V1257" s="1">
        <f t="shared" si="118"/>
        <v>5441.7</v>
      </c>
      <c r="W1257" s="4">
        <f t="shared" si="119"/>
        <v>0.54999999999999993</v>
      </c>
      <c r="X1257" s="1" t="s">
        <v>92</v>
      </c>
      <c r="Y1257" s="1" t="s">
        <v>72</v>
      </c>
      <c r="Z1257" s="1" t="s">
        <v>120</v>
      </c>
      <c r="AA1257" s="1"/>
      <c r="AB1257" s="1"/>
      <c r="AC1257" s="1" t="s">
        <v>42</v>
      </c>
    </row>
    <row r="1258" spans="1:29">
      <c r="A1258" s="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c r="P1258" s="1">
        <f t="shared" si="114"/>
        <v>20400</v>
      </c>
      <c r="Q1258" s="1">
        <v>25</v>
      </c>
      <c r="R1258" s="1">
        <f t="shared" si="115"/>
        <v>5100</v>
      </c>
      <c r="S1258" s="1">
        <f t="shared" si="116"/>
        <v>15300</v>
      </c>
      <c r="T1258" s="1">
        <v>0.5</v>
      </c>
      <c r="U1258" s="1">
        <f t="shared" si="117"/>
        <v>7650</v>
      </c>
      <c r="V1258" s="1">
        <f t="shared" si="118"/>
        <v>7650</v>
      </c>
      <c r="W1258" s="4">
        <f t="shared" si="119"/>
        <v>0.5</v>
      </c>
      <c r="X1258" s="1" t="s">
        <v>65</v>
      </c>
      <c r="Y1258" s="1" t="s">
        <v>40</v>
      </c>
      <c r="Z1258" s="1" t="s">
        <v>66</v>
      </c>
      <c r="AA1258" s="1"/>
      <c r="AB1258" s="1"/>
      <c r="AC1258" s="1" t="s">
        <v>42</v>
      </c>
    </row>
    <row r="1259" spans="1:29">
      <c r="A1259" s="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c r="P1259" s="1">
        <f t="shared" si="114"/>
        <v>62950</v>
      </c>
      <c r="Q1259" s="1">
        <v>5</v>
      </c>
      <c r="R1259" s="1">
        <f t="shared" si="115"/>
        <v>3147.5</v>
      </c>
      <c r="S1259" s="1">
        <f t="shared" si="116"/>
        <v>59802.5</v>
      </c>
      <c r="T1259" s="1">
        <v>0.52</v>
      </c>
      <c r="U1259" s="1">
        <f t="shared" si="117"/>
        <v>31097.3</v>
      </c>
      <c r="V1259" s="1">
        <f t="shared" si="118"/>
        <v>28705.200000000001</v>
      </c>
      <c r="W1259" s="4">
        <f t="shared" si="119"/>
        <v>0.48000000000000004</v>
      </c>
      <c r="X1259" s="1" t="s">
        <v>39</v>
      </c>
      <c r="Y1259" s="1" t="s">
        <v>40</v>
      </c>
      <c r="Z1259" s="1" t="s">
        <v>120</v>
      </c>
      <c r="AA1259" s="1"/>
      <c r="AB1259" s="1"/>
      <c r="AC1259" s="1" t="s">
        <v>42</v>
      </c>
    </row>
    <row r="1260" spans="1:29">
      <c r="A1260" s="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c r="P1260" s="1">
        <f t="shared" si="114"/>
        <v>24640</v>
      </c>
      <c r="Q1260" s="1">
        <v>0</v>
      </c>
      <c r="R1260" s="1">
        <f t="shared" si="115"/>
        <v>0</v>
      </c>
      <c r="S1260" s="1">
        <f t="shared" si="116"/>
        <v>24640</v>
      </c>
      <c r="T1260" s="1">
        <v>0.57999999999999996</v>
      </c>
      <c r="U1260" s="1">
        <f t="shared" si="117"/>
        <v>14291.199999999999</v>
      </c>
      <c r="V1260" s="1">
        <f t="shared" si="118"/>
        <v>10348.800000000001</v>
      </c>
      <c r="W1260" s="4">
        <f t="shared" si="119"/>
        <v>0.42000000000000004</v>
      </c>
      <c r="X1260" s="1" t="s">
        <v>56</v>
      </c>
      <c r="Y1260" s="1" t="s">
        <v>57</v>
      </c>
      <c r="Z1260" s="1" t="s">
        <v>120</v>
      </c>
      <c r="AA1260" s="1"/>
      <c r="AB1260" s="1"/>
      <c r="AC1260" s="1" t="s">
        <v>42</v>
      </c>
    </row>
    <row r="1261" spans="1:29">
      <c r="A1261" s="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c r="P1261" s="1">
        <f t="shared" si="114"/>
        <v>1200</v>
      </c>
      <c r="Q1261" s="1">
        <v>0</v>
      </c>
      <c r="R1261" s="1">
        <f t="shared" si="115"/>
        <v>0</v>
      </c>
      <c r="S1261" s="1">
        <f t="shared" si="116"/>
        <v>1200</v>
      </c>
      <c r="T1261" s="1">
        <v>0.62</v>
      </c>
      <c r="U1261" s="1">
        <f t="shared" si="117"/>
        <v>744</v>
      </c>
      <c r="V1261" s="1">
        <f t="shared" si="118"/>
        <v>456</v>
      </c>
      <c r="W1261" s="4">
        <f t="shared" si="119"/>
        <v>0.38</v>
      </c>
      <c r="X1261" s="1" t="s">
        <v>65</v>
      </c>
      <c r="Y1261" s="1" t="s">
        <v>57</v>
      </c>
      <c r="Z1261" s="1" t="s">
        <v>41</v>
      </c>
      <c r="AA1261" s="2">
        <v>46033</v>
      </c>
      <c r="AB1261" s="1">
        <v>5</v>
      </c>
      <c r="AC1261" s="1" t="s">
        <v>42</v>
      </c>
    </row>
    <row r="1262" spans="1:29">
      <c r="A1262" s="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c r="P1262" s="1">
        <f t="shared" si="114"/>
        <v>1280</v>
      </c>
      <c r="Q1262" s="1">
        <v>25</v>
      </c>
      <c r="R1262" s="1">
        <f t="shared" si="115"/>
        <v>320</v>
      </c>
      <c r="S1262" s="1">
        <f t="shared" si="116"/>
        <v>960</v>
      </c>
      <c r="T1262" s="1">
        <v>0.45</v>
      </c>
      <c r="U1262" s="1">
        <f t="shared" si="117"/>
        <v>432</v>
      </c>
      <c r="V1262" s="1">
        <f t="shared" si="118"/>
        <v>528</v>
      </c>
      <c r="W1262" s="4">
        <f t="shared" si="119"/>
        <v>0.55000000000000004</v>
      </c>
      <c r="X1262" s="1" t="s">
        <v>104</v>
      </c>
      <c r="Y1262" s="1" t="s">
        <v>40</v>
      </c>
      <c r="Z1262" s="1" t="s">
        <v>51</v>
      </c>
      <c r="AA1262" s="2">
        <v>46038</v>
      </c>
      <c r="AB1262" s="1"/>
      <c r="AC1262" s="1" t="s">
        <v>42</v>
      </c>
    </row>
    <row r="1263" spans="1:29">
      <c r="A1263" s="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c r="P1263" s="1">
        <f t="shared" si="114"/>
        <v>720</v>
      </c>
      <c r="Q1263" s="1">
        <v>25</v>
      </c>
      <c r="R1263" s="1">
        <f t="shared" si="115"/>
        <v>180</v>
      </c>
      <c r="S1263" s="1">
        <f t="shared" si="116"/>
        <v>540</v>
      </c>
      <c r="T1263" s="1">
        <v>0.35</v>
      </c>
      <c r="U1263" s="1">
        <f t="shared" si="117"/>
        <v>189</v>
      </c>
      <c r="V1263" s="1">
        <f t="shared" si="118"/>
        <v>351</v>
      </c>
      <c r="W1263" s="4">
        <f t="shared" si="119"/>
        <v>0.65</v>
      </c>
      <c r="X1263" s="1" t="s">
        <v>65</v>
      </c>
      <c r="Y1263" s="1" t="s">
        <v>72</v>
      </c>
      <c r="Z1263" s="1" t="s">
        <v>41</v>
      </c>
      <c r="AA1263" s="2">
        <v>46034</v>
      </c>
      <c r="AB1263" s="1">
        <v>4</v>
      </c>
      <c r="AC1263" s="1" t="s">
        <v>42</v>
      </c>
    </row>
    <row r="1264" spans="1:29">
      <c r="A1264" s="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c r="P1264" s="1">
        <f t="shared" si="114"/>
        <v>5950</v>
      </c>
      <c r="Q1264" s="1">
        <v>10</v>
      </c>
      <c r="R1264" s="1">
        <f t="shared" si="115"/>
        <v>595</v>
      </c>
      <c r="S1264" s="1">
        <f t="shared" si="116"/>
        <v>5355</v>
      </c>
      <c r="T1264" s="1">
        <v>0.47</v>
      </c>
      <c r="U1264" s="1">
        <f t="shared" si="117"/>
        <v>2516.85</v>
      </c>
      <c r="V1264" s="1">
        <f t="shared" si="118"/>
        <v>2838.15</v>
      </c>
      <c r="W1264" s="4">
        <f t="shared" si="119"/>
        <v>0.53</v>
      </c>
      <c r="X1264" s="1" t="s">
        <v>50</v>
      </c>
      <c r="Y1264" s="1" t="s">
        <v>72</v>
      </c>
      <c r="Z1264" s="1" t="s">
        <v>41</v>
      </c>
      <c r="AA1264" s="2">
        <v>46036</v>
      </c>
      <c r="AB1264" s="1">
        <v>4</v>
      </c>
      <c r="AC1264" s="1" t="s">
        <v>42</v>
      </c>
    </row>
    <row r="1265" spans="1:29">
      <c r="A1265" s="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c r="P1265" s="1">
        <f t="shared" si="114"/>
        <v>170010</v>
      </c>
      <c r="Q1265" s="1">
        <v>0</v>
      </c>
      <c r="R1265" s="1">
        <f t="shared" si="115"/>
        <v>0</v>
      </c>
      <c r="S1265" s="1">
        <f t="shared" si="116"/>
        <v>170010</v>
      </c>
      <c r="T1265" s="1">
        <v>0.57999999999999996</v>
      </c>
      <c r="U1265" s="1">
        <f t="shared" si="117"/>
        <v>98605.799999999988</v>
      </c>
      <c r="V1265" s="1">
        <f t="shared" si="118"/>
        <v>71404.200000000012</v>
      </c>
      <c r="W1265" s="4">
        <f t="shared" si="119"/>
        <v>0.4200000000000001</v>
      </c>
      <c r="X1265" s="1" t="s">
        <v>147</v>
      </c>
      <c r="Y1265" s="1" t="s">
        <v>57</v>
      </c>
      <c r="Z1265" s="1" t="s">
        <v>41</v>
      </c>
      <c r="AA1265" s="2">
        <v>46039</v>
      </c>
      <c r="AB1265" s="1">
        <v>3</v>
      </c>
      <c r="AC1265" s="1" t="s">
        <v>42</v>
      </c>
    </row>
    <row r="1266" spans="1:29">
      <c r="A1266" s="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c r="P1266" s="1">
        <f t="shared" si="114"/>
        <v>126300</v>
      </c>
      <c r="Q1266" s="1">
        <v>30</v>
      </c>
      <c r="R1266" s="1">
        <f t="shared" si="115"/>
        <v>37890</v>
      </c>
      <c r="S1266" s="1">
        <f t="shared" si="116"/>
        <v>88410</v>
      </c>
      <c r="T1266" s="1">
        <v>0.57999999999999996</v>
      </c>
      <c r="U1266" s="1">
        <f t="shared" si="117"/>
        <v>51277.799999999996</v>
      </c>
      <c r="V1266" s="1">
        <f t="shared" si="118"/>
        <v>37132.200000000004</v>
      </c>
      <c r="W1266" s="4">
        <f t="shared" si="119"/>
        <v>0.42000000000000004</v>
      </c>
      <c r="X1266" s="1" t="s">
        <v>50</v>
      </c>
      <c r="Y1266" s="1" t="s">
        <v>40</v>
      </c>
      <c r="Z1266" s="1" t="s">
        <v>22</v>
      </c>
      <c r="AA1266" s="1"/>
      <c r="AB1266" s="1"/>
      <c r="AC1266" s="1" t="s">
        <v>93</v>
      </c>
    </row>
    <row r="1267" spans="1:29">
      <c r="A1267" s="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c r="P1267" s="1">
        <f t="shared" si="114"/>
        <v>7840</v>
      </c>
      <c r="Q1267" s="1">
        <v>0</v>
      </c>
      <c r="R1267" s="1">
        <f t="shared" si="115"/>
        <v>0</v>
      </c>
      <c r="S1267" s="1">
        <f t="shared" si="116"/>
        <v>7840</v>
      </c>
      <c r="T1267" s="1">
        <v>0.52</v>
      </c>
      <c r="U1267" s="1">
        <f t="shared" si="117"/>
        <v>4076.8</v>
      </c>
      <c r="V1267" s="1">
        <f t="shared" si="118"/>
        <v>3763.2</v>
      </c>
      <c r="W1267" s="4">
        <f t="shared" si="119"/>
        <v>0.48</v>
      </c>
      <c r="X1267" s="1" t="s">
        <v>50</v>
      </c>
      <c r="Y1267" s="1" t="s">
        <v>72</v>
      </c>
      <c r="Z1267" s="1" t="s">
        <v>41</v>
      </c>
      <c r="AA1267" s="2">
        <v>46037</v>
      </c>
      <c r="AB1267" s="1">
        <v>3</v>
      </c>
      <c r="AC1267" s="1" t="s">
        <v>42</v>
      </c>
    </row>
    <row r="1268" spans="1:29">
      <c r="A1268" s="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c r="P1268" s="1">
        <f t="shared" si="114"/>
        <v>15780</v>
      </c>
      <c r="Q1268" s="1">
        <v>10</v>
      </c>
      <c r="R1268" s="1">
        <f t="shared" si="115"/>
        <v>1578</v>
      </c>
      <c r="S1268" s="1">
        <f t="shared" si="116"/>
        <v>14202</v>
      </c>
      <c r="T1268" s="1">
        <v>0.47</v>
      </c>
      <c r="U1268" s="1">
        <f t="shared" si="117"/>
        <v>6674.94</v>
      </c>
      <c r="V1268" s="1">
        <f t="shared" si="118"/>
        <v>7527.06</v>
      </c>
      <c r="W1268" s="4">
        <f t="shared" si="119"/>
        <v>0.53</v>
      </c>
      <c r="X1268" s="1" t="s">
        <v>65</v>
      </c>
      <c r="Y1268" s="1" t="s">
        <v>81</v>
      </c>
      <c r="Z1268" s="1" t="s">
        <v>120</v>
      </c>
      <c r="AA1268" s="1"/>
      <c r="AB1268" s="1"/>
      <c r="AC1268" s="1" t="s">
        <v>42</v>
      </c>
    </row>
    <row r="1269" spans="1:29">
      <c r="A1269" s="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c r="P1269" s="1">
        <f t="shared" si="114"/>
        <v>1100</v>
      </c>
      <c r="Q1269" s="1">
        <v>15</v>
      </c>
      <c r="R1269" s="1">
        <f t="shared" si="115"/>
        <v>165</v>
      </c>
      <c r="S1269" s="1">
        <f t="shared" si="116"/>
        <v>935</v>
      </c>
      <c r="T1269" s="1">
        <v>0.62</v>
      </c>
      <c r="U1269" s="1">
        <f t="shared" si="117"/>
        <v>579.70000000000005</v>
      </c>
      <c r="V1269" s="1">
        <f t="shared" si="118"/>
        <v>355.29999999999995</v>
      </c>
      <c r="W1269" s="4">
        <f t="shared" si="119"/>
        <v>0.37999999999999995</v>
      </c>
      <c r="X1269" s="1" t="s">
        <v>39</v>
      </c>
      <c r="Y1269" s="1" t="s">
        <v>57</v>
      </c>
      <c r="Z1269" s="1" t="s">
        <v>41</v>
      </c>
      <c r="AA1269" s="2">
        <v>46041</v>
      </c>
      <c r="AB1269" s="1">
        <v>4</v>
      </c>
      <c r="AC1269" s="1" t="s">
        <v>42</v>
      </c>
    </row>
    <row r="1270" spans="1:29">
      <c r="A1270" s="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c r="P1270" s="1">
        <f t="shared" si="114"/>
        <v>2360</v>
      </c>
      <c r="Q1270" s="1">
        <v>10</v>
      </c>
      <c r="R1270" s="1">
        <f t="shared" si="115"/>
        <v>236</v>
      </c>
      <c r="S1270" s="1">
        <f t="shared" si="116"/>
        <v>2124</v>
      </c>
      <c r="T1270" s="1">
        <v>0.35</v>
      </c>
      <c r="U1270" s="1">
        <f t="shared" si="117"/>
        <v>743.4</v>
      </c>
      <c r="V1270" s="1">
        <f t="shared" si="118"/>
        <v>1380.6</v>
      </c>
      <c r="W1270" s="4">
        <f t="shared" si="119"/>
        <v>0.64999999999999991</v>
      </c>
      <c r="X1270" s="1" t="s">
        <v>147</v>
      </c>
      <c r="Y1270" s="1" t="s">
        <v>57</v>
      </c>
      <c r="Z1270" s="1" t="s">
        <v>41</v>
      </c>
      <c r="AA1270" s="2">
        <v>46037</v>
      </c>
      <c r="AB1270" s="1">
        <v>3</v>
      </c>
      <c r="AC1270" s="1" t="s">
        <v>42</v>
      </c>
    </row>
    <row r="1271" spans="1:29">
      <c r="A1271" s="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c r="P1271" s="1">
        <f t="shared" si="114"/>
        <v>25800</v>
      </c>
      <c r="Q1271" s="1">
        <v>0</v>
      </c>
      <c r="R1271" s="1">
        <f t="shared" si="115"/>
        <v>0</v>
      </c>
      <c r="S1271" s="1">
        <f t="shared" si="116"/>
        <v>25800</v>
      </c>
      <c r="T1271" s="1">
        <v>0.47</v>
      </c>
      <c r="U1271" s="1">
        <f t="shared" si="117"/>
        <v>12126</v>
      </c>
      <c r="V1271" s="1">
        <f t="shared" si="118"/>
        <v>13674</v>
      </c>
      <c r="W1271" s="4">
        <f t="shared" si="119"/>
        <v>0.53</v>
      </c>
      <c r="X1271" s="1" t="s">
        <v>92</v>
      </c>
      <c r="Y1271" s="1" t="s">
        <v>40</v>
      </c>
      <c r="Z1271" s="1" t="s">
        <v>66</v>
      </c>
      <c r="AA1271" s="1"/>
      <c r="AB1271" s="1"/>
      <c r="AC1271" s="1" t="s">
        <v>42</v>
      </c>
    </row>
    <row r="1272" spans="1:29">
      <c r="A1272" s="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c r="P1272" s="1">
        <f t="shared" si="114"/>
        <v>23850</v>
      </c>
      <c r="Q1272" s="1">
        <v>30</v>
      </c>
      <c r="R1272" s="1">
        <f t="shared" si="115"/>
        <v>7155</v>
      </c>
      <c r="S1272" s="1">
        <f t="shared" si="116"/>
        <v>16695</v>
      </c>
      <c r="T1272" s="1">
        <v>0.52</v>
      </c>
      <c r="U1272" s="1">
        <f t="shared" si="117"/>
        <v>8681.4</v>
      </c>
      <c r="V1272" s="1">
        <f t="shared" si="118"/>
        <v>8013.6</v>
      </c>
      <c r="W1272" s="4">
        <f t="shared" si="119"/>
        <v>0.48000000000000004</v>
      </c>
      <c r="X1272" s="1" t="s">
        <v>104</v>
      </c>
      <c r="Y1272" s="1" t="s">
        <v>57</v>
      </c>
      <c r="Z1272" s="1" t="s">
        <v>120</v>
      </c>
      <c r="AA1272" s="1"/>
      <c r="AB1272" s="1"/>
      <c r="AC1272" s="1" t="s">
        <v>42</v>
      </c>
    </row>
    <row r="1273" spans="1:29">
      <c r="A1273" s="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c r="P1273" s="1">
        <f t="shared" si="114"/>
        <v>48100</v>
      </c>
      <c r="Q1273" s="1">
        <v>0</v>
      </c>
      <c r="R1273" s="1">
        <f t="shared" si="115"/>
        <v>0</v>
      </c>
      <c r="S1273" s="1">
        <f t="shared" si="116"/>
        <v>48100</v>
      </c>
      <c r="T1273" s="1">
        <v>0.57999999999999996</v>
      </c>
      <c r="U1273" s="1">
        <f t="shared" si="117"/>
        <v>27897.999999999996</v>
      </c>
      <c r="V1273" s="1">
        <f t="shared" si="118"/>
        <v>20202.000000000004</v>
      </c>
      <c r="W1273" s="4">
        <f t="shared" si="119"/>
        <v>0.4200000000000001</v>
      </c>
      <c r="X1273" s="1" t="s">
        <v>65</v>
      </c>
      <c r="Y1273" s="1" t="s">
        <v>81</v>
      </c>
      <c r="Z1273" s="1" t="s">
        <v>22</v>
      </c>
      <c r="AA1273" s="1"/>
      <c r="AB1273" s="1"/>
      <c r="AC1273" s="1" t="s">
        <v>93</v>
      </c>
    </row>
    <row r="1274" spans="1:29">
      <c r="A1274" s="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c r="P1274" s="1">
        <f t="shared" si="114"/>
        <v>7200</v>
      </c>
      <c r="Q1274" s="1">
        <v>5</v>
      </c>
      <c r="R1274" s="1">
        <f t="shared" si="115"/>
        <v>360</v>
      </c>
      <c r="S1274" s="1">
        <f t="shared" si="116"/>
        <v>6840</v>
      </c>
      <c r="T1274" s="1">
        <v>0.45</v>
      </c>
      <c r="U1274" s="1">
        <f t="shared" si="117"/>
        <v>3078</v>
      </c>
      <c r="V1274" s="1">
        <f t="shared" si="118"/>
        <v>3762</v>
      </c>
      <c r="W1274" s="4">
        <f t="shared" si="119"/>
        <v>0.55000000000000004</v>
      </c>
      <c r="X1274" s="1" t="s">
        <v>147</v>
      </c>
      <c r="Y1274" s="1" t="s">
        <v>40</v>
      </c>
      <c r="Z1274" s="1" t="s">
        <v>41</v>
      </c>
      <c r="AA1274" s="2">
        <v>46044</v>
      </c>
      <c r="AB1274" s="1">
        <v>5</v>
      </c>
      <c r="AC1274" s="1" t="s">
        <v>42</v>
      </c>
    </row>
    <row r="1275" spans="1:29">
      <c r="A1275" s="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c r="P1275" s="1">
        <f t="shared" si="114"/>
        <v>13400</v>
      </c>
      <c r="Q1275" s="1">
        <v>20</v>
      </c>
      <c r="R1275" s="1">
        <f t="shared" si="115"/>
        <v>2680</v>
      </c>
      <c r="S1275" s="1">
        <f t="shared" si="116"/>
        <v>10720</v>
      </c>
      <c r="T1275" s="1">
        <v>0.47</v>
      </c>
      <c r="U1275" s="1">
        <f t="shared" si="117"/>
        <v>5038.3999999999996</v>
      </c>
      <c r="V1275" s="1">
        <f t="shared" si="118"/>
        <v>5681.6</v>
      </c>
      <c r="W1275" s="4">
        <f t="shared" si="119"/>
        <v>0.53</v>
      </c>
      <c r="X1275" s="1" t="s">
        <v>65</v>
      </c>
      <c r="Y1275" s="1" t="s">
        <v>57</v>
      </c>
      <c r="Z1275" s="1" t="s">
        <v>41</v>
      </c>
      <c r="AA1275" s="2">
        <v>46040</v>
      </c>
      <c r="AB1275" s="1">
        <v>5</v>
      </c>
      <c r="AC1275" s="1" t="s">
        <v>42</v>
      </c>
    </row>
    <row r="1276" spans="1:29">
      <c r="A1276" s="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c r="P1276" s="1">
        <f t="shared" si="114"/>
        <v>1080</v>
      </c>
      <c r="Q1276" s="1">
        <v>0</v>
      </c>
      <c r="R1276" s="1">
        <f t="shared" si="115"/>
        <v>0</v>
      </c>
      <c r="S1276" s="1">
        <f t="shared" si="116"/>
        <v>1080</v>
      </c>
      <c r="T1276" s="1">
        <v>0.35</v>
      </c>
      <c r="U1276" s="1">
        <f t="shared" si="117"/>
        <v>378</v>
      </c>
      <c r="V1276" s="1">
        <f t="shared" si="118"/>
        <v>702</v>
      </c>
      <c r="W1276" s="4">
        <f t="shared" si="119"/>
        <v>0.65</v>
      </c>
      <c r="X1276" s="1" t="s">
        <v>65</v>
      </c>
      <c r="Y1276" s="1" t="s">
        <v>72</v>
      </c>
      <c r="Z1276" s="1" t="s">
        <v>41</v>
      </c>
      <c r="AA1276" s="2">
        <v>46039</v>
      </c>
      <c r="AB1276" s="1">
        <v>4</v>
      </c>
      <c r="AC1276" s="1" t="s">
        <v>42</v>
      </c>
    </row>
    <row r="1277" spans="1:29">
      <c r="A1277" s="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c r="P1277" s="1">
        <f t="shared" si="114"/>
        <v>3810</v>
      </c>
      <c r="Q1277" s="1">
        <v>30</v>
      </c>
      <c r="R1277" s="1">
        <f t="shared" si="115"/>
        <v>1143</v>
      </c>
      <c r="S1277" s="1">
        <f t="shared" si="116"/>
        <v>2667</v>
      </c>
      <c r="T1277" s="1">
        <v>0.45</v>
      </c>
      <c r="U1277" s="1">
        <f t="shared" si="117"/>
        <v>1200.1500000000001</v>
      </c>
      <c r="V1277" s="1">
        <f t="shared" si="118"/>
        <v>1466.85</v>
      </c>
      <c r="W1277" s="4">
        <f t="shared" si="119"/>
        <v>0.54999999999999993</v>
      </c>
      <c r="X1277" s="1" t="s">
        <v>39</v>
      </c>
      <c r="Y1277" s="1" t="s">
        <v>72</v>
      </c>
      <c r="Z1277" s="1" t="s">
        <v>41</v>
      </c>
      <c r="AA1277" s="2">
        <v>46040</v>
      </c>
      <c r="AB1277" s="1">
        <v>3</v>
      </c>
      <c r="AC1277" s="1" t="s">
        <v>42</v>
      </c>
    </row>
    <row r="1278" spans="1:29">
      <c r="A1278" s="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c r="P1278" s="1">
        <f t="shared" si="114"/>
        <v>15090</v>
      </c>
      <c r="Q1278" s="1">
        <v>5</v>
      </c>
      <c r="R1278" s="1">
        <f t="shared" si="115"/>
        <v>754.5</v>
      </c>
      <c r="S1278" s="1">
        <f t="shared" si="116"/>
        <v>14335.5</v>
      </c>
      <c r="T1278" s="1">
        <v>0.5</v>
      </c>
      <c r="U1278" s="1">
        <f t="shared" si="117"/>
        <v>7167.75</v>
      </c>
      <c r="V1278" s="1">
        <f t="shared" si="118"/>
        <v>7167.75</v>
      </c>
      <c r="W1278" s="4">
        <f t="shared" si="119"/>
        <v>0.5</v>
      </c>
      <c r="X1278" s="1" t="s">
        <v>56</v>
      </c>
      <c r="Y1278" s="1" t="s">
        <v>40</v>
      </c>
      <c r="Z1278" s="1" t="s">
        <v>51</v>
      </c>
      <c r="AA1278" s="2">
        <v>46041</v>
      </c>
      <c r="AB1278" s="1"/>
      <c r="AC1278" s="1" t="s">
        <v>42</v>
      </c>
    </row>
    <row r="1279" spans="1:29">
      <c r="A1279" s="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c r="P1279" s="1">
        <f t="shared" si="114"/>
        <v>10500</v>
      </c>
      <c r="Q1279" s="1">
        <v>25</v>
      </c>
      <c r="R1279" s="1">
        <f t="shared" si="115"/>
        <v>2625</v>
      </c>
      <c r="S1279" s="1">
        <f t="shared" si="116"/>
        <v>7875</v>
      </c>
      <c r="T1279" s="1">
        <v>0.5</v>
      </c>
      <c r="U1279" s="1">
        <f t="shared" si="117"/>
        <v>3937.5</v>
      </c>
      <c r="V1279" s="1">
        <f t="shared" si="118"/>
        <v>3937.5</v>
      </c>
      <c r="W1279" s="4">
        <f t="shared" si="119"/>
        <v>0.5</v>
      </c>
      <c r="X1279" s="1" t="s">
        <v>104</v>
      </c>
      <c r="Y1279" s="1" t="s">
        <v>40</v>
      </c>
      <c r="Z1279" s="1" t="s">
        <v>41</v>
      </c>
      <c r="AA1279" s="2">
        <v>46040</v>
      </c>
      <c r="AB1279" s="1">
        <v>4</v>
      </c>
      <c r="AC1279" s="1" t="s">
        <v>42</v>
      </c>
    </row>
    <row r="1280" spans="1:29">
      <c r="A1280" s="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c r="P1280" s="1">
        <f t="shared" si="114"/>
        <v>32300</v>
      </c>
      <c r="Q1280" s="1">
        <v>0</v>
      </c>
      <c r="R1280" s="1">
        <f t="shared" si="115"/>
        <v>0</v>
      </c>
      <c r="S1280" s="1">
        <f t="shared" si="116"/>
        <v>32300</v>
      </c>
      <c r="T1280" s="1">
        <v>0.47</v>
      </c>
      <c r="U1280" s="1">
        <f t="shared" si="117"/>
        <v>15181</v>
      </c>
      <c r="V1280" s="1">
        <f t="shared" si="118"/>
        <v>17119</v>
      </c>
      <c r="W1280" s="4">
        <f t="shared" si="119"/>
        <v>0.53</v>
      </c>
      <c r="X1280" s="1" t="s">
        <v>104</v>
      </c>
      <c r="Y1280" s="1" t="s">
        <v>72</v>
      </c>
      <c r="Z1280" s="1" t="s">
        <v>41</v>
      </c>
      <c r="AA1280" s="2">
        <v>46046</v>
      </c>
      <c r="AB1280" s="1">
        <v>4</v>
      </c>
      <c r="AC1280" s="1" t="s">
        <v>42</v>
      </c>
    </row>
    <row r="1281" spans="1:29">
      <c r="A1281" s="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c r="P1281" s="1">
        <f t="shared" si="114"/>
        <v>490</v>
      </c>
      <c r="Q1281" s="1">
        <v>0</v>
      </c>
      <c r="R1281" s="1">
        <f t="shared" si="115"/>
        <v>0</v>
      </c>
      <c r="S1281" s="1">
        <f t="shared" si="116"/>
        <v>490</v>
      </c>
      <c r="T1281" s="1">
        <v>0.62</v>
      </c>
      <c r="U1281" s="1">
        <f t="shared" si="117"/>
        <v>303.8</v>
      </c>
      <c r="V1281" s="1">
        <f t="shared" si="118"/>
        <v>186.2</v>
      </c>
      <c r="W1281" s="4">
        <f t="shared" si="119"/>
        <v>0.38</v>
      </c>
      <c r="X1281" s="1" t="s">
        <v>39</v>
      </c>
      <c r="Y1281" s="1" t="s">
        <v>72</v>
      </c>
      <c r="Z1281" s="1" t="s">
        <v>41</v>
      </c>
      <c r="AA1281" s="2">
        <v>46046</v>
      </c>
      <c r="AB1281" s="1">
        <v>4</v>
      </c>
      <c r="AC1281" s="1" t="s">
        <v>42</v>
      </c>
    </row>
    <row r="1282" spans="1:29">
      <c r="A1282" s="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c r="P1282" s="1">
        <f t="shared" si="114"/>
        <v>7560</v>
      </c>
      <c r="Q1282" s="1">
        <v>30</v>
      </c>
      <c r="R1282" s="1">
        <f t="shared" si="115"/>
        <v>2268</v>
      </c>
      <c r="S1282" s="1">
        <f t="shared" si="116"/>
        <v>5292</v>
      </c>
      <c r="T1282" s="1">
        <v>0.45</v>
      </c>
      <c r="U1282" s="1">
        <f t="shared" si="117"/>
        <v>2381.4</v>
      </c>
      <c r="V1282" s="1">
        <f t="shared" si="118"/>
        <v>2910.6</v>
      </c>
      <c r="W1282" s="4">
        <f t="shared" si="119"/>
        <v>0.54999999999999993</v>
      </c>
      <c r="X1282" s="1" t="s">
        <v>147</v>
      </c>
      <c r="Y1282" s="1" t="s">
        <v>57</v>
      </c>
      <c r="Z1282" s="1" t="s">
        <v>41</v>
      </c>
      <c r="AA1282" s="2">
        <v>46045</v>
      </c>
      <c r="AB1282" s="1">
        <v>5</v>
      </c>
      <c r="AC1282" s="1" t="s">
        <v>42</v>
      </c>
    </row>
    <row r="1283" spans="1:29">
      <c r="A1283" s="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c r="P1283" s="1">
        <f t="shared" ref="P1283:P1346" si="120">PRODUCT(N1283,O1283)</f>
        <v>4050</v>
      </c>
      <c r="Q1283" s="1">
        <v>0</v>
      </c>
      <c r="R1283" s="1">
        <f t="shared" ref="R1283:R1346" si="121">P1283*(Q1283/100)</f>
        <v>0</v>
      </c>
      <c r="S1283" s="1">
        <f t="shared" ref="S1283:S1346" si="122">P1283-R1283</f>
        <v>4050</v>
      </c>
      <c r="T1283" s="1">
        <v>0.47</v>
      </c>
      <c r="U1283" s="1">
        <f t="shared" ref="U1283:U1346" si="123">S1283*T1283</f>
        <v>1903.5</v>
      </c>
      <c r="V1283" s="1">
        <f t="shared" ref="V1283:V1346" si="124">S1283-U1283</f>
        <v>2146.5</v>
      </c>
      <c r="W1283" s="4">
        <f t="shared" ref="W1283:W1346" si="125">(V1283/S1283)</f>
        <v>0.53</v>
      </c>
      <c r="X1283" s="1" t="s">
        <v>92</v>
      </c>
      <c r="Y1283" s="1" t="s">
        <v>57</v>
      </c>
      <c r="Z1283" s="1" t="s">
        <v>41</v>
      </c>
      <c r="AA1283" s="2">
        <v>46043</v>
      </c>
      <c r="AB1283" s="1">
        <v>4</v>
      </c>
      <c r="AC1283" s="1" t="s">
        <v>42</v>
      </c>
    </row>
    <row r="1284" spans="1:29">
      <c r="A1284" s="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c r="P1284" s="1">
        <f t="shared" si="120"/>
        <v>245050</v>
      </c>
      <c r="Q1284" s="1">
        <v>0</v>
      </c>
      <c r="R1284" s="1">
        <f t="shared" si="121"/>
        <v>0</v>
      </c>
      <c r="S1284" s="1">
        <f t="shared" si="122"/>
        <v>245050</v>
      </c>
      <c r="T1284" s="1">
        <v>0.57999999999999996</v>
      </c>
      <c r="U1284" s="1">
        <f t="shared" si="123"/>
        <v>142129</v>
      </c>
      <c r="V1284" s="1">
        <f t="shared" si="124"/>
        <v>102921</v>
      </c>
      <c r="W1284" s="4">
        <f t="shared" si="125"/>
        <v>0.42</v>
      </c>
      <c r="X1284" s="1" t="s">
        <v>56</v>
      </c>
      <c r="Y1284" s="1" t="s">
        <v>81</v>
      </c>
      <c r="Z1284" s="1" t="s">
        <v>51</v>
      </c>
      <c r="AA1284" s="2">
        <v>46043</v>
      </c>
      <c r="AB1284" s="1"/>
      <c r="AC1284" s="1" t="s">
        <v>42</v>
      </c>
    </row>
    <row r="1285" spans="1:29">
      <c r="A1285" s="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c r="P1285" s="1">
        <f t="shared" si="120"/>
        <v>5550</v>
      </c>
      <c r="Q1285" s="1">
        <v>30</v>
      </c>
      <c r="R1285" s="1">
        <f t="shared" si="121"/>
        <v>1665</v>
      </c>
      <c r="S1285" s="1">
        <f t="shared" si="122"/>
        <v>3885</v>
      </c>
      <c r="T1285" s="1">
        <v>0.35</v>
      </c>
      <c r="U1285" s="1">
        <f t="shared" si="123"/>
        <v>1359.75</v>
      </c>
      <c r="V1285" s="1">
        <f t="shared" si="124"/>
        <v>2525.25</v>
      </c>
      <c r="W1285" s="4">
        <f t="shared" si="125"/>
        <v>0.65</v>
      </c>
      <c r="X1285" s="1" t="s">
        <v>92</v>
      </c>
      <c r="Y1285" s="1" t="s">
        <v>72</v>
      </c>
      <c r="Z1285" s="1" t="s">
        <v>41</v>
      </c>
      <c r="AA1285" s="2">
        <v>46047</v>
      </c>
      <c r="AB1285" s="1">
        <v>4</v>
      </c>
      <c r="AC1285" s="1" t="s">
        <v>42</v>
      </c>
    </row>
    <row r="1286" spans="1:29">
      <c r="A1286" s="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c r="P1286" s="1">
        <f t="shared" si="120"/>
        <v>2200</v>
      </c>
      <c r="Q1286" s="1">
        <v>0</v>
      </c>
      <c r="R1286" s="1">
        <f t="shared" si="121"/>
        <v>0</v>
      </c>
      <c r="S1286" s="1">
        <f t="shared" si="122"/>
        <v>2200</v>
      </c>
      <c r="T1286" s="1">
        <v>0.62</v>
      </c>
      <c r="U1286" s="1">
        <f t="shared" si="123"/>
        <v>1364</v>
      </c>
      <c r="V1286" s="1">
        <f t="shared" si="124"/>
        <v>836</v>
      </c>
      <c r="W1286" s="4">
        <f t="shared" si="125"/>
        <v>0.38</v>
      </c>
      <c r="X1286" s="1" t="s">
        <v>50</v>
      </c>
      <c r="Y1286" s="1" t="s">
        <v>81</v>
      </c>
      <c r="Z1286" s="1" t="s">
        <v>41</v>
      </c>
      <c r="AA1286" s="2">
        <v>46048</v>
      </c>
      <c r="AB1286" s="1">
        <v>3</v>
      </c>
      <c r="AC1286" s="1" t="s">
        <v>42</v>
      </c>
    </row>
    <row r="1287" spans="1:29">
      <c r="A1287" s="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c r="P1287" s="1">
        <f t="shared" si="120"/>
        <v>5550</v>
      </c>
      <c r="Q1287" s="1">
        <v>10</v>
      </c>
      <c r="R1287" s="1">
        <f t="shared" si="121"/>
        <v>555</v>
      </c>
      <c r="S1287" s="1">
        <f t="shared" si="122"/>
        <v>4995</v>
      </c>
      <c r="T1287" s="1">
        <v>0.35</v>
      </c>
      <c r="U1287" s="1">
        <f t="shared" si="123"/>
        <v>1748.25</v>
      </c>
      <c r="V1287" s="1">
        <f t="shared" si="124"/>
        <v>3246.75</v>
      </c>
      <c r="W1287" s="4">
        <f t="shared" si="125"/>
        <v>0.65</v>
      </c>
      <c r="X1287" s="1" t="s">
        <v>147</v>
      </c>
      <c r="Y1287" s="1" t="s">
        <v>40</v>
      </c>
      <c r="Z1287" s="1" t="s">
        <v>41</v>
      </c>
      <c r="AA1287" s="2">
        <v>46047</v>
      </c>
      <c r="AB1287" s="1">
        <v>3</v>
      </c>
      <c r="AC1287" s="1" t="s">
        <v>42</v>
      </c>
    </row>
    <row r="1288" spans="1:29">
      <c r="A1288" s="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c r="P1288" s="1">
        <f t="shared" si="120"/>
        <v>133260</v>
      </c>
      <c r="Q1288" s="1">
        <v>5</v>
      </c>
      <c r="R1288" s="1">
        <f t="shared" si="121"/>
        <v>6663</v>
      </c>
      <c r="S1288" s="1">
        <f t="shared" si="122"/>
        <v>126597</v>
      </c>
      <c r="T1288" s="1">
        <v>0.57999999999999996</v>
      </c>
      <c r="U1288" s="1">
        <f t="shared" si="123"/>
        <v>73426.259999999995</v>
      </c>
      <c r="V1288" s="1">
        <f t="shared" si="124"/>
        <v>53170.740000000005</v>
      </c>
      <c r="W1288" s="4">
        <f t="shared" si="125"/>
        <v>0.42000000000000004</v>
      </c>
      <c r="X1288" s="1" t="s">
        <v>50</v>
      </c>
      <c r="Y1288" s="1" t="s">
        <v>57</v>
      </c>
      <c r="Z1288" s="1" t="s">
        <v>41</v>
      </c>
      <c r="AA1288" s="2">
        <v>46047</v>
      </c>
      <c r="AB1288" s="1">
        <v>3</v>
      </c>
      <c r="AC1288" s="1" t="s">
        <v>42</v>
      </c>
    </row>
    <row r="1289" spans="1:29">
      <c r="A1289" s="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c r="P1289" s="1">
        <f t="shared" si="120"/>
        <v>8640</v>
      </c>
      <c r="Q1289" s="1">
        <v>15</v>
      </c>
      <c r="R1289" s="1">
        <f t="shared" si="121"/>
        <v>1296</v>
      </c>
      <c r="S1289" s="1">
        <f t="shared" si="122"/>
        <v>7344</v>
      </c>
      <c r="T1289" s="1">
        <v>0.5</v>
      </c>
      <c r="U1289" s="1">
        <f t="shared" si="123"/>
        <v>3672</v>
      </c>
      <c r="V1289" s="1">
        <f t="shared" si="124"/>
        <v>3672</v>
      </c>
      <c r="W1289" s="4">
        <f t="shared" si="125"/>
        <v>0.5</v>
      </c>
      <c r="X1289" s="1" t="s">
        <v>56</v>
      </c>
      <c r="Y1289" s="1" t="s">
        <v>72</v>
      </c>
      <c r="Z1289" s="1" t="s">
        <v>66</v>
      </c>
      <c r="AA1289" s="1"/>
      <c r="AB1289" s="1"/>
      <c r="AC1289" s="1" t="s">
        <v>42</v>
      </c>
    </row>
    <row r="1290" spans="1:29">
      <c r="A1290" s="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c r="P1290" s="1">
        <f t="shared" si="120"/>
        <v>19140</v>
      </c>
      <c r="Q1290" s="1">
        <v>25</v>
      </c>
      <c r="R1290" s="1">
        <f t="shared" si="121"/>
        <v>4785</v>
      </c>
      <c r="S1290" s="1">
        <f t="shared" si="122"/>
        <v>14355</v>
      </c>
      <c r="T1290" s="1">
        <v>0.48</v>
      </c>
      <c r="U1290" s="1">
        <f t="shared" si="123"/>
        <v>6890.4</v>
      </c>
      <c r="V1290" s="1">
        <f t="shared" si="124"/>
        <v>7464.6</v>
      </c>
      <c r="W1290" s="4">
        <f t="shared" si="125"/>
        <v>0.52</v>
      </c>
      <c r="X1290" s="1" t="s">
        <v>104</v>
      </c>
      <c r="Y1290" s="1" t="s">
        <v>81</v>
      </c>
      <c r="Z1290" s="1" t="s">
        <v>120</v>
      </c>
      <c r="AA1290" s="1"/>
      <c r="AB1290" s="1"/>
      <c r="AC1290" s="1" t="s">
        <v>42</v>
      </c>
    </row>
    <row r="1291" spans="1:29">
      <c r="A1291" s="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c r="P1291" s="1">
        <f t="shared" si="120"/>
        <v>44650</v>
      </c>
      <c r="Q1291" s="1">
        <v>15</v>
      </c>
      <c r="R1291" s="1">
        <f t="shared" si="121"/>
        <v>6697.5</v>
      </c>
      <c r="S1291" s="1">
        <f t="shared" si="122"/>
        <v>37952.5</v>
      </c>
      <c r="T1291" s="1">
        <v>0.48</v>
      </c>
      <c r="U1291" s="1">
        <f t="shared" si="123"/>
        <v>18217.2</v>
      </c>
      <c r="V1291" s="1">
        <f t="shared" si="124"/>
        <v>19735.3</v>
      </c>
      <c r="W1291" s="4">
        <f t="shared" si="125"/>
        <v>0.52</v>
      </c>
      <c r="X1291" s="1" t="s">
        <v>104</v>
      </c>
      <c r="Y1291" s="1" t="s">
        <v>72</v>
      </c>
      <c r="Z1291" s="1" t="s">
        <v>41</v>
      </c>
      <c r="AA1291" s="2">
        <v>46046</v>
      </c>
      <c r="AB1291" s="1">
        <v>3</v>
      </c>
      <c r="AC1291" s="1" t="s">
        <v>42</v>
      </c>
    </row>
    <row r="1292" spans="1:29">
      <c r="A1292" s="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c r="P1292" s="1">
        <f t="shared" si="120"/>
        <v>327280</v>
      </c>
      <c r="Q1292" s="1">
        <v>30</v>
      </c>
      <c r="R1292" s="1">
        <f t="shared" si="121"/>
        <v>98184</v>
      </c>
      <c r="S1292" s="1">
        <f t="shared" si="122"/>
        <v>229096</v>
      </c>
      <c r="T1292" s="1">
        <v>0.57999999999999996</v>
      </c>
      <c r="U1292" s="1">
        <f t="shared" si="123"/>
        <v>132875.68</v>
      </c>
      <c r="V1292" s="1">
        <f t="shared" si="124"/>
        <v>96220.32</v>
      </c>
      <c r="W1292" s="4">
        <f t="shared" si="125"/>
        <v>0.42000000000000004</v>
      </c>
      <c r="X1292" s="1" t="s">
        <v>50</v>
      </c>
      <c r="Y1292" s="1" t="s">
        <v>72</v>
      </c>
      <c r="Z1292" s="1" t="s">
        <v>120</v>
      </c>
      <c r="AA1292" s="1"/>
      <c r="AB1292" s="1"/>
      <c r="AC1292" s="1" t="s">
        <v>42</v>
      </c>
    </row>
    <row r="1293" spans="1:29">
      <c r="A1293" s="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c r="P1293" s="1">
        <f t="shared" si="120"/>
        <v>6420</v>
      </c>
      <c r="Q1293" s="1">
        <v>10</v>
      </c>
      <c r="R1293" s="1">
        <f t="shared" si="121"/>
        <v>642</v>
      </c>
      <c r="S1293" s="1">
        <f t="shared" si="122"/>
        <v>5778</v>
      </c>
      <c r="T1293" s="1">
        <v>0.52</v>
      </c>
      <c r="U1293" s="1">
        <f t="shared" si="123"/>
        <v>3004.56</v>
      </c>
      <c r="V1293" s="1">
        <f t="shared" si="124"/>
        <v>2773.44</v>
      </c>
      <c r="W1293" s="4">
        <f t="shared" si="125"/>
        <v>0.48</v>
      </c>
      <c r="X1293" s="1" t="s">
        <v>147</v>
      </c>
      <c r="Y1293" s="1" t="s">
        <v>40</v>
      </c>
      <c r="Z1293" s="1" t="s">
        <v>22</v>
      </c>
      <c r="AA1293" s="1"/>
      <c r="AB1293" s="1"/>
      <c r="AC1293" s="1" t="s">
        <v>93</v>
      </c>
    </row>
    <row r="1294" spans="1:29">
      <c r="A1294" s="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c r="P1294" s="1">
        <f t="shared" si="120"/>
        <v>3600</v>
      </c>
      <c r="Q1294" s="1">
        <v>20</v>
      </c>
      <c r="R1294" s="1">
        <f t="shared" si="121"/>
        <v>720</v>
      </c>
      <c r="S1294" s="1">
        <f t="shared" si="122"/>
        <v>2880</v>
      </c>
      <c r="T1294" s="1">
        <v>0.47</v>
      </c>
      <c r="U1294" s="1">
        <f t="shared" si="123"/>
        <v>1353.6</v>
      </c>
      <c r="V1294" s="1">
        <f t="shared" si="124"/>
        <v>1526.4</v>
      </c>
      <c r="W1294" s="4">
        <f t="shared" si="125"/>
        <v>0.53</v>
      </c>
      <c r="X1294" s="1" t="s">
        <v>147</v>
      </c>
      <c r="Y1294" s="1" t="s">
        <v>81</v>
      </c>
      <c r="Z1294" s="1" t="s">
        <v>66</v>
      </c>
      <c r="AA1294" s="1"/>
      <c r="AB1294" s="1"/>
      <c r="AC1294" s="1" t="s">
        <v>42</v>
      </c>
    </row>
    <row r="1295" spans="1:29">
      <c r="A1295" s="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c r="P1295" s="1">
        <f t="shared" si="120"/>
        <v>5790</v>
      </c>
      <c r="Q1295" s="1">
        <v>0</v>
      </c>
      <c r="R1295" s="1">
        <f t="shared" si="121"/>
        <v>0</v>
      </c>
      <c r="S1295" s="1">
        <f t="shared" si="122"/>
        <v>5790</v>
      </c>
      <c r="T1295" s="1">
        <v>0.52</v>
      </c>
      <c r="U1295" s="1">
        <f t="shared" si="123"/>
        <v>3010.8</v>
      </c>
      <c r="V1295" s="1">
        <f t="shared" si="124"/>
        <v>2779.2</v>
      </c>
      <c r="W1295" s="4">
        <f t="shared" si="125"/>
        <v>0.48</v>
      </c>
      <c r="X1295" s="1" t="s">
        <v>65</v>
      </c>
      <c r="Y1295" s="1" t="s">
        <v>40</v>
      </c>
      <c r="Z1295" s="1" t="s">
        <v>41</v>
      </c>
      <c r="AA1295" s="2">
        <v>46049</v>
      </c>
      <c r="AB1295" s="1">
        <v>4</v>
      </c>
      <c r="AC1295" s="1" t="s">
        <v>42</v>
      </c>
    </row>
    <row r="1296" spans="1:29">
      <c r="A1296" s="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c r="P1296" s="1">
        <f t="shared" si="120"/>
        <v>10050</v>
      </c>
      <c r="Q1296" s="1">
        <v>0</v>
      </c>
      <c r="R1296" s="1">
        <f t="shared" si="121"/>
        <v>0</v>
      </c>
      <c r="S1296" s="1">
        <f t="shared" si="122"/>
        <v>10050</v>
      </c>
      <c r="T1296" s="1">
        <v>0.47</v>
      </c>
      <c r="U1296" s="1">
        <f t="shared" si="123"/>
        <v>4723.5</v>
      </c>
      <c r="V1296" s="1">
        <f t="shared" si="124"/>
        <v>5326.5</v>
      </c>
      <c r="W1296" s="4">
        <f t="shared" si="125"/>
        <v>0.53</v>
      </c>
      <c r="X1296" s="1" t="s">
        <v>39</v>
      </c>
      <c r="Y1296" s="1" t="s">
        <v>40</v>
      </c>
      <c r="Z1296" s="1" t="s">
        <v>41</v>
      </c>
      <c r="AA1296" s="2">
        <v>46045</v>
      </c>
      <c r="AB1296" s="1">
        <v>3</v>
      </c>
      <c r="AC1296" s="1" t="s">
        <v>42</v>
      </c>
    </row>
    <row r="1297" spans="1:29">
      <c r="A1297" s="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c r="P1297" s="1">
        <f t="shared" si="120"/>
        <v>18920</v>
      </c>
      <c r="Q1297" s="1">
        <v>25</v>
      </c>
      <c r="R1297" s="1">
        <f t="shared" si="121"/>
        <v>4730</v>
      </c>
      <c r="S1297" s="1">
        <f t="shared" si="122"/>
        <v>14190</v>
      </c>
      <c r="T1297" s="1">
        <v>0.47</v>
      </c>
      <c r="U1297" s="1">
        <f t="shared" si="123"/>
        <v>6669.2999999999993</v>
      </c>
      <c r="V1297" s="1">
        <f t="shared" si="124"/>
        <v>7520.7000000000007</v>
      </c>
      <c r="W1297" s="4">
        <f t="shared" si="125"/>
        <v>0.53</v>
      </c>
      <c r="X1297" s="1" t="s">
        <v>50</v>
      </c>
      <c r="Y1297" s="1" t="s">
        <v>40</v>
      </c>
      <c r="Z1297" s="1" t="s">
        <v>22</v>
      </c>
      <c r="AA1297" s="1"/>
      <c r="AB1297" s="1"/>
      <c r="AC1297" s="1" t="s">
        <v>93</v>
      </c>
    </row>
    <row r="1298" spans="1:29">
      <c r="A1298" s="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c r="P1298" s="1">
        <f t="shared" si="120"/>
        <v>4900</v>
      </c>
      <c r="Q1298" s="1">
        <v>0</v>
      </c>
      <c r="R1298" s="1">
        <f t="shared" si="121"/>
        <v>0</v>
      </c>
      <c r="S1298" s="1">
        <f t="shared" si="122"/>
        <v>4900</v>
      </c>
      <c r="T1298" s="1">
        <v>0.62</v>
      </c>
      <c r="U1298" s="1">
        <f t="shared" si="123"/>
        <v>3038</v>
      </c>
      <c r="V1298" s="1">
        <f t="shared" si="124"/>
        <v>1862</v>
      </c>
      <c r="W1298" s="4">
        <f t="shared" si="125"/>
        <v>0.38</v>
      </c>
      <c r="X1298" s="1" t="s">
        <v>104</v>
      </c>
      <c r="Y1298" s="1" t="s">
        <v>57</v>
      </c>
      <c r="Z1298" s="1" t="s">
        <v>41</v>
      </c>
      <c r="AA1298" s="2">
        <v>46046</v>
      </c>
      <c r="AB1298" s="1">
        <v>5</v>
      </c>
      <c r="AC1298" s="1" t="s">
        <v>42</v>
      </c>
    </row>
    <row r="1299" spans="1:29">
      <c r="A1299" s="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c r="P1299" s="1">
        <f t="shared" si="120"/>
        <v>9880</v>
      </c>
      <c r="Q1299" s="1">
        <v>10</v>
      </c>
      <c r="R1299" s="1">
        <f t="shared" si="121"/>
        <v>988</v>
      </c>
      <c r="S1299" s="1">
        <f t="shared" si="122"/>
        <v>8892</v>
      </c>
      <c r="T1299" s="1">
        <v>0.47</v>
      </c>
      <c r="U1299" s="1">
        <f t="shared" si="123"/>
        <v>4179.24</v>
      </c>
      <c r="V1299" s="1">
        <f t="shared" si="124"/>
        <v>4712.76</v>
      </c>
      <c r="W1299" s="4">
        <f t="shared" si="125"/>
        <v>0.53</v>
      </c>
      <c r="X1299" s="1" t="s">
        <v>147</v>
      </c>
      <c r="Y1299" s="1" t="s">
        <v>40</v>
      </c>
      <c r="Z1299" s="1" t="s">
        <v>51</v>
      </c>
      <c r="AA1299" s="2">
        <v>46052</v>
      </c>
      <c r="AB1299" s="1"/>
      <c r="AC1299" s="1" t="s">
        <v>42</v>
      </c>
    </row>
    <row r="1300" spans="1:29">
      <c r="A1300" s="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c r="P1300" s="1">
        <f t="shared" si="120"/>
        <v>1870</v>
      </c>
      <c r="Q1300" s="1">
        <v>30</v>
      </c>
      <c r="R1300" s="1">
        <f t="shared" si="121"/>
        <v>561</v>
      </c>
      <c r="S1300" s="1">
        <f t="shared" si="122"/>
        <v>1309</v>
      </c>
      <c r="T1300" s="1">
        <v>0.5</v>
      </c>
      <c r="U1300" s="1">
        <f t="shared" si="123"/>
        <v>654.5</v>
      </c>
      <c r="V1300" s="1">
        <f t="shared" si="124"/>
        <v>654.5</v>
      </c>
      <c r="W1300" s="4">
        <f t="shared" si="125"/>
        <v>0.5</v>
      </c>
      <c r="X1300" s="1" t="s">
        <v>56</v>
      </c>
      <c r="Y1300" s="1" t="s">
        <v>72</v>
      </c>
      <c r="Z1300" s="1" t="s">
        <v>41</v>
      </c>
      <c r="AA1300" s="2">
        <v>46053</v>
      </c>
      <c r="AB1300" s="1">
        <v>4</v>
      </c>
      <c r="AC1300" s="1" t="s">
        <v>42</v>
      </c>
    </row>
    <row r="1301" spans="1:29">
      <c r="A1301" s="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c r="P1301" s="1">
        <f t="shared" si="120"/>
        <v>1280</v>
      </c>
      <c r="Q1301" s="1">
        <v>0</v>
      </c>
      <c r="R1301" s="1">
        <f t="shared" si="121"/>
        <v>0</v>
      </c>
      <c r="S1301" s="1">
        <f t="shared" si="122"/>
        <v>1280</v>
      </c>
      <c r="T1301" s="1">
        <v>0.62</v>
      </c>
      <c r="U1301" s="1">
        <f t="shared" si="123"/>
        <v>793.6</v>
      </c>
      <c r="V1301" s="1">
        <f t="shared" si="124"/>
        <v>486.4</v>
      </c>
      <c r="W1301" s="4">
        <f t="shared" si="125"/>
        <v>0.38</v>
      </c>
      <c r="X1301" s="1" t="s">
        <v>147</v>
      </c>
      <c r="Y1301" s="1" t="s">
        <v>40</v>
      </c>
      <c r="Z1301" s="1" t="s">
        <v>41</v>
      </c>
      <c r="AA1301" s="2">
        <v>46050</v>
      </c>
      <c r="AB1301" s="1">
        <v>3</v>
      </c>
      <c r="AC1301" s="1" t="s">
        <v>42</v>
      </c>
    </row>
    <row r="1302" spans="1:29">
      <c r="A1302" s="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c r="P1302" s="1">
        <f t="shared" si="120"/>
        <v>12360</v>
      </c>
      <c r="Q1302" s="1">
        <v>0</v>
      </c>
      <c r="R1302" s="1">
        <f t="shared" si="121"/>
        <v>0</v>
      </c>
      <c r="S1302" s="1">
        <f t="shared" si="122"/>
        <v>12360</v>
      </c>
      <c r="T1302" s="1">
        <v>0.52</v>
      </c>
      <c r="U1302" s="1">
        <f t="shared" si="123"/>
        <v>6427.2</v>
      </c>
      <c r="V1302" s="1">
        <f t="shared" si="124"/>
        <v>5932.8</v>
      </c>
      <c r="W1302" s="4">
        <f t="shared" si="125"/>
        <v>0.48000000000000004</v>
      </c>
      <c r="X1302" s="1" t="s">
        <v>50</v>
      </c>
      <c r="Y1302" s="1" t="s">
        <v>72</v>
      </c>
      <c r="Z1302" s="1" t="s">
        <v>41</v>
      </c>
      <c r="AA1302" s="2">
        <v>46052</v>
      </c>
      <c r="AB1302" s="1">
        <v>5</v>
      </c>
      <c r="AC1302" s="1" t="s">
        <v>42</v>
      </c>
    </row>
    <row r="1303" spans="1:29">
      <c r="A1303" s="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c r="P1303" s="1">
        <f t="shared" si="120"/>
        <v>13100</v>
      </c>
      <c r="Q1303" s="1">
        <v>0</v>
      </c>
      <c r="R1303" s="1">
        <f t="shared" si="121"/>
        <v>0</v>
      </c>
      <c r="S1303" s="1">
        <f t="shared" si="122"/>
        <v>13100</v>
      </c>
      <c r="T1303" s="1">
        <v>0.45</v>
      </c>
      <c r="U1303" s="1">
        <f t="shared" si="123"/>
        <v>5895</v>
      </c>
      <c r="V1303" s="1">
        <f t="shared" si="124"/>
        <v>7205</v>
      </c>
      <c r="W1303" s="4">
        <f t="shared" si="125"/>
        <v>0.55000000000000004</v>
      </c>
      <c r="X1303" s="1" t="s">
        <v>39</v>
      </c>
      <c r="Y1303" s="1" t="s">
        <v>72</v>
      </c>
      <c r="Z1303" s="1" t="s">
        <v>41</v>
      </c>
      <c r="AA1303" s="2">
        <v>46052</v>
      </c>
      <c r="AB1303" s="1">
        <v>4</v>
      </c>
      <c r="AC1303" s="1" t="s">
        <v>42</v>
      </c>
    </row>
    <row r="1304" spans="1:29">
      <c r="A1304" s="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c r="P1304" s="1">
        <f t="shared" si="120"/>
        <v>11340</v>
      </c>
      <c r="Q1304" s="1">
        <v>25</v>
      </c>
      <c r="R1304" s="1">
        <f t="shared" si="121"/>
        <v>2835</v>
      </c>
      <c r="S1304" s="1">
        <f t="shared" si="122"/>
        <v>8505</v>
      </c>
      <c r="T1304" s="1">
        <v>0.5</v>
      </c>
      <c r="U1304" s="1">
        <f t="shared" si="123"/>
        <v>4252.5</v>
      </c>
      <c r="V1304" s="1">
        <f t="shared" si="124"/>
        <v>4252.5</v>
      </c>
      <c r="W1304" s="4">
        <f t="shared" si="125"/>
        <v>0.5</v>
      </c>
      <c r="X1304" s="1" t="s">
        <v>104</v>
      </c>
      <c r="Y1304" s="1" t="s">
        <v>72</v>
      </c>
      <c r="Z1304" s="1" t="s">
        <v>41</v>
      </c>
      <c r="AA1304" s="2">
        <v>46049</v>
      </c>
      <c r="AB1304" s="1">
        <v>4</v>
      </c>
      <c r="AC1304" s="1" t="s">
        <v>42</v>
      </c>
    </row>
    <row r="1305" spans="1:29">
      <c r="A1305" s="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c r="P1305" s="1">
        <f t="shared" si="120"/>
        <v>22230</v>
      </c>
      <c r="Q1305" s="1">
        <v>0</v>
      </c>
      <c r="R1305" s="1">
        <f t="shared" si="121"/>
        <v>0</v>
      </c>
      <c r="S1305" s="1">
        <f t="shared" si="122"/>
        <v>22230</v>
      </c>
      <c r="T1305" s="1">
        <v>0.52</v>
      </c>
      <c r="U1305" s="1">
        <f t="shared" si="123"/>
        <v>11559.6</v>
      </c>
      <c r="V1305" s="1">
        <f t="shared" si="124"/>
        <v>10670.4</v>
      </c>
      <c r="W1305" s="4">
        <f t="shared" si="125"/>
        <v>0.48</v>
      </c>
      <c r="X1305" s="1" t="s">
        <v>50</v>
      </c>
      <c r="Y1305" s="1" t="s">
        <v>81</v>
      </c>
      <c r="Z1305" s="1" t="s">
        <v>41</v>
      </c>
      <c r="AA1305" s="2">
        <v>46053</v>
      </c>
      <c r="AB1305" s="1">
        <v>5</v>
      </c>
      <c r="AC1305" s="1" t="s">
        <v>42</v>
      </c>
    </row>
    <row r="1306" spans="1:29">
      <c r="A1306" s="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c r="P1306" s="1">
        <f t="shared" si="120"/>
        <v>9700</v>
      </c>
      <c r="Q1306" s="1">
        <v>20</v>
      </c>
      <c r="R1306" s="1">
        <f t="shared" si="121"/>
        <v>1940</v>
      </c>
      <c r="S1306" s="1">
        <f t="shared" si="122"/>
        <v>7760</v>
      </c>
      <c r="T1306" s="1">
        <v>0.48</v>
      </c>
      <c r="U1306" s="1">
        <f t="shared" si="123"/>
        <v>3724.7999999999997</v>
      </c>
      <c r="V1306" s="1">
        <f t="shared" si="124"/>
        <v>4035.2000000000003</v>
      </c>
      <c r="W1306" s="4">
        <f t="shared" si="125"/>
        <v>0.52</v>
      </c>
      <c r="X1306" s="1" t="s">
        <v>50</v>
      </c>
      <c r="Y1306" s="1" t="s">
        <v>40</v>
      </c>
      <c r="Z1306" s="1" t="s">
        <v>66</v>
      </c>
      <c r="AA1306" s="1"/>
      <c r="AB1306" s="1"/>
      <c r="AC1306" s="1" t="s">
        <v>42</v>
      </c>
    </row>
    <row r="1307" spans="1:29">
      <c r="A1307" s="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c r="P1307" s="1">
        <f t="shared" si="120"/>
        <v>780</v>
      </c>
      <c r="Q1307" s="1">
        <v>10</v>
      </c>
      <c r="R1307" s="1">
        <f t="shared" si="121"/>
        <v>78</v>
      </c>
      <c r="S1307" s="1">
        <f t="shared" si="122"/>
        <v>702</v>
      </c>
      <c r="T1307" s="1">
        <v>0.62</v>
      </c>
      <c r="U1307" s="1">
        <f t="shared" si="123"/>
        <v>435.24</v>
      </c>
      <c r="V1307" s="1">
        <f t="shared" si="124"/>
        <v>266.76</v>
      </c>
      <c r="W1307" s="4">
        <f t="shared" si="125"/>
        <v>0.38</v>
      </c>
      <c r="X1307" s="1" t="s">
        <v>147</v>
      </c>
      <c r="Y1307" s="1" t="s">
        <v>72</v>
      </c>
      <c r="Z1307" s="1" t="s">
        <v>41</v>
      </c>
      <c r="AA1307" s="2">
        <v>46049</v>
      </c>
      <c r="AB1307" s="1">
        <v>4</v>
      </c>
      <c r="AC1307" s="1" t="s">
        <v>42</v>
      </c>
    </row>
    <row r="1308" spans="1:29">
      <c r="A1308" s="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c r="P1308" s="1">
        <f t="shared" si="120"/>
        <v>1320</v>
      </c>
      <c r="Q1308" s="1">
        <v>5</v>
      </c>
      <c r="R1308" s="1">
        <f t="shared" si="121"/>
        <v>66</v>
      </c>
      <c r="S1308" s="1">
        <f t="shared" si="122"/>
        <v>1254</v>
      </c>
      <c r="T1308" s="1">
        <v>0.62</v>
      </c>
      <c r="U1308" s="1">
        <f t="shared" si="123"/>
        <v>777.48</v>
      </c>
      <c r="V1308" s="1">
        <f t="shared" si="124"/>
        <v>476.52</v>
      </c>
      <c r="W1308" s="4">
        <f t="shared" si="125"/>
        <v>0.38</v>
      </c>
      <c r="X1308" s="1" t="s">
        <v>147</v>
      </c>
      <c r="Y1308" s="1" t="s">
        <v>72</v>
      </c>
      <c r="Z1308" s="1" t="s">
        <v>41</v>
      </c>
      <c r="AA1308" s="2">
        <v>46049</v>
      </c>
      <c r="AB1308" s="1">
        <v>5</v>
      </c>
      <c r="AC1308" s="1" t="s">
        <v>42</v>
      </c>
    </row>
    <row r="1309" spans="1:29">
      <c r="A1309" s="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c r="P1309" s="1">
        <f t="shared" si="120"/>
        <v>5600</v>
      </c>
      <c r="Q1309" s="1">
        <v>10</v>
      </c>
      <c r="R1309" s="1">
        <f t="shared" si="121"/>
        <v>560</v>
      </c>
      <c r="S1309" s="1">
        <f t="shared" si="122"/>
        <v>5040</v>
      </c>
      <c r="T1309" s="1">
        <v>0.45</v>
      </c>
      <c r="U1309" s="1">
        <f t="shared" si="123"/>
        <v>2268</v>
      </c>
      <c r="V1309" s="1">
        <f t="shared" si="124"/>
        <v>2772</v>
      </c>
      <c r="W1309" s="4">
        <f t="shared" si="125"/>
        <v>0.55000000000000004</v>
      </c>
      <c r="X1309" s="1" t="s">
        <v>65</v>
      </c>
      <c r="Y1309" s="1" t="s">
        <v>72</v>
      </c>
      <c r="Z1309" s="1" t="s">
        <v>41</v>
      </c>
      <c r="AA1309" s="2">
        <v>46055</v>
      </c>
      <c r="AB1309" s="1">
        <v>5</v>
      </c>
      <c r="AC1309" s="1" t="s">
        <v>42</v>
      </c>
    </row>
    <row r="1310" spans="1:29">
      <c r="A1310" s="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c r="P1310" s="1">
        <f t="shared" si="120"/>
        <v>20880</v>
      </c>
      <c r="Q1310" s="1">
        <v>0</v>
      </c>
      <c r="R1310" s="1">
        <f t="shared" si="121"/>
        <v>0</v>
      </c>
      <c r="S1310" s="1">
        <f t="shared" si="122"/>
        <v>20880</v>
      </c>
      <c r="T1310" s="1">
        <v>0.48</v>
      </c>
      <c r="U1310" s="1">
        <f t="shared" si="123"/>
        <v>10022.4</v>
      </c>
      <c r="V1310" s="1">
        <f t="shared" si="124"/>
        <v>10857.6</v>
      </c>
      <c r="W1310" s="4">
        <f t="shared" si="125"/>
        <v>0.52</v>
      </c>
      <c r="X1310" s="1" t="s">
        <v>92</v>
      </c>
      <c r="Y1310" s="1" t="s">
        <v>40</v>
      </c>
      <c r="Z1310" s="1" t="s">
        <v>41</v>
      </c>
      <c r="AA1310" s="2">
        <v>46051</v>
      </c>
      <c r="AB1310" s="1">
        <v>5</v>
      </c>
      <c r="AC1310" s="1" t="s">
        <v>42</v>
      </c>
    </row>
    <row r="1311" spans="1:29">
      <c r="A1311" s="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c r="P1311" s="1">
        <f t="shared" si="120"/>
        <v>6000</v>
      </c>
      <c r="Q1311" s="1">
        <v>25</v>
      </c>
      <c r="R1311" s="1">
        <f t="shared" si="121"/>
        <v>1500</v>
      </c>
      <c r="S1311" s="1">
        <f t="shared" si="122"/>
        <v>4500</v>
      </c>
      <c r="T1311" s="1">
        <v>0.35</v>
      </c>
      <c r="U1311" s="1">
        <f t="shared" si="123"/>
        <v>1575</v>
      </c>
      <c r="V1311" s="1">
        <f t="shared" si="124"/>
        <v>2925</v>
      </c>
      <c r="W1311" s="4">
        <f t="shared" si="125"/>
        <v>0.65</v>
      </c>
      <c r="X1311" s="1" t="s">
        <v>147</v>
      </c>
      <c r="Y1311" s="1" t="s">
        <v>57</v>
      </c>
      <c r="Z1311" s="1" t="s">
        <v>22</v>
      </c>
      <c r="AA1311" s="1"/>
      <c r="AB1311" s="1"/>
      <c r="AC1311" s="1" t="s">
        <v>93</v>
      </c>
    </row>
    <row r="1312" spans="1:29">
      <c r="A1312" s="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c r="P1312" s="1">
        <f t="shared" si="120"/>
        <v>12840</v>
      </c>
      <c r="Q1312" s="1">
        <v>15</v>
      </c>
      <c r="R1312" s="1">
        <f t="shared" si="121"/>
        <v>1926</v>
      </c>
      <c r="S1312" s="1">
        <f t="shared" si="122"/>
        <v>10914</v>
      </c>
      <c r="T1312" s="1">
        <v>0.48</v>
      </c>
      <c r="U1312" s="1">
        <f t="shared" si="123"/>
        <v>5238.72</v>
      </c>
      <c r="V1312" s="1">
        <f t="shared" si="124"/>
        <v>5675.28</v>
      </c>
      <c r="W1312" s="4">
        <f t="shared" si="125"/>
        <v>0.52</v>
      </c>
      <c r="X1312" s="1" t="s">
        <v>39</v>
      </c>
      <c r="Y1312" s="1" t="s">
        <v>57</v>
      </c>
      <c r="Z1312" s="1" t="s">
        <v>41</v>
      </c>
      <c r="AA1312" s="2">
        <v>46051</v>
      </c>
      <c r="AB1312" s="1">
        <v>5</v>
      </c>
      <c r="AC1312" s="1" t="s">
        <v>42</v>
      </c>
    </row>
    <row r="1313" spans="1:29">
      <c r="A1313" s="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c r="P1313" s="1">
        <f t="shared" si="120"/>
        <v>4960</v>
      </c>
      <c r="Q1313" s="1">
        <v>30</v>
      </c>
      <c r="R1313" s="1">
        <f t="shared" si="121"/>
        <v>1488</v>
      </c>
      <c r="S1313" s="1">
        <f t="shared" si="122"/>
        <v>3472</v>
      </c>
      <c r="T1313" s="1">
        <v>0.35</v>
      </c>
      <c r="U1313" s="1">
        <f t="shared" si="123"/>
        <v>1215.1999999999998</v>
      </c>
      <c r="V1313" s="1">
        <f t="shared" si="124"/>
        <v>2256.8000000000002</v>
      </c>
      <c r="W1313" s="4">
        <f t="shared" si="125"/>
        <v>0.65</v>
      </c>
      <c r="X1313" s="1" t="s">
        <v>65</v>
      </c>
      <c r="Y1313" s="1" t="s">
        <v>72</v>
      </c>
      <c r="Z1313" s="1" t="s">
        <v>41</v>
      </c>
      <c r="AA1313" s="2">
        <v>46056</v>
      </c>
      <c r="AB1313" s="1">
        <v>4</v>
      </c>
      <c r="AC1313" s="1" t="s">
        <v>42</v>
      </c>
    </row>
    <row r="1314" spans="1:29">
      <c r="A1314" s="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c r="P1314" s="1">
        <f t="shared" si="120"/>
        <v>13720</v>
      </c>
      <c r="Q1314" s="1">
        <v>15</v>
      </c>
      <c r="R1314" s="1">
        <f t="shared" si="121"/>
        <v>2058</v>
      </c>
      <c r="S1314" s="1">
        <f t="shared" si="122"/>
        <v>11662</v>
      </c>
      <c r="T1314" s="1">
        <v>0.47</v>
      </c>
      <c r="U1314" s="1">
        <f t="shared" si="123"/>
        <v>5481.1399999999994</v>
      </c>
      <c r="V1314" s="1">
        <f t="shared" si="124"/>
        <v>6180.8600000000006</v>
      </c>
      <c r="W1314" s="4">
        <f t="shared" si="125"/>
        <v>0.53</v>
      </c>
      <c r="X1314" s="1" t="s">
        <v>39</v>
      </c>
      <c r="Y1314" s="1" t="s">
        <v>57</v>
      </c>
      <c r="Z1314" s="1" t="s">
        <v>120</v>
      </c>
      <c r="AA1314" s="1"/>
      <c r="AB1314" s="1"/>
      <c r="AC1314" s="1" t="s">
        <v>42</v>
      </c>
    </row>
    <row r="1315" spans="1:29">
      <c r="A1315" s="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c r="P1315" s="1">
        <f t="shared" si="120"/>
        <v>16000</v>
      </c>
      <c r="Q1315" s="1">
        <v>15</v>
      </c>
      <c r="R1315" s="1">
        <f t="shared" si="121"/>
        <v>2400</v>
      </c>
      <c r="S1315" s="1">
        <f t="shared" si="122"/>
        <v>13600</v>
      </c>
      <c r="T1315" s="1">
        <v>0.5</v>
      </c>
      <c r="U1315" s="1">
        <f t="shared" si="123"/>
        <v>6800</v>
      </c>
      <c r="V1315" s="1">
        <f t="shared" si="124"/>
        <v>6800</v>
      </c>
      <c r="W1315" s="4">
        <f t="shared" si="125"/>
        <v>0.5</v>
      </c>
      <c r="X1315" s="1" t="s">
        <v>104</v>
      </c>
      <c r="Y1315" s="1" t="s">
        <v>81</v>
      </c>
      <c r="Z1315" s="1" t="s">
        <v>41</v>
      </c>
      <c r="AA1315" s="2">
        <v>46056</v>
      </c>
      <c r="AB1315" s="1">
        <v>3</v>
      </c>
      <c r="AC1315" s="1" t="s">
        <v>42</v>
      </c>
    </row>
    <row r="1316" spans="1:29">
      <c r="A1316" s="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c r="P1316" s="1">
        <f t="shared" si="120"/>
        <v>10920</v>
      </c>
      <c r="Q1316" s="1">
        <v>5</v>
      </c>
      <c r="R1316" s="1">
        <f t="shared" si="121"/>
        <v>546</v>
      </c>
      <c r="S1316" s="1">
        <f t="shared" si="122"/>
        <v>10374</v>
      </c>
      <c r="T1316" s="1">
        <v>0.47</v>
      </c>
      <c r="U1316" s="1">
        <f t="shared" si="123"/>
        <v>4875.78</v>
      </c>
      <c r="V1316" s="1">
        <f t="shared" si="124"/>
        <v>5498.22</v>
      </c>
      <c r="W1316" s="4">
        <f t="shared" si="125"/>
        <v>0.53</v>
      </c>
      <c r="X1316" s="1" t="s">
        <v>65</v>
      </c>
      <c r="Y1316" s="1" t="s">
        <v>40</v>
      </c>
      <c r="Z1316" s="1" t="s">
        <v>120</v>
      </c>
      <c r="AA1316" s="1"/>
      <c r="AB1316" s="1"/>
      <c r="AC1316" s="1" t="s">
        <v>42</v>
      </c>
    </row>
    <row r="1317" spans="1:29">
      <c r="A1317" s="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c r="P1317" s="1">
        <f t="shared" si="120"/>
        <v>630</v>
      </c>
      <c r="Q1317" s="1">
        <v>20</v>
      </c>
      <c r="R1317" s="1">
        <f t="shared" si="121"/>
        <v>126</v>
      </c>
      <c r="S1317" s="1">
        <f t="shared" si="122"/>
        <v>504</v>
      </c>
      <c r="T1317" s="1">
        <v>0.62</v>
      </c>
      <c r="U1317" s="1">
        <f t="shared" si="123"/>
        <v>312.48</v>
      </c>
      <c r="V1317" s="1">
        <f t="shared" si="124"/>
        <v>191.51999999999998</v>
      </c>
      <c r="W1317" s="4">
        <f t="shared" si="125"/>
        <v>0.37999999999999995</v>
      </c>
      <c r="X1317" s="1" t="s">
        <v>104</v>
      </c>
      <c r="Y1317" s="1" t="s">
        <v>72</v>
      </c>
      <c r="Z1317" s="1" t="s">
        <v>41</v>
      </c>
      <c r="AA1317" s="2">
        <v>46057</v>
      </c>
      <c r="AB1317" s="1">
        <v>4</v>
      </c>
      <c r="AC1317" s="1" t="s">
        <v>42</v>
      </c>
    </row>
    <row r="1318" spans="1:29">
      <c r="A1318" s="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c r="P1318" s="1">
        <f t="shared" si="120"/>
        <v>1620</v>
      </c>
      <c r="Q1318" s="1">
        <v>20</v>
      </c>
      <c r="R1318" s="1">
        <f t="shared" si="121"/>
        <v>324</v>
      </c>
      <c r="S1318" s="1">
        <f t="shared" si="122"/>
        <v>1296</v>
      </c>
      <c r="T1318" s="1">
        <v>0.47</v>
      </c>
      <c r="U1318" s="1">
        <f t="shared" si="123"/>
        <v>609.12</v>
      </c>
      <c r="V1318" s="1">
        <f t="shared" si="124"/>
        <v>686.88</v>
      </c>
      <c r="W1318" s="4">
        <f t="shared" si="125"/>
        <v>0.53</v>
      </c>
      <c r="X1318" s="1" t="s">
        <v>56</v>
      </c>
      <c r="Y1318" s="1" t="s">
        <v>40</v>
      </c>
      <c r="Z1318" s="1" t="s">
        <v>22</v>
      </c>
      <c r="AA1318" s="1"/>
      <c r="AB1318" s="1"/>
      <c r="AC1318" s="1" t="s">
        <v>93</v>
      </c>
    </row>
    <row r="1319" spans="1:29">
      <c r="A1319" s="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c r="P1319" s="1">
        <f t="shared" si="120"/>
        <v>12840</v>
      </c>
      <c r="Q1319" s="1">
        <v>30</v>
      </c>
      <c r="R1319" s="1">
        <f t="shared" si="121"/>
        <v>3852</v>
      </c>
      <c r="S1319" s="1">
        <f t="shared" si="122"/>
        <v>8988</v>
      </c>
      <c r="T1319" s="1">
        <v>0.48</v>
      </c>
      <c r="U1319" s="1">
        <f t="shared" si="123"/>
        <v>4314.24</v>
      </c>
      <c r="V1319" s="1">
        <f t="shared" si="124"/>
        <v>4673.76</v>
      </c>
      <c r="W1319" s="4">
        <f t="shared" si="125"/>
        <v>0.52</v>
      </c>
      <c r="X1319" s="1" t="s">
        <v>92</v>
      </c>
      <c r="Y1319" s="1" t="s">
        <v>40</v>
      </c>
      <c r="Z1319" s="1" t="s">
        <v>41</v>
      </c>
      <c r="AA1319" s="2">
        <v>46056</v>
      </c>
      <c r="AB1319" s="1">
        <v>5</v>
      </c>
      <c r="AC1319" s="1" t="s">
        <v>42</v>
      </c>
    </row>
    <row r="1320" spans="1:29">
      <c r="A1320" s="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c r="P1320" s="1">
        <f t="shared" si="120"/>
        <v>13280</v>
      </c>
      <c r="Q1320" s="1">
        <v>0</v>
      </c>
      <c r="R1320" s="1">
        <f t="shared" si="121"/>
        <v>0</v>
      </c>
      <c r="S1320" s="1">
        <f t="shared" si="122"/>
        <v>13280</v>
      </c>
      <c r="T1320" s="1">
        <v>0.5</v>
      </c>
      <c r="U1320" s="1">
        <f t="shared" si="123"/>
        <v>6640</v>
      </c>
      <c r="V1320" s="1">
        <f t="shared" si="124"/>
        <v>6640</v>
      </c>
      <c r="W1320" s="4">
        <f t="shared" si="125"/>
        <v>0.5</v>
      </c>
      <c r="X1320" s="1" t="s">
        <v>92</v>
      </c>
      <c r="Y1320" s="1" t="s">
        <v>81</v>
      </c>
      <c r="Z1320" s="1" t="s">
        <v>120</v>
      </c>
      <c r="AA1320" s="1"/>
      <c r="AB1320" s="1"/>
      <c r="AC1320" s="1" t="s">
        <v>42</v>
      </c>
    </row>
    <row r="1321" spans="1:29">
      <c r="A1321" s="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c r="P1321" s="1">
        <f t="shared" si="120"/>
        <v>660</v>
      </c>
      <c r="Q1321" s="1">
        <v>20</v>
      </c>
      <c r="R1321" s="1">
        <f t="shared" si="121"/>
        <v>132</v>
      </c>
      <c r="S1321" s="1">
        <f t="shared" si="122"/>
        <v>528</v>
      </c>
      <c r="T1321" s="1">
        <v>0.62</v>
      </c>
      <c r="U1321" s="1">
        <f t="shared" si="123"/>
        <v>327.36</v>
      </c>
      <c r="V1321" s="1">
        <f t="shared" si="124"/>
        <v>200.64</v>
      </c>
      <c r="W1321" s="4">
        <f t="shared" si="125"/>
        <v>0.37999999999999995</v>
      </c>
      <c r="X1321" s="1" t="s">
        <v>56</v>
      </c>
      <c r="Y1321" s="1" t="s">
        <v>57</v>
      </c>
      <c r="Z1321" s="1" t="s">
        <v>22</v>
      </c>
      <c r="AA1321" s="1"/>
      <c r="AB1321" s="1"/>
      <c r="AC1321" s="1" t="s">
        <v>93</v>
      </c>
    </row>
    <row r="1322" spans="1:29">
      <c r="A1322" s="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c r="P1322" s="1">
        <f t="shared" si="120"/>
        <v>189240</v>
      </c>
      <c r="Q1322" s="1">
        <v>10</v>
      </c>
      <c r="R1322" s="1">
        <f t="shared" si="121"/>
        <v>18924</v>
      </c>
      <c r="S1322" s="1">
        <f t="shared" si="122"/>
        <v>170316</v>
      </c>
      <c r="T1322" s="1">
        <v>0.57999999999999996</v>
      </c>
      <c r="U1322" s="1">
        <f t="shared" si="123"/>
        <v>98783.28</v>
      </c>
      <c r="V1322" s="1">
        <f t="shared" si="124"/>
        <v>71532.72</v>
      </c>
      <c r="W1322" s="4">
        <f t="shared" si="125"/>
        <v>0.42</v>
      </c>
      <c r="X1322" s="1" t="s">
        <v>56</v>
      </c>
      <c r="Y1322" s="1" t="s">
        <v>81</v>
      </c>
      <c r="Z1322" s="1" t="s">
        <v>66</v>
      </c>
      <c r="AA1322" s="1"/>
      <c r="AB1322" s="1"/>
      <c r="AC1322" s="1" t="s">
        <v>42</v>
      </c>
    </row>
    <row r="1323" spans="1:29">
      <c r="A1323" s="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c r="P1323" s="1">
        <f t="shared" si="120"/>
        <v>10830</v>
      </c>
      <c r="Q1323" s="1">
        <v>25</v>
      </c>
      <c r="R1323" s="1">
        <f t="shared" si="121"/>
        <v>2707.5</v>
      </c>
      <c r="S1323" s="1">
        <f t="shared" si="122"/>
        <v>8122.5</v>
      </c>
      <c r="T1323" s="1">
        <v>0.52</v>
      </c>
      <c r="U1323" s="1">
        <f t="shared" si="123"/>
        <v>4223.7</v>
      </c>
      <c r="V1323" s="1">
        <f t="shared" si="124"/>
        <v>3898.8</v>
      </c>
      <c r="W1323" s="4">
        <f t="shared" si="125"/>
        <v>0.48000000000000004</v>
      </c>
      <c r="X1323" s="1" t="s">
        <v>104</v>
      </c>
      <c r="Y1323" s="1" t="s">
        <v>57</v>
      </c>
      <c r="Z1323" s="1" t="s">
        <v>66</v>
      </c>
      <c r="AA1323" s="1"/>
      <c r="AB1323" s="1"/>
      <c r="AC1323" s="1" t="s">
        <v>42</v>
      </c>
    </row>
    <row r="1324" spans="1:29">
      <c r="A1324" s="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c r="P1324" s="1">
        <f t="shared" si="120"/>
        <v>154080</v>
      </c>
      <c r="Q1324" s="1">
        <v>25</v>
      </c>
      <c r="R1324" s="1">
        <f t="shared" si="121"/>
        <v>38520</v>
      </c>
      <c r="S1324" s="1">
        <f t="shared" si="122"/>
        <v>115560</v>
      </c>
      <c r="T1324" s="1">
        <v>0.57999999999999996</v>
      </c>
      <c r="U1324" s="1">
        <f t="shared" si="123"/>
        <v>67024.799999999988</v>
      </c>
      <c r="V1324" s="1">
        <f t="shared" si="124"/>
        <v>48535.200000000012</v>
      </c>
      <c r="W1324" s="4">
        <f t="shared" si="125"/>
        <v>0.4200000000000001</v>
      </c>
      <c r="X1324" s="1" t="s">
        <v>104</v>
      </c>
      <c r="Y1324" s="1" t="s">
        <v>81</v>
      </c>
      <c r="Z1324" s="1" t="s">
        <v>66</v>
      </c>
      <c r="AA1324" s="1"/>
      <c r="AB1324" s="1"/>
      <c r="AC1324" s="1" t="s">
        <v>42</v>
      </c>
    </row>
    <row r="1325" spans="1:29">
      <c r="A1325" s="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c r="P1325" s="1">
        <f t="shared" si="120"/>
        <v>2420</v>
      </c>
      <c r="Q1325" s="1">
        <v>30</v>
      </c>
      <c r="R1325" s="1">
        <f t="shared" si="121"/>
        <v>726</v>
      </c>
      <c r="S1325" s="1">
        <f t="shared" si="122"/>
        <v>1694</v>
      </c>
      <c r="T1325" s="1">
        <v>0.45</v>
      </c>
      <c r="U1325" s="1">
        <f t="shared" si="123"/>
        <v>762.30000000000007</v>
      </c>
      <c r="V1325" s="1">
        <f t="shared" si="124"/>
        <v>931.69999999999993</v>
      </c>
      <c r="W1325" s="4">
        <f t="shared" si="125"/>
        <v>0.54999999999999993</v>
      </c>
      <c r="X1325" s="1" t="s">
        <v>56</v>
      </c>
      <c r="Y1325" s="1" t="s">
        <v>81</v>
      </c>
      <c r="Z1325" s="1" t="s">
        <v>41</v>
      </c>
      <c r="AA1325" s="2">
        <v>46056</v>
      </c>
      <c r="AB1325" s="1">
        <v>3</v>
      </c>
      <c r="AC1325" s="1" t="s">
        <v>42</v>
      </c>
    </row>
    <row r="1326" spans="1:29">
      <c r="A1326" s="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c r="P1326" s="1">
        <f t="shared" si="120"/>
        <v>70410</v>
      </c>
      <c r="Q1326" s="1">
        <v>30</v>
      </c>
      <c r="R1326" s="1">
        <f t="shared" si="121"/>
        <v>21123</v>
      </c>
      <c r="S1326" s="1">
        <f t="shared" si="122"/>
        <v>49287</v>
      </c>
      <c r="T1326" s="1">
        <v>0.57999999999999996</v>
      </c>
      <c r="U1326" s="1">
        <f t="shared" si="123"/>
        <v>28586.46</v>
      </c>
      <c r="V1326" s="1">
        <f t="shared" si="124"/>
        <v>20700.54</v>
      </c>
      <c r="W1326" s="4">
        <f t="shared" si="125"/>
        <v>0.42000000000000004</v>
      </c>
      <c r="X1326" s="1" t="s">
        <v>104</v>
      </c>
      <c r="Y1326" s="1" t="s">
        <v>40</v>
      </c>
      <c r="Z1326" s="1" t="s">
        <v>22</v>
      </c>
      <c r="AA1326" s="1"/>
      <c r="AB1326" s="1"/>
      <c r="AC1326" s="1" t="s">
        <v>93</v>
      </c>
    </row>
    <row r="1327" spans="1:29">
      <c r="A1327" s="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c r="P1327" s="1">
        <f t="shared" si="120"/>
        <v>850</v>
      </c>
      <c r="Q1327" s="1">
        <v>5</v>
      </c>
      <c r="R1327" s="1">
        <f t="shared" si="121"/>
        <v>42.5</v>
      </c>
      <c r="S1327" s="1">
        <f t="shared" si="122"/>
        <v>807.5</v>
      </c>
      <c r="T1327" s="1">
        <v>0.62</v>
      </c>
      <c r="U1327" s="1">
        <f t="shared" si="123"/>
        <v>500.65</v>
      </c>
      <c r="V1327" s="1">
        <f t="shared" si="124"/>
        <v>306.85000000000002</v>
      </c>
      <c r="W1327" s="4">
        <f t="shared" si="125"/>
        <v>0.38</v>
      </c>
      <c r="X1327" s="1" t="s">
        <v>50</v>
      </c>
      <c r="Y1327" s="1" t="s">
        <v>81</v>
      </c>
      <c r="Z1327" s="1" t="s">
        <v>22</v>
      </c>
      <c r="AA1327" s="1"/>
      <c r="AB1327" s="1"/>
      <c r="AC1327" s="1" t="s">
        <v>93</v>
      </c>
    </row>
    <row r="1328" spans="1:29">
      <c r="A1328" s="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c r="P1328" s="1">
        <f t="shared" si="120"/>
        <v>141840</v>
      </c>
      <c r="Q1328" s="1">
        <v>20</v>
      </c>
      <c r="R1328" s="1">
        <f t="shared" si="121"/>
        <v>28368</v>
      </c>
      <c r="S1328" s="1">
        <f t="shared" si="122"/>
        <v>113472</v>
      </c>
      <c r="T1328" s="1">
        <v>0.57999999999999996</v>
      </c>
      <c r="U1328" s="1">
        <f t="shared" si="123"/>
        <v>65813.759999999995</v>
      </c>
      <c r="V1328" s="1">
        <f t="shared" si="124"/>
        <v>47658.240000000005</v>
      </c>
      <c r="W1328" s="4">
        <f t="shared" si="125"/>
        <v>0.42000000000000004</v>
      </c>
      <c r="X1328" s="1" t="s">
        <v>50</v>
      </c>
      <c r="Y1328" s="1" t="s">
        <v>40</v>
      </c>
      <c r="Z1328" s="1" t="s">
        <v>41</v>
      </c>
      <c r="AA1328" s="2">
        <v>46057</v>
      </c>
      <c r="AB1328" s="1">
        <v>4</v>
      </c>
      <c r="AC1328" s="1" t="s">
        <v>42</v>
      </c>
    </row>
    <row r="1329" spans="1:29">
      <c r="A1329" s="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c r="P1329" s="1">
        <f t="shared" si="120"/>
        <v>29750</v>
      </c>
      <c r="Q1329" s="1">
        <v>30</v>
      </c>
      <c r="R1329" s="1">
        <f t="shared" si="121"/>
        <v>8925</v>
      </c>
      <c r="S1329" s="1">
        <f t="shared" si="122"/>
        <v>20825</v>
      </c>
      <c r="T1329" s="1">
        <v>0.5</v>
      </c>
      <c r="U1329" s="1">
        <f t="shared" si="123"/>
        <v>10412.5</v>
      </c>
      <c r="V1329" s="1">
        <f t="shared" si="124"/>
        <v>10412.5</v>
      </c>
      <c r="W1329" s="4">
        <f t="shared" si="125"/>
        <v>0.5</v>
      </c>
      <c r="X1329" s="1" t="s">
        <v>147</v>
      </c>
      <c r="Y1329" s="1" t="s">
        <v>72</v>
      </c>
      <c r="Z1329" s="1" t="s">
        <v>41</v>
      </c>
      <c r="AA1329" s="2">
        <v>46058</v>
      </c>
      <c r="AB1329" s="1">
        <v>3</v>
      </c>
      <c r="AC1329" s="1" t="s">
        <v>42</v>
      </c>
    </row>
    <row r="1330" spans="1:29">
      <c r="A1330" s="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c r="P1330" s="1">
        <f t="shared" si="120"/>
        <v>170100</v>
      </c>
      <c r="Q1330" s="1">
        <v>0</v>
      </c>
      <c r="R1330" s="1">
        <f t="shared" si="121"/>
        <v>0</v>
      </c>
      <c r="S1330" s="1">
        <f t="shared" si="122"/>
        <v>170100</v>
      </c>
      <c r="T1330" s="1">
        <v>0.57999999999999996</v>
      </c>
      <c r="U1330" s="1">
        <f t="shared" si="123"/>
        <v>98658</v>
      </c>
      <c r="V1330" s="1">
        <f t="shared" si="124"/>
        <v>71442</v>
      </c>
      <c r="W1330" s="4">
        <f t="shared" si="125"/>
        <v>0.42</v>
      </c>
      <c r="X1330" s="1" t="s">
        <v>65</v>
      </c>
      <c r="Y1330" s="1" t="s">
        <v>40</v>
      </c>
      <c r="Z1330" s="1" t="s">
        <v>22</v>
      </c>
      <c r="AA1330" s="1"/>
      <c r="AB1330" s="1"/>
      <c r="AC1330" s="1" t="s">
        <v>93</v>
      </c>
    </row>
    <row r="1331" spans="1:29">
      <c r="A1331" s="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c r="P1331" s="1">
        <f t="shared" si="120"/>
        <v>9240</v>
      </c>
      <c r="Q1331" s="1">
        <v>0</v>
      </c>
      <c r="R1331" s="1">
        <f t="shared" si="121"/>
        <v>0</v>
      </c>
      <c r="S1331" s="1">
        <f t="shared" si="122"/>
        <v>9240</v>
      </c>
      <c r="T1331" s="1">
        <v>0.48</v>
      </c>
      <c r="U1331" s="1">
        <f t="shared" si="123"/>
        <v>4435.2</v>
      </c>
      <c r="V1331" s="1">
        <f t="shared" si="124"/>
        <v>4804.8</v>
      </c>
      <c r="W1331" s="4">
        <f t="shared" si="125"/>
        <v>0.52</v>
      </c>
      <c r="X1331" s="1" t="s">
        <v>39</v>
      </c>
      <c r="Y1331" s="1" t="s">
        <v>57</v>
      </c>
      <c r="Z1331" s="1" t="s">
        <v>120</v>
      </c>
      <c r="AA1331" s="1"/>
      <c r="AB1331" s="1"/>
      <c r="AC1331" s="1" t="s">
        <v>42</v>
      </c>
    </row>
    <row r="1332" spans="1:29">
      <c r="A1332" s="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c r="P1332" s="1">
        <f t="shared" si="120"/>
        <v>3850</v>
      </c>
      <c r="Q1332" s="1">
        <v>25</v>
      </c>
      <c r="R1332" s="1">
        <f t="shared" si="121"/>
        <v>962.5</v>
      </c>
      <c r="S1332" s="1">
        <f t="shared" si="122"/>
        <v>2887.5</v>
      </c>
      <c r="T1332" s="1">
        <v>0.62</v>
      </c>
      <c r="U1332" s="1">
        <f t="shared" si="123"/>
        <v>1790.25</v>
      </c>
      <c r="V1332" s="1">
        <f t="shared" si="124"/>
        <v>1097.25</v>
      </c>
      <c r="W1332" s="4">
        <f t="shared" si="125"/>
        <v>0.38</v>
      </c>
      <c r="X1332" s="1" t="s">
        <v>65</v>
      </c>
      <c r="Y1332" s="1" t="s">
        <v>81</v>
      </c>
      <c r="Z1332" s="1" t="s">
        <v>41</v>
      </c>
      <c r="AA1332" s="2">
        <v>46057</v>
      </c>
      <c r="AB1332" s="1">
        <v>3</v>
      </c>
      <c r="AC1332" s="1" t="s">
        <v>42</v>
      </c>
    </row>
    <row r="1333" spans="1:29">
      <c r="A1333" s="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c r="P1333" s="1">
        <f t="shared" si="120"/>
        <v>5280</v>
      </c>
      <c r="Q1333" s="1">
        <v>0</v>
      </c>
      <c r="R1333" s="1">
        <f t="shared" si="121"/>
        <v>0</v>
      </c>
      <c r="S1333" s="1">
        <f t="shared" si="122"/>
        <v>5280</v>
      </c>
      <c r="T1333" s="1">
        <v>0.45</v>
      </c>
      <c r="U1333" s="1">
        <f t="shared" si="123"/>
        <v>2376</v>
      </c>
      <c r="V1333" s="1">
        <f t="shared" si="124"/>
        <v>2904</v>
      </c>
      <c r="W1333" s="4">
        <f t="shared" si="125"/>
        <v>0.55000000000000004</v>
      </c>
      <c r="X1333" s="1" t="s">
        <v>39</v>
      </c>
      <c r="Y1333" s="1" t="s">
        <v>72</v>
      </c>
      <c r="Z1333" s="1" t="s">
        <v>120</v>
      </c>
      <c r="AA1333" s="1"/>
      <c r="AB1333" s="1"/>
      <c r="AC1333" s="1" t="s">
        <v>42</v>
      </c>
    </row>
    <row r="1334" spans="1:29">
      <c r="A1334" s="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c r="P1334" s="1">
        <f t="shared" si="120"/>
        <v>5560</v>
      </c>
      <c r="Q1334" s="1">
        <v>5</v>
      </c>
      <c r="R1334" s="1">
        <f t="shared" si="121"/>
        <v>278</v>
      </c>
      <c r="S1334" s="1">
        <f t="shared" si="122"/>
        <v>5282</v>
      </c>
      <c r="T1334" s="1">
        <v>0.47</v>
      </c>
      <c r="U1334" s="1">
        <f t="shared" si="123"/>
        <v>2482.54</v>
      </c>
      <c r="V1334" s="1">
        <f t="shared" si="124"/>
        <v>2799.46</v>
      </c>
      <c r="W1334" s="4">
        <f t="shared" si="125"/>
        <v>0.53</v>
      </c>
      <c r="X1334" s="1" t="s">
        <v>50</v>
      </c>
      <c r="Y1334" s="1" t="s">
        <v>72</v>
      </c>
      <c r="Z1334" s="1" t="s">
        <v>51</v>
      </c>
      <c r="AA1334" s="2">
        <v>46060</v>
      </c>
      <c r="AB1334" s="1"/>
      <c r="AC1334" s="1" t="s">
        <v>42</v>
      </c>
    </row>
    <row r="1335" spans="1:29">
      <c r="A1335" s="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c r="P1335" s="1">
        <f t="shared" si="120"/>
        <v>13260</v>
      </c>
      <c r="Q1335" s="1">
        <v>25</v>
      </c>
      <c r="R1335" s="1">
        <f t="shared" si="121"/>
        <v>3315</v>
      </c>
      <c r="S1335" s="1">
        <f t="shared" si="122"/>
        <v>9945</v>
      </c>
      <c r="T1335" s="1">
        <v>0.48</v>
      </c>
      <c r="U1335" s="1">
        <f t="shared" si="123"/>
        <v>4773.5999999999995</v>
      </c>
      <c r="V1335" s="1">
        <f t="shared" si="124"/>
        <v>5171.4000000000005</v>
      </c>
      <c r="W1335" s="4">
        <f t="shared" si="125"/>
        <v>0.52</v>
      </c>
      <c r="X1335" s="1" t="s">
        <v>65</v>
      </c>
      <c r="Y1335" s="1" t="s">
        <v>57</v>
      </c>
      <c r="Z1335" s="1" t="s">
        <v>66</v>
      </c>
      <c r="AA1335" s="1"/>
      <c r="AB1335" s="1"/>
      <c r="AC1335" s="1" t="s">
        <v>42</v>
      </c>
    </row>
    <row r="1336" spans="1:29">
      <c r="A1336" s="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c r="P1336" s="1">
        <f t="shared" si="120"/>
        <v>51200</v>
      </c>
      <c r="Q1336" s="1">
        <v>30</v>
      </c>
      <c r="R1336" s="1">
        <f t="shared" si="121"/>
        <v>15360</v>
      </c>
      <c r="S1336" s="1">
        <f t="shared" si="122"/>
        <v>35840</v>
      </c>
      <c r="T1336" s="1">
        <v>0.52</v>
      </c>
      <c r="U1336" s="1">
        <f t="shared" si="123"/>
        <v>18636.8</v>
      </c>
      <c r="V1336" s="1">
        <f t="shared" si="124"/>
        <v>17203.2</v>
      </c>
      <c r="W1336" s="4">
        <f t="shared" si="125"/>
        <v>0.48000000000000004</v>
      </c>
      <c r="X1336" s="1" t="s">
        <v>50</v>
      </c>
      <c r="Y1336" s="1" t="s">
        <v>81</v>
      </c>
      <c r="Z1336" s="1" t="s">
        <v>66</v>
      </c>
      <c r="AA1336" s="1"/>
      <c r="AB1336" s="1"/>
      <c r="AC1336" s="1" t="s">
        <v>42</v>
      </c>
    </row>
    <row r="1337" spans="1:29">
      <c r="A1337" s="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c r="P1337" s="1">
        <f t="shared" si="120"/>
        <v>950</v>
      </c>
      <c r="Q1337" s="1">
        <v>10</v>
      </c>
      <c r="R1337" s="1">
        <f t="shared" si="121"/>
        <v>95</v>
      </c>
      <c r="S1337" s="1">
        <f t="shared" si="122"/>
        <v>855</v>
      </c>
      <c r="T1337" s="1">
        <v>0.35</v>
      </c>
      <c r="U1337" s="1">
        <f t="shared" si="123"/>
        <v>299.25</v>
      </c>
      <c r="V1337" s="1">
        <f t="shared" si="124"/>
        <v>555.75</v>
      </c>
      <c r="W1337" s="4">
        <f t="shared" si="125"/>
        <v>0.65</v>
      </c>
      <c r="X1337" s="1" t="s">
        <v>65</v>
      </c>
      <c r="Y1337" s="1" t="s">
        <v>81</v>
      </c>
      <c r="Z1337" s="1" t="s">
        <v>120</v>
      </c>
      <c r="AA1337" s="1"/>
      <c r="AB1337" s="1"/>
      <c r="AC1337" s="1" t="s">
        <v>42</v>
      </c>
    </row>
    <row r="1338" spans="1:29">
      <c r="A1338" s="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c r="P1338" s="1">
        <f t="shared" si="120"/>
        <v>2840</v>
      </c>
      <c r="Q1338" s="1">
        <v>5</v>
      </c>
      <c r="R1338" s="1">
        <f t="shared" si="121"/>
        <v>142</v>
      </c>
      <c r="S1338" s="1">
        <f t="shared" si="122"/>
        <v>2698</v>
      </c>
      <c r="T1338" s="1">
        <v>0.62</v>
      </c>
      <c r="U1338" s="1">
        <f t="shared" si="123"/>
        <v>1672.76</v>
      </c>
      <c r="V1338" s="1">
        <f t="shared" si="124"/>
        <v>1025.24</v>
      </c>
      <c r="W1338" s="4">
        <f t="shared" si="125"/>
        <v>0.38</v>
      </c>
      <c r="X1338" s="1" t="s">
        <v>65</v>
      </c>
      <c r="Y1338" s="1" t="s">
        <v>57</v>
      </c>
      <c r="Z1338" s="1" t="s">
        <v>41</v>
      </c>
      <c r="AA1338" s="2">
        <v>46057</v>
      </c>
      <c r="AB1338" s="1">
        <v>4</v>
      </c>
      <c r="AC1338" s="1" t="s">
        <v>42</v>
      </c>
    </row>
    <row r="1339" spans="1:29">
      <c r="A1339" s="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c r="P1339" s="1">
        <f t="shared" si="120"/>
        <v>81080</v>
      </c>
      <c r="Q1339" s="1">
        <v>25</v>
      </c>
      <c r="R1339" s="1">
        <f t="shared" si="121"/>
        <v>20270</v>
      </c>
      <c r="S1339" s="1">
        <f t="shared" si="122"/>
        <v>60810</v>
      </c>
      <c r="T1339" s="1">
        <v>0.57999999999999996</v>
      </c>
      <c r="U1339" s="1">
        <f t="shared" si="123"/>
        <v>35269.799999999996</v>
      </c>
      <c r="V1339" s="1">
        <f t="shared" si="124"/>
        <v>25540.200000000004</v>
      </c>
      <c r="W1339" s="4">
        <f t="shared" si="125"/>
        <v>0.4200000000000001</v>
      </c>
      <c r="X1339" s="1" t="s">
        <v>56</v>
      </c>
      <c r="Y1339" s="1" t="s">
        <v>72</v>
      </c>
      <c r="Z1339" s="1" t="s">
        <v>66</v>
      </c>
      <c r="AA1339" s="1"/>
      <c r="AB1339" s="1"/>
      <c r="AC1339" s="1" t="s">
        <v>42</v>
      </c>
    </row>
    <row r="1340" spans="1:29">
      <c r="A1340" s="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c r="P1340" s="1">
        <f t="shared" si="120"/>
        <v>1760</v>
      </c>
      <c r="Q1340" s="1">
        <v>10</v>
      </c>
      <c r="R1340" s="1">
        <f t="shared" si="121"/>
        <v>176</v>
      </c>
      <c r="S1340" s="1">
        <f t="shared" si="122"/>
        <v>1584</v>
      </c>
      <c r="T1340" s="1">
        <v>0.35</v>
      </c>
      <c r="U1340" s="1">
        <f t="shared" si="123"/>
        <v>554.4</v>
      </c>
      <c r="V1340" s="1">
        <f t="shared" si="124"/>
        <v>1029.5999999999999</v>
      </c>
      <c r="W1340" s="4">
        <f t="shared" si="125"/>
        <v>0.64999999999999991</v>
      </c>
      <c r="X1340" s="1" t="s">
        <v>104</v>
      </c>
      <c r="Y1340" s="1" t="s">
        <v>57</v>
      </c>
      <c r="Z1340" s="1" t="s">
        <v>41</v>
      </c>
      <c r="AA1340" s="2">
        <v>46057</v>
      </c>
      <c r="AB1340" s="1">
        <v>5</v>
      </c>
      <c r="AC1340" s="1" t="s">
        <v>42</v>
      </c>
    </row>
    <row r="1341" spans="1:29">
      <c r="A1341" s="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c r="P1341" s="1">
        <f t="shared" si="120"/>
        <v>5850</v>
      </c>
      <c r="Q1341" s="1">
        <v>15</v>
      </c>
      <c r="R1341" s="1">
        <f t="shared" si="121"/>
        <v>877.5</v>
      </c>
      <c r="S1341" s="1">
        <f t="shared" si="122"/>
        <v>4972.5</v>
      </c>
      <c r="T1341" s="1">
        <v>0.5</v>
      </c>
      <c r="U1341" s="1">
        <f t="shared" si="123"/>
        <v>2486.25</v>
      </c>
      <c r="V1341" s="1">
        <f t="shared" si="124"/>
        <v>2486.25</v>
      </c>
      <c r="W1341" s="4">
        <f t="shared" si="125"/>
        <v>0.5</v>
      </c>
      <c r="X1341" s="1" t="s">
        <v>65</v>
      </c>
      <c r="Y1341" s="1" t="s">
        <v>72</v>
      </c>
      <c r="Z1341" s="1" t="s">
        <v>41</v>
      </c>
      <c r="AA1341" s="2">
        <v>46058</v>
      </c>
      <c r="AB1341" s="1">
        <v>3</v>
      </c>
      <c r="AC1341" s="1" t="s">
        <v>42</v>
      </c>
    </row>
    <row r="1342" spans="1:29">
      <c r="A1342" s="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c r="P1342" s="1">
        <f t="shared" si="120"/>
        <v>5500</v>
      </c>
      <c r="Q1342" s="1">
        <v>0</v>
      </c>
      <c r="R1342" s="1">
        <f t="shared" si="121"/>
        <v>0</v>
      </c>
      <c r="S1342" s="1">
        <f t="shared" si="122"/>
        <v>5500</v>
      </c>
      <c r="T1342" s="1">
        <v>0.48</v>
      </c>
      <c r="U1342" s="1">
        <f t="shared" si="123"/>
        <v>2640</v>
      </c>
      <c r="V1342" s="1">
        <f t="shared" si="124"/>
        <v>2860</v>
      </c>
      <c r="W1342" s="4">
        <f t="shared" si="125"/>
        <v>0.52</v>
      </c>
      <c r="X1342" s="1" t="s">
        <v>65</v>
      </c>
      <c r="Y1342" s="1" t="s">
        <v>57</v>
      </c>
      <c r="Z1342" s="1" t="s">
        <v>41</v>
      </c>
      <c r="AA1342" s="2">
        <v>46061</v>
      </c>
      <c r="AB1342" s="1">
        <v>4</v>
      </c>
      <c r="AC1342" s="1" t="s">
        <v>42</v>
      </c>
    </row>
    <row r="1343" spans="1:29">
      <c r="A1343" s="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c r="P1343" s="1">
        <f t="shared" si="120"/>
        <v>8480</v>
      </c>
      <c r="Q1343" s="1">
        <v>0</v>
      </c>
      <c r="R1343" s="1">
        <f t="shared" si="121"/>
        <v>0</v>
      </c>
      <c r="S1343" s="1">
        <f t="shared" si="122"/>
        <v>8480</v>
      </c>
      <c r="T1343" s="1">
        <v>0.52</v>
      </c>
      <c r="U1343" s="1">
        <f t="shared" si="123"/>
        <v>4409.6000000000004</v>
      </c>
      <c r="V1343" s="1">
        <f t="shared" si="124"/>
        <v>4070.3999999999996</v>
      </c>
      <c r="W1343" s="4">
        <f t="shared" si="125"/>
        <v>0.48</v>
      </c>
      <c r="X1343" s="1" t="s">
        <v>50</v>
      </c>
      <c r="Y1343" s="1" t="s">
        <v>40</v>
      </c>
      <c r="Z1343" s="1" t="s">
        <v>41</v>
      </c>
      <c r="AA1343" s="2">
        <v>46058</v>
      </c>
      <c r="AB1343" s="1">
        <v>3</v>
      </c>
      <c r="AC1343" s="1" t="s">
        <v>42</v>
      </c>
    </row>
    <row r="1344" spans="1:29">
      <c r="A1344" s="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c r="P1344" s="1">
        <f t="shared" si="120"/>
        <v>1520</v>
      </c>
      <c r="Q1344" s="1">
        <v>10</v>
      </c>
      <c r="R1344" s="1">
        <f t="shared" si="121"/>
        <v>152</v>
      </c>
      <c r="S1344" s="1">
        <f t="shared" si="122"/>
        <v>1368</v>
      </c>
      <c r="T1344" s="1">
        <v>0.62</v>
      </c>
      <c r="U1344" s="1">
        <f t="shared" si="123"/>
        <v>848.16</v>
      </c>
      <c r="V1344" s="1">
        <f t="shared" si="124"/>
        <v>519.84</v>
      </c>
      <c r="W1344" s="4">
        <f t="shared" si="125"/>
        <v>0.38</v>
      </c>
      <c r="X1344" s="1" t="s">
        <v>39</v>
      </c>
      <c r="Y1344" s="1" t="s">
        <v>81</v>
      </c>
      <c r="Z1344" s="1" t="s">
        <v>41</v>
      </c>
      <c r="AA1344" s="2">
        <v>46057</v>
      </c>
      <c r="AB1344" s="1">
        <v>3</v>
      </c>
      <c r="AC1344" s="1" t="s">
        <v>42</v>
      </c>
    </row>
    <row r="1345" spans="1:29">
      <c r="A1345" s="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c r="P1345" s="1">
        <f t="shared" si="120"/>
        <v>7200</v>
      </c>
      <c r="Q1345" s="1">
        <v>0</v>
      </c>
      <c r="R1345" s="1">
        <f t="shared" si="121"/>
        <v>0</v>
      </c>
      <c r="S1345" s="1">
        <f t="shared" si="122"/>
        <v>7200</v>
      </c>
      <c r="T1345" s="1">
        <v>0.45</v>
      </c>
      <c r="U1345" s="1">
        <f t="shared" si="123"/>
        <v>3240</v>
      </c>
      <c r="V1345" s="1">
        <f t="shared" si="124"/>
        <v>3960</v>
      </c>
      <c r="W1345" s="4">
        <f t="shared" si="125"/>
        <v>0.55000000000000004</v>
      </c>
      <c r="X1345" s="1" t="s">
        <v>147</v>
      </c>
      <c r="Y1345" s="1" t="s">
        <v>72</v>
      </c>
      <c r="Z1345" s="1" t="s">
        <v>66</v>
      </c>
      <c r="AA1345" s="1"/>
      <c r="AB1345" s="1"/>
      <c r="AC1345" s="1" t="s">
        <v>42</v>
      </c>
    </row>
    <row r="1346" spans="1:29">
      <c r="A1346" s="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c r="P1346" s="1">
        <f t="shared" si="120"/>
        <v>4800</v>
      </c>
      <c r="Q1346" s="1">
        <v>10</v>
      </c>
      <c r="R1346" s="1">
        <f t="shared" si="121"/>
        <v>480</v>
      </c>
      <c r="S1346" s="1">
        <f t="shared" si="122"/>
        <v>4320</v>
      </c>
      <c r="T1346" s="1">
        <v>0.62</v>
      </c>
      <c r="U1346" s="1">
        <f t="shared" si="123"/>
        <v>2678.4</v>
      </c>
      <c r="V1346" s="1">
        <f t="shared" si="124"/>
        <v>1641.6</v>
      </c>
      <c r="W1346" s="4">
        <f t="shared" si="125"/>
        <v>0.38</v>
      </c>
      <c r="X1346" s="1" t="s">
        <v>147</v>
      </c>
      <c r="Y1346" s="1" t="s">
        <v>72</v>
      </c>
      <c r="Z1346" s="1" t="s">
        <v>41</v>
      </c>
      <c r="AA1346" s="2">
        <v>46064</v>
      </c>
      <c r="AB1346" s="1">
        <v>4</v>
      </c>
      <c r="AC1346" s="1" t="s">
        <v>42</v>
      </c>
    </row>
    <row r="1347" spans="1:29">
      <c r="A1347" s="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c r="P1347" s="1">
        <f t="shared" ref="P1347:P1410" si="126">PRODUCT(N1347,O1347)</f>
        <v>9800</v>
      </c>
      <c r="Q1347" s="1">
        <v>10</v>
      </c>
      <c r="R1347" s="1">
        <f t="shared" ref="R1347:R1410" si="127">P1347*(Q1347/100)</f>
        <v>980</v>
      </c>
      <c r="S1347" s="1">
        <f t="shared" ref="S1347:S1410" si="128">P1347-R1347</f>
        <v>8820</v>
      </c>
      <c r="T1347" s="1">
        <v>0.5</v>
      </c>
      <c r="U1347" s="1">
        <f t="shared" ref="U1347:U1410" si="129">S1347*T1347</f>
        <v>4410</v>
      </c>
      <c r="V1347" s="1">
        <f t="shared" ref="V1347:V1410" si="130">S1347-U1347</f>
        <v>4410</v>
      </c>
      <c r="W1347" s="4">
        <f t="shared" ref="W1347:W1410" si="131">(V1347/S1347)</f>
        <v>0.5</v>
      </c>
      <c r="X1347" s="1" t="s">
        <v>104</v>
      </c>
      <c r="Y1347" s="1" t="s">
        <v>40</v>
      </c>
      <c r="Z1347" s="1" t="s">
        <v>51</v>
      </c>
      <c r="AA1347" s="2">
        <v>46059</v>
      </c>
      <c r="AB1347" s="1"/>
      <c r="AC1347" s="1" t="s">
        <v>42</v>
      </c>
    </row>
    <row r="1348" spans="1:29">
      <c r="A1348" s="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c r="P1348" s="1">
        <f t="shared" si="126"/>
        <v>1400</v>
      </c>
      <c r="Q1348" s="1">
        <v>0</v>
      </c>
      <c r="R1348" s="1">
        <f t="shared" si="127"/>
        <v>0</v>
      </c>
      <c r="S1348" s="1">
        <f t="shared" si="128"/>
        <v>1400</v>
      </c>
      <c r="T1348" s="1">
        <v>0.35</v>
      </c>
      <c r="U1348" s="1">
        <f t="shared" si="129"/>
        <v>489.99999999999994</v>
      </c>
      <c r="V1348" s="1">
        <f t="shared" si="130"/>
        <v>910</v>
      </c>
      <c r="W1348" s="4">
        <f t="shared" si="131"/>
        <v>0.65</v>
      </c>
      <c r="X1348" s="1" t="s">
        <v>92</v>
      </c>
      <c r="Y1348" s="1" t="s">
        <v>57</v>
      </c>
      <c r="Z1348" s="1" t="s">
        <v>41</v>
      </c>
      <c r="AA1348" s="2">
        <v>46064</v>
      </c>
      <c r="AB1348" s="1">
        <v>3</v>
      </c>
      <c r="AC1348" s="1" t="s">
        <v>42</v>
      </c>
    </row>
    <row r="1349" spans="1:29">
      <c r="A1349" s="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c r="P1349" s="1">
        <f t="shared" si="126"/>
        <v>5050</v>
      </c>
      <c r="Q1349" s="1">
        <v>20</v>
      </c>
      <c r="R1349" s="1">
        <f t="shared" si="127"/>
        <v>1010</v>
      </c>
      <c r="S1349" s="1">
        <f t="shared" si="128"/>
        <v>4040</v>
      </c>
      <c r="T1349" s="1">
        <v>0.47</v>
      </c>
      <c r="U1349" s="1">
        <f t="shared" si="129"/>
        <v>1898.8</v>
      </c>
      <c r="V1349" s="1">
        <f t="shared" si="130"/>
        <v>2141.1999999999998</v>
      </c>
      <c r="W1349" s="4">
        <f t="shared" si="131"/>
        <v>0.52999999999999992</v>
      </c>
      <c r="X1349" s="1" t="s">
        <v>92</v>
      </c>
      <c r="Y1349" s="1" t="s">
        <v>57</v>
      </c>
      <c r="Z1349" s="1" t="s">
        <v>66</v>
      </c>
      <c r="AA1349" s="1"/>
      <c r="AB1349" s="1"/>
      <c r="AC1349" s="1" t="s">
        <v>42</v>
      </c>
    </row>
    <row r="1350" spans="1:29">
      <c r="A1350" s="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c r="P1350" s="1">
        <f t="shared" si="126"/>
        <v>7150</v>
      </c>
      <c r="Q1350" s="1">
        <v>20</v>
      </c>
      <c r="R1350" s="1">
        <f t="shared" si="127"/>
        <v>1430</v>
      </c>
      <c r="S1350" s="1">
        <f t="shared" si="128"/>
        <v>5720</v>
      </c>
      <c r="T1350" s="1">
        <v>0.47</v>
      </c>
      <c r="U1350" s="1">
        <f t="shared" si="129"/>
        <v>2688.3999999999996</v>
      </c>
      <c r="V1350" s="1">
        <f t="shared" si="130"/>
        <v>3031.6000000000004</v>
      </c>
      <c r="W1350" s="4">
        <f t="shared" si="131"/>
        <v>0.53</v>
      </c>
      <c r="X1350" s="1" t="s">
        <v>50</v>
      </c>
      <c r="Y1350" s="1" t="s">
        <v>40</v>
      </c>
      <c r="Z1350" s="1" t="s">
        <v>51</v>
      </c>
      <c r="AA1350" s="2">
        <v>46063</v>
      </c>
      <c r="AB1350" s="1"/>
      <c r="AC1350" s="1" t="s">
        <v>42</v>
      </c>
    </row>
    <row r="1351" spans="1:29">
      <c r="A1351" s="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c r="P1351" s="1">
        <f t="shared" si="126"/>
        <v>7650</v>
      </c>
      <c r="Q1351" s="1">
        <v>20</v>
      </c>
      <c r="R1351" s="1">
        <f t="shared" si="127"/>
        <v>1530</v>
      </c>
      <c r="S1351" s="1">
        <f t="shared" si="128"/>
        <v>6120</v>
      </c>
      <c r="T1351" s="1">
        <v>0.47</v>
      </c>
      <c r="U1351" s="1">
        <f t="shared" si="129"/>
        <v>2876.3999999999996</v>
      </c>
      <c r="V1351" s="1">
        <f t="shared" si="130"/>
        <v>3243.6000000000004</v>
      </c>
      <c r="W1351" s="4">
        <f t="shared" si="131"/>
        <v>0.53</v>
      </c>
      <c r="X1351" s="1" t="s">
        <v>56</v>
      </c>
      <c r="Y1351" s="1" t="s">
        <v>57</v>
      </c>
      <c r="Z1351" s="1" t="s">
        <v>51</v>
      </c>
      <c r="AA1351" s="2">
        <v>46059</v>
      </c>
      <c r="AB1351" s="1"/>
      <c r="AC1351" s="1" t="s">
        <v>42</v>
      </c>
    </row>
    <row r="1352" spans="1:29">
      <c r="A1352" s="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c r="P1352" s="1">
        <f t="shared" si="126"/>
        <v>30800</v>
      </c>
      <c r="Q1352" s="1">
        <v>0</v>
      </c>
      <c r="R1352" s="1">
        <f t="shared" si="127"/>
        <v>0</v>
      </c>
      <c r="S1352" s="1">
        <f t="shared" si="128"/>
        <v>30800</v>
      </c>
      <c r="T1352" s="1">
        <v>0.47</v>
      </c>
      <c r="U1352" s="1">
        <f t="shared" si="129"/>
        <v>14476</v>
      </c>
      <c r="V1352" s="1">
        <f t="shared" si="130"/>
        <v>16324</v>
      </c>
      <c r="W1352" s="4">
        <f t="shared" si="131"/>
        <v>0.53</v>
      </c>
      <c r="X1352" s="1" t="s">
        <v>50</v>
      </c>
      <c r="Y1352" s="1" t="s">
        <v>81</v>
      </c>
      <c r="Z1352" s="1" t="s">
        <v>66</v>
      </c>
      <c r="AA1352" s="1"/>
      <c r="AB1352" s="1"/>
      <c r="AC1352" s="1" t="s">
        <v>42</v>
      </c>
    </row>
    <row r="1353" spans="1:29">
      <c r="A1353" s="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c r="P1353" s="1">
        <f t="shared" si="126"/>
        <v>4220</v>
      </c>
      <c r="Q1353" s="1">
        <v>25</v>
      </c>
      <c r="R1353" s="1">
        <f t="shared" si="127"/>
        <v>1055</v>
      </c>
      <c r="S1353" s="1">
        <f t="shared" si="128"/>
        <v>3165</v>
      </c>
      <c r="T1353" s="1">
        <v>0.5</v>
      </c>
      <c r="U1353" s="1">
        <f t="shared" si="129"/>
        <v>1582.5</v>
      </c>
      <c r="V1353" s="1">
        <f t="shared" si="130"/>
        <v>1582.5</v>
      </c>
      <c r="W1353" s="4">
        <f t="shared" si="131"/>
        <v>0.5</v>
      </c>
      <c r="X1353" s="1" t="s">
        <v>56</v>
      </c>
      <c r="Y1353" s="1" t="s">
        <v>40</v>
      </c>
      <c r="Z1353" s="1" t="s">
        <v>41</v>
      </c>
      <c r="AA1353" s="2">
        <v>46062</v>
      </c>
      <c r="AB1353" s="1">
        <v>4</v>
      </c>
      <c r="AC1353" s="1" t="s">
        <v>42</v>
      </c>
    </row>
    <row r="1354" spans="1:29">
      <c r="A1354" s="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c r="P1354" s="1">
        <f t="shared" si="126"/>
        <v>320</v>
      </c>
      <c r="Q1354" s="1">
        <v>25</v>
      </c>
      <c r="R1354" s="1">
        <f t="shared" si="127"/>
        <v>80</v>
      </c>
      <c r="S1354" s="1">
        <f t="shared" si="128"/>
        <v>240</v>
      </c>
      <c r="T1354" s="1">
        <v>0.62</v>
      </c>
      <c r="U1354" s="1">
        <f t="shared" si="129"/>
        <v>148.80000000000001</v>
      </c>
      <c r="V1354" s="1">
        <f t="shared" si="130"/>
        <v>91.199999999999989</v>
      </c>
      <c r="W1354" s="4">
        <f t="shared" si="131"/>
        <v>0.37999999999999995</v>
      </c>
      <c r="X1354" s="1" t="s">
        <v>92</v>
      </c>
      <c r="Y1354" s="1" t="s">
        <v>40</v>
      </c>
      <c r="Z1354" s="1" t="s">
        <v>120</v>
      </c>
      <c r="AA1354" s="1"/>
      <c r="AB1354" s="1"/>
      <c r="AC1354" s="1" t="s">
        <v>42</v>
      </c>
    </row>
    <row r="1355" spans="1:29">
      <c r="A1355" s="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c r="P1355" s="1">
        <f t="shared" si="126"/>
        <v>7380</v>
      </c>
      <c r="Q1355" s="1">
        <v>0</v>
      </c>
      <c r="R1355" s="1">
        <f t="shared" si="127"/>
        <v>0</v>
      </c>
      <c r="S1355" s="1">
        <f t="shared" si="128"/>
        <v>7380</v>
      </c>
      <c r="T1355" s="1">
        <v>0.47</v>
      </c>
      <c r="U1355" s="1">
        <f t="shared" si="129"/>
        <v>3468.6</v>
      </c>
      <c r="V1355" s="1">
        <f t="shared" si="130"/>
        <v>3911.4</v>
      </c>
      <c r="W1355" s="4">
        <f t="shared" si="131"/>
        <v>0.53</v>
      </c>
      <c r="X1355" s="1" t="s">
        <v>92</v>
      </c>
      <c r="Y1355" s="1" t="s">
        <v>40</v>
      </c>
      <c r="Z1355" s="1" t="s">
        <v>41</v>
      </c>
      <c r="AA1355" s="2">
        <v>46061</v>
      </c>
      <c r="AB1355" s="1">
        <v>3</v>
      </c>
      <c r="AC1355" s="1" t="s">
        <v>42</v>
      </c>
    </row>
    <row r="1356" spans="1:29">
      <c r="A1356" s="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c r="P1356" s="1">
        <f t="shared" si="126"/>
        <v>3030</v>
      </c>
      <c r="Q1356" s="1">
        <v>20</v>
      </c>
      <c r="R1356" s="1">
        <f t="shared" si="127"/>
        <v>606</v>
      </c>
      <c r="S1356" s="1">
        <f t="shared" si="128"/>
        <v>2424</v>
      </c>
      <c r="T1356" s="1">
        <v>0.5</v>
      </c>
      <c r="U1356" s="1">
        <f t="shared" si="129"/>
        <v>1212</v>
      </c>
      <c r="V1356" s="1">
        <f t="shared" si="130"/>
        <v>1212</v>
      </c>
      <c r="W1356" s="4">
        <f t="shared" si="131"/>
        <v>0.5</v>
      </c>
      <c r="X1356" s="1" t="s">
        <v>147</v>
      </c>
      <c r="Y1356" s="1" t="s">
        <v>81</v>
      </c>
      <c r="Z1356" s="1" t="s">
        <v>120</v>
      </c>
      <c r="AA1356" s="1"/>
      <c r="AB1356" s="1"/>
      <c r="AC1356" s="1" t="s">
        <v>42</v>
      </c>
    </row>
    <row r="1357" spans="1:29">
      <c r="A1357" s="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c r="P1357" s="1">
        <f t="shared" si="126"/>
        <v>1240</v>
      </c>
      <c r="Q1357" s="1">
        <v>15</v>
      </c>
      <c r="R1357" s="1">
        <f t="shared" si="127"/>
        <v>186</v>
      </c>
      <c r="S1357" s="1">
        <f t="shared" si="128"/>
        <v>1054</v>
      </c>
      <c r="T1357" s="1">
        <v>0.45</v>
      </c>
      <c r="U1357" s="1">
        <f t="shared" si="129"/>
        <v>474.3</v>
      </c>
      <c r="V1357" s="1">
        <f t="shared" si="130"/>
        <v>579.70000000000005</v>
      </c>
      <c r="W1357" s="4">
        <f t="shared" si="131"/>
        <v>0.55000000000000004</v>
      </c>
      <c r="X1357" s="1" t="s">
        <v>92</v>
      </c>
      <c r="Y1357" s="1" t="s">
        <v>57</v>
      </c>
      <c r="Z1357" s="1" t="s">
        <v>41</v>
      </c>
      <c r="AA1357" s="2">
        <v>46067</v>
      </c>
      <c r="AB1357" s="1">
        <v>3</v>
      </c>
      <c r="AC1357" s="1" t="s">
        <v>42</v>
      </c>
    </row>
    <row r="1358" spans="1:29">
      <c r="A1358" s="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c r="P1358" s="1">
        <f t="shared" si="126"/>
        <v>450</v>
      </c>
      <c r="Q1358" s="1">
        <v>0</v>
      </c>
      <c r="R1358" s="1">
        <f t="shared" si="127"/>
        <v>0</v>
      </c>
      <c r="S1358" s="1">
        <f t="shared" si="128"/>
        <v>450</v>
      </c>
      <c r="T1358" s="1">
        <v>0.35</v>
      </c>
      <c r="U1358" s="1">
        <f t="shared" si="129"/>
        <v>157.5</v>
      </c>
      <c r="V1358" s="1">
        <f t="shared" si="130"/>
        <v>292.5</v>
      </c>
      <c r="W1358" s="4">
        <f t="shared" si="131"/>
        <v>0.65</v>
      </c>
      <c r="X1358" s="1" t="s">
        <v>56</v>
      </c>
      <c r="Y1358" s="1" t="s">
        <v>81</v>
      </c>
      <c r="Z1358" s="1" t="s">
        <v>41</v>
      </c>
      <c r="AA1358" s="2">
        <v>46066</v>
      </c>
      <c r="AB1358" s="1">
        <v>3</v>
      </c>
      <c r="AC1358" s="1" t="s">
        <v>42</v>
      </c>
    </row>
    <row r="1359" spans="1:29">
      <c r="A1359" s="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c r="P1359" s="1">
        <f t="shared" si="126"/>
        <v>15450</v>
      </c>
      <c r="Q1359" s="1">
        <v>10</v>
      </c>
      <c r="R1359" s="1">
        <f t="shared" si="127"/>
        <v>1545</v>
      </c>
      <c r="S1359" s="1">
        <f t="shared" si="128"/>
        <v>13905</v>
      </c>
      <c r="T1359" s="1">
        <v>0.5</v>
      </c>
      <c r="U1359" s="1">
        <f t="shared" si="129"/>
        <v>6952.5</v>
      </c>
      <c r="V1359" s="1">
        <f t="shared" si="130"/>
        <v>6952.5</v>
      </c>
      <c r="W1359" s="4">
        <f t="shared" si="131"/>
        <v>0.5</v>
      </c>
      <c r="X1359" s="1" t="s">
        <v>92</v>
      </c>
      <c r="Y1359" s="1" t="s">
        <v>57</v>
      </c>
      <c r="Z1359" s="1" t="s">
        <v>41</v>
      </c>
      <c r="AA1359" s="2">
        <v>46062</v>
      </c>
      <c r="AB1359" s="1">
        <v>5</v>
      </c>
      <c r="AC1359" s="1" t="s">
        <v>42</v>
      </c>
    </row>
    <row r="1360" spans="1:29">
      <c r="A1360" s="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c r="P1360" s="1">
        <f t="shared" si="126"/>
        <v>18360</v>
      </c>
      <c r="Q1360" s="1">
        <v>0</v>
      </c>
      <c r="R1360" s="1">
        <f t="shared" si="127"/>
        <v>0</v>
      </c>
      <c r="S1360" s="1">
        <f t="shared" si="128"/>
        <v>18360</v>
      </c>
      <c r="T1360" s="1">
        <v>0.47</v>
      </c>
      <c r="U1360" s="1">
        <f t="shared" si="129"/>
        <v>8629.1999999999989</v>
      </c>
      <c r="V1360" s="1">
        <f t="shared" si="130"/>
        <v>9730.8000000000011</v>
      </c>
      <c r="W1360" s="4">
        <f t="shared" si="131"/>
        <v>0.53</v>
      </c>
      <c r="X1360" s="1" t="s">
        <v>92</v>
      </c>
      <c r="Y1360" s="1" t="s">
        <v>72</v>
      </c>
      <c r="Z1360" s="1" t="s">
        <v>66</v>
      </c>
      <c r="AA1360" s="1"/>
      <c r="AB1360" s="1"/>
      <c r="AC1360" s="1" t="s">
        <v>42</v>
      </c>
    </row>
    <row r="1361" spans="1:29">
      <c r="A1361" s="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c r="P1361" s="1">
        <f t="shared" si="126"/>
        <v>421950</v>
      </c>
      <c r="Q1361" s="1">
        <v>0</v>
      </c>
      <c r="R1361" s="1">
        <f t="shared" si="127"/>
        <v>0</v>
      </c>
      <c r="S1361" s="1">
        <f t="shared" si="128"/>
        <v>421950</v>
      </c>
      <c r="T1361" s="1">
        <v>0.57999999999999996</v>
      </c>
      <c r="U1361" s="1">
        <f t="shared" si="129"/>
        <v>244730.99999999997</v>
      </c>
      <c r="V1361" s="1">
        <f t="shared" si="130"/>
        <v>177219.00000000003</v>
      </c>
      <c r="W1361" s="4">
        <f t="shared" si="131"/>
        <v>0.4200000000000001</v>
      </c>
      <c r="X1361" s="1" t="s">
        <v>104</v>
      </c>
      <c r="Y1361" s="1" t="s">
        <v>81</v>
      </c>
      <c r="Z1361" s="1" t="s">
        <v>41</v>
      </c>
      <c r="AA1361" s="2">
        <v>46061</v>
      </c>
      <c r="AB1361" s="1">
        <v>3</v>
      </c>
      <c r="AC1361" s="1" t="s">
        <v>42</v>
      </c>
    </row>
    <row r="1362" spans="1:29">
      <c r="A1362" s="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c r="P1362" s="1">
        <f t="shared" si="126"/>
        <v>580</v>
      </c>
      <c r="Q1362" s="1">
        <v>20</v>
      </c>
      <c r="R1362" s="1">
        <f t="shared" si="127"/>
        <v>116</v>
      </c>
      <c r="S1362" s="1">
        <f t="shared" si="128"/>
        <v>464</v>
      </c>
      <c r="T1362" s="1">
        <v>0.45</v>
      </c>
      <c r="U1362" s="1">
        <f t="shared" si="129"/>
        <v>208.8</v>
      </c>
      <c r="V1362" s="1">
        <f t="shared" si="130"/>
        <v>255.2</v>
      </c>
      <c r="W1362" s="4">
        <f t="shared" si="131"/>
        <v>0.54999999999999993</v>
      </c>
      <c r="X1362" s="1" t="s">
        <v>147</v>
      </c>
      <c r="Y1362" s="1" t="s">
        <v>72</v>
      </c>
      <c r="Z1362" s="1" t="s">
        <v>41</v>
      </c>
      <c r="AA1362" s="2">
        <v>46062</v>
      </c>
      <c r="AB1362" s="1">
        <v>4</v>
      </c>
      <c r="AC1362" s="1" t="s">
        <v>42</v>
      </c>
    </row>
    <row r="1363" spans="1:29">
      <c r="A1363" s="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c r="P1363" s="1">
        <f t="shared" si="126"/>
        <v>4550</v>
      </c>
      <c r="Q1363" s="1">
        <v>10</v>
      </c>
      <c r="R1363" s="1">
        <f t="shared" si="127"/>
        <v>455</v>
      </c>
      <c r="S1363" s="1">
        <f t="shared" si="128"/>
        <v>4095</v>
      </c>
      <c r="T1363" s="1">
        <v>0.52</v>
      </c>
      <c r="U1363" s="1">
        <f t="shared" si="129"/>
        <v>2129.4</v>
      </c>
      <c r="V1363" s="1">
        <f t="shared" si="130"/>
        <v>1965.6</v>
      </c>
      <c r="W1363" s="4">
        <f t="shared" si="131"/>
        <v>0.48</v>
      </c>
      <c r="X1363" s="1" t="s">
        <v>56</v>
      </c>
      <c r="Y1363" s="1" t="s">
        <v>81</v>
      </c>
      <c r="Z1363" s="1" t="s">
        <v>41</v>
      </c>
      <c r="AA1363" s="2">
        <v>46069</v>
      </c>
      <c r="AB1363" s="1">
        <v>5</v>
      </c>
      <c r="AC1363" s="1" t="s">
        <v>42</v>
      </c>
    </row>
    <row r="1364" spans="1:29">
      <c r="A1364" s="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c r="P1364" s="1">
        <f t="shared" si="126"/>
        <v>2070</v>
      </c>
      <c r="Q1364" s="1">
        <v>0</v>
      </c>
      <c r="R1364" s="1">
        <f t="shared" si="127"/>
        <v>0</v>
      </c>
      <c r="S1364" s="1">
        <f t="shared" si="128"/>
        <v>2070</v>
      </c>
      <c r="T1364" s="1">
        <v>0.62</v>
      </c>
      <c r="U1364" s="1">
        <f t="shared" si="129"/>
        <v>1283.4000000000001</v>
      </c>
      <c r="V1364" s="1">
        <f t="shared" si="130"/>
        <v>786.59999999999991</v>
      </c>
      <c r="W1364" s="4">
        <f t="shared" si="131"/>
        <v>0.37999999999999995</v>
      </c>
      <c r="X1364" s="1" t="s">
        <v>65</v>
      </c>
      <c r="Y1364" s="1" t="s">
        <v>81</v>
      </c>
      <c r="Z1364" s="1" t="s">
        <v>41</v>
      </c>
      <c r="AA1364" s="2">
        <v>46067</v>
      </c>
      <c r="AB1364" s="1">
        <v>3</v>
      </c>
      <c r="AC1364" s="1" t="s">
        <v>42</v>
      </c>
    </row>
    <row r="1365" spans="1:29">
      <c r="A1365" s="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c r="P1365" s="1">
        <f t="shared" si="126"/>
        <v>9450</v>
      </c>
      <c r="Q1365" s="1">
        <v>30</v>
      </c>
      <c r="R1365" s="1">
        <f t="shared" si="127"/>
        <v>2835</v>
      </c>
      <c r="S1365" s="1">
        <f t="shared" si="128"/>
        <v>6615</v>
      </c>
      <c r="T1365" s="1">
        <v>0.47</v>
      </c>
      <c r="U1365" s="1">
        <f t="shared" si="129"/>
        <v>3109.0499999999997</v>
      </c>
      <c r="V1365" s="1">
        <f t="shared" si="130"/>
        <v>3505.9500000000003</v>
      </c>
      <c r="W1365" s="4">
        <f t="shared" si="131"/>
        <v>0.53</v>
      </c>
      <c r="X1365" s="1" t="s">
        <v>56</v>
      </c>
      <c r="Y1365" s="1" t="s">
        <v>40</v>
      </c>
      <c r="Z1365" s="1" t="s">
        <v>41</v>
      </c>
      <c r="AA1365" s="2">
        <v>46065</v>
      </c>
      <c r="AB1365" s="1">
        <v>5</v>
      </c>
      <c r="AC1365" s="1" t="s">
        <v>42</v>
      </c>
    </row>
    <row r="1366" spans="1:29">
      <c r="A1366" s="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c r="P1366" s="1">
        <f t="shared" si="126"/>
        <v>9800</v>
      </c>
      <c r="Q1366" s="1">
        <v>20</v>
      </c>
      <c r="R1366" s="1">
        <f t="shared" si="127"/>
        <v>1960</v>
      </c>
      <c r="S1366" s="1">
        <f t="shared" si="128"/>
        <v>7840</v>
      </c>
      <c r="T1366" s="1">
        <v>0.5</v>
      </c>
      <c r="U1366" s="1">
        <f t="shared" si="129"/>
        <v>3920</v>
      </c>
      <c r="V1366" s="1">
        <f t="shared" si="130"/>
        <v>3920</v>
      </c>
      <c r="W1366" s="4">
        <f t="shared" si="131"/>
        <v>0.5</v>
      </c>
      <c r="X1366" s="1" t="s">
        <v>92</v>
      </c>
      <c r="Y1366" s="1" t="s">
        <v>81</v>
      </c>
      <c r="Z1366" s="1" t="s">
        <v>51</v>
      </c>
      <c r="AA1366" s="2">
        <v>46066</v>
      </c>
      <c r="AB1366" s="1"/>
      <c r="AC1366" s="1" t="s">
        <v>42</v>
      </c>
    </row>
    <row r="1367" spans="1:29">
      <c r="A1367" s="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c r="P1367" s="1">
        <f t="shared" si="126"/>
        <v>18680</v>
      </c>
      <c r="Q1367" s="1">
        <v>0</v>
      </c>
      <c r="R1367" s="1">
        <f t="shared" si="127"/>
        <v>0</v>
      </c>
      <c r="S1367" s="1">
        <f t="shared" si="128"/>
        <v>18680</v>
      </c>
      <c r="T1367" s="1">
        <v>0.5</v>
      </c>
      <c r="U1367" s="1">
        <f t="shared" si="129"/>
        <v>9340</v>
      </c>
      <c r="V1367" s="1">
        <f t="shared" si="130"/>
        <v>9340</v>
      </c>
      <c r="W1367" s="4">
        <f t="shared" si="131"/>
        <v>0.5</v>
      </c>
      <c r="X1367" s="1" t="s">
        <v>104</v>
      </c>
      <c r="Y1367" s="1" t="s">
        <v>81</v>
      </c>
      <c r="Z1367" s="1" t="s">
        <v>41</v>
      </c>
      <c r="AA1367" s="2">
        <v>46066</v>
      </c>
      <c r="AB1367" s="1">
        <v>3</v>
      </c>
      <c r="AC1367" s="1" t="s">
        <v>42</v>
      </c>
    </row>
    <row r="1368" spans="1:29">
      <c r="A1368" s="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c r="P1368" s="1">
        <f t="shared" si="126"/>
        <v>1600</v>
      </c>
      <c r="Q1368" s="1">
        <v>20</v>
      </c>
      <c r="R1368" s="1">
        <f t="shared" si="127"/>
        <v>320</v>
      </c>
      <c r="S1368" s="1">
        <f t="shared" si="128"/>
        <v>1280</v>
      </c>
      <c r="T1368" s="1">
        <v>0.62</v>
      </c>
      <c r="U1368" s="1">
        <f t="shared" si="129"/>
        <v>793.6</v>
      </c>
      <c r="V1368" s="1">
        <f t="shared" si="130"/>
        <v>486.4</v>
      </c>
      <c r="W1368" s="4">
        <f t="shared" si="131"/>
        <v>0.38</v>
      </c>
      <c r="X1368" s="1" t="s">
        <v>104</v>
      </c>
      <c r="Y1368" s="1" t="s">
        <v>40</v>
      </c>
      <c r="Z1368" s="1" t="s">
        <v>66</v>
      </c>
      <c r="AA1368" s="1"/>
      <c r="AB1368" s="1"/>
      <c r="AC1368" s="1" t="s">
        <v>42</v>
      </c>
    </row>
    <row r="1369" spans="1:29">
      <c r="A1369" s="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c r="P1369" s="1">
        <f t="shared" si="126"/>
        <v>3280</v>
      </c>
      <c r="Q1369" s="1">
        <v>20</v>
      </c>
      <c r="R1369" s="1">
        <f t="shared" si="127"/>
        <v>656</v>
      </c>
      <c r="S1369" s="1">
        <f t="shared" si="128"/>
        <v>2624</v>
      </c>
      <c r="T1369" s="1">
        <v>0.5</v>
      </c>
      <c r="U1369" s="1">
        <f t="shared" si="129"/>
        <v>1312</v>
      </c>
      <c r="V1369" s="1">
        <f t="shared" si="130"/>
        <v>1312</v>
      </c>
      <c r="W1369" s="4">
        <f t="shared" si="131"/>
        <v>0.5</v>
      </c>
      <c r="X1369" s="1" t="s">
        <v>104</v>
      </c>
      <c r="Y1369" s="1" t="s">
        <v>40</v>
      </c>
      <c r="Z1369" s="1" t="s">
        <v>41</v>
      </c>
      <c r="AA1369" s="2">
        <v>46065</v>
      </c>
      <c r="AB1369" s="1">
        <v>3</v>
      </c>
      <c r="AC1369" s="1" t="s">
        <v>42</v>
      </c>
    </row>
    <row r="1370" spans="1:29">
      <c r="A1370" s="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c r="P1370" s="1">
        <f t="shared" si="126"/>
        <v>15870</v>
      </c>
      <c r="Q1370" s="1">
        <v>0</v>
      </c>
      <c r="R1370" s="1">
        <f t="shared" si="127"/>
        <v>0</v>
      </c>
      <c r="S1370" s="1">
        <f t="shared" si="128"/>
        <v>15870</v>
      </c>
      <c r="T1370" s="1">
        <v>0.48</v>
      </c>
      <c r="U1370" s="1">
        <f t="shared" si="129"/>
        <v>7617.5999999999995</v>
      </c>
      <c r="V1370" s="1">
        <f t="shared" si="130"/>
        <v>8252.4000000000015</v>
      </c>
      <c r="W1370" s="4">
        <f t="shared" si="131"/>
        <v>0.52000000000000013</v>
      </c>
      <c r="X1370" s="1" t="s">
        <v>92</v>
      </c>
      <c r="Y1370" s="1" t="s">
        <v>72</v>
      </c>
      <c r="Z1370" s="1" t="s">
        <v>51</v>
      </c>
      <c r="AA1370" s="2">
        <v>46067</v>
      </c>
      <c r="AB1370" s="1"/>
      <c r="AC1370" s="1" t="s">
        <v>42</v>
      </c>
    </row>
    <row r="1371" spans="1:29">
      <c r="A1371" s="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c r="P1371" s="1">
        <f t="shared" si="126"/>
        <v>20400</v>
      </c>
      <c r="Q1371" s="1">
        <v>10</v>
      </c>
      <c r="R1371" s="1">
        <f t="shared" si="127"/>
        <v>2040</v>
      </c>
      <c r="S1371" s="1">
        <f t="shared" si="128"/>
        <v>18360</v>
      </c>
      <c r="T1371" s="1">
        <v>0.48</v>
      </c>
      <c r="U1371" s="1">
        <f t="shared" si="129"/>
        <v>8812.7999999999993</v>
      </c>
      <c r="V1371" s="1">
        <f t="shared" si="130"/>
        <v>9547.2000000000007</v>
      </c>
      <c r="W1371" s="4">
        <f t="shared" si="131"/>
        <v>0.52</v>
      </c>
      <c r="X1371" s="1" t="s">
        <v>50</v>
      </c>
      <c r="Y1371" s="1" t="s">
        <v>57</v>
      </c>
      <c r="Z1371" s="1" t="s">
        <v>120</v>
      </c>
      <c r="AA1371" s="1"/>
      <c r="AB1371" s="1"/>
      <c r="AC1371" s="1" t="s">
        <v>42</v>
      </c>
    </row>
    <row r="1372" spans="1:29">
      <c r="A1372" s="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c r="P1372" s="1">
        <f t="shared" si="126"/>
        <v>1660</v>
      </c>
      <c r="Q1372" s="1">
        <v>0</v>
      </c>
      <c r="R1372" s="1">
        <f t="shared" si="127"/>
        <v>0</v>
      </c>
      <c r="S1372" s="1">
        <f t="shared" si="128"/>
        <v>1660</v>
      </c>
      <c r="T1372" s="1">
        <v>0.48</v>
      </c>
      <c r="U1372" s="1">
        <f t="shared" si="129"/>
        <v>796.8</v>
      </c>
      <c r="V1372" s="1">
        <f t="shared" si="130"/>
        <v>863.2</v>
      </c>
      <c r="W1372" s="4">
        <f t="shared" si="131"/>
        <v>0.52</v>
      </c>
      <c r="X1372" s="1" t="s">
        <v>104</v>
      </c>
      <c r="Y1372" s="1" t="s">
        <v>81</v>
      </c>
      <c r="Z1372" s="1" t="s">
        <v>41</v>
      </c>
      <c r="AA1372" s="2">
        <v>46066</v>
      </c>
      <c r="AB1372" s="1">
        <v>5</v>
      </c>
      <c r="AC1372" s="1" t="s">
        <v>42</v>
      </c>
    </row>
    <row r="1373" spans="1:29">
      <c r="A1373" s="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c r="P1373" s="1">
        <f t="shared" si="126"/>
        <v>3100</v>
      </c>
      <c r="Q1373" s="1">
        <v>15</v>
      </c>
      <c r="R1373" s="1">
        <f t="shared" si="127"/>
        <v>465</v>
      </c>
      <c r="S1373" s="1">
        <f t="shared" si="128"/>
        <v>2635</v>
      </c>
      <c r="T1373" s="1">
        <v>0.35</v>
      </c>
      <c r="U1373" s="1">
        <f t="shared" si="129"/>
        <v>922.24999999999989</v>
      </c>
      <c r="V1373" s="1">
        <f t="shared" si="130"/>
        <v>1712.75</v>
      </c>
      <c r="W1373" s="4">
        <f t="shared" si="131"/>
        <v>0.65</v>
      </c>
      <c r="X1373" s="1" t="s">
        <v>39</v>
      </c>
      <c r="Y1373" s="1" t="s">
        <v>40</v>
      </c>
      <c r="Z1373" s="1" t="s">
        <v>120</v>
      </c>
      <c r="AA1373" s="1"/>
      <c r="AB1373" s="1"/>
      <c r="AC1373" s="1" t="s">
        <v>42</v>
      </c>
    </row>
    <row r="1374" spans="1:29">
      <c r="A1374" s="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c r="P1374" s="1">
        <f t="shared" si="126"/>
        <v>33080</v>
      </c>
      <c r="Q1374" s="1">
        <v>0</v>
      </c>
      <c r="R1374" s="1">
        <f t="shared" si="127"/>
        <v>0</v>
      </c>
      <c r="S1374" s="1">
        <f t="shared" si="128"/>
        <v>33080</v>
      </c>
      <c r="T1374" s="1">
        <v>0.52</v>
      </c>
      <c r="U1374" s="1">
        <f t="shared" si="129"/>
        <v>17201.600000000002</v>
      </c>
      <c r="V1374" s="1">
        <f t="shared" si="130"/>
        <v>15878.399999999998</v>
      </c>
      <c r="W1374" s="4">
        <f t="shared" si="131"/>
        <v>0.47999999999999993</v>
      </c>
      <c r="X1374" s="1" t="s">
        <v>39</v>
      </c>
      <c r="Y1374" s="1" t="s">
        <v>40</v>
      </c>
      <c r="Z1374" s="1" t="s">
        <v>41</v>
      </c>
      <c r="AA1374" s="2">
        <v>46071</v>
      </c>
      <c r="AB1374" s="1">
        <v>3</v>
      </c>
      <c r="AC1374" s="1" t="s">
        <v>42</v>
      </c>
    </row>
    <row r="1375" spans="1:29">
      <c r="A1375" s="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c r="P1375" s="1">
        <f t="shared" si="126"/>
        <v>1480</v>
      </c>
      <c r="Q1375" s="1">
        <v>10</v>
      </c>
      <c r="R1375" s="1">
        <f t="shared" si="127"/>
        <v>148</v>
      </c>
      <c r="S1375" s="1">
        <f t="shared" si="128"/>
        <v>1332</v>
      </c>
      <c r="T1375" s="1">
        <v>0.62</v>
      </c>
      <c r="U1375" s="1">
        <f t="shared" si="129"/>
        <v>825.84</v>
      </c>
      <c r="V1375" s="1">
        <f t="shared" si="130"/>
        <v>506.15999999999997</v>
      </c>
      <c r="W1375" s="4">
        <f t="shared" si="131"/>
        <v>0.37999999999999995</v>
      </c>
      <c r="X1375" s="1" t="s">
        <v>56</v>
      </c>
      <c r="Y1375" s="1" t="s">
        <v>57</v>
      </c>
      <c r="Z1375" s="1" t="s">
        <v>41</v>
      </c>
      <c r="AA1375" s="2">
        <v>46071</v>
      </c>
      <c r="AB1375" s="1">
        <v>5</v>
      </c>
      <c r="AC1375" s="1" t="s">
        <v>42</v>
      </c>
    </row>
    <row r="1376" spans="1:29">
      <c r="A1376" s="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c r="P1376" s="1">
        <f t="shared" si="126"/>
        <v>2360</v>
      </c>
      <c r="Q1376" s="1">
        <v>0</v>
      </c>
      <c r="R1376" s="1">
        <f t="shared" si="127"/>
        <v>0</v>
      </c>
      <c r="S1376" s="1">
        <f t="shared" si="128"/>
        <v>2360</v>
      </c>
      <c r="T1376" s="1">
        <v>0.48</v>
      </c>
      <c r="U1376" s="1">
        <f t="shared" si="129"/>
        <v>1132.8</v>
      </c>
      <c r="V1376" s="1">
        <f t="shared" si="130"/>
        <v>1227.2</v>
      </c>
      <c r="W1376" s="4">
        <f t="shared" si="131"/>
        <v>0.52</v>
      </c>
      <c r="X1376" s="1" t="s">
        <v>104</v>
      </c>
      <c r="Y1376" s="1" t="s">
        <v>81</v>
      </c>
      <c r="Z1376" s="1" t="s">
        <v>41</v>
      </c>
      <c r="AA1376" s="2">
        <v>46072</v>
      </c>
      <c r="AB1376" s="1">
        <v>3</v>
      </c>
      <c r="AC1376" s="1" t="s">
        <v>42</v>
      </c>
    </row>
    <row r="1377" spans="1:29">
      <c r="A1377" s="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c r="P1377" s="1">
        <f t="shared" si="126"/>
        <v>1120</v>
      </c>
      <c r="Q1377" s="1">
        <v>25</v>
      </c>
      <c r="R1377" s="1">
        <f t="shared" si="127"/>
        <v>280</v>
      </c>
      <c r="S1377" s="1">
        <f t="shared" si="128"/>
        <v>840</v>
      </c>
      <c r="T1377" s="1">
        <v>0.47</v>
      </c>
      <c r="U1377" s="1">
        <f t="shared" si="129"/>
        <v>394.79999999999995</v>
      </c>
      <c r="V1377" s="1">
        <f t="shared" si="130"/>
        <v>445.20000000000005</v>
      </c>
      <c r="W1377" s="4">
        <f t="shared" si="131"/>
        <v>0.53</v>
      </c>
      <c r="X1377" s="1" t="s">
        <v>39</v>
      </c>
      <c r="Y1377" s="1" t="s">
        <v>72</v>
      </c>
      <c r="Z1377" s="1" t="s">
        <v>41</v>
      </c>
      <c r="AA1377" s="2">
        <v>46070</v>
      </c>
      <c r="AB1377" s="1">
        <v>4</v>
      </c>
      <c r="AC1377" s="1" t="s">
        <v>42</v>
      </c>
    </row>
    <row r="1378" spans="1:29">
      <c r="A1378" s="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c r="P1378" s="1">
        <f t="shared" si="126"/>
        <v>44500</v>
      </c>
      <c r="Q1378" s="1">
        <v>10</v>
      </c>
      <c r="R1378" s="1">
        <f t="shared" si="127"/>
        <v>4450</v>
      </c>
      <c r="S1378" s="1">
        <f t="shared" si="128"/>
        <v>40050</v>
      </c>
      <c r="T1378" s="1">
        <v>0.57999999999999996</v>
      </c>
      <c r="U1378" s="1">
        <f t="shared" si="129"/>
        <v>23229</v>
      </c>
      <c r="V1378" s="1">
        <f t="shared" si="130"/>
        <v>16821</v>
      </c>
      <c r="W1378" s="4">
        <f t="shared" si="131"/>
        <v>0.42</v>
      </c>
      <c r="X1378" s="1" t="s">
        <v>39</v>
      </c>
      <c r="Y1378" s="1" t="s">
        <v>40</v>
      </c>
      <c r="Z1378" s="1" t="s">
        <v>41</v>
      </c>
      <c r="AA1378" s="2">
        <v>46071</v>
      </c>
      <c r="AB1378" s="1">
        <v>5</v>
      </c>
      <c r="AC1378" s="1" t="s">
        <v>42</v>
      </c>
    </row>
    <row r="1379" spans="1:29">
      <c r="A1379" s="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c r="P1379" s="1">
        <f t="shared" si="126"/>
        <v>15680</v>
      </c>
      <c r="Q1379" s="1">
        <v>10</v>
      </c>
      <c r="R1379" s="1">
        <f t="shared" si="127"/>
        <v>1568</v>
      </c>
      <c r="S1379" s="1">
        <f t="shared" si="128"/>
        <v>14112</v>
      </c>
      <c r="T1379" s="1">
        <v>0.48</v>
      </c>
      <c r="U1379" s="1">
        <f t="shared" si="129"/>
        <v>6773.7599999999993</v>
      </c>
      <c r="V1379" s="1">
        <f t="shared" si="130"/>
        <v>7338.2400000000007</v>
      </c>
      <c r="W1379" s="4">
        <f t="shared" si="131"/>
        <v>0.52</v>
      </c>
      <c r="X1379" s="1" t="s">
        <v>104</v>
      </c>
      <c r="Y1379" s="1" t="s">
        <v>81</v>
      </c>
      <c r="Z1379" s="1" t="s">
        <v>120</v>
      </c>
      <c r="AA1379" s="1"/>
      <c r="AB1379" s="1"/>
      <c r="AC1379" s="1" t="s">
        <v>42</v>
      </c>
    </row>
    <row r="1380" spans="1:29">
      <c r="A1380" s="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c r="P1380" s="1">
        <f t="shared" si="126"/>
        <v>51200</v>
      </c>
      <c r="Q1380" s="1">
        <v>25</v>
      </c>
      <c r="R1380" s="1">
        <f t="shared" si="127"/>
        <v>12800</v>
      </c>
      <c r="S1380" s="1">
        <f t="shared" si="128"/>
        <v>38400</v>
      </c>
      <c r="T1380" s="1">
        <v>0.52</v>
      </c>
      <c r="U1380" s="1">
        <f t="shared" si="129"/>
        <v>19968</v>
      </c>
      <c r="V1380" s="1">
        <f t="shared" si="130"/>
        <v>18432</v>
      </c>
      <c r="W1380" s="4">
        <f t="shared" si="131"/>
        <v>0.48</v>
      </c>
      <c r="X1380" s="1" t="s">
        <v>56</v>
      </c>
      <c r="Y1380" s="1" t="s">
        <v>81</v>
      </c>
      <c r="Z1380" s="1" t="s">
        <v>120</v>
      </c>
      <c r="AA1380" s="1"/>
      <c r="AB1380" s="1"/>
      <c r="AC1380" s="1" t="s">
        <v>42</v>
      </c>
    </row>
    <row r="1381" spans="1:29">
      <c r="A1381" s="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c r="P1381" s="1">
        <f t="shared" si="126"/>
        <v>4020</v>
      </c>
      <c r="Q1381" s="1">
        <v>5</v>
      </c>
      <c r="R1381" s="1">
        <f t="shared" si="127"/>
        <v>201</v>
      </c>
      <c r="S1381" s="1">
        <f t="shared" si="128"/>
        <v>3819</v>
      </c>
      <c r="T1381" s="1">
        <v>0.5</v>
      </c>
      <c r="U1381" s="1">
        <f t="shared" si="129"/>
        <v>1909.5</v>
      </c>
      <c r="V1381" s="1">
        <f t="shared" si="130"/>
        <v>1909.5</v>
      </c>
      <c r="W1381" s="4">
        <f t="shared" si="131"/>
        <v>0.5</v>
      </c>
      <c r="X1381" s="1" t="s">
        <v>39</v>
      </c>
      <c r="Y1381" s="1" t="s">
        <v>72</v>
      </c>
      <c r="Z1381" s="1" t="s">
        <v>41</v>
      </c>
      <c r="AA1381" s="2">
        <v>46074</v>
      </c>
      <c r="AB1381" s="1">
        <v>3</v>
      </c>
      <c r="AC1381" s="1" t="s">
        <v>42</v>
      </c>
    </row>
    <row r="1382" spans="1:29">
      <c r="A1382" s="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c r="P1382" s="1">
        <f t="shared" si="126"/>
        <v>10450</v>
      </c>
      <c r="Q1382" s="1">
        <v>0</v>
      </c>
      <c r="R1382" s="1">
        <f t="shared" si="127"/>
        <v>0</v>
      </c>
      <c r="S1382" s="1">
        <f t="shared" si="128"/>
        <v>10450</v>
      </c>
      <c r="T1382" s="1">
        <v>0.45</v>
      </c>
      <c r="U1382" s="1">
        <f t="shared" si="129"/>
        <v>4702.5</v>
      </c>
      <c r="V1382" s="1">
        <f t="shared" si="130"/>
        <v>5747.5</v>
      </c>
      <c r="W1382" s="4">
        <f t="shared" si="131"/>
        <v>0.55000000000000004</v>
      </c>
      <c r="X1382" s="1" t="s">
        <v>39</v>
      </c>
      <c r="Y1382" s="1" t="s">
        <v>57</v>
      </c>
      <c r="Z1382" s="1" t="s">
        <v>51</v>
      </c>
      <c r="AA1382" s="2">
        <v>46069</v>
      </c>
      <c r="AB1382" s="1"/>
      <c r="AC1382" s="1" t="s">
        <v>42</v>
      </c>
    </row>
    <row r="1383" spans="1:29">
      <c r="A1383" s="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c r="P1383" s="1">
        <f t="shared" si="126"/>
        <v>6650</v>
      </c>
      <c r="Q1383" s="1">
        <v>30</v>
      </c>
      <c r="R1383" s="1">
        <f t="shared" si="127"/>
        <v>1995</v>
      </c>
      <c r="S1383" s="1">
        <f t="shared" si="128"/>
        <v>4655</v>
      </c>
      <c r="T1383" s="1">
        <v>0.52</v>
      </c>
      <c r="U1383" s="1">
        <f t="shared" si="129"/>
        <v>2420.6</v>
      </c>
      <c r="V1383" s="1">
        <f t="shared" si="130"/>
        <v>2234.4</v>
      </c>
      <c r="W1383" s="4">
        <f t="shared" si="131"/>
        <v>0.48000000000000004</v>
      </c>
      <c r="X1383" s="1" t="s">
        <v>39</v>
      </c>
      <c r="Y1383" s="1" t="s">
        <v>57</v>
      </c>
      <c r="Z1383" s="1" t="s">
        <v>66</v>
      </c>
      <c r="AA1383" s="1"/>
      <c r="AB1383" s="1"/>
      <c r="AC1383" s="1" t="s">
        <v>42</v>
      </c>
    </row>
    <row r="1384" spans="1:29">
      <c r="A1384" s="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c r="P1384" s="1">
        <f t="shared" si="126"/>
        <v>34250</v>
      </c>
      <c r="Q1384" s="1">
        <v>10</v>
      </c>
      <c r="R1384" s="1">
        <f t="shared" si="127"/>
        <v>3425</v>
      </c>
      <c r="S1384" s="1">
        <f t="shared" si="128"/>
        <v>30825</v>
      </c>
      <c r="T1384" s="1">
        <v>0.48</v>
      </c>
      <c r="U1384" s="1">
        <f t="shared" si="129"/>
        <v>14796</v>
      </c>
      <c r="V1384" s="1">
        <f t="shared" si="130"/>
        <v>16029</v>
      </c>
      <c r="W1384" s="4">
        <f t="shared" si="131"/>
        <v>0.52</v>
      </c>
      <c r="X1384" s="1" t="s">
        <v>39</v>
      </c>
      <c r="Y1384" s="1" t="s">
        <v>72</v>
      </c>
      <c r="Z1384" s="1" t="s">
        <v>41</v>
      </c>
      <c r="AA1384" s="2">
        <v>46072</v>
      </c>
      <c r="AB1384" s="1">
        <v>3</v>
      </c>
      <c r="AC1384" s="1" t="s">
        <v>42</v>
      </c>
    </row>
    <row r="1385" spans="1:29">
      <c r="A1385" s="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c r="P1385" s="1">
        <f t="shared" si="126"/>
        <v>6880</v>
      </c>
      <c r="Q1385" s="1">
        <v>20</v>
      </c>
      <c r="R1385" s="1">
        <f t="shared" si="127"/>
        <v>1376</v>
      </c>
      <c r="S1385" s="1">
        <f t="shared" si="128"/>
        <v>5504</v>
      </c>
      <c r="T1385" s="1">
        <v>0.45</v>
      </c>
      <c r="U1385" s="1">
        <f t="shared" si="129"/>
        <v>2476.8000000000002</v>
      </c>
      <c r="V1385" s="1">
        <f t="shared" si="130"/>
        <v>3027.2</v>
      </c>
      <c r="W1385" s="4">
        <f t="shared" si="131"/>
        <v>0.54999999999999993</v>
      </c>
      <c r="X1385" s="1" t="s">
        <v>56</v>
      </c>
      <c r="Y1385" s="1" t="s">
        <v>57</v>
      </c>
      <c r="Z1385" s="1" t="s">
        <v>41</v>
      </c>
      <c r="AA1385" s="2">
        <v>46074</v>
      </c>
      <c r="AB1385" s="1">
        <v>4</v>
      </c>
      <c r="AC1385" s="1" t="s">
        <v>42</v>
      </c>
    </row>
    <row r="1386" spans="1:29">
      <c r="A1386" s="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c r="P1386" s="1">
        <f t="shared" si="126"/>
        <v>10250</v>
      </c>
      <c r="Q1386" s="1">
        <v>0</v>
      </c>
      <c r="R1386" s="1">
        <f t="shared" si="127"/>
        <v>0</v>
      </c>
      <c r="S1386" s="1">
        <f t="shared" si="128"/>
        <v>10250</v>
      </c>
      <c r="T1386" s="1">
        <v>0.45</v>
      </c>
      <c r="U1386" s="1">
        <f t="shared" si="129"/>
        <v>4612.5</v>
      </c>
      <c r="V1386" s="1">
        <f t="shared" si="130"/>
        <v>5637.5</v>
      </c>
      <c r="W1386" s="4">
        <f t="shared" si="131"/>
        <v>0.55000000000000004</v>
      </c>
      <c r="X1386" s="1" t="s">
        <v>50</v>
      </c>
      <c r="Y1386" s="1" t="s">
        <v>57</v>
      </c>
      <c r="Z1386" s="1" t="s">
        <v>41</v>
      </c>
      <c r="AA1386" s="2">
        <v>46070</v>
      </c>
      <c r="AB1386" s="1">
        <v>5</v>
      </c>
      <c r="AC1386" s="1" t="s">
        <v>42</v>
      </c>
    </row>
    <row r="1387" spans="1:29">
      <c r="A1387" s="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c r="P1387" s="1">
        <f t="shared" si="126"/>
        <v>930</v>
      </c>
      <c r="Q1387" s="1">
        <v>10</v>
      </c>
      <c r="R1387" s="1">
        <f t="shared" si="127"/>
        <v>93</v>
      </c>
      <c r="S1387" s="1">
        <f t="shared" si="128"/>
        <v>837</v>
      </c>
      <c r="T1387" s="1">
        <v>0.62</v>
      </c>
      <c r="U1387" s="1">
        <f t="shared" si="129"/>
        <v>518.93999999999994</v>
      </c>
      <c r="V1387" s="1">
        <f t="shared" si="130"/>
        <v>318.06000000000006</v>
      </c>
      <c r="W1387" s="4">
        <f t="shared" si="131"/>
        <v>0.38000000000000006</v>
      </c>
      <c r="X1387" s="1" t="s">
        <v>39</v>
      </c>
      <c r="Y1387" s="1" t="s">
        <v>57</v>
      </c>
      <c r="Z1387" s="1" t="s">
        <v>120</v>
      </c>
      <c r="AA1387" s="1"/>
      <c r="AB1387" s="1"/>
      <c r="AC1387" s="1" t="s">
        <v>42</v>
      </c>
    </row>
    <row r="1388" spans="1:29">
      <c r="A1388" s="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c r="P1388" s="1">
        <f t="shared" si="126"/>
        <v>1080</v>
      </c>
      <c r="Q1388" s="1">
        <v>15</v>
      </c>
      <c r="R1388" s="1">
        <f t="shared" si="127"/>
        <v>162</v>
      </c>
      <c r="S1388" s="1">
        <f t="shared" si="128"/>
        <v>918</v>
      </c>
      <c r="T1388" s="1">
        <v>0.62</v>
      </c>
      <c r="U1388" s="1">
        <f t="shared" si="129"/>
        <v>569.16</v>
      </c>
      <c r="V1388" s="1">
        <f t="shared" si="130"/>
        <v>348.84000000000003</v>
      </c>
      <c r="W1388" s="4">
        <f t="shared" si="131"/>
        <v>0.38000000000000006</v>
      </c>
      <c r="X1388" s="1" t="s">
        <v>56</v>
      </c>
      <c r="Y1388" s="1" t="s">
        <v>57</v>
      </c>
      <c r="Z1388" s="1" t="s">
        <v>41</v>
      </c>
      <c r="AA1388" s="2">
        <v>46076</v>
      </c>
      <c r="AB1388" s="1">
        <v>3</v>
      </c>
      <c r="AC1388" s="1" t="s">
        <v>42</v>
      </c>
    </row>
    <row r="1389" spans="1:29">
      <c r="A1389" s="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c r="P1389" s="1">
        <f t="shared" si="126"/>
        <v>5370</v>
      </c>
      <c r="Q1389" s="1">
        <v>0</v>
      </c>
      <c r="R1389" s="1">
        <f t="shared" si="127"/>
        <v>0</v>
      </c>
      <c r="S1389" s="1">
        <f t="shared" si="128"/>
        <v>5370</v>
      </c>
      <c r="T1389" s="1">
        <v>0.45</v>
      </c>
      <c r="U1389" s="1">
        <f t="shared" si="129"/>
        <v>2416.5</v>
      </c>
      <c r="V1389" s="1">
        <f t="shared" si="130"/>
        <v>2953.5</v>
      </c>
      <c r="W1389" s="4">
        <f t="shared" si="131"/>
        <v>0.55000000000000004</v>
      </c>
      <c r="X1389" s="1" t="s">
        <v>65</v>
      </c>
      <c r="Y1389" s="1" t="s">
        <v>40</v>
      </c>
      <c r="Z1389" s="1" t="s">
        <v>41</v>
      </c>
      <c r="AA1389" s="2">
        <v>46070</v>
      </c>
      <c r="AB1389" s="1">
        <v>5</v>
      </c>
      <c r="AC1389" s="1" t="s">
        <v>42</v>
      </c>
    </row>
    <row r="1390" spans="1:29">
      <c r="A1390" s="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c r="P1390" s="1">
        <f t="shared" si="126"/>
        <v>11310</v>
      </c>
      <c r="Q1390" s="1">
        <v>0</v>
      </c>
      <c r="R1390" s="1">
        <f t="shared" si="127"/>
        <v>0</v>
      </c>
      <c r="S1390" s="1">
        <f t="shared" si="128"/>
        <v>11310</v>
      </c>
      <c r="T1390" s="1">
        <v>0.52</v>
      </c>
      <c r="U1390" s="1">
        <f t="shared" si="129"/>
        <v>5881.2</v>
      </c>
      <c r="V1390" s="1">
        <f t="shared" si="130"/>
        <v>5428.8</v>
      </c>
      <c r="W1390" s="4">
        <f t="shared" si="131"/>
        <v>0.48000000000000004</v>
      </c>
      <c r="X1390" s="1" t="s">
        <v>65</v>
      </c>
      <c r="Y1390" s="1" t="s">
        <v>57</v>
      </c>
      <c r="Z1390" s="1" t="s">
        <v>120</v>
      </c>
      <c r="AA1390" s="1"/>
      <c r="AB1390" s="1"/>
      <c r="AC1390" s="1" t="s">
        <v>42</v>
      </c>
    </row>
    <row r="1391" spans="1:29">
      <c r="A1391" s="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c r="P1391" s="1">
        <f t="shared" si="126"/>
        <v>650</v>
      </c>
      <c r="Q1391" s="1">
        <v>10</v>
      </c>
      <c r="R1391" s="1">
        <f t="shared" si="127"/>
        <v>65</v>
      </c>
      <c r="S1391" s="1">
        <f t="shared" si="128"/>
        <v>585</v>
      </c>
      <c r="T1391" s="1">
        <v>0.35</v>
      </c>
      <c r="U1391" s="1">
        <f t="shared" si="129"/>
        <v>204.75</v>
      </c>
      <c r="V1391" s="1">
        <f t="shared" si="130"/>
        <v>380.25</v>
      </c>
      <c r="W1391" s="4">
        <f t="shared" si="131"/>
        <v>0.65</v>
      </c>
      <c r="X1391" s="1" t="s">
        <v>104</v>
      </c>
      <c r="Y1391" s="1" t="s">
        <v>72</v>
      </c>
      <c r="Z1391" s="1" t="s">
        <v>41</v>
      </c>
      <c r="AA1391" s="2">
        <v>46074</v>
      </c>
      <c r="AB1391" s="1">
        <v>5</v>
      </c>
      <c r="AC1391" s="1" t="s">
        <v>42</v>
      </c>
    </row>
    <row r="1392" spans="1:29">
      <c r="A1392" s="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c r="P1392" s="1">
        <f t="shared" si="126"/>
        <v>8800</v>
      </c>
      <c r="Q1392" s="1">
        <v>0</v>
      </c>
      <c r="R1392" s="1">
        <f t="shared" si="127"/>
        <v>0</v>
      </c>
      <c r="S1392" s="1">
        <f t="shared" si="128"/>
        <v>8800</v>
      </c>
      <c r="T1392" s="1">
        <v>0.45</v>
      </c>
      <c r="U1392" s="1">
        <f t="shared" si="129"/>
        <v>3960</v>
      </c>
      <c r="V1392" s="1">
        <f t="shared" si="130"/>
        <v>4840</v>
      </c>
      <c r="W1392" s="4">
        <f t="shared" si="131"/>
        <v>0.55000000000000004</v>
      </c>
      <c r="X1392" s="1" t="s">
        <v>50</v>
      </c>
      <c r="Y1392" s="1" t="s">
        <v>72</v>
      </c>
      <c r="Z1392" s="1" t="s">
        <v>41</v>
      </c>
      <c r="AA1392" s="2">
        <v>46075</v>
      </c>
      <c r="AB1392" s="1">
        <v>3</v>
      </c>
      <c r="AC1392" s="1" t="s">
        <v>42</v>
      </c>
    </row>
    <row r="1393" spans="1:29">
      <c r="A1393" s="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c r="P1393" s="1">
        <f t="shared" si="126"/>
        <v>10000</v>
      </c>
      <c r="Q1393" s="1">
        <v>0</v>
      </c>
      <c r="R1393" s="1">
        <f t="shared" si="127"/>
        <v>0</v>
      </c>
      <c r="S1393" s="1">
        <f t="shared" si="128"/>
        <v>10000</v>
      </c>
      <c r="T1393" s="1">
        <v>0.5</v>
      </c>
      <c r="U1393" s="1">
        <f t="shared" si="129"/>
        <v>5000</v>
      </c>
      <c r="V1393" s="1">
        <f t="shared" si="130"/>
        <v>5000</v>
      </c>
      <c r="W1393" s="4">
        <f t="shared" si="131"/>
        <v>0.5</v>
      </c>
      <c r="X1393" s="1" t="s">
        <v>104</v>
      </c>
      <c r="Y1393" s="1" t="s">
        <v>57</v>
      </c>
      <c r="Z1393" s="1" t="s">
        <v>22</v>
      </c>
      <c r="AA1393" s="1"/>
      <c r="AB1393" s="1"/>
      <c r="AC1393" s="1" t="s">
        <v>93</v>
      </c>
    </row>
    <row r="1394" spans="1:29">
      <c r="A1394" s="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c r="P1394" s="1">
        <f t="shared" si="126"/>
        <v>480</v>
      </c>
      <c r="Q1394" s="1">
        <v>10</v>
      </c>
      <c r="R1394" s="1">
        <f t="shared" si="127"/>
        <v>48</v>
      </c>
      <c r="S1394" s="1">
        <f t="shared" si="128"/>
        <v>432</v>
      </c>
      <c r="T1394" s="1">
        <v>0.62</v>
      </c>
      <c r="U1394" s="1">
        <f t="shared" si="129"/>
        <v>267.83999999999997</v>
      </c>
      <c r="V1394" s="1">
        <f t="shared" si="130"/>
        <v>164.16000000000003</v>
      </c>
      <c r="W1394" s="4">
        <f t="shared" si="131"/>
        <v>0.38000000000000006</v>
      </c>
      <c r="X1394" s="1" t="s">
        <v>147</v>
      </c>
      <c r="Y1394" s="1" t="s">
        <v>72</v>
      </c>
      <c r="Z1394" s="1" t="s">
        <v>41</v>
      </c>
      <c r="AA1394" s="2">
        <v>46073</v>
      </c>
      <c r="AB1394" s="1">
        <v>3</v>
      </c>
      <c r="AC1394" s="1" t="s">
        <v>42</v>
      </c>
    </row>
    <row r="1395" spans="1:29">
      <c r="A1395" s="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c r="P1395" s="1">
        <f t="shared" si="126"/>
        <v>33800</v>
      </c>
      <c r="Q1395" s="1">
        <v>15</v>
      </c>
      <c r="R1395" s="1">
        <f t="shared" si="127"/>
        <v>5070</v>
      </c>
      <c r="S1395" s="1">
        <f t="shared" si="128"/>
        <v>28730</v>
      </c>
      <c r="T1395" s="1">
        <v>0.47</v>
      </c>
      <c r="U1395" s="1">
        <f t="shared" si="129"/>
        <v>13503.099999999999</v>
      </c>
      <c r="V1395" s="1">
        <f t="shared" si="130"/>
        <v>15226.900000000001</v>
      </c>
      <c r="W1395" s="4">
        <f t="shared" si="131"/>
        <v>0.53</v>
      </c>
      <c r="X1395" s="1" t="s">
        <v>65</v>
      </c>
      <c r="Y1395" s="1" t="s">
        <v>72</v>
      </c>
      <c r="Z1395" s="1" t="s">
        <v>41</v>
      </c>
      <c r="AA1395" s="2">
        <v>46074</v>
      </c>
      <c r="AB1395" s="1">
        <v>5</v>
      </c>
      <c r="AC1395" s="1" t="s">
        <v>42</v>
      </c>
    </row>
    <row r="1396" spans="1:29">
      <c r="A1396" s="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c r="P1396" s="1">
        <f t="shared" si="126"/>
        <v>16500</v>
      </c>
      <c r="Q1396" s="1">
        <v>30</v>
      </c>
      <c r="R1396" s="1">
        <f t="shared" si="127"/>
        <v>4950</v>
      </c>
      <c r="S1396" s="1">
        <f t="shared" si="128"/>
        <v>11550</v>
      </c>
      <c r="T1396" s="1">
        <v>0.48</v>
      </c>
      <c r="U1396" s="1">
        <f t="shared" si="129"/>
        <v>5544</v>
      </c>
      <c r="V1396" s="1">
        <f t="shared" si="130"/>
        <v>6006</v>
      </c>
      <c r="W1396" s="4">
        <f t="shared" si="131"/>
        <v>0.52</v>
      </c>
      <c r="X1396" s="1" t="s">
        <v>65</v>
      </c>
      <c r="Y1396" s="1" t="s">
        <v>57</v>
      </c>
      <c r="Z1396" s="1" t="s">
        <v>41</v>
      </c>
      <c r="AA1396" s="2">
        <v>46076</v>
      </c>
      <c r="AB1396" s="1">
        <v>5</v>
      </c>
      <c r="AC1396" s="1" t="s">
        <v>42</v>
      </c>
    </row>
    <row r="1397" spans="1:29">
      <c r="A1397" s="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c r="P1397" s="1">
        <f t="shared" si="126"/>
        <v>10800</v>
      </c>
      <c r="Q1397" s="1">
        <v>0</v>
      </c>
      <c r="R1397" s="1">
        <f t="shared" si="127"/>
        <v>0</v>
      </c>
      <c r="S1397" s="1">
        <f t="shared" si="128"/>
        <v>10800</v>
      </c>
      <c r="T1397" s="1">
        <v>0.47</v>
      </c>
      <c r="U1397" s="1">
        <f t="shared" si="129"/>
        <v>5076</v>
      </c>
      <c r="V1397" s="1">
        <f t="shared" si="130"/>
        <v>5724</v>
      </c>
      <c r="W1397" s="4">
        <f t="shared" si="131"/>
        <v>0.53</v>
      </c>
      <c r="X1397" s="1" t="s">
        <v>92</v>
      </c>
      <c r="Y1397" s="1" t="s">
        <v>72</v>
      </c>
      <c r="Z1397" s="1" t="s">
        <v>120</v>
      </c>
      <c r="AA1397" s="1"/>
      <c r="AB1397" s="1"/>
      <c r="AC1397" s="1" t="s">
        <v>42</v>
      </c>
    </row>
    <row r="1398" spans="1:29">
      <c r="A1398" s="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c r="P1398" s="1">
        <f t="shared" si="126"/>
        <v>7160</v>
      </c>
      <c r="Q1398" s="1">
        <v>0</v>
      </c>
      <c r="R1398" s="1">
        <f t="shared" si="127"/>
        <v>0</v>
      </c>
      <c r="S1398" s="1">
        <f t="shared" si="128"/>
        <v>7160</v>
      </c>
      <c r="T1398" s="1">
        <v>0.47</v>
      </c>
      <c r="U1398" s="1">
        <f t="shared" si="129"/>
        <v>3365.2</v>
      </c>
      <c r="V1398" s="1">
        <f t="shared" si="130"/>
        <v>3794.8</v>
      </c>
      <c r="W1398" s="4">
        <f t="shared" si="131"/>
        <v>0.53</v>
      </c>
      <c r="X1398" s="1" t="s">
        <v>39</v>
      </c>
      <c r="Y1398" s="1" t="s">
        <v>40</v>
      </c>
      <c r="Z1398" s="1" t="s">
        <v>51</v>
      </c>
      <c r="AA1398" s="2">
        <v>46072</v>
      </c>
      <c r="AB1398" s="1"/>
      <c r="AC1398" s="1" t="s">
        <v>42</v>
      </c>
    </row>
    <row r="1399" spans="1:29">
      <c r="A1399" s="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c r="P1399" s="1">
        <f t="shared" si="126"/>
        <v>4840</v>
      </c>
      <c r="Q1399" s="1">
        <v>10</v>
      </c>
      <c r="R1399" s="1">
        <f t="shared" si="127"/>
        <v>484</v>
      </c>
      <c r="S1399" s="1">
        <f t="shared" si="128"/>
        <v>4356</v>
      </c>
      <c r="T1399" s="1">
        <v>0.48</v>
      </c>
      <c r="U1399" s="1">
        <f t="shared" si="129"/>
        <v>2090.88</v>
      </c>
      <c r="V1399" s="1">
        <f t="shared" si="130"/>
        <v>2265.12</v>
      </c>
      <c r="W1399" s="4">
        <f t="shared" si="131"/>
        <v>0.52</v>
      </c>
      <c r="X1399" s="1" t="s">
        <v>104</v>
      </c>
      <c r="Y1399" s="1" t="s">
        <v>57</v>
      </c>
      <c r="Z1399" s="1" t="s">
        <v>41</v>
      </c>
      <c r="AA1399" s="2">
        <v>46072</v>
      </c>
      <c r="AB1399" s="1">
        <v>3</v>
      </c>
      <c r="AC1399" s="1" t="s">
        <v>42</v>
      </c>
    </row>
    <row r="1400" spans="1:29">
      <c r="A1400" s="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c r="P1400" s="1">
        <f t="shared" si="126"/>
        <v>57410</v>
      </c>
      <c r="Q1400" s="1">
        <v>15</v>
      </c>
      <c r="R1400" s="1">
        <f t="shared" si="127"/>
        <v>8611.5</v>
      </c>
      <c r="S1400" s="1">
        <f t="shared" si="128"/>
        <v>48798.5</v>
      </c>
      <c r="T1400" s="1">
        <v>0.57999999999999996</v>
      </c>
      <c r="U1400" s="1">
        <f t="shared" si="129"/>
        <v>28303.129999999997</v>
      </c>
      <c r="V1400" s="1">
        <f t="shared" si="130"/>
        <v>20495.370000000003</v>
      </c>
      <c r="W1400" s="4">
        <f t="shared" si="131"/>
        <v>0.42000000000000004</v>
      </c>
      <c r="X1400" s="1" t="s">
        <v>104</v>
      </c>
      <c r="Y1400" s="1" t="s">
        <v>72</v>
      </c>
      <c r="Z1400" s="1" t="s">
        <v>22</v>
      </c>
      <c r="AA1400" s="1"/>
      <c r="AB1400" s="1"/>
      <c r="AC1400" s="1" t="s">
        <v>93</v>
      </c>
    </row>
    <row r="1401" spans="1:29">
      <c r="A1401" s="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c r="P1401" s="1">
        <f t="shared" si="126"/>
        <v>1080</v>
      </c>
      <c r="Q1401" s="1">
        <v>20</v>
      </c>
      <c r="R1401" s="1">
        <f t="shared" si="127"/>
        <v>216</v>
      </c>
      <c r="S1401" s="1">
        <f t="shared" si="128"/>
        <v>864</v>
      </c>
      <c r="T1401" s="1">
        <v>0.35</v>
      </c>
      <c r="U1401" s="1">
        <f t="shared" si="129"/>
        <v>302.39999999999998</v>
      </c>
      <c r="V1401" s="1">
        <f t="shared" si="130"/>
        <v>561.6</v>
      </c>
      <c r="W1401" s="4">
        <f t="shared" si="131"/>
        <v>0.65</v>
      </c>
      <c r="X1401" s="1" t="s">
        <v>147</v>
      </c>
      <c r="Y1401" s="1" t="s">
        <v>72</v>
      </c>
      <c r="Z1401" s="1" t="s">
        <v>41</v>
      </c>
      <c r="AA1401" s="2">
        <v>46073</v>
      </c>
      <c r="AB1401" s="1">
        <v>4</v>
      </c>
      <c r="AC1401" s="1" t="s">
        <v>42</v>
      </c>
    </row>
    <row r="1402" spans="1:29">
      <c r="A1402" s="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c r="P1402" s="1">
        <f t="shared" si="126"/>
        <v>3650</v>
      </c>
      <c r="Q1402" s="1">
        <v>5</v>
      </c>
      <c r="R1402" s="1">
        <f t="shared" si="127"/>
        <v>182.5</v>
      </c>
      <c r="S1402" s="1">
        <f t="shared" si="128"/>
        <v>3467.5</v>
      </c>
      <c r="T1402" s="1">
        <v>0.62</v>
      </c>
      <c r="U1402" s="1">
        <f t="shared" si="129"/>
        <v>2149.85</v>
      </c>
      <c r="V1402" s="1">
        <f t="shared" si="130"/>
        <v>1317.65</v>
      </c>
      <c r="W1402" s="4">
        <f t="shared" si="131"/>
        <v>0.38</v>
      </c>
      <c r="X1402" s="1" t="s">
        <v>147</v>
      </c>
      <c r="Y1402" s="1" t="s">
        <v>57</v>
      </c>
      <c r="Z1402" s="1" t="s">
        <v>66</v>
      </c>
      <c r="AA1402" s="1"/>
      <c r="AB1402" s="1"/>
      <c r="AC1402" s="1" t="s">
        <v>42</v>
      </c>
    </row>
    <row r="1403" spans="1:29">
      <c r="A1403" s="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c r="P1403" s="1">
        <f t="shared" si="126"/>
        <v>2040</v>
      </c>
      <c r="Q1403" s="1">
        <v>25</v>
      </c>
      <c r="R1403" s="1">
        <f t="shared" si="127"/>
        <v>510</v>
      </c>
      <c r="S1403" s="1">
        <f t="shared" si="128"/>
        <v>1530</v>
      </c>
      <c r="T1403" s="1">
        <v>0.47</v>
      </c>
      <c r="U1403" s="1">
        <f t="shared" si="129"/>
        <v>719.09999999999991</v>
      </c>
      <c r="V1403" s="1">
        <f t="shared" si="130"/>
        <v>810.90000000000009</v>
      </c>
      <c r="W1403" s="4">
        <f t="shared" si="131"/>
        <v>0.53</v>
      </c>
      <c r="X1403" s="1" t="s">
        <v>50</v>
      </c>
      <c r="Y1403" s="1" t="s">
        <v>57</v>
      </c>
      <c r="Z1403" s="1" t="s">
        <v>41</v>
      </c>
      <c r="AA1403" s="2">
        <v>46079</v>
      </c>
      <c r="AB1403" s="1">
        <v>5</v>
      </c>
      <c r="AC1403" s="1" t="s">
        <v>42</v>
      </c>
    </row>
    <row r="1404" spans="1:29">
      <c r="A1404" s="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c r="P1404" s="1">
        <f t="shared" si="126"/>
        <v>3080</v>
      </c>
      <c r="Q1404" s="1">
        <v>10</v>
      </c>
      <c r="R1404" s="1">
        <f t="shared" si="127"/>
        <v>308</v>
      </c>
      <c r="S1404" s="1">
        <f t="shared" si="128"/>
        <v>2772</v>
      </c>
      <c r="T1404" s="1">
        <v>0.62</v>
      </c>
      <c r="U1404" s="1">
        <f t="shared" si="129"/>
        <v>1718.64</v>
      </c>
      <c r="V1404" s="1">
        <f t="shared" si="130"/>
        <v>1053.3599999999999</v>
      </c>
      <c r="W1404" s="4">
        <f t="shared" si="131"/>
        <v>0.37999999999999995</v>
      </c>
      <c r="X1404" s="1" t="s">
        <v>56</v>
      </c>
      <c r="Y1404" s="1" t="s">
        <v>40</v>
      </c>
      <c r="Z1404" s="1" t="s">
        <v>22</v>
      </c>
      <c r="AA1404" s="1"/>
      <c r="AB1404" s="1"/>
      <c r="AC1404" s="1" t="s">
        <v>93</v>
      </c>
    </row>
    <row r="1405" spans="1:29">
      <c r="A1405" s="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c r="P1405" s="1">
        <f t="shared" si="126"/>
        <v>5640</v>
      </c>
      <c r="Q1405" s="1">
        <v>10</v>
      </c>
      <c r="R1405" s="1">
        <f t="shared" si="127"/>
        <v>564</v>
      </c>
      <c r="S1405" s="1">
        <f t="shared" si="128"/>
        <v>5076</v>
      </c>
      <c r="T1405" s="1">
        <v>0.45</v>
      </c>
      <c r="U1405" s="1">
        <f t="shared" si="129"/>
        <v>2284.2000000000003</v>
      </c>
      <c r="V1405" s="1">
        <f t="shared" si="130"/>
        <v>2791.7999999999997</v>
      </c>
      <c r="W1405" s="4">
        <f t="shared" si="131"/>
        <v>0.54999999999999993</v>
      </c>
      <c r="X1405" s="1" t="s">
        <v>147</v>
      </c>
      <c r="Y1405" s="1" t="s">
        <v>40</v>
      </c>
      <c r="Z1405" s="1" t="s">
        <v>41</v>
      </c>
      <c r="AA1405" s="2">
        <v>46081</v>
      </c>
      <c r="AB1405" s="1">
        <v>4</v>
      </c>
      <c r="AC1405" s="1" t="s">
        <v>42</v>
      </c>
    </row>
    <row r="1406" spans="1:29">
      <c r="A1406" s="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c r="P1406" s="1">
        <f t="shared" si="126"/>
        <v>28750</v>
      </c>
      <c r="Q1406" s="1">
        <v>5</v>
      </c>
      <c r="R1406" s="1">
        <f t="shared" si="127"/>
        <v>1437.5</v>
      </c>
      <c r="S1406" s="1">
        <f t="shared" si="128"/>
        <v>27312.5</v>
      </c>
      <c r="T1406" s="1">
        <v>0.52</v>
      </c>
      <c r="U1406" s="1">
        <f t="shared" si="129"/>
        <v>14202.5</v>
      </c>
      <c r="V1406" s="1">
        <f t="shared" si="130"/>
        <v>13110</v>
      </c>
      <c r="W1406" s="4">
        <f t="shared" si="131"/>
        <v>0.48</v>
      </c>
      <c r="X1406" s="1" t="s">
        <v>104</v>
      </c>
      <c r="Y1406" s="1" t="s">
        <v>57</v>
      </c>
      <c r="Z1406" s="1" t="s">
        <v>22</v>
      </c>
      <c r="AA1406" s="1"/>
      <c r="AB1406" s="1"/>
      <c r="AC1406" s="1" t="s">
        <v>93</v>
      </c>
    </row>
    <row r="1407" spans="1:29">
      <c r="A1407" s="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c r="P1407" s="1">
        <f t="shared" si="126"/>
        <v>20800</v>
      </c>
      <c r="Q1407" s="1">
        <v>25</v>
      </c>
      <c r="R1407" s="1">
        <f t="shared" si="127"/>
        <v>5200</v>
      </c>
      <c r="S1407" s="1">
        <f t="shared" si="128"/>
        <v>15600</v>
      </c>
      <c r="T1407" s="1">
        <v>0.52</v>
      </c>
      <c r="U1407" s="1">
        <f t="shared" si="129"/>
        <v>8112</v>
      </c>
      <c r="V1407" s="1">
        <f t="shared" si="130"/>
        <v>7488</v>
      </c>
      <c r="W1407" s="4">
        <f t="shared" si="131"/>
        <v>0.48</v>
      </c>
      <c r="X1407" s="1" t="s">
        <v>92</v>
      </c>
      <c r="Y1407" s="1" t="s">
        <v>72</v>
      </c>
      <c r="Z1407" s="1" t="s">
        <v>41</v>
      </c>
      <c r="AA1407" s="2">
        <v>46081</v>
      </c>
      <c r="AB1407" s="1">
        <v>5</v>
      </c>
      <c r="AC1407" s="1" t="s">
        <v>42</v>
      </c>
    </row>
    <row r="1408" spans="1:29">
      <c r="A1408" s="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c r="P1408" s="1">
        <f t="shared" si="126"/>
        <v>12560</v>
      </c>
      <c r="Q1408" s="1">
        <v>20</v>
      </c>
      <c r="R1408" s="1">
        <f t="shared" si="127"/>
        <v>2512</v>
      </c>
      <c r="S1408" s="1">
        <f t="shared" si="128"/>
        <v>10048</v>
      </c>
      <c r="T1408" s="1">
        <v>0.47</v>
      </c>
      <c r="U1408" s="1">
        <f t="shared" si="129"/>
        <v>4722.5599999999995</v>
      </c>
      <c r="V1408" s="1">
        <f t="shared" si="130"/>
        <v>5325.4400000000005</v>
      </c>
      <c r="W1408" s="4">
        <f t="shared" si="131"/>
        <v>0.53</v>
      </c>
      <c r="X1408" s="1" t="s">
        <v>39</v>
      </c>
      <c r="Y1408" s="1" t="s">
        <v>72</v>
      </c>
      <c r="Z1408" s="1" t="s">
        <v>66</v>
      </c>
      <c r="AA1408" s="1"/>
      <c r="AB1408" s="1"/>
      <c r="AC1408" s="1" t="s">
        <v>42</v>
      </c>
    </row>
    <row r="1409" spans="1:29">
      <c r="A1409" s="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c r="P1409" s="1">
        <f t="shared" si="126"/>
        <v>84720</v>
      </c>
      <c r="Q1409" s="1">
        <v>0</v>
      </c>
      <c r="R1409" s="1">
        <f t="shared" si="127"/>
        <v>0</v>
      </c>
      <c r="S1409" s="1">
        <f t="shared" si="128"/>
        <v>84720</v>
      </c>
      <c r="T1409" s="1">
        <v>0.57999999999999996</v>
      </c>
      <c r="U1409" s="1">
        <f t="shared" si="129"/>
        <v>49137.599999999999</v>
      </c>
      <c r="V1409" s="1">
        <f t="shared" si="130"/>
        <v>35582.400000000001</v>
      </c>
      <c r="W1409" s="4">
        <f t="shared" si="131"/>
        <v>0.42000000000000004</v>
      </c>
      <c r="X1409" s="1" t="s">
        <v>56</v>
      </c>
      <c r="Y1409" s="1" t="s">
        <v>81</v>
      </c>
      <c r="Z1409" s="1" t="s">
        <v>51</v>
      </c>
      <c r="AA1409" s="2">
        <v>46082</v>
      </c>
      <c r="AB1409" s="1"/>
      <c r="AC1409" s="1" t="s">
        <v>42</v>
      </c>
    </row>
    <row r="1410" spans="1:29">
      <c r="A1410" s="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c r="P1410" s="1">
        <f t="shared" si="126"/>
        <v>31300</v>
      </c>
      <c r="Q1410" s="1">
        <v>0</v>
      </c>
      <c r="R1410" s="1">
        <f t="shared" si="127"/>
        <v>0</v>
      </c>
      <c r="S1410" s="1">
        <f t="shared" si="128"/>
        <v>31300</v>
      </c>
      <c r="T1410" s="1">
        <v>0.47</v>
      </c>
      <c r="U1410" s="1">
        <f t="shared" si="129"/>
        <v>14711</v>
      </c>
      <c r="V1410" s="1">
        <f t="shared" si="130"/>
        <v>16589</v>
      </c>
      <c r="W1410" s="4">
        <f t="shared" si="131"/>
        <v>0.53</v>
      </c>
      <c r="X1410" s="1" t="s">
        <v>147</v>
      </c>
      <c r="Y1410" s="1" t="s">
        <v>40</v>
      </c>
      <c r="Z1410" s="1" t="s">
        <v>41</v>
      </c>
      <c r="AA1410" s="2">
        <v>46083</v>
      </c>
      <c r="AB1410" s="1">
        <v>5</v>
      </c>
      <c r="AC1410" s="1" t="s">
        <v>42</v>
      </c>
    </row>
    <row r="1411" spans="1:29">
      <c r="A1411" s="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c r="P1411" s="1">
        <f t="shared" ref="P1411:P1474" si="132">PRODUCT(N1411,O1411)</f>
        <v>58880</v>
      </c>
      <c r="Q1411" s="1">
        <v>10</v>
      </c>
      <c r="R1411" s="1">
        <f t="shared" ref="R1411:R1474" si="133">P1411*(Q1411/100)</f>
        <v>5888</v>
      </c>
      <c r="S1411" s="1">
        <f t="shared" ref="S1411:S1474" si="134">P1411-R1411</f>
        <v>52992</v>
      </c>
      <c r="T1411" s="1">
        <v>0.57999999999999996</v>
      </c>
      <c r="U1411" s="1">
        <f t="shared" ref="U1411:U1474" si="135">S1411*T1411</f>
        <v>30735.359999999997</v>
      </c>
      <c r="V1411" s="1">
        <f t="shared" ref="V1411:V1474" si="136">S1411-U1411</f>
        <v>22256.640000000003</v>
      </c>
      <c r="W1411" s="4">
        <f t="shared" ref="W1411:W1474" si="137">(V1411/S1411)</f>
        <v>0.42000000000000004</v>
      </c>
      <c r="X1411" s="1" t="s">
        <v>50</v>
      </c>
      <c r="Y1411" s="1" t="s">
        <v>81</v>
      </c>
      <c r="Z1411" s="1" t="s">
        <v>41</v>
      </c>
      <c r="AA1411" s="2">
        <v>46084</v>
      </c>
      <c r="AB1411" s="1">
        <v>3</v>
      </c>
      <c r="AC1411" s="1" t="s">
        <v>42</v>
      </c>
    </row>
    <row r="1412" spans="1:29">
      <c r="A1412" s="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c r="P1412" s="1">
        <f t="shared" si="132"/>
        <v>2160</v>
      </c>
      <c r="Q1412" s="1">
        <v>15</v>
      </c>
      <c r="R1412" s="1">
        <f t="shared" si="133"/>
        <v>324</v>
      </c>
      <c r="S1412" s="1">
        <f t="shared" si="134"/>
        <v>1836</v>
      </c>
      <c r="T1412" s="1">
        <v>0.47</v>
      </c>
      <c r="U1412" s="1">
        <f t="shared" si="135"/>
        <v>862.92</v>
      </c>
      <c r="V1412" s="1">
        <f t="shared" si="136"/>
        <v>973.08</v>
      </c>
      <c r="W1412" s="4">
        <f t="shared" si="137"/>
        <v>0.53</v>
      </c>
      <c r="X1412" s="1" t="s">
        <v>56</v>
      </c>
      <c r="Y1412" s="1" t="s">
        <v>40</v>
      </c>
      <c r="Z1412" s="1" t="s">
        <v>41</v>
      </c>
      <c r="AA1412" s="2">
        <v>46081</v>
      </c>
      <c r="AB1412" s="1">
        <v>4</v>
      </c>
      <c r="AC1412" s="1" t="s">
        <v>42</v>
      </c>
    </row>
    <row r="1413" spans="1:29">
      <c r="A1413" s="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c r="P1413" s="1">
        <f t="shared" si="132"/>
        <v>960</v>
      </c>
      <c r="Q1413" s="1">
        <v>5</v>
      </c>
      <c r="R1413" s="1">
        <f t="shared" si="133"/>
        <v>48</v>
      </c>
      <c r="S1413" s="1">
        <f t="shared" si="134"/>
        <v>912</v>
      </c>
      <c r="T1413" s="1">
        <v>0.5</v>
      </c>
      <c r="U1413" s="1">
        <f t="shared" si="135"/>
        <v>456</v>
      </c>
      <c r="V1413" s="1">
        <f t="shared" si="136"/>
        <v>456</v>
      </c>
      <c r="W1413" s="4">
        <f t="shared" si="137"/>
        <v>0.5</v>
      </c>
      <c r="X1413" s="1" t="s">
        <v>39</v>
      </c>
      <c r="Y1413" s="1" t="s">
        <v>40</v>
      </c>
      <c r="Z1413" s="1" t="s">
        <v>41</v>
      </c>
      <c r="AA1413" s="2">
        <v>46081</v>
      </c>
      <c r="AB1413" s="1">
        <v>4</v>
      </c>
      <c r="AC1413" s="1" t="s">
        <v>42</v>
      </c>
    </row>
    <row r="1414" spans="1:29">
      <c r="A1414" s="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c r="P1414" s="1">
        <f t="shared" si="132"/>
        <v>5920</v>
      </c>
      <c r="Q1414" s="1">
        <v>30</v>
      </c>
      <c r="R1414" s="1">
        <f t="shared" si="133"/>
        <v>1776</v>
      </c>
      <c r="S1414" s="1">
        <f t="shared" si="134"/>
        <v>4144</v>
      </c>
      <c r="T1414" s="1">
        <v>0.47</v>
      </c>
      <c r="U1414" s="1">
        <f t="shared" si="135"/>
        <v>1947.6799999999998</v>
      </c>
      <c r="V1414" s="1">
        <f t="shared" si="136"/>
        <v>2196.3200000000002</v>
      </c>
      <c r="W1414" s="4">
        <f t="shared" si="137"/>
        <v>0.53</v>
      </c>
      <c r="X1414" s="1" t="s">
        <v>39</v>
      </c>
      <c r="Y1414" s="1" t="s">
        <v>81</v>
      </c>
      <c r="Z1414" s="1" t="s">
        <v>41</v>
      </c>
      <c r="AA1414" s="2">
        <v>46086</v>
      </c>
      <c r="AB1414" s="1">
        <v>3</v>
      </c>
      <c r="AC1414" s="1" t="s">
        <v>42</v>
      </c>
    </row>
    <row r="1415" spans="1:29">
      <c r="A1415" s="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c r="P1415" s="1">
        <f t="shared" si="132"/>
        <v>124000</v>
      </c>
      <c r="Q1415" s="1">
        <v>0</v>
      </c>
      <c r="R1415" s="1">
        <f t="shared" si="133"/>
        <v>0</v>
      </c>
      <c r="S1415" s="1">
        <f t="shared" si="134"/>
        <v>124000</v>
      </c>
      <c r="T1415" s="1">
        <v>0.57999999999999996</v>
      </c>
      <c r="U1415" s="1">
        <f t="shared" si="135"/>
        <v>71920</v>
      </c>
      <c r="V1415" s="1">
        <f t="shared" si="136"/>
        <v>52080</v>
      </c>
      <c r="W1415" s="4">
        <f t="shared" si="137"/>
        <v>0.42</v>
      </c>
      <c r="X1415" s="1" t="s">
        <v>147</v>
      </c>
      <c r="Y1415" s="1" t="s">
        <v>40</v>
      </c>
      <c r="Z1415" s="1" t="s">
        <v>41</v>
      </c>
      <c r="AA1415" s="2">
        <v>46082</v>
      </c>
      <c r="AB1415" s="1">
        <v>4</v>
      </c>
      <c r="AC1415" s="1" t="s">
        <v>42</v>
      </c>
    </row>
    <row r="1416" spans="1:29">
      <c r="A1416" s="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c r="P1416" s="1">
        <f t="shared" si="132"/>
        <v>31450</v>
      </c>
      <c r="Q1416" s="1">
        <v>0</v>
      </c>
      <c r="R1416" s="1">
        <f t="shared" si="133"/>
        <v>0</v>
      </c>
      <c r="S1416" s="1">
        <f t="shared" si="134"/>
        <v>31450</v>
      </c>
      <c r="T1416" s="1">
        <v>0.52</v>
      </c>
      <c r="U1416" s="1">
        <f t="shared" si="135"/>
        <v>16354</v>
      </c>
      <c r="V1416" s="1">
        <f t="shared" si="136"/>
        <v>15096</v>
      </c>
      <c r="W1416" s="4">
        <f t="shared" si="137"/>
        <v>0.48</v>
      </c>
      <c r="X1416" s="1" t="s">
        <v>56</v>
      </c>
      <c r="Y1416" s="1" t="s">
        <v>57</v>
      </c>
      <c r="Z1416" s="1" t="s">
        <v>66</v>
      </c>
      <c r="AA1416" s="1"/>
      <c r="AB1416" s="1"/>
      <c r="AC1416" s="1" t="s">
        <v>42</v>
      </c>
    </row>
    <row r="1417" spans="1:29">
      <c r="A1417" s="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c r="P1417" s="1">
        <f t="shared" si="132"/>
        <v>23700</v>
      </c>
      <c r="Q1417" s="1">
        <v>0</v>
      </c>
      <c r="R1417" s="1">
        <f t="shared" si="133"/>
        <v>0</v>
      </c>
      <c r="S1417" s="1">
        <f t="shared" si="134"/>
        <v>23700</v>
      </c>
      <c r="T1417" s="1">
        <v>0.47</v>
      </c>
      <c r="U1417" s="1">
        <f t="shared" si="135"/>
        <v>11139</v>
      </c>
      <c r="V1417" s="1">
        <f t="shared" si="136"/>
        <v>12561</v>
      </c>
      <c r="W1417" s="4">
        <f t="shared" si="137"/>
        <v>0.53</v>
      </c>
      <c r="X1417" s="1" t="s">
        <v>104</v>
      </c>
      <c r="Y1417" s="1" t="s">
        <v>72</v>
      </c>
      <c r="Z1417" s="1" t="s">
        <v>41</v>
      </c>
      <c r="AA1417" s="2">
        <v>46085</v>
      </c>
      <c r="AB1417" s="1">
        <v>4</v>
      </c>
      <c r="AC1417" s="1" t="s">
        <v>42</v>
      </c>
    </row>
    <row r="1418" spans="1:29">
      <c r="A1418" s="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c r="P1418" s="1">
        <f t="shared" si="132"/>
        <v>580</v>
      </c>
      <c r="Q1418" s="1">
        <v>0</v>
      </c>
      <c r="R1418" s="1">
        <f t="shared" si="133"/>
        <v>0</v>
      </c>
      <c r="S1418" s="1">
        <f t="shared" si="134"/>
        <v>580</v>
      </c>
      <c r="T1418" s="1">
        <v>0.62</v>
      </c>
      <c r="U1418" s="1">
        <f t="shared" si="135"/>
        <v>359.6</v>
      </c>
      <c r="V1418" s="1">
        <f t="shared" si="136"/>
        <v>220.39999999999998</v>
      </c>
      <c r="W1418" s="4">
        <f t="shared" si="137"/>
        <v>0.37999999999999995</v>
      </c>
      <c r="X1418" s="1" t="s">
        <v>104</v>
      </c>
      <c r="Y1418" s="1" t="s">
        <v>57</v>
      </c>
      <c r="Z1418" s="1" t="s">
        <v>120</v>
      </c>
      <c r="AA1418" s="1"/>
      <c r="AB1418" s="1"/>
      <c r="AC1418" s="1" t="s">
        <v>42</v>
      </c>
    </row>
    <row r="1419" spans="1:29">
      <c r="A1419" s="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c r="P1419" s="1">
        <f t="shared" si="132"/>
        <v>3850</v>
      </c>
      <c r="Q1419" s="1">
        <v>15</v>
      </c>
      <c r="R1419" s="1">
        <f t="shared" si="133"/>
        <v>577.5</v>
      </c>
      <c r="S1419" s="1">
        <f t="shared" si="134"/>
        <v>3272.5</v>
      </c>
      <c r="T1419" s="1">
        <v>0.35</v>
      </c>
      <c r="U1419" s="1">
        <f t="shared" si="135"/>
        <v>1145.375</v>
      </c>
      <c r="V1419" s="1">
        <f t="shared" si="136"/>
        <v>2127.125</v>
      </c>
      <c r="W1419" s="4">
        <f t="shared" si="137"/>
        <v>0.65</v>
      </c>
      <c r="X1419" s="1" t="s">
        <v>39</v>
      </c>
      <c r="Y1419" s="1" t="s">
        <v>72</v>
      </c>
      <c r="Z1419" s="1" t="s">
        <v>22</v>
      </c>
      <c r="AA1419" s="1"/>
      <c r="AB1419" s="1"/>
      <c r="AC1419" s="1" t="s">
        <v>93</v>
      </c>
    </row>
    <row r="1420" spans="1:29">
      <c r="A1420" s="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c r="P1420" s="1">
        <f t="shared" si="132"/>
        <v>30040</v>
      </c>
      <c r="Q1420" s="1">
        <v>5</v>
      </c>
      <c r="R1420" s="1">
        <f t="shared" si="133"/>
        <v>1502</v>
      </c>
      <c r="S1420" s="1">
        <f t="shared" si="134"/>
        <v>28538</v>
      </c>
      <c r="T1420" s="1">
        <v>0.52</v>
      </c>
      <c r="U1420" s="1">
        <f t="shared" si="135"/>
        <v>14839.76</v>
      </c>
      <c r="V1420" s="1">
        <f t="shared" si="136"/>
        <v>13698.24</v>
      </c>
      <c r="W1420" s="4">
        <f t="shared" si="137"/>
        <v>0.48</v>
      </c>
      <c r="X1420" s="1" t="s">
        <v>50</v>
      </c>
      <c r="Y1420" s="1" t="s">
        <v>81</v>
      </c>
      <c r="Z1420" s="1" t="s">
        <v>41</v>
      </c>
      <c r="AA1420" s="2">
        <v>46088</v>
      </c>
      <c r="AB1420" s="1">
        <v>4</v>
      </c>
      <c r="AC1420" s="1" t="s">
        <v>42</v>
      </c>
    </row>
    <row r="1421" spans="1:29">
      <c r="A1421" s="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c r="P1421" s="1">
        <f t="shared" si="132"/>
        <v>38410</v>
      </c>
      <c r="Q1421" s="1">
        <v>5</v>
      </c>
      <c r="R1421" s="1">
        <f t="shared" si="133"/>
        <v>1920.5</v>
      </c>
      <c r="S1421" s="1">
        <f t="shared" si="134"/>
        <v>36489.5</v>
      </c>
      <c r="T1421" s="1">
        <v>0.57999999999999996</v>
      </c>
      <c r="U1421" s="1">
        <f t="shared" si="135"/>
        <v>21163.91</v>
      </c>
      <c r="V1421" s="1">
        <f t="shared" si="136"/>
        <v>15325.59</v>
      </c>
      <c r="W1421" s="4">
        <f t="shared" si="137"/>
        <v>0.42</v>
      </c>
      <c r="X1421" s="1" t="s">
        <v>65</v>
      </c>
      <c r="Y1421" s="1" t="s">
        <v>40</v>
      </c>
      <c r="Z1421" s="1" t="s">
        <v>41</v>
      </c>
      <c r="AA1421" s="2">
        <v>46082</v>
      </c>
      <c r="AB1421" s="1">
        <v>3</v>
      </c>
      <c r="AC1421" s="1" t="s">
        <v>42</v>
      </c>
    </row>
    <row r="1422" spans="1:29">
      <c r="A1422" s="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c r="P1422" s="1">
        <f t="shared" si="132"/>
        <v>6100</v>
      </c>
      <c r="Q1422" s="1">
        <v>10</v>
      </c>
      <c r="R1422" s="1">
        <f t="shared" si="133"/>
        <v>610</v>
      </c>
      <c r="S1422" s="1">
        <f t="shared" si="134"/>
        <v>5490</v>
      </c>
      <c r="T1422" s="1">
        <v>0.48</v>
      </c>
      <c r="U1422" s="1">
        <f t="shared" si="135"/>
        <v>2635.2</v>
      </c>
      <c r="V1422" s="1">
        <f t="shared" si="136"/>
        <v>2854.8</v>
      </c>
      <c r="W1422" s="4">
        <f t="shared" si="137"/>
        <v>0.52</v>
      </c>
      <c r="X1422" s="1" t="s">
        <v>147</v>
      </c>
      <c r="Y1422" s="1" t="s">
        <v>81</v>
      </c>
      <c r="Z1422" s="1" t="s">
        <v>66</v>
      </c>
      <c r="AA1422" s="1"/>
      <c r="AB1422" s="1"/>
      <c r="AC1422" s="1" t="s">
        <v>42</v>
      </c>
    </row>
    <row r="1423" spans="1:29">
      <c r="A1423" s="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c r="P1423" s="1">
        <f t="shared" si="132"/>
        <v>33100</v>
      </c>
      <c r="Q1423" s="1">
        <v>25</v>
      </c>
      <c r="R1423" s="1">
        <f t="shared" si="133"/>
        <v>8275</v>
      </c>
      <c r="S1423" s="1">
        <f t="shared" si="134"/>
        <v>24825</v>
      </c>
      <c r="T1423" s="1">
        <v>0.48</v>
      </c>
      <c r="U1423" s="1">
        <f t="shared" si="135"/>
        <v>11916</v>
      </c>
      <c r="V1423" s="1">
        <f t="shared" si="136"/>
        <v>12909</v>
      </c>
      <c r="W1423" s="4">
        <f t="shared" si="137"/>
        <v>0.52</v>
      </c>
      <c r="X1423" s="1" t="s">
        <v>104</v>
      </c>
      <c r="Y1423" s="1" t="s">
        <v>72</v>
      </c>
      <c r="Z1423" s="1" t="s">
        <v>41</v>
      </c>
      <c r="AA1423" s="2">
        <v>46089</v>
      </c>
      <c r="AB1423" s="1">
        <v>4</v>
      </c>
      <c r="AC1423" s="1" t="s">
        <v>42</v>
      </c>
    </row>
    <row r="1424" spans="1:29">
      <c r="A1424" s="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c r="P1424" s="1">
        <f t="shared" si="132"/>
        <v>4200</v>
      </c>
      <c r="Q1424" s="1">
        <v>0</v>
      </c>
      <c r="R1424" s="1">
        <f t="shared" si="133"/>
        <v>0</v>
      </c>
      <c r="S1424" s="1">
        <f t="shared" si="134"/>
        <v>4200</v>
      </c>
      <c r="T1424" s="1">
        <v>0.62</v>
      </c>
      <c r="U1424" s="1">
        <f t="shared" si="135"/>
        <v>2604</v>
      </c>
      <c r="V1424" s="1">
        <f t="shared" si="136"/>
        <v>1596</v>
      </c>
      <c r="W1424" s="4">
        <f t="shared" si="137"/>
        <v>0.38</v>
      </c>
      <c r="X1424" s="1" t="s">
        <v>147</v>
      </c>
      <c r="Y1424" s="1" t="s">
        <v>72</v>
      </c>
      <c r="Z1424" s="1" t="s">
        <v>41</v>
      </c>
      <c r="AA1424" s="2">
        <v>46089</v>
      </c>
      <c r="AB1424" s="1">
        <v>4</v>
      </c>
      <c r="AC1424" s="1" t="s">
        <v>42</v>
      </c>
    </row>
    <row r="1425" spans="1:29">
      <c r="A1425" s="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c r="P1425" s="1">
        <f t="shared" si="132"/>
        <v>19710</v>
      </c>
      <c r="Q1425" s="1">
        <v>0</v>
      </c>
      <c r="R1425" s="1">
        <f t="shared" si="133"/>
        <v>0</v>
      </c>
      <c r="S1425" s="1">
        <f t="shared" si="134"/>
        <v>19710</v>
      </c>
      <c r="T1425" s="1">
        <v>0.47</v>
      </c>
      <c r="U1425" s="1">
        <f t="shared" si="135"/>
        <v>9263.6999999999989</v>
      </c>
      <c r="V1425" s="1">
        <f t="shared" si="136"/>
        <v>10446.300000000001</v>
      </c>
      <c r="W1425" s="4">
        <f t="shared" si="137"/>
        <v>0.53</v>
      </c>
      <c r="X1425" s="1" t="s">
        <v>104</v>
      </c>
      <c r="Y1425" s="1" t="s">
        <v>57</v>
      </c>
      <c r="Z1425" s="1" t="s">
        <v>41</v>
      </c>
      <c r="AA1425" s="2">
        <v>46086</v>
      </c>
      <c r="AB1425" s="1">
        <v>5</v>
      </c>
      <c r="AC1425" s="1" t="s">
        <v>42</v>
      </c>
    </row>
    <row r="1426" spans="1:29">
      <c r="A1426" s="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c r="P1426" s="1">
        <f t="shared" si="132"/>
        <v>5920</v>
      </c>
      <c r="Q1426" s="1">
        <v>20</v>
      </c>
      <c r="R1426" s="1">
        <f t="shared" si="133"/>
        <v>1184</v>
      </c>
      <c r="S1426" s="1">
        <f t="shared" si="134"/>
        <v>4736</v>
      </c>
      <c r="T1426" s="1">
        <v>0.45</v>
      </c>
      <c r="U1426" s="1">
        <f t="shared" si="135"/>
        <v>2131.2000000000003</v>
      </c>
      <c r="V1426" s="1">
        <f t="shared" si="136"/>
        <v>2604.7999999999997</v>
      </c>
      <c r="W1426" s="4">
        <f t="shared" si="137"/>
        <v>0.54999999999999993</v>
      </c>
      <c r="X1426" s="1" t="s">
        <v>147</v>
      </c>
      <c r="Y1426" s="1" t="s">
        <v>72</v>
      </c>
      <c r="Z1426" s="1" t="s">
        <v>120</v>
      </c>
      <c r="AA1426" s="1"/>
      <c r="AB1426" s="1"/>
      <c r="AC1426" s="1" t="s">
        <v>42</v>
      </c>
    </row>
    <row r="1427" spans="1:29">
      <c r="A1427" s="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c r="P1427" s="1">
        <f t="shared" si="132"/>
        <v>1320</v>
      </c>
      <c r="Q1427" s="1">
        <v>0</v>
      </c>
      <c r="R1427" s="1">
        <f t="shared" si="133"/>
        <v>0</v>
      </c>
      <c r="S1427" s="1">
        <f t="shared" si="134"/>
        <v>1320</v>
      </c>
      <c r="T1427" s="1">
        <v>0.35</v>
      </c>
      <c r="U1427" s="1">
        <f t="shared" si="135"/>
        <v>461.99999999999994</v>
      </c>
      <c r="V1427" s="1">
        <f t="shared" si="136"/>
        <v>858</v>
      </c>
      <c r="W1427" s="4">
        <f t="shared" si="137"/>
        <v>0.65</v>
      </c>
      <c r="X1427" s="1" t="s">
        <v>65</v>
      </c>
      <c r="Y1427" s="1" t="s">
        <v>57</v>
      </c>
      <c r="Z1427" s="1" t="s">
        <v>41</v>
      </c>
      <c r="AA1427" s="2">
        <v>46087</v>
      </c>
      <c r="AB1427" s="1">
        <v>4</v>
      </c>
      <c r="AC1427" s="1" t="s">
        <v>42</v>
      </c>
    </row>
    <row r="1428" spans="1:29">
      <c r="A1428" s="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c r="P1428" s="1">
        <f t="shared" si="132"/>
        <v>1040</v>
      </c>
      <c r="Q1428" s="1">
        <v>25</v>
      </c>
      <c r="R1428" s="1">
        <f t="shared" si="133"/>
        <v>260</v>
      </c>
      <c r="S1428" s="1">
        <f t="shared" si="134"/>
        <v>780</v>
      </c>
      <c r="T1428" s="1">
        <v>0.35</v>
      </c>
      <c r="U1428" s="1">
        <f t="shared" si="135"/>
        <v>273</v>
      </c>
      <c r="V1428" s="1">
        <f t="shared" si="136"/>
        <v>507</v>
      </c>
      <c r="W1428" s="4">
        <f t="shared" si="137"/>
        <v>0.65</v>
      </c>
      <c r="X1428" s="1" t="s">
        <v>104</v>
      </c>
      <c r="Y1428" s="1" t="s">
        <v>57</v>
      </c>
      <c r="Z1428" s="1" t="s">
        <v>41</v>
      </c>
      <c r="AA1428" s="2">
        <v>46089</v>
      </c>
      <c r="AB1428" s="1">
        <v>5</v>
      </c>
      <c r="AC1428" s="1" t="s">
        <v>42</v>
      </c>
    </row>
    <row r="1429" spans="1:29">
      <c r="A1429" s="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c r="P1429" s="1">
        <f t="shared" si="132"/>
        <v>5600</v>
      </c>
      <c r="Q1429" s="1">
        <v>30</v>
      </c>
      <c r="R1429" s="1">
        <f t="shared" si="133"/>
        <v>1680</v>
      </c>
      <c r="S1429" s="1">
        <f t="shared" si="134"/>
        <v>3920</v>
      </c>
      <c r="T1429" s="1">
        <v>0.5</v>
      </c>
      <c r="U1429" s="1">
        <f t="shared" si="135"/>
        <v>1960</v>
      </c>
      <c r="V1429" s="1">
        <f t="shared" si="136"/>
        <v>1960</v>
      </c>
      <c r="W1429" s="4">
        <f t="shared" si="137"/>
        <v>0.5</v>
      </c>
      <c r="X1429" s="1" t="s">
        <v>39</v>
      </c>
      <c r="Y1429" s="1" t="s">
        <v>40</v>
      </c>
      <c r="Z1429" s="1" t="s">
        <v>41</v>
      </c>
      <c r="AA1429" s="2">
        <v>46089</v>
      </c>
      <c r="AB1429" s="1">
        <v>5</v>
      </c>
      <c r="AC1429" s="1" t="s">
        <v>42</v>
      </c>
    </row>
    <row r="1430" spans="1:29">
      <c r="A1430" s="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c r="P1430" s="1">
        <f t="shared" si="132"/>
        <v>7360</v>
      </c>
      <c r="Q1430" s="1">
        <v>20</v>
      </c>
      <c r="R1430" s="1">
        <f t="shared" si="133"/>
        <v>1472</v>
      </c>
      <c r="S1430" s="1">
        <f t="shared" si="134"/>
        <v>5888</v>
      </c>
      <c r="T1430" s="1">
        <v>0.45</v>
      </c>
      <c r="U1430" s="1">
        <f t="shared" si="135"/>
        <v>2649.6</v>
      </c>
      <c r="V1430" s="1">
        <f t="shared" si="136"/>
        <v>3238.4</v>
      </c>
      <c r="W1430" s="4">
        <f t="shared" si="137"/>
        <v>0.55000000000000004</v>
      </c>
      <c r="X1430" s="1" t="s">
        <v>147</v>
      </c>
      <c r="Y1430" s="1" t="s">
        <v>40</v>
      </c>
      <c r="Z1430" s="1" t="s">
        <v>120</v>
      </c>
      <c r="AA1430" s="1"/>
      <c r="AB1430" s="1"/>
      <c r="AC1430" s="1" t="s">
        <v>42</v>
      </c>
    </row>
    <row r="1431" spans="1:29">
      <c r="A1431" s="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c r="P1431" s="1">
        <f t="shared" si="132"/>
        <v>420</v>
      </c>
      <c r="Q1431" s="1">
        <v>0</v>
      </c>
      <c r="R1431" s="1">
        <f t="shared" si="133"/>
        <v>0</v>
      </c>
      <c r="S1431" s="1">
        <f t="shared" si="134"/>
        <v>420</v>
      </c>
      <c r="T1431" s="1">
        <v>0.35</v>
      </c>
      <c r="U1431" s="1">
        <f t="shared" si="135"/>
        <v>147</v>
      </c>
      <c r="V1431" s="1">
        <f t="shared" si="136"/>
        <v>273</v>
      </c>
      <c r="W1431" s="4">
        <f t="shared" si="137"/>
        <v>0.65</v>
      </c>
      <c r="X1431" s="1" t="s">
        <v>92</v>
      </c>
      <c r="Y1431" s="1" t="s">
        <v>72</v>
      </c>
      <c r="Z1431" s="1" t="s">
        <v>22</v>
      </c>
      <c r="AA1431" s="1"/>
      <c r="AB1431" s="1"/>
      <c r="AC1431" s="1" t="s">
        <v>93</v>
      </c>
    </row>
    <row r="1432" spans="1:29">
      <c r="A1432" s="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c r="P1432" s="1">
        <f t="shared" si="132"/>
        <v>1900</v>
      </c>
      <c r="Q1432" s="1">
        <v>10</v>
      </c>
      <c r="R1432" s="1">
        <f t="shared" si="133"/>
        <v>190</v>
      </c>
      <c r="S1432" s="1">
        <f t="shared" si="134"/>
        <v>1710</v>
      </c>
      <c r="T1432" s="1">
        <v>0.45</v>
      </c>
      <c r="U1432" s="1">
        <f t="shared" si="135"/>
        <v>769.5</v>
      </c>
      <c r="V1432" s="1">
        <f t="shared" si="136"/>
        <v>940.5</v>
      </c>
      <c r="W1432" s="4">
        <f t="shared" si="137"/>
        <v>0.55000000000000004</v>
      </c>
      <c r="X1432" s="1" t="s">
        <v>65</v>
      </c>
      <c r="Y1432" s="1" t="s">
        <v>81</v>
      </c>
      <c r="Z1432" s="1" t="s">
        <v>120</v>
      </c>
      <c r="AA1432" s="1"/>
      <c r="AB1432" s="1"/>
      <c r="AC1432" s="1" t="s">
        <v>42</v>
      </c>
    </row>
    <row r="1433" spans="1:29">
      <c r="A1433" s="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c r="P1433" s="1">
        <f t="shared" si="132"/>
        <v>2480</v>
      </c>
      <c r="Q1433" s="1">
        <v>30</v>
      </c>
      <c r="R1433" s="1">
        <f t="shared" si="133"/>
        <v>744</v>
      </c>
      <c r="S1433" s="1">
        <f t="shared" si="134"/>
        <v>1736</v>
      </c>
      <c r="T1433" s="1">
        <v>0.5</v>
      </c>
      <c r="U1433" s="1">
        <f t="shared" si="135"/>
        <v>868</v>
      </c>
      <c r="V1433" s="1">
        <f t="shared" si="136"/>
        <v>868</v>
      </c>
      <c r="W1433" s="4">
        <f t="shared" si="137"/>
        <v>0.5</v>
      </c>
      <c r="X1433" s="1" t="s">
        <v>50</v>
      </c>
      <c r="Y1433" s="1" t="s">
        <v>81</v>
      </c>
      <c r="Z1433" s="1" t="s">
        <v>41</v>
      </c>
      <c r="AA1433" s="2">
        <v>46092</v>
      </c>
      <c r="AB1433" s="1">
        <v>5</v>
      </c>
      <c r="AC1433" s="1" t="s">
        <v>42</v>
      </c>
    </row>
    <row r="1434" spans="1:29">
      <c r="A1434" s="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c r="P1434" s="1">
        <f t="shared" si="132"/>
        <v>5650</v>
      </c>
      <c r="Q1434" s="1">
        <v>10</v>
      </c>
      <c r="R1434" s="1">
        <f t="shared" si="133"/>
        <v>565</v>
      </c>
      <c r="S1434" s="1">
        <f t="shared" si="134"/>
        <v>5085</v>
      </c>
      <c r="T1434" s="1">
        <v>0.35</v>
      </c>
      <c r="U1434" s="1">
        <f t="shared" si="135"/>
        <v>1779.75</v>
      </c>
      <c r="V1434" s="1">
        <f t="shared" si="136"/>
        <v>3305.25</v>
      </c>
      <c r="W1434" s="4">
        <f t="shared" si="137"/>
        <v>0.65</v>
      </c>
      <c r="X1434" s="1" t="s">
        <v>147</v>
      </c>
      <c r="Y1434" s="1" t="s">
        <v>57</v>
      </c>
      <c r="Z1434" s="1" t="s">
        <v>41</v>
      </c>
      <c r="AA1434" s="2">
        <v>46086</v>
      </c>
      <c r="AB1434" s="1">
        <v>3</v>
      </c>
      <c r="AC1434" s="1" t="s">
        <v>42</v>
      </c>
    </row>
    <row r="1435" spans="1:29">
      <c r="A1435" s="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c r="P1435" s="1">
        <f t="shared" si="132"/>
        <v>26000</v>
      </c>
      <c r="Q1435" s="1">
        <v>0</v>
      </c>
      <c r="R1435" s="1">
        <f t="shared" si="133"/>
        <v>0</v>
      </c>
      <c r="S1435" s="1">
        <f t="shared" si="134"/>
        <v>26000</v>
      </c>
      <c r="T1435" s="1">
        <v>0.47</v>
      </c>
      <c r="U1435" s="1">
        <f t="shared" si="135"/>
        <v>12220</v>
      </c>
      <c r="V1435" s="1">
        <f t="shared" si="136"/>
        <v>13780</v>
      </c>
      <c r="W1435" s="4">
        <f t="shared" si="137"/>
        <v>0.53</v>
      </c>
      <c r="X1435" s="1" t="s">
        <v>56</v>
      </c>
      <c r="Y1435" s="1" t="s">
        <v>81</v>
      </c>
      <c r="Z1435" s="1" t="s">
        <v>41</v>
      </c>
      <c r="AA1435" s="2">
        <v>46091</v>
      </c>
      <c r="AB1435" s="1">
        <v>3</v>
      </c>
      <c r="AC1435" s="1" t="s">
        <v>42</v>
      </c>
    </row>
    <row r="1436" spans="1:29">
      <c r="A1436" s="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c r="P1436" s="1">
        <f t="shared" si="132"/>
        <v>44560</v>
      </c>
      <c r="Q1436" s="1">
        <v>0</v>
      </c>
      <c r="R1436" s="1">
        <f t="shared" si="133"/>
        <v>0</v>
      </c>
      <c r="S1436" s="1">
        <f t="shared" si="134"/>
        <v>44560</v>
      </c>
      <c r="T1436" s="1">
        <v>0.52</v>
      </c>
      <c r="U1436" s="1">
        <f t="shared" si="135"/>
        <v>23171.200000000001</v>
      </c>
      <c r="V1436" s="1">
        <f t="shared" si="136"/>
        <v>21388.799999999999</v>
      </c>
      <c r="W1436" s="4">
        <f t="shared" si="137"/>
        <v>0.48</v>
      </c>
      <c r="X1436" s="1" t="s">
        <v>39</v>
      </c>
      <c r="Y1436" s="1" t="s">
        <v>72</v>
      </c>
      <c r="Z1436" s="1" t="s">
        <v>51</v>
      </c>
      <c r="AA1436" s="2">
        <v>46086</v>
      </c>
      <c r="AB1436" s="1"/>
      <c r="AC1436" s="1" t="s">
        <v>42</v>
      </c>
    </row>
    <row r="1437" spans="1:29">
      <c r="A1437" s="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c r="P1437" s="1">
        <f t="shared" si="132"/>
        <v>5460</v>
      </c>
      <c r="Q1437" s="1">
        <v>0</v>
      </c>
      <c r="R1437" s="1">
        <f t="shared" si="133"/>
        <v>0</v>
      </c>
      <c r="S1437" s="1">
        <f t="shared" si="134"/>
        <v>5460</v>
      </c>
      <c r="T1437" s="1">
        <v>0.47</v>
      </c>
      <c r="U1437" s="1">
        <f t="shared" si="135"/>
        <v>2566.1999999999998</v>
      </c>
      <c r="V1437" s="1">
        <f t="shared" si="136"/>
        <v>2893.8</v>
      </c>
      <c r="W1437" s="4">
        <f t="shared" si="137"/>
        <v>0.53</v>
      </c>
      <c r="X1437" s="1" t="s">
        <v>104</v>
      </c>
      <c r="Y1437" s="1" t="s">
        <v>40</v>
      </c>
      <c r="Z1437" s="1" t="s">
        <v>41</v>
      </c>
      <c r="AA1437" s="2">
        <v>46089</v>
      </c>
      <c r="AB1437" s="1">
        <v>3</v>
      </c>
      <c r="AC1437" s="1" t="s">
        <v>42</v>
      </c>
    </row>
    <row r="1438" spans="1:29">
      <c r="A1438" s="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c r="P1438" s="1">
        <f t="shared" si="132"/>
        <v>21320</v>
      </c>
      <c r="Q1438" s="1">
        <v>0</v>
      </c>
      <c r="R1438" s="1">
        <f t="shared" si="133"/>
        <v>0</v>
      </c>
      <c r="S1438" s="1">
        <f t="shared" si="134"/>
        <v>21320</v>
      </c>
      <c r="T1438" s="1">
        <v>0.57999999999999996</v>
      </c>
      <c r="U1438" s="1">
        <f t="shared" si="135"/>
        <v>12365.599999999999</v>
      </c>
      <c r="V1438" s="1">
        <f t="shared" si="136"/>
        <v>8954.4000000000015</v>
      </c>
      <c r="W1438" s="4">
        <f t="shared" si="137"/>
        <v>0.4200000000000001</v>
      </c>
      <c r="X1438" s="1" t="s">
        <v>56</v>
      </c>
      <c r="Y1438" s="1" t="s">
        <v>40</v>
      </c>
      <c r="Z1438" s="1" t="s">
        <v>51</v>
      </c>
      <c r="AA1438" s="2">
        <v>46092</v>
      </c>
      <c r="AB1438" s="1"/>
      <c r="AC1438" s="1" t="s">
        <v>42</v>
      </c>
    </row>
    <row r="1439" spans="1:29">
      <c r="A1439" s="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c r="P1439" s="1">
        <f t="shared" si="132"/>
        <v>440</v>
      </c>
      <c r="Q1439" s="1">
        <v>20</v>
      </c>
      <c r="R1439" s="1">
        <f t="shared" si="133"/>
        <v>88</v>
      </c>
      <c r="S1439" s="1">
        <f t="shared" si="134"/>
        <v>352</v>
      </c>
      <c r="T1439" s="1">
        <v>0.45</v>
      </c>
      <c r="U1439" s="1">
        <f t="shared" si="135"/>
        <v>158.4</v>
      </c>
      <c r="V1439" s="1">
        <f t="shared" si="136"/>
        <v>193.6</v>
      </c>
      <c r="W1439" s="4">
        <f t="shared" si="137"/>
        <v>0.54999999999999993</v>
      </c>
      <c r="X1439" s="1" t="s">
        <v>147</v>
      </c>
      <c r="Y1439" s="1" t="s">
        <v>40</v>
      </c>
      <c r="Z1439" s="1" t="s">
        <v>22</v>
      </c>
      <c r="AA1439" s="1"/>
      <c r="AB1439" s="1"/>
      <c r="AC1439" s="1" t="s">
        <v>93</v>
      </c>
    </row>
    <row r="1440" spans="1:29">
      <c r="A1440" s="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c r="P1440" s="1">
        <f t="shared" si="132"/>
        <v>760</v>
      </c>
      <c r="Q1440" s="1">
        <v>10</v>
      </c>
      <c r="R1440" s="1">
        <f t="shared" si="133"/>
        <v>76</v>
      </c>
      <c r="S1440" s="1">
        <f t="shared" si="134"/>
        <v>684</v>
      </c>
      <c r="T1440" s="1">
        <v>0.47</v>
      </c>
      <c r="U1440" s="1">
        <f t="shared" si="135"/>
        <v>321.47999999999996</v>
      </c>
      <c r="V1440" s="1">
        <f t="shared" si="136"/>
        <v>362.52000000000004</v>
      </c>
      <c r="W1440" s="4">
        <f t="shared" si="137"/>
        <v>0.53</v>
      </c>
      <c r="X1440" s="1" t="s">
        <v>147</v>
      </c>
      <c r="Y1440" s="1" t="s">
        <v>40</v>
      </c>
      <c r="Z1440" s="1" t="s">
        <v>41</v>
      </c>
      <c r="AA1440" s="2">
        <v>46089</v>
      </c>
      <c r="AB1440" s="1">
        <v>5</v>
      </c>
      <c r="AC1440" s="1" t="s">
        <v>42</v>
      </c>
    </row>
    <row r="1441" spans="1:29">
      <c r="A1441" s="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c r="P1441" s="1">
        <f t="shared" si="132"/>
        <v>1560</v>
      </c>
      <c r="Q1441" s="1">
        <v>0</v>
      </c>
      <c r="R1441" s="1">
        <f t="shared" si="133"/>
        <v>0</v>
      </c>
      <c r="S1441" s="1">
        <f t="shared" si="134"/>
        <v>1560</v>
      </c>
      <c r="T1441" s="1">
        <v>0.35</v>
      </c>
      <c r="U1441" s="1">
        <f t="shared" si="135"/>
        <v>546</v>
      </c>
      <c r="V1441" s="1">
        <f t="shared" si="136"/>
        <v>1014</v>
      </c>
      <c r="W1441" s="4">
        <f t="shared" si="137"/>
        <v>0.65</v>
      </c>
      <c r="X1441" s="1" t="s">
        <v>65</v>
      </c>
      <c r="Y1441" s="1" t="s">
        <v>40</v>
      </c>
      <c r="Z1441" s="1" t="s">
        <v>22</v>
      </c>
      <c r="AA1441" s="1"/>
      <c r="AB1441" s="1"/>
      <c r="AC1441" s="1" t="s">
        <v>93</v>
      </c>
    </row>
    <row r="1442" spans="1:29">
      <c r="A1442" s="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c r="P1442" s="1">
        <f t="shared" si="132"/>
        <v>11640</v>
      </c>
      <c r="Q1442" s="1">
        <v>15</v>
      </c>
      <c r="R1442" s="1">
        <f t="shared" si="133"/>
        <v>1746</v>
      </c>
      <c r="S1442" s="1">
        <f t="shared" si="134"/>
        <v>9894</v>
      </c>
      <c r="T1442" s="1">
        <v>0.48</v>
      </c>
      <c r="U1442" s="1">
        <f t="shared" si="135"/>
        <v>4749.12</v>
      </c>
      <c r="V1442" s="1">
        <f t="shared" si="136"/>
        <v>5144.88</v>
      </c>
      <c r="W1442" s="4">
        <f t="shared" si="137"/>
        <v>0.52</v>
      </c>
      <c r="X1442" s="1" t="s">
        <v>39</v>
      </c>
      <c r="Y1442" s="1" t="s">
        <v>72</v>
      </c>
      <c r="Z1442" s="1" t="s">
        <v>66</v>
      </c>
      <c r="AA1442" s="1"/>
      <c r="AB1442" s="1"/>
      <c r="AC1442" s="1" t="s">
        <v>42</v>
      </c>
    </row>
    <row r="1443" spans="1:29">
      <c r="A1443" s="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c r="P1443" s="1">
        <f t="shared" si="132"/>
        <v>6840</v>
      </c>
      <c r="Q1443" s="1">
        <v>15</v>
      </c>
      <c r="R1443" s="1">
        <f t="shared" si="133"/>
        <v>1026</v>
      </c>
      <c r="S1443" s="1">
        <f t="shared" si="134"/>
        <v>5814</v>
      </c>
      <c r="T1443" s="1">
        <v>0.45</v>
      </c>
      <c r="U1443" s="1">
        <f t="shared" si="135"/>
        <v>2616.3000000000002</v>
      </c>
      <c r="V1443" s="1">
        <f t="shared" si="136"/>
        <v>3197.7</v>
      </c>
      <c r="W1443" s="4">
        <f t="shared" si="137"/>
        <v>0.54999999999999993</v>
      </c>
      <c r="X1443" s="1" t="s">
        <v>65</v>
      </c>
      <c r="Y1443" s="1" t="s">
        <v>57</v>
      </c>
      <c r="Z1443" s="1" t="s">
        <v>41</v>
      </c>
      <c r="AA1443" s="2">
        <v>46092</v>
      </c>
      <c r="AB1443" s="1">
        <v>5</v>
      </c>
      <c r="AC1443" s="1" t="s">
        <v>42</v>
      </c>
    </row>
    <row r="1444" spans="1:29">
      <c r="A1444" s="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c r="P1444" s="1">
        <f t="shared" si="132"/>
        <v>8400</v>
      </c>
      <c r="Q1444" s="1">
        <v>0</v>
      </c>
      <c r="R1444" s="1">
        <f t="shared" si="133"/>
        <v>0</v>
      </c>
      <c r="S1444" s="1">
        <f t="shared" si="134"/>
        <v>8400</v>
      </c>
      <c r="T1444" s="1">
        <v>0.52</v>
      </c>
      <c r="U1444" s="1">
        <f t="shared" si="135"/>
        <v>4368</v>
      </c>
      <c r="V1444" s="1">
        <f t="shared" si="136"/>
        <v>4032</v>
      </c>
      <c r="W1444" s="4">
        <f t="shared" si="137"/>
        <v>0.48</v>
      </c>
      <c r="X1444" s="1" t="s">
        <v>50</v>
      </c>
      <c r="Y1444" s="1" t="s">
        <v>40</v>
      </c>
      <c r="Z1444" s="1" t="s">
        <v>41</v>
      </c>
      <c r="AA1444" s="2">
        <v>46094</v>
      </c>
      <c r="AB1444" s="1">
        <v>4</v>
      </c>
      <c r="AC1444" s="1" t="s">
        <v>42</v>
      </c>
    </row>
    <row r="1445" spans="1:29">
      <c r="A1445" s="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c r="P1445" s="1">
        <f t="shared" si="132"/>
        <v>9420</v>
      </c>
      <c r="Q1445" s="1">
        <v>10</v>
      </c>
      <c r="R1445" s="1">
        <f t="shared" si="133"/>
        <v>942</v>
      </c>
      <c r="S1445" s="1">
        <f t="shared" si="134"/>
        <v>8478</v>
      </c>
      <c r="T1445" s="1">
        <v>0.5</v>
      </c>
      <c r="U1445" s="1">
        <f t="shared" si="135"/>
        <v>4239</v>
      </c>
      <c r="V1445" s="1">
        <f t="shared" si="136"/>
        <v>4239</v>
      </c>
      <c r="W1445" s="4">
        <f t="shared" si="137"/>
        <v>0.5</v>
      </c>
      <c r="X1445" s="1" t="s">
        <v>39</v>
      </c>
      <c r="Y1445" s="1" t="s">
        <v>81</v>
      </c>
      <c r="Z1445" s="1" t="s">
        <v>41</v>
      </c>
      <c r="AA1445" s="2">
        <v>46094</v>
      </c>
      <c r="AB1445" s="1">
        <v>3</v>
      </c>
      <c r="AC1445" s="1" t="s">
        <v>42</v>
      </c>
    </row>
    <row r="1446" spans="1:29">
      <c r="A1446" s="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c r="P1446" s="1">
        <f t="shared" si="132"/>
        <v>2040</v>
      </c>
      <c r="Q1446" s="1">
        <v>10</v>
      </c>
      <c r="R1446" s="1">
        <f t="shared" si="133"/>
        <v>204</v>
      </c>
      <c r="S1446" s="1">
        <f t="shared" si="134"/>
        <v>1836</v>
      </c>
      <c r="T1446" s="1">
        <v>0.45</v>
      </c>
      <c r="U1446" s="1">
        <f t="shared" si="135"/>
        <v>826.2</v>
      </c>
      <c r="V1446" s="1">
        <f t="shared" si="136"/>
        <v>1009.8</v>
      </c>
      <c r="W1446" s="4">
        <f t="shared" si="137"/>
        <v>0.54999999999999993</v>
      </c>
      <c r="X1446" s="1" t="s">
        <v>39</v>
      </c>
      <c r="Y1446" s="1" t="s">
        <v>40</v>
      </c>
      <c r="Z1446" s="1" t="s">
        <v>66</v>
      </c>
      <c r="AA1446" s="1"/>
      <c r="AB1446" s="1"/>
      <c r="AC1446" s="1" t="s">
        <v>42</v>
      </c>
    </row>
    <row r="1447" spans="1:29">
      <c r="A1447" s="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c r="P1447" s="1">
        <f t="shared" si="132"/>
        <v>23350</v>
      </c>
      <c r="Q1447" s="1">
        <v>0</v>
      </c>
      <c r="R1447" s="1">
        <f t="shared" si="133"/>
        <v>0</v>
      </c>
      <c r="S1447" s="1">
        <f t="shared" si="134"/>
        <v>23350</v>
      </c>
      <c r="T1447" s="1">
        <v>0.47</v>
      </c>
      <c r="U1447" s="1">
        <f t="shared" si="135"/>
        <v>10974.5</v>
      </c>
      <c r="V1447" s="1">
        <f t="shared" si="136"/>
        <v>12375.5</v>
      </c>
      <c r="W1447" s="4">
        <f t="shared" si="137"/>
        <v>0.53</v>
      </c>
      <c r="X1447" s="1" t="s">
        <v>39</v>
      </c>
      <c r="Y1447" s="1" t="s">
        <v>81</v>
      </c>
      <c r="Z1447" s="1" t="s">
        <v>51</v>
      </c>
      <c r="AA1447" s="2">
        <v>46094</v>
      </c>
      <c r="AB1447" s="1"/>
      <c r="AC1447" s="1" t="s">
        <v>42</v>
      </c>
    </row>
    <row r="1448" spans="1:29">
      <c r="A1448" s="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c r="P1448" s="1">
        <f t="shared" si="132"/>
        <v>18480</v>
      </c>
      <c r="Q1448" s="1">
        <v>0</v>
      </c>
      <c r="R1448" s="1">
        <f t="shared" si="133"/>
        <v>0</v>
      </c>
      <c r="S1448" s="1">
        <f t="shared" si="134"/>
        <v>18480</v>
      </c>
      <c r="T1448" s="1">
        <v>0.52</v>
      </c>
      <c r="U1448" s="1">
        <f t="shared" si="135"/>
        <v>9609.6</v>
      </c>
      <c r="V1448" s="1">
        <f t="shared" si="136"/>
        <v>8870.4</v>
      </c>
      <c r="W1448" s="4">
        <f t="shared" si="137"/>
        <v>0.48</v>
      </c>
      <c r="X1448" s="1" t="s">
        <v>147</v>
      </c>
      <c r="Y1448" s="1" t="s">
        <v>72</v>
      </c>
      <c r="Z1448" s="1" t="s">
        <v>41</v>
      </c>
      <c r="AA1448" s="2">
        <v>46096</v>
      </c>
      <c r="AB1448" s="1">
        <v>4</v>
      </c>
      <c r="AC1448" s="1" t="s">
        <v>42</v>
      </c>
    </row>
    <row r="1449" spans="1:29">
      <c r="A1449" s="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c r="P1449" s="1">
        <f t="shared" si="132"/>
        <v>21520</v>
      </c>
      <c r="Q1449" s="1">
        <v>15</v>
      </c>
      <c r="R1449" s="1">
        <f t="shared" si="133"/>
        <v>3228</v>
      </c>
      <c r="S1449" s="1">
        <f t="shared" si="134"/>
        <v>18292</v>
      </c>
      <c r="T1449" s="1">
        <v>0.5</v>
      </c>
      <c r="U1449" s="1">
        <f t="shared" si="135"/>
        <v>9146</v>
      </c>
      <c r="V1449" s="1">
        <f t="shared" si="136"/>
        <v>9146</v>
      </c>
      <c r="W1449" s="4">
        <f t="shared" si="137"/>
        <v>0.5</v>
      </c>
      <c r="X1449" s="1" t="s">
        <v>92</v>
      </c>
      <c r="Y1449" s="1" t="s">
        <v>57</v>
      </c>
      <c r="Z1449" s="1" t="s">
        <v>41</v>
      </c>
      <c r="AA1449" s="2">
        <v>46091</v>
      </c>
      <c r="AB1449" s="1">
        <v>3</v>
      </c>
      <c r="AC1449" s="1" t="s">
        <v>42</v>
      </c>
    </row>
    <row r="1450" spans="1:29">
      <c r="A1450" s="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c r="P1450" s="1">
        <f t="shared" si="132"/>
        <v>930</v>
      </c>
      <c r="Q1450" s="1">
        <v>10</v>
      </c>
      <c r="R1450" s="1">
        <f t="shared" si="133"/>
        <v>93</v>
      </c>
      <c r="S1450" s="1">
        <f t="shared" si="134"/>
        <v>837</v>
      </c>
      <c r="T1450" s="1">
        <v>0.62</v>
      </c>
      <c r="U1450" s="1">
        <f t="shared" si="135"/>
        <v>518.93999999999994</v>
      </c>
      <c r="V1450" s="1">
        <f t="shared" si="136"/>
        <v>318.06000000000006</v>
      </c>
      <c r="W1450" s="4">
        <f t="shared" si="137"/>
        <v>0.38000000000000006</v>
      </c>
      <c r="X1450" s="1" t="s">
        <v>50</v>
      </c>
      <c r="Y1450" s="1" t="s">
        <v>81</v>
      </c>
      <c r="Z1450" s="1" t="s">
        <v>41</v>
      </c>
      <c r="AA1450" s="2">
        <v>46094</v>
      </c>
      <c r="AB1450" s="1">
        <v>3</v>
      </c>
      <c r="AC1450" s="1" t="s">
        <v>42</v>
      </c>
    </row>
    <row r="1451" spans="1:29">
      <c r="A1451" s="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c r="P1451" s="1">
        <f t="shared" si="132"/>
        <v>4800</v>
      </c>
      <c r="Q1451" s="1">
        <v>0</v>
      </c>
      <c r="R1451" s="1">
        <f t="shared" si="133"/>
        <v>0</v>
      </c>
      <c r="S1451" s="1">
        <f t="shared" si="134"/>
        <v>4800</v>
      </c>
      <c r="T1451" s="1">
        <v>0.35</v>
      </c>
      <c r="U1451" s="1">
        <f t="shared" si="135"/>
        <v>1680</v>
      </c>
      <c r="V1451" s="1">
        <f t="shared" si="136"/>
        <v>3120</v>
      </c>
      <c r="W1451" s="4">
        <f t="shared" si="137"/>
        <v>0.65</v>
      </c>
      <c r="X1451" s="1" t="s">
        <v>50</v>
      </c>
      <c r="Y1451" s="1" t="s">
        <v>72</v>
      </c>
      <c r="Z1451" s="1" t="s">
        <v>41</v>
      </c>
      <c r="AA1451" s="2">
        <v>46094</v>
      </c>
      <c r="AB1451" s="1">
        <v>3</v>
      </c>
      <c r="AC1451" s="1" t="s">
        <v>42</v>
      </c>
    </row>
    <row r="1452" spans="1:29">
      <c r="A1452" s="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c r="P1452" s="1">
        <f t="shared" si="132"/>
        <v>8080</v>
      </c>
      <c r="Q1452" s="1">
        <v>20</v>
      </c>
      <c r="R1452" s="1">
        <f t="shared" si="133"/>
        <v>1616</v>
      </c>
      <c r="S1452" s="1">
        <f t="shared" si="134"/>
        <v>6464</v>
      </c>
      <c r="T1452" s="1">
        <v>0.52</v>
      </c>
      <c r="U1452" s="1">
        <f t="shared" si="135"/>
        <v>3361.28</v>
      </c>
      <c r="V1452" s="1">
        <f t="shared" si="136"/>
        <v>3102.72</v>
      </c>
      <c r="W1452" s="4">
        <f t="shared" si="137"/>
        <v>0.48</v>
      </c>
      <c r="X1452" s="1" t="s">
        <v>104</v>
      </c>
      <c r="Y1452" s="1" t="s">
        <v>72</v>
      </c>
      <c r="Z1452" s="1" t="s">
        <v>41</v>
      </c>
      <c r="AA1452" s="2">
        <v>46095</v>
      </c>
      <c r="AB1452" s="1">
        <v>3</v>
      </c>
      <c r="AC1452" s="1" t="s">
        <v>42</v>
      </c>
    </row>
    <row r="1453" spans="1:29">
      <c r="A1453" s="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c r="P1453" s="1">
        <f t="shared" si="132"/>
        <v>1500</v>
      </c>
      <c r="Q1453" s="1">
        <v>25</v>
      </c>
      <c r="R1453" s="1">
        <f t="shared" si="133"/>
        <v>375</v>
      </c>
      <c r="S1453" s="1">
        <f t="shared" si="134"/>
        <v>1125</v>
      </c>
      <c r="T1453" s="1">
        <v>0.48</v>
      </c>
      <c r="U1453" s="1">
        <f t="shared" si="135"/>
        <v>540</v>
      </c>
      <c r="V1453" s="1">
        <f t="shared" si="136"/>
        <v>585</v>
      </c>
      <c r="W1453" s="4">
        <f t="shared" si="137"/>
        <v>0.52</v>
      </c>
      <c r="X1453" s="1" t="s">
        <v>92</v>
      </c>
      <c r="Y1453" s="1" t="s">
        <v>81</v>
      </c>
      <c r="Z1453" s="1" t="s">
        <v>41</v>
      </c>
      <c r="AA1453" s="2">
        <v>46093</v>
      </c>
      <c r="AB1453" s="1">
        <v>5</v>
      </c>
      <c r="AC1453" s="1" t="s">
        <v>42</v>
      </c>
    </row>
    <row r="1454" spans="1:29">
      <c r="A1454" s="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c r="P1454" s="1">
        <f t="shared" si="132"/>
        <v>31440</v>
      </c>
      <c r="Q1454" s="1">
        <v>30</v>
      </c>
      <c r="R1454" s="1">
        <f t="shared" si="133"/>
        <v>9432</v>
      </c>
      <c r="S1454" s="1">
        <f t="shared" si="134"/>
        <v>22008</v>
      </c>
      <c r="T1454" s="1">
        <v>0.52</v>
      </c>
      <c r="U1454" s="1">
        <f t="shared" si="135"/>
        <v>11444.16</v>
      </c>
      <c r="V1454" s="1">
        <f t="shared" si="136"/>
        <v>10563.84</v>
      </c>
      <c r="W1454" s="4">
        <f t="shared" si="137"/>
        <v>0.48</v>
      </c>
      <c r="X1454" s="1" t="s">
        <v>147</v>
      </c>
      <c r="Y1454" s="1" t="s">
        <v>57</v>
      </c>
      <c r="Z1454" s="1" t="s">
        <v>41</v>
      </c>
      <c r="AA1454" s="2">
        <v>46095</v>
      </c>
      <c r="AB1454" s="1">
        <v>4</v>
      </c>
      <c r="AC1454" s="1" t="s">
        <v>42</v>
      </c>
    </row>
    <row r="1455" spans="1:29">
      <c r="A1455" s="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c r="P1455" s="1">
        <f t="shared" si="132"/>
        <v>17670</v>
      </c>
      <c r="Q1455" s="1">
        <v>10</v>
      </c>
      <c r="R1455" s="1">
        <f t="shared" si="133"/>
        <v>1767</v>
      </c>
      <c r="S1455" s="1">
        <f t="shared" si="134"/>
        <v>15903</v>
      </c>
      <c r="T1455" s="1">
        <v>0.5</v>
      </c>
      <c r="U1455" s="1">
        <f t="shared" si="135"/>
        <v>7951.5</v>
      </c>
      <c r="V1455" s="1">
        <f t="shared" si="136"/>
        <v>7951.5</v>
      </c>
      <c r="W1455" s="4">
        <f t="shared" si="137"/>
        <v>0.5</v>
      </c>
      <c r="X1455" s="1" t="s">
        <v>92</v>
      </c>
      <c r="Y1455" s="1" t="s">
        <v>81</v>
      </c>
      <c r="Z1455" s="1" t="s">
        <v>41</v>
      </c>
      <c r="AA1455" s="2">
        <v>46095</v>
      </c>
      <c r="AB1455" s="1">
        <v>5</v>
      </c>
      <c r="AC1455" s="1" t="s">
        <v>42</v>
      </c>
    </row>
    <row r="1456" spans="1:29">
      <c r="A1456" s="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c r="P1456" s="1">
        <f t="shared" si="132"/>
        <v>13470</v>
      </c>
      <c r="Q1456" s="1">
        <v>5</v>
      </c>
      <c r="R1456" s="1">
        <f t="shared" si="133"/>
        <v>673.5</v>
      </c>
      <c r="S1456" s="1">
        <f t="shared" si="134"/>
        <v>12796.5</v>
      </c>
      <c r="T1456" s="1">
        <v>0.52</v>
      </c>
      <c r="U1456" s="1">
        <f t="shared" si="135"/>
        <v>6654.18</v>
      </c>
      <c r="V1456" s="1">
        <f t="shared" si="136"/>
        <v>6142.32</v>
      </c>
      <c r="W1456" s="4">
        <f t="shared" si="137"/>
        <v>0.48</v>
      </c>
      <c r="X1456" s="1" t="s">
        <v>65</v>
      </c>
      <c r="Y1456" s="1" t="s">
        <v>81</v>
      </c>
      <c r="Z1456" s="1" t="s">
        <v>41</v>
      </c>
      <c r="AA1456" s="2">
        <v>46100</v>
      </c>
      <c r="AB1456" s="1">
        <v>4</v>
      </c>
      <c r="AC1456" s="1" t="s">
        <v>42</v>
      </c>
    </row>
    <row r="1457" spans="1:29">
      <c r="A1457" s="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c r="P1457" s="1">
        <f t="shared" si="132"/>
        <v>720</v>
      </c>
      <c r="Q1457" s="1">
        <v>10</v>
      </c>
      <c r="R1457" s="1">
        <f t="shared" si="133"/>
        <v>72</v>
      </c>
      <c r="S1457" s="1">
        <f t="shared" si="134"/>
        <v>648</v>
      </c>
      <c r="T1457" s="1">
        <v>0.62</v>
      </c>
      <c r="U1457" s="1">
        <f t="shared" si="135"/>
        <v>401.76</v>
      </c>
      <c r="V1457" s="1">
        <f t="shared" si="136"/>
        <v>246.24</v>
      </c>
      <c r="W1457" s="4">
        <f t="shared" si="137"/>
        <v>0.38</v>
      </c>
      <c r="X1457" s="1" t="s">
        <v>39</v>
      </c>
      <c r="Y1457" s="1" t="s">
        <v>57</v>
      </c>
      <c r="Z1457" s="1" t="s">
        <v>41</v>
      </c>
      <c r="AA1457" s="2">
        <v>46097</v>
      </c>
      <c r="AB1457" s="1">
        <v>4</v>
      </c>
      <c r="AC1457" s="1" t="s">
        <v>42</v>
      </c>
    </row>
    <row r="1458" spans="1:29">
      <c r="A1458" s="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c r="P1458" s="1">
        <f t="shared" si="132"/>
        <v>1440</v>
      </c>
      <c r="Q1458" s="1">
        <v>0</v>
      </c>
      <c r="R1458" s="1">
        <f t="shared" si="133"/>
        <v>0</v>
      </c>
      <c r="S1458" s="1">
        <f t="shared" si="134"/>
        <v>1440</v>
      </c>
      <c r="T1458" s="1">
        <v>0.35</v>
      </c>
      <c r="U1458" s="1">
        <f t="shared" si="135"/>
        <v>503.99999999999994</v>
      </c>
      <c r="V1458" s="1">
        <f t="shared" si="136"/>
        <v>936</v>
      </c>
      <c r="W1458" s="4">
        <f t="shared" si="137"/>
        <v>0.65</v>
      </c>
      <c r="X1458" s="1" t="s">
        <v>65</v>
      </c>
      <c r="Y1458" s="1" t="s">
        <v>72</v>
      </c>
      <c r="Z1458" s="1" t="s">
        <v>22</v>
      </c>
      <c r="AA1458" s="1"/>
      <c r="AB1458" s="1"/>
      <c r="AC1458" s="1" t="s">
        <v>93</v>
      </c>
    </row>
    <row r="1459" spans="1:29">
      <c r="A1459" s="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c r="P1459" s="1">
        <f t="shared" si="132"/>
        <v>16600</v>
      </c>
      <c r="Q1459" s="1">
        <v>0</v>
      </c>
      <c r="R1459" s="1">
        <f t="shared" si="133"/>
        <v>0</v>
      </c>
      <c r="S1459" s="1">
        <f t="shared" si="134"/>
        <v>16600</v>
      </c>
      <c r="T1459" s="1">
        <v>0.5</v>
      </c>
      <c r="U1459" s="1">
        <f t="shared" si="135"/>
        <v>8300</v>
      </c>
      <c r="V1459" s="1">
        <f t="shared" si="136"/>
        <v>8300</v>
      </c>
      <c r="W1459" s="4">
        <f t="shared" si="137"/>
        <v>0.5</v>
      </c>
      <c r="X1459" s="1" t="s">
        <v>39</v>
      </c>
      <c r="Y1459" s="1" t="s">
        <v>40</v>
      </c>
      <c r="Z1459" s="1" t="s">
        <v>41</v>
      </c>
      <c r="AA1459" s="2">
        <v>46100</v>
      </c>
      <c r="AB1459" s="1">
        <v>5</v>
      </c>
      <c r="AC1459" s="1" t="s">
        <v>42</v>
      </c>
    </row>
    <row r="1460" spans="1:29">
      <c r="A1460" s="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c r="P1460" s="1">
        <f t="shared" si="132"/>
        <v>4920</v>
      </c>
      <c r="Q1460" s="1">
        <v>10</v>
      </c>
      <c r="R1460" s="1">
        <f t="shared" si="133"/>
        <v>492</v>
      </c>
      <c r="S1460" s="1">
        <f t="shared" si="134"/>
        <v>4428</v>
      </c>
      <c r="T1460" s="1">
        <v>0.45</v>
      </c>
      <c r="U1460" s="1">
        <f t="shared" si="135"/>
        <v>1992.6000000000001</v>
      </c>
      <c r="V1460" s="1">
        <f t="shared" si="136"/>
        <v>2435.3999999999996</v>
      </c>
      <c r="W1460" s="4">
        <f t="shared" si="137"/>
        <v>0.54999999999999993</v>
      </c>
      <c r="X1460" s="1" t="s">
        <v>92</v>
      </c>
      <c r="Y1460" s="1" t="s">
        <v>72</v>
      </c>
      <c r="Z1460" s="1" t="s">
        <v>41</v>
      </c>
      <c r="AA1460" s="2">
        <v>46099</v>
      </c>
      <c r="AB1460" s="1">
        <v>4</v>
      </c>
      <c r="AC1460" s="1" t="s">
        <v>42</v>
      </c>
    </row>
    <row r="1461" spans="1:29">
      <c r="A1461" s="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c r="P1461" s="1">
        <f t="shared" si="132"/>
        <v>1940</v>
      </c>
      <c r="Q1461" s="1">
        <v>30</v>
      </c>
      <c r="R1461" s="1">
        <f t="shared" si="133"/>
        <v>582</v>
      </c>
      <c r="S1461" s="1">
        <f t="shared" si="134"/>
        <v>1358</v>
      </c>
      <c r="T1461" s="1">
        <v>0.35</v>
      </c>
      <c r="U1461" s="1">
        <f t="shared" si="135"/>
        <v>475.29999999999995</v>
      </c>
      <c r="V1461" s="1">
        <f t="shared" si="136"/>
        <v>882.7</v>
      </c>
      <c r="W1461" s="4">
        <f t="shared" si="137"/>
        <v>0.65</v>
      </c>
      <c r="X1461" s="1" t="s">
        <v>92</v>
      </c>
      <c r="Y1461" s="1" t="s">
        <v>81</v>
      </c>
      <c r="Z1461" s="1" t="s">
        <v>120</v>
      </c>
      <c r="AA1461" s="1"/>
      <c r="AB1461" s="1"/>
      <c r="AC1461" s="1" t="s">
        <v>42</v>
      </c>
    </row>
    <row r="1462" spans="1:29">
      <c r="A1462" s="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c r="P1462" s="1">
        <f t="shared" si="132"/>
        <v>22700</v>
      </c>
      <c r="Q1462" s="1">
        <v>10</v>
      </c>
      <c r="R1462" s="1">
        <f t="shared" si="133"/>
        <v>2270</v>
      </c>
      <c r="S1462" s="1">
        <f t="shared" si="134"/>
        <v>20430</v>
      </c>
      <c r="T1462" s="1">
        <v>0.52</v>
      </c>
      <c r="U1462" s="1">
        <f t="shared" si="135"/>
        <v>10623.6</v>
      </c>
      <c r="V1462" s="1">
        <f t="shared" si="136"/>
        <v>9806.4</v>
      </c>
      <c r="W1462" s="4">
        <f t="shared" si="137"/>
        <v>0.48</v>
      </c>
      <c r="X1462" s="1" t="s">
        <v>147</v>
      </c>
      <c r="Y1462" s="1" t="s">
        <v>72</v>
      </c>
      <c r="Z1462" s="1" t="s">
        <v>66</v>
      </c>
      <c r="AA1462" s="1"/>
      <c r="AB1462" s="1"/>
      <c r="AC1462" s="1" t="s">
        <v>42</v>
      </c>
    </row>
    <row r="1463" spans="1:29">
      <c r="A1463" s="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c r="P1463" s="1">
        <f t="shared" si="132"/>
        <v>18030</v>
      </c>
      <c r="Q1463" s="1">
        <v>0</v>
      </c>
      <c r="R1463" s="1">
        <f t="shared" si="133"/>
        <v>0</v>
      </c>
      <c r="S1463" s="1">
        <f t="shared" si="134"/>
        <v>18030</v>
      </c>
      <c r="T1463" s="1">
        <v>0.52</v>
      </c>
      <c r="U1463" s="1">
        <f t="shared" si="135"/>
        <v>9375.6</v>
      </c>
      <c r="V1463" s="1">
        <f t="shared" si="136"/>
        <v>8654.4</v>
      </c>
      <c r="W1463" s="4">
        <f t="shared" si="137"/>
        <v>0.48</v>
      </c>
      <c r="X1463" s="1" t="s">
        <v>65</v>
      </c>
      <c r="Y1463" s="1" t="s">
        <v>40</v>
      </c>
      <c r="Z1463" s="1" t="s">
        <v>41</v>
      </c>
      <c r="AA1463" s="2">
        <v>46099</v>
      </c>
      <c r="AB1463" s="1">
        <v>5</v>
      </c>
      <c r="AC1463" s="1" t="s">
        <v>42</v>
      </c>
    </row>
    <row r="1464" spans="1:29">
      <c r="A1464" s="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c r="P1464" s="1">
        <f t="shared" si="132"/>
        <v>2800</v>
      </c>
      <c r="Q1464" s="1">
        <v>20</v>
      </c>
      <c r="R1464" s="1">
        <f t="shared" si="133"/>
        <v>560</v>
      </c>
      <c r="S1464" s="1">
        <f t="shared" si="134"/>
        <v>2240</v>
      </c>
      <c r="T1464" s="1">
        <v>0.62</v>
      </c>
      <c r="U1464" s="1">
        <f t="shared" si="135"/>
        <v>1388.8</v>
      </c>
      <c r="V1464" s="1">
        <f t="shared" si="136"/>
        <v>851.2</v>
      </c>
      <c r="W1464" s="4">
        <f t="shared" si="137"/>
        <v>0.38</v>
      </c>
      <c r="X1464" s="1" t="s">
        <v>50</v>
      </c>
      <c r="Y1464" s="1" t="s">
        <v>57</v>
      </c>
      <c r="Z1464" s="1" t="s">
        <v>41</v>
      </c>
      <c r="AA1464" s="2">
        <v>46097</v>
      </c>
      <c r="AB1464" s="1">
        <v>5</v>
      </c>
      <c r="AC1464" s="1" t="s">
        <v>42</v>
      </c>
    </row>
    <row r="1465" spans="1:29">
      <c r="A1465" s="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c r="P1465" s="1">
        <f t="shared" si="132"/>
        <v>2970</v>
      </c>
      <c r="Q1465" s="1">
        <v>30</v>
      </c>
      <c r="R1465" s="1">
        <f t="shared" si="133"/>
        <v>891</v>
      </c>
      <c r="S1465" s="1">
        <f t="shared" si="134"/>
        <v>2079</v>
      </c>
      <c r="T1465" s="1">
        <v>0.35</v>
      </c>
      <c r="U1465" s="1">
        <f t="shared" si="135"/>
        <v>727.65</v>
      </c>
      <c r="V1465" s="1">
        <f t="shared" si="136"/>
        <v>1351.35</v>
      </c>
      <c r="W1465" s="4">
        <f t="shared" si="137"/>
        <v>0.64999999999999991</v>
      </c>
      <c r="X1465" s="1" t="s">
        <v>92</v>
      </c>
      <c r="Y1465" s="1" t="s">
        <v>81</v>
      </c>
      <c r="Z1465" s="1" t="s">
        <v>41</v>
      </c>
      <c r="AA1465" s="2">
        <v>46102</v>
      </c>
      <c r="AB1465" s="1">
        <v>4</v>
      </c>
      <c r="AC1465" s="1" t="s">
        <v>42</v>
      </c>
    </row>
    <row r="1466" spans="1:29">
      <c r="A1466" s="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c r="P1466" s="1">
        <f t="shared" si="132"/>
        <v>800</v>
      </c>
      <c r="Q1466" s="1">
        <v>0</v>
      </c>
      <c r="R1466" s="1">
        <f t="shared" si="133"/>
        <v>0</v>
      </c>
      <c r="S1466" s="1">
        <f t="shared" si="134"/>
        <v>800</v>
      </c>
      <c r="T1466" s="1">
        <v>0.62</v>
      </c>
      <c r="U1466" s="1">
        <f t="shared" si="135"/>
        <v>496</v>
      </c>
      <c r="V1466" s="1">
        <f t="shared" si="136"/>
        <v>304</v>
      </c>
      <c r="W1466" s="4">
        <f t="shared" si="137"/>
        <v>0.38</v>
      </c>
      <c r="X1466" s="1" t="s">
        <v>147</v>
      </c>
      <c r="Y1466" s="1" t="s">
        <v>40</v>
      </c>
      <c r="Z1466" s="1" t="s">
        <v>66</v>
      </c>
      <c r="AA1466" s="1"/>
      <c r="AB1466" s="1"/>
      <c r="AC1466" s="1" t="s">
        <v>42</v>
      </c>
    </row>
    <row r="1467" spans="1:29">
      <c r="A1467" s="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c r="P1467" s="1">
        <f t="shared" si="132"/>
        <v>230</v>
      </c>
      <c r="Q1467" s="1">
        <v>30</v>
      </c>
      <c r="R1467" s="1">
        <f t="shared" si="133"/>
        <v>69</v>
      </c>
      <c r="S1467" s="1">
        <f t="shared" si="134"/>
        <v>161</v>
      </c>
      <c r="T1467" s="1">
        <v>0.35</v>
      </c>
      <c r="U1467" s="1">
        <f t="shared" si="135"/>
        <v>56.349999999999994</v>
      </c>
      <c r="V1467" s="1">
        <f t="shared" si="136"/>
        <v>104.65</v>
      </c>
      <c r="W1467" s="4">
        <f t="shared" si="137"/>
        <v>0.65</v>
      </c>
      <c r="X1467" s="1" t="s">
        <v>92</v>
      </c>
      <c r="Y1467" s="1" t="s">
        <v>81</v>
      </c>
      <c r="Z1467" s="1" t="s">
        <v>41</v>
      </c>
      <c r="AA1467" s="2">
        <v>46102</v>
      </c>
      <c r="AB1467" s="1">
        <v>5</v>
      </c>
      <c r="AC1467" s="1" t="s">
        <v>42</v>
      </c>
    </row>
    <row r="1468" spans="1:29">
      <c r="A1468" s="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c r="P1468" s="1">
        <f t="shared" si="132"/>
        <v>28080</v>
      </c>
      <c r="Q1468" s="1">
        <v>10</v>
      </c>
      <c r="R1468" s="1">
        <f t="shared" si="133"/>
        <v>2808</v>
      </c>
      <c r="S1468" s="1">
        <f t="shared" si="134"/>
        <v>25272</v>
      </c>
      <c r="T1468" s="1">
        <v>0.57999999999999996</v>
      </c>
      <c r="U1468" s="1">
        <f t="shared" si="135"/>
        <v>14657.759999999998</v>
      </c>
      <c r="V1468" s="1">
        <f t="shared" si="136"/>
        <v>10614.240000000002</v>
      </c>
      <c r="W1468" s="4">
        <f t="shared" si="137"/>
        <v>0.42000000000000004</v>
      </c>
      <c r="X1468" s="1" t="s">
        <v>56</v>
      </c>
      <c r="Y1468" s="1" t="s">
        <v>57</v>
      </c>
      <c r="Z1468" s="1" t="s">
        <v>120</v>
      </c>
      <c r="AA1468" s="1"/>
      <c r="AB1468" s="1"/>
      <c r="AC1468" s="1" t="s">
        <v>42</v>
      </c>
    </row>
    <row r="1469" spans="1:29">
      <c r="A1469" s="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c r="P1469" s="1">
        <f t="shared" si="132"/>
        <v>1410</v>
      </c>
      <c r="Q1469" s="1">
        <v>20</v>
      </c>
      <c r="R1469" s="1">
        <f t="shared" si="133"/>
        <v>282</v>
      </c>
      <c r="S1469" s="1">
        <f t="shared" si="134"/>
        <v>1128</v>
      </c>
      <c r="T1469" s="1">
        <v>0.35</v>
      </c>
      <c r="U1469" s="1">
        <f t="shared" si="135"/>
        <v>394.79999999999995</v>
      </c>
      <c r="V1469" s="1">
        <f t="shared" si="136"/>
        <v>733.2</v>
      </c>
      <c r="W1469" s="4">
        <f t="shared" si="137"/>
        <v>0.65</v>
      </c>
      <c r="X1469" s="1" t="s">
        <v>50</v>
      </c>
      <c r="Y1469" s="1" t="s">
        <v>72</v>
      </c>
      <c r="Z1469" s="1" t="s">
        <v>51</v>
      </c>
      <c r="AA1469" s="2">
        <v>46100</v>
      </c>
      <c r="AB1469" s="1"/>
      <c r="AC1469" s="1" t="s">
        <v>42</v>
      </c>
    </row>
    <row r="1470" spans="1:29">
      <c r="A1470" s="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c r="P1470" s="1">
        <f t="shared" si="132"/>
        <v>18250</v>
      </c>
      <c r="Q1470" s="1">
        <v>0</v>
      </c>
      <c r="R1470" s="1">
        <f t="shared" si="133"/>
        <v>0</v>
      </c>
      <c r="S1470" s="1">
        <f t="shared" si="134"/>
        <v>18250</v>
      </c>
      <c r="T1470" s="1">
        <v>0.5</v>
      </c>
      <c r="U1470" s="1">
        <f t="shared" si="135"/>
        <v>9125</v>
      </c>
      <c r="V1470" s="1">
        <f t="shared" si="136"/>
        <v>9125</v>
      </c>
      <c r="W1470" s="4">
        <f t="shared" si="137"/>
        <v>0.5</v>
      </c>
      <c r="X1470" s="1" t="s">
        <v>104</v>
      </c>
      <c r="Y1470" s="1" t="s">
        <v>40</v>
      </c>
      <c r="Z1470" s="1" t="s">
        <v>22</v>
      </c>
      <c r="AA1470" s="1"/>
      <c r="AB1470" s="1"/>
      <c r="AC1470" s="1" t="s">
        <v>93</v>
      </c>
    </row>
    <row r="1471" spans="1:29">
      <c r="A1471" s="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c r="P1471" s="1">
        <f t="shared" si="132"/>
        <v>3400</v>
      </c>
      <c r="Q1471" s="1">
        <v>25</v>
      </c>
      <c r="R1471" s="1">
        <f t="shared" si="133"/>
        <v>850</v>
      </c>
      <c r="S1471" s="1">
        <f t="shared" si="134"/>
        <v>2550</v>
      </c>
      <c r="T1471" s="1">
        <v>0.62</v>
      </c>
      <c r="U1471" s="1">
        <f t="shared" si="135"/>
        <v>1581</v>
      </c>
      <c r="V1471" s="1">
        <f t="shared" si="136"/>
        <v>969</v>
      </c>
      <c r="W1471" s="4">
        <f t="shared" si="137"/>
        <v>0.38</v>
      </c>
      <c r="X1471" s="1" t="s">
        <v>147</v>
      </c>
      <c r="Y1471" s="1" t="s">
        <v>57</v>
      </c>
      <c r="Z1471" s="1" t="s">
        <v>41</v>
      </c>
      <c r="AA1471" s="2">
        <v>46099</v>
      </c>
      <c r="AB1471" s="1">
        <v>5</v>
      </c>
      <c r="AC1471" s="1" t="s">
        <v>42</v>
      </c>
    </row>
    <row r="1472" spans="1:29">
      <c r="A1472" s="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c r="P1472" s="1">
        <f t="shared" si="132"/>
        <v>9540</v>
      </c>
      <c r="Q1472" s="1">
        <v>20</v>
      </c>
      <c r="R1472" s="1">
        <f t="shared" si="133"/>
        <v>1908</v>
      </c>
      <c r="S1472" s="1">
        <f t="shared" si="134"/>
        <v>7632</v>
      </c>
      <c r="T1472" s="1">
        <v>0.47</v>
      </c>
      <c r="U1472" s="1">
        <f t="shared" si="135"/>
        <v>3587.04</v>
      </c>
      <c r="V1472" s="1">
        <f t="shared" si="136"/>
        <v>4044.96</v>
      </c>
      <c r="W1472" s="4">
        <f t="shared" si="137"/>
        <v>0.53</v>
      </c>
      <c r="X1472" s="1" t="s">
        <v>39</v>
      </c>
      <c r="Y1472" s="1" t="s">
        <v>40</v>
      </c>
      <c r="Z1472" s="1" t="s">
        <v>41</v>
      </c>
      <c r="AA1472" s="2">
        <v>46099</v>
      </c>
      <c r="AB1472" s="1">
        <v>3</v>
      </c>
      <c r="AC1472" s="1" t="s">
        <v>42</v>
      </c>
    </row>
    <row r="1473" spans="1:29">
      <c r="A1473" s="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c r="P1473" s="1">
        <f t="shared" si="132"/>
        <v>7020</v>
      </c>
      <c r="Q1473" s="1">
        <v>10</v>
      </c>
      <c r="R1473" s="1">
        <f t="shared" si="133"/>
        <v>702</v>
      </c>
      <c r="S1473" s="1">
        <f t="shared" si="134"/>
        <v>6318</v>
      </c>
      <c r="T1473" s="1">
        <v>0.5</v>
      </c>
      <c r="U1473" s="1">
        <f t="shared" si="135"/>
        <v>3159</v>
      </c>
      <c r="V1473" s="1">
        <f t="shared" si="136"/>
        <v>3159</v>
      </c>
      <c r="W1473" s="4">
        <f t="shared" si="137"/>
        <v>0.5</v>
      </c>
      <c r="X1473" s="1" t="s">
        <v>147</v>
      </c>
      <c r="Y1473" s="1" t="s">
        <v>81</v>
      </c>
      <c r="Z1473" s="1" t="s">
        <v>51</v>
      </c>
      <c r="AA1473" s="2">
        <v>46102</v>
      </c>
      <c r="AB1473" s="1"/>
      <c r="AC1473" s="1" t="s">
        <v>42</v>
      </c>
    </row>
    <row r="1474" spans="1:29">
      <c r="A1474" s="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c r="P1474" s="1">
        <f t="shared" si="132"/>
        <v>3000</v>
      </c>
      <c r="Q1474" s="1">
        <v>20</v>
      </c>
      <c r="R1474" s="1">
        <f t="shared" si="133"/>
        <v>600</v>
      </c>
      <c r="S1474" s="1">
        <f t="shared" si="134"/>
        <v>2400</v>
      </c>
      <c r="T1474" s="1">
        <v>0.62</v>
      </c>
      <c r="U1474" s="1">
        <f t="shared" si="135"/>
        <v>1488</v>
      </c>
      <c r="V1474" s="1">
        <f t="shared" si="136"/>
        <v>912</v>
      </c>
      <c r="W1474" s="4">
        <f t="shared" si="137"/>
        <v>0.38</v>
      </c>
      <c r="X1474" s="1" t="s">
        <v>39</v>
      </c>
      <c r="Y1474" s="1" t="s">
        <v>40</v>
      </c>
      <c r="Z1474" s="1" t="s">
        <v>41</v>
      </c>
      <c r="AA1474" s="2">
        <v>46103</v>
      </c>
      <c r="AB1474" s="1">
        <v>3</v>
      </c>
      <c r="AC1474" s="1" t="s">
        <v>42</v>
      </c>
    </row>
    <row r="1475" spans="1:29">
      <c r="A1475" s="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c r="P1475" s="1">
        <f t="shared" ref="P1475:P1538" si="138">PRODUCT(N1475,O1475)</f>
        <v>2500</v>
      </c>
      <c r="Q1475" s="1">
        <v>5</v>
      </c>
      <c r="R1475" s="1">
        <f t="shared" ref="R1475:R1538" si="139">P1475*(Q1475/100)</f>
        <v>125</v>
      </c>
      <c r="S1475" s="1">
        <f t="shared" ref="S1475:S1538" si="140">P1475-R1475</f>
        <v>2375</v>
      </c>
      <c r="T1475" s="1">
        <v>0.52</v>
      </c>
      <c r="U1475" s="1">
        <f t="shared" ref="U1475:U1538" si="141">S1475*T1475</f>
        <v>1235</v>
      </c>
      <c r="V1475" s="1">
        <f t="shared" ref="V1475:V1538" si="142">S1475-U1475</f>
        <v>1140</v>
      </c>
      <c r="W1475" s="4">
        <f t="shared" ref="W1475:W1538" si="143">(V1475/S1475)</f>
        <v>0.48</v>
      </c>
      <c r="X1475" s="1" t="s">
        <v>50</v>
      </c>
      <c r="Y1475" s="1" t="s">
        <v>81</v>
      </c>
      <c r="Z1475" s="1" t="s">
        <v>51</v>
      </c>
      <c r="AA1475" s="2">
        <v>46104</v>
      </c>
      <c r="AB1475" s="1"/>
      <c r="AC1475" s="1" t="s">
        <v>42</v>
      </c>
    </row>
    <row r="1476" spans="1:29">
      <c r="A1476" s="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c r="P1476" s="1">
        <f t="shared" si="138"/>
        <v>31440</v>
      </c>
      <c r="Q1476" s="1">
        <v>0</v>
      </c>
      <c r="R1476" s="1">
        <f t="shared" si="139"/>
        <v>0</v>
      </c>
      <c r="S1476" s="1">
        <f t="shared" si="140"/>
        <v>31440</v>
      </c>
      <c r="T1476" s="1">
        <v>0.48</v>
      </c>
      <c r="U1476" s="1">
        <f t="shared" si="141"/>
        <v>15091.199999999999</v>
      </c>
      <c r="V1476" s="1">
        <f t="shared" si="142"/>
        <v>16348.800000000001</v>
      </c>
      <c r="W1476" s="4">
        <f t="shared" si="143"/>
        <v>0.52</v>
      </c>
      <c r="X1476" s="1" t="s">
        <v>56</v>
      </c>
      <c r="Y1476" s="1" t="s">
        <v>40</v>
      </c>
      <c r="Z1476" s="1" t="s">
        <v>41</v>
      </c>
      <c r="AA1476" s="2">
        <v>46105</v>
      </c>
      <c r="AB1476" s="1">
        <v>5</v>
      </c>
      <c r="AC1476" s="1" t="s">
        <v>42</v>
      </c>
    </row>
    <row r="1477" spans="1:29">
      <c r="A1477" s="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c r="P1477" s="1">
        <f t="shared" si="138"/>
        <v>25710</v>
      </c>
      <c r="Q1477" s="1">
        <v>25</v>
      </c>
      <c r="R1477" s="1">
        <f t="shared" si="139"/>
        <v>6427.5</v>
      </c>
      <c r="S1477" s="1">
        <f t="shared" si="140"/>
        <v>19282.5</v>
      </c>
      <c r="T1477" s="1">
        <v>0.52</v>
      </c>
      <c r="U1477" s="1">
        <f t="shared" si="141"/>
        <v>10026.9</v>
      </c>
      <c r="V1477" s="1">
        <f t="shared" si="142"/>
        <v>9255.6</v>
      </c>
      <c r="W1477" s="4">
        <f t="shared" si="143"/>
        <v>0.48000000000000004</v>
      </c>
      <c r="X1477" s="1" t="s">
        <v>50</v>
      </c>
      <c r="Y1477" s="1" t="s">
        <v>40</v>
      </c>
      <c r="Z1477" s="1" t="s">
        <v>51</v>
      </c>
      <c r="AA1477" s="2">
        <v>46105</v>
      </c>
      <c r="AB1477" s="1"/>
      <c r="AC1477" s="1" t="s">
        <v>42</v>
      </c>
    </row>
    <row r="1478" spans="1:29">
      <c r="A1478" s="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c r="P1478" s="1">
        <f t="shared" si="138"/>
        <v>5400</v>
      </c>
      <c r="Q1478" s="1">
        <v>10</v>
      </c>
      <c r="R1478" s="1">
        <f t="shared" si="139"/>
        <v>540</v>
      </c>
      <c r="S1478" s="1">
        <f t="shared" si="140"/>
        <v>4860</v>
      </c>
      <c r="T1478" s="1">
        <v>0.45</v>
      </c>
      <c r="U1478" s="1">
        <f t="shared" si="141"/>
        <v>2187</v>
      </c>
      <c r="V1478" s="1">
        <f t="shared" si="142"/>
        <v>2673</v>
      </c>
      <c r="W1478" s="4">
        <f t="shared" si="143"/>
        <v>0.55000000000000004</v>
      </c>
      <c r="X1478" s="1" t="s">
        <v>39</v>
      </c>
      <c r="Y1478" s="1" t="s">
        <v>81</v>
      </c>
      <c r="Z1478" s="1" t="s">
        <v>66</v>
      </c>
      <c r="AA1478" s="1"/>
      <c r="AB1478" s="1"/>
      <c r="AC1478" s="1" t="s">
        <v>42</v>
      </c>
    </row>
    <row r="1479" spans="1:29">
      <c r="A1479" s="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c r="P1479" s="1">
        <f t="shared" si="138"/>
        <v>3000</v>
      </c>
      <c r="Q1479" s="1">
        <v>0</v>
      </c>
      <c r="R1479" s="1">
        <f t="shared" si="139"/>
        <v>0</v>
      </c>
      <c r="S1479" s="1">
        <f t="shared" si="140"/>
        <v>3000</v>
      </c>
      <c r="T1479" s="1">
        <v>0.35</v>
      </c>
      <c r="U1479" s="1">
        <f t="shared" si="141"/>
        <v>1050</v>
      </c>
      <c r="V1479" s="1">
        <f t="shared" si="142"/>
        <v>1950</v>
      </c>
      <c r="W1479" s="4">
        <f t="shared" si="143"/>
        <v>0.65</v>
      </c>
      <c r="X1479" s="1" t="s">
        <v>65</v>
      </c>
      <c r="Y1479" s="1" t="s">
        <v>40</v>
      </c>
      <c r="Z1479" s="1" t="s">
        <v>120</v>
      </c>
      <c r="AA1479" s="1"/>
      <c r="AB1479" s="1"/>
      <c r="AC1479" s="1" t="s">
        <v>42</v>
      </c>
    </row>
    <row r="1480" spans="1:29">
      <c r="A1480" s="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c r="P1480" s="1">
        <f t="shared" si="138"/>
        <v>2160</v>
      </c>
      <c r="Q1480" s="1">
        <v>0</v>
      </c>
      <c r="R1480" s="1">
        <f t="shared" si="139"/>
        <v>0</v>
      </c>
      <c r="S1480" s="1">
        <f t="shared" si="140"/>
        <v>2160</v>
      </c>
      <c r="T1480" s="1">
        <v>0.62</v>
      </c>
      <c r="U1480" s="1">
        <f t="shared" si="141"/>
        <v>1339.2</v>
      </c>
      <c r="V1480" s="1">
        <f t="shared" si="142"/>
        <v>820.8</v>
      </c>
      <c r="W1480" s="4">
        <f t="shared" si="143"/>
        <v>0.38</v>
      </c>
      <c r="X1480" s="1" t="s">
        <v>50</v>
      </c>
      <c r="Y1480" s="1" t="s">
        <v>40</v>
      </c>
      <c r="Z1480" s="1" t="s">
        <v>120</v>
      </c>
      <c r="AA1480" s="1"/>
      <c r="AB1480" s="1"/>
      <c r="AC1480" s="1" t="s">
        <v>42</v>
      </c>
    </row>
    <row r="1481" spans="1:29">
      <c r="A1481" s="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c r="P1481" s="1">
        <f t="shared" si="138"/>
        <v>287900</v>
      </c>
      <c r="Q1481" s="1">
        <v>15</v>
      </c>
      <c r="R1481" s="1">
        <f t="shared" si="139"/>
        <v>43185</v>
      </c>
      <c r="S1481" s="1">
        <f t="shared" si="140"/>
        <v>244715</v>
      </c>
      <c r="T1481" s="1">
        <v>0.57999999999999996</v>
      </c>
      <c r="U1481" s="1">
        <f t="shared" si="141"/>
        <v>141934.69999999998</v>
      </c>
      <c r="V1481" s="1">
        <f t="shared" si="142"/>
        <v>102780.30000000002</v>
      </c>
      <c r="W1481" s="4">
        <f t="shared" si="143"/>
        <v>0.4200000000000001</v>
      </c>
      <c r="X1481" s="1" t="s">
        <v>147</v>
      </c>
      <c r="Y1481" s="1" t="s">
        <v>72</v>
      </c>
      <c r="Z1481" s="1" t="s">
        <v>51</v>
      </c>
      <c r="AA1481" s="2">
        <v>46107</v>
      </c>
      <c r="AB1481" s="1"/>
      <c r="AC1481" s="1" t="s">
        <v>42</v>
      </c>
    </row>
    <row r="1482" spans="1:29">
      <c r="A1482" s="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c r="P1482" s="1">
        <f t="shared" si="138"/>
        <v>6230</v>
      </c>
      <c r="Q1482" s="1">
        <v>5</v>
      </c>
      <c r="R1482" s="1">
        <f t="shared" si="139"/>
        <v>311.5</v>
      </c>
      <c r="S1482" s="1">
        <f t="shared" si="140"/>
        <v>5918.5</v>
      </c>
      <c r="T1482" s="1">
        <v>0.52</v>
      </c>
      <c r="U1482" s="1">
        <f t="shared" si="141"/>
        <v>3077.62</v>
      </c>
      <c r="V1482" s="1">
        <f t="shared" si="142"/>
        <v>2840.88</v>
      </c>
      <c r="W1482" s="4">
        <f t="shared" si="143"/>
        <v>0.48000000000000004</v>
      </c>
      <c r="X1482" s="1" t="s">
        <v>50</v>
      </c>
      <c r="Y1482" s="1" t="s">
        <v>40</v>
      </c>
      <c r="Z1482" s="1" t="s">
        <v>41</v>
      </c>
      <c r="AA1482" s="2">
        <v>46103</v>
      </c>
      <c r="AB1482" s="1">
        <v>4</v>
      </c>
      <c r="AC1482" s="1" t="s">
        <v>42</v>
      </c>
    </row>
    <row r="1483" spans="1:29">
      <c r="A1483" s="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c r="P1483" s="1">
        <f t="shared" si="138"/>
        <v>4320</v>
      </c>
      <c r="Q1483" s="1">
        <v>20</v>
      </c>
      <c r="R1483" s="1">
        <f t="shared" si="139"/>
        <v>864</v>
      </c>
      <c r="S1483" s="1">
        <f t="shared" si="140"/>
        <v>3456</v>
      </c>
      <c r="T1483" s="1">
        <v>0.47</v>
      </c>
      <c r="U1483" s="1">
        <f t="shared" si="141"/>
        <v>1624.32</v>
      </c>
      <c r="V1483" s="1">
        <f t="shared" si="142"/>
        <v>1831.68</v>
      </c>
      <c r="W1483" s="4">
        <f t="shared" si="143"/>
        <v>0.53</v>
      </c>
      <c r="X1483" s="1" t="s">
        <v>50</v>
      </c>
      <c r="Y1483" s="1" t="s">
        <v>72</v>
      </c>
      <c r="Z1483" s="1" t="s">
        <v>41</v>
      </c>
      <c r="AA1483" s="2">
        <v>46106</v>
      </c>
      <c r="AB1483" s="1">
        <v>5</v>
      </c>
      <c r="AC1483" s="1" t="s">
        <v>42</v>
      </c>
    </row>
    <row r="1484" spans="1:29">
      <c r="A1484" s="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c r="P1484" s="1">
        <f t="shared" si="138"/>
        <v>6910</v>
      </c>
      <c r="Q1484" s="1">
        <v>25</v>
      </c>
      <c r="R1484" s="1">
        <f t="shared" si="139"/>
        <v>1727.5</v>
      </c>
      <c r="S1484" s="1">
        <f t="shared" si="140"/>
        <v>5182.5</v>
      </c>
      <c r="T1484" s="1">
        <v>0.47</v>
      </c>
      <c r="U1484" s="1">
        <f t="shared" si="141"/>
        <v>2435.7749999999996</v>
      </c>
      <c r="V1484" s="1">
        <f t="shared" si="142"/>
        <v>2746.7250000000004</v>
      </c>
      <c r="W1484" s="4">
        <f t="shared" si="143"/>
        <v>0.53</v>
      </c>
      <c r="X1484" s="1" t="s">
        <v>50</v>
      </c>
      <c r="Y1484" s="1" t="s">
        <v>40</v>
      </c>
      <c r="Z1484" s="1" t="s">
        <v>120</v>
      </c>
      <c r="AA1484" s="1"/>
      <c r="AB1484" s="1"/>
      <c r="AC1484" s="1" t="s">
        <v>42</v>
      </c>
    </row>
    <row r="1485" spans="1:29">
      <c r="A1485" s="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c r="P1485" s="1">
        <f t="shared" si="138"/>
        <v>9440</v>
      </c>
      <c r="Q1485" s="1">
        <v>20</v>
      </c>
      <c r="R1485" s="1">
        <f t="shared" si="139"/>
        <v>1888</v>
      </c>
      <c r="S1485" s="1">
        <f t="shared" si="140"/>
        <v>7552</v>
      </c>
      <c r="T1485" s="1">
        <v>0.45</v>
      </c>
      <c r="U1485" s="1">
        <f t="shared" si="141"/>
        <v>3398.4</v>
      </c>
      <c r="V1485" s="1">
        <f t="shared" si="142"/>
        <v>4153.6000000000004</v>
      </c>
      <c r="W1485" s="4">
        <f t="shared" si="143"/>
        <v>0.55000000000000004</v>
      </c>
      <c r="X1485" s="1" t="s">
        <v>39</v>
      </c>
      <c r="Y1485" s="1" t="s">
        <v>57</v>
      </c>
      <c r="Z1485" s="1" t="s">
        <v>22</v>
      </c>
      <c r="AA1485" s="1"/>
      <c r="AB1485" s="1"/>
      <c r="AC1485" s="1" t="s">
        <v>93</v>
      </c>
    </row>
    <row r="1486" spans="1:29">
      <c r="A1486" s="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c r="P1486" s="1">
        <f t="shared" si="138"/>
        <v>12160</v>
      </c>
      <c r="Q1486" s="1">
        <v>15</v>
      </c>
      <c r="R1486" s="1">
        <f t="shared" si="139"/>
        <v>1824</v>
      </c>
      <c r="S1486" s="1">
        <f t="shared" si="140"/>
        <v>10336</v>
      </c>
      <c r="T1486" s="1">
        <v>0.52</v>
      </c>
      <c r="U1486" s="1">
        <f t="shared" si="141"/>
        <v>5374.72</v>
      </c>
      <c r="V1486" s="1">
        <f t="shared" si="142"/>
        <v>4961.28</v>
      </c>
      <c r="W1486" s="4">
        <f t="shared" si="143"/>
        <v>0.48</v>
      </c>
      <c r="X1486" s="1" t="s">
        <v>104</v>
      </c>
      <c r="Y1486" s="1" t="s">
        <v>57</v>
      </c>
      <c r="Z1486" s="1" t="s">
        <v>41</v>
      </c>
      <c r="AA1486" s="2">
        <v>46105</v>
      </c>
      <c r="AB1486" s="1">
        <v>5</v>
      </c>
      <c r="AC1486" s="1" t="s">
        <v>42</v>
      </c>
    </row>
    <row r="1487" spans="1:29">
      <c r="A1487" s="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c r="P1487" s="1">
        <f t="shared" si="138"/>
        <v>3650</v>
      </c>
      <c r="Q1487" s="1">
        <v>10</v>
      </c>
      <c r="R1487" s="1">
        <f t="shared" si="139"/>
        <v>365</v>
      </c>
      <c r="S1487" s="1">
        <f t="shared" si="140"/>
        <v>3285</v>
      </c>
      <c r="T1487" s="1">
        <v>0.62</v>
      </c>
      <c r="U1487" s="1">
        <f t="shared" si="141"/>
        <v>2036.7</v>
      </c>
      <c r="V1487" s="1">
        <f t="shared" si="142"/>
        <v>1248.3</v>
      </c>
      <c r="W1487" s="4">
        <f t="shared" si="143"/>
        <v>0.38</v>
      </c>
      <c r="X1487" s="1" t="s">
        <v>92</v>
      </c>
      <c r="Y1487" s="1" t="s">
        <v>40</v>
      </c>
      <c r="Z1487" s="1" t="s">
        <v>120</v>
      </c>
      <c r="AA1487" s="1"/>
      <c r="AB1487" s="1"/>
      <c r="AC1487" s="1" t="s">
        <v>42</v>
      </c>
    </row>
    <row r="1488" spans="1:29">
      <c r="A1488" s="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c r="P1488" s="1">
        <f t="shared" si="138"/>
        <v>470</v>
      </c>
      <c r="Q1488" s="1">
        <v>30</v>
      </c>
      <c r="R1488" s="1">
        <f t="shared" si="139"/>
        <v>141</v>
      </c>
      <c r="S1488" s="1">
        <f t="shared" si="140"/>
        <v>329</v>
      </c>
      <c r="T1488" s="1">
        <v>0.62</v>
      </c>
      <c r="U1488" s="1">
        <f t="shared" si="141"/>
        <v>203.98</v>
      </c>
      <c r="V1488" s="1">
        <f t="shared" si="142"/>
        <v>125.02000000000001</v>
      </c>
      <c r="W1488" s="4">
        <f t="shared" si="143"/>
        <v>0.38</v>
      </c>
      <c r="X1488" s="1" t="s">
        <v>147</v>
      </c>
      <c r="Y1488" s="1" t="s">
        <v>40</v>
      </c>
      <c r="Z1488" s="1" t="s">
        <v>51</v>
      </c>
      <c r="AA1488" s="2">
        <v>46105</v>
      </c>
      <c r="AB1488" s="1"/>
      <c r="AC1488" s="1" t="s">
        <v>42</v>
      </c>
    </row>
    <row r="1489" spans="1:29">
      <c r="A1489" s="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c r="P1489" s="1">
        <f t="shared" si="138"/>
        <v>760</v>
      </c>
      <c r="Q1489" s="1">
        <v>10</v>
      </c>
      <c r="R1489" s="1">
        <f t="shared" si="139"/>
        <v>76</v>
      </c>
      <c r="S1489" s="1">
        <f t="shared" si="140"/>
        <v>684</v>
      </c>
      <c r="T1489" s="1">
        <v>0.35</v>
      </c>
      <c r="U1489" s="1">
        <f t="shared" si="141"/>
        <v>239.39999999999998</v>
      </c>
      <c r="V1489" s="1">
        <f t="shared" si="142"/>
        <v>444.6</v>
      </c>
      <c r="W1489" s="4">
        <f t="shared" si="143"/>
        <v>0.65</v>
      </c>
      <c r="X1489" s="1" t="s">
        <v>65</v>
      </c>
      <c r="Y1489" s="1" t="s">
        <v>40</v>
      </c>
      <c r="Z1489" s="1" t="s">
        <v>41</v>
      </c>
      <c r="AA1489" s="2">
        <v>46109</v>
      </c>
      <c r="AB1489" s="1">
        <v>5</v>
      </c>
      <c r="AC1489" s="1" t="s">
        <v>42</v>
      </c>
    </row>
    <row r="1490" spans="1:29">
      <c r="A1490" s="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c r="P1490" s="1">
        <f t="shared" si="138"/>
        <v>30720</v>
      </c>
      <c r="Q1490" s="1">
        <v>0</v>
      </c>
      <c r="R1490" s="1">
        <f t="shared" si="139"/>
        <v>0</v>
      </c>
      <c r="S1490" s="1">
        <f t="shared" si="140"/>
        <v>30720</v>
      </c>
      <c r="T1490" s="1">
        <v>0.48</v>
      </c>
      <c r="U1490" s="1">
        <f t="shared" si="141"/>
        <v>14745.599999999999</v>
      </c>
      <c r="V1490" s="1">
        <f t="shared" si="142"/>
        <v>15974.400000000001</v>
      </c>
      <c r="W1490" s="4">
        <f t="shared" si="143"/>
        <v>0.52</v>
      </c>
      <c r="X1490" s="1" t="s">
        <v>65</v>
      </c>
      <c r="Y1490" s="1" t="s">
        <v>72</v>
      </c>
      <c r="Z1490" s="1" t="s">
        <v>41</v>
      </c>
      <c r="AA1490" s="2">
        <v>46108</v>
      </c>
      <c r="AB1490" s="1">
        <v>4</v>
      </c>
      <c r="AC1490" s="1" t="s">
        <v>42</v>
      </c>
    </row>
    <row r="1491" spans="1:29">
      <c r="A1491" s="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c r="P1491" s="1">
        <f t="shared" si="138"/>
        <v>630</v>
      </c>
      <c r="Q1491" s="1">
        <v>30</v>
      </c>
      <c r="R1491" s="1">
        <f t="shared" si="139"/>
        <v>189</v>
      </c>
      <c r="S1491" s="1">
        <f t="shared" si="140"/>
        <v>441</v>
      </c>
      <c r="T1491" s="1">
        <v>0.35</v>
      </c>
      <c r="U1491" s="1">
        <f t="shared" si="141"/>
        <v>154.35</v>
      </c>
      <c r="V1491" s="1">
        <f t="shared" si="142"/>
        <v>286.64999999999998</v>
      </c>
      <c r="W1491" s="4">
        <f t="shared" si="143"/>
        <v>0.64999999999999991</v>
      </c>
      <c r="X1491" s="1" t="s">
        <v>147</v>
      </c>
      <c r="Y1491" s="1" t="s">
        <v>81</v>
      </c>
      <c r="Z1491" s="1" t="s">
        <v>41</v>
      </c>
      <c r="AA1491" s="2">
        <v>46105</v>
      </c>
      <c r="AB1491" s="1">
        <v>5</v>
      </c>
      <c r="AC1491" s="1" t="s">
        <v>42</v>
      </c>
    </row>
    <row r="1492" spans="1:29">
      <c r="A1492" s="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c r="P1492" s="1">
        <f t="shared" si="138"/>
        <v>3820</v>
      </c>
      <c r="Q1492" s="1">
        <v>10</v>
      </c>
      <c r="R1492" s="1">
        <f t="shared" si="139"/>
        <v>382</v>
      </c>
      <c r="S1492" s="1">
        <f t="shared" si="140"/>
        <v>3438</v>
      </c>
      <c r="T1492" s="1">
        <v>0.45</v>
      </c>
      <c r="U1492" s="1">
        <f t="shared" si="141"/>
        <v>1547.1000000000001</v>
      </c>
      <c r="V1492" s="1">
        <f t="shared" si="142"/>
        <v>1890.8999999999999</v>
      </c>
      <c r="W1492" s="4">
        <f t="shared" si="143"/>
        <v>0.54999999999999993</v>
      </c>
      <c r="X1492" s="1" t="s">
        <v>56</v>
      </c>
      <c r="Y1492" s="1" t="s">
        <v>57</v>
      </c>
      <c r="Z1492" s="1" t="s">
        <v>41</v>
      </c>
      <c r="AA1492" s="2">
        <v>46107</v>
      </c>
      <c r="AB1492" s="1">
        <v>4</v>
      </c>
      <c r="AC1492" s="1" t="s">
        <v>42</v>
      </c>
    </row>
    <row r="1493" spans="1:29">
      <c r="A1493" s="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c r="P1493" s="1">
        <f t="shared" si="138"/>
        <v>14160</v>
      </c>
      <c r="Q1493" s="1">
        <v>5</v>
      </c>
      <c r="R1493" s="1">
        <f t="shared" si="139"/>
        <v>708</v>
      </c>
      <c r="S1493" s="1">
        <f t="shared" si="140"/>
        <v>13452</v>
      </c>
      <c r="T1493" s="1">
        <v>0.5</v>
      </c>
      <c r="U1493" s="1">
        <f t="shared" si="141"/>
        <v>6726</v>
      </c>
      <c r="V1493" s="1">
        <f t="shared" si="142"/>
        <v>6726</v>
      </c>
      <c r="W1493" s="4">
        <f t="shared" si="143"/>
        <v>0.5</v>
      </c>
      <c r="X1493" s="1" t="s">
        <v>104</v>
      </c>
      <c r="Y1493" s="1" t="s">
        <v>81</v>
      </c>
      <c r="Z1493" s="1" t="s">
        <v>41</v>
      </c>
      <c r="AA1493" s="2">
        <v>46107</v>
      </c>
      <c r="AB1493" s="1">
        <v>5</v>
      </c>
      <c r="AC1493" s="1" t="s">
        <v>42</v>
      </c>
    </row>
    <row r="1494" spans="1:29">
      <c r="A1494" s="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c r="P1494" s="1">
        <f t="shared" si="138"/>
        <v>27800</v>
      </c>
      <c r="Q1494" s="1">
        <v>30</v>
      </c>
      <c r="R1494" s="1">
        <f t="shared" si="139"/>
        <v>8340</v>
      </c>
      <c r="S1494" s="1">
        <f t="shared" si="140"/>
        <v>19460</v>
      </c>
      <c r="T1494" s="1">
        <v>0.5</v>
      </c>
      <c r="U1494" s="1">
        <f t="shared" si="141"/>
        <v>9730</v>
      </c>
      <c r="V1494" s="1">
        <f t="shared" si="142"/>
        <v>9730</v>
      </c>
      <c r="W1494" s="4">
        <f t="shared" si="143"/>
        <v>0.5</v>
      </c>
      <c r="X1494" s="1" t="s">
        <v>39</v>
      </c>
      <c r="Y1494" s="1" t="s">
        <v>40</v>
      </c>
      <c r="Z1494" s="1" t="s">
        <v>22</v>
      </c>
      <c r="AA1494" s="1"/>
      <c r="AB1494" s="1"/>
      <c r="AC1494" s="1" t="s">
        <v>93</v>
      </c>
    </row>
    <row r="1495" spans="1:29">
      <c r="A1495" s="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c r="P1495" s="1">
        <f t="shared" si="138"/>
        <v>4360</v>
      </c>
      <c r="Q1495" s="1">
        <v>5</v>
      </c>
      <c r="R1495" s="1">
        <f t="shared" si="139"/>
        <v>218</v>
      </c>
      <c r="S1495" s="1">
        <f t="shared" si="140"/>
        <v>4142</v>
      </c>
      <c r="T1495" s="1">
        <v>0.5</v>
      </c>
      <c r="U1495" s="1">
        <f t="shared" si="141"/>
        <v>2071</v>
      </c>
      <c r="V1495" s="1">
        <f t="shared" si="142"/>
        <v>2071</v>
      </c>
      <c r="W1495" s="4">
        <f t="shared" si="143"/>
        <v>0.5</v>
      </c>
      <c r="X1495" s="1" t="s">
        <v>92</v>
      </c>
      <c r="Y1495" s="1" t="s">
        <v>81</v>
      </c>
      <c r="Z1495" s="1" t="s">
        <v>51</v>
      </c>
      <c r="AA1495" s="2">
        <v>46106</v>
      </c>
      <c r="AB1495" s="1"/>
      <c r="AC1495" s="1" t="s">
        <v>42</v>
      </c>
    </row>
    <row r="1496" spans="1:29">
      <c r="A1496" s="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c r="P1496" s="1">
        <f t="shared" si="138"/>
        <v>51550</v>
      </c>
      <c r="Q1496" s="1">
        <v>10</v>
      </c>
      <c r="R1496" s="1">
        <f t="shared" si="139"/>
        <v>5155</v>
      </c>
      <c r="S1496" s="1">
        <f t="shared" si="140"/>
        <v>46395</v>
      </c>
      <c r="T1496" s="1">
        <v>0.52</v>
      </c>
      <c r="U1496" s="1">
        <f t="shared" si="141"/>
        <v>24125.4</v>
      </c>
      <c r="V1496" s="1">
        <f t="shared" si="142"/>
        <v>22269.599999999999</v>
      </c>
      <c r="W1496" s="4">
        <f t="shared" si="143"/>
        <v>0.48</v>
      </c>
      <c r="X1496" s="1" t="s">
        <v>92</v>
      </c>
      <c r="Y1496" s="1" t="s">
        <v>81</v>
      </c>
      <c r="Z1496" s="1" t="s">
        <v>22</v>
      </c>
      <c r="AA1496" s="1"/>
      <c r="AB1496" s="1"/>
      <c r="AC1496" s="1" t="s">
        <v>93</v>
      </c>
    </row>
    <row r="1497" spans="1:29">
      <c r="A1497" s="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c r="P1497" s="1">
        <f t="shared" si="138"/>
        <v>5080</v>
      </c>
      <c r="Q1497" s="1">
        <v>30</v>
      </c>
      <c r="R1497" s="1">
        <f t="shared" si="139"/>
        <v>1524</v>
      </c>
      <c r="S1497" s="1">
        <f t="shared" si="140"/>
        <v>3556</v>
      </c>
      <c r="T1497" s="1">
        <v>0.48</v>
      </c>
      <c r="U1497" s="1">
        <f t="shared" si="141"/>
        <v>1706.8799999999999</v>
      </c>
      <c r="V1497" s="1">
        <f t="shared" si="142"/>
        <v>1849.1200000000001</v>
      </c>
      <c r="W1497" s="4">
        <f t="shared" si="143"/>
        <v>0.52</v>
      </c>
      <c r="X1497" s="1" t="s">
        <v>147</v>
      </c>
      <c r="Y1497" s="1" t="s">
        <v>81</v>
      </c>
      <c r="Z1497" s="1" t="s">
        <v>120</v>
      </c>
      <c r="AA1497" s="1"/>
      <c r="AB1497" s="1"/>
      <c r="AC1497" s="1" t="s">
        <v>42</v>
      </c>
    </row>
    <row r="1498" spans="1:29">
      <c r="A1498" s="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c r="P1498" s="1">
        <f t="shared" si="138"/>
        <v>86800</v>
      </c>
      <c r="Q1498" s="1">
        <v>0</v>
      </c>
      <c r="R1498" s="1">
        <f t="shared" si="139"/>
        <v>0</v>
      </c>
      <c r="S1498" s="1">
        <f t="shared" si="140"/>
        <v>86800</v>
      </c>
      <c r="T1498" s="1">
        <v>0.57999999999999996</v>
      </c>
      <c r="U1498" s="1">
        <f t="shared" si="141"/>
        <v>50344</v>
      </c>
      <c r="V1498" s="1">
        <f t="shared" si="142"/>
        <v>36456</v>
      </c>
      <c r="W1498" s="4">
        <f t="shared" si="143"/>
        <v>0.42</v>
      </c>
      <c r="X1498" s="1" t="s">
        <v>104</v>
      </c>
      <c r="Y1498" s="1" t="s">
        <v>57</v>
      </c>
      <c r="Z1498" s="1" t="s">
        <v>41</v>
      </c>
      <c r="AA1498" s="2">
        <v>46107</v>
      </c>
      <c r="AB1498" s="1">
        <v>3</v>
      </c>
      <c r="AC1498" s="1" t="s">
        <v>42</v>
      </c>
    </row>
    <row r="1499" spans="1:29">
      <c r="A1499" s="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c r="P1499" s="1">
        <f t="shared" si="138"/>
        <v>24750</v>
      </c>
      <c r="Q1499" s="1">
        <v>15</v>
      </c>
      <c r="R1499" s="1">
        <f t="shared" si="139"/>
        <v>3712.5</v>
      </c>
      <c r="S1499" s="1">
        <f t="shared" si="140"/>
        <v>21037.5</v>
      </c>
      <c r="T1499" s="1">
        <v>0.47</v>
      </c>
      <c r="U1499" s="1">
        <f t="shared" si="141"/>
        <v>9887.625</v>
      </c>
      <c r="V1499" s="1">
        <f t="shared" si="142"/>
        <v>11149.875</v>
      </c>
      <c r="W1499" s="4">
        <f t="shared" si="143"/>
        <v>0.53</v>
      </c>
      <c r="X1499" s="1" t="s">
        <v>65</v>
      </c>
      <c r="Y1499" s="1" t="s">
        <v>57</v>
      </c>
      <c r="Z1499" s="1" t="s">
        <v>66</v>
      </c>
      <c r="AA1499" s="1"/>
      <c r="AB1499" s="1"/>
      <c r="AC1499" s="1" t="s">
        <v>42</v>
      </c>
    </row>
    <row r="1500" spans="1:29">
      <c r="A1500" s="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c r="P1500" s="1">
        <f t="shared" si="138"/>
        <v>5400</v>
      </c>
      <c r="Q1500" s="1">
        <v>30</v>
      </c>
      <c r="R1500" s="1">
        <f t="shared" si="139"/>
        <v>1620</v>
      </c>
      <c r="S1500" s="1">
        <f t="shared" si="140"/>
        <v>3780</v>
      </c>
      <c r="T1500" s="1">
        <v>0.5</v>
      </c>
      <c r="U1500" s="1">
        <f t="shared" si="141"/>
        <v>1890</v>
      </c>
      <c r="V1500" s="1">
        <f t="shared" si="142"/>
        <v>1890</v>
      </c>
      <c r="W1500" s="4">
        <f t="shared" si="143"/>
        <v>0.5</v>
      </c>
      <c r="X1500" s="1" t="s">
        <v>50</v>
      </c>
      <c r="Y1500" s="1" t="s">
        <v>81</v>
      </c>
      <c r="Z1500" s="1" t="s">
        <v>41</v>
      </c>
      <c r="AA1500" s="2">
        <v>46112</v>
      </c>
      <c r="AB1500" s="1">
        <v>3</v>
      </c>
      <c r="AC1500" s="1" t="s">
        <v>42</v>
      </c>
    </row>
    <row r="1501" spans="1:29">
      <c r="A1501" s="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c r="P1501" s="1">
        <f t="shared" si="138"/>
        <v>1850</v>
      </c>
      <c r="Q1501" s="1">
        <v>0</v>
      </c>
      <c r="R1501" s="1">
        <f t="shared" si="139"/>
        <v>0</v>
      </c>
      <c r="S1501" s="1">
        <f t="shared" si="140"/>
        <v>1850</v>
      </c>
      <c r="T1501" s="1">
        <v>0.47</v>
      </c>
      <c r="U1501" s="1">
        <f t="shared" si="141"/>
        <v>869.5</v>
      </c>
      <c r="V1501" s="1">
        <f t="shared" si="142"/>
        <v>980.5</v>
      </c>
      <c r="W1501" s="4">
        <f t="shared" si="143"/>
        <v>0.53</v>
      </c>
      <c r="X1501" s="1" t="s">
        <v>39</v>
      </c>
      <c r="Y1501" s="1" t="s">
        <v>81</v>
      </c>
      <c r="Z1501" s="1" t="s">
        <v>66</v>
      </c>
      <c r="AA1501" s="1"/>
      <c r="AB1501" s="1"/>
      <c r="AC1501" s="1" t="s">
        <v>42</v>
      </c>
    </row>
    <row r="1502" spans="1:29">
      <c r="A1502" s="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c r="P1502" s="1">
        <f t="shared" si="138"/>
        <v>1650</v>
      </c>
      <c r="Q1502" s="1">
        <v>0</v>
      </c>
      <c r="R1502" s="1">
        <f t="shared" si="139"/>
        <v>0</v>
      </c>
      <c r="S1502" s="1">
        <f t="shared" si="140"/>
        <v>1650</v>
      </c>
      <c r="T1502" s="1">
        <v>0.62</v>
      </c>
      <c r="U1502" s="1">
        <f t="shared" si="141"/>
        <v>1023</v>
      </c>
      <c r="V1502" s="1">
        <f t="shared" si="142"/>
        <v>627</v>
      </c>
      <c r="W1502" s="4">
        <f t="shared" si="143"/>
        <v>0.38</v>
      </c>
      <c r="X1502" s="1" t="s">
        <v>56</v>
      </c>
      <c r="Y1502" s="1" t="s">
        <v>72</v>
      </c>
      <c r="Z1502" s="1" t="s">
        <v>41</v>
      </c>
      <c r="AA1502" s="2">
        <v>46112</v>
      </c>
      <c r="AB1502" s="1">
        <v>5</v>
      </c>
      <c r="AC1502" s="1" t="s">
        <v>42</v>
      </c>
    </row>
    <row r="1503" spans="1:29">
      <c r="A1503" s="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c r="P1503" s="1">
        <f t="shared" si="138"/>
        <v>4580</v>
      </c>
      <c r="Q1503" s="1">
        <v>0</v>
      </c>
      <c r="R1503" s="1">
        <f t="shared" si="139"/>
        <v>0</v>
      </c>
      <c r="S1503" s="1">
        <f t="shared" si="140"/>
        <v>4580</v>
      </c>
      <c r="T1503" s="1">
        <v>0.47</v>
      </c>
      <c r="U1503" s="1">
        <f t="shared" si="141"/>
        <v>2152.6</v>
      </c>
      <c r="V1503" s="1">
        <f t="shared" si="142"/>
        <v>2427.4</v>
      </c>
      <c r="W1503" s="4">
        <f t="shared" si="143"/>
        <v>0.53</v>
      </c>
      <c r="X1503" s="1" t="s">
        <v>56</v>
      </c>
      <c r="Y1503" s="1" t="s">
        <v>81</v>
      </c>
      <c r="Z1503" s="1" t="s">
        <v>120</v>
      </c>
      <c r="AA1503" s="1"/>
      <c r="AB1503" s="1"/>
      <c r="AC1503" s="1" t="s">
        <v>42</v>
      </c>
    </row>
    <row r="1504" spans="1:29">
      <c r="A1504" s="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c r="P1504" s="1">
        <f t="shared" si="138"/>
        <v>2380</v>
      </c>
      <c r="Q1504" s="1">
        <v>30</v>
      </c>
      <c r="R1504" s="1">
        <f t="shared" si="139"/>
        <v>714</v>
      </c>
      <c r="S1504" s="1">
        <f t="shared" si="140"/>
        <v>1666</v>
      </c>
      <c r="T1504" s="1">
        <v>0.35</v>
      </c>
      <c r="U1504" s="1">
        <f t="shared" si="141"/>
        <v>583.09999999999991</v>
      </c>
      <c r="V1504" s="1">
        <f t="shared" si="142"/>
        <v>1082.9000000000001</v>
      </c>
      <c r="W1504" s="4">
        <f t="shared" si="143"/>
        <v>0.65</v>
      </c>
      <c r="X1504" s="1" t="s">
        <v>92</v>
      </c>
      <c r="Y1504" s="1" t="s">
        <v>81</v>
      </c>
      <c r="Z1504" s="1" t="s">
        <v>66</v>
      </c>
      <c r="AA1504" s="1"/>
      <c r="AB1504" s="1"/>
      <c r="AC1504" s="1" t="s">
        <v>42</v>
      </c>
    </row>
    <row r="1505" spans="1:29">
      <c r="A1505" s="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c r="P1505" s="1">
        <f t="shared" si="138"/>
        <v>24000</v>
      </c>
      <c r="Q1505" s="1">
        <v>5</v>
      </c>
      <c r="R1505" s="1">
        <f t="shared" si="139"/>
        <v>1200</v>
      </c>
      <c r="S1505" s="1">
        <f t="shared" si="140"/>
        <v>22800</v>
      </c>
      <c r="T1505" s="1">
        <v>0.48</v>
      </c>
      <c r="U1505" s="1">
        <f t="shared" si="141"/>
        <v>10944</v>
      </c>
      <c r="V1505" s="1">
        <f t="shared" si="142"/>
        <v>11856</v>
      </c>
      <c r="W1505" s="4">
        <f t="shared" si="143"/>
        <v>0.52</v>
      </c>
      <c r="X1505" s="1" t="s">
        <v>104</v>
      </c>
      <c r="Y1505" s="1" t="s">
        <v>57</v>
      </c>
      <c r="Z1505" s="1" t="s">
        <v>66</v>
      </c>
      <c r="AA1505" s="1"/>
      <c r="AB1505" s="1"/>
      <c r="AC1505" s="1" t="s">
        <v>42</v>
      </c>
    </row>
    <row r="1506" spans="1:29">
      <c r="A1506" s="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c r="P1506" s="1">
        <f t="shared" si="138"/>
        <v>840</v>
      </c>
      <c r="Q1506" s="1">
        <v>10</v>
      </c>
      <c r="R1506" s="1">
        <f t="shared" si="139"/>
        <v>84</v>
      </c>
      <c r="S1506" s="1">
        <f t="shared" si="140"/>
        <v>756</v>
      </c>
      <c r="T1506" s="1">
        <v>0.62</v>
      </c>
      <c r="U1506" s="1">
        <f t="shared" si="141"/>
        <v>468.71999999999997</v>
      </c>
      <c r="V1506" s="1">
        <f t="shared" si="142"/>
        <v>287.28000000000003</v>
      </c>
      <c r="W1506" s="4">
        <f t="shared" si="143"/>
        <v>0.38000000000000006</v>
      </c>
      <c r="X1506" s="1" t="s">
        <v>65</v>
      </c>
      <c r="Y1506" s="1" t="s">
        <v>72</v>
      </c>
      <c r="Z1506" s="1" t="s">
        <v>51</v>
      </c>
      <c r="AA1506" s="2">
        <v>46111</v>
      </c>
      <c r="AB1506" s="1"/>
      <c r="AC1506" s="1" t="s">
        <v>42</v>
      </c>
    </row>
    <row r="1507" spans="1:29">
      <c r="A1507" s="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c r="P1507" s="1">
        <f t="shared" si="138"/>
        <v>6750</v>
      </c>
      <c r="Q1507" s="1">
        <v>30</v>
      </c>
      <c r="R1507" s="1">
        <f t="shared" si="139"/>
        <v>2025</v>
      </c>
      <c r="S1507" s="1">
        <f t="shared" si="140"/>
        <v>4725</v>
      </c>
      <c r="T1507" s="1">
        <v>0.48</v>
      </c>
      <c r="U1507" s="1">
        <f t="shared" si="141"/>
        <v>2268</v>
      </c>
      <c r="V1507" s="1">
        <f t="shared" si="142"/>
        <v>2457</v>
      </c>
      <c r="W1507" s="4">
        <f t="shared" si="143"/>
        <v>0.52</v>
      </c>
      <c r="X1507" s="1" t="s">
        <v>65</v>
      </c>
      <c r="Y1507" s="1" t="s">
        <v>40</v>
      </c>
      <c r="Z1507" s="1" t="s">
        <v>41</v>
      </c>
      <c r="AA1507" s="2">
        <v>46108</v>
      </c>
      <c r="AB1507" s="1">
        <v>3</v>
      </c>
      <c r="AC1507" s="1" t="s">
        <v>42</v>
      </c>
    </row>
    <row r="1508" spans="1:29">
      <c r="A1508" s="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c r="P1508" s="1">
        <f t="shared" si="138"/>
        <v>2540</v>
      </c>
      <c r="Q1508" s="1">
        <v>20</v>
      </c>
      <c r="R1508" s="1">
        <f t="shared" si="139"/>
        <v>508</v>
      </c>
      <c r="S1508" s="1">
        <f t="shared" si="140"/>
        <v>2032</v>
      </c>
      <c r="T1508" s="1">
        <v>0.47</v>
      </c>
      <c r="U1508" s="1">
        <f t="shared" si="141"/>
        <v>955.04</v>
      </c>
      <c r="V1508" s="1">
        <f t="shared" si="142"/>
        <v>1076.96</v>
      </c>
      <c r="W1508" s="4">
        <f t="shared" si="143"/>
        <v>0.53</v>
      </c>
      <c r="X1508" s="1" t="s">
        <v>50</v>
      </c>
      <c r="Y1508" s="1" t="s">
        <v>72</v>
      </c>
      <c r="Z1508" s="1" t="s">
        <v>22</v>
      </c>
      <c r="AA1508" s="1"/>
      <c r="AB1508" s="1"/>
      <c r="AC1508" s="1" t="s">
        <v>93</v>
      </c>
    </row>
    <row r="1509" spans="1:29">
      <c r="A1509" s="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c r="P1509" s="1">
        <f t="shared" si="138"/>
        <v>4100</v>
      </c>
      <c r="Q1509" s="1">
        <v>10</v>
      </c>
      <c r="R1509" s="1">
        <f t="shared" si="139"/>
        <v>410</v>
      </c>
      <c r="S1509" s="1">
        <f t="shared" si="140"/>
        <v>3690</v>
      </c>
      <c r="T1509" s="1">
        <v>0.62</v>
      </c>
      <c r="U1509" s="1">
        <f t="shared" si="141"/>
        <v>2287.8000000000002</v>
      </c>
      <c r="V1509" s="1">
        <f t="shared" si="142"/>
        <v>1402.1999999999998</v>
      </c>
      <c r="W1509" s="4">
        <f t="shared" si="143"/>
        <v>0.37999999999999995</v>
      </c>
      <c r="X1509" s="1" t="s">
        <v>104</v>
      </c>
      <c r="Y1509" s="1" t="s">
        <v>40</v>
      </c>
      <c r="Z1509" s="1" t="s">
        <v>41</v>
      </c>
      <c r="AA1509" s="2">
        <v>46115</v>
      </c>
      <c r="AB1509" s="1">
        <v>4</v>
      </c>
      <c r="AC1509" s="1" t="s">
        <v>42</v>
      </c>
    </row>
    <row r="1510" spans="1:29">
      <c r="A1510" s="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c r="P1510" s="1">
        <f t="shared" si="138"/>
        <v>13640</v>
      </c>
      <c r="Q1510" s="1">
        <v>0</v>
      </c>
      <c r="R1510" s="1">
        <f t="shared" si="139"/>
        <v>0</v>
      </c>
      <c r="S1510" s="1">
        <f t="shared" si="140"/>
        <v>13640</v>
      </c>
      <c r="T1510" s="1">
        <v>0.47</v>
      </c>
      <c r="U1510" s="1">
        <f t="shared" si="141"/>
        <v>6410.7999999999993</v>
      </c>
      <c r="V1510" s="1">
        <f t="shared" si="142"/>
        <v>7229.2000000000007</v>
      </c>
      <c r="W1510" s="4">
        <f t="shared" si="143"/>
        <v>0.53</v>
      </c>
      <c r="X1510" s="1" t="s">
        <v>147</v>
      </c>
      <c r="Y1510" s="1" t="s">
        <v>57</v>
      </c>
      <c r="Z1510" s="1" t="s">
        <v>41</v>
      </c>
      <c r="AA1510" s="2">
        <v>46113</v>
      </c>
      <c r="AB1510" s="1">
        <v>5</v>
      </c>
      <c r="AC1510" s="1" t="s">
        <v>42</v>
      </c>
    </row>
    <row r="1511" spans="1:29">
      <c r="A1511" s="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c r="P1511" s="1">
        <f t="shared" si="138"/>
        <v>3640</v>
      </c>
      <c r="Q1511" s="1">
        <v>20</v>
      </c>
      <c r="R1511" s="1">
        <f t="shared" si="139"/>
        <v>728</v>
      </c>
      <c r="S1511" s="1">
        <f t="shared" si="140"/>
        <v>2912</v>
      </c>
      <c r="T1511" s="1">
        <v>0.62</v>
      </c>
      <c r="U1511" s="1">
        <f t="shared" si="141"/>
        <v>1805.44</v>
      </c>
      <c r="V1511" s="1">
        <f t="shared" si="142"/>
        <v>1106.56</v>
      </c>
      <c r="W1511" s="4">
        <f t="shared" si="143"/>
        <v>0.38</v>
      </c>
      <c r="X1511" s="1" t="s">
        <v>147</v>
      </c>
      <c r="Y1511" s="1" t="s">
        <v>57</v>
      </c>
      <c r="Z1511" s="1" t="s">
        <v>22</v>
      </c>
      <c r="AA1511" s="1"/>
      <c r="AB1511" s="1"/>
      <c r="AC1511" s="1" t="s">
        <v>93</v>
      </c>
    </row>
    <row r="1512" spans="1:29">
      <c r="A1512" s="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c r="P1512" s="1">
        <f t="shared" si="138"/>
        <v>9680</v>
      </c>
      <c r="Q1512" s="1">
        <v>20</v>
      </c>
      <c r="R1512" s="1">
        <f t="shared" si="139"/>
        <v>1936</v>
      </c>
      <c r="S1512" s="1">
        <f t="shared" si="140"/>
        <v>7744</v>
      </c>
      <c r="T1512" s="1">
        <v>0.47</v>
      </c>
      <c r="U1512" s="1">
        <f t="shared" si="141"/>
        <v>3639.68</v>
      </c>
      <c r="V1512" s="1">
        <f t="shared" si="142"/>
        <v>4104.32</v>
      </c>
      <c r="W1512" s="4">
        <f t="shared" si="143"/>
        <v>0.52999999999999992</v>
      </c>
      <c r="X1512" s="1" t="s">
        <v>65</v>
      </c>
      <c r="Y1512" s="1" t="s">
        <v>81</v>
      </c>
      <c r="Z1512" s="1" t="s">
        <v>41</v>
      </c>
      <c r="AA1512" s="2">
        <v>46115</v>
      </c>
      <c r="AB1512" s="1">
        <v>5</v>
      </c>
      <c r="AC1512" s="1" t="s">
        <v>42</v>
      </c>
    </row>
    <row r="1513" spans="1:29">
      <c r="A1513" s="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c r="P1513" s="1">
        <f t="shared" si="138"/>
        <v>258000</v>
      </c>
      <c r="Q1513" s="1">
        <v>0</v>
      </c>
      <c r="R1513" s="1">
        <f t="shared" si="139"/>
        <v>0</v>
      </c>
      <c r="S1513" s="1">
        <f t="shared" si="140"/>
        <v>258000</v>
      </c>
      <c r="T1513" s="1">
        <v>0.57999999999999996</v>
      </c>
      <c r="U1513" s="1">
        <f t="shared" si="141"/>
        <v>149640</v>
      </c>
      <c r="V1513" s="1">
        <f t="shared" si="142"/>
        <v>108360</v>
      </c>
      <c r="W1513" s="4">
        <f t="shared" si="143"/>
        <v>0.42</v>
      </c>
      <c r="X1513" s="1" t="s">
        <v>50</v>
      </c>
      <c r="Y1513" s="1" t="s">
        <v>40</v>
      </c>
      <c r="Z1513" s="1" t="s">
        <v>66</v>
      </c>
      <c r="AA1513" s="1"/>
      <c r="AB1513" s="1"/>
      <c r="AC1513" s="1" t="s">
        <v>42</v>
      </c>
    </row>
    <row r="1514" spans="1:29">
      <c r="A1514" s="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c r="P1514" s="1">
        <f t="shared" si="138"/>
        <v>4700</v>
      </c>
      <c r="Q1514" s="1">
        <v>15</v>
      </c>
      <c r="R1514" s="1">
        <f t="shared" si="139"/>
        <v>705</v>
      </c>
      <c r="S1514" s="1">
        <f t="shared" si="140"/>
        <v>3995</v>
      </c>
      <c r="T1514" s="1">
        <v>0.47</v>
      </c>
      <c r="U1514" s="1">
        <f t="shared" si="141"/>
        <v>1877.6499999999999</v>
      </c>
      <c r="V1514" s="1">
        <f t="shared" si="142"/>
        <v>2117.3500000000004</v>
      </c>
      <c r="W1514" s="4">
        <f t="shared" si="143"/>
        <v>0.53000000000000014</v>
      </c>
      <c r="X1514" s="1" t="s">
        <v>56</v>
      </c>
      <c r="Y1514" s="1" t="s">
        <v>40</v>
      </c>
      <c r="Z1514" s="1" t="s">
        <v>120</v>
      </c>
      <c r="AA1514" s="1"/>
      <c r="AB1514" s="1"/>
      <c r="AC1514" s="1" t="s">
        <v>42</v>
      </c>
    </row>
    <row r="1515" spans="1:29">
      <c r="A1515" s="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c r="P1515" s="1">
        <f t="shared" si="138"/>
        <v>27250</v>
      </c>
      <c r="Q1515" s="1">
        <v>5</v>
      </c>
      <c r="R1515" s="1">
        <f t="shared" si="139"/>
        <v>1362.5</v>
      </c>
      <c r="S1515" s="1">
        <f t="shared" si="140"/>
        <v>25887.5</v>
      </c>
      <c r="T1515" s="1">
        <v>0.5</v>
      </c>
      <c r="U1515" s="1">
        <f t="shared" si="141"/>
        <v>12943.75</v>
      </c>
      <c r="V1515" s="1">
        <f t="shared" si="142"/>
        <v>12943.75</v>
      </c>
      <c r="W1515" s="4">
        <f t="shared" si="143"/>
        <v>0.5</v>
      </c>
      <c r="X1515" s="1" t="s">
        <v>39</v>
      </c>
      <c r="Y1515" s="1" t="s">
        <v>40</v>
      </c>
      <c r="Z1515" s="1" t="s">
        <v>41</v>
      </c>
      <c r="AA1515" s="2">
        <v>46111</v>
      </c>
      <c r="AB1515" s="1">
        <v>4</v>
      </c>
      <c r="AC1515" s="1" t="s">
        <v>42</v>
      </c>
    </row>
    <row r="1516" spans="1:29">
      <c r="A1516" s="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c r="P1516" s="1">
        <f t="shared" si="138"/>
        <v>3520</v>
      </c>
      <c r="Q1516" s="1">
        <v>5</v>
      </c>
      <c r="R1516" s="1">
        <f t="shared" si="139"/>
        <v>176</v>
      </c>
      <c r="S1516" s="1">
        <f t="shared" si="140"/>
        <v>3344</v>
      </c>
      <c r="T1516" s="1">
        <v>0.47</v>
      </c>
      <c r="U1516" s="1">
        <f t="shared" si="141"/>
        <v>1571.6799999999998</v>
      </c>
      <c r="V1516" s="1">
        <f t="shared" si="142"/>
        <v>1772.3200000000002</v>
      </c>
      <c r="W1516" s="4">
        <f t="shared" si="143"/>
        <v>0.53</v>
      </c>
      <c r="X1516" s="1" t="s">
        <v>56</v>
      </c>
      <c r="Y1516" s="1" t="s">
        <v>57</v>
      </c>
      <c r="Z1516" s="1" t="s">
        <v>41</v>
      </c>
      <c r="AA1516" s="2">
        <v>46113</v>
      </c>
      <c r="AB1516" s="1">
        <v>4</v>
      </c>
      <c r="AC1516" s="1" t="s">
        <v>42</v>
      </c>
    </row>
    <row r="1517" spans="1:29">
      <c r="A1517" s="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c r="P1517" s="1">
        <f t="shared" si="138"/>
        <v>18360</v>
      </c>
      <c r="Q1517" s="1">
        <v>5</v>
      </c>
      <c r="R1517" s="1">
        <f t="shared" si="139"/>
        <v>918</v>
      </c>
      <c r="S1517" s="1">
        <f t="shared" si="140"/>
        <v>17442</v>
      </c>
      <c r="T1517" s="1">
        <v>0.47</v>
      </c>
      <c r="U1517" s="1">
        <f t="shared" si="141"/>
        <v>8197.74</v>
      </c>
      <c r="V1517" s="1">
        <f t="shared" si="142"/>
        <v>9244.26</v>
      </c>
      <c r="W1517" s="4">
        <f t="shared" si="143"/>
        <v>0.53</v>
      </c>
      <c r="X1517" s="1" t="s">
        <v>147</v>
      </c>
      <c r="Y1517" s="1" t="s">
        <v>72</v>
      </c>
      <c r="Z1517" s="1" t="s">
        <v>41</v>
      </c>
      <c r="AA1517" s="2">
        <v>46113</v>
      </c>
      <c r="AB1517" s="1">
        <v>3</v>
      </c>
      <c r="AC1517" s="1" t="s">
        <v>42</v>
      </c>
    </row>
    <row r="1518" spans="1:29">
      <c r="A1518" s="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c r="P1518" s="1">
        <f t="shared" si="138"/>
        <v>22400</v>
      </c>
      <c r="Q1518" s="1">
        <v>25</v>
      </c>
      <c r="R1518" s="1">
        <f t="shared" si="139"/>
        <v>5600</v>
      </c>
      <c r="S1518" s="1">
        <f t="shared" si="140"/>
        <v>16800</v>
      </c>
      <c r="T1518" s="1">
        <v>0.45</v>
      </c>
      <c r="U1518" s="1">
        <f t="shared" si="141"/>
        <v>7560</v>
      </c>
      <c r="V1518" s="1">
        <f t="shared" si="142"/>
        <v>9240</v>
      </c>
      <c r="W1518" s="4">
        <f t="shared" si="143"/>
        <v>0.55000000000000004</v>
      </c>
      <c r="X1518" s="1" t="s">
        <v>104</v>
      </c>
      <c r="Y1518" s="1" t="s">
        <v>81</v>
      </c>
      <c r="Z1518" s="1" t="s">
        <v>41</v>
      </c>
      <c r="AA1518" s="2">
        <v>46113</v>
      </c>
      <c r="AB1518" s="1">
        <v>3</v>
      </c>
      <c r="AC1518" s="1" t="s">
        <v>42</v>
      </c>
    </row>
    <row r="1519" spans="1:29">
      <c r="A1519" s="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c r="P1519" s="1">
        <f t="shared" si="138"/>
        <v>11730</v>
      </c>
      <c r="Q1519" s="1">
        <v>5</v>
      </c>
      <c r="R1519" s="1">
        <f t="shared" si="139"/>
        <v>586.5</v>
      </c>
      <c r="S1519" s="1">
        <f t="shared" si="140"/>
        <v>11143.5</v>
      </c>
      <c r="T1519" s="1">
        <v>0.45</v>
      </c>
      <c r="U1519" s="1">
        <f t="shared" si="141"/>
        <v>5014.5749999999998</v>
      </c>
      <c r="V1519" s="1">
        <f t="shared" si="142"/>
        <v>6128.9250000000002</v>
      </c>
      <c r="W1519" s="4">
        <f t="shared" si="143"/>
        <v>0.55000000000000004</v>
      </c>
      <c r="X1519" s="1" t="s">
        <v>56</v>
      </c>
      <c r="Y1519" s="1" t="s">
        <v>72</v>
      </c>
      <c r="Z1519" s="1" t="s">
        <v>51</v>
      </c>
      <c r="AA1519" s="2">
        <v>46113</v>
      </c>
      <c r="AB1519" s="1"/>
      <c r="AC1519" s="1" t="s">
        <v>42</v>
      </c>
    </row>
    <row r="1520" spans="1:29">
      <c r="A1520" s="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c r="P1520" s="1">
        <f t="shared" si="138"/>
        <v>22950</v>
      </c>
      <c r="Q1520" s="1">
        <v>15</v>
      </c>
      <c r="R1520" s="1">
        <f t="shared" si="139"/>
        <v>3442.5</v>
      </c>
      <c r="S1520" s="1">
        <f t="shared" si="140"/>
        <v>19507.5</v>
      </c>
      <c r="T1520" s="1">
        <v>0.45</v>
      </c>
      <c r="U1520" s="1">
        <f t="shared" si="141"/>
        <v>8778.375</v>
      </c>
      <c r="V1520" s="1">
        <f t="shared" si="142"/>
        <v>10729.125</v>
      </c>
      <c r="W1520" s="4">
        <f t="shared" si="143"/>
        <v>0.55000000000000004</v>
      </c>
      <c r="X1520" s="1" t="s">
        <v>147</v>
      </c>
      <c r="Y1520" s="1" t="s">
        <v>72</v>
      </c>
      <c r="Z1520" s="1" t="s">
        <v>41</v>
      </c>
      <c r="AA1520" s="2">
        <v>46117</v>
      </c>
      <c r="AB1520" s="1">
        <v>5</v>
      </c>
      <c r="AC1520" s="1" t="s">
        <v>42</v>
      </c>
    </row>
    <row r="1521" spans="1:29">
      <c r="A1521" s="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c r="P1521" s="1">
        <f t="shared" si="138"/>
        <v>73120</v>
      </c>
      <c r="Q1521" s="1">
        <v>0</v>
      </c>
      <c r="R1521" s="1">
        <f t="shared" si="139"/>
        <v>0</v>
      </c>
      <c r="S1521" s="1">
        <f t="shared" si="140"/>
        <v>73120</v>
      </c>
      <c r="T1521" s="1">
        <v>0.57999999999999996</v>
      </c>
      <c r="U1521" s="1">
        <f t="shared" si="141"/>
        <v>42409.599999999999</v>
      </c>
      <c r="V1521" s="1">
        <f t="shared" si="142"/>
        <v>30710.400000000001</v>
      </c>
      <c r="W1521" s="4">
        <f t="shared" si="143"/>
        <v>0.42000000000000004</v>
      </c>
      <c r="X1521" s="1" t="s">
        <v>39</v>
      </c>
      <c r="Y1521" s="1" t="s">
        <v>57</v>
      </c>
      <c r="Z1521" s="1" t="s">
        <v>41</v>
      </c>
      <c r="AA1521" s="2">
        <v>46112</v>
      </c>
      <c r="AB1521" s="1">
        <v>4</v>
      </c>
      <c r="AC1521" s="1" t="s">
        <v>42</v>
      </c>
    </row>
    <row r="1522" spans="1:29">
      <c r="A1522" s="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c r="P1522" s="1">
        <f t="shared" si="138"/>
        <v>5760</v>
      </c>
      <c r="Q1522" s="1">
        <v>10</v>
      </c>
      <c r="R1522" s="1">
        <f t="shared" si="139"/>
        <v>576</v>
      </c>
      <c r="S1522" s="1">
        <f t="shared" si="140"/>
        <v>5184</v>
      </c>
      <c r="T1522" s="1">
        <v>0.48</v>
      </c>
      <c r="U1522" s="1">
        <f t="shared" si="141"/>
        <v>2488.3199999999997</v>
      </c>
      <c r="V1522" s="1">
        <f t="shared" si="142"/>
        <v>2695.6800000000003</v>
      </c>
      <c r="W1522" s="4">
        <f t="shared" si="143"/>
        <v>0.52</v>
      </c>
      <c r="X1522" s="1" t="s">
        <v>92</v>
      </c>
      <c r="Y1522" s="1" t="s">
        <v>57</v>
      </c>
      <c r="Z1522" s="1" t="s">
        <v>41</v>
      </c>
      <c r="AA1522" s="2">
        <v>46112</v>
      </c>
      <c r="AB1522" s="1">
        <v>4</v>
      </c>
      <c r="AC1522" s="1" t="s">
        <v>42</v>
      </c>
    </row>
    <row r="1523" spans="1:29">
      <c r="A1523" s="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c r="P1523" s="1">
        <f t="shared" si="138"/>
        <v>4100</v>
      </c>
      <c r="Q1523" s="1">
        <v>5</v>
      </c>
      <c r="R1523" s="1">
        <f t="shared" si="139"/>
        <v>205</v>
      </c>
      <c r="S1523" s="1">
        <f t="shared" si="140"/>
        <v>3895</v>
      </c>
      <c r="T1523" s="1">
        <v>0.5</v>
      </c>
      <c r="U1523" s="1">
        <f t="shared" si="141"/>
        <v>1947.5</v>
      </c>
      <c r="V1523" s="1">
        <f t="shared" si="142"/>
        <v>1947.5</v>
      </c>
      <c r="W1523" s="4">
        <f t="shared" si="143"/>
        <v>0.5</v>
      </c>
      <c r="X1523" s="1" t="s">
        <v>104</v>
      </c>
      <c r="Y1523" s="1" t="s">
        <v>81</v>
      </c>
      <c r="Z1523" s="1" t="s">
        <v>41</v>
      </c>
      <c r="AA1523" s="2">
        <v>46113</v>
      </c>
      <c r="AB1523" s="1">
        <v>3</v>
      </c>
      <c r="AC1523" s="1" t="s">
        <v>42</v>
      </c>
    </row>
    <row r="1524" spans="1:29">
      <c r="A1524" s="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c r="P1524" s="1">
        <f t="shared" si="138"/>
        <v>168880</v>
      </c>
      <c r="Q1524" s="1">
        <v>30</v>
      </c>
      <c r="R1524" s="1">
        <f t="shared" si="139"/>
        <v>50664</v>
      </c>
      <c r="S1524" s="1">
        <f t="shared" si="140"/>
        <v>118216</v>
      </c>
      <c r="T1524" s="1">
        <v>0.57999999999999996</v>
      </c>
      <c r="U1524" s="1">
        <f t="shared" si="141"/>
        <v>68565.279999999999</v>
      </c>
      <c r="V1524" s="1">
        <f t="shared" si="142"/>
        <v>49650.720000000001</v>
      </c>
      <c r="W1524" s="4">
        <f t="shared" si="143"/>
        <v>0.42</v>
      </c>
      <c r="X1524" s="1" t="s">
        <v>39</v>
      </c>
      <c r="Y1524" s="1" t="s">
        <v>40</v>
      </c>
      <c r="Z1524" s="1" t="s">
        <v>41</v>
      </c>
      <c r="AA1524" s="2">
        <v>46118</v>
      </c>
      <c r="AB1524" s="1">
        <v>5</v>
      </c>
      <c r="AC1524" s="1" t="s">
        <v>42</v>
      </c>
    </row>
    <row r="1525" spans="1:29">
      <c r="A1525" s="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c r="P1525" s="1">
        <f t="shared" si="138"/>
        <v>6300</v>
      </c>
      <c r="Q1525" s="1">
        <v>25</v>
      </c>
      <c r="R1525" s="1">
        <f t="shared" si="139"/>
        <v>1575</v>
      </c>
      <c r="S1525" s="1">
        <f t="shared" si="140"/>
        <v>4725</v>
      </c>
      <c r="T1525" s="1">
        <v>0.47</v>
      </c>
      <c r="U1525" s="1">
        <f t="shared" si="141"/>
        <v>2220.75</v>
      </c>
      <c r="V1525" s="1">
        <f t="shared" si="142"/>
        <v>2504.25</v>
      </c>
      <c r="W1525" s="4">
        <f t="shared" si="143"/>
        <v>0.53</v>
      </c>
      <c r="X1525" s="1" t="s">
        <v>50</v>
      </c>
      <c r="Y1525" s="1" t="s">
        <v>81</v>
      </c>
      <c r="Z1525" s="1" t="s">
        <v>41</v>
      </c>
      <c r="AA1525" s="2">
        <v>46115</v>
      </c>
      <c r="AB1525" s="1">
        <v>5</v>
      </c>
      <c r="AC1525" s="1" t="s">
        <v>42</v>
      </c>
    </row>
    <row r="1526" spans="1:29">
      <c r="A1526" s="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c r="P1526" s="1">
        <f t="shared" si="138"/>
        <v>680</v>
      </c>
      <c r="Q1526" s="1">
        <v>10</v>
      </c>
      <c r="R1526" s="1">
        <f t="shared" si="139"/>
        <v>68</v>
      </c>
      <c r="S1526" s="1">
        <f t="shared" si="140"/>
        <v>612</v>
      </c>
      <c r="T1526" s="1">
        <v>0.47</v>
      </c>
      <c r="U1526" s="1">
        <f t="shared" si="141"/>
        <v>287.64</v>
      </c>
      <c r="V1526" s="1">
        <f t="shared" si="142"/>
        <v>324.36</v>
      </c>
      <c r="W1526" s="4">
        <f t="shared" si="143"/>
        <v>0.53</v>
      </c>
      <c r="X1526" s="1" t="s">
        <v>50</v>
      </c>
      <c r="Y1526" s="1" t="s">
        <v>57</v>
      </c>
      <c r="Z1526" s="1" t="s">
        <v>51</v>
      </c>
      <c r="AA1526" s="2">
        <v>46113</v>
      </c>
      <c r="AB1526" s="1"/>
      <c r="AC1526" s="1" t="s">
        <v>42</v>
      </c>
    </row>
    <row r="1527" spans="1:29">
      <c r="A1527" s="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c r="P1527" s="1">
        <f t="shared" si="138"/>
        <v>175240</v>
      </c>
      <c r="Q1527" s="1">
        <v>20</v>
      </c>
      <c r="R1527" s="1">
        <f t="shared" si="139"/>
        <v>35048</v>
      </c>
      <c r="S1527" s="1">
        <f t="shared" si="140"/>
        <v>140192</v>
      </c>
      <c r="T1527" s="1">
        <v>0.57999999999999996</v>
      </c>
      <c r="U1527" s="1">
        <f t="shared" si="141"/>
        <v>81311.360000000001</v>
      </c>
      <c r="V1527" s="1">
        <f t="shared" si="142"/>
        <v>58880.639999999999</v>
      </c>
      <c r="W1527" s="4">
        <f t="shared" si="143"/>
        <v>0.42</v>
      </c>
      <c r="X1527" s="1" t="s">
        <v>104</v>
      </c>
      <c r="Y1527" s="1" t="s">
        <v>72</v>
      </c>
      <c r="Z1527" s="1" t="s">
        <v>66</v>
      </c>
      <c r="AA1527" s="1"/>
      <c r="AB1527" s="1"/>
      <c r="AC1527" s="1" t="s">
        <v>42</v>
      </c>
    </row>
    <row r="1528" spans="1:29">
      <c r="A1528" s="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c r="P1528" s="1">
        <f t="shared" si="138"/>
        <v>3720</v>
      </c>
      <c r="Q1528" s="1">
        <v>5</v>
      </c>
      <c r="R1528" s="1">
        <f t="shared" si="139"/>
        <v>186</v>
      </c>
      <c r="S1528" s="1">
        <f t="shared" si="140"/>
        <v>3534</v>
      </c>
      <c r="T1528" s="1">
        <v>0.62</v>
      </c>
      <c r="U1528" s="1">
        <f t="shared" si="141"/>
        <v>2191.08</v>
      </c>
      <c r="V1528" s="1">
        <f t="shared" si="142"/>
        <v>1342.92</v>
      </c>
      <c r="W1528" s="4">
        <f t="shared" si="143"/>
        <v>0.38</v>
      </c>
      <c r="X1528" s="1" t="s">
        <v>65</v>
      </c>
      <c r="Y1528" s="1" t="s">
        <v>40</v>
      </c>
      <c r="Z1528" s="1" t="s">
        <v>41</v>
      </c>
      <c r="AA1528" s="2">
        <v>46113</v>
      </c>
      <c r="AB1528" s="1">
        <v>3</v>
      </c>
      <c r="AC1528" s="1" t="s">
        <v>42</v>
      </c>
    </row>
    <row r="1529" spans="1:29">
      <c r="A1529" s="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c r="P1529" s="1">
        <f t="shared" si="138"/>
        <v>11240</v>
      </c>
      <c r="Q1529" s="1">
        <v>0</v>
      </c>
      <c r="R1529" s="1">
        <f t="shared" si="139"/>
        <v>0</v>
      </c>
      <c r="S1529" s="1">
        <f t="shared" si="140"/>
        <v>11240</v>
      </c>
      <c r="T1529" s="1">
        <v>0.52</v>
      </c>
      <c r="U1529" s="1">
        <f t="shared" si="141"/>
        <v>5844.8</v>
      </c>
      <c r="V1529" s="1">
        <f t="shared" si="142"/>
        <v>5395.2</v>
      </c>
      <c r="W1529" s="4">
        <f t="shared" si="143"/>
        <v>0.48</v>
      </c>
      <c r="X1529" s="1" t="s">
        <v>39</v>
      </c>
      <c r="Y1529" s="1" t="s">
        <v>40</v>
      </c>
      <c r="Z1529" s="1" t="s">
        <v>120</v>
      </c>
      <c r="AA1529" s="1"/>
      <c r="AB1529" s="1"/>
      <c r="AC1529" s="1" t="s">
        <v>42</v>
      </c>
    </row>
    <row r="1530" spans="1:29">
      <c r="A1530" s="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c r="P1530" s="1">
        <f t="shared" si="138"/>
        <v>3120</v>
      </c>
      <c r="Q1530" s="1">
        <v>0</v>
      </c>
      <c r="R1530" s="1">
        <f t="shared" si="139"/>
        <v>0</v>
      </c>
      <c r="S1530" s="1">
        <f t="shared" si="140"/>
        <v>3120</v>
      </c>
      <c r="T1530" s="1">
        <v>0.35</v>
      </c>
      <c r="U1530" s="1">
        <f t="shared" si="141"/>
        <v>1092</v>
      </c>
      <c r="V1530" s="1">
        <f t="shared" si="142"/>
        <v>2028</v>
      </c>
      <c r="W1530" s="4">
        <f t="shared" si="143"/>
        <v>0.65</v>
      </c>
      <c r="X1530" s="1" t="s">
        <v>147</v>
      </c>
      <c r="Y1530" s="1" t="s">
        <v>72</v>
      </c>
      <c r="Z1530" s="1" t="s">
        <v>41</v>
      </c>
      <c r="AA1530" s="2">
        <v>46119</v>
      </c>
      <c r="AB1530" s="1">
        <v>5</v>
      </c>
      <c r="AC1530" s="1" t="s">
        <v>42</v>
      </c>
    </row>
    <row r="1531" spans="1:29">
      <c r="A1531" s="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c r="P1531" s="1">
        <f t="shared" si="138"/>
        <v>4770</v>
      </c>
      <c r="Q1531" s="1">
        <v>10</v>
      </c>
      <c r="R1531" s="1">
        <f t="shared" si="139"/>
        <v>477</v>
      </c>
      <c r="S1531" s="1">
        <f t="shared" si="140"/>
        <v>4293</v>
      </c>
      <c r="T1531" s="1">
        <v>0.47</v>
      </c>
      <c r="U1531" s="1">
        <f t="shared" si="141"/>
        <v>2017.7099999999998</v>
      </c>
      <c r="V1531" s="1">
        <f t="shared" si="142"/>
        <v>2275.29</v>
      </c>
      <c r="W1531" s="4">
        <f t="shared" si="143"/>
        <v>0.53</v>
      </c>
      <c r="X1531" s="1" t="s">
        <v>39</v>
      </c>
      <c r="Y1531" s="1" t="s">
        <v>57</v>
      </c>
      <c r="Z1531" s="1" t="s">
        <v>66</v>
      </c>
      <c r="AA1531" s="1"/>
      <c r="AB1531" s="1"/>
      <c r="AC1531" s="1" t="s">
        <v>42</v>
      </c>
    </row>
    <row r="1532" spans="1:29">
      <c r="A1532" s="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c r="P1532" s="1">
        <f t="shared" si="138"/>
        <v>4960</v>
      </c>
      <c r="Q1532" s="1">
        <v>30</v>
      </c>
      <c r="R1532" s="1">
        <f t="shared" si="139"/>
        <v>1488</v>
      </c>
      <c r="S1532" s="1">
        <f t="shared" si="140"/>
        <v>3472</v>
      </c>
      <c r="T1532" s="1">
        <v>0.48</v>
      </c>
      <c r="U1532" s="1">
        <f t="shared" si="141"/>
        <v>1666.56</v>
      </c>
      <c r="V1532" s="1">
        <f t="shared" si="142"/>
        <v>1805.44</v>
      </c>
      <c r="W1532" s="4">
        <f t="shared" si="143"/>
        <v>0.52</v>
      </c>
      <c r="X1532" s="1" t="s">
        <v>104</v>
      </c>
      <c r="Y1532" s="1" t="s">
        <v>72</v>
      </c>
      <c r="Z1532" s="1" t="s">
        <v>66</v>
      </c>
      <c r="AA1532" s="1"/>
      <c r="AB1532" s="1"/>
      <c r="AC1532" s="1" t="s">
        <v>42</v>
      </c>
    </row>
    <row r="1533" spans="1:29">
      <c r="A1533" s="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c r="P1533" s="1">
        <f t="shared" si="138"/>
        <v>1960</v>
      </c>
      <c r="Q1533" s="1">
        <v>20</v>
      </c>
      <c r="R1533" s="1">
        <f t="shared" si="139"/>
        <v>392</v>
      </c>
      <c r="S1533" s="1">
        <f t="shared" si="140"/>
        <v>1568</v>
      </c>
      <c r="T1533" s="1">
        <v>0.48</v>
      </c>
      <c r="U1533" s="1">
        <f t="shared" si="141"/>
        <v>752.64</v>
      </c>
      <c r="V1533" s="1">
        <f t="shared" si="142"/>
        <v>815.36</v>
      </c>
      <c r="W1533" s="4">
        <f t="shared" si="143"/>
        <v>0.52</v>
      </c>
      <c r="X1533" s="1" t="s">
        <v>147</v>
      </c>
      <c r="Y1533" s="1" t="s">
        <v>81</v>
      </c>
      <c r="Z1533" s="1" t="s">
        <v>66</v>
      </c>
      <c r="AA1533" s="1"/>
      <c r="AB1533" s="1"/>
      <c r="AC1533" s="1" t="s">
        <v>42</v>
      </c>
    </row>
    <row r="1534" spans="1:29">
      <c r="A1534" s="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c r="P1534" s="1">
        <f t="shared" si="138"/>
        <v>158200</v>
      </c>
      <c r="Q1534" s="1">
        <v>0</v>
      </c>
      <c r="R1534" s="1">
        <f t="shared" si="139"/>
        <v>0</v>
      </c>
      <c r="S1534" s="1">
        <f t="shared" si="140"/>
        <v>158200</v>
      </c>
      <c r="T1534" s="1">
        <v>0.57999999999999996</v>
      </c>
      <c r="U1534" s="1">
        <f t="shared" si="141"/>
        <v>91756</v>
      </c>
      <c r="V1534" s="1">
        <f t="shared" si="142"/>
        <v>66444</v>
      </c>
      <c r="W1534" s="4">
        <f t="shared" si="143"/>
        <v>0.42</v>
      </c>
      <c r="X1534" s="1" t="s">
        <v>39</v>
      </c>
      <c r="Y1534" s="1" t="s">
        <v>81</v>
      </c>
      <c r="Z1534" s="1" t="s">
        <v>22</v>
      </c>
      <c r="AA1534" s="1"/>
      <c r="AB1534" s="1"/>
      <c r="AC1534" s="1" t="s">
        <v>93</v>
      </c>
    </row>
    <row r="1535" spans="1:29">
      <c r="A1535" s="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c r="P1535" s="1">
        <f t="shared" si="138"/>
        <v>1900</v>
      </c>
      <c r="Q1535" s="1">
        <v>0</v>
      </c>
      <c r="R1535" s="1">
        <f t="shared" si="139"/>
        <v>0</v>
      </c>
      <c r="S1535" s="1">
        <f t="shared" si="140"/>
        <v>1900</v>
      </c>
      <c r="T1535" s="1">
        <v>0.62</v>
      </c>
      <c r="U1535" s="1">
        <f t="shared" si="141"/>
        <v>1178</v>
      </c>
      <c r="V1535" s="1">
        <f t="shared" si="142"/>
        <v>722</v>
      </c>
      <c r="W1535" s="4">
        <f t="shared" si="143"/>
        <v>0.38</v>
      </c>
      <c r="X1535" s="1" t="s">
        <v>50</v>
      </c>
      <c r="Y1535" s="1" t="s">
        <v>57</v>
      </c>
      <c r="Z1535" s="1" t="s">
        <v>41</v>
      </c>
      <c r="AA1535" s="2">
        <v>46118</v>
      </c>
      <c r="AB1535" s="1">
        <v>4</v>
      </c>
      <c r="AC1535" s="1" t="s">
        <v>42</v>
      </c>
    </row>
    <row r="1536" spans="1:29">
      <c r="A1536" s="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c r="P1536" s="1">
        <f t="shared" si="138"/>
        <v>7980</v>
      </c>
      <c r="Q1536" s="1">
        <v>25</v>
      </c>
      <c r="R1536" s="1">
        <f t="shared" si="139"/>
        <v>1995</v>
      </c>
      <c r="S1536" s="1">
        <f t="shared" si="140"/>
        <v>5985</v>
      </c>
      <c r="T1536" s="1">
        <v>0.45</v>
      </c>
      <c r="U1536" s="1">
        <f t="shared" si="141"/>
        <v>2693.25</v>
      </c>
      <c r="V1536" s="1">
        <f t="shared" si="142"/>
        <v>3291.75</v>
      </c>
      <c r="W1536" s="4">
        <f t="shared" si="143"/>
        <v>0.55000000000000004</v>
      </c>
      <c r="X1536" s="1" t="s">
        <v>50</v>
      </c>
      <c r="Y1536" s="1" t="s">
        <v>57</v>
      </c>
      <c r="Z1536" s="1" t="s">
        <v>41</v>
      </c>
      <c r="AA1536" s="2">
        <v>46119</v>
      </c>
      <c r="AB1536" s="1">
        <v>3</v>
      </c>
      <c r="AC1536" s="1" t="s">
        <v>42</v>
      </c>
    </row>
    <row r="1537" spans="1:29">
      <c r="A1537" s="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c r="P1537" s="1">
        <f t="shared" si="138"/>
        <v>860</v>
      </c>
      <c r="Q1537" s="1">
        <v>10</v>
      </c>
      <c r="R1537" s="1">
        <f t="shared" si="139"/>
        <v>86</v>
      </c>
      <c r="S1537" s="1">
        <f t="shared" si="140"/>
        <v>774</v>
      </c>
      <c r="T1537" s="1">
        <v>0.62</v>
      </c>
      <c r="U1537" s="1">
        <f t="shared" si="141"/>
        <v>479.88</v>
      </c>
      <c r="V1537" s="1">
        <f t="shared" si="142"/>
        <v>294.12</v>
      </c>
      <c r="W1537" s="4">
        <f t="shared" si="143"/>
        <v>0.38</v>
      </c>
      <c r="X1537" s="1" t="s">
        <v>50</v>
      </c>
      <c r="Y1537" s="1" t="s">
        <v>40</v>
      </c>
      <c r="Z1537" s="1" t="s">
        <v>41</v>
      </c>
      <c r="AA1537" s="2">
        <v>46116</v>
      </c>
      <c r="AB1537" s="1">
        <v>4</v>
      </c>
      <c r="AC1537" s="1" t="s">
        <v>42</v>
      </c>
    </row>
    <row r="1538" spans="1:29">
      <c r="A1538" s="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c r="P1538" s="1">
        <f t="shared" si="138"/>
        <v>27800</v>
      </c>
      <c r="Q1538" s="1">
        <v>15</v>
      </c>
      <c r="R1538" s="1">
        <f t="shared" si="139"/>
        <v>4170</v>
      </c>
      <c r="S1538" s="1">
        <f t="shared" si="140"/>
        <v>23630</v>
      </c>
      <c r="T1538" s="1">
        <v>0.5</v>
      </c>
      <c r="U1538" s="1">
        <f t="shared" si="141"/>
        <v>11815</v>
      </c>
      <c r="V1538" s="1">
        <f t="shared" si="142"/>
        <v>11815</v>
      </c>
      <c r="W1538" s="4">
        <f t="shared" si="143"/>
        <v>0.5</v>
      </c>
      <c r="X1538" s="1" t="s">
        <v>104</v>
      </c>
      <c r="Y1538" s="1" t="s">
        <v>57</v>
      </c>
      <c r="Z1538" s="1" t="s">
        <v>41</v>
      </c>
      <c r="AA1538" s="2">
        <v>46119</v>
      </c>
      <c r="AB1538" s="1">
        <v>5</v>
      </c>
      <c r="AC1538" s="1" t="s">
        <v>42</v>
      </c>
    </row>
    <row r="1539" spans="1:29">
      <c r="A1539" s="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c r="P1539" s="1">
        <f t="shared" ref="P1539:P1602" si="144">PRODUCT(N1539,O1539)</f>
        <v>1740</v>
      </c>
      <c r="Q1539" s="1">
        <v>10</v>
      </c>
      <c r="R1539" s="1">
        <f t="shared" ref="R1539:R1602" si="145">P1539*(Q1539/100)</f>
        <v>174</v>
      </c>
      <c r="S1539" s="1">
        <f t="shared" ref="S1539:S1602" si="146">P1539-R1539</f>
        <v>1566</v>
      </c>
      <c r="T1539" s="1">
        <v>0.35</v>
      </c>
      <c r="U1539" s="1">
        <f t="shared" ref="U1539:U1602" si="147">S1539*T1539</f>
        <v>548.09999999999991</v>
      </c>
      <c r="V1539" s="1">
        <f t="shared" ref="V1539:V1602" si="148">S1539-U1539</f>
        <v>1017.9000000000001</v>
      </c>
      <c r="W1539" s="4">
        <f t="shared" ref="W1539:W1602" si="149">(V1539/S1539)</f>
        <v>0.65</v>
      </c>
      <c r="X1539" s="1" t="s">
        <v>50</v>
      </c>
      <c r="Y1539" s="1" t="s">
        <v>81</v>
      </c>
      <c r="Z1539" s="1" t="s">
        <v>22</v>
      </c>
      <c r="AA1539" s="1"/>
      <c r="AB1539" s="1"/>
      <c r="AC1539" s="1" t="s">
        <v>93</v>
      </c>
    </row>
    <row r="1540" spans="1:29">
      <c r="A1540" s="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c r="P1540" s="1">
        <f t="shared" si="144"/>
        <v>280</v>
      </c>
      <c r="Q1540" s="1">
        <v>20</v>
      </c>
      <c r="R1540" s="1">
        <f t="shared" si="145"/>
        <v>56</v>
      </c>
      <c r="S1540" s="1">
        <f t="shared" si="146"/>
        <v>224</v>
      </c>
      <c r="T1540" s="1">
        <v>0.62</v>
      </c>
      <c r="U1540" s="1">
        <f t="shared" si="147"/>
        <v>138.88</v>
      </c>
      <c r="V1540" s="1">
        <f t="shared" si="148"/>
        <v>85.12</v>
      </c>
      <c r="W1540" s="4">
        <f t="shared" si="149"/>
        <v>0.38</v>
      </c>
      <c r="X1540" s="1" t="s">
        <v>65</v>
      </c>
      <c r="Y1540" s="1" t="s">
        <v>81</v>
      </c>
      <c r="Z1540" s="1" t="s">
        <v>41</v>
      </c>
      <c r="AA1540" s="2">
        <v>46120</v>
      </c>
      <c r="AB1540" s="1">
        <v>5</v>
      </c>
      <c r="AC1540" s="1" t="s">
        <v>42</v>
      </c>
    </row>
    <row r="1541" spans="1:29">
      <c r="A1541" s="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c r="P1541" s="1">
        <f t="shared" si="144"/>
        <v>1560</v>
      </c>
      <c r="Q1541" s="1">
        <v>30</v>
      </c>
      <c r="R1541" s="1">
        <f t="shared" si="145"/>
        <v>468</v>
      </c>
      <c r="S1541" s="1">
        <f t="shared" si="146"/>
        <v>1092</v>
      </c>
      <c r="T1541" s="1">
        <v>0.52</v>
      </c>
      <c r="U1541" s="1">
        <f t="shared" si="147"/>
        <v>567.84</v>
      </c>
      <c r="V1541" s="1">
        <f t="shared" si="148"/>
        <v>524.16</v>
      </c>
      <c r="W1541" s="4">
        <f t="shared" si="149"/>
        <v>0.48</v>
      </c>
      <c r="X1541" s="1" t="s">
        <v>104</v>
      </c>
      <c r="Y1541" s="1" t="s">
        <v>57</v>
      </c>
      <c r="Z1541" s="1" t="s">
        <v>41</v>
      </c>
      <c r="AA1541" s="2">
        <v>46117</v>
      </c>
      <c r="AB1541" s="1">
        <v>3</v>
      </c>
      <c r="AC1541" s="1" t="s">
        <v>42</v>
      </c>
    </row>
    <row r="1542" spans="1:29">
      <c r="A1542" s="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c r="P1542" s="1">
        <f t="shared" si="144"/>
        <v>26430</v>
      </c>
      <c r="Q1542" s="1">
        <v>0</v>
      </c>
      <c r="R1542" s="1">
        <f t="shared" si="145"/>
        <v>0</v>
      </c>
      <c r="S1542" s="1">
        <f t="shared" si="146"/>
        <v>26430</v>
      </c>
      <c r="T1542" s="1">
        <v>0.48</v>
      </c>
      <c r="U1542" s="1">
        <f t="shared" si="147"/>
        <v>12686.4</v>
      </c>
      <c r="V1542" s="1">
        <f t="shared" si="148"/>
        <v>13743.6</v>
      </c>
      <c r="W1542" s="4">
        <f t="shared" si="149"/>
        <v>0.52</v>
      </c>
      <c r="X1542" s="1" t="s">
        <v>65</v>
      </c>
      <c r="Y1542" s="1" t="s">
        <v>40</v>
      </c>
      <c r="Z1542" s="1" t="s">
        <v>41</v>
      </c>
      <c r="AA1542" s="2">
        <v>46122</v>
      </c>
      <c r="AB1542" s="1">
        <v>4</v>
      </c>
      <c r="AC1542" s="1" t="s">
        <v>42</v>
      </c>
    </row>
    <row r="1543" spans="1:29">
      <c r="A1543" s="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c r="P1543" s="1">
        <f t="shared" si="144"/>
        <v>11220</v>
      </c>
      <c r="Q1543" s="1">
        <v>0</v>
      </c>
      <c r="R1543" s="1">
        <f t="shared" si="145"/>
        <v>0</v>
      </c>
      <c r="S1543" s="1">
        <f t="shared" si="146"/>
        <v>11220</v>
      </c>
      <c r="T1543" s="1">
        <v>0.47</v>
      </c>
      <c r="U1543" s="1">
        <f t="shared" si="147"/>
        <v>5273.4</v>
      </c>
      <c r="V1543" s="1">
        <f t="shared" si="148"/>
        <v>5946.6</v>
      </c>
      <c r="W1543" s="4">
        <f t="shared" si="149"/>
        <v>0.53</v>
      </c>
      <c r="X1543" s="1" t="s">
        <v>147</v>
      </c>
      <c r="Y1543" s="1" t="s">
        <v>57</v>
      </c>
      <c r="Z1543" s="1" t="s">
        <v>66</v>
      </c>
      <c r="AA1543" s="1"/>
      <c r="AB1543" s="1"/>
      <c r="AC1543" s="1" t="s">
        <v>42</v>
      </c>
    </row>
    <row r="1544" spans="1:29">
      <c r="A1544" s="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c r="P1544" s="1">
        <f t="shared" si="144"/>
        <v>48720</v>
      </c>
      <c r="Q1544" s="1">
        <v>0</v>
      </c>
      <c r="R1544" s="1">
        <f t="shared" si="145"/>
        <v>0</v>
      </c>
      <c r="S1544" s="1">
        <f t="shared" si="146"/>
        <v>48720</v>
      </c>
      <c r="T1544" s="1">
        <v>0.57999999999999996</v>
      </c>
      <c r="U1544" s="1">
        <f t="shared" si="147"/>
        <v>28257.599999999999</v>
      </c>
      <c r="V1544" s="1">
        <f t="shared" si="148"/>
        <v>20462.400000000001</v>
      </c>
      <c r="W1544" s="4">
        <f t="shared" si="149"/>
        <v>0.42000000000000004</v>
      </c>
      <c r="X1544" s="1" t="s">
        <v>50</v>
      </c>
      <c r="Y1544" s="1" t="s">
        <v>57</v>
      </c>
      <c r="Z1544" s="1" t="s">
        <v>120</v>
      </c>
      <c r="AA1544" s="1"/>
      <c r="AB1544" s="1"/>
      <c r="AC1544" s="1" t="s">
        <v>42</v>
      </c>
    </row>
    <row r="1545" spans="1:29">
      <c r="A1545" s="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c r="P1545" s="1">
        <f t="shared" si="144"/>
        <v>27780</v>
      </c>
      <c r="Q1545" s="1">
        <v>10</v>
      </c>
      <c r="R1545" s="1">
        <f t="shared" si="145"/>
        <v>2778</v>
      </c>
      <c r="S1545" s="1">
        <f t="shared" si="146"/>
        <v>25002</v>
      </c>
      <c r="T1545" s="1">
        <v>0.57999999999999996</v>
      </c>
      <c r="U1545" s="1">
        <f t="shared" si="147"/>
        <v>14501.16</v>
      </c>
      <c r="V1545" s="1">
        <f t="shared" si="148"/>
        <v>10500.84</v>
      </c>
      <c r="W1545" s="4">
        <f t="shared" si="149"/>
        <v>0.42</v>
      </c>
      <c r="X1545" s="1" t="s">
        <v>56</v>
      </c>
      <c r="Y1545" s="1" t="s">
        <v>40</v>
      </c>
      <c r="Z1545" s="1" t="s">
        <v>22</v>
      </c>
      <c r="AA1545" s="1"/>
      <c r="AB1545" s="1"/>
      <c r="AC1545" s="1" t="s">
        <v>93</v>
      </c>
    </row>
    <row r="1546" spans="1:29">
      <c r="A1546" s="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c r="P1546" s="1">
        <f t="shared" si="144"/>
        <v>2320</v>
      </c>
      <c r="Q1546" s="1">
        <v>30</v>
      </c>
      <c r="R1546" s="1">
        <f t="shared" si="145"/>
        <v>696</v>
      </c>
      <c r="S1546" s="1">
        <f t="shared" si="146"/>
        <v>1624</v>
      </c>
      <c r="T1546" s="1">
        <v>0.45</v>
      </c>
      <c r="U1546" s="1">
        <f t="shared" si="147"/>
        <v>730.80000000000007</v>
      </c>
      <c r="V1546" s="1">
        <f t="shared" si="148"/>
        <v>893.19999999999993</v>
      </c>
      <c r="W1546" s="4">
        <f t="shared" si="149"/>
        <v>0.54999999999999993</v>
      </c>
      <c r="X1546" s="1" t="s">
        <v>104</v>
      </c>
      <c r="Y1546" s="1" t="s">
        <v>81</v>
      </c>
      <c r="Z1546" s="1" t="s">
        <v>120</v>
      </c>
      <c r="AA1546" s="1"/>
      <c r="AB1546" s="1"/>
      <c r="AC1546" s="1" t="s">
        <v>42</v>
      </c>
    </row>
    <row r="1547" spans="1:29">
      <c r="A1547" s="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c r="P1547" s="1">
        <f t="shared" si="144"/>
        <v>1110</v>
      </c>
      <c r="Q1547" s="1">
        <v>25</v>
      </c>
      <c r="R1547" s="1">
        <f t="shared" si="145"/>
        <v>277.5</v>
      </c>
      <c r="S1547" s="1">
        <f t="shared" si="146"/>
        <v>832.5</v>
      </c>
      <c r="T1547" s="1">
        <v>0.35</v>
      </c>
      <c r="U1547" s="1">
        <f t="shared" si="147"/>
        <v>291.375</v>
      </c>
      <c r="V1547" s="1">
        <f t="shared" si="148"/>
        <v>541.125</v>
      </c>
      <c r="W1547" s="4">
        <f t="shared" si="149"/>
        <v>0.65</v>
      </c>
      <c r="X1547" s="1" t="s">
        <v>50</v>
      </c>
      <c r="Y1547" s="1" t="s">
        <v>40</v>
      </c>
      <c r="Z1547" s="1" t="s">
        <v>66</v>
      </c>
      <c r="AA1547" s="1"/>
      <c r="AB1547" s="1"/>
      <c r="AC1547" s="1" t="s">
        <v>42</v>
      </c>
    </row>
    <row r="1548" spans="1:29">
      <c r="A1548" s="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c r="P1548" s="1">
        <f t="shared" si="144"/>
        <v>30760</v>
      </c>
      <c r="Q1548" s="1">
        <v>15</v>
      </c>
      <c r="R1548" s="1">
        <f t="shared" si="145"/>
        <v>4614</v>
      </c>
      <c r="S1548" s="1">
        <f t="shared" si="146"/>
        <v>26146</v>
      </c>
      <c r="T1548" s="1">
        <v>0.52</v>
      </c>
      <c r="U1548" s="1">
        <f t="shared" si="147"/>
        <v>13595.92</v>
      </c>
      <c r="V1548" s="1">
        <f t="shared" si="148"/>
        <v>12550.08</v>
      </c>
      <c r="W1548" s="4">
        <f t="shared" si="149"/>
        <v>0.48</v>
      </c>
      <c r="X1548" s="1" t="s">
        <v>56</v>
      </c>
      <c r="Y1548" s="1" t="s">
        <v>40</v>
      </c>
      <c r="Z1548" s="1" t="s">
        <v>41</v>
      </c>
      <c r="AA1548" s="2">
        <v>46123</v>
      </c>
      <c r="AB1548" s="1">
        <v>3</v>
      </c>
      <c r="AC1548" s="1" t="s">
        <v>42</v>
      </c>
    </row>
    <row r="1549" spans="1:29">
      <c r="A1549" s="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c r="P1549" s="1">
        <f t="shared" si="144"/>
        <v>90120</v>
      </c>
      <c r="Q1549" s="1">
        <v>5</v>
      </c>
      <c r="R1549" s="1">
        <f t="shared" si="145"/>
        <v>4506</v>
      </c>
      <c r="S1549" s="1">
        <f t="shared" si="146"/>
        <v>85614</v>
      </c>
      <c r="T1549" s="1">
        <v>0.57999999999999996</v>
      </c>
      <c r="U1549" s="1">
        <f t="shared" si="147"/>
        <v>49656.119999999995</v>
      </c>
      <c r="V1549" s="1">
        <f t="shared" si="148"/>
        <v>35957.880000000005</v>
      </c>
      <c r="W1549" s="4">
        <f t="shared" si="149"/>
        <v>0.42000000000000004</v>
      </c>
      <c r="X1549" s="1" t="s">
        <v>65</v>
      </c>
      <c r="Y1549" s="1" t="s">
        <v>72</v>
      </c>
      <c r="Z1549" s="1" t="s">
        <v>41</v>
      </c>
      <c r="AA1549" s="2">
        <v>46119</v>
      </c>
      <c r="AB1549" s="1">
        <v>5</v>
      </c>
      <c r="AC1549" s="1" t="s">
        <v>42</v>
      </c>
    </row>
    <row r="1550" spans="1:29">
      <c r="A1550" s="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c r="P1550" s="1">
        <f t="shared" si="144"/>
        <v>70930</v>
      </c>
      <c r="Q1550" s="1">
        <v>25</v>
      </c>
      <c r="R1550" s="1">
        <f t="shared" si="145"/>
        <v>17732.5</v>
      </c>
      <c r="S1550" s="1">
        <f t="shared" si="146"/>
        <v>53197.5</v>
      </c>
      <c r="T1550" s="1">
        <v>0.57999999999999996</v>
      </c>
      <c r="U1550" s="1">
        <f t="shared" si="147"/>
        <v>30854.55</v>
      </c>
      <c r="V1550" s="1">
        <f t="shared" si="148"/>
        <v>22342.95</v>
      </c>
      <c r="W1550" s="4">
        <f t="shared" si="149"/>
        <v>0.42000000000000004</v>
      </c>
      <c r="X1550" s="1" t="s">
        <v>147</v>
      </c>
      <c r="Y1550" s="1" t="s">
        <v>57</v>
      </c>
      <c r="Z1550" s="1" t="s">
        <v>22</v>
      </c>
      <c r="AA1550" s="1"/>
      <c r="AB1550" s="1"/>
      <c r="AC1550" s="1" t="s">
        <v>93</v>
      </c>
    </row>
    <row r="1551" spans="1:29">
      <c r="A1551" s="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c r="P1551" s="1">
        <f t="shared" si="144"/>
        <v>15240</v>
      </c>
      <c r="Q1551" s="1">
        <v>0</v>
      </c>
      <c r="R1551" s="1">
        <f t="shared" si="145"/>
        <v>0</v>
      </c>
      <c r="S1551" s="1">
        <f t="shared" si="146"/>
        <v>15240</v>
      </c>
      <c r="T1551" s="1">
        <v>0.48</v>
      </c>
      <c r="U1551" s="1">
        <f t="shared" si="147"/>
        <v>7315.2</v>
      </c>
      <c r="V1551" s="1">
        <f t="shared" si="148"/>
        <v>7924.8</v>
      </c>
      <c r="W1551" s="4">
        <f t="shared" si="149"/>
        <v>0.52</v>
      </c>
      <c r="X1551" s="1" t="s">
        <v>56</v>
      </c>
      <c r="Y1551" s="1" t="s">
        <v>57</v>
      </c>
      <c r="Z1551" s="1" t="s">
        <v>41</v>
      </c>
      <c r="AA1551" s="2">
        <v>46126</v>
      </c>
      <c r="AB1551" s="1">
        <v>5</v>
      </c>
      <c r="AC1551" s="1" t="s">
        <v>42</v>
      </c>
    </row>
    <row r="1552" spans="1:29">
      <c r="A1552" s="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c r="P1552" s="1">
        <f t="shared" si="144"/>
        <v>1280</v>
      </c>
      <c r="Q1552" s="1">
        <v>15</v>
      </c>
      <c r="R1552" s="1">
        <f t="shared" si="145"/>
        <v>192</v>
      </c>
      <c r="S1552" s="1">
        <f t="shared" si="146"/>
        <v>1088</v>
      </c>
      <c r="T1552" s="1">
        <v>0.45</v>
      </c>
      <c r="U1552" s="1">
        <f t="shared" si="147"/>
        <v>489.6</v>
      </c>
      <c r="V1552" s="1">
        <f t="shared" si="148"/>
        <v>598.4</v>
      </c>
      <c r="W1552" s="4">
        <f t="shared" si="149"/>
        <v>0.54999999999999993</v>
      </c>
      <c r="X1552" s="1" t="s">
        <v>92</v>
      </c>
      <c r="Y1552" s="1" t="s">
        <v>57</v>
      </c>
      <c r="Z1552" s="1" t="s">
        <v>41</v>
      </c>
      <c r="AA1552" s="2">
        <v>46122</v>
      </c>
      <c r="AB1552" s="1">
        <v>4</v>
      </c>
      <c r="AC1552" s="1" t="s">
        <v>42</v>
      </c>
    </row>
    <row r="1553" spans="1:29">
      <c r="A1553" s="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c r="P1553" s="1">
        <f t="shared" si="144"/>
        <v>12040</v>
      </c>
      <c r="Q1553" s="1">
        <v>15</v>
      </c>
      <c r="R1553" s="1">
        <f t="shared" si="145"/>
        <v>1806</v>
      </c>
      <c r="S1553" s="1">
        <f t="shared" si="146"/>
        <v>10234</v>
      </c>
      <c r="T1553" s="1">
        <v>0.48</v>
      </c>
      <c r="U1553" s="1">
        <f t="shared" si="147"/>
        <v>4912.32</v>
      </c>
      <c r="V1553" s="1">
        <f t="shared" si="148"/>
        <v>5321.68</v>
      </c>
      <c r="W1553" s="4">
        <f t="shared" si="149"/>
        <v>0.52</v>
      </c>
      <c r="X1553" s="1" t="s">
        <v>39</v>
      </c>
      <c r="Y1553" s="1" t="s">
        <v>57</v>
      </c>
      <c r="Z1553" s="1" t="s">
        <v>41</v>
      </c>
      <c r="AA1553" s="2">
        <v>46124</v>
      </c>
      <c r="AB1553" s="1">
        <v>5</v>
      </c>
      <c r="AC1553" s="1" t="s">
        <v>42</v>
      </c>
    </row>
    <row r="1554" spans="1:29">
      <c r="A1554" s="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c r="P1554" s="1">
        <f t="shared" si="144"/>
        <v>59600</v>
      </c>
      <c r="Q1554" s="1">
        <v>25</v>
      </c>
      <c r="R1554" s="1">
        <f t="shared" si="145"/>
        <v>14900</v>
      </c>
      <c r="S1554" s="1">
        <f t="shared" si="146"/>
        <v>44700</v>
      </c>
      <c r="T1554" s="1">
        <v>0.52</v>
      </c>
      <c r="U1554" s="1">
        <f t="shared" si="147"/>
        <v>23244</v>
      </c>
      <c r="V1554" s="1">
        <f t="shared" si="148"/>
        <v>21456</v>
      </c>
      <c r="W1554" s="4">
        <f t="shared" si="149"/>
        <v>0.48</v>
      </c>
      <c r="X1554" s="1" t="s">
        <v>50</v>
      </c>
      <c r="Y1554" s="1" t="s">
        <v>72</v>
      </c>
      <c r="Z1554" s="1" t="s">
        <v>51</v>
      </c>
      <c r="AA1554" s="2">
        <v>46125</v>
      </c>
      <c r="AB1554" s="1"/>
      <c r="AC1554" s="1" t="s">
        <v>42</v>
      </c>
    </row>
    <row r="1555" spans="1:29">
      <c r="A1555" s="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c r="P1555" s="1">
        <f t="shared" si="144"/>
        <v>3900</v>
      </c>
      <c r="Q1555" s="1">
        <v>0</v>
      </c>
      <c r="R1555" s="1">
        <f t="shared" si="145"/>
        <v>0</v>
      </c>
      <c r="S1555" s="1">
        <f t="shared" si="146"/>
        <v>3900</v>
      </c>
      <c r="T1555" s="1">
        <v>0.62</v>
      </c>
      <c r="U1555" s="1">
        <f t="shared" si="147"/>
        <v>2418</v>
      </c>
      <c r="V1555" s="1">
        <f t="shared" si="148"/>
        <v>1482</v>
      </c>
      <c r="W1555" s="4">
        <f t="shared" si="149"/>
        <v>0.38</v>
      </c>
      <c r="X1555" s="1" t="s">
        <v>92</v>
      </c>
      <c r="Y1555" s="1" t="s">
        <v>57</v>
      </c>
      <c r="Z1555" s="1" t="s">
        <v>41</v>
      </c>
      <c r="AA1555" s="2">
        <v>46122</v>
      </c>
      <c r="AB1555" s="1">
        <v>3</v>
      </c>
      <c r="AC1555" s="1" t="s">
        <v>42</v>
      </c>
    </row>
    <row r="1556" spans="1:29">
      <c r="A1556" s="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c r="P1556" s="1">
        <f t="shared" si="144"/>
        <v>750</v>
      </c>
      <c r="Q1556" s="1">
        <v>15</v>
      </c>
      <c r="R1556" s="1">
        <f t="shared" si="145"/>
        <v>112.5</v>
      </c>
      <c r="S1556" s="1">
        <f t="shared" si="146"/>
        <v>637.5</v>
      </c>
      <c r="T1556" s="1">
        <v>0.47</v>
      </c>
      <c r="U1556" s="1">
        <f t="shared" si="147"/>
        <v>299.625</v>
      </c>
      <c r="V1556" s="1">
        <f t="shared" si="148"/>
        <v>337.875</v>
      </c>
      <c r="W1556" s="4">
        <f t="shared" si="149"/>
        <v>0.53</v>
      </c>
      <c r="X1556" s="1" t="s">
        <v>56</v>
      </c>
      <c r="Y1556" s="1" t="s">
        <v>81</v>
      </c>
      <c r="Z1556" s="1" t="s">
        <v>66</v>
      </c>
      <c r="AA1556" s="1"/>
      <c r="AB1556" s="1"/>
      <c r="AC1556" s="1" t="s">
        <v>42</v>
      </c>
    </row>
    <row r="1557" spans="1:29">
      <c r="A1557" s="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c r="P1557" s="1">
        <f t="shared" si="144"/>
        <v>11640</v>
      </c>
      <c r="Q1557" s="1">
        <v>10</v>
      </c>
      <c r="R1557" s="1">
        <f t="shared" si="145"/>
        <v>1164</v>
      </c>
      <c r="S1557" s="1">
        <f t="shared" si="146"/>
        <v>10476</v>
      </c>
      <c r="T1557" s="1">
        <v>0.47</v>
      </c>
      <c r="U1557" s="1">
        <f t="shared" si="147"/>
        <v>4923.7199999999993</v>
      </c>
      <c r="V1557" s="1">
        <f t="shared" si="148"/>
        <v>5552.2800000000007</v>
      </c>
      <c r="W1557" s="4">
        <f t="shared" si="149"/>
        <v>0.53</v>
      </c>
      <c r="X1557" s="1" t="s">
        <v>104</v>
      </c>
      <c r="Y1557" s="1" t="s">
        <v>72</v>
      </c>
      <c r="Z1557" s="1" t="s">
        <v>41</v>
      </c>
      <c r="AA1557" s="2">
        <v>46126</v>
      </c>
      <c r="AB1557" s="1">
        <v>5</v>
      </c>
      <c r="AC1557" s="1" t="s">
        <v>42</v>
      </c>
    </row>
    <row r="1558" spans="1:29">
      <c r="A1558" s="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c r="P1558" s="1">
        <f t="shared" si="144"/>
        <v>12040</v>
      </c>
      <c r="Q1558" s="1">
        <v>0</v>
      </c>
      <c r="R1558" s="1">
        <f t="shared" si="145"/>
        <v>0</v>
      </c>
      <c r="S1558" s="1">
        <f t="shared" si="146"/>
        <v>12040</v>
      </c>
      <c r="T1558" s="1">
        <v>0.48</v>
      </c>
      <c r="U1558" s="1">
        <f t="shared" si="147"/>
        <v>5779.2</v>
      </c>
      <c r="V1558" s="1">
        <f t="shared" si="148"/>
        <v>6260.8</v>
      </c>
      <c r="W1558" s="4">
        <f t="shared" si="149"/>
        <v>0.52</v>
      </c>
      <c r="X1558" s="1" t="s">
        <v>39</v>
      </c>
      <c r="Y1558" s="1" t="s">
        <v>72</v>
      </c>
      <c r="Z1558" s="1" t="s">
        <v>41</v>
      </c>
      <c r="AA1558" s="2">
        <v>46130</v>
      </c>
      <c r="AB1558" s="1">
        <v>3</v>
      </c>
      <c r="AC1558" s="1" t="s">
        <v>42</v>
      </c>
    </row>
    <row r="1559" spans="1:29">
      <c r="A1559" s="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c r="P1559" s="1">
        <f t="shared" si="144"/>
        <v>283500</v>
      </c>
      <c r="Q1559" s="1">
        <v>10</v>
      </c>
      <c r="R1559" s="1">
        <f t="shared" si="145"/>
        <v>28350</v>
      </c>
      <c r="S1559" s="1">
        <f t="shared" si="146"/>
        <v>255150</v>
      </c>
      <c r="T1559" s="1">
        <v>0.57999999999999996</v>
      </c>
      <c r="U1559" s="1">
        <f t="shared" si="147"/>
        <v>147987</v>
      </c>
      <c r="V1559" s="1">
        <f t="shared" si="148"/>
        <v>107163</v>
      </c>
      <c r="W1559" s="4">
        <f t="shared" si="149"/>
        <v>0.42</v>
      </c>
      <c r="X1559" s="1" t="s">
        <v>65</v>
      </c>
      <c r="Y1559" s="1" t="s">
        <v>72</v>
      </c>
      <c r="Z1559" s="1" t="s">
        <v>41</v>
      </c>
      <c r="AA1559" s="2">
        <v>46130</v>
      </c>
      <c r="AB1559" s="1">
        <v>3</v>
      </c>
      <c r="AC1559" s="1" t="s">
        <v>42</v>
      </c>
    </row>
    <row r="1560" spans="1:29">
      <c r="A1560" s="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c r="P1560" s="1">
        <f t="shared" si="144"/>
        <v>11140</v>
      </c>
      <c r="Q1560" s="1">
        <v>10</v>
      </c>
      <c r="R1560" s="1">
        <f t="shared" si="145"/>
        <v>1114</v>
      </c>
      <c r="S1560" s="1">
        <f t="shared" si="146"/>
        <v>10026</v>
      </c>
      <c r="T1560" s="1">
        <v>0.47</v>
      </c>
      <c r="U1560" s="1">
        <f t="shared" si="147"/>
        <v>4712.2199999999993</v>
      </c>
      <c r="V1560" s="1">
        <f t="shared" si="148"/>
        <v>5313.7800000000007</v>
      </c>
      <c r="W1560" s="4">
        <f t="shared" si="149"/>
        <v>0.53</v>
      </c>
      <c r="X1560" s="1" t="s">
        <v>147</v>
      </c>
      <c r="Y1560" s="1" t="s">
        <v>57</v>
      </c>
      <c r="Z1560" s="1" t="s">
        <v>51</v>
      </c>
      <c r="AA1560" s="2">
        <v>46126</v>
      </c>
      <c r="AB1560" s="1"/>
      <c r="AC1560" s="1" t="s">
        <v>42</v>
      </c>
    </row>
    <row r="1561" spans="1:29">
      <c r="A1561" s="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c r="P1561" s="1">
        <f t="shared" si="144"/>
        <v>24500</v>
      </c>
      <c r="Q1561" s="1">
        <v>20</v>
      </c>
      <c r="R1561" s="1">
        <f t="shared" si="145"/>
        <v>4900</v>
      </c>
      <c r="S1561" s="1">
        <f t="shared" si="146"/>
        <v>19600</v>
      </c>
      <c r="T1561" s="1">
        <v>0.47</v>
      </c>
      <c r="U1561" s="1">
        <f t="shared" si="147"/>
        <v>9212</v>
      </c>
      <c r="V1561" s="1">
        <f t="shared" si="148"/>
        <v>10388</v>
      </c>
      <c r="W1561" s="4">
        <f t="shared" si="149"/>
        <v>0.53</v>
      </c>
      <c r="X1561" s="1" t="s">
        <v>39</v>
      </c>
      <c r="Y1561" s="1" t="s">
        <v>57</v>
      </c>
      <c r="Z1561" s="1" t="s">
        <v>41</v>
      </c>
      <c r="AA1561" s="2">
        <v>46130</v>
      </c>
      <c r="AB1561" s="1">
        <v>4</v>
      </c>
      <c r="AC1561" s="1" t="s">
        <v>42</v>
      </c>
    </row>
    <row r="1562" spans="1:29">
      <c r="A1562" s="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c r="P1562" s="1">
        <f t="shared" si="144"/>
        <v>1060</v>
      </c>
      <c r="Q1562" s="1">
        <v>10</v>
      </c>
      <c r="R1562" s="1">
        <f t="shared" si="145"/>
        <v>106</v>
      </c>
      <c r="S1562" s="1">
        <f t="shared" si="146"/>
        <v>954</v>
      </c>
      <c r="T1562" s="1">
        <v>0.35</v>
      </c>
      <c r="U1562" s="1">
        <f t="shared" si="147"/>
        <v>333.9</v>
      </c>
      <c r="V1562" s="1">
        <f t="shared" si="148"/>
        <v>620.1</v>
      </c>
      <c r="W1562" s="4">
        <f t="shared" si="149"/>
        <v>0.65</v>
      </c>
      <c r="X1562" s="1" t="s">
        <v>147</v>
      </c>
      <c r="Y1562" s="1" t="s">
        <v>40</v>
      </c>
      <c r="Z1562" s="1" t="s">
        <v>41</v>
      </c>
      <c r="AA1562" s="2">
        <v>46129</v>
      </c>
      <c r="AB1562" s="1">
        <v>4</v>
      </c>
      <c r="AC1562" s="1" t="s">
        <v>42</v>
      </c>
    </row>
    <row r="1563" spans="1:29">
      <c r="A1563" s="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c r="P1563" s="1">
        <f t="shared" si="144"/>
        <v>235450</v>
      </c>
      <c r="Q1563" s="1">
        <v>30</v>
      </c>
      <c r="R1563" s="1">
        <f t="shared" si="145"/>
        <v>70635</v>
      </c>
      <c r="S1563" s="1">
        <f t="shared" si="146"/>
        <v>164815</v>
      </c>
      <c r="T1563" s="1">
        <v>0.57999999999999996</v>
      </c>
      <c r="U1563" s="1">
        <f t="shared" si="147"/>
        <v>95592.7</v>
      </c>
      <c r="V1563" s="1">
        <f t="shared" si="148"/>
        <v>69222.3</v>
      </c>
      <c r="W1563" s="4">
        <f t="shared" si="149"/>
        <v>0.42000000000000004</v>
      </c>
      <c r="X1563" s="1" t="s">
        <v>92</v>
      </c>
      <c r="Y1563" s="1" t="s">
        <v>72</v>
      </c>
      <c r="Z1563" s="1" t="s">
        <v>41</v>
      </c>
      <c r="AA1563" s="2">
        <v>46130</v>
      </c>
      <c r="AB1563" s="1">
        <v>4</v>
      </c>
      <c r="AC1563" s="1" t="s">
        <v>42</v>
      </c>
    </row>
    <row r="1564" spans="1:29">
      <c r="A1564" s="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c r="P1564" s="1">
        <f t="shared" si="144"/>
        <v>540</v>
      </c>
      <c r="Q1564" s="1">
        <v>10</v>
      </c>
      <c r="R1564" s="1">
        <f t="shared" si="145"/>
        <v>54</v>
      </c>
      <c r="S1564" s="1">
        <f t="shared" si="146"/>
        <v>486</v>
      </c>
      <c r="T1564" s="1">
        <v>0.35</v>
      </c>
      <c r="U1564" s="1">
        <f t="shared" si="147"/>
        <v>170.1</v>
      </c>
      <c r="V1564" s="1">
        <f t="shared" si="148"/>
        <v>315.89999999999998</v>
      </c>
      <c r="W1564" s="4">
        <f t="shared" si="149"/>
        <v>0.64999999999999991</v>
      </c>
      <c r="X1564" s="1" t="s">
        <v>104</v>
      </c>
      <c r="Y1564" s="1" t="s">
        <v>81</v>
      </c>
      <c r="Z1564" s="1" t="s">
        <v>41</v>
      </c>
      <c r="AA1564" s="2">
        <v>46129</v>
      </c>
      <c r="AB1564" s="1">
        <v>3</v>
      </c>
      <c r="AC1564" s="1" t="s">
        <v>42</v>
      </c>
    </row>
    <row r="1565" spans="1:29">
      <c r="A1565" s="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c r="P1565" s="1">
        <f t="shared" si="144"/>
        <v>3800</v>
      </c>
      <c r="Q1565" s="1">
        <v>5</v>
      </c>
      <c r="R1565" s="1">
        <f t="shared" si="145"/>
        <v>190</v>
      </c>
      <c r="S1565" s="1">
        <f t="shared" si="146"/>
        <v>3610</v>
      </c>
      <c r="T1565" s="1">
        <v>0.62</v>
      </c>
      <c r="U1565" s="1">
        <f t="shared" si="147"/>
        <v>2238.1999999999998</v>
      </c>
      <c r="V1565" s="1">
        <f t="shared" si="148"/>
        <v>1371.8000000000002</v>
      </c>
      <c r="W1565" s="4">
        <f t="shared" si="149"/>
        <v>0.38000000000000006</v>
      </c>
      <c r="X1565" s="1" t="s">
        <v>104</v>
      </c>
      <c r="Y1565" s="1" t="s">
        <v>57</v>
      </c>
      <c r="Z1565" s="1" t="s">
        <v>41</v>
      </c>
      <c r="AA1565" s="2">
        <v>46129</v>
      </c>
      <c r="AB1565" s="1">
        <v>4</v>
      </c>
      <c r="AC1565" s="1" t="s">
        <v>42</v>
      </c>
    </row>
    <row r="1566" spans="1:29">
      <c r="A1566" s="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c r="P1566" s="1">
        <f t="shared" si="144"/>
        <v>1680</v>
      </c>
      <c r="Q1566" s="1">
        <v>0</v>
      </c>
      <c r="R1566" s="1">
        <f t="shared" si="145"/>
        <v>0</v>
      </c>
      <c r="S1566" s="1">
        <f t="shared" si="146"/>
        <v>1680</v>
      </c>
      <c r="T1566" s="1">
        <v>0.48</v>
      </c>
      <c r="U1566" s="1">
        <f t="shared" si="147"/>
        <v>806.4</v>
      </c>
      <c r="V1566" s="1">
        <f t="shared" si="148"/>
        <v>873.6</v>
      </c>
      <c r="W1566" s="4">
        <f t="shared" si="149"/>
        <v>0.52</v>
      </c>
      <c r="X1566" s="1" t="s">
        <v>104</v>
      </c>
      <c r="Y1566" s="1" t="s">
        <v>57</v>
      </c>
      <c r="Z1566" s="1" t="s">
        <v>120</v>
      </c>
      <c r="AA1566" s="1"/>
      <c r="AB1566" s="1"/>
      <c r="AC1566" s="1" t="s">
        <v>42</v>
      </c>
    </row>
    <row r="1567" spans="1:29">
      <c r="A1567" s="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c r="P1567" s="1">
        <f t="shared" si="144"/>
        <v>220360</v>
      </c>
      <c r="Q1567" s="1">
        <v>25</v>
      </c>
      <c r="R1567" s="1">
        <f t="shared" si="145"/>
        <v>55090</v>
      </c>
      <c r="S1567" s="1">
        <f t="shared" si="146"/>
        <v>165270</v>
      </c>
      <c r="T1567" s="1">
        <v>0.57999999999999996</v>
      </c>
      <c r="U1567" s="1">
        <f t="shared" si="147"/>
        <v>95856.599999999991</v>
      </c>
      <c r="V1567" s="1">
        <f t="shared" si="148"/>
        <v>69413.400000000009</v>
      </c>
      <c r="W1567" s="4">
        <f t="shared" si="149"/>
        <v>0.42000000000000004</v>
      </c>
      <c r="X1567" s="1" t="s">
        <v>56</v>
      </c>
      <c r="Y1567" s="1" t="s">
        <v>72</v>
      </c>
      <c r="Z1567" s="1" t="s">
        <v>66</v>
      </c>
      <c r="AA1567" s="1"/>
      <c r="AB1567" s="1"/>
      <c r="AC1567" s="1" t="s">
        <v>42</v>
      </c>
    </row>
    <row r="1568" spans="1:29">
      <c r="A1568" s="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c r="P1568" s="1">
        <f t="shared" si="144"/>
        <v>3840</v>
      </c>
      <c r="Q1568" s="1">
        <v>10</v>
      </c>
      <c r="R1568" s="1">
        <f t="shared" si="145"/>
        <v>384</v>
      </c>
      <c r="S1568" s="1">
        <f t="shared" si="146"/>
        <v>3456</v>
      </c>
      <c r="T1568" s="1">
        <v>0.52</v>
      </c>
      <c r="U1568" s="1">
        <f t="shared" si="147"/>
        <v>1797.1200000000001</v>
      </c>
      <c r="V1568" s="1">
        <f t="shared" si="148"/>
        <v>1658.8799999999999</v>
      </c>
      <c r="W1568" s="4">
        <f t="shared" si="149"/>
        <v>0.48</v>
      </c>
      <c r="X1568" s="1" t="s">
        <v>104</v>
      </c>
      <c r="Y1568" s="1" t="s">
        <v>81</v>
      </c>
      <c r="Z1568" s="1" t="s">
        <v>41</v>
      </c>
      <c r="AA1568" s="2">
        <v>46130</v>
      </c>
      <c r="AB1568" s="1">
        <v>5</v>
      </c>
      <c r="AC1568" s="1" t="s">
        <v>42</v>
      </c>
    </row>
    <row r="1569" spans="1:29">
      <c r="A1569" s="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c r="P1569" s="1">
        <f t="shared" si="144"/>
        <v>12360</v>
      </c>
      <c r="Q1569" s="1">
        <v>10</v>
      </c>
      <c r="R1569" s="1">
        <f t="shared" si="145"/>
        <v>1236</v>
      </c>
      <c r="S1569" s="1">
        <f t="shared" si="146"/>
        <v>11124</v>
      </c>
      <c r="T1569" s="1">
        <v>0.48</v>
      </c>
      <c r="U1569" s="1">
        <f t="shared" si="147"/>
        <v>5339.5199999999995</v>
      </c>
      <c r="V1569" s="1">
        <f t="shared" si="148"/>
        <v>5784.4800000000005</v>
      </c>
      <c r="W1569" s="4">
        <f t="shared" si="149"/>
        <v>0.52</v>
      </c>
      <c r="X1569" s="1" t="s">
        <v>65</v>
      </c>
      <c r="Y1569" s="1" t="s">
        <v>57</v>
      </c>
      <c r="Z1569" s="1" t="s">
        <v>41</v>
      </c>
      <c r="AA1569" s="2">
        <v>46128</v>
      </c>
      <c r="AB1569" s="1">
        <v>4</v>
      </c>
      <c r="AC1569" s="1" t="s">
        <v>42</v>
      </c>
    </row>
    <row r="1570" spans="1:29">
      <c r="A1570" s="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c r="P1570" s="1">
        <f t="shared" si="144"/>
        <v>3360</v>
      </c>
      <c r="Q1570" s="1">
        <v>0</v>
      </c>
      <c r="R1570" s="1">
        <f t="shared" si="145"/>
        <v>0</v>
      </c>
      <c r="S1570" s="1">
        <f t="shared" si="146"/>
        <v>3360</v>
      </c>
      <c r="T1570" s="1">
        <v>0.48</v>
      </c>
      <c r="U1570" s="1">
        <f t="shared" si="147"/>
        <v>1612.8</v>
      </c>
      <c r="V1570" s="1">
        <f t="shared" si="148"/>
        <v>1747.2</v>
      </c>
      <c r="W1570" s="4">
        <f t="shared" si="149"/>
        <v>0.52</v>
      </c>
      <c r="X1570" s="1" t="s">
        <v>92</v>
      </c>
      <c r="Y1570" s="1" t="s">
        <v>81</v>
      </c>
      <c r="Z1570" s="1" t="s">
        <v>41</v>
      </c>
      <c r="AA1570" s="2">
        <v>46133</v>
      </c>
      <c r="AB1570" s="1">
        <v>5</v>
      </c>
      <c r="AC1570" s="1" t="s">
        <v>42</v>
      </c>
    </row>
    <row r="1571" spans="1:29">
      <c r="A1571" s="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c r="P1571" s="1">
        <f t="shared" si="144"/>
        <v>4480</v>
      </c>
      <c r="Q1571" s="1">
        <v>10</v>
      </c>
      <c r="R1571" s="1">
        <f t="shared" si="145"/>
        <v>448</v>
      </c>
      <c r="S1571" s="1">
        <f t="shared" si="146"/>
        <v>4032</v>
      </c>
      <c r="T1571" s="1">
        <v>0.52</v>
      </c>
      <c r="U1571" s="1">
        <f t="shared" si="147"/>
        <v>2096.64</v>
      </c>
      <c r="V1571" s="1">
        <f t="shared" si="148"/>
        <v>1935.3600000000001</v>
      </c>
      <c r="W1571" s="4">
        <f t="shared" si="149"/>
        <v>0.48000000000000004</v>
      </c>
      <c r="X1571" s="1" t="s">
        <v>104</v>
      </c>
      <c r="Y1571" s="1" t="s">
        <v>57</v>
      </c>
      <c r="Z1571" s="1" t="s">
        <v>41</v>
      </c>
      <c r="AA1571" s="2">
        <v>46130</v>
      </c>
      <c r="AB1571" s="1">
        <v>4</v>
      </c>
      <c r="AC1571" s="1" t="s">
        <v>42</v>
      </c>
    </row>
    <row r="1572" spans="1:29">
      <c r="A1572" s="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c r="P1572" s="1">
        <f t="shared" si="144"/>
        <v>7540</v>
      </c>
      <c r="Q1572" s="1">
        <v>10</v>
      </c>
      <c r="R1572" s="1">
        <f t="shared" si="145"/>
        <v>754</v>
      </c>
      <c r="S1572" s="1">
        <f t="shared" si="146"/>
        <v>6786</v>
      </c>
      <c r="T1572" s="1">
        <v>0.5</v>
      </c>
      <c r="U1572" s="1">
        <f t="shared" si="147"/>
        <v>3393</v>
      </c>
      <c r="V1572" s="1">
        <f t="shared" si="148"/>
        <v>3393</v>
      </c>
      <c r="W1572" s="4">
        <f t="shared" si="149"/>
        <v>0.5</v>
      </c>
      <c r="X1572" s="1" t="s">
        <v>56</v>
      </c>
      <c r="Y1572" s="1" t="s">
        <v>57</v>
      </c>
      <c r="Z1572" s="1" t="s">
        <v>41</v>
      </c>
      <c r="AA1572" s="2">
        <v>46133</v>
      </c>
      <c r="AB1572" s="1">
        <v>5</v>
      </c>
      <c r="AC1572" s="1" t="s">
        <v>42</v>
      </c>
    </row>
    <row r="1573" spans="1:29">
      <c r="A1573" s="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c r="P1573" s="1">
        <f t="shared" si="144"/>
        <v>1760</v>
      </c>
      <c r="Q1573" s="1">
        <v>15</v>
      </c>
      <c r="R1573" s="1">
        <f t="shared" si="145"/>
        <v>264</v>
      </c>
      <c r="S1573" s="1">
        <f t="shared" si="146"/>
        <v>1496</v>
      </c>
      <c r="T1573" s="1">
        <v>0.35</v>
      </c>
      <c r="U1573" s="1">
        <f t="shared" si="147"/>
        <v>523.6</v>
      </c>
      <c r="V1573" s="1">
        <f t="shared" si="148"/>
        <v>972.4</v>
      </c>
      <c r="W1573" s="4">
        <f t="shared" si="149"/>
        <v>0.65</v>
      </c>
      <c r="X1573" s="1" t="s">
        <v>104</v>
      </c>
      <c r="Y1573" s="1" t="s">
        <v>81</v>
      </c>
      <c r="Z1573" s="1" t="s">
        <v>22</v>
      </c>
      <c r="AA1573" s="1"/>
      <c r="AB1573" s="1"/>
      <c r="AC1573" s="1" t="s">
        <v>93</v>
      </c>
    </row>
    <row r="1574" spans="1:29">
      <c r="A1574" s="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c r="P1574" s="1">
        <f t="shared" si="144"/>
        <v>17960</v>
      </c>
      <c r="Q1574" s="1">
        <v>15</v>
      </c>
      <c r="R1574" s="1">
        <f t="shared" si="145"/>
        <v>2694</v>
      </c>
      <c r="S1574" s="1">
        <f t="shared" si="146"/>
        <v>15266</v>
      </c>
      <c r="T1574" s="1">
        <v>0.5</v>
      </c>
      <c r="U1574" s="1">
        <f t="shared" si="147"/>
        <v>7633</v>
      </c>
      <c r="V1574" s="1">
        <f t="shared" si="148"/>
        <v>7633</v>
      </c>
      <c r="W1574" s="4">
        <f t="shared" si="149"/>
        <v>0.5</v>
      </c>
      <c r="X1574" s="1" t="s">
        <v>50</v>
      </c>
      <c r="Y1574" s="1" t="s">
        <v>57</v>
      </c>
      <c r="Z1574" s="1" t="s">
        <v>66</v>
      </c>
      <c r="AA1574" s="1"/>
      <c r="AB1574" s="1"/>
      <c r="AC1574" s="1" t="s">
        <v>42</v>
      </c>
    </row>
    <row r="1575" spans="1:29">
      <c r="A1575" s="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c r="P1575" s="1">
        <f t="shared" si="144"/>
        <v>240</v>
      </c>
      <c r="Q1575" s="1">
        <v>0</v>
      </c>
      <c r="R1575" s="1">
        <f t="shared" si="145"/>
        <v>0</v>
      </c>
      <c r="S1575" s="1">
        <f t="shared" si="146"/>
        <v>240</v>
      </c>
      <c r="T1575" s="1">
        <v>0.45</v>
      </c>
      <c r="U1575" s="1">
        <f t="shared" si="147"/>
        <v>108</v>
      </c>
      <c r="V1575" s="1">
        <f t="shared" si="148"/>
        <v>132</v>
      </c>
      <c r="W1575" s="4">
        <f t="shared" si="149"/>
        <v>0.55000000000000004</v>
      </c>
      <c r="X1575" s="1" t="s">
        <v>65</v>
      </c>
      <c r="Y1575" s="1" t="s">
        <v>57</v>
      </c>
      <c r="Z1575" s="1" t="s">
        <v>22</v>
      </c>
      <c r="AA1575" s="1"/>
      <c r="AB1575" s="1"/>
      <c r="AC1575" s="1" t="s">
        <v>93</v>
      </c>
    </row>
    <row r="1576" spans="1:29">
      <c r="A1576" s="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c r="P1576" s="1">
        <f t="shared" si="144"/>
        <v>8140</v>
      </c>
      <c r="Q1576" s="1">
        <v>25</v>
      </c>
      <c r="R1576" s="1">
        <f t="shared" si="145"/>
        <v>2035</v>
      </c>
      <c r="S1576" s="1">
        <f t="shared" si="146"/>
        <v>6105</v>
      </c>
      <c r="T1576" s="1">
        <v>0.52</v>
      </c>
      <c r="U1576" s="1">
        <f t="shared" si="147"/>
        <v>3174.6</v>
      </c>
      <c r="V1576" s="1">
        <f t="shared" si="148"/>
        <v>2930.4</v>
      </c>
      <c r="W1576" s="4">
        <f t="shared" si="149"/>
        <v>0.48000000000000004</v>
      </c>
      <c r="X1576" s="1" t="s">
        <v>92</v>
      </c>
      <c r="Y1576" s="1" t="s">
        <v>81</v>
      </c>
      <c r="Z1576" s="1" t="s">
        <v>41</v>
      </c>
      <c r="AA1576" s="2">
        <v>46136</v>
      </c>
      <c r="AB1576" s="1">
        <v>4</v>
      </c>
      <c r="AC1576" s="1" t="s">
        <v>42</v>
      </c>
    </row>
    <row r="1577" spans="1:29">
      <c r="A1577" s="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c r="P1577" s="1">
        <f t="shared" si="144"/>
        <v>1040</v>
      </c>
      <c r="Q1577" s="1">
        <v>0</v>
      </c>
      <c r="R1577" s="1">
        <f t="shared" si="145"/>
        <v>0</v>
      </c>
      <c r="S1577" s="1">
        <f t="shared" si="146"/>
        <v>1040</v>
      </c>
      <c r="T1577" s="1">
        <v>0.35</v>
      </c>
      <c r="U1577" s="1">
        <f t="shared" si="147"/>
        <v>364</v>
      </c>
      <c r="V1577" s="1">
        <f t="shared" si="148"/>
        <v>676</v>
      </c>
      <c r="W1577" s="4">
        <f t="shared" si="149"/>
        <v>0.65</v>
      </c>
      <c r="X1577" s="1" t="s">
        <v>104</v>
      </c>
      <c r="Y1577" s="1" t="s">
        <v>81</v>
      </c>
      <c r="Z1577" s="1" t="s">
        <v>51</v>
      </c>
      <c r="AA1577" s="2">
        <v>46134</v>
      </c>
      <c r="AB1577" s="1"/>
      <c r="AC1577" s="1" t="s">
        <v>42</v>
      </c>
    </row>
    <row r="1578" spans="1:29">
      <c r="A1578" s="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c r="P1578" s="1">
        <f t="shared" si="144"/>
        <v>60460</v>
      </c>
      <c r="Q1578" s="1">
        <v>20</v>
      </c>
      <c r="R1578" s="1">
        <f t="shared" si="145"/>
        <v>12092</v>
      </c>
      <c r="S1578" s="1">
        <f t="shared" si="146"/>
        <v>48368</v>
      </c>
      <c r="T1578" s="1">
        <v>0.57999999999999996</v>
      </c>
      <c r="U1578" s="1">
        <f t="shared" si="147"/>
        <v>28053.439999999999</v>
      </c>
      <c r="V1578" s="1">
        <f t="shared" si="148"/>
        <v>20314.560000000001</v>
      </c>
      <c r="W1578" s="4">
        <f t="shared" si="149"/>
        <v>0.42000000000000004</v>
      </c>
      <c r="X1578" s="1" t="s">
        <v>50</v>
      </c>
      <c r="Y1578" s="1" t="s">
        <v>40</v>
      </c>
      <c r="Z1578" s="1" t="s">
        <v>41</v>
      </c>
      <c r="AA1578" s="2">
        <v>46131</v>
      </c>
      <c r="AB1578" s="1">
        <v>5</v>
      </c>
      <c r="AC1578" s="1" t="s">
        <v>42</v>
      </c>
    </row>
    <row r="1579" spans="1:29">
      <c r="A1579" s="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c r="P1579" s="1">
        <f t="shared" si="144"/>
        <v>8310</v>
      </c>
      <c r="Q1579" s="1">
        <v>0</v>
      </c>
      <c r="R1579" s="1">
        <f t="shared" si="145"/>
        <v>0</v>
      </c>
      <c r="S1579" s="1">
        <f t="shared" si="146"/>
        <v>8310</v>
      </c>
      <c r="T1579" s="1">
        <v>0.48</v>
      </c>
      <c r="U1579" s="1">
        <f t="shared" si="147"/>
        <v>3988.7999999999997</v>
      </c>
      <c r="V1579" s="1">
        <f t="shared" si="148"/>
        <v>4321.2000000000007</v>
      </c>
      <c r="W1579" s="4">
        <f t="shared" si="149"/>
        <v>0.52000000000000013</v>
      </c>
      <c r="X1579" s="1" t="s">
        <v>147</v>
      </c>
      <c r="Y1579" s="1" t="s">
        <v>57</v>
      </c>
      <c r="Z1579" s="1" t="s">
        <v>41</v>
      </c>
      <c r="AA1579" s="2">
        <v>46131</v>
      </c>
      <c r="AB1579" s="1">
        <v>5</v>
      </c>
      <c r="AC1579" s="1" t="s">
        <v>42</v>
      </c>
    </row>
    <row r="1580" spans="1:29">
      <c r="A1580" s="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c r="P1580" s="1">
        <f t="shared" si="144"/>
        <v>1260</v>
      </c>
      <c r="Q1580" s="1">
        <v>0</v>
      </c>
      <c r="R1580" s="1">
        <f t="shared" si="145"/>
        <v>0</v>
      </c>
      <c r="S1580" s="1">
        <f t="shared" si="146"/>
        <v>1260</v>
      </c>
      <c r="T1580" s="1">
        <v>0.62</v>
      </c>
      <c r="U1580" s="1">
        <f t="shared" si="147"/>
        <v>781.2</v>
      </c>
      <c r="V1580" s="1">
        <f t="shared" si="148"/>
        <v>478.79999999999995</v>
      </c>
      <c r="W1580" s="4">
        <f t="shared" si="149"/>
        <v>0.37999999999999995</v>
      </c>
      <c r="X1580" s="1" t="s">
        <v>56</v>
      </c>
      <c r="Y1580" s="1" t="s">
        <v>81</v>
      </c>
      <c r="Z1580" s="1" t="s">
        <v>41</v>
      </c>
      <c r="AA1580" s="2">
        <v>46137</v>
      </c>
      <c r="AB1580" s="1">
        <v>4</v>
      </c>
      <c r="AC1580" s="1" t="s">
        <v>42</v>
      </c>
    </row>
    <row r="1581" spans="1:29">
      <c r="A1581" s="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c r="P1581" s="1">
        <f t="shared" si="144"/>
        <v>14760</v>
      </c>
      <c r="Q1581" s="1">
        <v>0</v>
      </c>
      <c r="R1581" s="1">
        <f t="shared" si="145"/>
        <v>0</v>
      </c>
      <c r="S1581" s="1">
        <f t="shared" si="146"/>
        <v>14760</v>
      </c>
      <c r="T1581" s="1">
        <v>0.45</v>
      </c>
      <c r="U1581" s="1">
        <f t="shared" si="147"/>
        <v>6642</v>
      </c>
      <c r="V1581" s="1">
        <f t="shared" si="148"/>
        <v>8118</v>
      </c>
      <c r="W1581" s="4">
        <f t="shared" si="149"/>
        <v>0.55000000000000004</v>
      </c>
      <c r="X1581" s="1" t="s">
        <v>147</v>
      </c>
      <c r="Y1581" s="1" t="s">
        <v>57</v>
      </c>
      <c r="Z1581" s="1" t="s">
        <v>41</v>
      </c>
      <c r="AA1581" s="2">
        <v>46135</v>
      </c>
      <c r="AB1581" s="1">
        <v>4</v>
      </c>
      <c r="AC1581" s="1" t="s">
        <v>42</v>
      </c>
    </row>
    <row r="1582" spans="1:29">
      <c r="A1582" s="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c r="P1582" s="1">
        <f t="shared" si="144"/>
        <v>2080</v>
      </c>
      <c r="Q1582" s="1">
        <v>10</v>
      </c>
      <c r="R1582" s="1">
        <f t="shared" si="145"/>
        <v>208</v>
      </c>
      <c r="S1582" s="1">
        <f t="shared" si="146"/>
        <v>1872</v>
      </c>
      <c r="T1582" s="1">
        <v>0.5</v>
      </c>
      <c r="U1582" s="1">
        <f t="shared" si="147"/>
        <v>936</v>
      </c>
      <c r="V1582" s="1">
        <f t="shared" si="148"/>
        <v>936</v>
      </c>
      <c r="W1582" s="4">
        <f t="shared" si="149"/>
        <v>0.5</v>
      </c>
      <c r="X1582" s="1" t="s">
        <v>147</v>
      </c>
      <c r="Y1582" s="1" t="s">
        <v>40</v>
      </c>
      <c r="Z1582" s="1" t="s">
        <v>41</v>
      </c>
      <c r="AA1582" s="2">
        <v>46139</v>
      </c>
      <c r="AB1582" s="1">
        <v>4</v>
      </c>
      <c r="AC1582" s="1" t="s">
        <v>42</v>
      </c>
    </row>
    <row r="1583" spans="1:29">
      <c r="A1583" s="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c r="P1583" s="1">
        <f t="shared" si="144"/>
        <v>190440</v>
      </c>
      <c r="Q1583" s="1">
        <v>0</v>
      </c>
      <c r="R1583" s="1">
        <f t="shared" si="145"/>
        <v>0</v>
      </c>
      <c r="S1583" s="1">
        <f t="shared" si="146"/>
        <v>190440</v>
      </c>
      <c r="T1583" s="1">
        <v>0.57999999999999996</v>
      </c>
      <c r="U1583" s="1">
        <f t="shared" si="147"/>
        <v>110455.2</v>
      </c>
      <c r="V1583" s="1">
        <f t="shared" si="148"/>
        <v>79984.800000000003</v>
      </c>
      <c r="W1583" s="4">
        <f t="shared" si="149"/>
        <v>0.42000000000000004</v>
      </c>
      <c r="X1583" s="1" t="s">
        <v>65</v>
      </c>
      <c r="Y1583" s="1" t="s">
        <v>72</v>
      </c>
      <c r="Z1583" s="1" t="s">
        <v>41</v>
      </c>
      <c r="AA1583" s="2">
        <v>46133</v>
      </c>
      <c r="AB1583" s="1">
        <v>5</v>
      </c>
      <c r="AC1583" s="1" t="s">
        <v>42</v>
      </c>
    </row>
    <row r="1584" spans="1:29">
      <c r="A1584" s="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c r="P1584" s="1">
        <f t="shared" si="144"/>
        <v>9390</v>
      </c>
      <c r="Q1584" s="1">
        <v>0</v>
      </c>
      <c r="R1584" s="1">
        <f t="shared" si="145"/>
        <v>0</v>
      </c>
      <c r="S1584" s="1">
        <f t="shared" si="146"/>
        <v>9390</v>
      </c>
      <c r="T1584" s="1">
        <v>0.48</v>
      </c>
      <c r="U1584" s="1">
        <f t="shared" si="147"/>
        <v>4507.2</v>
      </c>
      <c r="V1584" s="1">
        <f t="shared" si="148"/>
        <v>4882.8</v>
      </c>
      <c r="W1584" s="4">
        <f t="shared" si="149"/>
        <v>0.52</v>
      </c>
      <c r="X1584" s="1" t="s">
        <v>92</v>
      </c>
      <c r="Y1584" s="1" t="s">
        <v>57</v>
      </c>
      <c r="Z1584" s="1" t="s">
        <v>41</v>
      </c>
      <c r="AA1584" s="2">
        <v>46139</v>
      </c>
      <c r="AB1584" s="1">
        <v>5</v>
      </c>
      <c r="AC1584" s="1" t="s">
        <v>42</v>
      </c>
    </row>
    <row r="1585" spans="1:29">
      <c r="A1585" s="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c r="P1585" s="1">
        <f t="shared" si="144"/>
        <v>201150</v>
      </c>
      <c r="Q1585" s="1">
        <v>10</v>
      </c>
      <c r="R1585" s="1">
        <f t="shared" si="145"/>
        <v>20115</v>
      </c>
      <c r="S1585" s="1">
        <f t="shared" si="146"/>
        <v>181035</v>
      </c>
      <c r="T1585" s="1">
        <v>0.57999999999999996</v>
      </c>
      <c r="U1585" s="1">
        <f t="shared" si="147"/>
        <v>105000.29999999999</v>
      </c>
      <c r="V1585" s="1">
        <f t="shared" si="148"/>
        <v>76034.700000000012</v>
      </c>
      <c r="W1585" s="4">
        <f t="shared" si="149"/>
        <v>0.42000000000000004</v>
      </c>
      <c r="X1585" s="1" t="s">
        <v>65</v>
      </c>
      <c r="Y1585" s="1" t="s">
        <v>81</v>
      </c>
      <c r="Z1585" s="1" t="s">
        <v>66</v>
      </c>
      <c r="AA1585" s="1"/>
      <c r="AB1585" s="1"/>
      <c r="AC1585" s="1" t="s">
        <v>42</v>
      </c>
    </row>
    <row r="1586" spans="1:29">
      <c r="A1586" s="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c r="P1586" s="1">
        <f t="shared" si="144"/>
        <v>327880</v>
      </c>
      <c r="Q1586" s="1">
        <v>0</v>
      </c>
      <c r="R1586" s="1">
        <f t="shared" si="145"/>
        <v>0</v>
      </c>
      <c r="S1586" s="1">
        <f t="shared" si="146"/>
        <v>327880</v>
      </c>
      <c r="T1586" s="1">
        <v>0.57999999999999996</v>
      </c>
      <c r="U1586" s="1">
        <f t="shared" si="147"/>
        <v>190170.4</v>
      </c>
      <c r="V1586" s="1">
        <f t="shared" si="148"/>
        <v>137709.6</v>
      </c>
      <c r="W1586" s="4">
        <f t="shared" si="149"/>
        <v>0.42000000000000004</v>
      </c>
      <c r="X1586" s="1" t="s">
        <v>65</v>
      </c>
      <c r="Y1586" s="1" t="s">
        <v>72</v>
      </c>
      <c r="Z1586" s="1" t="s">
        <v>51</v>
      </c>
      <c r="AA1586" s="2">
        <v>46134</v>
      </c>
      <c r="AB1586" s="1"/>
      <c r="AC1586" s="1" t="s">
        <v>42</v>
      </c>
    </row>
    <row r="1587" spans="1:29">
      <c r="A1587" s="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c r="P1587" s="1">
        <f t="shared" si="144"/>
        <v>12800</v>
      </c>
      <c r="Q1587" s="1">
        <v>0</v>
      </c>
      <c r="R1587" s="1">
        <f t="shared" si="145"/>
        <v>0</v>
      </c>
      <c r="S1587" s="1">
        <f t="shared" si="146"/>
        <v>12800</v>
      </c>
      <c r="T1587" s="1">
        <v>0.52</v>
      </c>
      <c r="U1587" s="1">
        <f t="shared" si="147"/>
        <v>6656</v>
      </c>
      <c r="V1587" s="1">
        <f t="shared" si="148"/>
        <v>6144</v>
      </c>
      <c r="W1587" s="4">
        <f t="shared" si="149"/>
        <v>0.48</v>
      </c>
      <c r="X1587" s="1" t="s">
        <v>39</v>
      </c>
      <c r="Y1587" s="1" t="s">
        <v>57</v>
      </c>
      <c r="Z1587" s="1" t="s">
        <v>51</v>
      </c>
      <c r="AA1587" s="2">
        <v>46134</v>
      </c>
      <c r="AB1587" s="1"/>
      <c r="AC1587" s="1" t="s">
        <v>42</v>
      </c>
    </row>
    <row r="1588" spans="1:29">
      <c r="A1588" s="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c r="P1588" s="1">
        <f t="shared" si="144"/>
        <v>3600</v>
      </c>
      <c r="Q1588" s="1">
        <v>0</v>
      </c>
      <c r="R1588" s="1">
        <f t="shared" si="145"/>
        <v>0</v>
      </c>
      <c r="S1588" s="1">
        <f t="shared" si="146"/>
        <v>3600</v>
      </c>
      <c r="T1588" s="1">
        <v>0.35</v>
      </c>
      <c r="U1588" s="1">
        <f t="shared" si="147"/>
        <v>1260</v>
      </c>
      <c r="V1588" s="1">
        <f t="shared" si="148"/>
        <v>2340</v>
      </c>
      <c r="W1588" s="4">
        <f t="shared" si="149"/>
        <v>0.65</v>
      </c>
      <c r="X1588" s="1" t="s">
        <v>65</v>
      </c>
      <c r="Y1588" s="1" t="s">
        <v>81</v>
      </c>
      <c r="Z1588" s="1" t="s">
        <v>66</v>
      </c>
      <c r="AA1588" s="1"/>
      <c r="AB1588" s="1"/>
      <c r="AC1588" s="1" t="s">
        <v>42</v>
      </c>
    </row>
    <row r="1589" spans="1:29">
      <c r="A1589" s="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c r="P1589" s="1">
        <f t="shared" si="144"/>
        <v>13950</v>
      </c>
      <c r="Q1589" s="1">
        <v>0</v>
      </c>
      <c r="R1589" s="1">
        <f t="shared" si="145"/>
        <v>0</v>
      </c>
      <c r="S1589" s="1">
        <f t="shared" si="146"/>
        <v>13950</v>
      </c>
      <c r="T1589" s="1">
        <v>0.47</v>
      </c>
      <c r="U1589" s="1">
        <f t="shared" si="147"/>
        <v>6556.5</v>
      </c>
      <c r="V1589" s="1">
        <f t="shared" si="148"/>
        <v>7393.5</v>
      </c>
      <c r="W1589" s="4">
        <f t="shared" si="149"/>
        <v>0.53</v>
      </c>
      <c r="X1589" s="1" t="s">
        <v>147</v>
      </c>
      <c r="Y1589" s="1" t="s">
        <v>40</v>
      </c>
      <c r="Z1589" s="1" t="s">
        <v>41</v>
      </c>
      <c r="AA1589" s="2">
        <v>46140</v>
      </c>
      <c r="AB1589" s="1">
        <v>3</v>
      </c>
      <c r="AC1589" s="1" t="s">
        <v>42</v>
      </c>
    </row>
    <row r="1590" spans="1:29">
      <c r="A1590" s="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c r="P1590" s="1">
        <f t="shared" si="144"/>
        <v>8080</v>
      </c>
      <c r="Q1590" s="1">
        <v>10</v>
      </c>
      <c r="R1590" s="1">
        <f t="shared" si="145"/>
        <v>808</v>
      </c>
      <c r="S1590" s="1">
        <f t="shared" si="146"/>
        <v>7272</v>
      </c>
      <c r="T1590" s="1">
        <v>0.47</v>
      </c>
      <c r="U1590" s="1">
        <f t="shared" si="147"/>
        <v>3417.8399999999997</v>
      </c>
      <c r="V1590" s="1">
        <f t="shared" si="148"/>
        <v>3854.1600000000003</v>
      </c>
      <c r="W1590" s="4">
        <f t="shared" si="149"/>
        <v>0.53</v>
      </c>
      <c r="X1590" s="1" t="s">
        <v>39</v>
      </c>
      <c r="Y1590" s="1" t="s">
        <v>81</v>
      </c>
      <c r="Z1590" s="1" t="s">
        <v>41</v>
      </c>
      <c r="AA1590" s="2">
        <v>46141</v>
      </c>
      <c r="AB1590" s="1">
        <v>5</v>
      </c>
      <c r="AC1590" s="1" t="s">
        <v>42</v>
      </c>
    </row>
    <row r="1591" spans="1:29">
      <c r="A1591" s="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c r="P1591" s="1">
        <f t="shared" si="144"/>
        <v>880</v>
      </c>
      <c r="Q1591" s="1">
        <v>0</v>
      </c>
      <c r="R1591" s="1">
        <f t="shared" si="145"/>
        <v>0</v>
      </c>
      <c r="S1591" s="1">
        <f t="shared" si="146"/>
        <v>880</v>
      </c>
      <c r="T1591" s="1">
        <v>0.35</v>
      </c>
      <c r="U1591" s="1">
        <f t="shared" si="147"/>
        <v>308</v>
      </c>
      <c r="V1591" s="1">
        <f t="shared" si="148"/>
        <v>572</v>
      </c>
      <c r="W1591" s="4">
        <f t="shared" si="149"/>
        <v>0.65</v>
      </c>
      <c r="X1591" s="1" t="s">
        <v>104</v>
      </c>
      <c r="Y1591" s="1" t="s">
        <v>57</v>
      </c>
      <c r="Z1591" s="1" t="s">
        <v>41</v>
      </c>
      <c r="AA1591" s="2">
        <v>46139</v>
      </c>
      <c r="AB1591" s="1">
        <v>3</v>
      </c>
      <c r="AC1591" s="1" t="s">
        <v>42</v>
      </c>
    </row>
    <row r="1592" spans="1:29">
      <c r="A1592" s="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c r="P1592" s="1">
        <f t="shared" si="144"/>
        <v>32000</v>
      </c>
      <c r="Q1592" s="1">
        <v>30</v>
      </c>
      <c r="R1592" s="1">
        <f t="shared" si="145"/>
        <v>9600</v>
      </c>
      <c r="S1592" s="1">
        <f t="shared" si="146"/>
        <v>22400</v>
      </c>
      <c r="T1592" s="1">
        <v>0.48</v>
      </c>
      <c r="U1592" s="1">
        <f t="shared" si="147"/>
        <v>10752</v>
      </c>
      <c r="V1592" s="1">
        <f t="shared" si="148"/>
        <v>11648</v>
      </c>
      <c r="W1592" s="4">
        <f t="shared" si="149"/>
        <v>0.52</v>
      </c>
      <c r="X1592" s="1" t="s">
        <v>65</v>
      </c>
      <c r="Y1592" s="1" t="s">
        <v>72</v>
      </c>
      <c r="Z1592" s="1" t="s">
        <v>41</v>
      </c>
      <c r="AA1592" s="2">
        <v>46135</v>
      </c>
      <c r="AB1592" s="1">
        <v>4</v>
      </c>
      <c r="AC1592" s="1" t="s">
        <v>42</v>
      </c>
    </row>
    <row r="1593" spans="1:29">
      <c r="A1593" s="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c r="P1593" s="1">
        <f t="shared" si="144"/>
        <v>17040</v>
      </c>
      <c r="Q1593" s="1">
        <v>10</v>
      </c>
      <c r="R1593" s="1">
        <f t="shared" si="145"/>
        <v>1704</v>
      </c>
      <c r="S1593" s="1">
        <f t="shared" si="146"/>
        <v>15336</v>
      </c>
      <c r="T1593" s="1">
        <v>0.5</v>
      </c>
      <c r="U1593" s="1">
        <f t="shared" si="147"/>
        <v>7668</v>
      </c>
      <c r="V1593" s="1">
        <f t="shared" si="148"/>
        <v>7668</v>
      </c>
      <c r="W1593" s="4">
        <f t="shared" si="149"/>
        <v>0.5</v>
      </c>
      <c r="X1593" s="1" t="s">
        <v>56</v>
      </c>
      <c r="Y1593" s="1" t="s">
        <v>72</v>
      </c>
      <c r="Z1593" s="1" t="s">
        <v>120</v>
      </c>
      <c r="AA1593" s="1"/>
      <c r="AB1593" s="1"/>
      <c r="AC1593" s="1" t="s">
        <v>42</v>
      </c>
    </row>
    <row r="1594" spans="1:29">
      <c r="A1594" s="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c r="P1594" s="1">
        <f t="shared" si="144"/>
        <v>1400</v>
      </c>
      <c r="Q1594" s="1">
        <v>10</v>
      </c>
      <c r="R1594" s="1">
        <f t="shared" si="145"/>
        <v>140</v>
      </c>
      <c r="S1594" s="1">
        <f t="shared" si="146"/>
        <v>1260</v>
      </c>
      <c r="T1594" s="1">
        <v>0.47</v>
      </c>
      <c r="U1594" s="1">
        <f t="shared" si="147"/>
        <v>592.19999999999993</v>
      </c>
      <c r="V1594" s="1">
        <f t="shared" si="148"/>
        <v>667.80000000000007</v>
      </c>
      <c r="W1594" s="4">
        <f t="shared" si="149"/>
        <v>0.53</v>
      </c>
      <c r="X1594" s="1" t="s">
        <v>56</v>
      </c>
      <c r="Y1594" s="1" t="s">
        <v>72</v>
      </c>
      <c r="Z1594" s="1" t="s">
        <v>120</v>
      </c>
      <c r="AA1594" s="1"/>
      <c r="AB1594" s="1"/>
      <c r="AC1594" s="1" t="s">
        <v>42</v>
      </c>
    </row>
    <row r="1595" spans="1:29">
      <c r="A1595" s="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c r="P1595" s="1">
        <f t="shared" si="144"/>
        <v>3600</v>
      </c>
      <c r="Q1595" s="1">
        <v>15</v>
      </c>
      <c r="R1595" s="1">
        <f t="shared" si="145"/>
        <v>540</v>
      </c>
      <c r="S1595" s="1">
        <f t="shared" si="146"/>
        <v>3060</v>
      </c>
      <c r="T1595" s="1">
        <v>0.35</v>
      </c>
      <c r="U1595" s="1">
        <f t="shared" si="147"/>
        <v>1071</v>
      </c>
      <c r="V1595" s="1">
        <f t="shared" si="148"/>
        <v>1989</v>
      </c>
      <c r="W1595" s="4">
        <f t="shared" si="149"/>
        <v>0.65</v>
      </c>
      <c r="X1595" s="1" t="s">
        <v>92</v>
      </c>
      <c r="Y1595" s="1" t="s">
        <v>72</v>
      </c>
      <c r="Z1595" s="1" t="s">
        <v>66</v>
      </c>
      <c r="AA1595" s="1"/>
      <c r="AB1595" s="1"/>
      <c r="AC1595" s="1" t="s">
        <v>42</v>
      </c>
    </row>
    <row r="1596" spans="1:29">
      <c r="A1596" s="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c r="P1596" s="1">
        <f t="shared" si="144"/>
        <v>22840</v>
      </c>
      <c r="Q1596" s="1">
        <v>10</v>
      </c>
      <c r="R1596" s="1">
        <f t="shared" si="145"/>
        <v>2284</v>
      </c>
      <c r="S1596" s="1">
        <f t="shared" si="146"/>
        <v>20556</v>
      </c>
      <c r="T1596" s="1">
        <v>0.47</v>
      </c>
      <c r="U1596" s="1">
        <f t="shared" si="147"/>
        <v>9661.32</v>
      </c>
      <c r="V1596" s="1">
        <f t="shared" si="148"/>
        <v>10894.68</v>
      </c>
      <c r="W1596" s="4">
        <f t="shared" si="149"/>
        <v>0.53</v>
      </c>
      <c r="X1596" s="1" t="s">
        <v>39</v>
      </c>
      <c r="Y1596" s="1" t="s">
        <v>72</v>
      </c>
      <c r="Z1596" s="1" t="s">
        <v>41</v>
      </c>
      <c r="AA1596" s="2">
        <v>46137</v>
      </c>
      <c r="AB1596" s="1">
        <v>4</v>
      </c>
      <c r="AC1596" s="1" t="s">
        <v>42</v>
      </c>
    </row>
    <row r="1597" spans="1:29">
      <c r="A1597" s="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c r="P1597" s="1">
        <f t="shared" si="144"/>
        <v>1480</v>
      </c>
      <c r="Q1597" s="1">
        <v>0</v>
      </c>
      <c r="R1597" s="1">
        <f t="shared" si="145"/>
        <v>0</v>
      </c>
      <c r="S1597" s="1">
        <f t="shared" si="146"/>
        <v>1480</v>
      </c>
      <c r="T1597" s="1">
        <v>0.47</v>
      </c>
      <c r="U1597" s="1">
        <f t="shared" si="147"/>
        <v>695.59999999999991</v>
      </c>
      <c r="V1597" s="1">
        <f t="shared" si="148"/>
        <v>784.40000000000009</v>
      </c>
      <c r="W1597" s="4">
        <f t="shared" si="149"/>
        <v>0.53</v>
      </c>
      <c r="X1597" s="1" t="s">
        <v>147</v>
      </c>
      <c r="Y1597" s="1" t="s">
        <v>40</v>
      </c>
      <c r="Z1597" s="1" t="s">
        <v>41</v>
      </c>
      <c r="AA1597" s="2">
        <v>46139</v>
      </c>
      <c r="AB1597" s="1">
        <v>5</v>
      </c>
      <c r="AC1597" s="1" t="s">
        <v>42</v>
      </c>
    </row>
    <row r="1598" spans="1:29">
      <c r="A1598" s="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c r="P1598" s="1">
        <f t="shared" si="144"/>
        <v>6640</v>
      </c>
      <c r="Q1598" s="1">
        <v>0</v>
      </c>
      <c r="R1598" s="1">
        <f t="shared" si="145"/>
        <v>0</v>
      </c>
      <c r="S1598" s="1">
        <f t="shared" si="146"/>
        <v>6640</v>
      </c>
      <c r="T1598" s="1">
        <v>0.57999999999999996</v>
      </c>
      <c r="U1598" s="1">
        <f t="shared" si="147"/>
        <v>3851.2</v>
      </c>
      <c r="V1598" s="1">
        <f t="shared" si="148"/>
        <v>2788.8</v>
      </c>
      <c r="W1598" s="4">
        <f t="shared" si="149"/>
        <v>0.42000000000000004</v>
      </c>
      <c r="X1598" s="1" t="s">
        <v>104</v>
      </c>
      <c r="Y1598" s="1" t="s">
        <v>72</v>
      </c>
      <c r="Z1598" s="1" t="s">
        <v>41</v>
      </c>
      <c r="AA1598" s="2">
        <v>46137</v>
      </c>
      <c r="AB1598" s="1">
        <v>4</v>
      </c>
      <c r="AC1598" s="1" t="s">
        <v>42</v>
      </c>
    </row>
    <row r="1599" spans="1:29">
      <c r="A1599" s="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c r="P1599" s="1">
        <f t="shared" si="144"/>
        <v>800</v>
      </c>
      <c r="Q1599" s="1">
        <v>10</v>
      </c>
      <c r="R1599" s="1">
        <f t="shared" si="145"/>
        <v>80</v>
      </c>
      <c r="S1599" s="1">
        <f t="shared" si="146"/>
        <v>720</v>
      </c>
      <c r="T1599" s="1">
        <v>0.35</v>
      </c>
      <c r="U1599" s="1">
        <f t="shared" si="147"/>
        <v>251.99999999999997</v>
      </c>
      <c r="V1599" s="1">
        <f t="shared" si="148"/>
        <v>468</v>
      </c>
      <c r="W1599" s="4">
        <f t="shared" si="149"/>
        <v>0.65</v>
      </c>
      <c r="X1599" s="1" t="s">
        <v>39</v>
      </c>
      <c r="Y1599" s="1" t="s">
        <v>72</v>
      </c>
      <c r="Z1599" s="1" t="s">
        <v>41</v>
      </c>
      <c r="AA1599" s="2">
        <v>46141</v>
      </c>
      <c r="AB1599" s="1">
        <v>4</v>
      </c>
      <c r="AC1599" s="1" t="s">
        <v>42</v>
      </c>
    </row>
    <row r="1600" spans="1:29">
      <c r="A1600" s="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c r="P1600" s="1">
        <f t="shared" si="144"/>
        <v>1220</v>
      </c>
      <c r="Q1600" s="1">
        <v>20</v>
      </c>
      <c r="R1600" s="1">
        <f t="shared" si="145"/>
        <v>244</v>
      </c>
      <c r="S1600" s="1">
        <f t="shared" si="146"/>
        <v>976</v>
      </c>
      <c r="T1600" s="1">
        <v>0.62</v>
      </c>
      <c r="U1600" s="1">
        <f t="shared" si="147"/>
        <v>605.12</v>
      </c>
      <c r="V1600" s="1">
        <f t="shared" si="148"/>
        <v>370.88</v>
      </c>
      <c r="W1600" s="4">
        <f t="shared" si="149"/>
        <v>0.38</v>
      </c>
      <c r="X1600" s="1" t="s">
        <v>92</v>
      </c>
      <c r="Y1600" s="1" t="s">
        <v>81</v>
      </c>
      <c r="Z1600" s="1" t="s">
        <v>41</v>
      </c>
      <c r="AA1600" s="2">
        <v>46142</v>
      </c>
      <c r="AB1600" s="1">
        <v>5</v>
      </c>
      <c r="AC1600" s="1" t="s">
        <v>42</v>
      </c>
    </row>
    <row r="1601" spans="1:29">
      <c r="A1601" s="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c r="P1601" s="1">
        <f t="shared" si="144"/>
        <v>2120</v>
      </c>
      <c r="Q1601" s="1">
        <v>0</v>
      </c>
      <c r="R1601" s="1">
        <f t="shared" si="145"/>
        <v>0</v>
      </c>
      <c r="S1601" s="1">
        <f t="shared" si="146"/>
        <v>2120</v>
      </c>
      <c r="T1601" s="1">
        <v>0.52</v>
      </c>
      <c r="U1601" s="1">
        <f t="shared" si="147"/>
        <v>1102.4000000000001</v>
      </c>
      <c r="V1601" s="1">
        <f t="shared" si="148"/>
        <v>1017.5999999999999</v>
      </c>
      <c r="W1601" s="4">
        <f t="shared" si="149"/>
        <v>0.48</v>
      </c>
      <c r="X1601" s="1" t="s">
        <v>92</v>
      </c>
      <c r="Y1601" s="1" t="s">
        <v>40</v>
      </c>
      <c r="Z1601" s="1" t="s">
        <v>41</v>
      </c>
      <c r="AA1601" s="2">
        <v>46138</v>
      </c>
      <c r="AB1601" s="1">
        <v>4</v>
      </c>
      <c r="AC1601" s="1" t="s">
        <v>42</v>
      </c>
    </row>
    <row r="1602" spans="1:29">
      <c r="A1602" s="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c r="P1602" s="1">
        <f t="shared" si="144"/>
        <v>1710</v>
      </c>
      <c r="Q1602" s="1">
        <v>15</v>
      </c>
      <c r="R1602" s="1">
        <f t="shared" si="145"/>
        <v>256.5</v>
      </c>
      <c r="S1602" s="1">
        <f t="shared" si="146"/>
        <v>1453.5</v>
      </c>
      <c r="T1602" s="1">
        <v>0.62</v>
      </c>
      <c r="U1602" s="1">
        <f t="shared" si="147"/>
        <v>901.17</v>
      </c>
      <c r="V1602" s="1">
        <f t="shared" si="148"/>
        <v>552.33000000000004</v>
      </c>
      <c r="W1602" s="4">
        <f t="shared" si="149"/>
        <v>0.38</v>
      </c>
      <c r="X1602" s="1" t="s">
        <v>56</v>
      </c>
      <c r="Y1602" s="1" t="s">
        <v>81</v>
      </c>
      <c r="Z1602" s="1" t="s">
        <v>41</v>
      </c>
      <c r="AA1602" s="2">
        <v>46141</v>
      </c>
      <c r="AB1602" s="1">
        <v>4</v>
      </c>
      <c r="AC1602" s="1" t="s">
        <v>42</v>
      </c>
    </row>
    <row r="1603" spans="1:29">
      <c r="A1603" s="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c r="P1603" s="1">
        <f t="shared" ref="P1603:P1666" si="150">PRODUCT(N1603,O1603)</f>
        <v>1680</v>
      </c>
      <c r="Q1603" s="1">
        <v>15</v>
      </c>
      <c r="R1603" s="1">
        <f t="shared" ref="R1603:R1666" si="151">P1603*(Q1603/100)</f>
        <v>252</v>
      </c>
      <c r="S1603" s="1">
        <f t="shared" ref="S1603:S1666" si="152">P1603-R1603</f>
        <v>1428</v>
      </c>
      <c r="T1603" s="1">
        <v>0.5</v>
      </c>
      <c r="U1603" s="1">
        <f t="shared" ref="U1603:U1666" si="153">S1603*T1603</f>
        <v>714</v>
      </c>
      <c r="V1603" s="1">
        <f t="shared" ref="V1603:V1666" si="154">S1603-U1603</f>
        <v>714</v>
      </c>
      <c r="W1603" s="4">
        <f t="shared" ref="W1603:W1666" si="155">(V1603/S1603)</f>
        <v>0.5</v>
      </c>
      <c r="X1603" s="1" t="s">
        <v>92</v>
      </c>
      <c r="Y1603" s="1" t="s">
        <v>81</v>
      </c>
      <c r="Z1603" s="1" t="s">
        <v>41</v>
      </c>
      <c r="AA1603" s="2">
        <v>46139</v>
      </c>
      <c r="AB1603" s="1">
        <v>5</v>
      </c>
      <c r="AC1603" s="1" t="s">
        <v>42</v>
      </c>
    </row>
    <row r="1604" spans="1:29">
      <c r="A1604" s="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c r="P1604" s="1">
        <f t="shared" si="150"/>
        <v>135210</v>
      </c>
      <c r="Q1604" s="1">
        <v>30</v>
      </c>
      <c r="R1604" s="1">
        <f t="shared" si="151"/>
        <v>40563</v>
      </c>
      <c r="S1604" s="1">
        <f t="shared" si="152"/>
        <v>94647</v>
      </c>
      <c r="T1604" s="1">
        <v>0.57999999999999996</v>
      </c>
      <c r="U1604" s="1">
        <f t="shared" si="153"/>
        <v>54895.259999999995</v>
      </c>
      <c r="V1604" s="1">
        <f t="shared" si="154"/>
        <v>39751.740000000005</v>
      </c>
      <c r="W1604" s="4">
        <f t="shared" si="155"/>
        <v>0.42000000000000004</v>
      </c>
      <c r="X1604" s="1" t="s">
        <v>104</v>
      </c>
      <c r="Y1604" s="1" t="s">
        <v>72</v>
      </c>
      <c r="Z1604" s="1" t="s">
        <v>41</v>
      </c>
      <c r="AA1604" s="2">
        <v>46144</v>
      </c>
      <c r="AB1604" s="1">
        <v>3</v>
      </c>
      <c r="AC1604" s="1" t="s">
        <v>42</v>
      </c>
    </row>
    <row r="1605" spans="1:29">
      <c r="A1605" s="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c r="P1605" s="1">
        <f t="shared" si="150"/>
        <v>3800</v>
      </c>
      <c r="Q1605" s="1">
        <v>5</v>
      </c>
      <c r="R1605" s="1">
        <f t="shared" si="151"/>
        <v>190</v>
      </c>
      <c r="S1605" s="1">
        <f t="shared" si="152"/>
        <v>3610</v>
      </c>
      <c r="T1605" s="1">
        <v>0.5</v>
      </c>
      <c r="U1605" s="1">
        <f t="shared" si="153"/>
        <v>1805</v>
      </c>
      <c r="V1605" s="1">
        <f t="shared" si="154"/>
        <v>1805</v>
      </c>
      <c r="W1605" s="4">
        <f t="shared" si="155"/>
        <v>0.5</v>
      </c>
      <c r="X1605" s="1" t="s">
        <v>56</v>
      </c>
      <c r="Y1605" s="1" t="s">
        <v>81</v>
      </c>
      <c r="Z1605" s="1" t="s">
        <v>22</v>
      </c>
      <c r="AA1605" s="1"/>
      <c r="AB1605" s="1"/>
      <c r="AC1605" s="1" t="s">
        <v>93</v>
      </c>
    </row>
    <row r="1606" spans="1:29">
      <c r="A1606" s="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c r="P1606" s="1">
        <f t="shared" si="150"/>
        <v>2300</v>
      </c>
      <c r="Q1606" s="1">
        <v>30</v>
      </c>
      <c r="R1606" s="1">
        <f t="shared" si="151"/>
        <v>690</v>
      </c>
      <c r="S1606" s="1">
        <f t="shared" si="152"/>
        <v>1610</v>
      </c>
      <c r="T1606" s="1">
        <v>0.62</v>
      </c>
      <c r="U1606" s="1">
        <f t="shared" si="153"/>
        <v>998.2</v>
      </c>
      <c r="V1606" s="1">
        <f t="shared" si="154"/>
        <v>611.79999999999995</v>
      </c>
      <c r="W1606" s="4">
        <f t="shared" si="155"/>
        <v>0.37999999999999995</v>
      </c>
      <c r="X1606" s="1" t="s">
        <v>104</v>
      </c>
      <c r="Y1606" s="1" t="s">
        <v>72</v>
      </c>
      <c r="Z1606" s="1" t="s">
        <v>41</v>
      </c>
      <c r="AA1606" s="2">
        <v>46142</v>
      </c>
      <c r="AB1606" s="1">
        <v>4</v>
      </c>
      <c r="AC1606" s="1" t="s">
        <v>42</v>
      </c>
    </row>
    <row r="1607" spans="1:29">
      <c r="A1607" s="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c r="P1607" s="1">
        <f t="shared" si="150"/>
        <v>3800</v>
      </c>
      <c r="Q1607" s="1">
        <v>20</v>
      </c>
      <c r="R1607" s="1">
        <f t="shared" si="151"/>
        <v>760</v>
      </c>
      <c r="S1607" s="1">
        <f t="shared" si="152"/>
        <v>3040</v>
      </c>
      <c r="T1607" s="1">
        <v>0.62</v>
      </c>
      <c r="U1607" s="1">
        <f t="shared" si="153"/>
        <v>1884.8</v>
      </c>
      <c r="V1607" s="1">
        <f t="shared" si="154"/>
        <v>1155.2</v>
      </c>
      <c r="W1607" s="4">
        <f t="shared" si="155"/>
        <v>0.38</v>
      </c>
      <c r="X1607" s="1" t="s">
        <v>104</v>
      </c>
      <c r="Y1607" s="1" t="s">
        <v>57</v>
      </c>
      <c r="Z1607" s="1" t="s">
        <v>41</v>
      </c>
      <c r="AA1607" s="2">
        <v>46144</v>
      </c>
      <c r="AB1607" s="1">
        <v>3</v>
      </c>
      <c r="AC1607" s="1" t="s">
        <v>42</v>
      </c>
    </row>
    <row r="1608" spans="1:29">
      <c r="A1608" s="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c r="P1608" s="1">
        <f t="shared" si="150"/>
        <v>41300</v>
      </c>
      <c r="Q1608" s="1">
        <v>5</v>
      </c>
      <c r="R1608" s="1">
        <f t="shared" si="151"/>
        <v>2065</v>
      </c>
      <c r="S1608" s="1">
        <f t="shared" si="152"/>
        <v>39235</v>
      </c>
      <c r="T1608" s="1">
        <v>0.57999999999999996</v>
      </c>
      <c r="U1608" s="1">
        <f t="shared" si="153"/>
        <v>22756.3</v>
      </c>
      <c r="V1608" s="1">
        <f t="shared" si="154"/>
        <v>16478.7</v>
      </c>
      <c r="W1608" s="4">
        <f t="shared" si="155"/>
        <v>0.42000000000000004</v>
      </c>
      <c r="X1608" s="1" t="s">
        <v>147</v>
      </c>
      <c r="Y1608" s="1" t="s">
        <v>81</v>
      </c>
      <c r="Z1608" s="1" t="s">
        <v>51</v>
      </c>
      <c r="AA1608" s="2">
        <v>46142</v>
      </c>
      <c r="AB1608" s="1"/>
      <c r="AC1608" s="1" t="s">
        <v>42</v>
      </c>
    </row>
    <row r="1609" spans="1:29">
      <c r="A1609" s="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c r="P1609" s="1">
        <f t="shared" si="150"/>
        <v>13080</v>
      </c>
      <c r="Q1609" s="1">
        <v>10</v>
      </c>
      <c r="R1609" s="1">
        <f t="shared" si="151"/>
        <v>1308</v>
      </c>
      <c r="S1609" s="1">
        <f t="shared" si="152"/>
        <v>11772</v>
      </c>
      <c r="T1609" s="1">
        <v>0.45</v>
      </c>
      <c r="U1609" s="1">
        <f t="shared" si="153"/>
        <v>5297.4000000000005</v>
      </c>
      <c r="V1609" s="1">
        <f t="shared" si="154"/>
        <v>6474.5999999999995</v>
      </c>
      <c r="W1609" s="4">
        <f t="shared" si="155"/>
        <v>0.54999999999999993</v>
      </c>
      <c r="X1609" s="1" t="s">
        <v>50</v>
      </c>
      <c r="Y1609" s="1" t="s">
        <v>57</v>
      </c>
      <c r="Z1609" s="1" t="s">
        <v>41</v>
      </c>
      <c r="AA1609" s="2">
        <v>46142</v>
      </c>
      <c r="AB1609" s="1">
        <v>5</v>
      </c>
      <c r="AC1609" s="1" t="s">
        <v>42</v>
      </c>
    </row>
    <row r="1610" spans="1:29">
      <c r="A1610" s="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c r="P1610" s="1">
        <f t="shared" si="150"/>
        <v>18100</v>
      </c>
      <c r="Q1610" s="1">
        <v>0</v>
      </c>
      <c r="R1610" s="1">
        <f t="shared" si="151"/>
        <v>0</v>
      </c>
      <c r="S1610" s="1">
        <f t="shared" si="152"/>
        <v>18100</v>
      </c>
      <c r="T1610" s="1">
        <v>0.57999999999999996</v>
      </c>
      <c r="U1610" s="1">
        <f t="shared" si="153"/>
        <v>10498</v>
      </c>
      <c r="V1610" s="1">
        <f t="shared" si="154"/>
        <v>7602</v>
      </c>
      <c r="W1610" s="4">
        <f t="shared" si="155"/>
        <v>0.42</v>
      </c>
      <c r="X1610" s="1" t="s">
        <v>147</v>
      </c>
      <c r="Y1610" s="1" t="s">
        <v>72</v>
      </c>
      <c r="Z1610" s="1" t="s">
        <v>66</v>
      </c>
      <c r="AA1610" s="1"/>
      <c r="AB1610" s="1"/>
      <c r="AC1610" s="1" t="s">
        <v>42</v>
      </c>
    </row>
    <row r="1611" spans="1:29">
      <c r="A1611" s="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c r="P1611" s="1">
        <f t="shared" si="150"/>
        <v>9450</v>
      </c>
      <c r="Q1611" s="1">
        <v>0</v>
      </c>
      <c r="R1611" s="1">
        <f t="shared" si="151"/>
        <v>0</v>
      </c>
      <c r="S1611" s="1">
        <f t="shared" si="152"/>
        <v>9450</v>
      </c>
      <c r="T1611" s="1">
        <v>0.5</v>
      </c>
      <c r="U1611" s="1">
        <f t="shared" si="153"/>
        <v>4725</v>
      </c>
      <c r="V1611" s="1">
        <f t="shared" si="154"/>
        <v>4725</v>
      </c>
      <c r="W1611" s="4">
        <f t="shared" si="155"/>
        <v>0.5</v>
      </c>
      <c r="X1611" s="1" t="s">
        <v>92</v>
      </c>
      <c r="Y1611" s="1" t="s">
        <v>57</v>
      </c>
      <c r="Z1611" s="1" t="s">
        <v>66</v>
      </c>
      <c r="AA1611" s="1"/>
      <c r="AB1611" s="1"/>
      <c r="AC1611" s="1" t="s">
        <v>42</v>
      </c>
    </row>
    <row r="1612" spans="1:29">
      <c r="A1612" s="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c r="P1612" s="1">
        <f t="shared" si="150"/>
        <v>8160</v>
      </c>
      <c r="Q1612" s="1">
        <v>25</v>
      </c>
      <c r="R1612" s="1">
        <f t="shared" si="151"/>
        <v>2040</v>
      </c>
      <c r="S1612" s="1">
        <f t="shared" si="152"/>
        <v>6120</v>
      </c>
      <c r="T1612" s="1">
        <v>0.45</v>
      </c>
      <c r="U1612" s="1">
        <f t="shared" si="153"/>
        <v>2754</v>
      </c>
      <c r="V1612" s="1">
        <f t="shared" si="154"/>
        <v>3366</v>
      </c>
      <c r="W1612" s="4">
        <f t="shared" si="155"/>
        <v>0.55000000000000004</v>
      </c>
      <c r="X1612" s="1" t="s">
        <v>56</v>
      </c>
      <c r="Y1612" s="1" t="s">
        <v>72</v>
      </c>
      <c r="Z1612" s="1" t="s">
        <v>41</v>
      </c>
      <c r="AA1612" s="2">
        <v>46141</v>
      </c>
      <c r="AB1612" s="1">
        <v>4</v>
      </c>
      <c r="AC1612" s="1" t="s">
        <v>42</v>
      </c>
    </row>
    <row r="1613" spans="1:29">
      <c r="A1613" s="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c r="P1613" s="1">
        <f t="shared" si="150"/>
        <v>43600</v>
      </c>
      <c r="Q1613" s="1">
        <v>30</v>
      </c>
      <c r="R1613" s="1">
        <f t="shared" si="151"/>
        <v>13080</v>
      </c>
      <c r="S1613" s="1">
        <f t="shared" si="152"/>
        <v>30520</v>
      </c>
      <c r="T1613" s="1">
        <v>0.48</v>
      </c>
      <c r="U1613" s="1">
        <f t="shared" si="153"/>
        <v>14649.6</v>
      </c>
      <c r="V1613" s="1">
        <f t="shared" si="154"/>
        <v>15870.4</v>
      </c>
      <c r="W1613" s="4">
        <f t="shared" si="155"/>
        <v>0.52</v>
      </c>
      <c r="X1613" s="1" t="s">
        <v>56</v>
      </c>
      <c r="Y1613" s="1" t="s">
        <v>40</v>
      </c>
      <c r="Z1613" s="1" t="s">
        <v>41</v>
      </c>
      <c r="AA1613" s="2">
        <v>46145</v>
      </c>
      <c r="AB1613" s="1">
        <v>3</v>
      </c>
      <c r="AC1613" s="1" t="s">
        <v>42</v>
      </c>
    </row>
    <row r="1614" spans="1:29">
      <c r="A1614" s="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c r="P1614" s="1">
        <f t="shared" si="150"/>
        <v>1100</v>
      </c>
      <c r="Q1614" s="1">
        <v>20</v>
      </c>
      <c r="R1614" s="1">
        <f t="shared" si="151"/>
        <v>220</v>
      </c>
      <c r="S1614" s="1">
        <f t="shared" si="152"/>
        <v>880</v>
      </c>
      <c r="T1614" s="1">
        <v>0.35</v>
      </c>
      <c r="U1614" s="1">
        <f t="shared" si="153"/>
        <v>308</v>
      </c>
      <c r="V1614" s="1">
        <f t="shared" si="154"/>
        <v>572</v>
      </c>
      <c r="W1614" s="4">
        <f t="shared" si="155"/>
        <v>0.65</v>
      </c>
      <c r="X1614" s="1" t="s">
        <v>39</v>
      </c>
      <c r="Y1614" s="1" t="s">
        <v>72</v>
      </c>
      <c r="Z1614" s="1" t="s">
        <v>41</v>
      </c>
      <c r="AA1614" s="2">
        <v>46142</v>
      </c>
      <c r="AB1614" s="1">
        <v>3</v>
      </c>
      <c r="AC1614" s="1" t="s">
        <v>42</v>
      </c>
    </row>
    <row r="1615" spans="1:29">
      <c r="A1615" s="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c r="P1615" s="1">
        <f t="shared" si="150"/>
        <v>1860</v>
      </c>
      <c r="Q1615" s="1">
        <v>30</v>
      </c>
      <c r="R1615" s="1">
        <f t="shared" si="151"/>
        <v>558</v>
      </c>
      <c r="S1615" s="1">
        <f t="shared" si="152"/>
        <v>1302</v>
      </c>
      <c r="T1615" s="1">
        <v>0.5</v>
      </c>
      <c r="U1615" s="1">
        <f t="shared" si="153"/>
        <v>651</v>
      </c>
      <c r="V1615" s="1">
        <f t="shared" si="154"/>
        <v>651</v>
      </c>
      <c r="W1615" s="4">
        <f t="shared" si="155"/>
        <v>0.5</v>
      </c>
      <c r="X1615" s="1" t="s">
        <v>50</v>
      </c>
      <c r="Y1615" s="1" t="s">
        <v>40</v>
      </c>
      <c r="Z1615" s="1" t="s">
        <v>66</v>
      </c>
      <c r="AA1615" s="1"/>
      <c r="AB1615" s="1"/>
      <c r="AC1615" s="1" t="s">
        <v>42</v>
      </c>
    </row>
    <row r="1616" spans="1:29">
      <c r="A1616" s="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c r="P1616" s="1">
        <f t="shared" si="150"/>
        <v>23790</v>
      </c>
      <c r="Q1616" s="1">
        <v>25</v>
      </c>
      <c r="R1616" s="1">
        <f t="shared" si="151"/>
        <v>5947.5</v>
      </c>
      <c r="S1616" s="1">
        <f t="shared" si="152"/>
        <v>17842.5</v>
      </c>
      <c r="T1616" s="1">
        <v>0.48</v>
      </c>
      <c r="U1616" s="1">
        <f t="shared" si="153"/>
        <v>8564.4</v>
      </c>
      <c r="V1616" s="1">
        <f t="shared" si="154"/>
        <v>9278.1</v>
      </c>
      <c r="W1616" s="4">
        <f t="shared" si="155"/>
        <v>0.52</v>
      </c>
      <c r="X1616" s="1" t="s">
        <v>50</v>
      </c>
      <c r="Y1616" s="1" t="s">
        <v>81</v>
      </c>
      <c r="Z1616" s="1" t="s">
        <v>22</v>
      </c>
      <c r="AA1616" s="1"/>
      <c r="AB1616" s="1"/>
      <c r="AC1616" s="1" t="s">
        <v>93</v>
      </c>
    </row>
    <row r="1617" spans="1:29">
      <c r="A1617" s="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c r="P1617" s="1">
        <f t="shared" si="150"/>
        <v>13200</v>
      </c>
      <c r="Q1617" s="1">
        <v>0</v>
      </c>
      <c r="R1617" s="1">
        <f t="shared" si="151"/>
        <v>0</v>
      </c>
      <c r="S1617" s="1">
        <f t="shared" si="152"/>
        <v>13200</v>
      </c>
      <c r="T1617" s="1">
        <v>0.45</v>
      </c>
      <c r="U1617" s="1">
        <f t="shared" si="153"/>
        <v>5940</v>
      </c>
      <c r="V1617" s="1">
        <f t="shared" si="154"/>
        <v>7260</v>
      </c>
      <c r="W1617" s="4">
        <f t="shared" si="155"/>
        <v>0.55000000000000004</v>
      </c>
      <c r="X1617" s="1" t="s">
        <v>50</v>
      </c>
      <c r="Y1617" s="1" t="s">
        <v>81</v>
      </c>
      <c r="Z1617" s="1" t="s">
        <v>51</v>
      </c>
      <c r="AA1617" s="2">
        <v>46142</v>
      </c>
      <c r="AB1617" s="1"/>
      <c r="AC1617" s="1" t="s">
        <v>42</v>
      </c>
    </row>
    <row r="1618" spans="1:29">
      <c r="A1618" s="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c r="P1618" s="1">
        <f t="shared" si="150"/>
        <v>161860</v>
      </c>
      <c r="Q1618" s="1">
        <v>0</v>
      </c>
      <c r="R1618" s="1">
        <f t="shared" si="151"/>
        <v>0</v>
      </c>
      <c r="S1618" s="1">
        <f t="shared" si="152"/>
        <v>161860</v>
      </c>
      <c r="T1618" s="1">
        <v>0.57999999999999996</v>
      </c>
      <c r="U1618" s="1">
        <f t="shared" si="153"/>
        <v>93878.799999999988</v>
      </c>
      <c r="V1618" s="1">
        <f t="shared" si="154"/>
        <v>67981.200000000012</v>
      </c>
      <c r="W1618" s="4">
        <f t="shared" si="155"/>
        <v>0.4200000000000001</v>
      </c>
      <c r="X1618" s="1" t="s">
        <v>50</v>
      </c>
      <c r="Y1618" s="1" t="s">
        <v>81</v>
      </c>
      <c r="Z1618" s="1" t="s">
        <v>22</v>
      </c>
      <c r="AA1618" s="1"/>
      <c r="AB1618" s="1"/>
      <c r="AC1618" s="1" t="s">
        <v>93</v>
      </c>
    </row>
    <row r="1619" spans="1:29">
      <c r="A1619" s="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c r="P1619" s="1">
        <f t="shared" si="150"/>
        <v>1120</v>
      </c>
      <c r="Q1619" s="1">
        <v>30</v>
      </c>
      <c r="R1619" s="1">
        <f t="shared" si="151"/>
        <v>336</v>
      </c>
      <c r="S1619" s="1">
        <f t="shared" si="152"/>
        <v>784</v>
      </c>
      <c r="T1619" s="1">
        <v>0.47</v>
      </c>
      <c r="U1619" s="1">
        <f t="shared" si="153"/>
        <v>368.47999999999996</v>
      </c>
      <c r="V1619" s="1">
        <f t="shared" si="154"/>
        <v>415.52000000000004</v>
      </c>
      <c r="W1619" s="4">
        <f t="shared" si="155"/>
        <v>0.53</v>
      </c>
      <c r="X1619" s="1" t="s">
        <v>65</v>
      </c>
      <c r="Y1619" s="1" t="s">
        <v>57</v>
      </c>
      <c r="Z1619" s="1" t="s">
        <v>51</v>
      </c>
      <c r="AA1619" s="2">
        <v>46150</v>
      </c>
      <c r="AB1619" s="1"/>
      <c r="AC1619" s="1" t="s">
        <v>42</v>
      </c>
    </row>
    <row r="1620" spans="1:29">
      <c r="A1620" s="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c r="P1620" s="1">
        <f t="shared" si="150"/>
        <v>22800</v>
      </c>
      <c r="Q1620" s="1">
        <v>25</v>
      </c>
      <c r="R1620" s="1">
        <f t="shared" si="151"/>
        <v>5700</v>
      </c>
      <c r="S1620" s="1">
        <f t="shared" si="152"/>
        <v>17100</v>
      </c>
      <c r="T1620" s="1">
        <v>0.5</v>
      </c>
      <c r="U1620" s="1">
        <f t="shared" si="153"/>
        <v>8550</v>
      </c>
      <c r="V1620" s="1">
        <f t="shared" si="154"/>
        <v>8550</v>
      </c>
      <c r="W1620" s="4">
        <f t="shared" si="155"/>
        <v>0.5</v>
      </c>
      <c r="X1620" s="1" t="s">
        <v>50</v>
      </c>
      <c r="Y1620" s="1" t="s">
        <v>57</v>
      </c>
      <c r="Z1620" s="1" t="s">
        <v>51</v>
      </c>
      <c r="AA1620" s="2">
        <v>46147</v>
      </c>
      <c r="AB1620" s="1"/>
      <c r="AC1620" s="1" t="s">
        <v>42</v>
      </c>
    </row>
    <row r="1621" spans="1:29">
      <c r="A1621" s="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c r="P1621" s="1">
        <f t="shared" si="150"/>
        <v>260</v>
      </c>
      <c r="Q1621" s="1">
        <v>25</v>
      </c>
      <c r="R1621" s="1">
        <f t="shared" si="151"/>
        <v>65</v>
      </c>
      <c r="S1621" s="1">
        <f t="shared" si="152"/>
        <v>195</v>
      </c>
      <c r="T1621" s="1">
        <v>0.62</v>
      </c>
      <c r="U1621" s="1">
        <f t="shared" si="153"/>
        <v>120.9</v>
      </c>
      <c r="V1621" s="1">
        <f t="shared" si="154"/>
        <v>74.099999999999994</v>
      </c>
      <c r="W1621" s="4">
        <f t="shared" si="155"/>
        <v>0.37999999999999995</v>
      </c>
      <c r="X1621" s="1" t="s">
        <v>104</v>
      </c>
      <c r="Y1621" s="1" t="s">
        <v>40</v>
      </c>
      <c r="Z1621" s="1" t="s">
        <v>66</v>
      </c>
      <c r="AA1621" s="1"/>
      <c r="AB1621" s="1"/>
      <c r="AC1621" s="1" t="s">
        <v>42</v>
      </c>
    </row>
    <row r="1622" spans="1:29">
      <c r="A1622" s="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c r="P1622" s="1">
        <f t="shared" si="150"/>
        <v>1500</v>
      </c>
      <c r="Q1622" s="1">
        <v>10</v>
      </c>
      <c r="R1622" s="1">
        <f t="shared" si="151"/>
        <v>150</v>
      </c>
      <c r="S1622" s="1">
        <f t="shared" si="152"/>
        <v>1350</v>
      </c>
      <c r="T1622" s="1">
        <v>0.62</v>
      </c>
      <c r="U1622" s="1">
        <f t="shared" si="153"/>
        <v>837</v>
      </c>
      <c r="V1622" s="1">
        <f t="shared" si="154"/>
        <v>513</v>
      </c>
      <c r="W1622" s="4">
        <f t="shared" si="155"/>
        <v>0.38</v>
      </c>
      <c r="X1622" s="1" t="s">
        <v>39</v>
      </c>
      <c r="Y1622" s="1" t="s">
        <v>40</v>
      </c>
      <c r="Z1622" s="1" t="s">
        <v>41</v>
      </c>
      <c r="AA1622" s="2">
        <v>46148</v>
      </c>
      <c r="AB1622" s="1">
        <v>5</v>
      </c>
      <c r="AC1622" s="1" t="s">
        <v>42</v>
      </c>
    </row>
    <row r="1623" spans="1:29">
      <c r="A1623" s="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c r="P1623" s="1">
        <f t="shared" si="150"/>
        <v>94700</v>
      </c>
      <c r="Q1623" s="1">
        <v>15</v>
      </c>
      <c r="R1623" s="1">
        <f t="shared" si="151"/>
        <v>14205</v>
      </c>
      <c r="S1623" s="1">
        <f t="shared" si="152"/>
        <v>80495</v>
      </c>
      <c r="T1623" s="1">
        <v>0.57999999999999996</v>
      </c>
      <c r="U1623" s="1">
        <f t="shared" si="153"/>
        <v>46687.1</v>
      </c>
      <c r="V1623" s="1">
        <f t="shared" si="154"/>
        <v>33807.9</v>
      </c>
      <c r="W1623" s="4">
        <f t="shared" si="155"/>
        <v>0.42000000000000004</v>
      </c>
      <c r="X1623" s="1" t="s">
        <v>104</v>
      </c>
      <c r="Y1623" s="1" t="s">
        <v>72</v>
      </c>
      <c r="Z1623" s="1" t="s">
        <v>41</v>
      </c>
      <c r="AA1623" s="2">
        <v>46149</v>
      </c>
      <c r="AB1623" s="1">
        <v>4</v>
      </c>
      <c r="AC1623" s="1" t="s">
        <v>42</v>
      </c>
    </row>
    <row r="1624" spans="1:29">
      <c r="A1624" s="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c r="P1624" s="1">
        <f t="shared" si="150"/>
        <v>9220</v>
      </c>
      <c r="Q1624" s="1">
        <v>10</v>
      </c>
      <c r="R1624" s="1">
        <f t="shared" si="151"/>
        <v>922</v>
      </c>
      <c r="S1624" s="1">
        <f t="shared" si="152"/>
        <v>8298</v>
      </c>
      <c r="T1624" s="1">
        <v>0.52</v>
      </c>
      <c r="U1624" s="1">
        <f t="shared" si="153"/>
        <v>4314.96</v>
      </c>
      <c r="V1624" s="1">
        <f t="shared" si="154"/>
        <v>3983.04</v>
      </c>
      <c r="W1624" s="4">
        <f t="shared" si="155"/>
        <v>0.48</v>
      </c>
      <c r="X1624" s="1" t="s">
        <v>56</v>
      </c>
      <c r="Y1624" s="1" t="s">
        <v>81</v>
      </c>
      <c r="Z1624" s="1" t="s">
        <v>22</v>
      </c>
      <c r="AA1624" s="1"/>
      <c r="AB1624" s="1"/>
      <c r="AC1624" s="1" t="s">
        <v>93</v>
      </c>
    </row>
    <row r="1625" spans="1:29">
      <c r="A1625" s="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c r="P1625" s="1">
        <f t="shared" si="150"/>
        <v>38490</v>
      </c>
      <c r="Q1625" s="1">
        <v>10</v>
      </c>
      <c r="R1625" s="1">
        <f t="shared" si="151"/>
        <v>3849</v>
      </c>
      <c r="S1625" s="1">
        <f t="shared" si="152"/>
        <v>34641</v>
      </c>
      <c r="T1625" s="1">
        <v>0.57999999999999996</v>
      </c>
      <c r="U1625" s="1">
        <f t="shared" si="153"/>
        <v>20091.78</v>
      </c>
      <c r="V1625" s="1">
        <f t="shared" si="154"/>
        <v>14549.220000000001</v>
      </c>
      <c r="W1625" s="4">
        <f t="shared" si="155"/>
        <v>0.42000000000000004</v>
      </c>
      <c r="X1625" s="1" t="s">
        <v>39</v>
      </c>
      <c r="Y1625" s="1" t="s">
        <v>81</v>
      </c>
      <c r="Z1625" s="1" t="s">
        <v>66</v>
      </c>
      <c r="AA1625" s="1"/>
      <c r="AB1625" s="1"/>
      <c r="AC1625" s="1" t="s">
        <v>42</v>
      </c>
    </row>
    <row r="1626" spans="1:29">
      <c r="A1626" s="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c r="P1626" s="1">
        <f t="shared" si="150"/>
        <v>34480</v>
      </c>
      <c r="Q1626" s="1">
        <v>20</v>
      </c>
      <c r="R1626" s="1">
        <f t="shared" si="151"/>
        <v>6896</v>
      </c>
      <c r="S1626" s="1">
        <f t="shared" si="152"/>
        <v>27584</v>
      </c>
      <c r="T1626" s="1">
        <v>0.57999999999999996</v>
      </c>
      <c r="U1626" s="1">
        <f t="shared" si="153"/>
        <v>15998.72</v>
      </c>
      <c r="V1626" s="1">
        <f t="shared" si="154"/>
        <v>11585.28</v>
      </c>
      <c r="W1626" s="4">
        <f t="shared" si="155"/>
        <v>0.42000000000000004</v>
      </c>
      <c r="X1626" s="1" t="s">
        <v>65</v>
      </c>
      <c r="Y1626" s="1" t="s">
        <v>57</v>
      </c>
      <c r="Z1626" s="1" t="s">
        <v>120</v>
      </c>
      <c r="AA1626" s="1"/>
      <c r="AB1626" s="1"/>
      <c r="AC1626" s="1" t="s">
        <v>42</v>
      </c>
    </row>
    <row r="1627" spans="1:29">
      <c r="A1627" s="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c r="P1627" s="1">
        <f t="shared" si="150"/>
        <v>11280</v>
      </c>
      <c r="Q1627" s="1">
        <v>10</v>
      </c>
      <c r="R1627" s="1">
        <f t="shared" si="151"/>
        <v>1128</v>
      </c>
      <c r="S1627" s="1">
        <f t="shared" si="152"/>
        <v>10152</v>
      </c>
      <c r="T1627" s="1">
        <v>0.45</v>
      </c>
      <c r="U1627" s="1">
        <f t="shared" si="153"/>
        <v>4568.4000000000005</v>
      </c>
      <c r="V1627" s="1">
        <f t="shared" si="154"/>
        <v>5583.5999999999995</v>
      </c>
      <c r="W1627" s="4">
        <f t="shared" si="155"/>
        <v>0.54999999999999993</v>
      </c>
      <c r="X1627" s="1" t="s">
        <v>56</v>
      </c>
      <c r="Y1627" s="1" t="s">
        <v>40</v>
      </c>
      <c r="Z1627" s="1" t="s">
        <v>41</v>
      </c>
      <c r="AA1627" s="2">
        <v>46146</v>
      </c>
      <c r="AB1627" s="1">
        <v>3</v>
      </c>
      <c r="AC1627" s="1" t="s">
        <v>42</v>
      </c>
    </row>
    <row r="1628" spans="1:29">
      <c r="A1628" s="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c r="P1628" s="1">
        <f t="shared" si="150"/>
        <v>32570</v>
      </c>
      <c r="Q1628" s="1">
        <v>0</v>
      </c>
      <c r="R1628" s="1">
        <f t="shared" si="151"/>
        <v>0</v>
      </c>
      <c r="S1628" s="1">
        <f t="shared" si="152"/>
        <v>32570</v>
      </c>
      <c r="T1628" s="1">
        <v>0.57999999999999996</v>
      </c>
      <c r="U1628" s="1">
        <f t="shared" si="153"/>
        <v>18890.599999999999</v>
      </c>
      <c r="V1628" s="1">
        <f t="shared" si="154"/>
        <v>13679.400000000001</v>
      </c>
      <c r="W1628" s="4">
        <f t="shared" si="155"/>
        <v>0.42000000000000004</v>
      </c>
      <c r="X1628" s="1" t="s">
        <v>50</v>
      </c>
      <c r="Y1628" s="1" t="s">
        <v>72</v>
      </c>
      <c r="Z1628" s="1" t="s">
        <v>51</v>
      </c>
      <c r="AA1628" s="2">
        <v>46151</v>
      </c>
      <c r="AB1628" s="1"/>
      <c r="AC1628" s="1" t="s">
        <v>42</v>
      </c>
    </row>
    <row r="1629" spans="1:29">
      <c r="A1629" s="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c r="P1629" s="1">
        <f t="shared" si="150"/>
        <v>10710</v>
      </c>
      <c r="Q1629" s="1">
        <v>0</v>
      </c>
      <c r="R1629" s="1">
        <f t="shared" si="151"/>
        <v>0</v>
      </c>
      <c r="S1629" s="1">
        <f t="shared" si="152"/>
        <v>10710</v>
      </c>
      <c r="T1629" s="1">
        <v>0.47</v>
      </c>
      <c r="U1629" s="1">
        <f t="shared" si="153"/>
        <v>5033.7</v>
      </c>
      <c r="V1629" s="1">
        <f t="shared" si="154"/>
        <v>5676.3</v>
      </c>
      <c r="W1629" s="4">
        <f t="shared" si="155"/>
        <v>0.53</v>
      </c>
      <c r="X1629" s="1" t="s">
        <v>39</v>
      </c>
      <c r="Y1629" s="1" t="s">
        <v>81</v>
      </c>
      <c r="Z1629" s="1" t="s">
        <v>41</v>
      </c>
      <c r="AA1629" s="2">
        <v>46152</v>
      </c>
      <c r="AB1629" s="1">
        <v>5</v>
      </c>
      <c r="AC1629" s="1" t="s">
        <v>42</v>
      </c>
    </row>
    <row r="1630" spans="1:29">
      <c r="A1630" s="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c r="P1630" s="1">
        <f t="shared" si="150"/>
        <v>2800</v>
      </c>
      <c r="Q1630" s="1">
        <v>10</v>
      </c>
      <c r="R1630" s="1">
        <f t="shared" si="151"/>
        <v>280</v>
      </c>
      <c r="S1630" s="1">
        <f t="shared" si="152"/>
        <v>2520</v>
      </c>
      <c r="T1630" s="1">
        <v>0.35</v>
      </c>
      <c r="U1630" s="1">
        <f t="shared" si="153"/>
        <v>882</v>
      </c>
      <c r="V1630" s="1">
        <f t="shared" si="154"/>
        <v>1638</v>
      </c>
      <c r="W1630" s="4">
        <f t="shared" si="155"/>
        <v>0.65</v>
      </c>
      <c r="X1630" s="1" t="s">
        <v>39</v>
      </c>
      <c r="Y1630" s="1" t="s">
        <v>40</v>
      </c>
      <c r="Z1630" s="1" t="s">
        <v>22</v>
      </c>
      <c r="AA1630" s="1"/>
      <c r="AB1630" s="1"/>
      <c r="AC1630" s="1" t="s">
        <v>93</v>
      </c>
    </row>
    <row r="1631" spans="1:29">
      <c r="A1631" s="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c r="P1631" s="1">
        <f t="shared" si="150"/>
        <v>263800</v>
      </c>
      <c r="Q1631" s="1">
        <v>0</v>
      </c>
      <c r="R1631" s="1">
        <f t="shared" si="151"/>
        <v>0</v>
      </c>
      <c r="S1631" s="1">
        <f t="shared" si="152"/>
        <v>263800</v>
      </c>
      <c r="T1631" s="1">
        <v>0.57999999999999996</v>
      </c>
      <c r="U1631" s="1">
        <f t="shared" si="153"/>
        <v>153004</v>
      </c>
      <c r="V1631" s="1">
        <f t="shared" si="154"/>
        <v>110796</v>
      </c>
      <c r="W1631" s="4">
        <f t="shared" si="155"/>
        <v>0.42</v>
      </c>
      <c r="X1631" s="1" t="s">
        <v>104</v>
      </c>
      <c r="Y1631" s="1" t="s">
        <v>57</v>
      </c>
      <c r="Z1631" s="1" t="s">
        <v>51</v>
      </c>
      <c r="AA1631" s="2">
        <v>46146</v>
      </c>
      <c r="AB1631" s="1"/>
      <c r="AC1631" s="1" t="s">
        <v>42</v>
      </c>
    </row>
    <row r="1632" spans="1:29">
      <c r="A1632" s="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c r="P1632" s="1">
        <f t="shared" si="150"/>
        <v>5820</v>
      </c>
      <c r="Q1632" s="1">
        <v>25</v>
      </c>
      <c r="R1632" s="1">
        <f t="shared" si="151"/>
        <v>1455</v>
      </c>
      <c r="S1632" s="1">
        <f t="shared" si="152"/>
        <v>4365</v>
      </c>
      <c r="T1632" s="1">
        <v>0.48</v>
      </c>
      <c r="U1632" s="1">
        <f t="shared" si="153"/>
        <v>2095.1999999999998</v>
      </c>
      <c r="V1632" s="1">
        <f t="shared" si="154"/>
        <v>2269.8000000000002</v>
      </c>
      <c r="W1632" s="4">
        <f t="shared" si="155"/>
        <v>0.52</v>
      </c>
      <c r="X1632" s="1" t="s">
        <v>50</v>
      </c>
      <c r="Y1632" s="1" t="s">
        <v>40</v>
      </c>
      <c r="Z1632" s="1" t="s">
        <v>66</v>
      </c>
      <c r="AA1632" s="1"/>
      <c r="AB1632" s="1"/>
      <c r="AC1632" s="1" t="s">
        <v>42</v>
      </c>
    </row>
    <row r="1633" spans="1:29">
      <c r="A1633" s="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c r="P1633" s="1">
        <f t="shared" si="150"/>
        <v>1140</v>
      </c>
      <c r="Q1633" s="1">
        <v>0</v>
      </c>
      <c r="R1633" s="1">
        <f t="shared" si="151"/>
        <v>0</v>
      </c>
      <c r="S1633" s="1">
        <f t="shared" si="152"/>
        <v>1140</v>
      </c>
      <c r="T1633" s="1">
        <v>0.35</v>
      </c>
      <c r="U1633" s="1">
        <f t="shared" si="153"/>
        <v>399</v>
      </c>
      <c r="V1633" s="1">
        <f t="shared" si="154"/>
        <v>741</v>
      </c>
      <c r="W1633" s="4">
        <f t="shared" si="155"/>
        <v>0.65</v>
      </c>
      <c r="X1633" s="1" t="s">
        <v>56</v>
      </c>
      <c r="Y1633" s="1" t="s">
        <v>40</v>
      </c>
      <c r="Z1633" s="1" t="s">
        <v>41</v>
      </c>
      <c r="AA1633" s="2">
        <v>46146</v>
      </c>
      <c r="AB1633" s="1">
        <v>5</v>
      </c>
      <c r="AC1633" s="1" t="s">
        <v>42</v>
      </c>
    </row>
    <row r="1634" spans="1:29">
      <c r="A1634" s="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c r="P1634" s="1">
        <f t="shared" si="150"/>
        <v>1290</v>
      </c>
      <c r="Q1634" s="1">
        <v>25</v>
      </c>
      <c r="R1634" s="1">
        <f t="shared" si="151"/>
        <v>322.5</v>
      </c>
      <c r="S1634" s="1">
        <f t="shared" si="152"/>
        <v>967.5</v>
      </c>
      <c r="T1634" s="1">
        <v>0.5</v>
      </c>
      <c r="U1634" s="1">
        <f t="shared" si="153"/>
        <v>483.75</v>
      </c>
      <c r="V1634" s="1">
        <f t="shared" si="154"/>
        <v>483.75</v>
      </c>
      <c r="W1634" s="4">
        <f t="shared" si="155"/>
        <v>0.5</v>
      </c>
      <c r="X1634" s="1" t="s">
        <v>104</v>
      </c>
      <c r="Y1634" s="1" t="s">
        <v>81</v>
      </c>
      <c r="Z1634" s="1" t="s">
        <v>41</v>
      </c>
      <c r="AA1634" s="2">
        <v>46150</v>
      </c>
      <c r="AB1634" s="1">
        <v>4</v>
      </c>
      <c r="AC1634" s="1" t="s">
        <v>42</v>
      </c>
    </row>
    <row r="1635" spans="1:29">
      <c r="A1635" s="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c r="P1635" s="1">
        <f t="shared" si="150"/>
        <v>16950</v>
      </c>
      <c r="Q1635" s="1">
        <v>25</v>
      </c>
      <c r="R1635" s="1">
        <f t="shared" si="151"/>
        <v>4237.5</v>
      </c>
      <c r="S1635" s="1">
        <f t="shared" si="152"/>
        <v>12712.5</v>
      </c>
      <c r="T1635" s="1">
        <v>0.45</v>
      </c>
      <c r="U1635" s="1">
        <f t="shared" si="153"/>
        <v>5720.625</v>
      </c>
      <c r="V1635" s="1">
        <f t="shared" si="154"/>
        <v>6991.875</v>
      </c>
      <c r="W1635" s="4">
        <f t="shared" si="155"/>
        <v>0.55000000000000004</v>
      </c>
      <c r="X1635" s="1" t="s">
        <v>147</v>
      </c>
      <c r="Y1635" s="1" t="s">
        <v>40</v>
      </c>
      <c r="Z1635" s="1" t="s">
        <v>41</v>
      </c>
      <c r="AA1635" s="2">
        <v>46152</v>
      </c>
      <c r="AB1635" s="1">
        <v>4</v>
      </c>
      <c r="AC1635" s="1" t="s">
        <v>42</v>
      </c>
    </row>
    <row r="1636" spans="1:29">
      <c r="A1636" s="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c r="P1636" s="1">
        <f t="shared" si="150"/>
        <v>208480</v>
      </c>
      <c r="Q1636" s="1">
        <v>5</v>
      </c>
      <c r="R1636" s="1">
        <f t="shared" si="151"/>
        <v>10424</v>
      </c>
      <c r="S1636" s="1">
        <f t="shared" si="152"/>
        <v>198056</v>
      </c>
      <c r="T1636" s="1">
        <v>0.57999999999999996</v>
      </c>
      <c r="U1636" s="1">
        <f t="shared" si="153"/>
        <v>114872.48</v>
      </c>
      <c r="V1636" s="1">
        <f t="shared" si="154"/>
        <v>83183.520000000004</v>
      </c>
      <c r="W1636" s="4">
        <f t="shared" si="155"/>
        <v>0.42000000000000004</v>
      </c>
      <c r="X1636" s="1" t="s">
        <v>39</v>
      </c>
      <c r="Y1636" s="1" t="s">
        <v>81</v>
      </c>
      <c r="Z1636" s="1" t="s">
        <v>41</v>
      </c>
      <c r="AA1636" s="2">
        <v>46150</v>
      </c>
      <c r="AB1636" s="1">
        <v>5</v>
      </c>
      <c r="AC1636" s="1" t="s">
        <v>42</v>
      </c>
    </row>
    <row r="1637" spans="1:29">
      <c r="A1637" s="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c r="P1637" s="1">
        <f t="shared" si="150"/>
        <v>13980</v>
      </c>
      <c r="Q1637" s="1">
        <v>10</v>
      </c>
      <c r="R1637" s="1">
        <f t="shared" si="151"/>
        <v>1398</v>
      </c>
      <c r="S1637" s="1">
        <f t="shared" si="152"/>
        <v>12582</v>
      </c>
      <c r="T1637" s="1">
        <v>0.52</v>
      </c>
      <c r="U1637" s="1">
        <f t="shared" si="153"/>
        <v>6542.64</v>
      </c>
      <c r="V1637" s="1">
        <f t="shared" si="154"/>
        <v>6039.36</v>
      </c>
      <c r="W1637" s="4">
        <f t="shared" si="155"/>
        <v>0.48</v>
      </c>
      <c r="X1637" s="1" t="s">
        <v>65</v>
      </c>
      <c r="Y1637" s="1" t="s">
        <v>57</v>
      </c>
      <c r="Z1637" s="1" t="s">
        <v>41</v>
      </c>
      <c r="AA1637" s="2">
        <v>46152</v>
      </c>
      <c r="AB1637" s="1">
        <v>5</v>
      </c>
      <c r="AC1637" s="1" t="s">
        <v>42</v>
      </c>
    </row>
    <row r="1638" spans="1:29">
      <c r="A1638" s="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c r="P1638" s="1">
        <f t="shared" si="150"/>
        <v>38500</v>
      </c>
      <c r="Q1638" s="1">
        <v>10</v>
      </c>
      <c r="R1638" s="1">
        <f t="shared" si="151"/>
        <v>3850</v>
      </c>
      <c r="S1638" s="1">
        <f t="shared" si="152"/>
        <v>34650</v>
      </c>
      <c r="T1638" s="1">
        <v>0.48</v>
      </c>
      <c r="U1638" s="1">
        <f t="shared" si="153"/>
        <v>16632</v>
      </c>
      <c r="V1638" s="1">
        <f t="shared" si="154"/>
        <v>18018</v>
      </c>
      <c r="W1638" s="4">
        <f t="shared" si="155"/>
        <v>0.52</v>
      </c>
      <c r="X1638" s="1" t="s">
        <v>104</v>
      </c>
      <c r="Y1638" s="1" t="s">
        <v>57</v>
      </c>
      <c r="Z1638" s="1" t="s">
        <v>66</v>
      </c>
      <c r="AA1638" s="1"/>
      <c r="AB1638" s="1"/>
      <c r="AC1638" s="1" t="s">
        <v>42</v>
      </c>
    </row>
    <row r="1639" spans="1:29">
      <c r="A1639" s="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c r="P1639" s="1">
        <f t="shared" si="150"/>
        <v>6870</v>
      </c>
      <c r="Q1639" s="1">
        <v>0</v>
      </c>
      <c r="R1639" s="1">
        <f t="shared" si="151"/>
        <v>0</v>
      </c>
      <c r="S1639" s="1">
        <f t="shared" si="152"/>
        <v>6870</v>
      </c>
      <c r="T1639" s="1">
        <v>0.52</v>
      </c>
      <c r="U1639" s="1">
        <f t="shared" si="153"/>
        <v>3572.4</v>
      </c>
      <c r="V1639" s="1">
        <f t="shared" si="154"/>
        <v>3297.6</v>
      </c>
      <c r="W1639" s="4">
        <f t="shared" si="155"/>
        <v>0.48</v>
      </c>
      <c r="X1639" s="1" t="s">
        <v>56</v>
      </c>
      <c r="Y1639" s="1" t="s">
        <v>72</v>
      </c>
      <c r="Z1639" s="1" t="s">
        <v>41</v>
      </c>
      <c r="AA1639" s="2">
        <v>46152</v>
      </c>
      <c r="AB1639" s="1">
        <v>5</v>
      </c>
      <c r="AC1639" s="1" t="s">
        <v>42</v>
      </c>
    </row>
    <row r="1640" spans="1:29">
      <c r="A1640" s="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c r="P1640" s="1">
        <f t="shared" si="150"/>
        <v>12330</v>
      </c>
      <c r="Q1640" s="1">
        <v>10</v>
      </c>
      <c r="R1640" s="1">
        <f t="shared" si="151"/>
        <v>1233</v>
      </c>
      <c r="S1640" s="1">
        <f t="shared" si="152"/>
        <v>11097</v>
      </c>
      <c r="T1640" s="1">
        <v>0.47</v>
      </c>
      <c r="U1640" s="1">
        <f t="shared" si="153"/>
        <v>5215.59</v>
      </c>
      <c r="V1640" s="1">
        <f t="shared" si="154"/>
        <v>5881.41</v>
      </c>
      <c r="W1640" s="4">
        <f t="shared" si="155"/>
        <v>0.53</v>
      </c>
      <c r="X1640" s="1" t="s">
        <v>65</v>
      </c>
      <c r="Y1640" s="1" t="s">
        <v>72</v>
      </c>
      <c r="Z1640" s="1" t="s">
        <v>51</v>
      </c>
      <c r="AA1640" s="2">
        <v>46147</v>
      </c>
      <c r="AB1640" s="1"/>
      <c r="AC1640" s="1" t="s">
        <v>42</v>
      </c>
    </row>
    <row r="1641" spans="1:29">
      <c r="A1641" s="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c r="P1641" s="1">
        <f t="shared" si="150"/>
        <v>17190</v>
      </c>
      <c r="Q1641" s="1">
        <v>15</v>
      </c>
      <c r="R1641" s="1">
        <f t="shared" si="151"/>
        <v>2578.5</v>
      </c>
      <c r="S1641" s="1">
        <f t="shared" si="152"/>
        <v>14611.5</v>
      </c>
      <c r="T1641" s="1">
        <v>0.52</v>
      </c>
      <c r="U1641" s="1">
        <f t="shared" si="153"/>
        <v>7597.9800000000005</v>
      </c>
      <c r="V1641" s="1">
        <f t="shared" si="154"/>
        <v>7013.5199999999995</v>
      </c>
      <c r="W1641" s="4">
        <f t="shared" si="155"/>
        <v>0.48</v>
      </c>
      <c r="X1641" s="1" t="s">
        <v>39</v>
      </c>
      <c r="Y1641" s="1" t="s">
        <v>40</v>
      </c>
      <c r="Z1641" s="1" t="s">
        <v>120</v>
      </c>
      <c r="AA1641" s="1"/>
      <c r="AB1641" s="1"/>
      <c r="AC1641" s="1" t="s">
        <v>42</v>
      </c>
    </row>
    <row r="1642" spans="1:29">
      <c r="A1642" s="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c r="P1642" s="1">
        <f t="shared" si="150"/>
        <v>49300</v>
      </c>
      <c r="Q1642" s="1">
        <v>10</v>
      </c>
      <c r="R1642" s="1">
        <f t="shared" si="151"/>
        <v>4930</v>
      </c>
      <c r="S1642" s="1">
        <f t="shared" si="152"/>
        <v>44370</v>
      </c>
      <c r="T1642" s="1">
        <v>0.52</v>
      </c>
      <c r="U1642" s="1">
        <f t="shared" si="153"/>
        <v>23072.400000000001</v>
      </c>
      <c r="V1642" s="1">
        <f t="shared" si="154"/>
        <v>21297.599999999999</v>
      </c>
      <c r="W1642" s="4">
        <f t="shared" si="155"/>
        <v>0.48</v>
      </c>
      <c r="X1642" s="1" t="s">
        <v>39</v>
      </c>
      <c r="Y1642" s="1" t="s">
        <v>81</v>
      </c>
      <c r="Z1642" s="1" t="s">
        <v>22</v>
      </c>
      <c r="AA1642" s="1"/>
      <c r="AB1642" s="1"/>
      <c r="AC1642" s="1" t="s">
        <v>93</v>
      </c>
    </row>
    <row r="1643" spans="1:29">
      <c r="A1643" s="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c r="P1643" s="1">
        <f t="shared" si="150"/>
        <v>25900</v>
      </c>
      <c r="Q1643" s="1">
        <v>20</v>
      </c>
      <c r="R1643" s="1">
        <f t="shared" si="151"/>
        <v>5180</v>
      </c>
      <c r="S1643" s="1">
        <f t="shared" si="152"/>
        <v>20720</v>
      </c>
      <c r="T1643" s="1">
        <v>0.57999999999999996</v>
      </c>
      <c r="U1643" s="1">
        <f t="shared" si="153"/>
        <v>12017.599999999999</v>
      </c>
      <c r="V1643" s="1">
        <f t="shared" si="154"/>
        <v>8702.4000000000015</v>
      </c>
      <c r="W1643" s="4">
        <f t="shared" si="155"/>
        <v>0.4200000000000001</v>
      </c>
      <c r="X1643" s="1" t="s">
        <v>147</v>
      </c>
      <c r="Y1643" s="1" t="s">
        <v>57</v>
      </c>
      <c r="Z1643" s="1" t="s">
        <v>41</v>
      </c>
      <c r="AA1643" s="2">
        <v>46153</v>
      </c>
      <c r="AB1643" s="1">
        <v>4</v>
      </c>
      <c r="AC1643" s="1" t="s">
        <v>42</v>
      </c>
    </row>
    <row r="1644" spans="1:29">
      <c r="A1644" s="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c r="P1644" s="1">
        <f t="shared" si="150"/>
        <v>10100</v>
      </c>
      <c r="Q1644" s="1">
        <v>15</v>
      </c>
      <c r="R1644" s="1">
        <f t="shared" si="151"/>
        <v>1515</v>
      </c>
      <c r="S1644" s="1">
        <f t="shared" si="152"/>
        <v>8585</v>
      </c>
      <c r="T1644" s="1">
        <v>0.52</v>
      </c>
      <c r="U1644" s="1">
        <f t="shared" si="153"/>
        <v>4464.2</v>
      </c>
      <c r="V1644" s="1">
        <f t="shared" si="154"/>
        <v>4120.8</v>
      </c>
      <c r="W1644" s="4">
        <f t="shared" si="155"/>
        <v>0.48000000000000004</v>
      </c>
      <c r="X1644" s="1" t="s">
        <v>147</v>
      </c>
      <c r="Y1644" s="1" t="s">
        <v>72</v>
      </c>
      <c r="Z1644" s="1" t="s">
        <v>66</v>
      </c>
      <c r="AA1644" s="1"/>
      <c r="AB1644" s="1"/>
      <c r="AC1644" s="1" t="s">
        <v>42</v>
      </c>
    </row>
    <row r="1645" spans="1:29">
      <c r="A1645" s="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c r="P1645" s="1">
        <f t="shared" si="150"/>
        <v>9210</v>
      </c>
      <c r="Q1645" s="1">
        <v>30</v>
      </c>
      <c r="R1645" s="1">
        <f t="shared" si="151"/>
        <v>2763</v>
      </c>
      <c r="S1645" s="1">
        <f t="shared" si="152"/>
        <v>6447</v>
      </c>
      <c r="T1645" s="1">
        <v>0.5</v>
      </c>
      <c r="U1645" s="1">
        <f t="shared" si="153"/>
        <v>3223.5</v>
      </c>
      <c r="V1645" s="1">
        <f t="shared" si="154"/>
        <v>3223.5</v>
      </c>
      <c r="W1645" s="4">
        <f t="shared" si="155"/>
        <v>0.5</v>
      </c>
      <c r="X1645" s="1" t="s">
        <v>65</v>
      </c>
      <c r="Y1645" s="1" t="s">
        <v>81</v>
      </c>
      <c r="Z1645" s="1" t="s">
        <v>120</v>
      </c>
      <c r="AA1645" s="1"/>
      <c r="AB1645" s="1"/>
      <c r="AC1645" s="1" t="s">
        <v>42</v>
      </c>
    </row>
    <row r="1646" spans="1:29">
      <c r="A1646" s="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c r="P1646" s="1">
        <f t="shared" si="150"/>
        <v>13850</v>
      </c>
      <c r="Q1646" s="1">
        <v>25</v>
      </c>
      <c r="R1646" s="1">
        <f t="shared" si="151"/>
        <v>3462.5</v>
      </c>
      <c r="S1646" s="1">
        <f t="shared" si="152"/>
        <v>10387.5</v>
      </c>
      <c r="T1646" s="1">
        <v>0.45</v>
      </c>
      <c r="U1646" s="1">
        <f t="shared" si="153"/>
        <v>4674.375</v>
      </c>
      <c r="V1646" s="1">
        <f t="shared" si="154"/>
        <v>5713.125</v>
      </c>
      <c r="W1646" s="4">
        <f t="shared" si="155"/>
        <v>0.55000000000000004</v>
      </c>
      <c r="X1646" s="1" t="s">
        <v>65</v>
      </c>
      <c r="Y1646" s="1" t="s">
        <v>81</v>
      </c>
      <c r="Z1646" s="1" t="s">
        <v>41</v>
      </c>
      <c r="AA1646" s="2">
        <v>46154</v>
      </c>
      <c r="AB1646" s="1">
        <v>4</v>
      </c>
      <c r="AC1646" s="1" t="s">
        <v>42</v>
      </c>
    </row>
    <row r="1647" spans="1:29">
      <c r="A1647" s="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c r="P1647" s="1">
        <f t="shared" si="150"/>
        <v>9360</v>
      </c>
      <c r="Q1647" s="1">
        <v>0</v>
      </c>
      <c r="R1647" s="1">
        <f t="shared" si="151"/>
        <v>0</v>
      </c>
      <c r="S1647" s="1">
        <f t="shared" si="152"/>
        <v>9360</v>
      </c>
      <c r="T1647" s="1">
        <v>0.45</v>
      </c>
      <c r="U1647" s="1">
        <f t="shared" si="153"/>
        <v>4212</v>
      </c>
      <c r="V1647" s="1">
        <f t="shared" si="154"/>
        <v>5148</v>
      </c>
      <c r="W1647" s="4">
        <f t="shared" si="155"/>
        <v>0.55000000000000004</v>
      </c>
      <c r="X1647" s="1" t="s">
        <v>56</v>
      </c>
      <c r="Y1647" s="1" t="s">
        <v>40</v>
      </c>
      <c r="Z1647" s="1" t="s">
        <v>66</v>
      </c>
      <c r="AA1647" s="1"/>
      <c r="AB1647" s="1"/>
      <c r="AC1647" s="1" t="s">
        <v>42</v>
      </c>
    </row>
    <row r="1648" spans="1:29">
      <c r="A1648" s="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c r="P1648" s="1">
        <f t="shared" si="150"/>
        <v>1020</v>
      </c>
      <c r="Q1648" s="1">
        <v>5</v>
      </c>
      <c r="R1648" s="1">
        <f t="shared" si="151"/>
        <v>51</v>
      </c>
      <c r="S1648" s="1">
        <f t="shared" si="152"/>
        <v>969</v>
      </c>
      <c r="T1648" s="1">
        <v>0.47</v>
      </c>
      <c r="U1648" s="1">
        <f t="shared" si="153"/>
        <v>455.42999999999995</v>
      </c>
      <c r="V1648" s="1">
        <f t="shared" si="154"/>
        <v>513.57000000000005</v>
      </c>
      <c r="W1648" s="4">
        <f t="shared" si="155"/>
        <v>0.53</v>
      </c>
      <c r="X1648" s="1" t="s">
        <v>104</v>
      </c>
      <c r="Y1648" s="1" t="s">
        <v>40</v>
      </c>
      <c r="Z1648" s="1" t="s">
        <v>41</v>
      </c>
      <c r="AA1648" s="2">
        <v>46154</v>
      </c>
      <c r="AB1648" s="1">
        <v>5</v>
      </c>
      <c r="AC1648" s="1" t="s">
        <v>42</v>
      </c>
    </row>
    <row r="1649" spans="1:29">
      <c r="A1649" s="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c r="P1649" s="1">
        <f t="shared" si="150"/>
        <v>8830</v>
      </c>
      <c r="Q1649" s="1">
        <v>0</v>
      </c>
      <c r="R1649" s="1">
        <f t="shared" si="151"/>
        <v>0</v>
      </c>
      <c r="S1649" s="1">
        <f t="shared" si="152"/>
        <v>8830</v>
      </c>
      <c r="T1649" s="1">
        <v>0.48</v>
      </c>
      <c r="U1649" s="1">
        <f t="shared" si="153"/>
        <v>4238.3999999999996</v>
      </c>
      <c r="V1649" s="1">
        <f t="shared" si="154"/>
        <v>4591.6000000000004</v>
      </c>
      <c r="W1649" s="4">
        <f t="shared" si="155"/>
        <v>0.52</v>
      </c>
      <c r="X1649" s="1" t="s">
        <v>56</v>
      </c>
      <c r="Y1649" s="1" t="s">
        <v>81</v>
      </c>
      <c r="Z1649" s="1" t="s">
        <v>66</v>
      </c>
      <c r="AA1649" s="1"/>
      <c r="AB1649" s="1"/>
      <c r="AC1649" s="1" t="s">
        <v>42</v>
      </c>
    </row>
    <row r="1650" spans="1:29">
      <c r="A1650" s="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c r="P1650" s="1">
        <f t="shared" si="150"/>
        <v>920</v>
      </c>
      <c r="Q1650" s="1">
        <v>10</v>
      </c>
      <c r="R1650" s="1">
        <f t="shared" si="151"/>
        <v>92</v>
      </c>
      <c r="S1650" s="1">
        <f t="shared" si="152"/>
        <v>828</v>
      </c>
      <c r="T1650" s="1">
        <v>0.35</v>
      </c>
      <c r="U1650" s="1">
        <f t="shared" si="153"/>
        <v>289.79999999999995</v>
      </c>
      <c r="V1650" s="1">
        <f t="shared" si="154"/>
        <v>538.20000000000005</v>
      </c>
      <c r="W1650" s="4">
        <f t="shared" si="155"/>
        <v>0.65</v>
      </c>
      <c r="X1650" s="1" t="s">
        <v>39</v>
      </c>
      <c r="Y1650" s="1" t="s">
        <v>57</v>
      </c>
      <c r="Z1650" s="1" t="s">
        <v>66</v>
      </c>
      <c r="AA1650" s="1"/>
      <c r="AB1650" s="1"/>
      <c r="AC1650" s="1" t="s">
        <v>42</v>
      </c>
    </row>
    <row r="1651" spans="1:29">
      <c r="A1651" s="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c r="P1651" s="1">
        <f t="shared" si="150"/>
        <v>12980</v>
      </c>
      <c r="Q1651" s="1">
        <v>30</v>
      </c>
      <c r="R1651" s="1">
        <f t="shared" si="151"/>
        <v>3894</v>
      </c>
      <c r="S1651" s="1">
        <f t="shared" si="152"/>
        <v>9086</v>
      </c>
      <c r="T1651" s="1">
        <v>0.47</v>
      </c>
      <c r="U1651" s="1">
        <f t="shared" si="153"/>
        <v>4270.42</v>
      </c>
      <c r="V1651" s="1">
        <f t="shared" si="154"/>
        <v>4815.58</v>
      </c>
      <c r="W1651" s="4">
        <f t="shared" si="155"/>
        <v>0.53</v>
      </c>
      <c r="X1651" s="1" t="s">
        <v>65</v>
      </c>
      <c r="Y1651" s="1" t="s">
        <v>40</v>
      </c>
      <c r="Z1651" s="1" t="s">
        <v>41</v>
      </c>
      <c r="AA1651" s="2">
        <v>46155</v>
      </c>
      <c r="AB1651" s="1">
        <v>4</v>
      </c>
      <c r="AC1651" s="1" t="s">
        <v>42</v>
      </c>
    </row>
    <row r="1652" spans="1:29">
      <c r="A1652" s="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c r="P1652" s="1">
        <f t="shared" si="150"/>
        <v>1290</v>
      </c>
      <c r="Q1652" s="1">
        <v>30</v>
      </c>
      <c r="R1652" s="1">
        <f t="shared" si="151"/>
        <v>387</v>
      </c>
      <c r="S1652" s="1">
        <f t="shared" si="152"/>
        <v>903</v>
      </c>
      <c r="T1652" s="1">
        <v>0.45</v>
      </c>
      <c r="U1652" s="1">
        <f t="shared" si="153"/>
        <v>406.35</v>
      </c>
      <c r="V1652" s="1">
        <f t="shared" si="154"/>
        <v>496.65</v>
      </c>
      <c r="W1652" s="4">
        <f t="shared" si="155"/>
        <v>0.54999999999999993</v>
      </c>
      <c r="X1652" s="1" t="s">
        <v>39</v>
      </c>
      <c r="Y1652" s="1" t="s">
        <v>81</v>
      </c>
      <c r="Z1652" s="1" t="s">
        <v>22</v>
      </c>
      <c r="AA1652" s="1"/>
      <c r="AB1652" s="1"/>
      <c r="AC1652" s="1" t="s">
        <v>93</v>
      </c>
    </row>
    <row r="1653" spans="1:29">
      <c r="A1653" s="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c r="P1653" s="1">
        <f t="shared" si="150"/>
        <v>9800</v>
      </c>
      <c r="Q1653" s="1">
        <v>0</v>
      </c>
      <c r="R1653" s="1">
        <f t="shared" si="151"/>
        <v>0</v>
      </c>
      <c r="S1653" s="1">
        <f t="shared" si="152"/>
        <v>9800</v>
      </c>
      <c r="T1653" s="1">
        <v>0.52</v>
      </c>
      <c r="U1653" s="1">
        <f t="shared" si="153"/>
        <v>5096</v>
      </c>
      <c r="V1653" s="1">
        <f t="shared" si="154"/>
        <v>4704</v>
      </c>
      <c r="W1653" s="4">
        <f t="shared" si="155"/>
        <v>0.48</v>
      </c>
      <c r="X1653" s="1" t="s">
        <v>104</v>
      </c>
      <c r="Y1653" s="1" t="s">
        <v>40</v>
      </c>
      <c r="Z1653" s="1" t="s">
        <v>120</v>
      </c>
      <c r="AA1653" s="1"/>
      <c r="AB1653" s="1"/>
      <c r="AC1653" s="1" t="s">
        <v>42</v>
      </c>
    </row>
    <row r="1654" spans="1:29">
      <c r="A1654" s="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c r="P1654" s="1">
        <f t="shared" si="150"/>
        <v>211920</v>
      </c>
      <c r="Q1654" s="1">
        <v>15</v>
      </c>
      <c r="R1654" s="1">
        <f t="shared" si="151"/>
        <v>31788</v>
      </c>
      <c r="S1654" s="1">
        <f t="shared" si="152"/>
        <v>180132</v>
      </c>
      <c r="T1654" s="1">
        <v>0.57999999999999996</v>
      </c>
      <c r="U1654" s="1">
        <f t="shared" si="153"/>
        <v>104476.56</v>
      </c>
      <c r="V1654" s="1">
        <f t="shared" si="154"/>
        <v>75655.44</v>
      </c>
      <c r="W1654" s="4">
        <f t="shared" si="155"/>
        <v>0.42000000000000004</v>
      </c>
      <c r="X1654" s="1" t="s">
        <v>104</v>
      </c>
      <c r="Y1654" s="1" t="s">
        <v>81</v>
      </c>
      <c r="Z1654" s="1" t="s">
        <v>41</v>
      </c>
      <c r="AA1654" s="2">
        <v>46153</v>
      </c>
      <c r="AB1654" s="1">
        <v>4</v>
      </c>
      <c r="AC1654" s="1" t="s">
        <v>42</v>
      </c>
    </row>
    <row r="1655" spans="1:29">
      <c r="A1655" s="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c r="P1655" s="1">
        <f t="shared" si="150"/>
        <v>3440</v>
      </c>
      <c r="Q1655" s="1">
        <v>30</v>
      </c>
      <c r="R1655" s="1">
        <f t="shared" si="151"/>
        <v>1032</v>
      </c>
      <c r="S1655" s="1">
        <f t="shared" si="152"/>
        <v>2408</v>
      </c>
      <c r="T1655" s="1">
        <v>0.35</v>
      </c>
      <c r="U1655" s="1">
        <f t="shared" si="153"/>
        <v>842.8</v>
      </c>
      <c r="V1655" s="1">
        <f t="shared" si="154"/>
        <v>1565.2</v>
      </c>
      <c r="W1655" s="4">
        <f t="shared" si="155"/>
        <v>0.65</v>
      </c>
      <c r="X1655" s="1" t="s">
        <v>65</v>
      </c>
      <c r="Y1655" s="1" t="s">
        <v>72</v>
      </c>
      <c r="Z1655" s="1" t="s">
        <v>41</v>
      </c>
      <c r="AA1655" s="2">
        <v>46152</v>
      </c>
      <c r="AB1655" s="1">
        <v>4</v>
      </c>
      <c r="AC1655" s="1" t="s">
        <v>42</v>
      </c>
    </row>
    <row r="1656" spans="1:29">
      <c r="A1656" s="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c r="P1656" s="1">
        <f t="shared" si="150"/>
        <v>347320</v>
      </c>
      <c r="Q1656" s="1">
        <v>0</v>
      </c>
      <c r="R1656" s="1">
        <f t="shared" si="151"/>
        <v>0</v>
      </c>
      <c r="S1656" s="1">
        <f t="shared" si="152"/>
        <v>347320</v>
      </c>
      <c r="T1656" s="1">
        <v>0.57999999999999996</v>
      </c>
      <c r="U1656" s="1">
        <f t="shared" si="153"/>
        <v>201445.59999999998</v>
      </c>
      <c r="V1656" s="1">
        <f t="shared" si="154"/>
        <v>145874.40000000002</v>
      </c>
      <c r="W1656" s="4">
        <f t="shared" si="155"/>
        <v>0.42000000000000004</v>
      </c>
      <c r="X1656" s="1" t="s">
        <v>56</v>
      </c>
      <c r="Y1656" s="1" t="s">
        <v>72</v>
      </c>
      <c r="Z1656" s="1" t="s">
        <v>51</v>
      </c>
      <c r="AA1656" s="2">
        <v>46152</v>
      </c>
      <c r="AB1656" s="1"/>
      <c r="AC1656" s="1" t="s">
        <v>42</v>
      </c>
    </row>
    <row r="1657" spans="1:29">
      <c r="A1657" s="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c r="P1657" s="1">
        <f t="shared" si="150"/>
        <v>10760</v>
      </c>
      <c r="Q1657" s="1">
        <v>30</v>
      </c>
      <c r="R1657" s="1">
        <f t="shared" si="151"/>
        <v>3228</v>
      </c>
      <c r="S1657" s="1">
        <f t="shared" si="152"/>
        <v>7532</v>
      </c>
      <c r="T1657" s="1">
        <v>0.47</v>
      </c>
      <c r="U1657" s="1">
        <f t="shared" si="153"/>
        <v>3540.04</v>
      </c>
      <c r="V1657" s="1">
        <f t="shared" si="154"/>
        <v>3991.96</v>
      </c>
      <c r="W1657" s="4">
        <f t="shared" si="155"/>
        <v>0.53</v>
      </c>
      <c r="X1657" s="1" t="s">
        <v>104</v>
      </c>
      <c r="Y1657" s="1" t="s">
        <v>72</v>
      </c>
      <c r="Z1657" s="1" t="s">
        <v>41</v>
      </c>
      <c r="AA1657" s="2">
        <v>46154</v>
      </c>
      <c r="AB1657" s="1">
        <v>5</v>
      </c>
      <c r="AC1657" s="1" t="s">
        <v>42</v>
      </c>
    </row>
    <row r="1658" spans="1:29">
      <c r="A1658" s="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c r="P1658" s="1">
        <f t="shared" si="150"/>
        <v>480</v>
      </c>
      <c r="Q1658" s="1">
        <v>30</v>
      </c>
      <c r="R1658" s="1">
        <f t="shared" si="151"/>
        <v>144</v>
      </c>
      <c r="S1658" s="1">
        <f t="shared" si="152"/>
        <v>336</v>
      </c>
      <c r="T1658" s="1">
        <v>0.62</v>
      </c>
      <c r="U1658" s="1">
        <f t="shared" si="153"/>
        <v>208.32</v>
      </c>
      <c r="V1658" s="1">
        <f t="shared" si="154"/>
        <v>127.68</v>
      </c>
      <c r="W1658" s="4">
        <f t="shared" si="155"/>
        <v>0.38</v>
      </c>
      <c r="X1658" s="1" t="s">
        <v>65</v>
      </c>
      <c r="Y1658" s="1" t="s">
        <v>72</v>
      </c>
      <c r="Z1658" s="1" t="s">
        <v>41</v>
      </c>
      <c r="AA1658" s="2">
        <v>46153</v>
      </c>
      <c r="AB1658" s="1">
        <v>4</v>
      </c>
      <c r="AC1658" s="1" t="s">
        <v>42</v>
      </c>
    </row>
    <row r="1659" spans="1:29">
      <c r="A1659" s="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c r="P1659" s="1">
        <f t="shared" si="150"/>
        <v>18160</v>
      </c>
      <c r="Q1659" s="1">
        <v>0</v>
      </c>
      <c r="R1659" s="1">
        <f t="shared" si="151"/>
        <v>0</v>
      </c>
      <c r="S1659" s="1">
        <f t="shared" si="152"/>
        <v>18160</v>
      </c>
      <c r="T1659" s="1">
        <v>0.52</v>
      </c>
      <c r="U1659" s="1">
        <f t="shared" si="153"/>
        <v>9443.2000000000007</v>
      </c>
      <c r="V1659" s="1">
        <f t="shared" si="154"/>
        <v>8716.7999999999993</v>
      </c>
      <c r="W1659" s="4">
        <f t="shared" si="155"/>
        <v>0.48</v>
      </c>
      <c r="X1659" s="1" t="s">
        <v>65</v>
      </c>
      <c r="Y1659" s="1" t="s">
        <v>40</v>
      </c>
      <c r="Z1659" s="1" t="s">
        <v>41</v>
      </c>
      <c r="AA1659" s="2">
        <v>46154</v>
      </c>
      <c r="AB1659" s="1">
        <v>4</v>
      </c>
      <c r="AC1659" s="1" t="s">
        <v>42</v>
      </c>
    </row>
    <row r="1660" spans="1:29">
      <c r="A1660" s="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c r="P1660" s="1">
        <f t="shared" si="150"/>
        <v>3590</v>
      </c>
      <c r="Q1660" s="1">
        <v>30</v>
      </c>
      <c r="R1660" s="1">
        <f t="shared" si="151"/>
        <v>1077</v>
      </c>
      <c r="S1660" s="1">
        <f t="shared" si="152"/>
        <v>2513</v>
      </c>
      <c r="T1660" s="1">
        <v>0.5</v>
      </c>
      <c r="U1660" s="1">
        <f t="shared" si="153"/>
        <v>1256.5</v>
      </c>
      <c r="V1660" s="1">
        <f t="shared" si="154"/>
        <v>1256.5</v>
      </c>
      <c r="W1660" s="4">
        <f t="shared" si="155"/>
        <v>0.5</v>
      </c>
      <c r="X1660" s="1" t="s">
        <v>56</v>
      </c>
      <c r="Y1660" s="1" t="s">
        <v>40</v>
      </c>
      <c r="Z1660" s="1" t="s">
        <v>41</v>
      </c>
      <c r="AA1660" s="2">
        <v>46153</v>
      </c>
      <c r="AB1660" s="1">
        <v>5</v>
      </c>
      <c r="AC1660" s="1" t="s">
        <v>42</v>
      </c>
    </row>
    <row r="1661" spans="1:29">
      <c r="A1661" s="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c r="P1661" s="1">
        <f t="shared" si="150"/>
        <v>380</v>
      </c>
      <c r="Q1661" s="1">
        <v>10</v>
      </c>
      <c r="R1661" s="1">
        <f t="shared" si="151"/>
        <v>38</v>
      </c>
      <c r="S1661" s="1">
        <f t="shared" si="152"/>
        <v>342</v>
      </c>
      <c r="T1661" s="1">
        <v>0.47</v>
      </c>
      <c r="U1661" s="1">
        <f t="shared" si="153"/>
        <v>160.73999999999998</v>
      </c>
      <c r="V1661" s="1">
        <f t="shared" si="154"/>
        <v>181.26000000000002</v>
      </c>
      <c r="W1661" s="4">
        <f t="shared" si="155"/>
        <v>0.53</v>
      </c>
      <c r="X1661" s="1" t="s">
        <v>147</v>
      </c>
      <c r="Y1661" s="1" t="s">
        <v>40</v>
      </c>
      <c r="Z1661" s="1" t="s">
        <v>41</v>
      </c>
      <c r="AA1661" s="2">
        <v>46157</v>
      </c>
      <c r="AB1661" s="1">
        <v>4</v>
      </c>
      <c r="AC1661" s="1" t="s">
        <v>42</v>
      </c>
    </row>
    <row r="1662" spans="1:29">
      <c r="A1662" s="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c r="P1662" s="1">
        <f t="shared" si="150"/>
        <v>1360</v>
      </c>
      <c r="Q1662" s="1">
        <v>10</v>
      </c>
      <c r="R1662" s="1">
        <f t="shared" si="151"/>
        <v>136</v>
      </c>
      <c r="S1662" s="1">
        <f t="shared" si="152"/>
        <v>1224</v>
      </c>
      <c r="T1662" s="1">
        <v>0.62</v>
      </c>
      <c r="U1662" s="1">
        <f t="shared" si="153"/>
        <v>758.88</v>
      </c>
      <c r="V1662" s="1">
        <f t="shared" si="154"/>
        <v>465.12</v>
      </c>
      <c r="W1662" s="4">
        <f t="shared" si="155"/>
        <v>0.38</v>
      </c>
      <c r="X1662" s="1" t="s">
        <v>65</v>
      </c>
      <c r="Y1662" s="1" t="s">
        <v>57</v>
      </c>
      <c r="Z1662" s="1" t="s">
        <v>41</v>
      </c>
      <c r="AA1662" s="2">
        <v>46156</v>
      </c>
      <c r="AB1662" s="1">
        <v>3</v>
      </c>
      <c r="AC1662" s="1" t="s">
        <v>42</v>
      </c>
    </row>
    <row r="1663" spans="1:29">
      <c r="A1663" s="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c r="P1663" s="1">
        <f t="shared" si="150"/>
        <v>17740</v>
      </c>
      <c r="Q1663" s="1">
        <v>0</v>
      </c>
      <c r="R1663" s="1">
        <f t="shared" si="151"/>
        <v>0</v>
      </c>
      <c r="S1663" s="1">
        <f t="shared" si="152"/>
        <v>17740</v>
      </c>
      <c r="T1663" s="1">
        <v>0.52</v>
      </c>
      <c r="U1663" s="1">
        <f t="shared" si="153"/>
        <v>9224.8000000000011</v>
      </c>
      <c r="V1663" s="1">
        <f t="shared" si="154"/>
        <v>8515.1999999999989</v>
      </c>
      <c r="W1663" s="4">
        <f t="shared" si="155"/>
        <v>0.47999999999999993</v>
      </c>
      <c r="X1663" s="1" t="s">
        <v>56</v>
      </c>
      <c r="Y1663" s="1" t="s">
        <v>40</v>
      </c>
      <c r="Z1663" s="1" t="s">
        <v>41</v>
      </c>
      <c r="AA1663" s="2">
        <v>46159</v>
      </c>
      <c r="AB1663" s="1">
        <v>3</v>
      </c>
      <c r="AC1663" s="1" t="s">
        <v>42</v>
      </c>
    </row>
    <row r="1664" spans="1:29">
      <c r="A1664" s="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c r="P1664" s="1">
        <f t="shared" si="150"/>
        <v>13580</v>
      </c>
      <c r="Q1664" s="1">
        <v>0</v>
      </c>
      <c r="R1664" s="1">
        <f t="shared" si="151"/>
        <v>0</v>
      </c>
      <c r="S1664" s="1">
        <f t="shared" si="152"/>
        <v>13580</v>
      </c>
      <c r="T1664" s="1">
        <v>0.57999999999999996</v>
      </c>
      <c r="U1664" s="1">
        <f t="shared" si="153"/>
        <v>7876.4</v>
      </c>
      <c r="V1664" s="1">
        <f t="shared" si="154"/>
        <v>5703.6</v>
      </c>
      <c r="W1664" s="4">
        <f t="shared" si="155"/>
        <v>0.42000000000000004</v>
      </c>
      <c r="X1664" s="1" t="s">
        <v>92</v>
      </c>
      <c r="Y1664" s="1" t="s">
        <v>81</v>
      </c>
      <c r="Z1664" s="1" t="s">
        <v>120</v>
      </c>
      <c r="AA1664" s="1"/>
      <c r="AB1664" s="1"/>
      <c r="AC1664" s="1" t="s">
        <v>42</v>
      </c>
    </row>
    <row r="1665" spans="1:29">
      <c r="A1665" s="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c r="P1665" s="1">
        <f t="shared" si="150"/>
        <v>3240</v>
      </c>
      <c r="Q1665" s="1">
        <v>0</v>
      </c>
      <c r="R1665" s="1">
        <f t="shared" si="151"/>
        <v>0</v>
      </c>
      <c r="S1665" s="1">
        <f t="shared" si="152"/>
        <v>3240</v>
      </c>
      <c r="T1665" s="1">
        <v>0.35</v>
      </c>
      <c r="U1665" s="1">
        <f t="shared" si="153"/>
        <v>1134</v>
      </c>
      <c r="V1665" s="1">
        <f t="shared" si="154"/>
        <v>2106</v>
      </c>
      <c r="W1665" s="4">
        <f t="shared" si="155"/>
        <v>0.65</v>
      </c>
      <c r="X1665" s="1" t="s">
        <v>39</v>
      </c>
      <c r="Y1665" s="1" t="s">
        <v>81</v>
      </c>
      <c r="Z1665" s="1" t="s">
        <v>41</v>
      </c>
      <c r="AA1665" s="2">
        <v>46160</v>
      </c>
      <c r="AB1665" s="1">
        <v>3</v>
      </c>
      <c r="AC1665" s="1" t="s">
        <v>42</v>
      </c>
    </row>
    <row r="1666" spans="1:29">
      <c r="A1666" s="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c r="P1666" s="1">
        <f t="shared" si="150"/>
        <v>740</v>
      </c>
      <c r="Q1666" s="1">
        <v>5</v>
      </c>
      <c r="R1666" s="1">
        <f t="shared" si="151"/>
        <v>37</v>
      </c>
      <c r="S1666" s="1">
        <f t="shared" si="152"/>
        <v>703</v>
      </c>
      <c r="T1666" s="1">
        <v>0.45</v>
      </c>
      <c r="U1666" s="1">
        <f t="shared" si="153"/>
        <v>316.35000000000002</v>
      </c>
      <c r="V1666" s="1">
        <f t="shared" si="154"/>
        <v>386.65</v>
      </c>
      <c r="W1666" s="4">
        <f t="shared" si="155"/>
        <v>0.54999999999999993</v>
      </c>
      <c r="X1666" s="1" t="s">
        <v>92</v>
      </c>
      <c r="Y1666" s="1" t="s">
        <v>72</v>
      </c>
      <c r="Z1666" s="1" t="s">
        <v>51</v>
      </c>
      <c r="AA1666" s="2">
        <v>46155</v>
      </c>
      <c r="AB1666" s="1"/>
      <c r="AC1666" s="1" t="s">
        <v>42</v>
      </c>
    </row>
    <row r="1667" spans="1:29">
      <c r="A1667" s="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c r="P1667" s="1">
        <f t="shared" ref="P1667:P1705" si="156">PRODUCT(N1667,O1667)</f>
        <v>330280</v>
      </c>
      <c r="Q1667" s="1">
        <v>10</v>
      </c>
      <c r="R1667" s="1">
        <f t="shared" ref="R1667:R1705" si="157">P1667*(Q1667/100)</f>
        <v>33028</v>
      </c>
      <c r="S1667" s="1">
        <f t="shared" ref="S1667:S1705" si="158">P1667-R1667</f>
        <v>297252</v>
      </c>
      <c r="T1667" s="1">
        <v>0.57999999999999996</v>
      </c>
      <c r="U1667" s="1">
        <f t="shared" ref="U1667:U1705" si="159">S1667*T1667</f>
        <v>172406.15999999997</v>
      </c>
      <c r="V1667" s="1">
        <f t="shared" ref="V1667:V1705" si="160">S1667-U1667</f>
        <v>124845.84000000003</v>
      </c>
      <c r="W1667" s="4">
        <f t="shared" ref="W1667:W1705" si="161">(V1667/S1667)</f>
        <v>0.4200000000000001</v>
      </c>
      <c r="X1667" s="1" t="s">
        <v>92</v>
      </c>
      <c r="Y1667" s="1" t="s">
        <v>40</v>
      </c>
      <c r="Z1667" s="1" t="s">
        <v>41</v>
      </c>
      <c r="AA1667" s="2">
        <v>46156</v>
      </c>
      <c r="AB1667" s="1">
        <v>3</v>
      </c>
      <c r="AC1667" s="1" t="s">
        <v>42</v>
      </c>
    </row>
    <row r="1668" spans="1:29">
      <c r="A1668" s="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c r="P1668" s="1">
        <f t="shared" si="156"/>
        <v>376400</v>
      </c>
      <c r="Q1668" s="1">
        <v>5</v>
      </c>
      <c r="R1668" s="1">
        <f t="shared" si="157"/>
        <v>18820</v>
      </c>
      <c r="S1668" s="1">
        <f t="shared" si="158"/>
        <v>357580</v>
      </c>
      <c r="T1668" s="1">
        <v>0.57999999999999996</v>
      </c>
      <c r="U1668" s="1">
        <f t="shared" si="159"/>
        <v>207396.4</v>
      </c>
      <c r="V1668" s="1">
        <f t="shared" si="160"/>
        <v>150183.6</v>
      </c>
      <c r="W1668" s="4">
        <f t="shared" si="161"/>
        <v>0.42000000000000004</v>
      </c>
      <c r="X1668" s="1" t="s">
        <v>50</v>
      </c>
      <c r="Y1668" s="1" t="s">
        <v>57</v>
      </c>
      <c r="Z1668" s="1" t="s">
        <v>41</v>
      </c>
      <c r="AA1668" s="2">
        <v>46157</v>
      </c>
      <c r="AB1668" s="1">
        <v>4</v>
      </c>
      <c r="AC1668" s="1" t="s">
        <v>42</v>
      </c>
    </row>
    <row r="1669" spans="1:29">
      <c r="A1669" s="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c r="P1669" s="1">
        <f t="shared" si="156"/>
        <v>9800</v>
      </c>
      <c r="Q1669" s="1">
        <v>0</v>
      </c>
      <c r="R1669" s="1">
        <f t="shared" si="157"/>
        <v>0</v>
      </c>
      <c r="S1669" s="1">
        <f t="shared" si="158"/>
        <v>9800</v>
      </c>
      <c r="T1669" s="1">
        <v>0.5</v>
      </c>
      <c r="U1669" s="1">
        <f t="shared" si="159"/>
        <v>4900</v>
      </c>
      <c r="V1669" s="1">
        <f t="shared" si="160"/>
        <v>4900</v>
      </c>
      <c r="W1669" s="4">
        <f t="shared" si="161"/>
        <v>0.5</v>
      </c>
      <c r="X1669" s="1" t="s">
        <v>56</v>
      </c>
      <c r="Y1669" s="1" t="s">
        <v>81</v>
      </c>
      <c r="Z1669" s="1" t="s">
        <v>41</v>
      </c>
      <c r="AA1669" s="2">
        <v>46157</v>
      </c>
      <c r="AB1669" s="1">
        <v>5</v>
      </c>
      <c r="AC1669" s="1" t="s">
        <v>42</v>
      </c>
    </row>
    <row r="1670" spans="1:29">
      <c r="A1670" s="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c r="P1670" s="1">
        <f t="shared" si="156"/>
        <v>13500</v>
      </c>
      <c r="Q1670" s="1">
        <v>15</v>
      </c>
      <c r="R1670" s="1">
        <f t="shared" si="157"/>
        <v>2025</v>
      </c>
      <c r="S1670" s="1">
        <f t="shared" si="158"/>
        <v>11475</v>
      </c>
      <c r="T1670" s="1">
        <v>0.45</v>
      </c>
      <c r="U1670" s="1">
        <f t="shared" si="159"/>
        <v>5163.75</v>
      </c>
      <c r="V1670" s="1">
        <f t="shared" si="160"/>
        <v>6311.25</v>
      </c>
      <c r="W1670" s="4">
        <f t="shared" si="161"/>
        <v>0.55000000000000004</v>
      </c>
      <c r="X1670" s="1" t="s">
        <v>56</v>
      </c>
      <c r="Y1670" s="1" t="s">
        <v>40</v>
      </c>
      <c r="Z1670" s="1" t="s">
        <v>120</v>
      </c>
      <c r="AA1670" s="1"/>
      <c r="AB1670" s="1"/>
      <c r="AC1670" s="1" t="s">
        <v>42</v>
      </c>
    </row>
    <row r="1671" spans="1:29">
      <c r="A1671" s="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c r="P1671" s="1">
        <f t="shared" si="156"/>
        <v>11500</v>
      </c>
      <c r="Q1671" s="1">
        <v>5</v>
      </c>
      <c r="R1671" s="1">
        <f t="shared" si="157"/>
        <v>575</v>
      </c>
      <c r="S1671" s="1">
        <f t="shared" si="158"/>
        <v>10925</v>
      </c>
      <c r="T1671" s="1">
        <v>0.45</v>
      </c>
      <c r="U1671" s="1">
        <f t="shared" si="159"/>
        <v>4916.25</v>
      </c>
      <c r="V1671" s="1">
        <f t="shared" si="160"/>
        <v>6008.75</v>
      </c>
      <c r="W1671" s="4">
        <f t="shared" si="161"/>
        <v>0.55000000000000004</v>
      </c>
      <c r="X1671" s="1" t="s">
        <v>56</v>
      </c>
      <c r="Y1671" s="1" t="s">
        <v>72</v>
      </c>
      <c r="Z1671" s="1" t="s">
        <v>51</v>
      </c>
      <c r="AA1671" s="2">
        <v>46162</v>
      </c>
      <c r="AB1671" s="1"/>
      <c r="AC1671" s="1" t="s">
        <v>42</v>
      </c>
    </row>
    <row r="1672" spans="1:29">
      <c r="A1672" s="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c r="P1672" s="1">
        <f t="shared" si="156"/>
        <v>20400</v>
      </c>
      <c r="Q1672" s="1">
        <v>0</v>
      </c>
      <c r="R1672" s="1">
        <f t="shared" si="157"/>
        <v>0</v>
      </c>
      <c r="S1672" s="1">
        <f t="shared" si="158"/>
        <v>20400</v>
      </c>
      <c r="T1672" s="1">
        <v>0.47</v>
      </c>
      <c r="U1672" s="1">
        <f t="shared" si="159"/>
        <v>9588</v>
      </c>
      <c r="V1672" s="1">
        <f t="shared" si="160"/>
        <v>10812</v>
      </c>
      <c r="W1672" s="4">
        <f t="shared" si="161"/>
        <v>0.53</v>
      </c>
      <c r="X1672" s="1" t="s">
        <v>65</v>
      </c>
      <c r="Y1672" s="1" t="s">
        <v>72</v>
      </c>
      <c r="Z1672" s="1" t="s">
        <v>41</v>
      </c>
      <c r="AA1672" s="2">
        <v>46160</v>
      </c>
      <c r="AB1672" s="1">
        <v>5</v>
      </c>
      <c r="AC1672" s="1" t="s">
        <v>42</v>
      </c>
    </row>
    <row r="1673" spans="1:29">
      <c r="A1673" s="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c r="P1673" s="1">
        <f t="shared" si="156"/>
        <v>6270</v>
      </c>
      <c r="Q1673" s="1">
        <v>15</v>
      </c>
      <c r="R1673" s="1">
        <f t="shared" si="157"/>
        <v>940.5</v>
      </c>
      <c r="S1673" s="1">
        <f t="shared" si="158"/>
        <v>5329.5</v>
      </c>
      <c r="T1673" s="1">
        <v>0.52</v>
      </c>
      <c r="U1673" s="1">
        <f t="shared" si="159"/>
        <v>2771.34</v>
      </c>
      <c r="V1673" s="1">
        <f t="shared" si="160"/>
        <v>2558.16</v>
      </c>
      <c r="W1673" s="4">
        <f t="shared" si="161"/>
        <v>0.48</v>
      </c>
      <c r="X1673" s="1" t="s">
        <v>39</v>
      </c>
      <c r="Y1673" s="1" t="s">
        <v>57</v>
      </c>
      <c r="Z1673" s="1" t="s">
        <v>66</v>
      </c>
      <c r="AA1673" s="1"/>
      <c r="AB1673" s="1"/>
      <c r="AC1673" s="1" t="s">
        <v>42</v>
      </c>
    </row>
    <row r="1674" spans="1:29">
      <c r="A1674" s="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c r="P1674" s="1">
        <f t="shared" si="156"/>
        <v>7880</v>
      </c>
      <c r="Q1674" s="1">
        <v>25</v>
      </c>
      <c r="R1674" s="1">
        <f t="shared" si="157"/>
        <v>1970</v>
      </c>
      <c r="S1674" s="1">
        <f t="shared" si="158"/>
        <v>5910</v>
      </c>
      <c r="T1674" s="1">
        <v>0.5</v>
      </c>
      <c r="U1674" s="1">
        <f t="shared" si="159"/>
        <v>2955</v>
      </c>
      <c r="V1674" s="1">
        <f t="shared" si="160"/>
        <v>2955</v>
      </c>
      <c r="W1674" s="4">
        <f t="shared" si="161"/>
        <v>0.5</v>
      </c>
      <c r="X1674" s="1" t="s">
        <v>50</v>
      </c>
      <c r="Y1674" s="1" t="s">
        <v>72</v>
      </c>
      <c r="Z1674" s="1" t="s">
        <v>41</v>
      </c>
      <c r="AA1674" s="2">
        <v>46162</v>
      </c>
      <c r="AB1674" s="1">
        <v>5</v>
      </c>
      <c r="AC1674" s="1" t="s">
        <v>42</v>
      </c>
    </row>
    <row r="1675" spans="1:29">
      <c r="A1675" s="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c r="P1675" s="1">
        <f t="shared" si="156"/>
        <v>3990</v>
      </c>
      <c r="Q1675" s="1">
        <v>30</v>
      </c>
      <c r="R1675" s="1">
        <f t="shared" si="157"/>
        <v>1197</v>
      </c>
      <c r="S1675" s="1">
        <f t="shared" si="158"/>
        <v>2793</v>
      </c>
      <c r="T1675" s="1">
        <v>0.52</v>
      </c>
      <c r="U1675" s="1">
        <f t="shared" si="159"/>
        <v>1452.3600000000001</v>
      </c>
      <c r="V1675" s="1">
        <f t="shared" si="160"/>
        <v>1340.6399999999999</v>
      </c>
      <c r="W1675" s="4">
        <f t="shared" si="161"/>
        <v>0.47999999999999993</v>
      </c>
      <c r="X1675" s="1" t="s">
        <v>39</v>
      </c>
      <c r="Y1675" s="1" t="s">
        <v>40</v>
      </c>
      <c r="Z1675" s="1" t="s">
        <v>41</v>
      </c>
      <c r="AA1675" s="2">
        <v>46160</v>
      </c>
      <c r="AB1675" s="1">
        <v>3</v>
      </c>
      <c r="AC1675" s="1" t="s">
        <v>42</v>
      </c>
    </row>
    <row r="1676" spans="1:29">
      <c r="A1676" s="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c r="P1676" s="1">
        <f t="shared" si="156"/>
        <v>8500</v>
      </c>
      <c r="Q1676" s="1">
        <v>0</v>
      </c>
      <c r="R1676" s="1">
        <f t="shared" si="157"/>
        <v>0</v>
      </c>
      <c r="S1676" s="1">
        <f t="shared" si="158"/>
        <v>8500</v>
      </c>
      <c r="T1676" s="1">
        <v>0.5</v>
      </c>
      <c r="U1676" s="1">
        <f t="shared" si="159"/>
        <v>4250</v>
      </c>
      <c r="V1676" s="1">
        <f t="shared" si="160"/>
        <v>4250</v>
      </c>
      <c r="W1676" s="4">
        <f t="shared" si="161"/>
        <v>0.5</v>
      </c>
      <c r="X1676" s="1" t="s">
        <v>50</v>
      </c>
      <c r="Y1676" s="1" t="s">
        <v>81</v>
      </c>
      <c r="Z1676" s="1" t="s">
        <v>41</v>
      </c>
      <c r="AA1676" s="2">
        <v>46164</v>
      </c>
      <c r="AB1676" s="1">
        <v>4</v>
      </c>
      <c r="AC1676" s="1" t="s">
        <v>42</v>
      </c>
    </row>
    <row r="1677" spans="1:29">
      <c r="A1677" s="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c r="P1677" s="1">
        <f t="shared" si="156"/>
        <v>7350</v>
      </c>
      <c r="Q1677" s="1">
        <v>10</v>
      </c>
      <c r="R1677" s="1">
        <f t="shared" si="157"/>
        <v>735</v>
      </c>
      <c r="S1677" s="1">
        <f t="shared" si="158"/>
        <v>6615</v>
      </c>
      <c r="T1677" s="1">
        <v>0.45</v>
      </c>
      <c r="U1677" s="1">
        <f t="shared" si="159"/>
        <v>2976.75</v>
      </c>
      <c r="V1677" s="1">
        <f t="shared" si="160"/>
        <v>3638.25</v>
      </c>
      <c r="W1677" s="4">
        <f t="shared" si="161"/>
        <v>0.55000000000000004</v>
      </c>
      <c r="X1677" s="1" t="s">
        <v>65</v>
      </c>
      <c r="Y1677" s="1" t="s">
        <v>57</v>
      </c>
      <c r="Z1677" s="1" t="s">
        <v>41</v>
      </c>
      <c r="AA1677" s="2">
        <v>46161</v>
      </c>
      <c r="AB1677" s="1">
        <v>4</v>
      </c>
      <c r="AC1677" s="1" t="s">
        <v>42</v>
      </c>
    </row>
    <row r="1678" spans="1:29">
      <c r="A1678" s="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c r="P1678" s="1">
        <f t="shared" si="156"/>
        <v>43500</v>
      </c>
      <c r="Q1678" s="1">
        <v>20</v>
      </c>
      <c r="R1678" s="1">
        <f t="shared" si="157"/>
        <v>8700</v>
      </c>
      <c r="S1678" s="1">
        <f t="shared" si="158"/>
        <v>34800</v>
      </c>
      <c r="T1678" s="1">
        <v>0.48</v>
      </c>
      <c r="U1678" s="1">
        <f t="shared" si="159"/>
        <v>16704</v>
      </c>
      <c r="V1678" s="1">
        <f t="shared" si="160"/>
        <v>18096</v>
      </c>
      <c r="W1678" s="4">
        <f t="shared" si="161"/>
        <v>0.52</v>
      </c>
      <c r="X1678" s="1" t="s">
        <v>104</v>
      </c>
      <c r="Y1678" s="1" t="s">
        <v>40</v>
      </c>
      <c r="Z1678" s="1" t="s">
        <v>120</v>
      </c>
      <c r="AA1678" s="1"/>
      <c r="AB1678" s="1"/>
      <c r="AC1678" s="1" t="s">
        <v>42</v>
      </c>
    </row>
    <row r="1679" spans="1:29">
      <c r="A1679" s="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c r="P1679" s="1">
        <f t="shared" si="156"/>
        <v>22400</v>
      </c>
      <c r="Q1679" s="1">
        <v>0</v>
      </c>
      <c r="R1679" s="1">
        <f t="shared" si="157"/>
        <v>0</v>
      </c>
      <c r="S1679" s="1">
        <f t="shared" si="158"/>
        <v>22400</v>
      </c>
      <c r="T1679" s="1">
        <v>0.45</v>
      </c>
      <c r="U1679" s="1">
        <f t="shared" si="159"/>
        <v>10080</v>
      </c>
      <c r="V1679" s="1">
        <f t="shared" si="160"/>
        <v>12320</v>
      </c>
      <c r="W1679" s="4">
        <f t="shared" si="161"/>
        <v>0.55000000000000004</v>
      </c>
      <c r="X1679" s="1" t="s">
        <v>50</v>
      </c>
      <c r="Y1679" s="1" t="s">
        <v>57</v>
      </c>
      <c r="Z1679" s="1" t="s">
        <v>120</v>
      </c>
      <c r="AA1679" s="1"/>
      <c r="AB1679" s="1"/>
      <c r="AC1679" s="1" t="s">
        <v>42</v>
      </c>
    </row>
    <row r="1680" spans="1:29">
      <c r="A1680" s="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c r="P1680" s="1">
        <f t="shared" si="156"/>
        <v>11260</v>
      </c>
      <c r="Q1680" s="1">
        <v>0</v>
      </c>
      <c r="R1680" s="1">
        <f t="shared" si="157"/>
        <v>0</v>
      </c>
      <c r="S1680" s="1">
        <f t="shared" si="158"/>
        <v>11260</v>
      </c>
      <c r="T1680" s="1">
        <v>0.5</v>
      </c>
      <c r="U1680" s="1">
        <f t="shared" si="159"/>
        <v>5630</v>
      </c>
      <c r="V1680" s="1">
        <f t="shared" si="160"/>
        <v>5630</v>
      </c>
      <c r="W1680" s="4">
        <f t="shared" si="161"/>
        <v>0.5</v>
      </c>
      <c r="X1680" s="1" t="s">
        <v>39</v>
      </c>
      <c r="Y1680" s="1" t="s">
        <v>40</v>
      </c>
      <c r="Z1680" s="1" t="s">
        <v>22</v>
      </c>
      <c r="AA1680" s="1"/>
      <c r="AB1680" s="1"/>
      <c r="AC1680" s="1" t="s">
        <v>93</v>
      </c>
    </row>
    <row r="1681" spans="1:29">
      <c r="A1681" s="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c r="P1681" s="1">
        <f t="shared" si="156"/>
        <v>28550</v>
      </c>
      <c r="Q1681" s="1">
        <v>0</v>
      </c>
      <c r="R1681" s="1">
        <f t="shared" si="157"/>
        <v>0</v>
      </c>
      <c r="S1681" s="1">
        <f t="shared" si="158"/>
        <v>28550</v>
      </c>
      <c r="T1681" s="1">
        <v>0.52</v>
      </c>
      <c r="U1681" s="1">
        <f t="shared" si="159"/>
        <v>14846</v>
      </c>
      <c r="V1681" s="1">
        <f t="shared" si="160"/>
        <v>13704</v>
      </c>
      <c r="W1681" s="4">
        <f t="shared" si="161"/>
        <v>0.48</v>
      </c>
      <c r="X1681" s="1" t="s">
        <v>56</v>
      </c>
      <c r="Y1681" s="1" t="s">
        <v>81</v>
      </c>
      <c r="Z1681" s="1" t="s">
        <v>120</v>
      </c>
      <c r="AA1681" s="1"/>
      <c r="AB1681" s="1"/>
      <c r="AC1681" s="1" t="s">
        <v>42</v>
      </c>
    </row>
    <row r="1682" spans="1:29">
      <c r="A1682" s="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c r="P1682" s="1">
        <f t="shared" si="156"/>
        <v>4700</v>
      </c>
      <c r="Q1682" s="1">
        <v>0</v>
      </c>
      <c r="R1682" s="1">
        <f t="shared" si="157"/>
        <v>0</v>
      </c>
      <c r="S1682" s="1">
        <f t="shared" si="158"/>
        <v>4700</v>
      </c>
      <c r="T1682" s="1">
        <v>0.35</v>
      </c>
      <c r="U1682" s="1">
        <f t="shared" si="159"/>
        <v>1645</v>
      </c>
      <c r="V1682" s="1">
        <f t="shared" si="160"/>
        <v>3055</v>
      </c>
      <c r="W1682" s="4">
        <f t="shared" si="161"/>
        <v>0.65</v>
      </c>
      <c r="X1682" s="1" t="s">
        <v>147</v>
      </c>
      <c r="Y1682" s="1" t="s">
        <v>40</v>
      </c>
      <c r="Z1682" s="1" t="s">
        <v>41</v>
      </c>
      <c r="AA1682" s="2">
        <v>46164</v>
      </c>
      <c r="AB1682" s="1">
        <v>5</v>
      </c>
      <c r="AC1682" s="1" t="s">
        <v>42</v>
      </c>
    </row>
    <row r="1683" spans="1:29">
      <c r="A1683" s="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c r="P1683" s="1">
        <f t="shared" si="156"/>
        <v>1770</v>
      </c>
      <c r="Q1683" s="1">
        <v>0</v>
      </c>
      <c r="R1683" s="1">
        <f t="shared" si="157"/>
        <v>0</v>
      </c>
      <c r="S1683" s="1">
        <f t="shared" si="158"/>
        <v>1770</v>
      </c>
      <c r="T1683" s="1">
        <v>0.35</v>
      </c>
      <c r="U1683" s="1">
        <f t="shared" si="159"/>
        <v>619.5</v>
      </c>
      <c r="V1683" s="1">
        <f t="shared" si="160"/>
        <v>1150.5</v>
      </c>
      <c r="W1683" s="4">
        <f t="shared" si="161"/>
        <v>0.65</v>
      </c>
      <c r="X1683" s="1" t="s">
        <v>50</v>
      </c>
      <c r="Y1683" s="1" t="s">
        <v>57</v>
      </c>
      <c r="Z1683" s="1" t="s">
        <v>41</v>
      </c>
      <c r="AA1683" s="2">
        <v>46165</v>
      </c>
      <c r="AB1683" s="1">
        <v>3</v>
      </c>
      <c r="AC1683" s="1" t="s">
        <v>42</v>
      </c>
    </row>
    <row r="1684" spans="1:29">
      <c r="A1684" s="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c r="P1684" s="1">
        <f t="shared" si="156"/>
        <v>10680</v>
      </c>
      <c r="Q1684" s="1">
        <v>25</v>
      </c>
      <c r="R1684" s="1">
        <f t="shared" si="157"/>
        <v>2670</v>
      </c>
      <c r="S1684" s="1">
        <f t="shared" si="158"/>
        <v>8010</v>
      </c>
      <c r="T1684" s="1">
        <v>0.57999999999999996</v>
      </c>
      <c r="U1684" s="1">
        <f t="shared" si="159"/>
        <v>4645.7999999999993</v>
      </c>
      <c r="V1684" s="1">
        <f t="shared" si="160"/>
        <v>3364.2000000000007</v>
      </c>
      <c r="W1684" s="4">
        <f t="shared" si="161"/>
        <v>0.4200000000000001</v>
      </c>
      <c r="X1684" s="1" t="s">
        <v>65</v>
      </c>
      <c r="Y1684" s="1" t="s">
        <v>40</v>
      </c>
      <c r="Z1684" s="1" t="s">
        <v>120</v>
      </c>
      <c r="AA1684" s="1"/>
      <c r="AB1684" s="1"/>
      <c r="AC1684" s="1" t="s">
        <v>42</v>
      </c>
    </row>
    <row r="1685" spans="1:29">
      <c r="A1685" s="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c r="P1685" s="1">
        <f t="shared" si="156"/>
        <v>10040</v>
      </c>
      <c r="Q1685" s="1">
        <v>25</v>
      </c>
      <c r="R1685" s="1">
        <f t="shared" si="157"/>
        <v>2510</v>
      </c>
      <c r="S1685" s="1">
        <f t="shared" si="158"/>
        <v>7530</v>
      </c>
      <c r="T1685" s="1">
        <v>0.48</v>
      </c>
      <c r="U1685" s="1">
        <f t="shared" si="159"/>
        <v>3614.4</v>
      </c>
      <c r="V1685" s="1">
        <f t="shared" si="160"/>
        <v>3915.6</v>
      </c>
      <c r="W1685" s="4">
        <f t="shared" si="161"/>
        <v>0.52</v>
      </c>
      <c r="X1685" s="1" t="s">
        <v>92</v>
      </c>
      <c r="Y1685" s="1" t="s">
        <v>72</v>
      </c>
      <c r="Z1685" s="1" t="s">
        <v>120</v>
      </c>
      <c r="AA1685" s="1"/>
      <c r="AB1685" s="1"/>
      <c r="AC1685" s="1" t="s">
        <v>42</v>
      </c>
    </row>
    <row r="1686" spans="1:29">
      <c r="A1686" s="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c r="P1686" s="1">
        <f t="shared" si="156"/>
        <v>19860</v>
      </c>
      <c r="Q1686" s="1">
        <v>0</v>
      </c>
      <c r="R1686" s="1">
        <f t="shared" si="157"/>
        <v>0</v>
      </c>
      <c r="S1686" s="1">
        <f t="shared" si="158"/>
        <v>19860</v>
      </c>
      <c r="T1686" s="1">
        <v>0.47</v>
      </c>
      <c r="U1686" s="1">
        <f t="shared" si="159"/>
        <v>9334.1999999999989</v>
      </c>
      <c r="V1686" s="1">
        <f t="shared" si="160"/>
        <v>10525.800000000001</v>
      </c>
      <c r="W1686" s="4">
        <f t="shared" si="161"/>
        <v>0.53</v>
      </c>
      <c r="X1686" s="1" t="s">
        <v>50</v>
      </c>
      <c r="Y1686" s="1" t="s">
        <v>57</v>
      </c>
      <c r="Z1686" s="1" t="s">
        <v>66</v>
      </c>
      <c r="AA1686" s="1"/>
      <c r="AB1686" s="1"/>
      <c r="AC1686" s="1" t="s">
        <v>42</v>
      </c>
    </row>
    <row r="1687" spans="1:29">
      <c r="A1687" s="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c r="P1687" s="1">
        <f t="shared" si="156"/>
        <v>14800</v>
      </c>
      <c r="Q1687" s="1">
        <v>0</v>
      </c>
      <c r="R1687" s="1">
        <f t="shared" si="157"/>
        <v>0</v>
      </c>
      <c r="S1687" s="1">
        <f t="shared" si="158"/>
        <v>14800</v>
      </c>
      <c r="T1687" s="1">
        <v>0.5</v>
      </c>
      <c r="U1687" s="1">
        <f t="shared" si="159"/>
        <v>7400</v>
      </c>
      <c r="V1687" s="1">
        <f t="shared" si="160"/>
        <v>7400</v>
      </c>
      <c r="W1687" s="4">
        <f t="shared" si="161"/>
        <v>0.5</v>
      </c>
      <c r="X1687" s="1" t="s">
        <v>92</v>
      </c>
      <c r="Y1687" s="1" t="s">
        <v>81</v>
      </c>
      <c r="Z1687" s="1" t="s">
        <v>41</v>
      </c>
      <c r="AA1687" s="2">
        <v>46162</v>
      </c>
      <c r="AB1687" s="1">
        <v>3</v>
      </c>
      <c r="AC1687" s="1" t="s">
        <v>42</v>
      </c>
    </row>
    <row r="1688" spans="1:29">
      <c r="A1688" s="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c r="P1688" s="1">
        <f t="shared" si="156"/>
        <v>41120</v>
      </c>
      <c r="Q1688" s="1">
        <v>0</v>
      </c>
      <c r="R1688" s="1">
        <f t="shared" si="157"/>
        <v>0</v>
      </c>
      <c r="S1688" s="1">
        <f t="shared" si="158"/>
        <v>41120</v>
      </c>
      <c r="T1688" s="1">
        <v>0.57999999999999996</v>
      </c>
      <c r="U1688" s="1">
        <f t="shared" si="159"/>
        <v>23849.599999999999</v>
      </c>
      <c r="V1688" s="1">
        <f t="shared" si="160"/>
        <v>17270.400000000001</v>
      </c>
      <c r="W1688" s="4">
        <f t="shared" si="161"/>
        <v>0.42000000000000004</v>
      </c>
      <c r="X1688" s="1" t="s">
        <v>147</v>
      </c>
      <c r="Y1688" s="1" t="s">
        <v>40</v>
      </c>
      <c r="Z1688" s="1" t="s">
        <v>41</v>
      </c>
      <c r="AA1688" s="2">
        <v>46165</v>
      </c>
      <c r="AB1688" s="1">
        <v>5</v>
      </c>
      <c r="AC1688" s="1" t="s">
        <v>42</v>
      </c>
    </row>
    <row r="1689" spans="1:29">
      <c r="A1689" s="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c r="P1689" s="1">
        <f t="shared" si="156"/>
        <v>17300</v>
      </c>
      <c r="Q1689" s="1">
        <v>5</v>
      </c>
      <c r="R1689" s="1">
        <f t="shared" si="157"/>
        <v>865</v>
      </c>
      <c r="S1689" s="1">
        <f t="shared" si="158"/>
        <v>16435</v>
      </c>
      <c r="T1689" s="1">
        <v>0.45</v>
      </c>
      <c r="U1689" s="1">
        <f t="shared" si="159"/>
        <v>7395.75</v>
      </c>
      <c r="V1689" s="1">
        <f t="shared" si="160"/>
        <v>9039.25</v>
      </c>
      <c r="W1689" s="4">
        <f t="shared" si="161"/>
        <v>0.55000000000000004</v>
      </c>
      <c r="X1689" s="1" t="s">
        <v>147</v>
      </c>
      <c r="Y1689" s="1" t="s">
        <v>40</v>
      </c>
      <c r="Z1689" s="1" t="s">
        <v>51</v>
      </c>
      <c r="AA1689" s="2">
        <v>46167</v>
      </c>
      <c r="AB1689" s="1"/>
      <c r="AC1689" s="1" t="s">
        <v>42</v>
      </c>
    </row>
    <row r="1690" spans="1:29">
      <c r="A1690" s="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c r="P1690" s="1">
        <f t="shared" si="156"/>
        <v>13800</v>
      </c>
      <c r="Q1690" s="1">
        <v>15</v>
      </c>
      <c r="R1690" s="1">
        <f t="shared" si="157"/>
        <v>2070</v>
      </c>
      <c r="S1690" s="1">
        <f t="shared" si="158"/>
        <v>11730</v>
      </c>
      <c r="T1690" s="1">
        <v>0.48</v>
      </c>
      <c r="U1690" s="1">
        <f t="shared" si="159"/>
        <v>5630.4</v>
      </c>
      <c r="V1690" s="1">
        <f t="shared" si="160"/>
        <v>6099.6</v>
      </c>
      <c r="W1690" s="4">
        <f t="shared" si="161"/>
        <v>0.52</v>
      </c>
      <c r="X1690" s="1" t="s">
        <v>39</v>
      </c>
      <c r="Y1690" s="1" t="s">
        <v>81</v>
      </c>
      <c r="Z1690" s="1" t="s">
        <v>41</v>
      </c>
      <c r="AA1690" s="2">
        <v>46161</v>
      </c>
      <c r="AB1690" s="1">
        <v>4</v>
      </c>
      <c r="AC1690" s="1" t="s">
        <v>42</v>
      </c>
    </row>
    <row r="1691" spans="1:29">
      <c r="A1691" s="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c r="P1691" s="1">
        <f t="shared" si="156"/>
        <v>85500</v>
      </c>
      <c r="Q1691" s="1">
        <v>0</v>
      </c>
      <c r="R1691" s="1">
        <f t="shared" si="157"/>
        <v>0</v>
      </c>
      <c r="S1691" s="1">
        <f t="shared" si="158"/>
        <v>85500</v>
      </c>
      <c r="T1691" s="1">
        <v>0.57999999999999996</v>
      </c>
      <c r="U1691" s="1">
        <f t="shared" si="159"/>
        <v>49590</v>
      </c>
      <c r="V1691" s="1">
        <f t="shared" si="160"/>
        <v>35910</v>
      </c>
      <c r="W1691" s="4">
        <f t="shared" si="161"/>
        <v>0.42</v>
      </c>
      <c r="X1691" s="1" t="s">
        <v>104</v>
      </c>
      <c r="Y1691" s="1" t="s">
        <v>72</v>
      </c>
      <c r="Z1691" s="1" t="s">
        <v>41</v>
      </c>
      <c r="AA1691" s="2">
        <v>46166</v>
      </c>
      <c r="AB1691" s="1">
        <v>4</v>
      </c>
      <c r="AC1691" s="1" t="s">
        <v>42</v>
      </c>
    </row>
    <row r="1692" spans="1:29">
      <c r="A1692" s="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c r="P1692" s="1">
        <f t="shared" si="156"/>
        <v>1770</v>
      </c>
      <c r="Q1692" s="1">
        <v>15</v>
      </c>
      <c r="R1692" s="1">
        <f t="shared" si="157"/>
        <v>265.5</v>
      </c>
      <c r="S1692" s="1">
        <f t="shared" si="158"/>
        <v>1504.5</v>
      </c>
      <c r="T1692" s="1">
        <v>0.35</v>
      </c>
      <c r="U1692" s="1">
        <f t="shared" si="159"/>
        <v>526.57499999999993</v>
      </c>
      <c r="V1692" s="1">
        <f t="shared" si="160"/>
        <v>977.92500000000007</v>
      </c>
      <c r="W1692" s="4">
        <f t="shared" si="161"/>
        <v>0.65</v>
      </c>
      <c r="X1692" s="1" t="s">
        <v>56</v>
      </c>
      <c r="Y1692" s="1" t="s">
        <v>57</v>
      </c>
      <c r="Z1692" s="1" t="s">
        <v>66</v>
      </c>
      <c r="AA1692" s="1"/>
      <c r="AB1692" s="1"/>
      <c r="AC1692" s="1" t="s">
        <v>42</v>
      </c>
    </row>
    <row r="1693" spans="1:29">
      <c r="A1693" s="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c r="P1693" s="1">
        <f t="shared" si="156"/>
        <v>6500</v>
      </c>
      <c r="Q1693" s="1">
        <v>0</v>
      </c>
      <c r="R1693" s="1">
        <f t="shared" si="157"/>
        <v>0</v>
      </c>
      <c r="S1693" s="1">
        <f t="shared" si="158"/>
        <v>6500</v>
      </c>
      <c r="T1693" s="1">
        <v>0.35</v>
      </c>
      <c r="U1693" s="1">
        <f t="shared" si="159"/>
        <v>2275</v>
      </c>
      <c r="V1693" s="1">
        <f t="shared" si="160"/>
        <v>4225</v>
      </c>
      <c r="W1693" s="4">
        <f t="shared" si="161"/>
        <v>0.65</v>
      </c>
      <c r="X1693" s="1" t="s">
        <v>50</v>
      </c>
      <c r="Y1693" s="1" t="s">
        <v>72</v>
      </c>
      <c r="Z1693" s="1" t="s">
        <v>41</v>
      </c>
      <c r="AA1693" s="2">
        <v>46162</v>
      </c>
      <c r="AB1693" s="1">
        <v>5</v>
      </c>
      <c r="AC1693" s="1" t="s">
        <v>42</v>
      </c>
    </row>
    <row r="1694" spans="1:29">
      <c r="A1694" s="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c r="P1694" s="1">
        <f t="shared" si="156"/>
        <v>580</v>
      </c>
      <c r="Q1694" s="1">
        <v>5</v>
      </c>
      <c r="R1694" s="1">
        <f t="shared" si="157"/>
        <v>29</v>
      </c>
      <c r="S1694" s="1">
        <f t="shared" si="158"/>
        <v>551</v>
      </c>
      <c r="T1694" s="1">
        <v>0.62</v>
      </c>
      <c r="U1694" s="1">
        <f t="shared" si="159"/>
        <v>341.62</v>
      </c>
      <c r="V1694" s="1">
        <f t="shared" si="160"/>
        <v>209.38</v>
      </c>
      <c r="W1694" s="4">
        <f t="shared" si="161"/>
        <v>0.38</v>
      </c>
      <c r="X1694" s="1" t="s">
        <v>50</v>
      </c>
      <c r="Y1694" s="1" t="s">
        <v>72</v>
      </c>
      <c r="Z1694" s="1" t="s">
        <v>41</v>
      </c>
      <c r="AA1694" s="2">
        <v>46163</v>
      </c>
      <c r="AB1694" s="1">
        <v>4</v>
      </c>
      <c r="AC1694" s="1" t="s">
        <v>42</v>
      </c>
    </row>
    <row r="1695" spans="1:29">
      <c r="A1695" s="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c r="P1695" s="1">
        <f t="shared" si="156"/>
        <v>300</v>
      </c>
      <c r="Q1695" s="1">
        <v>20</v>
      </c>
      <c r="R1695" s="1">
        <f t="shared" si="157"/>
        <v>60</v>
      </c>
      <c r="S1695" s="1">
        <f t="shared" si="158"/>
        <v>240</v>
      </c>
      <c r="T1695" s="1">
        <v>0.45</v>
      </c>
      <c r="U1695" s="1">
        <f t="shared" si="159"/>
        <v>108</v>
      </c>
      <c r="V1695" s="1">
        <f t="shared" si="160"/>
        <v>132</v>
      </c>
      <c r="W1695" s="4">
        <f t="shared" si="161"/>
        <v>0.55000000000000004</v>
      </c>
      <c r="X1695" s="1" t="s">
        <v>56</v>
      </c>
      <c r="Y1695" s="1" t="s">
        <v>72</v>
      </c>
      <c r="Z1695" s="1" t="s">
        <v>41</v>
      </c>
      <c r="AA1695" s="2">
        <v>46166</v>
      </c>
      <c r="AB1695" s="1">
        <v>5</v>
      </c>
      <c r="AC1695" s="1" t="s">
        <v>42</v>
      </c>
    </row>
    <row r="1696" spans="1:29">
      <c r="A1696" s="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c r="P1696" s="1">
        <f t="shared" si="156"/>
        <v>22880</v>
      </c>
      <c r="Q1696" s="1">
        <v>10</v>
      </c>
      <c r="R1696" s="1">
        <f t="shared" si="157"/>
        <v>2288</v>
      </c>
      <c r="S1696" s="1">
        <f t="shared" si="158"/>
        <v>20592</v>
      </c>
      <c r="T1696" s="1">
        <v>0.47</v>
      </c>
      <c r="U1696" s="1">
        <f t="shared" si="159"/>
        <v>9678.24</v>
      </c>
      <c r="V1696" s="1">
        <f t="shared" si="160"/>
        <v>10913.76</v>
      </c>
      <c r="W1696" s="4">
        <f t="shared" si="161"/>
        <v>0.53</v>
      </c>
      <c r="X1696" s="1" t="s">
        <v>50</v>
      </c>
      <c r="Y1696" s="1" t="s">
        <v>40</v>
      </c>
      <c r="Z1696" s="1" t="s">
        <v>66</v>
      </c>
      <c r="AA1696" s="1"/>
      <c r="AB1696" s="1"/>
      <c r="AC1696" s="1" t="s">
        <v>42</v>
      </c>
    </row>
    <row r="1697" spans="1:29">
      <c r="A1697" s="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c r="P1697" s="1">
        <f t="shared" si="156"/>
        <v>4210</v>
      </c>
      <c r="Q1697" s="1">
        <v>5</v>
      </c>
      <c r="R1697" s="1">
        <f t="shared" si="157"/>
        <v>210.5</v>
      </c>
      <c r="S1697" s="1">
        <f t="shared" si="158"/>
        <v>3999.5</v>
      </c>
      <c r="T1697" s="1">
        <v>0.47</v>
      </c>
      <c r="U1697" s="1">
        <f t="shared" si="159"/>
        <v>1879.7649999999999</v>
      </c>
      <c r="V1697" s="1">
        <f t="shared" si="160"/>
        <v>2119.7350000000001</v>
      </c>
      <c r="W1697" s="4">
        <f t="shared" si="161"/>
        <v>0.53</v>
      </c>
      <c r="X1697" s="1" t="s">
        <v>39</v>
      </c>
      <c r="Y1697" s="1" t="s">
        <v>81</v>
      </c>
      <c r="Z1697" s="1" t="s">
        <v>120</v>
      </c>
      <c r="AA1697" s="1"/>
      <c r="AB1697" s="1"/>
      <c r="AC1697" s="1" t="s">
        <v>42</v>
      </c>
    </row>
    <row r="1698" spans="1:29">
      <c r="A1698" s="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c r="P1698" s="1">
        <f t="shared" si="156"/>
        <v>16290</v>
      </c>
      <c r="Q1698" s="1">
        <v>5</v>
      </c>
      <c r="R1698" s="1">
        <f t="shared" si="157"/>
        <v>814.5</v>
      </c>
      <c r="S1698" s="1">
        <f t="shared" si="158"/>
        <v>15475.5</v>
      </c>
      <c r="T1698" s="1">
        <v>0.47</v>
      </c>
      <c r="U1698" s="1">
        <f t="shared" si="159"/>
        <v>7273.4849999999997</v>
      </c>
      <c r="V1698" s="1">
        <f t="shared" si="160"/>
        <v>8202.0149999999994</v>
      </c>
      <c r="W1698" s="4">
        <f t="shared" si="161"/>
        <v>0.52999999999999992</v>
      </c>
      <c r="X1698" s="1" t="s">
        <v>147</v>
      </c>
      <c r="Y1698" s="1" t="s">
        <v>72</v>
      </c>
      <c r="Z1698" s="1" t="s">
        <v>120</v>
      </c>
      <c r="AA1698" s="1"/>
      <c r="AB1698" s="1"/>
      <c r="AC1698" s="1" t="s">
        <v>42</v>
      </c>
    </row>
    <row r="1699" spans="1:29">
      <c r="A1699" s="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c r="P1699" s="1">
        <f t="shared" si="156"/>
        <v>2060</v>
      </c>
      <c r="Q1699" s="1">
        <v>0</v>
      </c>
      <c r="R1699" s="1">
        <f t="shared" si="157"/>
        <v>0</v>
      </c>
      <c r="S1699" s="1">
        <f t="shared" si="158"/>
        <v>2060</v>
      </c>
      <c r="T1699" s="1">
        <v>0.57999999999999996</v>
      </c>
      <c r="U1699" s="1">
        <f t="shared" si="159"/>
        <v>1194.8</v>
      </c>
      <c r="V1699" s="1">
        <f t="shared" si="160"/>
        <v>865.2</v>
      </c>
      <c r="W1699" s="4">
        <f t="shared" si="161"/>
        <v>0.42000000000000004</v>
      </c>
      <c r="X1699" s="1" t="s">
        <v>92</v>
      </c>
      <c r="Y1699" s="1" t="s">
        <v>72</v>
      </c>
      <c r="Z1699" s="1" t="s">
        <v>120</v>
      </c>
      <c r="AA1699" s="1"/>
      <c r="AB1699" s="1"/>
      <c r="AC1699" s="1" t="s">
        <v>42</v>
      </c>
    </row>
    <row r="1700" spans="1:29">
      <c r="A1700" s="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c r="P1700" s="1">
        <f t="shared" si="156"/>
        <v>14640</v>
      </c>
      <c r="Q1700" s="1">
        <v>25</v>
      </c>
      <c r="R1700" s="1">
        <f t="shared" si="157"/>
        <v>3660</v>
      </c>
      <c r="S1700" s="1">
        <f t="shared" si="158"/>
        <v>10980</v>
      </c>
      <c r="T1700" s="1">
        <v>0.52</v>
      </c>
      <c r="U1700" s="1">
        <f t="shared" si="159"/>
        <v>5709.6</v>
      </c>
      <c r="V1700" s="1">
        <f t="shared" si="160"/>
        <v>5270.4</v>
      </c>
      <c r="W1700" s="4">
        <f t="shared" si="161"/>
        <v>0.48</v>
      </c>
      <c r="X1700" s="1" t="s">
        <v>104</v>
      </c>
      <c r="Y1700" s="1" t="s">
        <v>40</v>
      </c>
      <c r="Z1700" s="1" t="s">
        <v>41</v>
      </c>
      <c r="AA1700" s="2">
        <v>46169</v>
      </c>
      <c r="AB1700" s="1">
        <v>3</v>
      </c>
      <c r="AC1700" s="1" t="s">
        <v>42</v>
      </c>
    </row>
    <row r="1701" spans="1:29">
      <c r="A1701" s="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c r="P1701" s="1">
        <f t="shared" si="156"/>
        <v>21150</v>
      </c>
      <c r="Q1701" s="1">
        <v>20</v>
      </c>
      <c r="R1701" s="1">
        <f t="shared" si="157"/>
        <v>4230</v>
      </c>
      <c r="S1701" s="1">
        <f t="shared" si="158"/>
        <v>16920</v>
      </c>
      <c r="T1701" s="1">
        <v>0.47</v>
      </c>
      <c r="U1701" s="1">
        <f t="shared" si="159"/>
        <v>7952.4</v>
      </c>
      <c r="V1701" s="1">
        <f t="shared" si="160"/>
        <v>8967.6</v>
      </c>
      <c r="W1701" s="4">
        <f t="shared" si="161"/>
        <v>0.53</v>
      </c>
      <c r="X1701" s="1" t="s">
        <v>65</v>
      </c>
      <c r="Y1701" s="1" t="s">
        <v>40</v>
      </c>
      <c r="Z1701" s="1" t="s">
        <v>51</v>
      </c>
      <c r="AA1701" s="2">
        <v>46169</v>
      </c>
      <c r="AB1701" s="1"/>
      <c r="AC1701" s="1" t="s">
        <v>42</v>
      </c>
    </row>
    <row r="1702" spans="1:29">
      <c r="A1702" s="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c r="P1702" s="1">
        <f t="shared" si="156"/>
        <v>12480</v>
      </c>
      <c r="Q1702" s="1">
        <v>0</v>
      </c>
      <c r="R1702" s="1">
        <f t="shared" si="157"/>
        <v>0</v>
      </c>
      <c r="S1702" s="1">
        <f t="shared" si="158"/>
        <v>12480</v>
      </c>
      <c r="T1702" s="1">
        <v>0.5</v>
      </c>
      <c r="U1702" s="1">
        <f t="shared" si="159"/>
        <v>6240</v>
      </c>
      <c r="V1702" s="1">
        <f t="shared" si="160"/>
        <v>6240</v>
      </c>
      <c r="W1702" s="4">
        <f t="shared" si="161"/>
        <v>0.5</v>
      </c>
      <c r="X1702" s="1" t="s">
        <v>147</v>
      </c>
      <c r="Y1702" s="1" t="s">
        <v>57</v>
      </c>
      <c r="Z1702" s="1" t="s">
        <v>41</v>
      </c>
      <c r="AA1702" s="2">
        <v>46170</v>
      </c>
      <c r="AB1702" s="1">
        <v>4</v>
      </c>
      <c r="AC1702" s="1" t="s">
        <v>42</v>
      </c>
    </row>
    <row r="1703" spans="1:29">
      <c r="A1703" s="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c r="P1703" s="1">
        <f t="shared" si="156"/>
        <v>26180</v>
      </c>
      <c r="Q1703" s="1">
        <v>5</v>
      </c>
      <c r="R1703" s="1">
        <f t="shared" si="157"/>
        <v>1309</v>
      </c>
      <c r="S1703" s="1">
        <f t="shared" si="158"/>
        <v>24871</v>
      </c>
      <c r="T1703" s="1">
        <v>0.57999999999999996</v>
      </c>
      <c r="U1703" s="1">
        <f t="shared" si="159"/>
        <v>14425.179999999998</v>
      </c>
      <c r="V1703" s="1">
        <f t="shared" si="160"/>
        <v>10445.820000000002</v>
      </c>
      <c r="W1703" s="4">
        <f t="shared" si="161"/>
        <v>0.42000000000000004</v>
      </c>
      <c r="X1703" s="1" t="s">
        <v>50</v>
      </c>
      <c r="Y1703" s="1" t="s">
        <v>57</v>
      </c>
      <c r="Z1703" s="1" t="s">
        <v>41</v>
      </c>
      <c r="AA1703" s="2">
        <v>46171</v>
      </c>
      <c r="AB1703" s="1">
        <v>4</v>
      </c>
      <c r="AC1703" s="1" t="s">
        <v>42</v>
      </c>
    </row>
    <row r="1704" spans="1:29">
      <c r="A1704" s="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c r="P1704" s="1">
        <f t="shared" si="156"/>
        <v>2500</v>
      </c>
      <c r="Q1704" s="1">
        <v>10</v>
      </c>
      <c r="R1704" s="1">
        <f t="shared" si="157"/>
        <v>250</v>
      </c>
      <c r="S1704" s="1">
        <f t="shared" si="158"/>
        <v>2250</v>
      </c>
      <c r="T1704" s="1">
        <v>0.48</v>
      </c>
      <c r="U1704" s="1">
        <f t="shared" si="159"/>
        <v>1080</v>
      </c>
      <c r="V1704" s="1">
        <f t="shared" si="160"/>
        <v>1170</v>
      </c>
      <c r="W1704" s="4">
        <f t="shared" si="161"/>
        <v>0.52</v>
      </c>
      <c r="X1704" s="1" t="s">
        <v>39</v>
      </c>
      <c r="Y1704" s="1" t="s">
        <v>40</v>
      </c>
      <c r="Z1704" s="1" t="s">
        <v>51</v>
      </c>
      <c r="AA1704" s="2">
        <v>46167</v>
      </c>
      <c r="AB1704" s="1"/>
      <c r="AC1704" s="1" t="s">
        <v>42</v>
      </c>
    </row>
    <row r="1705" spans="1:29">
      <c r="A1705" s="1" t="s">
        <v>2556</v>
      </c>
      <c r="B1705" s="2">
        <v>46164</v>
      </c>
      <c r="C1705" s="1">
        <v>2026</v>
      </c>
      <c r="D1705" s="1" t="s">
        <v>904</v>
      </c>
      <c r="E1705" s="1" t="s">
        <v>753</v>
      </c>
      <c r="F1705" s="1" t="s">
        <v>74</v>
      </c>
      <c r="G1705" s="1" t="s">
        <v>212</v>
      </c>
      <c r="H1705" s="1" t="s">
        <v>89</v>
      </c>
      <c r="I1705" s="1" t="s">
        <v>163</v>
      </c>
      <c r="J1705" s="1" t="s">
        <v>164</v>
      </c>
      <c r="K1705" s="1" t="s">
        <v>130</v>
      </c>
      <c r="L1705" s="1" t="s">
        <v>85</v>
      </c>
      <c r="M1705" s="1" t="s">
        <v>306</v>
      </c>
      <c r="N1705" s="1">
        <v>3</v>
      </c>
      <c r="O1705" s="1">
        <v>2380</v>
      </c>
      <c r="P1705" s="1">
        <f t="shared" si="156"/>
        <v>7140</v>
      </c>
      <c r="Q1705" s="1">
        <v>20</v>
      </c>
      <c r="R1705" s="1">
        <f t="shared" si="157"/>
        <v>1428</v>
      </c>
      <c r="S1705" s="1">
        <f t="shared" si="158"/>
        <v>5712</v>
      </c>
      <c r="T1705" s="1">
        <v>0.5</v>
      </c>
      <c r="U1705" s="1">
        <f t="shared" si="159"/>
        <v>2856</v>
      </c>
      <c r="V1705" s="1">
        <f t="shared" si="160"/>
        <v>2856</v>
      </c>
      <c r="W1705" s="4">
        <f t="shared" si="161"/>
        <v>0.5</v>
      </c>
      <c r="X1705" s="1" t="s">
        <v>104</v>
      </c>
      <c r="Y1705" s="1" t="s">
        <v>40</v>
      </c>
      <c r="Z1705" s="1" t="s">
        <v>41</v>
      </c>
      <c r="AA1705" s="2">
        <v>46171</v>
      </c>
      <c r="AB1705" s="1">
        <v>5</v>
      </c>
      <c r="AC1705" s="1" t="s">
        <v>42</v>
      </c>
    </row>
    <row r="1706" spans="1:29">
      <c r="V1706"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7980-739B-4701-859B-07EC9BF95FA1}">
  <dimension ref="A1:AI1705"/>
  <sheetViews>
    <sheetView topLeftCell="Y1" zoomScale="117" workbookViewId="0">
      <selection activeCell="AI83" sqref="AI83"/>
    </sheetView>
  </sheetViews>
  <sheetFormatPr defaultRowHeight="14.4"/>
  <cols>
    <col min="1" max="1" width="14.88671875" bestFit="1" customWidth="1"/>
    <col min="2" max="2" width="11.88671875" customWidth="1"/>
    <col min="3" max="3" width="6.5546875" customWidth="1"/>
    <col min="4" max="4" width="8" customWidth="1"/>
    <col min="5" max="5" width="9.21875" customWidth="1"/>
    <col min="6" max="6" width="12.88671875" customWidth="1"/>
    <col min="7" max="7" width="13.109375" customWidth="1"/>
    <col min="8" max="8" width="15.21875" customWidth="1"/>
    <col min="9" max="9" width="17.77734375" bestFit="1" customWidth="1"/>
    <col min="10" max="10" width="14.33203125" bestFit="1" customWidth="1"/>
    <col min="11" max="11" width="13.33203125" bestFit="1" customWidth="1"/>
    <col min="12" max="12" width="13.88671875" bestFit="1" customWidth="1"/>
    <col min="13" max="13" width="23.5546875" bestFit="1" customWidth="1"/>
    <col min="14" max="14" width="10" customWidth="1"/>
    <col min="15" max="15" width="14.6640625" customWidth="1"/>
    <col min="16" max="16" width="15" customWidth="1"/>
    <col min="17" max="17" width="12.109375" customWidth="1"/>
    <col min="18" max="18" width="17" customWidth="1"/>
    <col min="19" max="19" width="13.21875" customWidth="1"/>
    <col min="20" max="20" width="8.5546875" customWidth="1"/>
    <col min="21" max="22" width="10" bestFit="1" customWidth="1"/>
    <col min="23" max="23" width="15.21875" customWidth="1"/>
    <col min="24" max="24" width="16.77734375" customWidth="1"/>
    <col min="25" max="25" width="14.44140625" customWidth="1"/>
    <col min="26" max="26" width="13.33203125" customWidth="1"/>
    <col min="27" max="27" width="13.88671875" customWidth="1"/>
    <col min="28" max="28" width="16.5546875" customWidth="1"/>
    <col min="29" max="29" width="10.44140625" customWidth="1"/>
    <col min="31" max="31" width="12.44140625" bestFit="1" customWidth="1"/>
    <col min="32" max="32" width="17.77734375" bestFit="1" customWidth="1"/>
    <col min="33" max="33" width="11.88671875" bestFit="1" customWidth="1"/>
    <col min="34" max="34" width="15.109375" bestFit="1" customWidth="1"/>
    <col min="35" max="35" width="23.77734375" bestFit="1" customWidth="1"/>
    <col min="36" max="36" width="17.5546875" bestFit="1" customWidth="1"/>
    <col min="37" max="37" width="14.33203125" bestFit="1" customWidth="1"/>
    <col min="38" max="38" width="14.44140625" bestFit="1" customWidth="1"/>
    <col min="39" max="39" width="12.44140625" bestFit="1" customWidth="1"/>
    <col min="40" max="40" width="10.5546875" bestFit="1" customWidth="1"/>
    <col min="41" max="41" width="20.21875" bestFit="1" customWidth="1"/>
    <col min="42" max="42" width="14.33203125" bestFit="1" customWidth="1"/>
    <col min="43" max="43" width="15" bestFit="1" customWidth="1"/>
    <col min="44" max="44" width="19.21875" bestFit="1" customWidth="1"/>
    <col min="45" max="45" width="13.21875" bestFit="1" customWidth="1"/>
    <col min="46" max="46" width="16.109375" bestFit="1" customWidth="1"/>
    <col min="47" max="47" width="18" bestFit="1" customWidth="1"/>
    <col min="48" max="48" width="13.44140625" bestFit="1" customWidth="1"/>
    <col min="49" max="49" width="21.44140625" bestFit="1" customWidth="1"/>
    <col min="50" max="50" width="10" bestFit="1" customWidth="1"/>
    <col min="51" max="51" width="15" bestFit="1" customWidth="1"/>
    <col min="52" max="52" width="14" bestFit="1" customWidth="1"/>
    <col min="53" max="53" width="13.77734375" bestFit="1" customWidth="1"/>
    <col min="54" max="54" width="16.88671875" bestFit="1" customWidth="1"/>
    <col min="55" max="55" width="18.33203125" bestFit="1" customWidth="1"/>
    <col min="56" max="56" width="22.6640625" bestFit="1" customWidth="1"/>
    <col min="57" max="57" width="19" bestFit="1" customWidth="1"/>
    <col min="58" max="58" width="19.77734375" bestFit="1" customWidth="1"/>
    <col min="59" max="59" width="18.6640625" bestFit="1" customWidth="1"/>
    <col min="60" max="60" width="16.88671875" bestFit="1" customWidth="1"/>
    <col min="61" max="61" width="5.5546875" bestFit="1" customWidth="1"/>
    <col min="62" max="62" width="13.5546875" bestFit="1" customWidth="1"/>
    <col min="63" max="63" width="8.5546875" bestFit="1" customWidth="1"/>
    <col min="64" max="64" width="12" bestFit="1" customWidth="1"/>
    <col min="65" max="65" width="16.21875" bestFit="1" customWidth="1"/>
    <col min="66" max="66" width="19.88671875" bestFit="1" customWidth="1"/>
    <col min="67" max="67" width="13.6640625" bestFit="1" customWidth="1"/>
    <col min="68" max="68" width="15.21875" bestFit="1" customWidth="1"/>
    <col min="69" max="69" width="17.88671875" bestFit="1" customWidth="1"/>
    <col min="70" max="70" width="18.44140625" bestFit="1" customWidth="1"/>
    <col min="71" max="71" width="12.21875" bestFit="1" customWidth="1"/>
    <col min="72" max="72" width="24" bestFit="1" customWidth="1"/>
    <col min="73" max="73" width="19.88671875" bestFit="1" customWidth="1"/>
    <col min="74" max="74" width="17" bestFit="1" customWidth="1"/>
    <col min="75" max="75" width="14.5546875" bestFit="1" customWidth="1"/>
    <col min="76" max="76" width="14.6640625" bestFit="1" customWidth="1"/>
    <col min="77" max="77" width="21.109375" bestFit="1" customWidth="1"/>
    <col min="78" max="78" width="15" bestFit="1" customWidth="1"/>
    <col min="79" max="79" width="16" bestFit="1" customWidth="1"/>
    <col min="80" max="80" width="16.88671875" bestFit="1" customWidth="1"/>
    <col min="81" max="81" width="18.5546875" bestFit="1" customWidth="1"/>
    <col min="82" max="82" width="14.77734375" bestFit="1" customWidth="1"/>
    <col min="83" max="83" width="16.77734375" bestFit="1" customWidth="1"/>
    <col min="84" max="84" width="14.109375" bestFit="1" customWidth="1"/>
    <col min="85" max="85" width="15.5546875" bestFit="1" customWidth="1"/>
    <col min="86" max="86" width="22.44140625" bestFit="1" customWidth="1"/>
    <col min="87" max="87" width="16.33203125" bestFit="1" customWidth="1"/>
    <col min="88" max="88" width="21.88671875" bestFit="1" customWidth="1"/>
    <col min="89" max="89" width="24.5546875" bestFit="1" customWidth="1"/>
    <col min="90" max="90" width="15.77734375" bestFit="1" customWidth="1"/>
    <col min="91" max="91" width="14.5546875" bestFit="1" customWidth="1"/>
    <col min="92" max="92" width="15.21875" bestFit="1" customWidth="1"/>
    <col min="93" max="93" width="19.6640625" bestFit="1" customWidth="1"/>
    <col min="94" max="94" width="17.33203125" bestFit="1" customWidth="1"/>
    <col min="95" max="95" width="18.88671875" bestFit="1" customWidth="1"/>
    <col min="96" max="96" width="16.21875" bestFit="1" customWidth="1"/>
    <col min="97" max="97" width="17.33203125" bestFit="1" customWidth="1"/>
    <col min="98" max="98" width="14.6640625" bestFit="1" customWidth="1"/>
    <col min="99" max="99" width="16.21875" bestFit="1" customWidth="1"/>
    <col min="100" max="100" width="20.5546875" bestFit="1" customWidth="1"/>
    <col min="101" max="101" width="7.6640625" bestFit="1" customWidth="1"/>
    <col min="102" max="102" width="21.109375" bestFit="1" customWidth="1"/>
    <col min="103" max="103" width="16.6640625" bestFit="1" customWidth="1"/>
    <col min="104" max="104" width="16.44140625" bestFit="1" customWidth="1"/>
    <col min="105" max="105" width="19.109375" bestFit="1" customWidth="1"/>
    <col min="106" max="106" width="12.6640625" bestFit="1" customWidth="1"/>
    <col min="107" max="107" width="14.77734375" bestFit="1" customWidth="1"/>
    <col min="108" max="108" width="21.33203125" bestFit="1" customWidth="1"/>
    <col min="109" max="109" width="17.77734375" bestFit="1" customWidth="1"/>
    <col min="110" max="110" width="16.77734375" bestFit="1" customWidth="1"/>
    <col min="111" max="111" width="22.5546875" bestFit="1" customWidth="1"/>
    <col min="112" max="112" width="14" bestFit="1" customWidth="1"/>
    <col min="113" max="113" width="10.21875" bestFit="1" customWidth="1"/>
    <col min="114" max="114" width="14.6640625" bestFit="1" customWidth="1"/>
    <col min="115" max="115" width="21.5546875" bestFit="1" customWidth="1"/>
    <col min="116" max="116" width="21" bestFit="1" customWidth="1"/>
    <col min="117" max="117" width="10.33203125" bestFit="1" customWidth="1"/>
    <col min="118" max="118" width="10.5546875" bestFit="1" customWidth="1"/>
  </cols>
  <sheetData>
    <row r="1" spans="1:32">
      <c r="A1" s="12"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23</v>
      </c>
      <c r="Q1" s="13" t="s">
        <v>15</v>
      </c>
      <c r="R1" s="13" t="s">
        <v>24</v>
      </c>
      <c r="S1" s="13" t="s">
        <v>25</v>
      </c>
      <c r="T1" s="13" t="s">
        <v>16</v>
      </c>
      <c r="U1" s="13" t="s">
        <v>26</v>
      </c>
      <c r="V1" s="13" t="s">
        <v>2557</v>
      </c>
      <c r="W1" s="13" t="s">
        <v>27</v>
      </c>
      <c r="X1" s="13" t="s">
        <v>17</v>
      </c>
      <c r="Y1" s="13" t="s">
        <v>18</v>
      </c>
      <c r="Z1" s="13" t="s">
        <v>19</v>
      </c>
      <c r="AA1" s="13" t="s">
        <v>20</v>
      </c>
      <c r="AB1" s="13" t="s">
        <v>21</v>
      </c>
      <c r="AC1" s="14" t="s">
        <v>22</v>
      </c>
      <c r="AE1" s="7" t="s">
        <v>2618</v>
      </c>
    </row>
    <row r="2" spans="1:32">
      <c r="A2" s="11" t="s">
        <v>28</v>
      </c>
      <c r="B2" s="2">
        <v>45658</v>
      </c>
      <c r="C2" s="1">
        <v>2025</v>
      </c>
      <c r="D2" s="1" t="s">
        <v>29</v>
      </c>
      <c r="E2" s="1" t="s">
        <v>30</v>
      </c>
      <c r="F2" s="1" t="s">
        <v>31</v>
      </c>
      <c r="G2" s="1" t="s">
        <v>32</v>
      </c>
      <c r="H2" s="1" t="s">
        <v>33</v>
      </c>
      <c r="I2" s="1" t="s">
        <v>34</v>
      </c>
      <c r="J2" s="1" t="s">
        <v>35</v>
      </c>
      <c r="K2" s="1" t="s">
        <v>36</v>
      </c>
      <c r="L2" s="1" t="s">
        <v>37</v>
      </c>
      <c r="M2" s="1" t="s">
        <v>38</v>
      </c>
      <c r="N2" s="1">
        <v>2</v>
      </c>
      <c r="O2" s="1">
        <v>5940</v>
      </c>
      <c r="P2" s="1">
        <f>PRODUCT(N2,O2)</f>
        <v>11880</v>
      </c>
      <c r="Q2" s="1">
        <v>10</v>
      </c>
      <c r="R2" s="1">
        <f>P2*(Q2/100)</f>
        <v>1188</v>
      </c>
      <c r="S2" s="1">
        <f>P2-R2</f>
        <v>10692</v>
      </c>
      <c r="T2" s="1">
        <v>0.47</v>
      </c>
      <c r="U2" s="1">
        <f>S2*T2</f>
        <v>5025.24</v>
      </c>
      <c r="V2" s="1">
        <f>S2-U2</f>
        <v>5666.76</v>
      </c>
      <c r="W2" s="4">
        <f>(V2/S2)</f>
        <v>0.53</v>
      </c>
      <c r="X2" s="1" t="s">
        <v>39</v>
      </c>
      <c r="Y2" s="1" t="s">
        <v>40</v>
      </c>
      <c r="Z2" s="1" t="s">
        <v>41</v>
      </c>
      <c r="AA2" s="2">
        <v>45665</v>
      </c>
      <c r="AB2" s="1">
        <v>4</v>
      </c>
      <c r="AC2" s="9" t="s">
        <v>42</v>
      </c>
      <c r="AE2" s="7"/>
    </row>
    <row r="3" spans="1:32">
      <c r="A3" s="11" t="s">
        <v>43</v>
      </c>
      <c r="B3" s="2">
        <v>45659</v>
      </c>
      <c r="C3" s="1">
        <v>2025</v>
      </c>
      <c r="D3" s="1" t="s">
        <v>29</v>
      </c>
      <c r="E3" s="1" t="s">
        <v>30</v>
      </c>
      <c r="F3" s="1" t="s">
        <v>44</v>
      </c>
      <c r="G3" s="1" t="s">
        <v>45</v>
      </c>
      <c r="H3" s="1" t="s">
        <v>33</v>
      </c>
      <c r="I3" s="1" t="s">
        <v>46</v>
      </c>
      <c r="J3" s="1" t="s">
        <v>47</v>
      </c>
      <c r="K3" s="1" t="s">
        <v>48</v>
      </c>
      <c r="L3" s="1" t="s">
        <v>37</v>
      </c>
      <c r="M3" s="1" t="s">
        <v>49</v>
      </c>
      <c r="N3" s="1">
        <v>5</v>
      </c>
      <c r="O3" s="1">
        <v>1290</v>
      </c>
      <c r="P3" s="1">
        <f t="shared" ref="P3:P66" si="0">PRODUCT(N3,O3)</f>
        <v>6450</v>
      </c>
      <c r="Q3" s="1">
        <v>25</v>
      </c>
      <c r="R3" s="1">
        <f t="shared" ref="R3:R66" si="1">P3*(Q3/100)</f>
        <v>1612.5</v>
      </c>
      <c r="S3" s="1">
        <f t="shared" ref="S3:S66" si="2">P3-R3</f>
        <v>4837.5</v>
      </c>
      <c r="T3" s="1">
        <v>0.47</v>
      </c>
      <c r="U3" s="1">
        <f t="shared" ref="U3:U66" si="3">S3*T3</f>
        <v>2273.625</v>
      </c>
      <c r="V3" s="1">
        <f t="shared" ref="V3:V66" si="4">S3-U3</f>
        <v>2563.875</v>
      </c>
      <c r="W3" s="4">
        <f t="shared" ref="W3:W66" si="5">(V3/S3)</f>
        <v>0.53</v>
      </c>
      <c r="X3" s="1" t="s">
        <v>50</v>
      </c>
      <c r="Y3" s="1" t="s">
        <v>40</v>
      </c>
      <c r="Z3" s="1" t="s">
        <v>51</v>
      </c>
      <c r="AA3" s="2">
        <v>45662</v>
      </c>
      <c r="AB3" s="1"/>
      <c r="AC3" s="9" t="s">
        <v>42</v>
      </c>
      <c r="AE3" s="20" t="s">
        <v>2608</v>
      </c>
      <c r="AF3" t="s">
        <v>2610</v>
      </c>
    </row>
    <row r="4" spans="1:32">
      <c r="A4" s="11" t="s">
        <v>52</v>
      </c>
      <c r="B4" s="2">
        <v>45659</v>
      </c>
      <c r="C4" s="1">
        <v>2025</v>
      </c>
      <c r="D4" s="1" t="s">
        <v>29</v>
      </c>
      <c r="E4" s="1" t="s">
        <v>30</v>
      </c>
      <c r="F4" s="1" t="s">
        <v>44</v>
      </c>
      <c r="G4" s="1" t="s">
        <v>53</v>
      </c>
      <c r="H4" s="1" t="s">
        <v>33</v>
      </c>
      <c r="I4" s="1" t="s">
        <v>54</v>
      </c>
      <c r="J4" s="1" t="s">
        <v>55</v>
      </c>
      <c r="K4" s="1" t="s">
        <v>36</v>
      </c>
      <c r="L4" s="1" t="s">
        <v>37</v>
      </c>
      <c r="M4" s="1" t="s">
        <v>38</v>
      </c>
      <c r="N4" s="1">
        <v>3</v>
      </c>
      <c r="O4" s="1">
        <v>5450</v>
      </c>
      <c r="P4" s="1">
        <f t="shared" si="0"/>
        <v>16350</v>
      </c>
      <c r="Q4" s="1">
        <v>10</v>
      </c>
      <c r="R4" s="1">
        <f t="shared" si="1"/>
        <v>1635</v>
      </c>
      <c r="S4" s="1">
        <f t="shared" si="2"/>
        <v>14715</v>
      </c>
      <c r="T4" s="1">
        <v>0.47</v>
      </c>
      <c r="U4" s="1">
        <f t="shared" si="3"/>
        <v>6916.0499999999993</v>
      </c>
      <c r="V4" s="1">
        <f t="shared" si="4"/>
        <v>7798.9500000000007</v>
      </c>
      <c r="W4" s="4">
        <f t="shared" si="5"/>
        <v>0.53</v>
      </c>
      <c r="X4" s="1" t="s">
        <v>56</v>
      </c>
      <c r="Y4" s="1" t="s">
        <v>57</v>
      </c>
      <c r="Z4" s="1" t="s">
        <v>41</v>
      </c>
      <c r="AA4" s="2">
        <v>45660</v>
      </c>
      <c r="AB4" s="1">
        <v>4</v>
      </c>
      <c r="AC4" s="9" t="s">
        <v>42</v>
      </c>
      <c r="AE4" s="21" t="s">
        <v>48</v>
      </c>
      <c r="AF4" s="29">
        <v>174450</v>
      </c>
    </row>
    <row r="5" spans="1:32">
      <c r="A5" s="11" t="s">
        <v>58</v>
      </c>
      <c r="B5" s="2">
        <v>45659</v>
      </c>
      <c r="C5" s="1">
        <v>2025</v>
      </c>
      <c r="D5" s="1" t="s">
        <v>29</v>
      </c>
      <c r="E5" s="1" t="s">
        <v>30</v>
      </c>
      <c r="F5" s="1" t="s">
        <v>44</v>
      </c>
      <c r="G5" s="1" t="s">
        <v>59</v>
      </c>
      <c r="H5" s="1" t="s">
        <v>33</v>
      </c>
      <c r="I5" s="1" t="s">
        <v>60</v>
      </c>
      <c r="J5" s="1" t="s">
        <v>61</v>
      </c>
      <c r="K5" s="1" t="s">
        <v>62</v>
      </c>
      <c r="L5" s="1" t="s">
        <v>63</v>
      </c>
      <c r="M5" s="1" t="s">
        <v>64</v>
      </c>
      <c r="N5" s="1">
        <v>4</v>
      </c>
      <c r="O5" s="1">
        <v>720</v>
      </c>
      <c r="P5" s="1">
        <f t="shared" si="0"/>
        <v>2880</v>
      </c>
      <c r="Q5" s="1">
        <v>20</v>
      </c>
      <c r="R5" s="1">
        <f t="shared" si="1"/>
        <v>576</v>
      </c>
      <c r="S5" s="1">
        <f t="shared" si="2"/>
        <v>2304</v>
      </c>
      <c r="T5" s="1">
        <v>0.35</v>
      </c>
      <c r="U5" s="1">
        <f t="shared" si="3"/>
        <v>806.4</v>
      </c>
      <c r="V5" s="1">
        <f t="shared" si="4"/>
        <v>1497.6</v>
      </c>
      <c r="W5" s="4">
        <f t="shared" si="5"/>
        <v>0.64999999999999991</v>
      </c>
      <c r="X5" s="1" t="s">
        <v>65</v>
      </c>
      <c r="Y5" s="1" t="s">
        <v>40</v>
      </c>
      <c r="Z5" s="1" t="s">
        <v>66</v>
      </c>
      <c r="AA5" s="1"/>
      <c r="AB5" s="1"/>
      <c r="AC5" s="9" t="s">
        <v>42</v>
      </c>
      <c r="AE5" s="21" t="s">
        <v>62</v>
      </c>
      <c r="AF5" s="29">
        <v>111893</v>
      </c>
    </row>
    <row r="6" spans="1:32">
      <c r="A6" s="11" t="s">
        <v>67</v>
      </c>
      <c r="B6" s="2">
        <v>45659</v>
      </c>
      <c r="C6" s="1">
        <v>2025</v>
      </c>
      <c r="D6" s="1" t="s">
        <v>29</v>
      </c>
      <c r="E6" s="1" t="s">
        <v>30</v>
      </c>
      <c r="F6" s="1" t="s">
        <v>44</v>
      </c>
      <c r="G6" s="1" t="s">
        <v>68</v>
      </c>
      <c r="H6" s="1" t="s">
        <v>33</v>
      </c>
      <c r="I6" s="1" t="s">
        <v>69</v>
      </c>
      <c r="J6" s="1" t="s">
        <v>70</v>
      </c>
      <c r="K6" s="1" t="s">
        <v>62</v>
      </c>
      <c r="L6" s="1" t="s">
        <v>63</v>
      </c>
      <c r="M6" s="1" t="s">
        <v>71</v>
      </c>
      <c r="N6" s="1">
        <v>1</v>
      </c>
      <c r="O6" s="1">
        <v>320</v>
      </c>
      <c r="P6" s="1">
        <f t="shared" si="0"/>
        <v>320</v>
      </c>
      <c r="Q6" s="1">
        <v>25</v>
      </c>
      <c r="R6" s="1">
        <f t="shared" si="1"/>
        <v>80</v>
      </c>
      <c r="S6" s="1">
        <f t="shared" si="2"/>
        <v>240</v>
      </c>
      <c r="T6" s="1">
        <v>0.35</v>
      </c>
      <c r="U6" s="1">
        <f t="shared" si="3"/>
        <v>84</v>
      </c>
      <c r="V6" s="1">
        <f t="shared" si="4"/>
        <v>156</v>
      </c>
      <c r="W6" s="4">
        <f t="shared" si="5"/>
        <v>0.65</v>
      </c>
      <c r="X6" s="1" t="s">
        <v>39</v>
      </c>
      <c r="Y6" s="1" t="s">
        <v>72</v>
      </c>
      <c r="Z6" s="1" t="s">
        <v>41</v>
      </c>
      <c r="AA6" s="2">
        <v>45660</v>
      </c>
      <c r="AB6" s="1">
        <v>4</v>
      </c>
      <c r="AC6" s="9" t="s">
        <v>42</v>
      </c>
      <c r="AE6" s="21" t="s">
        <v>2609</v>
      </c>
      <c r="AF6" s="29">
        <v>286343</v>
      </c>
    </row>
    <row r="7" spans="1:32">
      <c r="A7" s="11" t="s">
        <v>73</v>
      </c>
      <c r="B7" s="2">
        <v>45660</v>
      </c>
      <c r="C7" s="1">
        <v>2025</v>
      </c>
      <c r="D7" s="1" t="s">
        <v>29</v>
      </c>
      <c r="E7" s="1" t="s">
        <v>30</v>
      </c>
      <c r="F7" s="1" t="s">
        <v>74</v>
      </c>
      <c r="G7" s="1" t="s">
        <v>75</v>
      </c>
      <c r="H7" s="1" t="s">
        <v>33</v>
      </c>
      <c r="I7" s="1" t="s">
        <v>76</v>
      </c>
      <c r="J7" s="1" t="s">
        <v>77</v>
      </c>
      <c r="K7" s="1" t="s">
        <v>78</v>
      </c>
      <c r="L7" s="1" t="s">
        <v>79</v>
      </c>
      <c r="M7" s="1" t="s">
        <v>80</v>
      </c>
      <c r="N7" s="1">
        <v>3</v>
      </c>
      <c r="O7" s="1">
        <v>3490</v>
      </c>
      <c r="P7" s="1">
        <f t="shared" si="0"/>
        <v>10470</v>
      </c>
      <c r="Q7" s="1">
        <v>0</v>
      </c>
      <c r="R7" s="1">
        <f t="shared" si="1"/>
        <v>0</v>
      </c>
      <c r="S7" s="1">
        <f t="shared" si="2"/>
        <v>10470</v>
      </c>
      <c r="T7" s="1">
        <v>0.45</v>
      </c>
      <c r="U7" s="1">
        <f t="shared" si="3"/>
        <v>4711.5</v>
      </c>
      <c r="V7" s="1">
        <f t="shared" si="4"/>
        <v>5758.5</v>
      </c>
      <c r="W7" s="4">
        <f t="shared" si="5"/>
        <v>0.55000000000000004</v>
      </c>
      <c r="X7" s="1" t="s">
        <v>56</v>
      </c>
      <c r="Y7" s="1" t="s">
        <v>81</v>
      </c>
      <c r="Z7" s="1" t="s">
        <v>41</v>
      </c>
      <c r="AA7" s="2">
        <v>45664</v>
      </c>
      <c r="AB7" s="1">
        <v>5</v>
      </c>
      <c r="AC7" s="9" t="s">
        <v>42</v>
      </c>
    </row>
    <row r="8" spans="1:32">
      <c r="A8" s="11" t="s">
        <v>82</v>
      </c>
      <c r="B8" s="2">
        <v>45660</v>
      </c>
      <c r="C8" s="1">
        <v>2025</v>
      </c>
      <c r="D8" s="1" t="s">
        <v>29</v>
      </c>
      <c r="E8" s="1" t="s">
        <v>30</v>
      </c>
      <c r="F8" s="1" t="s">
        <v>74</v>
      </c>
      <c r="G8" s="1" t="s">
        <v>83</v>
      </c>
      <c r="H8" s="1" t="s">
        <v>33</v>
      </c>
      <c r="I8" s="1" t="s">
        <v>84</v>
      </c>
      <c r="J8" s="1" t="s">
        <v>47</v>
      </c>
      <c r="K8" s="1" t="s">
        <v>48</v>
      </c>
      <c r="L8" s="1" t="s">
        <v>85</v>
      </c>
      <c r="M8" s="1" t="s">
        <v>86</v>
      </c>
      <c r="N8" s="1">
        <v>3</v>
      </c>
      <c r="O8" s="1">
        <v>1070</v>
      </c>
      <c r="P8" s="1">
        <f t="shared" si="0"/>
        <v>3210</v>
      </c>
      <c r="Q8" s="1">
        <v>10</v>
      </c>
      <c r="R8" s="1">
        <f t="shared" si="1"/>
        <v>321</v>
      </c>
      <c r="S8" s="1">
        <f t="shared" si="2"/>
        <v>2889</v>
      </c>
      <c r="T8" s="1">
        <v>0.5</v>
      </c>
      <c r="U8" s="1">
        <f t="shared" si="3"/>
        <v>1444.5</v>
      </c>
      <c r="V8" s="1">
        <f t="shared" si="4"/>
        <v>1444.5</v>
      </c>
      <c r="W8" s="4">
        <f t="shared" si="5"/>
        <v>0.5</v>
      </c>
      <c r="X8" s="1" t="s">
        <v>39</v>
      </c>
      <c r="Y8" s="1" t="s">
        <v>40</v>
      </c>
      <c r="Z8" s="1" t="s">
        <v>66</v>
      </c>
      <c r="AA8" s="1"/>
      <c r="AB8" s="1"/>
      <c r="AC8" s="9" t="s">
        <v>42</v>
      </c>
    </row>
    <row r="9" spans="1:32">
      <c r="A9" s="11" t="s">
        <v>87</v>
      </c>
      <c r="B9" s="2">
        <v>45660</v>
      </c>
      <c r="C9" s="1">
        <v>2025</v>
      </c>
      <c r="D9" s="1" t="s">
        <v>29</v>
      </c>
      <c r="E9" s="1" t="s">
        <v>30</v>
      </c>
      <c r="F9" s="1" t="s">
        <v>74</v>
      </c>
      <c r="G9" s="1" t="s">
        <v>88</v>
      </c>
      <c r="H9" s="1" t="s">
        <v>89</v>
      </c>
      <c r="I9" s="1" t="s">
        <v>90</v>
      </c>
      <c r="J9" s="1" t="s">
        <v>61</v>
      </c>
      <c r="K9" s="1" t="s">
        <v>62</v>
      </c>
      <c r="L9" s="1" t="s">
        <v>37</v>
      </c>
      <c r="M9" s="1" t="s">
        <v>91</v>
      </c>
      <c r="N9" s="1">
        <v>3</v>
      </c>
      <c r="O9" s="1">
        <v>3650</v>
      </c>
      <c r="P9" s="1">
        <f t="shared" si="0"/>
        <v>10950</v>
      </c>
      <c r="Q9" s="1">
        <v>0</v>
      </c>
      <c r="R9" s="1">
        <f t="shared" si="1"/>
        <v>0</v>
      </c>
      <c r="S9" s="1">
        <f t="shared" si="2"/>
        <v>10950</v>
      </c>
      <c r="T9" s="1">
        <v>0.47</v>
      </c>
      <c r="U9" s="1">
        <f t="shared" si="3"/>
        <v>5146.5</v>
      </c>
      <c r="V9" s="1">
        <f t="shared" si="4"/>
        <v>5803.5</v>
      </c>
      <c r="W9" s="4">
        <f t="shared" si="5"/>
        <v>0.53</v>
      </c>
      <c r="X9" s="1" t="s">
        <v>92</v>
      </c>
      <c r="Y9" s="1" t="s">
        <v>40</v>
      </c>
      <c r="Z9" s="1" t="s">
        <v>22</v>
      </c>
      <c r="AA9" s="1"/>
      <c r="AB9" s="1"/>
      <c r="AC9" s="9" t="s">
        <v>93</v>
      </c>
    </row>
    <row r="10" spans="1:32">
      <c r="A10" s="11" t="s">
        <v>94</v>
      </c>
      <c r="B10" s="2">
        <v>45660</v>
      </c>
      <c r="C10" s="1">
        <v>2025</v>
      </c>
      <c r="D10" s="1" t="s">
        <v>29</v>
      </c>
      <c r="E10" s="1" t="s">
        <v>30</v>
      </c>
      <c r="F10" s="1" t="s">
        <v>74</v>
      </c>
      <c r="G10" s="1" t="s">
        <v>95</v>
      </c>
      <c r="H10" s="1" t="s">
        <v>89</v>
      </c>
      <c r="I10" s="1" t="s">
        <v>90</v>
      </c>
      <c r="J10" s="1" t="s">
        <v>61</v>
      </c>
      <c r="K10" s="1" t="s">
        <v>62</v>
      </c>
      <c r="L10" s="1" t="s">
        <v>96</v>
      </c>
      <c r="M10" s="1" t="s">
        <v>97</v>
      </c>
      <c r="N10" s="1">
        <v>1</v>
      </c>
      <c r="O10" s="1">
        <v>820</v>
      </c>
      <c r="P10" s="1">
        <f t="shared" si="0"/>
        <v>820</v>
      </c>
      <c r="Q10" s="1">
        <v>25</v>
      </c>
      <c r="R10" s="1">
        <f t="shared" si="1"/>
        <v>205</v>
      </c>
      <c r="S10" s="1">
        <f t="shared" si="2"/>
        <v>615</v>
      </c>
      <c r="T10" s="1">
        <v>0.62</v>
      </c>
      <c r="U10" s="1">
        <f t="shared" si="3"/>
        <v>381.3</v>
      </c>
      <c r="V10" s="1">
        <f t="shared" si="4"/>
        <v>233.7</v>
      </c>
      <c r="W10" s="4">
        <f t="shared" si="5"/>
        <v>0.38</v>
      </c>
      <c r="X10" s="1" t="s">
        <v>50</v>
      </c>
      <c r="Y10" s="1" t="s">
        <v>40</v>
      </c>
      <c r="Z10" s="1" t="s">
        <v>41</v>
      </c>
      <c r="AA10" s="2">
        <v>45665</v>
      </c>
      <c r="AB10" s="1">
        <v>5</v>
      </c>
      <c r="AC10" s="9" t="s">
        <v>42</v>
      </c>
    </row>
    <row r="11" spans="1:32">
      <c r="A11" s="11" t="s">
        <v>98</v>
      </c>
      <c r="B11" s="2">
        <v>45661</v>
      </c>
      <c r="C11" s="1">
        <v>2025</v>
      </c>
      <c r="D11" s="1" t="s">
        <v>29</v>
      </c>
      <c r="E11" s="1" t="s">
        <v>30</v>
      </c>
      <c r="F11" s="1" t="s">
        <v>99</v>
      </c>
      <c r="G11" s="1" t="s">
        <v>100</v>
      </c>
      <c r="H11" s="1" t="s">
        <v>89</v>
      </c>
      <c r="I11" s="1" t="s">
        <v>101</v>
      </c>
      <c r="J11" s="1" t="s">
        <v>102</v>
      </c>
      <c r="K11" s="1" t="s">
        <v>36</v>
      </c>
      <c r="L11" s="1" t="s">
        <v>37</v>
      </c>
      <c r="M11" s="1" t="s">
        <v>103</v>
      </c>
      <c r="N11" s="1">
        <v>4</v>
      </c>
      <c r="O11" s="1">
        <v>5380</v>
      </c>
      <c r="P11" s="1">
        <f t="shared" si="0"/>
        <v>21520</v>
      </c>
      <c r="Q11" s="1">
        <v>10</v>
      </c>
      <c r="R11" s="1">
        <f t="shared" si="1"/>
        <v>2152</v>
      </c>
      <c r="S11" s="1">
        <f t="shared" si="2"/>
        <v>19368</v>
      </c>
      <c r="T11" s="1">
        <v>0.47</v>
      </c>
      <c r="U11" s="1">
        <f t="shared" si="3"/>
        <v>9102.9599999999991</v>
      </c>
      <c r="V11" s="1">
        <f t="shared" si="4"/>
        <v>10265.040000000001</v>
      </c>
      <c r="W11" s="4">
        <f t="shared" si="5"/>
        <v>0.53</v>
      </c>
      <c r="X11" s="1" t="s">
        <v>104</v>
      </c>
      <c r="Y11" s="1" t="s">
        <v>72</v>
      </c>
      <c r="Z11" s="1" t="s">
        <v>22</v>
      </c>
      <c r="AA11" s="1"/>
      <c r="AB11" s="1"/>
      <c r="AC11" s="9" t="s">
        <v>93</v>
      </c>
    </row>
    <row r="12" spans="1:32">
      <c r="A12" s="11" t="s">
        <v>105</v>
      </c>
      <c r="B12" s="2">
        <v>45661</v>
      </c>
      <c r="C12" s="1">
        <v>2025</v>
      </c>
      <c r="D12" s="1" t="s">
        <v>29</v>
      </c>
      <c r="E12" s="1" t="s">
        <v>30</v>
      </c>
      <c r="F12" s="1" t="s">
        <v>99</v>
      </c>
      <c r="G12" s="1" t="s">
        <v>106</v>
      </c>
      <c r="H12" s="1" t="s">
        <v>89</v>
      </c>
      <c r="I12" s="1" t="s">
        <v>107</v>
      </c>
      <c r="J12" s="1" t="s">
        <v>108</v>
      </c>
      <c r="K12" s="1" t="s">
        <v>62</v>
      </c>
      <c r="L12" s="1" t="s">
        <v>63</v>
      </c>
      <c r="M12" s="1" t="s">
        <v>109</v>
      </c>
      <c r="N12" s="1">
        <v>1</v>
      </c>
      <c r="O12" s="1">
        <v>290</v>
      </c>
      <c r="P12" s="1">
        <f t="shared" si="0"/>
        <v>290</v>
      </c>
      <c r="Q12" s="1">
        <v>10</v>
      </c>
      <c r="R12" s="1">
        <f t="shared" si="1"/>
        <v>29</v>
      </c>
      <c r="S12" s="1">
        <f t="shared" si="2"/>
        <v>261</v>
      </c>
      <c r="T12" s="1">
        <v>0.35</v>
      </c>
      <c r="U12" s="1">
        <f t="shared" si="3"/>
        <v>91.35</v>
      </c>
      <c r="V12" s="1">
        <f t="shared" si="4"/>
        <v>169.65</v>
      </c>
      <c r="W12" s="4">
        <f t="shared" si="5"/>
        <v>0.65</v>
      </c>
      <c r="X12" s="1" t="s">
        <v>39</v>
      </c>
      <c r="Y12" s="1" t="s">
        <v>40</v>
      </c>
      <c r="Z12" s="1" t="s">
        <v>66</v>
      </c>
      <c r="AA12" s="1"/>
      <c r="AB12" s="1"/>
      <c r="AC12" s="9" t="s">
        <v>42</v>
      </c>
      <c r="AE12" s="7" t="s">
        <v>2617</v>
      </c>
    </row>
    <row r="13" spans="1:32">
      <c r="A13" s="11" t="s">
        <v>110</v>
      </c>
      <c r="B13" s="2">
        <v>45661</v>
      </c>
      <c r="C13" s="1">
        <v>2025</v>
      </c>
      <c r="D13" s="1" t="s">
        <v>29</v>
      </c>
      <c r="E13" s="1" t="s">
        <v>30</v>
      </c>
      <c r="F13" s="1" t="s">
        <v>99</v>
      </c>
      <c r="G13" s="1" t="s">
        <v>111</v>
      </c>
      <c r="H13" s="1" t="s">
        <v>89</v>
      </c>
      <c r="I13" s="1" t="s">
        <v>54</v>
      </c>
      <c r="J13" s="1" t="s">
        <v>55</v>
      </c>
      <c r="K13" s="1" t="s">
        <v>36</v>
      </c>
      <c r="L13" s="1" t="s">
        <v>112</v>
      </c>
      <c r="M13" s="1" t="s">
        <v>113</v>
      </c>
      <c r="N13" s="1">
        <v>5</v>
      </c>
      <c r="O13" s="1">
        <v>49650</v>
      </c>
      <c r="P13" s="1">
        <f t="shared" si="0"/>
        <v>248250</v>
      </c>
      <c r="Q13" s="1">
        <v>10</v>
      </c>
      <c r="R13" s="1">
        <f t="shared" si="1"/>
        <v>24825</v>
      </c>
      <c r="S13" s="1">
        <f t="shared" si="2"/>
        <v>223425</v>
      </c>
      <c r="T13" s="1">
        <v>0.57999999999999996</v>
      </c>
      <c r="U13" s="1">
        <f t="shared" si="3"/>
        <v>129586.49999999999</v>
      </c>
      <c r="V13" s="1">
        <f t="shared" si="4"/>
        <v>93838.500000000015</v>
      </c>
      <c r="W13" s="4">
        <f t="shared" si="5"/>
        <v>0.42000000000000004</v>
      </c>
      <c r="X13" s="1" t="s">
        <v>65</v>
      </c>
      <c r="Y13" s="1" t="s">
        <v>40</v>
      </c>
      <c r="Z13" s="1" t="s">
        <v>22</v>
      </c>
      <c r="AA13" s="1"/>
      <c r="AB13" s="1"/>
      <c r="AC13" s="9" t="s">
        <v>93</v>
      </c>
    </row>
    <row r="14" spans="1:32">
      <c r="A14" s="11" t="s">
        <v>114</v>
      </c>
      <c r="B14" s="2">
        <v>45661</v>
      </c>
      <c r="C14" s="1">
        <v>2025</v>
      </c>
      <c r="D14" s="1" t="s">
        <v>29</v>
      </c>
      <c r="E14" s="1" t="s">
        <v>30</v>
      </c>
      <c r="F14" s="1" t="s">
        <v>99</v>
      </c>
      <c r="G14" s="1" t="s">
        <v>115</v>
      </c>
      <c r="H14" s="1" t="s">
        <v>89</v>
      </c>
      <c r="I14" s="1" t="s">
        <v>116</v>
      </c>
      <c r="J14" s="1" t="s">
        <v>117</v>
      </c>
      <c r="K14" s="1" t="s">
        <v>118</v>
      </c>
      <c r="L14" s="1" t="s">
        <v>96</v>
      </c>
      <c r="M14" s="1" t="s">
        <v>119</v>
      </c>
      <c r="N14" s="1">
        <v>2</v>
      </c>
      <c r="O14" s="1">
        <v>480</v>
      </c>
      <c r="P14" s="1">
        <f t="shared" si="0"/>
        <v>960</v>
      </c>
      <c r="Q14" s="1">
        <v>10</v>
      </c>
      <c r="R14" s="1">
        <f t="shared" si="1"/>
        <v>96</v>
      </c>
      <c r="S14" s="1">
        <f t="shared" si="2"/>
        <v>864</v>
      </c>
      <c r="T14" s="1">
        <v>0.62</v>
      </c>
      <c r="U14" s="1">
        <f t="shared" si="3"/>
        <v>535.67999999999995</v>
      </c>
      <c r="V14" s="1">
        <f t="shared" si="4"/>
        <v>328.32000000000005</v>
      </c>
      <c r="W14" s="4">
        <f t="shared" si="5"/>
        <v>0.38000000000000006</v>
      </c>
      <c r="X14" s="1" t="s">
        <v>50</v>
      </c>
      <c r="Y14" s="1" t="s">
        <v>72</v>
      </c>
      <c r="Z14" s="1" t="s">
        <v>120</v>
      </c>
      <c r="AA14" s="1"/>
      <c r="AB14" s="1"/>
      <c r="AC14" s="9" t="s">
        <v>42</v>
      </c>
      <c r="AE14" s="20" t="s">
        <v>2608</v>
      </c>
      <c r="AF14" t="s">
        <v>2611</v>
      </c>
    </row>
    <row r="15" spans="1:32">
      <c r="A15" s="11" t="s">
        <v>121</v>
      </c>
      <c r="B15" s="2">
        <v>45661</v>
      </c>
      <c r="C15" s="1">
        <v>2025</v>
      </c>
      <c r="D15" s="1" t="s">
        <v>29</v>
      </c>
      <c r="E15" s="1" t="s">
        <v>30</v>
      </c>
      <c r="F15" s="1" t="s">
        <v>99</v>
      </c>
      <c r="G15" s="1" t="s">
        <v>122</v>
      </c>
      <c r="H15" s="1" t="s">
        <v>33</v>
      </c>
      <c r="I15" s="1" t="s">
        <v>123</v>
      </c>
      <c r="J15" s="1" t="s">
        <v>55</v>
      </c>
      <c r="K15" s="1" t="s">
        <v>36</v>
      </c>
      <c r="L15" s="1" t="s">
        <v>37</v>
      </c>
      <c r="M15" s="1" t="s">
        <v>124</v>
      </c>
      <c r="N15" s="1">
        <v>1</v>
      </c>
      <c r="O15" s="1">
        <v>3580</v>
      </c>
      <c r="P15" s="1">
        <f t="shared" si="0"/>
        <v>3580</v>
      </c>
      <c r="Q15" s="1">
        <v>10</v>
      </c>
      <c r="R15" s="1">
        <f t="shared" si="1"/>
        <v>358</v>
      </c>
      <c r="S15" s="1">
        <f t="shared" si="2"/>
        <v>3222</v>
      </c>
      <c r="T15" s="1">
        <v>0.47</v>
      </c>
      <c r="U15" s="1">
        <f t="shared" si="3"/>
        <v>1514.34</v>
      </c>
      <c r="V15" s="1">
        <f t="shared" si="4"/>
        <v>1707.66</v>
      </c>
      <c r="W15" s="4">
        <f t="shared" si="5"/>
        <v>0.53</v>
      </c>
      <c r="X15" s="1" t="s">
        <v>92</v>
      </c>
      <c r="Y15" s="1" t="s">
        <v>81</v>
      </c>
      <c r="Z15" s="1" t="s">
        <v>51</v>
      </c>
      <c r="AA15" s="2">
        <v>45664</v>
      </c>
      <c r="AB15" s="1"/>
      <c r="AC15" s="9" t="s">
        <v>42</v>
      </c>
      <c r="AE15" s="21" t="s">
        <v>79</v>
      </c>
      <c r="AF15" s="29">
        <v>50168.800000000017</v>
      </c>
    </row>
    <row r="16" spans="1:32">
      <c r="A16" s="11" t="s">
        <v>125</v>
      </c>
      <c r="B16" s="2">
        <v>45662</v>
      </c>
      <c r="C16" s="1">
        <v>2025</v>
      </c>
      <c r="D16" s="1" t="s">
        <v>29</v>
      </c>
      <c r="E16" s="1" t="s">
        <v>30</v>
      </c>
      <c r="F16" s="1" t="s">
        <v>126</v>
      </c>
      <c r="G16" s="1" t="s">
        <v>127</v>
      </c>
      <c r="H16" s="1" t="s">
        <v>89</v>
      </c>
      <c r="I16" s="1" t="s">
        <v>128</v>
      </c>
      <c r="J16" s="1" t="s">
        <v>129</v>
      </c>
      <c r="K16" s="1" t="s">
        <v>130</v>
      </c>
      <c r="L16" s="1" t="s">
        <v>79</v>
      </c>
      <c r="M16" s="1" t="s">
        <v>131</v>
      </c>
      <c r="N16" s="1">
        <v>5</v>
      </c>
      <c r="O16" s="1">
        <v>2590</v>
      </c>
      <c r="P16" s="1">
        <f t="shared" si="0"/>
        <v>12950</v>
      </c>
      <c r="Q16" s="1">
        <v>10</v>
      </c>
      <c r="R16" s="1">
        <f t="shared" si="1"/>
        <v>1295</v>
      </c>
      <c r="S16" s="1">
        <f t="shared" si="2"/>
        <v>11655</v>
      </c>
      <c r="T16" s="1">
        <v>0.45</v>
      </c>
      <c r="U16" s="1">
        <f t="shared" si="3"/>
        <v>5244.75</v>
      </c>
      <c r="V16" s="1">
        <f t="shared" si="4"/>
        <v>6410.25</v>
      </c>
      <c r="W16" s="4">
        <f t="shared" si="5"/>
        <v>0.55000000000000004</v>
      </c>
      <c r="X16" s="1" t="s">
        <v>65</v>
      </c>
      <c r="Y16" s="1" t="s">
        <v>72</v>
      </c>
      <c r="Z16" s="1" t="s">
        <v>41</v>
      </c>
      <c r="AA16" s="2">
        <v>45666</v>
      </c>
      <c r="AB16" s="1">
        <v>5</v>
      </c>
      <c r="AC16" s="9" t="s">
        <v>42</v>
      </c>
      <c r="AE16" s="21" t="s">
        <v>63</v>
      </c>
      <c r="AF16" s="29">
        <v>9990.5</v>
      </c>
    </row>
    <row r="17" spans="1:33">
      <c r="A17" s="11" t="s">
        <v>132</v>
      </c>
      <c r="B17" s="2">
        <v>45662</v>
      </c>
      <c r="C17" s="1">
        <v>2025</v>
      </c>
      <c r="D17" s="1" t="s">
        <v>29</v>
      </c>
      <c r="E17" s="1" t="s">
        <v>30</v>
      </c>
      <c r="F17" s="1" t="s">
        <v>126</v>
      </c>
      <c r="G17" s="1" t="s">
        <v>133</v>
      </c>
      <c r="H17" s="1" t="s">
        <v>89</v>
      </c>
      <c r="I17" s="1" t="s">
        <v>134</v>
      </c>
      <c r="J17" s="1" t="s">
        <v>135</v>
      </c>
      <c r="K17" s="1" t="s">
        <v>36</v>
      </c>
      <c r="L17" s="1" t="s">
        <v>112</v>
      </c>
      <c r="M17" s="1" t="s">
        <v>136</v>
      </c>
      <c r="N17" s="1">
        <v>5</v>
      </c>
      <c r="O17" s="1">
        <v>63290</v>
      </c>
      <c r="P17" s="1">
        <f t="shared" si="0"/>
        <v>316450</v>
      </c>
      <c r="Q17" s="1">
        <v>0</v>
      </c>
      <c r="R17" s="1">
        <f t="shared" si="1"/>
        <v>0</v>
      </c>
      <c r="S17" s="1">
        <f t="shared" si="2"/>
        <v>316450</v>
      </c>
      <c r="T17" s="1">
        <v>0.57999999999999996</v>
      </c>
      <c r="U17" s="1">
        <f t="shared" si="3"/>
        <v>183541</v>
      </c>
      <c r="V17" s="1">
        <f t="shared" si="4"/>
        <v>132909</v>
      </c>
      <c r="W17" s="4">
        <f t="shared" si="5"/>
        <v>0.42</v>
      </c>
      <c r="X17" s="1" t="s">
        <v>39</v>
      </c>
      <c r="Y17" s="1" t="s">
        <v>57</v>
      </c>
      <c r="Z17" s="1" t="s">
        <v>51</v>
      </c>
      <c r="AA17" s="2">
        <v>45669</v>
      </c>
      <c r="AB17" s="1"/>
      <c r="AC17" s="9" t="s">
        <v>42</v>
      </c>
      <c r="AE17" s="21" t="s">
        <v>179</v>
      </c>
      <c r="AF17" s="29">
        <v>93473.64</v>
      </c>
    </row>
    <row r="18" spans="1:33">
      <c r="A18" s="11" t="s">
        <v>137</v>
      </c>
      <c r="B18" s="2">
        <v>45662</v>
      </c>
      <c r="C18" s="1">
        <v>2025</v>
      </c>
      <c r="D18" s="1" t="s">
        <v>29</v>
      </c>
      <c r="E18" s="1" t="s">
        <v>30</v>
      </c>
      <c r="F18" s="1" t="s">
        <v>126</v>
      </c>
      <c r="G18" s="1" t="s">
        <v>138</v>
      </c>
      <c r="H18" s="1" t="s">
        <v>33</v>
      </c>
      <c r="I18" s="1" t="s">
        <v>139</v>
      </c>
      <c r="J18" s="1" t="s">
        <v>77</v>
      </c>
      <c r="K18" s="1" t="s">
        <v>78</v>
      </c>
      <c r="L18" s="1" t="s">
        <v>85</v>
      </c>
      <c r="M18" s="1" t="s">
        <v>140</v>
      </c>
      <c r="N18" s="1">
        <v>2</v>
      </c>
      <c r="O18" s="1">
        <v>5300</v>
      </c>
      <c r="P18" s="1">
        <f t="shared" si="0"/>
        <v>10600</v>
      </c>
      <c r="Q18" s="1">
        <v>15</v>
      </c>
      <c r="R18" s="1">
        <f t="shared" si="1"/>
        <v>1590</v>
      </c>
      <c r="S18" s="1">
        <f t="shared" si="2"/>
        <v>9010</v>
      </c>
      <c r="T18" s="1">
        <v>0.5</v>
      </c>
      <c r="U18" s="1">
        <f t="shared" si="3"/>
        <v>4505</v>
      </c>
      <c r="V18" s="1">
        <f t="shared" si="4"/>
        <v>4505</v>
      </c>
      <c r="W18" s="4">
        <f t="shared" si="5"/>
        <v>0.5</v>
      </c>
      <c r="X18" s="1" t="s">
        <v>50</v>
      </c>
      <c r="Y18" s="1" t="s">
        <v>57</v>
      </c>
      <c r="Z18" s="1" t="s">
        <v>22</v>
      </c>
      <c r="AA18" s="1"/>
      <c r="AB18" s="1"/>
      <c r="AC18" s="9" t="s">
        <v>93</v>
      </c>
      <c r="AE18" s="21" t="s">
        <v>2609</v>
      </c>
      <c r="AF18" s="29">
        <v>153632.94</v>
      </c>
    </row>
    <row r="19" spans="1:33">
      <c r="A19" s="11" t="s">
        <v>141</v>
      </c>
      <c r="B19" s="2">
        <v>45663</v>
      </c>
      <c r="C19" s="1">
        <v>2025</v>
      </c>
      <c r="D19" s="1" t="s">
        <v>29</v>
      </c>
      <c r="E19" s="1" t="s">
        <v>30</v>
      </c>
      <c r="F19" s="1" t="s">
        <v>142</v>
      </c>
      <c r="G19" s="1" t="s">
        <v>143</v>
      </c>
      <c r="H19" s="1" t="s">
        <v>33</v>
      </c>
      <c r="I19" s="1" t="s">
        <v>144</v>
      </c>
      <c r="J19" s="1" t="s">
        <v>145</v>
      </c>
      <c r="K19" s="1" t="s">
        <v>130</v>
      </c>
      <c r="L19" s="1" t="s">
        <v>85</v>
      </c>
      <c r="M19" s="1" t="s">
        <v>146</v>
      </c>
      <c r="N19" s="1">
        <v>3</v>
      </c>
      <c r="O19" s="1">
        <v>1420</v>
      </c>
      <c r="P19" s="1">
        <f t="shared" si="0"/>
        <v>4260</v>
      </c>
      <c r="Q19" s="1">
        <v>20</v>
      </c>
      <c r="R19" s="1">
        <f t="shared" si="1"/>
        <v>852</v>
      </c>
      <c r="S19" s="1">
        <f t="shared" si="2"/>
        <v>3408</v>
      </c>
      <c r="T19" s="1">
        <v>0.5</v>
      </c>
      <c r="U19" s="1">
        <f t="shared" si="3"/>
        <v>1704</v>
      </c>
      <c r="V19" s="1">
        <f t="shared" si="4"/>
        <v>1704</v>
      </c>
      <c r="W19" s="4">
        <f t="shared" si="5"/>
        <v>0.5</v>
      </c>
      <c r="X19" s="1" t="s">
        <v>147</v>
      </c>
      <c r="Y19" s="1" t="s">
        <v>81</v>
      </c>
      <c r="Z19" s="1" t="s">
        <v>22</v>
      </c>
      <c r="AA19" s="1"/>
      <c r="AB19" s="1"/>
      <c r="AC19" s="9" t="s">
        <v>93</v>
      </c>
    </row>
    <row r="20" spans="1:33">
      <c r="A20" s="11" t="s">
        <v>148</v>
      </c>
      <c r="B20" s="2">
        <v>45663</v>
      </c>
      <c r="C20" s="1">
        <v>2025</v>
      </c>
      <c r="D20" s="1" t="s">
        <v>29</v>
      </c>
      <c r="E20" s="1" t="s">
        <v>30</v>
      </c>
      <c r="F20" s="1" t="s">
        <v>142</v>
      </c>
      <c r="G20" s="1" t="s">
        <v>149</v>
      </c>
      <c r="H20" s="1" t="s">
        <v>89</v>
      </c>
      <c r="I20" s="1" t="s">
        <v>101</v>
      </c>
      <c r="J20" s="1" t="s">
        <v>102</v>
      </c>
      <c r="K20" s="1" t="s">
        <v>36</v>
      </c>
      <c r="L20" s="1" t="s">
        <v>150</v>
      </c>
      <c r="M20" s="1" t="s">
        <v>151</v>
      </c>
      <c r="N20" s="1">
        <v>5</v>
      </c>
      <c r="O20" s="1">
        <v>10620</v>
      </c>
      <c r="P20" s="1">
        <f t="shared" si="0"/>
        <v>53100</v>
      </c>
      <c r="Q20" s="1">
        <v>0</v>
      </c>
      <c r="R20" s="1">
        <f t="shared" si="1"/>
        <v>0</v>
      </c>
      <c r="S20" s="1">
        <f t="shared" si="2"/>
        <v>53100</v>
      </c>
      <c r="T20" s="1">
        <v>0.52</v>
      </c>
      <c r="U20" s="1">
        <f t="shared" si="3"/>
        <v>27612</v>
      </c>
      <c r="V20" s="1">
        <f t="shared" si="4"/>
        <v>25488</v>
      </c>
      <c r="W20" s="4">
        <f t="shared" si="5"/>
        <v>0.48</v>
      </c>
      <c r="X20" s="1" t="s">
        <v>39</v>
      </c>
      <c r="Y20" s="1" t="s">
        <v>57</v>
      </c>
      <c r="Z20" s="1" t="s">
        <v>120</v>
      </c>
      <c r="AA20" s="1"/>
      <c r="AB20" s="1"/>
      <c r="AC20" s="9" t="s">
        <v>42</v>
      </c>
    </row>
    <row r="21" spans="1:33">
      <c r="A21" s="11" t="s">
        <v>152</v>
      </c>
      <c r="B21" s="2">
        <v>45663</v>
      </c>
      <c r="C21" s="1">
        <v>2025</v>
      </c>
      <c r="D21" s="1" t="s">
        <v>29</v>
      </c>
      <c r="E21" s="1" t="s">
        <v>30</v>
      </c>
      <c r="F21" s="1" t="s">
        <v>142</v>
      </c>
      <c r="G21" s="1" t="s">
        <v>153</v>
      </c>
      <c r="H21" s="1" t="s">
        <v>33</v>
      </c>
      <c r="I21" s="1" t="s">
        <v>154</v>
      </c>
      <c r="J21" s="1" t="s">
        <v>155</v>
      </c>
      <c r="K21" s="1" t="s">
        <v>48</v>
      </c>
      <c r="L21" s="1" t="s">
        <v>85</v>
      </c>
      <c r="M21" s="1" t="s">
        <v>156</v>
      </c>
      <c r="N21" s="1">
        <v>5</v>
      </c>
      <c r="O21" s="1">
        <v>5580</v>
      </c>
      <c r="P21" s="1">
        <f t="shared" si="0"/>
        <v>27900</v>
      </c>
      <c r="Q21" s="1">
        <v>20</v>
      </c>
      <c r="R21" s="1">
        <f t="shared" si="1"/>
        <v>5580</v>
      </c>
      <c r="S21" s="1">
        <f t="shared" si="2"/>
        <v>22320</v>
      </c>
      <c r="T21" s="1">
        <v>0.5</v>
      </c>
      <c r="U21" s="1">
        <f t="shared" si="3"/>
        <v>11160</v>
      </c>
      <c r="V21" s="1">
        <f t="shared" si="4"/>
        <v>11160</v>
      </c>
      <c r="W21" s="4">
        <f t="shared" si="5"/>
        <v>0.5</v>
      </c>
      <c r="X21" s="1" t="s">
        <v>147</v>
      </c>
      <c r="Y21" s="1" t="s">
        <v>72</v>
      </c>
      <c r="Z21" s="1" t="s">
        <v>41</v>
      </c>
      <c r="AA21" s="2">
        <v>45666</v>
      </c>
      <c r="AB21" s="1">
        <v>4</v>
      </c>
      <c r="AC21" s="9" t="s">
        <v>42</v>
      </c>
    </row>
    <row r="22" spans="1:33">
      <c r="A22" s="11" t="s">
        <v>157</v>
      </c>
      <c r="B22" s="2">
        <v>45663</v>
      </c>
      <c r="C22" s="1">
        <v>2025</v>
      </c>
      <c r="D22" s="1" t="s">
        <v>29</v>
      </c>
      <c r="E22" s="1" t="s">
        <v>30</v>
      </c>
      <c r="F22" s="1" t="s">
        <v>142</v>
      </c>
      <c r="G22" s="1" t="s">
        <v>158</v>
      </c>
      <c r="H22" s="1" t="s">
        <v>89</v>
      </c>
      <c r="I22" s="1" t="s">
        <v>159</v>
      </c>
      <c r="J22" s="1" t="s">
        <v>35</v>
      </c>
      <c r="K22" s="1" t="s">
        <v>36</v>
      </c>
      <c r="L22" s="1" t="s">
        <v>63</v>
      </c>
      <c r="M22" s="1" t="s">
        <v>160</v>
      </c>
      <c r="N22" s="1">
        <v>3</v>
      </c>
      <c r="O22" s="1">
        <v>770</v>
      </c>
      <c r="P22" s="1">
        <f t="shared" si="0"/>
        <v>2310</v>
      </c>
      <c r="Q22" s="1">
        <v>15</v>
      </c>
      <c r="R22" s="1">
        <f t="shared" si="1"/>
        <v>346.5</v>
      </c>
      <c r="S22" s="1">
        <f t="shared" si="2"/>
        <v>1963.5</v>
      </c>
      <c r="T22" s="1">
        <v>0.35</v>
      </c>
      <c r="U22" s="1">
        <f t="shared" si="3"/>
        <v>687.22499999999991</v>
      </c>
      <c r="V22" s="1">
        <f t="shared" si="4"/>
        <v>1276.2750000000001</v>
      </c>
      <c r="W22" s="4">
        <f t="shared" si="5"/>
        <v>0.65</v>
      </c>
      <c r="X22" s="1" t="s">
        <v>65</v>
      </c>
      <c r="Y22" s="1" t="s">
        <v>40</v>
      </c>
      <c r="Z22" s="1" t="s">
        <v>41</v>
      </c>
      <c r="AA22" s="2">
        <v>45665</v>
      </c>
      <c r="AB22" s="1">
        <v>4</v>
      </c>
      <c r="AC22" s="9" t="s">
        <v>42</v>
      </c>
    </row>
    <row r="23" spans="1:33">
      <c r="A23" s="11" t="s">
        <v>161</v>
      </c>
      <c r="B23" s="2">
        <v>45663</v>
      </c>
      <c r="C23" s="1">
        <v>2025</v>
      </c>
      <c r="D23" s="1" t="s">
        <v>29</v>
      </c>
      <c r="E23" s="1" t="s">
        <v>30</v>
      </c>
      <c r="F23" s="1" t="s">
        <v>142</v>
      </c>
      <c r="G23" s="1" t="s">
        <v>162</v>
      </c>
      <c r="H23" s="1" t="s">
        <v>33</v>
      </c>
      <c r="I23" s="1" t="s">
        <v>163</v>
      </c>
      <c r="J23" s="1" t="s">
        <v>164</v>
      </c>
      <c r="K23" s="1" t="s">
        <v>130</v>
      </c>
      <c r="L23" s="1" t="s">
        <v>63</v>
      </c>
      <c r="M23" s="1" t="s">
        <v>165</v>
      </c>
      <c r="N23" s="1">
        <v>1</v>
      </c>
      <c r="O23" s="1">
        <v>750</v>
      </c>
      <c r="P23" s="1">
        <f t="shared" si="0"/>
        <v>750</v>
      </c>
      <c r="Q23" s="1">
        <v>0</v>
      </c>
      <c r="R23" s="1">
        <f t="shared" si="1"/>
        <v>0</v>
      </c>
      <c r="S23" s="1">
        <f t="shared" si="2"/>
        <v>750</v>
      </c>
      <c r="T23" s="1">
        <v>0.35</v>
      </c>
      <c r="U23" s="1">
        <f t="shared" si="3"/>
        <v>262.5</v>
      </c>
      <c r="V23" s="1">
        <f t="shared" si="4"/>
        <v>487.5</v>
      </c>
      <c r="W23" s="4">
        <f t="shared" si="5"/>
        <v>0.65</v>
      </c>
      <c r="X23" s="1" t="s">
        <v>56</v>
      </c>
      <c r="Y23" s="1" t="s">
        <v>40</v>
      </c>
      <c r="Z23" s="1" t="s">
        <v>66</v>
      </c>
      <c r="AA23" s="1"/>
      <c r="AB23" s="1"/>
      <c r="AC23" s="9" t="s">
        <v>42</v>
      </c>
    </row>
    <row r="24" spans="1:33">
      <c r="A24" s="11" t="s">
        <v>166</v>
      </c>
      <c r="B24" s="2">
        <v>45664</v>
      </c>
      <c r="C24" s="1">
        <v>2025</v>
      </c>
      <c r="D24" s="1" t="s">
        <v>29</v>
      </c>
      <c r="E24" s="1" t="s">
        <v>30</v>
      </c>
      <c r="F24" s="1" t="s">
        <v>167</v>
      </c>
      <c r="G24" s="1" t="s">
        <v>168</v>
      </c>
      <c r="H24" s="1" t="s">
        <v>33</v>
      </c>
      <c r="I24" s="1" t="s">
        <v>169</v>
      </c>
      <c r="J24" s="1" t="s">
        <v>170</v>
      </c>
      <c r="K24" s="1" t="s">
        <v>130</v>
      </c>
      <c r="L24" s="1" t="s">
        <v>63</v>
      </c>
      <c r="M24" s="1" t="s">
        <v>171</v>
      </c>
      <c r="N24" s="1">
        <v>5</v>
      </c>
      <c r="O24" s="1">
        <v>600</v>
      </c>
      <c r="P24" s="1">
        <f t="shared" si="0"/>
        <v>3000</v>
      </c>
      <c r="Q24" s="1">
        <v>0</v>
      </c>
      <c r="R24" s="1">
        <f t="shared" si="1"/>
        <v>0</v>
      </c>
      <c r="S24" s="1">
        <f t="shared" si="2"/>
        <v>3000</v>
      </c>
      <c r="T24" s="1">
        <v>0.35</v>
      </c>
      <c r="U24" s="1">
        <f t="shared" si="3"/>
        <v>1050</v>
      </c>
      <c r="V24" s="1">
        <f t="shared" si="4"/>
        <v>1950</v>
      </c>
      <c r="W24" s="4">
        <f t="shared" si="5"/>
        <v>0.65</v>
      </c>
      <c r="X24" s="1" t="s">
        <v>104</v>
      </c>
      <c r="Y24" s="1" t="s">
        <v>40</v>
      </c>
      <c r="Z24" s="1" t="s">
        <v>66</v>
      </c>
      <c r="AA24" s="1"/>
      <c r="AB24" s="1"/>
      <c r="AC24" s="9" t="s">
        <v>42</v>
      </c>
    </row>
    <row r="25" spans="1:33">
      <c r="A25" s="11" t="s">
        <v>172</v>
      </c>
      <c r="B25" s="2">
        <v>45664</v>
      </c>
      <c r="C25" s="1">
        <v>2025</v>
      </c>
      <c r="D25" s="1" t="s">
        <v>29</v>
      </c>
      <c r="E25" s="1" t="s">
        <v>30</v>
      </c>
      <c r="F25" s="1" t="s">
        <v>167</v>
      </c>
      <c r="G25" s="1" t="s">
        <v>173</v>
      </c>
      <c r="H25" s="1" t="s">
        <v>89</v>
      </c>
      <c r="I25" s="1" t="s">
        <v>174</v>
      </c>
      <c r="J25" s="1" t="s">
        <v>108</v>
      </c>
      <c r="K25" s="1" t="s">
        <v>62</v>
      </c>
      <c r="L25" s="1" t="s">
        <v>37</v>
      </c>
      <c r="M25" s="1" t="s">
        <v>38</v>
      </c>
      <c r="N25" s="1">
        <v>2</v>
      </c>
      <c r="O25" s="1">
        <v>4060</v>
      </c>
      <c r="P25" s="1">
        <f t="shared" si="0"/>
        <v>8120</v>
      </c>
      <c r="Q25" s="1">
        <v>0</v>
      </c>
      <c r="R25" s="1">
        <f t="shared" si="1"/>
        <v>0</v>
      </c>
      <c r="S25" s="1">
        <f t="shared" si="2"/>
        <v>8120</v>
      </c>
      <c r="T25" s="1">
        <v>0.47</v>
      </c>
      <c r="U25" s="1">
        <f t="shared" si="3"/>
        <v>3816.3999999999996</v>
      </c>
      <c r="V25" s="1">
        <f t="shared" si="4"/>
        <v>4303.6000000000004</v>
      </c>
      <c r="W25" s="4">
        <f t="shared" si="5"/>
        <v>0.53</v>
      </c>
      <c r="X25" s="1" t="s">
        <v>39</v>
      </c>
      <c r="Y25" s="1" t="s">
        <v>81</v>
      </c>
      <c r="Z25" s="1" t="s">
        <v>41</v>
      </c>
      <c r="AA25" s="2">
        <v>45670</v>
      </c>
      <c r="AB25" s="1">
        <v>5</v>
      </c>
      <c r="AC25" s="9" t="s">
        <v>42</v>
      </c>
      <c r="AE25" s="7" t="s">
        <v>2616</v>
      </c>
    </row>
    <row r="26" spans="1:33">
      <c r="A26" s="11" t="s">
        <v>175</v>
      </c>
      <c r="B26" s="2">
        <v>45664</v>
      </c>
      <c r="C26" s="1">
        <v>2025</v>
      </c>
      <c r="D26" s="1" t="s">
        <v>29</v>
      </c>
      <c r="E26" s="1" t="s">
        <v>30</v>
      </c>
      <c r="F26" s="1" t="s">
        <v>167</v>
      </c>
      <c r="G26" s="1" t="s">
        <v>176</v>
      </c>
      <c r="H26" s="1" t="s">
        <v>33</v>
      </c>
      <c r="I26" s="1" t="s">
        <v>177</v>
      </c>
      <c r="J26" s="1" t="s">
        <v>178</v>
      </c>
      <c r="K26" s="1" t="s">
        <v>48</v>
      </c>
      <c r="L26" s="1" t="s">
        <v>179</v>
      </c>
      <c r="M26" s="1" t="s">
        <v>180</v>
      </c>
      <c r="N26" s="1">
        <v>2</v>
      </c>
      <c r="O26" s="1">
        <v>6910</v>
      </c>
      <c r="P26" s="1">
        <f t="shared" si="0"/>
        <v>13820</v>
      </c>
      <c r="Q26" s="1">
        <v>20</v>
      </c>
      <c r="R26" s="1">
        <f t="shared" si="1"/>
        <v>2764</v>
      </c>
      <c r="S26" s="1">
        <f t="shared" si="2"/>
        <v>11056</v>
      </c>
      <c r="T26" s="1">
        <v>0.48</v>
      </c>
      <c r="U26" s="1">
        <f t="shared" si="3"/>
        <v>5306.88</v>
      </c>
      <c r="V26" s="1">
        <f t="shared" si="4"/>
        <v>5749.12</v>
      </c>
      <c r="W26" s="4">
        <f t="shared" si="5"/>
        <v>0.52</v>
      </c>
      <c r="X26" s="1" t="s">
        <v>92</v>
      </c>
      <c r="Y26" s="1" t="s">
        <v>40</v>
      </c>
      <c r="Z26" s="1" t="s">
        <v>41</v>
      </c>
      <c r="AA26" s="2">
        <v>45667</v>
      </c>
      <c r="AB26" s="1">
        <v>4</v>
      </c>
      <c r="AC26" s="9" t="s">
        <v>42</v>
      </c>
    </row>
    <row r="27" spans="1:33">
      <c r="A27" s="11" t="s">
        <v>181</v>
      </c>
      <c r="B27" s="2">
        <v>45664</v>
      </c>
      <c r="C27" s="1">
        <v>2025</v>
      </c>
      <c r="D27" s="1" t="s">
        <v>29</v>
      </c>
      <c r="E27" s="1" t="s">
        <v>30</v>
      </c>
      <c r="F27" s="1" t="s">
        <v>167</v>
      </c>
      <c r="G27" s="1" t="s">
        <v>182</v>
      </c>
      <c r="H27" s="1" t="s">
        <v>89</v>
      </c>
      <c r="I27" s="1" t="s">
        <v>183</v>
      </c>
      <c r="J27" s="1" t="s">
        <v>102</v>
      </c>
      <c r="K27" s="1" t="s">
        <v>36</v>
      </c>
      <c r="L27" s="1" t="s">
        <v>79</v>
      </c>
      <c r="M27" s="1" t="s">
        <v>184</v>
      </c>
      <c r="N27" s="1">
        <v>2</v>
      </c>
      <c r="O27" s="1">
        <v>780</v>
      </c>
      <c r="P27" s="1">
        <f t="shared" si="0"/>
        <v>1560</v>
      </c>
      <c r="Q27" s="1">
        <v>30</v>
      </c>
      <c r="R27" s="1">
        <f t="shared" si="1"/>
        <v>468</v>
      </c>
      <c r="S27" s="1">
        <f t="shared" si="2"/>
        <v>1092</v>
      </c>
      <c r="T27" s="1">
        <v>0.45</v>
      </c>
      <c r="U27" s="1">
        <f t="shared" si="3"/>
        <v>491.40000000000003</v>
      </c>
      <c r="V27" s="1">
        <f t="shared" si="4"/>
        <v>600.59999999999991</v>
      </c>
      <c r="W27" s="4">
        <f t="shared" si="5"/>
        <v>0.54999999999999993</v>
      </c>
      <c r="X27" s="1" t="s">
        <v>50</v>
      </c>
      <c r="Y27" s="1" t="s">
        <v>40</v>
      </c>
      <c r="Z27" s="1" t="s">
        <v>22</v>
      </c>
      <c r="AA27" s="1"/>
      <c r="AB27" s="1"/>
      <c r="AC27" s="9" t="s">
        <v>93</v>
      </c>
      <c r="AE27" s="20" t="s">
        <v>2608</v>
      </c>
      <c r="AF27" t="s">
        <v>2610</v>
      </c>
      <c r="AG27" t="s">
        <v>2611</v>
      </c>
    </row>
    <row r="28" spans="1:33">
      <c r="A28" s="11" t="s">
        <v>185</v>
      </c>
      <c r="B28" s="2">
        <v>45664</v>
      </c>
      <c r="C28" s="1">
        <v>2025</v>
      </c>
      <c r="D28" s="1" t="s">
        <v>29</v>
      </c>
      <c r="E28" s="1" t="s">
        <v>30</v>
      </c>
      <c r="F28" s="1" t="s">
        <v>167</v>
      </c>
      <c r="G28" s="1" t="s">
        <v>186</v>
      </c>
      <c r="H28" s="1" t="s">
        <v>33</v>
      </c>
      <c r="I28" s="1" t="s">
        <v>169</v>
      </c>
      <c r="J28" s="1" t="s">
        <v>170</v>
      </c>
      <c r="K28" s="1" t="s">
        <v>130</v>
      </c>
      <c r="L28" s="1" t="s">
        <v>96</v>
      </c>
      <c r="M28" s="1" t="s">
        <v>97</v>
      </c>
      <c r="N28" s="1">
        <v>2</v>
      </c>
      <c r="O28" s="1">
        <v>240</v>
      </c>
      <c r="P28" s="1">
        <f t="shared" si="0"/>
        <v>480</v>
      </c>
      <c r="Q28" s="1">
        <v>10</v>
      </c>
      <c r="R28" s="1">
        <f t="shared" si="1"/>
        <v>48</v>
      </c>
      <c r="S28" s="1">
        <f t="shared" si="2"/>
        <v>432</v>
      </c>
      <c r="T28" s="1">
        <v>0.62</v>
      </c>
      <c r="U28" s="1">
        <f t="shared" si="3"/>
        <v>267.83999999999997</v>
      </c>
      <c r="V28" s="1">
        <f t="shared" si="4"/>
        <v>164.16000000000003</v>
      </c>
      <c r="W28" s="4">
        <f t="shared" si="5"/>
        <v>0.38000000000000006</v>
      </c>
      <c r="X28" s="1" t="s">
        <v>147</v>
      </c>
      <c r="Y28" s="1" t="s">
        <v>81</v>
      </c>
      <c r="Z28" s="1" t="s">
        <v>41</v>
      </c>
      <c r="AA28" s="2">
        <v>45667</v>
      </c>
      <c r="AB28" s="1">
        <v>4</v>
      </c>
      <c r="AC28" s="9" t="s">
        <v>42</v>
      </c>
      <c r="AE28" s="21" t="s">
        <v>29</v>
      </c>
      <c r="AF28" s="29">
        <v>205862</v>
      </c>
      <c r="AG28" s="29">
        <v>110449.04</v>
      </c>
    </row>
    <row r="29" spans="1:33">
      <c r="A29" s="11" t="s">
        <v>187</v>
      </c>
      <c r="B29" s="2">
        <v>45665</v>
      </c>
      <c r="C29" s="1">
        <v>2025</v>
      </c>
      <c r="D29" s="1" t="s">
        <v>29</v>
      </c>
      <c r="E29" s="1" t="s">
        <v>30</v>
      </c>
      <c r="F29" s="1" t="s">
        <v>31</v>
      </c>
      <c r="G29" s="1" t="s">
        <v>188</v>
      </c>
      <c r="H29" s="1" t="s">
        <v>33</v>
      </c>
      <c r="I29" s="1" t="s">
        <v>189</v>
      </c>
      <c r="J29" s="1" t="s">
        <v>190</v>
      </c>
      <c r="K29" s="1" t="s">
        <v>48</v>
      </c>
      <c r="L29" s="1" t="s">
        <v>79</v>
      </c>
      <c r="M29" s="1" t="s">
        <v>191</v>
      </c>
      <c r="N29" s="1">
        <v>2</v>
      </c>
      <c r="O29" s="1">
        <v>4850</v>
      </c>
      <c r="P29" s="1">
        <f t="shared" si="0"/>
        <v>9700</v>
      </c>
      <c r="Q29" s="1">
        <v>0</v>
      </c>
      <c r="R29" s="1">
        <f t="shared" si="1"/>
        <v>0</v>
      </c>
      <c r="S29" s="1">
        <f t="shared" si="2"/>
        <v>9700</v>
      </c>
      <c r="T29" s="1">
        <v>0.45</v>
      </c>
      <c r="U29" s="1">
        <f t="shared" si="3"/>
        <v>4365</v>
      </c>
      <c r="V29" s="1">
        <f t="shared" si="4"/>
        <v>5335</v>
      </c>
      <c r="W29" s="4">
        <f t="shared" si="5"/>
        <v>0.55000000000000004</v>
      </c>
      <c r="X29" s="1" t="s">
        <v>92</v>
      </c>
      <c r="Y29" s="1" t="s">
        <v>72</v>
      </c>
      <c r="Z29" s="1" t="s">
        <v>120</v>
      </c>
      <c r="AA29" s="1"/>
      <c r="AB29" s="1"/>
      <c r="AC29" s="9" t="s">
        <v>42</v>
      </c>
      <c r="AE29" s="21" t="s">
        <v>414</v>
      </c>
      <c r="AF29" s="29">
        <v>188352.5</v>
      </c>
      <c r="AG29" s="29">
        <v>101738.52499999998</v>
      </c>
    </row>
    <row r="30" spans="1:33">
      <c r="A30" s="11" t="s">
        <v>192</v>
      </c>
      <c r="B30" s="2">
        <v>45665</v>
      </c>
      <c r="C30" s="1">
        <v>2025</v>
      </c>
      <c r="D30" s="1" t="s">
        <v>29</v>
      </c>
      <c r="E30" s="1" t="s">
        <v>30</v>
      </c>
      <c r="F30" s="1" t="s">
        <v>31</v>
      </c>
      <c r="G30" s="1" t="s">
        <v>193</v>
      </c>
      <c r="H30" s="1" t="s">
        <v>33</v>
      </c>
      <c r="I30" s="1" t="s">
        <v>194</v>
      </c>
      <c r="J30" s="1" t="s">
        <v>108</v>
      </c>
      <c r="K30" s="1" t="s">
        <v>62</v>
      </c>
      <c r="L30" s="1" t="s">
        <v>96</v>
      </c>
      <c r="M30" s="1" t="s">
        <v>195</v>
      </c>
      <c r="N30" s="1">
        <v>2</v>
      </c>
      <c r="O30" s="1">
        <v>200</v>
      </c>
      <c r="P30" s="1">
        <f t="shared" si="0"/>
        <v>400</v>
      </c>
      <c r="Q30" s="1">
        <v>5</v>
      </c>
      <c r="R30" s="1">
        <f t="shared" si="1"/>
        <v>20</v>
      </c>
      <c r="S30" s="1">
        <f t="shared" si="2"/>
        <v>380</v>
      </c>
      <c r="T30" s="1">
        <v>0.62</v>
      </c>
      <c r="U30" s="1">
        <f t="shared" si="3"/>
        <v>235.6</v>
      </c>
      <c r="V30" s="1">
        <f t="shared" si="4"/>
        <v>144.4</v>
      </c>
      <c r="W30" s="4">
        <f t="shared" si="5"/>
        <v>0.38</v>
      </c>
      <c r="X30" s="1" t="s">
        <v>104</v>
      </c>
      <c r="Y30" s="1" t="s">
        <v>40</v>
      </c>
      <c r="Z30" s="1" t="s">
        <v>66</v>
      </c>
      <c r="AA30" s="1"/>
      <c r="AB30" s="1"/>
      <c r="AC30" s="9" t="s">
        <v>42</v>
      </c>
      <c r="AE30" s="21" t="s">
        <v>752</v>
      </c>
      <c r="AF30" s="29">
        <v>197554</v>
      </c>
      <c r="AG30" s="29">
        <v>105935.79000000002</v>
      </c>
    </row>
    <row r="31" spans="1:33">
      <c r="A31" s="11" t="s">
        <v>196</v>
      </c>
      <c r="B31" s="2">
        <v>45666</v>
      </c>
      <c r="C31" s="1">
        <v>2025</v>
      </c>
      <c r="D31" s="1" t="s">
        <v>29</v>
      </c>
      <c r="E31" s="1" t="s">
        <v>30</v>
      </c>
      <c r="F31" s="1" t="s">
        <v>44</v>
      </c>
      <c r="G31" s="1" t="s">
        <v>197</v>
      </c>
      <c r="H31" s="1" t="s">
        <v>89</v>
      </c>
      <c r="I31" s="1" t="s">
        <v>177</v>
      </c>
      <c r="J31" s="1" t="s">
        <v>178</v>
      </c>
      <c r="K31" s="1" t="s">
        <v>48</v>
      </c>
      <c r="L31" s="1" t="s">
        <v>112</v>
      </c>
      <c r="M31" s="1" t="s">
        <v>198</v>
      </c>
      <c r="N31" s="1">
        <v>4</v>
      </c>
      <c r="O31" s="1">
        <v>73300</v>
      </c>
      <c r="P31" s="1">
        <f t="shared" si="0"/>
        <v>293200</v>
      </c>
      <c r="Q31" s="1">
        <v>0</v>
      </c>
      <c r="R31" s="1">
        <f t="shared" si="1"/>
        <v>0</v>
      </c>
      <c r="S31" s="1">
        <f t="shared" si="2"/>
        <v>293200</v>
      </c>
      <c r="T31" s="1">
        <v>0.57999999999999996</v>
      </c>
      <c r="U31" s="1">
        <f t="shared" si="3"/>
        <v>170056</v>
      </c>
      <c r="V31" s="1">
        <f t="shared" si="4"/>
        <v>123144</v>
      </c>
      <c r="W31" s="4">
        <f t="shared" si="5"/>
        <v>0.42</v>
      </c>
      <c r="X31" s="1" t="s">
        <v>65</v>
      </c>
      <c r="Y31" s="1" t="s">
        <v>40</v>
      </c>
      <c r="Z31" s="1" t="s">
        <v>41</v>
      </c>
      <c r="AA31" s="2">
        <v>45671</v>
      </c>
      <c r="AB31" s="1">
        <v>4</v>
      </c>
      <c r="AC31" s="9" t="s">
        <v>42</v>
      </c>
      <c r="AE31" s="21" t="s">
        <v>904</v>
      </c>
      <c r="AF31" s="29">
        <v>201699.5</v>
      </c>
      <c r="AG31" s="29">
        <v>111512.425</v>
      </c>
    </row>
    <row r="32" spans="1:33">
      <c r="A32" s="11" t="s">
        <v>199</v>
      </c>
      <c r="B32" s="2">
        <v>45666</v>
      </c>
      <c r="C32" s="1">
        <v>2025</v>
      </c>
      <c r="D32" s="1" t="s">
        <v>29</v>
      </c>
      <c r="E32" s="1" t="s">
        <v>30</v>
      </c>
      <c r="F32" s="1" t="s">
        <v>44</v>
      </c>
      <c r="G32" s="1" t="s">
        <v>200</v>
      </c>
      <c r="H32" s="1" t="s">
        <v>33</v>
      </c>
      <c r="I32" s="1" t="s">
        <v>144</v>
      </c>
      <c r="J32" s="1" t="s">
        <v>145</v>
      </c>
      <c r="K32" s="1" t="s">
        <v>130</v>
      </c>
      <c r="L32" s="1" t="s">
        <v>179</v>
      </c>
      <c r="M32" s="1" t="s">
        <v>201</v>
      </c>
      <c r="N32" s="1">
        <v>4</v>
      </c>
      <c r="O32" s="1">
        <v>8860</v>
      </c>
      <c r="P32" s="1">
        <f t="shared" si="0"/>
        <v>35440</v>
      </c>
      <c r="Q32" s="1">
        <v>0</v>
      </c>
      <c r="R32" s="1">
        <f t="shared" si="1"/>
        <v>0</v>
      </c>
      <c r="S32" s="1">
        <f t="shared" si="2"/>
        <v>35440</v>
      </c>
      <c r="T32" s="1">
        <v>0.48</v>
      </c>
      <c r="U32" s="1">
        <f t="shared" si="3"/>
        <v>17011.2</v>
      </c>
      <c r="V32" s="1">
        <f t="shared" si="4"/>
        <v>18428.8</v>
      </c>
      <c r="W32" s="4">
        <f t="shared" si="5"/>
        <v>0.52</v>
      </c>
      <c r="X32" s="1" t="s">
        <v>65</v>
      </c>
      <c r="Y32" s="1" t="s">
        <v>81</v>
      </c>
      <c r="Z32" s="1" t="s">
        <v>41</v>
      </c>
      <c r="AA32" s="2">
        <v>45668</v>
      </c>
      <c r="AB32" s="1">
        <v>5</v>
      </c>
      <c r="AC32" s="9" t="s">
        <v>42</v>
      </c>
      <c r="AE32" s="21" t="s">
        <v>1483</v>
      </c>
      <c r="AF32" s="29">
        <v>114313.5</v>
      </c>
      <c r="AG32" s="29">
        <v>60815.025000000001</v>
      </c>
    </row>
    <row r="33" spans="1:33">
      <c r="A33" s="11" t="s">
        <v>202</v>
      </c>
      <c r="B33" s="2">
        <v>45666</v>
      </c>
      <c r="C33" s="1">
        <v>2025</v>
      </c>
      <c r="D33" s="1" t="s">
        <v>29</v>
      </c>
      <c r="E33" s="1" t="s">
        <v>30</v>
      </c>
      <c r="F33" s="1" t="s">
        <v>44</v>
      </c>
      <c r="G33" s="1" t="s">
        <v>203</v>
      </c>
      <c r="H33" s="1" t="s">
        <v>33</v>
      </c>
      <c r="I33" s="1" t="s">
        <v>204</v>
      </c>
      <c r="J33" s="1" t="s">
        <v>205</v>
      </c>
      <c r="K33" s="1" t="s">
        <v>78</v>
      </c>
      <c r="L33" s="1" t="s">
        <v>96</v>
      </c>
      <c r="M33" s="1" t="s">
        <v>97</v>
      </c>
      <c r="N33" s="1">
        <v>4</v>
      </c>
      <c r="O33" s="1">
        <v>260</v>
      </c>
      <c r="P33" s="1">
        <f t="shared" si="0"/>
        <v>1040</v>
      </c>
      <c r="Q33" s="1">
        <v>30</v>
      </c>
      <c r="R33" s="1">
        <f t="shared" si="1"/>
        <v>312</v>
      </c>
      <c r="S33" s="1">
        <f t="shared" si="2"/>
        <v>728</v>
      </c>
      <c r="T33" s="1">
        <v>0.62</v>
      </c>
      <c r="U33" s="1">
        <f t="shared" si="3"/>
        <v>451.36</v>
      </c>
      <c r="V33" s="1">
        <f t="shared" si="4"/>
        <v>276.64</v>
      </c>
      <c r="W33" s="4">
        <f t="shared" si="5"/>
        <v>0.38</v>
      </c>
      <c r="X33" s="1" t="s">
        <v>92</v>
      </c>
      <c r="Y33" s="1" t="s">
        <v>57</v>
      </c>
      <c r="Z33" s="1" t="s">
        <v>41</v>
      </c>
      <c r="AA33" s="2">
        <v>45670</v>
      </c>
      <c r="AB33" s="1">
        <v>5</v>
      </c>
      <c r="AC33" s="9" t="s">
        <v>42</v>
      </c>
      <c r="AE33" s="21" t="s">
        <v>2609</v>
      </c>
      <c r="AF33" s="29">
        <v>907781.5</v>
      </c>
      <c r="AG33" s="29">
        <v>490450.80499999999</v>
      </c>
    </row>
    <row r="34" spans="1:33">
      <c r="A34" s="11" t="s">
        <v>206</v>
      </c>
      <c r="B34" s="2">
        <v>45667</v>
      </c>
      <c r="C34" s="1">
        <v>2025</v>
      </c>
      <c r="D34" s="1" t="s">
        <v>29</v>
      </c>
      <c r="E34" s="1" t="s">
        <v>30</v>
      </c>
      <c r="F34" s="1" t="s">
        <v>74</v>
      </c>
      <c r="G34" s="1" t="s">
        <v>207</v>
      </c>
      <c r="H34" s="1" t="s">
        <v>89</v>
      </c>
      <c r="I34" s="1" t="s">
        <v>116</v>
      </c>
      <c r="J34" s="1" t="s">
        <v>117</v>
      </c>
      <c r="K34" s="1" t="s">
        <v>118</v>
      </c>
      <c r="L34" s="1" t="s">
        <v>179</v>
      </c>
      <c r="M34" s="1" t="s">
        <v>208</v>
      </c>
      <c r="N34" s="1">
        <v>4</v>
      </c>
      <c r="O34" s="1">
        <v>1430</v>
      </c>
      <c r="P34" s="1">
        <f t="shared" si="0"/>
        <v>5720</v>
      </c>
      <c r="Q34" s="1">
        <v>15</v>
      </c>
      <c r="R34" s="1">
        <f t="shared" si="1"/>
        <v>858</v>
      </c>
      <c r="S34" s="1">
        <f t="shared" si="2"/>
        <v>4862</v>
      </c>
      <c r="T34" s="1">
        <v>0.48</v>
      </c>
      <c r="U34" s="1">
        <f t="shared" si="3"/>
        <v>2333.7599999999998</v>
      </c>
      <c r="V34" s="1">
        <f t="shared" si="4"/>
        <v>2528.2400000000002</v>
      </c>
      <c r="W34" s="4">
        <f t="shared" si="5"/>
        <v>0.52</v>
      </c>
      <c r="X34" s="1" t="s">
        <v>104</v>
      </c>
      <c r="Y34" s="1" t="s">
        <v>57</v>
      </c>
      <c r="Z34" s="1" t="s">
        <v>66</v>
      </c>
      <c r="AA34" s="1"/>
      <c r="AB34" s="1"/>
      <c r="AC34" s="9" t="s">
        <v>42</v>
      </c>
    </row>
    <row r="35" spans="1:33">
      <c r="A35" s="11" t="s">
        <v>209</v>
      </c>
      <c r="B35" s="2">
        <v>45667</v>
      </c>
      <c r="C35" s="1">
        <v>2025</v>
      </c>
      <c r="D35" s="1" t="s">
        <v>29</v>
      </c>
      <c r="E35" s="1" t="s">
        <v>30</v>
      </c>
      <c r="F35" s="1" t="s">
        <v>74</v>
      </c>
      <c r="G35" s="1" t="s">
        <v>88</v>
      </c>
      <c r="H35" s="1" t="s">
        <v>89</v>
      </c>
      <c r="I35" s="1" t="s">
        <v>90</v>
      </c>
      <c r="J35" s="1" t="s">
        <v>61</v>
      </c>
      <c r="K35" s="1" t="s">
        <v>62</v>
      </c>
      <c r="L35" s="1" t="s">
        <v>179</v>
      </c>
      <c r="M35" s="1" t="s">
        <v>210</v>
      </c>
      <c r="N35" s="1">
        <v>3</v>
      </c>
      <c r="O35" s="1">
        <v>4790</v>
      </c>
      <c r="P35" s="1">
        <f t="shared" si="0"/>
        <v>14370</v>
      </c>
      <c r="Q35" s="1">
        <v>10</v>
      </c>
      <c r="R35" s="1">
        <f t="shared" si="1"/>
        <v>1437</v>
      </c>
      <c r="S35" s="1">
        <f t="shared" si="2"/>
        <v>12933</v>
      </c>
      <c r="T35" s="1">
        <v>0.48</v>
      </c>
      <c r="U35" s="1">
        <f t="shared" si="3"/>
        <v>6207.84</v>
      </c>
      <c r="V35" s="1">
        <f t="shared" si="4"/>
        <v>6725.16</v>
      </c>
      <c r="W35" s="4">
        <f t="shared" si="5"/>
        <v>0.52</v>
      </c>
      <c r="X35" s="1" t="s">
        <v>92</v>
      </c>
      <c r="Y35" s="1" t="s">
        <v>72</v>
      </c>
      <c r="Z35" s="1" t="s">
        <v>41</v>
      </c>
      <c r="AA35" s="2">
        <v>45670</v>
      </c>
      <c r="AB35" s="1">
        <v>5</v>
      </c>
      <c r="AC35" s="9" t="s">
        <v>42</v>
      </c>
    </row>
    <row r="36" spans="1:33">
      <c r="A36" s="11" t="s">
        <v>211</v>
      </c>
      <c r="B36" s="2">
        <v>45668</v>
      </c>
      <c r="C36" s="1">
        <v>2025</v>
      </c>
      <c r="D36" s="1" t="s">
        <v>29</v>
      </c>
      <c r="E36" s="1" t="s">
        <v>30</v>
      </c>
      <c r="F36" s="1" t="s">
        <v>99</v>
      </c>
      <c r="G36" s="1" t="s">
        <v>212</v>
      </c>
      <c r="H36" s="1" t="s">
        <v>89</v>
      </c>
      <c r="I36" s="1" t="s">
        <v>163</v>
      </c>
      <c r="J36" s="1" t="s">
        <v>164</v>
      </c>
      <c r="K36" s="1" t="s">
        <v>130</v>
      </c>
      <c r="L36" s="1" t="s">
        <v>150</v>
      </c>
      <c r="M36" s="1" t="s">
        <v>213</v>
      </c>
      <c r="N36" s="1">
        <v>2</v>
      </c>
      <c r="O36" s="1">
        <v>1760</v>
      </c>
      <c r="P36" s="1">
        <f t="shared" si="0"/>
        <v>3520</v>
      </c>
      <c r="Q36" s="1">
        <v>0</v>
      </c>
      <c r="R36" s="1">
        <f t="shared" si="1"/>
        <v>0</v>
      </c>
      <c r="S36" s="1">
        <f t="shared" si="2"/>
        <v>3520</v>
      </c>
      <c r="T36" s="1">
        <v>0.52</v>
      </c>
      <c r="U36" s="1">
        <f t="shared" si="3"/>
        <v>1830.4</v>
      </c>
      <c r="V36" s="1">
        <f t="shared" si="4"/>
        <v>1689.6</v>
      </c>
      <c r="W36" s="4">
        <f t="shared" si="5"/>
        <v>0.48</v>
      </c>
      <c r="X36" s="1" t="s">
        <v>65</v>
      </c>
      <c r="Y36" s="1" t="s">
        <v>81</v>
      </c>
      <c r="Z36" s="1" t="s">
        <v>51</v>
      </c>
      <c r="AA36" s="2">
        <v>45672</v>
      </c>
      <c r="AB36" s="1"/>
      <c r="AC36" s="9" t="s">
        <v>42</v>
      </c>
    </row>
    <row r="37" spans="1:33">
      <c r="A37" s="11" t="s">
        <v>214</v>
      </c>
      <c r="B37" s="2">
        <v>45668</v>
      </c>
      <c r="C37" s="1">
        <v>2025</v>
      </c>
      <c r="D37" s="1" t="s">
        <v>29</v>
      </c>
      <c r="E37" s="1" t="s">
        <v>30</v>
      </c>
      <c r="F37" s="1" t="s">
        <v>99</v>
      </c>
      <c r="G37" s="1" t="s">
        <v>215</v>
      </c>
      <c r="H37" s="1" t="s">
        <v>89</v>
      </c>
      <c r="I37" s="1" t="s">
        <v>154</v>
      </c>
      <c r="J37" s="1" t="s">
        <v>155</v>
      </c>
      <c r="K37" s="1" t="s">
        <v>48</v>
      </c>
      <c r="L37" s="1" t="s">
        <v>79</v>
      </c>
      <c r="M37" s="1" t="s">
        <v>216</v>
      </c>
      <c r="N37" s="1">
        <v>4</v>
      </c>
      <c r="O37" s="1">
        <v>1070</v>
      </c>
      <c r="P37" s="1">
        <f t="shared" si="0"/>
        <v>4280</v>
      </c>
      <c r="Q37" s="1">
        <v>20</v>
      </c>
      <c r="R37" s="1">
        <f t="shared" si="1"/>
        <v>856</v>
      </c>
      <c r="S37" s="1">
        <f t="shared" si="2"/>
        <v>3424</v>
      </c>
      <c r="T37" s="1">
        <v>0.45</v>
      </c>
      <c r="U37" s="1">
        <f t="shared" si="3"/>
        <v>1540.8</v>
      </c>
      <c r="V37" s="1">
        <f t="shared" si="4"/>
        <v>1883.2</v>
      </c>
      <c r="W37" s="4">
        <f t="shared" si="5"/>
        <v>0.55000000000000004</v>
      </c>
      <c r="X37" s="1" t="s">
        <v>65</v>
      </c>
      <c r="Y37" s="1" t="s">
        <v>72</v>
      </c>
      <c r="Z37" s="1" t="s">
        <v>41</v>
      </c>
      <c r="AA37" s="2">
        <v>45671</v>
      </c>
      <c r="AB37" s="1">
        <v>5</v>
      </c>
      <c r="AC37" s="9" t="s">
        <v>42</v>
      </c>
    </row>
    <row r="38" spans="1:33">
      <c r="A38" s="11" t="s">
        <v>217</v>
      </c>
      <c r="B38" s="2">
        <v>45668</v>
      </c>
      <c r="C38" s="1">
        <v>2025</v>
      </c>
      <c r="D38" s="1" t="s">
        <v>29</v>
      </c>
      <c r="E38" s="1" t="s">
        <v>30</v>
      </c>
      <c r="F38" s="1" t="s">
        <v>99</v>
      </c>
      <c r="G38" s="1" t="s">
        <v>218</v>
      </c>
      <c r="H38" s="1" t="s">
        <v>33</v>
      </c>
      <c r="I38" s="1" t="s">
        <v>219</v>
      </c>
      <c r="J38" s="1" t="s">
        <v>220</v>
      </c>
      <c r="K38" s="1" t="s">
        <v>118</v>
      </c>
      <c r="L38" s="1" t="s">
        <v>112</v>
      </c>
      <c r="M38" s="1" t="s">
        <v>221</v>
      </c>
      <c r="N38" s="1">
        <v>4</v>
      </c>
      <c r="O38" s="1">
        <v>65330</v>
      </c>
      <c r="P38" s="1">
        <f t="shared" si="0"/>
        <v>261320</v>
      </c>
      <c r="Q38" s="1">
        <v>15</v>
      </c>
      <c r="R38" s="1">
        <f t="shared" si="1"/>
        <v>39198</v>
      </c>
      <c r="S38" s="1">
        <f t="shared" si="2"/>
        <v>222122</v>
      </c>
      <c r="T38" s="1">
        <v>0.57999999999999996</v>
      </c>
      <c r="U38" s="1">
        <f t="shared" si="3"/>
        <v>128830.76</v>
      </c>
      <c r="V38" s="1">
        <f t="shared" si="4"/>
        <v>93291.24</v>
      </c>
      <c r="W38" s="4">
        <f t="shared" si="5"/>
        <v>0.42000000000000004</v>
      </c>
      <c r="X38" s="1" t="s">
        <v>39</v>
      </c>
      <c r="Y38" s="1" t="s">
        <v>57</v>
      </c>
      <c r="Z38" s="1" t="s">
        <v>41</v>
      </c>
      <c r="AA38" s="2">
        <v>45671</v>
      </c>
      <c r="AB38" s="1">
        <v>5</v>
      </c>
      <c r="AC38" s="9" t="s">
        <v>42</v>
      </c>
    </row>
    <row r="39" spans="1:33">
      <c r="A39" s="11" t="s">
        <v>222</v>
      </c>
      <c r="B39" s="2">
        <v>45669</v>
      </c>
      <c r="C39" s="1">
        <v>2025</v>
      </c>
      <c r="D39" s="1" t="s">
        <v>29</v>
      </c>
      <c r="E39" s="1" t="s">
        <v>30</v>
      </c>
      <c r="F39" s="1" t="s">
        <v>126</v>
      </c>
      <c r="G39" s="1" t="s">
        <v>223</v>
      </c>
      <c r="H39" s="1" t="s">
        <v>33</v>
      </c>
      <c r="I39" s="1" t="s">
        <v>54</v>
      </c>
      <c r="J39" s="1" t="s">
        <v>55</v>
      </c>
      <c r="K39" s="1" t="s">
        <v>36</v>
      </c>
      <c r="L39" s="1" t="s">
        <v>79</v>
      </c>
      <c r="M39" s="1" t="s">
        <v>224</v>
      </c>
      <c r="N39" s="1">
        <v>4</v>
      </c>
      <c r="O39" s="1">
        <v>4870</v>
      </c>
      <c r="P39" s="1">
        <f t="shared" si="0"/>
        <v>19480</v>
      </c>
      <c r="Q39" s="1">
        <v>10</v>
      </c>
      <c r="R39" s="1">
        <f t="shared" si="1"/>
        <v>1948</v>
      </c>
      <c r="S39" s="1">
        <f t="shared" si="2"/>
        <v>17532</v>
      </c>
      <c r="T39" s="1">
        <v>0.45</v>
      </c>
      <c r="U39" s="1">
        <f t="shared" si="3"/>
        <v>7889.4000000000005</v>
      </c>
      <c r="V39" s="1">
        <f t="shared" si="4"/>
        <v>9642.5999999999985</v>
      </c>
      <c r="W39" s="4">
        <f t="shared" si="5"/>
        <v>0.54999999999999993</v>
      </c>
      <c r="X39" s="1" t="s">
        <v>39</v>
      </c>
      <c r="Y39" s="1" t="s">
        <v>57</v>
      </c>
      <c r="Z39" s="1" t="s">
        <v>41</v>
      </c>
      <c r="AA39" s="2">
        <v>45676</v>
      </c>
      <c r="AB39" s="1">
        <v>5</v>
      </c>
      <c r="AC39" s="9" t="s">
        <v>42</v>
      </c>
    </row>
    <row r="40" spans="1:33">
      <c r="A40" s="11" t="s">
        <v>225</v>
      </c>
      <c r="B40" s="2">
        <v>45669</v>
      </c>
      <c r="C40" s="1">
        <v>2025</v>
      </c>
      <c r="D40" s="1" t="s">
        <v>29</v>
      </c>
      <c r="E40" s="1" t="s">
        <v>30</v>
      </c>
      <c r="F40" s="1" t="s">
        <v>126</v>
      </c>
      <c r="G40" s="1" t="s">
        <v>226</v>
      </c>
      <c r="H40" s="1" t="s">
        <v>33</v>
      </c>
      <c r="I40" s="1" t="s">
        <v>227</v>
      </c>
      <c r="J40" s="1" t="s">
        <v>228</v>
      </c>
      <c r="K40" s="1" t="s">
        <v>78</v>
      </c>
      <c r="L40" s="1" t="s">
        <v>150</v>
      </c>
      <c r="M40" s="1" t="s">
        <v>229</v>
      </c>
      <c r="N40" s="1">
        <v>1</v>
      </c>
      <c r="O40" s="1">
        <v>4480</v>
      </c>
      <c r="P40" s="1">
        <f t="shared" si="0"/>
        <v>4480</v>
      </c>
      <c r="Q40" s="1">
        <v>0</v>
      </c>
      <c r="R40" s="1">
        <f t="shared" si="1"/>
        <v>0</v>
      </c>
      <c r="S40" s="1">
        <f t="shared" si="2"/>
        <v>4480</v>
      </c>
      <c r="T40" s="1">
        <v>0.52</v>
      </c>
      <c r="U40" s="1">
        <f t="shared" si="3"/>
        <v>2329.6</v>
      </c>
      <c r="V40" s="1">
        <f t="shared" si="4"/>
        <v>2150.4</v>
      </c>
      <c r="W40" s="4">
        <f t="shared" si="5"/>
        <v>0.48000000000000004</v>
      </c>
      <c r="X40" s="1" t="s">
        <v>56</v>
      </c>
      <c r="Y40" s="1" t="s">
        <v>57</v>
      </c>
      <c r="Z40" s="1" t="s">
        <v>51</v>
      </c>
      <c r="AA40" s="2">
        <v>45670</v>
      </c>
      <c r="AB40" s="1"/>
      <c r="AC40" s="9" t="s">
        <v>42</v>
      </c>
    </row>
    <row r="41" spans="1:33">
      <c r="A41" s="11" t="s">
        <v>230</v>
      </c>
      <c r="B41" s="2">
        <v>45669</v>
      </c>
      <c r="C41" s="1">
        <v>2025</v>
      </c>
      <c r="D41" s="1" t="s">
        <v>29</v>
      </c>
      <c r="E41" s="1" t="s">
        <v>30</v>
      </c>
      <c r="F41" s="1" t="s">
        <v>126</v>
      </c>
      <c r="G41" s="1" t="s">
        <v>231</v>
      </c>
      <c r="H41" s="1" t="s">
        <v>33</v>
      </c>
      <c r="I41" s="1" t="s">
        <v>204</v>
      </c>
      <c r="J41" s="1" t="s">
        <v>205</v>
      </c>
      <c r="K41" s="1" t="s">
        <v>78</v>
      </c>
      <c r="L41" s="1" t="s">
        <v>79</v>
      </c>
      <c r="M41" s="1" t="s">
        <v>131</v>
      </c>
      <c r="N41" s="1">
        <v>4</v>
      </c>
      <c r="O41" s="1">
        <v>1610</v>
      </c>
      <c r="P41" s="1">
        <f t="shared" si="0"/>
        <v>6440</v>
      </c>
      <c r="Q41" s="1">
        <v>5</v>
      </c>
      <c r="R41" s="1">
        <f t="shared" si="1"/>
        <v>322</v>
      </c>
      <c r="S41" s="1">
        <f t="shared" si="2"/>
        <v>6118</v>
      </c>
      <c r="T41" s="1">
        <v>0.45</v>
      </c>
      <c r="U41" s="1">
        <f t="shared" si="3"/>
        <v>2753.1</v>
      </c>
      <c r="V41" s="1">
        <f t="shared" si="4"/>
        <v>3364.9</v>
      </c>
      <c r="W41" s="4">
        <f t="shared" si="5"/>
        <v>0.55000000000000004</v>
      </c>
      <c r="X41" s="1" t="s">
        <v>65</v>
      </c>
      <c r="Y41" s="1" t="s">
        <v>81</v>
      </c>
      <c r="Z41" s="1" t="s">
        <v>66</v>
      </c>
      <c r="AA41" s="1"/>
      <c r="AB41" s="1"/>
      <c r="AC41" s="9" t="s">
        <v>42</v>
      </c>
    </row>
    <row r="42" spans="1:33">
      <c r="A42" s="11" t="s">
        <v>232</v>
      </c>
      <c r="B42" s="2">
        <v>45669</v>
      </c>
      <c r="C42" s="1">
        <v>2025</v>
      </c>
      <c r="D42" s="1" t="s">
        <v>29</v>
      </c>
      <c r="E42" s="1" t="s">
        <v>30</v>
      </c>
      <c r="F42" s="1" t="s">
        <v>126</v>
      </c>
      <c r="G42" s="1" t="s">
        <v>233</v>
      </c>
      <c r="H42" s="1" t="s">
        <v>89</v>
      </c>
      <c r="I42" s="1" t="s">
        <v>90</v>
      </c>
      <c r="J42" s="1" t="s">
        <v>61</v>
      </c>
      <c r="K42" s="1" t="s">
        <v>62</v>
      </c>
      <c r="L42" s="1" t="s">
        <v>150</v>
      </c>
      <c r="M42" s="1" t="s">
        <v>234</v>
      </c>
      <c r="N42" s="1">
        <v>2</v>
      </c>
      <c r="O42" s="1">
        <v>9960</v>
      </c>
      <c r="P42" s="1">
        <f t="shared" si="0"/>
        <v>19920</v>
      </c>
      <c r="Q42" s="1">
        <v>30</v>
      </c>
      <c r="R42" s="1">
        <f t="shared" si="1"/>
        <v>5976</v>
      </c>
      <c r="S42" s="1">
        <f t="shared" si="2"/>
        <v>13944</v>
      </c>
      <c r="T42" s="1">
        <v>0.52</v>
      </c>
      <c r="U42" s="1">
        <f t="shared" si="3"/>
        <v>7250.88</v>
      </c>
      <c r="V42" s="1">
        <f t="shared" si="4"/>
        <v>6693.12</v>
      </c>
      <c r="W42" s="4">
        <f t="shared" si="5"/>
        <v>0.48</v>
      </c>
      <c r="X42" s="1" t="s">
        <v>39</v>
      </c>
      <c r="Y42" s="1" t="s">
        <v>81</v>
      </c>
      <c r="Z42" s="1" t="s">
        <v>51</v>
      </c>
      <c r="AA42" s="2">
        <v>45675</v>
      </c>
      <c r="AB42" s="1"/>
      <c r="AC42" s="9" t="s">
        <v>42</v>
      </c>
      <c r="AE42" s="22" t="s">
        <v>2612</v>
      </c>
    </row>
    <row r="43" spans="1:33">
      <c r="A43" s="11" t="s">
        <v>235</v>
      </c>
      <c r="B43" s="2">
        <v>45670</v>
      </c>
      <c r="C43" s="1">
        <v>2025</v>
      </c>
      <c r="D43" s="1" t="s">
        <v>29</v>
      </c>
      <c r="E43" s="1" t="s">
        <v>30</v>
      </c>
      <c r="F43" s="1" t="s">
        <v>142</v>
      </c>
      <c r="G43" s="1" t="s">
        <v>236</v>
      </c>
      <c r="H43" s="1" t="s">
        <v>33</v>
      </c>
      <c r="I43" s="1" t="s">
        <v>204</v>
      </c>
      <c r="J43" s="1" t="s">
        <v>205</v>
      </c>
      <c r="K43" s="1" t="s">
        <v>78</v>
      </c>
      <c r="L43" s="1" t="s">
        <v>63</v>
      </c>
      <c r="M43" s="1" t="s">
        <v>71</v>
      </c>
      <c r="N43" s="1">
        <v>5</v>
      </c>
      <c r="O43" s="1">
        <v>640</v>
      </c>
      <c r="P43" s="1">
        <f t="shared" si="0"/>
        <v>3200</v>
      </c>
      <c r="Q43" s="1">
        <v>0</v>
      </c>
      <c r="R43" s="1">
        <f t="shared" si="1"/>
        <v>0</v>
      </c>
      <c r="S43" s="1">
        <f t="shared" si="2"/>
        <v>3200</v>
      </c>
      <c r="T43" s="1">
        <v>0.35</v>
      </c>
      <c r="U43" s="1">
        <f t="shared" si="3"/>
        <v>1120</v>
      </c>
      <c r="V43" s="1">
        <f t="shared" si="4"/>
        <v>2080</v>
      </c>
      <c r="W43" s="4">
        <f t="shared" si="5"/>
        <v>0.65</v>
      </c>
      <c r="X43" s="1" t="s">
        <v>147</v>
      </c>
      <c r="Y43" s="1" t="s">
        <v>57</v>
      </c>
      <c r="Z43" s="1" t="s">
        <v>41</v>
      </c>
      <c r="AA43" s="2">
        <v>45671</v>
      </c>
      <c r="AB43" s="1">
        <v>4</v>
      </c>
      <c r="AC43" s="9" t="s">
        <v>42</v>
      </c>
    </row>
    <row r="44" spans="1:33">
      <c r="A44" s="11" t="s">
        <v>237</v>
      </c>
      <c r="B44" s="2">
        <v>45670</v>
      </c>
      <c r="C44" s="1">
        <v>2025</v>
      </c>
      <c r="D44" s="1" t="s">
        <v>29</v>
      </c>
      <c r="E44" s="1" t="s">
        <v>30</v>
      </c>
      <c r="F44" s="1" t="s">
        <v>142</v>
      </c>
      <c r="G44" s="1" t="s">
        <v>238</v>
      </c>
      <c r="H44" s="1" t="s">
        <v>89</v>
      </c>
      <c r="I44" s="1" t="s">
        <v>239</v>
      </c>
      <c r="J44" s="1" t="s">
        <v>228</v>
      </c>
      <c r="K44" s="1" t="s">
        <v>78</v>
      </c>
      <c r="L44" s="1" t="s">
        <v>37</v>
      </c>
      <c r="M44" s="1" t="s">
        <v>49</v>
      </c>
      <c r="N44" s="1">
        <v>1</v>
      </c>
      <c r="O44" s="1">
        <v>5100</v>
      </c>
      <c r="P44" s="1">
        <f t="shared" si="0"/>
        <v>5100</v>
      </c>
      <c r="Q44" s="1">
        <v>10</v>
      </c>
      <c r="R44" s="1">
        <f t="shared" si="1"/>
        <v>510</v>
      </c>
      <c r="S44" s="1">
        <f t="shared" si="2"/>
        <v>4590</v>
      </c>
      <c r="T44" s="1">
        <v>0.47</v>
      </c>
      <c r="U44" s="1">
        <f t="shared" si="3"/>
        <v>2157.2999999999997</v>
      </c>
      <c r="V44" s="1">
        <f t="shared" si="4"/>
        <v>2432.7000000000003</v>
      </c>
      <c r="W44" s="4">
        <f t="shared" si="5"/>
        <v>0.53</v>
      </c>
      <c r="X44" s="1" t="s">
        <v>39</v>
      </c>
      <c r="Y44" s="1" t="s">
        <v>81</v>
      </c>
      <c r="Z44" s="1" t="s">
        <v>41</v>
      </c>
      <c r="AA44" s="2">
        <v>45672</v>
      </c>
      <c r="AB44" s="1">
        <v>5</v>
      </c>
      <c r="AC44" s="9" t="s">
        <v>42</v>
      </c>
      <c r="AE44" s="20" t="s">
        <v>2608</v>
      </c>
      <c r="AF44" t="s">
        <v>2613</v>
      </c>
    </row>
    <row r="45" spans="1:33">
      <c r="A45" s="11" t="s">
        <v>240</v>
      </c>
      <c r="B45" s="2">
        <v>45670</v>
      </c>
      <c r="C45" s="1">
        <v>2025</v>
      </c>
      <c r="D45" s="1" t="s">
        <v>29</v>
      </c>
      <c r="E45" s="1" t="s">
        <v>30</v>
      </c>
      <c r="F45" s="1" t="s">
        <v>142</v>
      </c>
      <c r="G45" s="1" t="s">
        <v>241</v>
      </c>
      <c r="H45" s="1" t="s">
        <v>89</v>
      </c>
      <c r="I45" s="1" t="s">
        <v>242</v>
      </c>
      <c r="J45" s="1" t="s">
        <v>164</v>
      </c>
      <c r="K45" s="1" t="s">
        <v>130</v>
      </c>
      <c r="L45" s="1" t="s">
        <v>179</v>
      </c>
      <c r="M45" s="1" t="s">
        <v>243</v>
      </c>
      <c r="N45" s="1">
        <v>1</v>
      </c>
      <c r="O45" s="1">
        <v>4650</v>
      </c>
      <c r="P45" s="1">
        <f t="shared" si="0"/>
        <v>4650</v>
      </c>
      <c r="Q45" s="1">
        <v>10</v>
      </c>
      <c r="R45" s="1">
        <f t="shared" si="1"/>
        <v>465</v>
      </c>
      <c r="S45" s="1">
        <f t="shared" si="2"/>
        <v>4185</v>
      </c>
      <c r="T45" s="1">
        <v>0.48</v>
      </c>
      <c r="U45" s="1">
        <f t="shared" si="3"/>
        <v>2008.8</v>
      </c>
      <c r="V45" s="1">
        <f t="shared" si="4"/>
        <v>2176.1999999999998</v>
      </c>
      <c r="W45" s="4">
        <f t="shared" si="5"/>
        <v>0.51999999999999991</v>
      </c>
      <c r="X45" s="1" t="s">
        <v>50</v>
      </c>
      <c r="Y45" s="1" t="s">
        <v>72</v>
      </c>
      <c r="Z45" s="1" t="s">
        <v>41</v>
      </c>
      <c r="AA45" s="2">
        <v>45677</v>
      </c>
      <c r="AB45" s="1">
        <v>5</v>
      </c>
      <c r="AC45" s="9" t="s">
        <v>42</v>
      </c>
      <c r="AE45" s="21" t="s">
        <v>120</v>
      </c>
      <c r="AF45" s="29">
        <v>15</v>
      </c>
    </row>
    <row r="46" spans="1:33">
      <c r="A46" s="11" t="s">
        <v>244</v>
      </c>
      <c r="B46" s="2">
        <v>45670</v>
      </c>
      <c r="C46" s="1">
        <v>2025</v>
      </c>
      <c r="D46" s="1" t="s">
        <v>29</v>
      </c>
      <c r="E46" s="1" t="s">
        <v>30</v>
      </c>
      <c r="F46" s="1" t="s">
        <v>142</v>
      </c>
      <c r="G46" s="1" t="s">
        <v>162</v>
      </c>
      <c r="H46" s="1" t="s">
        <v>33</v>
      </c>
      <c r="I46" s="1" t="s">
        <v>163</v>
      </c>
      <c r="J46" s="1" t="s">
        <v>164</v>
      </c>
      <c r="K46" s="1" t="s">
        <v>130</v>
      </c>
      <c r="L46" s="1" t="s">
        <v>96</v>
      </c>
      <c r="M46" s="1" t="s">
        <v>195</v>
      </c>
      <c r="N46" s="1">
        <v>5</v>
      </c>
      <c r="O46" s="1">
        <v>440</v>
      </c>
      <c r="P46" s="1">
        <f t="shared" si="0"/>
        <v>2200</v>
      </c>
      <c r="Q46" s="1">
        <v>20</v>
      </c>
      <c r="R46" s="1">
        <f t="shared" si="1"/>
        <v>440</v>
      </c>
      <c r="S46" s="1">
        <f t="shared" si="2"/>
        <v>1760</v>
      </c>
      <c r="T46" s="1">
        <v>0.62</v>
      </c>
      <c r="U46" s="1">
        <f t="shared" si="3"/>
        <v>1091.2</v>
      </c>
      <c r="V46" s="1">
        <f t="shared" si="4"/>
        <v>668.8</v>
      </c>
      <c r="W46" s="4">
        <f t="shared" si="5"/>
        <v>0.37999999999999995</v>
      </c>
      <c r="X46" s="1" t="s">
        <v>104</v>
      </c>
      <c r="Y46" s="1" t="s">
        <v>40</v>
      </c>
      <c r="Z46" s="1" t="s">
        <v>51</v>
      </c>
      <c r="AA46" s="2">
        <v>45675</v>
      </c>
      <c r="AB46" s="1"/>
      <c r="AC46" s="9" t="s">
        <v>42</v>
      </c>
      <c r="AE46" s="21" t="s">
        <v>22</v>
      </c>
      <c r="AF46" s="29">
        <v>16</v>
      </c>
    </row>
    <row r="47" spans="1:33">
      <c r="A47" s="11" t="s">
        <v>245</v>
      </c>
      <c r="B47" s="2">
        <v>45671</v>
      </c>
      <c r="C47" s="1">
        <v>2025</v>
      </c>
      <c r="D47" s="1" t="s">
        <v>29</v>
      </c>
      <c r="E47" s="1" t="s">
        <v>30</v>
      </c>
      <c r="F47" s="1" t="s">
        <v>167</v>
      </c>
      <c r="G47" s="1" t="s">
        <v>246</v>
      </c>
      <c r="H47" s="1" t="s">
        <v>33</v>
      </c>
      <c r="I47" s="1" t="s">
        <v>116</v>
      </c>
      <c r="J47" s="1" t="s">
        <v>117</v>
      </c>
      <c r="K47" s="1" t="s">
        <v>118</v>
      </c>
      <c r="L47" s="1" t="s">
        <v>179</v>
      </c>
      <c r="M47" s="1" t="s">
        <v>247</v>
      </c>
      <c r="N47" s="1">
        <v>1</v>
      </c>
      <c r="O47" s="1">
        <v>5380</v>
      </c>
      <c r="P47" s="1">
        <f t="shared" si="0"/>
        <v>5380</v>
      </c>
      <c r="Q47" s="1">
        <v>20</v>
      </c>
      <c r="R47" s="1">
        <f t="shared" si="1"/>
        <v>1076</v>
      </c>
      <c r="S47" s="1">
        <f t="shared" si="2"/>
        <v>4304</v>
      </c>
      <c r="T47" s="1">
        <v>0.48</v>
      </c>
      <c r="U47" s="1">
        <f t="shared" si="3"/>
        <v>2065.92</v>
      </c>
      <c r="V47" s="1">
        <f t="shared" si="4"/>
        <v>2238.08</v>
      </c>
      <c r="W47" s="4">
        <f t="shared" si="5"/>
        <v>0.52</v>
      </c>
      <c r="X47" s="1" t="s">
        <v>147</v>
      </c>
      <c r="Y47" s="1" t="s">
        <v>72</v>
      </c>
      <c r="Z47" s="1" t="s">
        <v>41</v>
      </c>
      <c r="AA47" s="2">
        <v>45674</v>
      </c>
      <c r="AB47" s="1">
        <v>5</v>
      </c>
      <c r="AC47" s="9" t="s">
        <v>42</v>
      </c>
      <c r="AE47" s="21" t="s">
        <v>2609</v>
      </c>
      <c r="AF47" s="29">
        <v>31</v>
      </c>
    </row>
    <row r="48" spans="1:33">
      <c r="A48" s="11" t="s">
        <v>248</v>
      </c>
      <c r="B48" s="2">
        <v>45671</v>
      </c>
      <c r="C48" s="1">
        <v>2025</v>
      </c>
      <c r="D48" s="1" t="s">
        <v>29</v>
      </c>
      <c r="E48" s="1" t="s">
        <v>30</v>
      </c>
      <c r="F48" s="1" t="s">
        <v>167</v>
      </c>
      <c r="G48" s="1" t="s">
        <v>249</v>
      </c>
      <c r="H48" s="1" t="s">
        <v>33</v>
      </c>
      <c r="I48" s="1" t="s">
        <v>250</v>
      </c>
      <c r="J48" s="1" t="s">
        <v>251</v>
      </c>
      <c r="K48" s="1" t="s">
        <v>36</v>
      </c>
      <c r="L48" s="1" t="s">
        <v>112</v>
      </c>
      <c r="M48" s="1" t="s">
        <v>252</v>
      </c>
      <c r="N48" s="1">
        <v>1</v>
      </c>
      <c r="O48" s="1">
        <v>52110</v>
      </c>
      <c r="P48" s="1">
        <f t="shared" si="0"/>
        <v>52110</v>
      </c>
      <c r="Q48" s="1">
        <v>10</v>
      </c>
      <c r="R48" s="1">
        <f t="shared" si="1"/>
        <v>5211</v>
      </c>
      <c r="S48" s="1">
        <f t="shared" si="2"/>
        <v>46899</v>
      </c>
      <c r="T48" s="1">
        <v>0.57999999999999996</v>
      </c>
      <c r="U48" s="1">
        <f t="shared" si="3"/>
        <v>27201.42</v>
      </c>
      <c r="V48" s="1">
        <f t="shared" si="4"/>
        <v>19697.580000000002</v>
      </c>
      <c r="W48" s="4">
        <f t="shared" si="5"/>
        <v>0.42000000000000004</v>
      </c>
      <c r="X48" s="1" t="s">
        <v>104</v>
      </c>
      <c r="Y48" s="1" t="s">
        <v>72</v>
      </c>
      <c r="Z48" s="1" t="s">
        <v>41</v>
      </c>
      <c r="AA48" s="2">
        <v>45675</v>
      </c>
      <c r="AB48" s="1">
        <v>5</v>
      </c>
      <c r="AC48" s="9" t="s">
        <v>42</v>
      </c>
    </row>
    <row r="49" spans="1:32">
      <c r="A49" s="11" t="s">
        <v>253</v>
      </c>
      <c r="B49" s="2">
        <v>45671</v>
      </c>
      <c r="C49" s="1">
        <v>2025</v>
      </c>
      <c r="D49" s="1" t="s">
        <v>29</v>
      </c>
      <c r="E49" s="1" t="s">
        <v>30</v>
      </c>
      <c r="F49" s="1" t="s">
        <v>167</v>
      </c>
      <c r="G49" s="1" t="s">
        <v>254</v>
      </c>
      <c r="H49" s="1" t="s">
        <v>89</v>
      </c>
      <c r="I49" s="1" t="s">
        <v>194</v>
      </c>
      <c r="J49" s="1" t="s">
        <v>108</v>
      </c>
      <c r="K49" s="1" t="s">
        <v>62</v>
      </c>
      <c r="L49" s="1" t="s">
        <v>150</v>
      </c>
      <c r="M49" s="1" t="s">
        <v>255</v>
      </c>
      <c r="N49" s="1">
        <v>5</v>
      </c>
      <c r="O49" s="1">
        <v>9000</v>
      </c>
      <c r="P49" s="1">
        <f t="shared" si="0"/>
        <v>45000</v>
      </c>
      <c r="Q49" s="1">
        <v>10</v>
      </c>
      <c r="R49" s="1">
        <f t="shared" si="1"/>
        <v>4500</v>
      </c>
      <c r="S49" s="1">
        <f t="shared" si="2"/>
        <v>40500</v>
      </c>
      <c r="T49" s="1">
        <v>0.52</v>
      </c>
      <c r="U49" s="1">
        <f t="shared" si="3"/>
        <v>21060</v>
      </c>
      <c r="V49" s="1">
        <f t="shared" si="4"/>
        <v>19440</v>
      </c>
      <c r="W49" s="4">
        <f t="shared" si="5"/>
        <v>0.48</v>
      </c>
      <c r="X49" s="1" t="s">
        <v>65</v>
      </c>
      <c r="Y49" s="1" t="s">
        <v>72</v>
      </c>
      <c r="Z49" s="1" t="s">
        <v>51</v>
      </c>
      <c r="AA49" s="2">
        <v>45673</v>
      </c>
      <c r="AB49" s="1"/>
      <c r="AC49" s="9" t="s">
        <v>42</v>
      </c>
    </row>
    <row r="50" spans="1:32">
      <c r="A50" s="11" t="s">
        <v>256</v>
      </c>
      <c r="B50" s="2">
        <v>45671</v>
      </c>
      <c r="C50" s="1">
        <v>2025</v>
      </c>
      <c r="D50" s="1" t="s">
        <v>29</v>
      </c>
      <c r="E50" s="1" t="s">
        <v>30</v>
      </c>
      <c r="F50" s="1" t="s">
        <v>167</v>
      </c>
      <c r="G50" s="1" t="s">
        <v>257</v>
      </c>
      <c r="H50" s="1" t="s">
        <v>33</v>
      </c>
      <c r="I50" s="1" t="s">
        <v>258</v>
      </c>
      <c r="J50" s="1" t="s">
        <v>117</v>
      </c>
      <c r="K50" s="1" t="s">
        <v>118</v>
      </c>
      <c r="L50" s="1" t="s">
        <v>96</v>
      </c>
      <c r="M50" s="1" t="s">
        <v>259</v>
      </c>
      <c r="N50" s="1">
        <v>2</v>
      </c>
      <c r="O50" s="1">
        <v>950</v>
      </c>
      <c r="P50" s="1">
        <f t="shared" si="0"/>
        <v>1900</v>
      </c>
      <c r="Q50" s="1">
        <v>5</v>
      </c>
      <c r="R50" s="1">
        <f t="shared" si="1"/>
        <v>95</v>
      </c>
      <c r="S50" s="1">
        <f t="shared" si="2"/>
        <v>1805</v>
      </c>
      <c r="T50" s="1">
        <v>0.62</v>
      </c>
      <c r="U50" s="1">
        <f t="shared" si="3"/>
        <v>1119.0999999999999</v>
      </c>
      <c r="V50" s="1">
        <f t="shared" si="4"/>
        <v>685.90000000000009</v>
      </c>
      <c r="W50" s="4">
        <f t="shared" si="5"/>
        <v>0.38000000000000006</v>
      </c>
      <c r="X50" s="1" t="s">
        <v>56</v>
      </c>
      <c r="Y50" s="1" t="s">
        <v>81</v>
      </c>
      <c r="Z50" s="1" t="s">
        <v>41</v>
      </c>
      <c r="AA50" s="2">
        <v>45675</v>
      </c>
      <c r="AB50" s="1">
        <v>4</v>
      </c>
      <c r="AC50" s="9" t="s">
        <v>42</v>
      </c>
    </row>
    <row r="51" spans="1:32">
      <c r="A51" s="11" t="s">
        <v>260</v>
      </c>
      <c r="B51" s="2">
        <v>45671</v>
      </c>
      <c r="C51" s="1">
        <v>2025</v>
      </c>
      <c r="D51" s="1" t="s">
        <v>29</v>
      </c>
      <c r="E51" s="1" t="s">
        <v>30</v>
      </c>
      <c r="F51" s="1" t="s">
        <v>167</v>
      </c>
      <c r="G51" s="1" t="s">
        <v>261</v>
      </c>
      <c r="H51" s="1" t="s">
        <v>33</v>
      </c>
      <c r="I51" s="1" t="s">
        <v>183</v>
      </c>
      <c r="J51" s="1" t="s">
        <v>55</v>
      </c>
      <c r="K51" s="1" t="s">
        <v>36</v>
      </c>
      <c r="L51" s="1" t="s">
        <v>37</v>
      </c>
      <c r="M51" s="1" t="s">
        <v>91</v>
      </c>
      <c r="N51" s="1">
        <v>1</v>
      </c>
      <c r="O51" s="1">
        <v>4290</v>
      </c>
      <c r="P51" s="1">
        <f t="shared" si="0"/>
        <v>4290</v>
      </c>
      <c r="Q51" s="1">
        <v>20</v>
      </c>
      <c r="R51" s="1">
        <f t="shared" si="1"/>
        <v>858</v>
      </c>
      <c r="S51" s="1">
        <f t="shared" si="2"/>
        <v>3432</v>
      </c>
      <c r="T51" s="1">
        <v>0.47</v>
      </c>
      <c r="U51" s="1">
        <f t="shared" si="3"/>
        <v>1613.04</v>
      </c>
      <c r="V51" s="1">
        <f t="shared" si="4"/>
        <v>1818.96</v>
      </c>
      <c r="W51" s="4">
        <f t="shared" si="5"/>
        <v>0.53</v>
      </c>
      <c r="X51" s="1" t="s">
        <v>39</v>
      </c>
      <c r="Y51" s="1" t="s">
        <v>57</v>
      </c>
      <c r="Z51" s="1" t="s">
        <v>41</v>
      </c>
      <c r="AA51" s="2">
        <v>45676</v>
      </c>
      <c r="AB51" s="1">
        <v>3</v>
      </c>
      <c r="AC51" s="9" t="s">
        <v>42</v>
      </c>
    </row>
    <row r="52" spans="1:32">
      <c r="A52" s="11" t="s">
        <v>262</v>
      </c>
      <c r="B52" s="2">
        <v>45671</v>
      </c>
      <c r="C52" s="1">
        <v>2025</v>
      </c>
      <c r="D52" s="1" t="s">
        <v>29</v>
      </c>
      <c r="E52" s="1" t="s">
        <v>30</v>
      </c>
      <c r="F52" s="1" t="s">
        <v>167</v>
      </c>
      <c r="G52" s="1" t="s">
        <v>263</v>
      </c>
      <c r="H52" s="1" t="s">
        <v>33</v>
      </c>
      <c r="I52" s="1" t="s">
        <v>264</v>
      </c>
      <c r="J52" s="1" t="s">
        <v>265</v>
      </c>
      <c r="K52" s="1" t="s">
        <v>78</v>
      </c>
      <c r="L52" s="1" t="s">
        <v>63</v>
      </c>
      <c r="M52" s="1" t="s">
        <v>266</v>
      </c>
      <c r="N52" s="1">
        <v>3</v>
      </c>
      <c r="O52" s="1">
        <v>240</v>
      </c>
      <c r="P52" s="1">
        <f t="shared" si="0"/>
        <v>720</v>
      </c>
      <c r="Q52" s="1">
        <v>5</v>
      </c>
      <c r="R52" s="1">
        <f t="shared" si="1"/>
        <v>36</v>
      </c>
      <c r="S52" s="1">
        <f t="shared" si="2"/>
        <v>684</v>
      </c>
      <c r="T52" s="1">
        <v>0.35</v>
      </c>
      <c r="U52" s="1">
        <f t="shared" si="3"/>
        <v>239.39999999999998</v>
      </c>
      <c r="V52" s="1">
        <f t="shared" si="4"/>
        <v>444.6</v>
      </c>
      <c r="W52" s="4">
        <f t="shared" si="5"/>
        <v>0.65</v>
      </c>
      <c r="X52" s="1" t="s">
        <v>56</v>
      </c>
      <c r="Y52" s="1" t="s">
        <v>81</v>
      </c>
      <c r="Z52" s="1" t="s">
        <v>41</v>
      </c>
      <c r="AA52" s="2">
        <v>45678</v>
      </c>
      <c r="AB52" s="1">
        <v>4</v>
      </c>
      <c r="AC52" s="9" t="s">
        <v>42</v>
      </c>
      <c r="AE52" s="7" t="s">
        <v>2614</v>
      </c>
    </row>
    <row r="53" spans="1:32">
      <c r="A53" s="11" t="s">
        <v>267</v>
      </c>
      <c r="B53" s="2">
        <v>45671</v>
      </c>
      <c r="C53" s="1">
        <v>2025</v>
      </c>
      <c r="D53" s="1" t="s">
        <v>29</v>
      </c>
      <c r="E53" s="1" t="s">
        <v>30</v>
      </c>
      <c r="F53" s="1" t="s">
        <v>167</v>
      </c>
      <c r="G53" s="1" t="s">
        <v>268</v>
      </c>
      <c r="H53" s="1" t="s">
        <v>89</v>
      </c>
      <c r="I53" s="1" t="s">
        <v>269</v>
      </c>
      <c r="J53" s="1" t="s">
        <v>70</v>
      </c>
      <c r="K53" s="1" t="s">
        <v>62</v>
      </c>
      <c r="L53" s="1" t="s">
        <v>179</v>
      </c>
      <c r="M53" s="1" t="s">
        <v>180</v>
      </c>
      <c r="N53" s="1">
        <v>5</v>
      </c>
      <c r="O53" s="1">
        <v>1430</v>
      </c>
      <c r="P53" s="1">
        <f t="shared" si="0"/>
        <v>7150</v>
      </c>
      <c r="Q53" s="1">
        <v>20</v>
      </c>
      <c r="R53" s="1">
        <f t="shared" si="1"/>
        <v>1430</v>
      </c>
      <c r="S53" s="1">
        <f t="shared" si="2"/>
        <v>5720</v>
      </c>
      <c r="T53" s="1">
        <v>0.48</v>
      </c>
      <c r="U53" s="1">
        <f t="shared" si="3"/>
        <v>2745.6</v>
      </c>
      <c r="V53" s="1">
        <f t="shared" si="4"/>
        <v>2974.4</v>
      </c>
      <c r="W53" s="4">
        <f t="shared" si="5"/>
        <v>0.52</v>
      </c>
      <c r="X53" s="1" t="s">
        <v>92</v>
      </c>
      <c r="Y53" s="1" t="s">
        <v>57</v>
      </c>
      <c r="Z53" s="1" t="s">
        <v>66</v>
      </c>
      <c r="AA53" s="1"/>
      <c r="AB53" s="1"/>
      <c r="AC53" s="9" t="s">
        <v>42</v>
      </c>
    </row>
    <row r="54" spans="1:32">
      <c r="A54" s="11" t="s">
        <v>270</v>
      </c>
      <c r="B54" s="2">
        <v>45672</v>
      </c>
      <c r="C54" s="1">
        <v>2025</v>
      </c>
      <c r="D54" s="1" t="s">
        <v>29</v>
      </c>
      <c r="E54" s="1" t="s">
        <v>30</v>
      </c>
      <c r="F54" s="1" t="s">
        <v>31</v>
      </c>
      <c r="G54" s="1" t="s">
        <v>271</v>
      </c>
      <c r="H54" s="1" t="s">
        <v>33</v>
      </c>
      <c r="I54" s="1" t="s">
        <v>76</v>
      </c>
      <c r="J54" s="1" t="s">
        <v>77</v>
      </c>
      <c r="K54" s="1" t="s">
        <v>78</v>
      </c>
      <c r="L54" s="1" t="s">
        <v>63</v>
      </c>
      <c r="M54" s="1" t="s">
        <v>64</v>
      </c>
      <c r="N54" s="1">
        <v>2</v>
      </c>
      <c r="O54" s="1">
        <v>460</v>
      </c>
      <c r="P54" s="1">
        <f t="shared" si="0"/>
        <v>920</v>
      </c>
      <c r="Q54" s="1">
        <v>5</v>
      </c>
      <c r="R54" s="1">
        <f t="shared" si="1"/>
        <v>46</v>
      </c>
      <c r="S54" s="1">
        <f t="shared" si="2"/>
        <v>874</v>
      </c>
      <c r="T54" s="1">
        <v>0.35</v>
      </c>
      <c r="U54" s="1">
        <f t="shared" si="3"/>
        <v>305.89999999999998</v>
      </c>
      <c r="V54" s="1">
        <f t="shared" si="4"/>
        <v>568.1</v>
      </c>
      <c r="W54" s="4">
        <f t="shared" si="5"/>
        <v>0.65</v>
      </c>
      <c r="X54" s="1" t="s">
        <v>56</v>
      </c>
      <c r="Y54" s="1" t="s">
        <v>81</v>
      </c>
      <c r="Z54" s="1" t="s">
        <v>41</v>
      </c>
      <c r="AA54" s="2">
        <v>45674</v>
      </c>
      <c r="AB54" s="1">
        <v>4</v>
      </c>
      <c r="AC54" s="9" t="s">
        <v>42</v>
      </c>
      <c r="AE54" s="20" t="s">
        <v>2608</v>
      </c>
      <c r="AF54" t="s">
        <v>2611</v>
      </c>
    </row>
    <row r="55" spans="1:32">
      <c r="A55" s="11" t="s">
        <v>272</v>
      </c>
      <c r="B55" s="2">
        <v>45672</v>
      </c>
      <c r="C55" s="1">
        <v>2025</v>
      </c>
      <c r="D55" s="1" t="s">
        <v>29</v>
      </c>
      <c r="E55" s="1" t="s">
        <v>30</v>
      </c>
      <c r="F55" s="1" t="s">
        <v>31</v>
      </c>
      <c r="G55" s="1" t="s">
        <v>273</v>
      </c>
      <c r="H55" s="1" t="s">
        <v>33</v>
      </c>
      <c r="I55" s="1" t="s">
        <v>144</v>
      </c>
      <c r="J55" s="1" t="s">
        <v>145</v>
      </c>
      <c r="K55" s="1" t="s">
        <v>130</v>
      </c>
      <c r="L55" s="1" t="s">
        <v>85</v>
      </c>
      <c r="M55" s="1" t="s">
        <v>274</v>
      </c>
      <c r="N55" s="1">
        <v>5</v>
      </c>
      <c r="O55" s="1">
        <v>2230</v>
      </c>
      <c r="P55" s="1">
        <f t="shared" si="0"/>
        <v>11150</v>
      </c>
      <c r="Q55" s="1">
        <v>20</v>
      </c>
      <c r="R55" s="1">
        <f t="shared" si="1"/>
        <v>2230</v>
      </c>
      <c r="S55" s="1">
        <f t="shared" si="2"/>
        <v>8920</v>
      </c>
      <c r="T55" s="1">
        <v>0.5</v>
      </c>
      <c r="U55" s="1">
        <f t="shared" si="3"/>
        <v>4460</v>
      </c>
      <c r="V55" s="1">
        <f t="shared" si="4"/>
        <v>4460</v>
      </c>
      <c r="W55" s="4">
        <f t="shared" si="5"/>
        <v>0.5</v>
      </c>
      <c r="X55" s="1" t="s">
        <v>39</v>
      </c>
      <c r="Y55" s="1" t="s">
        <v>81</v>
      </c>
      <c r="Z55" s="1" t="s">
        <v>41</v>
      </c>
      <c r="AA55" s="2">
        <v>45675</v>
      </c>
      <c r="AB55" s="1">
        <v>5</v>
      </c>
      <c r="AC55" s="9" t="s">
        <v>42</v>
      </c>
      <c r="AE55" s="21" t="s">
        <v>243</v>
      </c>
      <c r="AF55" s="29">
        <v>5896.8</v>
      </c>
    </row>
    <row r="56" spans="1:32">
      <c r="A56" s="11" t="s">
        <v>275</v>
      </c>
      <c r="B56" s="2">
        <v>45672</v>
      </c>
      <c r="C56" s="1">
        <v>2025</v>
      </c>
      <c r="D56" s="1" t="s">
        <v>29</v>
      </c>
      <c r="E56" s="1" t="s">
        <v>30</v>
      </c>
      <c r="F56" s="1" t="s">
        <v>31</v>
      </c>
      <c r="G56" s="1" t="s">
        <v>276</v>
      </c>
      <c r="H56" s="1" t="s">
        <v>33</v>
      </c>
      <c r="I56" s="1" t="s">
        <v>174</v>
      </c>
      <c r="J56" s="1" t="s">
        <v>108</v>
      </c>
      <c r="K56" s="1" t="s">
        <v>62</v>
      </c>
      <c r="L56" s="1" t="s">
        <v>37</v>
      </c>
      <c r="M56" s="1" t="s">
        <v>38</v>
      </c>
      <c r="N56" s="1">
        <v>3</v>
      </c>
      <c r="O56" s="1">
        <v>450</v>
      </c>
      <c r="P56" s="1">
        <f t="shared" si="0"/>
        <v>1350</v>
      </c>
      <c r="Q56" s="1">
        <v>25</v>
      </c>
      <c r="R56" s="1">
        <f t="shared" si="1"/>
        <v>337.5</v>
      </c>
      <c r="S56" s="1">
        <f t="shared" si="2"/>
        <v>1012.5</v>
      </c>
      <c r="T56" s="1">
        <v>0.47</v>
      </c>
      <c r="U56" s="1">
        <f t="shared" si="3"/>
        <v>475.875</v>
      </c>
      <c r="V56" s="1">
        <f t="shared" si="4"/>
        <v>536.625</v>
      </c>
      <c r="W56" s="4">
        <f t="shared" si="5"/>
        <v>0.53</v>
      </c>
      <c r="X56" s="1" t="s">
        <v>104</v>
      </c>
      <c r="Y56" s="1" t="s">
        <v>72</v>
      </c>
      <c r="Z56" s="1" t="s">
        <v>41</v>
      </c>
      <c r="AA56" s="2">
        <v>45674</v>
      </c>
      <c r="AB56" s="1">
        <v>4</v>
      </c>
      <c r="AC56" s="9" t="s">
        <v>42</v>
      </c>
      <c r="AE56" s="21" t="s">
        <v>224</v>
      </c>
      <c r="AF56" s="29">
        <v>8269.7999999999993</v>
      </c>
    </row>
    <row r="57" spans="1:32">
      <c r="A57" s="11" t="s">
        <v>277</v>
      </c>
      <c r="B57" s="2">
        <v>45672</v>
      </c>
      <c r="C57" s="1">
        <v>2025</v>
      </c>
      <c r="D57" s="1" t="s">
        <v>29</v>
      </c>
      <c r="E57" s="1" t="s">
        <v>30</v>
      </c>
      <c r="F57" s="1" t="s">
        <v>31</v>
      </c>
      <c r="G57" s="1" t="s">
        <v>83</v>
      </c>
      <c r="H57" s="1" t="s">
        <v>33</v>
      </c>
      <c r="I57" s="1" t="s">
        <v>84</v>
      </c>
      <c r="J57" s="1" t="s">
        <v>47</v>
      </c>
      <c r="K57" s="1" t="s">
        <v>48</v>
      </c>
      <c r="L57" s="1" t="s">
        <v>150</v>
      </c>
      <c r="M57" s="1" t="s">
        <v>278</v>
      </c>
      <c r="N57" s="1">
        <v>1</v>
      </c>
      <c r="O57" s="1">
        <v>2660</v>
      </c>
      <c r="P57" s="1">
        <f t="shared" si="0"/>
        <v>2660</v>
      </c>
      <c r="Q57" s="1">
        <v>15</v>
      </c>
      <c r="R57" s="1">
        <f t="shared" si="1"/>
        <v>399</v>
      </c>
      <c r="S57" s="1">
        <f t="shared" si="2"/>
        <v>2261</v>
      </c>
      <c r="T57" s="1">
        <v>0.52</v>
      </c>
      <c r="U57" s="1">
        <f t="shared" si="3"/>
        <v>1175.72</v>
      </c>
      <c r="V57" s="1">
        <f t="shared" si="4"/>
        <v>1085.28</v>
      </c>
      <c r="W57" s="4">
        <f t="shared" si="5"/>
        <v>0.48</v>
      </c>
      <c r="X57" s="1" t="s">
        <v>50</v>
      </c>
      <c r="Y57" s="1" t="s">
        <v>81</v>
      </c>
      <c r="Z57" s="1" t="s">
        <v>41</v>
      </c>
      <c r="AA57" s="2">
        <v>45673</v>
      </c>
      <c r="AB57" s="1">
        <v>5</v>
      </c>
      <c r="AC57" s="9" t="s">
        <v>42</v>
      </c>
      <c r="AE57" s="21" t="s">
        <v>216</v>
      </c>
      <c r="AF57" s="29">
        <v>28273.3</v>
      </c>
    </row>
    <row r="58" spans="1:32">
      <c r="A58" s="11" t="s">
        <v>279</v>
      </c>
      <c r="B58" s="2">
        <v>45672</v>
      </c>
      <c r="C58" s="1">
        <v>2025</v>
      </c>
      <c r="D58" s="1" t="s">
        <v>29</v>
      </c>
      <c r="E58" s="1" t="s">
        <v>30</v>
      </c>
      <c r="F58" s="1" t="s">
        <v>31</v>
      </c>
      <c r="G58" s="1" t="s">
        <v>280</v>
      </c>
      <c r="H58" s="1" t="s">
        <v>89</v>
      </c>
      <c r="I58" s="1" t="s">
        <v>258</v>
      </c>
      <c r="J58" s="1" t="s">
        <v>117</v>
      </c>
      <c r="K58" s="1" t="s">
        <v>118</v>
      </c>
      <c r="L58" s="1" t="s">
        <v>79</v>
      </c>
      <c r="M58" s="1" t="s">
        <v>281</v>
      </c>
      <c r="N58" s="1">
        <v>2</v>
      </c>
      <c r="O58" s="1">
        <v>1610</v>
      </c>
      <c r="P58" s="1">
        <f t="shared" si="0"/>
        <v>3220</v>
      </c>
      <c r="Q58" s="1">
        <v>30</v>
      </c>
      <c r="R58" s="1">
        <f t="shared" si="1"/>
        <v>966</v>
      </c>
      <c r="S58" s="1">
        <f t="shared" si="2"/>
        <v>2254</v>
      </c>
      <c r="T58" s="1">
        <v>0.45</v>
      </c>
      <c r="U58" s="1">
        <f t="shared" si="3"/>
        <v>1014.3000000000001</v>
      </c>
      <c r="V58" s="1">
        <f t="shared" si="4"/>
        <v>1239.6999999999998</v>
      </c>
      <c r="W58" s="4">
        <f t="shared" si="5"/>
        <v>0.54999999999999993</v>
      </c>
      <c r="X58" s="1" t="s">
        <v>56</v>
      </c>
      <c r="Y58" s="1" t="s">
        <v>57</v>
      </c>
      <c r="Z58" s="1" t="s">
        <v>22</v>
      </c>
      <c r="AA58" s="1"/>
      <c r="AB58" s="1"/>
      <c r="AC58" s="9" t="s">
        <v>93</v>
      </c>
      <c r="AE58" s="21" t="s">
        <v>463</v>
      </c>
      <c r="AF58" s="29">
        <v>13362.7</v>
      </c>
    </row>
    <row r="59" spans="1:32">
      <c r="A59" s="11" t="s">
        <v>282</v>
      </c>
      <c r="B59" s="2">
        <v>45673</v>
      </c>
      <c r="C59" s="1">
        <v>2025</v>
      </c>
      <c r="D59" s="1" t="s">
        <v>29</v>
      </c>
      <c r="E59" s="1" t="s">
        <v>30</v>
      </c>
      <c r="F59" s="1" t="s">
        <v>44</v>
      </c>
      <c r="G59" s="1" t="s">
        <v>283</v>
      </c>
      <c r="H59" s="1" t="s">
        <v>33</v>
      </c>
      <c r="I59" s="1" t="s">
        <v>219</v>
      </c>
      <c r="J59" s="1" t="s">
        <v>220</v>
      </c>
      <c r="K59" s="1" t="s">
        <v>118</v>
      </c>
      <c r="L59" s="1" t="s">
        <v>63</v>
      </c>
      <c r="M59" s="1" t="s">
        <v>109</v>
      </c>
      <c r="N59" s="1">
        <v>1</v>
      </c>
      <c r="O59" s="1">
        <v>310</v>
      </c>
      <c r="P59" s="1">
        <f t="shared" si="0"/>
        <v>310</v>
      </c>
      <c r="Q59" s="1">
        <v>20</v>
      </c>
      <c r="R59" s="1">
        <f t="shared" si="1"/>
        <v>62</v>
      </c>
      <c r="S59" s="1">
        <f t="shared" si="2"/>
        <v>248</v>
      </c>
      <c r="T59" s="1">
        <v>0.35</v>
      </c>
      <c r="U59" s="1">
        <f t="shared" si="3"/>
        <v>86.8</v>
      </c>
      <c r="V59" s="1">
        <f t="shared" si="4"/>
        <v>161.19999999999999</v>
      </c>
      <c r="W59" s="4">
        <f t="shared" si="5"/>
        <v>0.64999999999999991</v>
      </c>
      <c r="X59" s="1" t="s">
        <v>65</v>
      </c>
      <c r="Y59" s="1" t="s">
        <v>40</v>
      </c>
      <c r="Z59" s="1" t="s">
        <v>41</v>
      </c>
      <c r="AA59" s="2">
        <v>45675</v>
      </c>
      <c r="AB59" s="1">
        <v>5</v>
      </c>
      <c r="AC59" s="9" t="s">
        <v>42</v>
      </c>
      <c r="AE59" s="21" t="s">
        <v>208</v>
      </c>
      <c r="AF59" s="29">
        <v>19332.560000000001</v>
      </c>
    </row>
    <row r="60" spans="1:32">
      <c r="A60" s="11" t="s">
        <v>284</v>
      </c>
      <c r="B60" s="2">
        <v>45673</v>
      </c>
      <c r="C60" s="1">
        <v>2025</v>
      </c>
      <c r="D60" s="1" t="s">
        <v>29</v>
      </c>
      <c r="E60" s="1" t="s">
        <v>30</v>
      </c>
      <c r="F60" s="1" t="s">
        <v>44</v>
      </c>
      <c r="G60" s="1" t="s">
        <v>285</v>
      </c>
      <c r="H60" s="1" t="s">
        <v>33</v>
      </c>
      <c r="I60" s="1" t="s">
        <v>123</v>
      </c>
      <c r="J60" s="1" t="s">
        <v>55</v>
      </c>
      <c r="K60" s="1" t="s">
        <v>36</v>
      </c>
      <c r="L60" s="1" t="s">
        <v>63</v>
      </c>
      <c r="M60" s="1" t="s">
        <v>165</v>
      </c>
      <c r="N60" s="1">
        <v>4</v>
      </c>
      <c r="O60" s="1">
        <v>790</v>
      </c>
      <c r="P60" s="1">
        <f t="shared" si="0"/>
        <v>3160</v>
      </c>
      <c r="Q60" s="1">
        <v>5</v>
      </c>
      <c r="R60" s="1">
        <f t="shared" si="1"/>
        <v>158</v>
      </c>
      <c r="S60" s="1">
        <f t="shared" si="2"/>
        <v>3002</v>
      </c>
      <c r="T60" s="1">
        <v>0.35</v>
      </c>
      <c r="U60" s="1">
        <f t="shared" si="3"/>
        <v>1050.7</v>
      </c>
      <c r="V60" s="1">
        <f t="shared" si="4"/>
        <v>1951.3</v>
      </c>
      <c r="W60" s="4">
        <f t="shared" si="5"/>
        <v>0.65</v>
      </c>
      <c r="X60" s="1" t="s">
        <v>39</v>
      </c>
      <c r="Y60" s="1" t="s">
        <v>57</v>
      </c>
      <c r="Z60" s="1" t="s">
        <v>51</v>
      </c>
      <c r="AA60" s="2">
        <v>45674</v>
      </c>
      <c r="AB60" s="1"/>
      <c r="AC60" s="9" t="s">
        <v>42</v>
      </c>
      <c r="AE60" s="21" t="s">
        <v>310</v>
      </c>
      <c r="AF60" s="29">
        <v>5441.7</v>
      </c>
    </row>
    <row r="61" spans="1:32">
      <c r="A61" s="11" t="s">
        <v>286</v>
      </c>
      <c r="B61" s="2">
        <v>45673</v>
      </c>
      <c r="C61" s="1">
        <v>2025</v>
      </c>
      <c r="D61" s="1" t="s">
        <v>29</v>
      </c>
      <c r="E61" s="1" t="s">
        <v>30</v>
      </c>
      <c r="F61" s="1" t="s">
        <v>44</v>
      </c>
      <c r="G61" s="1" t="s">
        <v>287</v>
      </c>
      <c r="H61" s="1" t="s">
        <v>89</v>
      </c>
      <c r="I61" s="1" t="s">
        <v>288</v>
      </c>
      <c r="J61" s="1" t="s">
        <v>178</v>
      </c>
      <c r="K61" s="1" t="s">
        <v>48</v>
      </c>
      <c r="L61" s="1" t="s">
        <v>150</v>
      </c>
      <c r="M61" s="1" t="s">
        <v>255</v>
      </c>
      <c r="N61" s="1">
        <v>1</v>
      </c>
      <c r="O61" s="1">
        <v>2810</v>
      </c>
      <c r="P61" s="1">
        <f t="shared" si="0"/>
        <v>2810</v>
      </c>
      <c r="Q61" s="1">
        <v>5</v>
      </c>
      <c r="R61" s="1">
        <f t="shared" si="1"/>
        <v>140.5</v>
      </c>
      <c r="S61" s="1">
        <f t="shared" si="2"/>
        <v>2669.5</v>
      </c>
      <c r="T61" s="1">
        <v>0.52</v>
      </c>
      <c r="U61" s="1">
        <f t="shared" si="3"/>
        <v>1388.14</v>
      </c>
      <c r="V61" s="1">
        <f t="shared" si="4"/>
        <v>1281.3599999999999</v>
      </c>
      <c r="W61" s="4">
        <f t="shared" si="5"/>
        <v>0.48</v>
      </c>
      <c r="X61" s="1" t="s">
        <v>56</v>
      </c>
      <c r="Y61" s="1" t="s">
        <v>57</v>
      </c>
      <c r="Z61" s="1" t="s">
        <v>41</v>
      </c>
      <c r="AA61" s="2">
        <v>45674</v>
      </c>
      <c r="AB61" s="1">
        <v>5</v>
      </c>
      <c r="AC61" s="9" t="s">
        <v>42</v>
      </c>
      <c r="AE61" s="21" t="s">
        <v>210</v>
      </c>
      <c r="AF61" s="29">
        <v>36783.759999999995</v>
      </c>
    </row>
    <row r="62" spans="1:32">
      <c r="A62" s="11" t="s">
        <v>289</v>
      </c>
      <c r="B62" s="2">
        <v>45673</v>
      </c>
      <c r="C62" s="1">
        <v>2025</v>
      </c>
      <c r="D62" s="1" t="s">
        <v>29</v>
      </c>
      <c r="E62" s="1" t="s">
        <v>30</v>
      </c>
      <c r="F62" s="1" t="s">
        <v>44</v>
      </c>
      <c r="G62" s="1" t="s">
        <v>290</v>
      </c>
      <c r="H62" s="1" t="s">
        <v>89</v>
      </c>
      <c r="I62" s="1" t="s">
        <v>291</v>
      </c>
      <c r="J62" s="1" t="s">
        <v>228</v>
      </c>
      <c r="K62" s="1" t="s">
        <v>78</v>
      </c>
      <c r="L62" s="1" t="s">
        <v>79</v>
      </c>
      <c r="M62" s="1" t="s">
        <v>80</v>
      </c>
      <c r="N62" s="1">
        <v>1</v>
      </c>
      <c r="O62" s="1">
        <v>2000</v>
      </c>
      <c r="P62" s="1">
        <f t="shared" si="0"/>
        <v>2000</v>
      </c>
      <c r="Q62" s="1">
        <v>0</v>
      </c>
      <c r="R62" s="1">
        <f t="shared" si="1"/>
        <v>0</v>
      </c>
      <c r="S62" s="1">
        <f t="shared" si="2"/>
        <v>2000</v>
      </c>
      <c r="T62" s="1">
        <v>0.45</v>
      </c>
      <c r="U62" s="1">
        <f t="shared" si="3"/>
        <v>900</v>
      </c>
      <c r="V62" s="1">
        <f t="shared" si="4"/>
        <v>1100</v>
      </c>
      <c r="W62" s="4">
        <f t="shared" si="5"/>
        <v>0.55000000000000004</v>
      </c>
      <c r="X62" s="1" t="s">
        <v>56</v>
      </c>
      <c r="Y62" s="1" t="s">
        <v>81</v>
      </c>
      <c r="Z62" s="1" t="s">
        <v>41</v>
      </c>
      <c r="AA62" s="2">
        <v>45676</v>
      </c>
      <c r="AB62" s="1">
        <v>5</v>
      </c>
      <c r="AC62" s="9" t="s">
        <v>42</v>
      </c>
      <c r="AE62" s="21" t="s">
        <v>191</v>
      </c>
      <c r="AF62" s="29">
        <v>5335</v>
      </c>
    </row>
    <row r="63" spans="1:32">
      <c r="A63" s="11" t="s">
        <v>292</v>
      </c>
      <c r="B63" s="2">
        <v>45673</v>
      </c>
      <c r="C63" s="1">
        <v>2025</v>
      </c>
      <c r="D63" s="1" t="s">
        <v>29</v>
      </c>
      <c r="E63" s="1" t="s">
        <v>30</v>
      </c>
      <c r="F63" s="1" t="s">
        <v>44</v>
      </c>
      <c r="G63" s="1" t="s">
        <v>293</v>
      </c>
      <c r="H63" s="1" t="s">
        <v>33</v>
      </c>
      <c r="I63" s="1" t="s">
        <v>288</v>
      </c>
      <c r="J63" s="1" t="s">
        <v>178</v>
      </c>
      <c r="K63" s="1" t="s">
        <v>48</v>
      </c>
      <c r="L63" s="1" t="s">
        <v>150</v>
      </c>
      <c r="M63" s="1" t="s">
        <v>294</v>
      </c>
      <c r="N63" s="1">
        <v>1</v>
      </c>
      <c r="O63" s="1">
        <v>2080</v>
      </c>
      <c r="P63" s="1">
        <f t="shared" si="0"/>
        <v>2080</v>
      </c>
      <c r="Q63" s="1">
        <v>20</v>
      </c>
      <c r="R63" s="1">
        <f t="shared" si="1"/>
        <v>416</v>
      </c>
      <c r="S63" s="1">
        <f t="shared" si="2"/>
        <v>1664</v>
      </c>
      <c r="T63" s="1">
        <v>0.52</v>
      </c>
      <c r="U63" s="1">
        <f t="shared" si="3"/>
        <v>865.28</v>
      </c>
      <c r="V63" s="1">
        <f t="shared" si="4"/>
        <v>798.72</v>
      </c>
      <c r="W63" s="4">
        <f t="shared" si="5"/>
        <v>0.48000000000000004</v>
      </c>
      <c r="X63" s="1" t="s">
        <v>104</v>
      </c>
      <c r="Y63" s="1" t="s">
        <v>57</v>
      </c>
      <c r="Z63" s="1" t="s">
        <v>22</v>
      </c>
      <c r="AA63" s="1"/>
      <c r="AB63" s="1"/>
      <c r="AC63" s="9" t="s">
        <v>93</v>
      </c>
      <c r="AE63" s="21" t="s">
        <v>180</v>
      </c>
      <c r="AF63" s="29">
        <v>4757.22</v>
      </c>
    </row>
    <row r="64" spans="1:32">
      <c r="A64" s="11" t="s">
        <v>295</v>
      </c>
      <c r="B64" s="2">
        <v>45673</v>
      </c>
      <c r="C64" s="1">
        <v>2025</v>
      </c>
      <c r="D64" s="1" t="s">
        <v>29</v>
      </c>
      <c r="E64" s="1" t="s">
        <v>30</v>
      </c>
      <c r="F64" s="1" t="s">
        <v>44</v>
      </c>
      <c r="G64" s="1" t="s">
        <v>296</v>
      </c>
      <c r="H64" s="1" t="s">
        <v>33</v>
      </c>
      <c r="I64" s="1" t="s">
        <v>189</v>
      </c>
      <c r="J64" s="1" t="s">
        <v>190</v>
      </c>
      <c r="K64" s="1" t="s">
        <v>48</v>
      </c>
      <c r="L64" s="1" t="s">
        <v>96</v>
      </c>
      <c r="M64" s="1" t="s">
        <v>259</v>
      </c>
      <c r="N64" s="1">
        <v>4</v>
      </c>
      <c r="O64" s="1">
        <v>410</v>
      </c>
      <c r="P64" s="1">
        <f t="shared" si="0"/>
        <v>1640</v>
      </c>
      <c r="Q64" s="1">
        <v>10</v>
      </c>
      <c r="R64" s="1">
        <f t="shared" si="1"/>
        <v>164</v>
      </c>
      <c r="S64" s="1">
        <f t="shared" si="2"/>
        <v>1476</v>
      </c>
      <c r="T64" s="1">
        <v>0.62</v>
      </c>
      <c r="U64" s="1">
        <f t="shared" si="3"/>
        <v>915.12</v>
      </c>
      <c r="V64" s="1">
        <f t="shared" si="4"/>
        <v>560.88</v>
      </c>
      <c r="W64" s="4">
        <f t="shared" si="5"/>
        <v>0.38</v>
      </c>
      <c r="X64" s="1" t="s">
        <v>39</v>
      </c>
      <c r="Y64" s="1" t="s">
        <v>81</v>
      </c>
      <c r="Z64" s="1" t="s">
        <v>41</v>
      </c>
      <c r="AA64" s="2">
        <v>45678</v>
      </c>
      <c r="AB64" s="1">
        <v>5</v>
      </c>
      <c r="AC64" s="9" t="s">
        <v>42</v>
      </c>
      <c r="AE64" s="21" t="s">
        <v>406</v>
      </c>
      <c r="AF64" s="29">
        <v>8868.6</v>
      </c>
    </row>
    <row r="65" spans="1:32">
      <c r="A65" s="11" t="s">
        <v>297</v>
      </c>
      <c r="B65" s="2">
        <v>45673</v>
      </c>
      <c r="C65" s="1">
        <v>2025</v>
      </c>
      <c r="D65" s="1" t="s">
        <v>29</v>
      </c>
      <c r="E65" s="1" t="s">
        <v>30</v>
      </c>
      <c r="F65" s="1" t="s">
        <v>44</v>
      </c>
      <c r="G65" s="1" t="s">
        <v>298</v>
      </c>
      <c r="H65" s="1" t="s">
        <v>89</v>
      </c>
      <c r="I65" s="1" t="s">
        <v>90</v>
      </c>
      <c r="J65" s="1" t="s">
        <v>61</v>
      </c>
      <c r="K65" s="1" t="s">
        <v>62</v>
      </c>
      <c r="L65" s="1" t="s">
        <v>79</v>
      </c>
      <c r="M65" s="1" t="s">
        <v>224</v>
      </c>
      <c r="N65" s="1">
        <v>1</v>
      </c>
      <c r="O65" s="1">
        <v>3740</v>
      </c>
      <c r="P65" s="1">
        <f t="shared" si="0"/>
        <v>3740</v>
      </c>
      <c r="Q65" s="1">
        <v>25</v>
      </c>
      <c r="R65" s="1">
        <f t="shared" si="1"/>
        <v>935</v>
      </c>
      <c r="S65" s="1">
        <f t="shared" si="2"/>
        <v>2805</v>
      </c>
      <c r="T65" s="1">
        <v>0.45</v>
      </c>
      <c r="U65" s="1">
        <f t="shared" si="3"/>
        <v>1262.25</v>
      </c>
      <c r="V65" s="1">
        <f t="shared" si="4"/>
        <v>1542.75</v>
      </c>
      <c r="W65" s="4">
        <f t="shared" si="5"/>
        <v>0.55000000000000004</v>
      </c>
      <c r="X65" s="1" t="s">
        <v>56</v>
      </c>
      <c r="Y65" s="1" t="s">
        <v>57</v>
      </c>
      <c r="Z65" s="1" t="s">
        <v>120</v>
      </c>
      <c r="AA65" s="1"/>
      <c r="AB65" s="1"/>
      <c r="AC65" s="9" t="s">
        <v>42</v>
      </c>
      <c r="AE65" s="21" t="s">
        <v>2609</v>
      </c>
      <c r="AF65" s="29">
        <v>136321.43999999997</v>
      </c>
    </row>
    <row r="66" spans="1:32">
      <c r="A66" s="11" t="s">
        <v>299</v>
      </c>
      <c r="B66" s="2">
        <v>45673</v>
      </c>
      <c r="C66" s="1">
        <v>2025</v>
      </c>
      <c r="D66" s="1" t="s">
        <v>29</v>
      </c>
      <c r="E66" s="1" t="s">
        <v>30</v>
      </c>
      <c r="F66" s="1" t="s">
        <v>44</v>
      </c>
      <c r="G66" s="1" t="s">
        <v>300</v>
      </c>
      <c r="H66" s="1" t="s">
        <v>33</v>
      </c>
      <c r="I66" s="1" t="s">
        <v>301</v>
      </c>
      <c r="J66" s="1" t="s">
        <v>129</v>
      </c>
      <c r="K66" s="1" t="s">
        <v>130</v>
      </c>
      <c r="L66" s="1" t="s">
        <v>112</v>
      </c>
      <c r="M66" s="1" t="s">
        <v>302</v>
      </c>
      <c r="N66" s="1">
        <v>1</v>
      </c>
      <c r="O66" s="1">
        <v>4580</v>
      </c>
      <c r="P66" s="1">
        <f t="shared" si="0"/>
        <v>4580</v>
      </c>
      <c r="Q66" s="1">
        <v>0</v>
      </c>
      <c r="R66" s="1">
        <f t="shared" si="1"/>
        <v>0</v>
      </c>
      <c r="S66" s="1">
        <f t="shared" si="2"/>
        <v>4580</v>
      </c>
      <c r="T66" s="1">
        <v>0.57999999999999996</v>
      </c>
      <c r="U66" s="1">
        <f t="shared" si="3"/>
        <v>2656.3999999999996</v>
      </c>
      <c r="V66" s="1">
        <f t="shared" si="4"/>
        <v>1923.6000000000004</v>
      </c>
      <c r="W66" s="4">
        <f t="shared" si="5"/>
        <v>0.4200000000000001</v>
      </c>
      <c r="X66" s="1" t="s">
        <v>92</v>
      </c>
      <c r="Y66" s="1" t="s">
        <v>81</v>
      </c>
      <c r="Z66" s="1" t="s">
        <v>41</v>
      </c>
      <c r="AA66" s="2">
        <v>45676</v>
      </c>
      <c r="AB66" s="1">
        <v>4</v>
      </c>
      <c r="AC66" s="9" t="s">
        <v>42</v>
      </c>
    </row>
    <row r="67" spans="1:32">
      <c r="A67" s="11" t="s">
        <v>303</v>
      </c>
      <c r="B67" s="2">
        <v>45675</v>
      </c>
      <c r="C67" s="1">
        <v>2025</v>
      </c>
      <c r="D67" s="1" t="s">
        <v>29</v>
      </c>
      <c r="E67" s="1" t="s">
        <v>30</v>
      </c>
      <c r="F67" s="1" t="s">
        <v>99</v>
      </c>
      <c r="G67" s="1" t="s">
        <v>304</v>
      </c>
      <c r="H67" s="1" t="s">
        <v>89</v>
      </c>
      <c r="I67" s="1" t="s">
        <v>154</v>
      </c>
      <c r="J67" s="1" t="s">
        <v>155</v>
      </c>
      <c r="K67" s="1" t="s">
        <v>48</v>
      </c>
      <c r="L67" s="1" t="s">
        <v>63</v>
      </c>
      <c r="M67" s="1" t="s">
        <v>64</v>
      </c>
      <c r="N67" s="1">
        <v>4</v>
      </c>
      <c r="O67" s="1">
        <v>1010</v>
      </c>
      <c r="P67" s="1">
        <f t="shared" ref="P67:P130" si="6">PRODUCT(N67,O67)</f>
        <v>4040</v>
      </c>
      <c r="Q67" s="1">
        <v>10</v>
      </c>
      <c r="R67" s="1">
        <f t="shared" ref="R67:R130" si="7">P67*(Q67/100)</f>
        <v>404</v>
      </c>
      <c r="S67" s="1">
        <f t="shared" ref="S67:S130" si="8">P67-R67</f>
        <v>3636</v>
      </c>
      <c r="T67" s="1">
        <v>0.35</v>
      </c>
      <c r="U67" s="1">
        <f t="shared" ref="U67:U130" si="9">S67*T67</f>
        <v>1272.5999999999999</v>
      </c>
      <c r="V67" s="1">
        <f t="shared" ref="V67:V130" si="10">S67-U67</f>
        <v>2363.4</v>
      </c>
      <c r="W67" s="4">
        <f t="shared" ref="W67:W130" si="11">(V67/S67)</f>
        <v>0.65</v>
      </c>
      <c r="X67" s="1" t="s">
        <v>92</v>
      </c>
      <c r="Y67" s="1" t="s">
        <v>81</v>
      </c>
      <c r="Z67" s="1" t="s">
        <v>41</v>
      </c>
      <c r="AA67" s="2">
        <v>45681</v>
      </c>
      <c r="AB67" s="1">
        <v>5</v>
      </c>
      <c r="AC67" s="9" t="s">
        <v>42</v>
      </c>
      <c r="AE67" s="7" t="s">
        <v>2615</v>
      </c>
    </row>
    <row r="68" spans="1:32">
      <c r="A68" s="11" t="s">
        <v>305</v>
      </c>
      <c r="B68" s="2">
        <v>45675</v>
      </c>
      <c r="C68" s="1">
        <v>2025</v>
      </c>
      <c r="D68" s="1" t="s">
        <v>29</v>
      </c>
      <c r="E68" s="1" t="s">
        <v>30</v>
      </c>
      <c r="F68" s="1" t="s">
        <v>99</v>
      </c>
      <c r="G68" s="1" t="s">
        <v>83</v>
      </c>
      <c r="H68" s="1" t="s">
        <v>33</v>
      </c>
      <c r="I68" s="1" t="s">
        <v>84</v>
      </c>
      <c r="J68" s="1" t="s">
        <v>47</v>
      </c>
      <c r="K68" s="1" t="s">
        <v>48</v>
      </c>
      <c r="L68" s="1" t="s">
        <v>85</v>
      </c>
      <c r="M68" s="1" t="s">
        <v>306</v>
      </c>
      <c r="N68" s="1">
        <v>1</v>
      </c>
      <c r="O68" s="1">
        <v>3560</v>
      </c>
      <c r="P68" s="1">
        <f t="shared" si="6"/>
        <v>3560</v>
      </c>
      <c r="Q68" s="1">
        <v>10</v>
      </c>
      <c r="R68" s="1">
        <f t="shared" si="7"/>
        <v>356</v>
      </c>
      <c r="S68" s="1">
        <f t="shared" si="8"/>
        <v>3204</v>
      </c>
      <c r="T68" s="1">
        <v>0.5</v>
      </c>
      <c r="U68" s="1">
        <f t="shared" si="9"/>
        <v>1602</v>
      </c>
      <c r="V68" s="1">
        <f t="shared" si="10"/>
        <v>1602</v>
      </c>
      <c r="W68" s="4">
        <f t="shared" si="11"/>
        <v>0.5</v>
      </c>
      <c r="X68" s="1" t="s">
        <v>65</v>
      </c>
      <c r="Y68" s="1" t="s">
        <v>81</v>
      </c>
      <c r="Z68" s="1" t="s">
        <v>41</v>
      </c>
      <c r="AA68" s="2">
        <v>45681</v>
      </c>
      <c r="AB68" s="1">
        <v>3</v>
      </c>
      <c r="AC68" s="9" t="s">
        <v>42</v>
      </c>
    </row>
    <row r="69" spans="1:32">
      <c r="A69" s="11" t="s">
        <v>307</v>
      </c>
      <c r="B69" s="2">
        <v>45675</v>
      </c>
      <c r="C69" s="1">
        <v>2025</v>
      </c>
      <c r="D69" s="1" t="s">
        <v>29</v>
      </c>
      <c r="E69" s="1" t="s">
        <v>30</v>
      </c>
      <c r="F69" s="1" t="s">
        <v>99</v>
      </c>
      <c r="G69" s="1" t="s">
        <v>308</v>
      </c>
      <c r="H69" s="1" t="s">
        <v>33</v>
      </c>
      <c r="I69" s="1" t="s">
        <v>309</v>
      </c>
      <c r="J69" s="1" t="s">
        <v>170</v>
      </c>
      <c r="K69" s="1" t="s">
        <v>130</v>
      </c>
      <c r="L69" s="1" t="s">
        <v>79</v>
      </c>
      <c r="M69" s="1" t="s">
        <v>310</v>
      </c>
      <c r="N69" s="1">
        <v>1</v>
      </c>
      <c r="O69" s="1">
        <v>1080</v>
      </c>
      <c r="P69" s="1">
        <f t="shared" si="6"/>
        <v>1080</v>
      </c>
      <c r="Q69" s="1">
        <v>20</v>
      </c>
      <c r="R69" s="1">
        <f t="shared" si="7"/>
        <v>216</v>
      </c>
      <c r="S69" s="1">
        <f t="shared" si="8"/>
        <v>864</v>
      </c>
      <c r="T69" s="1">
        <v>0.45</v>
      </c>
      <c r="U69" s="1">
        <f t="shared" si="9"/>
        <v>388.8</v>
      </c>
      <c r="V69" s="1">
        <f t="shared" si="10"/>
        <v>475.2</v>
      </c>
      <c r="W69" s="4">
        <f t="shared" si="11"/>
        <v>0.54999999999999993</v>
      </c>
      <c r="X69" s="1" t="s">
        <v>50</v>
      </c>
      <c r="Y69" s="1" t="s">
        <v>81</v>
      </c>
      <c r="Z69" s="1" t="s">
        <v>41</v>
      </c>
      <c r="AA69" s="2">
        <v>45681</v>
      </c>
      <c r="AB69" s="1">
        <v>3</v>
      </c>
      <c r="AC69" s="9" t="s">
        <v>42</v>
      </c>
      <c r="AE69" s="20" t="s">
        <v>2608</v>
      </c>
      <c r="AF69" t="s">
        <v>2610</v>
      </c>
    </row>
    <row r="70" spans="1:32">
      <c r="A70" s="11" t="s">
        <v>311</v>
      </c>
      <c r="B70" s="2">
        <v>45676</v>
      </c>
      <c r="C70" s="1">
        <v>2025</v>
      </c>
      <c r="D70" s="1" t="s">
        <v>29</v>
      </c>
      <c r="E70" s="1" t="s">
        <v>30</v>
      </c>
      <c r="F70" s="1" t="s">
        <v>126</v>
      </c>
      <c r="G70" s="1" t="s">
        <v>312</v>
      </c>
      <c r="H70" s="1" t="s">
        <v>89</v>
      </c>
      <c r="I70" s="1" t="s">
        <v>116</v>
      </c>
      <c r="J70" s="1" t="s">
        <v>117</v>
      </c>
      <c r="K70" s="1" t="s">
        <v>118</v>
      </c>
      <c r="L70" s="1" t="s">
        <v>150</v>
      </c>
      <c r="M70" s="1" t="s">
        <v>151</v>
      </c>
      <c r="N70" s="1">
        <v>5</v>
      </c>
      <c r="O70" s="1">
        <v>11430</v>
      </c>
      <c r="P70" s="1">
        <f t="shared" si="6"/>
        <v>57150</v>
      </c>
      <c r="Q70" s="1">
        <v>30</v>
      </c>
      <c r="R70" s="1">
        <f t="shared" si="7"/>
        <v>17145</v>
      </c>
      <c r="S70" s="1">
        <f t="shared" si="8"/>
        <v>40005</v>
      </c>
      <c r="T70" s="1">
        <v>0.52</v>
      </c>
      <c r="U70" s="1">
        <f t="shared" si="9"/>
        <v>20802.600000000002</v>
      </c>
      <c r="V70" s="1">
        <f t="shared" si="10"/>
        <v>19202.399999999998</v>
      </c>
      <c r="W70" s="4">
        <f t="shared" si="11"/>
        <v>0.47999999999999993</v>
      </c>
      <c r="X70" s="1" t="s">
        <v>39</v>
      </c>
      <c r="Y70" s="1" t="s">
        <v>81</v>
      </c>
      <c r="Z70" s="1" t="s">
        <v>41</v>
      </c>
      <c r="AA70" s="2">
        <v>45679</v>
      </c>
      <c r="AB70" s="1">
        <v>3</v>
      </c>
      <c r="AC70" s="9" t="s">
        <v>42</v>
      </c>
      <c r="AE70" s="21" t="s">
        <v>65</v>
      </c>
      <c r="AF70" s="29">
        <v>94571</v>
      </c>
    </row>
    <row r="71" spans="1:32">
      <c r="A71" s="11" t="s">
        <v>313</v>
      </c>
      <c r="B71" s="2">
        <v>45676</v>
      </c>
      <c r="C71" s="1">
        <v>2025</v>
      </c>
      <c r="D71" s="1" t="s">
        <v>29</v>
      </c>
      <c r="E71" s="1" t="s">
        <v>30</v>
      </c>
      <c r="F71" s="1" t="s">
        <v>126</v>
      </c>
      <c r="G71" s="1" t="s">
        <v>314</v>
      </c>
      <c r="H71" s="1" t="s">
        <v>89</v>
      </c>
      <c r="I71" s="1" t="s">
        <v>315</v>
      </c>
      <c r="J71" s="1" t="s">
        <v>316</v>
      </c>
      <c r="K71" s="1" t="s">
        <v>62</v>
      </c>
      <c r="L71" s="1" t="s">
        <v>96</v>
      </c>
      <c r="M71" s="1" t="s">
        <v>195</v>
      </c>
      <c r="N71" s="1">
        <v>5</v>
      </c>
      <c r="O71" s="1">
        <v>600</v>
      </c>
      <c r="P71" s="1">
        <f t="shared" si="6"/>
        <v>3000</v>
      </c>
      <c r="Q71" s="1">
        <v>30</v>
      </c>
      <c r="R71" s="1">
        <f t="shared" si="7"/>
        <v>900</v>
      </c>
      <c r="S71" s="1">
        <f t="shared" si="8"/>
        <v>2100</v>
      </c>
      <c r="T71" s="1">
        <v>0.62</v>
      </c>
      <c r="U71" s="1">
        <f t="shared" si="9"/>
        <v>1302</v>
      </c>
      <c r="V71" s="1">
        <f t="shared" si="10"/>
        <v>798</v>
      </c>
      <c r="W71" s="4">
        <f t="shared" si="11"/>
        <v>0.38</v>
      </c>
      <c r="X71" s="1" t="s">
        <v>56</v>
      </c>
      <c r="Y71" s="1" t="s">
        <v>81</v>
      </c>
      <c r="Z71" s="1" t="s">
        <v>22</v>
      </c>
      <c r="AA71" s="1"/>
      <c r="AB71" s="1"/>
      <c r="AC71" s="9" t="s">
        <v>93</v>
      </c>
      <c r="AE71" s="21" t="s">
        <v>92</v>
      </c>
      <c r="AF71" s="29">
        <v>31675</v>
      </c>
    </row>
    <row r="72" spans="1:32">
      <c r="A72" s="11" t="s">
        <v>317</v>
      </c>
      <c r="B72" s="2">
        <v>45676</v>
      </c>
      <c r="C72" s="1">
        <v>2025</v>
      </c>
      <c r="D72" s="1" t="s">
        <v>29</v>
      </c>
      <c r="E72" s="1" t="s">
        <v>30</v>
      </c>
      <c r="F72" s="1" t="s">
        <v>126</v>
      </c>
      <c r="G72" s="1" t="s">
        <v>318</v>
      </c>
      <c r="H72" s="1" t="s">
        <v>89</v>
      </c>
      <c r="I72" s="1" t="s">
        <v>46</v>
      </c>
      <c r="J72" s="1" t="s">
        <v>47</v>
      </c>
      <c r="K72" s="1" t="s">
        <v>48</v>
      </c>
      <c r="L72" s="1" t="s">
        <v>179</v>
      </c>
      <c r="M72" s="1" t="s">
        <v>247</v>
      </c>
      <c r="N72" s="1">
        <v>2</v>
      </c>
      <c r="O72" s="1">
        <v>5510</v>
      </c>
      <c r="P72" s="1">
        <f t="shared" si="6"/>
        <v>11020</v>
      </c>
      <c r="Q72" s="1">
        <v>0</v>
      </c>
      <c r="R72" s="1">
        <f t="shared" si="7"/>
        <v>0</v>
      </c>
      <c r="S72" s="1">
        <f t="shared" si="8"/>
        <v>11020</v>
      </c>
      <c r="T72" s="1">
        <v>0.48</v>
      </c>
      <c r="U72" s="1">
        <f t="shared" si="9"/>
        <v>5289.5999999999995</v>
      </c>
      <c r="V72" s="1">
        <f t="shared" si="10"/>
        <v>5730.4000000000005</v>
      </c>
      <c r="W72" s="4">
        <f t="shared" si="11"/>
        <v>0.52</v>
      </c>
      <c r="X72" s="1" t="s">
        <v>56</v>
      </c>
      <c r="Y72" s="1" t="s">
        <v>40</v>
      </c>
      <c r="Z72" s="1" t="s">
        <v>66</v>
      </c>
      <c r="AA72" s="1"/>
      <c r="AB72" s="1"/>
      <c r="AC72" s="9" t="s">
        <v>42</v>
      </c>
      <c r="AE72" s="21" t="s">
        <v>39</v>
      </c>
      <c r="AF72" s="29">
        <v>20911</v>
      </c>
    </row>
    <row r="73" spans="1:32">
      <c r="A73" s="11" t="s">
        <v>319</v>
      </c>
      <c r="B73" s="2">
        <v>45676</v>
      </c>
      <c r="C73" s="1">
        <v>2025</v>
      </c>
      <c r="D73" s="1" t="s">
        <v>29</v>
      </c>
      <c r="E73" s="1" t="s">
        <v>30</v>
      </c>
      <c r="F73" s="1" t="s">
        <v>126</v>
      </c>
      <c r="G73" s="1" t="s">
        <v>320</v>
      </c>
      <c r="H73" s="1" t="s">
        <v>33</v>
      </c>
      <c r="I73" s="1" t="s">
        <v>315</v>
      </c>
      <c r="J73" s="1" t="s">
        <v>316</v>
      </c>
      <c r="K73" s="1" t="s">
        <v>62</v>
      </c>
      <c r="L73" s="1" t="s">
        <v>179</v>
      </c>
      <c r="M73" s="1" t="s">
        <v>210</v>
      </c>
      <c r="N73" s="1">
        <v>5</v>
      </c>
      <c r="O73" s="1">
        <v>7480</v>
      </c>
      <c r="P73" s="1">
        <f t="shared" si="6"/>
        <v>37400</v>
      </c>
      <c r="Q73" s="1">
        <v>0</v>
      </c>
      <c r="R73" s="1">
        <f t="shared" si="7"/>
        <v>0</v>
      </c>
      <c r="S73" s="1">
        <f t="shared" si="8"/>
        <v>37400</v>
      </c>
      <c r="T73" s="1">
        <v>0.48</v>
      </c>
      <c r="U73" s="1">
        <f t="shared" si="9"/>
        <v>17952</v>
      </c>
      <c r="V73" s="1">
        <f t="shared" si="10"/>
        <v>19448</v>
      </c>
      <c r="W73" s="4">
        <f t="shared" si="11"/>
        <v>0.52</v>
      </c>
      <c r="X73" s="1" t="s">
        <v>56</v>
      </c>
      <c r="Y73" s="1" t="s">
        <v>40</v>
      </c>
      <c r="Z73" s="1" t="s">
        <v>120</v>
      </c>
      <c r="AA73" s="1"/>
      <c r="AB73" s="1"/>
      <c r="AC73" s="9" t="s">
        <v>42</v>
      </c>
      <c r="AE73" s="21" t="s">
        <v>56</v>
      </c>
      <c r="AF73" s="29">
        <v>54520</v>
      </c>
    </row>
    <row r="74" spans="1:32">
      <c r="A74" s="11" t="s">
        <v>321</v>
      </c>
      <c r="B74" s="2">
        <v>45676</v>
      </c>
      <c r="C74" s="1">
        <v>2025</v>
      </c>
      <c r="D74" s="1" t="s">
        <v>29</v>
      </c>
      <c r="E74" s="1" t="s">
        <v>30</v>
      </c>
      <c r="F74" s="1" t="s">
        <v>126</v>
      </c>
      <c r="G74" s="1" t="s">
        <v>322</v>
      </c>
      <c r="H74" s="1" t="s">
        <v>89</v>
      </c>
      <c r="I74" s="1" t="s">
        <v>169</v>
      </c>
      <c r="J74" s="1" t="s">
        <v>170</v>
      </c>
      <c r="K74" s="1" t="s">
        <v>130</v>
      </c>
      <c r="L74" s="1" t="s">
        <v>37</v>
      </c>
      <c r="M74" s="1" t="s">
        <v>323</v>
      </c>
      <c r="N74" s="1">
        <v>5</v>
      </c>
      <c r="O74" s="1">
        <v>4700</v>
      </c>
      <c r="P74" s="1">
        <f t="shared" si="6"/>
        <v>23500</v>
      </c>
      <c r="Q74" s="1">
        <v>5</v>
      </c>
      <c r="R74" s="1">
        <f t="shared" si="7"/>
        <v>1175</v>
      </c>
      <c r="S74" s="1">
        <f t="shared" si="8"/>
        <v>22325</v>
      </c>
      <c r="T74" s="1">
        <v>0.47</v>
      </c>
      <c r="U74" s="1">
        <f t="shared" si="9"/>
        <v>10492.75</v>
      </c>
      <c r="V74" s="1">
        <f t="shared" si="10"/>
        <v>11832.25</v>
      </c>
      <c r="W74" s="4">
        <f t="shared" si="11"/>
        <v>0.53</v>
      </c>
      <c r="X74" s="1" t="s">
        <v>104</v>
      </c>
      <c r="Y74" s="1" t="s">
        <v>40</v>
      </c>
      <c r="Z74" s="1" t="s">
        <v>120</v>
      </c>
      <c r="AA74" s="1"/>
      <c r="AB74" s="1"/>
      <c r="AC74" s="9" t="s">
        <v>42</v>
      </c>
      <c r="AE74" s="21" t="s">
        <v>50</v>
      </c>
      <c r="AF74" s="29">
        <v>30344</v>
      </c>
    </row>
    <row r="75" spans="1:32">
      <c r="A75" s="11" t="s">
        <v>324</v>
      </c>
      <c r="B75" s="2">
        <v>45677</v>
      </c>
      <c r="C75" s="1">
        <v>2025</v>
      </c>
      <c r="D75" s="1" t="s">
        <v>29</v>
      </c>
      <c r="E75" s="1" t="s">
        <v>30</v>
      </c>
      <c r="F75" s="1" t="s">
        <v>142</v>
      </c>
      <c r="G75" s="1" t="s">
        <v>325</v>
      </c>
      <c r="H75" s="1" t="s">
        <v>33</v>
      </c>
      <c r="I75" s="1" t="s">
        <v>326</v>
      </c>
      <c r="J75" s="1" t="s">
        <v>205</v>
      </c>
      <c r="K75" s="1" t="s">
        <v>78</v>
      </c>
      <c r="L75" s="1" t="s">
        <v>63</v>
      </c>
      <c r="M75" s="1" t="s">
        <v>71</v>
      </c>
      <c r="N75" s="1">
        <v>5</v>
      </c>
      <c r="O75" s="1">
        <v>680</v>
      </c>
      <c r="P75" s="1">
        <f t="shared" si="6"/>
        <v>3400</v>
      </c>
      <c r="Q75" s="1">
        <v>5</v>
      </c>
      <c r="R75" s="1">
        <f t="shared" si="7"/>
        <v>170</v>
      </c>
      <c r="S75" s="1">
        <f t="shared" si="8"/>
        <v>3230</v>
      </c>
      <c r="T75" s="1">
        <v>0.35</v>
      </c>
      <c r="U75" s="1">
        <f t="shared" si="9"/>
        <v>1130.5</v>
      </c>
      <c r="V75" s="1">
        <f t="shared" si="10"/>
        <v>2099.5</v>
      </c>
      <c r="W75" s="4">
        <f t="shared" si="11"/>
        <v>0.65</v>
      </c>
      <c r="X75" s="1" t="s">
        <v>39</v>
      </c>
      <c r="Y75" s="1" t="s">
        <v>40</v>
      </c>
      <c r="Z75" s="1" t="s">
        <v>41</v>
      </c>
      <c r="AA75" s="2">
        <v>45682</v>
      </c>
      <c r="AB75" s="1">
        <v>5</v>
      </c>
      <c r="AC75" s="9" t="s">
        <v>42</v>
      </c>
      <c r="AE75" s="21" t="s">
        <v>147</v>
      </c>
      <c r="AF75" s="29">
        <v>29104</v>
      </c>
    </row>
    <row r="76" spans="1:32">
      <c r="A76" s="11" t="s">
        <v>327</v>
      </c>
      <c r="B76" s="2">
        <v>45678</v>
      </c>
      <c r="C76" s="1">
        <v>2025</v>
      </c>
      <c r="D76" s="1" t="s">
        <v>29</v>
      </c>
      <c r="E76" s="1" t="s">
        <v>30</v>
      </c>
      <c r="F76" s="1" t="s">
        <v>167</v>
      </c>
      <c r="G76" s="1" t="s">
        <v>328</v>
      </c>
      <c r="H76" s="1" t="s">
        <v>89</v>
      </c>
      <c r="I76" s="1" t="s">
        <v>46</v>
      </c>
      <c r="J76" s="1" t="s">
        <v>47</v>
      </c>
      <c r="K76" s="1" t="s">
        <v>48</v>
      </c>
      <c r="L76" s="1" t="s">
        <v>150</v>
      </c>
      <c r="M76" s="1" t="s">
        <v>255</v>
      </c>
      <c r="N76" s="1">
        <v>1</v>
      </c>
      <c r="O76" s="1">
        <v>10280</v>
      </c>
      <c r="P76" s="1">
        <f t="shared" si="6"/>
        <v>10280</v>
      </c>
      <c r="Q76" s="1">
        <v>30</v>
      </c>
      <c r="R76" s="1">
        <f t="shared" si="7"/>
        <v>3084</v>
      </c>
      <c r="S76" s="1">
        <f t="shared" si="8"/>
        <v>7196</v>
      </c>
      <c r="T76" s="1">
        <v>0.52</v>
      </c>
      <c r="U76" s="1">
        <f t="shared" si="9"/>
        <v>3741.92</v>
      </c>
      <c r="V76" s="1">
        <f t="shared" si="10"/>
        <v>3454.08</v>
      </c>
      <c r="W76" s="4">
        <f t="shared" si="11"/>
        <v>0.48</v>
      </c>
      <c r="X76" s="1" t="s">
        <v>39</v>
      </c>
      <c r="Y76" s="1" t="s">
        <v>40</v>
      </c>
      <c r="Z76" s="1" t="s">
        <v>41</v>
      </c>
      <c r="AA76" s="2">
        <v>45682</v>
      </c>
      <c r="AB76" s="1">
        <v>5</v>
      </c>
      <c r="AC76" s="9" t="s">
        <v>42</v>
      </c>
      <c r="AE76" s="21" t="s">
        <v>104</v>
      </c>
      <c r="AF76" s="29">
        <v>25218</v>
      </c>
    </row>
    <row r="77" spans="1:32">
      <c r="A77" s="11" t="s">
        <v>329</v>
      </c>
      <c r="B77" s="2">
        <v>45678</v>
      </c>
      <c r="C77" s="1">
        <v>2025</v>
      </c>
      <c r="D77" s="1" t="s">
        <v>29</v>
      </c>
      <c r="E77" s="1" t="s">
        <v>30</v>
      </c>
      <c r="F77" s="1" t="s">
        <v>167</v>
      </c>
      <c r="G77" s="1" t="s">
        <v>330</v>
      </c>
      <c r="H77" s="1" t="s">
        <v>33</v>
      </c>
      <c r="I77" s="1" t="s">
        <v>144</v>
      </c>
      <c r="J77" s="1" t="s">
        <v>145</v>
      </c>
      <c r="K77" s="1" t="s">
        <v>130</v>
      </c>
      <c r="L77" s="1" t="s">
        <v>96</v>
      </c>
      <c r="M77" s="1" t="s">
        <v>331</v>
      </c>
      <c r="N77" s="1">
        <v>4</v>
      </c>
      <c r="O77" s="1">
        <v>130</v>
      </c>
      <c r="P77" s="1">
        <f t="shared" si="6"/>
        <v>520</v>
      </c>
      <c r="Q77" s="1">
        <v>25</v>
      </c>
      <c r="R77" s="1">
        <f t="shared" si="7"/>
        <v>130</v>
      </c>
      <c r="S77" s="1">
        <f t="shared" si="8"/>
        <v>390</v>
      </c>
      <c r="T77" s="1">
        <v>0.62</v>
      </c>
      <c r="U77" s="1">
        <f t="shared" si="9"/>
        <v>241.8</v>
      </c>
      <c r="V77" s="1">
        <f t="shared" si="10"/>
        <v>148.19999999999999</v>
      </c>
      <c r="W77" s="4">
        <f t="shared" si="11"/>
        <v>0.37999999999999995</v>
      </c>
      <c r="X77" s="1" t="s">
        <v>147</v>
      </c>
      <c r="Y77" s="1" t="s">
        <v>81</v>
      </c>
      <c r="Z77" s="1" t="s">
        <v>120</v>
      </c>
      <c r="AA77" s="1"/>
      <c r="AB77" s="1"/>
      <c r="AC77" s="9" t="s">
        <v>42</v>
      </c>
      <c r="AE77" s="21" t="s">
        <v>2609</v>
      </c>
      <c r="AF77" s="29">
        <v>286343</v>
      </c>
    </row>
    <row r="78" spans="1:32">
      <c r="A78" s="11" t="s">
        <v>332</v>
      </c>
      <c r="B78" s="2">
        <v>45679</v>
      </c>
      <c r="C78" s="1">
        <v>2025</v>
      </c>
      <c r="D78" s="1" t="s">
        <v>29</v>
      </c>
      <c r="E78" s="1" t="s">
        <v>30</v>
      </c>
      <c r="F78" s="1" t="s">
        <v>31</v>
      </c>
      <c r="G78" s="1" t="s">
        <v>333</v>
      </c>
      <c r="H78" s="1" t="s">
        <v>89</v>
      </c>
      <c r="I78" s="1" t="s">
        <v>250</v>
      </c>
      <c r="J78" s="1" t="s">
        <v>251</v>
      </c>
      <c r="K78" s="1" t="s">
        <v>36</v>
      </c>
      <c r="L78" s="1" t="s">
        <v>63</v>
      </c>
      <c r="M78" s="1" t="s">
        <v>171</v>
      </c>
      <c r="N78" s="1">
        <v>5</v>
      </c>
      <c r="O78" s="1">
        <v>400</v>
      </c>
      <c r="P78" s="1">
        <f t="shared" si="6"/>
        <v>2000</v>
      </c>
      <c r="Q78" s="1">
        <v>0</v>
      </c>
      <c r="R78" s="1">
        <f t="shared" si="7"/>
        <v>0</v>
      </c>
      <c r="S78" s="1">
        <f t="shared" si="8"/>
        <v>2000</v>
      </c>
      <c r="T78" s="1">
        <v>0.35</v>
      </c>
      <c r="U78" s="1">
        <f t="shared" si="9"/>
        <v>700</v>
      </c>
      <c r="V78" s="1">
        <f t="shared" si="10"/>
        <v>1300</v>
      </c>
      <c r="W78" s="4">
        <f t="shared" si="11"/>
        <v>0.65</v>
      </c>
      <c r="X78" s="1" t="s">
        <v>104</v>
      </c>
      <c r="Y78" s="1" t="s">
        <v>72</v>
      </c>
      <c r="Z78" s="1" t="s">
        <v>41</v>
      </c>
      <c r="AA78" s="2">
        <v>45686</v>
      </c>
      <c r="AB78" s="1">
        <v>4</v>
      </c>
      <c r="AC78" s="9" t="s">
        <v>42</v>
      </c>
    </row>
    <row r="79" spans="1:32">
      <c r="A79" s="11" t="s">
        <v>334</v>
      </c>
      <c r="B79" s="2">
        <v>45679</v>
      </c>
      <c r="C79" s="1">
        <v>2025</v>
      </c>
      <c r="D79" s="1" t="s">
        <v>29</v>
      </c>
      <c r="E79" s="1" t="s">
        <v>30</v>
      </c>
      <c r="F79" s="1" t="s">
        <v>31</v>
      </c>
      <c r="G79" s="1" t="s">
        <v>335</v>
      </c>
      <c r="H79" s="1" t="s">
        <v>89</v>
      </c>
      <c r="I79" s="1" t="s">
        <v>107</v>
      </c>
      <c r="J79" s="1" t="s">
        <v>108</v>
      </c>
      <c r="K79" s="1" t="s">
        <v>62</v>
      </c>
      <c r="L79" s="1" t="s">
        <v>79</v>
      </c>
      <c r="M79" s="1" t="s">
        <v>224</v>
      </c>
      <c r="N79" s="1">
        <v>2</v>
      </c>
      <c r="O79" s="1">
        <v>420</v>
      </c>
      <c r="P79" s="1">
        <f t="shared" si="6"/>
        <v>840</v>
      </c>
      <c r="Q79" s="1">
        <v>10</v>
      </c>
      <c r="R79" s="1">
        <f t="shared" si="7"/>
        <v>84</v>
      </c>
      <c r="S79" s="1">
        <f t="shared" si="8"/>
        <v>756</v>
      </c>
      <c r="T79" s="1">
        <v>0.45</v>
      </c>
      <c r="U79" s="1">
        <f t="shared" si="9"/>
        <v>340.2</v>
      </c>
      <c r="V79" s="1">
        <f t="shared" si="10"/>
        <v>415.8</v>
      </c>
      <c r="W79" s="4">
        <f t="shared" si="11"/>
        <v>0.55000000000000004</v>
      </c>
      <c r="X79" s="1" t="s">
        <v>147</v>
      </c>
      <c r="Y79" s="1" t="s">
        <v>57</v>
      </c>
      <c r="Z79" s="1" t="s">
        <v>120</v>
      </c>
      <c r="AA79" s="1"/>
      <c r="AB79" s="1"/>
      <c r="AC79" s="9" t="s">
        <v>42</v>
      </c>
      <c r="AE79" s="7" t="s">
        <v>2620</v>
      </c>
    </row>
    <row r="80" spans="1:32">
      <c r="A80" s="11" t="s">
        <v>336</v>
      </c>
      <c r="B80" s="2">
        <v>45679</v>
      </c>
      <c r="C80" s="1">
        <v>2025</v>
      </c>
      <c r="D80" s="1" t="s">
        <v>29</v>
      </c>
      <c r="E80" s="1" t="s">
        <v>30</v>
      </c>
      <c r="F80" s="1" t="s">
        <v>31</v>
      </c>
      <c r="G80" s="1" t="s">
        <v>59</v>
      </c>
      <c r="H80" s="1" t="s">
        <v>33</v>
      </c>
      <c r="I80" s="1" t="s">
        <v>60</v>
      </c>
      <c r="J80" s="1" t="s">
        <v>61</v>
      </c>
      <c r="K80" s="1" t="s">
        <v>62</v>
      </c>
      <c r="L80" s="1" t="s">
        <v>63</v>
      </c>
      <c r="M80" s="1" t="s">
        <v>337</v>
      </c>
      <c r="N80" s="1">
        <v>5</v>
      </c>
      <c r="O80" s="1">
        <v>420</v>
      </c>
      <c r="P80" s="1">
        <f t="shared" si="6"/>
        <v>2100</v>
      </c>
      <c r="Q80" s="1">
        <v>25</v>
      </c>
      <c r="R80" s="1">
        <f t="shared" si="7"/>
        <v>525</v>
      </c>
      <c r="S80" s="1">
        <f t="shared" si="8"/>
        <v>1575</v>
      </c>
      <c r="T80" s="1">
        <v>0.35</v>
      </c>
      <c r="U80" s="1">
        <f t="shared" si="9"/>
        <v>551.25</v>
      </c>
      <c r="V80" s="1">
        <f t="shared" si="10"/>
        <v>1023.75</v>
      </c>
      <c r="W80" s="4">
        <f t="shared" si="11"/>
        <v>0.65</v>
      </c>
      <c r="X80" s="1" t="s">
        <v>50</v>
      </c>
      <c r="Y80" s="1" t="s">
        <v>72</v>
      </c>
      <c r="Z80" s="1" t="s">
        <v>41</v>
      </c>
      <c r="AA80" s="2">
        <v>45681</v>
      </c>
      <c r="AB80" s="1">
        <v>3</v>
      </c>
      <c r="AC80" s="9" t="s">
        <v>42</v>
      </c>
    </row>
    <row r="81" spans="1:34">
      <c r="A81" s="11" t="s">
        <v>338</v>
      </c>
      <c r="B81" s="2">
        <v>45679</v>
      </c>
      <c r="C81" s="1">
        <v>2025</v>
      </c>
      <c r="D81" s="1" t="s">
        <v>29</v>
      </c>
      <c r="E81" s="1" t="s">
        <v>30</v>
      </c>
      <c r="F81" s="1" t="s">
        <v>31</v>
      </c>
      <c r="G81" s="1" t="s">
        <v>339</v>
      </c>
      <c r="H81" s="1" t="s">
        <v>89</v>
      </c>
      <c r="I81" s="1" t="s">
        <v>60</v>
      </c>
      <c r="J81" s="1" t="s">
        <v>61</v>
      </c>
      <c r="K81" s="1" t="s">
        <v>62</v>
      </c>
      <c r="L81" s="1" t="s">
        <v>112</v>
      </c>
      <c r="M81" s="1" t="s">
        <v>340</v>
      </c>
      <c r="N81" s="1">
        <v>2</v>
      </c>
      <c r="O81" s="1">
        <v>74620</v>
      </c>
      <c r="P81" s="1">
        <f t="shared" si="6"/>
        <v>149240</v>
      </c>
      <c r="Q81" s="1">
        <v>15</v>
      </c>
      <c r="R81" s="1">
        <f t="shared" si="7"/>
        <v>22386</v>
      </c>
      <c r="S81" s="1">
        <f t="shared" si="8"/>
        <v>126854</v>
      </c>
      <c r="T81" s="1">
        <v>0.57999999999999996</v>
      </c>
      <c r="U81" s="1">
        <f t="shared" si="9"/>
        <v>73575.319999999992</v>
      </c>
      <c r="V81" s="1">
        <f t="shared" si="10"/>
        <v>53278.680000000008</v>
      </c>
      <c r="W81" s="4">
        <f t="shared" si="11"/>
        <v>0.42000000000000004</v>
      </c>
      <c r="X81" s="1" t="s">
        <v>65</v>
      </c>
      <c r="Y81" s="1" t="s">
        <v>57</v>
      </c>
      <c r="Z81" s="1" t="s">
        <v>120</v>
      </c>
      <c r="AA81" s="1"/>
      <c r="AB81" s="1"/>
      <c r="AC81" s="9" t="s">
        <v>42</v>
      </c>
      <c r="AE81" s="20" t="s">
        <v>2608</v>
      </c>
      <c r="AF81" t="s">
        <v>2610</v>
      </c>
    </row>
    <row r="82" spans="1:34">
      <c r="A82" s="11" t="s">
        <v>341</v>
      </c>
      <c r="B82" s="2">
        <v>45680</v>
      </c>
      <c r="C82" s="1">
        <v>2025</v>
      </c>
      <c r="D82" s="1" t="s">
        <v>29</v>
      </c>
      <c r="E82" s="1" t="s">
        <v>30</v>
      </c>
      <c r="F82" s="1" t="s">
        <v>44</v>
      </c>
      <c r="G82" s="1" t="s">
        <v>342</v>
      </c>
      <c r="H82" s="1" t="s">
        <v>33</v>
      </c>
      <c r="I82" s="1" t="s">
        <v>183</v>
      </c>
      <c r="J82" s="1" t="s">
        <v>55</v>
      </c>
      <c r="K82" s="1" t="s">
        <v>36</v>
      </c>
      <c r="L82" s="1" t="s">
        <v>85</v>
      </c>
      <c r="M82" s="1" t="s">
        <v>343</v>
      </c>
      <c r="N82" s="1">
        <v>5</v>
      </c>
      <c r="O82" s="1">
        <v>2920</v>
      </c>
      <c r="P82" s="1">
        <f t="shared" si="6"/>
        <v>14600</v>
      </c>
      <c r="Q82" s="1">
        <v>0</v>
      </c>
      <c r="R82" s="1">
        <f t="shared" si="7"/>
        <v>0</v>
      </c>
      <c r="S82" s="1">
        <f t="shared" si="8"/>
        <v>14600</v>
      </c>
      <c r="T82" s="1">
        <v>0.5</v>
      </c>
      <c r="U82" s="1">
        <f t="shared" si="9"/>
        <v>7300</v>
      </c>
      <c r="V82" s="1">
        <f t="shared" si="10"/>
        <v>7300</v>
      </c>
      <c r="W82" s="4">
        <f t="shared" si="11"/>
        <v>0.5</v>
      </c>
      <c r="X82" s="1" t="s">
        <v>50</v>
      </c>
      <c r="Y82" s="1" t="s">
        <v>81</v>
      </c>
      <c r="Z82" s="1" t="s">
        <v>41</v>
      </c>
      <c r="AA82" s="2">
        <v>45682</v>
      </c>
      <c r="AB82" s="1">
        <v>3</v>
      </c>
      <c r="AC82" s="9" t="s">
        <v>42</v>
      </c>
      <c r="AE82" s="21" t="s">
        <v>89</v>
      </c>
      <c r="AF82" s="29">
        <v>125688</v>
      </c>
    </row>
    <row r="83" spans="1:34">
      <c r="A83" s="11" t="s">
        <v>344</v>
      </c>
      <c r="B83" s="2">
        <v>45680</v>
      </c>
      <c r="C83" s="1">
        <v>2025</v>
      </c>
      <c r="D83" s="1" t="s">
        <v>29</v>
      </c>
      <c r="E83" s="1" t="s">
        <v>30</v>
      </c>
      <c r="F83" s="1" t="s">
        <v>44</v>
      </c>
      <c r="G83" s="1" t="s">
        <v>345</v>
      </c>
      <c r="H83" s="1" t="s">
        <v>33</v>
      </c>
      <c r="I83" s="1" t="s">
        <v>134</v>
      </c>
      <c r="J83" s="1" t="s">
        <v>135</v>
      </c>
      <c r="K83" s="1" t="s">
        <v>36</v>
      </c>
      <c r="L83" s="1" t="s">
        <v>85</v>
      </c>
      <c r="M83" s="1" t="s">
        <v>346</v>
      </c>
      <c r="N83" s="1">
        <v>5</v>
      </c>
      <c r="O83" s="1">
        <v>1930</v>
      </c>
      <c r="P83" s="1">
        <f t="shared" si="6"/>
        <v>9650</v>
      </c>
      <c r="Q83" s="1">
        <v>15</v>
      </c>
      <c r="R83" s="1">
        <f t="shared" si="7"/>
        <v>1447.5</v>
      </c>
      <c r="S83" s="1">
        <f t="shared" si="8"/>
        <v>8202.5</v>
      </c>
      <c r="T83" s="1">
        <v>0.5</v>
      </c>
      <c r="U83" s="1">
        <f t="shared" si="9"/>
        <v>4101.25</v>
      </c>
      <c r="V83" s="1">
        <f t="shared" si="10"/>
        <v>4101.25</v>
      </c>
      <c r="W83" s="4">
        <f t="shared" si="11"/>
        <v>0.5</v>
      </c>
      <c r="X83" s="1" t="s">
        <v>104</v>
      </c>
      <c r="Y83" s="1" t="s">
        <v>40</v>
      </c>
      <c r="Z83" s="1" t="s">
        <v>41</v>
      </c>
      <c r="AA83" s="2">
        <v>45686</v>
      </c>
      <c r="AB83" s="1">
        <v>3</v>
      </c>
      <c r="AC83" s="9" t="s">
        <v>42</v>
      </c>
      <c r="AE83" s="21" t="s">
        <v>33</v>
      </c>
      <c r="AF83" s="29">
        <v>160655</v>
      </c>
    </row>
    <row r="84" spans="1:34">
      <c r="A84" s="11" t="s">
        <v>347</v>
      </c>
      <c r="B84" s="2">
        <v>45680</v>
      </c>
      <c r="C84" s="1">
        <v>2025</v>
      </c>
      <c r="D84" s="1" t="s">
        <v>29</v>
      </c>
      <c r="E84" s="1" t="s">
        <v>30</v>
      </c>
      <c r="F84" s="1" t="s">
        <v>44</v>
      </c>
      <c r="G84" s="1" t="s">
        <v>348</v>
      </c>
      <c r="H84" s="1" t="s">
        <v>33</v>
      </c>
      <c r="I84" s="1" t="s">
        <v>315</v>
      </c>
      <c r="J84" s="1" t="s">
        <v>316</v>
      </c>
      <c r="K84" s="1" t="s">
        <v>62</v>
      </c>
      <c r="L84" s="1" t="s">
        <v>85</v>
      </c>
      <c r="M84" s="1" t="s">
        <v>156</v>
      </c>
      <c r="N84" s="1">
        <v>2</v>
      </c>
      <c r="O84" s="1">
        <v>1390</v>
      </c>
      <c r="P84" s="1">
        <f t="shared" si="6"/>
        <v>2780</v>
      </c>
      <c r="Q84" s="1">
        <v>15</v>
      </c>
      <c r="R84" s="1">
        <f t="shared" si="7"/>
        <v>417</v>
      </c>
      <c r="S84" s="1">
        <f t="shared" si="8"/>
        <v>2363</v>
      </c>
      <c r="T84" s="1">
        <v>0.5</v>
      </c>
      <c r="U84" s="1">
        <f t="shared" si="9"/>
        <v>1181.5</v>
      </c>
      <c r="V84" s="1">
        <f t="shared" si="10"/>
        <v>1181.5</v>
      </c>
      <c r="W84" s="4">
        <f t="shared" si="11"/>
        <v>0.5</v>
      </c>
      <c r="X84" s="1" t="s">
        <v>147</v>
      </c>
      <c r="Y84" s="1" t="s">
        <v>40</v>
      </c>
      <c r="Z84" s="1" t="s">
        <v>41</v>
      </c>
      <c r="AA84" s="2">
        <v>45684</v>
      </c>
      <c r="AB84" s="1">
        <v>4</v>
      </c>
      <c r="AC84" s="9" t="s">
        <v>42</v>
      </c>
      <c r="AE84" s="21" t="s">
        <v>2609</v>
      </c>
      <c r="AF84" s="29">
        <v>286343</v>
      </c>
    </row>
    <row r="85" spans="1:34">
      <c r="A85" s="11" t="s">
        <v>349</v>
      </c>
      <c r="B85" s="2">
        <v>45680</v>
      </c>
      <c r="C85" s="1">
        <v>2025</v>
      </c>
      <c r="D85" s="1" t="s">
        <v>29</v>
      </c>
      <c r="E85" s="1" t="s">
        <v>30</v>
      </c>
      <c r="F85" s="1" t="s">
        <v>44</v>
      </c>
      <c r="G85" s="1" t="s">
        <v>350</v>
      </c>
      <c r="H85" s="1" t="s">
        <v>33</v>
      </c>
      <c r="I85" s="1" t="s">
        <v>315</v>
      </c>
      <c r="J85" s="1" t="s">
        <v>316</v>
      </c>
      <c r="K85" s="1" t="s">
        <v>62</v>
      </c>
      <c r="L85" s="1" t="s">
        <v>96</v>
      </c>
      <c r="M85" s="1" t="s">
        <v>97</v>
      </c>
      <c r="N85" s="1">
        <v>2</v>
      </c>
      <c r="O85" s="1">
        <v>650</v>
      </c>
      <c r="P85" s="1">
        <f t="shared" si="6"/>
        <v>1300</v>
      </c>
      <c r="Q85" s="1">
        <v>0</v>
      </c>
      <c r="R85" s="1">
        <f t="shared" si="7"/>
        <v>0</v>
      </c>
      <c r="S85" s="1">
        <f t="shared" si="8"/>
        <v>1300</v>
      </c>
      <c r="T85" s="1">
        <v>0.62</v>
      </c>
      <c r="U85" s="1">
        <f t="shared" si="9"/>
        <v>806</v>
      </c>
      <c r="V85" s="1">
        <f t="shared" si="10"/>
        <v>494</v>
      </c>
      <c r="W85" s="4">
        <f t="shared" si="11"/>
        <v>0.38</v>
      </c>
      <c r="X85" s="1" t="s">
        <v>92</v>
      </c>
      <c r="Y85" s="1" t="s">
        <v>57</v>
      </c>
      <c r="Z85" s="1" t="s">
        <v>22</v>
      </c>
      <c r="AA85" s="1"/>
      <c r="AB85" s="1"/>
      <c r="AC85" s="9" t="s">
        <v>93</v>
      </c>
      <c r="AE85" s="7"/>
    </row>
    <row r="86" spans="1:34">
      <c r="A86" s="11" t="s">
        <v>351</v>
      </c>
      <c r="B86" s="2">
        <v>45680</v>
      </c>
      <c r="C86" s="1">
        <v>2025</v>
      </c>
      <c r="D86" s="1" t="s">
        <v>29</v>
      </c>
      <c r="E86" s="1" t="s">
        <v>30</v>
      </c>
      <c r="F86" s="1" t="s">
        <v>44</v>
      </c>
      <c r="G86" s="1" t="s">
        <v>352</v>
      </c>
      <c r="H86" s="1" t="s">
        <v>33</v>
      </c>
      <c r="I86" s="1" t="s">
        <v>269</v>
      </c>
      <c r="J86" s="1" t="s">
        <v>70</v>
      </c>
      <c r="K86" s="1" t="s">
        <v>62</v>
      </c>
      <c r="L86" s="1" t="s">
        <v>112</v>
      </c>
      <c r="M86" s="1" t="s">
        <v>302</v>
      </c>
      <c r="N86" s="1">
        <v>3</v>
      </c>
      <c r="O86" s="1">
        <v>87770</v>
      </c>
      <c r="P86" s="1">
        <f t="shared" si="6"/>
        <v>263310</v>
      </c>
      <c r="Q86" s="1">
        <v>5</v>
      </c>
      <c r="R86" s="1">
        <f t="shared" si="7"/>
        <v>13165.5</v>
      </c>
      <c r="S86" s="1">
        <f t="shared" si="8"/>
        <v>250144.5</v>
      </c>
      <c r="T86" s="1">
        <v>0.57999999999999996</v>
      </c>
      <c r="U86" s="1">
        <f t="shared" si="9"/>
        <v>145083.81</v>
      </c>
      <c r="V86" s="1">
        <f t="shared" si="10"/>
        <v>105060.69</v>
      </c>
      <c r="W86" s="4">
        <f t="shared" si="11"/>
        <v>0.42</v>
      </c>
      <c r="X86" s="1" t="s">
        <v>104</v>
      </c>
      <c r="Y86" s="1" t="s">
        <v>40</v>
      </c>
      <c r="Z86" s="1" t="s">
        <v>120</v>
      </c>
      <c r="AA86" s="1"/>
      <c r="AB86" s="1"/>
      <c r="AC86" s="9" t="s">
        <v>42</v>
      </c>
      <c r="AE86" s="7" t="s">
        <v>2621</v>
      </c>
    </row>
    <row r="87" spans="1:34">
      <c r="A87" s="11" t="s">
        <v>353</v>
      </c>
      <c r="B87" s="2">
        <v>45681</v>
      </c>
      <c r="C87" s="1">
        <v>2025</v>
      </c>
      <c r="D87" s="1" t="s">
        <v>29</v>
      </c>
      <c r="E87" s="1" t="s">
        <v>30</v>
      </c>
      <c r="F87" s="1" t="s">
        <v>74</v>
      </c>
      <c r="G87" s="1" t="s">
        <v>354</v>
      </c>
      <c r="H87" s="1" t="s">
        <v>33</v>
      </c>
      <c r="I87" s="1" t="s">
        <v>355</v>
      </c>
      <c r="J87" s="1" t="s">
        <v>135</v>
      </c>
      <c r="K87" s="1" t="s">
        <v>36</v>
      </c>
      <c r="L87" s="1" t="s">
        <v>179</v>
      </c>
      <c r="M87" s="1" t="s">
        <v>356</v>
      </c>
      <c r="N87" s="1">
        <v>2</v>
      </c>
      <c r="O87" s="1">
        <v>1240</v>
      </c>
      <c r="P87" s="1">
        <f t="shared" si="6"/>
        <v>2480</v>
      </c>
      <c r="Q87" s="1">
        <v>10</v>
      </c>
      <c r="R87" s="1">
        <f t="shared" si="7"/>
        <v>248</v>
      </c>
      <c r="S87" s="1">
        <f t="shared" si="8"/>
        <v>2232</v>
      </c>
      <c r="T87" s="1">
        <v>0.48</v>
      </c>
      <c r="U87" s="1">
        <f t="shared" si="9"/>
        <v>1071.3599999999999</v>
      </c>
      <c r="V87" s="1">
        <f t="shared" si="10"/>
        <v>1160.6400000000001</v>
      </c>
      <c r="W87" s="4">
        <f t="shared" si="11"/>
        <v>0.52</v>
      </c>
      <c r="X87" s="1" t="s">
        <v>50</v>
      </c>
      <c r="Y87" s="1" t="s">
        <v>57</v>
      </c>
      <c r="Z87" s="1" t="s">
        <v>41</v>
      </c>
      <c r="AA87" s="2">
        <v>45684</v>
      </c>
      <c r="AB87" s="1">
        <v>3</v>
      </c>
      <c r="AC87" s="9" t="s">
        <v>42</v>
      </c>
      <c r="AE87" s="20" t="s">
        <v>2622</v>
      </c>
      <c r="AF87" s="20" t="s">
        <v>2624</v>
      </c>
    </row>
    <row r="88" spans="1:34">
      <c r="A88" s="11" t="s">
        <v>357</v>
      </c>
      <c r="B88" s="2">
        <v>45681</v>
      </c>
      <c r="C88" s="1">
        <v>2025</v>
      </c>
      <c r="D88" s="1" t="s">
        <v>29</v>
      </c>
      <c r="E88" s="1" t="s">
        <v>30</v>
      </c>
      <c r="F88" s="1" t="s">
        <v>74</v>
      </c>
      <c r="G88" s="1" t="s">
        <v>358</v>
      </c>
      <c r="H88" s="1" t="s">
        <v>89</v>
      </c>
      <c r="I88" s="1" t="s">
        <v>359</v>
      </c>
      <c r="J88" s="1" t="s">
        <v>251</v>
      </c>
      <c r="K88" s="1" t="s">
        <v>36</v>
      </c>
      <c r="L88" s="1" t="s">
        <v>37</v>
      </c>
      <c r="M88" s="1" t="s">
        <v>49</v>
      </c>
      <c r="N88" s="1">
        <v>4</v>
      </c>
      <c r="O88" s="1">
        <v>2920</v>
      </c>
      <c r="P88" s="1">
        <f t="shared" si="6"/>
        <v>11680</v>
      </c>
      <c r="Q88" s="1">
        <v>0</v>
      </c>
      <c r="R88" s="1">
        <f t="shared" si="7"/>
        <v>0</v>
      </c>
      <c r="S88" s="1">
        <f t="shared" si="8"/>
        <v>11680</v>
      </c>
      <c r="T88" s="1">
        <v>0.47</v>
      </c>
      <c r="U88" s="1">
        <f t="shared" si="9"/>
        <v>5489.5999999999995</v>
      </c>
      <c r="V88" s="1">
        <f t="shared" si="10"/>
        <v>6190.4000000000005</v>
      </c>
      <c r="W88" s="4">
        <f t="shared" si="11"/>
        <v>0.53</v>
      </c>
      <c r="X88" s="1" t="s">
        <v>147</v>
      </c>
      <c r="Y88" s="1" t="s">
        <v>81</v>
      </c>
      <c r="Z88" s="1" t="s">
        <v>41</v>
      </c>
      <c r="AA88" s="2">
        <v>45688</v>
      </c>
      <c r="AB88" s="1">
        <v>4</v>
      </c>
      <c r="AC88" s="9" t="s">
        <v>42</v>
      </c>
      <c r="AE88" s="20" t="s">
        <v>2608</v>
      </c>
      <c r="AF88" t="s">
        <v>42</v>
      </c>
      <c r="AG88" t="s">
        <v>93</v>
      </c>
      <c r="AH88" t="s">
        <v>2609</v>
      </c>
    </row>
    <row r="89" spans="1:34">
      <c r="A89" s="11" t="s">
        <v>360</v>
      </c>
      <c r="B89" s="2">
        <v>45682</v>
      </c>
      <c r="C89" s="1">
        <v>2025</v>
      </c>
      <c r="D89" s="1" t="s">
        <v>29</v>
      </c>
      <c r="E89" s="1" t="s">
        <v>30</v>
      </c>
      <c r="F89" s="1" t="s">
        <v>99</v>
      </c>
      <c r="G89" s="1" t="s">
        <v>361</v>
      </c>
      <c r="H89" s="1" t="s">
        <v>89</v>
      </c>
      <c r="I89" s="1" t="s">
        <v>227</v>
      </c>
      <c r="J89" s="1" t="s">
        <v>228</v>
      </c>
      <c r="K89" s="1" t="s">
        <v>78</v>
      </c>
      <c r="L89" s="1" t="s">
        <v>63</v>
      </c>
      <c r="M89" s="1" t="s">
        <v>362</v>
      </c>
      <c r="N89" s="1">
        <v>4</v>
      </c>
      <c r="O89" s="1">
        <v>1110</v>
      </c>
      <c r="P89" s="1">
        <f t="shared" si="6"/>
        <v>4440</v>
      </c>
      <c r="Q89" s="1">
        <v>0</v>
      </c>
      <c r="R89" s="1">
        <f t="shared" si="7"/>
        <v>0</v>
      </c>
      <c r="S89" s="1">
        <f t="shared" si="8"/>
        <v>4440</v>
      </c>
      <c r="T89" s="1">
        <v>0.35</v>
      </c>
      <c r="U89" s="1">
        <f t="shared" si="9"/>
        <v>1554</v>
      </c>
      <c r="V89" s="1">
        <f t="shared" si="10"/>
        <v>2886</v>
      </c>
      <c r="W89" s="4">
        <f t="shared" si="11"/>
        <v>0.65</v>
      </c>
      <c r="X89" s="1" t="s">
        <v>104</v>
      </c>
      <c r="Y89" s="1" t="s">
        <v>72</v>
      </c>
      <c r="Z89" s="1" t="s">
        <v>66</v>
      </c>
      <c r="AA89" s="1"/>
      <c r="AB89" s="1"/>
      <c r="AC89" s="9" t="s">
        <v>42</v>
      </c>
      <c r="AE89" s="21" t="s">
        <v>79</v>
      </c>
      <c r="AF89" s="29">
        <v>6</v>
      </c>
      <c r="AG89" s="29">
        <v>5</v>
      </c>
      <c r="AH89" s="29">
        <v>11</v>
      </c>
    </row>
    <row r="90" spans="1:34">
      <c r="A90" s="11" t="s">
        <v>363</v>
      </c>
      <c r="B90" s="2">
        <v>45682</v>
      </c>
      <c r="C90" s="1">
        <v>2025</v>
      </c>
      <c r="D90" s="1" t="s">
        <v>29</v>
      </c>
      <c r="E90" s="1" t="s">
        <v>30</v>
      </c>
      <c r="F90" s="1" t="s">
        <v>99</v>
      </c>
      <c r="G90" s="1" t="s">
        <v>364</v>
      </c>
      <c r="H90" s="1" t="s">
        <v>33</v>
      </c>
      <c r="I90" s="1" t="s">
        <v>90</v>
      </c>
      <c r="J90" s="1" t="s">
        <v>61</v>
      </c>
      <c r="K90" s="1" t="s">
        <v>62</v>
      </c>
      <c r="L90" s="1" t="s">
        <v>85</v>
      </c>
      <c r="M90" s="1" t="s">
        <v>346</v>
      </c>
      <c r="N90" s="1">
        <v>2</v>
      </c>
      <c r="O90" s="1">
        <v>3590</v>
      </c>
      <c r="P90" s="1">
        <f t="shared" si="6"/>
        <v>7180</v>
      </c>
      <c r="Q90" s="1">
        <v>30</v>
      </c>
      <c r="R90" s="1">
        <f t="shared" si="7"/>
        <v>2154</v>
      </c>
      <c r="S90" s="1">
        <f t="shared" si="8"/>
        <v>5026</v>
      </c>
      <c r="T90" s="1">
        <v>0.5</v>
      </c>
      <c r="U90" s="1">
        <f t="shared" si="9"/>
        <v>2513</v>
      </c>
      <c r="V90" s="1">
        <f t="shared" si="10"/>
        <v>2513</v>
      </c>
      <c r="W90" s="4">
        <f t="shared" si="11"/>
        <v>0.5</v>
      </c>
      <c r="X90" s="1" t="s">
        <v>65</v>
      </c>
      <c r="Y90" s="1" t="s">
        <v>40</v>
      </c>
      <c r="Z90" s="1" t="s">
        <v>41</v>
      </c>
      <c r="AA90" s="2">
        <v>45688</v>
      </c>
      <c r="AB90" s="1">
        <v>3</v>
      </c>
      <c r="AC90" s="9" t="s">
        <v>42</v>
      </c>
      <c r="AE90" s="21" t="s">
        <v>63</v>
      </c>
      <c r="AF90" s="29">
        <v>3</v>
      </c>
      <c r="AG90" s="29">
        <v>5</v>
      </c>
      <c r="AH90" s="29">
        <v>8</v>
      </c>
    </row>
    <row r="91" spans="1:34">
      <c r="A91" s="11" t="s">
        <v>365</v>
      </c>
      <c r="B91" s="2">
        <v>45682</v>
      </c>
      <c r="C91" s="1">
        <v>2025</v>
      </c>
      <c r="D91" s="1" t="s">
        <v>29</v>
      </c>
      <c r="E91" s="1" t="s">
        <v>30</v>
      </c>
      <c r="F91" s="1" t="s">
        <v>99</v>
      </c>
      <c r="G91" s="1" t="s">
        <v>366</v>
      </c>
      <c r="H91" s="1" t="s">
        <v>33</v>
      </c>
      <c r="I91" s="1" t="s">
        <v>189</v>
      </c>
      <c r="J91" s="1" t="s">
        <v>190</v>
      </c>
      <c r="K91" s="1" t="s">
        <v>48</v>
      </c>
      <c r="L91" s="1" t="s">
        <v>63</v>
      </c>
      <c r="M91" s="1" t="s">
        <v>367</v>
      </c>
      <c r="N91" s="1">
        <v>5</v>
      </c>
      <c r="O91" s="1">
        <v>810</v>
      </c>
      <c r="P91" s="1">
        <f t="shared" si="6"/>
        <v>4050</v>
      </c>
      <c r="Q91" s="1">
        <v>0</v>
      </c>
      <c r="R91" s="1">
        <f t="shared" si="7"/>
        <v>0</v>
      </c>
      <c r="S91" s="1">
        <f t="shared" si="8"/>
        <v>4050</v>
      </c>
      <c r="T91" s="1">
        <v>0.35</v>
      </c>
      <c r="U91" s="1">
        <f t="shared" si="9"/>
        <v>1417.5</v>
      </c>
      <c r="V91" s="1">
        <f t="shared" si="10"/>
        <v>2632.5</v>
      </c>
      <c r="W91" s="4">
        <f t="shared" si="11"/>
        <v>0.65</v>
      </c>
      <c r="X91" s="1" t="s">
        <v>104</v>
      </c>
      <c r="Y91" s="1" t="s">
        <v>57</v>
      </c>
      <c r="Z91" s="1" t="s">
        <v>22</v>
      </c>
      <c r="AA91" s="1"/>
      <c r="AB91" s="1"/>
      <c r="AC91" s="9" t="s">
        <v>93</v>
      </c>
      <c r="AE91" s="21" t="s">
        <v>179</v>
      </c>
      <c r="AF91" s="29">
        <v>6</v>
      </c>
      <c r="AG91" s="29">
        <v>6</v>
      </c>
      <c r="AH91" s="29">
        <v>12</v>
      </c>
    </row>
    <row r="92" spans="1:34">
      <c r="A92" s="11" t="s">
        <v>368</v>
      </c>
      <c r="B92" s="2">
        <v>45682</v>
      </c>
      <c r="C92" s="1">
        <v>2025</v>
      </c>
      <c r="D92" s="1" t="s">
        <v>29</v>
      </c>
      <c r="E92" s="1" t="s">
        <v>30</v>
      </c>
      <c r="F92" s="1" t="s">
        <v>99</v>
      </c>
      <c r="G92" s="1" t="s">
        <v>143</v>
      </c>
      <c r="H92" s="1" t="s">
        <v>33</v>
      </c>
      <c r="I92" s="1" t="s">
        <v>144</v>
      </c>
      <c r="J92" s="1" t="s">
        <v>145</v>
      </c>
      <c r="K92" s="1" t="s">
        <v>130</v>
      </c>
      <c r="L92" s="1" t="s">
        <v>37</v>
      </c>
      <c r="M92" s="1" t="s">
        <v>38</v>
      </c>
      <c r="N92" s="1">
        <v>3</v>
      </c>
      <c r="O92" s="1">
        <v>2340</v>
      </c>
      <c r="P92" s="1">
        <f t="shared" si="6"/>
        <v>7020</v>
      </c>
      <c r="Q92" s="1">
        <v>5</v>
      </c>
      <c r="R92" s="1">
        <f t="shared" si="7"/>
        <v>351</v>
      </c>
      <c r="S92" s="1">
        <f t="shared" si="8"/>
        <v>6669</v>
      </c>
      <c r="T92" s="1">
        <v>0.47</v>
      </c>
      <c r="U92" s="1">
        <f t="shared" si="9"/>
        <v>3134.43</v>
      </c>
      <c r="V92" s="1">
        <f t="shared" si="10"/>
        <v>3534.57</v>
      </c>
      <c r="W92" s="4">
        <f t="shared" si="11"/>
        <v>0.53</v>
      </c>
      <c r="X92" s="1" t="s">
        <v>147</v>
      </c>
      <c r="Y92" s="1" t="s">
        <v>81</v>
      </c>
      <c r="Z92" s="1" t="s">
        <v>41</v>
      </c>
      <c r="AA92" s="2">
        <v>45683</v>
      </c>
      <c r="AB92" s="1">
        <v>3</v>
      </c>
      <c r="AC92" s="9" t="s">
        <v>42</v>
      </c>
      <c r="AE92" s="21" t="s">
        <v>2609</v>
      </c>
      <c r="AF92" s="29">
        <v>15</v>
      </c>
      <c r="AG92" s="29">
        <v>16</v>
      </c>
      <c r="AH92" s="29">
        <v>31</v>
      </c>
    </row>
    <row r="93" spans="1:34">
      <c r="A93" s="11" t="s">
        <v>369</v>
      </c>
      <c r="B93" s="2">
        <v>45682</v>
      </c>
      <c r="C93" s="1">
        <v>2025</v>
      </c>
      <c r="D93" s="1" t="s">
        <v>29</v>
      </c>
      <c r="E93" s="1" t="s">
        <v>30</v>
      </c>
      <c r="F93" s="1" t="s">
        <v>99</v>
      </c>
      <c r="G93" s="1" t="s">
        <v>370</v>
      </c>
      <c r="H93" s="1" t="s">
        <v>89</v>
      </c>
      <c r="I93" s="1" t="s">
        <v>371</v>
      </c>
      <c r="J93" s="1" t="s">
        <v>265</v>
      </c>
      <c r="K93" s="1" t="s">
        <v>78</v>
      </c>
      <c r="L93" s="1" t="s">
        <v>37</v>
      </c>
      <c r="M93" s="1" t="s">
        <v>372</v>
      </c>
      <c r="N93" s="1">
        <v>4</v>
      </c>
      <c r="O93" s="1">
        <v>2940</v>
      </c>
      <c r="P93" s="1">
        <f t="shared" si="6"/>
        <v>11760</v>
      </c>
      <c r="Q93" s="1">
        <v>10</v>
      </c>
      <c r="R93" s="1">
        <f t="shared" si="7"/>
        <v>1176</v>
      </c>
      <c r="S93" s="1">
        <f t="shared" si="8"/>
        <v>10584</v>
      </c>
      <c r="T93" s="1">
        <v>0.47</v>
      </c>
      <c r="U93" s="1">
        <f t="shared" si="9"/>
        <v>4974.4799999999996</v>
      </c>
      <c r="V93" s="1">
        <f t="shared" si="10"/>
        <v>5609.52</v>
      </c>
      <c r="W93" s="4">
        <f t="shared" si="11"/>
        <v>0.53</v>
      </c>
      <c r="X93" s="1" t="s">
        <v>92</v>
      </c>
      <c r="Y93" s="1" t="s">
        <v>57</v>
      </c>
      <c r="Z93" s="1" t="s">
        <v>41</v>
      </c>
      <c r="AA93" s="2">
        <v>45684</v>
      </c>
      <c r="AB93" s="1">
        <v>3</v>
      </c>
      <c r="AC93" s="9" t="s">
        <v>42</v>
      </c>
    </row>
    <row r="94" spans="1:34">
      <c r="A94" s="11" t="s">
        <v>373</v>
      </c>
      <c r="B94" s="2">
        <v>45682</v>
      </c>
      <c r="C94" s="1">
        <v>2025</v>
      </c>
      <c r="D94" s="1" t="s">
        <v>29</v>
      </c>
      <c r="E94" s="1" t="s">
        <v>30</v>
      </c>
      <c r="F94" s="1" t="s">
        <v>99</v>
      </c>
      <c r="G94" s="1" t="s">
        <v>374</v>
      </c>
      <c r="H94" s="1" t="s">
        <v>33</v>
      </c>
      <c r="I94" s="1" t="s">
        <v>107</v>
      </c>
      <c r="J94" s="1" t="s">
        <v>108</v>
      </c>
      <c r="K94" s="1" t="s">
        <v>62</v>
      </c>
      <c r="L94" s="1" t="s">
        <v>179</v>
      </c>
      <c r="M94" s="1" t="s">
        <v>210</v>
      </c>
      <c r="N94" s="1">
        <v>2</v>
      </c>
      <c r="O94" s="1">
        <v>2100</v>
      </c>
      <c r="P94" s="1">
        <f t="shared" si="6"/>
        <v>4200</v>
      </c>
      <c r="Q94" s="1">
        <v>20</v>
      </c>
      <c r="R94" s="1">
        <f t="shared" si="7"/>
        <v>840</v>
      </c>
      <c r="S94" s="1">
        <f t="shared" si="8"/>
        <v>3360</v>
      </c>
      <c r="T94" s="1">
        <v>0.48</v>
      </c>
      <c r="U94" s="1">
        <f t="shared" si="9"/>
        <v>1612.8</v>
      </c>
      <c r="V94" s="1">
        <f t="shared" si="10"/>
        <v>1747.2</v>
      </c>
      <c r="W94" s="4">
        <f t="shared" si="11"/>
        <v>0.52</v>
      </c>
      <c r="X94" s="1" t="s">
        <v>50</v>
      </c>
      <c r="Y94" s="1" t="s">
        <v>40</v>
      </c>
      <c r="Z94" s="1" t="s">
        <v>41</v>
      </c>
      <c r="AA94" s="2">
        <v>45684</v>
      </c>
      <c r="AB94" s="1">
        <v>5</v>
      </c>
      <c r="AC94" s="9" t="s">
        <v>42</v>
      </c>
    </row>
    <row r="95" spans="1:34">
      <c r="A95" s="11" t="s">
        <v>375</v>
      </c>
      <c r="B95" s="2">
        <v>45683</v>
      </c>
      <c r="C95" s="1">
        <v>2025</v>
      </c>
      <c r="D95" s="1" t="s">
        <v>29</v>
      </c>
      <c r="E95" s="1" t="s">
        <v>30</v>
      </c>
      <c r="F95" s="1" t="s">
        <v>126</v>
      </c>
      <c r="G95" s="1" t="s">
        <v>376</v>
      </c>
      <c r="H95" s="1" t="s">
        <v>33</v>
      </c>
      <c r="I95" s="1" t="s">
        <v>219</v>
      </c>
      <c r="J95" s="1" t="s">
        <v>220</v>
      </c>
      <c r="K95" s="1" t="s">
        <v>118</v>
      </c>
      <c r="L95" s="1" t="s">
        <v>96</v>
      </c>
      <c r="M95" s="1" t="s">
        <v>97</v>
      </c>
      <c r="N95" s="1">
        <v>1</v>
      </c>
      <c r="O95" s="1">
        <v>480</v>
      </c>
      <c r="P95" s="1">
        <f t="shared" si="6"/>
        <v>480</v>
      </c>
      <c r="Q95" s="1">
        <v>10</v>
      </c>
      <c r="R95" s="1">
        <f t="shared" si="7"/>
        <v>48</v>
      </c>
      <c r="S95" s="1">
        <f t="shared" si="8"/>
        <v>432</v>
      </c>
      <c r="T95" s="1">
        <v>0.62</v>
      </c>
      <c r="U95" s="1">
        <f t="shared" si="9"/>
        <v>267.83999999999997</v>
      </c>
      <c r="V95" s="1">
        <f t="shared" si="10"/>
        <v>164.16000000000003</v>
      </c>
      <c r="W95" s="4">
        <f t="shared" si="11"/>
        <v>0.38000000000000006</v>
      </c>
      <c r="X95" s="1" t="s">
        <v>92</v>
      </c>
      <c r="Y95" s="1" t="s">
        <v>72</v>
      </c>
      <c r="Z95" s="1" t="s">
        <v>41</v>
      </c>
      <c r="AA95" s="2">
        <v>45686</v>
      </c>
      <c r="AB95" s="1">
        <v>4</v>
      </c>
      <c r="AC95" s="9" t="s">
        <v>42</v>
      </c>
    </row>
    <row r="96" spans="1:34">
      <c r="A96" s="11" t="s">
        <v>377</v>
      </c>
      <c r="B96" s="2">
        <v>45683</v>
      </c>
      <c r="C96" s="1">
        <v>2025</v>
      </c>
      <c r="D96" s="1" t="s">
        <v>29</v>
      </c>
      <c r="E96" s="1" t="s">
        <v>30</v>
      </c>
      <c r="F96" s="1" t="s">
        <v>126</v>
      </c>
      <c r="G96" s="1" t="s">
        <v>378</v>
      </c>
      <c r="H96" s="1" t="s">
        <v>33</v>
      </c>
      <c r="I96" s="1" t="s">
        <v>84</v>
      </c>
      <c r="J96" s="1" t="s">
        <v>47</v>
      </c>
      <c r="K96" s="1" t="s">
        <v>48</v>
      </c>
      <c r="L96" s="1" t="s">
        <v>79</v>
      </c>
      <c r="M96" s="1" t="s">
        <v>131</v>
      </c>
      <c r="N96" s="1">
        <v>1</v>
      </c>
      <c r="O96" s="1">
        <v>780</v>
      </c>
      <c r="P96" s="1">
        <f t="shared" si="6"/>
        <v>780</v>
      </c>
      <c r="Q96" s="1">
        <v>5</v>
      </c>
      <c r="R96" s="1">
        <f t="shared" si="7"/>
        <v>39</v>
      </c>
      <c r="S96" s="1">
        <f t="shared" si="8"/>
        <v>741</v>
      </c>
      <c r="T96" s="1">
        <v>0.45</v>
      </c>
      <c r="U96" s="1">
        <f t="shared" si="9"/>
        <v>333.45</v>
      </c>
      <c r="V96" s="1">
        <f t="shared" si="10"/>
        <v>407.55</v>
      </c>
      <c r="W96" s="4">
        <f t="shared" si="11"/>
        <v>0.55000000000000004</v>
      </c>
      <c r="X96" s="1" t="s">
        <v>92</v>
      </c>
      <c r="Y96" s="1" t="s">
        <v>81</v>
      </c>
      <c r="Z96" s="1" t="s">
        <v>22</v>
      </c>
      <c r="AA96" s="1"/>
      <c r="AB96" s="1"/>
      <c r="AC96" s="9" t="s">
        <v>93</v>
      </c>
    </row>
    <row r="97" spans="1:35">
      <c r="A97" s="11" t="s">
        <v>379</v>
      </c>
      <c r="B97" s="2">
        <v>45683</v>
      </c>
      <c r="C97" s="1">
        <v>2025</v>
      </c>
      <c r="D97" s="1" t="s">
        <v>29</v>
      </c>
      <c r="E97" s="1" t="s">
        <v>30</v>
      </c>
      <c r="F97" s="1" t="s">
        <v>126</v>
      </c>
      <c r="G97" s="1" t="s">
        <v>380</v>
      </c>
      <c r="H97" s="1" t="s">
        <v>33</v>
      </c>
      <c r="I97" s="1" t="s">
        <v>177</v>
      </c>
      <c r="J97" s="1" t="s">
        <v>178</v>
      </c>
      <c r="K97" s="1" t="s">
        <v>48</v>
      </c>
      <c r="L97" s="1" t="s">
        <v>85</v>
      </c>
      <c r="M97" s="1" t="s">
        <v>156</v>
      </c>
      <c r="N97" s="1">
        <v>4</v>
      </c>
      <c r="O97" s="1">
        <v>3850</v>
      </c>
      <c r="P97" s="1">
        <f t="shared" si="6"/>
        <v>15400</v>
      </c>
      <c r="Q97" s="1">
        <v>0</v>
      </c>
      <c r="R97" s="1">
        <f t="shared" si="7"/>
        <v>0</v>
      </c>
      <c r="S97" s="1">
        <f t="shared" si="8"/>
        <v>15400</v>
      </c>
      <c r="T97" s="1">
        <v>0.5</v>
      </c>
      <c r="U97" s="1">
        <f t="shared" si="9"/>
        <v>7700</v>
      </c>
      <c r="V97" s="1">
        <f t="shared" si="10"/>
        <v>7700</v>
      </c>
      <c r="W97" s="4">
        <f t="shared" si="11"/>
        <v>0.5</v>
      </c>
      <c r="X97" s="1" t="s">
        <v>50</v>
      </c>
      <c r="Y97" s="1" t="s">
        <v>72</v>
      </c>
      <c r="Z97" s="1" t="s">
        <v>41</v>
      </c>
      <c r="AA97" s="2">
        <v>45690</v>
      </c>
      <c r="AB97" s="1">
        <v>3</v>
      </c>
      <c r="AC97" s="9" t="s">
        <v>42</v>
      </c>
    </row>
    <row r="98" spans="1:35">
      <c r="A98" s="11" t="s">
        <v>381</v>
      </c>
      <c r="B98" s="2">
        <v>45684</v>
      </c>
      <c r="C98" s="1">
        <v>2025</v>
      </c>
      <c r="D98" s="1" t="s">
        <v>29</v>
      </c>
      <c r="E98" s="1" t="s">
        <v>30</v>
      </c>
      <c r="F98" s="1" t="s">
        <v>142</v>
      </c>
      <c r="G98" s="1" t="s">
        <v>382</v>
      </c>
      <c r="H98" s="1" t="s">
        <v>89</v>
      </c>
      <c r="I98" s="1" t="s">
        <v>84</v>
      </c>
      <c r="J98" s="1" t="s">
        <v>47</v>
      </c>
      <c r="K98" s="1" t="s">
        <v>48</v>
      </c>
      <c r="L98" s="1" t="s">
        <v>85</v>
      </c>
      <c r="M98" s="1" t="s">
        <v>383</v>
      </c>
      <c r="N98" s="1">
        <v>5</v>
      </c>
      <c r="O98" s="1">
        <v>5820</v>
      </c>
      <c r="P98" s="1">
        <f t="shared" si="6"/>
        <v>29100</v>
      </c>
      <c r="Q98" s="1">
        <v>30</v>
      </c>
      <c r="R98" s="1">
        <f t="shared" si="7"/>
        <v>8730</v>
      </c>
      <c r="S98" s="1">
        <f t="shared" si="8"/>
        <v>20370</v>
      </c>
      <c r="T98" s="1">
        <v>0.5</v>
      </c>
      <c r="U98" s="1">
        <f t="shared" si="9"/>
        <v>10185</v>
      </c>
      <c r="V98" s="1">
        <f t="shared" si="10"/>
        <v>10185</v>
      </c>
      <c r="W98" s="4">
        <f t="shared" si="11"/>
        <v>0.5</v>
      </c>
      <c r="X98" s="1" t="s">
        <v>56</v>
      </c>
      <c r="Y98" s="1" t="s">
        <v>57</v>
      </c>
      <c r="Z98" s="1" t="s">
        <v>41</v>
      </c>
      <c r="AA98" s="2">
        <v>45691</v>
      </c>
      <c r="AB98" s="1">
        <v>3</v>
      </c>
      <c r="AC98" s="9" t="s">
        <v>42</v>
      </c>
    </row>
    <row r="99" spans="1:35">
      <c r="A99" s="11" t="s">
        <v>384</v>
      </c>
      <c r="B99" s="2">
        <v>45684</v>
      </c>
      <c r="C99" s="1">
        <v>2025</v>
      </c>
      <c r="D99" s="1" t="s">
        <v>29</v>
      </c>
      <c r="E99" s="1" t="s">
        <v>30</v>
      </c>
      <c r="F99" s="1" t="s">
        <v>142</v>
      </c>
      <c r="G99" s="1" t="s">
        <v>385</v>
      </c>
      <c r="H99" s="1" t="s">
        <v>33</v>
      </c>
      <c r="I99" s="1" t="s">
        <v>269</v>
      </c>
      <c r="J99" s="1" t="s">
        <v>70</v>
      </c>
      <c r="K99" s="1" t="s">
        <v>62</v>
      </c>
      <c r="L99" s="1" t="s">
        <v>150</v>
      </c>
      <c r="M99" s="1" t="s">
        <v>386</v>
      </c>
      <c r="N99" s="1">
        <v>4</v>
      </c>
      <c r="O99" s="1">
        <v>7030</v>
      </c>
      <c r="P99" s="1">
        <f t="shared" si="6"/>
        <v>28120</v>
      </c>
      <c r="Q99" s="1">
        <v>10</v>
      </c>
      <c r="R99" s="1">
        <f t="shared" si="7"/>
        <v>2812</v>
      </c>
      <c r="S99" s="1">
        <f t="shared" si="8"/>
        <v>25308</v>
      </c>
      <c r="T99" s="1">
        <v>0.52</v>
      </c>
      <c r="U99" s="1">
        <f t="shared" si="9"/>
        <v>13160.16</v>
      </c>
      <c r="V99" s="1">
        <f t="shared" si="10"/>
        <v>12147.84</v>
      </c>
      <c r="W99" s="4">
        <f t="shared" si="11"/>
        <v>0.48</v>
      </c>
      <c r="X99" s="1" t="s">
        <v>50</v>
      </c>
      <c r="Y99" s="1" t="s">
        <v>57</v>
      </c>
      <c r="Z99" s="1" t="s">
        <v>22</v>
      </c>
      <c r="AA99" s="1"/>
      <c r="AB99" s="1"/>
      <c r="AC99" s="9" t="s">
        <v>93</v>
      </c>
      <c r="AE99" s="7" t="s">
        <v>2627</v>
      </c>
    </row>
    <row r="100" spans="1:35">
      <c r="A100" s="11" t="s">
        <v>387</v>
      </c>
      <c r="B100" s="2">
        <v>45684</v>
      </c>
      <c r="C100" s="1">
        <v>2025</v>
      </c>
      <c r="D100" s="1" t="s">
        <v>29</v>
      </c>
      <c r="E100" s="1" t="s">
        <v>30</v>
      </c>
      <c r="F100" s="1" t="s">
        <v>142</v>
      </c>
      <c r="G100" s="1" t="s">
        <v>314</v>
      </c>
      <c r="H100" s="1" t="s">
        <v>89</v>
      </c>
      <c r="I100" s="1" t="s">
        <v>315</v>
      </c>
      <c r="J100" s="1" t="s">
        <v>316</v>
      </c>
      <c r="K100" s="1" t="s">
        <v>62</v>
      </c>
      <c r="L100" s="1" t="s">
        <v>79</v>
      </c>
      <c r="M100" s="1" t="s">
        <v>388</v>
      </c>
      <c r="N100" s="1">
        <v>4</v>
      </c>
      <c r="O100" s="1">
        <v>1040</v>
      </c>
      <c r="P100" s="1">
        <f t="shared" si="6"/>
        <v>4160</v>
      </c>
      <c r="Q100" s="1">
        <v>15</v>
      </c>
      <c r="R100" s="1">
        <f t="shared" si="7"/>
        <v>624</v>
      </c>
      <c r="S100" s="1">
        <f t="shared" si="8"/>
        <v>3536</v>
      </c>
      <c r="T100" s="1">
        <v>0.45</v>
      </c>
      <c r="U100" s="1">
        <f t="shared" si="9"/>
        <v>1591.2</v>
      </c>
      <c r="V100" s="1">
        <f t="shared" si="10"/>
        <v>1944.8</v>
      </c>
      <c r="W100" s="4">
        <f t="shared" si="11"/>
        <v>0.54999999999999993</v>
      </c>
      <c r="X100" s="1" t="s">
        <v>50</v>
      </c>
      <c r="Y100" s="1" t="s">
        <v>40</v>
      </c>
      <c r="Z100" s="1" t="s">
        <v>22</v>
      </c>
      <c r="AA100" s="1"/>
      <c r="AB100" s="1"/>
      <c r="AC100" s="9" t="s">
        <v>93</v>
      </c>
    </row>
    <row r="101" spans="1:35">
      <c r="A101" s="11" t="s">
        <v>389</v>
      </c>
      <c r="B101" s="2">
        <v>45684</v>
      </c>
      <c r="C101" s="1">
        <v>2025</v>
      </c>
      <c r="D101" s="1" t="s">
        <v>29</v>
      </c>
      <c r="E101" s="1" t="s">
        <v>30</v>
      </c>
      <c r="F101" s="1" t="s">
        <v>142</v>
      </c>
      <c r="G101" s="1" t="s">
        <v>390</v>
      </c>
      <c r="H101" s="1" t="s">
        <v>33</v>
      </c>
      <c r="I101" s="1" t="s">
        <v>258</v>
      </c>
      <c r="J101" s="1" t="s">
        <v>117</v>
      </c>
      <c r="K101" s="1" t="s">
        <v>118</v>
      </c>
      <c r="L101" s="1" t="s">
        <v>79</v>
      </c>
      <c r="M101" s="1" t="s">
        <v>224</v>
      </c>
      <c r="N101" s="1">
        <v>4</v>
      </c>
      <c r="O101" s="1">
        <v>260</v>
      </c>
      <c r="P101" s="1">
        <f t="shared" si="6"/>
        <v>1040</v>
      </c>
      <c r="Q101" s="1">
        <v>20</v>
      </c>
      <c r="R101" s="1">
        <f t="shared" si="7"/>
        <v>208</v>
      </c>
      <c r="S101" s="1">
        <f t="shared" si="8"/>
        <v>832</v>
      </c>
      <c r="T101" s="1">
        <v>0.45</v>
      </c>
      <c r="U101" s="1">
        <f t="shared" si="9"/>
        <v>374.40000000000003</v>
      </c>
      <c r="V101" s="1">
        <f t="shared" si="10"/>
        <v>457.59999999999997</v>
      </c>
      <c r="W101" s="4">
        <f t="shared" si="11"/>
        <v>0.54999999999999993</v>
      </c>
      <c r="X101" s="1" t="s">
        <v>39</v>
      </c>
      <c r="Y101" s="1" t="s">
        <v>72</v>
      </c>
      <c r="Z101" s="1" t="s">
        <v>41</v>
      </c>
      <c r="AA101" s="2">
        <v>45687</v>
      </c>
      <c r="AB101" s="1">
        <v>5</v>
      </c>
      <c r="AC101" s="9" t="s">
        <v>42</v>
      </c>
      <c r="AE101" s="20" t="s">
        <v>2608</v>
      </c>
      <c r="AF101" t="s">
        <v>2610</v>
      </c>
      <c r="AG101" t="s">
        <v>2611</v>
      </c>
      <c r="AH101" t="s">
        <v>2623</v>
      </c>
      <c r="AI101" t="s">
        <v>2626</v>
      </c>
    </row>
    <row r="102" spans="1:35">
      <c r="A102" s="11" t="s">
        <v>391</v>
      </c>
      <c r="B102" s="2">
        <v>45684</v>
      </c>
      <c r="C102" s="1">
        <v>2025</v>
      </c>
      <c r="D102" s="1" t="s">
        <v>29</v>
      </c>
      <c r="E102" s="1" t="s">
        <v>30</v>
      </c>
      <c r="F102" s="1" t="s">
        <v>142</v>
      </c>
      <c r="G102" s="1" t="s">
        <v>392</v>
      </c>
      <c r="H102" s="1" t="s">
        <v>89</v>
      </c>
      <c r="I102" s="1" t="s">
        <v>123</v>
      </c>
      <c r="J102" s="1" t="s">
        <v>55</v>
      </c>
      <c r="K102" s="1" t="s">
        <v>36</v>
      </c>
      <c r="L102" s="1" t="s">
        <v>79</v>
      </c>
      <c r="M102" s="1" t="s">
        <v>388</v>
      </c>
      <c r="N102" s="1">
        <v>3</v>
      </c>
      <c r="O102" s="1">
        <v>2030</v>
      </c>
      <c r="P102" s="1">
        <f t="shared" si="6"/>
        <v>6090</v>
      </c>
      <c r="Q102" s="1">
        <v>10</v>
      </c>
      <c r="R102" s="1">
        <f t="shared" si="7"/>
        <v>609</v>
      </c>
      <c r="S102" s="1">
        <f t="shared" si="8"/>
        <v>5481</v>
      </c>
      <c r="T102" s="1">
        <v>0.45</v>
      </c>
      <c r="U102" s="1">
        <f t="shared" si="9"/>
        <v>2466.4500000000003</v>
      </c>
      <c r="V102" s="1">
        <f t="shared" si="10"/>
        <v>3014.5499999999997</v>
      </c>
      <c r="W102" s="4">
        <f t="shared" si="11"/>
        <v>0.54999999999999993</v>
      </c>
      <c r="X102" s="1" t="s">
        <v>50</v>
      </c>
      <c r="Y102" s="1" t="s">
        <v>40</v>
      </c>
      <c r="Z102" s="1" t="s">
        <v>120</v>
      </c>
      <c r="AA102" s="1"/>
      <c r="AB102" s="1"/>
      <c r="AC102" s="9" t="s">
        <v>42</v>
      </c>
      <c r="AE102" s="21" t="s">
        <v>79</v>
      </c>
      <c r="AF102">
        <v>1596479.5</v>
      </c>
      <c r="AG102">
        <v>878063.72499999998</v>
      </c>
      <c r="AH102">
        <v>217</v>
      </c>
      <c r="AI102">
        <v>4.15625</v>
      </c>
    </row>
    <row r="103" spans="1:35">
      <c r="A103" s="11" t="s">
        <v>393</v>
      </c>
      <c r="B103" s="2">
        <v>45684</v>
      </c>
      <c r="C103" s="1">
        <v>2025</v>
      </c>
      <c r="D103" s="1" t="s">
        <v>29</v>
      </c>
      <c r="E103" s="1" t="s">
        <v>30</v>
      </c>
      <c r="F103" s="1" t="s">
        <v>142</v>
      </c>
      <c r="G103" s="1" t="s">
        <v>394</v>
      </c>
      <c r="H103" s="1" t="s">
        <v>89</v>
      </c>
      <c r="I103" s="1" t="s">
        <v>177</v>
      </c>
      <c r="J103" s="1" t="s">
        <v>178</v>
      </c>
      <c r="K103" s="1" t="s">
        <v>48</v>
      </c>
      <c r="L103" s="1" t="s">
        <v>179</v>
      </c>
      <c r="M103" s="1" t="s">
        <v>210</v>
      </c>
      <c r="N103" s="1">
        <v>5</v>
      </c>
      <c r="O103" s="1">
        <v>6130</v>
      </c>
      <c r="P103" s="1">
        <f t="shared" si="6"/>
        <v>30650</v>
      </c>
      <c r="Q103" s="1">
        <v>0</v>
      </c>
      <c r="R103" s="1">
        <f t="shared" si="7"/>
        <v>0</v>
      </c>
      <c r="S103" s="1">
        <f t="shared" si="8"/>
        <v>30650</v>
      </c>
      <c r="T103" s="1">
        <v>0.48</v>
      </c>
      <c r="U103" s="1">
        <f t="shared" si="9"/>
        <v>14712</v>
      </c>
      <c r="V103" s="1">
        <f t="shared" si="10"/>
        <v>15938</v>
      </c>
      <c r="W103" s="4">
        <f t="shared" si="11"/>
        <v>0.52</v>
      </c>
      <c r="X103" s="1" t="s">
        <v>65</v>
      </c>
      <c r="Y103" s="1" t="s">
        <v>72</v>
      </c>
      <c r="Z103" s="1" t="s">
        <v>120</v>
      </c>
      <c r="AA103" s="1"/>
      <c r="AB103" s="1"/>
      <c r="AC103" s="9" t="s">
        <v>42</v>
      </c>
      <c r="AE103" s="21" t="s">
        <v>63</v>
      </c>
      <c r="AF103">
        <v>433988.5</v>
      </c>
      <c r="AG103">
        <v>282092.52500000008</v>
      </c>
      <c r="AH103">
        <v>211</v>
      </c>
      <c r="AI103">
        <v>4.0787401574803148</v>
      </c>
    </row>
    <row r="104" spans="1:35">
      <c r="A104" s="11" t="s">
        <v>395</v>
      </c>
      <c r="B104" s="2">
        <v>45684</v>
      </c>
      <c r="C104" s="1">
        <v>2025</v>
      </c>
      <c r="D104" s="1" t="s">
        <v>29</v>
      </c>
      <c r="E104" s="1" t="s">
        <v>30</v>
      </c>
      <c r="F104" s="1" t="s">
        <v>142</v>
      </c>
      <c r="G104" s="1" t="s">
        <v>348</v>
      </c>
      <c r="H104" s="1" t="s">
        <v>33</v>
      </c>
      <c r="I104" s="1" t="s">
        <v>315</v>
      </c>
      <c r="J104" s="1" t="s">
        <v>316</v>
      </c>
      <c r="K104" s="1" t="s">
        <v>62</v>
      </c>
      <c r="L104" s="1" t="s">
        <v>85</v>
      </c>
      <c r="M104" s="1" t="s">
        <v>274</v>
      </c>
      <c r="N104" s="1">
        <v>2</v>
      </c>
      <c r="O104" s="1">
        <v>1170</v>
      </c>
      <c r="P104" s="1">
        <f t="shared" si="6"/>
        <v>2340</v>
      </c>
      <c r="Q104" s="1">
        <v>25</v>
      </c>
      <c r="R104" s="1">
        <f t="shared" si="7"/>
        <v>585</v>
      </c>
      <c r="S104" s="1">
        <f t="shared" si="8"/>
        <v>1755</v>
      </c>
      <c r="T104" s="1">
        <v>0.5</v>
      </c>
      <c r="U104" s="1">
        <f t="shared" si="9"/>
        <v>877.5</v>
      </c>
      <c r="V104" s="1">
        <f t="shared" si="10"/>
        <v>877.5</v>
      </c>
      <c r="W104" s="4">
        <f t="shared" si="11"/>
        <v>0.5</v>
      </c>
      <c r="X104" s="1" t="s">
        <v>56</v>
      </c>
      <c r="Y104" s="1" t="s">
        <v>72</v>
      </c>
      <c r="Z104" s="1" t="s">
        <v>41</v>
      </c>
      <c r="AA104" s="2">
        <v>45691</v>
      </c>
      <c r="AB104" s="1">
        <v>4</v>
      </c>
      <c r="AC104" s="9" t="s">
        <v>42</v>
      </c>
      <c r="AE104" s="21" t="s">
        <v>112</v>
      </c>
      <c r="AF104">
        <v>25912208.5</v>
      </c>
      <c r="AG104">
        <v>10883127.570000008</v>
      </c>
      <c r="AH104">
        <v>214</v>
      </c>
      <c r="AI104">
        <v>4.0614035087719298</v>
      </c>
    </row>
    <row r="105" spans="1:35">
      <c r="A105" s="11" t="s">
        <v>396</v>
      </c>
      <c r="B105" s="2">
        <v>45685</v>
      </c>
      <c r="C105" s="1">
        <v>2025</v>
      </c>
      <c r="D105" s="1" t="s">
        <v>29</v>
      </c>
      <c r="E105" s="1" t="s">
        <v>30</v>
      </c>
      <c r="F105" s="1" t="s">
        <v>167</v>
      </c>
      <c r="G105" s="1" t="s">
        <v>397</v>
      </c>
      <c r="H105" s="1" t="s">
        <v>89</v>
      </c>
      <c r="I105" s="1" t="s">
        <v>54</v>
      </c>
      <c r="J105" s="1" t="s">
        <v>55</v>
      </c>
      <c r="K105" s="1" t="s">
        <v>36</v>
      </c>
      <c r="L105" s="1" t="s">
        <v>112</v>
      </c>
      <c r="M105" s="1" t="s">
        <v>221</v>
      </c>
      <c r="N105" s="1">
        <v>1</v>
      </c>
      <c r="O105" s="1">
        <v>69680</v>
      </c>
      <c r="P105" s="1">
        <f t="shared" si="6"/>
        <v>69680</v>
      </c>
      <c r="Q105" s="1">
        <v>0</v>
      </c>
      <c r="R105" s="1">
        <f t="shared" si="7"/>
        <v>0</v>
      </c>
      <c r="S105" s="1">
        <f t="shared" si="8"/>
        <v>69680</v>
      </c>
      <c r="T105" s="1">
        <v>0.57999999999999996</v>
      </c>
      <c r="U105" s="1">
        <f t="shared" si="9"/>
        <v>40414.399999999994</v>
      </c>
      <c r="V105" s="1">
        <f t="shared" si="10"/>
        <v>29265.600000000006</v>
      </c>
      <c r="W105" s="4">
        <f t="shared" si="11"/>
        <v>0.4200000000000001</v>
      </c>
      <c r="X105" s="1" t="s">
        <v>39</v>
      </c>
      <c r="Y105" s="1" t="s">
        <v>72</v>
      </c>
      <c r="Z105" s="1" t="s">
        <v>41</v>
      </c>
      <c r="AA105" s="2">
        <v>45690</v>
      </c>
      <c r="AB105" s="1">
        <v>4</v>
      </c>
      <c r="AC105" s="9" t="s">
        <v>42</v>
      </c>
      <c r="AE105" s="21" t="s">
        <v>179</v>
      </c>
      <c r="AF105">
        <v>2883800</v>
      </c>
      <c r="AG105">
        <v>1499575.9999999998</v>
      </c>
      <c r="AH105">
        <v>211</v>
      </c>
      <c r="AI105">
        <v>4.1652173913043482</v>
      </c>
    </row>
    <row r="106" spans="1:35">
      <c r="A106" s="11" t="s">
        <v>398</v>
      </c>
      <c r="B106" s="2">
        <v>45685</v>
      </c>
      <c r="C106" s="1">
        <v>2025</v>
      </c>
      <c r="D106" s="1" t="s">
        <v>29</v>
      </c>
      <c r="E106" s="1" t="s">
        <v>30</v>
      </c>
      <c r="F106" s="1" t="s">
        <v>167</v>
      </c>
      <c r="G106" s="1" t="s">
        <v>399</v>
      </c>
      <c r="H106" s="1" t="s">
        <v>33</v>
      </c>
      <c r="I106" s="1" t="s">
        <v>326</v>
      </c>
      <c r="J106" s="1" t="s">
        <v>205</v>
      </c>
      <c r="K106" s="1" t="s">
        <v>78</v>
      </c>
      <c r="L106" s="1" t="s">
        <v>63</v>
      </c>
      <c r="M106" s="1" t="s">
        <v>266</v>
      </c>
      <c r="N106" s="1">
        <v>4</v>
      </c>
      <c r="O106" s="1">
        <v>960</v>
      </c>
      <c r="P106" s="1">
        <f t="shared" si="6"/>
        <v>3840</v>
      </c>
      <c r="Q106" s="1">
        <v>0</v>
      </c>
      <c r="R106" s="1">
        <f t="shared" si="7"/>
        <v>0</v>
      </c>
      <c r="S106" s="1">
        <f t="shared" si="8"/>
        <v>3840</v>
      </c>
      <c r="T106" s="1">
        <v>0.35</v>
      </c>
      <c r="U106" s="1">
        <f t="shared" si="9"/>
        <v>1344</v>
      </c>
      <c r="V106" s="1">
        <f t="shared" si="10"/>
        <v>2496</v>
      </c>
      <c r="W106" s="4">
        <f t="shared" si="11"/>
        <v>0.65</v>
      </c>
      <c r="X106" s="1" t="s">
        <v>65</v>
      </c>
      <c r="Y106" s="1" t="s">
        <v>81</v>
      </c>
      <c r="Z106" s="1" t="s">
        <v>41</v>
      </c>
      <c r="AA106" s="2">
        <v>45690</v>
      </c>
      <c r="AB106" s="1">
        <v>5</v>
      </c>
      <c r="AC106" s="9" t="s">
        <v>42</v>
      </c>
      <c r="AE106" s="21" t="s">
        <v>96</v>
      </c>
      <c r="AF106">
        <v>290019.5</v>
      </c>
      <c r="AG106">
        <v>110207.41</v>
      </c>
      <c r="AH106">
        <v>197</v>
      </c>
      <c r="AI106">
        <v>4.1219512195121952</v>
      </c>
    </row>
    <row r="107" spans="1:35">
      <c r="A107" s="11" t="s">
        <v>400</v>
      </c>
      <c r="B107" s="2">
        <v>45685</v>
      </c>
      <c r="C107" s="1">
        <v>2025</v>
      </c>
      <c r="D107" s="1" t="s">
        <v>29</v>
      </c>
      <c r="E107" s="1" t="s">
        <v>30</v>
      </c>
      <c r="F107" s="1" t="s">
        <v>167</v>
      </c>
      <c r="G107" s="1" t="s">
        <v>401</v>
      </c>
      <c r="H107" s="1" t="s">
        <v>89</v>
      </c>
      <c r="I107" s="1" t="s">
        <v>189</v>
      </c>
      <c r="J107" s="1" t="s">
        <v>190</v>
      </c>
      <c r="K107" s="1" t="s">
        <v>48</v>
      </c>
      <c r="L107" s="1" t="s">
        <v>150</v>
      </c>
      <c r="M107" s="1" t="s">
        <v>402</v>
      </c>
      <c r="N107" s="1">
        <v>5</v>
      </c>
      <c r="O107" s="1">
        <v>4000</v>
      </c>
      <c r="P107" s="1">
        <f t="shared" si="6"/>
        <v>20000</v>
      </c>
      <c r="Q107" s="1">
        <v>10</v>
      </c>
      <c r="R107" s="1">
        <f t="shared" si="7"/>
        <v>2000</v>
      </c>
      <c r="S107" s="1">
        <f t="shared" si="8"/>
        <v>18000</v>
      </c>
      <c r="T107" s="1">
        <v>0.52</v>
      </c>
      <c r="U107" s="1">
        <f t="shared" si="9"/>
        <v>9360</v>
      </c>
      <c r="V107" s="1">
        <f t="shared" si="10"/>
        <v>8640</v>
      </c>
      <c r="W107" s="4">
        <f t="shared" si="11"/>
        <v>0.48</v>
      </c>
      <c r="X107" s="1" t="s">
        <v>56</v>
      </c>
      <c r="Y107" s="1" t="s">
        <v>57</v>
      </c>
      <c r="Z107" s="1" t="s">
        <v>66</v>
      </c>
      <c r="AA107" s="1"/>
      <c r="AB107" s="1"/>
      <c r="AC107" s="9" t="s">
        <v>42</v>
      </c>
      <c r="AE107" s="21" t="s">
        <v>150</v>
      </c>
      <c r="AF107">
        <v>3677842.5</v>
      </c>
      <c r="AG107">
        <v>1765364.3999999992</v>
      </c>
      <c r="AH107">
        <v>218</v>
      </c>
      <c r="AI107">
        <v>4.2</v>
      </c>
    </row>
    <row r="108" spans="1:35">
      <c r="A108" s="11" t="s">
        <v>403</v>
      </c>
      <c r="B108" s="2">
        <v>45686</v>
      </c>
      <c r="C108" s="1">
        <v>2025</v>
      </c>
      <c r="D108" s="1" t="s">
        <v>29</v>
      </c>
      <c r="E108" s="1" t="s">
        <v>30</v>
      </c>
      <c r="F108" s="1" t="s">
        <v>31</v>
      </c>
      <c r="G108" s="1" t="s">
        <v>200</v>
      </c>
      <c r="H108" s="1" t="s">
        <v>33</v>
      </c>
      <c r="I108" s="1" t="s">
        <v>144</v>
      </c>
      <c r="J108" s="1" t="s">
        <v>145</v>
      </c>
      <c r="K108" s="1" t="s">
        <v>130</v>
      </c>
      <c r="L108" s="1" t="s">
        <v>150</v>
      </c>
      <c r="M108" s="1" t="s">
        <v>213</v>
      </c>
      <c r="N108" s="1">
        <v>5</v>
      </c>
      <c r="O108" s="1">
        <v>3450</v>
      </c>
      <c r="P108" s="1">
        <f t="shared" si="6"/>
        <v>17250</v>
      </c>
      <c r="Q108" s="1">
        <v>15</v>
      </c>
      <c r="R108" s="1">
        <f t="shared" si="7"/>
        <v>2587.5</v>
      </c>
      <c r="S108" s="1">
        <f t="shared" si="8"/>
        <v>14662.5</v>
      </c>
      <c r="T108" s="1">
        <v>0.52</v>
      </c>
      <c r="U108" s="1">
        <f t="shared" si="9"/>
        <v>7624.5</v>
      </c>
      <c r="V108" s="1">
        <f t="shared" si="10"/>
        <v>7038</v>
      </c>
      <c r="W108" s="4">
        <f t="shared" si="11"/>
        <v>0.48</v>
      </c>
      <c r="X108" s="1" t="s">
        <v>39</v>
      </c>
      <c r="Y108" s="1" t="s">
        <v>57</v>
      </c>
      <c r="Z108" s="1" t="s">
        <v>41</v>
      </c>
      <c r="AA108" s="2">
        <v>45692</v>
      </c>
      <c r="AB108" s="1">
        <v>4</v>
      </c>
      <c r="AC108" s="9" t="s">
        <v>42</v>
      </c>
      <c r="AE108" s="21" t="s">
        <v>85</v>
      </c>
      <c r="AF108">
        <v>1705040</v>
      </c>
      <c r="AG108">
        <v>852520</v>
      </c>
      <c r="AH108">
        <v>210</v>
      </c>
      <c r="AI108">
        <v>4.2320000000000002</v>
      </c>
    </row>
    <row r="109" spans="1:35">
      <c r="A109" s="11" t="s">
        <v>404</v>
      </c>
      <c r="B109" s="2">
        <v>45686</v>
      </c>
      <c r="C109" s="1">
        <v>2025</v>
      </c>
      <c r="D109" s="1" t="s">
        <v>29</v>
      </c>
      <c r="E109" s="1" t="s">
        <v>30</v>
      </c>
      <c r="F109" s="1" t="s">
        <v>31</v>
      </c>
      <c r="G109" s="1" t="s">
        <v>405</v>
      </c>
      <c r="H109" s="1" t="s">
        <v>33</v>
      </c>
      <c r="I109" s="1" t="s">
        <v>227</v>
      </c>
      <c r="J109" s="1" t="s">
        <v>228</v>
      </c>
      <c r="K109" s="1" t="s">
        <v>78</v>
      </c>
      <c r="L109" s="1" t="s">
        <v>179</v>
      </c>
      <c r="M109" s="1" t="s">
        <v>406</v>
      </c>
      <c r="N109" s="1">
        <v>3</v>
      </c>
      <c r="O109" s="1">
        <v>4240</v>
      </c>
      <c r="P109" s="1">
        <f t="shared" si="6"/>
        <v>12720</v>
      </c>
      <c r="Q109" s="1">
        <v>5</v>
      </c>
      <c r="R109" s="1">
        <f t="shared" si="7"/>
        <v>636</v>
      </c>
      <c r="S109" s="1">
        <f t="shared" si="8"/>
        <v>12084</v>
      </c>
      <c r="T109" s="1">
        <v>0.48</v>
      </c>
      <c r="U109" s="1">
        <f t="shared" si="9"/>
        <v>5800.32</v>
      </c>
      <c r="V109" s="1">
        <f t="shared" si="10"/>
        <v>6283.68</v>
      </c>
      <c r="W109" s="4">
        <f t="shared" si="11"/>
        <v>0.52</v>
      </c>
      <c r="X109" s="1" t="s">
        <v>50</v>
      </c>
      <c r="Y109" s="1" t="s">
        <v>81</v>
      </c>
      <c r="Z109" s="1" t="s">
        <v>41</v>
      </c>
      <c r="AA109" s="2">
        <v>45687</v>
      </c>
      <c r="AB109" s="1">
        <v>5</v>
      </c>
      <c r="AC109" s="9" t="s">
        <v>42</v>
      </c>
      <c r="AE109" s="21" t="s">
        <v>37</v>
      </c>
      <c r="AF109">
        <v>2170435.5</v>
      </c>
      <c r="AG109">
        <v>1150330.8150000002</v>
      </c>
      <c r="AH109">
        <v>226</v>
      </c>
      <c r="AI109">
        <v>4.2033898305084749</v>
      </c>
    </row>
    <row r="110" spans="1:35">
      <c r="A110" s="11" t="s">
        <v>407</v>
      </c>
      <c r="B110" s="2">
        <v>45686</v>
      </c>
      <c r="C110" s="1">
        <v>2025</v>
      </c>
      <c r="D110" s="1" t="s">
        <v>29</v>
      </c>
      <c r="E110" s="1" t="s">
        <v>30</v>
      </c>
      <c r="F110" s="1" t="s">
        <v>31</v>
      </c>
      <c r="G110" s="1" t="s">
        <v>408</v>
      </c>
      <c r="H110" s="1" t="s">
        <v>89</v>
      </c>
      <c r="I110" s="1" t="s">
        <v>154</v>
      </c>
      <c r="J110" s="1" t="s">
        <v>155</v>
      </c>
      <c r="K110" s="1" t="s">
        <v>48</v>
      </c>
      <c r="L110" s="1" t="s">
        <v>63</v>
      </c>
      <c r="M110" s="1" t="s">
        <v>160</v>
      </c>
      <c r="N110" s="1">
        <v>1</v>
      </c>
      <c r="O110" s="1">
        <v>810</v>
      </c>
      <c r="P110" s="1">
        <f t="shared" si="6"/>
        <v>810</v>
      </c>
      <c r="Q110" s="1">
        <v>15</v>
      </c>
      <c r="R110" s="1">
        <f t="shared" si="7"/>
        <v>121.5</v>
      </c>
      <c r="S110" s="1">
        <f t="shared" si="8"/>
        <v>688.5</v>
      </c>
      <c r="T110" s="1">
        <v>0.35</v>
      </c>
      <c r="U110" s="1">
        <f t="shared" si="9"/>
        <v>240.97499999999999</v>
      </c>
      <c r="V110" s="1">
        <f t="shared" si="10"/>
        <v>447.52499999999998</v>
      </c>
      <c r="W110" s="4">
        <f t="shared" si="11"/>
        <v>0.65</v>
      </c>
      <c r="X110" s="1" t="s">
        <v>50</v>
      </c>
      <c r="Y110" s="1" t="s">
        <v>81</v>
      </c>
      <c r="Z110" s="1" t="s">
        <v>51</v>
      </c>
      <c r="AA110" s="2">
        <v>45692</v>
      </c>
      <c r="AB110" s="1"/>
      <c r="AC110" s="9" t="s">
        <v>42</v>
      </c>
      <c r="AE110" s="21" t="s">
        <v>2609</v>
      </c>
      <c r="AF110">
        <v>38669814</v>
      </c>
      <c r="AG110">
        <v>17421282.444999993</v>
      </c>
      <c r="AH110">
        <v>1704</v>
      </c>
      <c r="AI110">
        <v>4.1523316062176168</v>
      </c>
    </row>
    <row r="111" spans="1:35">
      <c r="A111" s="11" t="s">
        <v>409</v>
      </c>
      <c r="B111" s="2">
        <v>45688</v>
      </c>
      <c r="C111" s="1">
        <v>2025</v>
      </c>
      <c r="D111" s="1" t="s">
        <v>29</v>
      </c>
      <c r="E111" s="1" t="s">
        <v>30</v>
      </c>
      <c r="F111" s="1" t="s">
        <v>74</v>
      </c>
      <c r="G111" s="1" t="s">
        <v>410</v>
      </c>
      <c r="H111" s="1" t="s">
        <v>33</v>
      </c>
      <c r="I111" s="1" t="s">
        <v>128</v>
      </c>
      <c r="J111" s="1" t="s">
        <v>129</v>
      </c>
      <c r="K111" s="1" t="s">
        <v>130</v>
      </c>
      <c r="L111" s="1" t="s">
        <v>179</v>
      </c>
      <c r="M111" s="1" t="s">
        <v>356</v>
      </c>
      <c r="N111" s="1">
        <v>1</v>
      </c>
      <c r="O111" s="1">
        <v>8410</v>
      </c>
      <c r="P111" s="1">
        <f t="shared" si="6"/>
        <v>8410</v>
      </c>
      <c r="Q111" s="1">
        <v>20</v>
      </c>
      <c r="R111" s="1">
        <f t="shared" si="7"/>
        <v>1682</v>
      </c>
      <c r="S111" s="1">
        <f t="shared" si="8"/>
        <v>6728</v>
      </c>
      <c r="T111" s="1">
        <v>0.48</v>
      </c>
      <c r="U111" s="1">
        <f t="shared" si="9"/>
        <v>3229.44</v>
      </c>
      <c r="V111" s="1">
        <f t="shared" si="10"/>
        <v>3498.56</v>
      </c>
      <c r="W111" s="4">
        <f t="shared" si="11"/>
        <v>0.52</v>
      </c>
      <c r="X111" s="1" t="s">
        <v>104</v>
      </c>
      <c r="Y111" s="1" t="s">
        <v>40</v>
      </c>
      <c r="Z111" s="1" t="s">
        <v>51</v>
      </c>
      <c r="AA111" s="2">
        <v>45691</v>
      </c>
      <c r="AB111" s="1"/>
      <c r="AC111" s="9" t="s">
        <v>42</v>
      </c>
    </row>
    <row r="112" spans="1:35">
      <c r="A112" s="11" t="s">
        <v>411</v>
      </c>
      <c r="B112" s="2">
        <v>45688</v>
      </c>
      <c r="C112" s="1">
        <v>2025</v>
      </c>
      <c r="D112" s="1" t="s">
        <v>29</v>
      </c>
      <c r="E112" s="1" t="s">
        <v>30</v>
      </c>
      <c r="F112" s="1" t="s">
        <v>74</v>
      </c>
      <c r="G112" s="1" t="s">
        <v>412</v>
      </c>
      <c r="H112" s="1" t="s">
        <v>89</v>
      </c>
      <c r="I112" s="1" t="s">
        <v>269</v>
      </c>
      <c r="J112" s="1" t="s">
        <v>70</v>
      </c>
      <c r="K112" s="1" t="s">
        <v>62</v>
      </c>
      <c r="L112" s="1" t="s">
        <v>85</v>
      </c>
      <c r="M112" s="1" t="s">
        <v>346</v>
      </c>
      <c r="N112" s="1">
        <v>3</v>
      </c>
      <c r="O112" s="1">
        <v>2650</v>
      </c>
      <c r="P112" s="1">
        <f t="shared" si="6"/>
        <v>7950</v>
      </c>
      <c r="Q112" s="1">
        <v>10</v>
      </c>
      <c r="R112" s="1">
        <f t="shared" si="7"/>
        <v>795</v>
      </c>
      <c r="S112" s="1">
        <f t="shared" si="8"/>
        <v>7155</v>
      </c>
      <c r="T112" s="1">
        <v>0.5</v>
      </c>
      <c r="U112" s="1">
        <f t="shared" si="9"/>
        <v>3577.5</v>
      </c>
      <c r="V112" s="1">
        <f t="shared" si="10"/>
        <v>3577.5</v>
      </c>
      <c r="W112" s="4">
        <f t="shared" si="11"/>
        <v>0.5</v>
      </c>
      <c r="X112" s="1" t="s">
        <v>147</v>
      </c>
      <c r="Y112" s="1" t="s">
        <v>57</v>
      </c>
      <c r="Z112" s="1" t="s">
        <v>41</v>
      </c>
      <c r="AA112" s="2">
        <v>45692</v>
      </c>
      <c r="AB112" s="1">
        <v>5</v>
      </c>
      <c r="AC112" s="9" t="s">
        <v>42</v>
      </c>
      <c r="AE112" s="7" t="s">
        <v>2619</v>
      </c>
    </row>
    <row r="113" spans="1:32">
      <c r="A113" s="11" t="s">
        <v>413</v>
      </c>
      <c r="B113" s="2">
        <v>45689</v>
      </c>
      <c r="C113" s="1">
        <v>2025</v>
      </c>
      <c r="D113" s="1" t="s">
        <v>414</v>
      </c>
      <c r="E113" s="1" t="s">
        <v>30</v>
      </c>
      <c r="F113" s="1" t="s">
        <v>99</v>
      </c>
      <c r="G113" s="1" t="s">
        <v>415</v>
      </c>
      <c r="H113" s="1" t="s">
        <v>33</v>
      </c>
      <c r="I113" s="1" t="s">
        <v>227</v>
      </c>
      <c r="J113" s="1" t="s">
        <v>228</v>
      </c>
      <c r="K113" s="1" t="s">
        <v>78</v>
      </c>
      <c r="L113" s="1" t="s">
        <v>63</v>
      </c>
      <c r="M113" s="1" t="s">
        <v>367</v>
      </c>
      <c r="N113" s="1">
        <v>2</v>
      </c>
      <c r="O113" s="1">
        <v>830</v>
      </c>
      <c r="P113" s="1">
        <f t="shared" si="6"/>
        <v>1660</v>
      </c>
      <c r="Q113" s="1">
        <v>15</v>
      </c>
      <c r="R113" s="1">
        <f t="shared" si="7"/>
        <v>249</v>
      </c>
      <c r="S113" s="1">
        <f t="shared" si="8"/>
        <v>1411</v>
      </c>
      <c r="T113" s="1">
        <v>0.35</v>
      </c>
      <c r="U113" s="1">
        <f t="shared" si="9"/>
        <v>493.84999999999997</v>
      </c>
      <c r="V113" s="1">
        <f t="shared" si="10"/>
        <v>917.15000000000009</v>
      </c>
      <c r="W113" s="4">
        <f t="shared" si="11"/>
        <v>0.65</v>
      </c>
      <c r="X113" s="1" t="s">
        <v>50</v>
      </c>
      <c r="Y113" s="1" t="s">
        <v>40</v>
      </c>
      <c r="Z113" s="1" t="s">
        <v>66</v>
      </c>
      <c r="AA113" s="1"/>
      <c r="AB113" s="1"/>
      <c r="AC113" s="9" t="s">
        <v>42</v>
      </c>
    </row>
    <row r="114" spans="1:32">
      <c r="A114" s="11" t="s">
        <v>416</v>
      </c>
      <c r="B114" s="2">
        <v>45689</v>
      </c>
      <c r="C114" s="1">
        <v>2025</v>
      </c>
      <c r="D114" s="1" t="s">
        <v>414</v>
      </c>
      <c r="E114" s="1" t="s">
        <v>30</v>
      </c>
      <c r="F114" s="1" t="s">
        <v>99</v>
      </c>
      <c r="G114" s="1" t="s">
        <v>417</v>
      </c>
      <c r="H114" s="1" t="s">
        <v>89</v>
      </c>
      <c r="I114" s="1" t="s">
        <v>371</v>
      </c>
      <c r="J114" s="1" t="s">
        <v>265</v>
      </c>
      <c r="K114" s="1" t="s">
        <v>78</v>
      </c>
      <c r="L114" s="1" t="s">
        <v>37</v>
      </c>
      <c r="M114" s="1" t="s">
        <v>91</v>
      </c>
      <c r="N114" s="1">
        <v>1</v>
      </c>
      <c r="O114" s="1">
        <v>2790</v>
      </c>
      <c r="P114" s="1">
        <f t="shared" si="6"/>
        <v>2790</v>
      </c>
      <c r="Q114" s="1">
        <v>10</v>
      </c>
      <c r="R114" s="1">
        <f t="shared" si="7"/>
        <v>279</v>
      </c>
      <c r="S114" s="1">
        <f t="shared" si="8"/>
        <v>2511</v>
      </c>
      <c r="T114" s="1">
        <v>0.47</v>
      </c>
      <c r="U114" s="1">
        <f t="shared" si="9"/>
        <v>1180.1699999999998</v>
      </c>
      <c r="V114" s="1">
        <f t="shared" si="10"/>
        <v>1330.8300000000002</v>
      </c>
      <c r="W114" s="4">
        <f t="shared" si="11"/>
        <v>0.53</v>
      </c>
      <c r="X114" s="1" t="s">
        <v>104</v>
      </c>
      <c r="Y114" s="1" t="s">
        <v>72</v>
      </c>
      <c r="Z114" s="1" t="s">
        <v>51</v>
      </c>
      <c r="AA114" s="2">
        <v>45692</v>
      </c>
      <c r="AB114" s="1"/>
      <c r="AC114" s="9" t="s">
        <v>42</v>
      </c>
      <c r="AE114" s="20" t="s">
        <v>2608</v>
      </c>
      <c r="AF114" t="s">
        <v>2611</v>
      </c>
    </row>
    <row r="115" spans="1:32">
      <c r="A115" s="11" t="s">
        <v>418</v>
      </c>
      <c r="B115" s="2">
        <v>45689</v>
      </c>
      <c r="C115" s="1">
        <v>2025</v>
      </c>
      <c r="D115" s="1" t="s">
        <v>414</v>
      </c>
      <c r="E115" s="1" t="s">
        <v>30</v>
      </c>
      <c r="F115" s="1" t="s">
        <v>99</v>
      </c>
      <c r="G115" s="1" t="s">
        <v>296</v>
      </c>
      <c r="H115" s="1" t="s">
        <v>33</v>
      </c>
      <c r="I115" s="1" t="s">
        <v>189</v>
      </c>
      <c r="J115" s="1" t="s">
        <v>190</v>
      </c>
      <c r="K115" s="1" t="s">
        <v>48</v>
      </c>
      <c r="L115" s="1" t="s">
        <v>179</v>
      </c>
      <c r="M115" s="1" t="s">
        <v>243</v>
      </c>
      <c r="N115" s="1">
        <v>3</v>
      </c>
      <c r="O115" s="1">
        <v>5400</v>
      </c>
      <c r="P115" s="1">
        <f t="shared" si="6"/>
        <v>16200</v>
      </c>
      <c r="Q115" s="1">
        <v>30</v>
      </c>
      <c r="R115" s="1">
        <f t="shared" si="7"/>
        <v>4860</v>
      </c>
      <c r="S115" s="1">
        <f t="shared" si="8"/>
        <v>11340</v>
      </c>
      <c r="T115" s="1">
        <v>0.48</v>
      </c>
      <c r="U115" s="1">
        <f t="shared" si="9"/>
        <v>5443.2</v>
      </c>
      <c r="V115" s="1">
        <f t="shared" si="10"/>
        <v>5896.8</v>
      </c>
      <c r="W115" s="4">
        <f t="shared" si="11"/>
        <v>0.52</v>
      </c>
      <c r="X115" s="1" t="s">
        <v>92</v>
      </c>
      <c r="Y115" s="1" t="s">
        <v>57</v>
      </c>
      <c r="Z115" s="1" t="s">
        <v>120</v>
      </c>
      <c r="AA115" s="1"/>
      <c r="AB115" s="1"/>
      <c r="AC115" s="9" t="s">
        <v>42</v>
      </c>
      <c r="AE115" s="21" t="s">
        <v>57</v>
      </c>
      <c r="AF115" s="29">
        <v>52301.170000000006</v>
      </c>
    </row>
    <row r="116" spans="1:32">
      <c r="A116" s="11" t="s">
        <v>419</v>
      </c>
      <c r="B116" s="2">
        <v>45690</v>
      </c>
      <c r="C116" s="1">
        <v>2025</v>
      </c>
      <c r="D116" s="1" t="s">
        <v>414</v>
      </c>
      <c r="E116" s="1" t="s">
        <v>30</v>
      </c>
      <c r="F116" s="1" t="s">
        <v>126</v>
      </c>
      <c r="G116" s="1" t="s">
        <v>420</v>
      </c>
      <c r="H116" s="1" t="s">
        <v>33</v>
      </c>
      <c r="I116" s="1" t="s">
        <v>219</v>
      </c>
      <c r="J116" s="1" t="s">
        <v>220</v>
      </c>
      <c r="K116" s="1" t="s">
        <v>118</v>
      </c>
      <c r="L116" s="1" t="s">
        <v>85</v>
      </c>
      <c r="M116" s="1" t="s">
        <v>343</v>
      </c>
      <c r="N116" s="1">
        <v>1</v>
      </c>
      <c r="O116" s="1">
        <v>3340</v>
      </c>
      <c r="P116" s="1">
        <f t="shared" si="6"/>
        <v>3340</v>
      </c>
      <c r="Q116" s="1">
        <v>30</v>
      </c>
      <c r="R116" s="1">
        <f t="shared" si="7"/>
        <v>1002</v>
      </c>
      <c r="S116" s="1">
        <f t="shared" si="8"/>
        <v>2338</v>
      </c>
      <c r="T116" s="1">
        <v>0.5</v>
      </c>
      <c r="U116" s="1">
        <f t="shared" si="9"/>
        <v>1169</v>
      </c>
      <c r="V116" s="1">
        <f t="shared" si="10"/>
        <v>1169</v>
      </c>
      <c r="W116" s="4">
        <f t="shared" si="11"/>
        <v>0.5</v>
      </c>
      <c r="X116" s="1" t="s">
        <v>147</v>
      </c>
      <c r="Y116" s="1" t="s">
        <v>40</v>
      </c>
      <c r="Z116" s="1" t="s">
        <v>41</v>
      </c>
      <c r="AA116" s="2">
        <v>45696</v>
      </c>
      <c r="AB116" s="1">
        <v>5</v>
      </c>
      <c r="AC116" s="9" t="s">
        <v>42</v>
      </c>
      <c r="AE116" s="21" t="s">
        <v>2609</v>
      </c>
      <c r="AF116" s="29">
        <v>52301.170000000006</v>
      </c>
    </row>
    <row r="117" spans="1:32">
      <c r="A117" s="11" t="s">
        <v>421</v>
      </c>
      <c r="B117" s="2">
        <v>45690</v>
      </c>
      <c r="C117" s="1">
        <v>2025</v>
      </c>
      <c r="D117" s="1" t="s">
        <v>414</v>
      </c>
      <c r="E117" s="1" t="s">
        <v>30</v>
      </c>
      <c r="F117" s="1" t="s">
        <v>126</v>
      </c>
      <c r="G117" s="1" t="s">
        <v>422</v>
      </c>
      <c r="H117" s="1" t="s">
        <v>33</v>
      </c>
      <c r="I117" s="1" t="s">
        <v>204</v>
      </c>
      <c r="J117" s="1" t="s">
        <v>205</v>
      </c>
      <c r="K117" s="1" t="s">
        <v>78</v>
      </c>
      <c r="L117" s="1" t="s">
        <v>79</v>
      </c>
      <c r="M117" s="1" t="s">
        <v>310</v>
      </c>
      <c r="N117" s="1">
        <v>4</v>
      </c>
      <c r="O117" s="1">
        <v>3900</v>
      </c>
      <c r="P117" s="1">
        <f t="shared" si="6"/>
        <v>15600</v>
      </c>
      <c r="Q117" s="1">
        <v>25</v>
      </c>
      <c r="R117" s="1">
        <f t="shared" si="7"/>
        <v>3900</v>
      </c>
      <c r="S117" s="1">
        <f t="shared" si="8"/>
        <v>11700</v>
      </c>
      <c r="T117" s="1">
        <v>0.45</v>
      </c>
      <c r="U117" s="1">
        <f t="shared" si="9"/>
        <v>5265</v>
      </c>
      <c r="V117" s="1">
        <f t="shared" si="10"/>
        <v>6435</v>
      </c>
      <c r="W117" s="4">
        <f t="shared" si="11"/>
        <v>0.55000000000000004</v>
      </c>
      <c r="X117" s="1" t="s">
        <v>92</v>
      </c>
      <c r="Y117" s="1" t="s">
        <v>81</v>
      </c>
      <c r="Z117" s="1" t="s">
        <v>66</v>
      </c>
      <c r="AA117" s="1"/>
      <c r="AB117" s="1"/>
      <c r="AC117" s="9" t="s">
        <v>42</v>
      </c>
    </row>
    <row r="118" spans="1:32">
      <c r="A118" s="11" t="s">
        <v>423</v>
      </c>
      <c r="B118" s="2">
        <v>45690</v>
      </c>
      <c r="C118" s="1">
        <v>2025</v>
      </c>
      <c r="D118" s="1" t="s">
        <v>414</v>
      </c>
      <c r="E118" s="1" t="s">
        <v>30</v>
      </c>
      <c r="F118" s="1" t="s">
        <v>126</v>
      </c>
      <c r="G118" s="1" t="s">
        <v>304</v>
      </c>
      <c r="H118" s="1" t="s">
        <v>89</v>
      </c>
      <c r="I118" s="1" t="s">
        <v>154</v>
      </c>
      <c r="J118" s="1" t="s">
        <v>155</v>
      </c>
      <c r="K118" s="1" t="s">
        <v>48</v>
      </c>
      <c r="L118" s="1" t="s">
        <v>63</v>
      </c>
      <c r="M118" s="1" t="s">
        <v>64</v>
      </c>
      <c r="N118" s="1">
        <v>2</v>
      </c>
      <c r="O118" s="1">
        <v>440</v>
      </c>
      <c r="P118" s="1">
        <f t="shared" si="6"/>
        <v>880</v>
      </c>
      <c r="Q118" s="1">
        <v>30</v>
      </c>
      <c r="R118" s="1">
        <f t="shared" si="7"/>
        <v>264</v>
      </c>
      <c r="S118" s="1">
        <f t="shared" si="8"/>
        <v>616</v>
      </c>
      <c r="T118" s="1">
        <v>0.35</v>
      </c>
      <c r="U118" s="1">
        <f t="shared" si="9"/>
        <v>215.6</v>
      </c>
      <c r="V118" s="1">
        <f t="shared" si="10"/>
        <v>400.4</v>
      </c>
      <c r="W118" s="4">
        <f t="shared" si="11"/>
        <v>0.64999999999999991</v>
      </c>
      <c r="X118" s="1" t="s">
        <v>92</v>
      </c>
      <c r="Y118" s="1" t="s">
        <v>40</v>
      </c>
      <c r="Z118" s="1" t="s">
        <v>41</v>
      </c>
      <c r="AA118" s="2">
        <v>45691</v>
      </c>
      <c r="AB118" s="1">
        <v>5</v>
      </c>
      <c r="AC118" s="9" t="s">
        <v>42</v>
      </c>
      <c r="AE118" s="7" t="s">
        <v>2625</v>
      </c>
    </row>
    <row r="119" spans="1:32">
      <c r="A119" s="11" t="s">
        <v>424</v>
      </c>
      <c r="B119" s="2">
        <v>45690</v>
      </c>
      <c r="C119" s="1">
        <v>2025</v>
      </c>
      <c r="D119" s="1" t="s">
        <v>414</v>
      </c>
      <c r="E119" s="1" t="s">
        <v>30</v>
      </c>
      <c r="F119" s="1" t="s">
        <v>126</v>
      </c>
      <c r="G119" s="1" t="s">
        <v>425</v>
      </c>
      <c r="H119" s="1" t="s">
        <v>89</v>
      </c>
      <c r="I119" s="1" t="s">
        <v>189</v>
      </c>
      <c r="J119" s="1" t="s">
        <v>190</v>
      </c>
      <c r="K119" s="1" t="s">
        <v>48</v>
      </c>
      <c r="L119" s="1" t="s">
        <v>85</v>
      </c>
      <c r="M119" s="1" t="s">
        <v>346</v>
      </c>
      <c r="N119" s="1">
        <v>5</v>
      </c>
      <c r="O119" s="1">
        <v>4070</v>
      </c>
      <c r="P119" s="1">
        <f t="shared" si="6"/>
        <v>20350</v>
      </c>
      <c r="Q119" s="1">
        <v>15</v>
      </c>
      <c r="R119" s="1">
        <f t="shared" si="7"/>
        <v>3052.5</v>
      </c>
      <c r="S119" s="1">
        <f t="shared" si="8"/>
        <v>17297.5</v>
      </c>
      <c r="T119" s="1">
        <v>0.5</v>
      </c>
      <c r="U119" s="1">
        <f t="shared" si="9"/>
        <v>8648.75</v>
      </c>
      <c r="V119" s="1">
        <f t="shared" si="10"/>
        <v>8648.75</v>
      </c>
      <c r="W119" s="4">
        <f t="shared" si="11"/>
        <v>0.5</v>
      </c>
      <c r="X119" s="1" t="s">
        <v>147</v>
      </c>
      <c r="Y119" s="1" t="s">
        <v>72</v>
      </c>
      <c r="Z119" s="1" t="s">
        <v>51</v>
      </c>
      <c r="AA119" s="2">
        <v>45695</v>
      </c>
      <c r="AB119" s="1"/>
      <c r="AC119" s="9" t="s">
        <v>42</v>
      </c>
    </row>
    <row r="120" spans="1:32">
      <c r="A120" s="11" t="s">
        <v>426</v>
      </c>
      <c r="B120" s="2">
        <v>45690</v>
      </c>
      <c r="C120" s="1">
        <v>2025</v>
      </c>
      <c r="D120" s="1" t="s">
        <v>414</v>
      </c>
      <c r="E120" s="1" t="s">
        <v>30</v>
      </c>
      <c r="F120" s="1" t="s">
        <v>126</v>
      </c>
      <c r="G120" s="1" t="s">
        <v>427</v>
      </c>
      <c r="H120" s="1" t="s">
        <v>33</v>
      </c>
      <c r="I120" s="1" t="s">
        <v>76</v>
      </c>
      <c r="J120" s="1" t="s">
        <v>77</v>
      </c>
      <c r="K120" s="1" t="s">
        <v>78</v>
      </c>
      <c r="L120" s="1" t="s">
        <v>79</v>
      </c>
      <c r="M120" s="1" t="s">
        <v>224</v>
      </c>
      <c r="N120" s="1">
        <v>5</v>
      </c>
      <c r="O120" s="1">
        <v>410</v>
      </c>
      <c r="P120" s="1">
        <f t="shared" si="6"/>
        <v>2050</v>
      </c>
      <c r="Q120" s="1">
        <v>0</v>
      </c>
      <c r="R120" s="1">
        <f t="shared" si="7"/>
        <v>0</v>
      </c>
      <c r="S120" s="1">
        <f t="shared" si="8"/>
        <v>2050</v>
      </c>
      <c r="T120" s="1">
        <v>0.45</v>
      </c>
      <c r="U120" s="1">
        <f t="shared" si="9"/>
        <v>922.5</v>
      </c>
      <c r="V120" s="1">
        <f t="shared" si="10"/>
        <v>1127.5</v>
      </c>
      <c r="W120" s="4">
        <f t="shared" si="11"/>
        <v>0.55000000000000004</v>
      </c>
      <c r="X120" s="1" t="s">
        <v>92</v>
      </c>
      <c r="Y120" s="1" t="s">
        <v>81</v>
      </c>
      <c r="Z120" s="1" t="s">
        <v>41</v>
      </c>
      <c r="AA120" s="2">
        <v>45692</v>
      </c>
      <c r="AB120" s="1">
        <v>5</v>
      </c>
      <c r="AC120" s="9" t="s">
        <v>42</v>
      </c>
      <c r="AE120" s="20" t="s">
        <v>2608</v>
      </c>
      <c r="AF120" t="s">
        <v>2626</v>
      </c>
    </row>
    <row r="121" spans="1:32">
      <c r="A121" s="11" t="s">
        <v>428</v>
      </c>
      <c r="B121" s="2">
        <v>45690</v>
      </c>
      <c r="C121" s="1">
        <v>2025</v>
      </c>
      <c r="D121" s="1" t="s">
        <v>414</v>
      </c>
      <c r="E121" s="1" t="s">
        <v>30</v>
      </c>
      <c r="F121" s="1" t="s">
        <v>126</v>
      </c>
      <c r="G121" s="1" t="s">
        <v>429</v>
      </c>
      <c r="H121" s="1" t="s">
        <v>33</v>
      </c>
      <c r="I121" s="1" t="s">
        <v>34</v>
      </c>
      <c r="J121" s="1" t="s">
        <v>35</v>
      </c>
      <c r="K121" s="1" t="s">
        <v>36</v>
      </c>
      <c r="L121" s="1" t="s">
        <v>150</v>
      </c>
      <c r="M121" s="1" t="s">
        <v>294</v>
      </c>
      <c r="N121" s="1">
        <v>4</v>
      </c>
      <c r="O121" s="1">
        <v>1570</v>
      </c>
      <c r="P121" s="1">
        <f t="shared" si="6"/>
        <v>6280</v>
      </c>
      <c r="Q121" s="1">
        <v>15</v>
      </c>
      <c r="R121" s="1">
        <f t="shared" si="7"/>
        <v>942</v>
      </c>
      <c r="S121" s="1">
        <f t="shared" si="8"/>
        <v>5338</v>
      </c>
      <c r="T121" s="1">
        <v>0.52</v>
      </c>
      <c r="U121" s="1">
        <f t="shared" si="9"/>
        <v>2775.76</v>
      </c>
      <c r="V121" s="1">
        <f t="shared" si="10"/>
        <v>2562.2399999999998</v>
      </c>
      <c r="W121" s="4">
        <f t="shared" si="11"/>
        <v>0.48</v>
      </c>
      <c r="X121" s="1" t="s">
        <v>147</v>
      </c>
      <c r="Y121" s="1" t="s">
        <v>72</v>
      </c>
      <c r="Z121" s="1" t="s">
        <v>41</v>
      </c>
      <c r="AA121" s="2">
        <v>45691</v>
      </c>
      <c r="AB121" s="1">
        <v>5</v>
      </c>
      <c r="AC121" s="9" t="s">
        <v>42</v>
      </c>
      <c r="AE121" s="21" t="s">
        <v>79</v>
      </c>
      <c r="AF121" s="29"/>
    </row>
    <row r="122" spans="1:32">
      <c r="A122" s="11" t="s">
        <v>430</v>
      </c>
      <c r="B122" s="2">
        <v>45690</v>
      </c>
      <c r="C122" s="1">
        <v>2025</v>
      </c>
      <c r="D122" s="1" t="s">
        <v>414</v>
      </c>
      <c r="E122" s="1" t="s">
        <v>30</v>
      </c>
      <c r="F122" s="1" t="s">
        <v>126</v>
      </c>
      <c r="G122" s="1" t="s">
        <v>431</v>
      </c>
      <c r="H122" s="1" t="s">
        <v>89</v>
      </c>
      <c r="I122" s="1" t="s">
        <v>116</v>
      </c>
      <c r="J122" s="1" t="s">
        <v>117</v>
      </c>
      <c r="K122" s="1" t="s">
        <v>118</v>
      </c>
      <c r="L122" s="1" t="s">
        <v>37</v>
      </c>
      <c r="M122" s="1" t="s">
        <v>49</v>
      </c>
      <c r="N122" s="1">
        <v>4</v>
      </c>
      <c r="O122" s="1">
        <v>3850</v>
      </c>
      <c r="P122" s="1">
        <f t="shared" si="6"/>
        <v>15400</v>
      </c>
      <c r="Q122" s="1">
        <v>0</v>
      </c>
      <c r="R122" s="1">
        <f t="shared" si="7"/>
        <v>0</v>
      </c>
      <c r="S122" s="1">
        <f t="shared" si="8"/>
        <v>15400</v>
      </c>
      <c r="T122" s="1">
        <v>0.47</v>
      </c>
      <c r="U122" s="1">
        <f t="shared" si="9"/>
        <v>7238</v>
      </c>
      <c r="V122" s="1">
        <f t="shared" si="10"/>
        <v>8162</v>
      </c>
      <c r="W122" s="4">
        <f t="shared" si="11"/>
        <v>0.53</v>
      </c>
      <c r="X122" s="1" t="s">
        <v>50</v>
      </c>
      <c r="Y122" s="1" t="s">
        <v>72</v>
      </c>
      <c r="Z122" s="1" t="s">
        <v>41</v>
      </c>
      <c r="AA122" s="2">
        <v>45691</v>
      </c>
      <c r="AB122" s="1">
        <v>5</v>
      </c>
      <c r="AC122" s="9" t="s">
        <v>42</v>
      </c>
      <c r="AE122" s="21" t="s">
        <v>179</v>
      </c>
      <c r="AF122" s="29"/>
    </row>
    <row r="123" spans="1:32">
      <c r="A123" s="11" t="s">
        <v>432</v>
      </c>
      <c r="B123" s="2">
        <v>45691</v>
      </c>
      <c r="C123" s="1">
        <v>2025</v>
      </c>
      <c r="D123" s="1" t="s">
        <v>414</v>
      </c>
      <c r="E123" s="1" t="s">
        <v>30</v>
      </c>
      <c r="F123" s="1" t="s">
        <v>142</v>
      </c>
      <c r="G123" s="1" t="s">
        <v>433</v>
      </c>
      <c r="H123" s="1" t="s">
        <v>33</v>
      </c>
      <c r="I123" s="1" t="s">
        <v>434</v>
      </c>
      <c r="J123" s="1" t="s">
        <v>435</v>
      </c>
      <c r="K123" s="1" t="s">
        <v>130</v>
      </c>
      <c r="L123" s="1" t="s">
        <v>96</v>
      </c>
      <c r="M123" s="1" t="s">
        <v>436</v>
      </c>
      <c r="N123" s="1">
        <v>4</v>
      </c>
      <c r="O123" s="1">
        <v>460</v>
      </c>
      <c r="P123" s="1">
        <f t="shared" si="6"/>
        <v>1840</v>
      </c>
      <c r="Q123" s="1">
        <v>20</v>
      </c>
      <c r="R123" s="1">
        <f t="shared" si="7"/>
        <v>368</v>
      </c>
      <c r="S123" s="1">
        <f t="shared" si="8"/>
        <v>1472</v>
      </c>
      <c r="T123" s="1">
        <v>0.62</v>
      </c>
      <c r="U123" s="1">
        <f t="shared" si="9"/>
        <v>912.64</v>
      </c>
      <c r="V123" s="1">
        <f t="shared" si="10"/>
        <v>559.36</v>
      </c>
      <c r="W123" s="4">
        <f t="shared" si="11"/>
        <v>0.38</v>
      </c>
      <c r="X123" s="1" t="s">
        <v>65</v>
      </c>
      <c r="Y123" s="1" t="s">
        <v>57</v>
      </c>
      <c r="Z123" s="1" t="s">
        <v>41</v>
      </c>
      <c r="AA123" s="2">
        <v>45694</v>
      </c>
      <c r="AB123" s="1">
        <v>5</v>
      </c>
      <c r="AC123" s="9" t="s">
        <v>42</v>
      </c>
      <c r="AE123" s="21" t="s">
        <v>63</v>
      </c>
      <c r="AF123" s="29"/>
    </row>
    <row r="124" spans="1:32">
      <c r="A124" s="11" t="s">
        <v>437</v>
      </c>
      <c r="B124" s="2">
        <v>45691</v>
      </c>
      <c r="C124" s="1">
        <v>2025</v>
      </c>
      <c r="D124" s="1" t="s">
        <v>414</v>
      </c>
      <c r="E124" s="1" t="s">
        <v>30</v>
      </c>
      <c r="F124" s="1" t="s">
        <v>142</v>
      </c>
      <c r="G124" s="1" t="s">
        <v>438</v>
      </c>
      <c r="H124" s="1" t="s">
        <v>33</v>
      </c>
      <c r="I124" s="1" t="s">
        <v>439</v>
      </c>
      <c r="J124" s="1" t="s">
        <v>251</v>
      </c>
      <c r="K124" s="1" t="s">
        <v>36</v>
      </c>
      <c r="L124" s="1" t="s">
        <v>85</v>
      </c>
      <c r="M124" s="1" t="s">
        <v>156</v>
      </c>
      <c r="N124" s="1">
        <v>1</v>
      </c>
      <c r="O124" s="1">
        <v>1090</v>
      </c>
      <c r="P124" s="1">
        <f t="shared" si="6"/>
        <v>1090</v>
      </c>
      <c r="Q124" s="1">
        <v>30</v>
      </c>
      <c r="R124" s="1">
        <f t="shared" si="7"/>
        <v>327</v>
      </c>
      <c r="S124" s="1">
        <f t="shared" si="8"/>
        <v>763</v>
      </c>
      <c r="T124" s="1">
        <v>0.5</v>
      </c>
      <c r="U124" s="1">
        <f t="shared" si="9"/>
        <v>381.5</v>
      </c>
      <c r="V124" s="1">
        <f t="shared" si="10"/>
        <v>381.5</v>
      </c>
      <c r="W124" s="4">
        <f t="shared" si="11"/>
        <v>0.5</v>
      </c>
      <c r="X124" s="1" t="s">
        <v>56</v>
      </c>
      <c r="Y124" s="1" t="s">
        <v>40</v>
      </c>
      <c r="Z124" s="1" t="s">
        <v>41</v>
      </c>
      <c r="AA124" s="2">
        <v>45696</v>
      </c>
      <c r="AB124" s="1">
        <v>4</v>
      </c>
      <c r="AC124" s="9" t="s">
        <v>42</v>
      </c>
      <c r="AE124" s="21" t="s">
        <v>2609</v>
      </c>
      <c r="AF124" s="29"/>
    </row>
    <row r="125" spans="1:32">
      <c r="A125" s="11" t="s">
        <v>440</v>
      </c>
      <c r="B125" s="2">
        <v>45691</v>
      </c>
      <c r="C125" s="1">
        <v>2025</v>
      </c>
      <c r="D125" s="1" t="s">
        <v>414</v>
      </c>
      <c r="E125" s="1" t="s">
        <v>30</v>
      </c>
      <c r="F125" s="1" t="s">
        <v>142</v>
      </c>
      <c r="G125" s="1" t="s">
        <v>318</v>
      </c>
      <c r="H125" s="1" t="s">
        <v>89</v>
      </c>
      <c r="I125" s="1" t="s">
        <v>46</v>
      </c>
      <c r="J125" s="1" t="s">
        <v>47</v>
      </c>
      <c r="K125" s="1" t="s">
        <v>48</v>
      </c>
      <c r="L125" s="1" t="s">
        <v>79</v>
      </c>
      <c r="M125" s="1" t="s">
        <v>281</v>
      </c>
      <c r="N125" s="1">
        <v>3</v>
      </c>
      <c r="O125" s="1">
        <v>3170</v>
      </c>
      <c r="P125" s="1">
        <f t="shared" si="6"/>
        <v>9510</v>
      </c>
      <c r="Q125" s="1">
        <v>10</v>
      </c>
      <c r="R125" s="1">
        <f t="shared" si="7"/>
        <v>951</v>
      </c>
      <c r="S125" s="1">
        <f t="shared" si="8"/>
        <v>8559</v>
      </c>
      <c r="T125" s="1">
        <v>0.45</v>
      </c>
      <c r="U125" s="1">
        <f t="shared" si="9"/>
        <v>3851.55</v>
      </c>
      <c r="V125" s="1">
        <f t="shared" si="10"/>
        <v>4707.45</v>
      </c>
      <c r="W125" s="4">
        <f t="shared" si="11"/>
        <v>0.54999999999999993</v>
      </c>
      <c r="X125" s="1" t="s">
        <v>104</v>
      </c>
      <c r="Y125" s="1" t="s">
        <v>81</v>
      </c>
      <c r="Z125" s="1" t="s">
        <v>41</v>
      </c>
      <c r="AA125" s="2">
        <v>45698</v>
      </c>
      <c r="AB125" s="1">
        <v>4</v>
      </c>
      <c r="AC125" s="9" t="s">
        <v>42</v>
      </c>
    </row>
    <row r="126" spans="1:32">
      <c r="A126" s="11" t="s">
        <v>441</v>
      </c>
      <c r="B126" s="2">
        <v>45691</v>
      </c>
      <c r="C126" s="1">
        <v>2025</v>
      </c>
      <c r="D126" s="1" t="s">
        <v>414</v>
      </c>
      <c r="E126" s="1" t="s">
        <v>30</v>
      </c>
      <c r="F126" s="1" t="s">
        <v>142</v>
      </c>
      <c r="G126" s="1" t="s">
        <v>442</v>
      </c>
      <c r="H126" s="1" t="s">
        <v>33</v>
      </c>
      <c r="I126" s="1" t="s">
        <v>227</v>
      </c>
      <c r="J126" s="1" t="s">
        <v>228</v>
      </c>
      <c r="K126" s="1" t="s">
        <v>78</v>
      </c>
      <c r="L126" s="1" t="s">
        <v>112</v>
      </c>
      <c r="M126" s="1" t="s">
        <v>340</v>
      </c>
      <c r="N126" s="1">
        <v>1</v>
      </c>
      <c r="O126" s="1">
        <v>74720</v>
      </c>
      <c r="P126" s="1">
        <f t="shared" si="6"/>
        <v>74720</v>
      </c>
      <c r="Q126" s="1">
        <v>0</v>
      </c>
      <c r="R126" s="1">
        <f t="shared" si="7"/>
        <v>0</v>
      </c>
      <c r="S126" s="1">
        <f t="shared" si="8"/>
        <v>74720</v>
      </c>
      <c r="T126" s="1">
        <v>0.57999999999999996</v>
      </c>
      <c r="U126" s="1">
        <f t="shared" si="9"/>
        <v>43337.599999999999</v>
      </c>
      <c r="V126" s="1">
        <f t="shared" si="10"/>
        <v>31382.400000000001</v>
      </c>
      <c r="W126" s="4">
        <f t="shared" si="11"/>
        <v>0.42000000000000004</v>
      </c>
      <c r="X126" s="1" t="s">
        <v>39</v>
      </c>
      <c r="Y126" s="1" t="s">
        <v>57</v>
      </c>
      <c r="Z126" s="1" t="s">
        <v>41</v>
      </c>
      <c r="AA126" s="2">
        <v>45696</v>
      </c>
      <c r="AB126" s="1">
        <v>5</v>
      </c>
      <c r="AC126" s="9" t="s">
        <v>42</v>
      </c>
    </row>
    <row r="127" spans="1:32">
      <c r="A127" s="11" t="s">
        <v>443</v>
      </c>
      <c r="B127" s="2">
        <v>45692</v>
      </c>
      <c r="C127" s="1">
        <v>2025</v>
      </c>
      <c r="D127" s="1" t="s">
        <v>414</v>
      </c>
      <c r="E127" s="1" t="s">
        <v>30</v>
      </c>
      <c r="F127" s="1" t="s">
        <v>167</v>
      </c>
      <c r="G127" s="1" t="s">
        <v>444</v>
      </c>
      <c r="H127" s="1" t="s">
        <v>33</v>
      </c>
      <c r="I127" s="1" t="s">
        <v>163</v>
      </c>
      <c r="J127" s="1" t="s">
        <v>164</v>
      </c>
      <c r="K127" s="1" t="s">
        <v>130</v>
      </c>
      <c r="L127" s="1" t="s">
        <v>85</v>
      </c>
      <c r="M127" s="1" t="s">
        <v>346</v>
      </c>
      <c r="N127" s="1">
        <v>3</v>
      </c>
      <c r="O127" s="1">
        <v>3280</v>
      </c>
      <c r="P127" s="1">
        <f t="shared" si="6"/>
        <v>9840</v>
      </c>
      <c r="Q127" s="1">
        <v>0</v>
      </c>
      <c r="R127" s="1">
        <f t="shared" si="7"/>
        <v>0</v>
      </c>
      <c r="S127" s="1">
        <f t="shared" si="8"/>
        <v>9840</v>
      </c>
      <c r="T127" s="1">
        <v>0.5</v>
      </c>
      <c r="U127" s="1">
        <f t="shared" si="9"/>
        <v>4920</v>
      </c>
      <c r="V127" s="1">
        <f t="shared" si="10"/>
        <v>4920</v>
      </c>
      <c r="W127" s="4">
        <f t="shared" si="11"/>
        <v>0.5</v>
      </c>
      <c r="X127" s="1" t="s">
        <v>104</v>
      </c>
      <c r="Y127" s="1" t="s">
        <v>72</v>
      </c>
      <c r="Z127" s="1" t="s">
        <v>41</v>
      </c>
      <c r="AA127" s="2">
        <v>45694</v>
      </c>
      <c r="AB127" s="1">
        <v>5</v>
      </c>
      <c r="AC127" s="9" t="s">
        <v>42</v>
      </c>
    </row>
    <row r="128" spans="1:32">
      <c r="A128" s="11" t="s">
        <v>445</v>
      </c>
      <c r="B128" s="2">
        <v>45692</v>
      </c>
      <c r="C128" s="1">
        <v>2025</v>
      </c>
      <c r="D128" s="1" t="s">
        <v>414</v>
      </c>
      <c r="E128" s="1" t="s">
        <v>30</v>
      </c>
      <c r="F128" s="1" t="s">
        <v>167</v>
      </c>
      <c r="G128" s="1" t="s">
        <v>446</v>
      </c>
      <c r="H128" s="1" t="s">
        <v>33</v>
      </c>
      <c r="I128" s="1" t="s">
        <v>447</v>
      </c>
      <c r="J128" s="1" t="s">
        <v>435</v>
      </c>
      <c r="K128" s="1" t="s">
        <v>130</v>
      </c>
      <c r="L128" s="1" t="s">
        <v>112</v>
      </c>
      <c r="M128" s="1" t="s">
        <v>252</v>
      </c>
      <c r="N128" s="1">
        <v>2</v>
      </c>
      <c r="O128" s="1">
        <v>25600</v>
      </c>
      <c r="P128" s="1">
        <f t="shared" si="6"/>
        <v>51200</v>
      </c>
      <c r="Q128" s="1">
        <v>0</v>
      </c>
      <c r="R128" s="1">
        <f t="shared" si="7"/>
        <v>0</v>
      </c>
      <c r="S128" s="1">
        <f t="shared" si="8"/>
        <v>51200</v>
      </c>
      <c r="T128" s="1">
        <v>0.57999999999999996</v>
      </c>
      <c r="U128" s="1">
        <f t="shared" si="9"/>
        <v>29695.999999999996</v>
      </c>
      <c r="V128" s="1">
        <f t="shared" si="10"/>
        <v>21504.000000000004</v>
      </c>
      <c r="W128" s="4">
        <f t="shared" si="11"/>
        <v>0.4200000000000001</v>
      </c>
      <c r="X128" s="1" t="s">
        <v>147</v>
      </c>
      <c r="Y128" s="1" t="s">
        <v>40</v>
      </c>
      <c r="Z128" s="1" t="s">
        <v>66</v>
      </c>
      <c r="AA128" s="1"/>
      <c r="AB128" s="1"/>
      <c r="AC128" s="9" t="s">
        <v>42</v>
      </c>
    </row>
    <row r="129" spans="1:29">
      <c r="A129" s="11" t="s">
        <v>448</v>
      </c>
      <c r="B129" s="2">
        <v>45692</v>
      </c>
      <c r="C129" s="1">
        <v>2025</v>
      </c>
      <c r="D129" s="1" t="s">
        <v>414</v>
      </c>
      <c r="E129" s="1" t="s">
        <v>30</v>
      </c>
      <c r="F129" s="1" t="s">
        <v>167</v>
      </c>
      <c r="G129" s="1" t="s">
        <v>449</v>
      </c>
      <c r="H129" s="1" t="s">
        <v>33</v>
      </c>
      <c r="I129" s="1" t="s">
        <v>54</v>
      </c>
      <c r="J129" s="1" t="s">
        <v>55</v>
      </c>
      <c r="K129" s="1" t="s">
        <v>36</v>
      </c>
      <c r="L129" s="1" t="s">
        <v>112</v>
      </c>
      <c r="M129" s="1" t="s">
        <v>450</v>
      </c>
      <c r="N129" s="1">
        <v>1</v>
      </c>
      <c r="O129" s="1">
        <v>78290</v>
      </c>
      <c r="P129" s="1">
        <f t="shared" si="6"/>
        <v>78290</v>
      </c>
      <c r="Q129" s="1">
        <v>5</v>
      </c>
      <c r="R129" s="1">
        <f t="shared" si="7"/>
        <v>3914.5</v>
      </c>
      <c r="S129" s="1">
        <f t="shared" si="8"/>
        <v>74375.5</v>
      </c>
      <c r="T129" s="1">
        <v>0.57999999999999996</v>
      </c>
      <c r="U129" s="1">
        <f t="shared" si="9"/>
        <v>43137.789999999994</v>
      </c>
      <c r="V129" s="1">
        <f t="shared" si="10"/>
        <v>31237.710000000006</v>
      </c>
      <c r="W129" s="4">
        <f t="shared" si="11"/>
        <v>0.4200000000000001</v>
      </c>
      <c r="X129" s="1" t="s">
        <v>39</v>
      </c>
      <c r="Y129" s="1" t="s">
        <v>40</v>
      </c>
      <c r="Z129" s="1" t="s">
        <v>41</v>
      </c>
      <c r="AA129" s="2">
        <v>45697</v>
      </c>
      <c r="AB129" s="1">
        <v>5</v>
      </c>
      <c r="AC129" s="9" t="s">
        <v>42</v>
      </c>
    </row>
    <row r="130" spans="1:29">
      <c r="A130" s="11" t="s">
        <v>451</v>
      </c>
      <c r="B130" s="2">
        <v>45692</v>
      </c>
      <c r="C130" s="1">
        <v>2025</v>
      </c>
      <c r="D130" s="1" t="s">
        <v>414</v>
      </c>
      <c r="E130" s="1" t="s">
        <v>30</v>
      </c>
      <c r="F130" s="1" t="s">
        <v>167</v>
      </c>
      <c r="G130" s="1" t="s">
        <v>215</v>
      </c>
      <c r="H130" s="1" t="s">
        <v>89</v>
      </c>
      <c r="I130" s="1" t="s">
        <v>154</v>
      </c>
      <c r="J130" s="1" t="s">
        <v>155</v>
      </c>
      <c r="K130" s="1" t="s">
        <v>48</v>
      </c>
      <c r="L130" s="1" t="s">
        <v>63</v>
      </c>
      <c r="M130" s="1" t="s">
        <v>452</v>
      </c>
      <c r="N130" s="1">
        <v>3</v>
      </c>
      <c r="O130" s="1">
        <v>740</v>
      </c>
      <c r="P130" s="1">
        <f t="shared" si="6"/>
        <v>2220</v>
      </c>
      <c r="Q130" s="1">
        <v>20</v>
      </c>
      <c r="R130" s="1">
        <f t="shared" si="7"/>
        <v>444</v>
      </c>
      <c r="S130" s="1">
        <f t="shared" si="8"/>
        <v>1776</v>
      </c>
      <c r="T130" s="1">
        <v>0.35</v>
      </c>
      <c r="U130" s="1">
        <f t="shared" si="9"/>
        <v>621.59999999999991</v>
      </c>
      <c r="V130" s="1">
        <f t="shared" si="10"/>
        <v>1154.4000000000001</v>
      </c>
      <c r="W130" s="4">
        <f t="shared" si="11"/>
        <v>0.65</v>
      </c>
      <c r="X130" s="1" t="s">
        <v>65</v>
      </c>
      <c r="Y130" s="1" t="s">
        <v>57</v>
      </c>
      <c r="Z130" s="1" t="s">
        <v>120</v>
      </c>
      <c r="AA130" s="1"/>
      <c r="AB130" s="1"/>
      <c r="AC130" s="9" t="s">
        <v>42</v>
      </c>
    </row>
    <row r="131" spans="1:29">
      <c r="A131" s="11" t="s">
        <v>453</v>
      </c>
      <c r="B131" s="2">
        <v>45692</v>
      </c>
      <c r="C131" s="1">
        <v>2025</v>
      </c>
      <c r="D131" s="1" t="s">
        <v>414</v>
      </c>
      <c r="E131" s="1" t="s">
        <v>30</v>
      </c>
      <c r="F131" s="1" t="s">
        <v>167</v>
      </c>
      <c r="G131" s="1" t="s">
        <v>454</v>
      </c>
      <c r="H131" s="1" t="s">
        <v>89</v>
      </c>
      <c r="I131" s="1" t="s">
        <v>455</v>
      </c>
      <c r="J131" s="1" t="s">
        <v>102</v>
      </c>
      <c r="K131" s="1" t="s">
        <v>36</v>
      </c>
      <c r="L131" s="1" t="s">
        <v>150</v>
      </c>
      <c r="M131" s="1" t="s">
        <v>456</v>
      </c>
      <c r="N131" s="1">
        <v>1</v>
      </c>
      <c r="O131" s="1">
        <v>7270</v>
      </c>
      <c r="P131" s="1">
        <f t="shared" ref="P131:P194" si="12">PRODUCT(N131,O131)</f>
        <v>7270</v>
      </c>
      <c r="Q131" s="1">
        <v>25</v>
      </c>
      <c r="R131" s="1">
        <f t="shared" ref="R131:R194" si="13">P131*(Q131/100)</f>
        <v>1817.5</v>
      </c>
      <c r="S131" s="1">
        <f t="shared" ref="S131:S194" si="14">P131-R131</f>
        <v>5452.5</v>
      </c>
      <c r="T131" s="1">
        <v>0.52</v>
      </c>
      <c r="U131" s="1">
        <f t="shared" ref="U131:U194" si="15">S131*T131</f>
        <v>2835.3</v>
      </c>
      <c r="V131" s="1">
        <f t="shared" ref="V131:V194" si="16">S131-U131</f>
        <v>2617.1999999999998</v>
      </c>
      <c r="W131" s="4">
        <f t="shared" ref="W131:W194" si="17">(V131/S131)</f>
        <v>0.48</v>
      </c>
      <c r="X131" s="1" t="s">
        <v>56</v>
      </c>
      <c r="Y131" s="1" t="s">
        <v>40</v>
      </c>
      <c r="Z131" s="1" t="s">
        <v>41</v>
      </c>
      <c r="AA131" s="2">
        <v>45694</v>
      </c>
      <c r="AB131" s="1">
        <v>4</v>
      </c>
      <c r="AC131" s="9" t="s">
        <v>42</v>
      </c>
    </row>
    <row r="132" spans="1:29">
      <c r="A132" s="11" t="s">
        <v>457</v>
      </c>
      <c r="B132" s="2">
        <v>45692</v>
      </c>
      <c r="C132" s="1">
        <v>2025</v>
      </c>
      <c r="D132" s="1" t="s">
        <v>414</v>
      </c>
      <c r="E132" s="1" t="s">
        <v>30</v>
      </c>
      <c r="F132" s="1" t="s">
        <v>167</v>
      </c>
      <c r="G132" s="1" t="s">
        <v>401</v>
      </c>
      <c r="H132" s="1" t="s">
        <v>89</v>
      </c>
      <c r="I132" s="1" t="s">
        <v>189</v>
      </c>
      <c r="J132" s="1" t="s">
        <v>190</v>
      </c>
      <c r="K132" s="1" t="s">
        <v>48</v>
      </c>
      <c r="L132" s="1" t="s">
        <v>37</v>
      </c>
      <c r="M132" s="1" t="s">
        <v>458</v>
      </c>
      <c r="N132" s="1">
        <v>5</v>
      </c>
      <c r="O132" s="1">
        <v>1560</v>
      </c>
      <c r="P132" s="1">
        <f t="shared" si="12"/>
        <v>7800</v>
      </c>
      <c r="Q132" s="1">
        <v>30</v>
      </c>
      <c r="R132" s="1">
        <f t="shared" si="13"/>
        <v>2340</v>
      </c>
      <c r="S132" s="1">
        <f t="shared" si="14"/>
        <v>5460</v>
      </c>
      <c r="T132" s="1">
        <v>0.47</v>
      </c>
      <c r="U132" s="1">
        <f t="shared" si="15"/>
        <v>2566.1999999999998</v>
      </c>
      <c r="V132" s="1">
        <f t="shared" si="16"/>
        <v>2893.8</v>
      </c>
      <c r="W132" s="4">
        <f t="shared" si="17"/>
        <v>0.53</v>
      </c>
      <c r="X132" s="1" t="s">
        <v>56</v>
      </c>
      <c r="Y132" s="1" t="s">
        <v>40</v>
      </c>
      <c r="Z132" s="1" t="s">
        <v>22</v>
      </c>
      <c r="AA132" s="1"/>
      <c r="AB132" s="1"/>
      <c r="AC132" s="9" t="s">
        <v>93</v>
      </c>
    </row>
    <row r="133" spans="1:29">
      <c r="A133" s="11" t="s">
        <v>459</v>
      </c>
      <c r="B133" s="2">
        <v>45693</v>
      </c>
      <c r="C133" s="1">
        <v>2025</v>
      </c>
      <c r="D133" s="1" t="s">
        <v>414</v>
      </c>
      <c r="E133" s="1" t="s">
        <v>30</v>
      </c>
      <c r="F133" s="1" t="s">
        <v>31</v>
      </c>
      <c r="G133" s="1" t="s">
        <v>460</v>
      </c>
      <c r="H133" s="1" t="s">
        <v>33</v>
      </c>
      <c r="I133" s="1" t="s">
        <v>242</v>
      </c>
      <c r="J133" s="1" t="s">
        <v>164</v>
      </c>
      <c r="K133" s="1" t="s">
        <v>130</v>
      </c>
      <c r="L133" s="1" t="s">
        <v>63</v>
      </c>
      <c r="M133" s="1" t="s">
        <v>266</v>
      </c>
      <c r="N133" s="1">
        <v>3</v>
      </c>
      <c r="O133" s="1">
        <v>980</v>
      </c>
      <c r="P133" s="1">
        <f t="shared" si="12"/>
        <v>2940</v>
      </c>
      <c r="Q133" s="1">
        <v>20</v>
      </c>
      <c r="R133" s="1">
        <f t="shared" si="13"/>
        <v>588</v>
      </c>
      <c r="S133" s="1">
        <f t="shared" si="14"/>
        <v>2352</v>
      </c>
      <c r="T133" s="1">
        <v>0.35</v>
      </c>
      <c r="U133" s="1">
        <f t="shared" si="15"/>
        <v>823.19999999999993</v>
      </c>
      <c r="V133" s="1">
        <f t="shared" si="16"/>
        <v>1528.8000000000002</v>
      </c>
      <c r="W133" s="4">
        <f t="shared" si="17"/>
        <v>0.65</v>
      </c>
      <c r="X133" s="1" t="s">
        <v>92</v>
      </c>
      <c r="Y133" s="1" t="s">
        <v>57</v>
      </c>
      <c r="Z133" s="1" t="s">
        <v>41</v>
      </c>
      <c r="AA133" s="2">
        <v>45694</v>
      </c>
      <c r="AB133" s="1">
        <v>4</v>
      </c>
      <c r="AC133" s="9" t="s">
        <v>42</v>
      </c>
    </row>
    <row r="134" spans="1:29">
      <c r="A134" s="11" t="s">
        <v>461</v>
      </c>
      <c r="B134" s="2">
        <v>45693</v>
      </c>
      <c r="C134" s="1">
        <v>2025</v>
      </c>
      <c r="D134" s="1" t="s">
        <v>414</v>
      </c>
      <c r="E134" s="1" t="s">
        <v>30</v>
      </c>
      <c r="F134" s="1" t="s">
        <v>31</v>
      </c>
      <c r="G134" s="1" t="s">
        <v>462</v>
      </c>
      <c r="H134" s="1" t="s">
        <v>89</v>
      </c>
      <c r="I134" s="1" t="s">
        <v>116</v>
      </c>
      <c r="J134" s="1" t="s">
        <v>117</v>
      </c>
      <c r="K134" s="1" t="s">
        <v>118</v>
      </c>
      <c r="L134" s="1" t="s">
        <v>179</v>
      </c>
      <c r="M134" s="1" t="s">
        <v>463</v>
      </c>
      <c r="N134" s="1">
        <v>2</v>
      </c>
      <c r="O134" s="1">
        <v>2920</v>
      </c>
      <c r="P134" s="1">
        <f t="shared" si="12"/>
        <v>5840</v>
      </c>
      <c r="Q134" s="1">
        <v>0</v>
      </c>
      <c r="R134" s="1">
        <f t="shared" si="13"/>
        <v>0</v>
      </c>
      <c r="S134" s="1">
        <f t="shared" si="14"/>
        <v>5840</v>
      </c>
      <c r="T134" s="1">
        <v>0.48</v>
      </c>
      <c r="U134" s="1">
        <f t="shared" si="15"/>
        <v>2803.2</v>
      </c>
      <c r="V134" s="1">
        <f t="shared" si="16"/>
        <v>3036.8</v>
      </c>
      <c r="W134" s="4">
        <f t="shared" si="17"/>
        <v>0.52</v>
      </c>
      <c r="X134" s="1" t="s">
        <v>56</v>
      </c>
      <c r="Y134" s="1" t="s">
        <v>81</v>
      </c>
      <c r="Z134" s="1" t="s">
        <v>41</v>
      </c>
      <c r="AA134" s="2">
        <v>45695</v>
      </c>
      <c r="AB134" s="1">
        <v>4</v>
      </c>
      <c r="AC134" s="9" t="s">
        <v>42</v>
      </c>
    </row>
    <row r="135" spans="1:29">
      <c r="A135" s="11" t="s">
        <v>464</v>
      </c>
      <c r="B135" s="2">
        <v>45693</v>
      </c>
      <c r="C135" s="1">
        <v>2025</v>
      </c>
      <c r="D135" s="1" t="s">
        <v>414</v>
      </c>
      <c r="E135" s="1" t="s">
        <v>30</v>
      </c>
      <c r="F135" s="1" t="s">
        <v>31</v>
      </c>
      <c r="G135" s="1" t="s">
        <v>465</v>
      </c>
      <c r="H135" s="1" t="s">
        <v>33</v>
      </c>
      <c r="I135" s="1" t="s">
        <v>466</v>
      </c>
      <c r="J135" s="1" t="s">
        <v>316</v>
      </c>
      <c r="K135" s="1" t="s">
        <v>62</v>
      </c>
      <c r="L135" s="1" t="s">
        <v>179</v>
      </c>
      <c r="M135" s="1" t="s">
        <v>406</v>
      </c>
      <c r="N135" s="1">
        <v>5</v>
      </c>
      <c r="O135" s="1">
        <v>5310</v>
      </c>
      <c r="P135" s="1">
        <f t="shared" si="12"/>
        <v>26550</v>
      </c>
      <c r="Q135" s="1">
        <v>0</v>
      </c>
      <c r="R135" s="1">
        <f t="shared" si="13"/>
        <v>0</v>
      </c>
      <c r="S135" s="1">
        <f t="shared" si="14"/>
        <v>26550</v>
      </c>
      <c r="T135" s="1">
        <v>0.48</v>
      </c>
      <c r="U135" s="1">
        <f t="shared" si="15"/>
        <v>12744</v>
      </c>
      <c r="V135" s="1">
        <f t="shared" si="16"/>
        <v>13806</v>
      </c>
      <c r="W135" s="4">
        <f t="shared" si="17"/>
        <v>0.52</v>
      </c>
      <c r="X135" s="1" t="s">
        <v>39</v>
      </c>
      <c r="Y135" s="1" t="s">
        <v>81</v>
      </c>
      <c r="Z135" s="1" t="s">
        <v>41</v>
      </c>
      <c r="AA135" s="2">
        <v>45698</v>
      </c>
      <c r="AB135" s="1">
        <v>5</v>
      </c>
      <c r="AC135" s="9" t="s">
        <v>42</v>
      </c>
    </row>
    <row r="136" spans="1:29">
      <c r="A136" s="11" t="s">
        <v>467</v>
      </c>
      <c r="B136" s="2">
        <v>45694</v>
      </c>
      <c r="C136" s="1">
        <v>2025</v>
      </c>
      <c r="D136" s="1" t="s">
        <v>414</v>
      </c>
      <c r="E136" s="1" t="s">
        <v>30</v>
      </c>
      <c r="F136" s="1" t="s">
        <v>44</v>
      </c>
      <c r="G136" s="1" t="s">
        <v>468</v>
      </c>
      <c r="H136" s="1" t="s">
        <v>33</v>
      </c>
      <c r="I136" s="1" t="s">
        <v>169</v>
      </c>
      <c r="J136" s="1" t="s">
        <v>170</v>
      </c>
      <c r="K136" s="1" t="s">
        <v>130</v>
      </c>
      <c r="L136" s="1" t="s">
        <v>79</v>
      </c>
      <c r="M136" s="1" t="s">
        <v>388</v>
      </c>
      <c r="N136" s="1">
        <v>2</v>
      </c>
      <c r="O136" s="1">
        <v>4670</v>
      </c>
      <c r="P136" s="1">
        <f t="shared" si="12"/>
        <v>9340</v>
      </c>
      <c r="Q136" s="1">
        <v>10</v>
      </c>
      <c r="R136" s="1">
        <f t="shared" si="13"/>
        <v>934</v>
      </c>
      <c r="S136" s="1">
        <f t="shared" si="14"/>
        <v>8406</v>
      </c>
      <c r="T136" s="1">
        <v>0.45</v>
      </c>
      <c r="U136" s="1">
        <f t="shared" si="15"/>
        <v>3782.7000000000003</v>
      </c>
      <c r="V136" s="1">
        <f t="shared" si="16"/>
        <v>4623.2999999999993</v>
      </c>
      <c r="W136" s="4">
        <f t="shared" si="17"/>
        <v>0.54999999999999993</v>
      </c>
      <c r="X136" s="1" t="s">
        <v>104</v>
      </c>
      <c r="Y136" s="1" t="s">
        <v>40</v>
      </c>
      <c r="Z136" s="1" t="s">
        <v>41</v>
      </c>
      <c r="AA136" s="2">
        <v>45700</v>
      </c>
      <c r="AB136" s="1">
        <v>5</v>
      </c>
      <c r="AC136" s="9" t="s">
        <v>42</v>
      </c>
    </row>
    <row r="137" spans="1:29">
      <c r="A137" s="11" t="s">
        <v>469</v>
      </c>
      <c r="B137" s="2">
        <v>45694</v>
      </c>
      <c r="C137" s="1">
        <v>2025</v>
      </c>
      <c r="D137" s="1" t="s">
        <v>414</v>
      </c>
      <c r="E137" s="1" t="s">
        <v>30</v>
      </c>
      <c r="F137" s="1" t="s">
        <v>44</v>
      </c>
      <c r="G137" s="1" t="s">
        <v>470</v>
      </c>
      <c r="H137" s="1" t="s">
        <v>33</v>
      </c>
      <c r="I137" s="1" t="s">
        <v>371</v>
      </c>
      <c r="J137" s="1" t="s">
        <v>265</v>
      </c>
      <c r="K137" s="1" t="s">
        <v>78</v>
      </c>
      <c r="L137" s="1" t="s">
        <v>79</v>
      </c>
      <c r="M137" s="1" t="s">
        <v>80</v>
      </c>
      <c r="N137" s="1">
        <v>2</v>
      </c>
      <c r="O137" s="1">
        <v>4040</v>
      </c>
      <c r="P137" s="1">
        <f t="shared" si="12"/>
        <v>8080</v>
      </c>
      <c r="Q137" s="1">
        <v>0</v>
      </c>
      <c r="R137" s="1">
        <f t="shared" si="13"/>
        <v>0</v>
      </c>
      <c r="S137" s="1">
        <f t="shared" si="14"/>
        <v>8080</v>
      </c>
      <c r="T137" s="1">
        <v>0.45</v>
      </c>
      <c r="U137" s="1">
        <f t="shared" si="15"/>
        <v>3636</v>
      </c>
      <c r="V137" s="1">
        <f t="shared" si="16"/>
        <v>4444</v>
      </c>
      <c r="W137" s="4">
        <f t="shared" si="17"/>
        <v>0.55000000000000004</v>
      </c>
      <c r="X137" s="1" t="s">
        <v>92</v>
      </c>
      <c r="Y137" s="1" t="s">
        <v>40</v>
      </c>
      <c r="Z137" s="1" t="s">
        <v>41</v>
      </c>
      <c r="AA137" s="2">
        <v>45695</v>
      </c>
      <c r="AB137" s="1">
        <v>3</v>
      </c>
      <c r="AC137" s="9" t="s">
        <v>42</v>
      </c>
    </row>
    <row r="138" spans="1:29">
      <c r="A138" s="11" t="s">
        <v>471</v>
      </c>
      <c r="B138" s="2">
        <v>45694</v>
      </c>
      <c r="C138" s="1">
        <v>2025</v>
      </c>
      <c r="D138" s="1" t="s">
        <v>414</v>
      </c>
      <c r="E138" s="1" t="s">
        <v>30</v>
      </c>
      <c r="F138" s="1" t="s">
        <v>44</v>
      </c>
      <c r="G138" s="1" t="s">
        <v>472</v>
      </c>
      <c r="H138" s="1" t="s">
        <v>89</v>
      </c>
      <c r="I138" s="1" t="s">
        <v>116</v>
      </c>
      <c r="J138" s="1" t="s">
        <v>117</v>
      </c>
      <c r="K138" s="1" t="s">
        <v>118</v>
      </c>
      <c r="L138" s="1" t="s">
        <v>37</v>
      </c>
      <c r="M138" s="1" t="s">
        <v>372</v>
      </c>
      <c r="N138" s="1">
        <v>1</v>
      </c>
      <c r="O138" s="1">
        <v>1470</v>
      </c>
      <c r="P138" s="1">
        <f t="shared" si="12"/>
        <v>1470</v>
      </c>
      <c r="Q138" s="1">
        <v>10</v>
      </c>
      <c r="R138" s="1">
        <f t="shared" si="13"/>
        <v>147</v>
      </c>
      <c r="S138" s="1">
        <f t="shared" si="14"/>
        <v>1323</v>
      </c>
      <c r="T138" s="1">
        <v>0.47</v>
      </c>
      <c r="U138" s="1">
        <f t="shared" si="15"/>
        <v>621.80999999999995</v>
      </c>
      <c r="V138" s="1">
        <f t="shared" si="16"/>
        <v>701.19</v>
      </c>
      <c r="W138" s="4">
        <f t="shared" si="17"/>
        <v>0.53</v>
      </c>
      <c r="X138" s="1" t="s">
        <v>147</v>
      </c>
      <c r="Y138" s="1" t="s">
        <v>40</v>
      </c>
      <c r="Z138" s="1" t="s">
        <v>51</v>
      </c>
      <c r="AA138" s="2">
        <v>45697</v>
      </c>
      <c r="AB138" s="1"/>
      <c r="AC138" s="9" t="s">
        <v>42</v>
      </c>
    </row>
    <row r="139" spans="1:29">
      <c r="A139" s="11" t="s">
        <v>473</v>
      </c>
      <c r="B139" s="2">
        <v>45694</v>
      </c>
      <c r="C139" s="1">
        <v>2025</v>
      </c>
      <c r="D139" s="1" t="s">
        <v>414</v>
      </c>
      <c r="E139" s="1" t="s">
        <v>30</v>
      </c>
      <c r="F139" s="1" t="s">
        <v>44</v>
      </c>
      <c r="G139" s="1" t="s">
        <v>474</v>
      </c>
      <c r="H139" s="1" t="s">
        <v>89</v>
      </c>
      <c r="I139" s="1" t="s">
        <v>475</v>
      </c>
      <c r="J139" s="1" t="s">
        <v>435</v>
      </c>
      <c r="K139" s="1" t="s">
        <v>130</v>
      </c>
      <c r="L139" s="1" t="s">
        <v>63</v>
      </c>
      <c r="M139" s="1" t="s">
        <v>337</v>
      </c>
      <c r="N139" s="1">
        <v>1</v>
      </c>
      <c r="O139" s="1">
        <v>1120</v>
      </c>
      <c r="P139" s="1">
        <f t="shared" si="12"/>
        <v>1120</v>
      </c>
      <c r="Q139" s="1">
        <v>15</v>
      </c>
      <c r="R139" s="1">
        <f t="shared" si="13"/>
        <v>168</v>
      </c>
      <c r="S139" s="1">
        <f t="shared" si="14"/>
        <v>952</v>
      </c>
      <c r="T139" s="1">
        <v>0.35</v>
      </c>
      <c r="U139" s="1">
        <f t="shared" si="15"/>
        <v>333.2</v>
      </c>
      <c r="V139" s="1">
        <f t="shared" si="16"/>
        <v>618.79999999999995</v>
      </c>
      <c r="W139" s="4">
        <f t="shared" si="17"/>
        <v>0.64999999999999991</v>
      </c>
      <c r="X139" s="1" t="s">
        <v>147</v>
      </c>
      <c r="Y139" s="1" t="s">
        <v>81</v>
      </c>
      <c r="Z139" s="1" t="s">
        <v>51</v>
      </c>
      <c r="AA139" s="2">
        <v>45700</v>
      </c>
      <c r="AB139" s="1"/>
      <c r="AC139" s="9" t="s">
        <v>42</v>
      </c>
    </row>
    <row r="140" spans="1:29">
      <c r="A140" s="11" t="s">
        <v>476</v>
      </c>
      <c r="B140" s="2">
        <v>45694</v>
      </c>
      <c r="C140" s="1">
        <v>2025</v>
      </c>
      <c r="D140" s="1" t="s">
        <v>414</v>
      </c>
      <c r="E140" s="1" t="s">
        <v>30</v>
      </c>
      <c r="F140" s="1" t="s">
        <v>44</v>
      </c>
      <c r="G140" s="1" t="s">
        <v>300</v>
      </c>
      <c r="H140" s="1" t="s">
        <v>33</v>
      </c>
      <c r="I140" s="1" t="s">
        <v>301</v>
      </c>
      <c r="J140" s="1" t="s">
        <v>129</v>
      </c>
      <c r="K140" s="1" t="s">
        <v>130</v>
      </c>
      <c r="L140" s="1" t="s">
        <v>37</v>
      </c>
      <c r="M140" s="1" t="s">
        <v>477</v>
      </c>
      <c r="N140" s="1">
        <v>3</v>
      </c>
      <c r="O140" s="1">
        <v>960</v>
      </c>
      <c r="P140" s="1">
        <f t="shared" si="12"/>
        <v>2880</v>
      </c>
      <c r="Q140" s="1">
        <v>20</v>
      </c>
      <c r="R140" s="1">
        <f t="shared" si="13"/>
        <v>576</v>
      </c>
      <c r="S140" s="1">
        <f t="shared" si="14"/>
        <v>2304</v>
      </c>
      <c r="T140" s="1">
        <v>0.47</v>
      </c>
      <c r="U140" s="1">
        <f t="shared" si="15"/>
        <v>1082.8799999999999</v>
      </c>
      <c r="V140" s="1">
        <f t="shared" si="16"/>
        <v>1221.1200000000001</v>
      </c>
      <c r="W140" s="4">
        <f t="shared" si="17"/>
        <v>0.53</v>
      </c>
      <c r="X140" s="1" t="s">
        <v>92</v>
      </c>
      <c r="Y140" s="1" t="s">
        <v>40</v>
      </c>
      <c r="Z140" s="1" t="s">
        <v>41</v>
      </c>
      <c r="AA140" s="2">
        <v>45700</v>
      </c>
      <c r="AB140" s="1">
        <v>4</v>
      </c>
      <c r="AC140" s="9" t="s">
        <v>42</v>
      </c>
    </row>
    <row r="141" spans="1:29">
      <c r="A141" s="11" t="s">
        <v>478</v>
      </c>
      <c r="B141" s="2">
        <v>45695</v>
      </c>
      <c r="C141" s="1">
        <v>2025</v>
      </c>
      <c r="D141" s="1" t="s">
        <v>414</v>
      </c>
      <c r="E141" s="1" t="s">
        <v>30</v>
      </c>
      <c r="F141" s="1" t="s">
        <v>74</v>
      </c>
      <c r="G141" s="1" t="s">
        <v>479</v>
      </c>
      <c r="H141" s="1" t="s">
        <v>33</v>
      </c>
      <c r="I141" s="1" t="s">
        <v>90</v>
      </c>
      <c r="J141" s="1" t="s">
        <v>61</v>
      </c>
      <c r="K141" s="1" t="s">
        <v>62</v>
      </c>
      <c r="L141" s="1" t="s">
        <v>63</v>
      </c>
      <c r="M141" s="1" t="s">
        <v>171</v>
      </c>
      <c r="N141" s="1">
        <v>4</v>
      </c>
      <c r="O141" s="1">
        <v>710</v>
      </c>
      <c r="P141" s="1">
        <f t="shared" si="12"/>
        <v>2840</v>
      </c>
      <c r="Q141" s="1">
        <v>0</v>
      </c>
      <c r="R141" s="1">
        <f t="shared" si="13"/>
        <v>0</v>
      </c>
      <c r="S141" s="1">
        <f t="shared" si="14"/>
        <v>2840</v>
      </c>
      <c r="T141" s="1">
        <v>0.35</v>
      </c>
      <c r="U141" s="1">
        <f t="shared" si="15"/>
        <v>993.99999999999989</v>
      </c>
      <c r="V141" s="1">
        <f t="shared" si="16"/>
        <v>1846</v>
      </c>
      <c r="W141" s="4">
        <f t="shared" si="17"/>
        <v>0.65</v>
      </c>
      <c r="X141" s="1" t="s">
        <v>56</v>
      </c>
      <c r="Y141" s="1" t="s">
        <v>81</v>
      </c>
      <c r="Z141" s="1" t="s">
        <v>22</v>
      </c>
      <c r="AA141" s="1"/>
      <c r="AB141" s="1"/>
      <c r="AC141" s="9" t="s">
        <v>93</v>
      </c>
    </row>
    <row r="142" spans="1:29">
      <c r="A142" s="11" t="s">
        <v>480</v>
      </c>
      <c r="B142" s="2">
        <v>45695</v>
      </c>
      <c r="C142" s="1">
        <v>2025</v>
      </c>
      <c r="D142" s="1" t="s">
        <v>414</v>
      </c>
      <c r="E142" s="1" t="s">
        <v>30</v>
      </c>
      <c r="F142" s="1" t="s">
        <v>74</v>
      </c>
      <c r="G142" s="1" t="s">
        <v>330</v>
      </c>
      <c r="H142" s="1" t="s">
        <v>33</v>
      </c>
      <c r="I142" s="1" t="s">
        <v>144</v>
      </c>
      <c r="J142" s="1" t="s">
        <v>145</v>
      </c>
      <c r="K142" s="1" t="s">
        <v>130</v>
      </c>
      <c r="L142" s="1" t="s">
        <v>96</v>
      </c>
      <c r="M142" s="1" t="s">
        <v>481</v>
      </c>
      <c r="N142" s="1">
        <v>1</v>
      </c>
      <c r="O142" s="1">
        <v>600</v>
      </c>
      <c r="P142" s="1">
        <f t="shared" si="12"/>
        <v>600</v>
      </c>
      <c r="Q142" s="1">
        <v>15</v>
      </c>
      <c r="R142" s="1">
        <f t="shared" si="13"/>
        <v>90</v>
      </c>
      <c r="S142" s="1">
        <f t="shared" si="14"/>
        <v>510</v>
      </c>
      <c r="T142" s="1">
        <v>0.62</v>
      </c>
      <c r="U142" s="1">
        <f t="shared" si="15"/>
        <v>316.2</v>
      </c>
      <c r="V142" s="1">
        <f t="shared" si="16"/>
        <v>193.8</v>
      </c>
      <c r="W142" s="4">
        <f t="shared" si="17"/>
        <v>0.38</v>
      </c>
      <c r="X142" s="1" t="s">
        <v>56</v>
      </c>
      <c r="Y142" s="1" t="s">
        <v>72</v>
      </c>
      <c r="Z142" s="1" t="s">
        <v>41</v>
      </c>
      <c r="AA142" s="2">
        <v>45697</v>
      </c>
      <c r="AB142" s="1">
        <v>5</v>
      </c>
      <c r="AC142" s="9" t="s">
        <v>42</v>
      </c>
    </row>
    <row r="143" spans="1:29">
      <c r="A143" s="11" t="s">
        <v>482</v>
      </c>
      <c r="B143" s="2">
        <v>45695</v>
      </c>
      <c r="C143" s="1">
        <v>2025</v>
      </c>
      <c r="D143" s="1" t="s">
        <v>414</v>
      </c>
      <c r="E143" s="1" t="s">
        <v>30</v>
      </c>
      <c r="F143" s="1" t="s">
        <v>74</v>
      </c>
      <c r="G143" s="1" t="s">
        <v>483</v>
      </c>
      <c r="H143" s="1" t="s">
        <v>89</v>
      </c>
      <c r="I143" s="1" t="s">
        <v>174</v>
      </c>
      <c r="J143" s="1" t="s">
        <v>108</v>
      </c>
      <c r="K143" s="1" t="s">
        <v>62</v>
      </c>
      <c r="L143" s="1" t="s">
        <v>96</v>
      </c>
      <c r="M143" s="1" t="s">
        <v>436</v>
      </c>
      <c r="N143" s="1">
        <v>4</v>
      </c>
      <c r="O143" s="1">
        <v>310</v>
      </c>
      <c r="P143" s="1">
        <f t="shared" si="12"/>
        <v>1240</v>
      </c>
      <c r="Q143" s="1">
        <v>15</v>
      </c>
      <c r="R143" s="1">
        <f t="shared" si="13"/>
        <v>186</v>
      </c>
      <c r="S143" s="1">
        <f t="shared" si="14"/>
        <v>1054</v>
      </c>
      <c r="T143" s="1">
        <v>0.62</v>
      </c>
      <c r="U143" s="1">
        <f t="shared" si="15"/>
        <v>653.48</v>
      </c>
      <c r="V143" s="1">
        <f t="shared" si="16"/>
        <v>400.52</v>
      </c>
      <c r="W143" s="4">
        <f t="shared" si="17"/>
        <v>0.38</v>
      </c>
      <c r="X143" s="1" t="s">
        <v>147</v>
      </c>
      <c r="Y143" s="1" t="s">
        <v>57</v>
      </c>
      <c r="Z143" s="1" t="s">
        <v>51</v>
      </c>
      <c r="AA143" s="2">
        <v>45701</v>
      </c>
      <c r="AB143" s="1"/>
      <c r="AC143" s="9" t="s">
        <v>42</v>
      </c>
    </row>
    <row r="144" spans="1:29">
      <c r="A144" s="11" t="s">
        <v>484</v>
      </c>
      <c r="B144" s="2">
        <v>45695</v>
      </c>
      <c r="C144" s="1">
        <v>2025</v>
      </c>
      <c r="D144" s="1" t="s">
        <v>414</v>
      </c>
      <c r="E144" s="1" t="s">
        <v>30</v>
      </c>
      <c r="F144" s="1" t="s">
        <v>74</v>
      </c>
      <c r="G144" s="1" t="s">
        <v>485</v>
      </c>
      <c r="H144" s="1" t="s">
        <v>33</v>
      </c>
      <c r="I144" s="1" t="s">
        <v>359</v>
      </c>
      <c r="J144" s="1" t="s">
        <v>251</v>
      </c>
      <c r="K144" s="1" t="s">
        <v>36</v>
      </c>
      <c r="L144" s="1" t="s">
        <v>179</v>
      </c>
      <c r="M144" s="1" t="s">
        <v>180</v>
      </c>
      <c r="N144" s="1">
        <v>4</v>
      </c>
      <c r="O144" s="1">
        <v>2510</v>
      </c>
      <c r="P144" s="1">
        <f t="shared" si="12"/>
        <v>10040</v>
      </c>
      <c r="Q144" s="1">
        <v>0</v>
      </c>
      <c r="R144" s="1">
        <f t="shared" si="13"/>
        <v>0</v>
      </c>
      <c r="S144" s="1">
        <f t="shared" si="14"/>
        <v>10040</v>
      </c>
      <c r="T144" s="1">
        <v>0.48</v>
      </c>
      <c r="U144" s="1">
        <f t="shared" si="15"/>
        <v>4819.2</v>
      </c>
      <c r="V144" s="1">
        <f t="shared" si="16"/>
        <v>5220.8</v>
      </c>
      <c r="W144" s="4">
        <f t="shared" si="17"/>
        <v>0.52</v>
      </c>
      <c r="X144" s="1" t="s">
        <v>56</v>
      </c>
      <c r="Y144" s="1" t="s">
        <v>81</v>
      </c>
      <c r="Z144" s="1" t="s">
        <v>22</v>
      </c>
      <c r="AA144" s="1"/>
      <c r="AB144" s="1"/>
      <c r="AC144" s="9" t="s">
        <v>93</v>
      </c>
    </row>
    <row r="145" spans="1:29">
      <c r="A145" s="11" t="s">
        <v>486</v>
      </c>
      <c r="B145" s="2">
        <v>45695</v>
      </c>
      <c r="C145" s="1">
        <v>2025</v>
      </c>
      <c r="D145" s="1" t="s">
        <v>414</v>
      </c>
      <c r="E145" s="1" t="s">
        <v>30</v>
      </c>
      <c r="F145" s="1" t="s">
        <v>74</v>
      </c>
      <c r="G145" s="1" t="s">
        <v>487</v>
      </c>
      <c r="H145" s="1" t="s">
        <v>89</v>
      </c>
      <c r="I145" s="1" t="s">
        <v>264</v>
      </c>
      <c r="J145" s="1" t="s">
        <v>265</v>
      </c>
      <c r="K145" s="1" t="s">
        <v>78</v>
      </c>
      <c r="L145" s="1" t="s">
        <v>150</v>
      </c>
      <c r="M145" s="1" t="s">
        <v>255</v>
      </c>
      <c r="N145" s="1">
        <v>4</v>
      </c>
      <c r="O145" s="1">
        <v>9800</v>
      </c>
      <c r="P145" s="1">
        <f t="shared" si="12"/>
        <v>39200</v>
      </c>
      <c r="Q145" s="1">
        <v>20</v>
      </c>
      <c r="R145" s="1">
        <f t="shared" si="13"/>
        <v>7840</v>
      </c>
      <c r="S145" s="1">
        <f t="shared" si="14"/>
        <v>31360</v>
      </c>
      <c r="T145" s="1">
        <v>0.52</v>
      </c>
      <c r="U145" s="1">
        <f t="shared" si="15"/>
        <v>16307.2</v>
      </c>
      <c r="V145" s="1">
        <f t="shared" si="16"/>
        <v>15052.8</v>
      </c>
      <c r="W145" s="4">
        <f t="shared" si="17"/>
        <v>0.48</v>
      </c>
      <c r="X145" s="1" t="s">
        <v>56</v>
      </c>
      <c r="Y145" s="1" t="s">
        <v>72</v>
      </c>
      <c r="Z145" s="1" t="s">
        <v>41</v>
      </c>
      <c r="AA145" s="2">
        <v>45700</v>
      </c>
      <c r="AB145" s="1">
        <v>4</v>
      </c>
      <c r="AC145" s="9" t="s">
        <v>42</v>
      </c>
    </row>
    <row r="146" spans="1:29">
      <c r="A146" s="11" t="s">
        <v>488</v>
      </c>
      <c r="B146" s="2">
        <v>45695</v>
      </c>
      <c r="C146" s="1">
        <v>2025</v>
      </c>
      <c r="D146" s="1" t="s">
        <v>414</v>
      </c>
      <c r="E146" s="1" t="s">
        <v>30</v>
      </c>
      <c r="F146" s="1" t="s">
        <v>74</v>
      </c>
      <c r="G146" s="1" t="s">
        <v>489</v>
      </c>
      <c r="H146" s="1" t="s">
        <v>89</v>
      </c>
      <c r="I146" s="1" t="s">
        <v>189</v>
      </c>
      <c r="J146" s="1" t="s">
        <v>190</v>
      </c>
      <c r="K146" s="1" t="s">
        <v>48</v>
      </c>
      <c r="L146" s="1" t="s">
        <v>96</v>
      </c>
      <c r="M146" s="1" t="s">
        <v>259</v>
      </c>
      <c r="N146" s="1">
        <v>3</v>
      </c>
      <c r="O146" s="1">
        <v>490</v>
      </c>
      <c r="P146" s="1">
        <f t="shared" si="12"/>
        <v>1470</v>
      </c>
      <c r="Q146" s="1">
        <v>10</v>
      </c>
      <c r="R146" s="1">
        <f t="shared" si="13"/>
        <v>147</v>
      </c>
      <c r="S146" s="1">
        <f t="shared" si="14"/>
        <v>1323</v>
      </c>
      <c r="T146" s="1">
        <v>0.62</v>
      </c>
      <c r="U146" s="1">
        <f t="shared" si="15"/>
        <v>820.26</v>
      </c>
      <c r="V146" s="1">
        <f t="shared" si="16"/>
        <v>502.74</v>
      </c>
      <c r="W146" s="4">
        <f t="shared" si="17"/>
        <v>0.38</v>
      </c>
      <c r="X146" s="1" t="s">
        <v>104</v>
      </c>
      <c r="Y146" s="1" t="s">
        <v>81</v>
      </c>
      <c r="Z146" s="1" t="s">
        <v>41</v>
      </c>
      <c r="AA146" s="2">
        <v>45699</v>
      </c>
      <c r="AB146" s="1">
        <v>4</v>
      </c>
      <c r="AC146" s="9" t="s">
        <v>42</v>
      </c>
    </row>
    <row r="147" spans="1:29">
      <c r="A147" s="11" t="s">
        <v>490</v>
      </c>
      <c r="B147" s="2">
        <v>45696</v>
      </c>
      <c r="C147" s="1">
        <v>2025</v>
      </c>
      <c r="D147" s="1" t="s">
        <v>414</v>
      </c>
      <c r="E147" s="1" t="s">
        <v>30</v>
      </c>
      <c r="F147" s="1" t="s">
        <v>99</v>
      </c>
      <c r="G147" s="1" t="s">
        <v>491</v>
      </c>
      <c r="H147" s="1" t="s">
        <v>33</v>
      </c>
      <c r="I147" s="1" t="s">
        <v>177</v>
      </c>
      <c r="J147" s="1" t="s">
        <v>178</v>
      </c>
      <c r="K147" s="1" t="s">
        <v>48</v>
      </c>
      <c r="L147" s="1" t="s">
        <v>179</v>
      </c>
      <c r="M147" s="1" t="s">
        <v>247</v>
      </c>
      <c r="N147" s="1">
        <v>2</v>
      </c>
      <c r="O147" s="1">
        <v>2380</v>
      </c>
      <c r="P147" s="1">
        <f t="shared" si="12"/>
        <v>4760</v>
      </c>
      <c r="Q147" s="1">
        <v>0</v>
      </c>
      <c r="R147" s="1">
        <f t="shared" si="13"/>
        <v>0</v>
      </c>
      <c r="S147" s="1">
        <f t="shared" si="14"/>
        <v>4760</v>
      </c>
      <c r="T147" s="1">
        <v>0.48</v>
      </c>
      <c r="U147" s="1">
        <f t="shared" si="15"/>
        <v>2284.7999999999997</v>
      </c>
      <c r="V147" s="1">
        <f t="shared" si="16"/>
        <v>2475.2000000000003</v>
      </c>
      <c r="W147" s="4">
        <f t="shared" si="17"/>
        <v>0.52</v>
      </c>
      <c r="X147" s="1" t="s">
        <v>104</v>
      </c>
      <c r="Y147" s="1" t="s">
        <v>72</v>
      </c>
      <c r="Z147" s="1" t="s">
        <v>41</v>
      </c>
      <c r="AA147" s="2">
        <v>45700</v>
      </c>
      <c r="AB147" s="1">
        <v>5</v>
      </c>
      <c r="AC147" s="9" t="s">
        <v>42</v>
      </c>
    </row>
    <row r="148" spans="1:29">
      <c r="A148" s="11" t="s">
        <v>492</v>
      </c>
      <c r="B148" s="2">
        <v>45696</v>
      </c>
      <c r="C148" s="1">
        <v>2025</v>
      </c>
      <c r="D148" s="1" t="s">
        <v>414</v>
      </c>
      <c r="E148" s="1" t="s">
        <v>30</v>
      </c>
      <c r="F148" s="1" t="s">
        <v>99</v>
      </c>
      <c r="G148" s="1" t="s">
        <v>493</v>
      </c>
      <c r="H148" s="1" t="s">
        <v>33</v>
      </c>
      <c r="I148" s="1" t="s">
        <v>101</v>
      </c>
      <c r="J148" s="1" t="s">
        <v>102</v>
      </c>
      <c r="K148" s="1" t="s">
        <v>36</v>
      </c>
      <c r="L148" s="1" t="s">
        <v>150</v>
      </c>
      <c r="M148" s="1" t="s">
        <v>229</v>
      </c>
      <c r="N148" s="1">
        <v>1</v>
      </c>
      <c r="O148" s="1">
        <v>3200</v>
      </c>
      <c r="P148" s="1">
        <f t="shared" si="12"/>
        <v>3200</v>
      </c>
      <c r="Q148" s="1">
        <v>5</v>
      </c>
      <c r="R148" s="1">
        <f t="shared" si="13"/>
        <v>160</v>
      </c>
      <c r="S148" s="1">
        <f t="shared" si="14"/>
        <v>3040</v>
      </c>
      <c r="T148" s="1">
        <v>0.52</v>
      </c>
      <c r="U148" s="1">
        <f t="shared" si="15"/>
        <v>1580.8</v>
      </c>
      <c r="V148" s="1">
        <f t="shared" si="16"/>
        <v>1459.2</v>
      </c>
      <c r="W148" s="4">
        <f t="shared" si="17"/>
        <v>0.48000000000000004</v>
      </c>
      <c r="X148" s="1" t="s">
        <v>104</v>
      </c>
      <c r="Y148" s="1" t="s">
        <v>57</v>
      </c>
      <c r="Z148" s="1" t="s">
        <v>66</v>
      </c>
      <c r="AA148" s="1"/>
      <c r="AB148" s="1"/>
      <c r="AC148" s="9" t="s">
        <v>42</v>
      </c>
    </row>
    <row r="149" spans="1:29">
      <c r="A149" s="11" t="s">
        <v>494</v>
      </c>
      <c r="B149" s="2">
        <v>45697</v>
      </c>
      <c r="C149" s="1">
        <v>2025</v>
      </c>
      <c r="D149" s="1" t="s">
        <v>414</v>
      </c>
      <c r="E149" s="1" t="s">
        <v>30</v>
      </c>
      <c r="F149" s="1" t="s">
        <v>126</v>
      </c>
      <c r="G149" s="1" t="s">
        <v>472</v>
      </c>
      <c r="H149" s="1" t="s">
        <v>89</v>
      </c>
      <c r="I149" s="1" t="s">
        <v>116</v>
      </c>
      <c r="J149" s="1" t="s">
        <v>117</v>
      </c>
      <c r="K149" s="1" t="s">
        <v>118</v>
      </c>
      <c r="L149" s="1" t="s">
        <v>96</v>
      </c>
      <c r="M149" s="1" t="s">
        <v>436</v>
      </c>
      <c r="N149" s="1">
        <v>1</v>
      </c>
      <c r="O149" s="1">
        <v>620</v>
      </c>
      <c r="P149" s="1">
        <f t="shared" si="12"/>
        <v>620</v>
      </c>
      <c r="Q149" s="1">
        <v>5</v>
      </c>
      <c r="R149" s="1">
        <f t="shared" si="13"/>
        <v>31</v>
      </c>
      <c r="S149" s="1">
        <f t="shared" si="14"/>
        <v>589</v>
      </c>
      <c r="T149" s="1">
        <v>0.62</v>
      </c>
      <c r="U149" s="1">
        <f t="shared" si="15"/>
        <v>365.18</v>
      </c>
      <c r="V149" s="1">
        <f t="shared" si="16"/>
        <v>223.82</v>
      </c>
      <c r="W149" s="4">
        <f t="shared" si="17"/>
        <v>0.38</v>
      </c>
      <c r="X149" s="1" t="s">
        <v>92</v>
      </c>
      <c r="Y149" s="1" t="s">
        <v>72</v>
      </c>
      <c r="Z149" s="1" t="s">
        <v>41</v>
      </c>
      <c r="AA149" s="2">
        <v>45700</v>
      </c>
      <c r="AB149" s="1">
        <v>5</v>
      </c>
      <c r="AC149" s="9" t="s">
        <v>42</v>
      </c>
    </row>
    <row r="150" spans="1:29">
      <c r="A150" s="11" t="s">
        <v>495</v>
      </c>
      <c r="B150" s="2">
        <v>45697</v>
      </c>
      <c r="C150" s="1">
        <v>2025</v>
      </c>
      <c r="D150" s="1" t="s">
        <v>414</v>
      </c>
      <c r="E150" s="1" t="s">
        <v>30</v>
      </c>
      <c r="F150" s="1" t="s">
        <v>126</v>
      </c>
      <c r="G150" s="1" t="s">
        <v>496</v>
      </c>
      <c r="H150" s="1" t="s">
        <v>89</v>
      </c>
      <c r="I150" s="1" t="s">
        <v>34</v>
      </c>
      <c r="J150" s="1" t="s">
        <v>35</v>
      </c>
      <c r="K150" s="1" t="s">
        <v>36</v>
      </c>
      <c r="L150" s="1" t="s">
        <v>150</v>
      </c>
      <c r="M150" s="1" t="s">
        <v>229</v>
      </c>
      <c r="N150" s="1">
        <v>2</v>
      </c>
      <c r="O150" s="1">
        <v>12470</v>
      </c>
      <c r="P150" s="1">
        <f t="shared" si="12"/>
        <v>24940</v>
      </c>
      <c r="Q150" s="1">
        <v>10</v>
      </c>
      <c r="R150" s="1">
        <f t="shared" si="13"/>
        <v>2494</v>
      </c>
      <c r="S150" s="1">
        <f t="shared" si="14"/>
        <v>22446</v>
      </c>
      <c r="T150" s="1">
        <v>0.52</v>
      </c>
      <c r="U150" s="1">
        <f t="shared" si="15"/>
        <v>11671.92</v>
      </c>
      <c r="V150" s="1">
        <f t="shared" si="16"/>
        <v>10774.08</v>
      </c>
      <c r="W150" s="4">
        <f t="shared" si="17"/>
        <v>0.48</v>
      </c>
      <c r="X150" s="1" t="s">
        <v>56</v>
      </c>
      <c r="Y150" s="1" t="s">
        <v>72</v>
      </c>
      <c r="Z150" s="1" t="s">
        <v>41</v>
      </c>
      <c r="AA150" s="2">
        <v>45700</v>
      </c>
      <c r="AB150" s="1">
        <v>3</v>
      </c>
      <c r="AC150" s="9" t="s">
        <v>42</v>
      </c>
    </row>
    <row r="151" spans="1:29">
      <c r="A151" s="11" t="s">
        <v>497</v>
      </c>
      <c r="B151" s="2">
        <v>45697</v>
      </c>
      <c r="C151" s="1">
        <v>2025</v>
      </c>
      <c r="D151" s="1" t="s">
        <v>414</v>
      </c>
      <c r="E151" s="1" t="s">
        <v>30</v>
      </c>
      <c r="F151" s="1" t="s">
        <v>126</v>
      </c>
      <c r="G151" s="1" t="s">
        <v>498</v>
      </c>
      <c r="H151" s="1" t="s">
        <v>33</v>
      </c>
      <c r="I151" s="1" t="s">
        <v>219</v>
      </c>
      <c r="J151" s="1" t="s">
        <v>220</v>
      </c>
      <c r="K151" s="1" t="s">
        <v>118</v>
      </c>
      <c r="L151" s="1" t="s">
        <v>79</v>
      </c>
      <c r="M151" s="1" t="s">
        <v>310</v>
      </c>
      <c r="N151" s="1">
        <v>2</v>
      </c>
      <c r="O151" s="1">
        <v>510</v>
      </c>
      <c r="P151" s="1">
        <f t="shared" si="12"/>
        <v>1020</v>
      </c>
      <c r="Q151" s="1">
        <v>30</v>
      </c>
      <c r="R151" s="1">
        <f t="shared" si="13"/>
        <v>306</v>
      </c>
      <c r="S151" s="1">
        <f t="shared" si="14"/>
        <v>714</v>
      </c>
      <c r="T151" s="1">
        <v>0.45</v>
      </c>
      <c r="U151" s="1">
        <f t="shared" si="15"/>
        <v>321.3</v>
      </c>
      <c r="V151" s="1">
        <f t="shared" si="16"/>
        <v>392.7</v>
      </c>
      <c r="W151" s="4">
        <f t="shared" si="17"/>
        <v>0.54999999999999993</v>
      </c>
      <c r="X151" s="1" t="s">
        <v>104</v>
      </c>
      <c r="Y151" s="1" t="s">
        <v>40</v>
      </c>
      <c r="Z151" s="1" t="s">
        <v>41</v>
      </c>
      <c r="AA151" s="2">
        <v>45701</v>
      </c>
      <c r="AB151" s="1">
        <v>3</v>
      </c>
      <c r="AC151" s="9" t="s">
        <v>42</v>
      </c>
    </row>
    <row r="152" spans="1:29">
      <c r="A152" s="11" t="s">
        <v>499</v>
      </c>
      <c r="B152" s="2">
        <v>45697</v>
      </c>
      <c r="C152" s="1">
        <v>2025</v>
      </c>
      <c r="D152" s="1" t="s">
        <v>414</v>
      </c>
      <c r="E152" s="1" t="s">
        <v>30</v>
      </c>
      <c r="F152" s="1" t="s">
        <v>126</v>
      </c>
      <c r="G152" s="1" t="s">
        <v>298</v>
      </c>
      <c r="H152" s="1" t="s">
        <v>89</v>
      </c>
      <c r="I152" s="1" t="s">
        <v>90</v>
      </c>
      <c r="J152" s="1" t="s">
        <v>61</v>
      </c>
      <c r="K152" s="1" t="s">
        <v>62</v>
      </c>
      <c r="L152" s="1" t="s">
        <v>150</v>
      </c>
      <c r="M152" s="1" t="s">
        <v>229</v>
      </c>
      <c r="N152" s="1">
        <v>2</v>
      </c>
      <c r="O152" s="1">
        <v>550</v>
      </c>
      <c r="P152" s="1">
        <f t="shared" si="12"/>
        <v>1100</v>
      </c>
      <c r="Q152" s="1">
        <v>0</v>
      </c>
      <c r="R152" s="1">
        <f t="shared" si="13"/>
        <v>0</v>
      </c>
      <c r="S152" s="1">
        <f t="shared" si="14"/>
        <v>1100</v>
      </c>
      <c r="T152" s="1">
        <v>0.52</v>
      </c>
      <c r="U152" s="1">
        <f t="shared" si="15"/>
        <v>572</v>
      </c>
      <c r="V152" s="1">
        <f t="shared" si="16"/>
        <v>528</v>
      </c>
      <c r="W152" s="4">
        <f t="shared" si="17"/>
        <v>0.48</v>
      </c>
      <c r="X152" s="1" t="s">
        <v>92</v>
      </c>
      <c r="Y152" s="1" t="s">
        <v>72</v>
      </c>
      <c r="Z152" s="1" t="s">
        <v>41</v>
      </c>
      <c r="AA152" s="2">
        <v>45699</v>
      </c>
      <c r="AB152" s="1">
        <v>3</v>
      </c>
      <c r="AC152" s="9" t="s">
        <v>42</v>
      </c>
    </row>
    <row r="153" spans="1:29">
      <c r="A153" s="11" t="s">
        <v>500</v>
      </c>
      <c r="B153" s="2">
        <v>45698</v>
      </c>
      <c r="C153" s="1">
        <v>2025</v>
      </c>
      <c r="D153" s="1" t="s">
        <v>414</v>
      </c>
      <c r="E153" s="1" t="s">
        <v>30</v>
      </c>
      <c r="F153" s="1" t="s">
        <v>142</v>
      </c>
      <c r="G153" s="1" t="s">
        <v>501</v>
      </c>
      <c r="H153" s="1" t="s">
        <v>33</v>
      </c>
      <c r="I153" s="1" t="s">
        <v>183</v>
      </c>
      <c r="J153" s="1" t="s">
        <v>102</v>
      </c>
      <c r="K153" s="1" t="s">
        <v>36</v>
      </c>
      <c r="L153" s="1" t="s">
        <v>37</v>
      </c>
      <c r="M153" s="1" t="s">
        <v>38</v>
      </c>
      <c r="N153" s="1">
        <v>5</v>
      </c>
      <c r="O153" s="1">
        <v>4530</v>
      </c>
      <c r="P153" s="1">
        <f t="shared" si="12"/>
        <v>22650</v>
      </c>
      <c r="Q153" s="1">
        <v>10</v>
      </c>
      <c r="R153" s="1">
        <f t="shared" si="13"/>
        <v>2265</v>
      </c>
      <c r="S153" s="1">
        <f t="shared" si="14"/>
        <v>20385</v>
      </c>
      <c r="T153" s="1">
        <v>0.47</v>
      </c>
      <c r="U153" s="1">
        <f t="shared" si="15"/>
        <v>9580.9499999999989</v>
      </c>
      <c r="V153" s="1">
        <f t="shared" si="16"/>
        <v>10804.050000000001</v>
      </c>
      <c r="W153" s="4">
        <f t="shared" si="17"/>
        <v>0.53</v>
      </c>
      <c r="X153" s="1" t="s">
        <v>147</v>
      </c>
      <c r="Y153" s="1" t="s">
        <v>57</v>
      </c>
      <c r="Z153" s="1" t="s">
        <v>41</v>
      </c>
      <c r="AA153" s="2">
        <v>45704</v>
      </c>
      <c r="AB153" s="1">
        <v>4</v>
      </c>
      <c r="AC153" s="9" t="s">
        <v>42</v>
      </c>
    </row>
    <row r="154" spans="1:29">
      <c r="A154" s="11" t="s">
        <v>502</v>
      </c>
      <c r="B154" s="2">
        <v>45698</v>
      </c>
      <c r="C154" s="1">
        <v>2025</v>
      </c>
      <c r="D154" s="1" t="s">
        <v>414</v>
      </c>
      <c r="E154" s="1" t="s">
        <v>30</v>
      </c>
      <c r="F154" s="1" t="s">
        <v>142</v>
      </c>
      <c r="G154" s="1" t="s">
        <v>503</v>
      </c>
      <c r="H154" s="1" t="s">
        <v>89</v>
      </c>
      <c r="I154" s="1" t="s">
        <v>84</v>
      </c>
      <c r="J154" s="1" t="s">
        <v>47</v>
      </c>
      <c r="K154" s="1" t="s">
        <v>48</v>
      </c>
      <c r="L154" s="1" t="s">
        <v>96</v>
      </c>
      <c r="M154" s="1" t="s">
        <v>504</v>
      </c>
      <c r="N154" s="1">
        <v>5</v>
      </c>
      <c r="O154" s="1">
        <v>610</v>
      </c>
      <c r="P154" s="1">
        <f t="shared" si="12"/>
        <v>3050</v>
      </c>
      <c r="Q154" s="1">
        <v>20</v>
      </c>
      <c r="R154" s="1">
        <f t="shared" si="13"/>
        <v>610</v>
      </c>
      <c r="S154" s="1">
        <f t="shared" si="14"/>
        <v>2440</v>
      </c>
      <c r="T154" s="1">
        <v>0.62</v>
      </c>
      <c r="U154" s="1">
        <f t="shared" si="15"/>
        <v>1512.8</v>
      </c>
      <c r="V154" s="1">
        <f t="shared" si="16"/>
        <v>927.2</v>
      </c>
      <c r="W154" s="4">
        <f t="shared" si="17"/>
        <v>0.38</v>
      </c>
      <c r="X154" s="1" t="s">
        <v>92</v>
      </c>
      <c r="Y154" s="1" t="s">
        <v>72</v>
      </c>
      <c r="Z154" s="1" t="s">
        <v>51</v>
      </c>
      <c r="AA154" s="2">
        <v>45700</v>
      </c>
      <c r="AB154" s="1"/>
      <c r="AC154" s="9" t="s">
        <v>42</v>
      </c>
    </row>
    <row r="155" spans="1:29">
      <c r="A155" s="11" t="s">
        <v>505</v>
      </c>
      <c r="B155" s="2">
        <v>45698</v>
      </c>
      <c r="C155" s="1">
        <v>2025</v>
      </c>
      <c r="D155" s="1" t="s">
        <v>414</v>
      </c>
      <c r="E155" s="1" t="s">
        <v>30</v>
      </c>
      <c r="F155" s="1" t="s">
        <v>142</v>
      </c>
      <c r="G155" s="1" t="s">
        <v>506</v>
      </c>
      <c r="H155" s="1" t="s">
        <v>33</v>
      </c>
      <c r="I155" s="1" t="s">
        <v>315</v>
      </c>
      <c r="J155" s="1" t="s">
        <v>316</v>
      </c>
      <c r="K155" s="1" t="s">
        <v>62</v>
      </c>
      <c r="L155" s="1" t="s">
        <v>79</v>
      </c>
      <c r="M155" s="1" t="s">
        <v>80</v>
      </c>
      <c r="N155" s="1">
        <v>3</v>
      </c>
      <c r="O155" s="1">
        <v>4560</v>
      </c>
      <c r="P155" s="1">
        <f t="shared" si="12"/>
        <v>13680</v>
      </c>
      <c r="Q155" s="1">
        <v>20</v>
      </c>
      <c r="R155" s="1">
        <f t="shared" si="13"/>
        <v>2736</v>
      </c>
      <c r="S155" s="1">
        <f t="shared" si="14"/>
        <v>10944</v>
      </c>
      <c r="T155" s="1">
        <v>0.45</v>
      </c>
      <c r="U155" s="1">
        <f t="shared" si="15"/>
        <v>4924.8</v>
      </c>
      <c r="V155" s="1">
        <f t="shared" si="16"/>
        <v>6019.2</v>
      </c>
      <c r="W155" s="4">
        <f t="shared" si="17"/>
        <v>0.54999999999999993</v>
      </c>
      <c r="X155" s="1" t="s">
        <v>56</v>
      </c>
      <c r="Y155" s="1" t="s">
        <v>57</v>
      </c>
      <c r="Z155" s="1" t="s">
        <v>41</v>
      </c>
      <c r="AA155" s="2">
        <v>45701</v>
      </c>
      <c r="AB155" s="1">
        <v>5</v>
      </c>
      <c r="AC155" s="9" t="s">
        <v>42</v>
      </c>
    </row>
    <row r="156" spans="1:29">
      <c r="A156" s="11" t="s">
        <v>507</v>
      </c>
      <c r="B156" s="2">
        <v>45699</v>
      </c>
      <c r="C156" s="1">
        <v>2025</v>
      </c>
      <c r="D156" s="1" t="s">
        <v>414</v>
      </c>
      <c r="E156" s="1" t="s">
        <v>30</v>
      </c>
      <c r="F156" s="1" t="s">
        <v>167</v>
      </c>
      <c r="G156" s="1" t="s">
        <v>508</v>
      </c>
      <c r="H156" s="1" t="s">
        <v>33</v>
      </c>
      <c r="I156" s="1" t="s">
        <v>509</v>
      </c>
      <c r="J156" s="1" t="s">
        <v>220</v>
      </c>
      <c r="K156" s="1" t="s">
        <v>118</v>
      </c>
      <c r="L156" s="1" t="s">
        <v>179</v>
      </c>
      <c r="M156" s="1" t="s">
        <v>247</v>
      </c>
      <c r="N156" s="1">
        <v>1</v>
      </c>
      <c r="O156" s="1">
        <v>8480</v>
      </c>
      <c r="P156" s="1">
        <f t="shared" si="12"/>
        <v>8480</v>
      </c>
      <c r="Q156" s="1">
        <v>10</v>
      </c>
      <c r="R156" s="1">
        <f t="shared" si="13"/>
        <v>848</v>
      </c>
      <c r="S156" s="1">
        <f t="shared" si="14"/>
        <v>7632</v>
      </c>
      <c r="T156" s="1">
        <v>0.48</v>
      </c>
      <c r="U156" s="1">
        <f t="shared" si="15"/>
        <v>3663.3599999999997</v>
      </c>
      <c r="V156" s="1">
        <f t="shared" si="16"/>
        <v>3968.6400000000003</v>
      </c>
      <c r="W156" s="4">
        <f t="shared" si="17"/>
        <v>0.52</v>
      </c>
      <c r="X156" s="1" t="s">
        <v>92</v>
      </c>
      <c r="Y156" s="1" t="s">
        <v>72</v>
      </c>
      <c r="Z156" s="1" t="s">
        <v>41</v>
      </c>
      <c r="AA156" s="2">
        <v>45703</v>
      </c>
      <c r="AB156" s="1">
        <v>5</v>
      </c>
      <c r="AC156" s="9" t="s">
        <v>42</v>
      </c>
    </row>
    <row r="157" spans="1:29">
      <c r="A157" s="11" t="s">
        <v>510</v>
      </c>
      <c r="B157" s="2">
        <v>45699</v>
      </c>
      <c r="C157" s="1">
        <v>2025</v>
      </c>
      <c r="D157" s="1" t="s">
        <v>414</v>
      </c>
      <c r="E157" s="1" t="s">
        <v>30</v>
      </c>
      <c r="F157" s="1" t="s">
        <v>167</v>
      </c>
      <c r="G157" s="1" t="s">
        <v>511</v>
      </c>
      <c r="H157" s="1" t="s">
        <v>33</v>
      </c>
      <c r="I157" s="1" t="s">
        <v>512</v>
      </c>
      <c r="J157" s="1" t="s">
        <v>77</v>
      </c>
      <c r="K157" s="1" t="s">
        <v>78</v>
      </c>
      <c r="L157" s="1" t="s">
        <v>179</v>
      </c>
      <c r="M157" s="1" t="s">
        <v>406</v>
      </c>
      <c r="N157" s="1">
        <v>1</v>
      </c>
      <c r="O157" s="1">
        <v>6080</v>
      </c>
      <c r="P157" s="1">
        <f t="shared" si="12"/>
        <v>6080</v>
      </c>
      <c r="Q157" s="1">
        <v>0</v>
      </c>
      <c r="R157" s="1">
        <f t="shared" si="13"/>
        <v>0</v>
      </c>
      <c r="S157" s="1">
        <f t="shared" si="14"/>
        <v>6080</v>
      </c>
      <c r="T157" s="1">
        <v>0.48</v>
      </c>
      <c r="U157" s="1">
        <f t="shared" si="15"/>
        <v>2918.4</v>
      </c>
      <c r="V157" s="1">
        <f t="shared" si="16"/>
        <v>3161.6</v>
      </c>
      <c r="W157" s="4">
        <f t="shared" si="17"/>
        <v>0.52</v>
      </c>
      <c r="X157" s="1" t="s">
        <v>65</v>
      </c>
      <c r="Y157" s="1" t="s">
        <v>40</v>
      </c>
      <c r="Z157" s="1" t="s">
        <v>41</v>
      </c>
      <c r="AA157" s="2">
        <v>45703</v>
      </c>
      <c r="AB157" s="1">
        <v>3</v>
      </c>
      <c r="AC157" s="9" t="s">
        <v>42</v>
      </c>
    </row>
    <row r="158" spans="1:29">
      <c r="A158" s="11" t="s">
        <v>513</v>
      </c>
      <c r="B158" s="2">
        <v>45700</v>
      </c>
      <c r="C158" s="1">
        <v>2025</v>
      </c>
      <c r="D158" s="1" t="s">
        <v>414</v>
      </c>
      <c r="E158" s="1" t="s">
        <v>30</v>
      </c>
      <c r="F158" s="1" t="s">
        <v>31</v>
      </c>
      <c r="G158" s="1" t="s">
        <v>143</v>
      </c>
      <c r="H158" s="1" t="s">
        <v>33</v>
      </c>
      <c r="I158" s="1" t="s">
        <v>144</v>
      </c>
      <c r="J158" s="1" t="s">
        <v>145</v>
      </c>
      <c r="K158" s="1" t="s">
        <v>130</v>
      </c>
      <c r="L158" s="1" t="s">
        <v>179</v>
      </c>
      <c r="M158" s="1" t="s">
        <v>180</v>
      </c>
      <c r="N158" s="1">
        <v>4</v>
      </c>
      <c r="O158" s="1">
        <v>2900</v>
      </c>
      <c r="P158" s="1">
        <f t="shared" si="12"/>
        <v>11600</v>
      </c>
      <c r="Q158" s="1">
        <v>10</v>
      </c>
      <c r="R158" s="1">
        <f t="shared" si="13"/>
        <v>1160</v>
      </c>
      <c r="S158" s="1">
        <f t="shared" si="14"/>
        <v>10440</v>
      </c>
      <c r="T158" s="1">
        <v>0.48</v>
      </c>
      <c r="U158" s="1">
        <f t="shared" si="15"/>
        <v>5011.2</v>
      </c>
      <c r="V158" s="1">
        <f t="shared" si="16"/>
        <v>5428.8</v>
      </c>
      <c r="W158" s="4">
        <f t="shared" si="17"/>
        <v>0.52</v>
      </c>
      <c r="X158" s="1" t="s">
        <v>65</v>
      </c>
      <c r="Y158" s="1" t="s">
        <v>81</v>
      </c>
      <c r="Z158" s="1" t="s">
        <v>41</v>
      </c>
      <c r="AA158" s="2">
        <v>45702</v>
      </c>
      <c r="AB158" s="1">
        <v>3</v>
      </c>
      <c r="AC158" s="9" t="s">
        <v>42</v>
      </c>
    </row>
    <row r="159" spans="1:29">
      <c r="A159" s="11" t="s">
        <v>514</v>
      </c>
      <c r="B159" s="2">
        <v>45700</v>
      </c>
      <c r="C159" s="1">
        <v>2025</v>
      </c>
      <c r="D159" s="1" t="s">
        <v>414</v>
      </c>
      <c r="E159" s="1" t="s">
        <v>30</v>
      </c>
      <c r="F159" s="1" t="s">
        <v>31</v>
      </c>
      <c r="G159" s="1" t="s">
        <v>515</v>
      </c>
      <c r="H159" s="1" t="s">
        <v>33</v>
      </c>
      <c r="I159" s="1" t="s">
        <v>84</v>
      </c>
      <c r="J159" s="1" t="s">
        <v>47</v>
      </c>
      <c r="K159" s="1" t="s">
        <v>48</v>
      </c>
      <c r="L159" s="1" t="s">
        <v>150</v>
      </c>
      <c r="M159" s="1" t="s">
        <v>234</v>
      </c>
      <c r="N159" s="1">
        <v>5</v>
      </c>
      <c r="O159" s="1">
        <v>880</v>
      </c>
      <c r="P159" s="1">
        <f t="shared" si="12"/>
        <v>4400</v>
      </c>
      <c r="Q159" s="1">
        <v>0</v>
      </c>
      <c r="R159" s="1">
        <f t="shared" si="13"/>
        <v>0</v>
      </c>
      <c r="S159" s="1">
        <f t="shared" si="14"/>
        <v>4400</v>
      </c>
      <c r="T159" s="1">
        <v>0.52</v>
      </c>
      <c r="U159" s="1">
        <f t="shared" si="15"/>
        <v>2288</v>
      </c>
      <c r="V159" s="1">
        <f t="shared" si="16"/>
        <v>2112</v>
      </c>
      <c r="W159" s="4">
        <f t="shared" si="17"/>
        <v>0.48</v>
      </c>
      <c r="X159" s="1" t="s">
        <v>39</v>
      </c>
      <c r="Y159" s="1" t="s">
        <v>57</v>
      </c>
      <c r="Z159" s="1" t="s">
        <v>41</v>
      </c>
      <c r="AA159" s="2">
        <v>45704</v>
      </c>
      <c r="AB159" s="1">
        <v>3</v>
      </c>
      <c r="AC159" s="9" t="s">
        <v>42</v>
      </c>
    </row>
    <row r="160" spans="1:29">
      <c r="A160" s="11" t="s">
        <v>516</v>
      </c>
      <c r="B160" s="2">
        <v>45700</v>
      </c>
      <c r="C160" s="1">
        <v>2025</v>
      </c>
      <c r="D160" s="1" t="s">
        <v>414</v>
      </c>
      <c r="E160" s="1" t="s">
        <v>30</v>
      </c>
      <c r="F160" s="1" t="s">
        <v>31</v>
      </c>
      <c r="G160" s="1" t="s">
        <v>300</v>
      </c>
      <c r="H160" s="1" t="s">
        <v>33</v>
      </c>
      <c r="I160" s="1" t="s">
        <v>301</v>
      </c>
      <c r="J160" s="1" t="s">
        <v>129</v>
      </c>
      <c r="K160" s="1" t="s">
        <v>130</v>
      </c>
      <c r="L160" s="1" t="s">
        <v>179</v>
      </c>
      <c r="M160" s="1" t="s">
        <v>180</v>
      </c>
      <c r="N160" s="1">
        <v>4</v>
      </c>
      <c r="O160" s="1">
        <v>2210</v>
      </c>
      <c r="P160" s="1">
        <f t="shared" si="12"/>
        <v>8840</v>
      </c>
      <c r="Q160" s="1">
        <v>25</v>
      </c>
      <c r="R160" s="1">
        <f t="shared" si="13"/>
        <v>2210</v>
      </c>
      <c r="S160" s="1">
        <f t="shared" si="14"/>
        <v>6630</v>
      </c>
      <c r="T160" s="1">
        <v>0.48</v>
      </c>
      <c r="U160" s="1">
        <f t="shared" si="15"/>
        <v>3182.4</v>
      </c>
      <c r="V160" s="1">
        <f t="shared" si="16"/>
        <v>3447.6</v>
      </c>
      <c r="W160" s="4">
        <f t="shared" si="17"/>
        <v>0.52</v>
      </c>
      <c r="X160" s="1" t="s">
        <v>92</v>
      </c>
      <c r="Y160" s="1" t="s">
        <v>81</v>
      </c>
      <c r="Z160" s="1" t="s">
        <v>51</v>
      </c>
      <c r="AA160" s="2">
        <v>45701</v>
      </c>
      <c r="AB160" s="1"/>
      <c r="AC160" s="9" t="s">
        <v>42</v>
      </c>
    </row>
    <row r="161" spans="1:29">
      <c r="A161" s="11" t="s">
        <v>517</v>
      </c>
      <c r="B161" s="2">
        <v>45701</v>
      </c>
      <c r="C161" s="1">
        <v>2025</v>
      </c>
      <c r="D161" s="1" t="s">
        <v>414</v>
      </c>
      <c r="E161" s="1" t="s">
        <v>30</v>
      </c>
      <c r="F161" s="1" t="s">
        <v>44</v>
      </c>
      <c r="G161" s="1" t="s">
        <v>304</v>
      </c>
      <c r="H161" s="1" t="s">
        <v>89</v>
      </c>
      <c r="I161" s="1" t="s">
        <v>154</v>
      </c>
      <c r="J161" s="1" t="s">
        <v>155</v>
      </c>
      <c r="K161" s="1" t="s">
        <v>48</v>
      </c>
      <c r="L161" s="1" t="s">
        <v>63</v>
      </c>
      <c r="M161" s="1" t="s">
        <v>518</v>
      </c>
      <c r="N161" s="1">
        <v>3</v>
      </c>
      <c r="O161" s="1">
        <v>810</v>
      </c>
      <c r="P161" s="1">
        <f t="shared" si="12"/>
        <v>2430</v>
      </c>
      <c r="Q161" s="1">
        <v>25</v>
      </c>
      <c r="R161" s="1">
        <f t="shared" si="13"/>
        <v>607.5</v>
      </c>
      <c r="S161" s="1">
        <f t="shared" si="14"/>
        <v>1822.5</v>
      </c>
      <c r="T161" s="1">
        <v>0.35</v>
      </c>
      <c r="U161" s="1">
        <f t="shared" si="15"/>
        <v>637.875</v>
      </c>
      <c r="V161" s="1">
        <f t="shared" si="16"/>
        <v>1184.625</v>
      </c>
      <c r="W161" s="4">
        <f t="shared" si="17"/>
        <v>0.65</v>
      </c>
      <c r="X161" s="1" t="s">
        <v>56</v>
      </c>
      <c r="Y161" s="1" t="s">
        <v>40</v>
      </c>
      <c r="Z161" s="1" t="s">
        <v>41</v>
      </c>
      <c r="AA161" s="2">
        <v>45705</v>
      </c>
      <c r="AB161" s="1">
        <v>3</v>
      </c>
      <c r="AC161" s="9" t="s">
        <v>42</v>
      </c>
    </row>
    <row r="162" spans="1:29">
      <c r="A162" s="11" t="s">
        <v>519</v>
      </c>
      <c r="B162" s="2">
        <v>45701</v>
      </c>
      <c r="C162" s="1">
        <v>2025</v>
      </c>
      <c r="D162" s="1" t="s">
        <v>414</v>
      </c>
      <c r="E162" s="1" t="s">
        <v>30</v>
      </c>
      <c r="F162" s="1" t="s">
        <v>44</v>
      </c>
      <c r="G162" s="1" t="s">
        <v>520</v>
      </c>
      <c r="H162" s="1" t="s">
        <v>89</v>
      </c>
      <c r="I162" s="1" t="s">
        <v>219</v>
      </c>
      <c r="J162" s="1" t="s">
        <v>220</v>
      </c>
      <c r="K162" s="1" t="s">
        <v>118</v>
      </c>
      <c r="L162" s="1" t="s">
        <v>112</v>
      </c>
      <c r="M162" s="1" t="s">
        <v>252</v>
      </c>
      <c r="N162" s="1">
        <v>1</v>
      </c>
      <c r="O162" s="1">
        <v>86180</v>
      </c>
      <c r="P162" s="1">
        <f t="shared" si="12"/>
        <v>86180</v>
      </c>
      <c r="Q162" s="1">
        <v>10</v>
      </c>
      <c r="R162" s="1">
        <f t="shared" si="13"/>
        <v>8618</v>
      </c>
      <c r="S162" s="1">
        <f t="shared" si="14"/>
        <v>77562</v>
      </c>
      <c r="T162" s="1">
        <v>0.57999999999999996</v>
      </c>
      <c r="U162" s="1">
        <f t="shared" si="15"/>
        <v>44985.96</v>
      </c>
      <c r="V162" s="1">
        <f t="shared" si="16"/>
        <v>32576.04</v>
      </c>
      <c r="W162" s="4">
        <f t="shared" si="17"/>
        <v>0.42</v>
      </c>
      <c r="X162" s="1" t="s">
        <v>65</v>
      </c>
      <c r="Y162" s="1" t="s">
        <v>72</v>
      </c>
      <c r="Z162" s="1" t="s">
        <v>41</v>
      </c>
      <c r="AA162" s="2">
        <v>45708</v>
      </c>
      <c r="AB162" s="1">
        <v>4</v>
      </c>
      <c r="AC162" s="9" t="s">
        <v>42</v>
      </c>
    </row>
    <row r="163" spans="1:29">
      <c r="A163" s="11" t="s">
        <v>521</v>
      </c>
      <c r="B163" s="2">
        <v>45701</v>
      </c>
      <c r="C163" s="1">
        <v>2025</v>
      </c>
      <c r="D163" s="1" t="s">
        <v>414</v>
      </c>
      <c r="E163" s="1" t="s">
        <v>30</v>
      </c>
      <c r="F163" s="1" t="s">
        <v>44</v>
      </c>
      <c r="G163" s="1" t="s">
        <v>522</v>
      </c>
      <c r="H163" s="1" t="s">
        <v>33</v>
      </c>
      <c r="I163" s="1" t="s">
        <v>194</v>
      </c>
      <c r="J163" s="1" t="s">
        <v>108</v>
      </c>
      <c r="K163" s="1" t="s">
        <v>62</v>
      </c>
      <c r="L163" s="1" t="s">
        <v>150</v>
      </c>
      <c r="M163" s="1" t="s">
        <v>278</v>
      </c>
      <c r="N163" s="1">
        <v>3</v>
      </c>
      <c r="O163" s="1">
        <v>4170</v>
      </c>
      <c r="P163" s="1">
        <f t="shared" si="12"/>
        <v>12510</v>
      </c>
      <c r="Q163" s="1">
        <v>10</v>
      </c>
      <c r="R163" s="1">
        <f t="shared" si="13"/>
        <v>1251</v>
      </c>
      <c r="S163" s="1">
        <f t="shared" si="14"/>
        <v>11259</v>
      </c>
      <c r="T163" s="1">
        <v>0.52</v>
      </c>
      <c r="U163" s="1">
        <f t="shared" si="15"/>
        <v>5854.68</v>
      </c>
      <c r="V163" s="1">
        <f t="shared" si="16"/>
        <v>5404.32</v>
      </c>
      <c r="W163" s="4">
        <f t="shared" si="17"/>
        <v>0.48</v>
      </c>
      <c r="X163" s="1" t="s">
        <v>50</v>
      </c>
      <c r="Y163" s="1" t="s">
        <v>40</v>
      </c>
      <c r="Z163" s="1" t="s">
        <v>41</v>
      </c>
      <c r="AA163" s="2">
        <v>45702</v>
      </c>
      <c r="AB163" s="1">
        <v>5</v>
      </c>
      <c r="AC163" s="9" t="s">
        <v>42</v>
      </c>
    </row>
    <row r="164" spans="1:29">
      <c r="A164" s="11" t="s">
        <v>523</v>
      </c>
      <c r="B164" s="2">
        <v>45701</v>
      </c>
      <c r="C164" s="1">
        <v>2025</v>
      </c>
      <c r="D164" s="1" t="s">
        <v>414</v>
      </c>
      <c r="E164" s="1" t="s">
        <v>30</v>
      </c>
      <c r="F164" s="1" t="s">
        <v>44</v>
      </c>
      <c r="G164" s="1" t="s">
        <v>524</v>
      </c>
      <c r="H164" s="1" t="s">
        <v>33</v>
      </c>
      <c r="I164" s="1" t="s">
        <v>84</v>
      </c>
      <c r="J164" s="1" t="s">
        <v>47</v>
      </c>
      <c r="K164" s="1" t="s">
        <v>48</v>
      </c>
      <c r="L164" s="1" t="s">
        <v>179</v>
      </c>
      <c r="M164" s="1" t="s">
        <v>201</v>
      </c>
      <c r="N164" s="1">
        <v>4</v>
      </c>
      <c r="O164" s="1">
        <v>1290</v>
      </c>
      <c r="P164" s="1">
        <f t="shared" si="12"/>
        <v>5160</v>
      </c>
      <c r="Q164" s="1">
        <v>20</v>
      </c>
      <c r="R164" s="1">
        <f t="shared" si="13"/>
        <v>1032</v>
      </c>
      <c r="S164" s="1">
        <f t="shared" si="14"/>
        <v>4128</v>
      </c>
      <c r="T164" s="1">
        <v>0.48</v>
      </c>
      <c r="U164" s="1">
        <f t="shared" si="15"/>
        <v>1981.4399999999998</v>
      </c>
      <c r="V164" s="1">
        <f t="shared" si="16"/>
        <v>2146.5600000000004</v>
      </c>
      <c r="W164" s="4">
        <f t="shared" si="17"/>
        <v>0.52000000000000013</v>
      </c>
      <c r="X164" s="1" t="s">
        <v>147</v>
      </c>
      <c r="Y164" s="1" t="s">
        <v>57</v>
      </c>
      <c r="Z164" s="1" t="s">
        <v>41</v>
      </c>
      <c r="AA164" s="2">
        <v>45703</v>
      </c>
      <c r="AB164" s="1">
        <v>3</v>
      </c>
      <c r="AC164" s="9" t="s">
        <v>42</v>
      </c>
    </row>
    <row r="165" spans="1:29">
      <c r="A165" s="11" t="s">
        <v>525</v>
      </c>
      <c r="B165" s="2">
        <v>45702</v>
      </c>
      <c r="C165" s="1">
        <v>2025</v>
      </c>
      <c r="D165" s="1" t="s">
        <v>414</v>
      </c>
      <c r="E165" s="1" t="s">
        <v>30</v>
      </c>
      <c r="F165" s="1" t="s">
        <v>74</v>
      </c>
      <c r="G165" s="1" t="s">
        <v>526</v>
      </c>
      <c r="H165" s="1" t="s">
        <v>33</v>
      </c>
      <c r="I165" s="1" t="s">
        <v>315</v>
      </c>
      <c r="J165" s="1" t="s">
        <v>316</v>
      </c>
      <c r="K165" s="1" t="s">
        <v>62</v>
      </c>
      <c r="L165" s="1" t="s">
        <v>85</v>
      </c>
      <c r="M165" s="1" t="s">
        <v>383</v>
      </c>
      <c r="N165" s="1">
        <v>4</v>
      </c>
      <c r="O165" s="1">
        <v>1420</v>
      </c>
      <c r="P165" s="1">
        <f t="shared" si="12"/>
        <v>5680</v>
      </c>
      <c r="Q165" s="1">
        <v>5</v>
      </c>
      <c r="R165" s="1">
        <f t="shared" si="13"/>
        <v>284</v>
      </c>
      <c r="S165" s="1">
        <f t="shared" si="14"/>
        <v>5396</v>
      </c>
      <c r="T165" s="1">
        <v>0.5</v>
      </c>
      <c r="U165" s="1">
        <f t="shared" si="15"/>
        <v>2698</v>
      </c>
      <c r="V165" s="1">
        <f t="shared" si="16"/>
        <v>2698</v>
      </c>
      <c r="W165" s="4">
        <f t="shared" si="17"/>
        <v>0.5</v>
      </c>
      <c r="X165" s="1" t="s">
        <v>56</v>
      </c>
      <c r="Y165" s="1" t="s">
        <v>81</v>
      </c>
      <c r="Z165" s="1" t="s">
        <v>66</v>
      </c>
      <c r="AA165" s="1"/>
      <c r="AB165" s="1"/>
      <c r="AC165" s="9" t="s">
        <v>42</v>
      </c>
    </row>
    <row r="166" spans="1:29">
      <c r="A166" s="11" t="s">
        <v>527</v>
      </c>
      <c r="B166" s="2">
        <v>45702</v>
      </c>
      <c r="C166" s="1">
        <v>2025</v>
      </c>
      <c r="D166" s="1" t="s">
        <v>414</v>
      </c>
      <c r="E166" s="1" t="s">
        <v>30</v>
      </c>
      <c r="F166" s="1" t="s">
        <v>74</v>
      </c>
      <c r="G166" s="1" t="s">
        <v>528</v>
      </c>
      <c r="H166" s="1" t="s">
        <v>33</v>
      </c>
      <c r="I166" s="1" t="s">
        <v>227</v>
      </c>
      <c r="J166" s="1" t="s">
        <v>228</v>
      </c>
      <c r="K166" s="1" t="s">
        <v>78</v>
      </c>
      <c r="L166" s="1" t="s">
        <v>63</v>
      </c>
      <c r="M166" s="1" t="s">
        <v>165</v>
      </c>
      <c r="N166" s="1">
        <v>1</v>
      </c>
      <c r="O166" s="1">
        <v>440</v>
      </c>
      <c r="P166" s="1">
        <f t="shared" si="12"/>
        <v>440</v>
      </c>
      <c r="Q166" s="1">
        <v>30</v>
      </c>
      <c r="R166" s="1">
        <f t="shared" si="13"/>
        <v>132</v>
      </c>
      <c r="S166" s="1">
        <f t="shared" si="14"/>
        <v>308</v>
      </c>
      <c r="T166" s="1">
        <v>0.35</v>
      </c>
      <c r="U166" s="1">
        <f t="shared" si="15"/>
        <v>107.8</v>
      </c>
      <c r="V166" s="1">
        <f t="shared" si="16"/>
        <v>200.2</v>
      </c>
      <c r="W166" s="4">
        <f t="shared" si="17"/>
        <v>0.64999999999999991</v>
      </c>
      <c r="X166" s="1" t="s">
        <v>39</v>
      </c>
      <c r="Y166" s="1" t="s">
        <v>81</v>
      </c>
      <c r="Z166" s="1" t="s">
        <v>41</v>
      </c>
      <c r="AA166" s="2">
        <v>45704</v>
      </c>
      <c r="AB166" s="1">
        <v>5</v>
      </c>
      <c r="AC166" s="9" t="s">
        <v>42</v>
      </c>
    </row>
    <row r="167" spans="1:29">
      <c r="A167" s="11" t="s">
        <v>529</v>
      </c>
      <c r="B167" s="2">
        <v>45702</v>
      </c>
      <c r="C167" s="1">
        <v>2025</v>
      </c>
      <c r="D167" s="1" t="s">
        <v>414</v>
      </c>
      <c r="E167" s="1" t="s">
        <v>30</v>
      </c>
      <c r="F167" s="1" t="s">
        <v>74</v>
      </c>
      <c r="G167" s="1" t="s">
        <v>454</v>
      </c>
      <c r="H167" s="1" t="s">
        <v>89</v>
      </c>
      <c r="I167" s="1" t="s">
        <v>455</v>
      </c>
      <c r="J167" s="1" t="s">
        <v>102</v>
      </c>
      <c r="K167" s="1" t="s">
        <v>36</v>
      </c>
      <c r="L167" s="1" t="s">
        <v>150</v>
      </c>
      <c r="M167" s="1" t="s">
        <v>234</v>
      </c>
      <c r="N167" s="1">
        <v>4</v>
      </c>
      <c r="O167" s="1">
        <v>3720</v>
      </c>
      <c r="P167" s="1">
        <f t="shared" si="12"/>
        <v>14880</v>
      </c>
      <c r="Q167" s="1">
        <v>25</v>
      </c>
      <c r="R167" s="1">
        <f t="shared" si="13"/>
        <v>3720</v>
      </c>
      <c r="S167" s="1">
        <f t="shared" si="14"/>
        <v>11160</v>
      </c>
      <c r="T167" s="1">
        <v>0.52</v>
      </c>
      <c r="U167" s="1">
        <f t="shared" si="15"/>
        <v>5803.2</v>
      </c>
      <c r="V167" s="1">
        <f t="shared" si="16"/>
        <v>5356.8</v>
      </c>
      <c r="W167" s="4">
        <f t="shared" si="17"/>
        <v>0.48000000000000004</v>
      </c>
      <c r="X167" s="1" t="s">
        <v>104</v>
      </c>
      <c r="Y167" s="1" t="s">
        <v>72</v>
      </c>
      <c r="Z167" s="1" t="s">
        <v>51</v>
      </c>
      <c r="AA167" s="2">
        <v>45707</v>
      </c>
      <c r="AB167" s="1"/>
      <c r="AC167" s="9" t="s">
        <v>42</v>
      </c>
    </row>
    <row r="168" spans="1:29">
      <c r="A168" s="11" t="s">
        <v>530</v>
      </c>
      <c r="B168" s="2">
        <v>45703</v>
      </c>
      <c r="C168" s="1">
        <v>2025</v>
      </c>
      <c r="D168" s="1" t="s">
        <v>414</v>
      </c>
      <c r="E168" s="1" t="s">
        <v>30</v>
      </c>
      <c r="F168" s="1" t="s">
        <v>99</v>
      </c>
      <c r="G168" s="1" t="s">
        <v>531</v>
      </c>
      <c r="H168" s="1" t="s">
        <v>33</v>
      </c>
      <c r="I168" s="1" t="s">
        <v>134</v>
      </c>
      <c r="J168" s="1" t="s">
        <v>135</v>
      </c>
      <c r="K168" s="1" t="s">
        <v>36</v>
      </c>
      <c r="L168" s="1" t="s">
        <v>179</v>
      </c>
      <c r="M168" s="1" t="s">
        <v>532</v>
      </c>
      <c r="N168" s="1">
        <v>3</v>
      </c>
      <c r="O168" s="1">
        <v>4260</v>
      </c>
      <c r="P168" s="1">
        <f t="shared" si="12"/>
        <v>12780</v>
      </c>
      <c r="Q168" s="1">
        <v>15</v>
      </c>
      <c r="R168" s="1">
        <f t="shared" si="13"/>
        <v>1917</v>
      </c>
      <c r="S168" s="1">
        <f t="shared" si="14"/>
        <v>10863</v>
      </c>
      <c r="T168" s="1">
        <v>0.48</v>
      </c>
      <c r="U168" s="1">
        <f t="shared" si="15"/>
        <v>5214.24</v>
      </c>
      <c r="V168" s="1">
        <f t="shared" si="16"/>
        <v>5648.76</v>
      </c>
      <c r="W168" s="4">
        <f t="shared" si="17"/>
        <v>0.52</v>
      </c>
      <c r="X168" s="1" t="s">
        <v>104</v>
      </c>
      <c r="Y168" s="1" t="s">
        <v>40</v>
      </c>
      <c r="Z168" s="1" t="s">
        <v>51</v>
      </c>
      <c r="AA168" s="2">
        <v>45706</v>
      </c>
      <c r="AB168" s="1"/>
      <c r="AC168" s="9" t="s">
        <v>42</v>
      </c>
    </row>
    <row r="169" spans="1:29">
      <c r="A169" s="11" t="s">
        <v>533</v>
      </c>
      <c r="B169" s="2">
        <v>45703</v>
      </c>
      <c r="C169" s="1">
        <v>2025</v>
      </c>
      <c r="D169" s="1" t="s">
        <v>414</v>
      </c>
      <c r="E169" s="1" t="s">
        <v>30</v>
      </c>
      <c r="F169" s="1" t="s">
        <v>99</v>
      </c>
      <c r="G169" s="1" t="s">
        <v>534</v>
      </c>
      <c r="H169" s="1" t="s">
        <v>33</v>
      </c>
      <c r="I169" s="1" t="s">
        <v>315</v>
      </c>
      <c r="J169" s="1" t="s">
        <v>316</v>
      </c>
      <c r="K169" s="1" t="s">
        <v>62</v>
      </c>
      <c r="L169" s="1" t="s">
        <v>96</v>
      </c>
      <c r="M169" s="1" t="s">
        <v>535</v>
      </c>
      <c r="N169" s="1">
        <v>1</v>
      </c>
      <c r="O169" s="1">
        <v>420</v>
      </c>
      <c r="P169" s="1">
        <f t="shared" si="12"/>
        <v>420</v>
      </c>
      <c r="Q169" s="1">
        <v>20</v>
      </c>
      <c r="R169" s="1">
        <f t="shared" si="13"/>
        <v>84</v>
      </c>
      <c r="S169" s="1">
        <f t="shared" si="14"/>
        <v>336</v>
      </c>
      <c r="T169" s="1">
        <v>0.62</v>
      </c>
      <c r="U169" s="1">
        <f t="shared" si="15"/>
        <v>208.32</v>
      </c>
      <c r="V169" s="1">
        <f t="shared" si="16"/>
        <v>127.68</v>
      </c>
      <c r="W169" s="4">
        <f t="shared" si="17"/>
        <v>0.38</v>
      </c>
      <c r="X169" s="1" t="s">
        <v>147</v>
      </c>
      <c r="Y169" s="1" t="s">
        <v>81</v>
      </c>
      <c r="Z169" s="1" t="s">
        <v>41</v>
      </c>
      <c r="AA169" s="2">
        <v>45704</v>
      </c>
      <c r="AB169" s="1">
        <v>5</v>
      </c>
      <c r="AC169" s="9" t="s">
        <v>42</v>
      </c>
    </row>
    <row r="170" spans="1:29">
      <c r="A170" s="11" t="s">
        <v>536</v>
      </c>
      <c r="B170" s="2">
        <v>45703</v>
      </c>
      <c r="C170" s="1">
        <v>2025</v>
      </c>
      <c r="D170" s="1" t="s">
        <v>414</v>
      </c>
      <c r="E170" s="1" t="s">
        <v>30</v>
      </c>
      <c r="F170" s="1" t="s">
        <v>99</v>
      </c>
      <c r="G170" s="1" t="s">
        <v>537</v>
      </c>
      <c r="H170" s="1" t="s">
        <v>89</v>
      </c>
      <c r="I170" s="1" t="s">
        <v>288</v>
      </c>
      <c r="J170" s="1" t="s">
        <v>178</v>
      </c>
      <c r="K170" s="1" t="s">
        <v>48</v>
      </c>
      <c r="L170" s="1" t="s">
        <v>37</v>
      </c>
      <c r="M170" s="1" t="s">
        <v>124</v>
      </c>
      <c r="N170" s="1">
        <v>4</v>
      </c>
      <c r="O170" s="1">
        <v>2210</v>
      </c>
      <c r="P170" s="1">
        <f t="shared" si="12"/>
        <v>8840</v>
      </c>
      <c r="Q170" s="1">
        <v>10</v>
      </c>
      <c r="R170" s="1">
        <f t="shared" si="13"/>
        <v>884</v>
      </c>
      <c r="S170" s="1">
        <f t="shared" si="14"/>
        <v>7956</v>
      </c>
      <c r="T170" s="1">
        <v>0.47</v>
      </c>
      <c r="U170" s="1">
        <f t="shared" si="15"/>
        <v>3739.3199999999997</v>
      </c>
      <c r="V170" s="1">
        <f t="shared" si="16"/>
        <v>4216.68</v>
      </c>
      <c r="W170" s="4">
        <f t="shared" si="17"/>
        <v>0.53</v>
      </c>
      <c r="X170" s="1" t="s">
        <v>39</v>
      </c>
      <c r="Y170" s="1" t="s">
        <v>72</v>
      </c>
      <c r="Z170" s="1" t="s">
        <v>66</v>
      </c>
      <c r="AA170" s="1"/>
      <c r="AB170" s="1"/>
      <c r="AC170" s="9" t="s">
        <v>42</v>
      </c>
    </row>
    <row r="171" spans="1:29">
      <c r="A171" s="11" t="s">
        <v>538</v>
      </c>
      <c r="B171" s="2">
        <v>45703</v>
      </c>
      <c r="C171" s="1">
        <v>2025</v>
      </c>
      <c r="D171" s="1" t="s">
        <v>414</v>
      </c>
      <c r="E171" s="1" t="s">
        <v>30</v>
      </c>
      <c r="F171" s="1" t="s">
        <v>99</v>
      </c>
      <c r="G171" s="1" t="s">
        <v>539</v>
      </c>
      <c r="H171" s="1" t="s">
        <v>89</v>
      </c>
      <c r="I171" s="1" t="s">
        <v>84</v>
      </c>
      <c r="J171" s="1" t="s">
        <v>47</v>
      </c>
      <c r="K171" s="1" t="s">
        <v>48</v>
      </c>
      <c r="L171" s="1" t="s">
        <v>37</v>
      </c>
      <c r="M171" s="1" t="s">
        <v>540</v>
      </c>
      <c r="N171" s="1">
        <v>5</v>
      </c>
      <c r="O171" s="1">
        <v>1440</v>
      </c>
      <c r="P171" s="1">
        <f t="shared" si="12"/>
        <v>7200</v>
      </c>
      <c r="Q171" s="1">
        <v>10</v>
      </c>
      <c r="R171" s="1">
        <f t="shared" si="13"/>
        <v>720</v>
      </c>
      <c r="S171" s="1">
        <f t="shared" si="14"/>
        <v>6480</v>
      </c>
      <c r="T171" s="1">
        <v>0.47</v>
      </c>
      <c r="U171" s="1">
        <f t="shared" si="15"/>
        <v>3045.6</v>
      </c>
      <c r="V171" s="1">
        <f t="shared" si="16"/>
        <v>3434.4</v>
      </c>
      <c r="W171" s="4">
        <f t="shared" si="17"/>
        <v>0.53</v>
      </c>
      <c r="X171" s="1" t="s">
        <v>56</v>
      </c>
      <c r="Y171" s="1" t="s">
        <v>40</v>
      </c>
      <c r="Z171" s="1" t="s">
        <v>120</v>
      </c>
      <c r="AA171" s="1"/>
      <c r="AB171" s="1"/>
      <c r="AC171" s="9" t="s">
        <v>42</v>
      </c>
    </row>
    <row r="172" spans="1:29">
      <c r="A172" s="11" t="s">
        <v>541</v>
      </c>
      <c r="B172" s="2">
        <v>45705</v>
      </c>
      <c r="C172" s="1">
        <v>2025</v>
      </c>
      <c r="D172" s="1" t="s">
        <v>414</v>
      </c>
      <c r="E172" s="1" t="s">
        <v>30</v>
      </c>
      <c r="F172" s="1" t="s">
        <v>142</v>
      </c>
      <c r="G172" s="1" t="s">
        <v>328</v>
      </c>
      <c r="H172" s="1" t="s">
        <v>89</v>
      </c>
      <c r="I172" s="1" t="s">
        <v>46</v>
      </c>
      <c r="J172" s="1" t="s">
        <v>47</v>
      </c>
      <c r="K172" s="1" t="s">
        <v>48</v>
      </c>
      <c r="L172" s="1" t="s">
        <v>79</v>
      </c>
      <c r="M172" s="1" t="s">
        <v>131</v>
      </c>
      <c r="N172" s="1">
        <v>3</v>
      </c>
      <c r="O172" s="1">
        <v>1950</v>
      </c>
      <c r="P172" s="1">
        <f t="shared" si="12"/>
        <v>5850</v>
      </c>
      <c r="Q172" s="1">
        <v>10</v>
      </c>
      <c r="R172" s="1">
        <f t="shared" si="13"/>
        <v>585</v>
      </c>
      <c r="S172" s="1">
        <f t="shared" si="14"/>
        <v>5265</v>
      </c>
      <c r="T172" s="1">
        <v>0.45</v>
      </c>
      <c r="U172" s="1">
        <f t="shared" si="15"/>
        <v>2369.25</v>
      </c>
      <c r="V172" s="1">
        <f t="shared" si="16"/>
        <v>2895.75</v>
      </c>
      <c r="W172" s="4">
        <f t="shared" si="17"/>
        <v>0.55000000000000004</v>
      </c>
      <c r="X172" s="1" t="s">
        <v>56</v>
      </c>
      <c r="Y172" s="1" t="s">
        <v>72</v>
      </c>
      <c r="Z172" s="1" t="s">
        <v>51</v>
      </c>
      <c r="AA172" s="2">
        <v>45708</v>
      </c>
      <c r="AB172" s="1"/>
      <c r="AC172" s="9" t="s">
        <v>42</v>
      </c>
    </row>
    <row r="173" spans="1:29">
      <c r="A173" s="11" t="s">
        <v>542</v>
      </c>
      <c r="B173" s="2">
        <v>45705</v>
      </c>
      <c r="C173" s="1">
        <v>2025</v>
      </c>
      <c r="D173" s="1" t="s">
        <v>414</v>
      </c>
      <c r="E173" s="1" t="s">
        <v>30</v>
      </c>
      <c r="F173" s="1" t="s">
        <v>142</v>
      </c>
      <c r="G173" s="1" t="s">
        <v>543</v>
      </c>
      <c r="H173" s="1" t="s">
        <v>89</v>
      </c>
      <c r="I173" s="1" t="s">
        <v>544</v>
      </c>
      <c r="J173" s="1" t="s">
        <v>70</v>
      </c>
      <c r="K173" s="1" t="s">
        <v>62</v>
      </c>
      <c r="L173" s="1" t="s">
        <v>79</v>
      </c>
      <c r="M173" s="1" t="s">
        <v>545</v>
      </c>
      <c r="N173" s="1">
        <v>5</v>
      </c>
      <c r="O173" s="1">
        <v>4040</v>
      </c>
      <c r="P173" s="1">
        <f t="shared" si="12"/>
        <v>20200</v>
      </c>
      <c r="Q173" s="1">
        <v>20</v>
      </c>
      <c r="R173" s="1">
        <f t="shared" si="13"/>
        <v>4040</v>
      </c>
      <c r="S173" s="1">
        <f t="shared" si="14"/>
        <v>16160</v>
      </c>
      <c r="T173" s="1">
        <v>0.45</v>
      </c>
      <c r="U173" s="1">
        <f t="shared" si="15"/>
        <v>7272</v>
      </c>
      <c r="V173" s="1">
        <f t="shared" si="16"/>
        <v>8888</v>
      </c>
      <c r="W173" s="4">
        <f t="shared" si="17"/>
        <v>0.55000000000000004</v>
      </c>
      <c r="X173" s="1" t="s">
        <v>50</v>
      </c>
      <c r="Y173" s="1" t="s">
        <v>81</v>
      </c>
      <c r="Z173" s="1" t="s">
        <v>41</v>
      </c>
      <c r="AA173" s="2">
        <v>45706</v>
      </c>
      <c r="AB173" s="1">
        <v>4</v>
      </c>
      <c r="AC173" s="9" t="s">
        <v>42</v>
      </c>
    </row>
    <row r="174" spans="1:29">
      <c r="A174" s="11" t="s">
        <v>546</v>
      </c>
      <c r="B174" s="2">
        <v>45705</v>
      </c>
      <c r="C174" s="1">
        <v>2025</v>
      </c>
      <c r="D174" s="1" t="s">
        <v>414</v>
      </c>
      <c r="E174" s="1" t="s">
        <v>30</v>
      </c>
      <c r="F174" s="1" t="s">
        <v>142</v>
      </c>
      <c r="G174" s="1" t="s">
        <v>320</v>
      </c>
      <c r="H174" s="1" t="s">
        <v>33</v>
      </c>
      <c r="I174" s="1" t="s">
        <v>315</v>
      </c>
      <c r="J174" s="1" t="s">
        <v>316</v>
      </c>
      <c r="K174" s="1" t="s">
        <v>62</v>
      </c>
      <c r="L174" s="1" t="s">
        <v>37</v>
      </c>
      <c r="M174" s="1" t="s">
        <v>103</v>
      </c>
      <c r="N174" s="1">
        <v>3</v>
      </c>
      <c r="O174" s="1">
        <v>6470</v>
      </c>
      <c r="P174" s="1">
        <f t="shared" si="12"/>
        <v>19410</v>
      </c>
      <c r="Q174" s="1">
        <v>0</v>
      </c>
      <c r="R174" s="1">
        <f t="shared" si="13"/>
        <v>0</v>
      </c>
      <c r="S174" s="1">
        <f t="shared" si="14"/>
        <v>19410</v>
      </c>
      <c r="T174" s="1">
        <v>0.47</v>
      </c>
      <c r="U174" s="1">
        <f t="shared" si="15"/>
        <v>9122.6999999999989</v>
      </c>
      <c r="V174" s="1">
        <f t="shared" si="16"/>
        <v>10287.300000000001</v>
      </c>
      <c r="W174" s="4">
        <f t="shared" si="17"/>
        <v>0.53</v>
      </c>
      <c r="X174" s="1" t="s">
        <v>147</v>
      </c>
      <c r="Y174" s="1" t="s">
        <v>72</v>
      </c>
      <c r="Z174" s="1" t="s">
        <v>41</v>
      </c>
      <c r="AA174" s="2">
        <v>45708</v>
      </c>
      <c r="AB174" s="1">
        <v>5</v>
      </c>
      <c r="AC174" s="9" t="s">
        <v>42</v>
      </c>
    </row>
    <row r="175" spans="1:29">
      <c r="A175" s="11" t="s">
        <v>547</v>
      </c>
      <c r="B175" s="2">
        <v>45705</v>
      </c>
      <c r="C175" s="1">
        <v>2025</v>
      </c>
      <c r="D175" s="1" t="s">
        <v>414</v>
      </c>
      <c r="E175" s="1" t="s">
        <v>30</v>
      </c>
      <c r="F175" s="1" t="s">
        <v>142</v>
      </c>
      <c r="G175" s="1" t="s">
        <v>548</v>
      </c>
      <c r="H175" s="1" t="s">
        <v>33</v>
      </c>
      <c r="I175" s="1" t="s">
        <v>355</v>
      </c>
      <c r="J175" s="1" t="s">
        <v>135</v>
      </c>
      <c r="K175" s="1" t="s">
        <v>36</v>
      </c>
      <c r="L175" s="1" t="s">
        <v>112</v>
      </c>
      <c r="M175" s="1" t="s">
        <v>450</v>
      </c>
      <c r="N175" s="1">
        <v>5</v>
      </c>
      <c r="O175" s="1">
        <v>55140</v>
      </c>
      <c r="P175" s="1">
        <f t="shared" si="12"/>
        <v>275700</v>
      </c>
      <c r="Q175" s="1">
        <v>30</v>
      </c>
      <c r="R175" s="1">
        <f t="shared" si="13"/>
        <v>82710</v>
      </c>
      <c r="S175" s="1">
        <f t="shared" si="14"/>
        <v>192990</v>
      </c>
      <c r="T175" s="1">
        <v>0.57999999999999996</v>
      </c>
      <c r="U175" s="1">
        <f t="shared" si="15"/>
        <v>111934.2</v>
      </c>
      <c r="V175" s="1">
        <f t="shared" si="16"/>
        <v>81055.8</v>
      </c>
      <c r="W175" s="4">
        <f t="shared" si="17"/>
        <v>0.42000000000000004</v>
      </c>
      <c r="X175" s="1" t="s">
        <v>92</v>
      </c>
      <c r="Y175" s="1" t="s">
        <v>57</v>
      </c>
      <c r="Z175" s="1" t="s">
        <v>41</v>
      </c>
      <c r="AA175" s="2">
        <v>45712</v>
      </c>
      <c r="AB175" s="1">
        <v>3</v>
      </c>
      <c r="AC175" s="9" t="s">
        <v>42</v>
      </c>
    </row>
    <row r="176" spans="1:29">
      <c r="A176" s="11" t="s">
        <v>549</v>
      </c>
      <c r="B176" s="2">
        <v>45705</v>
      </c>
      <c r="C176" s="1">
        <v>2025</v>
      </c>
      <c r="D176" s="1" t="s">
        <v>414</v>
      </c>
      <c r="E176" s="1" t="s">
        <v>30</v>
      </c>
      <c r="F176" s="1" t="s">
        <v>142</v>
      </c>
      <c r="G176" s="1" t="s">
        <v>550</v>
      </c>
      <c r="H176" s="1" t="s">
        <v>89</v>
      </c>
      <c r="I176" s="1" t="s">
        <v>551</v>
      </c>
      <c r="J176" s="1" t="s">
        <v>155</v>
      </c>
      <c r="K176" s="1" t="s">
        <v>48</v>
      </c>
      <c r="L176" s="1" t="s">
        <v>96</v>
      </c>
      <c r="M176" s="1" t="s">
        <v>552</v>
      </c>
      <c r="N176" s="1">
        <v>1</v>
      </c>
      <c r="O176" s="1">
        <v>250</v>
      </c>
      <c r="P176" s="1">
        <f t="shared" si="12"/>
        <v>250</v>
      </c>
      <c r="Q176" s="1">
        <v>0</v>
      </c>
      <c r="R176" s="1">
        <f t="shared" si="13"/>
        <v>0</v>
      </c>
      <c r="S176" s="1">
        <f t="shared" si="14"/>
        <v>250</v>
      </c>
      <c r="T176" s="1">
        <v>0.62</v>
      </c>
      <c r="U176" s="1">
        <f t="shared" si="15"/>
        <v>155</v>
      </c>
      <c r="V176" s="1">
        <f t="shared" si="16"/>
        <v>95</v>
      </c>
      <c r="W176" s="4">
        <f t="shared" si="17"/>
        <v>0.38</v>
      </c>
      <c r="X176" s="1" t="s">
        <v>104</v>
      </c>
      <c r="Y176" s="1" t="s">
        <v>57</v>
      </c>
      <c r="Z176" s="1" t="s">
        <v>41</v>
      </c>
      <c r="AA176" s="2">
        <v>45710</v>
      </c>
      <c r="AB176" s="1">
        <v>5</v>
      </c>
      <c r="AC176" s="9" t="s">
        <v>42</v>
      </c>
    </row>
    <row r="177" spans="1:29">
      <c r="A177" s="11" t="s">
        <v>553</v>
      </c>
      <c r="B177" s="2">
        <v>45706</v>
      </c>
      <c r="C177" s="1">
        <v>2025</v>
      </c>
      <c r="D177" s="1" t="s">
        <v>414</v>
      </c>
      <c r="E177" s="1" t="s">
        <v>30</v>
      </c>
      <c r="F177" s="1" t="s">
        <v>167</v>
      </c>
      <c r="G177" s="1" t="s">
        <v>554</v>
      </c>
      <c r="H177" s="1" t="s">
        <v>33</v>
      </c>
      <c r="I177" s="1" t="s">
        <v>46</v>
      </c>
      <c r="J177" s="1" t="s">
        <v>47</v>
      </c>
      <c r="K177" s="1" t="s">
        <v>48</v>
      </c>
      <c r="L177" s="1" t="s">
        <v>96</v>
      </c>
      <c r="M177" s="1" t="s">
        <v>436</v>
      </c>
      <c r="N177" s="1">
        <v>2</v>
      </c>
      <c r="O177" s="1">
        <v>920</v>
      </c>
      <c r="P177" s="1">
        <f t="shared" si="12"/>
        <v>1840</v>
      </c>
      <c r="Q177" s="1">
        <v>0</v>
      </c>
      <c r="R177" s="1">
        <f t="shared" si="13"/>
        <v>0</v>
      </c>
      <c r="S177" s="1">
        <f t="shared" si="14"/>
        <v>1840</v>
      </c>
      <c r="T177" s="1">
        <v>0.62</v>
      </c>
      <c r="U177" s="1">
        <f t="shared" si="15"/>
        <v>1140.8</v>
      </c>
      <c r="V177" s="1">
        <f t="shared" si="16"/>
        <v>699.2</v>
      </c>
      <c r="W177" s="4">
        <f t="shared" si="17"/>
        <v>0.38</v>
      </c>
      <c r="X177" s="1" t="s">
        <v>56</v>
      </c>
      <c r="Y177" s="1" t="s">
        <v>57</v>
      </c>
      <c r="Z177" s="1" t="s">
        <v>41</v>
      </c>
      <c r="AA177" s="2">
        <v>45707</v>
      </c>
      <c r="AB177" s="1">
        <v>4</v>
      </c>
      <c r="AC177" s="9" t="s">
        <v>42</v>
      </c>
    </row>
    <row r="178" spans="1:29">
      <c r="A178" s="11" t="s">
        <v>555</v>
      </c>
      <c r="B178" s="2">
        <v>45707</v>
      </c>
      <c r="C178" s="1">
        <v>2025</v>
      </c>
      <c r="D178" s="1" t="s">
        <v>414</v>
      </c>
      <c r="E178" s="1" t="s">
        <v>30</v>
      </c>
      <c r="F178" s="1" t="s">
        <v>31</v>
      </c>
      <c r="G178" s="1" t="s">
        <v>556</v>
      </c>
      <c r="H178" s="1" t="s">
        <v>33</v>
      </c>
      <c r="I178" s="1" t="s">
        <v>242</v>
      </c>
      <c r="J178" s="1" t="s">
        <v>164</v>
      </c>
      <c r="K178" s="1" t="s">
        <v>130</v>
      </c>
      <c r="L178" s="1" t="s">
        <v>112</v>
      </c>
      <c r="M178" s="1" t="s">
        <v>557</v>
      </c>
      <c r="N178" s="1">
        <v>5</v>
      </c>
      <c r="O178" s="1">
        <v>41570</v>
      </c>
      <c r="P178" s="1">
        <f t="shared" si="12"/>
        <v>207850</v>
      </c>
      <c r="Q178" s="1">
        <v>0</v>
      </c>
      <c r="R178" s="1">
        <f t="shared" si="13"/>
        <v>0</v>
      </c>
      <c r="S178" s="1">
        <f t="shared" si="14"/>
        <v>207850</v>
      </c>
      <c r="T178" s="1">
        <v>0.57999999999999996</v>
      </c>
      <c r="U178" s="1">
        <f t="shared" si="15"/>
        <v>120552.99999999999</v>
      </c>
      <c r="V178" s="1">
        <f t="shared" si="16"/>
        <v>87297.000000000015</v>
      </c>
      <c r="W178" s="4">
        <f t="shared" si="17"/>
        <v>0.4200000000000001</v>
      </c>
      <c r="X178" s="1" t="s">
        <v>39</v>
      </c>
      <c r="Y178" s="1" t="s">
        <v>72</v>
      </c>
      <c r="Z178" s="1" t="s">
        <v>22</v>
      </c>
      <c r="AA178" s="1"/>
      <c r="AB178" s="1"/>
      <c r="AC178" s="9" t="s">
        <v>93</v>
      </c>
    </row>
    <row r="179" spans="1:29">
      <c r="A179" s="11" t="s">
        <v>558</v>
      </c>
      <c r="B179" s="2">
        <v>45707</v>
      </c>
      <c r="C179" s="1">
        <v>2025</v>
      </c>
      <c r="D179" s="1" t="s">
        <v>414</v>
      </c>
      <c r="E179" s="1" t="s">
        <v>30</v>
      </c>
      <c r="F179" s="1" t="s">
        <v>31</v>
      </c>
      <c r="G179" s="1" t="s">
        <v>559</v>
      </c>
      <c r="H179" s="1" t="s">
        <v>33</v>
      </c>
      <c r="I179" s="1" t="s">
        <v>177</v>
      </c>
      <c r="J179" s="1" t="s">
        <v>178</v>
      </c>
      <c r="K179" s="1" t="s">
        <v>48</v>
      </c>
      <c r="L179" s="1" t="s">
        <v>96</v>
      </c>
      <c r="M179" s="1" t="s">
        <v>331</v>
      </c>
      <c r="N179" s="1">
        <v>1</v>
      </c>
      <c r="O179" s="1">
        <v>420</v>
      </c>
      <c r="P179" s="1">
        <f t="shared" si="12"/>
        <v>420</v>
      </c>
      <c r="Q179" s="1">
        <v>30</v>
      </c>
      <c r="R179" s="1">
        <f t="shared" si="13"/>
        <v>126</v>
      </c>
      <c r="S179" s="1">
        <f t="shared" si="14"/>
        <v>294</v>
      </c>
      <c r="T179" s="1">
        <v>0.62</v>
      </c>
      <c r="U179" s="1">
        <f t="shared" si="15"/>
        <v>182.28</v>
      </c>
      <c r="V179" s="1">
        <f t="shared" si="16"/>
        <v>111.72</v>
      </c>
      <c r="W179" s="4">
        <f t="shared" si="17"/>
        <v>0.38</v>
      </c>
      <c r="X179" s="1" t="s">
        <v>50</v>
      </c>
      <c r="Y179" s="1" t="s">
        <v>57</v>
      </c>
      <c r="Z179" s="1" t="s">
        <v>41</v>
      </c>
      <c r="AA179" s="2">
        <v>45713</v>
      </c>
      <c r="AB179" s="1">
        <v>5</v>
      </c>
      <c r="AC179" s="9" t="s">
        <v>42</v>
      </c>
    </row>
    <row r="180" spans="1:29">
      <c r="A180" s="11" t="s">
        <v>560</v>
      </c>
      <c r="B180" s="2">
        <v>45707</v>
      </c>
      <c r="C180" s="1">
        <v>2025</v>
      </c>
      <c r="D180" s="1" t="s">
        <v>414</v>
      </c>
      <c r="E180" s="1" t="s">
        <v>30</v>
      </c>
      <c r="F180" s="1" t="s">
        <v>31</v>
      </c>
      <c r="G180" s="1" t="s">
        <v>561</v>
      </c>
      <c r="H180" s="1" t="s">
        <v>89</v>
      </c>
      <c r="I180" s="1" t="s">
        <v>315</v>
      </c>
      <c r="J180" s="1" t="s">
        <v>316</v>
      </c>
      <c r="K180" s="1" t="s">
        <v>62</v>
      </c>
      <c r="L180" s="1" t="s">
        <v>37</v>
      </c>
      <c r="M180" s="1" t="s">
        <v>49</v>
      </c>
      <c r="N180" s="1">
        <v>2</v>
      </c>
      <c r="O180" s="1">
        <v>5420</v>
      </c>
      <c r="P180" s="1">
        <f t="shared" si="12"/>
        <v>10840</v>
      </c>
      <c r="Q180" s="1">
        <v>5</v>
      </c>
      <c r="R180" s="1">
        <f t="shared" si="13"/>
        <v>542</v>
      </c>
      <c r="S180" s="1">
        <f t="shared" si="14"/>
        <v>10298</v>
      </c>
      <c r="T180" s="1">
        <v>0.47</v>
      </c>
      <c r="U180" s="1">
        <f t="shared" si="15"/>
        <v>4840.0599999999995</v>
      </c>
      <c r="V180" s="1">
        <f t="shared" si="16"/>
        <v>5457.9400000000005</v>
      </c>
      <c r="W180" s="4">
        <f t="shared" si="17"/>
        <v>0.53</v>
      </c>
      <c r="X180" s="1" t="s">
        <v>92</v>
      </c>
      <c r="Y180" s="1" t="s">
        <v>40</v>
      </c>
      <c r="Z180" s="1" t="s">
        <v>51</v>
      </c>
      <c r="AA180" s="2">
        <v>45708</v>
      </c>
      <c r="AB180" s="1"/>
      <c r="AC180" s="9" t="s">
        <v>42</v>
      </c>
    </row>
    <row r="181" spans="1:29">
      <c r="A181" s="11" t="s">
        <v>562</v>
      </c>
      <c r="B181" s="2">
        <v>45708</v>
      </c>
      <c r="C181" s="1">
        <v>2025</v>
      </c>
      <c r="D181" s="1" t="s">
        <v>414</v>
      </c>
      <c r="E181" s="1" t="s">
        <v>30</v>
      </c>
      <c r="F181" s="1" t="s">
        <v>44</v>
      </c>
      <c r="G181" s="1" t="s">
        <v>563</v>
      </c>
      <c r="H181" s="1" t="s">
        <v>33</v>
      </c>
      <c r="I181" s="1" t="s">
        <v>84</v>
      </c>
      <c r="J181" s="1" t="s">
        <v>47</v>
      </c>
      <c r="K181" s="1" t="s">
        <v>48</v>
      </c>
      <c r="L181" s="1" t="s">
        <v>179</v>
      </c>
      <c r="M181" s="1" t="s">
        <v>406</v>
      </c>
      <c r="N181" s="1">
        <v>3</v>
      </c>
      <c r="O181" s="1">
        <v>8580</v>
      </c>
      <c r="P181" s="1">
        <f t="shared" si="12"/>
        <v>25740</v>
      </c>
      <c r="Q181" s="1">
        <v>10</v>
      </c>
      <c r="R181" s="1">
        <f t="shared" si="13"/>
        <v>2574</v>
      </c>
      <c r="S181" s="1">
        <f t="shared" si="14"/>
        <v>23166</v>
      </c>
      <c r="T181" s="1">
        <v>0.48</v>
      </c>
      <c r="U181" s="1">
        <f t="shared" si="15"/>
        <v>11119.68</v>
      </c>
      <c r="V181" s="1">
        <f t="shared" si="16"/>
        <v>12046.32</v>
      </c>
      <c r="W181" s="4">
        <f t="shared" si="17"/>
        <v>0.52</v>
      </c>
      <c r="X181" s="1" t="s">
        <v>39</v>
      </c>
      <c r="Y181" s="1" t="s">
        <v>40</v>
      </c>
      <c r="Z181" s="1" t="s">
        <v>41</v>
      </c>
      <c r="AA181" s="2">
        <v>45714</v>
      </c>
      <c r="AB181" s="1">
        <v>4</v>
      </c>
      <c r="AC181" s="9" t="s">
        <v>42</v>
      </c>
    </row>
    <row r="182" spans="1:29">
      <c r="A182" s="11" t="s">
        <v>564</v>
      </c>
      <c r="B182" s="2">
        <v>45708</v>
      </c>
      <c r="C182" s="1">
        <v>2025</v>
      </c>
      <c r="D182" s="1" t="s">
        <v>414</v>
      </c>
      <c r="E182" s="1" t="s">
        <v>30</v>
      </c>
      <c r="F182" s="1" t="s">
        <v>44</v>
      </c>
      <c r="G182" s="1" t="s">
        <v>565</v>
      </c>
      <c r="H182" s="1" t="s">
        <v>33</v>
      </c>
      <c r="I182" s="1" t="s">
        <v>509</v>
      </c>
      <c r="J182" s="1" t="s">
        <v>220</v>
      </c>
      <c r="K182" s="1" t="s">
        <v>118</v>
      </c>
      <c r="L182" s="1" t="s">
        <v>79</v>
      </c>
      <c r="M182" s="1" t="s">
        <v>191</v>
      </c>
      <c r="N182" s="1">
        <v>1</v>
      </c>
      <c r="O182" s="1">
        <v>1560</v>
      </c>
      <c r="P182" s="1">
        <f t="shared" si="12"/>
        <v>1560</v>
      </c>
      <c r="Q182" s="1">
        <v>10</v>
      </c>
      <c r="R182" s="1">
        <f t="shared" si="13"/>
        <v>156</v>
      </c>
      <c r="S182" s="1">
        <f t="shared" si="14"/>
        <v>1404</v>
      </c>
      <c r="T182" s="1">
        <v>0.45</v>
      </c>
      <c r="U182" s="1">
        <f t="shared" si="15"/>
        <v>631.80000000000007</v>
      </c>
      <c r="V182" s="1">
        <f t="shared" si="16"/>
        <v>772.19999999999993</v>
      </c>
      <c r="W182" s="4">
        <f t="shared" si="17"/>
        <v>0.54999999999999993</v>
      </c>
      <c r="X182" s="1" t="s">
        <v>56</v>
      </c>
      <c r="Y182" s="1" t="s">
        <v>57</v>
      </c>
      <c r="Z182" s="1" t="s">
        <v>41</v>
      </c>
      <c r="AA182" s="2">
        <v>45712</v>
      </c>
      <c r="AB182" s="1">
        <v>5</v>
      </c>
      <c r="AC182" s="9" t="s">
        <v>42</v>
      </c>
    </row>
    <row r="183" spans="1:29">
      <c r="A183" s="11" t="s">
        <v>566</v>
      </c>
      <c r="B183" s="2">
        <v>45708</v>
      </c>
      <c r="C183" s="1">
        <v>2025</v>
      </c>
      <c r="D183" s="1" t="s">
        <v>414</v>
      </c>
      <c r="E183" s="1" t="s">
        <v>30</v>
      </c>
      <c r="F183" s="1" t="s">
        <v>44</v>
      </c>
      <c r="G183" s="1" t="s">
        <v>567</v>
      </c>
      <c r="H183" s="1" t="s">
        <v>89</v>
      </c>
      <c r="I183" s="1" t="s">
        <v>371</v>
      </c>
      <c r="J183" s="1" t="s">
        <v>265</v>
      </c>
      <c r="K183" s="1" t="s">
        <v>78</v>
      </c>
      <c r="L183" s="1" t="s">
        <v>150</v>
      </c>
      <c r="M183" s="1" t="s">
        <v>229</v>
      </c>
      <c r="N183" s="1">
        <v>5</v>
      </c>
      <c r="O183" s="1">
        <v>6280</v>
      </c>
      <c r="P183" s="1">
        <f t="shared" si="12"/>
        <v>31400</v>
      </c>
      <c r="Q183" s="1">
        <v>0</v>
      </c>
      <c r="R183" s="1">
        <f t="shared" si="13"/>
        <v>0</v>
      </c>
      <c r="S183" s="1">
        <f t="shared" si="14"/>
        <v>31400</v>
      </c>
      <c r="T183" s="1">
        <v>0.52</v>
      </c>
      <c r="U183" s="1">
        <f t="shared" si="15"/>
        <v>16328</v>
      </c>
      <c r="V183" s="1">
        <f t="shared" si="16"/>
        <v>15072</v>
      </c>
      <c r="W183" s="4">
        <f t="shared" si="17"/>
        <v>0.48</v>
      </c>
      <c r="X183" s="1" t="s">
        <v>65</v>
      </c>
      <c r="Y183" s="1" t="s">
        <v>72</v>
      </c>
      <c r="Z183" s="1" t="s">
        <v>66</v>
      </c>
      <c r="AA183" s="1"/>
      <c r="AB183" s="1"/>
      <c r="AC183" s="9" t="s">
        <v>42</v>
      </c>
    </row>
    <row r="184" spans="1:29">
      <c r="A184" s="11" t="s">
        <v>568</v>
      </c>
      <c r="B184" s="2">
        <v>45709</v>
      </c>
      <c r="C184" s="1">
        <v>2025</v>
      </c>
      <c r="D184" s="1" t="s">
        <v>414</v>
      </c>
      <c r="E184" s="1" t="s">
        <v>30</v>
      </c>
      <c r="F184" s="1" t="s">
        <v>74</v>
      </c>
      <c r="G184" s="1" t="s">
        <v>569</v>
      </c>
      <c r="H184" s="1" t="s">
        <v>33</v>
      </c>
      <c r="I184" s="1" t="s">
        <v>434</v>
      </c>
      <c r="J184" s="1" t="s">
        <v>435</v>
      </c>
      <c r="K184" s="1" t="s">
        <v>130</v>
      </c>
      <c r="L184" s="1" t="s">
        <v>37</v>
      </c>
      <c r="M184" s="1" t="s">
        <v>103</v>
      </c>
      <c r="N184" s="1">
        <v>4</v>
      </c>
      <c r="O184" s="1">
        <v>6180</v>
      </c>
      <c r="P184" s="1">
        <f t="shared" si="12"/>
        <v>24720</v>
      </c>
      <c r="Q184" s="1">
        <v>0</v>
      </c>
      <c r="R184" s="1">
        <f t="shared" si="13"/>
        <v>0</v>
      </c>
      <c r="S184" s="1">
        <f t="shared" si="14"/>
        <v>24720</v>
      </c>
      <c r="T184" s="1">
        <v>0.47</v>
      </c>
      <c r="U184" s="1">
        <f t="shared" si="15"/>
        <v>11618.4</v>
      </c>
      <c r="V184" s="1">
        <f t="shared" si="16"/>
        <v>13101.6</v>
      </c>
      <c r="W184" s="4">
        <f t="shared" si="17"/>
        <v>0.53</v>
      </c>
      <c r="X184" s="1" t="s">
        <v>147</v>
      </c>
      <c r="Y184" s="1" t="s">
        <v>72</v>
      </c>
      <c r="Z184" s="1" t="s">
        <v>41</v>
      </c>
      <c r="AA184" s="2">
        <v>45710</v>
      </c>
      <c r="AB184" s="1">
        <v>4</v>
      </c>
      <c r="AC184" s="9" t="s">
        <v>42</v>
      </c>
    </row>
    <row r="185" spans="1:29">
      <c r="A185" s="11" t="s">
        <v>570</v>
      </c>
      <c r="B185" s="2">
        <v>45709</v>
      </c>
      <c r="C185" s="1">
        <v>2025</v>
      </c>
      <c r="D185" s="1" t="s">
        <v>414</v>
      </c>
      <c r="E185" s="1" t="s">
        <v>30</v>
      </c>
      <c r="F185" s="1" t="s">
        <v>74</v>
      </c>
      <c r="G185" s="1" t="s">
        <v>215</v>
      </c>
      <c r="H185" s="1" t="s">
        <v>89</v>
      </c>
      <c r="I185" s="1" t="s">
        <v>154</v>
      </c>
      <c r="J185" s="1" t="s">
        <v>155</v>
      </c>
      <c r="K185" s="1" t="s">
        <v>48</v>
      </c>
      <c r="L185" s="1" t="s">
        <v>150</v>
      </c>
      <c r="M185" s="1" t="s">
        <v>278</v>
      </c>
      <c r="N185" s="1">
        <v>5</v>
      </c>
      <c r="O185" s="1">
        <v>2660</v>
      </c>
      <c r="P185" s="1">
        <f t="shared" si="12"/>
        <v>13300</v>
      </c>
      <c r="Q185" s="1">
        <v>30</v>
      </c>
      <c r="R185" s="1">
        <f t="shared" si="13"/>
        <v>3990</v>
      </c>
      <c r="S185" s="1">
        <f t="shared" si="14"/>
        <v>9310</v>
      </c>
      <c r="T185" s="1">
        <v>0.52</v>
      </c>
      <c r="U185" s="1">
        <f t="shared" si="15"/>
        <v>4841.2</v>
      </c>
      <c r="V185" s="1">
        <f t="shared" si="16"/>
        <v>4468.8</v>
      </c>
      <c r="W185" s="4">
        <f t="shared" si="17"/>
        <v>0.48000000000000004</v>
      </c>
      <c r="X185" s="1" t="s">
        <v>104</v>
      </c>
      <c r="Y185" s="1" t="s">
        <v>72</v>
      </c>
      <c r="Z185" s="1" t="s">
        <v>41</v>
      </c>
      <c r="AA185" s="2">
        <v>45713</v>
      </c>
      <c r="AB185" s="1">
        <v>5</v>
      </c>
      <c r="AC185" s="9" t="s">
        <v>42</v>
      </c>
    </row>
    <row r="186" spans="1:29">
      <c r="A186" s="11" t="s">
        <v>571</v>
      </c>
      <c r="B186" s="2">
        <v>45709</v>
      </c>
      <c r="C186" s="1">
        <v>2025</v>
      </c>
      <c r="D186" s="1" t="s">
        <v>414</v>
      </c>
      <c r="E186" s="1" t="s">
        <v>30</v>
      </c>
      <c r="F186" s="1" t="s">
        <v>74</v>
      </c>
      <c r="G186" s="1" t="s">
        <v>572</v>
      </c>
      <c r="H186" s="1" t="s">
        <v>33</v>
      </c>
      <c r="I186" s="1" t="s">
        <v>116</v>
      </c>
      <c r="J186" s="1" t="s">
        <v>117</v>
      </c>
      <c r="K186" s="1" t="s">
        <v>118</v>
      </c>
      <c r="L186" s="1" t="s">
        <v>112</v>
      </c>
      <c r="M186" s="1" t="s">
        <v>198</v>
      </c>
      <c r="N186" s="1">
        <v>5</v>
      </c>
      <c r="O186" s="1">
        <v>65620</v>
      </c>
      <c r="P186" s="1">
        <f t="shared" si="12"/>
        <v>328100</v>
      </c>
      <c r="Q186" s="1">
        <v>30</v>
      </c>
      <c r="R186" s="1">
        <f t="shared" si="13"/>
        <v>98430</v>
      </c>
      <c r="S186" s="1">
        <f t="shared" si="14"/>
        <v>229670</v>
      </c>
      <c r="T186" s="1">
        <v>0.57999999999999996</v>
      </c>
      <c r="U186" s="1">
        <f t="shared" si="15"/>
        <v>133208.59999999998</v>
      </c>
      <c r="V186" s="1">
        <f t="shared" si="16"/>
        <v>96461.400000000023</v>
      </c>
      <c r="W186" s="4">
        <f t="shared" si="17"/>
        <v>0.4200000000000001</v>
      </c>
      <c r="X186" s="1" t="s">
        <v>56</v>
      </c>
      <c r="Y186" s="1" t="s">
        <v>57</v>
      </c>
      <c r="Z186" s="1" t="s">
        <v>41</v>
      </c>
      <c r="AA186" s="2">
        <v>45715</v>
      </c>
      <c r="AB186" s="1">
        <v>5</v>
      </c>
      <c r="AC186" s="9" t="s">
        <v>42</v>
      </c>
    </row>
    <row r="187" spans="1:29">
      <c r="A187" s="11" t="s">
        <v>573</v>
      </c>
      <c r="B187" s="2">
        <v>45710</v>
      </c>
      <c r="C187" s="1">
        <v>2025</v>
      </c>
      <c r="D187" s="1" t="s">
        <v>414</v>
      </c>
      <c r="E187" s="1" t="s">
        <v>30</v>
      </c>
      <c r="F187" s="1" t="s">
        <v>99</v>
      </c>
      <c r="G187" s="1" t="s">
        <v>574</v>
      </c>
      <c r="H187" s="1" t="s">
        <v>89</v>
      </c>
      <c r="I187" s="1" t="s">
        <v>575</v>
      </c>
      <c r="J187" s="1" t="s">
        <v>316</v>
      </c>
      <c r="K187" s="1" t="s">
        <v>62</v>
      </c>
      <c r="L187" s="1" t="s">
        <v>150</v>
      </c>
      <c r="M187" s="1" t="s">
        <v>229</v>
      </c>
      <c r="N187" s="1">
        <v>4</v>
      </c>
      <c r="O187" s="1">
        <v>3570</v>
      </c>
      <c r="P187" s="1">
        <f t="shared" si="12"/>
        <v>14280</v>
      </c>
      <c r="Q187" s="1">
        <v>20</v>
      </c>
      <c r="R187" s="1">
        <f t="shared" si="13"/>
        <v>2856</v>
      </c>
      <c r="S187" s="1">
        <f t="shared" si="14"/>
        <v>11424</v>
      </c>
      <c r="T187" s="1">
        <v>0.52</v>
      </c>
      <c r="U187" s="1">
        <f t="shared" si="15"/>
        <v>5940.4800000000005</v>
      </c>
      <c r="V187" s="1">
        <f t="shared" si="16"/>
        <v>5483.5199999999995</v>
      </c>
      <c r="W187" s="4">
        <f t="shared" si="17"/>
        <v>0.48</v>
      </c>
      <c r="X187" s="1" t="s">
        <v>65</v>
      </c>
      <c r="Y187" s="1" t="s">
        <v>72</v>
      </c>
      <c r="Z187" s="1" t="s">
        <v>66</v>
      </c>
      <c r="AA187" s="1"/>
      <c r="AB187" s="1"/>
      <c r="AC187" s="9" t="s">
        <v>42</v>
      </c>
    </row>
    <row r="188" spans="1:29">
      <c r="A188" s="11" t="s">
        <v>576</v>
      </c>
      <c r="B188" s="2">
        <v>45710</v>
      </c>
      <c r="C188" s="1">
        <v>2025</v>
      </c>
      <c r="D188" s="1" t="s">
        <v>414</v>
      </c>
      <c r="E188" s="1" t="s">
        <v>30</v>
      </c>
      <c r="F188" s="1" t="s">
        <v>99</v>
      </c>
      <c r="G188" s="1" t="s">
        <v>577</v>
      </c>
      <c r="H188" s="1" t="s">
        <v>89</v>
      </c>
      <c r="I188" s="1" t="s">
        <v>439</v>
      </c>
      <c r="J188" s="1" t="s">
        <v>251</v>
      </c>
      <c r="K188" s="1" t="s">
        <v>36</v>
      </c>
      <c r="L188" s="1" t="s">
        <v>79</v>
      </c>
      <c r="M188" s="1" t="s">
        <v>310</v>
      </c>
      <c r="N188" s="1">
        <v>2</v>
      </c>
      <c r="O188" s="1">
        <v>2650</v>
      </c>
      <c r="P188" s="1">
        <f t="shared" si="12"/>
        <v>5300</v>
      </c>
      <c r="Q188" s="1">
        <v>15</v>
      </c>
      <c r="R188" s="1">
        <f t="shared" si="13"/>
        <v>795</v>
      </c>
      <c r="S188" s="1">
        <f t="shared" si="14"/>
        <v>4505</v>
      </c>
      <c r="T188" s="1">
        <v>0.45</v>
      </c>
      <c r="U188" s="1">
        <f t="shared" si="15"/>
        <v>2027.25</v>
      </c>
      <c r="V188" s="1">
        <f t="shared" si="16"/>
        <v>2477.75</v>
      </c>
      <c r="W188" s="4">
        <f t="shared" si="17"/>
        <v>0.55000000000000004</v>
      </c>
      <c r="X188" s="1" t="s">
        <v>39</v>
      </c>
      <c r="Y188" s="1" t="s">
        <v>81</v>
      </c>
      <c r="Z188" s="1" t="s">
        <v>41</v>
      </c>
      <c r="AA188" s="2">
        <v>45716</v>
      </c>
      <c r="AB188" s="1">
        <v>4</v>
      </c>
      <c r="AC188" s="9" t="s">
        <v>42</v>
      </c>
    </row>
    <row r="189" spans="1:29">
      <c r="A189" s="11" t="s">
        <v>578</v>
      </c>
      <c r="B189" s="2">
        <v>45710</v>
      </c>
      <c r="C189" s="1">
        <v>2025</v>
      </c>
      <c r="D189" s="1" t="s">
        <v>414</v>
      </c>
      <c r="E189" s="1" t="s">
        <v>30</v>
      </c>
      <c r="F189" s="1" t="s">
        <v>99</v>
      </c>
      <c r="G189" s="1" t="s">
        <v>579</v>
      </c>
      <c r="H189" s="1" t="s">
        <v>33</v>
      </c>
      <c r="I189" s="1" t="s">
        <v>455</v>
      </c>
      <c r="J189" s="1" t="s">
        <v>102</v>
      </c>
      <c r="K189" s="1" t="s">
        <v>36</v>
      </c>
      <c r="L189" s="1" t="s">
        <v>85</v>
      </c>
      <c r="M189" s="1" t="s">
        <v>146</v>
      </c>
      <c r="N189" s="1">
        <v>4</v>
      </c>
      <c r="O189" s="1">
        <v>4490</v>
      </c>
      <c r="P189" s="1">
        <f t="shared" si="12"/>
        <v>17960</v>
      </c>
      <c r="Q189" s="1">
        <v>0</v>
      </c>
      <c r="R189" s="1">
        <f t="shared" si="13"/>
        <v>0</v>
      </c>
      <c r="S189" s="1">
        <f t="shared" si="14"/>
        <v>17960</v>
      </c>
      <c r="T189" s="1">
        <v>0.5</v>
      </c>
      <c r="U189" s="1">
        <f t="shared" si="15"/>
        <v>8980</v>
      </c>
      <c r="V189" s="1">
        <f t="shared" si="16"/>
        <v>8980</v>
      </c>
      <c r="W189" s="4">
        <f t="shared" si="17"/>
        <v>0.5</v>
      </c>
      <c r="X189" s="1" t="s">
        <v>56</v>
      </c>
      <c r="Y189" s="1" t="s">
        <v>72</v>
      </c>
      <c r="Z189" s="1" t="s">
        <v>41</v>
      </c>
      <c r="AA189" s="2">
        <v>45712</v>
      </c>
      <c r="AB189" s="1">
        <v>3</v>
      </c>
      <c r="AC189" s="9" t="s">
        <v>42</v>
      </c>
    </row>
    <row r="190" spans="1:29">
      <c r="A190" s="11" t="s">
        <v>580</v>
      </c>
      <c r="B190" s="2">
        <v>45710</v>
      </c>
      <c r="C190" s="1">
        <v>2025</v>
      </c>
      <c r="D190" s="1" t="s">
        <v>414</v>
      </c>
      <c r="E190" s="1" t="s">
        <v>30</v>
      </c>
      <c r="F190" s="1" t="s">
        <v>99</v>
      </c>
      <c r="G190" s="1" t="s">
        <v>581</v>
      </c>
      <c r="H190" s="1" t="s">
        <v>33</v>
      </c>
      <c r="I190" s="1" t="s">
        <v>204</v>
      </c>
      <c r="J190" s="1" t="s">
        <v>205</v>
      </c>
      <c r="K190" s="1" t="s">
        <v>78</v>
      </c>
      <c r="L190" s="1" t="s">
        <v>85</v>
      </c>
      <c r="M190" s="1" t="s">
        <v>346</v>
      </c>
      <c r="N190" s="1">
        <v>1</v>
      </c>
      <c r="O190" s="1">
        <v>5800</v>
      </c>
      <c r="P190" s="1">
        <f t="shared" si="12"/>
        <v>5800</v>
      </c>
      <c r="Q190" s="1">
        <v>30</v>
      </c>
      <c r="R190" s="1">
        <f t="shared" si="13"/>
        <v>1740</v>
      </c>
      <c r="S190" s="1">
        <f t="shared" si="14"/>
        <v>4060</v>
      </c>
      <c r="T190" s="1">
        <v>0.5</v>
      </c>
      <c r="U190" s="1">
        <f t="shared" si="15"/>
        <v>2030</v>
      </c>
      <c r="V190" s="1">
        <f t="shared" si="16"/>
        <v>2030</v>
      </c>
      <c r="W190" s="4">
        <f t="shared" si="17"/>
        <v>0.5</v>
      </c>
      <c r="X190" s="1" t="s">
        <v>50</v>
      </c>
      <c r="Y190" s="1" t="s">
        <v>72</v>
      </c>
      <c r="Z190" s="1" t="s">
        <v>120</v>
      </c>
      <c r="AA190" s="1"/>
      <c r="AB190" s="1"/>
      <c r="AC190" s="9" t="s">
        <v>42</v>
      </c>
    </row>
    <row r="191" spans="1:29">
      <c r="A191" s="11" t="s">
        <v>582</v>
      </c>
      <c r="B191" s="2">
        <v>45710</v>
      </c>
      <c r="C191" s="1">
        <v>2025</v>
      </c>
      <c r="D191" s="1" t="s">
        <v>414</v>
      </c>
      <c r="E191" s="1" t="s">
        <v>30</v>
      </c>
      <c r="F191" s="1" t="s">
        <v>99</v>
      </c>
      <c r="G191" s="1" t="s">
        <v>561</v>
      </c>
      <c r="H191" s="1" t="s">
        <v>89</v>
      </c>
      <c r="I191" s="1" t="s">
        <v>315</v>
      </c>
      <c r="J191" s="1" t="s">
        <v>316</v>
      </c>
      <c r="K191" s="1" t="s">
        <v>62</v>
      </c>
      <c r="L191" s="1" t="s">
        <v>150</v>
      </c>
      <c r="M191" s="1" t="s">
        <v>294</v>
      </c>
      <c r="N191" s="1">
        <v>1</v>
      </c>
      <c r="O191" s="1">
        <v>7230</v>
      </c>
      <c r="P191" s="1">
        <f t="shared" si="12"/>
        <v>7230</v>
      </c>
      <c r="Q191" s="1">
        <v>5</v>
      </c>
      <c r="R191" s="1">
        <f t="shared" si="13"/>
        <v>361.5</v>
      </c>
      <c r="S191" s="1">
        <f t="shared" si="14"/>
        <v>6868.5</v>
      </c>
      <c r="T191" s="1">
        <v>0.52</v>
      </c>
      <c r="U191" s="1">
        <f t="shared" si="15"/>
        <v>3571.6200000000003</v>
      </c>
      <c r="V191" s="1">
        <f t="shared" si="16"/>
        <v>3296.8799999999997</v>
      </c>
      <c r="W191" s="4">
        <f t="shared" si="17"/>
        <v>0.47999999999999993</v>
      </c>
      <c r="X191" s="1" t="s">
        <v>147</v>
      </c>
      <c r="Y191" s="1" t="s">
        <v>81</v>
      </c>
      <c r="Z191" s="1" t="s">
        <v>22</v>
      </c>
      <c r="AA191" s="1"/>
      <c r="AB191" s="1"/>
      <c r="AC191" s="9" t="s">
        <v>93</v>
      </c>
    </row>
    <row r="192" spans="1:29">
      <c r="A192" s="11" t="s">
        <v>583</v>
      </c>
      <c r="B192" s="2">
        <v>45711</v>
      </c>
      <c r="C192" s="1">
        <v>2025</v>
      </c>
      <c r="D192" s="1" t="s">
        <v>414</v>
      </c>
      <c r="E192" s="1" t="s">
        <v>30</v>
      </c>
      <c r="F192" s="1" t="s">
        <v>126</v>
      </c>
      <c r="G192" s="1" t="s">
        <v>366</v>
      </c>
      <c r="H192" s="1" t="s">
        <v>33</v>
      </c>
      <c r="I192" s="1" t="s">
        <v>189</v>
      </c>
      <c r="J192" s="1" t="s">
        <v>190</v>
      </c>
      <c r="K192" s="1" t="s">
        <v>48</v>
      </c>
      <c r="L192" s="1" t="s">
        <v>79</v>
      </c>
      <c r="M192" s="1" t="s">
        <v>216</v>
      </c>
      <c r="N192" s="1">
        <v>2</v>
      </c>
      <c r="O192" s="1">
        <v>4970</v>
      </c>
      <c r="P192" s="1">
        <f t="shared" si="12"/>
        <v>9940</v>
      </c>
      <c r="Q192" s="1">
        <v>10</v>
      </c>
      <c r="R192" s="1">
        <f t="shared" si="13"/>
        <v>994</v>
      </c>
      <c r="S192" s="1">
        <f t="shared" si="14"/>
        <v>8946</v>
      </c>
      <c r="T192" s="1">
        <v>0.45</v>
      </c>
      <c r="U192" s="1">
        <f t="shared" si="15"/>
        <v>4025.7000000000003</v>
      </c>
      <c r="V192" s="1">
        <f t="shared" si="16"/>
        <v>4920.2999999999993</v>
      </c>
      <c r="W192" s="4">
        <f t="shared" si="17"/>
        <v>0.54999999999999993</v>
      </c>
      <c r="X192" s="1" t="s">
        <v>39</v>
      </c>
      <c r="Y192" s="1" t="s">
        <v>57</v>
      </c>
      <c r="Z192" s="1" t="s">
        <v>22</v>
      </c>
      <c r="AA192" s="1"/>
      <c r="AB192" s="1"/>
      <c r="AC192" s="9" t="s">
        <v>93</v>
      </c>
    </row>
    <row r="193" spans="1:29">
      <c r="A193" s="11" t="s">
        <v>584</v>
      </c>
      <c r="B193" s="2">
        <v>45712</v>
      </c>
      <c r="C193" s="1">
        <v>2025</v>
      </c>
      <c r="D193" s="1" t="s">
        <v>414</v>
      </c>
      <c r="E193" s="1" t="s">
        <v>30</v>
      </c>
      <c r="F193" s="1" t="s">
        <v>142</v>
      </c>
      <c r="G193" s="1" t="s">
        <v>585</v>
      </c>
      <c r="H193" s="1" t="s">
        <v>89</v>
      </c>
      <c r="I193" s="1" t="s">
        <v>219</v>
      </c>
      <c r="J193" s="1" t="s">
        <v>220</v>
      </c>
      <c r="K193" s="1" t="s">
        <v>118</v>
      </c>
      <c r="L193" s="1" t="s">
        <v>37</v>
      </c>
      <c r="M193" s="1" t="s">
        <v>91</v>
      </c>
      <c r="N193" s="1">
        <v>4</v>
      </c>
      <c r="O193" s="1">
        <v>4710</v>
      </c>
      <c r="P193" s="1">
        <f t="shared" si="12"/>
        <v>18840</v>
      </c>
      <c r="Q193" s="1">
        <v>10</v>
      </c>
      <c r="R193" s="1">
        <f t="shared" si="13"/>
        <v>1884</v>
      </c>
      <c r="S193" s="1">
        <f t="shared" si="14"/>
        <v>16956</v>
      </c>
      <c r="T193" s="1">
        <v>0.47</v>
      </c>
      <c r="U193" s="1">
        <f t="shared" si="15"/>
        <v>7969.32</v>
      </c>
      <c r="V193" s="1">
        <f t="shared" si="16"/>
        <v>8986.68</v>
      </c>
      <c r="W193" s="4">
        <f t="shared" si="17"/>
        <v>0.53</v>
      </c>
      <c r="X193" s="1" t="s">
        <v>92</v>
      </c>
      <c r="Y193" s="1" t="s">
        <v>57</v>
      </c>
      <c r="Z193" s="1" t="s">
        <v>41</v>
      </c>
      <c r="AA193" s="2">
        <v>45719</v>
      </c>
      <c r="AB193" s="1">
        <v>4</v>
      </c>
      <c r="AC193" s="9" t="s">
        <v>42</v>
      </c>
    </row>
    <row r="194" spans="1:29">
      <c r="A194" s="11" t="s">
        <v>586</v>
      </c>
      <c r="B194" s="2">
        <v>45712</v>
      </c>
      <c r="C194" s="1">
        <v>2025</v>
      </c>
      <c r="D194" s="1" t="s">
        <v>414</v>
      </c>
      <c r="E194" s="1" t="s">
        <v>30</v>
      </c>
      <c r="F194" s="1" t="s">
        <v>142</v>
      </c>
      <c r="G194" s="1" t="s">
        <v>472</v>
      </c>
      <c r="H194" s="1" t="s">
        <v>89</v>
      </c>
      <c r="I194" s="1" t="s">
        <v>116</v>
      </c>
      <c r="J194" s="1" t="s">
        <v>117</v>
      </c>
      <c r="K194" s="1" t="s">
        <v>118</v>
      </c>
      <c r="L194" s="1" t="s">
        <v>179</v>
      </c>
      <c r="M194" s="1" t="s">
        <v>532</v>
      </c>
      <c r="N194" s="1">
        <v>5</v>
      </c>
      <c r="O194" s="1">
        <v>8970</v>
      </c>
      <c r="P194" s="1">
        <f t="shared" si="12"/>
        <v>44850</v>
      </c>
      <c r="Q194" s="1">
        <v>30</v>
      </c>
      <c r="R194" s="1">
        <f t="shared" si="13"/>
        <v>13455</v>
      </c>
      <c r="S194" s="1">
        <f t="shared" si="14"/>
        <v>31395</v>
      </c>
      <c r="T194" s="1">
        <v>0.48</v>
      </c>
      <c r="U194" s="1">
        <f t="shared" si="15"/>
        <v>15069.599999999999</v>
      </c>
      <c r="V194" s="1">
        <f t="shared" si="16"/>
        <v>16325.400000000001</v>
      </c>
      <c r="W194" s="4">
        <f t="shared" si="17"/>
        <v>0.52</v>
      </c>
      <c r="X194" s="1" t="s">
        <v>147</v>
      </c>
      <c r="Y194" s="1" t="s">
        <v>81</v>
      </c>
      <c r="Z194" s="1" t="s">
        <v>51</v>
      </c>
      <c r="AA194" s="2">
        <v>45714</v>
      </c>
      <c r="AB194" s="1"/>
      <c r="AC194" s="9" t="s">
        <v>42</v>
      </c>
    </row>
    <row r="195" spans="1:29">
      <c r="A195" s="11" t="s">
        <v>587</v>
      </c>
      <c r="B195" s="2">
        <v>45712</v>
      </c>
      <c r="C195" s="1">
        <v>2025</v>
      </c>
      <c r="D195" s="1" t="s">
        <v>414</v>
      </c>
      <c r="E195" s="1" t="s">
        <v>30</v>
      </c>
      <c r="F195" s="1" t="s">
        <v>142</v>
      </c>
      <c r="G195" s="1" t="s">
        <v>268</v>
      </c>
      <c r="H195" s="1" t="s">
        <v>89</v>
      </c>
      <c r="I195" s="1" t="s">
        <v>269</v>
      </c>
      <c r="J195" s="1" t="s">
        <v>70</v>
      </c>
      <c r="K195" s="1" t="s">
        <v>62</v>
      </c>
      <c r="L195" s="1" t="s">
        <v>63</v>
      </c>
      <c r="M195" s="1" t="s">
        <v>362</v>
      </c>
      <c r="N195" s="1">
        <v>2</v>
      </c>
      <c r="O195" s="1">
        <v>310</v>
      </c>
      <c r="P195" s="1">
        <f t="shared" ref="P195:P258" si="18">PRODUCT(N195,O195)</f>
        <v>620</v>
      </c>
      <c r="Q195" s="1">
        <v>0</v>
      </c>
      <c r="R195" s="1">
        <f t="shared" ref="R195:R258" si="19">P195*(Q195/100)</f>
        <v>0</v>
      </c>
      <c r="S195" s="1">
        <f t="shared" ref="S195:S258" si="20">P195-R195</f>
        <v>620</v>
      </c>
      <c r="T195" s="1">
        <v>0.35</v>
      </c>
      <c r="U195" s="1">
        <f t="shared" ref="U195:U258" si="21">S195*T195</f>
        <v>217</v>
      </c>
      <c r="V195" s="1">
        <f t="shared" ref="V195:V258" si="22">S195-U195</f>
        <v>403</v>
      </c>
      <c r="W195" s="4">
        <f t="shared" ref="W195:W258" si="23">(V195/S195)</f>
        <v>0.65</v>
      </c>
      <c r="X195" s="1" t="s">
        <v>56</v>
      </c>
      <c r="Y195" s="1" t="s">
        <v>40</v>
      </c>
      <c r="Z195" s="1" t="s">
        <v>41</v>
      </c>
      <c r="AA195" s="2">
        <v>45713</v>
      </c>
      <c r="AB195" s="1">
        <v>3</v>
      </c>
      <c r="AC195" s="9" t="s">
        <v>42</v>
      </c>
    </row>
    <row r="196" spans="1:29">
      <c r="A196" s="11" t="s">
        <v>588</v>
      </c>
      <c r="B196" s="2">
        <v>45713</v>
      </c>
      <c r="C196" s="1">
        <v>2025</v>
      </c>
      <c r="D196" s="1" t="s">
        <v>414</v>
      </c>
      <c r="E196" s="1" t="s">
        <v>30</v>
      </c>
      <c r="F196" s="1" t="s">
        <v>167</v>
      </c>
      <c r="G196" s="1" t="s">
        <v>479</v>
      </c>
      <c r="H196" s="1" t="s">
        <v>33</v>
      </c>
      <c r="I196" s="1" t="s">
        <v>90</v>
      </c>
      <c r="J196" s="1" t="s">
        <v>61</v>
      </c>
      <c r="K196" s="1" t="s">
        <v>62</v>
      </c>
      <c r="L196" s="1" t="s">
        <v>150</v>
      </c>
      <c r="M196" s="1" t="s">
        <v>402</v>
      </c>
      <c r="N196" s="1">
        <v>2</v>
      </c>
      <c r="O196" s="1">
        <v>7560</v>
      </c>
      <c r="P196" s="1">
        <f t="shared" si="18"/>
        <v>15120</v>
      </c>
      <c r="Q196" s="1">
        <v>30</v>
      </c>
      <c r="R196" s="1">
        <f t="shared" si="19"/>
        <v>4536</v>
      </c>
      <c r="S196" s="1">
        <f t="shared" si="20"/>
        <v>10584</v>
      </c>
      <c r="T196" s="1">
        <v>0.52</v>
      </c>
      <c r="U196" s="1">
        <f t="shared" si="21"/>
        <v>5503.68</v>
      </c>
      <c r="V196" s="1">
        <f t="shared" si="22"/>
        <v>5080.32</v>
      </c>
      <c r="W196" s="4">
        <f t="shared" si="23"/>
        <v>0.48</v>
      </c>
      <c r="X196" s="1" t="s">
        <v>39</v>
      </c>
      <c r="Y196" s="1" t="s">
        <v>81</v>
      </c>
      <c r="Z196" s="1" t="s">
        <v>41</v>
      </c>
      <c r="AA196" s="2">
        <v>45717</v>
      </c>
      <c r="AB196" s="1">
        <v>4</v>
      </c>
      <c r="AC196" s="9" t="s">
        <v>42</v>
      </c>
    </row>
    <row r="197" spans="1:29">
      <c r="A197" s="11" t="s">
        <v>589</v>
      </c>
      <c r="B197" s="2">
        <v>45713</v>
      </c>
      <c r="C197" s="1">
        <v>2025</v>
      </c>
      <c r="D197" s="1" t="s">
        <v>414</v>
      </c>
      <c r="E197" s="1" t="s">
        <v>30</v>
      </c>
      <c r="F197" s="1" t="s">
        <v>167</v>
      </c>
      <c r="G197" s="1" t="s">
        <v>590</v>
      </c>
      <c r="H197" s="1" t="s">
        <v>33</v>
      </c>
      <c r="I197" s="1" t="s">
        <v>591</v>
      </c>
      <c r="J197" s="1" t="s">
        <v>190</v>
      </c>
      <c r="K197" s="1" t="s">
        <v>48</v>
      </c>
      <c r="L197" s="1" t="s">
        <v>150</v>
      </c>
      <c r="M197" s="1" t="s">
        <v>213</v>
      </c>
      <c r="N197" s="1">
        <v>2</v>
      </c>
      <c r="O197" s="1">
        <v>2330</v>
      </c>
      <c r="P197" s="1">
        <f t="shared" si="18"/>
        <v>4660</v>
      </c>
      <c r="Q197" s="1">
        <v>20</v>
      </c>
      <c r="R197" s="1">
        <f t="shared" si="19"/>
        <v>932</v>
      </c>
      <c r="S197" s="1">
        <f t="shared" si="20"/>
        <v>3728</v>
      </c>
      <c r="T197" s="1">
        <v>0.52</v>
      </c>
      <c r="U197" s="1">
        <f t="shared" si="21"/>
        <v>1938.5600000000002</v>
      </c>
      <c r="V197" s="1">
        <f t="shared" si="22"/>
        <v>1789.4399999999998</v>
      </c>
      <c r="W197" s="4">
        <f t="shared" si="23"/>
        <v>0.47999999999999993</v>
      </c>
      <c r="X197" s="1" t="s">
        <v>65</v>
      </c>
      <c r="Y197" s="1" t="s">
        <v>81</v>
      </c>
      <c r="Z197" s="1" t="s">
        <v>41</v>
      </c>
      <c r="AA197" s="2">
        <v>45720</v>
      </c>
      <c r="AB197" s="1">
        <v>4</v>
      </c>
      <c r="AC197" s="9" t="s">
        <v>42</v>
      </c>
    </row>
    <row r="198" spans="1:29">
      <c r="A198" s="11" t="s">
        <v>592</v>
      </c>
      <c r="B198" s="2">
        <v>45713</v>
      </c>
      <c r="C198" s="1">
        <v>2025</v>
      </c>
      <c r="D198" s="1" t="s">
        <v>414</v>
      </c>
      <c r="E198" s="1" t="s">
        <v>30</v>
      </c>
      <c r="F198" s="1" t="s">
        <v>167</v>
      </c>
      <c r="G198" s="1" t="s">
        <v>593</v>
      </c>
      <c r="H198" s="1" t="s">
        <v>33</v>
      </c>
      <c r="I198" s="1" t="s">
        <v>594</v>
      </c>
      <c r="J198" s="1" t="s">
        <v>135</v>
      </c>
      <c r="K198" s="1" t="s">
        <v>36</v>
      </c>
      <c r="L198" s="1" t="s">
        <v>37</v>
      </c>
      <c r="M198" s="1" t="s">
        <v>124</v>
      </c>
      <c r="N198" s="1">
        <v>3</v>
      </c>
      <c r="O198" s="1">
        <v>6640</v>
      </c>
      <c r="P198" s="1">
        <f t="shared" si="18"/>
        <v>19920</v>
      </c>
      <c r="Q198" s="1">
        <v>30</v>
      </c>
      <c r="R198" s="1">
        <f t="shared" si="19"/>
        <v>5976</v>
      </c>
      <c r="S198" s="1">
        <f t="shared" si="20"/>
        <v>13944</v>
      </c>
      <c r="T198" s="1">
        <v>0.47</v>
      </c>
      <c r="U198" s="1">
        <f t="shared" si="21"/>
        <v>6553.6799999999994</v>
      </c>
      <c r="V198" s="1">
        <f t="shared" si="22"/>
        <v>7390.3200000000006</v>
      </c>
      <c r="W198" s="4">
        <f t="shared" si="23"/>
        <v>0.53</v>
      </c>
      <c r="X198" s="1" t="s">
        <v>65</v>
      </c>
      <c r="Y198" s="1" t="s">
        <v>81</v>
      </c>
      <c r="Z198" s="1" t="s">
        <v>120</v>
      </c>
      <c r="AA198" s="1"/>
      <c r="AB198" s="1"/>
      <c r="AC198" s="9" t="s">
        <v>42</v>
      </c>
    </row>
    <row r="199" spans="1:29">
      <c r="A199" s="11" t="s">
        <v>595</v>
      </c>
      <c r="B199" s="2">
        <v>45713</v>
      </c>
      <c r="C199" s="1">
        <v>2025</v>
      </c>
      <c r="D199" s="1" t="s">
        <v>414</v>
      </c>
      <c r="E199" s="1" t="s">
        <v>30</v>
      </c>
      <c r="F199" s="1" t="s">
        <v>167</v>
      </c>
      <c r="G199" s="1" t="s">
        <v>596</v>
      </c>
      <c r="H199" s="1" t="s">
        <v>33</v>
      </c>
      <c r="I199" s="1" t="s">
        <v>466</v>
      </c>
      <c r="J199" s="1" t="s">
        <v>316</v>
      </c>
      <c r="K199" s="1" t="s">
        <v>62</v>
      </c>
      <c r="L199" s="1" t="s">
        <v>85</v>
      </c>
      <c r="M199" s="1" t="s">
        <v>306</v>
      </c>
      <c r="N199" s="1">
        <v>2</v>
      </c>
      <c r="O199" s="1">
        <v>2560</v>
      </c>
      <c r="P199" s="1">
        <f t="shared" si="18"/>
        <v>5120</v>
      </c>
      <c r="Q199" s="1">
        <v>30</v>
      </c>
      <c r="R199" s="1">
        <f t="shared" si="19"/>
        <v>1536</v>
      </c>
      <c r="S199" s="1">
        <f t="shared" si="20"/>
        <v>3584</v>
      </c>
      <c r="T199" s="1">
        <v>0.5</v>
      </c>
      <c r="U199" s="1">
        <f t="shared" si="21"/>
        <v>1792</v>
      </c>
      <c r="V199" s="1">
        <f t="shared" si="22"/>
        <v>1792</v>
      </c>
      <c r="W199" s="4">
        <f t="shared" si="23"/>
        <v>0.5</v>
      </c>
      <c r="X199" s="1" t="s">
        <v>104</v>
      </c>
      <c r="Y199" s="1" t="s">
        <v>57</v>
      </c>
      <c r="Z199" s="1" t="s">
        <v>22</v>
      </c>
      <c r="AA199" s="1"/>
      <c r="AB199" s="1"/>
      <c r="AC199" s="9" t="s">
        <v>93</v>
      </c>
    </row>
    <row r="200" spans="1:29">
      <c r="A200" s="11" t="s">
        <v>597</v>
      </c>
      <c r="B200" s="2">
        <v>45713</v>
      </c>
      <c r="C200" s="1">
        <v>2025</v>
      </c>
      <c r="D200" s="1" t="s">
        <v>414</v>
      </c>
      <c r="E200" s="1" t="s">
        <v>30</v>
      </c>
      <c r="F200" s="1" t="s">
        <v>167</v>
      </c>
      <c r="G200" s="1" t="s">
        <v>561</v>
      </c>
      <c r="H200" s="1" t="s">
        <v>89</v>
      </c>
      <c r="I200" s="1" t="s">
        <v>315</v>
      </c>
      <c r="J200" s="1" t="s">
        <v>316</v>
      </c>
      <c r="K200" s="1" t="s">
        <v>62</v>
      </c>
      <c r="L200" s="1" t="s">
        <v>85</v>
      </c>
      <c r="M200" s="1" t="s">
        <v>383</v>
      </c>
      <c r="N200" s="1">
        <v>3</v>
      </c>
      <c r="O200" s="1">
        <v>2360</v>
      </c>
      <c r="P200" s="1">
        <f t="shared" si="18"/>
        <v>7080</v>
      </c>
      <c r="Q200" s="1">
        <v>30</v>
      </c>
      <c r="R200" s="1">
        <f t="shared" si="19"/>
        <v>2124</v>
      </c>
      <c r="S200" s="1">
        <f t="shared" si="20"/>
        <v>4956</v>
      </c>
      <c r="T200" s="1">
        <v>0.5</v>
      </c>
      <c r="U200" s="1">
        <f t="shared" si="21"/>
        <v>2478</v>
      </c>
      <c r="V200" s="1">
        <f t="shared" si="22"/>
        <v>2478</v>
      </c>
      <c r="W200" s="4">
        <f t="shared" si="23"/>
        <v>0.5</v>
      </c>
      <c r="X200" s="1" t="s">
        <v>50</v>
      </c>
      <c r="Y200" s="1" t="s">
        <v>40</v>
      </c>
      <c r="Z200" s="1" t="s">
        <v>41</v>
      </c>
      <c r="AA200" s="2">
        <v>45719</v>
      </c>
      <c r="AB200" s="1">
        <v>5</v>
      </c>
      <c r="AC200" s="9" t="s">
        <v>42</v>
      </c>
    </row>
    <row r="201" spans="1:29">
      <c r="A201" s="11" t="s">
        <v>598</v>
      </c>
      <c r="B201" s="2">
        <v>45714</v>
      </c>
      <c r="C201" s="1">
        <v>2025</v>
      </c>
      <c r="D201" s="1" t="s">
        <v>414</v>
      </c>
      <c r="E201" s="1" t="s">
        <v>30</v>
      </c>
      <c r="F201" s="1" t="s">
        <v>31</v>
      </c>
      <c r="G201" s="1" t="s">
        <v>378</v>
      </c>
      <c r="H201" s="1" t="s">
        <v>33</v>
      </c>
      <c r="I201" s="1" t="s">
        <v>84</v>
      </c>
      <c r="J201" s="1" t="s">
        <v>47</v>
      </c>
      <c r="K201" s="1" t="s">
        <v>48</v>
      </c>
      <c r="L201" s="1" t="s">
        <v>63</v>
      </c>
      <c r="M201" s="1" t="s">
        <v>518</v>
      </c>
      <c r="N201" s="1">
        <v>1</v>
      </c>
      <c r="O201" s="1">
        <v>340</v>
      </c>
      <c r="P201" s="1">
        <f t="shared" si="18"/>
        <v>340</v>
      </c>
      <c r="Q201" s="1">
        <v>0</v>
      </c>
      <c r="R201" s="1">
        <f t="shared" si="19"/>
        <v>0</v>
      </c>
      <c r="S201" s="1">
        <f t="shared" si="20"/>
        <v>340</v>
      </c>
      <c r="T201" s="1">
        <v>0.35</v>
      </c>
      <c r="U201" s="1">
        <f t="shared" si="21"/>
        <v>118.99999999999999</v>
      </c>
      <c r="V201" s="1">
        <f t="shared" si="22"/>
        <v>221</v>
      </c>
      <c r="W201" s="4">
        <f t="shared" si="23"/>
        <v>0.65</v>
      </c>
      <c r="X201" s="1" t="s">
        <v>56</v>
      </c>
      <c r="Y201" s="1" t="s">
        <v>81</v>
      </c>
      <c r="Z201" s="1" t="s">
        <v>41</v>
      </c>
      <c r="AA201" s="2">
        <v>45721</v>
      </c>
      <c r="AB201" s="1">
        <v>3</v>
      </c>
      <c r="AC201" s="9" t="s">
        <v>42</v>
      </c>
    </row>
    <row r="202" spans="1:29">
      <c r="A202" s="11" t="s">
        <v>599</v>
      </c>
      <c r="B202" s="2">
        <v>45714</v>
      </c>
      <c r="C202" s="1">
        <v>2025</v>
      </c>
      <c r="D202" s="1" t="s">
        <v>414</v>
      </c>
      <c r="E202" s="1" t="s">
        <v>30</v>
      </c>
      <c r="F202" s="1" t="s">
        <v>31</v>
      </c>
      <c r="G202" s="1" t="s">
        <v>600</v>
      </c>
      <c r="H202" s="1" t="s">
        <v>33</v>
      </c>
      <c r="I202" s="1" t="s">
        <v>84</v>
      </c>
      <c r="J202" s="1" t="s">
        <v>47</v>
      </c>
      <c r="K202" s="1" t="s">
        <v>48</v>
      </c>
      <c r="L202" s="1" t="s">
        <v>150</v>
      </c>
      <c r="M202" s="1" t="s">
        <v>151</v>
      </c>
      <c r="N202" s="1">
        <v>1</v>
      </c>
      <c r="O202" s="1">
        <v>11020</v>
      </c>
      <c r="P202" s="1">
        <f t="shared" si="18"/>
        <v>11020</v>
      </c>
      <c r="Q202" s="1">
        <v>30</v>
      </c>
      <c r="R202" s="1">
        <f t="shared" si="19"/>
        <v>3306</v>
      </c>
      <c r="S202" s="1">
        <f t="shared" si="20"/>
        <v>7714</v>
      </c>
      <c r="T202" s="1">
        <v>0.52</v>
      </c>
      <c r="U202" s="1">
        <f t="shared" si="21"/>
        <v>4011.28</v>
      </c>
      <c r="V202" s="1">
        <f t="shared" si="22"/>
        <v>3702.72</v>
      </c>
      <c r="W202" s="4">
        <f t="shared" si="23"/>
        <v>0.48</v>
      </c>
      <c r="X202" s="1" t="s">
        <v>39</v>
      </c>
      <c r="Y202" s="1" t="s">
        <v>72</v>
      </c>
      <c r="Z202" s="1" t="s">
        <v>41</v>
      </c>
      <c r="AA202" s="2">
        <v>45719</v>
      </c>
      <c r="AB202" s="1">
        <v>4</v>
      </c>
      <c r="AC202" s="9" t="s">
        <v>42</v>
      </c>
    </row>
    <row r="203" spans="1:29">
      <c r="A203" s="11" t="s">
        <v>601</v>
      </c>
      <c r="B203" s="2">
        <v>45714</v>
      </c>
      <c r="C203" s="1">
        <v>2025</v>
      </c>
      <c r="D203" s="1" t="s">
        <v>414</v>
      </c>
      <c r="E203" s="1" t="s">
        <v>30</v>
      </c>
      <c r="F203" s="1" t="s">
        <v>31</v>
      </c>
      <c r="G203" s="1" t="s">
        <v>602</v>
      </c>
      <c r="H203" s="1" t="s">
        <v>89</v>
      </c>
      <c r="I203" s="1" t="s">
        <v>139</v>
      </c>
      <c r="J203" s="1" t="s">
        <v>77</v>
      </c>
      <c r="K203" s="1" t="s">
        <v>78</v>
      </c>
      <c r="L203" s="1" t="s">
        <v>150</v>
      </c>
      <c r="M203" s="1" t="s">
        <v>229</v>
      </c>
      <c r="N203" s="1">
        <v>4</v>
      </c>
      <c r="O203" s="1">
        <v>3760</v>
      </c>
      <c r="P203" s="1">
        <f t="shared" si="18"/>
        <v>15040</v>
      </c>
      <c r="Q203" s="1">
        <v>20</v>
      </c>
      <c r="R203" s="1">
        <f t="shared" si="19"/>
        <v>3008</v>
      </c>
      <c r="S203" s="1">
        <f t="shared" si="20"/>
        <v>12032</v>
      </c>
      <c r="T203" s="1">
        <v>0.52</v>
      </c>
      <c r="U203" s="1">
        <f t="shared" si="21"/>
        <v>6256.64</v>
      </c>
      <c r="V203" s="1">
        <f t="shared" si="22"/>
        <v>5775.36</v>
      </c>
      <c r="W203" s="4">
        <f t="shared" si="23"/>
        <v>0.48</v>
      </c>
      <c r="X203" s="1" t="s">
        <v>92</v>
      </c>
      <c r="Y203" s="1" t="s">
        <v>57</v>
      </c>
      <c r="Z203" s="1" t="s">
        <v>41</v>
      </c>
      <c r="AA203" s="2">
        <v>45715</v>
      </c>
      <c r="AB203" s="1">
        <v>5</v>
      </c>
      <c r="AC203" s="9" t="s">
        <v>42</v>
      </c>
    </row>
    <row r="204" spans="1:29">
      <c r="A204" s="11" t="s">
        <v>603</v>
      </c>
      <c r="B204" s="2">
        <v>45715</v>
      </c>
      <c r="C204" s="1">
        <v>2025</v>
      </c>
      <c r="D204" s="1" t="s">
        <v>414</v>
      </c>
      <c r="E204" s="1" t="s">
        <v>30</v>
      </c>
      <c r="F204" s="1" t="s">
        <v>44</v>
      </c>
      <c r="G204" s="1" t="s">
        <v>604</v>
      </c>
      <c r="H204" s="1" t="s">
        <v>89</v>
      </c>
      <c r="I204" s="1" t="s">
        <v>551</v>
      </c>
      <c r="J204" s="1" t="s">
        <v>155</v>
      </c>
      <c r="K204" s="1" t="s">
        <v>48</v>
      </c>
      <c r="L204" s="1" t="s">
        <v>112</v>
      </c>
      <c r="M204" s="1" t="s">
        <v>450</v>
      </c>
      <c r="N204" s="1">
        <v>2</v>
      </c>
      <c r="O204" s="1">
        <v>82400</v>
      </c>
      <c r="P204" s="1">
        <f t="shared" si="18"/>
        <v>164800</v>
      </c>
      <c r="Q204" s="1">
        <v>10</v>
      </c>
      <c r="R204" s="1">
        <f t="shared" si="19"/>
        <v>16480</v>
      </c>
      <c r="S204" s="1">
        <f t="shared" si="20"/>
        <v>148320</v>
      </c>
      <c r="T204" s="1">
        <v>0.57999999999999996</v>
      </c>
      <c r="U204" s="1">
        <f t="shared" si="21"/>
        <v>86025.599999999991</v>
      </c>
      <c r="V204" s="1">
        <f t="shared" si="22"/>
        <v>62294.400000000009</v>
      </c>
      <c r="W204" s="4">
        <f t="shared" si="23"/>
        <v>0.42000000000000004</v>
      </c>
      <c r="X204" s="1" t="s">
        <v>104</v>
      </c>
      <c r="Y204" s="1" t="s">
        <v>72</v>
      </c>
      <c r="Z204" s="1" t="s">
        <v>41</v>
      </c>
      <c r="AA204" s="2">
        <v>45718</v>
      </c>
      <c r="AB204" s="1">
        <v>3</v>
      </c>
      <c r="AC204" s="9" t="s">
        <v>42</v>
      </c>
    </row>
    <row r="205" spans="1:29">
      <c r="A205" s="11" t="s">
        <v>605</v>
      </c>
      <c r="B205" s="2">
        <v>45715</v>
      </c>
      <c r="C205" s="1">
        <v>2025</v>
      </c>
      <c r="D205" s="1" t="s">
        <v>414</v>
      </c>
      <c r="E205" s="1" t="s">
        <v>30</v>
      </c>
      <c r="F205" s="1" t="s">
        <v>44</v>
      </c>
      <c r="G205" s="1" t="s">
        <v>606</v>
      </c>
      <c r="H205" s="1" t="s">
        <v>33</v>
      </c>
      <c r="I205" s="1" t="s">
        <v>219</v>
      </c>
      <c r="J205" s="1" t="s">
        <v>220</v>
      </c>
      <c r="K205" s="1" t="s">
        <v>118</v>
      </c>
      <c r="L205" s="1" t="s">
        <v>79</v>
      </c>
      <c r="M205" s="1" t="s">
        <v>388</v>
      </c>
      <c r="N205" s="1">
        <v>1</v>
      </c>
      <c r="O205" s="1">
        <v>1850</v>
      </c>
      <c r="P205" s="1">
        <f t="shared" si="18"/>
        <v>1850</v>
      </c>
      <c r="Q205" s="1">
        <v>20</v>
      </c>
      <c r="R205" s="1">
        <f t="shared" si="19"/>
        <v>370</v>
      </c>
      <c r="S205" s="1">
        <f t="shared" si="20"/>
        <v>1480</v>
      </c>
      <c r="T205" s="1">
        <v>0.45</v>
      </c>
      <c r="U205" s="1">
        <f t="shared" si="21"/>
        <v>666</v>
      </c>
      <c r="V205" s="1">
        <f t="shared" si="22"/>
        <v>814</v>
      </c>
      <c r="W205" s="4">
        <f t="shared" si="23"/>
        <v>0.55000000000000004</v>
      </c>
      <c r="X205" s="1" t="s">
        <v>39</v>
      </c>
      <c r="Y205" s="1" t="s">
        <v>72</v>
      </c>
      <c r="Z205" s="1" t="s">
        <v>66</v>
      </c>
      <c r="AA205" s="1"/>
      <c r="AB205" s="1"/>
      <c r="AC205" s="9" t="s">
        <v>42</v>
      </c>
    </row>
    <row r="206" spans="1:29">
      <c r="A206" s="11" t="s">
        <v>607</v>
      </c>
      <c r="B206" s="2">
        <v>45715</v>
      </c>
      <c r="C206" s="1">
        <v>2025</v>
      </c>
      <c r="D206" s="1" t="s">
        <v>414</v>
      </c>
      <c r="E206" s="1" t="s">
        <v>30</v>
      </c>
      <c r="F206" s="1" t="s">
        <v>44</v>
      </c>
      <c r="G206" s="1" t="s">
        <v>608</v>
      </c>
      <c r="H206" s="1" t="s">
        <v>33</v>
      </c>
      <c r="I206" s="1" t="s">
        <v>177</v>
      </c>
      <c r="J206" s="1" t="s">
        <v>178</v>
      </c>
      <c r="K206" s="1" t="s">
        <v>48</v>
      </c>
      <c r="L206" s="1" t="s">
        <v>63</v>
      </c>
      <c r="M206" s="1" t="s">
        <v>518</v>
      </c>
      <c r="N206" s="1">
        <v>3</v>
      </c>
      <c r="O206" s="1">
        <v>1270</v>
      </c>
      <c r="P206" s="1">
        <f t="shared" si="18"/>
        <v>3810</v>
      </c>
      <c r="Q206" s="1">
        <v>20</v>
      </c>
      <c r="R206" s="1">
        <f t="shared" si="19"/>
        <v>762</v>
      </c>
      <c r="S206" s="1">
        <f t="shared" si="20"/>
        <v>3048</v>
      </c>
      <c r="T206" s="1">
        <v>0.35</v>
      </c>
      <c r="U206" s="1">
        <f t="shared" si="21"/>
        <v>1066.8</v>
      </c>
      <c r="V206" s="1">
        <f t="shared" si="22"/>
        <v>1981.2</v>
      </c>
      <c r="W206" s="4">
        <f t="shared" si="23"/>
        <v>0.65</v>
      </c>
      <c r="X206" s="1" t="s">
        <v>92</v>
      </c>
      <c r="Y206" s="1" t="s">
        <v>40</v>
      </c>
      <c r="Z206" s="1" t="s">
        <v>41</v>
      </c>
      <c r="AA206" s="2">
        <v>45717</v>
      </c>
      <c r="AB206" s="1">
        <v>3</v>
      </c>
      <c r="AC206" s="9" t="s">
        <v>42</v>
      </c>
    </row>
    <row r="207" spans="1:29">
      <c r="A207" s="11" t="s">
        <v>609</v>
      </c>
      <c r="B207" s="2">
        <v>45715</v>
      </c>
      <c r="C207" s="1">
        <v>2025</v>
      </c>
      <c r="D207" s="1" t="s">
        <v>414</v>
      </c>
      <c r="E207" s="1" t="s">
        <v>30</v>
      </c>
      <c r="F207" s="1" t="s">
        <v>44</v>
      </c>
      <c r="G207" s="1" t="s">
        <v>610</v>
      </c>
      <c r="H207" s="1" t="s">
        <v>33</v>
      </c>
      <c r="I207" s="1" t="s">
        <v>183</v>
      </c>
      <c r="J207" s="1" t="s">
        <v>55</v>
      </c>
      <c r="K207" s="1" t="s">
        <v>36</v>
      </c>
      <c r="L207" s="1" t="s">
        <v>179</v>
      </c>
      <c r="M207" s="1" t="s">
        <v>611</v>
      </c>
      <c r="N207" s="1">
        <v>5</v>
      </c>
      <c r="O207" s="1">
        <v>4500</v>
      </c>
      <c r="P207" s="1">
        <f t="shared" si="18"/>
        <v>22500</v>
      </c>
      <c r="Q207" s="1">
        <v>10</v>
      </c>
      <c r="R207" s="1">
        <f t="shared" si="19"/>
        <v>2250</v>
      </c>
      <c r="S207" s="1">
        <f t="shared" si="20"/>
        <v>20250</v>
      </c>
      <c r="T207" s="1">
        <v>0.48</v>
      </c>
      <c r="U207" s="1">
        <f t="shared" si="21"/>
        <v>9720</v>
      </c>
      <c r="V207" s="1">
        <f t="shared" si="22"/>
        <v>10530</v>
      </c>
      <c r="W207" s="4">
        <f t="shared" si="23"/>
        <v>0.52</v>
      </c>
      <c r="X207" s="1" t="s">
        <v>65</v>
      </c>
      <c r="Y207" s="1" t="s">
        <v>40</v>
      </c>
      <c r="Z207" s="1" t="s">
        <v>41</v>
      </c>
      <c r="AA207" s="2">
        <v>45719</v>
      </c>
      <c r="AB207" s="1">
        <v>5</v>
      </c>
      <c r="AC207" s="9" t="s">
        <v>42</v>
      </c>
    </row>
    <row r="208" spans="1:29">
      <c r="A208" s="11" t="s">
        <v>612</v>
      </c>
      <c r="B208" s="2">
        <v>45716</v>
      </c>
      <c r="C208" s="1">
        <v>2025</v>
      </c>
      <c r="D208" s="1" t="s">
        <v>414</v>
      </c>
      <c r="E208" s="1" t="s">
        <v>30</v>
      </c>
      <c r="F208" s="1" t="s">
        <v>74</v>
      </c>
      <c r="G208" s="1" t="s">
        <v>320</v>
      </c>
      <c r="H208" s="1" t="s">
        <v>33</v>
      </c>
      <c r="I208" s="1" t="s">
        <v>315</v>
      </c>
      <c r="J208" s="1" t="s">
        <v>316</v>
      </c>
      <c r="K208" s="1" t="s">
        <v>62</v>
      </c>
      <c r="L208" s="1" t="s">
        <v>37</v>
      </c>
      <c r="M208" s="1" t="s">
        <v>372</v>
      </c>
      <c r="N208" s="1">
        <v>1</v>
      </c>
      <c r="O208" s="1">
        <v>4560</v>
      </c>
      <c r="P208" s="1">
        <f t="shared" si="18"/>
        <v>4560</v>
      </c>
      <c r="Q208" s="1">
        <v>20</v>
      </c>
      <c r="R208" s="1">
        <f t="shared" si="19"/>
        <v>912</v>
      </c>
      <c r="S208" s="1">
        <f t="shared" si="20"/>
        <v>3648</v>
      </c>
      <c r="T208" s="1">
        <v>0.47</v>
      </c>
      <c r="U208" s="1">
        <f t="shared" si="21"/>
        <v>1714.56</v>
      </c>
      <c r="V208" s="1">
        <f t="shared" si="22"/>
        <v>1933.44</v>
      </c>
      <c r="W208" s="4">
        <f t="shared" si="23"/>
        <v>0.53</v>
      </c>
      <c r="X208" s="1" t="s">
        <v>50</v>
      </c>
      <c r="Y208" s="1" t="s">
        <v>81</v>
      </c>
      <c r="Z208" s="1" t="s">
        <v>41</v>
      </c>
      <c r="AA208" s="2">
        <v>45722</v>
      </c>
      <c r="AB208" s="1">
        <v>5</v>
      </c>
      <c r="AC208" s="9" t="s">
        <v>42</v>
      </c>
    </row>
    <row r="209" spans="1:29">
      <c r="A209" s="11" t="s">
        <v>613</v>
      </c>
      <c r="B209" s="2">
        <v>45716</v>
      </c>
      <c r="C209" s="1">
        <v>2025</v>
      </c>
      <c r="D209" s="1" t="s">
        <v>414</v>
      </c>
      <c r="E209" s="1" t="s">
        <v>30</v>
      </c>
      <c r="F209" s="1" t="s">
        <v>74</v>
      </c>
      <c r="G209" s="1" t="s">
        <v>153</v>
      </c>
      <c r="H209" s="1" t="s">
        <v>33</v>
      </c>
      <c r="I209" s="1" t="s">
        <v>154</v>
      </c>
      <c r="J209" s="1" t="s">
        <v>155</v>
      </c>
      <c r="K209" s="1" t="s">
        <v>48</v>
      </c>
      <c r="L209" s="1" t="s">
        <v>63</v>
      </c>
      <c r="M209" s="1" t="s">
        <v>71</v>
      </c>
      <c r="N209" s="1">
        <v>5</v>
      </c>
      <c r="O209" s="1">
        <v>510</v>
      </c>
      <c r="P209" s="1">
        <f t="shared" si="18"/>
        <v>2550</v>
      </c>
      <c r="Q209" s="1">
        <v>0</v>
      </c>
      <c r="R209" s="1">
        <f t="shared" si="19"/>
        <v>0</v>
      </c>
      <c r="S209" s="1">
        <f t="shared" si="20"/>
        <v>2550</v>
      </c>
      <c r="T209" s="1">
        <v>0.35</v>
      </c>
      <c r="U209" s="1">
        <f t="shared" si="21"/>
        <v>892.5</v>
      </c>
      <c r="V209" s="1">
        <f t="shared" si="22"/>
        <v>1657.5</v>
      </c>
      <c r="W209" s="4">
        <f t="shared" si="23"/>
        <v>0.65</v>
      </c>
      <c r="X209" s="1" t="s">
        <v>39</v>
      </c>
      <c r="Y209" s="1" t="s">
        <v>57</v>
      </c>
      <c r="Z209" s="1" t="s">
        <v>66</v>
      </c>
      <c r="AA209" s="1"/>
      <c r="AB209" s="1"/>
      <c r="AC209" s="9" t="s">
        <v>42</v>
      </c>
    </row>
    <row r="210" spans="1:29">
      <c r="A210" s="11" t="s">
        <v>614</v>
      </c>
      <c r="B210" s="2">
        <v>45717</v>
      </c>
      <c r="C210" s="1">
        <v>2025</v>
      </c>
      <c r="D210" s="1" t="s">
        <v>615</v>
      </c>
      <c r="E210" s="1" t="s">
        <v>30</v>
      </c>
      <c r="F210" s="1" t="s">
        <v>99</v>
      </c>
      <c r="G210" s="1" t="s">
        <v>616</v>
      </c>
      <c r="H210" s="1" t="s">
        <v>33</v>
      </c>
      <c r="I210" s="1" t="s">
        <v>154</v>
      </c>
      <c r="J210" s="1" t="s">
        <v>155</v>
      </c>
      <c r="K210" s="1" t="s">
        <v>48</v>
      </c>
      <c r="L210" s="1" t="s">
        <v>96</v>
      </c>
      <c r="M210" s="1" t="s">
        <v>481</v>
      </c>
      <c r="N210" s="1">
        <v>1</v>
      </c>
      <c r="O210" s="1">
        <v>720</v>
      </c>
      <c r="P210" s="1">
        <f t="shared" si="18"/>
        <v>720</v>
      </c>
      <c r="Q210" s="1">
        <v>10</v>
      </c>
      <c r="R210" s="1">
        <f t="shared" si="19"/>
        <v>72</v>
      </c>
      <c r="S210" s="1">
        <f t="shared" si="20"/>
        <v>648</v>
      </c>
      <c r="T210" s="1">
        <v>0.62</v>
      </c>
      <c r="U210" s="1">
        <f t="shared" si="21"/>
        <v>401.76</v>
      </c>
      <c r="V210" s="1">
        <f t="shared" si="22"/>
        <v>246.24</v>
      </c>
      <c r="W210" s="4">
        <f t="shared" si="23"/>
        <v>0.38</v>
      </c>
      <c r="X210" s="1" t="s">
        <v>50</v>
      </c>
      <c r="Y210" s="1" t="s">
        <v>57</v>
      </c>
      <c r="Z210" s="1" t="s">
        <v>41</v>
      </c>
      <c r="AA210" s="2">
        <v>45718</v>
      </c>
      <c r="AB210" s="1">
        <v>3</v>
      </c>
      <c r="AC210" s="9" t="s">
        <v>42</v>
      </c>
    </row>
    <row r="211" spans="1:29">
      <c r="A211" s="11" t="s">
        <v>617</v>
      </c>
      <c r="B211" s="2">
        <v>45717</v>
      </c>
      <c r="C211" s="1">
        <v>2025</v>
      </c>
      <c r="D211" s="1" t="s">
        <v>615</v>
      </c>
      <c r="E211" s="1" t="s">
        <v>30</v>
      </c>
      <c r="F211" s="1" t="s">
        <v>99</v>
      </c>
      <c r="G211" s="1" t="s">
        <v>618</v>
      </c>
      <c r="H211" s="1" t="s">
        <v>89</v>
      </c>
      <c r="I211" s="1" t="s">
        <v>250</v>
      </c>
      <c r="J211" s="1" t="s">
        <v>251</v>
      </c>
      <c r="K211" s="1" t="s">
        <v>36</v>
      </c>
      <c r="L211" s="1" t="s">
        <v>85</v>
      </c>
      <c r="M211" s="1" t="s">
        <v>343</v>
      </c>
      <c r="N211" s="1">
        <v>1</v>
      </c>
      <c r="O211" s="1">
        <v>2260</v>
      </c>
      <c r="P211" s="1">
        <f t="shared" si="18"/>
        <v>2260</v>
      </c>
      <c r="Q211" s="1">
        <v>25</v>
      </c>
      <c r="R211" s="1">
        <f t="shared" si="19"/>
        <v>565</v>
      </c>
      <c r="S211" s="1">
        <f t="shared" si="20"/>
        <v>1695</v>
      </c>
      <c r="T211" s="1">
        <v>0.5</v>
      </c>
      <c r="U211" s="1">
        <f t="shared" si="21"/>
        <v>847.5</v>
      </c>
      <c r="V211" s="1">
        <f t="shared" si="22"/>
        <v>847.5</v>
      </c>
      <c r="W211" s="4">
        <f t="shared" si="23"/>
        <v>0.5</v>
      </c>
      <c r="X211" s="1" t="s">
        <v>147</v>
      </c>
      <c r="Y211" s="1" t="s">
        <v>81</v>
      </c>
      <c r="Z211" s="1" t="s">
        <v>41</v>
      </c>
      <c r="AA211" s="2">
        <v>45718</v>
      </c>
      <c r="AB211" s="1">
        <v>4</v>
      </c>
      <c r="AC211" s="9" t="s">
        <v>42</v>
      </c>
    </row>
    <row r="212" spans="1:29">
      <c r="A212" s="11" t="s">
        <v>619</v>
      </c>
      <c r="B212" s="2">
        <v>45718</v>
      </c>
      <c r="C212" s="1">
        <v>2025</v>
      </c>
      <c r="D212" s="1" t="s">
        <v>615</v>
      </c>
      <c r="E212" s="1" t="s">
        <v>30</v>
      </c>
      <c r="F212" s="1" t="s">
        <v>126</v>
      </c>
      <c r="G212" s="1" t="s">
        <v>579</v>
      </c>
      <c r="H212" s="1" t="s">
        <v>33</v>
      </c>
      <c r="I212" s="1" t="s">
        <v>455</v>
      </c>
      <c r="J212" s="1" t="s">
        <v>102</v>
      </c>
      <c r="K212" s="1" t="s">
        <v>36</v>
      </c>
      <c r="L212" s="1" t="s">
        <v>79</v>
      </c>
      <c r="M212" s="1" t="s">
        <v>281</v>
      </c>
      <c r="N212" s="1">
        <v>5</v>
      </c>
      <c r="O212" s="1">
        <v>550</v>
      </c>
      <c r="P212" s="1">
        <f t="shared" si="18"/>
        <v>2750</v>
      </c>
      <c r="Q212" s="1">
        <v>0</v>
      </c>
      <c r="R212" s="1">
        <f t="shared" si="19"/>
        <v>0</v>
      </c>
      <c r="S212" s="1">
        <f t="shared" si="20"/>
        <v>2750</v>
      </c>
      <c r="T212" s="1">
        <v>0.45</v>
      </c>
      <c r="U212" s="1">
        <f t="shared" si="21"/>
        <v>1237.5</v>
      </c>
      <c r="V212" s="1">
        <f t="shared" si="22"/>
        <v>1512.5</v>
      </c>
      <c r="W212" s="4">
        <f t="shared" si="23"/>
        <v>0.55000000000000004</v>
      </c>
      <c r="X212" s="1" t="s">
        <v>65</v>
      </c>
      <c r="Y212" s="1" t="s">
        <v>57</v>
      </c>
      <c r="Z212" s="1" t="s">
        <v>41</v>
      </c>
      <c r="AA212" s="2">
        <v>45722</v>
      </c>
      <c r="AB212" s="1">
        <v>5</v>
      </c>
      <c r="AC212" s="9" t="s">
        <v>42</v>
      </c>
    </row>
    <row r="213" spans="1:29">
      <c r="A213" s="11" t="s">
        <v>620</v>
      </c>
      <c r="B213" s="2">
        <v>45718</v>
      </c>
      <c r="C213" s="1">
        <v>2025</v>
      </c>
      <c r="D213" s="1" t="s">
        <v>615</v>
      </c>
      <c r="E213" s="1" t="s">
        <v>30</v>
      </c>
      <c r="F213" s="1" t="s">
        <v>126</v>
      </c>
      <c r="G213" s="1" t="s">
        <v>621</v>
      </c>
      <c r="H213" s="1" t="s">
        <v>89</v>
      </c>
      <c r="I213" s="1" t="s">
        <v>355</v>
      </c>
      <c r="J213" s="1" t="s">
        <v>135</v>
      </c>
      <c r="K213" s="1" t="s">
        <v>36</v>
      </c>
      <c r="L213" s="1" t="s">
        <v>96</v>
      </c>
      <c r="M213" s="1" t="s">
        <v>195</v>
      </c>
      <c r="N213" s="1">
        <v>2</v>
      </c>
      <c r="O213" s="1">
        <v>580</v>
      </c>
      <c r="P213" s="1">
        <f t="shared" si="18"/>
        <v>1160</v>
      </c>
      <c r="Q213" s="1">
        <v>0</v>
      </c>
      <c r="R213" s="1">
        <f t="shared" si="19"/>
        <v>0</v>
      </c>
      <c r="S213" s="1">
        <f t="shared" si="20"/>
        <v>1160</v>
      </c>
      <c r="T213" s="1">
        <v>0.62</v>
      </c>
      <c r="U213" s="1">
        <f t="shared" si="21"/>
        <v>719.2</v>
      </c>
      <c r="V213" s="1">
        <f t="shared" si="22"/>
        <v>440.79999999999995</v>
      </c>
      <c r="W213" s="4">
        <f t="shared" si="23"/>
        <v>0.37999999999999995</v>
      </c>
      <c r="X213" s="1" t="s">
        <v>39</v>
      </c>
      <c r="Y213" s="1" t="s">
        <v>81</v>
      </c>
      <c r="Z213" s="1" t="s">
        <v>41</v>
      </c>
      <c r="AA213" s="2">
        <v>45723</v>
      </c>
      <c r="AB213" s="1">
        <v>3</v>
      </c>
      <c r="AC213" s="9" t="s">
        <v>42</v>
      </c>
    </row>
    <row r="214" spans="1:29">
      <c r="A214" s="11" t="s">
        <v>622</v>
      </c>
      <c r="B214" s="2">
        <v>45719</v>
      </c>
      <c r="C214" s="1">
        <v>2025</v>
      </c>
      <c r="D214" s="1" t="s">
        <v>615</v>
      </c>
      <c r="E214" s="1" t="s">
        <v>30</v>
      </c>
      <c r="F214" s="1" t="s">
        <v>142</v>
      </c>
      <c r="G214" s="1" t="s">
        <v>491</v>
      </c>
      <c r="H214" s="1" t="s">
        <v>33</v>
      </c>
      <c r="I214" s="1" t="s">
        <v>177</v>
      </c>
      <c r="J214" s="1" t="s">
        <v>178</v>
      </c>
      <c r="K214" s="1" t="s">
        <v>48</v>
      </c>
      <c r="L214" s="1" t="s">
        <v>79</v>
      </c>
      <c r="M214" s="1" t="s">
        <v>131</v>
      </c>
      <c r="N214" s="1">
        <v>3</v>
      </c>
      <c r="O214" s="1">
        <v>3900</v>
      </c>
      <c r="P214" s="1">
        <f t="shared" si="18"/>
        <v>11700</v>
      </c>
      <c r="Q214" s="1">
        <v>20</v>
      </c>
      <c r="R214" s="1">
        <f t="shared" si="19"/>
        <v>2340</v>
      </c>
      <c r="S214" s="1">
        <f t="shared" si="20"/>
        <v>9360</v>
      </c>
      <c r="T214" s="1">
        <v>0.45</v>
      </c>
      <c r="U214" s="1">
        <f t="shared" si="21"/>
        <v>4212</v>
      </c>
      <c r="V214" s="1">
        <f t="shared" si="22"/>
        <v>5148</v>
      </c>
      <c r="W214" s="4">
        <f t="shared" si="23"/>
        <v>0.55000000000000004</v>
      </c>
      <c r="X214" s="1" t="s">
        <v>39</v>
      </c>
      <c r="Y214" s="1" t="s">
        <v>57</v>
      </c>
      <c r="Z214" s="1" t="s">
        <v>41</v>
      </c>
      <c r="AA214" s="2">
        <v>45726</v>
      </c>
      <c r="AB214" s="1">
        <v>3</v>
      </c>
      <c r="AC214" s="9" t="s">
        <v>42</v>
      </c>
    </row>
    <row r="215" spans="1:29">
      <c r="A215" s="11" t="s">
        <v>623</v>
      </c>
      <c r="B215" s="2">
        <v>45719</v>
      </c>
      <c r="C215" s="1">
        <v>2025</v>
      </c>
      <c r="D215" s="1" t="s">
        <v>615</v>
      </c>
      <c r="E215" s="1" t="s">
        <v>30</v>
      </c>
      <c r="F215" s="1" t="s">
        <v>142</v>
      </c>
      <c r="G215" s="1" t="s">
        <v>624</v>
      </c>
      <c r="H215" s="1" t="s">
        <v>33</v>
      </c>
      <c r="I215" s="1" t="s">
        <v>250</v>
      </c>
      <c r="J215" s="1" t="s">
        <v>251</v>
      </c>
      <c r="K215" s="1" t="s">
        <v>36</v>
      </c>
      <c r="L215" s="1" t="s">
        <v>96</v>
      </c>
      <c r="M215" s="1" t="s">
        <v>504</v>
      </c>
      <c r="N215" s="1">
        <v>2</v>
      </c>
      <c r="O215" s="1">
        <v>270</v>
      </c>
      <c r="P215" s="1">
        <f t="shared" si="18"/>
        <v>540</v>
      </c>
      <c r="Q215" s="1">
        <v>5</v>
      </c>
      <c r="R215" s="1">
        <f t="shared" si="19"/>
        <v>27</v>
      </c>
      <c r="S215" s="1">
        <f t="shared" si="20"/>
        <v>513</v>
      </c>
      <c r="T215" s="1">
        <v>0.62</v>
      </c>
      <c r="U215" s="1">
        <f t="shared" si="21"/>
        <v>318.06</v>
      </c>
      <c r="V215" s="1">
        <f t="shared" si="22"/>
        <v>194.94</v>
      </c>
      <c r="W215" s="4">
        <f t="shared" si="23"/>
        <v>0.38</v>
      </c>
      <c r="X215" s="1" t="s">
        <v>39</v>
      </c>
      <c r="Y215" s="1" t="s">
        <v>72</v>
      </c>
      <c r="Z215" s="1" t="s">
        <v>41</v>
      </c>
      <c r="AA215" s="2">
        <v>45720</v>
      </c>
      <c r="AB215" s="1">
        <v>5</v>
      </c>
      <c r="AC215" s="9" t="s">
        <v>42</v>
      </c>
    </row>
    <row r="216" spans="1:29">
      <c r="A216" s="11" t="s">
        <v>625</v>
      </c>
      <c r="B216" s="2">
        <v>45719</v>
      </c>
      <c r="C216" s="1">
        <v>2025</v>
      </c>
      <c r="D216" s="1" t="s">
        <v>615</v>
      </c>
      <c r="E216" s="1" t="s">
        <v>30</v>
      </c>
      <c r="F216" s="1" t="s">
        <v>142</v>
      </c>
      <c r="G216" s="1" t="s">
        <v>427</v>
      </c>
      <c r="H216" s="1" t="s">
        <v>33</v>
      </c>
      <c r="I216" s="1" t="s">
        <v>76</v>
      </c>
      <c r="J216" s="1" t="s">
        <v>77</v>
      </c>
      <c r="K216" s="1" t="s">
        <v>78</v>
      </c>
      <c r="L216" s="1" t="s">
        <v>85</v>
      </c>
      <c r="M216" s="1" t="s">
        <v>626</v>
      </c>
      <c r="N216" s="1">
        <v>3</v>
      </c>
      <c r="O216" s="1">
        <v>3150</v>
      </c>
      <c r="P216" s="1">
        <f t="shared" si="18"/>
        <v>9450</v>
      </c>
      <c r="Q216" s="1">
        <v>20</v>
      </c>
      <c r="R216" s="1">
        <f t="shared" si="19"/>
        <v>1890</v>
      </c>
      <c r="S216" s="1">
        <f t="shared" si="20"/>
        <v>7560</v>
      </c>
      <c r="T216" s="1">
        <v>0.5</v>
      </c>
      <c r="U216" s="1">
        <f t="shared" si="21"/>
        <v>3780</v>
      </c>
      <c r="V216" s="1">
        <f t="shared" si="22"/>
        <v>3780</v>
      </c>
      <c r="W216" s="4">
        <f t="shared" si="23"/>
        <v>0.5</v>
      </c>
      <c r="X216" s="1" t="s">
        <v>65</v>
      </c>
      <c r="Y216" s="1" t="s">
        <v>81</v>
      </c>
      <c r="Z216" s="1" t="s">
        <v>120</v>
      </c>
      <c r="AA216" s="1"/>
      <c r="AB216" s="1"/>
      <c r="AC216" s="9" t="s">
        <v>42</v>
      </c>
    </row>
    <row r="217" spans="1:29">
      <c r="A217" s="11" t="s">
        <v>627</v>
      </c>
      <c r="B217" s="2">
        <v>45719</v>
      </c>
      <c r="C217" s="1">
        <v>2025</v>
      </c>
      <c r="D217" s="1" t="s">
        <v>615</v>
      </c>
      <c r="E217" s="1" t="s">
        <v>30</v>
      </c>
      <c r="F217" s="1" t="s">
        <v>142</v>
      </c>
      <c r="G217" s="1" t="s">
        <v>628</v>
      </c>
      <c r="H217" s="1" t="s">
        <v>33</v>
      </c>
      <c r="I217" s="1" t="s">
        <v>189</v>
      </c>
      <c r="J217" s="1" t="s">
        <v>190</v>
      </c>
      <c r="K217" s="1" t="s">
        <v>48</v>
      </c>
      <c r="L217" s="1" t="s">
        <v>112</v>
      </c>
      <c r="M217" s="1" t="s">
        <v>113</v>
      </c>
      <c r="N217" s="1">
        <v>1</v>
      </c>
      <c r="O217" s="1">
        <v>23880</v>
      </c>
      <c r="P217" s="1">
        <f t="shared" si="18"/>
        <v>23880</v>
      </c>
      <c r="Q217" s="1">
        <v>0</v>
      </c>
      <c r="R217" s="1">
        <f t="shared" si="19"/>
        <v>0</v>
      </c>
      <c r="S217" s="1">
        <f t="shared" si="20"/>
        <v>23880</v>
      </c>
      <c r="T217" s="1">
        <v>0.57999999999999996</v>
      </c>
      <c r="U217" s="1">
        <f t="shared" si="21"/>
        <v>13850.4</v>
      </c>
      <c r="V217" s="1">
        <f t="shared" si="22"/>
        <v>10029.6</v>
      </c>
      <c r="W217" s="4">
        <f t="shared" si="23"/>
        <v>0.42000000000000004</v>
      </c>
      <c r="X217" s="1" t="s">
        <v>147</v>
      </c>
      <c r="Y217" s="1" t="s">
        <v>40</v>
      </c>
      <c r="Z217" s="1" t="s">
        <v>41</v>
      </c>
      <c r="AA217" s="2">
        <v>45725</v>
      </c>
      <c r="AB217" s="1">
        <v>4</v>
      </c>
      <c r="AC217" s="9" t="s">
        <v>42</v>
      </c>
    </row>
    <row r="218" spans="1:29">
      <c r="A218" s="11" t="s">
        <v>629</v>
      </c>
      <c r="B218" s="2">
        <v>45720</v>
      </c>
      <c r="C218" s="1">
        <v>2025</v>
      </c>
      <c r="D218" s="1" t="s">
        <v>615</v>
      </c>
      <c r="E218" s="1" t="s">
        <v>30</v>
      </c>
      <c r="F218" s="1" t="s">
        <v>167</v>
      </c>
      <c r="G218" s="1" t="s">
        <v>304</v>
      </c>
      <c r="H218" s="1" t="s">
        <v>89</v>
      </c>
      <c r="I218" s="1" t="s">
        <v>154</v>
      </c>
      <c r="J218" s="1" t="s">
        <v>155</v>
      </c>
      <c r="K218" s="1" t="s">
        <v>48</v>
      </c>
      <c r="L218" s="1" t="s">
        <v>112</v>
      </c>
      <c r="M218" s="1" t="s">
        <v>557</v>
      </c>
      <c r="N218" s="1">
        <v>2</v>
      </c>
      <c r="O218" s="1">
        <v>76380</v>
      </c>
      <c r="P218" s="1">
        <f t="shared" si="18"/>
        <v>152760</v>
      </c>
      <c r="Q218" s="1">
        <v>0</v>
      </c>
      <c r="R218" s="1">
        <f t="shared" si="19"/>
        <v>0</v>
      </c>
      <c r="S218" s="1">
        <f t="shared" si="20"/>
        <v>152760</v>
      </c>
      <c r="T218" s="1">
        <v>0.57999999999999996</v>
      </c>
      <c r="U218" s="1">
        <f t="shared" si="21"/>
        <v>88600.799999999988</v>
      </c>
      <c r="V218" s="1">
        <f t="shared" si="22"/>
        <v>64159.200000000012</v>
      </c>
      <c r="W218" s="4">
        <f t="shared" si="23"/>
        <v>0.4200000000000001</v>
      </c>
      <c r="X218" s="1" t="s">
        <v>92</v>
      </c>
      <c r="Y218" s="1" t="s">
        <v>81</v>
      </c>
      <c r="Z218" s="1" t="s">
        <v>41</v>
      </c>
      <c r="AA218" s="2">
        <v>45725</v>
      </c>
      <c r="AB218" s="1">
        <v>4</v>
      </c>
      <c r="AC218" s="9" t="s">
        <v>42</v>
      </c>
    </row>
    <row r="219" spans="1:29">
      <c r="A219" s="11" t="s">
        <v>630</v>
      </c>
      <c r="B219" s="2">
        <v>45720</v>
      </c>
      <c r="C219" s="1">
        <v>2025</v>
      </c>
      <c r="D219" s="1" t="s">
        <v>615</v>
      </c>
      <c r="E219" s="1" t="s">
        <v>30</v>
      </c>
      <c r="F219" s="1" t="s">
        <v>167</v>
      </c>
      <c r="G219" s="1" t="s">
        <v>431</v>
      </c>
      <c r="H219" s="1" t="s">
        <v>89</v>
      </c>
      <c r="I219" s="1" t="s">
        <v>116</v>
      </c>
      <c r="J219" s="1" t="s">
        <v>117</v>
      </c>
      <c r="K219" s="1" t="s">
        <v>118</v>
      </c>
      <c r="L219" s="1" t="s">
        <v>112</v>
      </c>
      <c r="M219" s="1" t="s">
        <v>198</v>
      </c>
      <c r="N219" s="1">
        <v>3</v>
      </c>
      <c r="O219" s="1">
        <v>11960</v>
      </c>
      <c r="P219" s="1">
        <f t="shared" si="18"/>
        <v>35880</v>
      </c>
      <c r="Q219" s="1">
        <v>5</v>
      </c>
      <c r="R219" s="1">
        <f t="shared" si="19"/>
        <v>1794</v>
      </c>
      <c r="S219" s="1">
        <f t="shared" si="20"/>
        <v>34086</v>
      </c>
      <c r="T219" s="1">
        <v>0.57999999999999996</v>
      </c>
      <c r="U219" s="1">
        <f t="shared" si="21"/>
        <v>19769.879999999997</v>
      </c>
      <c r="V219" s="1">
        <f t="shared" si="22"/>
        <v>14316.120000000003</v>
      </c>
      <c r="W219" s="4">
        <f t="shared" si="23"/>
        <v>0.4200000000000001</v>
      </c>
      <c r="X219" s="1" t="s">
        <v>92</v>
      </c>
      <c r="Y219" s="1" t="s">
        <v>81</v>
      </c>
      <c r="Z219" s="1" t="s">
        <v>51</v>
      </c>
      <c r="AA219" s="2">
        <v>45724</v>
      </c>
      <c r="AB219" s="1"/>
      <c r="AC219" s="9" t="s">
        <v>42</v>
      </c>
    </row>
    <row r="220" spans="1:29">
      <c r="A220" s="11" t="s">
        <v>631</v>
      </c>
      <c r="B220" s="2">
        <v>45721</v>
      </c>
      <c r="C220" s="1">
        <v>2025</v>
      </c>
      <c r="D220" s="1" t="s">
        <v>615</v>
      </c>
      <c r="E220" s="1" t="s">
        <v>30</v>
      </c>
      <c r="F220" s="1" t="s">
        <v>31</v>
      </c>
      <c r="G220" s="1" t="s">
        <v>390</v>
      </c>
      <c r="H220" s="1" t="s">
        <v>33</v>
      </c>
      <c r="I220" s="1" t="s">
        <v>258</v>
      </c>
      <c r="J220" s="1" t="s">
        <v>117</v>
      </c>
      <c r="K220" s="1" t="s">
        <v>118</v>
      </c>
      <c r="L220" s="1" t="s">
        <v>96</v>
      </c>
      <c r="M220" s="1" t="s">
        <v>119</v>
      </c>
      <c r="N220" s="1">
        <v>3</v>
      </c>
      <c r="O220" s="1">
        <v>260</v>
      </c>
      <c r="P220" s="1">
        <f t="shared" si="18"/>
        <v>780</v>
      </c>
      <c r="Q220" s="1">
        <v>5</v>
      </c>
      <c r="R220" s="1">
        <f t="shared" si="19"/>
        <v>39</v>
      </c>
      <c r="S220" s="1">
        <f t="shared" si="20"/>
        <v>741</v>
      </c>
      <c r="T220" s="1">
        <v>0.62</v>
      </c>
      <c r="U220" s="1">
        <f t="shared" si="21"/>
        <v>459.42</v>
      </c>
      <c r="V220" s="1">
        <f t="shared" si="22"/>
        <v>281.58</v>
      </c>
      <c r="W220" s="4">
        <f t="shared" si="23"/>
        <v>0.38</v>
      </c>
      <c r="X220" s="1" t="s">
        <v>147</v>
      </c>
      <c r="Y220" s="1" t="s">
        <v>40</v>
      </c>
      <c r="Z220" s="1" t="s">
        <v>22</v>
      </c>
      <c r="AA220" s="1"/>
      <c r="AB220" s="1"/>
      <c r="AC220" s="9" t="s">
        <v>93</v>
      </c>
    </row>
    <row r="221" spans="1:29">
      <c r="A221" s="11" t="s">
        <v>632</v>
      </c>
      <c r="B221" s="2">
        <v>45722</v>
      </c>
      <c r="C221" s="1">
        <v>2025</v>
      </c>
      <c r="D221" s="1" t="s">
        <v>615</v>
      </c>
      <c r="E221" s="1" t="s">
        <v>30</v>
      </c>
      <c r="F221" s="1" t="s">
        <v>44</v>
      </c>
      <c r="G221" s="1" t="s">
        <v>633</v>
      </c>
      <c r="H221" s="1" t="s">
        <v>33</v>
      </c>
      <c r="I221" s="1" t="s">
        <v>544</v>
      </c>
      <c r="J221" s="1" t="s">
        <v>70</v>
      </c>
      <c r="K221" s="1" t="s">
        <v>62</v>
      </c>
      <c r="L221" s="1" t="s">
        <v>112</v>
      </c>
      <c r="M221" s="1" t="s">
        <v>450</v>
      </c>
      <c r="N221" s="1">
        <v>5</v>
      </c>
      <c r="O221" s="1">
        <v>10620</v>
      </c>
      <c r="P221" s="1">
        <f t="shared" si="18"/>
        <v>53100</v>
      </c>
      <c r="Q221" s="1">
        <v>10</v>
      </c>
      <c r="R221" s="1">
        <f t="shared" si="19"/>
        <v>5310</v>
      </c>
      <c r="S221" s="1">
        <f t="shared" si="20"/>
        <v>47790</v>
      </c>
      <c r="T221" s="1">
        <v>0.57999999999999996</v>
      </c>
      <c r="U221" s="1">
        <f t="shared" si="21"/>
        <v>27718.199999999997</v>
      </c>
      <c r="V221" s="1">
        <f t="shared" si="22"/>
        <v>20071.800000000003</v>
      </c>
      <c r="W221" s="4">
        <f t="shared" si="23"/>
        <v>0.42000000000000004</v>
      </c>
      <c r="X221" s="1" t="s">
        <v>147</v>
      </c>
      <c r="Y221" s="1" t="s">
        <v>72</v>
      </c>
      <c r="Z221" s="1" t="s">
        <v>41</v>
      </c>
      <c r="AA221" s="2">
        <v>45723</v>
      </c>
      <c r="AB221" s="1">
        <v>5</v>
      </c>
      <c r="AC221" s="9" t="s">
        <v>42</v>
      </c>
    </row>
    <row r="222" spans="1:29">
      <c r="A222" s="11" t="s">
        <v>634</v>
      </c>
      <c r="B222" s="2">
        <v>45722</v>
      </c>
      <c r="C222" s="1">
        <v>2025</v>
      </c>
      <c r="D222" s="1" t="s">
        <v>615</v>
      </c>
      <c r="E222" s="1" t="s">
        <v>30</v>
      </c>
      <c r="F222" s="1" t="s">
        <v>44</v>
      </c>
      <c r="G222" s="1" t="s">
        <v>635</v>
      </c>
      <c r="H222" s="1" t="s">
        <v>89</v>
      </c>
      <c r="I222" s="1" t="s">
        <v>258</v>
      </c>
      <c r="J222" s="1" t="s">
        <v>117</v>
      </c>
      <c r="K222" s="1" t="s">
        <v>118</v>
      </c>
      <c r="L222" s="1" t="s">
        <v>85</v>
      </c>
      <c r="M222" s="1" t="s">
        <v>140</v>
      </c>
      <c r="N222" s="1">
        <v>1</v>
      </c>
      <c r="O222" s="1">
        <v>5620</v>
      </c>
      <c r="P222" s="1">
        <f t="shared" si="18"/>
        <v>5620</v>
      </c>
      <c r="Q222" s="1">
        <v>10</v>
      </c>
      <c r="R222" s="1">
        <f t="shared" si="19"/>
        <v>562</v>
      </c>
      <c r="S222" s="1">
        <f t="shared" si="20"/>
        <v>5058</v>
      </c>
      <c r="T222" s="1">
        <v>0.5</v>
      </c>
      <c r="U222" s="1">
        <f t="shared" si="21"/>
        <v>2529</v>
      </c>
      <c r="V222" s="1">
        <f t="shared" si="22"/>
        <v>2529</v>
      </c>
      <c r="W222" s="4">
        <f t="shared" si="23"/>
        <v>0.5</v>
      </c>
      <c r="X222" s="1" t="s">
        <v>92</v>
      </c>
      <c r="Y222" s="1" t="s">
        <v>57</v>
      </c>
      <c r="Z222" s="1" t="s">
        <v>51</v>
      </c>
      <c r="AA222" s="2">
        <v>45725</v>
      </c>
      <c r="AB222" s="1"/>
      <c r="AC222" s="9" t="s">
        <v>42</v>
      </c>
    </row>
    <row r="223" spans="1:29">
      <c r="A223" s="11" t="s">
        <v>636</v>
      </c>
      <c r="B223" s="2">
        <v>45723</v>
      </c>
      <c r="C223" s="1">
        <v>2025</v>
      </c>
      <c r="D223" s="1" t="s">
        <v>615</v>
      </c>
      <c r="E223" s="1" t="s">
        <v>30</v>
      </c>
      <c r="F223" s="1" t="s">
        <v>74</v>
      </c>
      <c r="G223" s="1" t="s">
        <v>637</v>
      </c>
      <c r="H223" s="1" t="s">
        <v>33</v>
      </c>
      <c r="I223" s="1" t="s">
        <v>544</v>
      </c>
      <c r="J223" s="1" t="s">
        <v>70</v>
      </c>
      <c r="K223" s="1" t="s">
        <v>62</v>
      </c>
      <c r="L223" s="1" t="s">
        <v>96</v>
      </c>
      <c r="M223" s="1" t="s">
        <v>436</v>
      </c>
      <c r="N223" s="1">
        <v>5</v>
      </c>
      <c r="O223" s="1">
        <v>410</v>
      </c>
      <c r="P223" s="1">
        <f t="shared" si="18"/>
        <v>2050</v>
      </c>
      <c r="Q223" s="1">
        <v>20</v>
      </c>
      <c r="R223" s="1">
        <f t="shared" si="19"/>
        <v>410</v>
      </c>
      <c r="S223" s="1">
        <f t="shared" si="20"/>
        <v>1640</v>
      </c>
      <c r="T223" s="1">
        <v>0.62</v>
      </c>
      <c r="U223" s="1">
        <f t="shared" si="21"/>
        <v>1016.8</v>
      </c>
      <c r="V223" s="1">
        <f t="shared" si="22"/>
        <v>623.20000000000005</v>
      </c>
      <c r="W223" s="4">
        <f t="shared" si="23"/>
        <v>0.38</v>
      </c>
      <c r="X223" s="1" t="s">
        <v>147</v>
      </c>
      <c r="Y223" s="1" t="s">
        <v>57</v>
      </c>
      <c r="Z223" s="1" t="s">
        <v>41</v>
      </c>
      <c r="AA223" s="2">
        <v>45727</v>
      </c>
      <c r="AB223" s="1">
        <v>3</v>
      </c>
      <c r="AC223" s="9" t="s">
        <v>42</v>
      </c>
    </row>
    <row r="224" spans="1:29">
      <c r="A224" s="11" t="s">
        <v>638</v>
      </c>
      <c r="B224" s="2">
        <v>45723</v>
      </c>
      <c r="C224" s="1">
        <v>2025</v>
      </c>
      <c r="D224" s="1" t="s">
        <v>615</v>
      </c>
      <c r="E224" s="1" t="s">
        <v>30</v>
      </c>
      <c r="F224" s="1" t="s">
        <v>74</v>
      </c>
      <c r="G224" s="1" t="s">
        <v>639</v>
      </c>
      <c r="H224" s="1" t="s">
        <v>33</v>
      </c>
      <c r="I224" s="1" t="s">
        <v>326</v>
      </c>
      <c r="J224" s="1" t="s">
        <v>205</v>
      </c>
      <c r="K224" s="1" t="s">
        <v>78</v>
      </c>
      <c r="L224" s="1" t="s">
        <v>63</v>
      </c>
      <c r="M224" s="1" t="s">
        <v>266</v>
      </c>
      <c r="N224" s="1">
        <v>5</v>
      </c>
      <c r="O224" s="1">
        <v>680</v>
      </c>
      <c r="P224" s="1">
        <f t="shared" si="18"/>
        <v>3400</v>
      </c>
      <c r="Q224" s="1">
        <v>10</v>
      </c>
      <c r="R224" s="1">
        <f t="shared" si="19"/>
        <v>340</v>
      </c>
      <c r="S224" s="1">
        <f t="shared" si="20"/>
        <v>3060</v>
      </c>
      <c r="T224" s="1">
        <v>0.35</v>
      </c>
      <c r="U224" s="1">
        <f t="shared" si="21"/>
        <v>1071</v>
      </c>
      <c r="V224" s="1">
        <f t="shared" si="22"/>
        <v>1989</v>
      </c>
      <c r="W224" s="4">
        <f t="shared" si="23"/>
        <v>0.65</v>
      </c>
      <c r="X224" s="1" t="s">
        <v>39</v>
      </c>
      <c r="Y224" s="1" t="s">
        <v>81</v>
      </c>
      <c r="Z224" s="1" t="s">
        <v>41</v>
      </c>
      <c r="AA224" s="2">
        <v>45726</v>
      </c>
      <c r="AB224" s="1">
        <v>4</v>
      </c>
      <c r="AC224" s="9" t="s">
        <v>42</v>
      </c>
    </row>
    <row r="225" spans="1:29">
      <c r="A225" s="11" t="s">
        <v>640</v>
      </c>
      <c r="B225" s="2">
        <v>45724</v>
      </c>
      <c r="C225" s="1">
        <v>2025</v>
      </c>
      <c r="D225" s="1" t="s">
        <v>615</v>
      </c>
      <c r="E225" s="1" t="s">
        <v>30</v>
      </c>
      <c r="F225" s="1" t="s">
        <v>99</v>
      </c>
      <c r="G225" s="1" t="s">
        <v>328</v>
      </c>
      <c r="H225" s="1" t="s">
        <v>89</v>
      </c>
      <c r="I225" s="1" t="s">
        <v>46</v>
      </c>
      <c r="J225" s="1" t="s">
        <v>47</v>
      </c>
      <c r="K225" s="1" t="s">
        <v>48</v>
      </c>
      <c r="L225" s="1" t="s">
        <v>150</v>
      </c>
      <c r="M225" s="1" t="s">
        <v>456</v>
      </c>
      <c r="N225" s="1">
        <v>1</v>
      </c>
      <c r="O225" s="1">
        <v>4680</v>
      </c>
      <c r="P225" s="1">
        <f t="shared" si="18"/>
        <v>4680</v>
      </c>
      <c r="Q225" s="1">
        <v>10</v>
      </c>
      <c r="R225" s="1">
        <f t="shared" si="19"/>
        <v>468</v>
      </c>
      <c r="S225" s="1">
        <f t="shared" si="20"/>
        <v>4212</v>
      </c>
      <c r="T225" s="1">
        <v>0.52</v>
      </c>
      <c r="U225" s="1">
        <f t="shared" si="21"/>
        <v>2190.2400000000002</v>
      </c>
      <c r="V225" s="1">
        <f t="shared" si="22"/>
        <v>2021.7599999999998</v>
      </c>
      <c r="W225" s="4">
        <f t="shared" si="23"/>
        <v>0.47999999999999993</v>
      </c>
      <c r="X225" s="1" t="s">
        <v>50</v>
      </c>
      <c r="Y225" s="1" t="s">
        <v>57</v>
      </c>
      <c r="Z225" s="1" t="s">
        <v>22</v>
      </c>
      <c r="AA225" s="1"/>
      <c r="AB225" s="1"/>
      <c r="AC225" s="9" t="s">
        <v>93</v>
      </c>
    </row>
    <row r="226" spans="1:29">
      <c r="A226" s="11" t="s">
        <v>641</v>
      </c>
      <c r="B226" s="2">
        <v>45724</v>
      </c>
      <c r="C226" s="1">
        <v>2025</v>
      </c>
      <c r="D226" s="1" t="s">
        <v>615</v>
      </c>
      <c r="E226" s="1" t="s">
        <v>30</v>
      </c>
      <c r="F226" s="1" t="s">
        <v>99</v>
      </c>
      <c r="G226" s="1" t="s">
        <v>293</v>
      </c>
      <c r="H226" s="1" t="s">
        <v>33</v>
      </c>
      <c r="I226" s="1" t="s">
        <v>288</v>
      </c>
      <c r="J226" s="1" t="s">
        <v>178</v>
      </c>
      <c r="K226" s="1" t="s">
        <v>48</v>
      </c>
      <c r="L226" s="1" t="s">
        <v>79</v>
      </c>
      <c r="M226" s="1" t="s">
        <v>184</v>
      </c>
      <c r="N226" s="1">
        <v>3</v>
      </c>
      <c r="O226" s="1">
        <v>4960</v>
      </c>
      <c r="P226" s="1">
        <f t="shared" si="18"/>
        <v>14880</v>
      </c>
      <c r="Q226" s="1">
        <v>30</v>
      </c>
      <c r="R226" s="1">
        <f t="shared" si="19"/>
        <v>4464</v>
      </c>
      <c r="S226" s="1">
        <f t="shared" si="20"/>
        <v>10416</v>
      </c>
      <c r="T226" s="1">
        <v>0.45</v>
      </c>
      <c r="U226" s="1">
        <f t="shared" si="21"/>
        <v>4687.2</v>
      </c>
      <c r="V226" s="1">
        <f t="shared" si="22"/>
        <v>5728.8</v>
      </c>
      <c r="W226" s="4">
        <f t="shared" si="23"/>
        <v>0.55000000000000004</v>
      </c>
      <c r="X226" s="1" t="s">
        <v>39</v>
      </c>
      <c r="Y226" s="1" t="s">
        <v>81</v>
      </c>
      <c r="Z226" s="1" t="s">
        <v>120</v>
      </c>
      <c r="AA226" s="1"/>
      <c r="AB226" s="1"/>
      <c r="AC226" s="9" t="s">
        <v>42</v>
      </c>
    </row>
    <row r="227" spans="1:29">
      <c r="A227" s="11" t="s">
        <v>642</v>
      </c>
      <c r="B227" s="2">
        <v>45725</v>
      </c>
      <c r="C227" s="1">
        <v>2025</v>
      </c>
      <c r="D227" s="1" t="s">
        <v>615</v>
      </c>
      <c r="E227" s="1" t="s">
        <v>30</v>
      </c>
      <c r="F227" s="1" t="s">
        <v>126</v>
      </c>
      <c r="G227" s="1" t="s">
        <v>534</v>
      </c>
      <c r="H227" s="1" t="s">
        <v>33</v>
      </c>
      <c r="I227" s="1" t="s">
        <v>315</v>
      </c>
      <c r="J227" s="1" t="s">
        <v>316</v>
      </c>
      <c r="K227" s="1" t="s">
        <v>62</v>
      </c>
      <c r="L227" s="1" t="s">
        <v>112</v>
      </c>
      <c r="M227" s="1" t="s">
        <v>557</v>
      </c>
      <c r="N227" s="1">
        <v>4</v>
      </c>
      <c r="O227" s="1">
        <v>14590</v>
      </c>
      <c r="P227" s="1">
        <f t="shared" si="18"/>
        <v>58360</v>
      </c>
      <c r="Q227" s="1">
        <v>30</v>
      </c>
      <c r="R227" s="1">
        <f t="shared" si="19"/>
        <v>17508</v>
      </c>
      <c r="S227" s="1">
        <f t="shared" si="20"/>
        <v>40852</v>
      </c>
      <c r="T227" s="1">
        <v>0.57999999999999996</v>
      </c>
      <c r="U227" s="1">
        <f t="shared" si="21"/>
        <v>23694.16</v>
      </c>
      <c r="V227" s="1">
        <f t="shared" si="22"/>
        <v>17157.84</v>
      </c>
      <c r="W227" s="4">
        <f t="shared" si="23"/>
        <v>0.42</v>
      </c>
      <c r="X227" s="1" t="s">
        <v>92</v>
      </c>
      <c r="Y227" s="1" t="s">
        <v>72</v>
      </c>
      <c r="Z227" s="1" t="s">
        <v>22</v>
      </c>
      <c r="AA227" s="1"/>
      <c r="AB227" s="1"/>
      <c r="AC227" s="9" t="s">
        <v>93</v>
      </c>
    </row>
    <row r="228" spans="1:29">
      <c r="A228" s="11" t="s">
        <v>643</v>
      </c>
      <c r="B228" s="2">
        <v>45725</v>
      </c>
      <c r="C228" s="1">
        <v>2025</v>
      </c>
      <c r="D228" s="1" t="s">
        <v>615</v>
      </c>
      <c r="E228" s="1" t="s">
        <v>30</v>
      </c>
      <c r="F228" s="1" t="s">
        <v>126</v>
      </c>
      <c r="G228" s="1" t="s">
        <v>644</v>
      </c>
      <c r="H228" s="1" t="s">
        <v>33</v>
      </c>
      <c r="I228" s="1" t="s">
        <v>258</v>
      </c>
      <c r="J228" s="1" t="s">
        <v>117</v>
      </c>
      <c r="K228" s="1" t="s">
        <v>118</v>
      </c>
      <c r="L228" s="1" t="s">
        <v>179</v>
      </c>
      <c r="M228" s="1" t="s">
        <v>208</v>
      </c>
      <c r="N228" s="1">
        <v>2</v>
      </c>
      <c r="O228" s="1">
        <v>4980</v>
      </c>
      <c r="P228" s="1">
        <f t="shared" si="18"/>
        <v>9960</v>
      </c>
      <c r="Q228" s="1">
        <v>30</v>
      </c>
      <c r="R228" s="1">
        <f t="shared" si="19"/>
        <v>2988</v>
      </c>
      <c r="S228" s="1">
        <f t="shared" si="20"/>
        <v>6972</v>
      </c>
      <c r="T228" s="1">
        <v>0.48</v>
      </c>
      <c r="U228" s="1">
        <f t="shared" si="21"/>
        <v>3346.56</v>
      </c>
      <c r="V228" s="1">
        <f t="shared" si="22"/>
        <v>3625.44</v>
      </c>
      <c r="W228" s="4">
        <f t="shared" si="23"/>
        <v>0.52</v>
      </c>
      <c r="X228" s="1" t="s">
        <v>92</v>
      </c>
      <c r="Y228" s="1" t="s">
        <v>81</v>
      </c>
      <c r="Z228" s="1" t="s">
        <v>41</v>
      </c>
      <c r="AA228" s="2">
        <v>45732</v>
      </c>
      <c r="AB228" s="1">
        <v>3</v>
      </c>
      <c r="AC228" s="9" t="s">
        <v>42</v>
      </c>
    </row>
    <row r="229" spans="1:29">
      <c r="A229" s="11" t="s">
        <v>645</v>
      </c>
      <c r="B229" s="2">
        <v>45725</v>
      </c>
      <c r="C229" s="1">
        <v>2025</v>
      </c>
      <c r="D229" s="1" t="s">
        <v>615</v>
      </c>
      <c r="E229" s="1" t="s">
        <v>30</v>
      </c>
      <c r="F229" s="1" t="s">
        <v>126</v>
      </c>
      <c r="G229" s="1" t="s">
        <v>646</v>
      </c>
      <c r="H229" s="1" t="s">
        <v>33</v>
      </c>
      <c r="I229" s="1" t="s">
        <v>34</v>
      </c>
      <c r="J229" s="1" t="s">
        <v>35</v>
      </c>
      <c r="K229" s="1" t="s">
        <v>36</v>
      </c>
      <c r="L229" s="1" t="s">
        <v>112</v>
      </c>
      <c r="M229" s="1" t="s">
        <v>252</v>
      </c>
      <c r="N229" s="1">
        <v>1</v>
      </c>
      <c r="O229" s="1">
        <v>36960</v>
      </c>
      <c r="P229" s="1">
        <f t="shared" si="18"/>
        <v>36960</v>
      </c>
      <c r="Q229" s="1">
        <v>5</v>
      </c>
      <c r="R229" s="1">
        <f t="shared" si="19"/>
        <v>1848</v>
      </c>
      <c r="S229" s="1">
        <f t="shared" si="20"/>
        <v>35112</v>
      </c>
      <c r="T229" s="1">
        <v>0.57999999999999996</v>
      </c>
      <c r="U229" s="1">
        <f t="shared" si="21"/>
        <v>20364.96</v>
      </c>
      <c r="V229" s="1">
        <f t="shared" si="22"/>
        <v>14747.04</v>
      </c>
      <c r="W229" s="4">
        <f t="shared" si="23"/>
        <v>0.42000000000000004</v>
      </c>
      <c r="X229" s="1" t="s">
        <v>104</v>
      </c>
      <c r="Y229" s="1" t="s">
        <v>40</v>
      </c>
      <c r="Z229" s="1" t="s">
        <v>66</v>
      </c>
      <c r="AA229" s="1"/>
      <c r="AB229" s="1"/>
      <c r="AC229" s="9" t="s">
        <v>42</v>
      </c>
    </row>
    <row r="230" spans="1:29">
      <c r="A230" s="11" t="s">
        <v>647</v>
      </c>
      <c r="B230" s="2">
        <v>45725</v>
      </c>
      <c r="C230" s="1">
        <v>2025</v>
      </c>
      <c r="D230" s="1" t="s">
        <v>615</v>
      </c>
      <c r="E230" s="1" t="s">
        <v>30</v>
      </c>
      <c r="F230" s="1" t="s">
        <v>126</v>
      </c>
      <c r="G230" s="1" t="s">
        <v>241</v>
      </c>
      <c r="H230" s="1" t="s">
        <v>89</v>
      </c>
      <c r="I230" s="1" t="s">
        <v>242</v>
      </c>
      <c r="J230" s="1" t="s">
        <v>164</v>
      </c>
      <c r="K230" s="1" t="s">
        <v>130</v>
      </c>
      <c r="L230" s="1" t="s">
        <v>85</v>
      </c>
      <c r="M230" s="1" t="s">
        <v>146</v>
      </c>
      <c r="N230" s="1">
        <v>1</v>
      </c>
      <c r="O230" s="1">
        <v>920</v>
      </c>
      <c r="P230" s="1">
        <f t="shared" si="18"/>
        <v>920</v>
      </c>
      <c r="Q230" s="1">
        <v>25</v>
      </c>
      <c r="R230" s="1">
        <f t="shared" si="19"/>
        <v>230</v>
      </c>
      <c r="S230" s="1">
        <f t="shared" si="20"/>
        <v>690</v>
      </c>
      <c r="T230" s="1">
        <v>0.5</v>
      </c>
      <c r="U230" s="1">
        <f t="shared" si="21"/>
        <v>345</v>
      </c>
      <c r="V230" s="1">
        <f t="shared" si="22"/>
        <v>345</v>
      </c>
      <c r="W230" s="4">
        <f t="shared" si="23"/>
        <v>0.5</v>
      </c>
      <c r="X230" s="1" t="s">
        <v>39</v>
      </c>
      <c r="Y230" s="1" t="s">
        <v>81</v>
      </c>
      <c r="Z230" s="1" t="s">
        <v>120</v>
      </c>
      <c r="AA230" s="1"/>
      <c r="AB230" s="1"/>
      <c r="AC230" s="9" t="s">
        <v>42</v>
      </c>
    </row>
    <row r="231" spans="1:29">
      <c r="A231" s="11" t="s">
        <v>648</v>
      </c>
      <c r="B231" s="2">
        <v>45725</v>
      </c>
      <c r="C231" s="1">
        <v>2025</v>
      </c>
      <c r="D231" s="1" t="s">
        <v>615</v>
      </c>
      <c r="E231" s="1" t="s">
        <v>30</v>
      </c>
      <c r="F231" s="1" t="s">
        <v>126</v>
      </c>
      <c r="G231" s="1" t="s">
        <v>610</v>
      </c>
      <c r="H231" s="1" t="s">
        <v>33</v>
      </c>
      <c r="I231" s="1" t="s">
        <v>183</v>
      </c>
      <c r="J231" s="1" t="s">
        <v>55</v>
      </c>
      <c r="K231" s="1" t="s">
        <v>36</v>
      </c>
      <c r="L231" s="1" t="s">
        <v>79</v>
      </c>
      <c r="M231" s="1" t="s">
        <v>310</v>
      </c>
      <c r="N231" s="1">
        <v>2</v>
      </c>
      <c r="O231" s="1">
        <v>1600</v>
      </c>
      <c r="P231" s="1">
        <f t="shared" si="18"/>
        <v>3200</v>
      </c>
      <c r="Q231" s="1">
        <v>10</v>
      </c>
      <c r="R231" s="1">
        <f t="shared" si="19"/>
        <v>320</v>
      </c>
      <c r="S231" s="1">
        <f t="shared" si="20"/>
        <v>2880</v>
      </c>
      <c r="T231" s="1">
        <v>0.45</v>
      </c>
      <c r="U231" s="1">
        <f t="shared" si="21"/>
        <v>1296</v>
      </c>
      <c r="V231" s="1">
        <f t="shared" si="22"/>
        <v>1584</v>
      </c>
      <c r="W231" s="4">
        <f t="shared" si="23"/>
        <v>0.55000000000000004</v>
      </c>
      <c r="X231" s="1" t="s">
        <v>39</v>
      </c>
      <c r="Y231" s="1" t="s">
        <v>72</v>
      </c>
      <c r="Z231" s="1" t="s">
        <v>120</v>
      </c>
      <c r="AA231" s="1"/>
      <c r="AB231" s="1"/>
      <c r="AC231" s="9" t="s">
        <v>42</v>
      </c>
    </row>
    <row r="232" spans="1:29">
      <c r="A232" s="11" t="s">
        <v>649</v>
      </c>
      <c r="B232" s="2">
        <v>45726</v>
      </c>
      <c r="C232" s="1">
        <v>2025</v>
      </c>
      <c r="D232" s="1" t="s">
        <v>615</v>
      </c>
      <c r="E232" s="1" t="s">
        <v>30</v>
      </c>
      <c r="F232" s="1" t="s">
        <v>142</v>
      </c>
      <c r="G232" s="1" t="s">
        <v>650</v>
      </c>
      <c r="H232" s="1" t="s">
        <v>33</v>
      </c>
      <c r="I232" s="1" t="s">
        <v>134</v>
      </c>
      <c r="J232" s="1" t="s">
        <v>135</v>
      </c>
      <c r="K232" s="1" t="s">
        <v>36</v>
      </c>
      <c r="L232" s="1" t="s">
        <v>79</v>
      </c>
      <c r="M232" s="1" t="s">
        <v>545</v>
      </c>
      <c r="N232" s="1">
        <v>4</v>
      </c>
      <c r="O232" s="1">
        <v>3990</v>
      </c>
      <c r="P232" s="1">
        <f t="shared" si="18"/>
        <v>15960</v>
      </c>
      <c r="Q232" s="1">
        <v>10</v>
      </c>
      <c r="R232" s="1">
        <f t="shared" si="19"/>
        <v>1596</v>
      </c>
      <c r="S232" s="1">
        <f t="shared" si="20"/>
        <v>14364</v>
      </c>
      <c r="T232" s="1">
        <v>0.45</v>
      </c>
      <c r="U232" s="1">
        <f t="shared" si="21"/>
        <v>6463.8</v>
      </c>
      <c r="V232" s="1">
        <f t="shared" si="22"/>
        <v>7900.2</v>
      </c>
      <c r="W232" s="4">
        <f t="shared" si="23"/>
        <v>0.54999999999999993</v>
      </c>
      <c r="X232" s="1" t="s">
        <v>56</v>
      </c>
      <c r="Y232" s="1" t="s">
        <v>81</v>
      </c>
      <c r="Z232" s="1" t="s">
        <v>41</v>
      </c>
      <c r="AA232" s="2">
        <v>45730</v>
      </c>
      <c r="AB232" s="1">
        <v>3</v>
      </c>
      <c r="AC232" s="9" t="s">
        <v>42</v>
      </c>
    </row>
    <row r="233" spans="1:29">
      <c r="A233" s="11" t="s">
        <v>651</v>
      </c>
      <c r="B233" s="2">
        <v>45726</v>
      </c>
      <c r="C233" s="1">
        <v>2025</v>
      </c>
      <c r="D233" s="1" t="s">
        <v>615</v>
      </c>
      <c r="E233" s="1" t="s">
        <v>30</v>
      </c>
      <c r="F233" s="1" t="s">
        <v>142</v>
      </c>
      <c r="G233" s="1" t="s">
        <v>652</v>
      </c>
      <c r="H233" s="1" t="s">
        <v>33</v>
      </c>
      <c r="I233" s="1" t="s">
        <v>163</v>
      </c>
      <c r="J233" s="1" t="s">
        <v>164</v>
      </c>
      <c r="K233" s="1" t="s">
        <v>130</v>
      </c>
      <c r="L233" s="1" t="s">
        <v>112</v>
      </c>
      <c r="M233" s="1" t="s">
        <v>653</v>
      </c>
      <c r="N233" s="1">
        <v>1</v>
      </c>
      <c r="O233" s="1">
        <v>85980</v>
      </c>
      <c r="P233" s="1">
        <f t="shared" si="18"/>
        <v>85980</v>
      </c>
      <c r="Q233" s="1">
        <v>0</v>
      </c>
      <c r="R233" s="1">
        <f t="shared" si="19"/>
        <v>0</v>
      </c>
      <c r="S233" s="1">
        <f t="shared" si="20"/>
        <v>85980</v>
      </c>
      <c r="T233" s="1">
        <v>0.57999999999999996</v>
      </c>
      <c r="U233" s="1">
        <f t="shared" si="21"/>
        <v>49868.399999999994</v>
      </c>
      <c r="V233" s="1">
        <f t="shared" si="22"/>
        <v>36111.600000000006</v>
      </c>
      <c r="W233" s="4">
        <f t="shared" si="23"/>
        <v>0.42000000000000004</v>
      </c>
      <c r="X233" s="1" t="s">
        <v>50</v>
      </c>
      <c r="Y233" s="1" t="s">
        <v>72</v>
      </c>
      <c r="Z233" s="1" t="s">
        <v>22</v>
      </c>
      <c r="AA233" s="1"/>
      <c r="AB233" s="1"/>
      <c r="AC233" s="9" t="s">
        <v>93</v>
      </c>
    </row>
    <row r="234" spans="1:29">
      <c r="A234" s="11" t="s">
        <v>654</v>
      </c>
      <c r="B234" s="2">
        <v>45726</v>
      </c>
      <c r="C234" s="1">
        <v>2025</v>
      </c>
      <c r="D234" s="1" t="s">
        <v>615</v>
      </c>
      <c r="E234" s="1" t="s">
        <v>30</v>
      </c>
      <c r="F234" s="1" t="s">
        <v>142</v>
      </c>
      <c r="G234" s="1" t="s">
        <v>454</v>
      </c>
      <c r="H234" s="1" t="s">
        <v>89</v>
      </c>
      <c r="I234" s="1" t="s">
        <v>455</v>
      </c>
      <c r="J234" s="1" t="s">
        <v>102</v>
      </c>
      <c r="K234" s="1" t="s">
        <v>36</v>
      </c>
      <c r="L234" s="1" t="s">
        <v>37</v>
      </c>
      <c r="M234" s="1" t="s">
        <v>91</v>
      </c>
      <c r="N234" s="1">
        <v>1</v>
      </c>
      <c r="O234" s="1">
        <v>3340</v>
      </c>
      <c r="P234" s="1">
        <f t="shared" si="18"/>
        <v>3340</v>
      </c>
      <c r="Q234" s="1">
        <v>25</v>
      </c>
      <c r="R234" s="1">
        <f t="shared" si="19"/>
        <v>835</v>
      </c>
      <c r="S234" s="1">
        <f t="shared" si="20"/>
        <v>2505</v>
      </c>
      <c r="T234" s="1">
        <v>0.47</v>
      </c>
      <c r="U234" s="1">
        <f t="shared" si="21"/>
        <v>1177.3499999999999</v>
      </c>
      <c r="V234" s="1">
        <f t="shared" si="22"/>
        <v>1327.65</v>
      </c>
      <c r="W234" s="4">
        <f t="shared" si="23"/>
        <v>0.53</v>
      </c>
      <c r="X234" s="1" t="s">
        <v>65</v>
      </c>
      <c r="Y234" s="1" t="s">
        <v>81</v>
      </c>
      <c r="Z234" s="1" t="s">
        <v>41</v>
      </c>
      <c r="AA234" s="2">
        <v>45727</v>
      </c>
      <c r="AB234" s="1">
        <v>4</v>
      </c>
      <c r="AC234" s="9" t="s">
        <v>42</v>
      </c>
    </row>
    <row r="235" spans="1:29">
      <c r="A235" s="11" t="s">
        <v>655</v>
      </c>
      <c r="B235" s="2">
        <v>45727</v>
      </c>
      <c r="C235" s="1">
        <v>2025</v>
      </c>
      <c r="D235" s="1" t="s">
        <v>615</v>
      </c>
      <c r="E235" s="1" t="s">
        <v>30</v>
      </c>
      <c r="F235" s="1" t="s">
        <v>167</v>
      </c>
      <c r="G235" s="1" t="s">
        <v>656</v>
      </c>
      <c r="H235" s="1" t="s">
        <v>33</v>
      </c>
      <c r="I235" s="1" t="s">
        <v>301</v>
      </c>
      <c r="J235" s="1" t="s">
        <v>129</v>
      </c>
      <c r="K235" s="1" t="s">
        <v>130</v>
      </c>
      <c r="L235" s="1" t="s">
        <v>179</v>
      </c>
      <c r="M235" s="1" t="s">
        <v>611</v>
      </c>
      <c r="N235" s="1">
        <v>4</v>
      </c>
      <c r="O235" s="1">
        <v>8880</v>
      </c>
      <c r="P235" s="1">
        <f t="shared" si="18"/>
        <v>35520</v>
      </c>
      <c r="Q235" s="1">
        <v>15</v>
      </c>
      <c r="R235" s="1">
        <f t="shared" si="19"/>
        <v>5328</v>
      </c>
      <c r="S235" s="1">
        <f t="shared" si="20"/>
        <v>30192</v>
      </c>
      <c r="T235" s="1">
        <v>0.48</v>
      </c>
      <c r="U235" s="1">
        <f t="shared" si="21"/>
        <v>14492.16</v>
      </c>
      <c r="V235" s="1">
        <f t="shared" si="22"/>
        <v>15699.84</v>
      </c>
      <c r="W235" s="4">
        <f t="shared" si="23"/>
        <v>0.52</v>
      </c>
      <c r="X235" s="1" t="s">
        <v>147</v>
      </c>
      <c r="Y235" s="1" t="s">
        <v>72</v>
      </c>
      <c r="Z235" s="1" t="s">
        <v>22</v>
      </c>
      <c r="AA235" s="1"/>
      <c r="AB235" s="1"/>
      <c r="AC235" s="9" t="s">
        <v>93</v>
      </c>
    </row>
    <row r="236" spans="1:29">
      <c r="A236" s="11" t="s">
        <v>657</v>
      </c>
      <c r="B236" s="2">
        <v>45727</v>
      </c>
      <c r="C236" s="1">
        <v>2025</v>
      </c>
      <c r="D236" s="1" t="s">
        <v>615</v>
      </c>
      <c r="E236" s="1" t="s">
        <v>30</v>
      </c>
      <c r="F236" s="1" t="s">
        <v>167</v>
      </c>
      <c r="G236" s="1" t="s">
        <v>401</v>
      </c>
      <c r="H236" s="1" t="s">
        <v>89</v>
      </c>
      <c r="I236" s="1" t="s">
        <v>189</v>
      </c>
      <c r="J236" s="1" t="s">
        <v>190</v>
      </c>
      <c r="K236" s="1" t="s">
        <v>48</v>
      </c>
      <c r="L236" s="1" t="s">
        <v>150</v>
      </c>
      <c r="M236" s="1" t="s">
        <v>151</v>
      </c>
      <c r="N236" s="1">
        <v>1</v>
      </c>
      <c r="O236" s="1">
        <v>4630</v>
      </c>
      <c r="P236" s="1">
        <f t="shared" si="18"/>
        <v>4630</v>
      </c>
      <c r="Q236" s="1">
        <v>10</v>
      </c>
      <c r="R236" s="1">
        <f t="shared" si="19"/>
        <v>463</v>
      </c>
      <c r="S236" s="1">
        <f t="shared" si="20"/>
        <v>4167</v>
      </c>
      <c r="T236" s="1">
        <v>0.52</v>
      </c>
      <c r="U236" s="1">
        <f t="shared" si="21"/>
        <v>2166.84</v>
      </c>
      <c r="V236" s="1">
        <f t="shared" si="22"/>
        <v>2000.1599999999999</v>
      </c>
      <c r="W236" s="4">
        <f t="shared" si="23"/>
        <v>0.48</v>
      </c>
      <c r="X236" s="1" t="s">
        <v>50</v>
      </c>
      <c r="Y236" s="1" t="s">
        <v>57</v>
      </c>
      <c r="Z236" s="1" t="s">
        <v>41</v>
      </c>
      <c r="AA236" s="2">
        <v>45731</v>
      </c>
      <c r="AB236" s="1">
        <v>4</v>
      </c>
      <c r="AC236" s="9" t="s">
        <v>42</v>
      </c>
    </row>
    <row r="237" spans="1:29">
      <c r="A237" s="11" t="s">
        <v>658</v>
      </c>
      <c r="B237" s="2">
        <v>45728</v>
      </c>
      <c r="C237" s="1">
        <v>2025</v>
      </c>
      <c r="D237" s="1" t="s">
        <v>615</v>
      </c>
      <c r="E237" s="1" t="s">
        <v>30</v>
      </c>
      <c r="F237" s="1" t="s">
        <v>31</v>
      </c>
      <c r="G237" s="1" t="s">
        <v>659</v>
      </c>
      <c r="H237" s="1" t="s">
        <v>33</v>
      </c>
      <c r="I237" s="1" t="s">
        <v>509</v>
      </c>
      <c r="J237" s="1" t="s">
        <v>220</v>
      </c>
      <c r="K237" s="1" t="s">
        <v>118</v>
      </c>
      <c r="L237" s="1" t="s">
        <v>37</v>
      </c>
      <c r="M237" s="1" t="s">
        <v>458</v>
      </c>
      <c r="N237" s="1">
        <v>5</v>
      </c>
      <c r="O237" s="1">
        <v>6030</v>
      </c>
      <c r="P237" s="1">
        <f t="shared" si="18"/>
        <v>30150</v>
      </c>
      <c r="Q237" s="1">
        <v>10</v>
      </c>
      <c r="R237" s="1">
        <f t="shared" si="19"/>
        <v>3015</v>
      </c>
      <c r="S237" s="1">
        <f t="shared" si="20"/>
        <v>27135</v>
      </c>
      <c r="T237" s="1">
        <v>0.47</v>
      </c>
      <c r="U237" s="1">
        <f t="shared" si="21"/>
        <v>12753.449999999999</v>
      </c>
      <c r="V237" s="1">
        <f t="shared" si="22"/>
        <v>14381.550000000001</v>
      </c>
      <c r="W237" s="4">
        <f t="shared" si="23"/>
        <v>0.53</v>
      </c>
      <c r="X237" s="1" t="s">
        <v>92</v>
      </c>
      <c r="Y237" s="1" t="s">
        <v>40</v>
      </c>
      <c r="Z237" s="1" t="s">
        <v>66</v>
      </c>
      <c r="AA237" s="1"/>
      <c r="AB237" s="1"/>
      <c r="AC237" s="9" t="s">
        <v>42</v>
      </c>
    </row>
    <row r="238" spans="1:29">
      <c r="A238" s="11" t="s">
        <v>660</v>
      </c>
      <c r="B238" s="2">
        <v>45728</v>
      </c>
      <c r="C238" s="1">
        <v>2025</v>
      </c>
      <c r="D238" s="1" t="s">
        <v>615</v>
      </c>
      <c r="E238" s="1" t="s">
        <v>30</v>
      </c>
      <c r="F238" s="1" t="s">
        <v>31</v>
      </c>
      <c r="G238" s="1" t="s">
        <v>462</v>
      </c>
      <c r="H238" s="1" t="s">
        <v>89</v>
      </c>
      <c r="I238" s="1" t="s">
        <v>116</v>
      </c>
      <c r="J238" s="1" t="s">
        <v>117</v>
      </c>
      <c r="K238" s="1" t="s">
        <v>118</v>
      </c>
      <c r="L238" s="1" t="s">
        <v>79</v>
      </c>
      <c r="M238" s="1" t="s">
        <v>545</v>
      </c>
      <c r="N238" s="1">
        <v>2</v>
      </c>
      <c r="O238" s="1">
        <v>2630</v>
      </c>
      <c r="P238" s="1">
        <f t="shared" si="18"/>
        <v>5260</v>
      </c>
      <c r="Q238" s="1">
        <v>0</v>
      </c>
      <c r="R238" s="1">
        <f t="shared" si="19"/>
        <v>0</v>
      </c>
      <c r="S238" s="1">
        <f t="shared" si="20"/>
        <v>5260</v>
      </c>
      <c r="T238" s="1">
        <v>0.45</v>
      </c>
      <c r="U238" s="1">
        <f t="shared" si="21"/>
        <v>2367</v>
      </c>
      <c r="V238" s="1">
        <f t="shared" si="22"/>
        <v>2893</v>
      </c>
      <c r="W238" s="4">
        <f t="shared" si="23"/>
        <v>0.55000000000000004</v>
      </c>
      <c r="X238" s="1" t="s">
        <v>56</v>
      </c>
      <c r="Y238" s="1" t="s">
        <v>81</v>
      </c>
      <c r="Z238" s="1" t="s">
        <v>120</v>
      </c>
      <c r="AA238" s="1"/>
      <c r="AB238" s="1"/>
      <c r="AC238" s="9" t="s">
        <v>42</v>
      </c>
    </row>
    <row r="239" spans="1:29">
      <c r="A239" s="11" t="s">
        <v>661</v>
      </c>
      <c r="B239" s="2">
        <v>45729</v>
      </c>
      <c r="C239" s="1">
        <v>2025</v>
      </c>
      <c r="D239" s="1" t="s">
        <v>615</v>
      </c>
      <c r="E239" s="1" t="s">
        <v>30</v>
      </c>
      <c r="F239" s="1" t="s">
        <v>44</v>
      </c>
      <c r="G239" s="1" t="s">
        <v>662</v>
      </c>
      <c r="H239" s="1" t="s">
        <v>33</v>
      </c>
      <c r="I239" s="1" t="s">
        <v>101</v>
      </c>
      <c r="J239" s="1" t="s">
        <v>102</v>
      </c>
      <c r="K239" s="1" t="s">
        <v>36</v>
      </c>
      <c r="L239" s="1" t="s">
        <v>112</v>
      </c>
      <c r="M239" s="1" t="s">
        <v>450</v>
      </c>
      <c r="N239" s="1">
        <v>5</v>
      </c>
      <c r="O239" s="1">
        <v>4320</v>
      </c>
      <c r="P239" s="1">
        <f t="shared" si="18"/>
        <v>21600</v>
      </c>
      <c r="Q239" s="1">
        <v>5</v>
      </c>
      <c r="R239" s="1">
        <f t="shared" si="19"/>
        <v>1080</v>
      </c>
      <c r="S239" s="1">
        <f t="shared" si="20"/>
        <v>20520</v>
      </c>
      <c r="T239" s="1">
        <v>0.57999999999999996</v>
      </c>
      <c r="U239" s="1">
        <f t="shared" si="21"/>
        <v>11901.599999999999</v>
      </c>
      <c r="V239" s="1">
        <f t="shared" si="22"/>
        <v>8618.4000000000015</v>
      </c>
      <c r="W239" s="4">
        <f t="shared" si="23"/>
        <v>0.4200000000000001</v>
      </c>
      <c r="X239" s="1" t="s">
        <v>147</v>
      </c>
      <c r="Y239" s="1" t="s">
        <v>81</v>
      </c>
      <c r="Z239" s="1" t="s">
        <v>22</v>
      </c>
      <c r="AA239" s="1"/>
      <c r="AB239" s="1"/>
      <c r="AC239" s="9" t="s">
        <v>93</v>
      </c>
    </row>
    <row r="240" spans="1:29">
      <c r="A240" s="11" t="s">
        <v>663</v>
      </c>
      <c r="B240" s="2">
        <v>45729</v>
      </c>
      <c r="C240" s="1">
        <v>2025</v>
      </c>
      <c r="D240" s="1" t="s">
        <v>615</v>
      </c>
      <c r="E240" s="1" t="s">
        <v>30</v>
      </c>
      <c r="F240" s="1" t="s">
        <v>44</v>
      </c>
      <c r="G240" s="1" t="s">
        <v>664</v>
      </c>
      <c r="H240" s="1" t="s">
        <v>89</v>
      </c>
      <c r="I240" s="1" t="s">
        <v>509</v>
      </c>
      <c r="J240" s="1" t="s">
        <v>220</v>
      </c>
      <c r="K240" s="1" t="s">
        <v>118</v>
      </c>
      <c r="L240" s="1" t="s">
        <v>96</v>
      </c>
      <c r="M240" s="1" t="s">
        <v>552</v>
      </c>
      <c r="N240" s="1">
        <v>3</v>
      </c>
      <c r="O240" s="1">
        <v>630</v>
      </c>
      <c r="P240" s="1">
        <f t="shared" si="18"/>
        <v>1890</v>
      </c>
      <c r="Q240" s="1">
        <v>30</v>
      </c>
      <c r="R240" s="1">
        <f t="shared" si="19"/>
        <v>567</v>
      </c>
      <c r="S240" s="1">
        <f t="shared" si="20"/>
        <v>1323</v>
      </c>
      <c r="T240" s="1">
        <v>0.62</v>
      </c>
      <c r="U240" s="1">
        <f t="shared" si="21"/>
        <v>820.26</v>
      </c>
      <c r="V240" s="1">
        <f t="shared" si="22"/>
        <v>502.74</v>
      </c>
      <c r="W240" s="4">
        <f t="shared" si="23"/>
        <v>0.38</v>
      </c>
      <c r="X240" s="1" t="s">
        <v>65</v>
      </c>
      <c r="Y240" s="1" t="s">
        <v>57</v>
      </c>
      <c r="Z240" s="1" t="s">
        <v>66</v>
      </c>
      <c r="AA240" s="1"/>
      <c r="AB240" s="1"/>
      <c r="AC240" s="9" t="s">
        <v>42</v>
      </c>
    </row>
    <row r="241" spans="1:29">
      <c r="A241" s="11" t="s">
        <v>665</v>
      </c>
      <c r="B241" s="2">
        <v>45729</v>
      </c>
      <c r="C241" s="1">
        <v>2025</v>
      </c>
      <c r="D241" s="1" t="s">
        <v>615</v>
      </c>
      <c r="E241" s="1" t="s">
        <v>30</v>
      </c>
      <c r="F241" s="1" t="s">
        <v>44</v>
      </c>
      <c r="G241" s="1" t="s">
        <v>666</v>
      </c>
      <c r="H241" s="1" t="s">
        <v>89</v>
      </c>
      <c r="I241" s="1" t="s">
        <v>169</v>
      </c>
      <c r="J241" s="1" t="s">
        <v>170</v>
      </c>
      <c r="K241" s="1" t="s">
        <v>130</v>
      </c>
      <c r="L241" s="1" t="s">
        <v>63</v>
      </c>
      <c r="M241" s="1" t="s">
        <v>160</v>
      </c>
      <c r="N241" s="1">
        <v>2</v>
      </c>
      <c r="O241" s="1">
        <v>1090</v>
      </c>
      <c r="P241" s="1">
        <f t="shared" si="18"/>
        <v>2180</v>
      </c>
      <c r="Q241" s="1">
        <v>0</v>
      </c>
      <c r="R241" s="1">
        <f t="shared" si="19"/>
        <v>0</v>
      </c>
      <c r="S241" s="1">
        <f t="shared" si="20"/>
        <v>2180</v>
      </c>
      <c r="T241" s="1">
        <v>0.35</v>
      </c>
      <c r="U241" s="1">
        <f t="shared" si="21"/>
        <v>763</v>
      </c>
      <c r="V241" s="1">
        <f t="shared" si="22"/>
        <v>1417</v>
      </c>
      <c r="W241" s="4">
        <f t="shared" si="23"/>
        <v>0.65</v>
      </c>
      <c r="X241" s="1" t="s">
        <v>92</v>
      </c>
      <c r="Y241" s="1" t="s">
        <v>81</v>
      </c>
      <c r="Z241" s="1" t="s">
        <v>41</v>
      </c>
      <c r="AA241" s="2">
        <v>45731</v>
      </c>
      <c r="AB241" s="1">
        <v>5</v>
      </c>
      <c r="AC241" s="9" t="s">
        <v>42</v>
      </c>
    </row>
    <row r="242" spans="1:29">
      <c r="A242" s="11" t="s">
        <v>667</v>
      </c>
      <c r="B242" s="2">
        <v>45729</v>
      </c>
      <c r="C242" s="1">
        <v>2025</v>
      </c>
      <c r="D242" s="1" t="s">
        <v>615</v>
      </c>
      <c r="E242" s="1" t="s">
        <v>30</v>
      </c>
      <c r="F242" s="1" t="s">
        <v>44</v>
      </c>
      <c r="G242" s="1" t="s">
        <v>668</v>
      </c>
      <c r="H242" s="1" t="s">
        <v>89</v>
      </c>
      <c r="I242" s="1" t="s">
        <v>163</v>
      </c>
      <c r="J242" s="1" t="s">
        <v>164</v>
      </c>
      <c r="K242" s="1" t="s">
        <v>130</v>
      </c>
      <c r="L242" s="1" t="s">
        <v>179</v>
      </c>
      <c r="M242" s="1" t="s">
        <v>201</v>
      </c>
      <c r="N242" s="1">
        <v>1</v>
      </c>
      <c r="O242" s="1">
        <v>6000</v>
      </c>
      <c r="P242" s="1">
        <f t="shared" si="18"/>
        <v>6000</v>
      </c>
      <c r="Q242" s="1">
        <v>5</v>
      </c>
      <c r="R242" s="1">
        <f t="shared" si="19"/>
        <v>300</v>
      </c>
      <c r="S242" s="1">
        <f t="shared" si="20"/>
        <v>5700</v>
      </c>
      <c r="T242" s="1">
        <v>0.48</v>
      </c>
      <c r="U242" s="1">
        <f t="shared" si="21"/>
        <v>2736</v>
      </c>
      <c r="V242" s="1">
        <f t="shared" si="22"/>
        <v>2964</v>
      </c>
      <c r="W242" s="4">
        <f t="shared" si="23"/>
        <v>0.52</v>
      </c>
      <c r="X242" s="1" t="s">
        <v>39</v>
      </c>
      <c r="Y242" s="1" t="s">
        <v>81</v>
      </c>
      <c r="Z242" s="1" t="s">
        <v>22</v>
      </c>
      <c r="AA242" s="1"/>
      <c r="AB242" s="1"/>
      <c r="AC242" s="9" t="s">
        <v>93</v>
      </c>
    </row>
    <row r="243" spans="1:29">
      <c r="A243" s="11" t="s">
        <v>669</v>
      </c>
      <c r="B243" s="2">
        <v>45729</v>
      </c>
      <c r="C243" s="1">
        <v>2025</v>
      </c>
      <c r="D243" s="1" t="s">
        <v>615</v>
      </c>
      <c r="E243" s="1" t="s">
        <v>30</v>
      </c>
      <c r="F243" s="1" t="s">
        <v>44</v>
      </c>
      <c r="G243" s="1" t="s">
        <v>670</v>
      </c>
      <c r="H243" s="1" t="s">
        <v>33</v>
      </c>
      <c r="I243" s="1" t="s">
        <v>169</v>
      </c>
      <c r="J243" s="1" t="s">
        <v>170</v>
      </c>
      <c r="K243" s="1" t="s">
        <v>130</v>
      </c>
      <c r="L243" s="1" t="s">
        <v>37</v>
      </c>
      <c r="M243" s="1" t="s">
        <v>124</v>
      </c>
      <c r="N243" s="1">
        <v>3</v>
      </c>
      <c r="O243" s="1">
        <v>370</v>
      </c>
      <c r="P243" s="1">
        <f t="shared" si="18"/>
        <v>1110</v>
      </c>
      <c r="Q243" s="1">
        <v>0</v>
      </c>
      <c r="R243" s="1">
        <f t="shared" si="19"/>
        <v>0</v>
      </c>
      <c r="S243" s="1">
        <f t="shared" si="20"/>
        <v>1110</v>
      </c>
      <c r="T243" s="1">
        <v>0.47</v>
      </c>
      <c r="U243" s="1">
        <f t="shared" si="21"/>
        <v>521.69999999999993</v>
      </c>
      <c r="V243" s="1">
        <f t="shared" si="22"/>
        <v>588.30000000000007</v>
      </c>
      <c r="W243" s="4">
        <f t="shared" si="23"/>
        <v>0.53</v>
      </c>
      <c r="X243" s="1" t="s">
        <v>104</v>
      </c>
      <c r="Y243" s="1" t="s">
        <v>40</v>
      </c>
      <c r="Z243" s="1" t="s">
        <v>120</v>
      </c>
      <c r="AA243" s="1"/>
      <c r="AB243" s="1"/>
      <c r="AC243" s="9" t="s">
        <v>42</v>
      </c>
    </row>
    <row r="244" spans="1:29">
      <c r="A244" s="11" t="s">
        <v>671</v>
      </c>
      <c r="B244" s="2">
        <v>45729</v>
      </c>
      <c r="C244" s="1">
        <v>2025</v>
      </c>
      <c r="D244" s="1" t="s">
        <v>615</v>
      </c>
      <c r="E244" s="1" t="s">
        <v>30</v>
      </c>
      <c r="F244" s="1" t="s">
        <v>44</v>
      </c>
      <c r="G244" s="1" t="s">
        <v>672</v>
      </c>
      <c r="H244" s="1" t="s">
        <v>89</v>
      </c>
      <c r="I244" s="1" t="s">
        <v>169</v>
      </c>
      <c r="J244" s="1" t="s">
        <v>170</v>
      </c>
      <c r="K244" s="1" t="s">
        <v>130</v>
      </c>
      <c r="L244" s="1" t="s">
        <v>37</v>
      </c>
      <c r="M244" s="1" t="s">
        <v>38</v>
      </c>
      <c r="N244" s="1">
        <v>2</v>
      </c>
      <c r="O244" s="1">
        <v>1700</v>
      </c>
      <c r="P244" s="1">
        <f t="shared" si="18"/>
        <v>3400</v>
      </c>
      <c r="Q244" s="1">
        <v>5</v>
      </c>
      <c r="R244" s="1">
        <f t="shared" si="19"/>
        <v>170</v>
      </c>
      <c r="S244" s="1">
        <f t="shared" si="20"/>
        <v>3230</v>
      </c>
      <c r="T244" s="1">
        <v>0.47</v>
      </c>
      <c r="U244" s="1">
        <f t="shared" si="21"/>
        <v>1518.1</v>
      </c>
      <c r="V244" s="1">
        <f t="shared" si="22"/>
        <v>1711.9</v>
      </c>
      <c r="W244" s="4">
        <f t="shared" si="23"/>
        <v>0.53</v>
      </c>
      <c r="X244" s="1" t="s">
        <v>56</v>
      </c>
      <c r="Y244" s="1" t="s">
        <v>81</v>
      </c>
      <c r="Z244" s="1" t="s">
        <v>66</v>
      </c>
      <c r="AA244" s="1"/>
      <c r="AB244" s="1"/>
      <c r="AC244" s="9" t="s">
        <v>42</v>
      </c>
    </row>
    <row r="245" spans="1:29">
      <c r="A245" s="11" t="s">
        <v>673</v>
      </c>
      <c r="B245" s="2">
        <v>45730</v>
      </c>
      <c r="C245" s="1">
        <v>2025</v>
      </c>
      <c r="D245" s="1" t="s">
        <v>615</v>
      </c>
      <c r="E245" s="1" t="s">
        <v>30</v>
      </c>
      <c r="F245" s="1" t="s">
        <v>74</v>
      </c>
      <c r="G245" s="1" t="s">
        <v>674</v>
      </c>
      <c r="H245" s="1" t="s">
        <v>89</v>
      </c>
      <c r="I245" s="1" t="s">
        <v>219</v>
      </c>
      <c r="J245" s="1" t="s">
        <v>220</v>
      </c>
      <c r="K245" s="1" t="s">
        <v>118</v>
      </c>
      <c r="L245" s="1" t="s">
        <v>85</v>
      </c>
      <c r="M245" s="1" t="s">
        <v>306</v>
      </c>
      <c r="N245" s="1">
        <v>1</v>
      </c>
      <c r="O245" s="1">
        <v>4530</v>
      </c>
      <c r="P245" s="1">
        <f t="shared" si="18"/>
        <v>4530</v>
      </c>
      <c r="Q245" s="1">
        <v>25</v>
      </c>
      <c r="R245" s="1">
        <f t="shared" si="19"/>
        <v>1132.5</v>
      </c>
      <c r="S245" s="1">
        <f t="shared" si="20"/>
        <v>3397.5</v>
      </c>
      <c r="T245" s="1">
        <v>0.5</v>
      </c>
      <c r="U245" s="1">
        <f t="shared" si="21"/>
        <v>1698.75</v>
      </c>
      <c r="V245" s="1">
        <f t="shared" si="22"/>
        <v>1698.75</v>
      </c>
      <c r="W245" s="4">
        <f t="shared" si="23"/>
        <v>0.5</v>
      </c>
      <c r="X245" s="1" t="s">
        <v>50</v>
      </c>
      <c r="Y245" s="1" t="s">
        <v>81</v>
      </c>
      <c r="Z245" s="1" t="s">
        <v>41</v>
      </c>
      <c r="AA245" s="2">
        <v>45732</v>
      </c>
      <c r="AB245" s="1">
        <v>5</v>
      </c>
      <c r="AC245" s="9" t="s">
        <v>42</v>
      </c>
    </row>
    <row r="246" spans="1:29">
      <c r="A246" s="11" t="s">
        <v>675</v>
      </c>
      <c r="B246" s="2">
        <v>45730</v>
      </c>
      <c r="C246" s="1">
        <v>2025</v>
      </c>
      <c r="D246" s="1" t="s">
        <v>615</v>
      </c>
      <c r="E246" s="1" t="s">
        <v>30</v>
      </c>
      <c r="F246" s="1" t="s">
        <v>74</v>
      </c>
      <c r="G246" s="1" t="s">
        <v>676</v>
      </c>
      <c r="H246" s="1" t="s">
        <v>89</v>
      </c>
      <c r="I246" s="1" t="s">
        <v>54</v>
      </c>
      <c r="J246" s="1" t="s">
        <v>55</v>
      </c>
      <c r="K246" s="1" t="s">
        <v>36</v>
      </c>
      <c r="L246" s="1" t="s">
        <v>37</v>
      </c>
      <c r="M246" s="1" t="s">
        <v>323</v>
      </c>
      <c r="N246" s="1">
        <v>3</v>
      </c>
      <c r="O246" s="1">
        <v>6000</v>
      </c>
      <c r="P246" s="1">
        <f t="shared" si="18"/>
        <v>18000</v>
      </c>
      <c r="Q246" s="1">
        <v>25</v>
      </c>
      <c r="R246" s="1">
        <f t="shared" si="19"/>
        <v>4500</v>
      </c>
      <c r="S246" s="1">
        <f t="shared" si="20"/>
        <v>13500</v>
      </c>
      <c r="T246" s="1">
        <v>0.47</v>
      </c>
      <c r="U246" s="1">
        <f t="shared" si="21"/>
        <v>6345</v>
      </c>
      <c r="V246" s="1">
        <f t="shared" si="22"/>
        <v>7155</v>
      </c>
      <c r="W246" s="4">
        <f t="shared" si="23"/>
        <v>0.53</v>
      </c>
      <c r="X246" s="1" t="s">
        <v>65</v>
      </c>
      <c r="Y246" s="1" t="s">
        <v>81</v>
      </c>
      <c r="Z246" s="1" t="s">
        <v>41</v>
      </c>
      <c r="AA246" s="2">
        <v>45734</v>
      </c>
      <c r="AB246" s="1">
        <v>4</v>
      </c>
      <c r="AC246" s="9" t="s">
        <v>42</v>
      </c>
    </row>
    <row r="247" spans="1:29">
      <c r="A247" s="11" t="s">
        <v>677</v>
      </c>
      <c r="B247" s="2">
        <v>45730</v>
      </c>
      <c r="C247" s="1">
        <v>2025</v>
      </c>
      <c r="D247" s="1" t="s">
        <v>615</v>
      </c>
      <c r="E247" s="1" t="s">
        <v>30</v>
      </c>
      <c r="F247" s="1" t="s">
        <v>74</v>
      </c>
      <c r="G247" s="1" t="s">
        <v>537</v>
      </c>
      <c r="H247" s="1" t="s">
        <v>89</v>
      </c>
      <c r="I247" s="1" t="s">
        <v>288</v>
      </c>
      <c r="J247" s="1" t="s">
        <v>178</v>
      </c>
      <c r="K247" s="1" t="s">
        <v>48</v>
      </c>
      <c r="L247" s="1" t="s">
        <v>37</v>
      </c>
      <c r="M247" s="1" t="s">
        <v>91</v>
      </c>
      <c r="N247" s="1">
        <v>3</v>
      </c>
      <c r="O247" s="1">
        <v>2800</v>
      </c>
      <c r="P247" s="1">
        <f t="shared" si="18"/>
        <v>8400</v>
      </c>
      <c r="Q247" s="1">
        <v>5</v>
      </c>
      <c r="R247" s="1">
        <f t="shared" si="19"/>
        <v>420</v>
      </c>
      <c r="S247" s="1">
        <f t="shared" si="20"/>
        <v>7980</v>
      </c>
      <c r="T247" s="1">
        <v>0.47</v>
      </c>
      <c r="U247" s="1">
        <f t="shared" si="21"/>
        <v>3750.6</v>
      </c>
      <c r="V247" s="1">
        <f t="shared" si="22"/>
        <v>4229.3999999999996</v>
      </c>
      <c r="W247" s="4">
        <f t="shared" si="23"/>
        <v>0.52999999999999992</v>
      </c>
      <c r="X247" s="1" t="s">
        <v>39</v>
      </c>
      <c r="Y247" s="1" t="s">
        <v>81</v>
      </c>
      <c r="Z247" s="1" t="s">
        <v>41</v>
      </c>
      <c r="AA247" s="2">
        <v>45737</v>
      </c>
      <c r="AB247" s="1">
        <v>5</v>
      </c>
      <c r="AC247" s="9" t="s">
        <v>42</v>
      </c>
    </row>
    <row r="248" spans="1:29">
      <c r="A248" s="11" t="s">
        <v>678</v>
      </c>
      <c r="B248" s="2">
        <v>45730</v>
      </c>
      <c r="C248" s="1">
        <v>2025</v>
      </c>
      <c r="D248" s="1" t="s">
        <v>615</v>
      </c>
      <c r="E248" s="1" t="s">
        <v>30</v>
      </c>
      <c r="F248" s="1" t="s">
        <v>74</v>
      </c>
      <c r="G248" s="1" t="s">
        <v>679</v>
      </c>
      <c r="H248" s="1" t="s">
        <v>33</v>
      </c>
      <c r="I248" s="1" t="s">
        <v>371</v>
      </c>
      <c r="J248" s="1" t="s">
        <v>265</v>
      </c>
      <c r="K248" s="1" t="s">
        <v>78</v>
      </c>
      <c r="L248" s="1" t="s">
        <v>37</v>
      </c>
      <c r="M248" s="1" t="s">
        <v>124</v>
      </c>
      <c r="N248" s="1">
        <v>2</v>
      </c>
      <c r="O248" s="1">
        <v>500</v>
      </c>
      <c r="P248" s="1">
        <f t="shared" si="18"/>
        <v>1000</v>
      </c>
      <c r="Q248" s="1">
        <v>10</v>
      </c>
      <c r="R248" s="1">
        <f t="shared" si="19"/>
        <v>100</v>
      </c>
      <c r="S248" s="1">
        <f t="shared" si="20"/>
        <v>900</v>
      </c>
      <c r="T248" s="1">
        <v>0.47</v>
      </c>
      <c r="U248" s="1">
        <f t="shared" si="21"/>
        <v>423</v>
      </c>
      <c r="V248" s="1">
        <f t="shared" si="22"/>
        <v>477</v>
      </c>
      <c r="W248" s="4">
        <f t="shared" si="23"/>
        <v>0.53</v>
      </c>
      <c r="X248" s="1" t="s">
        <v>92</v>
      </c>
      <c r="Y248" s="1" t="s">
        <v>57</v>
      </c>
      <c r="Z248" s="1" t="s">
        <v>120</v>
      </c>
      <c r="AA248" s="1"/>
      <c r="AB248" s="1"/>
      <c r="AC248" s="9" t="s">
        <v>42</v>
      </c>
    </row>
    <row r="249" spans="1:29">
      <c r="A249" s="11" t="s">
        <v>680</v>
      </c>
      <c r="B249" s="2">
        <v>45730</v>
      </c>
      <c r="C249" s="1">
        <v>2025</v>
      </c>
      <c r="D249" s="1" t="s">
        <v>615</v>
      </c>
      <c r="E249" s="1" t="s">
        <v>30</v>
      </c>
      <c r="F249" s="1" t="s">
        <v>74</v>
      </c>
      <c r="G249" s="1" t="s">
        <v>681</v>
      </c>
      <c r="H249" s="1" t="s">
        <v>89</v>
      </c>
      <c r="I249" s="1" t="s">
        <v>258</v>
      </c>
      <c r="J249" s="1" t="s">
        <v>117</v>
      </c>
      <c r="K249" s="1" t="s">
        <v>118</v>
      </c>
      <c r="L249" s="1" t="s">
        <v>63</v>
      </c>
      <c r="M249" s="1" t="s">
        <v>518</v>
      </c>
      <c r="N249" s="1">
        <v>4</v>
      </c>
      <c r="O249" s="1">
        <v>1130</v>
      </c>
      <c r="P249" s="1">
        <f t="shared" si="18"/>
        <v>4520</v>
      </c>
      <c r="Q249" s="1">
        <v>25</v>
      </c>
      <c r="R249" s="1">
        <f t="shared" si="19"/>
        <v>1130</v>
      </c>
      <c r="S249" s="1">
        <f t="shared" si="20"/>
        <v>3390</v>
      </c>
      <c r="T249" s="1">
        <v>0.35</v>
      </c>
      <c r="U249" s="1">
        <f t="shared" si="21"/>
        <v>1186.5</v>
      </c>
      <c r="V249" s="1">
        <f t="shared" si="22"/>
        <v>2203.5</v>
      </c>
      <c r="W249" s="4">
        <f t="shared" si="23"/>
        <v>0.65</v>
      </c>
      <c r="X249" s="1" t="s">
        <v>147</v>
      </c>
      <c r="Y249" s="1" t="s">
        <v>81</v>
      </c>
      <c r="Z249" s="1" t="s">
        <v>41</v>
      </c>
      <c r="AA249" s="2">
        <v>45736</v>
      </c>
      <c r="AB249" s="1">
        <v>3</v>
      </c>
      <c r="AC249" s="9" t="s">
        <v>42</v>
      </c>
    </row>
    <row r="250" spans="1:29">
      <c r="A250" s="11" t="s">
        <v>682</v>
      </c>
      <c r="B250" s="2">
        <v>45731</v>
      </c>
      <c r="C250" s="1">
        <v>2025</v>
      </c>
      <c r="D250" s="1" t="s">
        <v>615</v>
      </c>
      <c r="E250" s="1" t="s">
        <v>30</v>
      </c>
      <c r="F250" s="1" t="s">
        <v>99</v>
      </c>
      <c r="G250" s="1" t="s">
        <v>683</v>
      </c>
      <c r="H250" s="1" t="s">
        <v>33</v>
      </c>
      <c r="I250" s="1" t="s">
        <v>258</v>
      </c>
      <c r="J250" s="1" t="s">
        <v>117</v>
      </c>
      <c r="K250" s="1" t="s">
        <v>118</v>
      </c>
      <c r="L250" s="1" t="s">
        <v>63</v>
      </c>
      <c r="M250" s="1" t="s">
        <v>171</v>
      </c>
      <c r="N250" s="1">
        <v>2</v>
      </c>
      <c r="O250" s="1">
        <v>970</v>
      </c>
      <c r="P250" s="1">
        <f t="shared" si="18"/>
        <v>1940</v>
      </c>
      <c r="Q250" s="1">
        <v>15</v>
      </c>
      <c r="R250" s="1">
        <f t="shared" si="19"/>
        <v>291</v>
      </c>
      <c r="S250" s="1">
        <f t="shared" si="20"/>
        <v>1649</v>
      </c>
      <c r="T250" s="1">
        <v>0.35</v>
      </c>
      <c r="U250" s="1">
        <f t="shared" si="21"/>
        <v>577.15</v>
      </c>
      <c r="V250" s="1">
        <f t="shared" si="22"/>
        <v>1071.8499999999999</v>
      </c>
      <c r="W250" s="4">
        <f t="shared" si="23"/>
        <v>0.64999999999999991</v>
      </c>
      <c r="X250" s="1" t="s">
        <v>104</v>
      </c>
      <c r="Y250" s="1" t="s">
        <v>72</v>
      </c>
      <c r="Z250" s="1" t="s">
        <v>41</v>
      </c>
      <c r="AA250" s="2">
        <v>45733</v>
      </c>
      <c r="AB250" s="1">
        <v>5</v>
      </c>
      <c r="AC250" s="9" t="s">
        <v>42</v>
      </c>
    </row>
    <row r="251" spans="1:29">
      <c r="A251" s="11" t="s">
        <v>684</v>
      </c>
      <c r="B251" s="2">
        <v>45732</v>
      </c>
      <c r="C251" s="1">
        <v>2025</v>
      </c>
      <c r="D251" s="1" t="s">
        <v>615</v>
      </c>
      <c r="E251" s="1" t="s">
        <v>30</v>
      </c>
      <c r="F251" s="1" t="s">
        <v>126</v>
      </c>
      <c r="G251" s="1" t="s">
        <v>100</v>
      </c>
      <c r="H251" s="1" t="s">
        <v>89</v>
      </c>
      <c r="I251" s="1" t="s">
        <v>101</v>
      </c>
      <c r="J251" s="1" t="s">
        <v>102</v>
      </c>
      <c r="K251" s="1" t="s">
        <v>36</v>
      </c>
      <c r="L251" s="1" t="s">
        <v>63</v>
      </c>
      <c r="M251" s="1" t="s">
        <v>165</v>
      </c>
      <c r="N251" s="1">
        <v>3</v>
      </c>
      <c r="O251" s="1">
        <v>1090</v>
      </c>
      <c r="P251" s="1">
        <f t="shared" si="18"/>
        <v>3270</v>
      </c>
      <c r="Q251" s="1">
        <v>15</v>
      </c>
      <c r="R251" s="1">
        <f t="shared" si="19"/>
        <v>490.5</v>
      </c>
      <c r="S251" s="1">
        <f t="shared" si="20"/>
        <v>2779.5</v>
      </c>
      <c r="T251" s="1">
        <v>0.35</v>
      </c>
      <c r="U251" s="1">
        <f t="shared" si="21"/>
        <v>972.82499999999993</v>
      </c>
      <c r="V251" s="1">
        <f t="shared" si="22"/>
        <v>1806.6750000000002</v>
      </c>
      <c r="W251" s="4">
        <f t="shared" si="23"/>
        <v>0.65</v>
      </c>
      <c r="X251" s="1" t="s">
        <v>104</v>
      </c>
      <c r="Y251" s="1" t="s">
        <v>40</v>
      </c>
      <c r="Z251" s="1" t="s">
        <v>41</v>
      </c>
      <c r="AA251" s="2">
        <v>45736</v>
      </c>
      <c r="AB251" s="1">
        <v>3</v>
      </c>
      <c r="AC251" s="9" t="s">
        <v>42</v>
      </c>
    </row>
    <row r="252" spans="1:29">
      <c r="A252" s="11" t="s">
        <v>685</v>
      </c>
      <c r="B252" s="2">
        <v>45732</v>
      </c>
      <c r="C252" s="1">
        <v>2025</v>
      </c>
      <c r="D252" s="1" t="s">
        <v>615</v>
      </c>
      <c r="E252" s="1" t="s">
        <v>30</v>
      </c>
      <c r="F252" s="1" t="s">
        <v>126</v>
      </c>
      <c r="G252" s="1" t="s">
        <v>686</v>
      </c>
      <c r="H252" s="1" t="s">
        <v>89</v>
      </c>
      <c r="I252" s="1" t="s">
        <v>177</v>
      </c>
      <c r="J252" s="1" t="s">
        <v>178</v>
      </c>
      <c r="K252" s="1" t="s">
        <v>48</v>
      </c>
      <c r="L252" s="1" t="s">
        <v>79</v>
      </c>
      <c r="M252" s="1" t="s">
        <v>131</v>
      </c>
      <c r="N252" s="1">
        <v>4</v>
      </c>
      <c r="O252" s="1">
        <v>3420</v>
      </c>
      <c r="P252" s="1">
        <f t="shared" si="18"/>
        <v>13680</v>
      </c>
      <c r="Q252" s="1">
        <v>0</v>
      </c>
      <c r="R252" s="1">
        <f t="shared" si="19"/>
        <v>0</v>
      </c>
      <c r="S252" s="1">
        <f t="shared" si="20"/>
        <v>13680</v>
      </c>
      <c r="T252" s="1">
        <v>0.45</v>
      </c>
      <c r="U252" s="1">
        <f t="shared" si="21"/>
        <v>6156</v>
      </c>
      <c r="V252" s="1">
        <f t="shared" si="22"/>
        <v>7524</v>
      </c>
      <c r="W252" s="4">
        <f t="shared" si="23"/>
        <v>0.55000000000000004</v>
      </c>
      <c r="X252" s="1" t="s">
        <v>147</v>
      </c>
      <c r="Y252" s="1" t="s">
        <v>72</v>
      </c>
      <c r="Z252" s="1" t="s">
        <v>41</v>
      </c>
      <c r="AA252" s="2">
        <v>45738</v>
      </c>
      <c r="AB252" s="1">
        <v>5</v>
      </c>
      <c r="AC252" s="9" t="s">
        <v>42</v>
      </c>
    </row>
    <row r="253" spans="1:29">
      <c r="A253" s="11" t="s">
        <v>687</v>
      </c>
      <c r="B253" s="2">
        <v>45732</v>
      </c>
      <c r="C253" s="1">
        <v>2025</v>
      </c>
      <c r="D253" s="1" t="s">
        <v>615</v>
      </c>
      <c r="E253" s="1" t="s">
        <v>30</v>
      </c>
      <c r="F253" s="1" t="s">
        <v>126</v>
      </c>
      <c r="G253" s="1" t="s">
        <v>257</v>
      </c>
      <c r="H253" s="1" t="s">
        <v>33</v>
      </c>
      <c r="I253" s="1" t="s">
        <v>258</v>
      </c>
      <c r="J253" s="1" t="s">
        <v>117</v>
      </c>
      <c r="K253" s="1" t="s">
        <v>118</v>
      </c>
      <c r="L253" s="1" t="s">
        <v>79</v>
      </c>
      <c r="M253" s="1" t="s">
        <v>216</v>
      </c>
      <c r="N253" s="1">
        <v>4</v>
      </c>
      <c r="O253" s="1">
        <v>3100</v>
      </c>
      <c r="P253" s="1">
        <f t="shared" si="18"/>
        <v>12400</v>
      </c>
      <c r="Q253" s="1">
        <v>0</v>
      </c>
      <c r="R253" s="1">
        <f t="shared" si="19"/>
        <v>0</v>
      </c>
      <c r="S253" s="1">
        <f t="shared" si="20"/>
        <v>12400</v>
      </c>
      <c r="T253" s="1">
        <v>0.45</v>
      </c>
      <c r="U253" s="1">
        <f t="shared" si="21"/>
        <v>5580</v>
      </c>
      <c r="V253" s="1">
        <f t="shared" si="22"/>
        <v>6820</v>
      </c>
      <c r="W253" s="4">
        <f t="shared" si="23"/>
        <v>0.55000000000000004</v>
      </c>
      <c r="X253" s="1" t="s">
        <v>39</v>
      </c>
      <c r="Y253" s="1" t="s">
        <v>40</v>
      </c>
      <c r="Z253" s="1" t="s">
        <v>120</v>
      </c>
      <c r="AA253" s="1"/>
      <c r="AB253" s="1"/>
      <c r="AC253" s="9" t="s">
        <v>42</v>
      </c>
    </row>
    <row r="254" spans="1:29">
      <c r="A254" s="11" t="s">
        <v>688</v>
      </c>
      <c r="B254" s="2">
        <v>45733</v>
      </c>
      <c r="C254" s="1">
        <v>2025</v>
      </c>
      <c r="D254" s="1" t="s">
        <v>615</v>
      </c>
      <c r="E254" s="1" t="s">
        <v>30</v>
      </c>
      <c r="F254" s="1" t="s">
        <v>142</v>
      </c>
      <c r="G254" s="1" t="s">
        <v>689</v>
      </c>
      <c r="H254" s="1" t="s">
        <v>89</v>
      </c>
      <c r="I254" s="1" t="s">
        <v>46</v>
      </c>
      <c r="J254" s="1" t="s">
        <v>47</v>
      </c>
      <c r="K254" s="1" t="s">
        <v>48</v>
      </c>
      <c r="L254" s="1" t="s">
        <v>63</v>
      </c>
      <c r="M254" s="1" t="s">
        <v>160</v>
      </c>
      <c r="N254" s="1">
        <v>4</v>
      </c>
      <c r="O254" s="1">
        <v>860</v>
      </c>
      <c r="P254" s="1">
        <f t="shared" si="18"/>
        <v>3440</v>
      </c>
      <c r="Q254" s="1">
        <v>15</v>
      </c>
      <c r="R254" s="1">
        <f t="shared" si="19"/>
        <v>516</v>
      </c>
      <c r="S254" s="1">
        <f t="shared" si="20"/>
        <v>2924</v>
      </c>
      <c r="T254" s="1">
        <v>0.35</v>
      </c>
      <c r="U254" s="1">
        <f t="shared" si="21"/>
        <v>1023.4</v>
      </c>
      <c r="V254" s="1">
        <f t="shared" si="22"/>
        <v>1900.6</v>
      </c>
      <c r="W254" s="4">
        <f t="shared" si="23"/>
        <v>0.65</v>
      </c>
      <c r="X254" s="1" t="s">
        <v>50</v>
      </c>
      <c r="Y254" s="1" t="s">
        <v>40</v>
      </c>
      <c r="Z254" s="1" t="s">
        <v>66</v>
      </c>
      <c r="AA254" s="1"/>
      <c r="AB254" s="1"/>
      <c r="AC254" s="9" t="s">
        <v>42</v>
      </c>
    </row>
    <row r="255" spans="1:29">
      <c r="A255" s="11" t="s">
        <v>690</v>
      </c>
      <c r="B255" s="2">
        <v>45733</v>
      </c>
      <c r="C255" s="1">
        <v>2025</v>
      </c>
      <c r="D255" s="1" t="s">
        <v>615</v>
      </c>
      <c r="E255" s="1" t="s">
        <v>30</v>
      </c>
      <c r="F255" s="1" t="s">
        <v>142</v>
      </c>
      <c r="G255" s="1" t="s">
        <v>691</v>
      </c>
      <c r="H255" s="1" t="s">
        <v>33</v>
      </c>
      <c r="I255" s="1" t="s">
        <v>594</v>
      </c>
      <c r="J255" s="1" t="s">
        <v>135</v>
      </c>
      <c r="K255" s="1" t="s">
        <v>36</v>
      </c>
      <c r="L255" s="1" t="s">
        <v>112</v>
      </c>
      <c r="M255" s="1" t="s">
        <v>340</v>
      </c>
      <c r="N255" s="1">
        <v>1</v>
      </c>
      <c r="O255" s="1">
        <v>51840</v>
      </c>
      <c r="P255" s="1">
        <f t="shared" si="18"/>
        <v>51840</v>
      </c>
      <c r="Q255" s="1">
        <v>0</v>
      </c>
      <c r="R255" s="1">
        <f t="shared" si="19"/>
        <v>0</v>
      </c>
      <c r="S255" s="1">
        <f t="shared" si="20"/>
        <v>51840</v>
      </c>
      <c r="T255" s="1">
        <v>0.57999999999999996</v>
      </c>
      <c r="U255" s="1">
        <f t="shared" si="21"/>
        <v>30067.199999999997</v>
      </c>
      <c r="V255" s="1">
        <f t="shared" si="22"/>
        <v>21772.800000000003</v>
      </c>
      <c r="W255" s="4">
        <f t="shared" si="23"/>
        <v>0.42000000000000004</v>
      </c>
      <c r="X255" s="1" t="s">
        <v>65</v>
      </c>
      <c r="Y255" s="1" t="s">
        <v>81</v>
      </c>
      <c r="Z255" s="1" t="s">
        <v>41</v>
      </c>
      <c r="AA255" s="2">
        <v>45737</v>
      </c>
      <c r="AB255" s="1">
        <v>5</v>
      </c>
      <c r="AC255" s="9" t="s">
        <v>42</v>
      </c>
    </row>
    <row r="256" spans="1:29">
      <c r="A256" s="11" t="s">
        <v>692</v>
      </c>
      <c r="B256" s="2">
        <v>45734</v>
      </c>
      <c r="C256" s="1">
        <v>2025</v>
      </c>
      <c r="D256" s="1" t="s">
        <v>615</v>
      </c>
      <c r="E256" s="1" t="s">
        <v>30</v>
      </c>
      <c r="F256" s="1" t="s">
        <v>167</v>
      </c>
      <c r="G256" s="1" t="s">
        <v>693</v>
      </c>
      <c r="H256" s="1" t="s">
        <v>89</v>
      </c>
      <c r="I256" s="1" t="s">
        <v>512</v>
      </c>
      <c r="J256" s="1" t="s">
        <v>77</v>
      </c>
      <c r="K256" s="1" t="s">
        <v>78</v>
      </c>
      <c r="L256" s="1" t="s">
        <v>37</v>
      </c>
      <c r="M256" s="1" t="s">
        <v>124</v>
      </c>
      <c r="N256" s="1">
        <v>1</v>
      </c>
      <c r="O256" s="1">
        <v>4910</v>
      </c>
      <c r="P256" s="1">
        <f t="shared" si="18"/>
        <v>4910</v>
      </c>
      <c r="Q256" s="1">
        <v>5</v>
      </c>
      <c r="R256" s="1">
        <f t="shared" si="19"/>
        <v>245.5</v>
      </c>
      <c r="S256" s="1">
        <f t="shared" si="20"/>
        <v>4664.5</v>
      </c>
      <c r="T256" s="1">
        <v>0.47</v>
      </c>
      <c r="U256" s="1">
        <f t="shared" si="21"/>
        <v>2192.3150000000001</v>
      </c>
      <c r="V256" s="1">
        <f t="shared" si="22"/>
        <v>2472.1849999999999</v>
      </c>
      <c r="W256" s="4">
        <f t="shared" si="23"/>
        <v>0.53</v>
      </c>
      <c r="X256" s="1" t="s">
        <v>56</v>
      </c>
      <c r="Y256" s="1" t="s">
        <v>40</v>
      </c>
      <c r="Z256" s="1" t="s">
        <v>120</v>
      </c>
      <c r="AA256" s="1"/>
      <c r="AB256" s="1"/>
      <c r="AC256" s="9" t="s">
        <v>42</v>
      </c>
    </row>
    <row r="257" spans="1:29">
      <c r="A257" s="11" t="s">
        <v>694</v>
      </c>
      <c r="B257" s="2">
        <v>45734</v>
      </c>
      <c r="C257" s="1">
        <v>2025</v>
      </c>
      <c r="D257" s="1" t="s">
        <v>615</v>
      </c>
      <c r="E257" s="1" t="s">
        <v>30</v>
      </c>
      <c r="F257" s="1" t="s">
        <v>167</v>
      </c>
      <c r="G257" s="1" t="s">
        <v>268</v>
      </c>
      <c r="H257" s="1" t="s">
        <v>89</v>
      </c>
      <c r="I257" s="1" t="s">
        <v>269</v>
      </c>
      <c r="J257" s="1" t="s">
        <v>70</v>
      </c>
      <c r="K257" s="1" t="s">
        <v>62</v>
      </c>
      <c r="L257" s="1" t="s">
        <v>179</v>
      </c>
      <c r="M257" s="1" t="s">
        <v>180</v>
      </c>
      <c r="N257" s="1">
        <v>1</v>
      </c>
      <c r="O257" s="1">
        <v>5300</v>
      </c>
      <c r="P257" s="1">
        <f t="shared" si="18"/>
        <v>5300</v>
      </c>
      <c r="Q257" s="1">
        <v>20</v>
      </c>
      <c r="R257" s="1">
        <f t="shared" si="19"/>
        <v>1060</v>
      </c>
      <c r="S257" s="1">
        <f t="shared" si="20"/>
        <v>4240</v>
      </c>
      <c r="T257" s="1">
        <v>0.48</v>
      </c>
      <c r="U257" s="1">
        <f t="shared" si="21"/>
        <v>2035.1999999999998</v>
      </c>
      <c r="V257" s="1">
        <f t="shared" si="22"/>
        <v>2204.8000000000002</v>
      </c>
      <c r="W257" s="4">
        <f t="shared" si="23"/>
        <v>0.52</v>
      </c>
      <c r="X257" s="1" t="s">
        <v>65</v>
      </c>
      <c r="Y257" s="1" t="s">
        <v>40</v>
      </c>
      <c r="Z257" s="1" t="s">
        <v>22</v>
      </c>
      <c r="AA257" s="1"/>
      <c r="AB257" s="1"/>
      <c r="AC257" s="9" t="s">
        <v>93</v>
      </c>
    </row>
    <row r="258" spans="1:29">
      <c r="A258" s="11" t="s">
        <v>695</v>
      </c>
      <c r="B258" s="2">
        <v>45735</v>
      </c>
      <c r="C258" s="1">
        <v>2025</v>
      </c>
      <c r="D258" s="1" t="s">
        <v>615</v>
      </c>
      <c r="E258" s="1" t="s">
        <v>30</v>
      </c>
      <c r="F258" s="1" t="s">
        <v>31</v>
      </c>
      <c r="G258" s="1" t="s">
        <v>696</v>
      </c>
      <c r="H258" s="1" t="s">
        <v>89</v>
      </c>
      <c r="I258" s="1" t="s">
        <v>551</v>
      </c>
      <c r="J258" s="1" t="s">
        <v>155</v>
      </c>
      <c r="K258" s="1" t="s">
        <v>48</v>
      </c>
      <c r="L258" s="1" t="s">
        <v>79</v>
      </c>
      <c r="M258" s="1" t="s">
        <v>224</v>
      </c>
      <c r="N258" s="1">
        <v>1</v>
      </c>
      <c r="O258" s="1">
        <v>4910</v>
      </c>
      <c r="P258" s="1">
        <f t="shared" si="18"/>
        <v>4910</v>
      </c>
      <c r="Q258" s="1">
        <v>25</v>
      </c>
      <c r="R258" s="1">
        <f t="shared" si="19"/>
        <v>1227.5</v>
      </c>
      <c r="S258" s="1">
        <f t="shared" si="20"/>
        <v>3682.5</v>
      </c>
      <c r="T258" s="1">
        <v>0.45</v>
      </c>
      <c r="U258" s="1">
        <f t="shared" si="21"/>
        <v>1657.125</v>
      </c>
      <c r="V258" s="1">
        <f t="shared" si="22"/>
        <v>2025.375</v>
      </c>
      <c r="W258" s="4">
        <f t="shared" si="23"/>
        <v>0.55000000000000004</v>
      </c>
      <c r="X258" s="1" t="s">
        <v>147</v>
      </c>
      <c r="Y258" s="1" t="s">
        <v>72</v>
      </c>
      <c r="Z258" s="1" t="s">
        <v>22</v>
      </c>
      <c r="AA258" s="1"/>
      <c r="AB258" s="1"/>
      <c r="AC258" s="9" t="s">
        <v>93</v>
      </c>
    </row>
    <row r="259" spans="1:29">
      <c r="A259" s="11" t="s">
        <v>697</v>
      </c>
      <c r="B259" s="2">
        <v>45735</v>
      </c>
      <c r="C259" s="1">
        <v>2025</v>
      </c>
      <c r="D259" s="1" t="s">
        <v>615</v>
      </c>
      <c r="E259" s="1" t="s">
        <v>30</v>
      </c>
      <c r="F259" s="1" t="s">
        <v>31</v>
      </c>
      <c r="G259" s="1" t="s">
        <v>698</v>
      </c>
      <c r="H259" s="1" t="s">
        <v>33</v>
      </c>
      <c r="I259" s="1" t="s">
        <v>544</v>
      </c>
      <c r="J259" s="1" t="s">
        <v>70</v>
      </c>
      <c r="K259" s="1" t="s">
        <v>62</v>
      </c>
      <c r="L259" s="1" t="s">
        <v>79</v>
      </c>
      <c r="M259" s="1" t="s">
        <v>281</v>
      </c>
      <c r="N259" s="1">
        <v>5</v>
      </c>
      <c r="O259" s="1">
        <v>1690</v>
      </c>
      <c r="P259" s="1">
        <f t="shared" ref="P259:P322" si="24">PRODUCT(N259,O259)</f>
        <v>8450</v>
      </c>
      <c r="Q259" s="1">
        <v>10</v>
      </c>
      <c r="R259" s="1">
        <f t="shared" ref="R259:R322" si="25">P259*(Q259/100)</f>
        <v>845</v>
      </c>
      <c r="S259" s="1">
        <f t="shared" ref="S259:S322" si="26">P259-R259</f>
        <v>7605</v>
      </c>
      <c r="T259" s="1">
        <v>0.45</v>
      </c>
      <c r="U259" s="1">
        <f t="shared" ref="U259:U322" si="27">S259*T259</f>
        <v>3422.25</v>
      </c>
      <c r="V259" s="1">
        <f t="shared" ref="V259:V322" si="28">S259-U259</f>
        <v>4182.75</v>
      </c>
      <c r="W259" s="4">
        <f t="shared" ref="W259:W322" si="29">(V259/S259)</f>
        <v>0.55000000000000004</v>
      </c>
      <c r="X259" s="1" t="s">
        <v>65</v>
      </c>
      <c r="Y259" s="1" t="s">
        <v>72</v>
      </c>
      <c r="Z259" s="1" t="s">
        <v>22</v>
      </c>
      <c r="AA259" s="1"/>
      <c r="AB259" s="1"/>
      <c r="AC259" s="9" t="s">
        <v>93</v>
      </c>
    </row>
    <row r="260" spans="1:29">
      <c r="A260" s="11" t="s">
        <v>699</v>
      </c>
      <c r="B260" s="2">
        <v>45736</v>
      </c>
      <c r="C260" s="1">
        <v>2025</v>
      </c>
      <c r="D260" s="1" t="s">
        <v>615</v>
      </c>
      <c r="E260" s="1" t="s">
        <v>30</v>
      </c>
      <c r="F260" s="1" t="s">
        <v>44</v>
      </c>
      <c r="G260" s="1" t="s">
        <v>283</v>
      </c>
      <c r="H260" s="1" t="s">
        <v>33</v>
      </c>
      <c r="I260" s="1" t="s">
        <v>219</v>
      </c>
      <c r="J260" s="1" t="s">
        <v>220</v>
      </c>
      <c r="K260" s="1" t="s">
        <v>118</v>
      </c>
      <c r="L260" s="1" t="s">
        <v>85</v>
      </c>
      <c r="M260" s="1" t="s">
        <v>346</v>
      </c>
      <c r="N260" s="1">
        <v>1</v>
      </c>
      <c r="O260" s="1">
        <v>5400</v>
      </c>
      <c r="P260" s="1">
        <f t="shared" si="24"/>
        <v>5400</v>
      </c>
      <c r="Q260" s="1">
        <v>0</v>
      </c>
      <c r="R260" s="1">
        <f t="shared" si="25"/>
        <v>0</v>
      </c>
      <c r="S260" s="1">
        <f t="shared" si="26"/>
        <v>5400</v>
      </c>
      <c r="T260" s="1">
        <v>0.5</v>
      </c>
      <c r="U260" s="1">
        <f t="shared" si="27"/>
        <v>2700</v>
      </c>
      <c r="V260" s="1">
        <f t="shared" si="28"/>
        <v>2700</v>
      </c>
      <c r="W260" s="4">
        <f t="shared" si="29"/>
        <v>0.5</v>
      </c>
      <c r="X260" s="1" t="s">
        <v>92</v>
      </c>
      <c r="Y260" s="1" t="s">
        <v>72</v>
      </c>
      <c r="Z260" s="1" t="s">
        <v>66</v>
      </c>
      <c r="AA260" s="1"/>
      <c r="AB260" s="1"/>
      <c r="AC260" s="9" t="s">
        <v>42</v>
      </c>
    </row>
    <row r="261" spans="1:29">
      <c r="A261" s="11" t="s">
        <v>700</v>
      </c>
      <c r="B261" s="2">
        <v>45736</v>
      </c>
      <c r="C261" s="1">
        <v>2025</v>
      </c>
      <c r="D261" s="1" t="s">
        <v>615</v>
      </c>
      <c r="E261" s="1" t="s">
        <v>30</v>
      </c>
      <c r="F261" s="1" t="s">
        <v>44</v>
      </c>
      <c r="G261" s="1" t="s">
        <v>143</v>
      </c>
      <c r="H261" s="1" t="s">
        <v>33</v>
      </c>
      <c r="I261" s="1" t="s">
        <v>144</v>
      </c>
      <c r="J261" s="1" t="s">
        <v>145</v>
      </c>
      <c r="K261" s="1" t="s">
        <v>130</v>
      </c>
      <c r="L261" s="1" t="s">
        <v>96</v>
      </c>
      <c r="M261" s="1" t="s">
        <v>552</v>
      </c>
      <c r="N261" s="1">
        <v>2</v>
      </c>
      <c r="O261" s="1">
        <v>280</v>
      </c>
      <c r="P261" s="1">
        <f t="shared" si="24"/>
        <v>560</v>
      </c>
      <c r="Q261" s="1">
        <v>0</v>
      </c>
      <c r="R261" s="1">
        <f t="shared" si="25"/>
        <v>0</v>
      </c>
      <c r="S261" s="1">
        <f t="shared" si="26"/>
        <v>560</v>
      </c>
      <c r="T261" s="1">
        <v>0.62</v>
      </c>
      <c r="U261" s="1">
        <f t="shared" si="27"/>
        <v>347.2</v>
      </c>
      <c r="V261" s="1">
        <f t="shared" si="28"/>
        <v>212.8</v>
      </c>
      <c r="W261" s="4">
        <f t="shared" si="29"/>
        <v>0.38</v>
      </c>
      <c r="X261" s="1" t="s">
        <v>56</v>
      </c>
      <c r="Y261" s="1" t="s">
        <v>72</v>
      </c>
      <c r="Z261" s="1" t="s">
        <v>66</v>
      </c>
      <c r="AA261" s="1"/>
      <c r="AB261" s="1"/>
      <c r="AC261" s="9" t="s">
        <v>42</v>
      </c>
    </row>
    <row r="262" spans="1:29">
      <c r="A262" s="11" t="s">
        <v>701</v>
      </c>
      <c r="B262" s="2">
        <v>45736</v>
      </c>
      <c r="C262" s="1">
        <v>2025</v>
      </c>
      <c r="D262" s="1" t="s">
        <v>615</v>
      </c>
      <c r="E262" s="1" t="s">
        <v>30</v>
      </c>
      <c r="F262" s="1" t="s">
        <v>44</v>
      </c>
      <c r="G262" s="1" t="s">
        <v>702</v>
      </c>
      <c r="H262" s="1" t="s">
        <v>89</v>
      </c>
      <c r="I262" s="1" t="s">
        <v>258</v>
      </c>
      <c r="J262" s="1" t="s">
        <v>117</v>
      </c>
      <c r="K262" s="1" t="s">
        <v>118</v>
      </c>
      <c r="L262" s="1" t="s">
        <v>79</v>
      </c>
      <c r="M262" s="1" t="s">
        <v>388</v>
      </c>
      <c r="N262" s="1">
        <v>2</v>
      </c>
      <c r="O262" s="1">
        <v>4110</v>
      </c>
      <c r="P262" s="1">
        <f t="shared" si="24"/>
        <v>8220</v>
      </c>
      <c r="Q262" s="1">
        <v>10</v>
      </c>
      <c r="R262" s="1">
        <f t="shared" si="25"/>
        <v>822</v>
      </c>
      <c r="S262" s="1">
        <f t="shared" si="26"/>
        <v>7398</v>
      </c>
      <c r="T262" s="1">
        <v>0.45</v>
      </c>
      <c r="U262" s="1">
        <f t="shared" si="27"/>
        <v>3329.1</v>
      </c>
      <c r="V262" s="1">
        <f t="shared" si="28"/>
        <v>4068.9</v>
      </c>
      <c r="W262" s="4">
        <f t="shared" si="29"/>
        <v>0.55000000000000004</v>
      </c>
      <c r="X262" s="1" t="s">
        <v>50</v>
      </c>
      <c r="Y262" s="1" t="s">
        <v>57</v>
      </c>
      <c r="Z262" s="1" t="s">
        <v>41</v>
      </c>
      <c r="AA262" s="2">
        <v>45740</v>
      </c>
      <c r="AB262" s="1">
        <v>5</v>
      </c>
      <c r="AC262" s="9" t="s">
        <v>42</v>
      </c>
    </row>
    <row r="263" spans="1:29">
      <c r="A263" s="11" t="s">
        <v>703</v>
      </c>
      <c r="B263" s="2">
        <v>45736</v>
      </c>
      <c r="C263" s="1">
        <v>2025</v>
      </c>
      <c r="D263" s="1" t="s">
        <v>615</v>
      </c>
      <c r="E263" s="1" t="s">
        <v>30</v>
      </c>
      <c r="F263" s="1" t="s">
        <v>44</v>
      </c>
      <c r="G263" s="1" t="s">
        <v>508</v>
      </c>
      <c r="H263" s="1" t="s">
        <v>33</v>
      </c>
      <c r="I263" s="1" t="s">
        <v>509</v>
      </c>
      <c r="J263" s="1" t="s">
        <v>220</v>
      </c>
      <c r="K263" s="1" t="s">
        <v>118</v>
      </c>
      <c r="L263" s="1" t="s">
        <v>37</v>
      </c>
      <c r="M263" s="1" t="s">
        <v>49</v>
      </c>
      <c r="N263" s="1">
        <v>3</v>
      </c>
      <c r="O263" s="1">
        <v>550</v>
      </c>
      <c r="P263" s="1">
        <f t="shared" si="24"/>
        <v>1650</v>
      </c>
      <c r="Q263" s="1">
        <v>10</v>
      </c>
      <c r="R263" s="1">
        <f t="shared" si="25"/>
        <v>165</v>
      </c>
      <c r="S263" s="1">
        <f t="shared" si="26"/>
        <v>1485</v>
      </c>
      <c r="T263" s="1">
        <v>0.47</v>
      </c>
      <c r="U263" s="1">
        <f t="shared" si="27"/>
        <v>697.94999999999993</v>
      </c>
      <c r="V263" s="1">
        <f t="shared" si="28"/>
        <v>787.05000000000007</v>
      </c>
      <c r="W263" s="4">
        <f t="shared" si="29"/>
        <v>0.53</v>
      </c>
      <c r="X263" s="1" t="s">
        <v>147</v>
      </c>
      <c r="Y263" s="1" t="s">
        <v>72</v>
      </c>
      <c r="Z263" s="1" t="s">
        <v>41</v>
      </c>
      <c r="AA263" s="2">
        <v>45739</v>
      </c>
      <c r="AB263" s="1">
        <v>4</v>
      </c>
      <c r="AC263" s="9" t="s">
        <v>42</v>
      </c>
    </row>
    <row r="264" spans="1:29">
      <c r="A264" s="11" t="s">
        <v>704</v>
      </c>
      <c r="B264" s="2">
        <v>45736</v>
      </c>
      <c r="C264" s="1">
        <v>2025</v>
      </c>
      <c r="D264" s="1" t="s">
        <v>615</v>
      </c>
      <c r="E264" s="1" t="s">
        <v>30</v>
      </c>
      <c r="F264" s="1" t="s">
        <v>44</v>
      </c>
      <c r="G264" s="1" t="s">
        <v>705</v>
      </c>
      <c r="H264" s="1" t="s">
        <v>89</v>
      </c>
      <c r="I264" s="1" t="s">
        <v>269</v>
      </c>
      <c r="J264" s="1" t="s">
        <v>70</v>
      </c>
      <c r="K264" s="1" t="s">
        <v>62</v>
      </c>
      <c r="L264" s="1" t="s">
        <v>37</v>
      </c>
      <c r="M264" s="1" t="s">
        <v>540</v>
      </c>
      <c r="N264" s="1">
        <v>2</v>
      </c>
      <c r="O264" s="1">
        <v>3860</v>
      </c>
      <c r="P264" s="1">
        <f t="shared" si="24"/>
        <v>7720</v>
      </c>
      <c r="Q264" s="1">
        <v>0</v>
      </c>
      <c r="R264" s="1">
        <f t="shared" si="25"/>
        <v>0</v>
      </c>
      <c r="S264" s="1">
        <f t="shared" si="26"/>
        <v>7720</v>
      </c>
      <c r="T264" s="1">
        <v>0.47</v>
      </c>
      <c r="U264" s="1">
        <f t="shared" si="27"/>
        <v>3628.3999999999996</v>
      </c>
      <c r="V264" s="1">
        <f t="shared" si="28"/>
        <v>4091.6000000000004</v>
      </c>
      <c r="W264" s="4">
        <f t="shared" si="29"/>
        <v>0.53</v>
      </c>
      <c r="X264" s="1" t="s">
        <v>147</v>
      </c>
      <c r="Y264" s="1" t="s">
        <v>57</v>
      </c>
      <c r="Z264" s="1" t="s">
        <v>41</v>
      </c>
      <c r="AA264" s="2">
        <v>45742</v>
      </c>
      <c r="AB264" s="1">
        <v>5</v>
      </c>
      <c r="AC264" s="9" t="s">
        <v>42</v>
      </c>
    </row>
    <row r="265" spans="1:29">
      <c r="A265" s="11" t="s">
        <v>706</v>
      </c>
      <c r="B265" s="2">
        <v>45738</v>
      </c>
      <c r="C265" s="1">
        <v>2025</v>
      </c>
      <c r="D265" s="1" t="s">
        <v>615</v>
      </c>
      <c r="E265" s="1" t="s">
        <v>30</v>
      </c>
      <c r="F265" s="1" t="s">
        <v>99</v>
      </c>
      <c r="G265" s="1" t="s">
        <v>707</v>
      </c>
      <c r="H265" s="1" t="s">
        <v>33</v>
      </c>
      <c r="I265" s="1" t="s">
        <v>258</v>
      </c>
      <c r="J265" s="1" t="s">
        <v>117</v>
      </c>
      <c r="K265" s="1" t="s">
        <v>118</v>
      </c>
      <c r="L265" s="1" t="s">
        <v>85</v>
      </c>
      <c r="M265" s="1" t="s">
        <v>146</v>
      </c>
      <c r="N265" s="1">
        <v>1</v>
      </c>
      <c r="O265" s="1">
        <v>5000</v>
      </c>
      <c r="P265" s="1">
        <f t="shared" si="24"/>
        <v>5000</v>
      </c>
      <c r="Q265" s="1">
        <v>5</v>
      </c>
      <c r="R265" s="1">
        <f t="shared" si="25"/>
        <v>250</v>
      </c>
      <c r="S265" s="1">
        <f t="shared" si="26"/>
        <v>4750</v>
      </c>
      <c r="T265" s="1">
        <v>0.5</v>
      </c>
      <c r="U265" s="1">
        <f t="shared" si="27"/>
        <v>2375</v>
      </c>
      <c r="V265" s="1">
        <f t="shared" si="28"/>
        <v>2375</v>
      </c>
      <c r="W265" s="4">
        <f t="shared" si="29"/>
        <v>0.5</v>
      </c>
      <c r="X265" s="1" t="s">
        <v>39</v>
      </c>
      <c r="Y265" s="1" t="s">
        <v>81</v>
      </c>
      <c r="Z265" s="1" t="s">
        <v>66</v>
      </c>
      <c r="AA265" s="1"/>
      <c r="AB265" s="1"/>
      <c r="AC265" s="9" t="s">
        <v>42</v>
      </c>
    </row>
    <row r="266" spans="1:29">
      <c r="A266" s="11" t="s">
        <v>708</v>
      </c>
      <c r="B266" s="2">
        <v>45738</v>
      </c>
      <c r="C266" s="1">
        <v>2025</v>
      </c>
      <c r="D266" s="1" t="s">
        <v>615</v>
      </c>
      <c r="E266" s="1" t="s">
        <v>30</v>
      </c>
      <c r="F266" s="1" t="s">
        <v>99</v>
      </c>
      <c r="G266" s="1" t="s">
        <v>133</v>
      </c>
      <c r="H266" s="1" t="s">
        <v>89</v>
      </c>
      <c r="I266" s="1" t="s">
        <v>134</v>
      </c>
      <c r="J266" s="1" t="s">
        <v>135</v>
      </c>
      <c r="K266" s="1" t="s">
        <v>36</v>
      </c>
      <c r="L266" s="1" t="s">
        <v>96</v>
      </c>
      <c r="M266" s="1" t="s">
        <v>436</v>
      </c>
      <c r="N266" s="1">
        <v>5</v>
      </c>
      <c r="O266" s="1">
        <v>800</v>
      </c>
      <c r="P266" s="1">
        <f t="shared" si="24"/>
        <v>4000</v>
      </c>
      <c r="Q266" s="1">
        <v>10</v>
      </c>
      <c r="R266" s="1">
        <f t="shared" si="25"/>
        <v>400</v>
      </c>
      <c r="S266" s="1">
        <f t="shared" si="26"/>
        <v>3600</v>
      </c>
      <c r="T266" s="1">
        <v>0.62</v>
      </c>
      <c r="U266" s="1">
        <f t="shared" si="27"/>
        <v>2232</v>
      </c>
      <c r="V266" s="1">
        <f t="shared" si="28"/>
        <v>1368</v>
      </c>
      <c r="W266" s="4">
        <f t="shared" si="29"/>
        <v>0.38</v>
      </c>
      <c r="X266" s="1" t="s">
        <v>50</v>
      </c>
      <c r="Y266" s="1" t="s">
        <v>57</v>
      </c>
      <c r="Z266" s="1" t="s">
        <v>41</v>
      </c>
      <c r="AA266" s="2">
        <v>45739</v>
      </c>
      <c r="AB266" s="1">
        <v>5</v>
      </c>
      <c r="AC266" s="9" t="s">
        <v>42</v>
      </c>
    </row>
    <row r="267" spans="1:29">
      <c r="A267" s="11" t="s">
        <v>709</v>
      </c>
      <c r="B267" s="2">
        <v>45738</v>
      </c>
      <c r="C267" s="1">
        <v>2025</v>
      </c>
      <c r="D267" s="1" t="s">
        <v>615</v>
      </c>
      <c r="E267" s="1" t="s">
        <v>30</v>
      </c>
      <c r="F267" s="1" t="s">
        <v>99</v>
      </c>
      <c r="G267" s="1" t="s">
        <v>296</v>
      </c>
      <c r="H267" s="1" t="s">
        <v>33</v>
      </c>
      <c r="I267" s="1" t="s">
        <v>189</v>
      </c>
      <c r="J267" s="1" t="s">
        <v>190</v>
      </c>
      <c r="K267" s="1" t="s">
        <v>48</v>
      </c>
      <c r="L267" s="1" t="s">
        <v>63</v>
      </c>
      <c r="M267" s="1" t="s">
        <v>71</v>
      </c>
      <c r="N267" s="1">
        <v>2</v>
      </c>
      <c r="O267" s="1">
        <v>910</v>
      </c>
      <c r="P267" s="1">
        <f t="shared" si="24"/>
        <v>1820</v>
      </c>
      <c r="Q267" s="1">
        <v>0</v>
      </c>
      <c r="R267" s="1">
        <f t="shared" si="25"/>
        <v>0</v>
      </c>
      <c r="S267" s="1">
        <f t="shared" si="26"/>
        <v>1820</v>
      </c>
      <c r="T267" s="1">
        <v>0.35</v>
      </c>
      <c r="U267" s="1">
        <f t="shared" si="27"/>
        <v>637</v>
      </c>
      <c r="V267" s="1">
        <f t="shared" si="28"/>
        <v>1183</v>
      </c>
      <c r="W267" s="4">
        <f t="shared" si="29"/>
        <v>0.65</v>
      </c>
      <c r="X267" s="1" t="s">
        <v>39</v>
      </c>
      <c r="Y267" s="1" t="s">
        <v>81</v>
      </c>
      <c r="Z267" s="1" t="s">
        <v>120</v>
      </c>
      <c r="AA267" s="1"/>
      <c r="AB267" s="1"/>
      <c r="AC267" s="9" t="s">
        <v>42</v>
      </c>
    </row>
    <row r="268" spans="1:29">
      <c r="A268" s="11" t="s">
        <v>710</v>
      </c>
      <c r="B268" s="2">
        <v>45738</v>
      </c>
      <c r="C268" s="1">
        <v>2025</v>
      </c>
      <c r="D268" s="1" t="s">
        <v>615</v>
      </c>
      <c r="E268" s="1" t="s">
        <v>30</v>
      </c>
      <c r="F268" s="1" t="s">
        <v>99</v>
      </c>
      <c r="G268" s="1" t="s">
        <v>711</v>
      </c>
      <c r="H268" s="1" t="s">
        <v>89</v>
      </c>
      <c r="I268" s="1" t="s">
        <v>512</v>
      </c>
      <c r="J268" s="1" t="s">
        <v>77</v>
      </c>
      <c r="K268" s="1" t="s">
        <v>78</v>
      </c>
      <c r="L268" s="1" t="s">
        <v>63</v>
      </c>
      <c r="M268" s="1" t="s">
        <v>367</v>
      </c>
      <c r="N268" s="1">
        <v>3</v>
      </c>
      <c r="O268" s="1">
        <v>660</v>
      </c>
      <c r="P268" s="1">
        <f t="shared" si="24"/>
        <v>1980</v>
      </c>
      <c r="Q268" s="1">
        <v>0</v>
      </c>
      <c r="R268" s="1">
        <f t="shared" si="25"/>
        <v>0</v>
      </c>
      <c r="S268" s="1">
        <f t="shared" si="26"/>
        <v>1980</v>
      </c>
      <c r="T268" s="1">
        <v>0.35</v>
      </c>
      <c r="U268" s="1">
        <f t="shared" si="27"/>
        <v>693</v>
      </c>
      <c r="V268" s="1">
        <f t="shared" si="28"/>
        <v>1287</v>
      </c>
      <c r="W268" s="4">
        <f t="shared" si="29"/>
        <v>0.65</v>
      </c>
      <c r="X268" s="1" t="s">
        <v>92</v>
      </c>
      <c r="Y268" s="1" t="s">
        <v>40</v>
      </c>
      <c r="Z268" s="1" t="s">
        <v>120</v>
      </c>
      <c r="AA268" s="1"/>
      <c r="AB268" s="1"/>
      <c r="AC268" s="9" t="s">
        <v>42</v>
      </c>
    </row>
    <row r="269" spans="1:29">
      <c r="A269" s="11" t="s">
        <v>712</v>
      </c>
      <c r="B269" s="2">
        <v>45739</v>
      </c>
      <c r="C269" s="1">
        <v>2025</v>
      </c>
      <c r="D269" s="1" t="s">
        <v>615</v>
      </c>
      <c r="E269" s="1" t="s">
        <v>30</v>
      </c>
      <c r="F269" s="1" t="s">
        <v>126</v>
      </c>
      <c r="G269" s="1" t="s">
        <v>650</v>
      </c>
      <c r="H269" s="1" t="s">
        <v>33</v>
      </c>
      <c r="I269" s="1" t="s">
        <v>134</v>
      </c>
      <c r="J269" s="1" t="s">
        <v>135</v>
      </c>
      <c r="K269" s="1" t="s">
        <v>36</v>
      </c>
      <c r="L269" s="1" t="s">
        <v>150</v>
      </c>
      <c r="M269" s="1" t="s">
        <v>456</v>
      </c>
      <c r="N269" s="1">
        <v>2</v>
      </c>
      <c r="O269" s="1">
        <v>9770</v>
      </c>
      <c r="P269" s="1">
        <f t="shared" si="24"/>
        <v>19540</v>
      </c>
      <c r="Q269" s="1">
        <v>20</v>
      </c>
      <c r="R269" s="1">
        <f t="shared" si="25"/>
        <v>3908</v>
      </c>
      <c r="S269" s="1">
        <f t="shared" si="26"/>
        <v>15632</v>
      </c>
      <c r="T269" s="1">
        <v>0.52</v>
      </c>
      <c r="U269" s="1">
        <f t="shared" si="27"/>
        <v>8128.64</v>
      </c>
      <c r="V269" s="1">
        <f t="shared" si="28"/>
        <v>7503.36</v>
      </c>
      <c r="W269" s="4">
        <f t="shared" si="29"/>
        <v>0.48</v>
      </c>
      <c r="X269" s="1" t="s">
        <v>56</v>
      </c>
      <c r="Y269" s="1" t="s">
        <v>72</v>
      </c>
      <c r="Z269" s="1" t="s">
        <v>51</v>
      </c>
      <c r="AA269" s="2">
        <v>45740</v>
      </c>
      <c r="AB269" s="1"/>
      <c r="AC269" s="9" t="s">
        <v>42</v>
      </c>
    </row>
    <row r="270" spans="1:29">
      <c r="A270" s="11" t="s">
        <v>713</v>
      </c>
      <c r="B270" s="2">
        <v>45739</v>
      </c>
      <c r="C270" s="1">
        <v>2025</v>
      </c>
      <c r="D270" s="1" t="s">
        <v>615</v>
      </c>
      <c r="E270" s="1" t="s">
        <v>30</v>
      </c>
      <c r="F270" s="1" t="s">
        <v>126</v>
      </c>
      <c r="G270" s="1" t="s">
        <v>714</v>
      </c>
      <c r="H270" s="1" t="s">
        <v>33</v>
      </c>
      <c r="I270" s="1" t="s">
        <v>174</v>
      </c>
      <c r="J270" s="1" t="s">
        <v>108</v>
      </c>
      <c r="K270" s="1" t="s">
        <v>62</v>
      </c>
      <c r="L270" s="1" t="s">
        <v>179</v>
      </c>
      <c r="M270" s="1" t="s">
        <v>208</v>
      </c>
      <c r="N270" s="1">
        <v>2</v>
      </c>
      <c r="O270" s="1">
        <v>6070</v>
      </c>
      <c r="P270" s="1">
        <f t="shared" si="24"/>
        <v>12140</v>
      </c>
      <c r="Q270" s="1">
        <v>0</v>
      </c>
      <c r="R270" s="1">
        <f t="shared" si="25"/>
        <v>0</v>
      </c>
      <c r="S270" s="1">
        <f t="shared" si="26"/>
        <v>12140</v>
      </c>
      <c r="T270" s="1">
        <v>0.48</v>
      </c>
      <c r="U270" s="1">
        <f t="shared" si="27"/>
        <v>5827.2</v>
      </c>
      <c r="V270" s="1">
        <f t="shared" si="28"/>
        <v>6312.8</v>
      </c>
      <c r="W270" s="4">
        <f t="shared" si="29"/>
        <v>0.52</v>
      </c>
      <c r="X270" s="1" t="s">
        <v>147</v>
      </c>
      <c r="Y270" s="1" t="s">
        <v>57</v>
      </c>
      <c r="Z270" s="1" t="s">
        <v>41</v>
      </c>
      <c r="AA270" s="2">
        <v>45745</v>
      </c>
      <c r="AB270" s="1">
        <v>3</v>
      </c>
      <c r="AC270" s="9" t="s">
        <v>42</v>
      </c>
    </row>
    <row r="271" spans="1:29">
      <c r="A271" s="11" t="s">
        <v>715</v>
      </c>
      <c r="B271" s="2">
        <v>45740</v>
      </c>
      <c r="C271" s="1">
        <v>2025</v>
      </c>
      <c r="D271" s="1" t="s">
        <v>615</v>
      </c>
      <c r="E271" s="1" t="s">
        <v>30</v>
      </c>
      <c r="F271" s="1" t="s">
        <v>142</v>
      </c>
      <c r="G271" s="1" t="s">
        <v>716</v>
      </c>
      <c r="H271" s="1" t="s">
        <v>89</v>
      </c>
      <c r="I271" s="1" t="s">
        <v>717</v>
      </c>
      <c r="J271" s="1" t="s">
        <v>145</v>
      </c>
      <c r="K271" s="1" t="s">
        <v>130</v>
      </c>
      <c r="L271" s="1" t="s">
        <v>112</v>
      </c>
      <c r="M271" s="1" t="s">
        <v>340</v>
      </c>
      <c r="N271" s="1">
        <v>5</v>
      </c>
      <c r="O271" s="1">
        <v>33310</v>
      </c>
      <c r="P271" s="1">
        <f t="shared" si="24"/>
        <v>166550</v>
      </c>
      <c r="Q271" s="1">
        <v>20</v>
      </c>
      <c r="R271" s="1">
        <f t="shared" si="25"/>
        <v>33310</v>
      </c>
      <c r="S271" s="1">
        <f t="shared" si="26"/>
        <v>133240</v>
      </c>
      <c r="T271" s="1">
        <v>0.57999999999999996</v>
      </c>
      <c r="U271" s="1">
        <f t="shared" si="27"/>
        <v>77279.199999999997</v>
      </c>
      <c r="V271" s="1">
        <f t="shared" si="28"/>
        <v>55960.800000000003</v>
      </c>
      <c r="W271" s="4">
        <f t="shared" si="29"/>
        <v>0.42000000000000004</v>
      </c>
      <c r="X271" s="1" t="s">
        <v>147</v>
      </c>
      <c r="Y271" s="1" t="s">
        <v>81</v>
      </c>
      <c r="Z271" s="1" t="s">
        <v>66</v>
      </c>
      <c r="AA271" s="1"/>
      <c r="AB271" s="1"/>
      <c r="AC271" s="9" t="s">
        <v>42</v>
      </c>
    </row>
    <row r="272" spans="1:29">
      <c r="A272" s="11" t="s">
        <v>718</v>
      </c>
      <c r="B272" s="2">
        <v>45740</v>
      </c>
      <c r="C272" s="1">
        <v>2025</v>
      </c>
      <c r="D272" s="1" t="s">
        <v>615</v>
      </c>
      <c r="E272" s="1" t="s">
        <v>30</v>
      </c>
      <c r="F272" s="1" t="s">
        <v>142</v>
      </c>
      <c r="G272" s="1" t="s">
        <v>719</v>
      </c>
      <c r="H272" s="1" t="s">
        <v>33</v>
      </c>
      <c r="I272" s="1" t="s">
        <v>359</v>
      </c>
      <c r="J272" s="1" t="s">
        <v>251</v>
      </c>
      <c r="K272" s="1" t="s">
        <v>36</v>
      </c>
      <c r="L272" s="1" t="s">
        <v>85</v>
      </c>
      <c r="M272" s="1" t="s">
        <v>306</v>
      </c>
      <c r="N272" s="1">
        <v>1</v>
      </c>
      <c r="O272" s="1">
        <v>2270</v>
      </c>
      <c r="P272" s="1">
        <f t="shared" si="24"/>
        <v>2270</v>
      </c>
      <c r="Q272" s="1">
        <v>0</v>
      </c>
      <c r="R272" s="1">
        <f t="shared" si="25"/>
        <v>0</v>
      </c>
      <c r="S272" s="1">
        <f t="shared" si="26"/>
        <v>2270</v>
      </c>
      <c r="T272" s="1">
        <v>0.5</v>
      </c>
      <c r="U272" s="1">
        <f t="shared" si="27"/>
        <v>1135</v>
      </c>
      <c r="V272" s="1">
        <f t="shared" si="28"/>
        <v>1135</v>
      </c>
      <c r="W272" s="4">
        <f t="shared" si="29"/>
        <v>0.5</v>
      </c>
      <c r="X272" s="1" t="s">
        <v>39</v>
      </c>
      <c r="Y272" s="1" t="s">
        <v>72</v>
      </c>
      <c r="Z272" s="1" t="s">
        <v>120</v>
      </c>
      <c r="AA272" s="1"/>
      <c r="AB272" s="1"/>
      <c r="AC272" s="9" t="s">
        <v>42</v>
      </c>
    </row>
    <row r="273" spans="1:29">
      <c r="A273" s="11" t="s">
        <v>720</v>
      </c>
      <c r="B273" s="2">
        <v>45741</v>
      </c>
      <c r="C273" s="1">
        <v>2025</v>
      </c>
      <c r="D273" s="1" t="s">
        <v>615</v>
      </c>
      <c r="E273" s="1" t="s">
        <v>30</v>
      </c>
      <c r="F273" s="1" t="s">
        <v>167</v>
      </c>
      <c r="G273" s="1" t="s">
        <v>721</v>
      </c>
      <c r="H273" s="1" t="s">
        <v>89</v>
      </c>
      <c r="I273" s="1" t="s">
        <v>264</v>
      </c>
      <c r="J273" s="1" t="s">
        <v>265</v>
      </c>
      <c r="K273" s="1" t="s">
        <v>78</v>
      </c>
      <c r="L273" s="1" t="s">
        <v>37</v>
      </c>
      <c r="M273" s="1" t="s">
        <v>477</v>
      </c>
      <c r="N273" s="1">
        <v>4</v>
      </c>
      <c r="O273" s="1">
        <v>1170</v>
      </c>
      <c r="P273" s="1">
        <f t="shared" si="24"/>
        <v>4680</v>
      </c>
      <c r="Q273" s="1">
        <v>0</v>
      </c>
      <c r="R273" s="1">
        <f t="shared" si="25"/>
        <v>0</v>
      </c>
      <c r="S273" s="1">
        <f t="shared" si="26"/>
        <v>4680</v>
      </c>
      <c r="T273" s="1">
        <v>0.47</v>
      </c>
      <c r="U273" s="1">
        <f t="shared" si="27"/>
        <v>2199.6</v>
      </c>
      <c r="V273" s="1">
        <f t="shared" si="28"/>
        <v>2480.4</v>
      </c>
      <c r="W273" s="4">
        <f t="shared" si="29"/>
        <v>0.53</v>
      </c>
      <c r="X273" s="1" t="s">
        <v>50</v>
      </c>
      <c r="Y273" s="1" t="s">
        <v>81</v>
      </c>
      <c r="Z273" s="1" t="s">
        <v>51</v>
      </c>
      <c r="AA273" s="2">
        <v>45747</v>
      </c>
      <c r="AB273" s="1"/>
      <c r="AC273" s="9" t="s">
        <v>42</v>
      </c>
    </row>
    <row r="274" spans="1:29">
      <c r="A274" s="11" t="s">
        <v>722</v>
      </c>
      <c r="B274" s="2">
        <v>45742</v>
      </c>
      <c r="C274" s="1">
        <v>2025</v>
      </c>
      <c r="D274" s="1" t="s">
        <v>615</v>
      </c>
      <c r="E274" s="1" t="s">
        <v>30</v>
      </c>
      <c r="F274" s="1" t="s">
        <v>31</v>
      </c>
      <c r="G274" s="1" t="s">
        <v>723</v>
      </c>
      <c r="H274" s="1" t="s">
        <v>33</v>
      </c>
      <c r="I274" s="1" t="s">
        <v>219</v>
      </c>
      <c r="J274" s="1" t="s">
        <v>220</v>
      </c>
      <c r="K274" s="1" t="s">
        <v>118</v>
      </c>
      <c r="L274" s="1" t="s">
        <v>150</v>
      </c>
      <c r="M274" s="1" t="s">
        <v>294</v>
      </c>
      <c r="N274" s="1">
        <v>1</v>
      </c>
      <c r="O274" s="1">
        <v>3890</v>
      </c>
      <c r="P274" s="1">
        <f t="shared" si="24"/>
        <v>3890</v>
      </c>
      <c r="Q274" s="1">
        <v>30</v>
      </c>
      <c r="R274" s="1">
        <f t="shared" si="25"/>
        <v>1167</v>
      </c>
      <c r="S274" s="1">
        <f t="shared" si="26"/>
        <v>2723</v>
      </c>
      <c r="T274" s="1">
        <v>0.52</v>
      </c>
      <c r="U274" s="1">
        <f t="shared" si="27"/>
        <v>1415.96</v>
      </c>
      <c r="V274" s="1">
        <f t="shared" si="28"/>
        <v>1307.04</v>
      </c>
      <c r="W274" s="4">
        <f t="shared" si="29"/>
        <v>0.48</v>
      </c>
      <c r="X274" s="1" t="s">
        <v>104</v>
      </c>
      <c r="Y274" s="1" t="s">
        <v>57</v>
      </c>
      <c r="Z274" s="1" t="s">
        <v>51</v>
      </c>
      <c r="AA274" s="2">
        <v>45747</v>
      </c>
      <c r="AB274" s="1"/>
      <c r="AC274" s="9" t="s">
        <v>42</v>
      </c>
    </row>
    <row r="275" spans="1:29">
      <c r="A275" s="11" t="s">
        <v>724</v>
      </c>
      <c r="B275" s="2">
        <v>45742</v>
      </c>
      <c r="C275" s="1">
        <v>2025</v>
      </c>
      <c r="D275" s="1" t="s">
        <v>615</v>
      </c>
      <c r="E275" s="1" t="s">
        <v>30</v>
      </c>
      <c r="F275" s="1" t="s">
        <v>31</v>
      </c>
      <c r="G275" s="1" t="s">
        <v>725</v>
      </c>
      <c r="H275" s="1" t="s">
        <v>33</v>
      </c>
      <c r="I275" s="1" t="s">
        <v>90</v>
      </c>
      <c r="J275" s="1" t="s">
        <v>61</v>
      </c>
      <c r="K275" s="1" t="s">
        <v>62</v>
      </c>
      <c r="L275" s="1" t="s">
        <v>37</v>
      </c>
      <c r="M275" s="1" t="s">
        <v>91</v>
      </c>
      <c r="N275" s="1">
        <v>2</v>
      </c>
      <c r="O275" s="1">
        <v>2170</v>
      </c>
      <c r="P275" s="1">
        <f t="shared" si="24"/>
        <v>4340</v>
      </c>
      <c r="Q275" s="1">
        <v>0</v>
      </c>
      <c r="R275" s="1">
        <f t="shared" si="25"/>
        <v>0</v>
      </c>
      <c r="S275" s="1">
        <f t="shared" si="26"/>
        <v>4340</v>
      </c>
      <c r="T275" s="1">
        <v>0.47</v>
      </c>
      <c r="U275" s="1">
        <f t="shared" si="27"/>
        <v>2039.8</v>
      </c>
      <c r="V275" s="1">
        <f t="shared" si="28"/>
        <v>2300.1999999999998</v>
      </c>
      <c r="W275" s="4">
        <f t="shared" si="29"/>
        <v>0.52999999999999992</v>
      </c>
      <c r="X275" s="1" t="s">
        <v>65</v>
      </c>
      <c r="Y275" s="1" t="s">
        <v>57</v>
      </c>
      <c r="Z275" s="1" t="s">
        <v>41</v>
      </c>
      <c r="AA275" s="2">
        <v>45748</v>
      </c>
      <c r="AB275" s="1">
        <v>3</v>
      </c>
      <c r="AC275" s="9" t="s">
        <v>42</v>
      </c>
    </row>
    <row r="276" spans="1:29">
      <c r="A276" s="11" t="s">
        <v>726</v>
      </c>
      <c r="B276" s="2">
        <v>45742</v>
      </c>
      <c r="C276" s="1">
        <v>2025</v>
      </c>
      <c r="D276" s="1" t="s">
        <v>615</v>
      </c>
      <c r="E276" s="1" t="s">
        <v>30</v>
      </c>
      <c r="F276" s="1" t="s">
        <v>31</v>
      </c>
      <c r="G276" s="1" t="s">
        <v>727</v>
      </c>
      <c r="H276" s="1" t="s">
        <v>33</v>
      </c>
      <c r="I276" s="1" t="s">
        <v>258</v>
      </c>
      <c r="J276" s="1" t="s">
        <v>117</v>
      </c>
      <c r="K276" s="1" t="s">
        <v>118</v>
      </c>
      <c r="L276" s="1" t="s">
        <v>179</v>
      </c>
      <c r="M276" s="1" t="s">
        <v>208</v>
      </c>
      <c r="N276" s="1">
        <v>2</v>
      </c>
      <c r="O276" s="1">
        <v>5200</v>
      </c>
      <c r="P276" s="1">
        <f t="shared" si="24"/>
        <v>10400</v>
      </c>
      <c r="Q276" s="1">
        <v>0</v>
      </c>
      <c r="R276" s="1">
        <f t="shared" si="25"/>
        <v>0</v>
      </c>
      <c r="S276" s="1">
        <f t="shared" si="26"/>
        <v>10400</v>
      </c>
      <c r="T276" s="1">
        <v>0.48</v>
      </c>
      <c r="U276" s="1">
        <f t="shared" si="27"/>
        <v>4992</v>
      </c>
      <c r="V276" s="1">
        <f t="shared" si="28"/>
        <v>5408</v>
      </c>
      <c r="W276" s="4">
        <f t="shared" si="29"/>
        <v>0.52</v>
      </c>
      <c r="X276" s="1" t="s">
        <v>65</v>
      </c>
      <c r="Y276" s="1" t="s">
        <v>81</v>
      </c>
      <c r="Z276" s="1" t="s">
        <v>41</v>
      </c>
      <c r="AA276" s="2">
        <v>45744</v>
      </c>
      <c r="AB276" s="1">
        <v>5</v>
      </c>
      <c r="AC276" s="9" t="s">
        <v>42</v>
      </c>
    </row>
    <row r="277" spans="1:29">
      <c r="A277" s="11" t="s">
        <v>728</v>
      </c>
      <c r="B277" s="2">
        <v>45742</v>
      </c>
      <c r="C277" s="1">
        <v>2025</v>
      </c>
      <c r="D277" s="1" t="s">
        <v>615</v>
      </c>
      <c r="E277" s="1" t="s">
        <v>30</v>
      </c>
      <c r="F277" s="1" t="s">
        <v>31</v>
      </c>
      <c r="G277" s="1" t="s">
        <v>729</v>
      </c>
      <c r="H277" s="1" t="s">
        <v>33</v>
      </c>
      <c r="I277" s="1" t="s">
        <v>371</v>
      </c>
      <c r="J277" s="1" t="s">
        <v>265</v>
      </c>
      <c r="K277" s="1" t="s">
        <v>78</v>
      </c>
      <c r="L277" s="1" t="s">
        <v>85</v>
      </c>
      <c r="M277" s="1" t="s">
        <v>343</v>
      </c>
      <c r="N277" s="1">
        <v>1</v>
      </c>
      <c r="O277" s="1">
        <v>4440</v>
      </c>
      <c r="P277" s="1">
        <f t="shared" si="24"/>
        <v>4440</v>
      </c>
      <c r="Q277" s="1">
        <v>20</v>
      </c>
      <c r="R277" s="1">
        <f t="shared" si="25"/>
        <v>888</v>
      </c>
      <c r="S277" s="1">
        <f t="shared" si="26"/>
        <v>3552</v>
      </c>
      <c r="T277" s="1">
        <v>0.5</v>
      </c>
      <c r="U277" s="1">
        <f t="shared" si="27"/>
        <v>1776</v>
      </c>
      <c r="V277" s="1">
        <f t="shared" si="28"/>
        <v>1776</v>
      </c>
      <c r="W277" s="4">
        <f t="shared" si="29"/>
        <v>0.5</v>
      </c>
      <c r="X277" s="1" t="s">
        <v>147</v>
      </c>
      <c r="Y277" s="1" t="s">
        <v>40</v>
      </c>
      <c r="Z277" s="1" t="s">
        <v>41</v>
      </c>
      <c r="AA277" s="2">
        <v>45743</v>
      </c>
      <c r="AB277" s="1">
        <v>5</v>
      </c>
      <c r="AC277" s="9" t="s">
        <v>42</v>
      </c>
    </row>
    <row r="278" spans="1:29">
      <c r="A278" s="11" t="s">
        <v>730</v>
      </c>
      <c r="B278" s="2">
        <v>45742</v>
      </c>
      <c r="C278" s="1">
        <v>2025</v>
      </c>
      <c r="D278" s="1" t="s">
        <v>615</v>
      </c>
      <c r="E278" s="1" t="s">
        <v>30</v>
      </c>
      <c r="F278" s="1" t="s">
        <v>31</v>
      </c>
      <c r="G278" s="1" t="s">
        <v>335</v>
      </c>
      <c r="H278" s="1" t="s">
        <v>89</v>
      </c>
      <c r="I278" s="1" t="s">
        <v>107</v>
      </c>
      <c r="J278" s="1" t="s">
        <v>108</v>
      </c>
      <c r="K278" s="1" t="s">
        <v>62</v>
      </c>
      <c r="L278" s="1" t="s">
        <v>179</v>
      </c>
      <c r="M278" s="1" t="s">
        <v>243</v>
      </c>
      <c r="N278" s="1">
        <v>3</v>
      </c>
      <c r="O278" s="1">
        <v>7370</v>
      </c>
      <c r="P278" s="1">
        <f t="shared" si="24"/>
        <v>22110</v>
      </c>
      <c r="Q278" s="1">
        <v>5</v>
      </c>
      <c r="R278" s="1">
        <f t="shared" si="25"/>
        <v>1105.5</v>
      </c>
      <c r="S278" s="1">
        <f t="shared" si="26"/>
        <v>21004.5</v>
      </c>
      <c r="T278" s="1">
        <v>0.48</v>
      </c>
      <c r="U278" s="1">
        <f t="shared" si="27"/>
        <v>10082.16</v>
      </c>
      <c r="V278" s="1">
        <f t="shared" si="28"/>
        <v>10922.34</v>
      </c>
      <c r="W278" s="4">
        <f t="shared" si="29"/>
        <v>0.52</v>
      </c>
      <c r="X278" s="1" t="s">
        <v>92</v>
      </c>
      <c r="Y278" s="1" t="s">
        <v>72</v>
      </c>
      <c r="Z278" s="1" t="s">
        <v>41</v>
      </c>
      <c r="AA278" s="2">
        <v>45746</v>
      </c>
      <c r="AB278" s="1">
        <v>3</v>
      </c>
      <c r="AC278" s="9" t="s">
        <v>42</v>
      </c>
    </row>
    <row r="279" spans="1:29">
      <c r="A279" s="11" t="s">
        <v>731</v>
      </c>
      <c r="B279" s="2">
        <v>45743</v>
      </c>
      <c r="C279" s="1">
        <v>2025</v>
      </c>
      <c r="D279" s="1" t="s">
        <v>615</v>
      </c>
      <c r="E279" s="1" t="s">
        <v>30</v>
      </c>
      <c r="F279" s="1" t="s">
        <v>44</v>
      </c>
      <c r="G279" s="1" t="s">
        <v>616</v>
      </c>
      <c r="H279" s="1" t="s">
        <v>33</v>
      </c>
      <c r="I279" s="1" t="s">
        <v>154</v>
      </c>
      <c r="J279" s="1" t="s">
        <v>155</v>
      </c>
      <c r="K279" s="1" t="s">
        <v>48</v>
      </c>
      <c r="L279" s="1" t="s">
        <v>79</v>
      </c>
      <c r="M279" s="1" t="s">
        <v>80</v>
      </c>
      <c r="N279" s="1">
        <v>1</v>
      </c>
      <c r="O279" s="1">
        <v>2400</v>
      </c>
      <c r="P279" s="1">
        <f t="shared" si="24"/>
        <v>2400</v>
      </c>
      <c r="Q279" s="1">
        <v>0</v>
      </c>
      <c r="R279" s="1">
        <f t="shared" si="25"/>
        <v>0</v>
      </c>
      <c r="S279" s="1">
        <f t="shared" si="26"/>
        <v>2400</v>
      </c>
      <c r="T279" s="1">
        <v>0.45</v>
      </c>
      <c r="U279" s="1">
        <f t="shared" si="27"/>
        <v>1080</v>
      </c>
      <c r="V279" s="1">
        <f t="shared" si="28"/>
        <v>1320</v>
      </c>
      <c r="W279" s="4">
        <f t="shared" si="29"/>
        <v>0.55000000000000004</v>
      </c>
      <c r="X279" s="1" t="s">
        <v>147</v>
      </c>
      <c r="Y279" s="1" t="s">
        <v>40</v>
      </c>
      <c r="Z279" s="1" t="s">
        <v>51</v>
      </c>
      <c r="AA279" s="2">
        <v>45750</v>
      </c>
      <c r="AB279" s="1"/>
      <c r="AC279" s="9" t="s">
        <v>42</v>
      </c>
    </row>
    <row r="280" spans="1:29">
      <c r="A280" s="11" t="s">
        <v>732</v>
      </c>
      <c r="B280" s="2">
        <v>45743</v>
      </c>
      <c r="C280" s="1">
        <v>2025</v>
      </c>
      <c r="D280" s="1" t="s">
        <v>615</v>
      </c>
      <c r="E280" s="1" t="s">
        <v>30</v>
      </c>
      <c r="F280" s="1" t="s">
        <v>44</v>
      </c>
      <c r="G280" s="1" t="s">
        <v>200</v>
      </c>
      <c r="H280" s="1" t="s">
        <v>33</v>
      </c>
      <c r="I280" s="1" t="s">
        <v>144</v>
      </c>
      <c r="J280" s="1" t="s">
        <v>145</v>
      </c>
      <c r="K280" s="1" t="s">
        <v>130</v>
      </c>
      <c r="L280" s="1" t="s">
        <v>79</v>
      </c>
      <c r="M280" s="1" t="s">
        <v>545</v>
      </c>
      <c r="N280" s="1">
        <v>2</v>
      </c>
      <c r="O280" s="1">
        <v>760</v>
      </c>
      <c r="P280" s="1">
        <f t="shared" si="24"/>
        <v>1520</v>
      </c>
      <c r="Q280" s="1">
        <v>15</v>
      </c>
      <c r="R280" s="1">
        <f t="shared" si="25"/>
        <v>228</v>
      </c>
      <c r="S280" s="1">
        <f t="shared" si="26"/>
        <v>1292</v>
      </c>
      <c r="T280" s="1">
        <v>0.45</v>
      </c>
      <c r="U280" s="1">
        <f t="shared" si="27"/>
        <v>581.4</v>
      </c>
      <c r="V280" s="1">
        <f t="shared" si="28"/>
        <v>710.6</v>
      </c>
      <c r="W280" s="4">
        <f t="shared" si="29"/>
        <v>0.55000000000000004</v>
      </c>
      <c r="X280" s="1" t="s">
        <v>56</v>
      </c>
      <c r="Y280" s="1" t="s">
        <v>81</v>
      </c>
      <c r="Z280" s="1" t="s">
        <v>120</v>
      </c>
      <c r="AA280" s="1"/>
      <c r="AB280" s="1"/>
      <c r="AC280" s="9" t="s">
        <v>42</v>
      </c>
    </row>
    <row r="281" spans="1:29">
      <c r="A281" s="11" t="s">
        <v>733</v>
      </c>
      <c r="B281" s="2">
        <v>45743</v>
      </c>
      <c r="C281" s="1">
        <v>2025</v>
      </c>
      <c r="D281" s="1" t="s">
        <v>615</v>
      </c>
      <c r="E281" s="1" t="s">
        <v>30</v>
      </c>
      <c r="F281" s="1" t="s">
        <v>44</v>
      </c>
      <c r="G281" s="1" t="s">
        <v>734</v>
      </c>
      <c r="H281" s="1" t="s">
        <v>33</v>
      </c>
      <c r="I281" s="1" t="s">
        <v>551</v>
      </c>
      <c r="J281" s="1" t="s">
        <v>155</v>
      </c>
      <c r="K281" s="1" t="s">
        <v>48</v>
      </c>
      <c r="L281" s="1" t="s">
        <v>150</v>
      </c>
      <c r="M281" s="1" t="s">
        <v>151</v>
      </c>
      <c r="N281" s="1">
        <v>2</v>
      </c>
      <c r="O281" s="1">
        <v>2550</v>
      </c>
      <c r="P281" s="1">
        <f t="shared" si="24"/>
        <v>5100</v>
      </c>
      <c r="Q281" s="1">
        <v>10</v>
      </c>
      <c r="R281" s="1">
        <f t="shared" si="25"/>
        <v>510</v>
      </c>
      <c r="S281" s="1">
        <f t="shared" si="26"/>
        <v>4590</v>
      </c>
      <c r="T281" s="1">
        <v>0.52</v>
      </c>
      <c r="U281" s="1">
        <f t="shared" si="27"/>
        <v>2386.8000000000002</v>
      </c>
      <c r="V281" s="1">
        <f t="shared" si="28"/>
        <v>2203.1999999999998</v>
      </c>
      <c r="W281" s="4">
        <f t="shared" si="29"/>
        <v>0.48</v>
      </c>
      <c r="X281" s="1" t="s">
        <v>147</v>
      </c>
      <c r="Y281" s="1" t="s">
        <v>81</v>
      </c>
      <c r="Z281" s="1" t="s">
        <v>41</v>
      </c>
      <c r="AA281" s="2">
        <v>45745</v>
      </c>
      <c r="AB281" s="1">
        <v>4</v>
      </c>
      <c r="AC281" s="9" t="s">
        <v>42</v>
      </c>
    </row>
    <row r="282" spans="1:29">
      <c r="A282" s="11" t="s">
        <v>735</v>
      </c>
      <c r="B282" s="2">
        <v>45743</v>
      </c>
      <c r="C282" s="1">
        <v>2025</v>
      </c>
      <c r="D282" s="1" t="s">
        <v>615</v>
      </c>
      <c r="E282" s="1" t="s">
        <v>30</v>
      </c>
      <c r="F282" s="1" t="s">
        <v>44</v>
      </c>
      <c r="G282" s="1" t="s">
        <v>212</v>
      </c>
      <c r="H282" s="1" t="s">
        <v>89</v>
      </c>
      <c r="I282" s="1" t="s">
        <v>163</v>
      </c>
      <c r="J282" s="1" t="s">
        <v>164</v>
      </c>
      <c r="K282" s="1" t="s">
        <v>130</v>
      </c>
      <c r="L282" s="1" t="s">
        <v>150</v>
      </c>
      <c r="M282" s="1" t="s">
        <v>255</v>
      </c>
      <c r="N282" s="1">
        <v>2</v>
      </c>
      <c r="O282" s="1">
        <v>7960</v>
      </c>
      <c r="P282" s="1">
        <f t="shared" si="24"/>
        <v>15920</v>
      </c>
      <c r="Q282" s="1">
        <v>0</v>
      </c>
      <c r="R282" s="1">
        <f t="shared" si="25"/>
        <v>0</v>
      </c>
      <c r="S282" s="1">
        <f t="shared" si="26"/>
        <v>15920</v>
      </c>
      <c r="T282" s="1">
        <v>0.52</v>
      </c>
      <c r="U282" s="1">
        <f t="shared" si="27"/>
        <v>8278.4</v>
      </c>
      <c r="V282" s="1">
        <f t="shared" si="28"/>
        <v>7641.6</v>
      </c>
      <c r="W282" s="4">
        <f t="shared" si="29"/>
        <v>0.48000000000000004</v>
      </c>
      <c r="X282" s="1" t="s">
        <v>147</v>
      </c>
      <c r="Y282" s="1" t="s">
        <v>40</v>
      </c>
      <c r="Z282" s="1" t="s">
        <v>22</v>
      </c>
      <c r="AA282" s="1"/>
      <c r="AB282" s="1"/>
      <c r="AC282" s="9" t="s">
        <v>93</v>
      </c>
    </row>
    <row r="283" spans="1:29">
      <c r="A283" s="11" t="s">
        <v>736</v>
      </c>
      <c r="B283" s="2">
        <v>45743</v>
      </c>
      <c r="C283" s="1">
        <v>2025</v>
      </c>
      <c r="D283" s="1" t="s">
        <v>615</v>
      </c>
      <c r="E283" s="1" t="s">
        <v>30</v>
      </c>
      <c r="F283" s="1" t="s">
        <v>44</v>
      </c>
      <c r="G283" s="1" t="s">
        <v>431</v>
      </c>
      <c r="H283" s="1" t="s">
        <v>89</v>
      </c>
      <c r="I283" s="1" t="s">
        <v>116</v>
      </c>
      <c r="J283" s="1" t="s">
        <v>117</v>
      </c>
      <c r="K283" s="1" t="s">
        <v>118</v>
      </c>
      <c r="L283" s="1" t="s">
        <v>150</v>
      </c>
      <c r="M283" s="1" t="s">
        <v>229</v>
      </c>
      <c r="N283" s="1">
        <v>1</v>
      </c>
      <c r="O283" s="1">
        <v>1230</v>
      </c>
      <c r="P283" s="1">
        <f t="shared" si="24"/>
        <v>1230</v>
      </c>
      <c r="Q283" s="1">
        <v>0</v>
      </c>
      <c r="R283" s="1">
        <f t="shared" si="25"/>
        <v>0</v>
      </c>
      <c r="S283" s="1">
        <f t="shared" si="26"/>
        <v>1230</v>
      </c>
      <c r="T283" s="1">
        <v>0.52</v>
      </c>
      <c r="U283" s="1">
        <f t="shared" si="27"/>
        <v>639.6</v>
      </c>
      <c r="V283" s="1">
        <f t="shared" si="28"/>
        <v>590.4</v>
      </c>
      <c r="W283" s="4">
        <f t="shared" si="29"/>
        <v>0.48</v>
      </c>
      <c r="X283" s="1" t="s">
        <v>39</v>
      </c>
      <c r="Y283" s="1" t="s">
        <v>81</v>
      </c>
      <c r="Z283" s="1" t="s">
        <v>41</v>
      </c>
      <c r="AA283" s="2">
        <v>45745</v>
      </c>
      <c r="AB283" s="1">
        <v>4</v>
      </c>
      <c r="AC283" s="9" t="s">
        <v>42</v>
      </c>
    </row>
    <row r="284" spans="1:29">
      <c r="A284" s="11" t="s">
        <v>737</v>
      </c>
      <c r="B284" s="2">
        <v>45744</v>
      </c>
      <c r="C284" s="1">
        <v>2025</v>
      </c>
      <c r="D284" s="1" t="s">
        <v>615</v>
      </c>
      <c r="E284" s="1" t="s">
        <v>30</v>
      </c>
      <c r="F284" s="1" t="s">
        <v>74</v>
      </c>
      <c r="G284" s="1" t="s">
        <v>656</v>
      </c>
      <c r="H284" s="1" t="s">
        <v>33</v>
      </c>
      <c r="I284" s="1" t="s">
        <v>301</v>
      </c>
      <c r="J284" s="1" t="s">
        <v>129</v>
      </c>
      <c r="K284" s="1" t="s">
        <v>130</v>
      </c>
      <c r="L284" s="1" t="s">
        <v>96</v>
      </c>
      <c r="M284" s="1" t="s">
        <v>481</v>
      </c>
      <c r="N284" s="1">
        <v>4</v>
      </c>
      <c r="O284" s="1">
        <v>860</v>
      </c>
      <c r="P284" s="1">
        <f t="shared" si="24"/>
        <v>3440</v>
      </c>
      <c r="Q284" s="1">
        <v>25</v>
      </c>
      <c r="R284" s="1">
        <f t="shared" si="25"/>
        <v>860</v>
      </c>
      <c r="S284" s="1">
        <f t="shared" si="26"/>
        <v>2580</v>
      </c>
      <c r="T284" s="1">
        <v>0.62</v>
      </c>
      <c r="U284" s="1">
        <f t="shared" si="27"/>
        <v>1599.6</v>
      </c>
      <c r="V284" s="1">
        <f t="shared" si="28"/>
        <v>980.40000000000009</v>
      </c>
      <c r="W284" s="4">
        <f t="shared" si="29"/>
        <v>0.38000000000000006</v>
      </c>
      <c r="X284" s="1" t="s">
        <v>39</v>
      </c>
      <c r="Y284" s="1" t="s">
        <v>81</v>
      </c>
      <c r="Z284" s="1" t="s">
        <v>66</v>
      </c>
      <c r="AA284" s="1"/>
      <c r="AB284" s="1"/>
      <c r="AC284" s="9" t="s">
        <v>42</v>
      </c>
    </row>
    <row r="285" spans="1:29">
      <c r="A285" s="11" t="s">
        <v>738</v>
      </c>
      <c r="B285" s="2">
        <v>45744</v>
      </c>
      <c r="C285" s="1">
        <v>2025</v>
      </c>
      <c r="D285" s="1" t="s">
        <v>615</v>
      </c>
      <c r="E285" s="1" t="s">
        <v>30</v>
      </c>
      <c r="F285" s="1" t="s">
        <v>74</v>
      </c>
      <c r="G285" s="1" t="s">
        <v>739</v>
      </c>
      <c r="H285" s="1" t="s">
        <v>33</v>
      </c>
      <c r="I285" s="1" t="s">
        <v>239</v>
      </c>
      <c r="J285" s="1" t="s">
        <v>228</v>
      </c>
      <c r="K285" s="1" t="s">
        <v>78</v>
      </c>
      <c r="L285" s="1" t="s">
        <v>112</v>
      </c>
      <c r="M285" s="1" t="s">
        <v>198</v>
      </c>
      <c r="N285" s="1">
        <v>1</v>
      </c>
      <c r="O285" s="1">
        <v>43740</v>
      </c>
      <c r="P285" s="1">
        <f t="shared" si="24"/>
        <v>43740</v>
      </c>
      <c r="Q285" s="1">
        <v>20</v>
      </c>
      <c r="R285" s="1">
        <f t="shared" si="25"/>
        <v>8748</v>
      </c>
      <c r="S285" s="1">
        <f t="shared" si="26"/>
        <v>34992</v>
      </c>
      <c r="T285" s="1">
        <v>0.57999999999999996</v>
      </c>
      <c r="U285" s="1">
        <f t="shared" si="27"/>
        <v>20295.359999999997</v>
      </c>
      <c r="V285" s="1">
        <f t="shared" si="28"/>
        <v>14696.640000000003</v>
      </c>
      <c r="W285" s="4">
        <f t="shared" si="29"/>
        <v>0.4200000000000001</v>
      </c>
      <c r="X285" s="1" t="s">
        <v>65</v>
      </c>
      <c r="Y285" s="1" t="s">
        <v>72</v>
      </c>
      <c r="Z285" s="1" t="s">
        <v>120</v>
      </c>
      <c r="AA285" s="1"/>
      <c r="AB285" s="1"/>
      <c r="AC285" s="9" t="s">
        <v>42</v>
      </c>
    </row>
    <row r="286" spans="1:29">
      <c r="A286" s="11" t="s">
        <v>740</v>
      </c>
      <c r="B286" s="2">
        <v>45744</v>
      </c>
      <c r="C286" s="1">
        <v>2025</v>
      </c>
      <c r="D286" s="1" t="s">
        <v>615</v>
      </c>
      <c r="E286" s="1" t="s">
        <v>30</v>
      </c>
      <c r="F286" s="1" t="s">
        <v>74</v>
      </c>
      <c r="G286" s="1" t="s">
        <v>308</v>
      </c>
      <c r="H286" s="1" t="s">
        <v>33</v>
      </c>
      <c r="I286" s="1" t="s">
        <v>309</v>
      </c>
      <c r="J286" s="1" t="s">
        <v>170</v>
      </c>
      <c r="K286" s="1" t="s">
        <v>130</v>
      </c>
      <c r="L286" s="1" t="s">
        <v>112</v>
      </c>
      <c r="M286" s="1" t="s">
        <v>221</v>
      </c>
      <c r="N286" s="1">
        <v>3</v>
      </c>
      <c r="O286" s="1">
        <v>82390</v>
      </c>
      <c r="P286" s="1">
        <f t="shared" si="24"/>
        <v>247170</v>
      </c>
      <c r="Q286" s="1">
        <v>5</v>
      </c>
      <c r="R286" s="1">
        <f t="shared" si="25"/>
        <v>12358.5</v>
      </c>
      <c r="S286" s="1">
        <f t="shared" si="26"/>
        <v>234811.5</v>
      </c>
      <c r="T286" s="1">
        <v>0.57999999999999996</v>
      </c>
      <c r="U286" s="1">
        <f t="shared" si="27"/>
        <v>136190.66999999998</v>
      </c>
      <c r="V286" s="1">
        <f t="shared" si="28"/>
        <v>98620.830000000016</v>
      </c>
      <c r="W286" s="4">
        <f t="shared" si="29"/>
        <v>0.4200000000000001</v>
      </c>
      <c r="X286" s="1" t="s">
        <v>104</v>
      </c>
      <c r="Y286" s="1" t="s">
        <v>81</v>
      </c>
      <c r="Z286" s="1" t="s">
        <v>51</v>
      </c>
      <c r="AA286" s="2">
        <v>45751</v>
      </c>
      <c r="AB286" s="1"/>
      <c r="AC286" s="9" t="s">
        <v>42</v>
      </c>
    </row>
    <row r="287" spans="1:29">
      <c r="A287" s="11" t="s">
        <v>741</v>
      </c>
      <c r="B287" s="2">
        <v>45745</v>
      </c>
      <c r="C287" s="1">
        <v>2025</v>
      </c>
      <c r="D287" s="1" t="s">
        <v>615</v>
      </c>
      <c r="E287" s="1" t="s">
        <v>30</v>
      </c>
      <c r="F287" s="1" t="s">
        <v>99</v>
      </c>
      <c r="G287" s="1" t="s">
        <v>604</v>
      </c>
      <c r="H287" s="1" t="s">
        <v>89</v>
      </c>
      <c r="I287" s="1" t="s">
        <v>551</v>
      </c>
      <c r="J287" s="1" t="s">
        <v>155</v>
      </c>
      <c r="K287" s="1" t="s">
        <v>48</v>
      </c>
      <c r="L287" s="1" t="s">
        <v>112</v>
      </c>
      <c r="M287" s="1" t="s">
        <v>252</v>
      </c>
      <c r="N287" s="1">
        <v>5</v>
      </c>
      <c r="O287" s="1">
        <v>27300</v>
      </c>
      <c r="P287" s="1">
        <f t="shared" si="24"/>
        <v>136500</v>
      </c>
      <c r="Q287" s="1">
        <v>10</v>
      </c>
      <c r="R287" s="1">
        <f t="shared" si="25"/>
        <v>13650</v>
      </c>
      <c r="S287" s="1">
        <f t="shared" si="26"/>
        <v>122850</v>
      </c>
      <c r="T287" s="1">
        <v>0.57999999999999996</v>
      </c>
      <c r="U287" s="1">
        <f t="shared" si="27"/>
        <v>71253</v>
      </c>
      <c r="V287" s="1">
        <f t="shared" si="28"/>
        <v>51597</v>
      </c>
      <c r="W287" s="4">
        <f t="shared" si="29"/>
        <v>0.42</v>
      </c>
      <c r="X287" s="1" t="s">
        <v>39</v>
      </c>
      <c r="Y287" s="1" t="s">
        <v>72</v>
      </c>
      <c r="Z287" s="1" t="s">
        <v>41</v>
      </c>
      <c r="AA287" s="2">
        <v>45749</v>
      </c>
      <c r="AB287" s="1">
        <v>3</v>
      </c>
      <c r="AC287" s="9" t="s">
        <v>42</v>
      </c>
    </row>
    <row r="288" spans="1:29">
      <c r="A288" s="11" t="s">
        <v>742</v>
      </c>
      <c r="B288" s="2">
        <v>45745</v>
      </c>
      <c r="C288" s="1">
        <v>2025</v>
      </c>
      <c r="D288" s="1" t="s">
        <v>615</v>
      </c>
      <c r="E288" s="1" t="s">
        <v>30</v>
      </c>
      <c r="F288" s="1" t="s">
        <v>99</v>
      </c>
      <c r="G288" s="1" t="s">
        <v>705</v>
      </c>
      <c r="H288" s="1" t="s">
        <v>89</v>
      </c>
      <c r="I288" s="1" t="s">
        <v>269</v>
      </c>
      <c r="J288" s="1" t="s">
        <v>70</v>
      </c>
      <c r="K288" s="1" t="s">
        <v>62</v>
      </c>
      <c r="L288" s="1" t="s">
        <v>79</v>
      </c>
      <c r="M288" s="1" t="s">
        <v>388</v>
      </c>
      <c r="N288" s="1">
        <v>2</v>
      </c>
      <c r="O288" s="1">
        <v>4560</v>
      </c>
      <c r="P288" s="1">
        <f t="shared" si="24"/>
        <v>9120</v>
      </c>
      <c r="Q288" s="1">
        <v>15</v>
      </c>
      <c r="R288" s="1">
        <f t="shared" si="25"/>
        <v>1368</v>
      </c>
      <c r="S288" s="1">
        <f t="shared" si="26"/>
        <v>7752</v>
      </c>
      <c r="T288" s="1">
        <v>0.45</v>
      </c>
      <c r="U288" s="1">
        <f t="shared" si="27"/>
        <v>3488.4</v>
      </c>
      <c r="V288" s="1">
        <f t="shared" si="28"/>
        <v>4263.6000000000004</v>
      </c>
      <c r="W288" s="4">
        <f t="shared" si="29"/>
        <v>0.55000000000000004</v>
      </c>
      <c r="X288" s="1" t="s">
        <v>56</v>
      </c>
      <c r="Y288" s="1" t="s">
        <v>81</v>
      </c>
      <c r="Z288" s="1" t="s">
        <v>41</v>
      </c>
      <c r="AA288" s="2">
        <v>45746</v>
      </c>
      <c r="AB288" s="1">
        <v>4</v>
      </c>
      <c r="AC288" s="9" t="s">
        <v>42</v>
      </c>
    </row>
    <row r="289" spans="1:29">
      <c r="A289" s="11" t="s">
        <v>743</v>
      </c>
      <c r="B289" s="2">
        <v>45746</v>
      </c>
      <c r="C289" s="1">
        <v>2025</v>
      </c>
      <c r="D289" s="1" t="s">
        <v>615</v>
      </c>
      <c r="E289" s="1" t="s">
        <v>30</v>
      </c>
      <c r="F289" s="1" t="s">
        <v>126</v>
      </c>
      <c r="G289" s="1" t="s">
        <v>744</v>
      </c>
      <c r="H289" s="1" t="s">
        <v>33</v>
      </c>
      <c r="I289" s="1" t="s">
        <v>219</v>
      </c>
      <c r="J289" s="1" t="s">
        <v>220</v>
      </c>
      <c r="K289" s="1" t="s">
        <v>118</v>
      </c>
      <c r="L289" s="1" t="s">
        <v>63</v>
      </c>
      <c r="M289" s="1" t="s">
        <v>109</v>
      </c>
      <c r="N289" s="1">
        <v>1</v>
      </c>
      <c r="O289" s="1">
        <v>1200</v>
      </c>
      <c r="P289" s="1">
        <f t="shared" si="24"/>
        <v>1200</v>
      </c>
      <c r="Q289" s="1">
        <v>30</v>
      </c>
      <c r="R289" s="1">
        <f t="shared" si="25"/>
        <v>360</v>
      </c>
      <c r="S289" s="1">
        <f t="shared" si="26"/>
        <v>840</v>
      </c>
      <c r="T289" s="1">
        <v>0.35</v>
      </c>
      <c r="U289" s="1">
        <f t="shared" si="27"/>
        <v>294</v>
      </c>
      <c r="V289" s="1">
        <f t="shared" si="28"/>
        <v>546</v>
      </c>
      <c r="W289" s="4">
        <f t="shared" si="29"/>
        <v>0.65</v>
      </c>
      <c r="X289" s="1" t="s">
        <v>104</v>
      </c>
      <c r="Y289" s="1" t="s">
        <v>81</v>
      </c>
      <c r="Z289" s="1" t="s">
        <v>22</v>
      </c>
      <c r="AA289" s="1"/>
      <c r="AB289" s="1"/>
      <c r="AC289" s="9" t="s">
        <v>93</v>
      </c>
    </row>
    <row r="290" spans="1:29">
      <c r="A290" s="11" t="s">
        <v>745</v>
      </c>
      <c r="B290" s="2">
        <v>45746</v>
      </c>
      <c r="C290" s="1">
        <v>2025</v>
      </c>
      <c r="D290" s="1" t="s">
        <v>615</v>
      </c>
      <c r="E290" s="1" t="s">
        <v>30</v>
      </c>
      <c r="F290" s="1" t="s">
        <v>126</v>
      </c>
      <c r="G290" s="1" t="s">
        <v>290</v>
      </c>
      <c r="H290" s="1" t="s">
        <v>89</v>
      </c>
      <c r="I290" s="1" t="s">
        <v>291</v>
      </c>
      <c r="J290" s="1" t="s">
        <v>228</v>
      </c>
      <c r="K290" s="1" t="s">
        <v>78</v>
      </c>
      <c r="L290" s="1" t="s">
        <v>179</v>
      </c>
      <c r="M290" s="1" t="s">
        <v>243</v>
      </c>
      <c r="N290" s="1">
        <v>4</v>
      </c>
      <c r="O290" s="1">
        <v>5200</v>
      </c>
      <c r="P290" s="1">
        <f t="shared" si="24"/>
        <v>20800</v>
      </c>
      <c r="Q290" s="1">
        <v>0</v>
      </c>
      <c r="R290" s="1">
        <f t="shared" si="25"/>
        <v>0</v>
      </c>
      <c r="S290" s="1">
        <f t="shared" si="26"/>
        <v>20800</v>
      </c>
      <c r="T290" s="1">
        <v>0.48</v>
      </c>
      <c r="U290" s="1">
        <f t="shared" si="27"/>
        <v>9984</v>
      </c>
      <c r="V290" s="1">
        <f t="shared" si="28"/>
        <v>10816</v>
      </c>
      <c r="W290" s="4">
        <f t="shared" si="29"/>
        <v>0.52</v>
      </c>
      <c r="X290" s="1" t="s">
        <v>50</v>
      </c>
      <c r="Y290" s="1" t="s">
        <v>72</v>
      </c>
      <c r="Z290" s="1" t="s">
        <v>41</v>
      </c>
      <c r="AA290" s="2">
        <v>45748</v>
      </c>
      <c r="AB290" s="1">
        <v>4</v>
      </c>
      <c r="AC290" s="9" t="s">
        <v>42</v>
      </c>
    </row>
    <row r="291" spans="1:29">
      <c r="A291" s="11" t="s">
        <v>746</v>
      </c>
      <c r="B291" s="2">
        <v>45747</v>
      </c>
      <c r="C291" s="1">
        <v>2025</v>
      </c>
      <c r="D291" s="1" t="s">
        <v>615</v>
      </c>
      <c r="E291" s="1" t="s">
        <v>30</v>
      </c>
      <c r="F291" s="1" t="s">
        <v>142</v>
      </c>
      <c r="G291" s="1" t="s">
        <v>325</v>
      </c>
      <c r="H291" s="1" t="s">
        <v>33</v>
      </c>
      <c r="I291" s="1" t="s">
        <v>326</v>
      </c>
      <c r="J291" s="1" t="s">
        <v>205</v>
      </c>
      <c r="K291" s="1" t="s">
        <v>78</v>
      </c>
      <c r="L291" s="1" t="s">
        <v>79</v>
      </c>
      <c r="M291" s="1" t="s">
        <v>131</v>
      </c>
      <c r="N291" s="1">
        <v>4</v>
      </c>
      <c r="O291" s="1">
        <v>1640</v>
      </c>
      <c r="P291" s="1">
        <f t="shared" si="24"/>
        <v>6560</v>
      </c>
      <c r="Q291" s="1">
        <v>10</v>
      </c>
      <c r="R291" s="1">
        <f t="shared" si="25"/>
        <v>656</v>
      </c>
      <c r="S291" s="1">
        <f t="shared" si="26"/>
        <v>5904</v>
      </c>
      <c r="T291" s="1">
        <v>0.45</v>
      </c>
      <c r="U291" s="1">
        <f t="shared" si="27"/>
        <v>2656.8</v>
      </c>
      <c r="V291" s="1">
        <f t="shared" si="28"/>
        <v>3247.2</v>
      </c>
      <c r="W291" s="4">
        <f t="shared" si="29"/>
        <v>0.54999999999999993</v>
      </c>
      <c r="X291" s="1" t="s">
        <v>50</v>
      </c>
      <c r="Y291" s="1" t="s">
        <v>81</v>
      </c>
      <c r="Z291" s="1" t="s">
        <v>41</v>
      </c>
      <c r="AA291" s="2">
        <v>45749</v>
      </c>
      <c r="AB291" s="1">
        <v>4</v>
      </c>
      <c r="AC291" s="9" t="s">
        <v>42</v>
      </c>
    </row>
    <row r="292" spans="1:29">
      <c r="A292" s="11" t="s">
        <v>747</v>
      </c>
      <c r="B292" s="2">
        <v>45747</v>
      </c>
      <c r="C292" s="1">
        <v>2025</v>
      </c>
      <c r="D292" s="1" t="s">
        <v>615</v>
      </c>
      <c r="E292" s="1" t="s">
        <v>30</v>
      </c>
      <c r="F292" s="1" t="s">
        <v>142</v>
      </c>
      <c r="G292" s="1" t="s">
        <v>748</v>
      </c>
      <c r="H292" s="1" t="s">
        <v>33</v>
      </c>
      <c r="I292" s="1" t="s">
        <v>194</v>
      </c>
      <c r="J292" s="1" t="s">
        <v>108</v>
      </c>
      <c r="K292" s="1" t="s">
        <v>62</v>
      </c>
      <c r="L292" s="1" t="s">
        <v>85</v>
      </c>
      <c r="M292" s="1" t="s">
        <v>140</v>
      </c>
      <c r="N292" s="1">
        <v>1</v>
      </c>
      <c r="O292" s="1">
        <v>5390</v>
      </c>
      <c r="P292" s="1">
        <f t="shared" si="24"/>
        <v>5390</v>
      </c>
      <c r="Q292" s="1">
        <v>10</v>
      </c>
      <c r="R292" s="1">
        <f t="shared" si="25"/>
        <v>539</v>
      </c>
      <c r="S292" s="1">
        <f t="shared" si="26"/>
        <v>4851</v>
      </c>
      <c r="T292" s="1">
        <v>0.5</v>
      </c>
      <c r="U292" s="1">
        <f t="shared" si="27"/>
        <v>2425.5</v>
      </c>
      <c r="V292" s="1">
        <f t="shared" si="28"/>
        <v>2425.5</v>
      </c>
      <c r="W292" s="4">
        <f t="shared" si="29"/>
        <v>0.5</v>
      </c>
      <c r="X292" s="1" t="s">
        <v>147</v>
      </c>
      <c r="Y292" s="1" t="s">
        <v>81</v>
      </c>
      <c r="Z292" s="1" t="s">
        <v>120</v>
      </c>
      <c r="AA292" s="1"/>
      <c r="AB292" s="1"/>
      <c r="AC292" s="9" t="s">
        <v>42</v>
      </c>
    </row>
    <row r="293" spans="1:29">
      <c r="A293" s="11" t="s">
        <v>749</v>
      </c>
      <c r="B293" s="2">
        <v>45747</v>
      </c>
      <c r="C293" s="1">
        <v>2025</v>
      </c>
      <c r="D293" s="1" t="s">
        <v>615</v>
      </c>
      <c r="E293" s="1" t="s">
        <v>30</v>
      </c>
      <c r="F293" s="1" t="s">
        <v>142</v>
      </c>
      <c r="G293" s="1" t="s">
        <v>750</v>
      </c>
      <c r="H293" s="1" t="s">
        <v>33</v>
      </c>
      <c r="I293" s="1" t="s">
        <v>288</v>
      </c>
      <c r="J293" s="1" t="s">
        <v>178</v>
      </c>
      <c r="K293" s="1" t="s">
        <v>48</v>
      </c>
      <c r="L293" s="1" t="s">
        <v>85</v>
      </c>
      <c r="M293" s="1" t="s">
        <v>626</v>
      </c>
      <c r="N293" s="1">
        <v>5</v>
      </c>
      <c r="O293" s="1">
        <v>1970</v>
      </c>
      <c r="P293" s="1">
        <f t="shared" si="24"/>
        <v>9850</v>
      </c>
      <c r="Q293" s="1">
        <v>5</v>
      </c>
      <c r="R293" s="1">
        <f t="shared" si="25"/>
        <v>492.5</v>
      </c>
      <c r="S293" s="1">
        <f t="shared" si="26"/>
        <v>9357.5</v>
      </c>
      <c r="T293" s="1">
        <v>0.5</v>
      </c>
      <c r="U293" s="1">
        <f t="shared" si="27"/>
        <v>4678.75</v>
      </c>
      <c r="V293" s="1">
        <f t="shared" si="28"/>
        <v>4678.75</v>
      </c>
      <c r="W293" s="4">
        <f t="shared" si="29"/>
        <v>0.5</v>
      </c>
      <c r="X293" s="1" t="s">
        <v>56</v>
      </c>
      <c r="Y293" s="1" t="s">
        <v>57</v>
      </c>
      <c r="Z293" s="1" t="s">
        <v>22</v>
      </c>
      <c r="AA293" s="1"/>
      <c r="AB293" s="1"/>
      <c r="AC293" s="9" t="s">
        <v>93</v>
      </c>
    </row>
    <row r="294" spans="1:29">
      <c r="A294" s="11" t="s">
        <v>751</v>
      </c>
      <c r="B294" s="2">
        <v>45748</v>
      </c>
      <c r="C294" s="1">
        <v>2025</v>
      </c>
      <c r="D294" s="1" t="s">
        <v>752</v>
      </c>
      <c r="E294" s="1" t="s">
        <v>753</v>
      </c>
      <c r="F294" s="1" t="s">
        <v>167</v>
      </c>
      <c r="G294" s="1" t="s">
        <v>754</v>
      </c>
      <c r="H294" s="1" t="s">
        <v>33</v>
      </c>
      <c r="I294" s="1" t="s">
        <v>46</v>
      </c>
      <c r="J294" s="1" t="s">
        <v>47</v>
      </c>
      <c r="K294" s="1" t="s">
        <v>48</v>
      </c>
      <c r="L294" s="1" t="s">
        <v>96</v>
      </c>
      <c r="M294" s="1" t="s">
        <v>481</v>
      </c>
      <c r="N294" s="1">
        <v>3</v>
      </c>
      <c r="O294" s="1">
        <v>660</v>
      </c>
      <c r="P294" s="1">
        <f t="shared" si="24"/>
        <v>1980</v>
      </c>
      <c r="Q294" s="1">
        <v>10</v>
      </c>
      <c r="R294" s="1">
        <f t="shared" si="25"/>
        <v>198</v>
      </c>
      <c r="S294" s="1">
        <f t="shared" si="26"/>
        <v>1782</v>
      </c>
      <c r="T294" s="1">
        <v>0.62</v>
      </c>
      <c r="U294" s="1">
        <f t="shared" si="27"/>
        <v>1104.8399999999999</v>
      </c>
      <c r="V294" s="1">
        <f t="shared" si="28"/>
        <v>677.16000000000008</v>
      </c>
      <c r="W294" s="4">
        <f t="shared" si="29"/>
        <v>0.38000000000000006</v>
      </c>
      <c r="X294" s="1" t="s">
        <v>50</v>
      </c>
      <c r="Y294" s="1" t="s">
        <v>81</v>
      </c>
      <c r="Z294" s="1" t="s">
        <v>41</v>
      </c>
      <c r="AA294" s="2">
        <v>45755</v>
      </c>
      <c r="AB294" s="1">
        <v>4</v>
      </c>
      <c r="AC294" s="9" t="s">
        <v>42</v>
      </c>
    </row>
    <row r="295" spans="1:29">
      <c r="A295" s="11" t="s">
        <v>755</v>
      </c>
      <c r="B295" s="2">
        <v>45748</v>
      </c>
      <c r="C295" s="1">
        <v>2025</v>
      </c>
      <c r="D295" s="1" t="s">
        <v>752</v>
      </c>
      <c r="E295" s="1" t="s">
        <v>753</v>
      </c>
      <c r="F295" s="1" t="s">
        <v>167</v>
      </c>
      <c r="G295" s="1" t="s">
        <v>143</v>
      </c>
      <c r="H295" s="1" t="s">
        <v>33</v>
      </c>
      <c r="I295" s="1" t="s">
        <v>144</v>
      </c>
      <c r="J295" s="1" t="s">
        <v>145</v>
      </c>
      <c r="K295" s="1" t="s">
        <v>130</v>
      </c>
      <c r="L295" s="1" t="s">
        <v>85</v>
      </c>
      <c r="M295" s="1" t="s">
        <v>146</v>
      </c>
      <c r="N295" s="1">
        <v>4</v>
      </c>
      <c r="O295" s="1">
        <v>4680</v>
      </c>
      <c r="P295" s="1">
        <f t="shared" si="24"/>
        <v>18720</v>
      </c>
      <c r="Q295" s="1">
        <v>0</v>
      </c>
      <c r="R295" s="1">
        <f t="shared" si="25"/>
        <v>0</v>
      </c>
      <c r="S295" s="1">
        <f t="shared" si="26"/>
        <v>18720</v>
      </c>
      <c r="T295" s="1">
        <v>0.5</v>
      </c>
      <c r="U295" s="1">
        <f t="shared" si="27"/>
        <v>9360</v>
      </c>
      <c r="V295" s="1">
        <f t="shared" si="28"/>
        <v>9360</v>
      </c>
      <c r="W295" s="4">
        <f t="shared" si="29"/>
        <v>0.5</v>
      </c>
      <c r="X295" s="1" t="s">
        <v>50</v>
      </c>
      <c r="Y295" s="1" t="s">
        <v>40</v>
      </c>
      <c r="Z295" s="1" t="s">
        <v>41</v>
      </c>
      <c r="AA295" s="2">
        <v>45754</v>
      </c>
      <c r="AB295" s="1">
        <v>3</v>
      </c>
      <c r="AC295" s="9" t="s">
        <v>42</v>
      </c>
    </row>
    <row r="296" spans="1:29">
      <c r="A296" s="11" t="s">
        <v>756</v>
      </c>
      <c r="B296" s="2">
        <v>45748</v>
      </c>
      <c r="C296" s="1">
        <v>2025</v>
      </c>
      <c r="D296" s="1" t="s">
        <v>752</v>
      </c>
      <c r="E296" s="1" t="s">
        <v>753</v>
      </c>
      <c r="F296" s="1" t="s">
        <v>167</v>
      </c>
      <c r="G296" s="1" t="s">
        <v>757</v>
      </c>
      <c r="H296" s="1" t="s">
        <v>33</v>
      </c>
      <c r="I296" s="1" t="s">
        <v>455</v>
      </c>
      <c r="J296" s="1" t="s">
        <v>102</v>
      </c>
      <c r="K296" s="1" t="s">
        <v>36</v>
      </c>
      <c r="L296" s="1" t="s">
        <v>150</v>
      </c>
      <c r="M296" s="1" t="s">
        <v>456</v>
      </c>
      <c r="N296" s="1">
        <v>4</v>
      </c>
      <c r="O296" s="1">
        <v>5420</v>
      </c>
      <c r="P296" s="1">
        <f t="shared" si="24"/>
        <v>21680</v>
      </c>
      <c r="Q296" s="1">
        <v>0</v>
      </c>
      <c r="R296" s="1">
        <f t="shared" si="25"/>
        <v>0</v>
      </c>
      <c r="S296" s="1">
        <f t="shared" si="26"/>
        <v>21680</v>
      </c>
      <c r="T296" s="1">
        <v>0.52</v>
      </c>
      <c r="U296" s="1">
        <f t="shared" si="27"/>
        <v>11273.6</v>
      </c>
      <c r="V296" s="1">
        <f t="shared" si="28"/>
        <v>10406.4</v>
      </c>
      <c r="W296" s="4">
        <f t="shared" si="29"/>
        <v>0.48</v>
      </c>
      <c r="X296" s="1" t="s">
        <v>50</v>
      </c>
      <c r="Y296" s="1" t="s">
        <v>40</v>
      </c>
      <c r="Z296" s="1" t="s">
        <v>41</v>
      </c>
      <c r="AA296" s="2">
        <v>45755</v>
      </c>
      <c r="AB296" s="1">
        <v>4</v>
      </c>
      <c r="AC296" s="9" t="s">
        <v>42</v>
      </c>
    </row>
    <row r="297" spans="1:29">
      <c r="A297" s="11" t="s">
        <v>758</v>
      </c>
      <c r="B297" s="2">
        <v>45748</v>
      </c>
      <c r="C297" s="1">
        <v>2025</v>
      </c>
      <c r="D297" s="1" t="s">
        <v>752</v>
      </c>
      <c r="E297" s="1" t="s">
        <v>753</v>
      </c>
      <c r="F297" s="1" t="s">
        <v>167</v>
      </c>
      <c r="G297" s="1" t="s">
        <v>759</v>
      </c>
      <c r="H297" s="1" t="s">
        <v>89</v>
      </c>
      <c r="I297" s="1" t="s">
        <v>69</v>
      </c>
      <c r="J297" s="1" t="s">
        <v>70</v>
      </c>
      <c r="K297" s="1" t="s">
        <v>62</v>
      </c>
      <c r="L297" s="1" t="s">
        <v>85</v>
      </c>
      <c r="M297" s="1" t="s">
        <v>146</v>
      </c>
      <c r="N297" s="1">
        <v>3</v>
      </c>
      <c r="O297" s="1">
        <v>1060</v>
      </c>
      <c r="P297" s="1">
        <f t="shared" si="24"/>
        <v>3180</v>
      </c>
      <c r="Q297" s="1">
        <v>25</v>
      </c>
      <c r="R297" s="1">
        <f t="shared" si="25"/>
        <v>795</v>
      </c>
      <c r="S297" s="1">
        <f t="shared" si="26"/>
        <v>2385</v>
      </c>
      <c r="T297" s="1">
        <v>0.5</v>
      </c>
      <c r="U297" s="1">
        <f t="shared" si="27"/>
        <v>1192.5</v>
      </c>
      <c r="V297" s="1">
        <f t="shared" si="28"/>
        <v>1192.5</v>
      </c>
      <c r="W297" s="4">
        <f t="shared" si="29"/>
        <v>0.5</v>
      </c>
      <c r="X297" s="1" t="s">
        <v>39</v>
      </c>
      <c r="Y297" s="1" t="s">
        <v>81</v>
      </c>
      <c r="Z297" s="1" t="s">
        <v>41</v>
      </c>
      <c r="AA297" s="2">
        <v>45753</v>
      </c>
      <c r="AB297" s="1">
        <v>5</v>
      </c>
      <c r="AC297" s="9" t="s">
        <v>42</v>
      </c>
    </row>
    <row r="298" spans="1:29">
      <c r="A298" s="11" t="s">
        <v>760</v>
      </c>
      <c r="B298" s="2">
        <v>45749</v>
      </c>
      <c r="C298" s="1">
        <v>2025</v>
      </c>
      <c r="D298" s="1" t="s">
        <v>752</v>
      </c>
      <c r="E298" s="1" t="s">
        <v>753</v>
      </c>
      <c r="F298" s="1" t="s">
        <v>31</v>
      </c>
      <c r="G298" s="1" t="s">
        <v>761</v>
      </c>
      <c r="H298" s="1" t="s">
        <v>33</v>
      </c>
      <c r="I298" s="1" t="s">
        <v>159</v>
      </c>
      <c r="J298" s="1" t="s">
        <v>35</v>
      </c>
      <c r="K298" s="1" t="s">
        <v>36</v>
      </c>
      <c r="L298" s="1" t="s">
        <v>79</v>
      </c>
      <c r="M298" s="1" t="s">
        <v>388</v>
      </c>
      <c r="N298" s="1">
        <v>5</v>
      </c>
      <c r="O298" s="1">
        <v>1900</v>
      </c>
      <c r="P298" s="1">
        <f t="shared" si="24"/>
        <v>9500</v>
      </c>
      <c r="Q298" s="1">
        <v>0</v>
      </c>
      <c r="R298" s="1">
        <f t="shared" si="25"/>
        <v>0</v>
      </c>
      <c r="S298" s="1">
        <f t="shared" si="26"/>
        <v>9500</v>
      </c>
      <c r="T298" s="1">
        <v>0.45</v>
      </c>
      <c r="U298" s="1">
        <f t="shared" si="27"/>
        <v>4275</v>
      </c>
      <c r="V298" s="1">
        <f t="shared" si="28"/>
        <v>5225</v>
      </c>
      <c r="W298" s="4">
        <f t="shared" si="29"/>
        <v>0.55000000000000004</v>
      </c>
      <c r="X298" s="1" t="s">
        <v>39</v>
      </c>
      <c r="Y298" s="1" t="s">
        <v>40</v>
      </c>
      <c r="Z298" s="1" t="s">
        <v>120</v>
      </c>
      <c r="AA298" s="1"/>
      <c r="AB298" s="1"/>
      <c r="AC298" s="9" t="s">
        <v>42</v>
      </c>
    </row>
    <row r="299" spans="1:29">
      <c r="A299" s="11" t="s">
        <v>762</v>
      </c>
      <c r="B299" s="2">
        <v>45749</v>
      </c>
      <c r="C299" s="1">
        <v>2025</v>
      </c>
      <c r="D299" s="1" t="s">
        <v>752</v>
      </c>
      <c r="E299" s="1" t="s">
        <v>753</v>
      </c>
      <c r="F299" s="1" t="s">
        <v>31</v>
      </c>
      <c r="G299" s="1" t="s">
        <v>285</v>
      </c>
      <c r="H299" s="1" t="s">
        <v>33</v>
      </c>
      <c r="I299" s="1" t="s">
        <v>123</v>
      </c>
      <c r="J299" s="1" t="s">
        <v>55</v>
      </c>
      <c r="K299" s="1" t="s">
        <v>36</v>
      </c>
      <c r="L299" s="1" t="s">
        <v>179</v>
      </c>
      <c r="M299" s="1" t="s">
        <v>463</v>
      </c>
      <c r="N299" s="1">
        <v>3</v>
      </c>
      <c r="O299" s="1">
        <v>3480</v>
      </c>
      <c r="P299" s="1">
        <f t="shared" si="24"/>
        <v>10440</v>
      </c>
      <c r="Q299" s="1">
        <v>0</v>
      </c>
      <c r="R299" s="1">
        <f t="shared" si="25"/>
        <v>0</v>
      </c>
      <c r="S299" s="1">
        <f t="shared" si="26"/>
        <v>10440</v>
      </c>
      <c r="T299" s="1">
        <v>0.48</v>
      </c>
      <c r="U299" s="1">
        <f t="shared" si="27"/>
        <v>5011.2</v>
      </c>
      <c r="V299" s="1">
        <f t="shared" si="28"/>
        <v>5428.8</v>
      </c>
      <c r="W299" s="4">
        <f t="shared" si="29"/>
        <v>0.52</v>
      </c>
      <c r="X299" s="1" t="s">
        <v>147</v>
      </c>
      <c r="Y299" s="1" t="s">
        <v>81</v>
      </c>
      <c r="Z299" s="1" t="s">
        <v>41</v>
      </c>
      <c r="AA299" s="2">
        <v>45756</v>
      </c>
      <c r="AB299" s="1">
        <v>4</v>
      </c>
      <c r="AC299" s="9" t="s">
        <v>42</v>
      </c>
    </row>
    <row r="300" spans="1:29">
      <c r="A300" s="11" t="s">
        <v>763</v>
      </c>
      <c r="B300" s="2">
        <v>45749</v>
      </c>
      <c r="C300" s="1">
        <v>2025</v>
      </c>
      <c r="D300" s="1" t="s">
        <v>752</v>
      </c>
      <c r="E300" s="1" t="s">
        <v>753</v>
      </c>
      <c r="F300" s="1" t="s">
        <v>31</v>
      </c>
      <c r="G300" s="1" t="s">
        <v>764</v>
      </c>
      <c r="H300" s="1" t="s">
        <v>89</v>
      </c>
      <c r="I300" s="1" t="s">
        <v>159</v>
      </c>
      <c r="J300" s="1" t="s">
        <v>35</v>
      </c>
      <c r="K300" s="1" t="s">
        <v>36</v>
      </c>
      <c r="L300" s="1" t="s">
        <v>112</v>
      </c>
      <c r="M300" s="1" t="s">
        <v>252</v>
      </c>
      <c r="N300" s="1">
        <v>4</v>
      </c>
      <c r="O300" s="1">
        <v>50330</v>
      </c>
      <c r="P300" s="1">
        <f t="shared" si="24"/>
        <v>201320</v>
      </c>
      <c r="Q300" s="1">
        <v>10</v>
      </c>
      <c r="R300" s="1">
        <f t="shared" si="25"/>
        <v>20132</v>
      </c>
      <c r="S300" s="1">
        <f t="shared" si="26"/>
        <v>181188</v>
      </c>
      <c r="T300" s="1">
        <v>0.57999999999999996</v>
      </c>
      <c r="U300" s="1">
        <f t="shared" si="27"/>
        <v>105089.04</v>
      </c>
      <c r="V300" s="1">
        <f t="shared" si="28"/>
        <v>76098.960000000006</v>
      </c>
      <c r="W300" s="4">
        <f t="shared" si="29"/>
        <v>0.42000000000000004</v>
      </c>
      <c r="X300" s="1" t="s">
        <v>65</v>
      </c>
      <c r="Y300" s="1" t="s">
        <v>72</v>
      </c>
      <c r="Z300" s="1" t="s">
        <v>66</v>
      </c>
      <c r="AA300" s="1"/>
      <c r="AB300" s="1"/>
      <c r="AC300" s="9" t="s">
        <v>42</v>
      </c>
    </row>
    <row r="301" spans="1:29">
      <c r="A301" s="11" t="s">
        <v>765</v>
      </c>
      <c r="B301" s="2">
        <v>45750</v>
      </c>
      <c r="C301" s="1">
        <v>2025</v>
      </c>
      <c r="D301" s="1" t="s">
        <v>752</v>
      </c>
      <c r="E301" s="1" t="s">
        <v>753</v>
      </c>
      <c r="F301" s="1" t="s">
        <v>44</v>
      </c>
      <c r="G301" s="1" t="s">
        <v>534</v>
      </c>
      <c r="H301" s="1" t="s">
        <v>33</v>
      </c>
      <c r="I301" s="1" t="s">
        <v>315</v>
      </c>
      <c r="J301" s="1" t="s">
        <v>316</v>
      </c>
      <c r="K301" s="1" t="s">
        <v>62</v>
      </c>
      <c r="L301" s="1" t="s">
        <v>37</v>
      </c>
      <c r="M301" s="1" t="s">
        <v>103</v>
      </c>
      <c r="N301" s="1">
        <v>1</v>
      </c>
      <c r="O301" s="1">
        <v>5310</v>
      </c>
      <c r="P301" s="1">
        <f t="shared" si="24"/>
        <v>5310</v>
      </c>
      <c r="Q301" s="1">
        <v>0</v>
      </c>
      <c r="R301" s="1">
        <f t="shared" si="25"/>
        <v>0</v>
      </c>
      <c r="S301" s="1">
        <f t="shared" si="26"/>
        <v>5310</v>
      </c>
      <c r="T301" s="1">
        <v>0.47</v>
      </c>
      <c r="U301" s="1">
        <f t="shared" si="27"/>
        <v>2495.6999999999998</v>
      </c>
      <c r="V301" s="1">
        <f t="shared" si="28"/>
        <v>2814.3</v>
      </c>
      <c r="W301" s="4">
        <f t="shared" si="29"/>
        <v>0.53</v>
      </c>
      <c r="X301" s="1" t="s">
        <v>147</v>
      </c>
      <c r="Y301" s="1" t="s">
        <v>81</v>
      </c>
      <c r="Z301" s="1" t="s">
        <v>22</v>
      </c>
      <c r="AA301" s="1"/>
      <c r="AB301" s="1"/>
      <c r="AC301" s="9" t="s">
        <v>93</v>
      </c>
    </row>
    <row r="302" spans="1:29">
      <c r="A302" s="11" t="s">
        <v>766</v>
      </c>
      <c r="B302" s="2">
        <v>45750</v>
      </c>
      <c r="C302" s="1">
        <v>2025</v>
      </c>
      <c r="D302" s="1" t="s">
        <v>752</v>
      </c>
      <c r="E302" s="1" t="s">
        <v>753</v>
      </c>
      <c r="F302" s="1" t="s">
        <v>44</v>
      </c>
      <c r="G302" s="1" t="s">
        <v>249</v>
      </c>
      <c r="H302" s="1" t="s">
        <v>33</v>
      </c>
      <c r="I302" s="1" t="s">
        <v>250</v>
      </c>
      <c r="J302" s="1" t="s">
        <v>251</v>
      </c>
      <c r="K302" s="1" t="s">
        <v>36</v>
      </c>
      <c r="L302" s="1" t="s">
        <v>37</v>
      </c>
      <c r="M302" s="1" t="s">
        <v>91</v>
      </c>
      <c r="N302" s="1">
        <v>3</v>
      </c>
      <c r="O302" s="1">
        <v>4620</v>
      </c>
      <c r="P302" s="1">
        <f t="shared" si="24"/>
        <v>13860</v>
      </c>
      <c r="Q302" s="1">
        <v>15</v>
      </c>
      <c r="R302" s="1">
        <f t="shared" si="25"/>
        <v>2079</v>
      </c>
      <c r="S302" s="1">
        <f t="shared" si="26"/>
        <v>11781</v>
      </c>
      <c r="T302" s="1">
        <v>0.47</v>
      </c>
      <c r="U302" s="1">
        <f t="shared" si="27"/>
        <v>5537.07</v>
      </c>
      <c r="V302" s="1">
        <f t="shared" si="28"/>
        <v>6243.93</v>
      </c>
      <c r="W302" s="4">
        <f t="shared" si="29"/>
        <v>0.53</v>
      </c>
      <c r="X302" s="1" t="s">
        <v>39</v>
      </c>
      <c r="Y302" s="1" t="s">
        <v>57</v>
      </c>
      <c r="Z302" s="1" t="s">
        <v>41</v>
      </c>
      <c r="AA302" s="2">
        <v>45751</v>
      </c>
      <c r="AB302" s="1">
        <v>3</v>
      </c>
      <c r="AC302" s="9" t="s">
        <v>42</v>
      </c>
    </row>
    <row r="303" spans="1:29">
      <c r="A303" s="11" t="s">
        <v>767</v>
      </c>
      <c r="B303" s="2">
        <v>45750</v>
      </c>
      <c r="C303" s="1">
        <v>2025</v>
      </c>
      <c r="D303" s="1" t="s">
        <v>752</v>
      </c>
      <c r="E303" s="1" t="s">
        <v>753</v>
      </c>
      <c r="F303" s="1" t="s">
        <v>44</v>
      </c>
      <c r="G303" s="1" t="s">
        <v>768</v>
      </c>
      <c r="H303" s="1" t="s">
        <v>89</v>
      </c>
      <c r="I303" s="1" t="s">
        <v>466</v>
      </c>
      <c r="J303" s="1" t="s">
        <v>316</v>
      </c>
      <c r="K303" s="1" t="s">
        <v>62</v>
      </c>
      <c r="L303" s="1" t="s">
        <v>79</v>
      </c>
      <c r="M303" s="1" t="s">
        <v>216</v>
      </c>
      <c r="N303" s="1">
        <v>5</v>
      </c>
      <c r="O303" s="1">
        <v>4720</v>
      </c>
      <c r="P303" s="1">
        <f t="shared" si="24"/>
        <v>23600</v>
      </c>
      <c r="Q303" s="1">
        <v>15</v>
      </c>
      <c r="R303" s="1">
        <f t="shared" si="25"/>
        <v>3540</v>
      </c>
      <c r="S303" s="1">
        <f t="shared" si="26"/>
        <v>20060</v>
      </c>
      <c r="T303" s="1">
        <v>0.45</v>
      </c>
      <c r="U303" s="1">
        <f t="shared" si="27"/>
        <v>9027</v>
      </c>
      <c r="V303" s="1">
        <f t="shared" si="28"/>
        <v>11033</v>
      </c>
      <c r="W303" s="4">
        <f t="shared" si="29"/>
        <v>0.55000000000000004</v>
      </c>
      <c r="X303" s="1" t="s">
        <v>65</v>
      </c>
      <c r="Y303" s="1" t="s">
        <v>57</v>
      </c>
      <c r="Z303" s="1" t="s">
        <v>22</v>
      </c>
      <c r="AA303" s="1"/>
      <c r="AB303" s="1"/>
      <c r="AC303" s="9" t="s">
        <v>93</v>
      </c>
    </row>
    <row r="304" spans="1:29">
      <c r="A304" s="11" t="s">
        <v>769</v>
      </c>
      <c r="B304" s="2">
        <v>45750</v>
      </c>
      <c r="C304" s="1">
        <v>2025</v>
      </c>
      <c r="D304" s="1" t="s">
        <v>752</v>
      </c>
      <c r="E304" s="1" t="s">
        <v>753</v>
      </c>
      <c r="F304" s="1" t="s">
        <v>44</v>
      </c>
      <c r="G304" s="1" t="s">
        <v>483</v>
      </c>
      <c r="H304" s="1" t="s">
        <v>89</v>
      </c>
      <c r="I304" s="1" t="s">
        <v>174</v>
      </c>
      <c r="J304" s="1" t="s">
        <v>108</v>
      </c>
      <c r="K304" s="1" t="s">
        <v>62</v>
      </c>
      <c r="L304" s="1" t="s">
        <v>85</v>
      </c>
      <c r="M304" s="1" t="s">
        <v>156</v>
      </c>
      <c r="N304" s="1">
        <v>5</v>
      </c>
      <c r="O304" s="1">
        <v>1760</v>
      </c>
      <c r="P304" s="1">
        <f t="shared" si="24"/>
        <v>8800</v>
      </c>
      <c r="Q304" s="1">
        <v>30</v>
      </c>
      <c r="R304" s="1">
        <f t="shared" si="25"/>
        <v>2640</v>
      </c>
      <c r="S304" s="1">
        <f t="shared" si="26"/>
        <v>6160</v>
      </c>
      <c r="T304" s="1">
        <v>0.5</v>
      </c>
      <c r="U304" s="1">
        <f t="shared" si="27"/>
        <v>3080</v>
      </c>
      <c r="V304" s="1">
        <f t="shared" si="28"/>
        <v>3080</v>
      </c>
      <c r="W304" s="4">
        <f t="shared" si="29"/>
        <v>0.5</v>
      </c>
      <c r="X304" s="1" t="s">
        <v>104</v>
      </c>
      <c r="Y304" s="1" t="s">
        <v>72</v>
      </c>
      <c r="Z304" s="1" t="s">
        <v>41</v>
      </c>
      <c r="AA304" s="2">
        <v>45751</v>
      </c>
      <c r="AB304" s="1">
        <v>5</v>
      </c>
      <c r="AC304" s="9" t="s">
        <v>42</v>
      </c>
    </row>
    <row r="305" spans="1:29">
      <c r="A305" s="11" t="s">
        <v>770</v>
      </c>
      <c r="B305" s="2">
        <v>45750</v>
      </c>
      <c r="C305" s="1">
        <v>2025</v>
      </c>
      <c r="D305" s="1" t="s">
        <v>752</v>
      </c>
      <c r="E305" s="1" t="s">
        <v>753</v>
      </c>
      <c r="F305" s="1" t="s">
        <v>44</v>
      </c>
      <c r="G305" s="1" t="s">
        <v>771</v>
      </c>
      <c r="H305" s="1" t="s">
        <v>33</v>
      </c>
      <c r="I305" s="1" t="s">
        <v>107</v>
      </c>
      <c r="J305" s="1" t="s">
        <v>108</v>
      </c>
      <c r="K305" s="1" t="s">
        <v>62</v>
      </c>
      <c r="L305" s="1" t="s">
        <v>85</v>
      </c>
      <c r="M305" s="1" t="s">
        <v>274</v>
      </c>
      <c r="N305" s="1">
        <v>4</v>
      </c>
      <c r="O305" s="1">
        <v>2420</v>
      </c>
      <c r="P305" s="1">
        <f t="shared" si="24"/>
        <v>9680</v>
      </c>
      <c r="Q305" s="1">
        <v>0</v>
      </c>
      <c r="R305" s="1">
        <f t="shared" si="25"/>
        <v>0</v>
      </c>
      <c r="S305" s="1">
        <f t="shared" si="26"/>
        <v>9680</v>
      </c>
      <c r="T305" s="1">
        <v>0.5</v>
      </c>
      <c r="U305" s="1">
        <f t="shared" si="27"/>
        <v>4840</v>
      </c>
      <c r="V305" s="1">
        <f t="shared" si="28"/>
        <v>4840</v>
      </c>
      <c r="W305" s="4">
        <f t="shared" si="29"/>
        <v>0.5</v>
      </c>
      <c r="X305" s="1" t="s">
        <v>56</v>
      </c>
      <c r="Y305" s="1" t="s">
        <v>81</v>
      </c>
      <c r="Z305" s="1" t="s">
        <v>41</v>
      </c>
      <c r="AA305" s="2">
        <v>45756</v>
      </c>
      <c r="AB305" s="1">
        <v>4</v>
      </c>
      <c r="AC305" s="9" t="s">
        <v>42</v>
      </c>
    </row>
    <row r="306" spans="1:29">
      <c r="A306" s="11" t="s">
        <v>772</v>
      </c>
      <c r="B306" s="2">
        <v>45750</v>
      </c>
      <c r="C306" s="1">
        <v>2025</v>
      </c>
      <c r="D306" s="1" t="s">
        <v>752</v>
      </c>
      <c r="E306" s="1" t="s">
        <v>753</v>
      </c>
      <c r="F306" s="1" t="s">
        <v>44</v>
      </c>
      <c r="G306" s="1" t="s">
        <v>773</v>
      </c>
      <c r="H306" s="1" t="s">
        <v>89</v>
      </c>
      <c r="I306" s="1" t="s">
        <v>509</v>
      </c>
      <c r="J306" s="1" t="s">
        <v>220</v>
      </c>
      <c r="K306" s="1" t="s">
        <v>118</v>
      </c>
      <c r="L306" s="1" t="s">
        <v>63</v>
      </c>
      <c r="M306" s="1" t="s">
        <v>71</v>
      </c>
      <c r="N306" s="1">
        <v>5</v>
      </c>
      <c r="O306" s="1">
        <v>1290</v>
      </c>
      <c r="P306" s="1">
        <f t="shared" si="24"/>
        <v>6450</v>
      </c>
      <c r="Q306" s="1">
        <v>0</v>
      </c>
      <c r="R306" s="1">
        <f t="shared" si="25"/>
        <v>0</v>
      </c>
      <c r="S306" s="1">
        <f t="shared" si="26"/>
        <v>6450</v>
      </c>
      <c r="T306" s="1">
        <v>0.35</v>
      </c>
      <c r="U306" s="1">
        <f t="shared" si="27"/>
        <v>2257.5</v>
      </c>
      <c r="V306" s="1">
        <f t="shared" si="28"/>
        <v>4192.5</v>
      </c>
      <c r="W306" s="4">
        <f t="shared" si="29"/>
        <v>0.65</v>
      </c>
      <c r="X306" s="1" t="s">
        <v>39</v>
      </c>
      <c r="Y306" s="1" t="s">
        <v>40</v>
      </c>
      <c r="Z306" s="1" t="s">
        <v>41</v>
      </c>
      <c r="AA306" s="2">
        <v>45755</v>
      </c>
      <c r="AB306" s="1">
        <v>5</v>
      </c>
      <c r="AC306" s="9" t="s">
        <v>42</v>
      </c>
    </row>
    <row r="307" spans="1:29">
      <c r="A307" s="11" t="s">
        <v>774</v>
      </c>
      <c r="B307" s="2">
        <v>45750</v>
      </c>
      <c r="C307" s="1">
        <v>2025</v>
      </c>
      <c r="D307" s="1" t="s">
        <v>752</v>
      </c>
      <c r="E307" s="1" t="s">
        <v>753</v>
      </c>
      <c r="F307" s="1" t="s">
        <v>44</v>
      </c>
      <c r="G307" s="1" t="s">
        <v>716</v>
      </c>
      <c r="H307" s="1" t="s">
        <v>89</v>
      </c>
      <c r="I307" s="1" t="s">
        <v>717</v>
      </c>
      <c r="J307" s="1" t="s">
        <v>145</v>
      </c>
      <c r="K307" s="1" t="s">
        <v>130</v>
      </c>
      <c r="L307" s="1" t="s">
        <v>96</v>
      </c>
      <c r="M307" s="1" t="s">
        <v>481</v>
      </c>
      <c r="N307" s="1">
        <v>5</v>
      </c>
      <c r="O307" s="1">
        <v>940</v>
      </c>
      <c r="P307" s="1">
        <f t="shared" si="24"/>
        <v>4700</v>
      </c>
      <c r="Q307" s="1">
        <v>20</v>
      </c>
      <c r="R307" s="1">
        <f t="shared" si="25"/>
        <v>940</v>
      </c>
      <c r="S307" s="1">
        <f t="shared" si="26"/>
        <v>3760</v>
      </c>
      <c r="T307" s="1">
        <v>0.62</v>
      </c>
      <c r="U307" s="1">
        <f t="shared" si="27"/>
        <v>2331.1999999999998</v>
      </c>
      <c r="V307" s="1">
        <f t="shared" si="28"/>
        <v>1428.8000000000002</v>
      </c>
      <c r="W307" s="4">
        <f t="shared" si="29"/>
        <v>0.38000000000000006</v>
      </c>
      <c r="X307" s="1" t="s">
        <v>147</v>
      </c>
      <c r="Y307" s="1" t="s">
        <v>81</v>
      </c>
      <c r="Z307" s="1" t="s">
        <v>41</v>
      </c>
      <c r="AA307" s="2">
        <v>45752</v>
      </c>
      <c r="AB307" s="1">
        <v>4</v>
      </c>
      <c r="AC307" s="9" t="s">
        <v>42</v>
      </c>
    </row>
    <row r="308" spans="1:29">
      <c r="A308" s="11" t="s">
        <v>775</v>
      </c>
      <c r="B308" s="2">
        <v>45751</v>
      </c>
      <c r="C308" s="1">
        <v>2025</v>
      </c>
      <c r="D308" s="1" t="s">
        <v>752</v>
      </c>
      <c r="E308" s="1" t="s">
        <v>753</v>
      </c>
      <c r="F308" s="1" t="s">
        <v>74</v>
      </c>
      <c r="G308" s="1" t="s">
        <v>776</v>
      </c>
      <c r="H308" s="1" t="s">
        <v>33</v>
      </c>
      <c r="I308" s="1" t="s">
        <v>69</v>
      </c>
      <c r="J308" s="1" t="s">
        <v>70</v>
      </c>
      <c r="K308" s="1" t="s">
        <v>62</v>
      </c>
      <c r="L308" s="1" t="s">
        <v>150</v>
      </c>
      <c r="M308" s="1" t="s">
        <v>234</v>
      </c>
      <c r="N308" s="1">
        <v>2</v>
      </c>
      <c r="O308" s="1">
        <v>3010</v>
      </c>
      <c r="P308" s="1">
        <f t="shared" si="24"/>
        <v>6020</v>
      </c>
      <c r="Q308" s="1">
        <v>5</v>
      </c>
      <c r="R308" s="1">
        <f t="shared" si="25"/>
        <v>301</v>
      </c>
      <c r="S308" s="1">
        <f t="shared" si="26"/>
        <v>5719</v>
      </c>
      <c r="T308" s="1">
        <v>0.52</v>
      </c>
      <c r="U308" s="1">
        <f t="shared" si="27"/>
        <v>2973.88</v>
      </c>
      <c r="V308" s="1">
        <f t="shared" si="28"/>
        <v>2745.12</v>
      </c>
      <c r="W308" s="4">
        <f t="shared" si="29"/>
        <v>0.48</v>
      </c>
      <c r="X308" s="1" t="s">
        <v>65</v>
      </c>
      <c r="Y308" s="1" t="s">
        <v>57</v>
      </c>
      <c r="Z308" s="1" t="s">
        <v>41</v>
      </c>
      <c r="AA308" s="2">
        <v>45752</v>
      </c>
      <c r="AB308" s="1">
        <v>5</v>
      </c>
      <c r="AC308" s="9" t="s">
        <v>42</v>
      </c>
    </row>
    <row r="309" spans="1:29">
      <c r="A309" s="11" t="s">
        <v>777</v>
      </c>
      <c r="B309" s="2">
        <v>45751</v>
      </c>
      <c r="C309" s="1">
        <v>2025</v>
      </c>
      <c r="D309" s="1" t="s">
        <v>752</v>
      </c>
      <c r="E309" s="1" t="s">
        <v>753</v>
      </c>
      <c r="F309" s="1" t="s">
        <v>74</v>
      </c>
      <c r="G309" s="1" t="s">
        <v>778</v>
      </c>
      <c r="H309" s="1" t="s">
        <v>33</v>
      </c>
      <c r="I309" s="1" t="s">
        <v>551</v>
      </c>
      <c r="J309" s="1" t="s">
        <v>155</v>
      </c>
      <c r="K309" s="1" t="s">
        <v>48</v>
      </c>
      <c r="L309" s="1" t="s">
        <v>63</v>
      </c>
      <c r="M309" s="1" t="s">
        <v>367</v>
      </c>
      <c r="N309" s="1">
        <v>2</v>
      </c>
      <c r="O309" s="1">
        <v>630</v>
      </c>
      <c r="P309" s="1">
        <f t="shared" si="24"/>
        <v>1260</v>
      </c>
      <c r="Q309" s="1">
        <v>5</v>
      </c>
      <c r="R309" s="1">
        <f t="shared" si="25"/>
        <v>63</v>
      </c>
      <c r="S309" s="1">
        <f t="shared" si="26"/>
        <v>1197</v>
      </c>
      <c r="T309" s="1">
        <v>0.35</v>
      </c>
      <c r="U309" s="1">
        <f t="shared" si="27"/>
        <v>418.95</v>
      </c>
      <c r="V309" s="1">
        <f t="shared" si="28"/>
        <v>778.05</v>
      </c>
      <c r="W309" s="4">
        <f t="shared" si="29"/>
        <v>0.64999999999999991</v>
      </c>
      <c r="X309" s="1" t="s">
        <v>92</v>
      </c>
      <c r="Y309" s="1" t="s">
        <v>57</v>
      </c>
      <c r="Z309" s="1" t="s">
        <v>41</v>
      </c>
      <c r="AA309" s="2">
        <v>45757</v>
      </c>
      <c r="AB309" s="1">
        <v>4</v>
      </c>
      <c r="AC309" s="9" t="s">
        <v>42</v>
      </c>
    </row>
    <row r="310" spans="1:29">
      <c r="A310" s="11" t="s">
        <v>779</v>
      </c>
      <c r="B310" s="2">
        <v>45751</v>
      </c>
      <c r="C310" s="1">
        <v>2025</v>
      </c>
      <c r="D310" s="1" t="s">
        <v>752</v>
      </c>
      <c r="E310" s="1" t="s">
        <v>753</v>
      </c>
      <c r="F310" s="1" t="s">
        <v>74</v>
      </c>
      <c r="G310" s="1" t="s">
        <v>780</v>
      </c>
      <c r="H310" s="1" t="s">
        <v>89</v>
      </c>
      <c r="I310" s="1" t="s">
        <v>551</v>
      </c>
      <c r="J310" s="1" t="s">
        <v>155</v>
      </c>
      <c r="K310" s="1" t="s">
        <v>48</v>
      </c>
      <c r="L310" s="1" t="s">
        <v>96</v>
      </c>
      <c r="M310" s="1" t="s">
        <v>552</v>
      </c>
      <c r="N310" s="1">
        <v>4</v>
      </c>
      <c r="O310" s="1">
        <v>920</v>
      </c>
      <c r="P310" s="1">
        <f t="shared" si="24"/>
        <v>3680</v>
      </c>
      <c r="Q310" s="1">
        <v>25</v>
      </c>
      <c r="R310" s="1">
        <f t="shared" si="25"/>
        <v>920</v>
      </c>
      <c r="S310" s="1">
        <f t="shared" si="26"/>
        <v>2760</v>
      </c>
      <c r="T310" s="1">
        <v>0.62</v>
      </c>
      <c r="U310" s="1">
        <f t="shared" si="27"/>
        <v>1711.2</v>
      </c>
      <c r="V310" s="1">
        <f t="shared" si="28"/>
        <v>1048.8</v>
      </c>
      <c r="W310" s="4">
        <f t="shared" si="29"/>
        <v>0.38</v>
      </c>
      <c r="X310" s="1" t="s">
        <v>65</v>
      </c>
      <c r="Y310" s="1" t="s">
        <v>57</v>
      </c>
      <c r="Z310" s="1" t="s">
        <v>41</v>
      </c>
      <c r="AA310" s="2">
        <v>45754</v>
      </c>
      <c r="AB310" s="1">
        <v>5</v>
      </c>
      <c r="AC310" s="9" t="s">
        <v>42</v>
      </c>
    </row>
    <row r="311" spans="1:29">
      <c r="A311" s="11" t="s">
        <v>781</v>
      </c>
      <c r="B311" s="2">
        <v>45751</v>
      </c>
      <c r="C311" s="1">
        <v>2025</v>
      </c>
      <c r="D311" s="1" t="s">
        <v>752</v>
      </c>
      <c r="E311" s="1" t="s">
        <v>753</v>
      </c>
      <c r="F311" s="1" t="s">
        <v>74</v>
      </c>
      <c r="G311" s="1" t="s">
        <v>782</v>
      </c>
      <c r="H311" s="1" t="s">
        <v>89</v>
      </c>
      <c r="I311" s="1" t="s">
        <v>144</v>
      </c>
      <c r="J311" s="1" t="s">
        <v>145</v>
      </c>
      <c r="K311" s="1" t="s">
        <v>130</v>
      </c>
      <c r="L311" s="1" t="s">
        <v>79</v>
      </c>
      <c r="M311" s="1" t="s">
        <v>80</v>
      </c>
      <c r="N311" s="1">
        <v>4</v>
      </c>
      <c r="O311" s="1">
        <v>2300</v>
      </c>
      <c r="P311" s="1">
        <f t="shared" si="24"/>
        <v>9200</v>
      </c>
      <c r="Q311" s="1">
        <v>10</v>
      </c>
      <c r="R311" s="1">
        <f t="shared" si="25"/>
        <v>920</v>
      </c>
      <c r="S311" s="1">
        <f t="shared" si="26"/>
        <v>8280</v>
      </c>
      <c r="T311" s="1">
        <v>0.45</v>
      </c>
      <c r="U311" s="1">
        <f t="shared" si="27"/>
        <v>3726</v>
      </c>
      <c r="V311" s="1">
        <f t="shared" si="28"/>
        <v>4554</v>
      </c>
      <c r="W311" s="4">
        <f t="shared" si="29"/>
        <v>0.55000000000000004</v>
      </c>
      <c r="X311" s="1" t="s">
        <v>104</v>
      </c>
      <c r="Y311" s="1" t="s">
        <v>40</v>
      </c>
      <c r="Z311" s="1" t="s">
        <v>66</v>
      </c>
      <c r="AA311" s="1"/>
      <c r="AB311" s="1"/>
      <c r="AC311" s="9" t="s">
        <v>42</v>
      </c>
    </row>
    <row r="312" spans="1:29">
      <c r="A312" s="11" t="s">
        <v>783</v>
      </c>
      <c r="B312" s="2">
        <v>45752</v>
      </c>
      <c r="C312" s="1">
        <v>2025</v>
      </c>
      <c r="D312" s="1" t="s">
        <v>752</v>
      </c>
      <c r="E312" s="1" t="s">
        <v>753</v>
      </c>
      <c r="F312" s="1" t="s">
        <v>99</v>
      </c>
      <c r="G312" s="1" t="s">
        <v>784</v>
      </c>
      <c r="H312" s="1" t="s">
        <v>33</v>
      </c>
      <c r="I312" s="1" t="s">
        <v>509</v>
      </c>
      <c r="J312" s="1" t="s">
        <v>220</v>
      </c>
      <c r="K312" s="1" t="s">
        <v>118</v>
      </c>
      <c r="L312" s="1" t="s">
        <v>96</v>
      </c>
      <c r="M312" s="1" t="s">
        <v>195</v>
      </c>
      <c r="N312" s="1">
        <v>4</v>
      </c>
      <c r="O312" s="1">
        <v>310</v>
      </c>
      <c r="P312" s="1">
        <f t="shared" si="24"/>
        <v>1240</v>
      </c>
      <c r="Q312" s="1">
        <v>10</v>
      </c>
      <c r="R312" s="1">
        <f t="shared" si="25"/>
        <v>124</v>
      </c>
      <c r="S312" s="1">
        <f t="shared" si="26"/>
        <v>1116</v>
      </c>
      <c r="T312" s="1">
        <v>0.62</v>
      </c>
      <c r="U312" s="1">
        <f t="shared" si="27"/>
        <v>691.92</v>
      </c>
      <c r="V312" s="1">
        <f t="shared" si="28"/>
        <v>424.08000000000004</v>
      </c>
      <c r="W312" s="4">
        <f t="shared" si="29"/>
        <v>0.38000000000000006</v>
      </c>
      <c r="X312" s="1" t="s">
        <v>147</v>
      </c>
      <c r="Y312" s="1" t="s">
        <v>40</v>
      </c>
      <c r="Z312" s="1" t="s">
        <v>51</v>
      </c>
      <c r="AA312" s="2">
        <v>45759</v>
      </c>
      <c r="AB312" s="1"/>
      <c r="AC312" s="9" t="s">
        <v>42</v>
      </c>
    </row>
    <row r="313" spans="1:29">
      <c r="A313" s="11" t="s">
        <v>785</v>
      </c>
      <c r="B313" s="2">
        <v>45752</v>
      </c>
      <c r="C313" s="1">
        <v>2025</v>
      </c>
      <c r="D313" s="1" t="s">
        <v>752</v>
      </c>
      <c r="E313" s="1" t="s">
        <v>753</v>
      </c>
      <c r="F313" s="1" t="s">
        <v>99</v>
      </c>
      <c r="G313" s="1" t="s">
        <v>528</v>
      </c>
      <c r="H313" s="1" t="s">
        <v>33</v>
      </c>
      <c r="I313" s="1" t="s">
        <v>227</v>
      </c>
      <c r="J313" s="1" t="s">
        <v>228</v>
      </c>
      <c r="K313" s="1" t="s">
        <v>78</v>
      </c>
      <c r="L313" s="1" t="s">
        <v>85</v>
      </c>
      <c r="M313" s="1" t="s">
        <v>306</v>
      </c>
      <c r="N313" s="1">
        <v>3</v>
      </c>
      <c r="O313" s="1">
        <v>3280</v>
      </c>
      <c r="P313" s="1">
        <f t="shared" si="24"/>
        <v>9840</v>
      </c>
      <c r="Q313" s="1">
        <v>10</v>
      </c>
      <c r="R313" s="1">
        <f t="shared" si="25"/>
        <v>984</v>
      </c>
      <c r="S313" s="1">
        <f t="shared" si="26"/>
        <v>8856</v>
      </c>
      <c r="T313" s="1">
        <v>0.5</v>
      </c>
      <c r="U313" s="1">
        <f t="shared" si="27"/>
        <v>4428</v>
      </c>
      <c r="V313" s="1">
        <f t="shared" si="28"/>
        <v>4428</v>
      </c>
      <c r="W313" s="4">
        <f t="shared" si="29"/>
        <v>0.5</v>
      </c>
      <c r="X313" s="1" t="s">
        <v>50</v>
      </c>
      <c r="Y313" s="1" t="s">
        <v>57</v>
      </c>
      <c r="Z313" s="1" t="s">
        <v>41</v>
      </c>
      <c r="AA313" s="2">
        <v>45753</v>
      </c>
      <c r="AB313" s="1">
        <v>3</v>
      </c>
      <c r="AC313" s="9" t="s">
        <v>42</v>
      </c>
    </row>
    <row r="314" spans="1:29">
      <c r="A314" s="11" t="s">
        <v>786</v>
      </c>
      <c r="B314" s="2">
        <v>45752</v>
      </c>
      <c r="C314" s="1">
        <v>2025</v>
      </c>
      <c r="D314" s="1" t="s">
        <v>752</v>
      </c>
      <c r="E314" s="1" t="s">
        <v>753</v>
      </c>
      <c r="F314" s="1" t="s">
        <v>99</v>
      </c>
      <c r="G314" s="1" t="s">
        <v>787</v>
      </c>
      <c r="H314" s="1" t="s">
        <v>89</v>
      </c>
      <c r="I314" s="1" t="s">
        <v>301</v>
      </c>
      <c r="J314" s="1" t="s">
        <v>129</v>
      </c>
      <c r="K314" s="1" t="s">
        <v>130</v>
      </c>
      <c r="L314" s="1" t="s">
        <v>79</v>
      </c>
      <c r="M314" s="1" t="s">
        <v>545</v>
      </c>
      <c r="N314" s="1">
        <v>4</v>
      </c>
      <c r="O314" s="1">
        <v>2060</v>
      </c>
      <c r="P314" s="1">
        <f t="shared" si="24"/>
        <v>8240</v>
      </c>
      <c r="Q314" s="1">
        <v>10</v>
      </c>
      <c r="R314" s="1">
        <f t="shared" si="25"/>
        <v>824</v>
      </c>
      <c r="S314" s="1">
        <f t="shared" si="26"/>
        <v>7416</v>
      </c>
      <c r="T314" s="1">
        <v>0.45</v>
      </c>
      <c r="U314" s="1">
        <f t="shared" si="27"/>
        <v>3337.2000000000003</v>
      </c>
      <c r="V314" s="1">
        <f t="shared" si="28"/>
        <v>4078.7999999999997</v>
      </c>
      <c r="W314" s="4">
        <f t="shared" si="29"/>
        <v>0.54999999999999993</v>
      </c>
      <c r="X314" s="1" t="s">
        <v>50</v>
      </c>
      <c r="Y314" s="1" t="s">
        <v>40</v>
      </c>
      <c r="Z314" s="1" t="s">
        <v>51</v>
      </c>
      <c r="AA314" s="2">
        <v>45754</v>
      </c>
      <c r="AB314" s="1"/>
      <c r="AC314" s="9" t="s">
        <v>42</v>
      </c>
    </row>
    <row r="315" spans="1:29">
      <c r="A315" s="11" t="s">
        <v>788</v>
      </c>
      <c r="B315" s="2">
        <v>45752</v>
      </c>
      <c r="C315" s="1">
        <v>2025</v>
      </c>
      <c r="D315" s="1" t="s">
        <v>752</v>
      </c>
      <c r="E315" s="1" t="s">
        <v>753</v>
      </c>
      <c r="F315" s="1" t="s">
        <v>99</v>
      </c>
      <c r="G315" s="1" t="s">
        <v>789</v>
      </c>
      <c r="H315" s="1" t="s">
        <v>33</v>
      </c>
      <c r="I315" s="1" t="s">
        <v>544</v>
      </c>
      <c r="J315" s="1" t="s">
        <v>70</v>
      </c>
      <c r="K315" s="1" t="s">
        <v>62</v>
      </c>
      <c r="L315" s="1" t="s">
        <v>37</v>
      </c>
      <c r="M315" s="1" t="s">
        <v>458</v>
      </c>
      <c r="N315" s="1">
        <v>3</v>
      </c>
      <c r="O315" s="1">
        <v>1470</v>
      </c>
      <c r="P315" s="1">
        <f t="shared" si="24"/>
        <v>4410</v>
      </c>
      <c r="Q315" s="1">
        <v>10</v>
      </c>
      <c r="R315" s="1">
        <f t="shared" si="25"/>
        <v>441</v>
      </c>
      <c r="S315" s="1">
        <f t="shared" si="26"/>
        <v>3969</v>
      </c>
      <c r="T315" s="1">
        <v>0.47</v>
      </c>
      <c r="U315" s="1">
        <f t="shared" si="27"/>
        <v>1865.4299999999998</v>
      </c>
      <c r="V315" s="1">
        <f t="shared" si="28"/>
        <v>2103.5700000000002</v>
      </c>
      <c r="W315" s="4">
        <f t="shared" si="29"/>
        <v>0.53</v>
      </c>
      <c r="X315" s="1" t="s">
        <v>147</v>
      </c>
      <c r="Y315" s="1" t="s">
        <v>40</v>
      </c>
      <c r="Z315" s="1" t="s">
        <v>120</v>
      </c>
      <c r="AA315" s="1"/>
      <c r="AB315" s="1"/>
      <c r="AC315" s="9" t="s">
        <v>42</v>
      </c>
    </row>
    <row r="316" spans="1:29">
      <c r="A316" s="11" t="s">
        <v>790</v>
      </c>
      <c r="B316" s="2">
        <v>45754</v>
      </c>
      <c r="C316" s="1">
        <v>2025</v>
      </c>
      <c r="D316" s="1" t="s">
        <v>752</v>
      </c>
      <c r="E316" s="1" t="s">
        <v>753</v>
      </c>
      <c r="F316" s="1" t="s">
        <v>142</v>
      </c>
      <c r="G316" s="1" t="s">
        <v>207</v>
      </c>
      <c r="H316" s="1" t="s">
        <v>89</v>
      </c>
      <c r="I316" s="1" t="s">
        <v>116</v>
      </c>
      <c r="J316" s="1" t="s">
        <v>117</v>
      </c>
      <c r="K316" s="1" t="s">
        <v>118</v>
      </c>
      <c r="L316" s="1" t="s">
        <v>150</v>
      </c>
      <c r="M316" s="1" t="s">
        <v>294</v>
      </c>
      <c r="N316" s="1">
        <v>2</v>
      </c>
      <c r="O316" s="1">
        <v>2470</v>
      </c>
      <c r="P316" s="1">
        <f t="shared" si="24"/>
        <v>4940</v>
      </c>
      <c r="Q316" s="1">
        <v>15</v>
      </c>
      <c r="R316" s="1">
        <f t="shared" si="25"/>
        <v>741</v>
      </c>
      <c r="S316" s="1">
        <f t="shared" si="26"/>
        <v>4199</v>
      </c>
      <c r="T316" s="1">
        <v>0.52</v>
      </c>
      <c r="U316" s="1">
        <f t="shared" si="27"/>
        <v>2183.48</v>
      </c>
      <c r="V316" s="1">
        <f t="shared" si="28"/>
        <v>2015.52</v>
      </c>
      <c r="W316" s="4">
        <f t="shared" si="29"/>
        <v>0.48</v>
      </c>
      <c r="X316" s="1" t="s">
        <v>56</v>
      </c>
      <c r="Y316" s="1" t="s">
        <v>72</v>
      </c>
      <c r="Z316" s="1" t="s">
        <v>41</v>
      </c>
      <c r="AA316" s="2">
        <v>45757</v>
      </c>
      <c r="AB316" s="1">
        <v>4</v>
      </c>
      <c r="AC316" s="9" t="s">
        <v>42</v>
      </c>
    </row>
    <row r="317" spans="1:29">
      <c r="A317" s="11" t="s">
        <v>791</v>
      </c>
      <c r="B317" s="2">
        <v>45754</v>
      </c>
      <c r="C317" s="1">
        <v>2025</v>
      </c>
      <c r="D317" s="1" t="s">
        <v>752</v>
      </c>
      <c r="E317" s="1" t="s">
        <v>753</v>
      </c>
      <c r="F317" s="1" t="s">
        <v>142</v>
      </c>
      <c r="G317" s="1" t="s">
        <v>644</v>
      </c>
      <c r="H317" s="1" t="s">
        <v>33</v>
      </c>
      <c r="I317" s="1" t="s">
        <v>258</v>
      </c>
      <c r="J317" s="1" t="s">
        <v>117</v>
      </c>
      <c r="K317" s="1" t="s">
        <v>118</v>
      </c>
      <c r="L317" s="1" t="s">
        <v>96</v>
      </c>
      <c r="M317" s="1" t="s">
        <v>504</v>
      </c>
      <c r="N317" s="1">
        <v>3</v>
      </c>
      <c r="O317" s="1">
        <v>760</v>
      </c>
      <c r="P317" s="1">
        <f t="shared" si="24"/>
        <v>2280</v>
      </c>
      <c r="Q317" s="1">
        <v>0</v>
      </c>
      <c r="R317" s="1">
        <f t="shared" si="25"/>
        <v>0</v>
      </c>
      <c r="S317" s="1">
        <f t="shared" si="26"/>
        <v>2280</v>
      </c>
      <c r="T317" s="1">
        <v>0.62</v>
      </c>
      <c r="U317" s="1">
        <f t="shared" si="27"/>
        <v>1413.6</v>
      </c>
      <c r="V317" s="1">
        <f t="shared" si="28"/>
        <v>866.40000000000009</v>
      </c>
      <c r="W317" s="4">
        <f t="shared" si="29"/>
        <v>0.38000000000000006</v>
      </c>
      <c r="X317" s="1" t="s">
        <v>92</v>
      </c>
      <c r="Y317" s="1" t="s">
        <v>72</v>
      </c>
      <c r="Z317" s="1" t="s">
        <v>41</v>
      </c>
      <c r="AA317" s="2">
        <v>45756</v>
      </c>
      <c r="AB317" s="1">
        <v>4</v>
      </c>
      <c r="AC317" s="9" t="s">
        <v>42</v>
      </c>
    </row>
    <row r="318" spans="1:29">
      <c r="A318" s="11" t="s">
        <v>792</v>
      </c>
      <c r="B318" s="2">
        <v>45754</v>
      </c>
      <c r="C318" s="1">
        <v>2025</v>
      </c>
      <c r="D318" s="1" t="s">
        <v>752</v>
      </c>
      <c r="E318" s="1" t="s">
        <v>753</v>
      </c>
      <c r="F318" s="1" t="s">
        <v>142</v>
      </c>
      <c r="G318" s="1" t="s">
        <v>793</v>
      </c>
      <c r="H318" s="1" t="s">
        <v>33</v>
      </c>
      <c r="I318" s="1" t="s">
        <v>239</v>
      </c>
      <c r="J318" s="1" t="s">
        <v>228</v>
      </c>
      <c r="K318" s="1" t="s">
        <v>78</v>
      </c>
      <c r="L318" s="1" t="s">
        <v>112</v>
      </c>
      <c r="M318" s="1" t="s">
        <v>136</v>
      </c>
      <c r="N318" s="1">
        <v>2</v>
      </c>
      <c r="O318" s="1">
        <v>30380</v>
      </c>
      <c r="P318" s="1">
        <f t="shared" si="24"/>
        <v>60760</v>
      </c>
      <c r="Q318" s="1">
        <v>30</v>
      </c>
      <c r="R318" s="1">
        <f t="shared" si="25"/>
        <v>18228</v>
      </c>
      <c r="S318" s="1">
        <f t="shared" si="26"/>
        <v>42532</v>
      </c>
      <c r="T318" s="1">
        <v>0.57999999999999996</v>
      </c>
      <c r="U318" s="1">
        <f t="shared" si="27"/>
        <v>24668.559999999998</v>
      </c>
      <c r="V318" s="1">
        <f t="shared" si="28"/>
        <v>17863.440000000002</v>
      </c>
      <c r="W318" s="4">
        <f t="shared" si="29"/>
        <v>0.42000000000000004</v>
      </c>
      <c r="X318" s="1" t="s">
        <v>39</v>
      </c>
      <c r="Y318" s="1" t="s">
        <v>72</v>
      </c>
      <c r="Z318" s="1" t="s">
        <v>66</v>
      </c>
      <c r="AA318" s="1"/>
      <c r="AB318" s="1"/>
      <c r="AC318" s="9" t="s">
        <v>42</v>
      </c>
    </row>
    <row r="319" spans="1:29">
      <c r="A319" s="11" t="s">
        <v>794</v>
      </c>
      <c r="B319" s="2">
        <v>45754</v>
      </c>
      <c r="C319" s="1">
        <v>2025</v>
      </c>
      <c r="D319" s="1" t="s">
        <v>752</v>
      </c>
      <c r="E319" s="1" t="s">
        <v>753</v>
      </c>
      <c r="F319" s="1" t="s">
        <v>142</v>
      </c>
      <c r="G319" s="1" t="s">
        <v>795</v>
      </c>
      <c r="H319" s="1" t="s">
        <v>33</v>
      </c>
      <c r="I319" s="1" t="s">
        <v>69</v>
      </c>
      <c r="J319" s="1" t="s">
        <v>70</v>
      </c>
      <c r="K319" s="1" t="s">
        <v>62</v>
      </c>
      <c r="L319" s="1" t="s">
        <v>37</v>
      </c>
      <c r="M319" s="1" t="s">
        <v>49</v>
      </c>
      <c r="N319" s="1">
        <v>4</v>
      </c>
      <c r="O319" s="1">
        <v>2060</v>
      </c>
      <c r="P319" s="1">
        <f t="shared" si="24"/>
        <v>8240</v>
      </c>
      <c r="Q319" s="1">
        <v>30</v>
      </c>
      <c r="R319" s="1">
        <f t="shared" si="25"/>
        <v>2472</v>
      </c>
      <c r="S319" s="1">
        <f t="shared" si="26"/>
        <v>5768</v>
      </c>
      <c r="T319" s="1">
        <v>0.47</v>
      </c>
      <c r="U319" s="1">
        <f t="shared" si="27"/>
        <v>2710.96</v>
      </c>
      <c r="V319" s="1">
        <f t="shared" si="28"/>
        <v>3057.04</v>
      </c>
      <c r="W319" s="4">
        <f t="shared" si="29"/>
        <v>0.53</v>
      </c>
      <c r="X319" s="1" t="s">
        <v>39</v>
      </c>
      <c r="Y319" s="1" t="s">
        <v>40</v>
      </c>
      <c r="Z319" s="1" t="s">
        <v>41</v>
      </c>
      <c r="AA319" s="2">
        <v>45759</v>
      </c>
      <c r="AB319" s="1">
        <v>5</v>
      </c>
      <c r="AC319" s="9" t="s">
        <v>42</v>
      </c>
    </row>
    <row r="320" spans="1:29">
      <c r="A320" s="11" t="s">
        <v>796</v>
      </c>
      <c r="B320" s="2">
        <v>45754</v>
      </c>
      <c r="C320" s="1">
        <v>2025</v>
      </c>
      <c r="D320" s="1" t="s">
        <v>752</v>
      </c>
      <c r="E320" s="1" t="s">
        <v>753</v>
      </c>
      <c r="F320" s="1" t="s">
        <v>142</v>
      </c>
      <c r="G320" s="1" t="s">
        <v>797</v>
      </c>
      <c r="H320" s="1" t="s">
        <v>33</v>
      </c>
      <c r="I320" s="1" t="s">
        <v>447</v>
      </c>
      <c r="J320" s="1" t="s">
        <v>435</v>
      </c>
      <c r="K320" s="1" t="s">
        <v>130</v>
      </c>
      <c r="L320" s="1" t="s">
        <v>37</v>
      </c>
      <c r="M320" s="1" t="s">
        <v>91</v>
      </c>
      <c r="N320" s="1">
        <v>1</v>
      </c>
      <c r="O320" s="1">
        <v>3230</v>
      </c>
      <c r="P320" s="1">
        <f t="shared" si="24"/>
        <v>3230</v>
      </c>
      <c r="Q320" s="1">
        <v>20</v>
      </c>
      <c r="R320" s="1">
        <f t="shared" si="25"/>
        <v>646</v>
      </c>
      <c r="S320" s="1">
        <f t="shared" si="26"/>
        <v>2584</v>
      </c>
      <c r="T320" s="1">
        <v>0.47</v>
      </c>
      <c r="U320" s="1">
        <f t="shared" si="27"/>
        <v>1214.48</v>
      </c>
      <c r="V320" s="1">
        <f t="shared" si="28"/>
        <v>1369.52</v>
      </c>
      <c r="W320" s="4">
        <f t="shared" si="29"/>
        <v>0.53</v>
      </c>
      <c r="X320" s="1" t="s">
        <v>50</v>
      </c>
      <c r="Y320" s="1" t="s">
        <v>40</v>
      </c>
      <c r="Z320" s="1" t="s">
        <v>41</v>
      </c>
      <c r="AA320" s="2">
        <v>45761</v>
      </c>
      <c r="AB320" s="1">
        <v>3</v>
      </c>
      <c r="AC320" s="9" t="s">
        <v>42</v>
      </c>
    </row>
    <row r="321" spans="1:29">
      <c r="A321" s="11" t="s">
        <v>798</v>
      </c>
      <c r="B321" s="2">
        <v>45755</v>
      </c>
      <c r="C321" s="1">
        <v>2025</v>
      </c>
      <c r="D321" s="1" t="s">
        <v>752</v>
      </c>
      <c r="E321" s="1" t="s">
        <v>753</v>
      </c>
      <c r="F321" s="1" t="s">
        <v>167</v>
      </c>
      <c r="G321" s="1" t="s">
        <v>378</v>
      </c>
      <c r="H321" s="1" t="s">
        <v>33</v>
      </c>
      <c r="I321" s="1" t="s">
        <v>84</v>
      </c>
      <c r="J321" s="1" t="s">
        <v>47</v>
      </c>
      <c r="K321" s="1" t="s">
        <v>48</v>
      </c>
      <c r="L321" s="1" t="s">
        <v>96</v>
      </c>
      <c r="M321" s="1" t="s">
        <v>331</v>
      </c>
      <c r="N321" s="1">
        <v>5</v>
      </c>
      <c r="O321" s="1">
        <v>260</v>
      </c>
      <c r="P321" s="1">
        <f t="shared" si="24"/>
        <v>1300</v>
      </c>
      <c r="Q321" s="1">
        <v>10</v>
      </c>
      <c r="R321" s="1">
        <f t="shared" si="25"/>
        <v>130</v>
      </c>
      <c r="S321" s="1">
        <f t="shared" si="26"/>
        <v>1170</v>
      </c>
      <c r="T321" s="1">
        <v>0.62</v>
      </c>
      <c r="U321" s="1">
        <f t="shared" si="27"/>
        <v>725.4</v>
      </c>
      <c r="V321" s="1">
        <f t="shared" si="28"/>
        <v>444.6</v>
      </c>
      <c r="W321" s="4">
        <f t="shared" si="29"/>
        <v>0.38</v>
      </c>
      <c r="X321" s="1" t="s">
        <v>50</v>
      </c>
      <c r="Y321" s="1" t="s">
        <v>40</v>
      </c>
      <c r="Z321" s="1" t="s">
        <v>51</v>
      </c>
      <c r="AA321" s="2">
        <v>45759</v>
      </c>
      <c r="AB321" s="1"/>
      <c r="AC321" s="9" t="s">
        <v>42</v>
      </c>
    </row>
    <row r="322" spans="1:29">
      <c r="A322" s="11" t="s">
        <v>799</v>
      </c>
      <c r="B322" s="2">
        <v>45755</v>
      </c>
      <c r="C322" s="1">
        <v>2025</v>
      </c>
      <c r="D322" s="1" t="s">
        <v>752</v>
      </c>
      <c r="E322" s="1" t="s">
        <v>753</v>
      </c>
      <c r="F322" s="1" t="s">
        <v>167</v>
      </c>
      <c r="G322" s="1" t="s">
        <v>800</v>
      </c>
      <c r="H322" s="1" t="s">
        <v>89</v>
      </c>
      <c r="I322" s="1" t="s">
        <v>434</v>
      </c>
      <c r="J322" s="1" t="s">
        <v>435</v>
      </c>
      <c r="K322" s="1" t="s">
        <v>130</v>
      </c>
      <c r="L322" s="1" t="s">
        <v>63</v>
      </c>
      <c r="M322" s="1" t="s">
        <v>71</v>
      </c>
      <c r="N322" s="1">
        <v>1</v>
      </c>
      <c r="O322" s="1">
        <v>580</v>
      </c>
      <c r="P322" s="1">
        <f t="shared" si="24"/>
        <v>580</v>
      </c>
      <c r="Q322" s="1">
        <v>5</v>
      </c>
      <c r="R322" s="1">
        <f t="shared" si="25"/>
        <v>29</v>
      </c>
      <c r="S322" s="1">
        <f t="shared" si="26"/>
        <v>551</v>
      </c>
      <c r="T322" s="1">
        <v>0.35</v>
      </c>
      <c r="U322" s="1">
        <f t="shared" si="27"/>
        <v>192.85</v>
      </c>
      <c r="V322" s="1">
        <f t="shared" si="28"/>
        <v>358.15</v>
      </c>
      <c r="W322" s="4">
        <f t="shared" si="29"/>
        <v>0.64999999999999991</v>
      </c>
      <c r="X322" s="1" t="s">
        <v>50</v>
      </c>
      <c r="Y322" s="1" t="s">
        <v>57</v>
      </c>
      <c r="Z322" s="1" t="s">
        <v>22</v>
      </c>
      <c r="AA322" s="1"/>
      <c r="AB322" s="1"/>
      <c r="AC322" s="9" t="s">
        <v>93</v>
      </c>
    </row>
    <row r="323" spans="1:29">
      <c r="A323" s="11" t="s">
        <v>801</v>
      </c>
      <c r="B323" s="2">
        <v>45755</v>
      </c>
      <c r="C323" s="1">
        <v>2025</v>
      </c>
      <c r="D323" s="1" t="s">
        <v>752</v>
      </c>
      <c r="E323" s="1" t="s">
        <v>753</v>
      </c>
      <c r="F323" s="1" t="s">
        <v>167</v>
      </c>
      <c r="G323" s="1" t="s">
        <v>572</v>
      </c>
      <c r="H323" s="1" t="s">
        <v>33</v>
      </c>
      <c r="I323" s="1" t="s">
        <v>116</v>
      </c>
      <c r="J323" s="1" t="s">
        <v>117</v>
      </c>
      <c r="K323" s="1" t="s">
        <v>118</v>
      </c>
      <c r="L323" s="1" t="s">
        <v>150</v>
      </c>
      <c r="M323" s="1" t="s">
        <v>278</v>
      </c>
      <c r="N323" s="1">
        <v>2</v>
      </c>
      <c r="O323" s="1">
        <v>6810</v>
      </c>
      <c r="P323" s="1">
        <f t="shared" ref="P323:P386" si="30">PRODUCT(N323,O323)</f>
        <v>13620</v>
      </c>
      <c r="Q323" s="1">
        <v>15</v>
      </c>
      <c r="R323" s="1">
        <f t="shared" ref="R323:R386" si="31">P323*(Q323/100)</f>
        <v>2043</v>
      </c>
      <c r="S323" s="1">
        <f t="shared" ref="S323:S386" si="32">P323-R323</f>
        <v>11577</v>
      </c>
      <c r="T323" s="1">
        <v>0.52</v>
      </c>
      <c r="U323" s="1">
        <f t="shared" ref="U323:U386" si="33">S323*T323</f>
        <v>6020.04</v>
      </c>
      <c r="V323" s="1">
        <f t="shared" ref="V323:V386" si="34">S323-U323</f>
        <v>5556.96</v>
      </c>
      <c r="W323" s="4">
        <f t="shared" ref="W323:W386" si="35">(V323/S323)</f>
        <v>0.48</v>
      </c>
      <c r="X323" s="1" t="s">
        <v>56</v>
      </c>
      <c r="Y323" s="1" t="s">
        <v>40</v>
      </c>
      <c r="Z323" s="1" t="s">
        <v>41</v>
      </c>
      <c r="AA323" s="2">
        <v>45756</v>
      </c>
      <c r="AB323" s="1">
        <v>4</v>
      </c>
      <c r="AC323" s="9" t="s">
        <v>42</v>
      </c>
    </row>
    <row r="324" spans="1:29">
      <c r="A324" s="11" t="s">
        <v>802</v>
      </c>
      <c r="B324" s="2">
        <v>45756</v>
      </c>
      <c r="C324" s="1">
        <v>2025</v>
      </c>
      <c r="D324" s="1" t="s">
        <v>752</v>
      </c>
      <c r="E324" s="1" t="s">
        <v>753</v>
      </c>
      <c r="F324" s="1" t="s">
        <v>31</v>
      </c>
      <c r="G324" s="1" t="s">
        <v>803</v>
      </c>
      <c r="H324" s="1" t="s">
        <v>33</v>
      </c>
      <c r="I324" s="1" t="s">
        <v>239</v>
      </c>
      <c r="J324" s="1" t="s">
        <v>228</v>
      </c>
      <c r="K324" s="1" t="s">
        <v>78</v>
      </c>
      <c r="L324" s="1" t="s">
        <v>112</v>
      </c>
      <c r="M324" s="1" t="s">
        <v>450</v>
      </c>
      <c r="N324" s="1">
        <v>4</v>
      </c>
      <c r="O324" s="1">
        <v>41700</v>
      </c>
      <c r="P324" s="1">
        <f t="shared" si="30"/>
        <v>166800</v>
      </c>
      <c r="Q324" s="1">
        <v>20</v>
      </c>
      <c r="R324" s="1">
        <f t="shared" si="31"/>
        <v>33360</v>
      </c>
      <c r="S324" s="1">
        <f t="shared" si="32"/>
        <v>133440</v>
      </c>
      <c r="T324" s="1">
        <v>0.57999999999999996</v>
      </c>
      <c r="U324" s="1">
        <f t="shared" si="33"/>
        <v>77395.199999999997</v>
      </c>
      <c r="V324" s="1">
        <f t="shared" si="34"/>
        <v>56044.800000000003</v>
      </c>
      <c r="W324" s="4">
        <f t="shared" si="35"/>
        <v>0.42000000000000004</v>
      </c>
      <c r="X324" s="1" t="s">
        <v>147</v>
      </c>
      <c r="Y324" s="1" t="s">
        <v>72</v>
      </c>
      <c r="Z324" s="1" t="s">
        <v>66</v>
      </c>
      <c r="AA324" s="1"/>
      <c r="AB324" s="1"/>
      <c r="AC324" s="9" t="s">
        <v>42</v>
      </c>
    </row>
    <row r="325" spans="1:29">
      <c r="A325" s="11" t="s">
        <v>804</v>
      </c>
      <c r="B325" s="2">
        <v>45756</v>
      </c>
      <c r="C325" s="1">
        <v>2025</v>
      </c>
      <c r="D325" s="1" t="s">
        <v>752</v>
      </c>
      <c r="E325" s="1" t="s">
        <v>753</v>
      </c>
      <c r="F325" s="1" t="s">
        <v>31</v>
      </c>
      <c r="G325" s="1" t="s">
        <v>805</v>
      </c>
      <c r="H325" s="1" t="s">
        <v>33</v>
      </c>
      <c r="I325" s="1" t="s">
        <v>250</v>
      </c>
      <c r="J325" s="1" t="s">
        <v>251</v>
      </c>
      <c r="K325" s="1" t="s">
        <v>36</v>
      </c>
      <c r="L325" s="1" t="s">
        <v>112</v>
      </c>
      <c r="M325" s="1" t="s">
        <v>806</v>
      </c>
      <c r="N325" s="1">
        <v>5</v>
      </c>
      <c r="O325" s="1">
        <v>89830</v>
      </c>
      <c r="P325" s="1">
        <f t="shared" si="30"/>
        <v>449150</v>
      </c>
      <c r="Q325" s="1">
        <v>30</v>
      </c>
      <c r="R325" s="1">
        <f t="shared" si="31"/>
        <v>134745</v>
      </c>
      <c r="S325" s="1">
        <f t="shared" si="32"/>
        <v>314405</v>
      </c>
      <c r="T325" s="1">
        <v>0.57999999999999996</v>
      </c>
      <c r="U325" s="1">
        <f t="shared" si="33"/>
        <v>182354.9</v>
      </c>
      <c r="V325" s="1">
        <f t="shared" si="34"/>
        <v>132050.1</v>
      </c>
      <c r="W325" s="4">
        <f t="shared" si="35"/>
        <v>0.42000000000000004</v>
      </c>
      <c r="X325" s="1" t="s">
        <v>39</v>
      </c>
      <c r="Y325" s="1" t="s">
        <v>72</v>
      </c>
      <c r="Z325" s="1" t="s">
        <v>41</v>
      </c>
      <c r="AA325" s="2">
        <v>45762</v>
      </c>
      <c r="AB325" s="1">
        <v>5</v>
      </c>
      <c r="AC325" s="9" t="s">
        <v>42</v>
      </c>
    </row>
    <row r="326" spans="1:29">
      <c r="A326" s="11" t="s">
        <v>807</v>
      </c>
      <c r="B326" s="2">
        <v>45757</v>
      </c>
      <c r="C326" s="1">
        <v>2025</v>
      </c>
      <c r="D326" s="1" t="s">
        <v>752</v>
      </c>
      <c r="E326" s="1" t="s">
        <v>753</v>
      </c>
      <c r="F326" s="1" t="s">
        <v>44</v>
      </c>
      <c r="G326" s="1" t="s">
        <v>88</v>
      </c>
      <c r="H326" s="1" t="s">
        <v>89</v>
      </c>
      <c r="I326" s="1" t="s">
        <v>90</v>
      </c>
      <c r="J326" s="1" t="s">
        <v>61</v>
      </c>
      <c r="K326" s="1" t="s">
        <v>62</v>
      </c>
      <c r="L326" s="1" t="s">
        <v>63</v>
      </c>
      <c r="M326" s="1" t="s">
        <v>64</v>
      </c>
      <c r="N326" s="1">
        <v>3</v>
      </c>
      <c r="O326" s="1">
        <v>640</v>
      </c>
      <c r="P326" s="1">
        <f t="shared" si="30"/>
        <v>1920</v>
      </c>
      <c r="Q326" s="1">
        <v>25</v>
      </c>
      <c r="R326" s="1">
        <f t="shared" si="31"/>
        <v>480</v>
      </c>
      <c r="S326" s="1">
        <f t="shared" si="32"/>
        <v>1440</v>
      </c>
      <c r="T326" s="1">
        <v>0.35</v>
      </c>
      <c r="U326" s="1">
        <f t="shared" si="33"/>
        <v>503.99999999999994</v>
      </c>
      <c r="V326" s="1">
        <f t="shared" si="34"/>
        <v>936</v>
      </c>
      <c r="W326" s="4">
        <f t="shared" si="35"/>
        <v>0.65</v>
      </c>
      <c r="X326" s="1" t="s">
        <v>39</v>
      </c>
      <c r="Y326" s="1" t="s">
        <v>40</v>
      </c>
      <c r="Z326" s="1" t="s">
        <v>41</v>
      </c>
      <c r="AA326" s="2">
        <v>45760</v>
      </c>
      <c r="AB326" s="1">
        <v>5</v>
      </c>
      <c r="AC326" s="9" t="s">
        <v>42</v>
      </c>
    </row>
    <row r="327" spans="1:29">
      <c r="A327" s="11" t="s">
        <v>808</v>
      </c>
      <c r="B327" s="2">
        <v>45758</v>
      </c>
      <c r="C327" s="1">
        <v>2025</v>
      </c>
      <c r="D327" s="1" t="s">
        <v>752</v>
      </c>
      <c r="E327" s="1" t="s">
        <v>753</v>
      </c>
      <c r="F327" s="1" t="s">
        <v>74</v>
      </c>
      <c r="G327" s="1" t="s">
        <v>809</v>
      </c>
      <c r="H327" s="1" t="s">
        <v>33</v>
      </c>
      <c r="I327" s="1" t="s">
        <v>139</v>
      </c>
      <c r="J327" s="1" t="s">
        <v>77</v>
      </c>
      <c r="K327" s="1" t="s">
        <v>78</v>
      </c>
      <c r="L327" s="1" t="s">
        <v>79</v>
      </c>
      <c r="M327" s="1" t="s">
        <v>131</v>
      </c>
      <c r="N327" s="1">
        <v>5</v>
      </c>
      <c r="O327" s="1">
        <v>3310</v>
      </c>
      <c r="P327" s="1">
        <f t="shared" si="30"/>
        <v>16550</v>
      </c>
      <c r="Q327" s="1">
        <v>5</v>
      </c>
      <c r="R327" s="1">
        <f t="shared" si="31"/>
        <v>827.5</v>
      </c>
      <c r="S327" s="1">
        <f t="shared" si="32"/>
        <v>15722.5</v>
      </c>
      <c r="T327" s="1">
        <v>0.45</v>
      </c>
      <c r="U327" s="1">
        <f t="shared" si="33"/>
        <v>7075.125</v>
      </c>
      <c r="V327" s="1">
        <f t="shared" si="34"/>
        <v>8647.375</v>
      </c>
      <c r="W327" s="4">
        <f t="shared" si="35"/>
        <v>0.55000000000000004</v>
      </c>
      <c r="X327" s="1" t="s">
        <v>65</v>
      </c>
      <c r="Y327" s="1" t="s">
        <v>40</v>
      </c>
      <c r="Z327" s="1" t="s">
        <v>22</v>
      </c>
      <c r="AA327" s="1"/>
      <c r="AB327" s="1"/>
      <c r="AC327" s="9" t="s">
        <v>93</v>
      </c>
    </row>
    <row r="328" spans="1:29">
      <c r="A328" s="11" t="s">
        <v>810</v>
      </c>
      <c r="B328" s="2">
        <v>45758</v>
      </c>
      <c r="C328" s="1">
        <v>2025</v>
      </c>
      <c r="D328" s="1" t="s">
        <v>752</v>
      </c>
      <c r="E328" s="1" t="s">
        <v>753</v>
      </c>
      <c r="F328" s="1" t="s">
        <v>74</v>
      </c>
      <c r="G328" s="1" t="s">
        <v>410</v>
      </c>
      <c r="H328" s="1" t="s">
        <v>33</v>
      </c>
      <c r="I328" s="1" t="s">
        <v>128</v>
      </c>
      <c r="J328" s="1" t="s">
        <v>129</v>
      </c>
      <c r="K328" s="1" t="s">
        <v>130</v>
      </c>
      <c r="L328" s="1" t="s">
        <v>150</v>
      </c>
      <c r="M328" s="1" t="s">
        <v>278</v>
      </c>
      <c r="N328" s="1">
        <v>1</v>
      </c>
      <c r="O328" s="1">
        <v>8250</v>
      </c>
      <c r="P328" s="1">
        <f t="shared" si="30"/>
        <v>8250</v>
      </c>
      <c r="Q328" s="1">
        <v>0</v>
      </c>
      <c r="R328" s="1">
        <f t="shared" si="31"/>
        <v>0</v>
      </c>
      <c r="S328" s="1">
        <f t="shared" si="32"/>
        <v>8250</v>
      </c>
      <c r="T328" s="1">
        <v>0.52</v>
      </c>
      <c r="U328" s="1">
        <f t="shared" si="33"/>
        <v>4290</v>
      </c>
      <c r="V328" s="1">
        <f t="shared" si="34"/>
        <v>3960</v>
      </c>
      <c r="W328" s="4">
        <f t="shared" si="35"/>
        <v>0.48</v>
      </c>
      <c r="X328" s="1" t="s">
        <v>147</v>
      </c>
      <c r="Y328" s="1" t="s">
        <v>57</v>
      </c>
      <c r="Z328" s="1" t="s">
        <v>120</v>
      </c>
      <c r="AA328" s="1"/>
      <c r="AB328" s="1"/>
      <c r="AC328" s="9" t="s">
        <v>42</v>
      </c>
    </row>
    <row r="329" spans="1:29">
      <c r="A329" s="11" t="s">
        <v>811</v>
      </c>
      <c r="B329" s="2">
        <v>45758</v>
      </c>
      <c r="C329" s="1">
        <v>2025</v>
      </c>
      <c r="D329" s="1" t="s">
        <v>752</v>
      </c>
      <c r="E329" s="1" t="s">
        <v>753</v>
      </c>
      <c r="F329" s="1" t="s">
        <v>74</v>
      </c>
      <c r="G329" s="1" t="s">
        <v>812</v>
      </c>
      <c r="H329" s="1" t="s">
        <v>89</v>
      </c>
      <c r="I329" s="1" t="s">
        <v>60</v>
      </c>
      <c r="J329" s="1" t="s">
        <v>61</v>
      </c>
      <c r="K329" s="1" t="s">
        <v>62</v>
      </c>
      <c r="L329" s="1" t="s">
        <v>179</v>
      </c>
      <c r="M329" s="1" t="s">
        <v>243</v>
      </c>
      <c r="N329" s="1">
        <v>1</v>
      </c>
      <c r="O329" s="1">
        <v>3900</v>
      </c>
      <c r="P329" s="1">
        <f t="shared" si="30"/>
        <v>3900</v>
      </c>
      <c r="Q329" s="1">
        <v>10</v>
      </c>
      <c r="R329" s="1">
        <f t="shared" si="31"/>
        <v>390</v>
      </c>
      <c r="S329" s="1">
        <f t="shared" si="32"/>
        <v>3510</v>
      </c>
      <c r="T329" s="1">
        <v>0.48</v>
      </c>
      <c r="U329" s="1">
        <f t="shared" si="33"/>
        <v>1684.8</v>
      </c>
      <c r="V329" s="1">
        <f t="shared" si="34"/>
        <v>1825.2</v>
      </c>
      <c r="W329" s="4">
        <f t="shared" si="35"/>
        <v>0.52</v>
      </c>
      <c r="X329" s="1" t="s">
        <v>50</v>
      </c>
      <c r="Y329" s="1" t="s">
        <v>72</v>
      </c>
      <c r="Z329" s="1" t="s">
        <v>41</v>
      </c>
      <c r="AA329" s="2">
        <v>45764</v>
      </c>
      <c r="AB329" s="1">
        <v>5</v>
      </c>
      <c r="AC329" s="9" t="s">
        <v>42</v>
      </c>
    </row>
    <row r="330" spans="1:29">
      <c r="A330" s="11" t="s">
        <v>813</v>
      </c>
      <c r="B330" s="2">
        <v>45758</v>
      </c>
      <c r="C330" s="1">
        <v>2025</v>
      </c>
      <c r="D330" s="1" t="s">
        <v>752</v>
      </c>
      <c r="E330" s="1" t="s">
        <v>753</v>
      </c>
      <c r="F330" s="1" t="s">
        <v>74</v>
      </c>
      <c r="G330" s="1" t="s">
        <v>814</v>
      </c>
      <c r="H330" s="1" t="s">
        <v>33</v>
      </c>
      <c r="I330" s="1" t="s">
        <v>258</v>
      </c>
      <c r="J330" s="1" t="s">
        <v>117</v>
      </c>
      <c r="K330" s="1" t="s">
        <v>118</v>
      </c>
      <c r="L330" s="1" t="s">
        <v>37</v>
      </c>
      <c r="M330" s="1" t="s">
        <v>372</v>
      </c>
      <c r="N330" s="1">
        <v>5</v>
      </c>
      <c r="O330" s="1">
        <v>3380</v>
      </c>
      <c r="P330" s="1">
        <f t="shared" si="30"/>
        <v>16900</v>
      </c>
      <c r="Q330" s="1">
        <v>20</v>
      </c>
      <c r="R330" s="1">
        <f t="shared" si="31"/>
        <v>3380</v>
      </c>
      <c r="S330" s="1">
        <f t="shared" si="32"/>
        <v>13520</v>
      </c>
      <c r="T330" s="1">
        <v>0.47</v>
      </c>
      <c r="U330" s="1">
        <f t="shared" si="33"/>
        <v>6354.4</v>
      </c>
      <c r="V330" s="1">
        <f t="shared" si="34"/>
        <v>7165.6</v>
      </c>
      <c r="W330" s="4">
        <f t="shared" si="35"/>
        <v>0.53</v>
      </c>
      <c r="X330" s="1" t="s">
        <v>92</v>
      </c>
      <c r="Y330" s="1" t="s">
        <v>57</v>
      </c>
      <c r="Z330" s="1" t="s">
        <v>41</v>
      </c>
      <c r="AA330" s="2">
        <v>45765</v>
      </c>
      <c r="AB330" s="1">
        <v>3</v>
      </c>
      <c r="AC330" s="9" t="s">
        <v>42</v>
      </c>
    </row>
    <row r="331" spans="1:29">
      <c r="A331" s="11" t="s">
        <v>815</v>
      </c>
      <c r="B331" s="2">
        <v>45759</v>
      </c>
      <c r="C331" s="1">
        <v>2025</v>
      </c>
      <c r="D331" s="1" t="s">
        <v>752</v>
      </c>
      <c r="E331" s="1" t="s">
        <v>753</v>
      </c>
      <c r="F331" s="1" t="s">
        <v>99</v>
      </c>
      <c r="G331" s="1" t="s">
        <v>554</v>
      </c>
      <c r="H331" s="1" t="s">
        <v>33</v>
      </c>
      <c r="I331" s="1" t="s">
        <v>46</v>
      </c>
      <c r="J331" s="1" t="s">
        <v>47</v>
      </c>
      <c r="K331" s="1" t="s">
        <v>48</v>
      </c>
      <c r="L331" s="1" t="s">
        <v>96</v>
      </c>
      <c r="M331" s="1" t="s">
        <v>504</v>
      </c>
      <c r="N331" s="1">
        <v>3</v>
      </c>
      <c r="O331" s="1">
        <v>190</v>
      </c>
      <c r="P331" s="1">
        <f t="shared" si="30"/>
        <v>570</v>
      </c>
      <c r="Q331" s="1">
        <v>0</v>
      </c>
      <c r="R331" s="1">
        <f t="shared" si="31"/>
        <v>0</v>
      </c>
      <c r="S331" s="1">
        <f t="shared" si="32"/>
        <v>570</v>
      </c>
      <c r="T331" s="1">
        <v>0.62</v>
      </c>
      <c r="U331" s="1">
        <f t="shared" si="33"/>
        <v>353.4</v>
      </c>
      <c r="V331" s="1">
        <f t="shared" si="34"/>
        <v>216.60000000000002</v>
      </c>
      <c r="W331" s="4">
        <f t="shared" si="35"/>
        <v>0.38000000000000006</v>
      </c>
      <c r="X331" s="1" t="s">
        <v>56</v>
      </c>
      <c r="Y331" s="1" t="s">
        <v>72</v>
      </c>
      <c r="Z331" s="1" t="s">
        <v>41</v>
      </c>
      <c r="AA331" s="2">
        <v>45763</v>
      </c>
      <c r="AB331" s="1">
        <v>3</v>
      </c>
      <c r="AC331" s="9" t="s">
        <v>42</v>
      </c>
    </row>
    <row r="332" spans="1:29">
      <c r="A332" s="11" t="s">
        <v>816</v>
      </c>
      <c r="B332" s="2">
        <v>45759</v>
      </c>
      <c r="C332" s="1">
        <v>2025</v>
      </c>
      <c r="D332" s="1" t="s">
        <v>752</v>
      </c>
      <c r="E332" s="1" t="s">
        <v>753</v>
      </c>
      <c r="F332" s="1" t="s">
        <v>99</v>
      </c>
      <c r="G332" s="1" t="s">
        <v>285</v>
      </c>
      <c r="H332" s="1" t="s">
        <v>33</v>
      </c>
      <c r="I332" s="1" t="s">
        <v>123</v>
      </c>
      <c r="J332" s="1" t="s">
        <v>55</v>
      </c>
      <c r="K332" s="1" t="s">
        <v>36</v>
      </c>
      <c r="L332" s="1" t="s">
        <v>85</v>
      </c>
      <c r="M332" s="1" t="s">
        <v>626</v>
      </c>
      <c r="N332" s="1">
        <v>3</v>
      </c>
      <c r="O332" s="1">
        <v>2090</v>
      </c>
      <c r="P332" s="1">
        <f t="shared" si="30"/>
        <v>6270</v>
      </c>
      <c r="Q332" s="1">
        <v>0</v>
      </c>
      <c r="R332" s="1">
        <f t="shared" si="31"/>
        <v>0</v>
      </c>
      <c r="S332" s="1">
        <f t="shared" si="32"/>
        <v>6270</v>
      </c>
      <c r="T332" s="1">
        <v>0.5</v>
      </c>
      <c r="U332" s="1">
        <f t="shared" si="33"/>
        <v>3135</v>
      </c>
      <c r="V332" s="1">
        <f t="shared" si="34"/>
        <v>3135</v>
      </c>
      <c r="W332" s="4">
        <f t="shared" si="35"/>
        <v>0.5</v>
      </c>
      <c r="X332" s="1" t="s">
        <v>65</v>
      </c>
      <c r="Y332" s="1" t="s">
        <v>57</v>
      </c>
      <c r="Z332" s="1" t="s">
        <v>51</v>
      </c>
      <c r="AA332" s="2">
        <v>45766</v>
      </c>
      <c r="AB332" s="1"/>
      <c r="AC332" s="9" t="s">
        <v>42</v>
      </c>
    </row>
    <row r="333" spans="1:29">
      <c r="A333" s="11" t="s">
        <v>817</v>
      </c>
      <c r="B333" s="2">
        <v>45759</v>
      </c>
      <c r="C333" s="1">
        <v>2025</v>
      </c>
      <c r="D333" s="1" t="s">
        <v>752</v>
      </c>
      <c r="E333" s="1" t="s">
        <v>753</v>
      </c>
      <c r="F333" s="1" t="s">
        <v>99</v>
      </c>
      <c r="G333" s="1" t="s">
        <v>818</v>
      </c>
      <c r="H333" s="1" t="s">
        <v>89</v>
      </c>
      <c r="I333" s="1" t="s">
        <v>219</v>
      </c>
      <c r="J333" s="1" t="s">
        <v>220</v>
      </c>
      <c r="K333" s="1" t="s">
        <v>118</v>
      </c>
      <c r="L333" s="1" t="s">
        <v>112</v>
      </c>
      <c r="M333" s="1" t="s">
        <v>302</v>
      </c>
      <c r="N333" s="1">
        <v>2</v>
      </c>
      <c r="O333" s="1">
        <v>60360</v>
      </c>
      <c r="P333" s="1">
        <f t="shared" si="30"/>
        <v>120720</v>
      </c>
      <c r="Q333" s="1">
        <v>0</v>
      </c>
      <c r="R333" s="1">
        <f t="shared" si="31"/>
        <v>0</v>
      </c>
      <c r="S333" s="1">
        <f t="shared" si="32"/>
        <v>120720</v>
      </c>
      <c r="T333" s="1">
        <v>0.57999999999999996</v>
      </c>
      <c r="U333" s="1">
        <f t="shared" si="33"/>
        <v>70017.599999999991</v>
      </c>
      <c r="V333" s="1">
        <f t="shared" si="34"/>
        <v>50702.400000000009</v>
      </c>
      <c r="W333" s="4">
        <f t="shared" si="35"/>
        <v>0.4200000000000001</v>
      </c>
      <c r="X333" s="1" t="s">
        <v>50</v>
      </c>
      <c r="Y333" s="1" t="s">
        <v>40</v>
      </c>
      <c r="Z333" s="1" t="s">
        <v>51</v>
      </c>
      <c r="AA333" s="2">
        <v>45760</v>
      </c>
      <c r="AB333" s="1"/>
      <c r="AC333" s="9" t="s">
        <v>42</v>
      </c>
    </row>
    <row r="334" spans="1:29">
      <c r="A334" s="11" t="s">
        <v>819</v>
      </c>
      <c r="B334" s="2">
        <v>45759</v>
      </c>
      <c r="C334" s="1">
        <v>2025</v>
      </c>
      <c r="D334" s="1" t="s">
        <v>752</v>
      </c>
      <c r="E334" s="1" t="s">
        <v>753</v>
      </c>
      <c r="F334" s="1" t="s">
        <v>99</v>
      </c>
      <c r="G334" s="1" t="s">
        <v>506</v>
      </c>
      <c r="H334" s="1" t="s">
        <v>33</v>
      </c>
      <c r="I334" s="1" t="s">
        <v>315</v>
      </c>
      <c r="J334" s="1" t="s">
        <v>316</v>
      </c>
      <c r="K334" s="1" t="s">
        <v>62</v>
      </c>
      <c r="L334" s="1" t="s">
        <v>79</v>
      </c>
      <c r="M334" s="1" t="s">
        <v>184</v>
      </c>
      <c r="N334" s="1">
        <v>3</v>
      </c>
      <c r="O334" s="1">
        <v>2130</v>
      </c>
      <c r="P334" s="1">
        <f t="shared" si="30"/>
        <v>6390</v>
      </c>
      <c r="Q334" s="1">
        <v>0</v>
      </c>
      <c r="R334" s="1">
        <f t="shared" si="31"/>
        <v>0</v>
      </c>
      <c r="S334" s="1">
        <f t="shared" si="32"/>
        <v>6390</v>
      </c>
      <c r="T334" s="1">
        <v>0.45</v>
      </c>
      <c r="U334" s="1">
        <f t="shared" si="33"/>
        <v>2875.5</v>
      </c>
      <c r="V334" s="1">
        <f t="shared" si="34"/>
        <v>3514.5</v>
      </c>
      <c r="W334" s="4">
        <f t="shared" si="35"/>
        <v>0.55000000000000004</v>
      </c>
      <c r="X334" s="1" t="s">
        <v>56</v>
      </c>
      <c r="Y334" s="1" t="s">
        <v>72</v>
      </c>
      <c r="Z334" s="1" t="s">
        <v>41</v>
      </c>
      <c r="AA334" s="2">
        <v>45766</v>
      </c>
      <c r="AB334" s="1">
        <v>5</v>
      </c>
      <c r="AC334" s="9" t="s">
        <v>42</v>
      </c>
    </row>
    <row r="335" spans="1:29">
      <c r="A335" s="11" t="s">
        <v>820</v>
      </c>
      <c r="B335" s="2">
        <v>45759</v>
      </c>
      <c r="C335" s="1">
        <v>2025</v>
      </c>
      <c r="D335" s="1" t="s">
        <v>752</v>
      </c>
      <c r="E335" s="1" t="s">
        <v>753</v>
      </c>
      <c r="F335" s="1" t="s">
        <v>99</v>
      </c>
      <c r="G335" s="1" t="s">
        <v>821</v>
      </c>
      <c r="H335" s="1" t="s">
        <v>33</v>
      </c>
      <c r="I335" s="1" t="s">
        <v>154</v>
      </c>
      <c r="J335" s="1" t="s">
        <v>155</v>
      </c>
      <c r="K335" s="1" t="s">
        <v>48</v>
      </c>
      <c r="L335" s="1" t="s">
        <v>179</v>
      </c>
      <c r="M335" s="1" t="s">
        <v>463</v>
      </c>
      <c r="N335" s="1">
        <v>5</v>
      </c>
      <c r="O335" s="1">
        <v>5410</v>
      </c>
      <c r="P335" s="1">
        <f t="shared" si="30"/>
        <v>27050</v>
      </c>
      <c r="Q335" s="1">
        <v>5</v>
      </c>
      <c r="R335" s="1">
        <f t="shared" si="31"/>
        <v>1352.5</v>
      </c>
      <c r="S335" s="1">
        <f t="shared" si="32"/>
        <v>25697.5</v>
      </c>
      <c r="T335" s="1">
        <v>0.48</v>
      </c>
      <c r="U335" s="1">
        <f t="shared" si="33"/>
        <v>12334.8</v>
      </c>
      <c r="V335" s="1">
        <f t="shared" si="34"/>
        <v>13362.7</v>
      </c>
      <c r="W335" s="4">
        <f t="shared" si="35"/>
        <v>0.52</v>
      </c>
      <c r="X335" s="1" t="s">
        <v>147</v>
      </c>
      <c r="Y335" s="1" t="s">
        <v>40</v>
      </c>
      <c r="Z335" s="1" t="s">
        <v>120</v>
      </c>
      <c r="AA335" s="1"/>
      <c r="AB335" s="1"/>
      <c r="AC335" s="9" t="s">
        <v>42</v>
      </c>
    </row>
    <row r="336" spans="1:29">
      <c r="A336" s="11" t="s">
        <v>822</v>
      </c>
      <c r="B336" s="2">
        <v>45760</v>
      </c>
      <c r="C336" s="1">
        <v>2025</v>
      </c>
      <c r="D336" s="1" t="s">
        <v>752</v>
      </c>
      <c r="E336" s="1" t="s">
        <v>753</v>
      </c>
      <c r="F336" s="1" t="s">
        <v>126</v>
      </c>
      <c r="G336" s="1" t="s">
        <v>823</v>
      </c>
      <c r="H336" s="1" t="s">
        <v>33</v>
      </c>
      <c r="I336" s="1" t="s">
        <v>355</v>
      </c>
      <c r="J336" s="1" t="s">
        <v>135</v>
      </c>
      <c r="K336" s="1" t="s">
        <v>36</v>
      </c>
      <c r="L336" s="1" t="s">
        <v>79</v>
      </c>
      <c r="M336" s="1" t="s">
        <v>224</v>
      </c>
      <c r="N336" s="1">
        <v>4</v>
      </c>
      <c r="O336" s="1">
        <v>4860</v>
      </c>
      <c r="P336" s="1">
        <f t="shared" si="30"/>
        <v>19440</v>
      </c>
      <c r="Q336" s="1">
        <v>0</v>
      </c>
      <c r="R336" s="1">
        <f t="shared" si="31"/>
        <v>0</v>
      </c>
      <c r="S336" s="1">
        <f t="shared" si="32"/>
        <v>19440</v>
      </c>
      <c r="T336" s="1">
        <v>0.45</v>
      </c>
      <c r="U336" s="1">
        <f t="shared" si="33"/>
        <v>8748</v>
      </c>
      <c r="V336" s="1">
        <f t="shared" si="34"/>
        <v>10692</v>
      </c>
      <c r="W336" s="4">
        <f t="shared" si="35"/>
        <v>0.55000000000000004</v>
      </c>
      <c r="X336" s="1" t="s">
        <v>50</v>
      </c>
      <c r="Y336" s="1" t="s">
        <v>57</v>
      </c>
      <c r="Z336" s="1" t="s">
        <v>51</v>
      </c>
      <c r="AA336" s="2">
        <v>45767</v>
      </c>
      <c r="AB336" s="1"/>
      <c r="AC336" s="9" t="s">
        <v>42</v>
      </c>
    </row>
    <row r="337" spans="1:29">
      <c r="A337" s="11" t="s">
        <v>824</v>
      </c>
      <c r="B337" s="2">
        <v>45760</v>
      </c>
      <c r="C337" s="1">
        <v>2025</v>
      </c>
      <c r="D337" s="1" t="s">
        <v>752</v>
      </c>
      <c r="E337" s="1" t="s">
        <v>753</v>
      </c>
      <c r="F337" s="1" t="s">
        <v>126</v>
      </c>
      <c r="G337" s="1" t="s">
        <v>825</v>
      </c>
      <c r="H337" s="1" t="s">
        <v>33</v>
      </c>
      <c r="I337" s="1" t="s">
        <v>509</v>
      </c>
      <c r="J337" s="1" t="s">
        <v>220</v>
      </c>
      <c r="K337" s="1" t="s">
        <v>118</v>
      </c>
      <c r="L337" s="1" t="s">
        <v>150</v>
      </c>
      <c r="M337" s="1" t="s">
        <v>456</v>
      </c>
      <c r="N337" s="1">
        <v>1</v>
      </c>
      <c r="O337" s="1">
        <v>8560</v>
      </c>
      <c r="P337" s="1">
        <f t="shared" si="30"/>
        <v>8560</v>
      </c>
      <c r="Q337" s="1">
        <v>15</v>
      </c>
      <c r="R337" s="1">
        <f t="shared" si="31"/>
        <v>1284</v>
      </c>
      <c r="S337" s="1">
        <f t="shared" si="32"/>
        <v>7276</v>
      </c>
      <c r="T337" s="1">
        <v>0.52</v>
      </c>
      <c r="U337" s="1">
        <f t="shared" si="33"/>
        <v>3783.52</v>
      </c>
      <c r="V337" s="1">
        <f t="shared" si="34"/>
        <v>3492.48</v>
      </c>
      <c r="W337" s="4">
        <f t="shared" si="35"/>
        <v>0.48</v>
      </c>
      <c r="X337" s="1" t="s">
        <v>104</v>
      </c>
      <c r="Y337" s="1" t="s">
        <v>57</v>
      </c>
      <c r="Z337" s="1" t="s">
        <v>22</v>
      </c>
      <c r="AA337" s="1"/>
      <c r="AB337" s="1"/>
      <c r="AC337" s="9" t="s">
        <v>93</v>
      </c>
    </row>
    <row r="338" spans="1:29">
      <c r="A338" s="11" t="s">
        <v>826</v>
      </c>
      <c r="B338" s="2">
        <v>45760</v>
      </c>
      <c r="C338" s="1">
        <v>2025</v>
      </c>
      <c r="D338" s="1" t="s">
        <v>752</v>
      </c>
      <c r="E338" s="1" t="s">
        <v>753</v>
      </c>
      <c r="F338" s="1" t="s">
        <v>126</v>
      </c>
      <c r="G338" s="1" t="s">
        <v>572</v>
      </c>
      <c r="H338" s="1" t="s">
        <v>33</v>
      </c>
      <c r="I338" s="1" t="s">
        <v>116</v>
      </c>
      <c r="J338" s="1" t="s">
        <v>117</v>
      </c>
      <c r="K338" s="1" t="s">
        <v>118</v>
      </c>
      <c r="L338" s="1" t="s">
        <v>79</v>
      </c>
      <c r="M338" s="1" t="s">
        <v>131</v>
      </c>
      <c r="N338" s="1">
        <v>3</v>
      </c>
      <c r="O338" s="1">
        <v>1300</v>
      </c>
      <c r="P338" s="1">
        <f t="shared" si="30"/>
        <v>3900</v>
      </c>
      <c r="Q338" s="1">
        <v>20</v>
      </c>
      <c r="R338" s="1">
        <f t="shared" si="31"/>
        <v>780</v>
      </c>
      <c r="S338" s="1">
        <f t="shared" si="32"/>
        <v>3120</v>
      </c>
      <c r="T338" s="1">
        <v>0.45</v>
      </c>
      <c r="U338" s="1">
        <f t="shared" si="33"/>
        <v>1404</v>
      </c>
      <c r="V338" s="1">
        <f t="shared" si="34"/>
        <v>1716</v>
      </c>
      <c r="W338" s="4">
        <f t="shared" si="35"/>
        <v>0.55000000000000004</v>
      </c>
      <c r="X338" s="1" t="s">
        <v>104</v>
      </c>
      <c r="Y338" s="1" t="s">
        <v>57</v>
      </c>
      <c r="Z338" s="1" t="s">
        <v>41</v>
      </c>
      <c r="AA338" s="2">
        <v>45763</v>
      </c>
      <c r="AB338" s="1">
        <v>3</v>
      </c>
      <c r="AC338" s="9" t="s">
        <v>42</v>
      </c>
    </row>
    <row r="339" spans="1:29">
      <c r="A339" s="11" t="s">
        <v>827</v>
      </c>
      <c r="B339" s="2">
        <v>45761</v>
      </c>
      <c r="C339" s="1">
        <v>2025</v>
      </c>
      <c r="D339" s="1" t="s">
        <v>752</v>
      </c>
      <c r="E339" s="1" t="s">
        <v>753</v>
      </c>
      <c r="F339" s="1" t="s">
        <v>142</v>
      </c>
      <c r="G339" s="1" t="s">
        <v>624</v>
      </c>
      <c r="H339" s="1" t="s">
        <v>33</v>
      </c>
      <c r="I339" s="1" t="s">
        <v>250</v>
      </c>
      <c r="J339" s="1" t="s">
        <v>251</v>
      </c>
      <c r="K339" s="1" t="s">
        <v>36</v>
      </c>
      <c r="L339" s="1" t="s">
        <v>150</v>
      </c>
      <c r="M339" s="1" t="s">
        <v>456</v>
      </c>
      <c r="N339" s="1">
        <v>3</v>
      </c>
      <c r="O339" s="1">
        <v>4720</v>
      </c>
      <c r="P339" s="1">
        <f t="shared" si="30"/>
        <v>14160</v>
      </c>
      <c r="Q339" s="1">
        <v>0</v>
      </c>
      <c r="R339" s="1">
        <f t="shared" si="31"/>
        <v>0</v>
      </c>
      <c r="S339" s="1">
        <f t="shared" si="32"/>
        <v>14160</v>
      </c>
      <c r="T339" s="1">
        <v>0.52</v>
      </c>
      <c r="U339" s="1">
        <f t="shared" si="33"/>
        <v>7363.2</v>
      </c>
      <c r="V339" s="1">
        <f t="shared" si="34"/>
        <v>6796.8</v>
      </c>
      <c r="W339" s="4">
        <f t="shared" si="35"/>
        <v>0.48000000000000004</v>
      </c>
      <c r="X339" s="1" t="s">
        <v>65</v>
      </c>
      <c r="Y339" s="1" t="s">
        <v>40</v>
      </c>
      <c r="Z339" s="1" t="s">
        <v>41</v>
      </c>
      <c r="AA339" s="2">
        <v>45765</v>
      </c>
      <c r="AB339" s="1">
        <v>5</v>
      </c>
      <c r="AC339" s="9" t="s">
        <v>42</v>
      </c>
    </row>
    <row r="340" spans="1:29">
      <c r="A340" s="11" t="s">
        <v>828</v>
      </c>
      <c r="B340" s="2">
        <v>45761</v>
      </c>
      <c r="C340" s="1">
        <v>2025</v>
      </c>
      <c r="D340" s="1" t="s">
        <v>752</v>
      </c>
      <c r="E340" s="1" t="s">
        <v>753</v>
      </c>
      <c r="F340" s="1" t="s">
        <v>142</v>
      </c>
      <c r="G340" s="1" t="s">
        <v>829</v>
      </c>
      <c r="H340" s="1" t="s">
        <v>89</v>
      </c>
      <c r="I340" s="1" t="s">
        <v>60</v>
      </c>
      <c r="J340" s="1" t="s">
        <v>61</v>
      </c>
      <c r="K340" s="1" t="s">
        <v>62</v>
      </c>
      <c r="L340" s="1" t="s">
        <v>150</v>
      </c>
      <c r="M340" s="1" t="s">
        <v>294</v>
      </c>
      <c r="N340" s="1">
        <v>1</v>
      </c>
      <c r="O340" s="1">
        <v>5540</v>
      </c>
      <c r="P340" s="1">
        <f t="shared" si="30"/>
        <v>5540</v>
      </c>
      <c r="Q340" s="1">
        <v>10</v>
      </c>
      <c r="R340" s="1">
        <f t="shared" si="31"/>
        <v>554</v>
      </c>
      <c r="S340" s="1">
        <f t="shared" si="32"/>
        <v>4986</v>
      </c>
      <c r="T340" s="1">
        <v>0.52</v>
      </c>
      <c r="U340" s="1">
        <f t="shared" si="33"/>
        <v>2592.7200000000003</v>
      </c>
      <c r="V340" s="1">
        <f t="shared" si="34"/>
        <v>2393.2799999999997</v>
      </c>
      <c r="W340" s="4">
        <f t="shared" si="35"/>
        <v>0.47999999999999993</v>
      </c>
      <c r="X340" s="1" t="s">
        <v>92</v>
      </c>
      <c r="Y340" s="1" t="s">
        <v>72</v>
      </c>
      <c r="Z340" s="1" t="s">
        <v>51</v>
      </c>
      <c r="AA340" s="2">
        <v>45766</v>
      </c>
      <c r="AB340" s="1"/>
      <c r="AC340" s="9" t="s">
        <v>42</v>
      </c>
    </row>
    <row r="341" spans="1:29">
      <c r="A341" s="11" t="s">
        <v>830</v>
      </c>
      <c r="B341" s="2">
        <v>45761</v>
      </c>
      <c r="C341" s="1">
        <v>2025</v>
      </c>
      <c r="D341" s="1" t="s">
        <v>752</v>
      </c>
      <c r="E341" s="1" t="s">
        <v>753</v>
      </c>
      <c r="F341" s="1" t="s">
        <v>142</v>
      </c>
      <c r="G341" s="1" t="s">
        <v>831</v>
      </c>
      <c r="H341" s="1" t="s">
        <v>33</v>
      </c>
      <c r="I341" s="1" t="s">
        <v>326</v>
      </c>
      <c r="J341" s="1" t="s">
        <v>205</v>
      </c>
      <c r="K341" s="1" t="s">
        <v>78</v>
      </c>
      <c r="L341" s="1" t="s">
        <v>85</v>
      </c>
      <c r="M341" s="1" t="s">
        <v>140</v>
      </c>
      <c r="N341" s="1">
        <v>2</v>
      </c>
      <c r="O341" s="1">
        <v>980</v>
      </c>
      <c r="P341" s="1">
        <f t="shared" si="30"/>
        <v>1960</v>
      </c>
      <c r="Q341" s="1">
        <v>0</v>
      </c>
      <c r="R341" s="1">
        <f t="shared" si="31"/>
        <v>0</v>
      </c>
      <c r="S341" s="1">
        <f t="shared" si="32"/>
        <v>1960</v>
      </c>
      <c r="T341" s="1">
        <v>0.5</v>
      </c>
      <c r="U341" s="1">
        <f t="shared" si="33"/>
        <v>980</v>
      </c>
      <c r="V341" s="1">
        <f t="shared" si="34"/>
        <v>980</v>
      </c>
      <c r="W341" s="4">
        <f t="shared" si="35"/>
        <v>0.5</v>
      </c>
      <c r="X341" s="1" t="s">
        <v>39</v>
      </c>
      <c r="Y341" s="1" t="s">
        <v>57</v>
      </c>
      <c r="Z341" s="1" t="s">
        <v>41</v>
      </c>
      <c r="AA341" s="2">
        <v>45764</v>
      </c>
      <c r="AB341" s="1">
        <v>5</v>
      </c>
      <c r="AC341" s="9" t="s">
        <v>42</v>
      </c>
    </row>
    <row r="342" spans="1:29">
      <c r="A342" s="11" t="s">
        <v>832</v>
      </c>
      <c r="B342" s="2">
        <v>45762</v>
      </c>
      <c r="C342" s="1">
        <v>2025</v>
      </c>
      <c r="D342" s="1" t="s">
        <v>752</v>
      </c>
      <c r="E342" s="1" t="s">
        <v>753</v>
      </c>
      <c r="F342" s="1" t="s">
        <v>167</v>
      </c>
      <c r="G342" s="1" t="s">
        <v>803</v>
      </c>
      <c r="H342" s="1" t="s">
        <v>33</v>
      </c>
      <c r="I342" s="1" t="s">
        <v>239</v>
      </c>
      <c r="J342" s="1" t="s">
        <v>228</v>
      </c>
      <c r="K342" s="1" t="s">
        <v>78</v>
      </c>
      <c r="L342" s="1" t="s">
        <v>37</v>
      </c>
      <c r="M342" s="1" t="s">
        <v>372</v>
      </c>
      <c r="N342" s="1">
        <v>2</v>
      </c>
      <c r="O342" s="1">
        <v>2650</v>
      </c>
      <c r="P342" s="1">
        <f t="shared" si="30"/>
        <v>5300</v>
      </c>
      <c r="Q342" s="1">
        <v>10</v>
      </c>
      <c r="R342" s="1">
        <f t="shared" si="31"/>
        <v>530</v>
      </c>
      <c r="S342" s="1">
        <f t="shared" si="32"/>
        <v>4770</v>
      </c>
      <c r="T342" s="1">
        <v>0.47</v>
      </c>
      <c r="U342" s="1">
        <f t="shared" si="33"/>
        <v>2241.9</v>
      </c>
      <c r="V342" s="1">
        <f t="shared" si="34"/>
        <v>2528.1</v>
      </c>
      <c r="W342" s="4">
        <f t="shared" si="35"/>
        <v>0.53</v>
      </c>
      <c r="X342" s="1" t="s">
        <v>39</v>
      </c>
      <c r="Y342" s="1" t="s">
        <v>57</v>
      </c>
      <c r="Z342" s="1" t="s">
        <v>41</v>
      </c>
      <c r="AA342" s="2">
        <v>45766</v>
      </c>
      <c r="AB342" s="1">
        <v>4</v>
      </c>
      <c r="AC342" s="9" t="s">
        <v>42</v>
      </c>
    </row>
    <row r="343" spans="1:29">
      <c r="A343" s="11" t="s">
        <v>833</v>
      </c>
      <c r="B343" s="2">
        <v>45762</v>
      </c>
      <c r="C343" s="1">
        <v>2025</v>
      </c>
      <c r="D343" s="1" t="s">
        <v>752</v>
      </c>
      <c r="E343" s="1" t="s">
        <v>753</v>
      </c>
      <c r="F343" s="1" t="s">
        <v>167</v>
      </c>
      <c r="G343" s="1" t="s">
        <v>834</v>
      </c>
      <c r="H343" s="1" t="s">
        <v>33</v>
      </c>
      <c r="I343" s="1" t="s">
        <v>509</v>
      </c>
      <c r="J343" s="1" t="s">
        <v>220</v>
      </c>
      <c r="K343" s="1" t="s">
        <v>118</v>
      </c>
      <c r="L343" s="1" t="s">
        <v>37</v>
      </c>
      <c r="M343" s="1" t="s">
        <v>540</v>
      </c>
      <c r="N343" s="1">
        <v>4</v>
      </c>
      <c r="O343" s="1">
        <v>4680</v>
      </c>
      <c r="P343" s="1">
        <f t="shared" si="30"/>
        <v>18720</v>
      </c>
      <c r="Q343" s="1">
        <v>5</v>
      </c>
      <c r="R343" s="1">
        <f t="shared" si="31"/>
        <v>936</v>
      </c>
      <c r="S343" s="1">
        <f t="shared" si="32"/>
        <v>17784</v>
      </c>
      <c r="T343" s="1">
        <v>0.47</v>
      </c>
      <c r="U343" s="1">
        <f t="shared" si="33"/>
        <v>8358.48</v>
      </c>
      <c r="V343" s="1">
        <f t="shared" si="34"/>
        <v>9425.52</v>
      </c>
      <c r="W343" s="4">
        <f t="shared" si="35"/>
        <v>0.53</v>
      </c>
      <c r="X343" s="1" t="s">
        <v>39</v>
      </c>
      <c r="Y343" s="1" t="s">
        <v>40</v>
      </c>
      <c r="Z343" s="1" t="s">
        <v>22</v>
      </c>
      <c r="AA343" s="1"/>
      <c r="AB343" s="1"/>
      <c r="AC343" s="9" t="s">
        <v>93</v>
      </c>
    </row>
    <row r="344" spans="1:29">
      <c r="A344" s="11" t="s">
        <v>835</v>
      </c>
      <c r="B344" s="2">
        <v>45762</v>
      </c>
      <c r="C344" s="1">
        <v>2025</v>
      </c>
      <c r="D344" s="1" t="s">
        <v>752</v>
      </c>
      <c r="E344" s="1" t="s">
        <v>753</v>
      </c>
      <c r="F344" s="1" t="s">
        <v>167</v>
      </c>
      <c r="G344" s="1" t="s">
        <v>153</v>
      </c>
      <c r="H344" s="1" t="s">
        <v>33</v>
      </c>
      <c r="I344" s="1" t="s">
        <v>154</v>
      </c>
      <c r="J344" s="1" t="s">
        <v>155</v>
      </c>
      <c r="K344" s="1" t="s">
        <v>48</v>
      </c>
      <c r="L344" s="1" t="s">
        <v>63</v>
      </c>
      <c r="M344" s="1" t="s">
        <v>367</v>
      </c>
      <c r="N344" s="1">
        <v>5</v>
      </c>
      <c r="O344" s="1">
        <v>250</v>
      </c>
      <c r="P344" s="1">
        <f t="shared" si="30"/>
        <v>1250</v>
      </c>
      <c r="Q344" s="1">
        <v>20</v>
      </c>
      <c r="R344" s="1">
        <f t="shared" si="31"/>
        <v>250</v>
      </c>
      <c r="S344" s="1">
        <f t="shared" si="32"/>
        <v>1000</v>
      </c>
      <c r="T344" s="1">
        <v>0.35</v>
      </c>
      <c r="U344" s="1">
        <f t="shared" si="33"/>
        <v>350</v>
      </c>
      <c r="V344" s="1">
        <f t="shared" si="34"/>
        <v>650</v>
      </c>
      <c r="W344" s="4">
        <f t="shared" si="35"/>
        <v>0.65</v>
      </c>
      <c r="X344" s="1" t="s">
        <v>39</v>
      </c>
      <c r="Y344" s="1" t="s">
        <v>81</v>
      </c>
      <c r="Z344" s="1" t="s">
        <v>120</v>
      </c>
      <c r="AA344" s="1"/>
      <c r="AB344" s="1"/>
      <c r="AC344" s="9" t="s">
        <v>42</v>
      </c>
    </row>
    <row r="345" spans="1:29">
      <c r="A345" s="11" t="s">
        <v>836</v>
      </c>
      <c r="B345" s="2">
        <v>45762</v>
      </c>
      <c r="C345" s="1">
        <v>2025</v>
      </c>
      <c r="D345" s="1" t="s">
        <v>752</v>
      </c>
      <c r="E345" s="1" t="s">
        <v>753</v>
      </c>
      <c r="F345" s="1" t="s">
        <v>167</v>
      </c>
      <c r="G345" s="1" t="s">
        <v>293</v>
      </c>
      <c r="H345" s="1" t="s">
        <v>33</v>
      </c>
      <c r="I345" s="1" t="s">
        <v>288</v>
      </c>
      <c r="J345" s="1" t="s">
        <v>178</v>
      </c>
      <c r="K345" s="1" t="s">
        <v>48</v>
      </c>
      <c r="L345" s="1" t="s">
        <v>112</v>
      </c>
      <c r="M345" s="1" t="s">
        <v>557</v>
      </c>
      <c r="N345" s="1">
        <v>3</v>
      </c>
      <c r="O345" s="1">
        <v>1680</v>
      </c>
      <c r="P345" s="1">
        <f t="shared" si="30"/>
        <v>5040</v>
      </c>
      <c r="Q345" s="1">
        <v>15</v>
      </c>
      <c r="R345" s="1">
        <f t="shared" si="31"/>
        <v>756</v>
      </c>
      <c r="S345" s="1">
        <f t="shared" si="32"/>
        <v>4284</v>
      </c>
      <c r="T345" s="1">
        <v>0.57999999999999996</v>
      </c>
      <c r="U345" s="1">
        <f t="shared" si="33"/>
        <v>2484.7199999999998</v>
      </c>
      <c r="V345" s="1">
        <f t="shared" si="34"/>
        <v>1799.2800000000002</v>
      </c>
      <c r="W345" s="4">
        <f t="shared" si="35"/>
        <v>0.42000000000000004</v>
      </c>
      <c r="X345" s="1" t="s">
        <v>92</v>
      </c>
      <c r="Y345" s="1" t="s">
        <v>81</v>
      </c>
      <c r="Z345" s="1" t="s">
        <v>66</v>
      </c>
      <c r="AA345" s="1"/>
      <c r="AB345" s="1"/>
      <c r="AC345" s="9" t="s">
        <v>42</v>
      </c>
    </row>
    <row r="346" spans="1:29">
      <c r="A346" s="11" t="s">
        <v>837</v>
      </c>
      <c r="B346" s="2">
        <v>45762</v>
      </c>
      <c r="C346" s="1">
        <v>2025</v>
      </c>
      <c r="D346" s="1" t="s">
        <v>752</v>
      </c>
      <c r="E346" s="1" t="s">
        <v>753</v>
      </c>
      <c r="F346" s="1" t="s">
        <v>167</v>
      </c>
      <c r="G346" s="1" t="s">
        <v>838</v>
      </c>
      <c r="H346" s="1" t="s">
        <v>33</v>
      </c>
      <c r="I346" s="1" t="s">
        <v>34</v>
      </c>
      <c r="J346" s="1" t="s">
        <v>35</v>
      </c>
      <c r="K346" s="1" t="s">
        <v>36</v>
      </c>
      <c r="L346" s="1" t="s">
        <v>150</v>
      </c>
      <c r="M346" s="1" t="s">
        <v>229</v>
      </c>
      <c r="N346" s="1">
        <v>4</v>
      </c>
      <c r="O346" s="1">
        <v>1180</v>
      </c>
      <c r="P346" s="1">
        <f t="shared" si="30"/>
        <v>4720</v>
      </c>
      <c r="Q346" s="1">
        <v>0</v>
      </c>
      <c r="R346" s="1">
        <f t="shared" si="31"/>
        <v>0</v>
      </c>
      <c r="S346" s="1">
        <f t="shared" si="32"/>
        <v>4720</v>
      </c>
      <c r="T346" s="1">
        <v>0.52</v>
      </c>
      <c r="U346" s="1">
        <f t="shared" si="33"/>
        <v>2454.4</v>
      </c>
      <c r="V346" s="1">
        <f t="shared" si="34"/>
        <v>2265.6</v>
      </c>
      <c r="W346" s="4">
        <f t="shared" si="35"/>
        <v>0.48</v>
      </c>
      <c r="X346" s="1" t="s">
        <v>92</v>
      </c>
      <c r="Y346" s="1" t="s">
        <v>57</v>
      </c>
      <c r="Z346" s="1" t="s">
        <v>41</v>
      </c>
      <c r="AA346" s="2">
        <v>45764</v>
      </c>
      <c r="AB346" s="1">
        <v>4</v>
      </c>
      <c r="AC346" s="9" t="s">
        <v>42</v>
      </c>
    </row>
    <row r="347" spans="1:29">
      <c r="A347" s="11" t="s">
        <v>839</v>
      </c>
      <c r="B347" s="2">
        <v>45762</v>
      </c>
      <c r="C347" s="1">
        <v>2025</v>
      </c>
      <c r="D347" s="1" t="s">
        <v>752</v>
      </c>
      <c r="E347" s="1" t="s">
        <v>753</v>
      </c>
      <c r="F347" s="1" t="s">
        <v>167</v>
      </c>
      <c r="G347" s="1" t="s">
        <v>298</v>
      </c>
      <c r="H347" s="1" t="s">
        <v>89</v>
      </c>
      <c r="I347" s="1" t="s">
        <v>90</v>
      </c>
      <c r="J347" s="1" t="s">
        <v>61</v>
      </c>
      <c r="K347" s="1" t="s">
        <v>62</v>
      </c>
      <c r="L347" s="1" t="s">
        <v>150</v>
      </c>
      <c r="M347" s="1" t="s">
        <v>255</v>
      </c>
      <c r="N347" s="1">
        <v>3</v>
      </c>
      <c r="O347" s="1">
        <v>2100</v>
      </c>
      <c r="P347" s="1">
        <f t="shared" si="30"/>
        <v>6300</v>
      </c>
      <c r="Q347" s="1">
        <v>10</v>
      </c>
      <c r="R347" s="1">
        <f t="shared" si="31"/>
        <v>630</v>
      </c>
      <c r="S347" s="1">
        <f t="shared" si="32"/>
        <v>5670</v>
      </c>
      <c r="T347" s="1">
        <v>0.52</v>
      </c>
      <c r="U347" s="1">
        <f t="shared" si="33"/>
        <v>2948.4</v>
      </c>
      <c r="V347" s="1">
        <f t="shared" si="34"/>
        <v>2721.6</v>
      </c>
      <c r="W347" s="4">
        <f t="shared" si="35"/>
        <v>0.48</v>
      </c>
      <c r="X347" s="1" t="s">
        <v>50</v>
      </c>
      <c r="Y347" s="1" t="s">
        <v>81</v>
      </c>
      <c r="Z347" s="1" t="s">
        <v>66</v>
      </c>
      <c r="AA347" s="1"/>
      <c r="AB347" s="1"/>
      <c r="AC347" s="9" t="s">
        <v>42</v>
      </c>
    </row>
    <row r="348" spans="1:29">
      <c r="A348" s="11" t="s">
        <v>840</v>
      </c>
      <c r="B348" s="2">
        <v>45762</v>
      </c>
      <c r="C348" s="1">
        <v>2025</v>
      </c>
      <c r="D348" s="1" t="s">
        <v>752</v>
      </c>
      <c r="E348" s="1" t="s">
        <v>753</v>
      </c>
      <c r="F348" s="1" t="s">
        <v>167</v>
      </c>
      <c r="G348" s="1" t="s">
        <v>841</v>
      </c>
      <c r="H348" s="1" t="s">
        <v>33</v>
      </c>
      <c r="I348" s="1" t="s">
        <v>264</v>
      </c>
      <c r="J348" s="1" t="s">
        <v>265</v>
      </c>
      <c r="K348" s="1" t="s">
        <v>78</v>
      </c>
      <c r="L348" s="1" t="s">
        <v>63</v>
      </c>
      <c r="M348" s="1" t="s">
        <v>518</v>
      </c>
      <c r="N348" s="1">
        <v>3</v>
      </c>
      <c r="O348" s="1">
        <v>210</v>
      </c>
      <c r="P348" s="1">
        <f t="shared" si="30"/>
        <v>630</v>
      </c>
      <c r="Q348" s="1">
        <v>5</v>
      </c>
      <c r="R348" s="1">
        <f t="shared" si="31"/>
        <v>31.5</v>
      </c>
      <c r="S348" s="1">
        <f t="shared" si="32"/>
        <v>598.5</v>
      </c>
      <c r="T348" s="1">
        <v>0.35</v>
      </c>
      <c r="U348" s="1">
        <f t="shared" si="33"/>
        <v>209.47499999999999</v>
      </c>
      <c r="V348" s="1">
        <f t="shared" si="34"/>
        <v>389.02499999999998</v>
      </c>
      <c r="W348" s="4">
        <f t="shared" si="35"/>
        <v>0.64999999999999991</v>
      </c>
      <c r="X348" s="1" t="s">
        <v>56</v>
      </c>
      <c r="Y348" s="1" t="s">
        <v>72</v>
      </c>
      <c r="Z348" s="1" t="s">
        <v>41</v>
      </c>
      <c r="AA348" s="2">
        <v>45767</v>
      </c>
      <c r="AB348" s="1">
        <v>5</v>
      </c>
      <c r="AC348" s="9" t="s">
        <v>42</v>
      </c>
    </row>
    <row r="349" spans="1:29">
      <c r="A349" s="11" t="s">
        <v>842</v>
      </c>
      <c r="B349" s="2">
        <v>45763</v>
      </c>
      <c r="C349" s="1">
        <v>2025</v>
      </c>
      <c r="D349" s="1" t="s">
        <v>752</v>
      </c>
      <c r="E349" s="1" t="s">
        <v>753</v>
      </c>
      <c r="F349" s="1" t="s">
        <v>31</v>
      </c>
      <c r="G349" s="1" t="s">
        <v>843</v>
      </c>
      <c r="H349" s="1" t="s">
        <v>89</v>
      </c>
      <c r="I349" s="1" t="s">
        <v>154</v>
      </c>
      <c r="J349" s="1" t="s">
        <v>155</v>
      </c>
      <c r="K349" s="1" t="s">
        <v>48</v>
      </c>
      <c r="L349" s="1" t="s">
        <v>150</v>
      </c>
      <c r="M349" s="1" t="s">
        <v>456</v>
      </c>
      <c r="N349" s="1">
        <v>2</v>
      </c>
      <c r="O349" s="1">
        <v>9370</v>
      </c>
      <c r="P349" s="1">
        <f t="shared" si="30"/>
        <v>18740</v>
      </c>
      <c r="Q349" s="1">
        <v>0</v>
      </c>
      <c r="R349" s="1">
        <f t="shared" si="31"/>
        <v>0</v>
      </c>
      <c r="S349" s="1">
        <f t="shared" si="32"/>
        <v>18740</v>
      </c>
      <c r="T349" s="1">
        <v>0.52</v>
      </c>
      <c r="U349" s="1">
        <f t="shared" si="33"/>
        <v>9744.8000000000011</v>
      </c>
      <c r="V349" s="1">
        <f t="shared" si="34"/>
        <v>8995.1999999999989</v>
      </c>
      <c r="W349" s="4">
        <f t="shared" si="35"/>
        <v>0.47999999999999993</v>
      </c>
      <c r="X349" s="1" t="s">
        <v>147</v>
      </c>
      <c r="Y349" s="1" t="s">
        <v>57</v>
      </c>
      <c r="Z349" s="1" t="s">
        <v>41</v>
      </c>
      <c r="AA349" s="2">
        <v>45769</v>
      </c>
      <c r="AB349" s="1">
        <v>4</v>
      </c>
      <c r="AC349" s="9" t="s">
        <v>42</v>
      </c>
    </row>
    <row r="350" spans="1:29">
      <c r="A350" s="11" t="s">
        <v>844</v>
      </c>
      <c r="B350" s="2">
        <v>45763</v>
      </c>
      <c r="C350" s="1">
        <v>2025</v>
      </c>
      <c r="D350" s="1" t="s">
        <v>752</v>
      </c>
      <c r="E350" s="1" t="s">
        <v>753</v>
      </c>
      <c r="F350" s="1" t="s">
        <v>31</v>
      </c>
      <c r="G350" s="1" t="s">
        <v>845</v>
      </c>
      <c r="H350" s="1" t="s">
        <v>33</v>
      </c>
      <c r="I350" s="1" t="s">
        <v>219</v>
      </c>
      <c r="J350" s="1" t="s">
        <v>220</v>
      </c>
      <c r="K350" s="1" t="s">
        <v>118</v>
      </c>
      <c r="L350" s="1" t="s">
        <v>79</v>
      </c>
      <c r="M350" s="1" t="s">
        <v>191</v>
      </c>
      <c r="N350" s="1">
        <v>3</v>
      </c>
      <c r="O350" s="1">
        <v>4870</v>
      </c>
      <c r="P350" s="1">
        <f t="shared" si="30"/>
        <v>14610</v>
      </c>
      <c r="Q350" s="1">
        <v>15</v>
      </c>
      <c r="R350" s="1">
        <f t="shared" si="31"/>
        <v>2191.5</v>
      </c>
      <c r="S350" s="1">
        <f t="shared" si="32"/>
        <v>12418.5</v>
      </c>
      <c r="T350" s="1">
        <v>0.45</v>
      </c>
      <c r="U350" s="1">
        <f t="shared" si="33"/>
        <v>5588.3249999999998</v>
      </c>
      <c r="V350" s="1">
        <f t="shared" si="34"/>
        <v>6830.1750000000002</v>
      </c>
      <c r="W350" s="4">
        <f t="shared" si="35"/>
        <v>0.55000000000000004</v>
      </c>
      <c r="X350" s="1" t="s">
        <v>65</v>
      </c>
      <c r="Y350" s="1" t="s">
        <v>81</v>
      </c>
      <c r="Z350" s="1" t="s">
        <v>51</v>
      </c>
      <c r="AA350" s="2">
        <v>45764</v>
      </c>
      <c r="AB350" s="1"/>
      <c r="AC350" s="9" t="s">
        <v>42</v>
      </c>
    </row>
    <row r="351" spans="1:29">
      <c r="A351" s="11" t="s">
        <v>846</v>
      </c>
      <c r="B351" s="2">
        <v>45763</v>
      </c>
      <c r="C351" s="1">
        <v>2025</v>
      </c>
      <c r="D351" s="1" t="s">
        <v>752</v>
      </c>
      <c r="E351" s="1" t="s">
        <v>753</v>
      </c>
      <c r="F351" s="1" t="s">
        <v>31</v>
      </c>
      <c r="G351" s="1" t="s">
        <v>847</v>
      </c>
      <c r="H351" s="1" t="s">
        <v>89</v>
      </c>
      <c r="I351" s="1" t="s">
        <v>107</v>
      </c>
      <c r="J351" s="1" t="s">
        <v>108</v>
      </c>
      <c r="K351" s="1" t="s">
        <v>62</v>
      </c>
      <c r="L351" s="1" t="s">
        <v>37</v>
      </c>
      <c r="M351" s="1" t="s">
        <v>458</v>
      </c>
      <c r="N351" s="1">
        <v>2</v>
      </c>
      <c r="O351" s="1">
        <v>5760</v>
      </c>
      <c r="P351" s="1">
        <f t="shared" si="30"/>
        <v>11520</v>
      </c>
      <c r="Q351" s="1">
        <v>10</v>
      </c>
      <c r="R351" s="1">
        <f t="shared" si="31"/>
        <v>1152</v>
      </c>
      <c r="S351" s="1">
        <f t="shared" si="32"/>
        <v>10368</v>
      </c>
      <c r="T351" s="1">
        <v>0.47</v>
      </c>
      <c r="U351" s="1">
        <f t="shared" si="33"/>
        <v>4872.96</v>
      </c>
      <c r="V351" s="1">
        <f t="shared" si="34"/>
        <v>5495.04</v>
      </c>
      <c r="W351" s="4">
        <f t="shared" si="35"/>
        <v>0.53</v>
      </c>
      <c r="X351" s="1" t="s">
        <v>65</v>
      </c>
      <c r="Y351" s="1" t="s">
        <v>57</v>
      </c>
      <c r="Z351" s="1" t="s">
        <v>41</v>
      </c>
      <c r="AA351" s="2">
        <v>45769</v>
      </c>
      <c r="AB351" s="1">
        <v>5</v>
      </c>
      <c r="AC351" s="9" t="s">
        <v>42</v>
      </c>
    </row>
    <row r="352" spans="1:29">
      <c r="A352" s="11" t="s">
        <v>848</v>
      </c>
      <c r="B352" s="2">
        <v>45763</v>
      </c>
      <c r="C352" s="1">
        <v>2025</v>
      </c>
      <c r="D352" s="1" t="s">
        <v>752</v>
      </c>
      <c r="E352" s="1" t="s">
        <v>753</v>
      </c>
      <c r="F352" s="1" t="s">
        <v>31</v>
      </c>
      <c r="G352" s="1" t="s">
        <v>849</v>
      </c>
      <c r="H352" s="1" t="s">
        <v>89</v>
      </c>
      <c r="I352" s="1" t="s">
        <v>242</v>
      </c>
      <c r="J352" s="1" t="s">
        <v>164</v>
      </c>
      <c r="K352" s="1" t="s">
        <v>130</v>
      </c>
      <c r="L352" s="1" t="s">
        <v>96</v>
      </c>
      <c r="M352" s="1" t="s">
        <v>195</v>
      </c>
      <c r="N352" s="1">
        <v>5</v>
      </c>
      <c r="O352" s="1">
        <v>910</v>
      </c>
      <c r="P352" s="1">
        <f t="shared" si="30"/>
        <v>4550</v>
      </c>
      <c r="Q352" s="1">
        <v>10</v>
      </c>
      <c r="R352" s="1">
        <f t="shared" si="31"/>
        <v>455</v>
      </c>
      <c r="S352" s="1">
        <f t="shared" si="32"/>
        <v>4095</v>
      </c>
      <c r="T352" s="1">
        <v>0.62</v>
      </c>
      <c r="U352" s="1">
        <f t="shared" si="33"/>
        <v>2538.9</v>
      </c>
      <c r="V352" s="1">
        <f t="shared" si="34"/>
        <v>1556.1</v>
      </c>
      <c r="W352" s="4">
        <f t="shared" si="35"/>
        <v>0.38</v>
      </c>
      <c r="X352" s="1" t="s">
        <v>147</v>
      </c>
      <c r="Y352" s="1" t="s">
        <v>72</v>
      </c>
      <c r="Z352" s="1" t="s">
        <v>51</v>
      </c>
      <c r="AA352" s="2">
        <v>45764</v>
      </c>
      <c r="AB352" s="1"/>
      <c r="AC352" s="9" t="s">
        <v>42</v>
      </c>
    </row>
    <row r="353" spans="1:29">
      <c r="A353" s="11" t="s">
        <v>850</v>
      </c>
      <c r="B353" s="2">
        <v>45763</v>
      </c>
      <c r="C353" s="1">
        <v>2025</v>
      </c>
      <c r="D353" s="1" t="s">
        <v>752</v>
      </c>
      <c r="E353" s="1" t="s">
        <v>753</v>
      </c>
      <c r="F353" s="1" t="s">
        <v>31</v>
      </c>
      <c r="G353" s="1" t="s">
        <v>380</v>
      </c>
      <c r="H353" s="1" t="s">
        <v>33</v>
      </c>
      <c r="I353" s="1" t="s">
        <v>177</v>
      </c>
      <c r="J353" s="1" t="s">
        <v>178</v>
      </c>
      <c r="K353" s="1" t="s">
        <v>48</v>
      </c>
      <c r="L353" s="1" t="s">
        <v>37</v>
      </c>
      <c r="M353" s="1" t="s">
        <v>103</v>
      </c>
      <c r="N353" s="1">
        <v>2</v>
      </c>
      <c r="O353" s="1">
        <v>1840</v>
      </c>
      <c r="P353" s="1">
        <f t="shared" si="30"/>
        <v>3680</v>
      </c>
      <c r="Q353" s="1">
        <v>20</v>
      </c>
      <c r="R353" s="1">
        <f t="shared" si="31"/>
        <v>736</v>
      </c>
      <c r="S353" s="1">
        <f t="shared" si="32"/>
        <v>2944</v>
      </c>
      <c r="T353" s="1">
        <v>0.47</v>
      </c>
      <c r="U353" s="1">
        <f t="shared" si="33"/>
        <v>1383.6799999999998</v>
      </c>
      <c r="V353" s="1">
        <f t="shared" si="34"/>
        <v>1560.3200000000002</v>
      </c>
      <c r="W353" s="4">
        <f t="shared" si="35"/>
        <v>0.53</v>
      </c>
      <c r="X353" s="1" t="s">
        <v>104</v>
      </c>
      <c r="Y353" s="1" t="s">
        <v>72</v>
      </c>
      <c r="Z353" s="1" t="s">
        <v>22</v>
      </c>
      <c r="AA353" s="1"/>
      <c r="AB353" s="1"/>
      <c r="AC353" s="9" t="s">
        <v>93</v>
      </c>
    </row>
    <row r="354" spans="1:29">
      <c r="A354" s="11" t="s">
        <v>851</v>
      </c>
      <c r="B354" s="2">
        <v>45764</v>
      </c>
      <c r="C354" s="1">
        <v>2025</v>
      </c>
      <c r="D354" s="1" t="s">
        <v>752</v>
      </c>
      <c r="E354" s="1" t="s">
        <v>753</v>
      </c>
      <c r="F354" s="1" t="s">
        <v>44</v>
      </c>
      <c r="G354" s="1" t="s">
        <v>852</v>
      </c>
      <c r="H354" s="1" t="s">
        <v>89</v>
      </c>
      <c r="I354" s="1" t="s">
        <v>250</v>
      </c>
      <c r="J354" s="1" t="s">
        <v>251</v>
      </c>
      <c r="K354" s="1" t="s">
        <v>36</v>
      </c>
      <c r="L354" s="1" t="s">
        <v>79</v>
      </c>
      <c r="M354" s="1" t="s">
        <v>310</v>
      </c>
      <c r="N354" s="1">
        <v>2</v>
      </c>
      <c r="O354" s="1">
        <v>740</v>
      </c>
      <c r="P354" s="1">
        <f t="shared" si="30"/>
        <v>1480</v>
      </c>
      <c r="Q354" s="1">
        <v>10</v>
      </c>
      <c r="R354" s="1">
        <f t="shared" si="31"/>
        <v>148</v>
      </c>
      <c r="S354" s="1">
        <f t="shared" si="32"/>
        <v>1332</v>
      </c>
      <c r="T354" s="1">
        <v>0.45</v>
      </c>
      <c r="U354" s="1">
        <f t="shared" si="33"/>
        <v>599.4</v>
      </c>
      <c r="V354" s="1">
        <f t="shared" si="34"/>
        <v>732.6</v>
      </c>
      <c r="W354" s="4">
        <f t="shared" si="35"/>
        <v>0.55000000000000004</v>
      </c>
      <c r="X354" s="1" t="s">
        <v>50</v>
      </c>
      <c r="Y354" s="1" t="s">
        <v>57</v>
      </c>
      <c r="Z354" s="1" t="s">
        <v>41</v>
      </c>
      <c r="AA354" s="2">
        <v>45767</v>
      </c>
      <c r="AB354" s="1">
        <v>5</v>
      </c>
      <c r="AC354" s="9" t="s">
        <v>42</v>
      </c>
    </row>
    <row r="355" spans="1:29">
      <c r="A355" s="11" t="s">
        <v>853</v>
      </c>
      <c r="B355" s="2">
        <v>45764</v>
      </c>
      <c r="C355" s="1">
        <v>2025</v>
      </c>
      <c r="D355" s="1" t="s">
        <v>752</v>
      </c>
      <c r="E355" s="1" t="s">
        <v>753</v>
      </c>
      <c r="F355" s="1" t="s">
        <v>44</v>
      </c>
      <c r="G355" s="1" t="s">
        <v>854</v>
      </c>
      <c r="H355" s="1" t="s">
        <v>33</v>
      </c>
      <c r="I355" s="1" t="s">
        <v>116</v>
      </c>
      <c r="J355" s="1" t="s">
        <v>117</v>
      </c>
      <c r="K355" s="1" t="s">
        <v>118</v>
      </c>
      <c r="L355" s="1" t="s">
        <v>63</v>
      </c>
      <c r="M355" s="1" t="s">
        <v>71</v>
      </c>
      <c r="N355" s="1">
        <v>2</v>
      </c>
      <c r="O355" s="1">
        <v>1040</v>
      </c>
      <c r="P355" s="1">
        <f t="shared" si="30"/>
        <v>2080</v>
      </c>
      <c r="Q355" s="1">
        <v>0</v>
      </c>
      <c r="R355" s="1">
        <f t="shared" si="31"/>
        <v>0</v>
      </c>
      <c r="S355" s="1">
        <f t="shared" si="32"/>
        <v>2080</v>
      </c>
      <c r="T355" s="1">
        <v>0.35</v>
      </c>
      <c r="U355" s="1">
        <f t="shared" si="33"/>
        <v>728</v>
      </c>
      <c r="V355" s="1">
        <f t="shared" si="34"/>
        <v>1352</v>
      </c>
      <c r="W355" s="4">
        <f t="shared" si="35"/>
        <v>0.65</v>
      </c>
      <c r="X355" s="1" t="s">
        <v>92</v>
      </c>
      <c r="Y355" s="1" t="s">
        <v>57</v>
      </c>
      <c r="Z355" s="1" t="s">
        <v>22</v>
      </c>
      <c r="AA355" s="1"/>
      <c r="AB355" s="1"/>
      <c r="AC355" s="9" t="s">
        <v>93</v>
      </c>
    </row>
    <row r="356" spans="1:29">
      <c r="A356" s="11" t="s">
        <v>855</v>
      </c>
      <c r="B356" s="2">
        <v>45765</v>
      </c>
      <c r="C356" s="1">
        <v>2025</v>
      </c>
      <c r="D356" s="1" t="s">
        <v>752</v>
      </c>
      <c r="E356" s="1" t="s">
        <v>753</v>
      </c>
      <c r="F356" s="1" t="s">
        <v>74</v>
      </c>
      <c r="G356" s="1" t="s">
        <v>342</v>
      </c>
      <c r="H356" s="1" t="s">
        <v>33</v>
      </c>
      <c r="I356" s="1" t="s">
        <v>183</v>
      </c>
      <c r="J356" s="1" t="s">
        <v>55</v>
      </c>
      <c r="K356" s="1" t="s">
        <v>36</v>
      </c>
      <c r="L356" s="1" t="s">
        <v>179</v>
      </c>
      <c r="M356" s="1" t="s">
        <v>243</v>
      </c>
      <c r="N356" s="1">
        <v>1</v>
      </c>
      <c r="O356" s="1">
        <v>7550</v>
      </c>
      <c r="P356" s="1">
        <f t="shared" si="30"/>
        <v>7550</v>
      </c>
      <c r="Q356" s="1">
        <v>5</v>
      </c>
      <c r="R356" s="1">
        <f t="shared" si="31"/>
        <v>377.5</v>
      </c>
      <c r="S356" s="1">
        <f t="shared" si="32"/>
        <v>7172.5</v>
      </c>
      <c r="T356" s="1">
        <v>0.48</v>
      </c>
      <c r="U356" s="1">
        <f t="shared" si="33"/>
        <v>3442.7999999999997</v>
      </c>
      <c r="V356" s="1">
        <f t="shared" si="34"/>
        <v>3729.7000000000003</v>
      </c>
      <c r="W356" s="4">
        <f t="shared" si="35"/>
        <v>0.52</v>
      </c>
      <c r="X356" s="1" t="s">
        <v>92</v>
      </c>
      <c r="Y356" s="1" t="s">
        <v>72</v>
      </c>
      <c r="Z356" s="1" t="s">
        <v>66</v>
      </c>
      <c r="AA356" s="1"/>
      <c r="AB356" s="1"/>
      <c r="AC356" s="9" t="s">
        <v>42</v>
      </c>
    </row>
    <row r="357" spans="1:29">
      <c r="A357" s="11" t="s">
        <v>856</v>
      </c>
      <c r="B357" s="2">
        <v>45765</v>
      </c>
      <c r="C357" s="1">
        <v>2025</v>
      </c>
      <c r="D357" s="1" t="s">
        <v>752</v>
      </c>
      <c r="E357" s="1" t="s">
        <v>753</v>
      </c>
      <c r="F357" s="1" t="s">
        <v>74</v>
      </c>
      <c r="G357" s="1" t="s">
        <v>825</v>
      </c>
      <c r="H357" s="1" t="s">
        <v>33</v>
      </c>
      <c r="I357" s="1" t="s">
        <v>509</v>
      </c>
      <c r="J357" s="1" t="s">
        <v>220</v>
      </c>
      <c r="K357" s="1" t="s">
        <v>118</v>
      </c>
      <c r="L357" s="1" t="s">
        <v>112</v>
      </c>
      <c r="M357" s="1" t="s">
        <v>302</v>
      </c>
      <c r="N357" s="1">
        <v>3</v>
      </c>
      <c r="O357" s="1">
        <v>48020</v>
      </c>
      <c r="P357" s="1">
        <f t="shared" si="30"/>
        <v>144060</v>
      </c>
      <c r="Q357" s="1">
        <v>10</v>
      </c>
      <c r="R357" s="1">
        <f t="shared" si="31"/>
        <v>14406</v>
      </c>
      <c r="S357" s="1">
        <f t="shared" si="32"/>
        <v>129654</v>
      </c>
      <c r="T357" s="1">
        <v>0.57999999999999996</v>
      </c>
      <c r="U357" s="1">
        <f t="shared" si="33"/>
        <v>75199.319999999992</v>
      </c>
      <c r="V357" s="1">
        <f t="shared" si="34"/>
        <v>54454.680000000008</v>
      </c>
      <c r="W357" s="4">
        <f t="shared" si="35"/>
        <v>0.42000000000000004</v>
      </c>
      <c r="X357" s="1" t="s">
        <v>92</v>
      </c>
      <c r="Y357" s="1" t="s">
        <v>81</v>
      </c>
      <c r="Z357" s="1" t="s">
        <v>41</v>
      </c>
      <c r="AA357" s="2">
        <v>45767</v>
      </c>
      <c r="AB357" s="1">
        <v>3</v>
      </c>
      <c r="AC357" s="9" t="s">
        <v>42</v>
      </c>
    </row>
    <row r="358" spans="1:29">
      <c r="A358" s="11" t="s">
        <v>857</v>
      </c>
      <c r="B358" s="2">
        <v>45765</v>
      </c>
      <c r="C358" s="1">
        <v>2025</v>
      </c>
      <c r="D358" s="1" t="s">
        <v>752</v>
      </c>
      <c r="E358" s="1" t="s">
        <v>753</v>
      </c>
      <c r="F358" s="1" t="s">
        <v>74</v>
      </c>
      <c r="G358" s="1" t="s">
        <v>550</v>
      </c>
      <c r="H358" s="1" t="s">
        <v>89</v>
      </c>
      <c r="I358" s="1" t="s">
        <v>551</v>
      </c>
      <c r="J358" s="1" t="s">
        <v>155</v>
      </c>
      <c r="K358" s="1" t="s">
        <v>48</v>
      </c>
      <c r="L358" s="1" t="s">
        <v>179</v>
      </c>
      <c r="M358" s="1" t="s">
        <v>180</v>
      </c>
      <c r="N358" s="1">
        <v>2</v>
      </c>
      <c r="O358" s="1">
        <v>3040</v>
      </c>
      <c r="P358" s="1">
        <f t="shared" si="30"/>
        <v>6080</v>
      </c>
      <c r="Q358" s="1">
        <v>0</v>
      </c>
      <c r="R358" s="1">
        <f t="shared" si="31"/>
        <v>0</v>
      </c>
      <c r="S358" s="1">
        <f t="shared" si="32"/>
        <v>6080</v>
      </c>
      <c r="T358" s="1">
        <v>0.48</v>
      </c>
      <c r="U358" s="1">
        <f t="shared" si="33"/>
        <v>2918.4</v>
      </c>
      <c r="V358" s="1">
        <f t="shared" si="34"/>
        <v>3161.6</v>
      </c>
      <c r="W358" s="4">
        <f t="shared" si="35"/>
        <v>0.52</v>
      </c>
      <c r="X358" s="1" t="s">
        <v>56</v>
      </c>
      <c r="Y358" s="1" t="s">
        <v>81</v>
      </c>
      <c r="Z358" s="1" t="s">
        <v>41</v>
      </c>
      <c r="AA358" s="2">
        <v>45766</v>
      </c>
      <c r="AB358" s="1">
        <v>3</v>
      </c>
      <c r="AC358" s="9" t="s">
        <v>42</v>
      </c>
    </row>
    <row r="359" spans="1:29">
      <c r="A359" s="11" t="s">
        <v>858</v>
      </c>
      <c r="B359" s="2">
        <v>45766</v>
      </c>
      <c r="C359" s="1">
        <v>2025</v>
      </c>
      <c r="D359" s="1" t="s">
        <v>752</v>
      </c>
      <c r="E359" s="1" t="s">
        <v>753</v>
      </c>
      <c r="F359" s="1" t="s">
        <v>99</v>
      </c>
      <c r="G359" s="1" t="s">
        <v>320</v>
      </c>
      <c r="H359" s="1" t="s">
        <v>33</v>
      </c>
      <c r="I359" s="1" t="s">
        <v>315</v>
      </c>
      <c r="J359" s="1" t="s">
        <v>316</v>
      </c>
      <c r="K359" s="1" t="s">
        <v>62</v>
      </c>
      <c r="L359" s="1" t="s">
        <v>112</v>
      </c>
      <c r="M359" s="1" t="s">
        <v>859</v>
      </c>
      <c r="N359" s="1">
        <v>3</v>
      </c>
      <c r="O359" s="1">
        <v>56430</v>
      </c>
      <c r="P359" s="1">
        <f t="shared" si="30"/>
        <v>169290</v>
      </c>
      <c r="Q359" s="1">
        <v>10</v>
      </c>
      <c r="R359" s="1">
        <f t="shared" si="31"/>
        <v>16929</v>
      </c>
      <c r="S359" s="1">
        <f t="shared" si="32"/>
        <v>152361</v>
      </c>
      <c r="T359" s="1">
        <v>0.57999999999999996</v>
      </c>
      <c r="U359" s="1">
        <f t="shared" si="33"/>
        <v>88369.37999999999</v>
      </c>
      <c r="V359" s="1">
        <f t="shared" si="34"/>
        <v>63991.62000000001</v>
      </c>
      <c r="W359" s="4">
        <f t="shared" si="35"/>
        <v>0.42000000000000004</v>
      </c>
      <c r="X359" s="1" t="s">
        <v>39</v>
      </c>
      <c r="Y359" s="1" t="s">
        <v>40</v>
      </c>
      <c r="Z359" s="1" t="s">
        <v>41</v>
      </c>
      <c r="AA359" s="2">
        <v>45767</v>
      </c>
      <c r="AB359" s="1">
        <v>4</v>
      </c>
      <c r="AC359" s="9" t="s">
        <v>42</v>
      </c>
    </row>
    <row r="360" spans="1:29">
      <c r="A360" s="11" t="s">
        <v>860</v>
      </c>
      <c r="B360" s="2">
        <v>45766</v>
      </c>
      <c r="C360" s="1">
        <v>2025</v>
      </c>
      <c r="D360" s="1" t="s">
        <v>752</v>
      </c>
      <c r="E360" s="1" t="s">
        <v>753</v>
      </c>
      <c r="F360" s="1" t="s">
        <v>99</v>
      </c>
      <c r="G360" s="1" t="s">
        <v>861</v>
      </c>
      <c r="H360" s="1" t="s">
        <v>33</v>
      </c>
      <c r="I360" s="1" t="s">
        <v>60</v>
      </c>
      <c r="J360" s="1" t="s">
        <v>61</v>
      </c>
      <c r="K360" s="1" t="s">
        <v>62</v>
      </c>
      <c r="L360" s="1" t="s">
        <v>179</v>
      </c>
      <c r="M360" s="1" t="s">
        <v>180</v>
      </c>
      <c r="N360" s="1">
        <v>1</v>
      </c>
      <c r="O360" s="1">
        <v>6840</v>
      </c>
      <c r="P360" s="1">
        <f t="shared" si="30"/>
        <v>6840</v>
      </c>
      <c r="Q360" s="1">
        <v>5</v>
      </c>
      <c r="R360" s="1">
        <f t="shared" si="31"/>
        <v>342</v>
      </c>
      <c r="S360" s="1">
        <f t="shared" si="32"/>
        <v>6498</v>
      </c>
      <c r="T360" s="1">
        <v>0.48</v>
      </c>
      <c r="U360" s="1">
        <f t="shared" si="33"/>
        <v>3119.04</v>
      </c>
      <c r="V360" s="1">
        <f t="shared" si="34"/>
        <v>3378.96</v>
      </c>
      <c r="W360" s="4">
        <f t="shared" si="35"/>
        <v>0.52</v>
      </c>
      <c r="X360" s="1" t="s">
        <v>39</v>
      </c>
      <c r="Y360" s="1" t="s">
        <v>40</v>
      </c>
      <c r="Z360" s="1" t="s">
        <v>22</v>
      </c>
      <c r="AA360" s="1"/>
      <c r="AB360" s="1"/>
      <c r="AC360" s="9" t="s">
        <v>93</v>
      </c>
    </row>
    <row r="361" spans="1:29">
      <c r="A361" s="11" t="s">
        <v>862</v>
      </c>
      <c r="B361" s="2">
        <v>45767</v>
      </c>
      <c r="C361" s="1">
        <v>2025</v>
      </c>
      <c r="D361" s="1" t="s">
        <v>752</v>
      </c>
      <c r="E361" s="1" t="s">
        <v>753</v>
      </c>
      <c r="F361" s="1" t="s">
        <v>126</v>
      </c>
      <c r="G361" s="1" t="s">
        <v>173</v>
      </c>
      <c r="H361" s="1" t="s">
        <v>89</v>
      </c>
      <c r="I361" s="1" t="s">
        <v>174</v>
      </c>
      <c r="J361" s="1" t="s">
        <v>108</v>
      </c>
      <c r="K361" s="1" t="s">
        <v>62</v>
      </c>
      <c r="L361" s="1" t="s">
        <v>63</v>
      </c>
      <c r="M361" s="1" t="s">
        <v>160</v>
      </c>
      <c r="N361" s="1">
        <v>2</v>
      </c>
      <c r="O361" s="1">
        <v>860</v>
      </c>
      <c r="P361" s="1">
        <f t="shared" si="30"/>
        <v>1720</v>
      </c>
      <c r="Q361" s="1">
        <v>0</v>
      </c>
      <c r="R361" s="1">
        <f t="shared" si="31"/>
        <v>0</v>
      </c>
      <c r="S361" s="1">
        <f t="shared" si="32"/>
        <v>1720</v>
      </c>
      <c r="T361" s="1">
        <v>0.35</v>
      </c>
      <c r="U361" s="1">
        <f t="shared" si="33"/>
        <v>602</v>
      </c>
      <c r="V361" s="1">
        <f t="shared" si="34"/>
        <v>1118</v>
      </c>
      <c r="W361" s="4">
        <f t="shared" si="35"/>
        <v>0.65</v>
      </c>
      <c r="X361" s="1" t="s">
        <v>50</v>
      </c>
      <c r="Y361" s="1" t="s">
        <v>40</v>
      </c>
      <c r="Z361" s="1" t="s">
        <v>120</v>
      </c>
      <c r="AA361" s="1"/>
      <c r="AB361" s="1"/>
      <c r="AC361" s="9" t="s">
        <v>42</v>
      </c>
    </row>
    <row r="362" spans="1:29">
      <c r="A362" s="11" t="s">
        <v>863</v>
      </c>
      <c r="B362" s="2">
        <v>45767</v>
      </c>
      <c r="C362" s="1">
        <v>2025</v>
      </c>
      <c r="D362" s="1" t="s">
        <v>752</v>
      </c>
      <c r="E362" s="1" t="s">
        <v>753</v>
      </c>
      <c r="F362" s="1" t="s">
        <v>126</v>
      </c>
      <c r="G362" s="1" t="s">
        <v>454</v>
      </c>
      <c r="H362" s="1" t="s">
        <v>89</v>
      </c>
      <c r="I362" s="1" t="s">
        <v>455</v>
      </c>
      <c r="J362" s="1" t="s">
        <v>102</v>
      </c>
      <c r="K362" s="1" t="s">
        <v>36</v>
      </c>
      <c r="L362" s="1" t="s">
        <v>63</v>
      </c>
      <c r="M362" s="1" t="s">
        <v>165</v>
      </c>
      <c r="N362" s="1">
        <v>5</v>
      </c>
      <c r="O362" s="1">
        <v>990</v>
      </c>
      <c r="P362" s="1">
        <f t="shared" si="30"/>
        <v>4950</v>
      </c>
      <c r="Q362" s="1">
        <v>25</v>
      </c>
      <c r="R362" s="1">
        <f t="shared" si="31"/>
        <v>1237.5</v>
      </c>
      <c r="S362" s="1">
        <f t="shared" si="32"/>
        <v>3712.5</v>
      </c>
      <c r="T362" s="1">
        <v>0.35</v>
      </c>
      <c r="U362" s="1">
        <f t="shared" si="33"/>
        <v>1299.375</v>
      </c>
      <c r="V362" s="1">
        <f t="shared" si="34"/>
        <v>2413.125</v>
      </c>
      <c r="W362" s="4">
        <f t="shared" si="35"/>
        <v>0.65</v>
      </c>
      <c r="X362" s="1" t="s">
        <v>92</v>
      </c>
      <c r="Y362" s="1" t="s">
        <v>57</v>
      </c>
      <c r="Z362" s="1" t="s">
        <v>41</v>
      </c>
      <c r="AA362" s="2">
        <v>45769</v>
      </c>
      <c r="AB362" s="1">
        <v>4</v>
      </c>
      <c r="AC362" s="9" t="s">
        <v>42</v>
      </c>
    </row>
    <row r="363" spans="1:29">
      <c r="A363" s="11" t="s">
        <v>864</v>
      </c>
      <c r="B363" s="2">
        <v>45768</v>
      </c>
      <c r="C363" s="1">
        <v>2025</v>
      </c>
      <c r="D363" s="1" t="s">
        <v>752</v>
      </c>
      <c r="E363" s="1" t="s">
        <v>753</v>
      </c>
      <c r="F363" s="1" t="s">
        <v>142</v>
      </c>
      <c r="G363" s="1" t="s">
        <v>865</v>
      </c>
      <c r="H363" s="1" t="s">
        <v>33</v>
      </c>
      <c r="I363" s="1" t="s">
        <v>326</v>
      </c>
      <c r="J363" s="1" t="s">
        <v>205</v>
      </c>
      <c r="K363" s="1" t="s">
        <v>78</v>
      </c>
      <c r="L363" s="1" t="s">
        <v>112</v>
      </c>
      <c r="M363" s="1" t="s">
        <v>302</v>
      </c>
      <c r="N363" s="1">
        <v>5</v>
      </c>
      <c r="O363" s="1">
        <v>53160</v>
      </c>
      <c r="P363" s="1">
        <f t="shared" si="30"/>
        <v>265800</v>
      </c>
      <c r="Q363" s="1">
        <v>10</v>
      </c>
      <c r="R363" s="1">
        <f t="shared" si="31"/>
        <v>26580</v>
      </c>
      <c r="S363" s="1">
        <f t="shared" si="32"/>
        <v>239220</v>
      </c>
      <c r="T363" s="1">
        <v>0.57999999999999996</v>
      </c>
      <c r="U363" s="1">
        <f t="shared" si="33"/>
        <v>138747.59999999998</v>
      </c>
      <c r="V363" s="1">
        <f t="shared" si="34"/>
        <v>100472.40000000002</v>
      </c>
      <c r="W363" s="4">
        <f t="shared" si="35"/>
        <v>0.4200000000000001</v>
      </c>
      <c r="X363" s="1" t="s">
        <v>92</v>
      </c>
      <c r="Y363" s="1" t="s">
        <v>72</v>
      </c>
      <c r="Z363" s="1" t="s">
        <v>66</v>
      </c>
      <c r="AA363" s="1"/>
      <c r="AB363" s="1"/>
      <c r="AC363" s="9" t="s">
        <v>42</v>
      </c>
    </row>
    <row r="364" spans="1:29">
      <c r="A364" s="11" t="s">
        <v>866</v>
      </c>
      <c r="B364" s="2">
        <v>45768</v>
      </c>
      <c r="C364" s="1">
        <v>2025</v>
      </c>
      <c r="D364" s="1" t="s">
        <v>752</v>
      </c>
      <c r="E364" s="1" t="s">
        <v>753</v>
      </c>
      <c r="F364" s="1" t="s">
        <v>142</v>
      </c>
      <c r="G364" s="1" t="s">
        <v>572</v>
      </c>
      <c r="H364" s="1" t="s">
        <v>33</v>
      </c>
      <c r="I364" s="1" t="s">
        <v>116</v>
      </c>
      <c r="J364" s="1" t="s">
        <v>117</v>
      </c>
      <c r="K364" s="1" t="s">
        <v>118</v>
      </c>
      <c r="L364" s="1" t="s">
        <v>37</v>
      </c>
      <c r="M364" s="1" t="s">
        <v>323</v>
      </c>
      <c r="N364" s="1">
        <v>3</v>
      </c>
      <c r="O364" s="1">
        <v>6350</v>
      </c>
      <c r="P364" s="1">
        <f t="shared" si="30"/>
        <v>19050</v>
      </c>
      <c r="Q364" s="1">
        <v>25</v>
      </c>
      <c r="R364" s="1">
        <f t="shared" si="31"/>
        <v>4762.5</v>
      </c>
      <c r="S364" s="1">
        <f t="shared" si="32"/>
        <v>14287.5</v>
      </c>
      <c r="T364" s="1">
        <v>0.47</v>
      </c>
      <c r="U364" s="1">
        <f t="shared" si="33"/>
        <v>6715.125</v>
      </c>
      <c r="V364" s="1">
        <f t="shared" si="34"/>
        <v>7572.375</v>
      </c>
      <c r="W364" s="4">
        <f t="shared" si="35"/>
        <v>0.53</v>
      </c>
      <c r="X364" s="1" t="s">
        <v>50</v>
      </c>
      <c r="Y364" s="1" t="s">
        <v>57</v>
      </c>
      <c r="Z364" s="1" t="s">
        <v>51</v>
      </c>
      <c r="AA364" s="2">
        <v>45771</v>
      </c>
      <c r="AB364" s="1"/>
      <c r="AC364" s="9" t="s">
        <v>42</v>
      </c>
    </row>
    <row r="365" spans="1:29">
      <c r="A365" s="11" t="s">
        <v>867</v>
      </c>
      <c r="B365" s="2">
        <v>45769</v>
      </c>
      <c r="C365" s="1">
        <v>2025</v>
      </c>
      <c r="D365" s="1" t="s">
        <v>752</v>
      </c>
      <c r="E365" s="1" t="s">
        <v>753</v>
      </c>
      <c r="F365" s="1" t="s">
        <v>167</v>
      </c>
      <c r="G365" s="1" t="s">
        <v>197</v>
      </c>
      <c r="H365" s="1" t="s">
        <v>89</v>
      </c>
      <c r="I365" s="1" t="s">
        <v>177</v>
      </c>
      <c r="J365" s="1" t="s">
        <v>178</v>
      </c>
      <c r="K365" s="1" t="s">
        <v>48</v>
      </c>
      <c r="L365" s="1" t="s">
        <v>96</v>
      </c>
      <c r="M365" s="1" t="s">
        <v>552</v>
      </c>
      <c r="N365" s="1">
        <v>5</v>
      </c>
      <c r="O365" s="1">
        <v>160</v>
      </c>
      <c r="P365" s="1">
        <f t="shared" si="30"/>
        <v>800</v>
      </c>
      <c r="Q365" s="1">
        <v>30</v>
      </c>
      <c r="R365" s="1">
        <f t="shared" si="31"/>
        <v>240</v>
      </c>
      <c r="S365" s="1">
        <f t="shared" si="32"/>
        <v>560</v>
      </c>
      <c r="T365" s="1">
        <v>0.62</v>
      </c>
      <c r="U365" s="1">
        <f t="shared" si="33"/>
        <v>347.2</v>
      </c>
      <c r="V365" s="1">
        <f t="shared" si="34"/>
        <v>212.8</v>
      </c>
      <c r="W365" s="4">
        <f t="shared" si="35"/>
        <v>0.38</v>
      </c>
      <c r="X365" s="1" t="s">
        <v>50</v>
      </c>
      <c r="Y365" s="1" t="s">
        <v>72</v>
      </c>
      <c r="Z365" s="1" t="s">
        <v>22</v>
      </c>
      <c r="AA365" s="1"/>
      <c r="AB365" s="1"/>
      <c r="AC365" s="9" t="s">
        <v>93</v>
      </c>
    </row>
    <row r="366" spans="1:29">
      <c r="A366" s="11" t="s">
        <v>868</v>
      </c>
      <c r="B366" s="2">
        <v>45769</v>
      </c>
      <c r="C366" s="1">
        <v>2025</v>
      </c>
      <c r="D366" s="1" t="s">
        <v>752</v>
      </c>
      <c r="E366" s="1" t="s">
        <v>753</v>
      </c>
      <c r="F366" s="1" t="s">
        <v>167</v>
      </c>
      <c r="G366" s="1" t="s">
        <v>32</v>
      </c>
      <c r="H366" s="1" t="s">
        <v>33</v>
      </c>
      <c r="I366" s="1" t="s">
        <v>34</v>
      </c>
      <c r="J366" s="1" t="s">
        <v>35</v>
      </c>
      <c r="K366" s="1" t="s">
        <v>36</v>
      </c>
      <c r="L366" s="1" t="s">
        <v>37</v>
      </c>
      <c r="M366" s="1" t="s">
        <v>38</v>
      </c>
      <c r="N366" s="1">
        <v>3</v>
      </c>
      <c r="O366" s="1">
        <v>4350</v>
      </c>
      <c r="P366" s="1">
        <f t="shared" si="30"/>
        <v>13050</v>
      </c>
      <c r="Q366" s="1">
        <v>10</v>
      </c>
      <c r="R366" s="1">
        <f t="shared" si="31"/>
        <v>1305</v>
      </c>
      <c r="S366" s="1">
        <f t="shared" si="32"/>
        <v>11745</v>
      </c>
      <c r="T366" s="1">
        <v>0.47</v>
      </c>
      <c r="U366" s="1">
        <f t="shared" si="33"/>
        <v>5520.15</v>
      </c>
      <c r="V366" s="1">
        <f t="shared" si="34"/>
        <v>6224.85</v>
      </c>
      <c r="W366" s="4">
        <f t="shared" si="35"/>
        <v>0.53</v>
      </c>
      <c r="X366" s="1" t="s">
        <v>65</v>
      </c>
      <c r="Y366" s="1" t="s">
        <v>72</v>
      </c>
      <c r="Z366" s="1" t="s">
        <v>41</v>
      </c>
      <c r="AA366" s="2">
        <v>45772</v>
      </c>
      <c r="AB366" s="1">
        <v>4</v>
      </c>
      <c r="AC366" s="9" t="s">
        <v>42</v>
      </c>
    </row>
    <row r="367" spans="1:29">
      <c r="A367" s="11" t="s">
        <v>869</v>
      </c>
      <c r="B367" s="2">
        <v>45769</v>
      </c>
      <c r="C367" s="1">
        <v>2025</v>
      </c>
      <c r="D367" s="1" t="s">
        <v>752</v>
      </c>
      <c r="E367" s="1" t="s">
        <v>753</v>
      </c>
      <c r="F367" s="1" t="s">
        <v>167</v>
      </c>
      <c r="G367" s="1" t="s">
        <v>394</v>
      </c>
      <c r="H367" s="1" t="s">
        <v>89</v>
      </c>
      <c r="I367" s="1" t="s">
        <v>177</v>
      </c>
      <c r="J367" s="1" t="s">
        <v>178</v>
      </c>
      <c r="K367" s="1" t="s">
        <v>48</v>
      </c>
      <c r="L367" s="1" t="s">
        <v>179</v>
      </c>
      <c r="M367" s="1" t="s">
        <v>406</v>
      </c>
      <c r="N367" s="1">
        <v>5</v>
      </c>
      <c r="O367" s="1">
        <v>3790</v>
      </c>
      <c r="P367" s="1">
        <f t="shared" si="30"/>
        <v>18950</v>
      </c>
      <c r="Q367" s="1">
        <v>10</v>
      </c>
      <c r="R367" s="1">
        <f t="shared" si="31"/>
        <v>1895</v>
      </c>
      <c r="S367" s="1">
        <f t="shared" si="32"/>
        <v>17055</v>
      </c>
      <c r="T367" s="1">
        <v>0.48</v>
      </c>
      <c r="U367" s="1">
        <f t="shared" si="33"/>
        <v>8186.4</v>
      </c>
      <c r="V367" s="1">
        <f t="shared" si="34"/>
        <v>8868.6</v>
      </c>
      <c r="W367" s="4">
        <f t="shared" si="35"/>
        <v>0.52</v>
      </c>
      <c r="X367" s="1" t="s">
        <v>65</v>
      </c>
      <c r="Y367" s="1" t="s">
        <v>72</v>
      </c>
      <c r="Z367" s="1" t="s">
        <v>22</v>
      </c>
      <c r="AA367" s="1"/>
      <c r="AB367" s="1"/>
      <c r="AC367" s="9" t="s">
        <v>93</v>
      </c>
    </row>
    <row r="368" spans="1:29">
      <c r="A368" s="11" t="s">
        <v>870</v>
      </c>
      <c r="B368" s="2">
        <v>45770</v>
      </c>
      <c r="C368" s="1">
        <v>2025</v>
      </c>
      <c r="D368" s="1" t="s">
        <v>752</v>
      </c>
      <c r="E368" s="1" t="s">
        <v>753</v>
      </c>
      <c r="F368" s="1" t="s">
        <v>31</v>
      </c>
      <c r="G368" s="1" t="s">
        <v>637</v>
      </c>
      <c r="H368" s="1" t="s">
        <v>33</v>
      </c>
      <c r="I368" s="1" t="s">
        <v>544</v>
      </c>
      <c r="J368" s="1" t="s">
        <v>70</v>
      </c>
      <c r="K368" s="1" t="s">
        <v>62</v>
      </c>
      <c r="L368" s="1" t="s">
        <v>85</v>
      </c>
      <c r="M368" s="1" t="s">
        <v>306</v>
      </c>
      <c r="N368" s="1">
        <v>1</v>
      </c>
      <c r="O368" s="1">
        <v>5790</v>
      </c>
      <c r="P368" s="1">
        <f t="shared" si="30"/>
        <v>5790</v>
      </c>
      <c r="Q368" s="1">
        <v>0</v>
      </c>
      <c r="R368" s="1">
        <f t="shared" si="31"/>
        <v>0</v>
      </c>
      <c r="S368" s="1">
        <f t="shared" si="32"/>
        <v>5790</v>
      </c>
      <c r="T368" s="1">
        <v>0.5</v>
      </c>
      <c r="U368" s="1">
        <f t="shared" si="33"/>
        <v>2895</v>
      </c>
      <c r="V368" s="1">
        <f t="shared" si="34"/>
        <v>2895</v>
      </c>
      <c r="W368" s="4">
        <f t="shared" si="35"/>
        <v>0.5</v>
      </c>
      <c r="X368" s="1" t="s">
        <v>50</v>
      </c>
      <c r="Y368" s="1" t="s">
        <v>72</v>
      </c>
      <c r="Z368" s="1" t="s">
        <v>66</v>
      </c>
      <c r="AA368" s="1"/>
      <c r="AB368" s="1"/>
      <c r="AC368" s="9" t="s">
        <v>42</v>
      </c>
    </row>
    <row r="369" spans="1:29">
      <c r="A369" s="11" t="s">
        <v>871</v>
      </c>
      <c r="B369" s="2">
        <v>45770</v>
      </c>
      <c r="C369" s="1">
        <v>2025</v>
      </c>
      <c r="D369" s="1" t="s">
        <v>752</v>
      </c>
      <c r="E369" s="1" t="s">
        <v>753</v>
      </c>
      <c r="F369" s="1" t="s">
        <v>31</v>
      </c>
      <c r="G369" s="1" t="s">
        <v>644</v>
      </c>
      <c r="H369" s="1" t="s">
        <v>33</v>
      </c>
      <c r="I369" s="1" t="s">
        <v>258</v>
      </c>
      <c r="J369" s="1" t="s">
        <v>117</v>
      </c>
      <c r="K369" s="1" t="s">
        <v>118</v>
      </c>
      <c r="L369" s="1" t="s">
        <v>79</v>
      </c>
      <c r="M369" s="1" t="s">
        <v>191</v>
      </c>
      <c r="N369" s="1">
        <v>5</v>
      </c>
      <c r="O369" s="1">
        <v>1870</v>
      </c>
      <c r="P369" s="1">
        <f t="shared" si="30"/>
        <v>9350</v>
      </c>
      <c r="Q369" s="1">
        <v>15</v>
      </c>
      <c r="R369" s="1">
        <f t="shared" si="31"/>
        <v>1402.5</v>
      </c>
      <c r="S369" s="1">
        <f t="shared" si="32"/>
        <v>7947.5</v>
      </c>
      <c r="T369" s="1">
        <v>0.45</v>
      </c>
      <c r="U369" s="1">
        <f t="shared" si="33"/>
        <v>3576.375</v>
      </c>
      <c r="V369" s="1">
        <f t="shared" si="34"/>
        <v>4371.125</v>
      </c>
      <c r="W369" s="4">
        <f t="shared" si="35"/>
        <v>0.55000000000000004</v>
      </c>
      <c r="X369" s="1" t="s">
        <v>50</v>
      </c>
      <c r="Y369" s="1" t="s">
        <v>72</v>
      </c>
      <c r="Z369" s="1" t="s">
        <v>41</v>
      </c>
      <c r="AA369" s="2">
        <v>45774</v>
      </c>
      <c r="AB369" s="1">
        <v>4</v>
      </c>
      <c r="AC369" s="9" t="s">
        <v>42</v>
      </c>
    </row>
    <row r="370" spans="1:29">
      <c r="A370" s="11" t="s">
        <v>872</v>
      </c>
      <c r="B370" s="2">
        <v>45770</v>
      </c>
      <c r="C370" s="1">
        <v>2025</v>
      </c>
      <c r="D370" s="1" t="s">
        <v>752</v>
      </c>
      <c r="E370" s="1" t="s">
        <v>753</v>
      </c>
      <c r="F370" s="1" t="s">
        <v>31</v>
      </c>
      <c r="G370" s="1" t="s">
        <v>348</v>
      </c>
      <c r="H370" s="1" t="s">
        <v>33</v>
      </c>
      <c r="I370" s="1" t="s">
        <v>315</v>
      </c>
      <c r="J370" s="1" t="s">
        <v>316</v>
      </c>
      <c r="K370" s="1" t="s">
        <v>62</v>
      </c>
      <c r="L370" s="1" t="s">
        <v>96</v>
      </c>
      <c r="M370" s="1" t="s">
        <v>504</v>
      </c>
      <c r="N370" s="1">
        <v>4</v>
      </c>
      <c r="O370" s="1">
        <v>790</v>
      </c>
      <c r="P370" s="1">
        <f t="shared" si="30"/>
        <v>3160</v>
      </c>
      <c r="Q370" s="1">
        <v>0</v>
      </c>
      <c r="R370" s="1">
        <f t="shared" si="31"/>
        <v>0</v>
      </c>
      <c r="S370" s="1">
        <f t="shared" si="32"/>
        <v>3160</v>
      </c>
      <c r="T370" s="1">
        <v>0.62</v>
      </c>
      <c r="U370" s="1">
        <f t="shared" si="33"/>
        <v>1959.2</v>
      </c>
      <c r="V370" s="1">
        <f t="shared" si="34"/>
        <v>1200.8</v>
      </c>
      <c r="W370" s="4">
        <f t="shared" si="35"/>
        <v>0.38</v>
      </c>
      <c r="X370" s="1" t="s">
        <v>92</v>
      </c>
      <c r="Y370" s="1" t="s">
        <v>40</v>
      </c>
      <c r="Z370" s="1" t="s">
        <v>41</v>
      </c>
      <c r="AA370" s="2">
        <v>45776</v>
      </c>
      <c r="AB370" s="1">
        <v>5</v>
      </c>
      <c r="AC370" s="9" t="s">
        <v>42</v>
      </c>
    </row>
    <row r="371" spans="1:29">
      <c r="A371" s="11" t="s">
        <v>873</v>
      </c>
      <c r="B371" s="2">
        <v>45771</v>
      </c>
      <c r="C371" s="1">
        <v>2025</v>
      </c>
      <c r="D371" s="1" t="s">
        <v>752</v>
      </c>
      <c r="E371" s="1" t="s">
        <v>753</v>
      </c>
      <c r="F371" s="1" t="s">
        <v>44</v>
      </c>
      <c r="G371" s="1" t="s">
        <v>503</v>
      </c>
      <c r="H371" s="1" t="s">
        <v>89</v>
      </c>
      <c r="I371" s="1" t="s">
        <v>84</v>
      </c>
      <c r="J371" s="1" t="s">
        <v>47</v>
      </c>
      <c r="K371" s="1" t="s">
        <v>48</v>
      </c>
      <c r="L371" s="1" t="s">
        <v>179</v>
      </c>
      <c r="M371" s="1" t="s">
        <v>210</v>
      </c>
      <c r="N371" s="1">
        <v>2</v>
      </c>
      <c r="O371" s="1">
        <v>1680</v>
      </c>
      <c r="P371" s="1">
        <f t="shared" si="30"/>
        <v>3360</v>
      </c>
      <c r="Q371" s="1">
        <v>20</v>
      </c>
      <c r="R371" s="1">
        <f t="shared" si="31"/>
        <v>672</v>
      </c>
      <c r="S371" s="1">
        <f t="shared" si="32"/>
        <v>2688</v>
      </c>
      <c r="T371" s="1">
        <v>0.48</v>
      </c>
      <c r="U371" s="1">
        <f t="shared" si="33"/>
        <v>1290.24</v>
      </c>
      <c r="V371" s="1">
        <f t="shared" si="34"/>
        <v>1397.76</v>
      </c>
      <c r="W371" s="4">
        <f t="shared" si="35"/>
        <v>0.52</v>
      </c>
      <c r="X371" s="1" t="s">
        <v>50</v>
      </c>
      <c r="Y371" s="1" t="s">
        <v>40</v>
      </c>
      <c r="Z371" s="1" t="s">
        <v>22</v>
      </c>
      <c r="AA371" s="1"/>
      <c r="AB371" s="1"/>
      <c r="AC371" s="9" t="s">
        <v>93</v>
      </c>
    </row>
    <row r="372" spans="1:29">
      <c r="A372" s="11" t="s">
        <v>874</v>
      </c>
      <c r="B372" s="2">
        <v>45771</v>
      </c>
      <c r="C372" s="1">
        <v>2025</v>
      </c>
      <c r="D372" s="1" t="s">
        <v>752</v>
      </c>
      <c r="E372" s="1" t="s">
        <v>753</v>
      </c>
      <c r="F372" s="1" t="s">
        <v>44</v>
      </c>
      <c r="G372" s="1" t="s">
        <v>875</v>
      </c>
      <c r="H372" s="1" t="s">
        <v>89</v>
      </c>
      <c r="I372" s="1" t="s">
        <v>154</v>
      </c>
      <c r="J372" s="1" t="s">
        <v>155</v>
      </c>
      <c r="K372" s="1" t="s">
        <v>48</v>
      </c>
      <c r="L372" s="1" t="s">
        <v>179</v>
      </c>
      <c r="M372" s="1" t="s">
        <v>210</v>
      </c>
      <c r="N372" s="1">
        <v>1</v>
      </c>
      <c r="O372" s="1">
        <v>6680</v>
      </c>
      <c r="P372" s="1">
        <f t="shared" si="30"/>
        <v>6680</v>
      </c>
      <c r="Q372" s="1">
        <v>0</v>
      </c>
      <c r="R372" s="1">
        <f t="shared" si="31"/>
        <v>0</v>
      </c>
      <c r="S372" s="1">
        <f t="shared" si="32"/>
        <v>6680</v>
      </c>
      <c r="T372" s="1">
        <v>0.48</v>
      </c>
      <c r="U372" s="1">
        <f t="shared" si="33"/>
        <v>3206.4</v>
      </c>
      <c r="V372" s="1">
        <f t="shared" si="34"/>
        <v>3473.6</v>
      </c>
      <c r="W372" s="4">
        <f t="shared" si="35"/>
        <v>0.52</v>
      </c>
      <c r="X372" s="1" t="s">
        <v>39</v>
      </c>
      <c r="Y372" s="1" t="s">
        <v>40</v>
      </c>
      <c r="Z372" s="1" t="s">
        <v>41</v>
      </c>
      <c r="AA372" s="2">
        <v>45772</v>
      </c>
      <c r="AB372" s="1">
        <v>5</v>
      </c>
      <c r="AC372" s="9" t="s">
        <v>42</v>
      </c>
    </row>
    <row r="373" spans="1:29">
      <c r="A373" s="11" t="s">
        <v>876</v>
      </c>
      <c r="B373" s="2">
        <v>45772</v>
      </c>
      <c r="C373" s="1">
        <v>2025</v>
      </c>
      <c r="D373" s="1" t="s">
        <v>752</v>
      </c>
      <c r="E373" s="1" t="s">
        <v>753</v>
      </c>
      <c r="F373" s="1" t="s">
        <v>74</v>
      </c>
      <c r="G373" s="1" t="s">
        <v>153</v>
      </c>
      <c r="H373" s="1" t="s">
        <v>33</v>
      </c>
      <c r="I373" s="1" t="s">
        <v>154</v>
      </c>
      <c r="J373" s="1" t="s">
        <v>155</v>
      </c>
      <c r="K373" s="1" t="s">
        <v>48</v>
      </c>
      <c r="L373" s="1" t="s">
        <v>150</v>
      </c>
      <c r="M373" s="1" t="s">
        <v>213</v>
      </c>
      <c r="N373" s="1">
        <v>3</v>
      </c>
      <c r="O373" s="1">
        <v>10790</v>
      </c>
      <c r="P373" s="1">
        <f t="shared" si="30"/>
        <v>32370</v>
      </c>
      <c r="Q373" s="1">
        <v>0</v>
      </c>
      <c r="R373" s="1">
        <f t="shared" si="31"/>
        <v>0</v>
      </c>
      <c r="S373" s="1">
        <f t="shared" si="32"/>
        <v>32370</v>
      </c>
      <c r="T373" s="1">
        <v>0.52</v>
      </c>
      <c r="U373" s="1">
        <f t="shared" si="33"/>
        <v>16832.400000000001</v>
      </c>
      <c r="V373" s="1">
        <f t="shared" si="34"/>
        <v>15537.599999999999</v>
      </c>
      <c r="W373" s="4">
        <f t="shared" si="35"/>
        <v>0.48</v>
      </c>
      <c r="X373" s="1" t="s">
        <v>65</v>
      </c>
      <c r="Y373" s="1" t="s">
        <v>57</v>
      </c>
      <c r="Z373" s="1" t="s">
        <v>22</v>
      </c>
      <c r="AA373" s="1"/>
      <c r="AB373" s="1"/>
      <c r="AC373" s="9" t="s">
        <v>93</v>
      </c>
    </row>
    <row r="374" spans="1:29">
      <c r="A374" s="11" t="s">
        <v>877</v>
      </c>
      <c r="B374" s="2">
        <v>45773</v>
      </c>
      <c r="C374" s="1">
        <v>2025</v>
      </c>
      <c r="D374" s="1" t="s">
        <v>752</v>
      </c>
      <c r="E374" s="1" t="s">
        <v>753</v>
      </c>
      <c r="F374" s="1" t="s">
        <v>99</v>
      </c>
      <c r="G374" s="1" t="s">
        <v>293</v>
      </c>
      <c r="H374" s="1" t="s">
        <v>33</v>
      </c>
      <c r="I374" s="1" t="s">
        <v>288</v>
      </c>
      <c r="J374" s="1" t="s">
        <v>178</v>
      </c>
      <c r="K374" s="1" t="s">
        <v>48</v>
      </c>
      <c r="L374" s="1" t="s">
        <v>179</v>
      </c>
      <c r="M374" s="1" t="s">
        <v>247</v>
      </c>
      <c r="N374" s="1">
        <v>5</v>
      </c>
      <c r="O374" s="1">
        <v>7710</v>
      </c>
      <c r="P374" s="1">
        <f t="shared" si="30"/>
        <v>38550</v>
      </c>
      <c r="Q374" s="1">
        <v>5</v>
      </c>
      <c r="R374" s="1">
        <f t="shared" si="31"/>
        <v>1927.5</v>
      </c>
      <c r="S374" s="1">
        <f t="shared" si="32"/>
        <v>36622.5</v>
      </c>
      <c r="T374" s="1">
        <v>0.48</v>
      </c>
      <c r="U374" s="1">
        <f t="shared" si="33"/>
        <v>17578.8</v>
      </c>
      <c r="V374" s="1">
        <f t="shared" si="34"/>
        <v>19043.7</v>
      </c>
      <c r="W374" s="4">
        <f t="shared" si="35"/>
        <v>0.52</v>
      </c>
      <c r="X374" s="1" t="s">
        <v>50</v>
      </c>
      <c r="Y374" s="1" t="s">
        <v>81</v>
      </c>
      <c r="Z374" s="1" t="s">
        <v>41</v>
      </c>
      <c r="AA374" s="2">
        <v>45778</v>
      </c>
      <c r="AB374" s="1">
        <v>3</v>
      </c>
      <c r="AC374" s="9" t="s">
        <v>42</v>
      </c>
    </row>
    <row r="375" spans="1:29">
      <c r="A375" s="11" t="s">
        <v>878</v>
      </c>
      <c r="B375" s="2">
        <v>45773</v>
      </c>
      <c r="C375" s="1">
        <v>2025</v>
      </c>
      <c r="D375" s="1" t="s">
        <v>752</v>
      </c>
      <c r="E375" s="1" t="s">
        <v>753</v>
      </c>
      <c r="F375" s="1" t="s">
        <v>99</v>
      </c>
      <c r="G375" s="1" t="s">
        <v>879</v>
      </c>
      <c r="H375" s="1" t="s">
        <v>89</v>
      </c>
      <c r="I375" s="1" t="s">
        <v>512</v>
      </c>
      <c r="J375" s="1" t="s">
        <v>77</v>
      </c>
      <c r="K375" s="1" t="s">
        <v>78</v>
      </c>
      <c r="L375" s="1" t="s">
        <v>63</v>
      </c>
      <c r="M375" s="1" t="s">
        <v>109</v>
      </c>
      <c r="N375" s="1">
        <v>4</v>
      </c>
      <c r="O375" s="1">
        <v>390</v>
      </c>
      <c r="P375" s="1">
        <f t="shared" si="30"/>
        <v>1560</v>
      </c>
      <c r="Q375" s="1">
        <v>10</v>
      </c>
      <c r="R375" s="1">
        <f t="shared" si="31"/>
        <v>156</v>
      </c>
      <c r="S375" s="1">
        <f t="shared" si="32"/>
        <v>1404</v>
      </c>
      <c r="T375" s="1">
        <v>0.35</v>
      </c>
      <c r="U375" s="1">
        <f t="shared" si="33"/>
        <v>491.4</v>
      </c>
      <c r="V375" s="1">
        <f t="shared" si="34"/>
        <v>912.6</v>
      </c>
      <c r="W375" s="4">
        <f t="shared" si="35"/>
        <v>0.65</v>
      </c>
      <c r="X375" s="1" t="s">
        <v>104</v>
      </c>
      <c r="Y375" s="1" t="s">
        <v>57</v>
      </c>
      <c r="Z375" s="1" t="s">
        <v>41</v>
      </c>
      <c r="AA375" s="2">
        <v>45775</v>
      </c>
      <c r="AB375" s="1">
        <v>4</v>
      </c>
      <c r="AC375" s="9" t="s">
        <v>42</v>
      </c>
    </row>
    <row r="376" spans="1:29">
      <c r="A376" s="11" t="s">
        <v>880</v>
      </c>
      <c r="B376" s="2">
        <v>45773</v>
      </c>
      <c r="C376" s="1">
        <v>2025</v>
      </c>
      <c r="D376" s="1" t="s">
        <v>752</v>
      </c>
      <c r="E376" s="1" t="s">
        <v>753</v>
      </c>
      <c r="F376" s="1" t="s">
        <v>99</v>
      </c>
      <c r="G376" s="1" t="s">
        <v>263</v>
      </c>
      <c r="H376" s="1" t="s">
        <v>33</v>
      </c>
      <c r="I376" s="1" t="s">
        <v>264</v>
      </c>
      <c r="J376" s="1" t="s">
        <v>265</v>
      </c>
      <c r="K376" s="1" t="s">
        <v>78</v>
      </c>
      <c r="L376" s="1" t="s">
        <v>150</v>
      </c>
      <c r="M376" s="1" t="s">
        <v>151</v>
      </c>
      <c r="N376" s="1">
        <v>2</v>
      </c>
      <c r="O376" s="1">
        <v>2430</v>
      </c>
      <c r="P376" s="1">
        <f t="shared" si="30"/>
        <v>4860</v>
      </c>
      <c r="Q376" s="1">
        <v>10</v>
      </c>
      <c r="R376" s="1">
        <f t="shared" si="31"/>
        <v>486</v>
      </c>
      <c r="S376" s="1">
        <f t="shared" si="32"/>
        <v>4374</v>
      </c>
      <c r="T376" s="1">
        <v>0.52</v>
      </c>
      <c r="U376" s="1">
        <f t="shared" si="33"/>
        <v>2274.48</v>
      </c>
      <c r="V376" s="1">
        <f t="shared" si="34"/>
        <v>2099.52</v>
      </c>
      <c r="W376" s="4">
        <f t="shared" si="35"/>
        <v>0.48</v>
      </c>
      <c r="X376" s="1" t="s">
        <v>56</v>
      </c>
      <c r="Y376" s="1" t="s">
        <v>81</v>
      </c>
      <c r="Z376" s="1" t="s">
        <v>41</v>
      </c>
      <c r="AA376" s="2">
        <v>45780</v>
      </c>
      <c r="AB376" s="1">
        <v>5</v>
      </c>
      <c r="AC376" s="9" t="s">
        <v>42</v>
      </c>
    </row>
    <row r="377" spans="1:29">
      <c r="A377" s="11" t="s">
        <v>881</v>
      </c>
      <c r="B377" s="2">
        <v>45773</v>
      </c>
      <c r="C377" s="1">
        <v>2025</v>
      </c>
      <c r="D377" s="1" t="s">
        <v>752</v>
      </c>
      <c r="E377" s="1" t="s">
        <v>753</v>
      </c>
      <c r="F377" s="1" t="s">
        <v>99</v>
      </c>
      <c r="G377" s="1" t="s">
        <v>374</v>
      </c>
      <c r="H377" s="1" t="s">
        <v>33</v>
      </c>
      <c r="I377" s="1" t="s">
        <v>107</v>
      </c>
      <c r="J377" s="1" t="s">
        <v>108</v>
      </c>
      <c r="K377" s="1" t="s">
        <v>62</v>
      </c>
      <c r="L377" s="1" t="s">
        <v>112</v>
      </c>
      <c r="M377" s="1" t="s">
        <v>221</v>
      </c>
      <c r="N377" s="1">
        <v>1</v>
      </c>
      <c r="O377" s="1">
        <v>5550</v>
      </c>
      <c r="P377" s="1">
        <f t="shared" si="30"/>
        <v>5550</v>
      </c>
      <c r="Q377" s="1">
        <v>0</v>
      </c>
      <c r="R377" s="1">
        <f t="shared" si="31"/>
        <v>0</v>
      </c>
      <c r="S377" s="1">
        <f t="shared" si="32"/>
        <v>5550</v>
      </c>
      <c r="T377" s="1">
        <v>0.57999999999999996</v>
      </c>
      <c r="U377" s="1">
        <f t="shared" si="33"/>
        <v>3219</v>
      </c>
      <c r="V377" s="1">
        <f t="shared" si="34"/>
        <v>2331</v>
      </c>
      <c r="W377" s="4">
        <f t="shared" si="35"/>
        <v>0.42</v>
      </c>
      <c r="X377" s="1" t="s">
        <v>147</v>
      </c>
      <c r="Y377" s="1" t="s">
        <v>40</v>
      </c>
      <c r="Z377" s="1" t="s">
        <v>66</v>
      </c>
      <c r="AA377" s="1"/>
      <c r="AB377" s="1"/>
      <c r="AC377" s="9" t="s">
        <v>42</v>
      </c>
    </row>
    <row r="378" spans="1:29">
      <c r="A378" s="11" t="s">
        <v>882</v>
      </c>
      <c r="B378" s="2">
        <v>45774</v>
      </c>
      <c r="C378" s="1">
        <v>2025</v>
      </c>
      <c r="D378" s="1" t="s">
        <v>752</v>
      </c>
      <c r="E378" s="1" t="s">
        <v>753</v>
      </c>
      <c r="F378" s="1" t="s">
        <v>126</v>
      </c>
      <c r="G378" s="1" t="s">
        <v>883</v>
      </c>
      <c r="H378" s="1" t="s">
        <v>89</v>
      </c>
      <c r="I378" s="1" t="s">
        <v>134</v>
      </c>
      <c r="J378" s="1" t="s">
        <v>135</v>
      </c>
      <c r="K378" s="1" t="s">
        <v>36</v>
      </c>
      <c r="L378" s="1" t="s">
        <v>79</v>
      </c>
      <c r="M378" s="1" t="s">
        <v>310</v>
      </c>
      <c r="N378" s="1">
        <v>3</v>
      </c>
      <c r="O378" s="1">
        <v>2580</v>
      </c>
      <c r="P378" s="1">
        <f t="shared" si="30"/>
        <v>7740</v>
      </c>
      <c r="Q378" s="1">
        <v>30</v>
      </c>
      <c r="R378" s="1">
        <f t="shared" si="31"/>
        <v>2322</v>
      </c>
      <c r="S378" s="1">
        <f t="shared" si="32"/>
        <v>5418</v>
      </c>
      <c r="T378" s="1">
        <v>0.45</v>
      </c>
      <c r="U378" s="1">
        <f t="shared" si="33"/>
        <v>2438.1</v>
      </c>
      <c r="V378" s="1">
        <f t="shared" si="34"/>
        <v>2979.9</v>
      </c>
      <c r="W378" s="4">
        <f t="shared" si="35"/>
        <v>0.55000000000000004</v>
      </c>
      <c r="X378" s="1" t="s">
        <v>104</v>
      </c>
      <c r="Y378" s="1" t="s">
        <v>72</v>
      </c>
      <c r="Z378" s="1" t="s">
        <v>120</v>
      </c>
      <c r="AA378" s="1"/>
      <c r="AB378" s="1"/>
      <c r="AC378" s="9" t="s">
        <v>42</v>
      </c>
    </row>
    <row r="379" spans="1:29">
      <c r="A379" s="11" t="s">
        <v>884</v>
      </c>
      <c r="B379" s="2">
        <v>45774</v>
      </c>
      <c r="C379" s="1">
        <v>2025</v>
      </c>
      <c r="D379" s="1" t="s">
        <v>752</v>
      </c>
      <c r="E379" s="1" t="s">
        <v>753</v>
      </c>
      <c r="F379" s="1" t="s">
        <v>126</v>
      </c>
      <c r="G379" s="1" t="s">
        <v>885</v>
      </c>
      <c r="H379" s="1" t="s">
        <v>33</v>
      </c>
      <c r="I379" s="1" t="s">
        <v>371</v>
      </c>
      <c r="J379" s="1" t="s">
        <v>265</v>
      </c>
      <c r="K379" s="1" t="s">
        <v>78</v>
      </c>
      <c r="L379" s="1" t="s">
        <v>96</v>
      </c>
      <c r="M379" s="1" t="s">
        <v>504</v>
      </c>
      <c r="N379" s="1">
        <v>5</v>
      </c>
      <c r="O379" s="1">
        <v>140</v>
      </c>
      <c r="P379" s="1">
        <f t="shared" si="30"/>
        <v>700</v>
      </c>
      <c r="Q379" s="1">
        <v>10</v>
      </c>
      <c r="R379" s="1">
        <f t="shared" si="31"/>
        <v>70</v>
      </c>
      <c r="S379" s="1">
        <f t="shared" si="32"/>
        <v>630</v>
      </c>
      <c r="T379" s="1">
        <v>0.62</v>
      </c>
      <c r="U379" s="1">
        <f t="shared" si="33"/>
        <v>390.6</v>
      </c>
      <c r="V379" s="1">
        <f t="shared" si="34"/>
        <v>239.39999999999998</v>
      </c>
      <c r="W379" s="4">
        <f t="shared" si="35"/>
        <v>0.37999999999999995</v>
      </c>
      <c r="X379" s="1" t="s">
        <v>104</v>
      </c>
      <c r="Y379" s="1" t="s">
        <v>81</v>
      </c>
      <c r="Z379" s="1" t="s">
        <v>66</v>
      </c>
      <c r="AA379" s="1"/>
      <c r="AB379" s="1"/>
      <c r="AC379" s="9" t="s">
        <v>42</v>
      </c>
    </row>
    <row r="380" spans="1:29">
      <c r="A380" s="11" t="s">
        <v>886</v>
      </c>
      <c r="B380" s="2">
        <v>45774</v>
      </c>
      <c r="C380" s="1">
        <v>2025</v>
      </c>
      <c r="D380" s="1" t="s">
        <v>752</v>
      </c>
      <c r="E380" s="1" t="s">
        <v>753</v>
      </c>
      <c r="F380" s="1" t="s">
        <v>126</v>
      </c>
      <c r="G380" s="1" t="s">
        <v>95</v>
      </c>
      <c r="H380" s="1" t="s">
        <v>89</v>
      </c>
      <c r="I380" s="1" t="s">
        <v>90</v>
      </c>
      <c r="J380" s="1" t="s">
        <v>61</v>
      </c>
      <c r="K380" s="1" t="s">
        <v>62</v>
      </c>
      <c r="L380" s="1" t="s">
        <v>150</v>
      </c>
      <c r="M380" s="1" t="s">
        <v>456</v>
      </c>
      <c r="N380" s="1">
        <v>4</v>
      </c>
      <c r="O380" s="1">
        <v>9050</v>
      </c>
      <c r="P380" s="1">
        <f t="shared" si="30"/>
        <v>36200</v>
      </c>
      <c r="Q380" s="1">
        <v>15</v>
      </c>
      <c r="R380" s="1">
        <f t="shared" si="31"/>
        <v>5430</v>
      </c>
      <c r="S380" s="1">
        <f t="shared" si="32"/>
        <v>30770</v>
      </c>
      <c r="T380" s="1">
        <v>0.52</v>
      </c>
      <c r="U380" s="1">
        <f t="shared" si="33"/>
        <v>16000.400000000001</v>
      </c>
      <c r="V380" s="1">
        <f t="shared" si="34"/>
        <v>14769.599999999999</v>
      </c>
      <c r="W380" s="4">
        <f t="shared" si="35"/>
        <v>0.47999999999999993</v>
      </c>
      <c r="X380" s="1" t="s">
        <v>65</v>
      </c>
      <c r="Y380" s="1" t="s">
        <v>57</v>
      </c>
      <c r="Z380" s="1" t="s">
        <v>66</v>
      </c>
      <c r="AA380" s="1"/>
      <c r="AB380" s="1"/>
      <c r="AC380" s="9" t="s">
        <v>42</v>
      </c>
    </row>
    <row r="381" spans="1:29">
      <c r="A381" s="11" t="s">
        <v>887</v>
      </c>
      <c r="B381" s="2">
        <v>45775</v>
      </c>
      <c r="C381" s="1">
        <v>2025</v>
      </c>
      <c r="D381" s="1" t="s">
        <v>752</v>
      </c>
      <c r="E381" s="1" t="s">
        <v>753</v>
      </c>
      <c r="F381" s="1" t="s">
        <v>142</v>
      </c>
      <c r="G381" s="1" t="s">
        <v>761</v>
      </c>
      <c r="H381" s="1" t="s">
        <v>33</v>
      </c>
      <c r="I381" s="1" t="s">
        <v>159</v>
      </c>
      <c r="J381" s="1" t="s">
        <v>35</v>
      </c>
      <c r="K381" s="1" t="s">
        <v>36</v>
      </c>
      <c r="L381" s="1" t="s">
        <v>179</v>
      </c>
      <c r="M381" s="1" t="s">
        <v>406</v>
      </c>
      <c r="N381" s="1">
        <v>3</v>
      </c>
      <c r="O381" s="1">
        <v>8390</v>
      </c>
      <c r="P381" s="1">
        <f t="shared" si="30"/>
        <v>25170</v>
      </c>
      <c r="Q381" s="1">
        <v>0</v>
      </c>
      <c r="R381" s="1">
        <f t="shared" si="31"/>
        <v>0</v>
      </c>
      <c r="S381" s="1">
        <f t="shared" si="32"/>
        <v>25170</v>
      </c>
      <c r="T381" s="1">
        <v>0.48</v>
      </c>
      <c r="U381" s="1">
        <f t="shared" si="33"/>
        <v>12081.6</v>
      </c>
      <c r="V381" s="1">
        <f t="shared" si="34"/>
        <v>13088.4</v>
      </c>
      <c r="W381" s="4">
        <f t="shared" si="35"/>
        <v>0.52</v>
      </c>
      <c r="X381" s="1" t="s">
        <v>65</v>
      </c>
      <c r="Y381" s="1" t="s">
        <v>81</v>
      </c>
      <c r="Z381" s="1" t="s">
        <v>41</v>
      </c>
      <c r="AA381" s="2">
        <v>45781</v>
      </c>
      <c r="AB381" s="1">
        <v>4</v>
      </c>
      <c r="AC381" s="9" t="s">
        <v>42</v>
      </c>
    </row>
    <row r="382" spans="1:29">
      <c r="A382" s="11" t="s">
        <v>888</v>
      </c>
      <c r="B382" s="2">
        <v>45775</v>
      </c>
      <c r="C382" s="1">
        <v>2025</v>
      </c>
      <c r="D382" s="1" t="s">
        <v>752</v>
      </c>
      <c r="E382" s="1" t="s">
        <v>753</v>
      </c>
      <c r="F382" s="1" t="s">
        <v>142</v>
      </c>
      <c r="G382" s="1" t="s">
        <v>889</v>
      </c>
      <c r="H382" s="1" t="s">
        <v>89</v>
      </c>
      <c r="I382" s="1" t="s">
        <v>512</v>
      </c>
      <c r="J382" s="1" t="s">
        <v>77</v>
      </c>
      <c r="K382" s="1" t="s">
        <v>78</v>
      </c>
      <c r="L382" s="1" t="s">
        <v>179</v>
      </c>
      <c r="M382" s="1" t="s">
        <v>208</v>
      </c>
      <c r="N382" s="1">
        <v>2</v>
      </c>
      <c r="O382" s="1">
        <v>4470</v>
      </c>
      <c r="P382" s="1">
        <f t="shared" si="30"/>
        <v>8940</v>
      </c>
      <c r="Q382" s="1">
        <v>0</v>
      </c>
      <c r="R382" s="1">
        <f t="shared" si="31"/>
        <v>0</v>
      </c>
      <c r="S382" s="1">
        <f t="shared" si="32"/>
        <v>8940</v>
      </c>
      <c r="T382" s="1">
        <v>0.48</v>
      </c>
      <c r="U382" s="1">
        <f t="shared" si="33"/>
        <v>4291.2</v>
      </c>
      <c r="V382" s="1">
        <f t="shared" si="34"/>
        <v>4648.8</v>
      </c>
      <c r="W382" s="4">
        <f t="shared" si="35"/>
        <v>0.52</v>
      </c>
      <c r="X382" s="1" t="s">
        <v>104</v>
      </c>
      <c r="Y382" s="1" t="s">
        <v>81</v>
      </c>
      <c r="Z382" s="1" t="s">
        <v>51</v>
      </c>
      <c r="AA382" s="2">
        <v>45782</v>
      </c>
      <c r="AB382" s="1"/>
      <c r="AC382" s="9" t="s">
        <v>42</v>
      </c>
    </row>
    <row r="383" spans="1:29">
      <c r="A383" s="11" t="s">
        <v>890</v>
      </c>
      <c r="B383" s="2">
        <v>45775</v>
      </c>
      <c r="C383" s="1">
        <v>2025</v>
      </c>
      <c r="D383" s="1" t="s">
        <v>752</v>
      </c>
      <c r="E383" s="1" t="s">
        <v>753</v>
      </c>
      <c r="F383" s="1" t="s">
        <v>142</v>
      </c>
      <c r="G383" s="1" t="s">
        <v>891</v>
      </c>
      <c r="H383" s="1" t="s">
        <v>33</v>
      </c>
      <c r="I383" s="1" t="s">
        <v>269</v>
      </c>
      <c r="J383" s="1" t="s">
        <v>70</v>
      </c>
      <c r="K383" s="1" t="s">
        <v>62</v>
      </c>
      <c r="L383" s="1" t="s">
        <v>112</v>
      </c>
      <c r="M383" s="1" t="s">
        <v>302</v>
      </c>
      <c r="N383" s="1">
        <v>4</v>
      </c>
      <c r="O383" s="1">
        <v>89510</v>
      </c>
      <c r="P383" s="1">
        <f t="shared" si="30"/>
        <v>358040</v>
      </c>
      <c r="Q383" s="1">
        <v>0</v>
      </c>
      <c r="R383" s="1">
        <f t="shared" si="31"/>
        <v>0</v>
      </c>
      <c r="S383" s="1">
        <f t="shared" si="32"/>
        <v>358040</v>
      </c>
      <c r="T383" s="1">
        <v>0.57999999999999996</v>
      </c>
      <c r="U383" s="1">
        <f t="shared" si="33"/>
        <v>207663.19999999998</v>
      </c>
      <c r="V383" s="1">
        <f t="shared" si="34"/>
        <v>150376.80000000002</v>
      </c>
      <c r="W383" s="4">
        <f t="shared" si="35"/>
        <v>0.42000000000000004</v>
      </c>
      <c r="X383" s="1" t="s">
        <v>56</v>
      </c>
      <c r="Y383" s="1" t="s">
        <v>40</v>
      </c>
      <c r="Z383" s="1" t="s">
        <v>41</v>
      </c>
      <c r="AA383" s="2">
        <v>45776</v>
      </c>
      <c r="AB383" s="1">
        <v>4</v>
      </c>
      <c r="AC383" s="9" t="s">
        <v>42</v>
      </c>
    </row>
    <row r="384" spans="1:29">
      <c r="A384" s="11" t="s">
        <v>892</v>
      </c>
      <c r="B384" s="2">
        <v>45776</v>
      </c>
      <c r="C384" s="1">
        <v>2025</v>
      </c>
      <c r="D384" s="1" t="s">
        <v>752</v>
      </c>
      <c r="E384" s="1" t="s">
        <v>753</v>
      </c>
      <c r="F384" s="1" t="s">
        <v>167</v>
      </c>
      <c r="G384" s="1" t="s">
        <v>825</v>
      </c>
      <c r="H384" s="1" t="s">
        <v>33</v>
      </c>
      <c r="I384" s="1" t="s">
        <v>509</v>
      </c>
      <c r="J384" s="1" t="s">
        <v>220</v>
      </c>
      <c r="K384" s="1" t="s">
        <v>118</v>
      </c>
      <c r="L384" s="1" t="s">
        <v>179</v>
      </c>
      <c r="M384" s="1" t="s">
        <v>406</v>
      </c>
      <c r="N384" s="1">
        <v>5</v>
      </c>
      <c r="O384" s="1">
        <v>6160</v>
      </c>
      <c r="P384" s="1">
        <f t="shared" si="30"/>
        <v>30800</v>
      </c>
      <c r="Q384" s="1">
        <v>20</v>
      </c>
      <c r="R384" s="1">
        <f t="shared" si="31"/>
        <v>6160</v>
      </c>
      <c r="S384" s="1">
        <f t="shared" si="32"/>
        <v>24640</v>
      </c>
      <c r="T384" s="1">
        <v>0.48</v>
      </c>
      <c r="U384" s="1">
        <f t="shared" si="33"/>
        <v>11827.199999999999</v>
      </c>
      <c r="V384" s="1">
        <f t="shared" si="34"/>
        <v>12812.800000000001</v>
      </c>
      <c r="W384" s="4">
        <f t="shared" si="35"/>
        <v>0.52</v>
      </c>
      <c r="X384" s="1" t="s">
        <v>147</v>
      </c>
      <c r="Y384" s="1" t="s">
        <v>40</v>
      </c>
      <c r="Z384" s="1" t="s">
        <v>41</v>
      </c>
      <c r="AA384" s="2">
        <v>45779</v>
      </c>
      <c r="AB384" s="1">
        <v>5</v>
      </c>
      <c r="AC384" s="9" t="s">
        <v>42</v>
      </c>
    </row>
    <row r="385" spans="1:29">
      <c r="A385" s="11" t="s">
        <v>893</v>
      </c>
      <c r="B385" s="2">
        <v>45776</v>
      </c>
      <c r="C385" s="1">
        <v>2025</v>
      </c>
      <c r="D385" s="1" t="s">
        <v>752</v>
      </c>
      <c r="E385" s="1" t="s">
        <v>753</v>
      </c>
      <c r="F385" s="1" t="s">
        <v>167</v>
      </c>
      <c r="G385" s="1" t="s">
        <v>894</v>
      </c>
      <c r="H385" s="1" t="s">
        <v>33</v>
      </c>
      <c r="I385" s="1" t="s">
        <v>34</v>
      </c>
      <c r="J385" s="1" t="s">
        <v>35</v>
      </c>
      <c r="K385" s="1" t="s">
        <v>36</v>
      </c>
      <c r="L385" s="1" t="s">
        <v>96</v>
      </c>
      <c r="M385" s="1" t="s">
        <v>552</v>
      </c>
      <c r="N385" s="1">
        <v>1</v>
      </c>
      <c r="O385" s="1">
        <v>860</v>
      </c>
      <c r="P385" s="1">
        <f t="shared" si="30"/>
        <v>860</v>
      </c>
      <c r="Q385" s="1">
        <v>5</v>
      </c>
      <c r="R385" s="1">
        <f t="shared" si="31"/>
        <v>43</v>
      </c>
      <c r="S385" s="1">
        <f t="shared" si="32"/>
        <v>817</v>
      </c>
      <c r="T385" s="1">
        <v>0.62</v>
      </c>
      <c r="U385" s="1">
        <f t="shared" si="33"/>
        <v>506.54</v>
      </c>
      <c r="V385" s="1">
        <f t="shared" si="34"/>
        <v>310.45999999999998</v>
      </c>
      <c r="W385" s="4">
        <f t="shared" si="35"/>
        <v>0.37999999999999995</v>
      </c>
      <c r="X385" s="1" t="s">
        <v>50</v>
      </c>
      <c r="Y385" s="1" t="s">
        <v>72</v>
      </c>
      <c r="Z385" s="1" t="s">
        <v>22</v>
      </c>
      <c r="AA385" s="1"/>
      <c r="AB385" s="1"/>
      <c r="AC385" s="9" t="s">
        <v>93</v>
      </c>
    </row>
    <row r="386" spans="1:29">
      <c r="A386" s="11" t="s">
        <v>895</v>
      </c>
      <c r="B386" s="2">
        <v>45777</v>
      </c>
      <c r="C386" s="1">
        <v>2025</v>
      </c>
      <c r="D386" s="1" t="s">
        <v>752</v>
      </c>
      <c r="E386" s="1" t="s">
        <v>753</v>
      </c>
      <c r="F386" s="1" t="s">
        <v>31</v>
      </c>
      <c r="G386" s="1" t="s">
        <v>896</v>
      </c>
      <c r="H386" s="1" t="s">
        <v>89</v>
      </c>
      <c r="I386" s="1" t="s">
        <v>250</v>
      </c>
      <c r="J386" s="1" t="s">
        <v>251</v>
      </c>
      <c r="K386" s="1" t="s">
        <v>36</v>
      </c>
      <c r="L386" s="1" t="s">
        <v>112</v>
      </c>
      <c r="M386" s="1" t="s">
        <v>859</v>
      </c>
      <c r="N386" s="1">
        <v>5</v>
      </c>
      <c r="O386" s="1">
        <v>28100</v>
      </c>
      <c r="P386" s="1">
        <f t="shared" si="30"/>
        <v>140500</v>
      </c>
      <c r="Q386" s="1">
        <v>10</v>
      </c>
      <c r="R386" s="1">
        <f t="shared" si="31"/>
        <v>14050</v>
      </c>
      <c r="S386" s="1">
        <f t="shared" si="32"/>
        <v>126450</v>
      </c>
      <c r="T386" s="1">
        <v>0.57999999999999996</v>
      </c>
      <c r="U386" s="1">
        <f t="shared" si="33"/>
        <v>73341</v>
      </c>
      <c r="V386" s="1">
        <f t="shared" si="34"/>
        <v>53109</v>
      </c>
      <c r="W386" s="4">
        <f t="shared" si="35"/>
        <v>0.42</v>
      </c>
      <c r="X386" s="1" t="s">
        <v>147</v>
      </c>
      <c r="Y386" s="1" t="s">
        <v>72</v>
      </c>
      <c r="Z386" s="1" t="s">
        <v>120</v>
      </c>
      <c r="AA386" s="1"/>
      <c r="AB386" s="1"/>
      <c r="AC386" s="9" t="s">
        <v>42</v>
      </c>
    </row>
    <row r="387" spans="1:29">
      <c r="A387" s="11" t="s">
        <v>897</v>
      </c>
      <c r="B387" s="2">
        <v>45777</v>
      </c>
      <c r="C387" s="1">
        <v>2025</v>
      </c>
      <c r="D387" s="1" t="s">
        <v>752</v>
      </c>
      <c r="E387" s="1" t="s">
        <v>753</v>
      </c>
      <c r="F387" s="1" t="s">
        <v>31</v>
      </c>
      <c r="G387" s="1" t="s">
        <v>898</v>
      </c>
      <c r="H387" s="1" t="s">
        <v>89</v>
      </c>
      <c r="I387" s="1" t="s">
        <v>128</v>
      </c>
      <c r="J387" s="1" t="s">
        <v>129</v>
      </c>
      <c r="K387" s="1" t="s">
        <v>130</v>
      </c>
      <c r="L387" s="1" t="s">
        <v>85</v>
      </c>
      <c r="M387" s="1" t="s">
        <v>274</v>
      </c>
      <c r="N387" s="1">
        <v>5</v>
      </c>
      <c r="O387" s="1">
        <v>1050</v>
      </c>
      <c r="P387" s="1">
        <f t="shared" ref="P387:P450" si="36">PRODUCT(N387,O387)</f>
        <v>5250</v>
      </c>
      <c r="Q387" s="1">
        <v>15</v>
      </c>
      <c r="R387" s="1">
        <f t="shared" ref="R387:R450" si="37">P387*(Q387/100)</f>
        <v>787.5</v>
      </c>
      <c r="S387" s="1">
        <f t="shared" ref="S387:S450" si="38">P387-R387</f>
        <v>4462.5</v>
      </c>
      <c r="T387" s="1">
        <v>0.5</v>
      </c>
      <c r="U387" s="1">
        <f t="shared" ref="U387:U450" si="39">S387*T387</f>
        <v>2231.25</v>
      </c>
      <c r="V387" s="1">
        <f t="shared" ref="V387:V450" si="40">S387-U387</f>
        <v>2231.25</v>
      </c>
      <c r="W387" s="4">
        <f t="shared" ref="W387:W450" si="41">(V387/S387)</f>
        <v>0.5</v>
      </c>
      <c r="X387" s="1" t="s">
        <v>50</v>
      </c>
      <c r="Y387" s="1" t="s">
        <v>40</v>
      </c>
      <c r="Z387" s="1" t="s">
        <v>41</v>
      </c>
      <c r="AA387" s="2">
        <v>45783</v>
      </c>
      <c r="AB387" s="1">
        <v>3</v>
      </c>
      <c r="AC387" s="9" t="s">
        <v>42</v>
      </c>
    </row>
    <row r="388" spans="1:29">
      <c r="A388" s="11" t="s">
        <v>899</v>
      </c>
      <c r="B388" s="2">
        <v>45777</v>
      </c>
      <c r="C388" s="1">
        <v>2025</v>
      </c>
      <c r="D388" s="1" t="s">
        <v>752</v>
      </c>
      <c r="E388" s="1" t="s">
        <v>753</v>
      </c>
      <c r="F388" s="1" t="s">
        <v>31</v>
      </c>
      <c r="G388" s="1" t="s">
        <v>900</v>
      </c>
      <c r="H388" s="1" t="s">
        <v>33</v>
      </c>
      <c r="I388" s="1" t="s">
        <v>591</v>
      </c>
      <c r="J388" s="1" t="s">
        <v>190</v>
      </c>
      <c r="K388" s="1" t="s">
        <v>48</v>
      </c>
      <c r="L388" s="1" t="s">
        <v>112</v>
      </c>
      <c r="M388" s="1" t="s">
        <v>113</v>
      </c>
      <c r="N388" s="1">
        <v>4</v>
      </c>
      <c r="O388" s="1">
        <v>51320</v>
      </c>
      <c r="P388" s="1">
        <f t="shared" si="36"/>
        <v>205280</v>
      </c>
      <c r="Q388" s="1">
        <v>15</v>
      </c>
      <c r="R388" s="1">
        <f t="shared" si="37"/>
        <v>30792</v>
      </c>
      <c r="S388" s="1">
        <f t="shared" si="38"/>
        <v>174488</v>
      </c>
      <c r="T388" s="1">
        <v>0.57999999999999996</v>
      </c>
      <c r="U388" s="1">
        <f t="shared" si="39"/>
        <v>101203.04</v>
      </c>
      <c r="V388" s="1">
        <f t="shared" si="40"/>
        <v>73284.960000000006</v>
      </c>
      <c r="W388" s="4">
        <f t="shared" si="41"/>
        <v>0.42000000000000004</v>
      </c>
      <c r="X388" s="1" t="s">
        <v>147</v>
      </c>
      <c r="Y388" s="1" t="s">
        <v>40</v>
      </c>
      <c r="Z388" s="1" t="s">
        <v>41</v>
      </c>
      <c r="AA388" s="2">
        <v>45780</v>
      </c>
      <c r="AB388" s="1">
        <v>3</v>
      </c>
      <c r="AC388" s="9" t="s">
        <v>42</v>
      </c>
    </row>
    <row r="389" spans="1:29">
      <c r="A389" s="11" t="s">
        <v>901</v>
      </c>
      <c r="B389" s="2">
        <v>45777</v>
      </c>
      <c r="C389" s="1">
        <v>2025</v>
      </c>
      <c r="D389" s="1" t="s">
        <v>752</v>
      </c>
      <c r="E389" s="1" t="s">
        <v>753</v>
      </c>
      <c r="F389" s="1" t="s">
        <v>31</v>
      </c>
      <c r="G389" s="1" t="s">
        <v>834</v>
      </c>
      <c r="H389" s="1" t="s">
        <v>33</v>
      </c>
      <c r="I389" s="1" t="s">
        <v>509</v>
      </c>
      <c r="J389" s="1" t="s">
        <v>220</v>
      </c>
      <c r="K389" s="1" t="s">
        <v>118</v>
      </c>
      <c r="L389" s="1" t="s">
        <v>85</v>
      </c>
      <c r="M389" s="1" t="s">
        <v>140</v>
      </c>
      <c r="N389" s="1">
        <v>4</v>
      </c>
      <c r="O389" s="1">
        <v>870</v>
      </c>
      <c r="P389" s="1">
        <f t="shared" si="36"/>
        <v>3480</v>
      </c>
      <c r="Q389" s="1">
        <v>0</v>
      </c>
      <c r="R389" s="1">
        <f t="shared" si="37"/>
        <v>0</v>
      </c>
      <c r="S389" s="1">
        <f t="shared" si="38"/>
        <v>3480</v>
      </c>
      <c r="T389" s="1">
        <v>0.5</v>
      </c>
      <c r="U389" s="1">
        <f t="shared" si="39"/>
        <v>1740</v>
      </c>
      <c r="V389" s="1">
        <f t="shared" si="40"/>
        <v>1740</v>
      </c>
      <c r="W389" s="4">
        <f t="shared" si="41"/>
        <v>0.5</v>
      </c>
      <c r="X389" s="1" t="s">
        <v>39</v>
      </c>
      <c r="Y389" s="1" t="s">
        <v>57</v>
      </c>
      <c r="Z389" s="1" t="s">
        <v>51</v>
      </c>
      <c r="AA389" s="2">
        <v>45782</v>
      </c>
      <c r="AB389" s="1"/>
      <c r="AC389" s="9" t="s">
        <v>42</v>
      </c>
    </row>
    <row r="390" spans="1:29">
      <c r="A390" s="11" t="s">
        <v>902</v>
      </c>
      <c r="B390" s="2">
        <v>45777</v>
      </c>
      <c r="C390" s="1">
        <v>2025</v>
      </c>
      <c r="D390" s="1" t="s">
        <v>752</v>
      </c>
      <c r="E390" s="1" t="s">
        <v>753</v>
      </c>
      <c r="F390" s="1" t="s">
        <v>31</v>
      </c>
      <c r="G390" s="1" t="s">
        <v>771</v>
      </c>
      <c r="H390" s="1" t="s">
        <v>33</v>
      </c>
      <c r="I390" s="1" t="s">
        <v>107</v>
      </c>
      <c r="J390" s="1" t="s">
        <v>108</v>
      </c>
      <c r="K390" s="1" t="s">
        <v>62</v>
      </c>
      <c r="L390" s="1" t="s">
        <v>63</v>
      </c>
      <c r="M390" s="1" t="s">
        <v>266</v>
      </c>
      <c r="N390" s="1">
        <v>2</v>
      </c>
      <c r="O390" s="1">
        <v>280</v>
      </c>
      <c r="P390" s="1">
        <f t="shared" si="36"/>
        <v>560</v>
      </c>
      <c r="Q390" s="1">
        <v>25</v>
      </c>
      <c r="R390" s="1">
        <f t="shared" si="37"/>
        <v>140</v>
      </c>
      <c r="S390" s="1">
        <f t="shared" si="38"/>
        <v>420</v>
      </c>
      <c r="T390" s="1">
        <v>0.35</v>
      </c>
      <c r="U390" s="1">
        <f t="shared" si="39"/>
        <v>147</v>
      </c>
      <c r="V390" s="1">
        <f t="shared" si="40"/>
        <v>273</v>
      </c>
      <c r="W390" s="4">
        <f t="shared" si="41"/>
        <v>0.65</v>
      </c>
      <c r="X390" s="1" t="s">
        <v>65</v>
      </c>
      <c r="Y390" s="1" t="s">
        <v>40</v>
      </c>
      <c r="Z390" s="1" t="s">
        <v>22</v>
      </c>
      <c r="AA390" s="1"/>
      <c r="AB390" s="1"/>
      <c r="AC390" s="9" t="s">
        <v>93</v>
      </c>
    </row>
    <row r="391" spans="1:29">
      <c r="A391" s="11" t="s">
        <v>903</v>
      </c>
      <c r="B391" s="2">
        <v>45778</v>
      </c>
      <c r="C391" s="1">
        <v>2025</v>
      </c>
      <c r="D391" s="1" t="s">
        <v>904</v>
      </c>
      <c r="E391" s="1" t="s">
        <v>753</v>
      </c>
      <c r="F391" s="1" t="s">
        <v>44</v>
      </c>
      <c r="G391" s="1" t="s">
        <v>905</v>
      </c>
      <c r="H391" s="1" t="s">
        <v>89</v>
      </c>
      <c r="I391" s="1" t="s">
        <v>189</v>
      </c>
      <c r="J391" s="1" t="s">
        <v>190</v>
      </c>
      <c r="K391" s="1" t="s">
        <v>48</v>
      </c>
      <c r="L391" s="1" t="s">
        <v>96</v>
      </c>
      <c r="M391" s="1" t="s">
        <v>119</v>
      </c>
      <c r="N391" s="1">
        <v>1</v>
      </c>
      <c r="O391" s="1">
        <v>760</v>
      </c>
      <c r="P391" s="1">
        <f t="shared" si="36"/>
        <v>760</v>
      </c>
      <c r="Q391" s="1">
        <v>30</v>
      </c>
      <c r="R391" s="1">
        <f t="shared" si="37"/>
        <v>228</v>
      </c>
      <c r="S391" s="1">
        <f t="shared" si="38"/>
        <v>532</v>
      </c>
      <c r="T391" s="1">
        <v>0.62</v>
      </c>
      <c r="U391" s="1">
        <f t="shared" si="39"/>
        <v>329.84</v>
      </c>
      <c r="V391" s="1">
        <f t="shared" si="40"/>
        <v>202.16000000000003</v>
      </c>
      <c r="W391" s="4">
        <f t="shared" si="41"/>
        <v>0.38000000000000006</v>
      </c>
      <c r="X391" s="1" t="s">
        <v>65</v>
      </c>
      <c r="Y391" s="1" t="s">
        <v>72</v>
      </c>
      <c r="Z391" s="1" t="s">
        <v>120</v>
      </c>
      <c r="AA391" s="1"/>
      <c r="AB391" s="1"/>
      <c r="AC391" s="9" t="s">
        <v>42</v>
      </c>
    </row>
    <row r="392" spans="1:29">
      <c r="A392" s="11" t="s">
        <v>906</v>
      </c>
      <c r="B392" s="2">
        <v>45779</v>
      </c>
      <c r="C392" s="1">
        <v>2025</v>
      </c>
      <c r="D392" s="1" t="s">
        <v>904</v>
      </c>
      <c r="E392" s="1" t="s">
        <v>753</v>
      </c>
      <c r="F392" s="1" t="s">
        <v>74</v>
      </c>
      <c r="G392" s="1" t="s">
        <v>462</v>
      </c>
      <c r="H392" s="1" t="s">
        <v>89</v>
      </c>
      <c r="I392" s="1" t="s">
        <v>116</v>
      </c>
      <c r="J392" s="1" t="s">
        <v>117</v>
      </c>
      <c r="K392" s="1" t="s">
        <v>118</v>
      </c>
      <c r="L392" s="1" t="s">
        <v>96</v>
      </c>
      <c r="M392" s="1" t="s">
        <v>552</v>
      </c>
      <c r="N392" s="1">
        <v>3</v>
      </c>
      <c r="O392" s="1">
        <v>240</v>
      </c>
      <c r="P392" s="1">
        <f t="shared" si="36"/>
        <v>720</v>
      </c>
      <c r="Q392" s="1">
        <v>10</v>
      </c>
      <c r="R392" s="1">
        <f t="shared" si="37"/>
        <v>72</v>
      </c>
      <c r="S392" s="1">
        <f t="shared" si="38"/>
        <v>648</v>
      </c>
      <c r="T392" s="1">
        <v>0.62</v>
      </c>
      <c r="U392" s="1">
        <f t="shared" si="39"/>
        <v>401.76</v>
      </c>
      <c r="V392" s="1">
        <f t="shared" si="40"/>
        <v>246.24</v>
      </c>
      <c r="W392" s="4">
        <f t="shared" si="41"/>
        <v>0.38</v>
      </c>
      <c r="X392" s="1" t="s">
        <v>50</v>
      </c>
      <c r="Y392" s="1" t="s">
        <v>40</v>
      </c>
      <c r="Z392" s="1" t="s">
        <v>41</v>
      </c>
      <c r="AA392" s="2">
        <v>45784</v>
      </c>
      <c r="AB392" s="1">
        <v>5</v>
      </c>
      <c r="AC392" s="9" t="s">
        <v>42</v>
      </c>
    </row>
    <row r="393" spans="1:29">
      <c r="A393" s="11" t="s">
        <v>907</v>
      </c>
      <c r="B393" s="2">
        <v>45779</v>
      </c>
      <c r="C393" s="1">
        <v>2025</v>
      </c>
      <c r="D393" s="1" t="s">
        <v>904</v>
      </c>
      <c r="E393" s="1" t="s">
        <v>753</v>
      </c>
      <c r="F393" s="1" t="s">
        <v>74</v>
      </c>
      <c r="G393" s="1" t="s">
        <v>233</v>
      </c>
      <c r="H393" s="1" t="s">
        <v>89</v>
      </c>
      <c r="I393" s="1" t="s">
        <v>90</v>
      </c>
      <c r="J393" s="1" t="s">
        <v>61</v>
      </c>
      <c r="K393" s="1" t="s">
        <v>62</v>
      </c>
      <c r="L393" s="1" t="s">
        <v>37</v>
      </c>
      <c r="M393" s="1" t="s">
        <v>91</v>
      </c>
      <c r="N393" s="1">
        <v>1</v>
      </c>
      <c r="O393" s="1">
        <v>6840</v>
      </c>
      <c r="P393" s="1">
        <f t="shared" si="36"/>
        <v>6840</v>
      </c>
      <c r="Q393" s="1">
        <v>5</v>
      </c>
      <c r="R393" s="1">
        <f t="shared" si="37"/>
        <v>342</v>
      </c>
      <c r="S393" s="1">
        <f t="shared" si="38"/>
        <v>6498</v>
      </c>
      <c r="T393" s="1">
        <v>0.47</v>
      </c>
      <c r="U393" s="1">
        <f t="shared" si="39"/>
        <v>3054.06</v>
      </c>
      <c r="V393" s="1">
        <f t="shared" si="40"/>
        <v>3443.94</v>
      </c>
      <c r="W393" s="4">
        <f t="shared" si="41"/>
        <v>0.53</v>
      </c>
      <c r="X393" s="1" t="s">
        <v>56</v>
      </c>
      <c r="Y393" s="1" t="s">
        <v>72</v>
      </c>
      <c r="Z393" s="1" t="s">
        <v>41</v>
      </c>
      <c r="AA393" s="2">
        <v>45782</v>
      </c>
      <c r="AB393" s="1">
        <v>4</v>
      </c>
      <c r="AC393" s="9" t="s">
        <v>42</v>
      </c>
    </row>
    <row r="394" spans="1:29">
      <c r="A394" s="11" t="s">
        <v>908</v>
      </c>
      <c r="B394" s="2">
        <v>45779</v>
      </c>
      <c r="C394" s="1">
        <v>2025</v>
      </c>
      <c r="D394" s="1" t="s">
        <v>904</v>
      </c>
      <c r="E394" s="1" t="s">
        <v>753</v>
      </c>
      <c r="F394" s="1" t="s">
        <v>74</v>
      </c>
      <c r="G394" s="1" t="s">
        <v>750</v>
      </c>
      <c r="H394" s="1" t="s">
        <v>33</v>
      </c>
      <c r="I394" s="1" t="s">
        <v>288</v>
      </c>
      <c r="J394" s="1" t="s">
        <v>178</v>
      </c>
      <c r="K394" s="1" t="s">
        <v>48</v>
      </c>
      <c r="L394" s="1" t="s">
        <v>63</v>
      </c>
      <c r="M394" s="1" t="s">
        <v>165</v>
      </c>
      <c r="N394" s="1">
        <v>5</v>
      </c>
      <c r="O394" s="1">
        <v>430</v>
      </c>
      <c r="P394" s="1">
        <f t="shared" si="36"/>
        <v>2150</v>
      </c>
      <c r="Q394" s="1">
        <v>20</v>
      </c>
      <c r="R394" s="1">
        <f t="shared" si="37"/>
        <v>430</v>
      </c>
      <c r="S394" s="1">
        <f t="shared" si="38"/>
        <v>1720</v>
      </c>
      <c r="T394" s="1">
        <v>0.35</v>
      </c>
      <c r="U394" s="1">
        <f t="shared" si="39"/>
        <v>602</v>
      </c>
      <c r="V394" s="1">
        <f t="shared" si="40"/>
        <v>1118</v>
      </c>
      <c r="W394" s="4">
        <f t="shared" si="41"/>
        <v>0.65</v>
      </c>
      <c r="X394" s="1" t="s">
        <v>65</v>
      </c>
      <c r="Y394" s="1" t="s">
        <v>57</v>
      </c>
      <c r="Z394" s="1" t="s">
        <v>41</v>
      </c>
      <c r="AA394" s="2">
        <v>45783</v>
      </c>
      <c r="AB394" s="1">
        <v>4</v>
      </c>
      <c r="AC394" s="9" t="s">
        <v>42</v>
      </c>
    </row>
    <row r="395" spans="1:29">
      <c r="A395" s="11" t="s">
        <v>909</v>
      </c>
      <c r="B395" s="2">
        <v>45780</v>
      </c>
      <c r="C395" s="1">
        <v>2025</v>
      </c>
      <c r="D395" s="1" t="s">
        <v>904</v>
      </c>
      <c r="E395" s="1" t="s">
        <v>753</v>
      </c>
      <c r="F395" s="1" t="s">
        <v>99</v>
      </c>
      <c r="G395" s="1" t="s">
        <v>910</v>
      </c>
      <c r="H395" s="1" t="s">
        <v>33</v>
      </c>
      <c r="I395" s="1" t="s">
        <v>177</v>
      </c>
      <c r="J395" s="1" t="s">
        <v>178</v>
      </c>
      <c r="K395" s="1" t="s">
        <v>48</v>
      </c>
      <c r="L395" s="1" t="s">
        <v>85</v>
      </c>
      <c r="M395" s="1" t="s">
        <v>146</v>
      </c>
      <c r="N395" s="1">
        <v>3</v>
      </c>
      <c r="O395" s="1">
        <v>1800</v>
      </c>
      <c r="P395" s="1">
        <f t="shared" si="36"/>
        <v>5400</v>
      </c>
      <c r="Q395" s="1">
        <v>0</v>
      </c>
      <c r="R395" s="1">
        <f t="shared" si="37"/>
        <v>0</v>
      </c>
      <c r="S395" s="1">
        <f t="shared" si="38"/>
        <v>5400</v>
      </c>
      <c r="T395" s="1">
        <v>0.5</v>
      </c>
      <c r="U395" s="1">
        <f t="shared" si="39"/>
        <v>2700</v>
      </c>
      <c r="V395" s="1">
        <f t="shared" si="40"/>
        <v>2700</v>
      </c>
      <c r="W395" s="4">
        <f t="shared" si="41"/>
        <v>0.5</v>
      </c>
      <c r="X395" s="1" t="s">
        <v>147</v>
      </c>
      <c r="Y395" s="1" t="s">
        <v>72</v>
      </c>
      <c r="Z395" s="1" t="s">
        <v>66</v>
      </c>
      <c r="AA395" s="1"/>
      <c r="AB395" s="1"/>
      <c r="AC395" s="9" t="s">
        <v>42</v>
      </c>
    </row>
    <row r="396" spans="1:29">
      <c r="A396" s="11" t="s">
        <v>911</v>
      </c>
      <c r="B396" s="2">
        <v>45780</v>
      </c>
      <c r="C396" s="1">
        <v>2025</v>
      </c>
      <c r="D396" s="1" t="s">
        <v>904</v>
      </c>
      <c r="E396" s="1" t="s">
        <v>753</v>
      </c>
      <c r="F396" s="1" t="s">
        <v>99</v>
      </c>
      <c r="G396" s="1" t="s">
        <v>912</v>
      </c>
      <c r="H396" s="1" t="s">
        <v>89</v>
      </c>
      <c r="I396" s="1" t="s">
        <v>34</v>
      </c>
      <c r="J396" s="1" t="s">
        <v>35</v>
      </c>
      <c r="K396" s="1" t="s">
        <v>36</v>
      </c>
      <c r="L396" s="1" t="s">
        <v>150</v>
      </c>
      <c r="M396" s="1" t="s">
        <v>456</v>
      </c>
      <c r="N396" s="1">
        <v>1</v>
      </c>
      <c r="O396" s="1">
        <v>11830</v>
      </c>
      <c r="P396" s="1">
        <f t="shared" si="36"/>
        <v>11830</v>
      </c>
      <c r="Q396" s="1">
        <v>30</v>
      </c>
      <c r="R396" s="1">
        <f t="shared" si="37"/>
        <v>3549</v>
      </c>
      <c r="S396" s="1">
        <f t="shared" si="38"/>
        <v>8281</v>
      </c>
      <c r="T396" s="1">
        <v>0.52</v>
      </c>
      <c r="U396" s="1">
        <f t="shared" si="39"/>
        <v>4306.12</v>
      </c>
      <c r="V396" s="1">
        <f t="shared" si="40"/>
        <v>3974.88</v>
      </c>
      <c r="W396" s="4">
        <f t="shared" si="41"/>
        <v>0.48000000000000004</v>
      </c>
      <c r="X396" s="1" t="s">
        <v>65</v>
      </c>
      <c r="Y396" s="1" t="s">
        <v>81</v>
      </c>
      <c r="Z396" s="1" t="s">
        <v>41</v>
      </c>
      <c r="AA396" s="2">
        <v>45786</v>
      </c>
      <c r="AB396" s="1">
        <v>5</v>
      </c>
      <c r="AC396" s="9" t="s">
        <v>42</v>
      </c>
    </row>
    <row r="397" spans="1:29">
      <c r="A397" s="11" t="s">
        <v>913</v>
      </c>
      <c r="B397" s="2">
        <v>45780</v>
      </c>
      <c r="C397" s="1">
        <v>2025</v>
      </c>
      <c r="D397" s="1" t="s">
        <v>904</v>
      </c>
      <c r="E397" s="1" t="s">
        <v>753</v>
      </c>
      <c r="F397" s="1" t="s">
        <v>99</v>
      </c>
      <c r="G397" s="1" t="s">
        <v>914</v>
      </c>
      <c r="H397" s="1" t="s">
        <v>33</v>
      </c>
      <c r="I397" s="1" t="s">
        <v>46</v>
      </c>
      <c r="J397" s="1" t="s">
        <v>47</v>
      </c>
      <c r="K397" s="1" t="s">
        <v>48</v>
      </c>
      <c r="L397" s="1" t="s">
        <v>37</v>
      </c>
      <c r="M397" s="1" t="s">
        <v>91</v>
      </c>
      <c r="N397" s="1">
        <v>1</v>
      </c>
      <c r="O397" s="1">
        <v>3820</v>
      </c>
      <c r="P397" s="1">
        <f t="shared" si="36"/>
        <v>3820</v>
      </c>
      <c r="Q397" s="1">
        <v>0</v>
      </c>
      <c r="R397" s="1">
        <f t="shared" si="37"/>
        <v>0</v>
      </c>
      <c r="S397" s="1">
        <f t="shared" si="38"/>
        <v>3820</v>
      </c>
      <c r="T397" s="1">
        <v>0.47</v>
      </c>
      <c r="U397" s="1">
        <f t="shared" si="39"/>
        <v>1795.3999999999999</v>
      </c>
      <c r="V397" s="1">
        <f t="shared" si="40"/>
        <v>2024.6000000000001</v>
      </c>
      <c r="W397" s="4">
        <f t="shared" si="41"/>
        <v>0.53</v>
      </c>
      <c r="X397" s="1" t="s">
        <v>39</v>
      </c>
      <c r="Y397" s="1" t="s">
        <v>40</v>
      </c>
      <c r="Z397" s="1" t="s">
        <v>41</v>
      </c>
      <c r="AA397" s="2">
        <v>45785</v>
      </c>
      <c r="AB397" s="1">
        <v>5</v>
      </c>
      <c r="AC397" s="9" t="s">
        <v>42</v>
      </c>
    </row>
    <row r="398" spans="1:29">
      <c r="A398" s="11" t="s">
        <v>915</v>
      </c>
      <c r="B398" s="2">
        <v>45781</v>
      </c>
      <c r="C398" s="1">
        <v>2025</v>
      </c>
      <c r="D398" s="1" t="s">
        <v>904</v>
      </c>
      <c r="E398" s="1" t="s">
        <v>753</v>
      </c>
      <c r="F398" s="1" t="s">
        <v>126</v>
      </c>
      <c r="G398" s="1" t="s">
        <v>916</v>
      </c>
      <c r="H398" s="1" t="s">
        <v>89</v>
      </c>
      <c r="I398" s="1" t="s">
        <v>154</v>
      </c>
      <c r="J398" s="1" t="s">
        <v>155</v>
      </c>
      <c r="K398" s="1" t="s">
        <v>48</v>
      </c>
      <c r="L398" s="1" t="s">
        <v>179</v>
      </c>
      <c r="M398" s="1" t="s">
        <v>208</v>
      </c>
      <c r="N398" s="1">
        <v>5</v>
      </c>
      <c r="O398" s="1">
        <v>2250</v>
      </c>
      <c r="P398" s="1">
        <f t="shared" si="36"/>
        <v>11250</v>
      </c>
      <c r="Q398" s="1">
        <v>0</v>
      </c>
      <c r="R398" s="1">
        <f t="shared" si="37"/>
        <v>0</v>
      </c>
      <c r="S398" s="1">
        <f t="shared" si="38"/>
        <v>11250</v>
      </c>
      <c r="T398" s="1">
        <v>0.48</v>
      </c>
      <c r="U398" s="1">
        <f t="shared" si="39"/>
        <v>5400</v>
      </c>
      <c r="V398" s="1">
        <f t="shared" si="40"/>
        <v>5850</v>
      </c>
      <c r="W398" s="4">
        <f t="shared" si="41"/>
        <v>0.52</v>
      </c>
      <c r="X398" s="1" t="s">
        <v>65</v>
      </c>
      <c r="Y398" s="1" t="s">
        <v>81</v>
      </c>
      <c r="Z398" s="1" t="s">
        <v>22</v>
      </c>
      <c r="AA398" s="1"/>
      <c r="AB398" s="1"/>
      <c r="AC398" s="9" t="s">
        <v>93</v>
      </c>
    </row>
    <row r="399" spans="1:29">
      <c r="A399" s="11" t="s">
        <v>917</v>
      </c>
      <c r="B399" s="2">
        <v>45781</v>
      </c>
      <c r="C399" s="1">
        <v>2025</v>
      </c>
      <c r="D399" s="1" t="s">
        <v>904</v>
      </c>
      <c r="E399" s="1" t="s">
        <v>753</v>
      </c>
      <c r="F399" s="1" t="s">
        <v>126</v>
      </c>
      <c r="G399" s="1" t="s">
        <v>254</v>
      </c>
      <c r="H399" s="1" t="s">
        <v>89</v>
      </c>
      <c r="I399" s="1" t="s">
        <v>194</v>
      </c>
      <c r="J399" s="1" t="s">
        <v>108</v>
      </c>
      <c r="K399" s="1" t="s">
        <v>62</v>
      </c>
      <c r="L399" s="1" t="s">
        <v>37</v>
      </c>
      <c r="M399" s="1" t="s">
        <v>38</v>
      </c>
      <c r="N399" s="1">
        <v>4</v>
      </c>
      <c r="O399" s="1">
        <v>5350</v>
      </c>
      <c r="P399" s="1">
        <f t="shared" si="36"/>
        <v>21400</v>
      </c>
      <c r="Q399" s="1">
        <v>0</v>
      </c>
      <c r="R399" s="1">
        <f t="shared" si="37"/>
        <v>0</v>
      </c>
      <c r="S399" s="1">
        <f t="shared" si="38"/>
        <v>21400</v>
      </c>
      <c r="T399" s="1">
        <v>0.47</v>
      </c>
      <c r="U399" s="1">
        <f t="shared" si="39"/>
        <v>10058</v>
      </c>
      <c r="V399" s="1">
        <f t="shared" si="40"/>
        <v>11342</v>
      </c>
      <c r="W399" s="4">
        <f t="shared" si="41"/>
        <v>0.53</v>
      </c>
      <c r="X399" s="1" t="s">
        <v>56</v>
      </c>
      <c r="Y399" s="1" t="s">
        <v>72</v>
      </c>
      <c r="Z399" s="1" t="s">
        <v>120</v>
      </c>
      <c r="AA399" s="1"/>
      <c r="AB399" s="1"/>
      <c r="AC399" s="9" t="s">
        <v>42</v>
      </c>
    </row>
    <row r="400" spans="1:29">
      <c r="A400" s="11" t="s">
        <v>918</v>
      </c>
      <c r="B400" s="2">
        <v>45782</v>
      </c>
      <c r="C400" s="1">
        <v>2025</v>
      </c>
      <c r="D400" s="1" t="s">
        <v>904</v>
      </c>
      <c r="E400" s="1" t="s">
        <v>753</v>
      </c>
      <c r="F400" s="1" t="s">
        <v>142</v>
      </c>
      <c r="G400" s="1" t="s">
        <v>382</v>
      </c>
      <c r="H400" s="1" t="s">
        <v>89</v>
      </c>
      <c r="I400" s="1" t="s">
        <v>84</v>
      </c>
      <c r="J400" s="1" t="s">
        <v>47</v>
      </c>
      <c r="K400" s="1" t="s">
        <v>48</v>
      </c>
      <c r="L400" s="1" t="s">
        <v>85</v>
      </c>
      <c r="M400" s="1" t="s">
        <v>343</v>
      </c>
      <c r="N400" s="1">
        <v>1</v>
      </c>
      <c r="O400" s="1">
        <v>3000</v>
      </c>
      <c r="P400" s="1">
        <f t="shared" si="36"/>
        <v>3000</v>
      </c>
      <c r="Q400" s="1">
        <v>20</v>
      </c>
      <c r="R400" s="1">
        <f t="shared" si="37"/>
        <v>600</v>
      </c>
      <c r="S400" s="1">
        <f t="shared" si="38"/>
        <v>2400</v>
      </c>
      <c r="T400" s="1">
        <v>0.5</v>
      </c>
      <c r="U400" s="1">
        <f t="shared" si="39"/>
        <v>1200</v>
      </c>
      <c r="V400" s="1">
        <f t="shared" si="40"/>
        <v>1200</v>
      </c>
      <c r="W400" s="4">
        <f t="shared" si="41"/>
        <v>0.5</v>
      </c>
      <c r="X400" s="1" t="s">
        <v>65</v>
      </c>
      <c r="Y400" s="1" t="s">
        <v>57</v>
      </c>
      <c r="Z400" s="1" t="s">
        <v>51</v>
      </c>
      <c r="AA400" s="2">
        <v>45783</v>
      </c>
      <c r="AB400" s="1"/>
      <c r="AC400" s="9" t="s">
        <v>42</v>
      </c>
    </row>
    <row r="401" spans="1:29">
      <c r="A401" s="11" t="s">
        <v>919</v>
      </c>
      <c r="B401" s="2">
        <v>45782</v>
      </c>
      <c r="C401" s="1">
        <v>2025</v>
      </c>
      <c r="D401" s="1" t="s">
        <v>904</v>
      </c>
      <c r="E401" s="1" t="s">
        <v>753</v>
      </c>
      <c r="F401" s="1" t="s">
        <v>142</v>
      </c>
      <c r="G401" s="1" t="s">
        <v>200</v>
      </c>
      <c r="H401" s="1" t="s">
        <v>33</v>
      </c>
      <c r="I401" s="1" t="s">
        <v>144</v>
      </c>
      <c r="J401" s="1" t="s">
        <v>145</v>
      </c>
      <c r="K401" s="1" t="s">
        <v>130</v>
      </c>
      <c r="L401" s="1" t="s">
        <v>112</v>
      </c>
      <c r="M401" s="1" t="s">
        <v>557</v>
      </c>
      <c r="N401" s="1">
        <v>5</v>
      </c>
      <c r="O401" s="1">
        <v>76170</v>
      </c>
      <c r="P401" s="1">
        <f t="shared" si="36"/>
        <v>380850</v>
      </c>
      <c r="Q401" s="1">
        <v>0</v>
      </c>
      <c r="R401" s="1">
        <f t="shared" si="37"/>
        <v>0</v>
      </c>
      <c r="S401" s="1">
        <f t="shared" si="38"/>
        <v>380850</v>
      </c>
      <c r="T401" s="1">
        <v>0.57999999999999996</v>
      </c>
      <c r="U401" s="1">
        <f t="shared" si="39"/>
        <v>220892.99999999997</v>
      </c>
      <c r="V401" s="1">
        <f t="shared" si="40"/>
        <v>159957.00000000003</v>
      </c>
      <c r="W401" s="4">
        <f t="shared" si="41"/>
        <v>0.4200000000000001</v>
      </c>
      <c r="X401" s="1" t="s">
        <v>65</v>
      </c>
      <c r="Y401" s="1" t="s">
        <v>57</v>
      </c>
      <c r="Z401" s="1" t="s">
        <v>41</v>
      </c>
      <c r="AA401" s="2">
        <v>45788</v>
      </c>
      <c r="AB401" s="1">
        <v>3</v>
      </c>
      <c r="AC401" s="9" t="s">
        <v>42</v>
      </c>
    </row>
    <row r="402" spans="1:29">
      <c r="A402" s="11" t="s">
        <v>920</v>
      </c>
      <c r="B402" s="2">
        <v>45782</v>
      </c>
      <c r="C402" s="1">
        <v>2025</v>
      </c>
      <c r="D402" s="1" t="s">
        <v>904</v>
      </c>
      <c r="E402" s="1" t="s">
        <v>753</v>
      </c>
      <c r="F402" s="1" t="s">
        <v>142</v>
      </c>
      <c r="G402" s="1" t="s">
        <v>637</v>
      </c>
      <c r="H402" s="1" t="s">
        <v>33</v>
      </c>
      <c r="I402" s="1" t="s">
        <v>544</v>
      </c>
      <c r="J402" s="1" t="s">
        <v>70</v>
      </c>
      <c r="K402" s="1" t="s">
        <v>62</v>
      </c>
      <c r="L402" s="1" t="s">
        <v>179</v>
      </c>
      <c r="M402" s="1" t="s">
        <v>247</v>
      </c>
      <c r="N402" s="1">
        <v>1</v>
      </c>
      <c r="O402" s="1">
        <v>2060</v>
      </c>
      <c r="P402" s="1">
        <f t="shared" si="36"/>
        <v>2060</v>
      </c>
      <c r="Q402" s="1">
        <v>15</v>
      </c>
      <c r="R402" s="1">
        <f t="shared" si="37"/>
        <v>309</v>
      </c>
      <c r="S402" s="1">
        <f t="shared" si="38"/>
        <v>1751</v>
      </c>
      <c r="T402" s="1">
        <v>0.48</v>
      </c>
      <c r="U402" s="1">
        <f t="shared" si="39"/>
        <v>840.48</v>
      </c>
      <c r="V402" s="1">
        <f t="shared" si="40"/>
        <v>910.52</v>
      </c>
      <c r="W402" s="4">
        <f t="shared" si="41"/>
        <v>0.52</v>
      </c>
      <c r="X402" s="1" t="s">
        <v>147</v>
      </c>
      <c r="Y402" s="1" t="s">
        <v>40</v>
      </c>
      <c r="Z402" s="1" t="s">
        <v>41</v>
      </c>
      <c r="AA402" s="2">
        <v>45784</v>
      </c>
      <c r="AB402" s="1">
        <v>5</v>
      </c>
      <c r="AC402" s="9" t="s">
        <v>42</v>
      </c>
    </row>
    <row r="403" spans="1:29">
      <c r="A403" s="11" t="s">
        <v>921</v>
      </c>
      <c r="B403" s="2">
        <v>45783</v>
      </c>
      <c r="C403" s="1">
        <v>2025</v>
      </c>
      <c r="D403" s="1" t="s">
        <v>904</v>
      </c>
      <c r="E403" s="1" t="s">
        <v>753</v>
      </c>
      <c r="F403" s="1" t="s">
        <v>167</v>
      </c>
      <c r="G403" s="1" t="s">
        <v>739</v>
      </c>
      <c r="H403" s="1" t="s">
        <v>33</v>
      </c>
      <c r="I403" s="1" t="s">
        <v>239</v>
      </c>
      <c r="J403" s="1" t="s">
        <v>228</v>
      </c>
      <c r="K403" s="1" t="s">
        <v>78</v>
      </c>
      <c r="L403" s="1" t="s">
        <v>179</v>
      </c>
      <c r="M403" s="1" t="s">
        <v>210</v>
      </c>
      <c r="N403" s="1">
        <v>5</v>
      </c>
      <c r="O403" s="1">
        <v>5710</v>
      </c>
      <c r="P403" s="1">
        <f t="shared" si="36"/>
        <v>28550</v>
      </c>
      <c r="Q403" s="1">
        <v>0</v>
      </c>
      <c r="R403" s="1">
        <f t="shared" si="37"/>
        <v>0</v>
      </c>
      <c r="S403" s="1">
        <f t="shared" si="38"/>
        <v>28550</v>
      </c>
      <c r="T403" s="1">
        <v>0.48</v>
      </c>
      <c r="U403" s="1">
        <f t="shared" si="39"/>
        <v>13704</v>
      </c>
      <c r="V403" s="1">
        <f t="shared" si="40"/>
        <v>14846</v>
      </c>
      <c r="W403" s="4">
        <f t="shared" si="41"/>
        <v>0.52</v>
      </c>
      <c r="X403" s="1" t="s">
        <v>39</v>
      </c>
      <c r="Y403" s="1" t="s">
        <v>40</v>
      </c>
      <c r="Z403" s="1" t="s">
        <v>41</v>
      </c>
      <c r="AA403" s="2">
        <v>45790</v>
      </c>
      <c r="AB403" s="1">
        <v>4</v>
      </c>
      <c r="AC403" s="9" t="s">
        <v>42</v>
      </c>
    </row>
    <row r="404" spans="1:29">
      <c r="A404" s="11" t="s">
        <v>922</v>
      </c>
      <c r="B404" s="2">
        <v>45783</v>
      </c>
      <c r="C404" s="1">
        <v>2025</v>
      </c>
      <c r="D404" s="1" t="s">
        <v>904</v>
      </c>
      <c r="E404" s="1" t="s">
        <v>753</v>
      </c>
      <c r="F404" s="1" t="s">
        <v>167</v>
      </c>
      <c r="G404" s="1" t="s">
        <v>829</v>
      </c>
      <c r="H404" s="1" t="s">
        <v>89</v>
      </c>
      <c r="I404" s="1" t="s">
        <v>60</v>
      </c>
      <c r="J404" s="1" t="s">
        <v>61</v>
      </c>
      <c r="K404" s="1" t="s">
        <v>62</v>
      </c>
      <c r="L404" s="1" t="s">
        <v>150</v>
      </c>
      <c r="M404" s="1" t="s">
        <v>386</v>
      </c>
      <c r="N404" s="1">
        <v>5</v>
      </c>
      <c r="O404" s="1">
        <v>5680</v>
      </c>
      <c r="P404" s="1">
        <f t="shared" si="36"/>
        <v>28400</v>
      </c>
      <c r="Q404" s="1">
        <v>30</v>
      </c>
      <c r="R404" s="1">
        <f t="shared" si="37"/>
        <v>8520</v>
      </c>
      <c r="S404" s="1">
        <f t="shared" si="38"/>
        <v>19880</v>
      </c>
      <c r="T404" s="1">
        <v>0.52</v>
      </c>
      <c r="U404" s="1">
        <f t="shared" si="39"/>
        <v>10337.6</v>
      </c>
      <c r="V404" s="1">
        <f t="shared" si="40"/>
        <v>9542.4</v>
      </c>
      <c r="W404" s="4">
        <f t="shared" si="41"/>
        <v>0.48</v>
      </c>
      <c r="X404" s="1" t="s">
        <v>50</v>
      </c>
      <c r="Y404" s="1" t="s">
        <v>81</v>
      </c>
      <c r="Z404" s="1" t="s">
        <v>66</v>
      </c>
      <c r="AA404" s="1"/>
      <c r="AB404" s="1"/>
      <c r="AC404" s="9" t="s">
        <v>42</v>
      </c>
    </row>
    <row r="405" spans="1:29">
      <c r="A405" s="11" t="s">
        <v>923</v>
      </c>
      <c r="B405" s="2">
        <v>45784</v>
      </c>
      <c r="C405" s="1">
        <v>2025</v>
      </c>
      <c r="D405" s="1" t="s">
        <v>904</v>
      </c>
      <c r="E405" s="1" t="s">
        <v>753</v>
      </c>
      <c r="F405" s="1" t="s">
        <v>31</v>
      </c>
      <c r="G405" s="1" t="s">
        <v>924</v>
      </c>
      <c r="H405" s="1" t="s">
        <v>33</v>
      </c>
      <c r="I405" s="1" t="s">
        <v>46</v>
      </c>
      <c r="J405" s="1" t="s">
        <v>47</v>
      </c>
      <c r="K405" s="1" t="s">
        <v>48</v>
      </c>
      <c r="L405" s="1" t="s">
        <v>85</v>
      </c>
      <c r="M405" s="1" t="s">
        <v>86</v>
      </c>
      <c r="N405" s="1">
        <v>4</v>
      </c>
      <c r="O405" s="1">
        <v>4310</v>
      </c>
      <c r="P405" s="1">
        <f t="shared" si="36"/>
        <v>17240</v>
      </c>
      <c r="Q405" s="1">
        <v>0</v>
      </c>
      <c r="R405" s="1">
        <f t="shared" si="37"/>
        <v>0</v>
      </c>
      <c r="S405" s="1">
        <f t="shared" si="38"/>
        <v>17240</v>
      </c>
      <c r="T405" s="1">
        <v>0.5</v>
      </c>
      <c r="U405" s="1">
        <f t="shared" si="39"/>
        <v>8620</v>
      </c>
      <c r="V405" s="1">
        <f t="shared" si="40"/>
        <v>8620</v>
      </c>
      <c r="W405" s="4">
        <f t="shared" si="41"/>
        <v>0.5</v>
      </c>
      <c r="X405" s="1" t="s">
        <v>104</v>
      </c>
      <c r="Y405" s="1" t="s">
        <v>40</v>
      </c>
      <c r="Z405" s="1" t="s">
        <v>41</v>
      </c>
      <c r="AA405" s="2">
        <v>45787</v>
      </c>
      <c r="AB405" s="1">
        <v>5</v>
      </c>
      <c r="AC405" s="9" t="s">
        <v>42</v>
      </c>
    </row>
    <row r="406" spans="1:29">
      <c r="A406" s="11" t="s">
        <v>925</v>
      </c>
      <c r="B406" s="2">
        <v>45784</v>
      </c>
      <c r="C406" s="1">
        <v>2025</v>
      </c>
      <c r="D406" s="1" t="s">
        <v>904</v>
      </c>
      <c r="E406" s="1" t="s">
        <v>753</v>
      </c>
      <c r="F406" s="1" t="s">
        <v>31</v>
      </c>
      <c r="G406" s="1" t="s">
        <v>330</v>
      </c>
      <c r="H406" s="1" t="s">
        <v>33</v>
      </c>
      <c r="I406" s="1" t="s">
        <v>144</v>
      </c>
      <c r="J406" s="1" t="s">
        <v>145</v>
      </c>
      <c r="K406" s="1" t="s">
        <v>130</v>
      </c>
      <c r="L406" s="1" t="s">
        <v>79</v>
      </c>
      <c r="M406" s="1" t="s">
        <v>224</v>
      </c>
      <c r="N406" s="1">
        <v>2</v>
      </c>
      <c r="O406" s="1">
        <v>4940</v>
      </c>
      <c r="P406" s="1">
        <f t="shared" si="36"/>
        <v>9880</v>
      </c>
      <c r="Q406" s="1">
        <v>30</v>
      </c>
      <c r="R406" s="1">
        <f t="shared" si="37"/>
        <v>2964</v>
      </c>
      <c r="S406" s="1">
        <f t="shared" si="38"/>
        <v>6916</v>
      </c>
      <c r="T406" s="1">
        <v>0.45</v>
      </c>
      <c r="U406" s="1">
        <f t="shared" si="39"/>
        <v>3112.2000000000003</v>
      </c>
      <c r="V406" s="1">
        <f t="shared" si="40"/>
        <v>3803.7999999999997</v>
      </c>
      <c r="W406" s="4">
        <f t="shared" si="41"/>
        <v>0.54999999999999993</v>
      </c>
      <c r="X406" s="1" t="s">
        <v>147</v>
      </c>
      <c r="Y406" s="1" t="s">
        <v>81</v>
      </c>
      <c r="Z406" s="1" t="s">
        <v>41</v>
      </c>
      <c r="AA406" s="2">
        <v>45789</v>
      </c>
      <c r="AB406" s="1">
        <v>3</v>
      </c>
      <c r="AC406" s="9" t="s">
        <v>42</v>
      </c>
    </row>
    <row r="407" spans="1:29">
      <c r="A407" s="11" t="s">
        <v>926</v>
      </c>
      <c r="B407" s="2">
        <v>45784</v>
      </c>
      <c r="C407" s="1">
        <v>2025</v>
      </c>
      <c r="D407" s="1" t="s">
        <v>904</v>
      </c>
      <c r="E407" s="1" t="s">
        <v>753</v>
      </c>
      <c r="F407" s="1" t="s">
        <v>31</v>
      </c>
      <c r="G407" s="1" t="s">
        <v>900</v>
      </c>
      <c r="H407" s="1" t="s">
        <v>33</v>
      </c>
      <c r="I407" s="1" t="s">
        <v>591</v>
      </c>
      <c r="J407" s="1" t="s">
        <v>190</v>
      </c>
      <c r="K407" s="1" t="s">
        <v>48</v>
      </c>
      <c r="L407" s="1" t="s">
        <v>63</v>
      </c>
      <c r="M407" s="1" t="s">
        <v>367</v>
      </c>
      <c r="N407" s="1">
        <v>3</v>
      </c>
      <c r="O407" s="1">
        <v>690</v>
      </c>
      <c r="P407" s="1">
        <f t="shared" si="36"/>
        <v>2070</v>
      </c>
      <c r="Q407" s="1">
        <v>0</v>
      </c>
      <c r="R407" s="1">
        <f t="shared" si="37"/>
        <v>0</v>
      </c>
      <c r="S407" s="1">
        <f t="shared" si="38"/>
        <v>2070</v>
      </c>
      <c r="T407" s="1">
        <v>0.35</v>
      </c>
      <c r="U407" s="1">
        <f t="shared" si="39"/>
        <v>724.5</v>
      </c>
      <c r="V407" s="1">
        <f t="shared" si="40"/>
        <v>1345.5</v>
      </c>
      <c r="W407" s="4">
        <f t="shared" si="41"/>
        <v>0.65</v>
      </c>
      <c r="X407" s="1" t="s">
        <v>92</v>
      </c>
      <c r="Y407" s="1" t="s">
        <v>57</v>
      </c>
      <c r="Z407" s="1" t="s">
        <v>51</v>
      </c>
      <c r="AA407" s="2">
        <v>45789</v>
      </c>
      <c r="AB407" s="1"/>
      <c r="AC407" s="9" t="s">
        <v>42</v>
      </c>
    </row>
    <row r="408" spans="1:29">
      <c r="A408" s="11" t="s">
        <v>927</v>
      </c>
      <c r="B408" s="2">
        <v>45784</v>
      </c>
      <c r="C408" s="1">
        <v>2025</v>
      </c>
      <c r="D408" s="1" t="s">
        <v>904</v>
      </c>
      <c r="E408" s="1" t="s">
        <v>753</v>
      </c>
      <c r="F408" s="1" t="s">
        <v>31</v>
      </c>
      <c r="G408" s="1" t="s">
        <v>417</v>
      </c>
      <c r="H408" s="1" t="s">
        <v>89</v>
      </c>
      <c r="I408" s="1" t="s">
        <v>371</v>
      </c>
      <c r="J408" s="1" t="s">
        <v>265</v>
      </c>
      <c r="K408" s="1" t="s">
        <v>78</v>
      </c>
      <c r="L408" s="1" t="s">
        <v>79</v>
      </c>
      <c r="M408" s="1" t="s">
        <v>388</v>
      </c>
      <c r="N408" s="1">
        <v>1</v>
      </c>
      <c r="O408" s="1">
        <v>1690</v>
      </c>
      <c r="P408" s="1">
        <f t="shared" si="36"/>
        <v>1690</v>
      </c>
      <c r="Q408" s="1">
        <v>0</v>
      </c>
      <c r="R408" s="1">
        <f t="shared" si="37"/>
        <v>0</v>
      </c>
      <c r="S408" s="1">
        <f t="shared" si="38"/>
        <v>1690</v>
      </c>
      <c r="T408" s="1">
        <v>0.45</v>
      </c>
      <c r="U408" s="1">
        <f t="shared" si="39"/>
        <v>760.5</v>
      </c>
      <c r="V408" s="1">
        <f t="shared" si="40"/>
        <v>929.5</v>
      </c>
      <c r="W408" s="4">
        <f t="shared" si="41"/>
        <v>0.55000000000000004</v>
      </c>
      <c r="X408" s="1" t="s">
        <v>56</v>
      </c>
      <c r="Y408" s="1" t="s">
        <v>40</v>
      </c>
      <c r="Z408" s="1" t="s">
        <v>41</v>
      </c>
      <c r="AA408" s="2">
        <v>45790</v>
      </c>
      <c r="AB408" s="1">
        <v>5</v>
      </c>
      <c r="AC408" s="9" t="s">
        <v>42</v>
      </c>
    </row>
    <row r="409" spans="1:29">
      <c r="A409" s="11" t="s">
        <v>928</v>
      </c>
      <c r="B409" s="2">
        <v>45784</v>
      </c>
      <c r="C409" s="1">
        <v>2025</v>
      </c>
      <c r="D409" s="1" t="s">
        <v>904</v>
      </c>
      <c r="E409" s="1" t="s">
        <v>753</v>
      </c>
      <c r="F409" s="1" t="s">
        <v>31</v>
      </c>
      <c r="G409" s="1" t="s">
        <v>231</v>
      </c>
      <c r="H409" s="1" t="s">
        <v>33</v>
      </c>
      <c r="I409" s="1" t="s">
        <v>204</v>
      </c>
      <c r="J409" s="1" t="s">
        <v>205</v>
      </c>
      <c r="K409" s="1" t="s">
        <v>78</v>
      </c>
      <c r="L409" s="1" t="s">
        <v>37</v>
      </c>
      <c r="M409" s="1" t="s">
        <v>38</v>
      </c>
      <c r="N409" s="1">
        <v>4</v>
      </c>
      <c r="O409" s="1">
        <v>2280</v>
      </c>
      <c r="P409" s="1">
        <f t="shared" si="36"/>
        <v>9120</v>
      </c>
      <c r="Q409" s="1">
        <v>30</v>
      </c>
      <c r="R409" s="1">
        <f t="shared" si="37"/>
        <v>2736</v>
      </c>
      <c r="S409" s="1">
        <f t="shared" si="38"/>
        <v>6384</v>
      </c>
      <c r="T409" s="1">
        <v>0.47</v>
      </c>
      <c r="U409" s="1">
        <f t="shared" si="39"/>
        <v>3000.48</v>
      </c>
      <c r="V409" s="1">
        <f t="shared" si="40"/>
        <v>3383.52</v>
      </c>
      <c r="W409" s="4">
        <f t="shared" si="41"/>
        <v>0.53</v>
      </c>
      <c r="X409" s="1" t="s">
        <v>104</v>
      </c>
      <c r="Y409" s="1" t="s">
        <v>81</v>
      </c>
      <c r="Z409" s="1" t="s">
        <v>41</v>
      </c>
      <c r="AA409" s="2">
        <v>45786</v>
      </c>
      <c r="AB409" s="1">
        <v>4</v>
      </c>
      <c r="AC409" s="9" t="s">
        <v>42</v>
      </c>
    </row>
    <row r="410" spans="1:29">
      <c r="A410" s="11" t="s">
        <v>929</v>
      </c>
      <c r="B410" s="2">
        <v>45784</v>
      </c>
      <c r="C410" s="1">
        <v>2025</v>
      </c>
      <c r="D410" s="1" t="s">
        <v>904</v>
      </c>
      <c r="E410" s="1" t="s">
        <v>753</v>
      </c>
      <c r="F410" s="1" t="s">
        <v>31</v>
      </c>
      <c r="G410" s="1" t="s">
        <v>716</v>
      </c>
      <c r="H410" s="1" t="s">
        <v>89</v>
      </c>
      <c r="I410" s="1" t="s">
        <v>717</v>
      </c>
      <c r="J410" s="1" t="s">
        <v>145</v>
      </c>
      <c r="K410" s="1" t="s">
        <v>130</v>
      </c>
      <c r="L410" s="1" t="s">
        <v>112</v>
      </c>
      <c r="M410" s="1" t="s">
        <v>136</v>
      </c>
      <c r="N410" s="1">
        <v>3</v>
      </c>
      <c r="O410" s="1">
        <v>44600</v>
      </c>
      <c r="P410" s="1">
        <f t="shared" si="36"/>
        <v>133800</v>
      </c>
      <c r="Q410" s="1">
        <v>10</v>
      </c>
      <c r="R410" s="1">
        <f t="shared" si="37"/>
        <v>13380</v>
      </c>
      <c r="S410" s="1">
        <f t="shared" si="38"/>
        <v>120420</v>
      </c>
      <c r="T410" s="1">
        <v>0.57999999999999996</v>
      </c>
      <c r="U410" s="1">
        <f t="shared" si="39"/>
        <v>69843.599999999991</v>
      </c>
      <c r="V410" s="1">
        <f t="shared" si="40"/>
        <v>50576.400000000009</v>
      </c>
      <c r="W410" s="4">
        <f t="shared" si="41"/>
        <v>0.4200000000000001</v>
      </c>
      <c r="X410" s="1" t="s">
        <v>65</v>
      </c>
      <c r="Y410" s="1" t="s">
        <v>81</v>
      </c>
      <c r="Z410" s="1" t="s">
        <v>22</v>
      </c>
      <c r="AA410" s="1"/>
      <c r="AB410" s="1"/>
      <c r="AC410" s="9" t="s">
        <v>93</v>
      </c>
    </row>
    <row r="411" spans="1:29">
      <c r="A411" s="11" t="s">
        <v>930</v>
      </c>
      <c r="B411" s="2">
        <v>45785</v>
      </c>
      <c r="C411" s="1">
        <v>2025</v>
      </c>
      <c r="D411" s="1" t="s">
        <v>904</v>
      </c>
      <c r="E411" s="1" t="s">
        <v>753</v>
      </c>
      <c r="F411" s="1" t="s">
        <v>44</v>
      </c>
      <c r="G411" s="1" t="s">
        <v>931</v>
      </c>
      <c r="H411" s="1" t="s">
        <v>33</v>
      </c>
      <c r="I411" s="1" t="s">
        <v>512</v>
      </c>
      <c r="J411" s="1" t="s">
        <v>77</v>
      </c>
      <c r="K411" s="1" t="s">
        <v>78</v>
      </c>
      <c r="L411" s="1" t="s">
        <v>85</v>
      </c>
      <c r="M411" s="1" t="s">
        <v>146</v>
      </c>
      <c r="N411" s="1">
        <v>3</v>
      </c>
      <c r="O411" s="1">
        <v>3570</v>
      </c>
      <c r="P411" s="1">
        <f t="shared" si="36"/>
        <v>10710</v>
      </c>
      <c r="Q411" s="1">
        <v>0</v>
      </c>
      <c r="R411" s="1">
        <f t="shared" si="37"/>
        <v>0</v>
      </c>
      <c r="S411" s="1">
        <f t="shared" si="38"/>
        <v>10710</v>
      </c>
      <c r="T411" s="1">
        <v>0.5</v>
      </c>
      <c r="U411" s="1">
        <f t="shared" si="39"/>
        <v>5355</v>
      </c>
      <c r="V411" s="1">
        <f t="shared" si="40"/>
        <v>5355</v>
      </c>
      <c r="W411" s="4">
        <f t="shared" si="41"/>
        <v>0.5</v>
      </c>
      <c r="X411" s="1" t="s">
        <v>56</v>
      </c>
      <c r="Y411" s="1" t="s">
        <v>72</v>
      </c>
      <c r="Z411" s="1" t="s">
        <v>66</v>
      </c>
      <c r="AA411" s="1"/>
      <c r="AB411" s="1"/>
      <c r="AC411" s="9" t="s">
        <v>42</v>
      </c>
    </row>
    <row r="412" spans="1:29">
      <c r="A412" s="11" t="s">
        <v>932</v>
      </c>
      <c r="B412" s="2">
        <v>45785</v>
      </c>
      <c r="C412" s="1">
        <v>2025</v>
      </c>
      <c r="D412" s="1" t="s">
        <v>904</v>
      </c>
      <c r="E412" s="1" t="s">
        <v>753</v>
      </c>
      <c r="F412" s="1" t="s">
        <v>44</v>
      </c>
      <c r="G412" s="1" t="s">
        <v>207</v>
      </c>
      <c r="H412" s="1" t="s">
        <v>89</v>
      </c>
      <c r="I412" s="1" t="s">
        <v>116</v>
      </c>
      <c r="J412" s="1" t="s">
        <v>117</v>
      </c>
      <c r="K412" s="1" t="s">
        <v>118</v>
      </c>
      <c r="L412" s="1" t="s">
        <v>85</v>
      </c>
      <c r="M412" s="1" t="s">
        <v>146</v>
      </c>
      <c r="N412" s="1">
        <v>2</v>
      </c>
      <c r="O412" s="1">
        <v>2460</v>
      </c>
      <c r="P412" s="1">
        <f t="shared" si="36"/>
        <v>4920</v>
      </c>
      <c r="Q412" s="1">
        <v>15</v>
      </c>
      <c r="R412" s="1">
        <f t="shared" si="37"/>
        <v>738</v>
      </c>
      <c r="S412" s="1">
        <f t="shared" si="38"/>
        <v>4182</v>
      </c>
      <c r="T412" s="1">
        <v>0.5</v>
      </c>
      <c r="U412" s="1">
        <f t="shared" si="39"/>
        <v>2091</v>
      </c>
      <c r="V412" s="1">
        <f t="shared" si="40"/>
        <v>2091</v>
      </c>
      <c r="W412" s="4">
        <f t="shared" si="41"/>
        <v>0.5</v>
      </c>
      <c r="X412" s="1" t="s">
        <v>50</v>
      </c>
      <c r="Y412" s="1" t="s">
        <v>57</v>
      </c>
      <c r="Z412" s="1" t="s">
        <v>41</v>
      </c>
      <c r="AA412" s="2">
        <v>45789</v>
      </c>
      <c r="AB412" s="1">
        <v>3</v>
      </c>
      <c r="AC412" s="9" t="s">
        <v>42</v>
      </c>
    </row>
    <row r="413" spans="1:29">
      <c r="A413" s="11" t="s">
        <v>933</v>
      </c>
      <c r="B413" s="2">
        <v>45785</v>
      </c>
      <c r="C413" s="1">
        <v>2025</v>
      </c>
      <c r="D413" s="1" t="s">
        <v>904</v>
      </c>
      <c r="E413" s="1" t="s">
        <v>753</v>
      </c>
      <c r="F413" s="1" t="s">
        <v>44</v>
      </c>
      <c r="G413" s="1" t="s">
        <v>689</v>
      </c>
      <c r="H413" s="1" t="s">
        <v>89</v>
      </c>
      <c r="I413" s="1" t="s">
        <v>46</v>
      </c>
      <c r="J413" s="1" t="s">
        <v>47</v>
      </c>
      <c r="K413" s="1" t="s">
        <v>48</v>
      </c>
      <c r="L413" s="1" t="s">
        <v>112</v>
      </c>
      <c r="M413" s="1" t="s">
        <v>806</v>
      </c>
      <c r="N413" s="1">
        <v>4</v>
      </c>
      <c r="O413" s="1">
        <v>10460</v>
      </c>
      <c r="P413" s="1">
        <f t="shared" si="36"/>
        <v>41840</v>
      </c>
      <c r="Q413" s="1">
        <v>0</v>
      </c>
      <c r="R413" s="1">
        <f t="shared" si="37"/>
        <v>0</v>
      </c>
      <c r="S413" s="1">
        <f t="shared" si="38"/>
        <v>41840</v>
      </c>
      <c r="T413" s="1">
        <v>0.57999999999999996</v>
      </c>
      <c r="U413" s="1">
        <f t="shared" si="39"/>
        <v>24267.199999999997</v>
      </c>
      <c r="V413" s="1">
        <f t="shared" si="40"/>
        <v>17572.800000000003</v>
      </c>
      <c r="W413" s="4">
        <f t="shared" si="41"/>
        <v>0.4200000000000001</v>
      </c>
      <c r="X413" s="1" t="s">
        <v>65</v>
      </c>
      <c r="Y413" s="1" t="s">
        <v>81</v>
      </c>
      <c r="Z413" s="1" t="s">
        <v>41</v>
      </c>
      <c r="AA413" s="2">
        <v>45788</v>
      </c>
      <c r="AB413" s="1">
        <v>3</v>
      </c>
      <c r="AC413" s="9" t="s">
        <v>42</v>
      </c>
    </row>
    <row r="414" spans="1:29">
      <c r="A414" s="11" t="s">
        <v>934</v>
      </c>
      <c r="B414" s="2">
        <v>45785</v>
      </c>
      <c r="C414" s="1">
        <v>2025</v>
      </c>
      <c r="D414" s="1" t="s">
        <v>904</v>
      </c>
      <c r="E414" s="1" t="s">
        <v>753</v>
      </c>
      <c r="F414" s="1" t="s">
        <v>44</v>
      </c>
      <c r="G414" s="1" t="s">
        <v>268</v>
      </c>
      <c r="H414" s="1" t="s">
        <v>89</v>
      </c>
      <c r="I414" s="1" t="s">
        <v>269</v>
      </c>
      <c r="J414" s="1" t="s">
        <v>70</v>
      </c>
      <c r="K414" s="1" t="s">
        <v>62</v>
      </c>
      <c r="L414" s="1" t="s">
        <v>179</v>
      </c>
      <c r="M414" s="1" t="s">
        <v>247</v>
      </c>
      <c r="N414" s="1">
        <v>4</v>
      </c>
      <c r="O414" s="1">
        <v>5880</v>
      </c>
      <c r="P414" s="1">
        <f t="shared" si="36"/>
        <v>23520</v>
      </c>
      <c r="Q414" s="1">
        <v>0</v>
      </c>
      <c r="R414" s="1">
        <f t="shared" si="37"/>
        <v>0</v>
      </c>
      <c r="S414" s="1">
        <f t="shared" si="38"/>
        <v>23520</v>
      </c>
      <c r="T414" s="1">
        <v>0.48</v>
      </c>
      <c r="U414" s="1">
        <f t="shared" si="39"/>
        <v>11289.6</v>
      </c>
      <c r="V414" s="1">
        <f t="shared" si="40"/>
        <v>12230.4</v>
      </c>
      <c r="W414" s="4">
        <f t="shared" si="41"/>
        <v>0.52</v>
      </c>
      <c r="X414" s="1" t="s">
        <v>65</v>
      </c>
      <c r="Y414" s="1" t="s">
        <v>81</v>
      </c>
      <c r="Z414" s="1" t="s">
        <v>41</v>
      </c>
      <c r="AA414" s="2">
        <v>45791</v>
      </c>
      <c r="AB414" s="1">
        <v>4</v>
      </c>
      <c r="AC414" s="9" t="s">
        <v>42</v>
      </c>
    </row>
    <row r="415" spans="1:29">
      <c r="A415" s="11" t="s">
        <v>935</v>
      </c>
      <c r="B415" s="2">
        <v>45786</v>
      </c>
      <c r="C415" s="1">
        <v>2025</v>
      </c>
      <c r="D415" s="1" t="s">
        <v>904</v>
      </c>
      <c r="E415" s="1" t="s">
        <v>753</v>
      </c>
      <c r="F415" s="1" t="s">
        <v>74</v>
      </c>
      <c r="G415" s="1" t="s">
        <v>32</v>
      </c>
      <c r="H415" s="1" t="s">
        <v>33</v>
      </c>
      <c r="I415" s="1" t="s">
        <v>34</v>
      </c>
      <c r="J415" s="1" t="s">
        <v>35</v>
      </c>
      <c r="K415" s="1" t="s">
        <v>36</v>
      </c>
      <c r="L415" s="1" t="s">
        <v>63</v>
      </c>
      <c r="M415" s="1" t="s">
        <v>160</v>
      </c>
      <c r="N415" s="1">
        <v>1</v>
      </c>
      <c r="O415" s="1">
        <v>540</v>
      </c>
      <c r="P415" s="1">
        <f t="shared" si="36"/>
        <v>540</v>
      </c>
      <c r="Q415" s="1">
        <v>15</v>
      </c>
      <c r="R415" s="1">
        <f t="shared" si="37"/>
        <v>81</v>
      </c>
      <c r="S415" s="1">
        <f t="shared" si="38"/>
        <v>459</v>
      </c>
      <c r="T415" s="1">
        <v>0.35</v>
      </c>
      <c r="U415" s="1">
        <f t="shared" si="39"/>
        <v>160.64999999999998</v>
      </c>
      <c r="V415" s="1">
        <f t="shared" si="40"/>
        <v>298.35000000000002</v>
      </c>
      <c r="W415" s="4">
        <f t="shared" si="41"/>
        <v>0.65</v>
      </c>
      <c r="X415" s="1" t="s">
        <v>147</v>
      </c>
      <c r="Y415" s="1" t="s">
        <v>81</v>
      </c>
      <c r="Z415" s="1" t="s">
        <v>41</v>
      </c>
      <c r="AA415" s="2">
        <v>45792</v>
      </c>
      <c r="AB415" s="1">
        <v>4</v>
      </c>
      <c r="AC415" s="9" t="s">
        <v>42</v>
      </c>
    </row>
    <row r="416" spans="1:29">
      <c r="A416" s="11" t="s">
        <v>936</v>
      </c>
      <c r="B416" s="2">
        <v>45786</v>
      </c>
      <c r="C416" s="1">
        <v>2025</v>
      </c>
      <c r="D416" s="1" t="s">
        <v>904</v>
      </c>
      <c r="E416" s="1" t="s">
        <v>753</v>
      </c>
      <c r="F416" s="1" t="s">
        <v>74</v>
      </c>
      <c r="G416" s="1" t="s">
        <v>937</v>
      </c>
      <c r="H416" s="1" t="s">
        <v>89</v>
      </c>
      <c r="I416" s="1" t="s">
        <v>544</v>
      </c>
      <c r="J416" s="1" t="s">
        <v>70</v>
      </c>
      <c r="K416" s="1" t="s">
        <v>62</v>
      </c>
      <c r="L416" s="1" t="s">
        <v>85</v>
      </c>
      <c r="M416" s="1" t="s">
        <v>274</v>
      </c>
      <c r="N416" s="1">
        <v>5</v>
      </c>
      <c r="O416" s="1">
        <v>2670</v>
      </c>
      <c r="P416" s="1">
        <f t="shared" si="36"/>
        <v>13350</v>
      </c>
      <c r="Q416" s="1">
        <v>25</v>
      </c>
      <c r="R416" s="1">
        <f t="shared" si="37"/>
        <v>3337.5</v>
      </c>
      <c r="S416" s="1">
        <f t="shared" si="38"/>
        <v>10012.5</v>
      </c>
      <c r="T416" s="1">
        <v>0.5</v>
      </c>
      <c r="U416" s="1">
        <f t="shared" si="39"/>
        <v>5006.25</v>
      </c>
      <c r="V416" s="1">
        <f t="shared" si="40"/>
        <v>5006.25</v>
      </c>
      <c r="W416" s="4">
        <f t="shared" si="41"/>
        <v>0.5</v>
      </c>
      <c r="X416" s="1" t="s">
        <v>56</v>
      </c>
      <c r="Y416" s="1" t="s">
        <v>57</v>
      </c>
      <c r="Z416" s="1" t="s">
        <v>41</v>
      </c>
      <c r="AA416" s="2">
        <v>45789</v>
      </c>
      <c r="AB416" s="1">
        <v>5</v>
      </c>
      <c r="AC416" s="9" t="s">
        <v>42</v>
      </c>
    </row>
    <row r="417" spans="1:29">
      <c r="A417" s="11" t="s">
        <v>938</v>
      </c>
      <c r="B417" s="2">
        <v>45787</v>
      </c>
      <c r="C417" s="1">
        <v>2025</v>
      </c>
      <c r="D417" s="1" t="s">
        <v>904</v>
      </c>
      <c r="E417" s="1" t="s">
        <v>753</v>
      </c>
      <c r="F417" s="1" t="s">
        <v>99</v>
      </c>
      <c r="G417" s="1" t="s">
        <v>133</v>
      </c>
      <c r="H417" s="1" t="s">
        <v>89</v>
      </c>
      <c r="I417" s="1" t="s">
        <v>134</v>
      </c>
      <c r="J417" s="1" t="s">
        <v>135</v>
      </c>
      <c r="K417" s="1" t="s">
        <v>36</v>
      </c>
      <c r="L417" s="1" t="s">
        <v>96</v>
      </c>
      <c r="M417" s="1" t="s">
        <v>97</v>
      </c>
      <c r="N417" s="1">
        <v>3</v>
      </c>
      <c r="O417" s="1">
        <v>300</v>
      </c>
      <c r="P417" s="1">
        <f t="shared" si="36"/>
        <v>900</v>
      </c>
      <c r="Q417" s="1">
        <v>0</v>
      </c>
      <c r="R417" s="1">
        <f t="shared" si="37"/>
        <v>0</v>
      </c>
      <c r="S417" s="1">
        <f t="shared" si="38"/>
        <v>900</v>
      </c>
      <c r="T417" s="1">
        <v>0.62</v>
      </c>
      <c r="U417" s="1">
        <f t="shared" si="39"/>
        <v>558</v>
      </c>
      <c r="V417" s="1">
        <f t="shared" si="40"/>
        <v>342</v>
      </c>
      <c r="W417" s="4">
        <f t="shared" si="41"/>
        <v>0.38</v>
      </c>
      <c r="X417" s="1" t="s">
        <v>50</v>
      </c>
      <c r="Y417" s="1" t="s">
        <v>72</v>
      </c>
      <c r="Z417" s="1" t="s">
        <v>41</v>
      </c>
      <c r="AA417" s="2">
        <v>45788</v>
      </c>
      <c r="AB417" s="1">
        <v>4</v>
      </c>
      <c r="AC417" s="9" t="s">
        <v>42</v>
      </c>
    </row>
    <row r="418" spans="1:29">
      <c r="A418" s="11" t="s">
        <v>939</v>
      </c>
      <c r="B418" s="2">
        <v>45787</v>
      </c>
      <c r="C418" s="1">
        <v>2025</v>
      </c>
      <c r="D418" s="1" t="s">
        <v>904</v>
      </c>
      <c r="E418" s="1" t="s">
        <v>753</v>
      </c>
      <c r="F418" s="1" t="s">
        <v>99</v>
      </c>
      <c r="G418" s="1" t="s">
        <v>940</v>
      </c>
      <c r="H418" s="1" t="s">
        <v>33</v>
      </c>
      <c r="I418" s="1" t="s">
        <v>326</v>
      </c>
      <c r="J418" s="1" t="s">
        <v>205</v>
      </c>
      <c r="K418" s="1" t="s">
        <v>78</v>
      </c>
      <c r="L418" s="1" t="s">
        <v>112</v>
      </c>
      <c r="M418" s="1" t="s">
        <v>859</v>
      </c>
      <c r="N418" s="1">
        <v>1</v>
      </c>
      <c r="O418" s="1">
        <v>52830</v>
      </c>
      <c r="P418" s="1">
        <f t="shared" si="36"/>
        <v>52830</v>
      </c>
      <c r="Q418" s="1">
        <v>20</v>
      </c>
      <c r="R418" s="1">
        <f t="shared" si="37"/>
        <v>10566</v>
      </c>
      <c r="S418" s="1">
        <f t="shared" si="38"/>
        <v>42264</v>
      </c>
      <c r="T418" s="1">
        <v>0.57999999999999996</v>
      </c>
      <c r="U418" s="1">
        <f t="shared" si="39"/>
        <v>24513.119999999999</v>
      </c>
      <c r="V418" s="1">
        <f t="shared" si="40"/>
        <v>17750.88</v>
      </c>
      <c r="W418" s="4">
        <f t="shared" si="41"/>
        <v>0.42000000000000004</v>
      </c>
      <c r="X418" s="1" t="s">
        <v>39</v>
      </c>
      <c r="Y418" s="1" t="s">
        <v>81</v>
      </c>
      <c r="Z418" s="1" t="s">
        <v>41</v>
      </c>
      <c r="AA418" s="2">
        <v>45793</v>
      </c>
      <c r="AB418" s="1">
        <v>4</v>
      </c>
      <c r="AC418" s="9" t="s">
        <v>42</v>
      </c>
    </row>
    <row r="419" spans="1:29">
      <c r="A419" s="11" t="s">
        <v>941</v>
      </c>
      <c r="B419" s="2">
        <v>45787</v>
      </c>
      <c r="C419" s="1">
        <v>2025</v>
      </c>
      <c r="D419" s="1" t="s">
        <v>904</v>
      </c>
      <c r="E419" s="1" t="s">
        <v>753</v>
      </c>
      <c r="F419" s="1" t="s">
        <v>99</v>
      </c>
      <c r="G419" s="1" t="s">
        <v>261</v>
      </c>
      <c r="H419" s="1" t="s">
        <v>33</v>
      </c>
      <c r="I419" s="1" t="s">
        <v>183</v>
      </c>
      <c r="J419" s="1" t="s">
        <v>55</v>
      </c>
      <c r="K419" s="1" t="s">
        <v>36</v>
      </c>
      <c r="L419" s="1" t="s">
        <v>63</v>
      </c>
      <c r="M419" s="1" t="s">
        <v>109</v>
      </c>
      <c r="N419" s="1">
        <v>4</v>
      </c>
      <c r="O419" s="1">
        <v>1260</v>
      </c>
      <c r="P419" s="1">
        <f t="shared" si="36"/>
        <v>5040</v>
      </c>
      <c r="Q419" s="1">
        <v>0</v>
      </c>
      <c r="R419" s="1">
        <f t="shared" si="37"/>
        <v>0</v>
      </c>
      <c r="S419" s="1">
        <f t="shared" si="38"/>
        <v>5040</v>
      </c>
      <c r="T419" s="1">
        <v>0.35</v>
      </c>
      <c r="U419" s="1">
        <f t="shared" si="39"/>
        <v>1764</v>
      </c>
      <c r="V419" s="1">
        <f t="shared" si="40"/>
        <v>3276</v>
      </c>
      <c r="W419" s="4">
        <f t="shared" si="41"/>
        <v>0.65</v>
      </c>
      <c r="X419" s="1" t="s">
        <v>104</v>
      </c>
      <c r="Y419" s="1" t="s">
        <v>57</v>
      </c>
      <c r="Z419" s="1" t="s">
        <v>22</v>
      </c>
      <c r="AA419" s="1"/>
      <c r="AB419" s="1"/>
      <c r="AC419" s="9" t="s">
        <v>93</v>
      </c>
    </row>
    <row r="420" spans="1:29">
      <c r="A420" s="11" t="s">
        <v>942</v>
      </c>
      <c r="B420" s="2">
        <v>45788</v>
      </c>
      <c r="C420" s="1">
        <v>2025</v>
      </c>
      <c r="D420" s="1" t="s">
        <v>904</v>
      </c>
      <c r="E420" s="1" t="s">
        <v>753</v>
      </c>
      <c r="F420" s="1" t="s">
        <v>126</v>
      </c>
      <c r="G420" s="1" t="s">
        <v>943</v>
      </c>
      <c r="H420" s="1" t="s">
        <v>33</v>
      </c>
      <c r="I420" s="1" t="s">
        <v>551</v>
      </c>
      <c r="J420" s="1" t="s">
        <v>155</v>
      </c>
      <c r="K420" s="1" t="s">
        <v>48</v>
      </c>
      <c r="L420" s="1" t="s">
        <v>37</v>
      </c>
      <c r="M420" s="1" t="s">
        <v>49</v>
      </c>
      <c r="N420" s="1">
        <v>2</v>
      </c>
      <c r="O420" s="1">
        <v>6630</v>
      </c>
      <c r="P420" s="1">
        <f t="shared" si="36"/>
        <v>13260</v>
      </c>
      <c r="Q420" s="1">
        <v>30</v>
      </c>
      <c r="R420" s="1">
        <f t="shared" si="37"/>
        <v>3978</v>
      </c>
      <c r="S420" s="1">
        <f t="shared" si="38"/>
        <v>9282</v>
      </c>
      <c r="T420" s="1">
        <v>0.47</v>
      </c>
      <c r="U420" s="1">
        <f t="shared" si="39"/>
        <v>4362.54</v>
      </c>
      <c r="V420" s="1">
        <f t="shared" si="40"/>
        <v>4919.46</v>
      </c>
      <c r="W420" s="4">
        <f t="shared" si="41"/>
        <v>0.53</v>
      </c>
      <c r="X420" s="1" t="s">
        <v>50</v>
      </c>
      <c r="Y420" s="1" t="s">
        <v>57</v>
      </c>
      <c r="Z420" s="1" t="s">
        <v>41</v>
      </c>
      <c r="AA420" s="2">
        <v>45793</v>
      </c>
      <c r="AB420" s="1">
        <v>5</v>
      </c>
      <c r="AC420" s="9" t="s">
        <v>42</v>
      </c>
    </row>
    <row r="421" spans="1:29">
      <c r="A421" s="11" t="s">
        <v>944</v>
      </c>
      <c r="B421" s="2">
        <v>45788</v>
      </c>
      <c r="C421" s="1">
        <v>2025</v>
      </c>
      <c r="D421" s="1" t="s">
        <v>904</v>
      </c>
      <c r="E421" s="1" t="s">
        <v>753</v>
      </c>
      <c r="F421" s="1" t="s">
        <v>126</v>
      </c>
      <c r="G421" s="1" t="s">
        <v>945</v>
      </c>
      <c r="H421" s="1" t="s">
        <v>33</v>
      </c>
      <c r="I421" s="1" t="s">
        <v>591</v>
      </c>
      <c r="J421" s="1" t="s">
        <v>190</v>
      </c>
      <c r="K421" s="1" t="s">
        <v>48</v>
      </c>
      <c r="L421" s="1" t="s">
        <v>63</v>
      </c>
      <c r="M421" s="1" t="s">
        <v>518</v>
      </c>
      <c r="N421" s="1">
        <v>1</v>
      </c>
      <c r="O421" s="1">
        <v>230</v>
      </c>
      <c r="P421" s="1">
        <f t="shared" si="36"/>
        <v>230</v>
      </c>
      <c r="Q421" s="1">
        <v>20</v>
      </c>
      <c r="R421" s="1">
        <f t="shared" si="37"/>
        <v>46</v>
      </c>
      <c r="S421" s="1">
        <f t="shared" si="38"/>
        <v>184</v>
      </c>
      <c r="T421" s="1">
        <v>0.35</v>
      </c>
      <c r="U421" s="1">
        <f t="shared" si="39"/>
        <v>64.399999999999991</v>
      </c>
      <c r="V421" s="1">
        <f t="shared" si="40"/>
        <v>119.60000000000001</v>
      </c>
      <c r="W421" s="4">
        <f t="shared" si="41"/>
        <v>0.65</v>
      </c>
      <c r="X421" s="1" t="s">
        <v>92</v>
      </c>
      <c r="Y421" s="1" t="s">
        <v>72</v>
      </c>
      <c r="Z421" s="1" t="s">
        <v>41</v>
      </c>
      <c r="AA421" s="2">
        <v>45795</v>
      </c>
      <c r="AB421" s="1">
        <v>4</v>
      </c>
      <c r="AC421" s="9" t="s">
        <v>42</v>
      </c>
    </row>
    <row r="422" spans="1:29">
      <c r="A422" s="11" t="s">
        <v>946</v>
      </c>
      <c r="B422" s="2">
        <v>45788</v>
      </c>
      <c r="C422" s="1">
        <v>2025</v>
      </c>
      <c r="D422" s="1" t="s">
        <v>904</v>
      </c>
      <c r="E422" s="1" t="s">
        <v>753</v>
      </c>
      <c r="F422" s="1" t="s">
        <v>126</v>
      </c>
      <c r="G422" s="1" t="s">
        <v>778</v>
      </c>
      <c r="H422" s="1" t="s">
        <v>33</v>
      </c>
      <c r="I422" s="1" t="s">
        <v>551</v>
      </c>
      <c r="J422" s="1" t="s">
        <v>155</v>
      </c>
      <c r="K422" s="1" t="s">
        <v>48</v>
      </c>
      <c r="L422" s="1" t="s">
        <v>179</v>
      </c>
      <c r="M422" s="1" t="s">
        <v>406</v>
      </c>
      <c r="N422" s="1">
        <v>1</v>
      </c>
      <c r="O422" s="1">
        <v>3240</v>
      </c>
      <c r="P422" s="1">
        <f t="shared" si="36"/>
        <v>3240</v>
      </c>
      <c r="Q422" s="1">
        <v>0</v>
      </c>
      <c r="R422" s="1">
        <f t="shared" si="37"/>
        <v>0</v>
      </c>
      <c r="S422" s="1">
        <f t="shared" si="38"/>
        <v>3240</v>
      </c>
      <c r="T422" s="1">
        <v>0.48</v>
      </c>
      <c r="U422" s="1">
        <f t="shared" si="39"/>
        <v>1555.2</v>
      </c>
      <c r="V422" s="1">
        <f t="shared" si="40"/>
        <v>1684.8</v>
      </c>
      <c r="W422" s="4">
        <f t="shared" si="41"/>
        <v>0.52</v>
      </c>
      <c r="X422" s="1" t="s">
        <v>147</v>
      </c>
      <c r="Y422" s="1" t="s">
        <v>81</v>
      </c>
      <c r="Z422" s="1" t="s">
        <v>41</v>
      </c>
      <c r="AA422" s="2">
        <v>45794</v>
      </c>
      <c r="AB422" s="1">
        <v>5</v>
      </c>
      <c r="AC422" s="9" t="s">
        <v>42</v>
      </c>
    </row>
    <row r="423" spans="1:29">
      <c r="A423" s="11" t="s">
        <v>947</v>
      </c>
      <c r="B423" s="2">
        <v>45788</v>
      </c>
      <c r="C423" s="1">
        <v>2025</v>
      </c>
      <c r="D423" s="1" t="s">
        <v>904</v>
      </c>
      <c r="E423" s="1" t="s">
        <v>753</v>
      </c>
      <c r="F423" s="1" t="s">
        <v>126</v>
      </c>
      <c r="G423" s="1" t="s">
        <v>948</v>
      </c>
      <c r="H423" s="1" t="s">
        <v>33</v>
      </c>
      <c r="I423" s="1" t="s">
        <v>250</v>
      </c>
      <c r="J423" s="1" t="s">
        <v>251</v>
      </c>
      <c r="K423" s="1" t="s">
        <v>36</v>
      </c>
      <c r="L423" s="1" t="s">
        <v>37</v>
      </c>
      <c r="M423" s="1" t="s">
        <v>91</v>
      </c>
      <c r="N423" s="1">
        <v>5</v>
      </c>
      <c r="O423" s="1">
        <v>5710</v>
      </c>
      <c r="P423" s="1">
        <f t="shared" si="36"/>
        <v>28550</v>
      </c>
      <c r="Q423" s="1">
        <v>0</v>
      </c>
      <c r="R423" s="1">
        <f t="shared" si="37"/>
        <v>0</v>
      </c>
      <c r="S423" s="1">
        <f t="shared" si="38"/>
        <v>28550</v>
      </c>
      <c r="T423" s="1">
        <v>0.47</v>
      </c>
      <c r="U423" s="1">
        <f t="shared" si="39"/>
        <v>13418.5</v>
      </c>
      <c r="V423" s="1">
        <f t="shared" si="40"/>
        <v>15131.5</v>
      </c>
      <c r="W423" s="4">
        <f t="shared" si="41"/>
        <v>0.53</v>
      </c>
      <c r="X423" s="1" t="s">
        <v>65</v>
      </c>
      <c r="Y423" s="1" t="s">
        <v>40</v>
      </c>
      <c r="Z423" s="1" t="s">
        <v>22</v>
      </c>
      <c r="AA423" s="1"/>
      <c r="AB423" s="1"/>
      <c r="AC423" s="9" t="s">
        <v>93</v>
      </c>
    </row>
    <row r="424" spans="1:29">
      <c r="A424" s="11" t="s">
        <v>949</v>
      </c>
      <c r="B424" s="2">
        <v>45788</v>
      </c>
      <c r="C424" s="1">
        <v>2025</v>
      </c>
      <c r="D424" s="1" t="s">
        <v>904</v>
      </c>
      <c r="E424" s="1" t="s">
        <v>753</v>
      </c>
      <c r="F424" s="1" t="s">
        <v>126</v>
      </c>
      <c r="G424" s="1" t="s">
        <v>787</v>
      </c>
      <c r="H424" s="1" t="s">
        <v>89</v>
      </c>
      <c r="I424" s="1" t="s">
        <v>301</v>
      </c>
      <c r="J424" s="1" t="s">
        <v>129</v>
      </c>
      <c r="K424" s="1" t="s">
        <v>130</v>
      </c>
      <c r="L424" s="1" t="s">
        <v>112</v>
      </c>
      <c r="M424" s="1" t="s">
        <v>557</v>
      </c>
      <c r="N424" s="1">
        <v>4</v>
      </c>
      <c r="O424" s="1">
        <v>16620</v>
      </c>
      <c r="P424" s="1">
        <f t="shared" si="36"/>
        <v>66480</v>
      </c>
      <c r="Q424" s="1">
        <v>15</v>
      </c>
      <c r="R424" s="1">
        <f t="shared" si="37"/>
        <v>9972</v>
      </c>
      <c r="S424" s="1">
        <f t="shared" si="38"/>
        <v>56508</v>
      </c>
      <c r="T424" s="1">
        <v>0.57999999999999996</v>
      </c>
      <c r="U424" s="1">
        <f t="shared" si="39"/>
        <v>32774.639999999999</v>
      </c>
      <c r="V424" s="1">
        <f t="shared" si="40"/>
        <v>23733.360000000001</v>
      </c>
      <c r="W424" s="4">
        <f t="shared" si="41"/>
        <v>0.42</v>
      </c>
      <c r="X424" s="1" t="s">
        <v>92</v>
      </c>
      <c r="Y424" s="1" t="s">
        <v>72</v>
      </c>
      <c r="Z424" s="1" t="s">
        <v>120</v>
      </c>
      <c r="AA424" s="1"/>
      <c r="AB424" s="1"/>
      <c r="AC424" s="9" t="s">
        <v>42</v>
      </c>
    </row>
    <row r="425" spans="1:29">
      <c r="A425" s="11" t="s">
        <v>950</v>
      </c>
      <c r="B425" s="2">
        <v>45788</v>
      </c>
      <c r="C425" s="1">
        <v>2025</v>
      </c>
      <c r="D425" s="1" t="s">
        <v>904</v>
      </c>
      <c r="E425" s="1" t="s">
        <v>753</v>
      </c>
      <c r="F425" s="1" t="s">
        <v>126</v>
      </c>
      <c r="G425" s="1" t="s">
        <v>427</v>
      </c>
      <c r="H425" s="1" t="s">
        <v>33</v>
      </c>
      <c r="I425" s="1" t="s">
        <v>76</v>
      </c>
      <c r="J425" s="1" t="s">
        <v>77</v>
      </c>
      <c r="K425" s="1" t="s">
        <v>78</v>
      </c>
      <c r="L425" s="1" t="s">
        <v>79</v>
      </c>
      <c r="M425" s="1" t="s">
        <v>545</v>
      </c>
      <c r="N425" s="1">
        <v>4</v>
      </c>
      <c r="O425" s="1">
        <v>4700</v>
      </c>
      <c r="P425" s="1">
        <f t="shared" si="36"/>
        <v>18800</v>
      </c>
      <c r="Q425" s="1">
        <v>0</v>
      </c>
      <c r="R425" s="1">
        <f t="shared" si="37"/>
        <v>0</v>
      </c>
      <c r="S425" s="1">
        <f t="shared" si="38"/>
        <v>18800</v>
      </c>
      <c r="T425" s="1">
        <v>0.45</v>
      </c>
      <c r="U425" s="1">
        <f t="shared" si="39"/>
        <v>8460</v>
      </c>
      <c r="V425" s="1">
        <f t="shared" si="40"/>
        <v>10340</v>
      </c>
      <c r="W425" s="4">
        <f t="shared" si="41"/>
        <v>0.55000000000000004</v>
      </c>
      <c r="X425" s="1" t="s">
        <v>65</v>
      </c>
      <c r="Y425" s="1" t="s">
        <v>40</v>
      </c>
      <c r="Z425" s="1" t="s">
        <v>51</v>
      </c>
      <c r="AA425" s="2">
        <v>45795</v>
      </c>
      <c r="AB425" s="1"/>
      <c r="AC425" s="9" t="s">
        <v>42</v>
      </c>
    </row>
    <row r="426" spans="1:29">
      <c r="A426" s="11" t="s">
        <v>951</v>
      </c>
      <c r="B426" s="2">
        <v>45788</v>
      </c>
      <c r="C426" s="1">
        <v>2025</v>
      </c>
      <c r="D426" s="1" t="s">
        <v>904</v>
      </c>
      <c r="E426" s="1" t="s">
        <v>753</v>
      </c>
      <c r="F426" s="1" t="s">
        <v>126</v>
      </c>
      <c r="G426" s="1" t="s">
        <v>952</v>
      </c>
      <c r="H426" s="1" t="s">
        <v>33</v>
      </c>
      <c r="I426" s="1" t="s">
        <v>315</v>
      </c>
      <c r="J426" s="1" t="s">
        <v>316</v>
      </c>
      <c r="K426" s="1" t="s">
        <v>62</v>
      </c>
      <c r="L426" s="1" t="s">
        <v>79</v>
      </c>
      <c r="M426" s="1" t="s">
        <v>131</v>
      </c>
      <c r="N426" s="1">
        <v>4</v>
      </c>
      <c r="O426" s="1">
        <v>470</v>
      </c>
      <c r="P426" s="1">
        <f t="shared" si="36"/>
        <v>1880</v>
      </c>
      <c r="Q426" s="1">
        <v>30</v>
      </c>
      <c r="R426" s="1">
        <f t="shared" si="37"/>
        <v>564</v>
      </c>
      <c r="S426" s="1">
        <f t="shared" si="38"/>
        <v>1316</v>
      </c>
      <c r="T426" s="1">
        <v>0.45</v>
      </c>
      <c r="U426" s="1">
        <f t="shared" si="39"/>
        <v>592.20000000000005</v>
      </c>
      <c r="V426" s="1">
        <f t="shared" si="40"/>
        <v>723.8</v>
      </c>
      <c r="W426" s="4">
        <f t="shared" si="41"/>
        <v>0.54999999999999993</v>
      </c>
      <c r="X426" s="1" t="s">
        <v>104</v>
      </c>
      <c r="Y426" s="1" t="s">
        <v>57</v>
      </c>
      <c r="Z426" s="1" t="s">
        <v>41</v>
      </c>
      <c r="AA426" s="2">
        <v>45791</v>
      </c>
      <c r="AB426" s="1">
        <v>4</v>
      </c>
      <c r="AC426" s="9" t="s">
        <v>42</v>
      </c>
    </row>
    <row r="427" spans="1:29">
      <c r="A427" s="11" t="s">
        <v>953</v>
      </c>
      <c r="B427" s="2">
        <v>45789</v>
      </c>
      <c r="C427" s="1">
        <v>2025</v>
      </c>
      <c r="D427" s="1" t="s">
        <v>904</v>
      </c>
      <c r="E427" s="1" t="s">
        <v>753</v>
      </c>
      <c r="F427" s="1" t="s">
        <v>142</v>
      </c>
      <c r="G427" s="1" t="s">
        <v>809</v>
      </c>
      <c r="H427" s="1" t="s">
        <v>33</v>
      </c>
      <c r="I427" s="1" t="s">
        <v>139</v>
      </c>
      <c r="J427" s="1" t="s">
        <v>77</v>
      </c>
      <c r="K427" s="1" t="s">
        <v>78</v>
      </c>
      <c r="L427" s="1" t="s">
        <v>96</v>
      </c>
      <c r="M427" s="1" t="s">
        <v>535</v>
      </c>
      <c r="N427" s="1">
        <v>2</v>
      </c>
      <c r="O427" s="1">
        <v>570</v>
      </c>
      <c r="P427" s="1">
        <f t="shared" si="36"/>
        <v>1140</v>
      </c>
      <c r="Q427" s="1">
        <v>10</v>
      </c>
      <c r="R427" s="1">
        <f t="shared" si="37"/>
        <v>114</v>
      </c>
      <c r="S427" s="1">
        <f t="shared" si="38"/>
        <v>1026</v>
      </c>
      <c r="T427" s="1">
        <v>0.62</v>
      </c>
      <c r="U427" s="1">
        <f t="shared" si="39"/>
        <v>636.12</v>
      </c>
      <c r="V427" s="1">
        <f t="shared" si="40"/>
        <v>389.88</v>
      </c>
      <c r="W427" s="4">
        <f t="shared" si="41"/>
        <v>0.38</v>
      </c>
      <c r="X427" s="1" t="s">
        <v>56</v>
      </c>
      <c r="Y427" s="1" t="s">
        <v>81</v>
      </c>
      <c r="Z427" s="1" t="s">
        <v>41</v>
      </c>
      <c r="AA427" s="2">
        <v>45791</v>
      </c>
      <c r="AB427" s="1">
        <v>5</v>
      </c>
      <c r="AC427" s="9" t="s">
        <v>42</v>
      </c>
    </row>
    <row r="428" spans="1:29">
      <c r="A428" s="11" t="s">
        <v>954</v>
      </c>
      <c r="B428" s="2">
        <v>45789</v>
      </c>
      <c r="C428" s="1">
        <v>2025</v>
      </c>
      <c r="D428" s="1" t="s">
        <v>904</v>
      </c>
      <c r="E428" s="1" t="s">
        <v>753</v>
      </c>
      <c r="F428" s="1" t="s">
        <v>142</v>
      </c>
      <c r="G428" s="1" t="s">
        <v>955</v>
      </c>
      <c r="H428" s="1" t="s">
        <v>89</v>
      </c>
      <c r="I428" s="1" t="s">
        <v>189</v>
      </c>
      <c r="J428" s="1" t="s">
        <v>190</v>
      </c>
      <c r="K428" s="1" t="s">
        <v>48</v>
      </c>
      <c r="L428" s="1" t="s">
        <v>112</v>
      </c>
      <c r="M428" s="1" t="s">
        <v>198</v>
      </c>
      <c r="N428" s="1">
        <v>5</v>
      </c>
      <c r="O428" s="1">
        <v>87150</v>
      </c>
      <c r="P428" s="1">
        <f t="shared" si="36"/>
        <v>435750</v>
      </c>
      <c r="Q428" s="1">
        <v>0</v>
      </c>
      <c r="R428" s="1">
        <f t="shared" si="37"/>
        <v>0</v>
      </c>
      <c r="S428" s="1">
        <f t="shared" si="38"/>
        <v>435750</v>
      </c>
      <c r="T428" s="1">
        <v>0.57999999999999996</v>
      </c>
      <c r="U428" s="1">
        <f t="shared" si="39"/>
        <v>252734.99999999997</v>
      </c>
      <c r="V428" s="1">
        <f t="shared" si="40"/>
        <v>183015.00000000003</v>
      </c>
      <c r="W428" s="4">
        <f t="shared" si="41"/>
        <v>0.42000000000000004</v>
      </c>
      <c r="X428" s="1" t="s">
        <v>50</v>
      </c>
      <c r="Y428" s="1" t="s">
        <v>40</v>
      </c>
      <c r="Z428" s="1" t="s">
        <v>120</v>
      </c>
      <c r="AA428" s="1"/>
      <c r="AB428" s="1"/>
      <c r="AC428" s="9" t="s">
        <v>42</v>
      </c>
    </row>
    <row r="429" spans="1:29">
      <c r="A429" s="11" t="s">
        <v>956</v>
      </c>
      <c r="B429" s="2">
        <v>45790</v>
      </c>
      <c r="C429" s="1">
        <v>2025</v>
      </c>
      <c r="D429" s="1" t="s">
        <v>904</v>
      </c>
      <c r="E429" s="1" t="s">
        <v>753</v>
      </c>
      <c r="F429" s="1" t="s">
        <v>167</v>
      </c>
      <c r="G429" s="1" t="s">
        <v>479</v>
      </c>
      <c r="H429" s="1" t="s">
        <v>33</v>
      </c>
      <c r="I429" s="1" t="s">
        <v>90</v>
      </c>
      <c r="J429" s="1" t="s">
        <v>61</v>
      </c>
      <c r="K429" s="1" t="s">
        <v>62</v>
      </c>
      <c r="L429" s="1" t="s">
        <v>85</v>
      </c>
      <c r="M429" s="1" t="s">
        <v>626</v>
      </c>
      <c r="N429" s="1">
        <v>1</v>
      </c>
      <c r="O429" s="1">
        <v>3910</v>
      </c>
      <c r="P429" s="1">
        <f t="shared" si="36"/>
        <v>3910</v>
      </c>
      <c r="Q429" s="1">
        <v>20</v>
      </c>
      <c r="R429" s="1">
        <f t="shared" si="37"/>
        <v>782</v>
      </c>
      <c r="S429" s="1">
        <f t="shared" si="38"/>
        <v>3128</v>
      </c>
      <c r="T429" s="1">
        <v>0.5</v>
      </c>
      <c r="U429" s="1">
        <f t="shared" si="39"/>
        <v>1564</v>
      </c>
      <c r="V429" s="1">
        <f t="shared" si="40"/>
        <v>1564</v>
      </c>
      <c r="W429" s="4">
        <f t="shared" si="41"/>
        <v>0.5</v>
      </c>
      <c r="X429" s="1" t="s">
        <v>56</v>
      </c>
      <c r="Y429" s="1" t="s">
        <v>72</v>
      </c>
      <c r="Z429" s="1" t="s">
        <v>41</v>
      </c>
      <c r="AA429" s="2">
        <v>45795</v>
      </c>
      <c r="AB429" s="1">
        <v>5</v>
      </c>
      <c r="AC429" s="9" t="s">
        <v>42</v>
      </c>
    </row>
    <row r="430" spans="1:29">
      <c r="A430" s="11" t="s">
        <v>957</v>
      </c>
      <c r="B430" s="2">
        <v>45790</v>
      </c>
      <c r="C430" s="1">
        <v>2025</v>
      </c>
      <c r="D430" s="1" t="s">
        <v>904</v>
      </c>
      <c r="E430" s="1" t="s">
        <v>753</v>
      </c>
      <c r="F430" s="1" t="s">
        <v>167</v>
      </c>
      <c r="G430" s="1" t="s">
        <v>768</v>
      </c>
      <c r="H430" s="1" t="s">
        <v>89</v>
      </c>
      <c r="I430" s="1" t="s">
        <v>466</v>
      </c>
      <c r="J430" s="1" t="s">
        <v>316</v>
      </c>
      <c r="K430" s="1" t="s">
        <v>62</v>
      </c>
      <c r="L430" s="1" t="s">
        <v>112</v>
      </c>
      <c r="M430" s="1" t="s">
        <v>859</v>
      </c>
      <c r="N430" s="1">
        <v>2</v>
      </c>
      <c r="O430" s="1">
        <v>68310</v>
      </c>
      <c r="P430" s="1">
        <f t="shared" si="36"/>
        <v>136620</v>
      </c>
      <c r="Q430" s="1">
        <v>0</v>
      </c>
      <c r="R430" s="1">
        <f t="shared" si="37"/>
        <v>0</v>
      </c>
      <c r="S430" s="1">
        <f t="shared" si="38"/>
        <v>136620</v>
      </c>
      <c r="T430" s="1">
        <v>0.57999999999999996</v>
      </c>
      <c r="U430" s="1">
        <f t="shared" si="39"/>
        <v>79239.599999999991</v>
      </c>
      <c r="V430" s="1">
        <f t="shared" si="40"/>
        <v>57380.400000000009</v>
      </c>
      <c r="W430" s="4">
        <f t="shared" si="41"/>
        <v>0.42000000000000004</v>
      </c>
      <c r="X430" s="1" t="s">
        <v>39</v>
      </c>
      <c r="Y430" s="1" t="s">
        <v>40</v>
      </c>
      <c r="Z430" s="1" t="s">
        <v>41</v>
      </c>
      <c r="AA430" s="2">
        <v>45794</v>
      </c>
      <c r="AB430" s="1">
        <v>4</v>
      </c>
      <c r="AC430" s="9" t="s">
        <v>42</v>
      </c>
    </row>
    <row r="431" spans="1:29">
      <c r="A431" s="11" t="s">
        <v>958</v>
      </c>
      <c r="B431" s="2">
        <v>45790</v>
      </c>
      <c r="C431" s="1">
        <v>2025</v>
      </c>
      <c r="D431" s="1" t="s">
        <v>904</v>
      </c>
      <c r="E431" s="1" t="s">
        <v>753</v>
      </c>
      <c r="F431" s="1" t="s">
        <v>167</v>
      </c>
      <c r="G431" s="1" t="s">
        <v>959</v>
      </c>
      <c r="H431" s="1" t="s">
        <v>89</v>
      </c>
      <c r="I431" s="1" t="s">
        <v>177</v>
      </c>
      <c r="J431" s="1" t="s">
        <v>178</v>
      </c>
      <c r="K431" s="1" t="s">
        <v>48</v>
      </c>
      <c r="L431" s="1" t="s">
        <v>79</v>
      </c>
      <c r="M431" s="1" t="s">
        <v>216</v>
      </c>
      <c r="N431" s="1">
        <v>4</v>
      </c>
      <c r="O431" s="1">
        <v>4430</v>
      </c>
      <c r="P431" s="1">
        <f t="shared" si="36"/>
        <v>17720</v>
      </c>
      <c r="Q431" s="1">
        <v>20</v>
      </c>
      <c r="R431" s="1">
        <f t="shared" si="37"/>
        <v>3544</v>
      </c>
      <c r="S431" s="1">
        <f t="shared" si="38"/>
        <v>14176</v>
      </c>
      <c r="T431" s="1">
        <v>0.45</v>
      </c>
      <c r="U431" s="1">
        <f t="shared" si="39"/>
        <v>6379.2</v>
      </c>
      <c r="V431" s="1">
        <f t="shared" si="40"/>
        <v>7796.8</v>
      </c>
      <c r="W431" s="4">
        <f t="shared" si="41"/>
        <v>0.55000000000000004</v>
      </c>
      <c r="X431" s="1" t="s">
        <v>65</v>
      </c>
      <c r="Y431" s="1" t="s">
        <v>40</v>
      </c>
      <c r="Z431" s="1" t="s">
        <v>41</v>
      </c>
      <c r="AA431" s="2">
        <v>45793</v>
      </c>
      <c r="AB431" s="1">
        <v>4</v>
      </c>
      <c r="AC431" s="9" t="s">
        <v>42</v>
      </c>
    </row>
    <row r="432" spans="1:29">
      <c r="A432" s="11" t="s">
        <v>960</v>
      </c>
      <c r="B432" s="2">
        <v>45791</v>
      </c>
      <c r="C432" s="1">
        <v>2025</v>
      </c>
      <c r="D432" s="1" t="s">
        <v>904</v>
      </c>
      <c r="E432" s="1" t="s">
        <v>753</v>
      </c>
      <c r="F432" s="1" t="s">
        <v>31</v>
      </c>
      <c r="G432" s="1" t="s">
        <v>961</v>
      </c>
      <c r="H432" s="1" t="s">
        <v>33</v>
      </c>
      <c r="I432" s="1" t="s">
        <v>116</v>
      </c>
      <c r="J432" s="1" t="s">
        <v>117</v>
      </c>
      <c r="K432" s="1" t="s">
        <v>118</v>
      </c>
      <c r="L432" s="1" t="s">
        <v>150</v>
      </c>
      <c r="M432" s="1" t="s">
        <v>962</v>
      </c>
      <c r="N432" s="1">
        <v>1</v>
      </c>
      <c r="O432" s="1">
        <v>8790</v>
      </c>
      <c r="P432" s="1">
        <f t="shared" si="36"/>
        <v>8790</v>
      </c>
      <c r="Q432" s="1">
        <v>25</v>
      </c>
      <c r="R432" s="1">
        <f t="shared" si="37"/>
        <v>2197.5</v>
      </c>
      <c r="S432" s="1">
        <f t="shared" si="38"/>
        <v>6592.5</v>
      </c>
      <c r="T432" s="1">
        <v>0.52</v>
      </c>
      <c r="U432" s="1">
        <f t="shared" si="39"/>
        <v>3428.1</v>
      </c>
      <c r="V432" s="1">
        <f t="shared" si="40"/>
        <v>3164.4</v>
      </c>
      <c r="W432" s="4">
        <f t="shared" si="41"/>
        <v>0.48000000000000004</v>
      </c>
      <c r="X432" s="1" t="s">
        <v>104</v>
      </c>
      <c r="Y432" s="1" t="s">
        <v>81</v>
      </c>
      <c r="Z432" s="1" t="s">
        <v>41</v>
      </c>
      <c r="AA432" s="2">
        <v>45796</v>
      </c>
      <c r="AB432" s="1">
        <v>4</v>
      </c>
      <c r="AC432" s="9" t="s">
        <v>42</v>
      </c>
    </row>
    <row r="433" spans="1:29">
      <c r="A433" s="11" t="s">
        <v>963</v>
      </c>
      <c r="B433" s="2">
        <v>45791</v>
      </c>
      <c r="C433" s="1">
        <v>2025</v>
      </c>
      <c r="D433" s="1" t="s">
        <v>904</v>
      </c>
      <c r="E433" s="1" t="s">
        <v>753</v>
      </c>
      <c r="F433" s="1" t="s">
        <v>31</v>
      </c>
      <c r="G433" s="1" t="s">
        <v>964</v>
      </c>
      <c r="H433" s="1" t="s">
        <v>33</v>
      </c>
      <c r="I433" s="1" t="s">
        <v>326</v>
      </c>
      <c r="J433" s="1" t="s">
        <v>205</v>
      </c>
      <c r="K433" s="1" t="s">
        <v>78</v>
      </c>
      <c r="L433" s="1" t="s">
        <v>179</v>
      </c>
      <c r="M433" s="1" t="s">
        <v>180</v>
      </c>
      <c r="N433" s="1">
        <v>5</v>
      </c>
      <c r="O433" s="1">
        <v>3560</v>
      </c>
      <c r="P433" s="1">
        <f t="shared" si="36"/>
        <v>17800</v>
      </c>
      <c r="Q433" s="1">
        <v>0</v>
      </c>
      <c r="R433" s="1">
        <f t="shared" si="37"/>
        <v>0</v>
      </c>
      <c r="S433" s="1">
        <f t="shared" si="38"/>
        <v>17800</v>
      </c>
      <c r="T433" s="1">
        <v>0.48</v>
      </c>
      <c r="U433" s="1">
        <f t="shared" si="39"/>
        <v>8544</v>
      </c>
      <c r="V433" s="1">
        <f t="shared" si="40"/>
        <v>9256</v>
      </c>
      <c r="W433" s="4">
        <f t="shared" si="41"/>
        <v>0.52</v>
      </c>
      <c r="X433" s="1" t="s">
        <v>56</v>
      </c>
      <c r="Y433" s="1" t="s">
        <v>57</v>
      </c>
      <c r="Z433" s="1" t="s">
        <v>51</v>
      </c>
      <c r="AA433" s="2">
        <v>45792</v>
      </c>
      <c r="AB433" s="1"/>
      <c r="AC433" s="9" t="s">
        <v>42</v>
      </c>
    </row>
    <row r="434" spans="1:29">
      <c r="A434" s="11" t="s">
        <v>965</v>
      </c>
      <c r="B434" s="2">
        <v>45791</v>
      </c>
      <c r="C434" s="1">
        <v>2025</v>
      </c>
      <c r="D434" s="1" t="s">
        <v>904</v>
      </c>
      <c r="E434" s="1" t="s">
        <v>753</v>
      </c>
      <c r="F434" s="1" t="s">
        <v>31</v>
      </c>
      <c r="G434" s="1" t="s">
        <v>966</v>
      </c>
      <c r="H434" s="1" t="s">
        <v>33</v>
      </c>
      <c r="I434" s="1" t="s">
        <v>34</v>
      </c>
      <c r="J434" s="1" t="s">
        <v>35</v>
      </c>
      <c r="K434" s="1" t="s">
        <v>36</v>
      </c>
      <c r="L434" s="1" t="s">
        <v>79</v>
      </c>
      <c r="M434" s="1" t="s">
        <v>224</v>
      </c>
      <c r="N434" s="1">
        <v>4</v>
      </c>
      <c r="O434" s="1">
        <v>3400</v>
      </c>
      <c r="P434" s="1">
        <f t="shared" si="36"/>
        <v>13600</v>
      </c>
      <c r="Q434" s="1">
        <v>15</v>
      </c>
      <c r="R434" s="1">
        <f t="shared" si="37"/>
        <v>2040</v>
      </c>
      <c r="S434" s="1">
        <f t="shared" si="38"/>
        <v>11560</v>
      </c>
      <c r="T434" s="1">
        <v>0.45</v>
      </c>
      <c r="U434" s="1">
        <f t="shared" si="39"/>
        <v>5202</v>
      </c>
      <c r="V434" s="1">
        <f t="shared" si="40"/>
        <v>6358</v>
      </c>
      <c r="W434" s="4">
        <f t="shared" si="41"/>
        <v>0.55000000000000004</v>
      </c>
      <c r="X434" s="1" t="s">
        <v>104</v>
      </c>
      <c r="Y434" s="1" t="s">
        <v>81</v>
      </c>
      <c r="Z434" s="1" t="s">
        <v>120</v>
      </c>
      <c r="AA434" s="1"/>
      <c r="AB434" s="1"/>
      <c r="AC434" s="9" t="s">
        <v>42</v>
      </c>
    </row>
    <row r="435" spans="1:29">
      <c r="A435" s="11" t="s">
        <v>967</v>
      </c>
      <c r="B435" s="2">
        <v>45791</v>
      </c>
      <c r="C435" s="1">
        <v>2025</v>
      </c>
      <c r="D435" s="1" t="s">
        <v>904</v>
      </c>
      <c r="E435" s="1" t="s">
        <v>753</v>
      </c>
      <c r="F435" s="1" t="s">
        <v>31</v>
      </c>
      <c r="G435" s="1" t="s">
        <v>968</v>
      </c>
      <c r="H435" s="1" t="s">
        <v>33</v>
      </c>
      <c r="I435" s="1" t="s">
        <v>509</v>
      </c>
      <c r="J435" s="1" t="s">
        <v>220</v>
      </c>
      <c r="K435" s="1" t="s">
        <v>118</v>
      </c>
      <c r="L435" s="1" t="s">
        <v>85</v>
      </c>
      <c r="M435" s="1" t="s">
        <v>626</v>
      </c>
      <c r="N435" s="1">
        <v>4</v>
      </c>
      <c r="O435" s="1">
        <v>4780</v>
      </c>
      <c r="P435" s="1">
        <f t="shared" si="36"/>
        <v>19120</v>
      </c>
      <c r="Q435" s="1">
        <v>20</v>
      </c>
      <c r="R435" s="1">
        <f t="shared" si="37"/>
        <v>3824</v>
      </c>
      <c r="S435" s="1">
        <f t="shared" si="38"/>
        <v>15296</v>
      </c>
      <c r="T435" s="1">
        <v>0.5</v>
      </c>
      <c r="U435" s="1">
        <f t="shared" si="39"/>
        <v>7648</v>
      </c>
      <c r="V435" s="1">
        <f t="shared" si="40"/>
        <v>7648</v>
      </c>
      <c r="W435" s="4">
        <f t="shared" si="41"/>
        <v>0.5</v>
      </c>
      <c r="X435" s="1" t="s">
        <v>147</v>
      </c>
      <c r="Y435" s="1" t="s">
        <v>57</v>
      </c>
      <c r="Z435" s="1" t="s">
        <v>41</v>
      </c>
      <c r="AA435" s="2">
        <v>45796</v>
      </c>
      <c r="AB435" s="1">
        <v>4</v>
      </c>
      <c r="AC435" s="9" t="s">
        <v>42</v>
      </c>
    </row>
    <row r="436" spans="1:29">
      <c r="A436" s="11" t="s">
        <v>969</v>
      </c>
      <c r="B436" s="2">
        <v>45792</v>
      </c>
      <c r="C436" s="1">
        <v>2025</v>
      </c>
      <c r="D436" s="1" t="s">
        <v>904</v>
      </c>
      <c r="E436" s="1" t="s">
        <v>753</v>
      </c>
      <c r="F436" s="1" t="s">
        <v>44</v>
      </c>
      <c r="G436" s="1" t="s">
        <v>970</v>
      </c>
      <c r="H436" s="1" t="s">
        <v>33</v>
      </c>
      <c r="I436" s="1" t="s">
        <v>371</v>
      </c>
      <c r="J436" s="1" t="s">
        <v>265</v>
      </c>
      <c r="K436" s="1" t="s">
        <v>78</v>
      </c>
      <c r="L436" s="1" t="s">
        <v>63</v>
      </c>
      <c r="M436" s="1" t="s">
        <v>362</v>
      </c>
      <c r="N436" s="1">
        <v>4</v>
      </c>
      <c r="O436" s="1">
        <v>1230</v>
      </c>
      <c r="P436" s="1">
        <f t="shared" si="36"/>
        <v>4920</v>
      </c>
      <c r="Q436" s="1">
        <v>0</v>
      </c>
      <c r="R436" s="1">
        <f t="shared" si="37"/>
        <v>0</v>
      </c>
      <c r="S436" s="1">
        <f t="shared" si="38"/>
        <v>4920</v>
      </c>
      <c r="T436" s="1">
        <v>0.35</v>
      </c>
      <c r="U436" s="1">
        <f t="shared" si="39"/>
        <v>1722</v>
      </c>
      <c r="V436" s="1">
        <f t="shared" si="40"/>
        <v>3198</v>
      </c>
      <c r="W436" s="4">
        <f t="shared" si="41"/>
        <v>0.65</v>
      </c>
      <c r="X436" s="1" t="s">
        <v>147</v>
      </c>
      <c r="Y436" s="1" t="s">
        <v>72</v>
      </c>
      <c r="Z436" s="1" t="s">
        <v>41</v>
      </c>
      <c r="AA436" s="2">
        <v>45796</v>
      </c>
      <c r="AB436" s="1">
        <v>4</v>
      </c>
      <c r="AC436" s="9" t="s">
        <v>42</v>
      </c>
    </row>
    <row r="437" spans="1:29">
      <c r="A437" s="11" t="s">
        <v>971</v>
      </c>
      <c r="B437" s="2">
        <v>45792</v>
      </c>
      <c r="C437" s="1">
        <v>2025</v>
      </c>
      <c r="D437" s="1" t="s">
        <v>904</v>
      </c>
      <c r="E437" s="1" t="s">
        <v>753</v>
      </c>
      <c r="F437" s="1" t="s">
        <v>44</v>
      </c>
      <c r="G437" s="1" t="s">
        <v>943</v>
      </c>
      <c r="H437" s="1" t="s">
        <v>33</v>
      </c>
      <c r="I437" s="1" t="s">
        <v>551</v>
      </c>
      <c r="J437" s="1" t="s">
        <v>155</v>
      </c>
      <c r="K437" s="1" t="s">
        <v>48</v>
      </c>
      <c r="L437" s="1" t="s">
        <v>150</v>
      </c>
      <c r="M437" s="1" t="s">
        <v>402</v>
      </c>
      <c r="N437" s="1">
        <v>1</v>
      </c>
      <c r="O437" s="1">
        <v>7620</v>
      </c>
      <c r="P437" s="1">
        <f t="shared" si="36"/>
        <v>7620</v>
      </c>
      <c r="Q437" s="1">
        <v>10</v>
      </c>
      <c r="R437" s="1">
        <f t="shared" si="37"/>
        <v>762</v>
      </c>
      <c r="S437" s="1">
        <f t="shared" si="38"/>
        <v>6858</v>
      </c>
      <c r="T437" s="1">
        <v>0.52</v>
      </c>
      <c r="U437" s="1">
        <f t="shared" si="39"/>
        <v>3566.1600000000003</v>
      </c>
      <c r="V437" s="1">
        <f t="shared" si="40"/>
        <v>3291.8399999999997</v>
      </c>
      <c r="W437" s="4">
        <f t="shared" si="41"/>
        <v>0.48</v>
      </c>
      <c r="X437" s="1" t="s">
        <v>147</v>
      </c>
      <c r="Y437" s="1" t="s">
        <v>40</v>
      </c>
      <c r="Z437" s="1" t="s">
        <v>22</v>
      </c>
      <c r="AA437" s="1"/>
      <c r="AB437" s="1"/>
      <c r="AC437" s="9" t="s">
        <v>93</v>
      </c>
    </row>
    <row r="438" spans="1:29">
      <c r="A438" s="11" t="s">
        <v>972</v>
      </c>
      <c r="B438" s="2">
        <v>45793</v>
      </c>
      <c r="C438" s="1">
        <v>2025</v>
      </c>
      <c r="D438" s="1" t="s">
        <v>904</v>
      </c>
      <c r="E438" s="1" t="s">
        <v>753</v>
      </c>
      <c r="F438" s="1" t="s">
        <v>74</v>
      </c>
      <c r="G438" s="1" t="s">
        <v>973</v>
      </c>
      <c r="H438" s="1" t="s">
        <v>33</v>
      </c>
      <c r="I438" s="1" t="s">
        <v>123</v>
      </c>
      <c r="J438" s="1" t="s">
        <v>55</v>
      </c>
      <c r="K438" s="1" t="s">
        <v>36</v>
      </c>
      <c r="L438" s="1" t="s">
        <v>179</v>
      </c>
      <c r="M438" s="1" t="s">
        <v>210</v>
      </c>
      <c r="N438" s="1">
        <v>3</v>
      </c>
      <c r="O438" s="1">
        <v>1710</v>
      </c>
      <c r="P438" s="1">
        <f t="shared" si="36"/>
        <v>5130</v>
      </c>
      <c r="Q438" s="1">
        <v>10</v>
      </c>
      <c r="R438" s="1">
        <f t="shared" si="37"/>
        <v>513</v>
      </c>
      <c r="S438" s="1">
        <f t="shared" si="38"/>
        <v>4617</v>
      </c>
      <c r="T438" s="1">
        <v>0.48</v>
      </c>
      <c r="U438" s="1">
        <f t="shared" si="39"/>
        <v>2216.16</v>
      </c>
      <c r="V438" s="1">
        <f t="shared" si="40"/>
        <v>2400.84</v>
      </c>
      <c r="W438" s="4">
        <f t="shared" si="41"/>
        <v>0.52</v>
      </c>
      <c r="X438" s="1" t="s">
        <v>39</v>
      </c>
      <c r="Y438" s="1" t="s">
        <v>72</v>
      </c>
      <c r="Z438" s="1" t="s">
        <v>41</v>
      </c>
      <c r="AA438" s="2">
        <v>45799</v>
      </c>
      <c r="AB438" s="1">
        <v>3</v>
      </c>
      <c r="AC438" s="9" t="s">
        <v>42</v>
      </c>
    </row>
    <row r="439" spans="1:29">
      <c r="A439" s="11" t="s">
        <v>974</v>
      </c>
      <c r="B439" s="2">
        <v>45793</v>
      </c>
      <c r="C439" s="1">
        <v>2025</v>
      </c>
      <c r="D439" s="1" t="s">
        <v>904</v>
      </c>
      <c r="E439" s="1" t="s">
        <v>753</v>
      </c>
      <c r="F439" s="1" t="s">
        <v>74</v>
      </c>
      <c r="G439" s="1" t="s">
        <v>975</v>
      </c>
      <c r="H439" s="1" t="s">
        <v>89</v>
      </c>
      <c r="I439" s="1" t="s">
        <v>69</v>
      </c>
      <c r="J439" s="1" t="s">
        <v>70</v>
      </c>
      <c r="K439" s="1" t="s">
        <v>62</v>
      </c>
      <c r="L439" s="1" t="s">
        <v>63</v>
      </c>
      <c r="M439" s="1" t="s">
        <v>518</v>
      </c>
      <c r="N439" s="1">
        <v>3</v>
      </c>
      <c r="O439" s="1">
        <v>370</v>
      </c>
      <c r="P439" s="1">
        <f t="shared" si="36"/>
        <v>1110</v>
      </c>
      <c r="Q439" s="1">
        <v>15</v>
      </c>
      <c r="R439" s="1">
        <f t="shared" si="37"/>
        <v>166.5</v>
      </c>
      <c r="S439" s="1">
        <f t="shared" si="38"/>
        <v>943.5</v>
      </c>
      <c r="T439" s="1">
        <v>0.35</v>
      </c>
      <c r="U439" s="1">
        <f t="shared" si="39"/>
        <v>330.22499999999997</v>
      </c>
      <c r="V439" s="1">
        <f t="shared" si="40"/>
        <v>613.27500000000009</v>
      </c>
      <c r="W439" s="4">
        <f t="shared" si="41"/>
        <v>0.65000000000000013</v>
      </c>
      <c r="X439" s="1" t="s">
        <v>65</v>
      </c>
      <c r="Y439" s="1" t="s">
        <v>72</v>
      </c>
      <c r="Z439" s="1" t="s">
        <v>41</v>
      </c>
      <c r="AA439" s="2">
        <v>45795</v>
      </c>
      <c r="AB439" s="1">
        <v>5</v>
      </c>
      <c r="AC439" s="9" t="s">
        <v>42</v>
      </c>
    </row>
    <row r="440" spans="1:29">
      <c r="A440" s="11" t="s">
        <v>976</v>
      </c>
      <c r="B440" s="2">
        <v>45794</v>
      </c>
      <c r="C440" s="1">
        <v>2025</v>
      </c>
      <c r="D440" s="1" t="s">
        <v>904</v>
      </c>
      <c r="E440" s="1" t="s">
        <v>753</v>
      </c>
      <c r="F440" s="1" t="s">
        <v>99</v>
      </c>
      <c r="G440" s="1" t="s">
        <v>977</v>
      </c>
      <c r="H440" s="1" t="s">
        <v>33</v>
      </c>
      <c r="I440" s="1" t="s">
        <v>355</v>
      </c>
      <c r="J440" s="1" t="s">
        <v>135</v>
      </c>
      <c r="K440" s="1" t="s">
        <v>36</v>
      </c>
      <c r="L440" s="1" t="s">
        <v>37</v>
      </c>
      <c r="M440" s="1" t="s">
        <v>540</v>
      </c>
      <c r="N440" s="1">
        <v>4</v>
      </c>
      <c r="O440" s="1">
        <v>4750</v>
      </c>
      <c r="P440" s="1">
        <f t="shared" si="36"/>
        <v>19000</v>
      </c>
      <c r="Q440" s="1">
        <v>0</v>
      </c>
      <c r="R440" s="1">
        <f t="shared" si="37"/>
        <v>0</v>
      </c>
      <c r="S440" s="1">
        <f t="shared" si="38"/>
        <v>19000</v>
      </c>
      <c r="T440" s="1">
        <v>0.47</v>
      </c>
      <c r="U440" s="1">
        <f t="shared" si="39"/>
        <v>8930</v>
      </c>
      <c r="V440" s="1">
        <f t="shared" si="40"/>
        <v>10070</v>
      </c>
      <c r="W440" s="4">
        <f t="shared" si="41"/>
        <v>0.53</v>
      </c>
      <c r="X440" s="1" t="s">
        <v>92</v>
      </c>
      <c r="Y440" s="1" t="s">
        <v>72</v>
      </c>
      <c r="Z440" s="1" t="s">
        <v>41</v>
      </c>
      <c r="AA440" s="2">
        <v>45801</v>
      </c>
      <c r="AB440" s="1">
        <v>4</v>
      </c>
      <c r="AC440" s="9" t="s">
        <v>42</v>
      </c>
    </row>
    <row r="441" spans="1:29">
      <c r="A441" s="11" t="s">
        <v>978</v>
      </c>
      <c r="B441" s="2">
        <v>45794</v>
      </c>
      <c r="C441" s="1">
        <v>2025</v>
      </c>
      <c r="D441" s="1" t="s">
        <v>904</v>
      </c>
      <c r="E441" s="1" t="s">
        <v>753</v>
      </c>
      <c r="F441" s="1" t="s">
        <v>99</v>
      </c>
      <c r="G441" s="1" t="s">
        <v>838</v>
      </c>
      <c r="H441" s="1" t="s">
        <v>33</v>
      </c>
      <c r="I441" s="1" t="s">
        <v>34</v>
      </c>
      <c r="J441" s="1" t="s">
        <v>35</v>
      </c>
      <c r="K441" s="1" t="s">
        <v>36</v>
      </c>
      <c r="L441" s="1" t="s">
        <v>79</v>
      </c>
      <c r="M441" s="1" t="s">
        <v>216</v>
      </c>
      <c r="N441" s="1">
        <v>2</v>
      </c>
      <c r="O441" s="1">
        <v>3380</v>
      </c>
      <c r="P441" s="1">
        <f t="shared" si="36"/>
        <v>6760</v>
      </c>
      <c r="Q441" s="1">
        <v>5</v>
      </c>
      <c r="R441" s="1">
        <f t="shared" si="37"/>
        <v>338</v>
      </c>
      <c r="S441" s="1">
        <f t="shared" si="38"/>
        <v>6422</v>
      </c>
      <c r="T441" s="1">
        <v>0.45</v>
      </c>
      <c r="U441" s="1">
        <f t="shared" si="39"/>
        <v>2889.9</v>
      </c>
      <c r="V441" s="1">
        <f t="shared" si="40"/>
        <v>3532.1</v>
      </c>
      <c r="W441" s="4">
        <f t="shared" si="41"/>
        <v>0.54999999999999993</v>
      </c>
      <c r="X441" s="1" t="s">
        <v>104</v>
      </c>
      <c r="Y441" s="1" t="s">
        <v>40</v>
      </c>
      <c r="Z441" s="1" t="s">
        <v>41</v>
      </c>
      <c r="AA441" s="2">
        <v>45797</v>
      </c>
      <c r="AB441" s="1">
        <v>4</v>
      </c>
      <c r="AC441" s="9" t="s">
        <v>42</v>
      </c>
    </row>
    <row r="442" spans="1:29">
      <c r="A442" s="11" t="s">
        <v>979</v>
      </c>
      <c r="B442" s="2">
        <v>45794</v>
      </c>
      <c r="C442" s="1">
        <v>2025</v>
      </c>
      <c r="D442" s="1" t="s">
        <v>904</v>
      </c>
      <c r="E442" s="1" t="s">
        <v>753</v>
      </c>
      <c r="F442" s="1" t="s">
        <v>99</v>
      </c>
      <c r="G442" s="1" t="s">
        <v>980</v>
      </c>
      <c r="H442" s="1" t="s">
        <v>33</v>
      </c>
      <c r="I442" s="1" t="s">
        <v>219</v>
      </c>
      <c r="J442" s="1" t="s">
        <v>220</v>
      </c>
      <c r="K442" s="1" t="s">
        <v>118</v>
      </c>
      <c r="L442" s="1" t="s">
        <v>112</v>
      </c>
      <c r="M442" s="1" t="s">
        <v>136</v>
      </c>
      <c r="N442" s="1">
        <v>2</v>
      </c>
      <c r="O442" s="1">
        <v>47480</v>
      </c>
      <c r="P442" s="1">
        <f t="shared" si="36"/>
        <v>94960</v>
      </c>
      <c r="Q442" s="1">
        <v>0</v>
      </c>
      <c r="R442" s="1">
        <f t="shared" si="37"/>
        <v>0</v>
      </c>
      <c r="S442" s="1">
        <f t="shared" si="38"/>
        <v>94960</v>
      </c>
      <c r="T442" s="1">
        <v>0.57999999999999996</v>
      </c>
      <c r="U442" s="1">
        <f t="shared" si="39"/>
        <v>55076.799999999996</v>
      </c>
      <c r="V442" s="1">
        <f t="shared" si="40"/>
        <v>39883.200000000004</v>
      </c>
      <c r="W442" s="4">
        <f t="shared" si="41"/>
        <v>0.42000000000000004</v>
      </c>
      <c r="X442" s="1" t="s">
        <v>92</v>
      </c>
      <c r="Y442" s="1" t="s">
        <v>72</v>
      </c>
      <c r="Z442" s="1" t="s">
        <v>41</v>
      </c>
      <c r="AA442" s="2">
        <v>45801</v>
      </c>
      <c r="AB442" s="1">
        <v>3</v>
      </c>
      <c r="AC442" s="9" t="s">
        <v>42</v>
      </c>
    </row>
    <row r="443" spans="1:29">
      <c r="A443" s="11" t="s">
        <v>981</v>
      </c>
      <c r="B443" s="2">
        <v>45794</v>
      </c>
      <c r="C443" s="1">
        <v>2025</v>
      </c>
      <c r="D443" s="1" t="s">
        <v>904</v>
      </c>
      <c r="E443" s="1" t="s">
        <v>753</v>
      </c>
      <c r="F443" s="1" t="s">
        <v>99</v>
      </c>
      <c r="G443" s="1" t="s">
        <v>982</v>
      </c>
      <c r="H443" s="1" t="s">
        <v>33</v>
      </c>
      <c r="I443" s="1" t="s">
        <v>219</v>
      </c>
      <c r="J443" s="1" t="s">
        <v>220</v>
      </c>
      <c r="K443" s="1" t="s">
        <v>118</v>
      </c>
      <c r="L443" s="1" t="s">
        <v>96</v>
      </c>
      <c r="M443" s="1" t="s">
        <v>331</v>
      </c>
      <c r="N443" s="1">
        <v>2</v>
      </c>
      <c r="O443" s="1">
        <v>420</v>
      </c>
      <c r="P443" s="1">
        <f t="shared" si="36"/>
        <v>840</v>
      </c>
      <c r="Q443" s="1">
        <v>0</v>
      </c>
      <c r="R443" s="1">
        <f t="shared" si="37"/>
        <v>0</v>
      </c>
      <c r="S443" s="1">
        <f t="shared" si="38"/>
        <v>840</v>
      </c>
      <c r="T443" s="1">
        <v>0.62</v>
      </c>
      <c r="U443" s="1">
        <f t="shared" si="39"/>
        <v>520.79999999999995</v>
      </c>
      <c r="V443" s="1">
        <f t="shared" si="40"/>
        <v>319.20000000000005</v>
      </c>
      <c r="W443" s="4">
        <f t="shared" si="41"/>
        <v>0.38000000000000006</v>
      </c>
      <c r="X443" s="1" t="s">
        <v>39</v>
      </c>
      <c r="Y443" s="1" t="s">
        <v>57</v>
      </c>
      <c r="Z443" s="1" t="s">
        <v>22</v>
      </c>
      <c r="AA443" s="1"/>
      <c r="AB443" s="1"/>
      <c r="AC443" s="9" t="s">
        <v>93</v>
      </c>
    </row>
    <row r="444" spans="1:29">
      <c r="A444" s="11" t="s">
        <v>983</v>
      </c>
      <c r="B444" s="2">
        <v>45795</v>
      </c>
      <c r="C444" s="1">
        <v>2025</v>
      </c>
      <c r="D444" s="1" t="s">
        <v>904</v>
      </c>
      <c r="E444" s="1" t="s">
        <v>753</v>
      </c>
      <c r="F444" s="1" t="s">
        <v>126</v>
      </c>
      <c r="G444" s="1" t="s">
        <v>966</v>
      </c>
      <c r="H444" s="1" t="s">
        <v>33</v>
      </c>
      <c r="I444" s="1" t="s">
        <v>34</v>
      </c>
      <c r="J444" s="1" t="s">
        <v>35</v>
      </c>
      <c r="K444" s="1" t="s">
        <v>36</v>
      </c>
      <c r="L444" s="1" t="s">
        <v>96</v>
      </c>
      <c r="M444" s="1" t="s">
        <v>259</v>
      </c>
      <c r="N444" s="1">
        <v>1</v>
      </c>
      <c r="O444" s="1">
        <v>450</v>
      </c>
      <c r="P444" s="1">
        <f t="shared" si="36"/>
        <v>450</v>
      </c>
      <c r="Q444" s="1">
        <v>10</v>
      </c>
      <c r="R444" s="1">
        <f t="shared" si="37"/>
        <v>45</v>
      </c>
      <c r="S444" s="1">
        <f t="shared" si="38"/>
        <v>405</v>
      </c>
      <c r="T444" s="1">
        <v>0.62</v>
      </c>
      <c r="U444" s="1">
        <f t="shared" si="39"/>
        <v>251.1</v>
      </c>
      <c r="V444" s="1">
        <f t="shared" si="40"/>
        <v>153.9</v>
      </c>
      <c r="W444" s="4">
        <f t="shared" si="41"/>
        <v>0.38</v>
      </c>
      <c r="X444" s="1" t="s">
        <v>147</v>
      </c>
      <c r="Y444" s="1" t="s">
        <v>57</v>
      </c>
      <c r="Z444" s="1" t="s">
        <v>22</v>
      </c>
      <c r="AA444" s="1"/>
      <c r="AB444" s="1"/>
      <c r="AC444" s="9" t="s">
        <v>93</v>
      </c>
    </row>
    <row r="445" spans="1:29">
      <c r="A445" s="11" t="s">
        <v>984</v>
      </c>
      <c r="B445" s="2">
        <v>45795</v>
      </c>
      <c r="C445" s="1">
        <v>2025</v>
      </c>
      <c r="D445" s="1" t="s">
        <v>904</v>
      </c>
      <c r="E445" s="1" t="s">
        <v>753</v>
      </c>
      <c r="F445" s="1" t="s">
        <v>126</v>
      </c>
      <c r="G445" s="1" t="s">
        <v>985</v>
      </c>
      <c r="H445" s="1" t="s">
        <v>89</v>
      </c>
      <c r="I445" s="1" t="s">
        <v>264</v>
      </c>
      <c r="J445" s="1" t="s">
        <v>265</v>
      </c>
      <c r="K445" s="1" t="s">
        <v>78</v>
      </c>
      <c r="L445" s="1" t="s">
        <v>179</v>
      </c>
      <c r="M445" s="1" t="s">
        <v>201</v>
      </c>
      <c r="N445" s="1">
        <v>5</v>
      </c>
      <c r="O445" s="1">
        <v>8610</v>
      </c>
      <c r="P445" s="1">
        <f t="shared" si="36"/>
        <v>43050</v>
      </c>
      <c r="Q445" s="1">
        <v>20</v>
      </c>
      <c r="R445" s="1">
        <f t="shared" si="37"/>
        <v>8610</v>
      </c>
      <c r="S445" s="1">
        <f t="shared" si="38"/>
        <v>34440</v>
      </c>
      <c r="T445" s="1">
        <v>0.48</v>
      </c>
      <c r="U445" s="1">
        <f t="shared" si="39"/>
        <v>16531.2</v>
      </c>
      <c r="V445" s="1">
        <f t="shared" si="40"/>
        <v>17908.8</v>
      </c>
      <c r="W445" s="4">
        <f t="shared" si="41"/>
        <v>0.52</v>
      </c>
      <c r="X445" s="1" t="s">
        <v>56</v>
      </c>
      <c r="Y445" s="1" t="s">
        <v>40</v>
      </c>
      <c r="Z445" s="1" t="s">
        <v>51</v>
      </c>
      <c r="AA445" s="2">
        <v>45801</v>
      </c>
      <c r="AB445" s="1"/>
      <c r="AC445" s="9" t="s">
        <v>42</v>
      </c>
    </row>
    <row r="446" spans="1:29">
      <c r="A446" s="11" t="s">
        <v>986</v>
      </c>
      <c r="B446" s="2">
        <v>45795</v>
      </c>
      <c r="C446" s="1">
        <v>2025</v>
      </c>
      <c r="D446" s="1" t="s">
        <v>904</v>
      </c>
      <c r="E446" s="1" t="s">
        <v>753</v>
      </c>
      <c r="F446" s="1" t="s">
        <v>126</v>
      </c>
      <c r="G446" s="1" t="s">
        <v>987</v>
      </c>
      <c r="H446" s="1" t="s">
        <v>33</v>
      </c>
      <c r="I446" s="1" t="s">
        <v>84</v>
      </c>
      <c r="J446" s="1" t="s">
        <v>47</v>
      </c>
      <c r="K446" s="1" t="s">
        <v>48</v>
      </c>
      <c r="L446" s="1" t="s">
        <v>179</v>
      </c>
      <c r="M446" s="1" t="s">
        <v>247</v>
      </c>
      <c r="N446" s="1">
        <v>2</v>
      </c>
      <c r="O446" s="1">
        <v>1670</v>
      </c>
      <c r="P446" s="1">
        <f t="shared" si="36"/>
        <v>3340</v>
      </c>
      <c r="Q446" s="1">
        <v>15</v>
      </c>
      <c r="R446" s="1">
        <f t="shared" si="37"/>
        <v>501</v>
      </c>
      <c r="S446" s="1">
        <f t="shared" si="38"/>
        <v>2839</v>
      </c>
      <c r="T446" s="1">
        <v>0.48</v>
      </c>
      <c r="U446" s="1">
        <f t="shared" si="39"/>
        <v>1362.72</v>
      </c>
      <c r="V446" s="1">
        <f t="shared" si="40"/>
        <v>1476.28</v>
      </c>
      <c r="W446" s="4">
        <f t="shared" si="41"/>
        <v>0.52</v>
      </c>
      <c r="X446" s="1" t="s">
        <v>65</v>
      </c>
      <c r="Y446" s="1" t="s">
        <v>40</v>
      </c>
      <c r="Z446" s="1" t="s">
        <v>41</v>
      </c>
      <c r="AA446" s="2">
        <v>45801</v>
      </c>
      <c r="AB446" s="1">
        <v>4</v>
      </c>
      <c r="AC446" s="9" t="s">
        <v>42</v>
      </c>
    </row>
    <row r="447" spans="1:29">
      <c r="A447" s="11" t="s">
        <v>988</v>
      </c>
      <c r="B447" s="2">
        <v>45797</v>
      </c>
      <c r="C447" s="1">
        <v>2025</v>
      </c>
      <c r="D447" s="1" t="s">
        <v>904</v>
      </c>
      <c r="E447" s="1" t="s">
        <v>753</v>
      </c>
      <c r="F447" s="1" t="s">
        <v>167</v>
      </c>
      <c r="G447" s="1" t="s">
        <v>501</v>
      </c>
      <c r="H447" s="1" t="s">
        <v>33</v>
      </c>
      <c r="I447" s="1" t="s">
        <v>183</v>
      </c>
      <c r="J447" s="1" t="s">
        <v>102</v>
      </c>
      <c r="K447" s="1" t="s">
        <v>36</v>
      </c>
      <c r="L447" s="1" t="s">
        <v>96</v>
      </c>
      <c r="M447" s="1" t="s">
        <v>259</v>
      </c>
      <c r="N447" s="1">
        <v>1</v>
      </c>
      <c r="O447" s="1">
        <v>430</v>
      </c>
      <c r="P447" s="1">
        <f t="shared" si="36"/>
        <v>430</v>
      </c>
      <c r="Q447" s="1">
        <v>0</v>
      </c>
      <c r="R447" s="1">
        <f t="shared" si="37"/>
        <v>0</v>
      </c>
      <c r="S447" s="1">
        <f t="shared" si="38"/>
        <v>430</v>
      </c>
      <c r="T447" s="1">
        <v>0.62</v>
      </c>
      <c r="U447" s="1">
        <f t="shared" si="39"/>
        <v>266.60000000000002</v>
      </c>
      <c r="V447" s="1">
        <f t="shared" si="40"/>
        <v>163.39999999999998</v>
      </c>
      <c r="W447" s="4">
        <f t="shared" si="41"/>
        <v>0.37999999999999995</v>
      </c>
      <c r="X447" s="1" t="s">
        <v>56</v>
      </c>
      <c r="Y447" s="1" t="s">
        <v>81</v>
      </c>
      <c r="Z447" s="1" t="s">
        <v>41</v>
      </c>
      <c r="AA447" s="2">
        <v>45802</v>
      </c>
      <c r="AB447" s="1">
        <v>3</v>
      </c>
      <c r="AC447" s="9" t="s">
        <v>42</v>
      </c>
    </row>
    <row r="448" spans="1:29">
      <c r="A448" s="11" t="s">
        <v>989</v>
      </c>
      <c r="B448" s="2">
        <v>45797</v>
      </c>
      <c r="C448" s="1">
        <v>2025</v>
      </c>
      <c r="D448" s="1" t="s">
        <v>904</v>
      </c>
      <c r="E448" s="1" t="s">
        <v>753</v>
      </c>
      <c r="F448" s="1" t="s">
        <v>167</v>
      </c>
      <c r="G448" s="1" t="s">
        <v>990</v>
      </c>
      <c r="H448" s="1" t="s">
        <v>89</v>
      </c>
      <c r="I448" s="1" t="s">
        <v>101</v>
      </c>
      <c r="J448" s="1" t="s">
        <v>102</v>
      </c>
      <c r="K448" s="1" t="s">
        <v>36</v>
      </c>
      <c r="L448" s="1" t="s">
        <v>85</v>
      </c>
      <c r="M448" s="1" t="s">
        <v>383</v>
      </c>
      <c r="N448" s="1">
        <v>2</v>
      </c>
      <c r="O448" s="1">
        <v>3180</v>
      </c>
      <c r="P448" s="1">
        <f t="shared" si="36"/>
        <v>6360</v>
      </c>
      <c r="Q448" s="1">
        <v>30</v>
      </c>
      <c r="R448" s="1">
        <f t="shared" si="37"/>
        <v>1908</v>
      </c>
      <c r="S448" s="1">
        <f t="shared" si="38"/>
        <v>4452</v>
      </c>
      <c r="T448" s="1">
        <v>0.5</v>
      </c>
      <c r="U448" s="1">
        <f t="shared" si="39"/>
        <v>2226</v>
      </c>
      <c r="V448" s="1">
        <f t="shared" si="40"/>
        <v>2226</v>
      </c>
      <c r="W448" s="4">
        <f t="shared" si="41"/>
        <v>0.5</v>
      </c>
      <c r="X448" s="1" t="s">
        <v>104</v>
      </c>
      <c r="Y448" s="1" t="s">
        <v>81</v>
      </c>
      <c r="Z448" s="1" t="s">
        <v>66</v>
      </c>
      <c r="AA448" s="1"/>
      <c r="AB448" s="1"/>
      <c r="AC448" s="9" t="s">
        <v>42</v>
      </c>
    </row>
    <row r="449" spans="1:29">
      <c r="A449" s="11" t="s">
        <v>991</v>
      </c>
      <c r="B449" s="2">
        <v>45797</v>
      </c>
      <c r="C449" s="1">
        <v>2025</v>
      </c>
      <c r="D449" s="1" t="s">
        <v>904</v>
      </c>
      <c r="E449" s="1" t="s">
        <v>753</v>
      </c>
      <c r="F449" s="1" t="s">
        <v>167</v>
      </c>
      <c r="G449" s="1" t="s">
        <v>992</v>
      </c>
      <c r="H449" s="1" t="s">
        <v>33</v>
      </c>
      <c r="I449" s="1" t="s">
        <v>264</v>
      </c>
      <c r="J449" s="1" t="s">
        <v>265</v>
      </c>
      <c r="K449" s="1" t="s">
        <v>78</v>
      </c>
      <c r="L449" s="1" t="s">
        <v>96</v>
      </c>
      <c r="M449" s="1" t="s">
        <v>436</v>
      </c>
      <c r="N449" s="1">
        <v>4</v>
      </c>
      <c r="O449" s="1">
        <v>470</v>
      </c>
      <c r="P449" s="1">
        <f t="shared" si="36"/>
        <v>1880</v>
      </c>
      <c r="Q449" s="1">
        <v>15</v>
      </c>
      <c r="R449" s="1">
        <f t="shared" si="37"/>
        <v>282</v>
      </c>
      <c r="S449" s="1">
        <f t="shared" si="38"/>
        <v>1598</v>
      </c>
      <c r="T449" s="1">
        <v>0.62</v>
      </c>
      <c r="U449" s="1">
        <f t="shared" si="39"/>
        <v>990.76</v>
      </c>
      <c r="V449" s="1">
        <f t="shared" si="40"/>
        <v>607.24</v>
      </c>
      <c r="W449" s="4">
        <f t="shared" si="41"/>
        <v>0.38</v>
      </c>
      <c r="X449" s="1" t="s">
        <v>147</v>
      </c>
      <c r="Y449" s="1" t="s">
        <v>72</v>
      </c>
      <c r="Z449" s="1" t="s">
        <v>41</v>
      </c>
      <c r="AA449" s="2">
        <v>45801</v>
      </c>
      <c r="AB449" s="1">
        <v>5</v>
      </c>
      <c r="AC449" s="9" t="s">
        <v>42</v>
      </c>
    </row>
    <row r="450" spans="1:29">
      <c r="A450" s="11" t="s">
        <v>993</v>
      </c>
      <c r="B450" s="2">
        <v>45797</v>
      </c>
      <c r="C450" s="1">
        <v>2025</v>
      </c>
      <c r="D450" s="1" t="s">
        <v>904</v>
      </c>
      <c r="E450" s="1" t="s">
        <v>753</v>
      </c>
      <c r="F450" s="1" t="s">
        <v>167</v>
      </c>
      <c r="G450" s="1" t="s">
        <v>994</v>
      </c>
      <c r="H450" s="1" t="s">
        <v>33</v>
      </c>
      <c r="I450" s="1" t="s">
        <v>227</v>
      </c>
      <c r="J450" s="1" t="s">
        <v>228</v>
      </c>
      <c r="K450" s="1" t="s">
        <v>78</v>
      </c>
      <c r="L450" s="1" t="s">
        <v>79</v>
      </c>
      <c r="M450" s="1" t="s">
        <v>281</v>
      </c>
      <c r="N450" s="1">
        <v>4</v>
      </c>
      <c r="O450" s="1">
        <v>600</v>
      </c>
      <c r="P450" s="1">
        <f t="shared" si="36"/>
        <v>2400</v>
      </c>
      <c r="Q450" s="1">
        <v>15</v>
      </c>
      <c r="R450" s="1">
        <f t="shared" si="37"/>
        <v>360</v>
      </c>
      <c r="S450" s="1">
        <f t="shared" si="38"/>
        <v>2040</v>
      </c>
      <c r="T450" s="1">
        <v>0.45</v>
      </c>
      <c r="U450" s="1">
        <f t="shared" si="39"/>
        <v>918</v>
      </c>
      <c r="V450" s="1">
        <f t="shared" si="40"/>
        <v>1122</v>
      </c>
      <c r="W450" s="4">
        <f t="shared" si="41"/>
        <v>0.55000000000000004</v>
      </c>
      <c r="X450" s="1" t="s">
        <v>147</v>
      </c>
      <c r="Y450" s="1" t="s">
        <v>57</v>
      </c>
      <c r="Z450" s="1" t="s">
        <v>41</v>
      </c>
      <c r="AA450" s="2">
        <v>45800</v>
      </c>
      <c r="AB450" s="1">
        <v>4</v>
      </c>
      <c r="AC450" s="9" t="s">
        <v>42</v>
      </c>
    </row>
    <row r="451" spans="1:29">
      <c r="A451" s="11" t="s">
        <v>995</v>
      </c>
      <c r="B451" s="2">
        <v>45798</v>
      </c>
      <c r="C451" s="1">
        <v>2025</v>
      </c>
      <c r="D451" s="1" t="s">
        <v>904</v>
      </c>
      <c r="E451" s="1" t="s">
        <v>753</v>
      </c>
      <c r="F451" s="1" t="s">
        <v>31</v>
      </c>
      <c r="G451" s="1" t="s">
        <v>382</v>
      </c>
      <c r="H451" s="1" t="s">
        <v>89</v>
      </c>
      <c r="I451" s="1" t="s">
        <v>84</v>
      </c>
      <c r="J451" s="1" t="s">
        <v>47</v>
      </c>
      <c r="K451" s="1" t="s">
        <v>48</v>
      </c>
      <c r="L451" s="1" t="s">
        <v>112</v>
      </c>
      <c r="M451" s="1" t="s">
        <v>198</v>
      </c>
      <c r="N451" s="1">
        <v>2</v>
      </c>
      <c r="O451" s="1">
        <v>78550</v>
      </c>
      <c r="P451" s="1">
        <f t="shared" ref="P451:P514" si="42">PRODUCT(N451,O451)</f>
        <v>157100</v>
      </c>
      <c r="Q451" s="1">
        <v>15</v>
      </c>
      <c r="R451" s="1">
        <f t="shared" ref="R451:R514" si="43">P451*(Q451/100)</f>
        <v>23565</v>
      </c>
      <c r="S451" s="1">
        <f t="shared" ref="S451:S514" si="44">P451-R451</f>
        <v>133535</v>
      </c>
      <c r="T451" s="1">
        <v>0.57999999999999996</v>
      </c>
      <c r="U451" s="1">
        <f t="shared" ref="U451:U514" si="45">S451*T451</f>
        <v>77450.299999999988</v>
      </c>
      <c r="V451" s="1">
        <f t="shared" ref="V451:V514" si="46">S451-U451</f>
        <v>56084.700000000012</v>
      </c>
      <c r="W451" s="4">
        <f t="shared" ref="W451:W514" si="47">(V451/S451)</f>
        <v>0.4200000000000001</v>
      </c>
      <c r="X451" s="1" t="s">
        <v>147</v>
      </c>
      <c r="Y451" s="1" t="s">
        <v>81</v>
      </c>
      <c r="Z451" s="1" t="s">
        <v>66</v>
      </c>
      <c r="AA451" s="1"/>
      <c r="AB451" s="1"/>
      <c r="AC451" s="9" t="s">
        <v>42</v>
      </c>
    </row>
    <row r="452" spans="1:29">
      <c r="A452" s="11" t="s">
        <v>996</v>
      </c>
      <c r="B452" s="2">
        <v>45798</v>
      </c>
      <c r="C452" s="1">
        <v>2025</v>
      </c>
      <c r="D452" s="1" t="s">
        <v>904</v>
      </c>
      <c r="E452" s="1" t="s">
        <v>753</v>
      </c>
      <c r="F452" s="1" t="s">
        <v>31</v>
      </c>
      <c r="G452" s="1" t="s">
        <v>964</v>
      </c>
      <c r="H452" s="1" t="s">
        <v>33</v>
      </c>
      <c r="I452" s="1" t="s">
        <v>326</v>
      </c>
      <c r="J452" s="1" t="s">
        <v>205</v>
      </c>
      <c r="K452" s="1" t="s">
        <v>78</v>
      </c>
      <c r="L452" s="1" t="s">
        <v>85</v>
      </c>
      <c r="M452" s="1" t="s">
        <v>156</v>
      </c>
      <c r="N452" s="1">
        <v>5</v>
      </c>
      <c r="O452" s="1">
        <v>1210</v>
      </c>
      <c r="P452" s="1">
        <f t="shared" si="42"/>
        <v>6050</v>
      </c>
      <c r="Q452" s="1">
        <v>0</v>
      </c>
      <c r="R452" s="1">
        <f t="shared" si="43"/>
        <v>0</v>
      </c>
      <c r="S452" s="1">
        <f t="shared" si="44"/>
        <v>6050</v>
      </c>
      <c r="T452" s="1">
        <v>0.5</v>
      </c>
      <c r="U452" s="1">
        <f t="shared" si="45"/>
        <v>3025</v>
      </c>
      <c r="V452" s="1">
        <f t="shared" si="46"/>
        <v>3025</v>
      </c>
      <c r="W452" s="4">
        <f t="shared" si="47"/>
        <v>0.5</v>
      </c>
      <c r="X452" s="1" t="s">
        <v>104</v>
      </c>
      <c r="Y452" s="1" t="s">
        <v>57</v>
      </c>
      <c r="Z452" s="1" t="s">
        <v>41</v>
      </c>
      <c r="AA452" s="2">
        <v>45804</v>
      </c>
      <c r="AB452" s="1">
        <v>5</v>
      </c>
      <c r="AC452" s="9" t="s">
        <v>42</v>
      </c>
    </row>
    <row r="453" spans="1:29">
      <c r="A453" s="11" t="s">
        <v>997</v>
      </c>
      <c r="B453" s="2">
        <v>45798</v>
      </c>
      <c r="C453" s="1">
        <v>2025</v>
      </c>
      <c r="D453" s="1" t="s">
        <v>904</v>
      </c>
      <c r="E453" s="1" t="s">
        <v>753</v>
      </c>
      <c r="F453" s="1" t="s">
        <v>31</v>
      </c>
      <c r="G453" s="1" t="s">
        <v>998</v>
      </c>
      <c r="H453" s="1" t="s">
        <v>33</v>
      </c>
      <c r="I453" s="1" t="s">
        <v>46</v>
      </c>
      <c r="J453" s="1" t="s">
        <v>47</v>
      </c>
      <c r="K453" s="1" t="s">
        <v>48</v>
      </c>
      <c r="L453" s="1" t="s">
        <v>179</v>
      </c>
      <c r="M453" s="1" t="s">
        <v>210</v>
      </c>
      <c r="N453" s="1">
        <v>1</v>
      </c>
      <c r="O453" s="1">
        <v>7880</v>
      </c>
      <c r="P453" s="1">
        <f t="shared" si="42"/>
        <v>7880</v>
      </c>
      <c r="Q453" s="1">
        <v>25</v>
      </c>
      <c r="R453" s="1">
        <f t="shared" si="43"/>
        <v>1970</v>
      </c>
      <c r="S453" s="1">
        <f t="shared" si="44"/>
        <v>5910</v>
      </c>
      <c r="T453" s="1">
        <v>0.48</v>
      </c>
      <c r="U453" s="1">
        <f t="shared" si="45"/>
        <v>2836.7999999999997</v>
      </c>
      <c r="V453" s="1">
        <f t="shared" si="46"/>
        <v>3073.2000000000003</v>
      </c>
      <c r="W453" s="4">
        <f t="shared" si="47"/>
        <v>0.52</v>
      </c>
      <c r="X453" s="1" t="s">
        <v>65</v>
      </c>
      <c r="Y453" s="1" t="s">
        <v>81</v>
      </c>
      <c r="Z453" s="1" t="s">
        <v>51</v>
      </c>
      <c r="AA453" s="2">
        <v>45802</v>
      </c>
      <c r="AB453" s="1"/>
      <c r="AC453" s="9" t="s">
        <v>42</v>
      </c>
    </row>
    <row r="454" spans="1:29">
      <c r="A454" s="11" t="s">
        <v>999</v>
      </c>
      <c r="B454" s="2">
        <v>45798</v>
      </c>
      <c r="C454" s="1">
        <v>2025</v>
      </c>
      <c r="D454" s="1" t="s">
        <v>904</v>
      </c>
      <c r="E454" s="1" t="s">
        <v>753</v>
      </c>
      <c r="F454" s="1" t="s">
        <v>31</v>
      </c>
      <c r="G454" s="1" t="s">
        <v>1000</v>
      </c>
      <c r="H454" s="1" t="s">
        <v>33</v>
      </c>
      <c r="I454" s="1" t="s">
        <v>154</v>
      </c>
      <c r="J454" s="1" t="s">
        <v>155</v>
      </c>
      <c r="K454" s="1" t="s">
        <v>48</v>
      </c>
      <c r="L454" s="1" t="s">
        <v>96</v>
      </c>
      <c r="M454" s="1" t="s">
        <v>259</v>
      </c>
      <c r="N454" s="1">
        <v>3</v>
      </c>
      <c r="O454" s="1">
        <v>600</v>
      </c>
      <c r="P454" s="1">
        <f t="shared" si="42"/>
        <v>1800</v>
      </c>
      <c r="Q454" s="1">
        <v>15</v>
      </c>
      <c r="R454" s="1">
        <f t="shared" si="43"/>
        <v>270</v>
      </c>
      <c r="S454" s="1">
        <f t="shared" si="44"/>
        <v>1530</v>
      </c>
      <c r="T454" s="1">
        <v>0.62</v>
      </c>
      <c r="U454" s="1">
        <f t="shared" si="45"/>
        <v>948.6</v>
      </c>
      <c r="V454" s="1">
        <f t="shared" si="46"/>
        <v>581.4</v>
      </c>
      <c r="W454" s="4">
        <f t="shared" si="47"/>
        <v>0.38</v>
      </c>
      <c r="X454" s="1" t="s">
        <v>56</v>
      </c>
      <c r="Y454" s="1" t="s">
        <v>57</v>
      </c>
      <c r="Z454" s="1" t="s">
        <v>41</v>
      </c>
      <c r="AA454" s="2">
        <v>45805</v>
      </c>
      <c r="AB454" s="1">
        <v>5</v>
      </c>
      <c r="AC454" s="9" t="s">
        <v>42</v>
      </c>
    </row>
    <row r="455" spans="1:29">
      <c r="A455" s="11" t="s">
        <v>1001</v>
      </c>
      <c r="B455" s="2">
        <v>45798</v>
      </c>
      <c r="C455" s="1">
        <v>2025</v>
      </c>
      <c r="D455" s="1" t="s">
        <v>904</v>
      </c>
      <c r="E455" s="1" t="s">
        <v>753</v>
      </c>
      <c r="F455" s="1" t="s">
        <v>31</v>
      </c>
      <c r="G455" s="1" t="s">
        <v>771</v>
      </c>
      <c r="H455" s="1" t="s">
        <v>33</v>
      </c>
      <c r="I455" s="1" t="s">
        <v>107</v>
      </c>
      <c r="J455" s="1" t="s">
        <v>108</v>
      </c>
      <c r="K455" s="1" t="s">
        <v>62</v>
      </c>
      <c r="L455" s="1" t="s">
        <v>79</v>
      </c>
      <c r="M455" s="1" t="s">
        <v>191</v>
      </c>
      <c r="N455" s="1">
        <v>5</v>
      </c>
      <c r="O455" s="1">
        <v>2250</v>
      </c>
      <c r="P455" s="1">
        <f t="shared" si="42"/>
        <v>11250</v>
      </c>
      <c r="Q455" s="1">
        <v>0</v>
      </c>
      <c r="R455" s="1">
        <f t="shared" si="43"/>
        <v>0</v>
      </c>
      <c r="S455" s="1">
        <f t="shared" si="44"/>
        <v>11250</v>
      </c>
      <c r="T455" s="1">
        <v>0.45</v>
      </c>
      <c r="U455" s="1">
        <f t="shared" si="45"/>
        <v>5062.5</v>
      </c>
      <c r="V455" s="1">
        <f t="shared" si="46"/>
        <v>6187.5</v>
      </c>
      <c r="W455" s="4">
        <f t="shared" si="47"/>
        <v>0.55000000000000004</v>
      </c>
      <c r="X455" s="1" t="s">
        <v>92</v>
      </c>
      <c r="Y455" s="1" t="s">
        <v>40</v>
      </c>
      <c r="Z455" s="1" t="s">
        <v>41</v>
      </c>
      <c r="AA455" s="2">
        <v>45801</v>
      </c>
      <c r="AB455" s="1">
        <v>5</v>
      </c>
      <c r="AC455" s="9" t="s">
        <v>42</v>
      </c>
    </row>
    <row r="456" spans="1:29">
      <c r="A456" s="11" t="s">
        <v>1002</v>
      </c>
      <c r="B456" s="2">
        <v>45798</v>
      </c>
      <c r="C456" s="1">
        <v>2025</v>
      </c>
      <c r="D456" s="1" t="s">
        <v>904</v>
      </c>
      <c r="E456" s="1" t="s">
        <v>753</v>
      </c>
      <c r="F456" s="1" t="s">
        <v>31</v>
      </c>
      <c r="G456" s="1" t="s">
        <v>496</v>
      </c>
      <c r="H456" s="1" t="s">
        <v>89</v>
      </c>
      <c r="I456" s="1" t="s">
        <v>34</v>
      </c>
      <c r="J456" s="1" t="s">
        <v>35</v>
      </c>
      <c r="K456" s="1" t="s">
        <v>36</v>
      </c>
      <c r="L456" s="1" t="s">
        <v>85</v>
      </c>
      <c r="M456" s="1" t="s">
        <v>383</v>
      </c>
      <c r="N456" s="1">
        <v>3</v>
      </c>
      <c r="O456" s="1">
        <v>5090</v>
      </c>
      <c r="P456" s="1">
        <f t="shared" si="42"/>
        <v>15270</v>
      </c>
      <c r="Q456" s="1">
        <v>10</v>
      </c>
      <c r="R456" s="1">
        <f t="shared" si="43"/>
        <v>1527</v>
      </c>
      <c r="S456" s="1">
        <f t="shared" si="44"/>
        <v>13743</v>
      </c>
      <c r="T456" s="1">
        <v>0.5</v>
      </c>
      <c r="U456" s="1">
        <f t="shared" si="45"/>
        <v>6871.5</v>
      </c>
      <c r="V456" s="1">
        <f t="shared" si="46"/>
        <v>6871.5</v>
      </c>
      <c r="W456" s="4">
        <f t="shared" si="47"/>
        <v>0.5</v>
      </c>
      <c r="X456" s="1" t="s">
        <v>104</v>
      </c>
      <c r="Y456" s="1" t="s">
        <v>57</v>
      </c>
      <c r="Z456" s="1" t="s">
        <v>120</v>
      </c>
      <c r="AA456" s="1"/>
      <c r="AB456" s="1"/>
      <c r="AC456" s="9" t="s">
        <v>42</v>
      </c>
    </row>
    <row r="457" spans="1:29">
      <c r="A457" s="11" t="s">
        <v>1003</v>
      </c>
      <c r="B457" s="2">
        <v>45798</v>
      </c>
      <c r="C457" s="1">
        <v>2025</v>
      </c>
      <c r="D457" s="1" t="s">
        <v>904</v>
      </c>
      <c r="E457" s="1" t="s">
        <v>753</v>
      </c>
      <c r="F457" s="1" t="s">
        <v>31</v>
      </c>
      <c r="G457" s="1" t="s">
        <v>683</v>
      </c>
      <c r="H457" s="1" t="s">
        <v>33</v>
      </c>
      <c r="I457" s="1" t="s">
        <v>258</v>
      </c>
      <c r="J457" s="1" t="s">
        <v>117</v>
      </c>
      <c r="K457" s="1" t="s">
        <v>118</v>
      </c>
      <c r="L457" s="1" t="s">
        <v>179</v>
      </c>
      <c r="M457" s="1" t="s">
        <v>356</v>
      </c>
      <c r="N457" s="1">
        <v>4</v>
      </c>
      <c r="O457" s="1">
        <v>4380</v>
      </c>
      <c r="P457" s="1">
        <f t="shared" si="42"/>
        <v>17520</v>
      </c>
      <c r="Q457" s="1">
        <v>30</v>
      </c>
      <c r="R457" s="1">
        <f t="shared" si="43"/>
        <v>5256</v>
      </c>
      <c r="S457" s="1">
        <f t="shared" si="44"/>
        <v>12264</v>
      </c>
      <c r="T457" s="1">
        <v>0.48</v>
      </c>
      <c r="U457" s="1">
        <f t="shared" si="45"/>
        <v>5886.7199999999993</v>
      </c>
      <c r="V457" s="1">
        <f t="shared" si="46"/>
        <v>6377.2800000000007</v>
      </c>
      <c r="W457" s="4">
        <f t="shared" si="47"/>
        <v>0.52</v>
      </c>
      <c r="X457" s="1" t="s">
        <v>39</v>
      </c>
      <c r="Y457" s="1" t="s">
        <v>57</v>
      </c>
      <c r="Z457" s="1" t="s">
        <v>22</v>
      </c>
      <c r="AA457" s="1"/>
      <c r="AB457" s="1"/>
      <c r="AC457" s="9" t="s">
        <v>93</v>
      </c>
    </row>
    <row r="458" spans="1:29">
      <c r="A458" s="11" t="s">
        <v>1004</v>
      </c>
      <c r="B458" s="2">
        <v>45799</v>
      </c>
      <c r="C458" s="1">
        <v>2025</v>
      </c>
      <c r="D458" s="1" t="s">
        <v>904</v>
      </c>
      <c r="E458" s="1" t="s">
        <v>753</v>
      </c>
      <c r="F458" s="1" t="s">
        <v>44</v>
      </c>
      <c r="G458" s="1" t="s">
        <v>376</v>
      </c>
      <c r="H458" s="1" t="s">
        <v>33</v>
      </c>
      <c r="I458" s="1" t="s">
        <v>219</v>
      </c>
      <c r="J458" s="1" t="s">
        <v>220</v>
      </c>
      <c r="K458" s="1" t="s">
        <v>118</v>
      </c>
      <c r="L458" s="1" t="s">
        <v>37</v>
      </c>
      <c r="M458" s="1" t="s">
        <v>323</v>
      </c>
      <c r="N458" s="1">
        <v>5</v>
      </c>
      <c r="O458" s="1">
        <v>5360</v>
      </c>
      <c r="P458" s="1">
        <f t="shared" si="42"/>
        <v>26800</v>
      </c>
      <c r="Q458" s="1">
        <v>15</v>
      </c>
      <c r="R458" s="1">
        <f t="shared" si="43"/>
        <v>4020</v>
      </c>
      <c r="S458" s="1">
        <f t="shared" si="44"/>
        <v>22780</v>
      </c>
      <c r="T458" s="1">
        <v>0.47</v>
      </c>
      <c r="U458" s="1">
        <f t="shared" si="45"/>
        <v>10706.599999999999</v>
      </c>
      <c r="V458" s="1">
        <f t="shared" si="46"/>
        <v>12073.400000000001</v>
      </c>
      <c r="W458" s="4">
        <f t="shared" si="47"/>
        <v>0.53</v>
      </c>
      <c r="X458" s="1" t="s">
        <v>50</v>
      </c>
      <c r="Y458" s="1" t="s">
        <v>57</v>
      </c>
      <c r="Z458" s="1" t="s">
        <v>41</v>
      </c>
      <c r="AA458" s="2">
        <v>45803</v>
      </c>
      <c r="AB458" s="1">
        <v>5</v>
      </c>
      <c r="AC458" s="9" t="s">
        <v>42</v>
      </c>
    </row>
    <row r="459" spans="1:29">
      <c r="A459" s="11" t="s">
        <v>1005</v>
      </c>
      <c r="B459" s="2">
        <v>45799</v>
      </c>
      <c r="C459" s="1">
        <v>2025</v>
      </c>
      <c r="D459" s="1" t="s">
        <v>904</v>
      </c>
      <c r="E459" s="1" t="s">
        <v>753</v>
      </c>
      <c r="F459" s="1" t="s">
        <v>44</v>
      </c>
      <c r="G459" s="1" t="s">
        <v>1006</v>
      </c>
      <c r="H459" s="1" t="s">
        <v>33</v>
      </c>
      <c r="I459" s="1" t="s">
        <v>512</v>
      </c>
      <c r="J459" s="1" t="s">
        <v>77</v>
      </c>
      <c r="K459" s="1" t="s">
        <v>78</v>
      </c>
      <c r="L459" s="1" t="s">
        <v>112</v>
      </c>
      <c r="M459" s="1" t="s">
        <v>136</v>
      </c>
      <c r="N459" s="1">
        <v>2</v>
      </c>
      <c r="O459" s="1">
        <v>53250</v>
      </c>
      <c r="P459" s="1">
        <f t="shared" si="42"/>
        <v>106500</v>
      </c>
      <c r="Q459" s="1">
        <v>10</v>
      </c>
      <c r="R459" s="1">
        <f t="shared" si="43"/>
        <v>10650</v>
      </c>
      <c r="S459" s="1">
        <f t="shared" si="44"/>
        <v>95850</v>
      </c>
      <c r="T459" s="1">
        <v>0.57999999999999996</v>
      </c>
      <c r="U459" s="1">
        <f t="shared" si="45"/>
        <v>55592.999999999993</v>
      </c>
      <c r="V459" s="1">
        <f t="shared" si="46"/>
        <v>40257.000000000007</v>
      </c>
      <c r="W459" s="4">
        <f t="shared" si="47"/>
        <v>0.4200000000000001</v>
      </c>
      <c r="X459" s="1" t="s">
        <v>56</v>
      </c>
      <c r="Y459" s="1" t="s">
        <v>81</v>
      </c>
      <c r="Z459" s="1" t="s">
        <v>41</v>
      </c>
      <c r="AA459" s="2">
        <v>45800</v>
      </c>
      <c r="AB459" s="1">
        <v>5</v>
      </c>
      <c r="AC459" s="9" t="s">
        <v>42</v>
      </c>
    </row>
    <row r="460" spans="1:29">
      <c r="A460" s="11" t="s">
        <v>1007</v>
      </c>
      <c r="B460" s="2">
        <v>45799</v>
      </c>
      <c r="C460" s="1">
        <v>2025</v>
      </c>
      <c r="D460" s="1" t="s">
        <v>904</v>
      </c>
      <c r="E460" s="1" t="s">
        <v>753</v>
      </c>
      <c r="F460" s="1" t="s">
        <v>44</v>
      </c>
      <c r="G460" s="1" t="s">
        <v>1008</v>
      </c>
      <c r="H460" s="1" t="s">
        <v>33</v>
      </c>
      <c r="I460" s="1" t="s">
        <v>258</v>
      </c>
      <c r="J460" s="1" t="s">
        <v>117</v>
      </c>
      <c r="K460" s="1" t="s">
        <v>118</v>
      </c>
      <c r="L460" s="1" t="s">
        <v>37</v>
      </c>
      <c r="M460" s="1" t="s">
        <v>477</v>
      </c>
      <c r="N460" s="1">
        <v>2</v>
      </c>
      <c r="O460" s="1">
        <v>5550</v>
      </c>
      <c r="P460" s="1">
        <f t="shared" si="42"/>
        <v>11100</v>
      </c>
      <c r="Q460" s="1">
        <v>5</v>
      </c>
      <c r="R460" s="1">
        <f t="shared" si="43"/>
        <v>555</v>
      </c>
      <c r="S460" s="1">
        <f t="shared" si="44"/>
        <v>10545</v>
      </c>
      <c r="T460" s="1">
        <v>0.47</v>
      </c>
      <c r="U460" s="1">
        <f t="shared" si="45"/>
        <v>4956.1499999999996</v>
      </c>
      <c r="V460" s="1">
        <f t="shared" si="46"/>
        <v>5588.85</v>
      </c>
      <c r="W460" s="4">
        <f t="shared" si="47"/>
        <v>0.53</v>
      </c>
      <c r="X460" s="1" t="s">
        <v>147</v>
      </c>
      <c r="Y460" s="1" t="s">
        <v>40</v>
      </c>
      <c r="Z460" s="1" t="s">
        <v>51</v>
      </c>
      <c r="AA460" s="2">
        <v>45802</v>
      </c>
      <c r="AB460" s="1"/>
      <c r="AC460" s="9" t="s">
        <v>42</v>
      </c>
    </row>
    <row r="461" spans="1:29">
      <c r="A461" s="11" t="s">
        <v>1009</v>
      </c>
      <c r="B461" s="2">
        <v>45800</v>
      </c>
      <c r="C461" s="1">
        <v>2025</v>
      </c>
      <c r="D461" s="1" t="s">
        <v>904</v>
      </c>
      <c r="E461" s="1" t="s">
        <v>753</v>
      </c>
      <c r="F461" s="1" t="s">
        <v>74</v>
      </c>
      <c r="G461" s="1" t="s">
        <v>318</v>
      </c>
      <c r="H461" s="1" t="s">
        <v>89</v>
      </c>
      <c r="I461" s="1" t="s">
        <v>46</v>
      </c>
      <c r="J461" s="1" t="s">
        <v>47</v>
      </c>
      <c r="K461" s="1" t="s">
        <v>48</v>
      </c>
      <c r="L461" s="1" t="s">
        <v>150</v>
      </c>
      <c r="M461" s="1" t="s">
        <v>456</v>
      </c>
      <c r="N461" s="1">
        <v>1</v>
      </c>
      <c r="O461" s="1">
        <v>7410</v>
      </c>
      <c r="P461" s="1">
        <f t="shared" si="42"/>
        <v>7410</v>
      </c>
      <c r="Q461" s="1">
        <v>25</v>
      </c>
      <c r="R461" s="1">
        <f t="shared" si="43"/>
        <v>1852.5</v>
      </c>
      <c r="S461" s="1">
        <f t="shared" si="44"/>
        <v>5557.5</v>
      </c>
      <c r="T461" s="1">
        <v>0.52</v>
      </c>
      <c r="U461" s="1">
        <f t="shared" si="45"/>
        <v>2889.9</v>
      </c>
      <c r="V461" s="1">
        <f t="shared" si="46"/>
        <v>2667.6</v>
      </c>
      <c r="W461" s="4">
        <f t="shared" si="47"/>
        <v>0.48</v>
      </c>
      <c r="X461" s="1" t="s">
        <v>50</v>
      </c>
      <c r="Y461" s="1" t="s">
        <v>57</v>
      </c>
      <c r="Z461" s="1" t="s">
        <v>41</v>
      </c>
      <c r="AA461" s="2">
        <v>45803</v>
      </c>
      <c r="AB461" s="1">
        <v>5</v>
      </c>
      <c r="AC461" s="9" t="s">
        <v>42</v>
      </c>
    </row>
    <row r="462" spans="1:29">
      <c r="A462" s="11" t="s">
        <v>1010</v>
      </c>
      <c r="B462" s="2">
        <v>45800</v>
      </c>
      <c r="C462" s="1">
        <v>2025</v>
      </c>
      <c r="D462" s="1" t="s">
        <v>904</v>
      </c>
      <c r="E462" s="1" t="s">
        <v>753</v>
      </c>
      <c r="F462" s="1" t="s">
        <v>74</v>
      </c>
      <c r="G462" s="1" t="s">
        <v>831</v>
      </c>
      <c r="H462" s="1" t="s">
        <v>33</v>
      </c>
      <c r="I462" s="1" t="s">
        <v>326</v>
      </c>
      <c r="J462" s="1" t="s">
        <v>205</v>
      </c>
      <c r="K462" s="1" t="s">
        <v>78</v>
      </c>
      <c r="L462" s="1" t="s">
        <v>96</v>
      </c>
      <c r="M462" s="1" t="s">
        <v>436</v>
      </c>
      <c r="N462" s="1">
        <v>1</v>
      </c>
      <c r="O462" s="1">
        <v>520</v>
      </c>
      <c r="P462" s="1">
        <f t="shared" si="42"/>
        <v>520</v>
      </c>
      <c r="Q462" s="1">
        <v>30</v>
      </c>
      <c r="R462" s="1">
        <f t="shared" si="43"/>
        <v>156</v>
      </c>
      <c r="S462" s="1">
        <f t="shared" si="44"/>
        <v>364</v>
      </c>
      <c r="T462" s="1">
        <v>0.62</v>
      </c>
      <c r="U462" s="1">
        <f t="shared" si="45"/>
        <v>225.68</v>
      </c>
      <c r="V462" s="1">
        <f t="shared" si="46"/>
        <v>138.32</v>
      </c>
      <c r="W462" s="4">
        <f t="shared" si="47"/>
        <v>0.38</v>
      </c>
      <c r="X462" s="1" t="s">
        <v>56</v>
      </c>
      <c r="Y462" s="1" t="s">
        <v>72</v>
      </c>
      <c r="Z462" s="1" t="s">
        <v>66</v>
      </c>
      <c r="AA462" s="1"/>
      <c r="AB462" s="1"/>
      <c r="AC462" s="9" t="s">
        <v>42</v>
      </c>
    </row>
    <row r="463" spans="1:29">
      <c r="A463" s="11" t="s">
        <v>1011</v>
      </c>
      <c r="B463" s="2">
        <v>45801</v>
      </c>
      <c r="C463" s="1">
        <v>2025</v>
      </c>
      <c r="D463" s="1" t="s">
        <v>904</v>
      </c>
      <c r="E463" s="1" t="s">
        <v>753</v>
      </c>
      <c r="F463" s="1" t="s">
        <v>99</v>
      </c>
      <c r="G463" s="1" t="s">
        <v>1012</v>
      </c>
      <c r="H463" s="1" t="s">
        <v>89</v>
      </c>
      <c r="I463" s="1" t="s">
        <v>455</v>
      </c>
      <c r="J463" s="1" t="s">
        <v>102</v>
      </c>
      <c r="K463" s="1" t="s">
        <v>36</v>
      </c>
      <c r="L463" s="1" t="s">
        <v>63</v>
      </c>
      <c r="M463" s="1" t="s">
        <v>64</v>
      </c>
      <c r="N463" s="1">
        <v>5</v>
      </c>
      <c r="O463" s="1">
        <v>480</v>
      </c>
      <c r="P463" s="1">
        <f t="shared" si="42"/>
        <v>2400</v>
      </c>
      <c r="Q463" s="1">
        <v>5</v>
      </c>
      <c r="R463" s="1">
        <f t="shared" si="43"/>
        <v>120</v>
      </c>
      <c r="S463" s="1">
        <f t="shared" si="44"/>
        <v>2280</v>
      </c>
      <c r="T463" s="1">
        <v>0.35</v>
      </c>
      <c r="U463" s="1">
        <f t="shared" si="45"/>
        <v>798</v>
      </c>
      <c r="V463" s="1">
        <f t="shared" si="46"/>
        <v>1482</v>
      </c>
      <c r="W463" s="4">
        <f t="shared" si="47"/>
        <v>0.65</v>
      </c>
      <c r="X463" s="1" t="s">
        <v>39</v>
      </c>
      <c r="Y463" s="1" t="s">
        <v>40</v>
      </c>
      <c r="Z463" s="1" t="s">
        <v>41</v>
      </c>
      <c r="AA463" s="2">
        <v>45807</v>
      </c>
      <c r="AB463" s="1">
        <v>4</v>
      </c>
      <c r="AC463" s="9" t="s">
        <v>42</v>
      </c>
    </row>
    <row r="464" spans="1:29">
      <c r="A464" s="11" t="s">
        <v>1013</v>
      </c>
      <c r="B464" s="2">
        <v>45801</v>
      </c>
      <c r="C464" s="1">
        <v>2025</v>
      </c>
      <c r="D464" s="1" t="s">
        <v>904</v>
      </c>
      <c r="E464" s="1" t="s">
        <v>753</v>
      </c>
      <c r="F464" s="1" t="s">
        <v>99</v>
      </c>
      <c r="G464" s="1" t="s">
        <v>628</v>
      </c>
      <c r="H464" s="1" t="s">
        <v>33</v>
      </c>
      <c r="I464" s="1" t="s">
        <v>189</v>
      </c>
      <c r="J464" s="1" t="s">
        <v>190</v>
      </c>
      <c r="K464" s="1" t="s">
        <v>48</v>
      </c>
      <c r="L464" s="1" t="s">
        <v>37</v>
      </c>
      <c r="M464" s="1" t="s">
        <v>91</v>
      </c>
      <c r="N464" s="1">
        <v>1</v>
      </c>
      <c r="O464" s="1">
        <v>2740</v>
      </c>
      <c r="P464" s="1">
        <f t="shared" si="42"/>
        <v>2740</v>
      </c>
      <c r="Q464" s="1">
        <v>0</v>
      </c>
      <c r="R464" s="1">
        <f t="shared" si="43"/>
        <v>0</v>
      </c>
      <c r="S464" s="1">
        <f t="shared" si="44"/>
        <v>2740</v>
      </c>
      <c r="T464" s="1">
        <v>0.47</v>
      </c>
      <c r="U464" s="1">
        <f t="shared" si="45"/>
        <v>1287.8</v>
      </c>
      <c r="V464" s="1">
        <f t="shared" si="46"/>
        <v>1452.2</v>
      </c>
      <c r="W464" s="4">
        <f t="shared" si="47"/>
        <v>0.53</v>
      </c>
      <c r="X464" s="1" t="s">
        <v>147</v>
      </c>
      <c r="Y464" s="1" t="s">
        <v>57</v>
      </c>
      <c r="Z464" s="1" t="s">
        <v>41</v>
      </c>
      <c r="AA464" s="2">
        <v>45803</v>
      </c>
      <c r="AB464" s="1">
        <v>4</v>
      </c>
      <c r="AC464" s="9" t="s">
        <v>42</v>
      </c>
    </row>
    <row r="465" spans="1:29">
      <c r="A465" s="11" t="s">
        <v>1014</v>
      </c>
      <c r="B465" s="2">
        <v>45802</v>
      </c>
      <c r="C465" s="1">
        <v>2025</v>
      </c>
      <c r="D465" s="1" t="s">
        <v>904</v>
      </c>
      <c r="E465" s="1" t="s">
        <v>753</v>
      </c>
      <c r="F465" s="1" t="s">
        <v>126</v>
      </c>
      <c r="G465" s="1" t="s">
        <v>501</v>
      </c>
      <c r="H465" s="1" t="s">
        <v>33</v>
      </c>
      <c r="I465" s="1" t="s">
        <v>183</v>
      </c>
      <c r="J465" s="1" t="s">
        <v>102</v>
      </c>
      <c r="K465" s="1" t="s">
        <v>36</v>
      </c>
      <c r="L465" s="1" t="s">
        <v>85</v>
      </c>
      <c r="M465" s="1" t="s">
        <v>626</v>
      </c>
      <c r="N465" s="1">
        <v>1</v>
      </c>
      <c r="O465" s="1">
        <v>3890</v>
      </c>
      <c r="P465" s="1">
        <f t="shared" si="42"/>
        <v>3890</v>
      </c>
      <c r="Q465" s="1">
        <v>5</v>
      </c>
      <c r="R465" s="1">
        <f t="shared" si="43"/>
        <v>194.5</v>
      </c>
      <c r="S465" s="1">
        <f t="shared" si="44"/>
        <v>3695.5</v>
      </c>
      <c r="T465" s="1">
        <v>0.5</v>
      </c>
      <c r="U465" s="1">
        <f t="shared" si="45"/>
        <v>1847.75</v>
      </c>
      <c r="V465" s="1">
        <f t="shared" si="46"/>
        <v>1847.75</v>
      </c>
      <c r="W465" s="4">
        <f t="shared" si="47"/>
        <v>0.5</v>
      </c>
      <c r="X465" s="1" t="s">
        <v>147</v>
      </c>
      <c r="Y465" s="1" t="s">
        <v>57</v>
      </c>
      <c r="Z465" s="1" t="s">
        <v>41</v>
      </c>
      <c r="AA465" s="2">
        <v>45804</v>
      </c>
      <c r="AB465" s="1">
        <v>3</v>
      </c>
      <c r="AC465" s="9" t="s">
        <v>42</v>
      </c>
    </row>
    <row r="466" spans="1:29">
      <c r="A466" s="11" t="s">
        <v>1015</v>
      </c>
      <c r="B466" s="2">
        <v>45802</v>
      </c>
      <c r="C466" s="1">
        <v>2025</v>
      </c>
      <c r="D466" s="1" t="s">
        <v>904</v>
      </c>
      <c r="E466" s="1" t="s">
        <v>753</v>
      </c>
      <c r="F466" s="1" t="s">
        <v>126</v>
      </c>
      <c r="G466" s="1" t="s">
        <v>515</v>
      </c>
      <c r="H466" s="1" t="s">
        <v>33</v>
      </c>
      <c r="I466" s="1" t="s">
        <v>84</v>
      </c>
      <c r="J466" s="1" t="s">
        <v>47</v>
      </c>
      <c r="K466" s="1" t="s">
        <v>48</v>
      </c>
      <c r="L466" s="1" t="s">
        <v>85</v>
      </c>
      <c r="M466" s="1" t="s">
        <v>626</v>
      </c>
      <c r="N466" s="1">
        <v>1</v>
      </c>
      <c r="O466" s="1">
        <v>1060</v>
      </c>
      <c r="P466" s="1">
        <f t="shared" si="42"/>
        <v>1060</v>
      </c>
      <c r="Q466" s="1">
        <v>20</v>
      </c>
      <c r="R466" s="1">
        <f t="shared" si="43"/>
        <v>212</v>
      </c>
      <c r="S466" s="1">
        <f t="shared" si="44"/>
        <v>848</v>
      </c>
      <c r="T466" s="1">
        <v>0.5</v>
      </c>
      <c r="U466" s="1">
        <f t="shared" si="45"/>
        <v>424</v>
      </c>
      <c r="V466" s="1">
        <f t="shared" si="46"/>
        <v>424</v>
      </c>
      <c r="W466" s="4">
        <f t="shared" si="47"/>
        <v>0.5</v>
      </c>
      <c r="X466" s="1" t="s">
        <v>56</v>
      </c>
      <c r="Y466" s="1" t="s">
        <v>72</v>
      </c>
      <c r="Z466" s="1" t="s">
        <v>51</v>
      </c>
      <c r="AA466" s="2">
        <v>45809</v>
      </c>
      <c r="AB466" s="1"/>
      <c r="AC466" s="9" t="s">
        <v>42</v>
      </c>
    </row>
    <row r="467" spans="1:29">
      <c r="A467" s="11" t="s">
        <v>1016</v>
      </c>
      <c r="B467" s="2">
        <v>45802</v>
      </c>
      <c r="C467" s="1">
        <v>2025</v>
      </c>
      <c r="D467" s="1" t="s">
        <v>904</v>
      </c>
      <c r="E467" s="1" t="s">
        <v>753</v>
      </c>
      <c r="F467" s="1" t="s">
        <v>126</v>
      </c>
      <c r="G467" s="1" t="s">
        <v>1017</v>
      </c>
      <c r="H467" s="1" t="s">
        <v>89</v>
      </c>
      <c r="I467" s="1" t="s">
        <v>258</v>
      </c>
      <c r="J467" s="1" t="s">
        <v>117</v>
      </c>
      <c r="K467" s="1" t="s">
        <v>118</v>
      </c>
      <c r="L467" s="1" t="s">
        <v>150</v>
      </c>
      <c r="M467" s="1" t="s">
        <v>229</v>
      </c>
      <c r="N467" s="1">
        <v>1</v>
      </c>
      <c r="O467" s="1">
        <v>1510</v>
      </c>
      <c r="P467" s="1">
        <f t="shared" si="42"/>
        <v>1510</v>
      </c>
      <c r="Q467" s="1">
        <v>20</v>
      </c>
      <c r="R467" s="1">
        <f t="shared" si="43"/>
        <v>302</v>
      </c>
      <c r="S467" s="1">
        <f t="shared" si="44"/>
        <v>1208</v>
      </c>
      <c r="T467" s="1">
        <v>0.52</v>
      </c>
      <c r="U467" s="1">
        <f t="shared" si="45"/>
        <v>628.16</v>
      </c>
      <c r="V467" s="1">
        <f t="shared" si="46"/>
        <v>579.84</v>
      </c>
      <c r="W467" s="4">
        <f t="shared" si="47"/>
        <v>0.48000000000000004</v>
      </c>
      <c r="X467" s="1" t="s">
        <v>39</v>
      </c>
      <c r="Y467" s="1" t="s">
        <v>72</v>
      </c>
      <c r="Z467" s="1" t="s">
        <v>51</v>
      </c>
      <c r="AA467" s="2">
        <v>45808</v>
      </c>
      <c r="AB467" s="1"/>
      <c r="AC467" s="9" t="s">
        <v>42</v>
      </c>
    </row>
    <row r="468" spans="1:29">
      <c r="A468" s="11" t="s">
        <v>1018</v>
      </c>
      <c r="B468" s="2">
        <v>45803</v>
      </c>
      <c r="C468" s="1">
        <v>2025</v>
      </c>
      <c r="D468" s="1" t="s">
        <v>904</v>
      </c>
      <c r="E468" s="1" t="s">
        <v>753</v>
      </c>
      <c r="F468" s="1" t="s">
        <v>142</v>
      </c>
      <c r="G468" s="1" t="s">
        <v>754</v>
      </c>
      <c r="H468" s="1" t="s">
        <v>33</v>
      </c>
      <c r="I468" s="1" t="s">
        <v>46</v>
      </c>
      <c r="J468" s="1" t="s">
        <v>47</v>
      </c>
      <c r="K468" s="1" t="s">
        <v>48</v>
      </c>
      <c r="L468" s="1" t="s">
        <v>112</v>
      </c>
      <c r="M468" s="1" t="s">
        <v>221</v>
      </c>
      <c r="N468" s="1">
        <v>2</v>
      </c>
      <c r="O468" s="1">
        <v>7510</v>
      </c>
      <c r="P468" s="1">
        <f t="shared" si="42"/>
        <v>15020</v>
      </c>
      <c r="Q468" s="1">
        <v>30</v>
      </c>
      <c r="R468" s="1">
        <f t="shared" si="43"/>
        <v>4506</v>
      </c>
      <c r="S468" s="1">
        <f t="shared" si="44"/>
        <v>10514</v>
      </c>
      <c r="T468" s="1">
        <v>0.57999999999999996</v>
      </c>
      <c r="U468" s="1">
        <f t="shared" si="45"/>
        <v>6098.12</v>
      </c>
      <c r="V468" s="1">
        <f t="shared" si="46"/>
        <v>4415.88</v>
      </c>
      <c r="W468" s="4">
        <f t="shared" si="47"/>
        <v>0.42</v>
      </c>
      <c r="X468" s="1" t="s">
        <v>50</v>
      </c>
      <c r="Y468" s="1" t="s">
        <v>57</v>
      </c>
      <c r="Z468" s="1" t="s">
        <v>41</v>
      </c>
      <c r="AA468" s="2">
        <v>45810</v>
      </c>
      <c r="AB468" s="1">
        <v>4</v>
      </c>
      <c r="AC468" s="9" t="s">
        <v>42</v>
      </c>
    </row>
    <row r="469" spans="1:29">
      <c r="A469" s="11" t="s">
        <v>1019</v>
      </c>
      <c r="B469" s="2">
        <v>45803</v>
      </c>
      <c r="C469" s="1">
        <v>2025</v>
      </c>
      <c r="D469" s="1" t="s">
        <v>904</v>
      </c>
      <c r="E469" s="1" t="s">
        <v>753</v>
      </c>
      <c r="F469" s="1" t="s">
        <v>142</v>
      </c>
      <c r="G469" s="1" t="s">
        <v>912</v>
      </c>
      <c r="H469" s="1" t="s">
        <v>89</v>
      </c>
      <c r="I469" s="1" t="s">
        <v>34</v>
      </c>
      <c r="J469" s="1" t="s">
        <v>35</v>
      </c>
      <c r="K469" s="1" t="s">
        <v>36</v>
      </c>
      <c r="L469" s="1" t="s">
        <v>179</v>
      </c>
      <c r="M469" s="1" t="s">
        <v>611</v>
      </c>
      <c r="N469" s="1">
        <v>3</v>
      </c>
      <c r="O469" s="1">
        <v>4720</v>
      </c>
      <c r="P469" s="1">
        <f t="shared" si="42"/>
        <v>14160</v>
      </c>
      <c r="Q469" s="1">
        <v>30</v>
      </c>
      <c r="R469" s="1">
        <f t="shared" si="43"/>
        <v>4248</v>
      </c>
      <c r="S469" s="1">
        <f t="shared" si="44"/>
        <v>9912</v>
      </c>
      <c r="T469" s="1">
        <v>0.48</v>
      </c>
      <c r="U469" s="1">
        <f t="shared" si="45"/>
        <v>4757.76</v>
      </c>
      <c r="V469" s="1">
        <f t="shared" si="46"/>
        <v>5154.24</v>
      </c>
      <c r="W469" s="4">
        <f t="shared" si="47"/>
        <v>0.52</v>
      </c>
      <c r="X469" s="1" t="s">
        <v>39</v>
      </c>
      <c r="Y469" s="1" t="s">
        <v>81</v>
      </c>
      <c r="Z469" s="1" t="s">
        <v>22</v>
      </c>
      <c r="AA469" s="1"/>
      <c r="AB469" s="1"/>
      <c r="AC469" s="9" t="s">
        <v>93</v>
      </c>
    </row>
    <row r="470" spans="1:29">
      <c r="A470" s="11" t="s">
        <v>1020</v>
      </c>
      <c r="B470" s="2">
        <v>45803</v>
      </c>
      <c r="C470" s="1">
        <v>2025</v>
      </c>
      <c r="D470" s="1" t="s">
        <v>904</v>
      </c>
      <c r="E470" s="1" t="s">
        <v>753</v>
      </c>
      <c r="F470" s="1" t="s">
        <v>142</v>
      </c>
      <c r="G470" s="1" t="s">
        <v>1021</v>
      </c>
      <c r="H470" s="1" t="s">
        <v>89</v>
      </c>
      <c r="I470" s="1" t="s">
        <v>717</v>
      </c>
      <c r="J470" s="1" t="s">
        <v>145</v>
      </c>
      <c r="K470" s="1" t="s">
        <v>130</v>
      </c>
      <c r="L470" s="1" t="s">
        <v>150</v>
      </c>
      <c r="M470" s="1" t="s">
        <v>229</v>
      </c>
      <c r="N470" s="1">
        <v>4</v>
      </c>
      <c r="O470" s="1">
        <v>5390</v>
      </c>
      <c r="P470" s="1">
        <f t="shared" si="42"/>
        <v>21560</v>
      </c>
      <c r="Q470" s="1">
        <v>15</v>
      </c>
      <c r="R470" s="1">
        <f t="shared" si="43"/>
        <v>3234</v>
      </c>
      <c r="S470" s="1">
        <f t="shared" si="44"/>
        <v>18326</v>
      </c>
      <c r="T470" s="1">
        <v>0.52</v>
      </c>
      <c r="U470" s="1">
        <f t="shared" si="45"/>
        <v>9529.52</v>
      </c>
      <c r="V470" s="1">
        <f t="shared" si="46"/>
        <v>8796.48</v>
      </c>
      <c r="W470" s="4">
        <f t="shared" si="47"/>
        <v>0.48</v>
      </c>
      <c r="X470" s="1" t="s">
        <v>104</v>
      </c>
      <c r="Y470" s="1" t="s">
        <v>81</v>
      </c>
      <c r="Z470" s="1" t="s">
        <v>41</v>
      </c>
      <c r="AA470" s="2">
        <v>45809</v>
      </c>
      <c r="AB470" s="1">
        <v>4</v>
      </c>
      <c r="AC470" s="9" t="s">
        <v>42</v>
      </c>
    </row>
    <row r="471" spans="1:29">
      <c r="A471" s="11" t="s">
        <v>1022</v>
      </c>
      <c r="B471" s="2">
        <v>45804</v>
      </c>
      <c r="C471" s="1">
        <v>2025</v>
      </c>
      <c r="D471" s="1" t="s">
        <v>904</v>
      </c>
      <c r="E471" s="1" t="s">
        <v>753</v>
      </c>
      <c r="F471" s="1" t="s">
        <v>167</v>
      </c>
      <c r="G471" s="1" t="s">
        <v>249</v>
      </c>
      <c r="H471" s="1" t="s">
        <v>33</v>
      </c>
      <c r="I471" s="1" t="s">
        <v>250</v>
      </c>
      <c r="J471" s="1" t="s">
        <v>251</v>
      </c>
      <c r="K471" s="1" t="s">
        <v>36</v>
      </c>
      <c r="L471" s="1" t="s">
        <v>150</v>
      </c>
      <c r="M471" s="1" t="s">
        <v>278</v>
      </c>
      <c r="N471" s="1">
        <v>1</v>
      </c>
      <c r="O471" s="1">
        <v>4690</v>
      </c>
      <c r="P471" s="1">
        <f t="shared" si="42"/>
        <v>4690</v>
      </c>
      <c r="Q471" s="1">
        <v>0</v>
      </c>
      <c r="R471" s="1">
        <f t="shared" si="43"/>
        <v>0</v>
      </c>
      <c r="S471" s="1">
        <f t="shared" si="44"/>
        <v>4690</v>
      </c>
      <c r="T471" s="1">
        <v>0.52</v>
      </c>
      <c r="U471" s="1">
        <f t="shared" si="45"/>
        <v>2438.8000000000002</v>
      </c>
      <c r="V471" s="1">
        <f t="shared" si="46"/>
        <v>2251.1999999999998</v>
      </c>
      <c r="W471" s="4">
        <f t="shared" si="47"/>
        <v>0.48</v>
      </c>
      <c r="X471" s="1" t="s">
        <v>39</v>
      </c>
      <c r="Y471" s="1" t="s">
        <v>40</v>
      </c>
      <c r="Z471" s="1" t="s">
        <v>41</v>
      </c>
      <c r="AA471" s="2">
        <v>45808</v>
      </c>
      <c r="AB471" s="1">
        <v>4</v>
      </c>
      <c r="AC471" s="9" t="s">
        <v>42</v>
      </c>
    </row>
    <row r="472" spans="1:29">
      <c r="A472" s="11" t="s">
        <v>1023</v>
      </c>
      <c r="B472" s="2">
        <v>45804</v>
      </c>
      <c r="C472" s="1">
        <v>2025</v>
      </c>
      <c r="D472" s="1" t="s">
        <v>904</v>
      </c>
      <c r="E472" s="1" t="s">
        <v>753</v>
      </c>
      <c r="F472" s="1" t="s">
        <v>167</v>
      </c>
      <c r="G472" s="1" t="s">
        <v>1024</v>
      </c>
      <c r="H472" s="1" t="s">
        <v>33</v>
      </c>
      <c r="I472" s="1" t="s">
        <v>183</v>
      </c>
      <c r="J472" s="1" t="s">
        <v>102</v>
      </c>
      <c r="K472" s="1" t="s">
        <v>36</v>
      </c>
      <c r="L472" s="1" t="s">
        <v>96</v>
      </c>
      <c r="M472" s="1" t="s">
        <v>119</v>
      </c>
      <c r="N472" s="1">
        <v>5</v>
      </c>
      <c r="O472" s="1">
        <v>530</v>
      </c>
      <c r="P472" s="1">
        <f t="shared" si="42"/>
        <v>2650</v>
      </c>
      <c r="Q472" s="1">
        <v>0</v>
      </c>
      <c r="R472" s="1">
        <f t="shared" si="43"/>
        <v>0</v>
      </c>
      <c r="S472" s="1">
        <f t="shared" si="44"/>
        <v>2650</v>
      </c>
      <c r="T472" s="1">
        <v>0.62</v>
      </c>
      <c r="U472" s="1">
        <f t="shared" si="45"/>
        <v>1643</v>
      </c>
      <c r="V472" s="1">
        <f t="shared" si="46"/>
        <v>1007</v>
      </c>
      <c r="W472" s="4">
        <f t="shared" si="47"/>
        <v>0.38</v>
      </c>
      <c r="X472" s="1" t="s">
        <v>147</v>
      </c>
      <c r="Y472" s="1" t="s">
        <v>81</v>
      </c>
      <c r="Z472" s="1" t="s">
        <v>22</v>
      </c>
      <c r="AA472" s="1"/>
      <c r="AB472" s="1"/>
      <c r="AC472" s="9" t="s">
        <v>93</v>
      </c>
    </row>
    <row r="473" spans="1:29">
      <c r="A473" s="11" t="s">
        <v>1025</v>
      </c>
      <c r="B473" s="2">
        <v>45804</v>
      </c>
      <c r="C473" s="1">
        <v>2025</v>
      </c>
      <c r="D473" s="1" t="s">
        <v>904</v>
      </c>
      <c r="E473" s="1" t="s">
        <v>753</v>
      </c>
      <c r="F473" s="1" t="s">
        <v>167</v>
      </c>
      <c r="G473" s="1" t="s">
        <v>793</v>
      </c>
      <c r="H473" s="1" t="s">
        <v>33</v>
      </c>
      <c r="I473" s="1" t="s">
        <v>239</v>
      </c>
      <c r="J473" s="1" t="s">
        <v>228</v>
      </c>
      <c r="K473" s="1" t="s">
        <v>78</v>
      </c>
      <c r="L473" s="1" t="s">
        <v>96</v>
      </c>
      <c r="M473" s="1" t="s">
        <v>504</v>
      </c>
      <c r="N473" s="1">
        <v>2</v>
      </c>
      <c r="O473" s="1">
        <v>990</v>
      </c>
      <c r="P473" s="1">
        <f t="shared" si="42"/>
        <v>1980</v>
      </c>
      <c r="Q473" s="1">
        <v>15</v>
      </c>
      <c r="R473" s="1">
        <f t="shared" si="43"/>
        <v>297</v>
      </c>
      <c r="S473" s="1">
        <f t="shared" si="44"/>
        <v>1683</v>
      </c>
      <c r="T473" s="1">
        <v>0.62</v>
      </c>
      <c r="U473" s="1">
        <f t="shared" si="45"/>
        <v>1043.46</v>
      </c>
      <c r="V473" s="1">
        <f t="shared" si="46"/>
        <v>639.54</v>
      </c>
      <c r="W473" s="4">
        <f t="shared" si="47"/>
        <v>0.38</v>
      </c>
      <c r="X473" s="1" t="s">
        <v>92</v>
      </c>
      <c r="Y473" s="1" t="s">
        <v>72</v>
      </c>
      <c r="Z473" s="1" t="s">
        <v>41</v>
      </c>
      <c r="AA473" s="2">
        <v>45805</v>
      </c>
      <c r="AB473" s="1">
        <v>5</v>
      </c>
      <c r="AC473" s="9" t="s">
        <v>42</v>
      </c>
    </row>
    <row r="474" spans="1:29">
      <c r="A474" s="11" t="s">
        <v>1026</v>
      </c>
      <c r="B474" s="2">
        <v>45805</v>
      </c>
      <c r="C474" s="1">
        <v>2025</v>
      </c>
      <c r="D474" s="1" t="s">
        <v>904</v>
      </c>
      <c r="E474" s="1" t="s">
        <v>753</v>
      </c>
      <c r="F474" s="1" t="s">
        <v>31</v>
      </c>
      <c r="G474" s="1" t="s">
        <v>656</v>
      </c>
      <c r="H474" s="1" t="s">
        <v>33</v>
      </c>
      <c r="I474" s="1" t="s">
        <v>301</v>
      </c>
      <c r="J474" s="1" t="s">
        <v>129</v>
      </c>
      <c r="K474" s="1" t="s">
        <v>130</v>
      </c>
      <c r="L474" s="1" t="s">
        <v>150</v>
      </c>
      <c r="M474" s="1" t="s">
        <v>278</v>
      </c>
      <c r="N474" s="1">
        <v>4</v>
      </c>
      <c r="O474" s="1">
        <v>5650</v>
      </c>
      <c r="P474" s="1">
        <f t="shared" si="42"/>
        <v>22600</v>
      </c>
      <c r="Q474" s="1">
        <v>30</v>
      </c>
      <c r="R474" s="1">
        <f t="shared" si="43"/>
        <v>6780</v>
      </c>
      <c r="S474" s="1">
        <f t="shared" si="44"/>
        <v>15820</v>
      </c>
      <c r="T474" s="1">
        <v>0.52</v>
      </c>
      <c r="U474" s="1">
        <f t="shared" si="45"/>
        <v>8226.4</v>
      </c>
      <c r="V474" s="1">
        <f t="shared" si="46"/>
        <v>7593.6</v>
      </c>
      <c r="W474" s="4">
        <f t="shared" si="47"/>
        <v>0.48000000000000004</v>
      </c>
      <c r="X474" s="1" t="s">
        <v>39</v>
      </c>
      <c r="Y474" s="1" t="s">
        <v>72</v>
      </c>
      <c r="Z474" s="1" t="s">
        <v>41</v>
      </c>
      <c r="AA474" s="2">
        <v>45812</v>
      </c>
      <c r="AB474" s="1">
        <v>5</v>
      </c>
      <c r="AC474" s="9" t="s">
        <v>42</v>
      </c>
    </row>
    <row r="475" spans="1:29">
      <c r="A475" s="11" t="s">
        <v>1027</v>
      </c>
      <c r="B475" s="2">
        <v>45805</v>
      </c>
      <c r="C475" s="1">
        <v>2025</v>
      </c>
      <c r="D475" s="1" t="s">
        <v>904</v>
      </c>
      <c r="E475" s="1" t="s">
        <v>753</v>
      </c>
      <c r="F475" s="1" t="s">
        <v>31</v>
      </c>
      <c r="G475" s="1" t="s">
        <v>1028</v>
      </c>
      <c r="H475" s="1" t="s">
        <v>33</v>
      </c>
      <c r="I475" s="1" t="s">
        <v>183</v>
      </c>
      <c r="J475" s="1" t="s">
        <v>102</v>
      </c>
      <c r="K475" s="1" t="s">
        <v>36</v>
      </c>
      <c r="L475" s="1" t="s">
        <v>96</v>
      </c>
      <c r="M475" s="1" t="s">
        <v>195</v>
      </c>
      <c r="N475" s="1">
        <v>4</v>
      </c>
      <c r="O475" s="1">
        <v>230</v>
      </c>
      <c r="P475" s="1">
        <f t="shared" si="42"/>
        <v>920</v>
      </c>
      <c r="Q475" s="1">
        <v>5</v>
      </c>
      <c r="R475" s="1">
        <f t="shared" si="43"/>
        <v>46</v>
      </c>
      <c r="S475" s="1">
        <f t="shared" si="44"/>
        <v>874</v>
      </c>
      <c r="T475" s="1">
        <v>0.62</v>
      </c>
      <c r="U475" s="1">
        <f t="shared" si="45"/>
        <v>541.88</v>
      </c>
      <c r="V475" s="1">
        <f t="shared" si="46"/>
        <v>332.12</v>
      </c>
      <c r="W475" s="4">
        <f t="shared" si="47"/>
        <v>0.38</v>
      </c>
      <c r="X475" s="1" t="s">
        <v>50</v>
      </c>
      <c r="Y475" s="1" t="s">
        <v>57</v>
      </c>
      <c r="Z475" s="1" t="s">
        <v>41</v>
      </c>
      <c r="AA475" s="2">
        <v>45812</v>
      </c>
      <c r="AB475" s="1">
        <v>4</v>
      </c>
      <c r="AC475" s="9" t="s">
        <v>42</v>
      </c>
    </row>
    <row r="476" spans="1:29">
      <c r="A476" s="11" t="s">
        <v>1029</v>
      </c>
      <c r="B476" s="2">
        <v>45805</v>
      </c>
      <c r="C476" s="1">
        <v>2025</v>
      </c>
      <c r="D476" s="1" t="s">
        <v>904</v>
      </c>
      <c r="E476" s="1" t="s">
        <v>753</v>
      </c>
      <c r="F476" s="1" t="s">
        <v>31</v>
      </c>
      <c r="G476" s="1" t="s">
        <v>431</v>
      </c>
      <c r="H476" s="1" t="s">
        <v>89</v>
      </c>
      <c r="I476" s="1" t="s">
        <v>116</v>
      </c>
      <c r="J476" s="1" t="s">
        <v>117</v>
      </c>
      <c r="K476" s="1" t="s">
        <v>118</v>
      </c>
      <c r="L476" s="1" t="s">
        <v>112</v>
      </c>
      <c r="M476" s="1" t="s">
        <v>806</v>
      </c>
      <c r="N476" s="1">
        <v>5</v>
      </c>
      <c r="O476" s="1">
        <v>31830</v>
      </c>
      <c r="P476" s="1">
        <f t="shared" si="42"/>
        <v>159150</v>
      </c>
      <c r="Q476" s="1">
        <v>10</v>
      </c>
      <c r="R476" s="1">
        <f t="shared" si="43"/>
        <v>15915</v>
      </c>
      <c r="S476" s="1">
        <f t="shared" si="44"/>
        <v>143235</v>
      </c>
      <c r="T476" s="1">
        <v>0.57999999999999996</v>
      </c>
      <c r="U476" s="1">
        <f t="shared" si="45"/>
        <v>83076.299999999988</v>
      </c>
      <c r="V476" s="1">
        <f t="shared" si="46"/>
        <v>60158.700000000012</v>
      </c>
      <c r="W476" s="4">
        <f t="shared" si="47"/>
        <v>0.4200000000000001</v>
      </c>
      <c r="X476" s="1" t="s">
        <v>56</v>
      </c>
      <c r="Y476" s="1" t="s">
        <v>81</v>
      </c>
      <c r="Z476" s="1" t="s">
        <v>51</v>
      </c>
      <c r="AA476" s="2">
        <v>45811</v>
      </c>
      <c r="AB476" s="1"/>
      <c r="AC476" s="9" t="s">
        <v>42</v>
      </c>
    </row>
    <row r="477" spans="1:29">
      <c r="A477" s="11" t="s">
        <v>1030</v>
      </c>
      <c r="B477" s="2">
        <v>45806</v>
      </c>
      <c r="C477" s="1">
        <v>2025</v>
      </c>
      <c r="D477" s="1" t="s">
        <v>904</v>
      </c>
      <c r="E477" s="1" t="s">
        <v>753</v>
      </c>
      <c r="F477" s="1" t="s">
        <v>44</v>
      </c>
      <c r="G477" s="1" t="s">
        <v>153</v>
      </c>
      <c r="H477" s="1" t="s">
        <v>33</v>
      </c>
      <c r="I477" s="1" t="s">
        <v>154</v>
      </c>
      <c r="J477" s="1" t="s">
        <v>155</v>
      </c>
      <c r="K477" s="1" t="s">
        <v>48</v>
      </c>
      <c r="L477" s="1" t="s">
        <v>85</v>
      </c>
      <c r="M477" s="1" t="s">
        <v>146</v>
      </c>
      <c r="N477" s="1">
        <v>4</v>
      </c>
      <c r="O477" s="1">
        <v>5120</v>
      </c>
      <c r="P477" s="1">
        <f t="shared" si="42"/>
        <v>20480</v>
      </c>
      <c r="Q477" s="1">
        <v>10</v>
      </c>
      <c r="R477" s="1">
        <f t="shared" si="43"/>
        <v>2048</v>
      </c>
      <c r="S477" s="1">
        <f t="shared" si="44"/>
        <v>18432</v>
      </c>
      <c r="T477" s="1">
        <v>0.5</v>
      </c>
      <c r="U477" s="1">
        <f t="shared" si="45"/>
        <v>9216</v>
      </c>
      <c r="V477" s="1">
        <f t="shared" si="46"/>
        <v>9216</v>
      </c>
      <c r="W477" s="4">
        <f t="shared" si="47"/>
        <v>0.5</v>
      </c>
      <c r="X477" s="1" t="s">
        <v>50</v>
      </c>
      <c r="Y477" s="1" t="s">
        <v>81</v>
      </c>
      <c r="Z477" s="1" t="s">
        <v>41</v>
      </c>
      <c r="AA477" s="2">
        <v>45810</v>
      </c>
      <c r="AB477" s="1">
        <v>5</v>
      </c>
      <c r="AC477" s="9" t="s">
        <v>42</v>
      </c>
    </row>
    <row r="478" spans="1:29">
      <c r="A478" s="11" t="s">
        <v>1031</v>
      </c>
      <c r="B478" s="2">
        <v>45806</v>
      </c>
      <c r="C478" s="1">
        <v>2025</v>
      </c>
      <c r="D478" s="1" t="s">
        <v>904</v>
      </c>
      <c r="E478" s="1" t="s">
        <v>753</v>
      </c>
      <c r="F478" s="1" t="s">
        <v>44</v>
      </c>
      <c r="G478" s="1" t="s">
        <v>966</v>
      </c>
      <c r="H478" s="1" t="s">
        <v>33</v>
      </c>
      <c r="I478" s="1" t="s">
        <v>34</v>
      </c>
      <c r="J478" s="1" t="s">
        <v>35</v>
      </c>
      <c r="K478" s="1" t="s">
        <v>36</v>
      </c>
      <c r="L478" s="1" t="s">
        <v>150</v>
      </c>
      <c r="M478" s="1" t="s">
        <v>255</v>
      </c>
      <c r="N478" s="1">
        <v>4</v>
      </c>
      <c r="O478" s="1">
        <v>5930</v>
      </c>
      <c r="P478" s="1">
        <f t="shared" si="42"/>
        <v>23720</v>
      </c>
      <c r="Q478" s="1">
        <v>5</v>
      </c>
      <c r="R478" s="1">
        <f t="shared" si="43"/>
        <v>1186</v>
      </c>
      <c r="S478" s="1">
        <f t="shared" si="44"/>
        <v>22534</v>
      </c>
      <c r="T478" s="1">
        <v>0.52</v>
      </c>
      <c r="U478" s="1">
        <f t="shared" si="45"/>
        <v>11717.68</v>
      </c>
      <c r="V478" s="1">
        <f t="shared" si="46"/>
        <v>10816.32</v>
      </c>
      <c r="W478" s="4">
        <f t="shared" si="47"/>
        <v>0.48</v>
      </c>
      <c r="X478" s="1" t="s">
        <v>50</v>
      </c>
      <c r="Y478" s="1" t="s">
        <v>57</v>
      </c>
      <c r="Z478" s="1" t="s">
        <v>66</v>
      </c>
      <c r="AA478" s="1"/>
      <c r="AB478" s="1"/>
      <c r="AC478" s="9" t="s">
        <v>42</v>
      </c>
    </row>
    <row r="479" spans="1:29">
      <c r="A479" s="11" t="s">
        <v>1032</v>
      </c>
      <c r="B479" s="2">
        <v>45806</v>
      </c>
      <c r="C479" s="1">
        <v>2025</v>
      </c>
      <c r="D479" s="1" t="s">
        <v>904</v>
      </c>
      <c r="E479" s="1" t="s">
        <v>753</v>
      </c>
      <c r="F479" s="1" t="s">
        <v>44</v>
      </c>
      <c r="G479" s="1" t="s">
        <v>1033</v>
      </c>
      <c r="H479" s="1" t="s">
        <v>89</v>
      </c>
      <c r="I479" s="1" t="s">
        <v>60</v>
      </c>
      <c r="J479" s="1" t="s">
        <v>61</v>
      </c>
      <c r="K479" s="1" t="s">
        <v>62</v>
      </c>
      <c r="L479" s="1" t="s">
        <v>112</v>
      </c>
      <c r="M479" s="1" t="s">
        <v>653</v>
      </c>
      <c r="N479" s="1">
        <v>3</v>
      </c>
      <c r="O479" s="1">
        <v>32730</v>
      </c>
      <c r="P479" s="1">
        <f t="shared" si="42"/>
        <v>98190</v>
      </c>
      <c r="Q479" s="1">
        <v>25</v>
      </c>
      <c r="R479" s="1">
        <f t="shared" si="43"/>
        <v>24547.5</v>
      </c>
      <c r="S479" s="1">
        <f t="shared" si="44"/>
        <v>73642.5</v>
      </c>
      <c r="T479" s="1">
        <v>0.57999999999999996</v>
      </c>
      <c r="U479" s="1">
        <f t="shared" si="45"/>
        <v>42712.649999999994</v>
      </c>
      <c r="V479" s="1">
        <f t="shared" si="46"/>
        <v>30929.850000000006</v>
      </c>
      <c r="W479" s="4">
        <f t="shared" si="47"/>
        <v>0.4200000000000001</v>
      </c>
      <c r="X479" s="1" t="s">
        <v>92</v>
      </c>
      <c r="Y479" s="1" t="s">
        <v>57</v>
      </c>
      <c r="Z479" s="1" t="s">
        <v>41</v>
      </c>
      <c r="AA479" s="2">
        <v>45813</v>
      </c>
      <c r="AB479" s="1">
        <v>5</v>
      </c>
      <c r="AC479" s="9" t="s">
        <v>42</v>
      </c>
    </row>
    <row r="480" spans="1:29">
      <c r="A480" s="11" t="s">
        <v>1034</v>
      </c>
      <c r="B480" s="2">
        <v>45807</v>
      </c>
      <c r="C480" s="1">
        <v>2025</v>
      </c>
      <c r="D480" s="1" t="s">
        <v>904</v>
      </c>
      <c r="E480" s="1" t="s">
        <v>753</v>
      </c>
      <c r="F480" s="1" t="s">
        <v>74</v>
      </c>
      <c r="G480" s="1" t="s">
        <v>491</v>
      </c>
      <c r="H480" s="1" t="s">
        <v>33</v>
      </c>
      <c r="I480" s="1" t="s">
        <v>177</v>
      </c>
      <c r="J480" s="1" t="s">
        <v>178</v>
      </c>
      <c r="K480" s="1" t="s">
        <v>48</v>
      </c>
      <c r="L480" s="1" t="s">
        <v>85</v>
      </c>
      <c r="M480" s="1" t="s">
        <v>86</v>
      </c>
      <c r="N480" s="1">
        <v>3</v>
      </c>
      <c r="O480" s="1">
        <v>3520</v>
      </c>
      <c r="P480" s="1">
        <f t="shared" si="42"/>
        <v>10560</v>
      </c>
      <c r="Q480" s="1">
        <v>10</v>
      </c>
      <c r="R480" s="1">
        <f t="shared" si="43"/>
        <v>1056</v>
      </c>
      <c r="S480" s="1">
        <f t="shared" si="44"/>
        <v>9504</v>
      </c>
      <c r="T480" s="1">
        <v>0.5</v>
      </c>
      <c r="U480" s="1">
        <f t="shared" si="45"/>
        <v>4752</v>
      </c>
      <c r="V480" s="1">
        <f t="shared" si="46"/>
        <v>4752</v>
      </c>
      <c r="W480" s="4">
        <f t="shared" si="47"/>
        <v>0.5</v>
      </c>
      <c r="X480" s="1" t="s">
        <v>104</v>
      </c>
      <c r="Y480" s="1" t="s">
        <v>57</v>
      </c>
      <c r="Z480" s="1" t="s">
        <v>22</v>
      </c>
      <c r="AA480" s="1"/>
      <c r="AB480" s="1"/>
      <c r="AC480" s="9" t="s">
        <v>93</v>
      </c>
    </row>
    <row r="481" spans="1:29">
      <c r="A481" s="11" t="s">
        <v>1035</v>
      </c>
      <c r="B481" s="2">
        <v>45807</v>
      </c>
      <c r="C481" s="1">
        <v>2025</v>
      </c>
      <c r="D481" s="1" t="s">
        <v>904</v>
      </c>
      <c r="E481" s="1" t="s">
        <v>753</v>
      </c>
      <c r="F481" s="1" t="s">
        <v>74</v>
      </c>
      <c r="G481" s="1" t="s">
        <v>1036</v>
      </c>
      <c r="H481" s="1" t="s">
        <v>33</v>
      </c>
      <c r="I481" s="1" t="s">
        <v>291</v>
      </c>
      <c r="J481" s="1" t="s">
        <v>228</v>
      </c>
      <c r="K481" s="1" t="s">
        <v>78</v>
      </c>
      <c r="L481" s="1" t="s">
        <v>96</v>
      </c>
      <c r="M481" s="1" t="s">
        <v>504</v>
      </c>
      <c r="N481" s="1">
        <v>3</v>
      </c>
      <c r="O481" s="1">
        <v>220</v>
      </c>
      <c r="P481" s="1">
        <f t="shared" si="42"/>
        <v>660</v>
      </c>
      <c r="Q481" s="1">
        <v>10</v>
      </c>
      <c r="R481" s="1">
        <f t="shared" si="43"/>
        <v>66</v>
      </c>
      <c r="S481" s="1">
        <f t="shared" si="44"/>
        <v>594</v>
      </c>
      <c r="T481" s="1">
        <v>0.62</v>
      </c>
      <c r="U481" s="1">
        <f t="shared" si="45"/>
        <v>368.28</v>
      </c>
      <c r="V481" s="1">
        <f t="shared" si="46"/>
        <v>225.72000000000003</v>
      </c>
      <c r="W481" s="4">
        <f t="shared" si="47"/>
        <v>0.38000000000000006</v>
      </c>
      <c r="X481" s="1" t="s">
        <v>147</v>
      </c>
      <c r="Y481" s="1" t="s">
        <v>57</v>
      </c>
      <c r="Z481" s="1" t="s">
        <v>66</v>
      </c>
      <c r="AA481" s="1"/>
      <c r="AB481" s="1"/>
      <c r="AC481" s="9" t="s">
        <v>42</v>
      </c>
    </row>
    <row r="482" spans="1:29">
      <c r="A482" s="11" t="s">
        <v>1037</v>
      </c>
      <c r="B482" s="2">
        <v>45807</v>
      </c>
      <c r="C482" s="1">
        <v>2025</v>
      </c>
      <c r="D482" s="1" t="s">
        <v>904</v>
      </c>
      <c r="E482" s="1" t="s">
        <v>753</v>
      </c>
      <c r="F482" s="1" t="s">
        <v>74</v>
      </c>
      <c r="G482" s="1" t="s">
        <v>590</v>
      </c>
      <c r="H482" s="1" t="s">
        <v>33</v>
      </c>
      <c r="I482" s="1" t="s">
        <v>591</v>
      </c>
      <c r="J482" s="1" t="s">
        <v>190</v>
      </c>
      <c r="K482" s="1" t="s">
        <v>48</v>
      </c>
      <c r="L482" s="1" t="s">
        <v>179</v>
      </c>
      <c r="M482" s="1" t="s">
        <v>208</v>
      </c>
      <c r="N482" s="1">
        <v>2</v>
      </c>
      <c r="O482" s="1">
        <v>960</v>
      </c>
      <c r="P482" s="1">
        <f t="shared" si="42"/>
        <v>1920</v>
      </c>
      <c r="Q482" s="1">
        <v>25</v>
      </c>
      <c r="R482" s="1">
        <f t="shared" si="43"/>
        <v>480</v>
      </c>
      <c r="S482" s="1">
        <f t="shared" si="44"/>
        <v>1440</v>
      </c>
      <c r="T482" s="1">
        <v>0.48</v>
      </c>
      <c r="U482" s="1">
        <f t="shared" si="45"/>
        <v>691.19999999999993</v>
      </c>
      <c r="V482" s="1">
        <f t="shared" si="46"/>
        <v>748.80000000000007</v>
      </c>
      <c r="W482" s="4">
        <f t="shared" si="47"/>
        <v>0.52</v>
      </c>
      <c r="X482" s="1" t="s">
        <v>65</v>
      </c>
      <c r="Y482" s="1" t="s">
        <v>40</v>
      </c>
      <c r="Z482" s="1" t="s">
        <v>51</v>
      </c>
      <c r="AA482" s="2">
        <v>45811</v>
      </c>
      <c r="AB482" s="1"/>
      <c r="AC482" s="9" t="s">
        <v>42</v>
      </c>
    </row>
    <row r="483" spans="1:29">
      <c r="A483" s="11" t="s">
        <v>1038</v>
      </c>
      <c r="B483" s="2">
        <v>45807</v>
      </c>
      <c r="C483" s="1">
        <v>2025</v>
      </c>
      <c r="D483" s="1" t="s">
        <v>904</v>
      </c>
      <c r="E483" s="1" t="s">
        <v>753</v>
      </c>
      <c r="F483" s="1" t="s">
        <v>74</v>
      </c>
      <c r="G483" s="1" t="s">
        <v>812</v>
      </c>
      <c r="H483" s="1" t="s">
        <v>89</v>
      </c>
      <c r="I483" s="1" t="s">
        <v>60</v>
      </c>
      <c r="J483" s="1" t="s">
        <v>61</v>
      </c>
      <c r="K483" s="1" t="s">
        <v>62</v>
      </c>
      <c r="L483" s="1" t="s">
        <v>79</v>
      </c>
      <c r="M483" s="1" t="s">
        <v>388</v>
      </c>
      <c r="N483" s="1">
        <v>5</v>
      </c>
      <c r="O483" s="1">
        <v>4440</v>
      </c>
      <c r="P483" s="1">
        <f t="shared" si="42"/>
        <v>22200</v>
      </c>
      <c r="Q483" s="1">
        <v>0</v>
      </c>
      <c r="R483" s="1">
        <f t="shared" si="43"/>
        <v>0</v>
      </c>
      <c r="S483" s="1">
        <f t="shared" si="44"/>
        <v>22200</v>
      </c>
      <c r="T483" s="1">
        <v>0.45</v>
      </c>
      <c r="U483" s="1">
        <f t="shared" si="45"/>
        <v>9990</v>
      </c>
      <c r="V483" s="1">
        <f t="shared" si="46"/>
        <v>12210</v>
      </c>
      <c r="W483" s="4">
        <f t="shared" si="47"/>
        <v>0.55000000000000004</v>
      </c>
      <c r="X483" s="1" t="s">
        <v>147</v>
      </c>
      <c r="Y483" s="1" t="s">
        <v>40</v>
      </c>
      <c r="Z483" s="1" t="s">
        <v>41</v>
      </c>
      <c r="AA483" s="2">
        <v>45809</v>
      </c>
      <c r="AB483" s="1">
        <v>3</v>
      </c>
      <c r="AC483" s="9" t="s">
        <v>42</v>
      </c>
    </row>
    <row r="484" spans="1:29">
      <c r="A484" s="11" t="s">
        <v>1039</v>
      </c>
      <c r="B484" s="2">
        <v>45807</v>
      </c>
      <c r="C484" s="1">
        <v>2025</v>
      </c>
      <c r="D484" s="1" t="s">
        <v>904</v>
      </c>
      <c r="E484" s="1" t="s">
        <v>753</v>
      </c>
      <c r="F484" s="1" t="s">
        <v>74</v>
      </c>
      <c r="G484" s="1" t="s">
        <v>797</v>
      </c>
      <c r="H484" s="1" t="s">
        <v>33</v>
      </c>
      <c r="I484" s="1" t="s">
        <v>447</v>
      </c>
      <c r="J484" s="1" t="s">
        <v>435</v>
      </c>
      <c r="K484" s="1" t="s">
        <v>130</v>
      </c>
      <c r="L484" s="1" t="s">
        <v>37</v>
      </c>
      <c r="M484" s="1" t="s">
        <v>124</v>
      </c>
      <c r="N484" s="1">
        <v>4</v>
      </c>
      <c r="O484" s="1">
        <v>3860</v>
      </c>
      <c r="P484" s="1">
        <f t="shared" si="42"/>
        <v>15440</v>
      </c>
      <c r="Q484" s="1">
        <v>0</v>
      </c>
      <c r="R484" s="1">
        <f t="shared" si="43"/>
        <v>0</v>
      </c>
      <c r="S484" s="1">
        <f t="shared" si="44"/>
        <v>15440</v>
      </c>
      <c r="T484" s="1">
        <v>0.47</v>
      </c>
      <c r="U484" s="1">
        <f t="shared" si="45"/>
        <v>7256.7999999999993</v>
      </c>
      <c r="V484" s="1">
        <f t="shared" si="46"/>
        <v>8183.2000000000007</v>
      </c>
      <c r="W484" s="4">
        <f t="shared" si="47"/>
        <v>0.53</v>
      </c>
      <c r="X484" s="1" t="s">
        <v>39</v>
      </c>
      <c r="Y484" s="1" t="s">
        <v>72</v>
      </c>
      <c r="Z484" s="1" t="s">
        <v>22</v>
      </c>
      <c r="AA484" s="1"/>
      <c r="AB484" s="1"/>
      <c r="AC484" s="9" t="s">
        <v>93</v>
      </c>
    </row>
    <row r="485" spans="1:29">
      <c r="A485" s="11" t="s">
        <v>1040</v>
      </c>
      <c r="B485" s="2">
        <v>45808</v>
      </c>
      <c r="C485" s="1">
        <v>2025</v>
      </c>
      <c r="D485" s="1" t="s">
        <v>904</v>
      </c>
      <c r="E485" s="1" t="s">
        <v>753</v>
      </c>
      <c r="F485" s="1" t="s">
        <v>99</v>
      </c>
      <c r="G485" s="1" t="s">
        <v>590</v>
      </c>
      <c r="H485" s="1" t="s">
        <v>33</v>
      </c>
      <c r="I485" s="1" t="s">
        <v>591</v>
      </c>
      <c r="J485" s="1" t="s">
        <v>190</v>
      </c>
      <c r="K485" s="1" t="s">
        <v>48</v>
      </c>
      <c r="L485" s="1" t="s">
        <v>37</v>
      </c>
      <c r="M485" s="1" t="s">
        <v>477</v>
      </c>
      <c r="N485" s="1">
        <v>4</v>
      </c>
      <c r="O485" s="1">
        <v>1380</v>
      </c>
      <c r="P485" s="1">
        <f t="shared" si="42"/>
        <v>5520</v>
      </c>
      <c r="Q485" s="1">
        <v>10</v>
      </c>
      <c r="R485" s="1">
        <f t="shared" si="43"/>
        <v>552</v>
      </c>
      <c r="S485" s="1">
        <f t="shared" si="44"/>
        <v>4968</v>
      </c>
      <c r="T485" s="1">
        <v>0.47</v>
      </c>
      <c r="U485" s="1">
        <f t="shared" si="45"/>
        <v>2334.96</v>
      </c>
      <c r="V485" s="1">
        <f t="shared" si="46"/>
        <v>2633.04</v>
      </c>
      <c r="W485" s="4">
        <f t="shared" si="47"/>
        <v>0.53</v>
      </c>
      <c r="X485" s="1" t="s">
        <v>147</v>
      </c>
      <c r="Y485" s="1" t="s">
        <v>81</v>
      </c>
      <c r="Z485" s="1" t="s">
        <v>120</v>
      </c>
      <c r="AA485" s="1"/>
      <c r="AB485" s="1"/>
      <c r="AC485" s="9" t="s">
        <v>42</v>
      </c>
    </row>
    <row r="486" spans="1:29">
      <c r="A486" s="11" t="s">
        <v>1041</v>
      </c>
      <c r="B486" s="2">
        <v>45808</v>
      </c>
      <c r="C486" s="1">
        <v>2025</v>
      </c>
      <c r="D486" s="1" t="s">
        <v>904</v>
      </c>
      <c r="E486" s="1" t="s">
        <v>753</v>
      </c>
      <c r="F486" s="1" t="s">
        <v>99</v>
      </c>
      <c r="G486" s="1" t="s">
        <v>1042</v>
      </c>
      <c r="H486" s="1" t="s">
        <v>89</v>
      </c>
      <c r="I486" s="1" t="s">
        <v>76</v>
      </c>
      <c r="J486" s="1" t="s">
        <v>77</v>
      </c>
      <c r="K486" s="1" t="s">
        <v>78</v>
      </c>
      <c r="L486" s="1" t="s">
        <v>96</v>
      </c>
      <c r="M486" s="1" t="s">
        <v>504</v>
      </c>
      <c r="N486" s="1">
        <v>5</v>
      </c>
      <c r="O486" s="1">
        <v>950</v>
      </c>
      <c r="P486" s="1">
        <f t="shared" si="42"/>
        <v>4750</v>
      </c>
      <c r="Q486" s="1">
        <v>15</v>
      </c>
      <c r="R486" s="1">
        <f t="shared" si="43"/>
        <v>712.5</v>
      </c>
      <c r="S486" s="1">
        <f t="shared" si="44"/>
        <v>4037.5</v>
      </c>
      <c r="T486" s="1">
        <v>0.62</v>
      </c>
      <c r="U486" s="1">
        <f t="shared" si="45"/>
        <v>2503.25</v>
      </c>
      <c r="V486" s="1">
        <f t="shared" si="46"/>
        <v>1534.25</v>
      </c>
      <c r="W486" s="4">
        <f t="shared" si="47"/>
        <v>0.38</v>
      </c>
      <c r="X486" s="1" t="s">
        <v>39</v>
      </c>
      <c r="Y486" s="1" t="s">
        <v>57</v>
      </c>
      <c r="Z486" s="1" t="s">
        <v>41</v>
      </c>
      <c r="AA486" s="2">
        <v>45810</v>
      </c>
      <c r="AB486" s="1">
        <v>4</v>
      </c>
      <c r="AC486" s="9" t="s">
        <v>42</v>
      </c>
    </row>
    <row r="487" spans="1:29">
      <c r="A487" s="11" t="s">
        <v>1043</v>
      </c>
      <c r="B487" s="2">
        <v>45808</v>
      </c>
      <c r="C487" s="1">
        <v>2025</v>
      </c>
      <c r="D487" s="1" t="s">
        <v>904</v>
      </c>
      <c r="E487" s="1" t="s">
        <v>753</v>
      </c>
      <c r="F487" s="1" t="s">
        <v>99</v>
      </c>
      <c r="G487" s="1" t="s">
        <v>290</v>
      </c>
      <c r="H487" s="1" t="s">
        <v>89</v>
      </c>
      <c r="I487" s="1" t="s">
        <v>291</v>
      </c>
      <c r="J487" s="1" t="s">
        <v>228</v>
      </c>
      <c r="K487" s="1" t="s">
        <v>78</v>
      </c>
      <c r="L487" s="1" t="s">
        <v>79</v>
      </c>
      <c r="M487" s="1" t="s">
        <v>224</v>
      </c>
      <c r="N487" s="1">
        <v>1</v>
      </c>
      <c r="O487" s="1">
        <v>440</v>
      </c>
      <c r="P487" s="1">
        <f t="shared" si="42"/>
        <v>440</v>
      </c>
      <c r="Q487" s="1">
        <v>0</v>
      </c>
      <c r="R487" s="1">
        <f t="shared" si="43"/>
        <v>0</v>
      </c>
      <c r="S487" s="1">
        <f t="shared" si="44"/>
        <v>440</v>
      </c>
      <c r="T487" s="1">
        <v>0.45</v>
      </c>
      <c r="U487" s="1">
        <f t="shared" si="45"/>
        <v>198</v>
      </c>
      <c r="V487" s="1">
        <f t="shared" si="46"/>
        <v>242</v>
      </c>
      <c r="W487" s="4">
        <f t="shared" si="47"/>
        <v>0.55000000000000004</v>
      </c>
      <c r="X487" s="1" t="s">
        <v>92</v>
      </c>
      <c r="Y487" s="1" t="s">
        <v>57</v>
      </c>
      <c r="Z487" s="1" t="s">
        <v>51</v>
      </c>
      <c r="AA487" s="2">
        <v>45812</v>
      </c>
      <c r="AB487" s="1"/>
      <c r="AC487" s="9" t="s">
        <v>42</v>
      </c>
    </row>
    <row r="488" spans="1:29">
      <c r="A488" s="11" t="s">
        <v>1044</v>
      </c>
      <c r="B488" s="2">
        <v>45808</v>
      </c>
      <c r="C488" s="1">
        <v>2025</v>
      </c>
      <c r="D488" s="1" t="s">
        <v>904</v>
      </c>
      <c r="E488" s="1" t="s">
        <v>753</v>
      </c>
      <c r="F488" s="1" t="s">
        <v>99</v>
      </c>
      <c r="G488" s="1" t="s">
        <v>1045</v>
      </c>
      <c r="H488" s="1" t="s">
        <v>33</v>
      </c>
      <c r="I488" s="1" t="s">
        <v>242</v>
      </c>
      <c r="J488" s="1" t="s">
        <v>164</v>
      </c>
      <c r="K488" s="1" t="s">
        <v>130</v>
      </c>
      <c r="L488" s="1" t="s">
        <v>112</v>
      </c>
      <c r="M488" s="1" t="s">
        <v>653</v>
      </c>
      <c r="N488" s="1">
        <v>3</v>
      </c>
      <c r="O488" s="1">
        <v>8200</v>
      </c>
      <c r="P488" s="1">
        <f t="shared" si="42"/>
        <v>24600</v>
      </c>
      <c r="Q488" s="1">
        <v>0</v>
      </c>
      <c r="R488" s="1">
        <f t="shared" si="43"/>
        <v>0</v>
      </c>
      <c r="S488" s="1">
        <f t="shared" si="44"/>
        <v>24600</v>
      </c>
      <c r="T488" s="1">
        <v>0.57999999999999996</v>
      </c>
      <c r="U488" s="1">
        <f t="shared" si="45"/>
        <v>14267.999999999998</v>
      </c>
      <c r="V488" s="1">
        <f t="shared" si="46"/>
        <v>10332.000000000002</v>
      </c>
      <c r="W488" s="4">
        <f t="shared" si="47"/>
        <v>0.4200000000000001</v>
      </c>
      <c r="X488" s="1" t="s">
        <v>56</v>
      </c>
      <c r="Y488" s="1" t="s">
        <v>40</v>
      </c>
      <c r="Z488" s="1" t="s">
        <v>41</v>
      </c>
      <c r="AA488" s="2">
        <v>45815</v>
      </c>
      <c r="AB488" s="1">
        <v>5</v>
      </c>
      <c r="AC488" s="9" t="s">
        <v>42</v>
      </c>
    </row>
    <row r="489" spans="1:29">
      <c r="A489" s="11" t="s">
        <v>1046</v>
      </c>
      <c r="B489" s="2">
        <v>45808</v>
      </c>
      <c r="C489" s="1">
        <v>2025</v>
      </c>
      <c r="D489" s="1" t="s">
        <v>904</v>
      </c>
      <c r="E489" s="1" t="s">
        <v>753</v>
      </c>
      <c r="F489" s="1" t="s">
        <v>99</v>
      </c>
      <c r="G489" s="1" t="s">
        <v>511</v>
      </c>
      <c r="H489" s="1" t="s">
        <v>33</v>
      </c>
      <c r="I489" s="1" t="s">
        <v>512</v>
      </c>
      <c r="J489" s="1" t="s">
        <v>77</v>
      </c>
      <c r="K489" s="1" t="s">
        <v>78</v>
      </c>
      <c r="L489" s="1" t="s">
        <v>63</v>
      </c>
      <c r="M489" s="1" t="s">
        <v>109</v>
      </c>
      <c r="N489" s="1">
        <v>1</v>
      </c>
      <c r="O489" s="1">
        <v>860</v>
      </c>
      <c r="P489" s="1">
        <f t="shared" si="42"/>
        <v>860</v>
      </c>
      <c r="Q489" s="1">
        <v>20</v>
      </c>
      <c r="R489" s="1">
        <f t="shared" si="43"/>
        <v>172</v>
      </c>
      <c r="S489" s="1">
        <f t="shared" si="44"/>
        <v>688</v>
      </c>
      <c r="T489" s="1">
        <v>0.35</v>
      </c>
      <c r="U489" s="1">
        <f t="shared" si="45"/>
        <v>240.79999999999998</v>
      </c>
      <c r="V489" s="1">
        <f t="shared" si="46"/>
        <v>447.20000000000005</v>
      </c>
      <c r="W489" s="4">
        <f t="shared" si="47"/>
        <v>0.65</v>
      </c>
      <c r="X489" s="1" t="s">
        <v>92</v>
      </c>
      <c r="Y489" s="1" t="s">
        <v>57</v>
      </c>
      <c r="Z489" s="1" t="s">
        <v>120</v>
      </c>
      <c r="AA489" s="1"/>
      <c r="AB489" s="1"/>
      <c r="AC489" s="9" t="s">
        <v>42</v>
      </c>
    </row>
    <row r="490" spans="1:29">
      <c r="A490" s="11" t="s">
        <v>1047</v>
      </c>
      <c r="B490" s="2">
        <v>45808</v>
      </c>
      <c r="C490" s="1">
        <v>2025</v>
      </c>
      <c r="D490" s="1" t="s">
        <v>904</v>
      </c>
      <c r="E490" s="1" t="s">
        <v>753</v>
      </c>
      <c r="F490" s="1" t="s">
        <v>99</v>
      </c>
      <c r="G490" s="1" t="s">
        <v>339</v>
      </c>
      <c r="H490" s="1" t="s">
        <v>89</v>
      </c>
      <c r="I490" s="1" t="s">
        <v>60</v>
      </c>
      <c r="J490" s="1" t="s">
        <v>61</v>
      </c>
      <c r="K490" s="1" t="s">
        <v>62</v>
      </c>
      <c r="L490" s="1" t="s">
        <v>150</v>
      </c>
      <c r="M490" s="1" t="s">
        <v>962</v>
      </c>
      <c r="N490" s="1">
        <v>5</v>
      </c>
      <c r="O490" s="1">
        <v>9250</v>
      </c>
      <c r="P490" s="1">
        <f t="shared" si="42"/>
        <v>46250</v>
      </c>
      <c r="Q490" s="1">
        <v>30</v>
      </c>
      <c r="R490" s="1">
        <f t="shared" si="43"/>
        <v>13875</v>
      </c>
      <c r="S490" s="1">
        <f t="shared" si="44"/>
        <v>32375</v>
      </c>
      <c r="T490" s="1">
        <v>0.52</v>
      </c>
      <c r="U490" s="1">
        <f t="shared" si="45"/>
        <v>16835</v>
      </c>
      <c r="V490" s="1">
        <f t="shared" si="46"/>
        <v>15540</v>
      </c>
      <c r="W490" s="4">
        <f t="shared" si="47"/>
        <v>0.48</v>
      </c>
      <c r="X490" s="1" t="s">
        <v>56</v>
      </c>
      <c r="Y490" s="1" t="s">
        <v>72</v>
      </c>
      <c r="Z490" s="1" t="s">
        <v>120</v>
      </c>
      <c r="AA490" s="1"/>
      <c r="AB490" s="1"/>
      <c r="AC490" s="9" t="s">
        <v>42</v>
      </c>
    </row>
    <row r="491" spans="1:29">
      <c r="A491" s="11" t="s">
        <v>1048</v>
      </c>
      <c r="B491" s="2">
        <v>45809</v>
      </c>
      <c r="C491" s="1">
        <v>2025</v>
      </c>
      <c r="D491" s="1" t="s">
        <v>1049</v>
      </c>
      <c r="E491" s="1" t="s">
        <v>753</v>
      </c>
      <c r="F491" s="1" t="s">
        <v>126</v>
      </c>
      <c r="G491" s="1" t="s">
        <v>1050</v>
      </c>
      <c r="H491" s="1" t="s">
        <v>33</v>
      </c>
      <c r="I491" s="1" t="s">
        <v>46</v>
      </c>
      <c r="J491" s="1" t="s">
        <v>47</v>
      </c>
      <c r="K491" s="1" t="s">
        <v>48</v>
      </c>
      <c r="L491" s="1" t="s">
        <v>37</v>
      </c>
      <c r="M491" s="1" t="s">
        <v>540</v>
      </c>
      <c r="N491" s="1">
        <v>2</v>
      </c>
      <c r="O491" s="1">
        <v>1250</v>
      </c>
      <c r="P491" s="1">
        <f t="shared" si="42"/>
        <v>2500</v>
      </c>
      <c r="Q491" s="1">
        <v>10</v>
      </c>
      <c r="R491" s="1">
        <f t="shared" si="43"/>
        <v>250</v>
      </c>
      <c r="S491" s="1">
        <f t="shared" si="44"/>
        <v>2250</v>
      </c>
      <c r="T491" s="1">
        <v>0.47</v>
      </c>
      <c r="U491" s="1">
        <f t="shared" si="45"/>
        <v>1057.5</v>
      </c>
      <c r="V491" s="1">
        <f t="shared" si="46"/>
        <v>1192.5</v>
      </c>
      <c r="W491" s="4">
        <f t="shared" si="47"/>
        <v>0.53</v>
      </c>
      <c r="X491" s="1" t="s">
        <v>92</v>
      </c>
      <c r="Y491" s="1" t="s">
        <v>57</v>
      </c>
      <c r="Z491" s="1" t="s">
        <v>41</v>
      </c>
      <c r="AA491" s="2">
        <v>45812</v>
      </c>
      <c r="AB491" s="1">
        <v>5</v>
      </c>
      <c r="AC491" s="9" t="s">
        <v>42</v>
      </c>
    </row>
    <row r="492" spans="1:29">
      <c r="A492" s="11" t="s">
        <v>1051</v>
      </c>
      <c r="B492" s="2">
        <v>45809</v>
      </c>
      <c r="C492" s="1">
        <v>2025</v>
      </c>
      <c r="D492" s="1" t="s">
        <v>1049</v>
      </c>
      <c r="E492" s="1" t="s">
        <v>753</v>
      </c>
      <c r="F492" s="1" t="s">
        <v>126</v>
      </c>
      <c r="G492" s="1" t="s">
        <v>1052</v>
      </c>
      <c r="H492" s="1" t="s">
        <v>89</v>
      </c>
      <c r="I492" s="1" t="s">
        <v>355</v>
      </c>
      <c r="J492" s="1" t="s">
        <v>135</v>
      </c>
      <c r="K492" s="1" t="s">
        <v>36</v>
      </c>
      <c r="L492" s="1" t="s">
        <v>112</v>
      </c>
      <c r="M492" s="1" t="s">
        <v>450</v>
      </c>
      <c r="N492" s="1">
        <v>4</v>
      </c>
      <c r="O492" s="1">
        <v>65860</v>
      </c>
      <c r="P492" s="1">
        <f t="shared" si="42"/>
        <v>263440</v>
      </c>
      <c r="Q492" s="1">
        <v>0</v>
      </c>
      <c r="R492" s="1">
        <f t="shared" si="43"/>
        <v>0</v>
      </c>
      <c r="S492" s="1">
        <f t="shared" si="44"/>
        <v>263440</v>
      </c>
      <c r="T492" s="1">
        <v>0.57999999999999996</v>
      </c>
      <c r="U492" s="1">
        <f t="shared" si="45"/>
        <v>152795.19999999998</v>
      </c>
      <c r="V492" s="1">
        <f t="shared" si="46"/>
        <v>110644.80000000002</v>
      </c>
      <c r="W492" s="4">
        <f t="shared" si="47"/>
        <v>0.42000000000000004</v>
      </c>
      <c r="X492" s="1" t="s">
        <v>65</v>
      </c>
      <c r="Y492" s="1" t="s">
        <v>81</v>
      </c>
      <c r="Z492" s="1" t="s">
        <v>41</v>
      </c>
      <c r="AA492" s="2">
        <v>45813</v>
      </c>
      <c r="AB492" s="1">
        <v>3</v>
      </c>
      <c r="AC492" s="9" t="s">
        <v>42</v>
      </c>
    </row>
    <row r="493" spans="1:29">
      <c r="A493" s="11" t="s">
        <v>1053</v>
      </c>
      <c r="B493" s="2">
        <v>45809</v>
      </c>
      <c r="C493" s="1">
        <v>2025</v>
      </c>
      <c r="D493" s="1" t="s">
        <v>1049</v>
      </c>
      <c r="E493" s="1" t="s">
        <v>753</v>
      </c>
      <c r="F493" s="1" t="s">
        <v>126</v>
      </c>
      <c r="G493" s="1" t="s">
        <v>257</v>
      </c>
      <c r="H493" s="1" t="s">
        <v>33</v>
      </c>
      <c r="I493" s="1" t="s">
        <v>258</v>
      </c>
      <c r="J493" s="1" t="s">
        <v>117</v>
      </c>
      <c r="K493" s="1" t="s">
        <v>118</v>
      </c>
      <c r="L493" s="1" t="s">
        <v>179</v>
      </c>
      <c r="M493" s="1" t="s">
        <v>463</v>
      </c>
      <c r="N493" s="1">
        <v>4</v>
      </c>
      <c r="O493" s="1">
        <v>8520</v>
      </c>
      <c r="P493" s="1">
        <f t="shared" si="42"/>
        <v>34080</v>
      </c>
      <c r="Q493" s="1">
        <v>15</v>
      </c>
      <c r="R493" s="1">
        <f t="shared" si="43"/>
        <v>5112</v>
      </c>
      <c r="S493" s="1">
        <f t="shared" si="44"/>
        <v>28968</v>
      </c>
      <c r="T493" s="1">
        <v>0.48</v>
      </c>
      <c r="U493" s="1">
        <f t="shared" si="45"/>
        <v>13904.64</v>
      </c>
      <c r="V493" s="1">
        <f t="shared" si="46"/>
        <v>15063.36</v>
      </c>
      <c r="W493" s="4">
        <f t="shared" si="47"/>
        <v>0.52</v>
      </c>
      <c r="X493" s="1" t="s">
        <v>65</v>
      </c>
      <c r="Y493" s="1" t="s">
        <v>57</v>
      </c>
      <c r="Z493" s="1" t="s">
        <v>66</v>
      </c>
      <c r="AA493" s="1"/>
      <c r="AB493" s="1"/>
      <c r="AC493" s="9" t="s">
        <v>42</v>
      </c>
    </row>
    <row r="494" spans="1:29">
      <c r="A494" s="11" t="s">
        <v>1054</v>
      </c>
      <c r="B494" s="2">
        <v>45809</v>
      </c>
      <c r="C494" s="1">
        <v>2025</v>
      </c>
      <c r="D494" s="1" t="s">
        <v>1049</v>
      </c>
      <c r="E494" s="1" t="s">
        <v>753</v>
      </c>
      <c r="F494" s="1" t="s">
        <v>126</v>
      </c>
      <c r="G494" s="1" t="s">
        <v>596</v>
      </c>
      <c r="H494" s="1" t="s">
        <v>33</v>
      </c>
      <c r="I494" s="1" t="s">
        <v>466</v>
      </c>
      <c r="J494" s="1" t="s">
        <v>316</v>
      </c>
      <c r="K494" s="1" t="s">
        <v>62</v>
      </c>
      <c r="L494" s="1" t="s">
        <v>112</v>
      </c>
      <c r="M494" s="1" t="s">
        <v>806</v>
      </c>
      <c r="N494" s="1">
        <v>5</v>
      </c>
      <c r="O494" s="1">
        <v>26550</v>
      </c>
      <c r="P494" s="1">
        <f t="shared" si="42"/>
        <v>132750</v>
      </c>
      <c r="Q494" s="1">
        <v>25</v>
      </c>
      <c r="R494" s="1">
        <f t="shared" si="43"/>
        <v>33187.5</v>
      </c>
      <c r="S494" s="1">
        <f t="shared" si="44"/>
        <v>99562.5</v>
      </c>
      <c r="T494" s="1">
        <v>0.57999999999999996</v>
      </c>
      <c r="U494" s="1">
        <f t="shared" si="45"/>
        <v>57746.249999999993</v>
      </c>
      <c r="V494" s="1">
        <f t="shared" si="46"/>
        <v>41816.250000000007</v>
      </c>
      <c r="W494" s="4">
        <f t="shared" si="47"/>
        <v>0.4200000000000001</v>
      </c>
      <c r="X494" s="1" t="s">
        <v>147</v>
      </c>
      <c r="Y494" s="1" t="s">
        <v>81</v>
      </c>
      <c r="Z494" s="1" t="s">
        <v>41</v>
      </c>
      <c r="AA494" s="2">
        <v>45811</v>
      </c>
      <c r="AB494" s="1">
        <v>5</v>
      </c>
      <c r="AC494" s="9" t="s">
        <v>42</v>
      </c>
    </row>
    <row r="495" spans="1:29">
      <c r="A495" s="11" t="s">
        <v>1055</v>
      </c>
      <c r="B495" s="2">
        <v>45810</v>
      </c>
      <c r="C495" s="1">
        <v>2025</v>
      </c>
      <c r="D495" s="1" t="s">
        <v>1049</v>
      </c>
      <c r="E495" s="1" t="s">
        <v>753</v>
      </c>
      <c r="F495" s="1" t="s">
        <v>142</v>
      </c>
      <c r="G495" s="1" t="s">
        <v>531</v>
      </c>
      <c r="H495" s="1" t="s">
        <v>33</v>
      </c>
      <c r="I495" s="1" t="s">
        <v>134</v>
      </c>
      <c r="J495" s="1" t="s">
        <v>135</v>
      </c>
      <c r="K495" s="1" t="s">
        <v>36</v>
      </c>
      <c r="L495" s="1" t="s">
        <v>63</v>
      </c>
      <c r="M495" s="1" t="s">
        <v>367</v>
      </c>
      <c r="N495" s="1">
        <v>3</v>
      </c>
      <c r="O495" s="1">
        <v>330</v>
      </c>
      <c r="P495" s="1">
        <f t="shared" si="42"/>
        <v>990</v>
      </c>
      <c r="Q495" s="1">
        <v>10</v>
      </c>
      <c r="R495" s="1">
        <f t="shared" si="43"/>
        <v>99</v>
      </c>
      <c r="S495" s="1">
        <f t="shared" si="44"/>
        <v>891</v>
      </c>
      <c r="T495" s="1">
        <v>0.35</v>
      </c>
      <c r="U495" s="1">
        <f t="shared" si="45"/>
        <v>311.84999999999997</v>
      </c>
      <c r="V495" s="1">
        <f t="shared" si="46"/>
        <v>579.15000000000009</v>
      </c>
      <c r="W495" s="4">
        <f t="shared" si="47"/>
        <v>0.65000000000000013</v>
      </c>
      <c r="X495" s="1" t="s">
        <v>104</v>
      </c>
      <c r="Y495" s="1" t="s">
        <v>40</v>
      </c>
      <c r="Z495" s="1" t="s">
        <v>51</v>
      </c>
      <c r="AA495" s="2">
        <v>45817</v>
      </c>
      <c r="AB495" s="1"/>
      <c r="AC495" s="9" t="s">
        <v>42</v>
      </c>
    </row>
    <row r="496" spans="1:29">
      <c r="A496" s="11" t="s">
        <v>1056</v>
      </c>
      <c r="B496" s="2">
        <v>45810</v>
      </c>
      <c r="C496" s="1">
        <v>2025</v>
      </c>
      <c r="D496" s="1" t="s">
        <v>1049</v>
      </c>
      <c r="E496" s="1" t="s">
        <v>753</v>
      </c>
      <c r="F496" s="1" t="s">
        <v>142</v>
      </c>
      <c r="G496" s="1" t="s">
        <v>106</v>
      </c>
      <c r="H496" s="1" t="s">
        <v>89</v>
      </c>
      <c r="I496" s="1" t="s">
        <v>107</v>
      </c>
      <c r="J496" s="1" t="s">
        <v>108</v>
      </c>
      <c r="K496" s="1" t="s">
        <v>62</v>
      </c>
      <c r="L496" s="1" t="s">
        <v>79</v>
      </c>
      <c r="M496" s="1" t="s">
        <v>388</v>
      </c>
      <c r="N496" s="1">
        <v>5</v>
      </c>
      <c r="O496" s="1">
        <v>4730</v>
      </c>
      <c r="P496" s="1">
        <f t="shared" si="42"/>
        <v>23650</v>
      </c>
      <c r="Q496" s="1">
        <v>0</v>
      </c>
      <c r="R496" s="1">
        <f t="shared" si="43"/>
        <v>0</v>
      </c>
      <c r="S496" s="1">
        <f t="shared" si="44"/>
        <v>23650</v>
      </c>
      <c r="T496" s="1">
        <v>0.45</v>
      </c>
      <c r="U496" s="1">
        <f t="shared" si="45"/>
        <v>10642.5</v>
      </c>
      <c r="V496" s="1">
        <f t="shared" si="46"/>
        <v>13007.5</v>
      </c>
      <c r="W496" s="4">
        <f t="shared" si="47"/>
        <v>0.55000000000000004</v>
      </c>
      <c r="X496" s="1" t="s">
        <v>65</v>
      </c>
      <c r="Y496" s="1" t="s">
        <v>72</v>
      </c>
      <c r="Z496" s="1" t="s">
        <v>41</v>
      </c>
      <c r="AA496" s="2">
        <v>45811</v>
      </c>
      <c r="AB496" s="1">
        <v>3</v>
      </c>
      <c r="AC496" s="9" t="s">
        <v>42</v>
      </c>
    </row>
    <row r="497" spans="1:29">
      <c r="A497" s="11" t="s">
        <v>1057</v>
      </c>
      <c r="B497" s="2">
        <v>45810</v>
      </c>
      <c r="C497" s="1">
        <v>2025</v>
      </c>
      <c r="D497" s="1" t="s">
        <v>1049</v>
      </c>
      <c r="E497" s="1" t="s">
        <v>753</v>
      </c>
      <c r="F497" s="1" t="s">
        <v>142</v>
      </c>
      <c r="G497" s="1" t="s">
        <v>1058</v>
      </c>
      <c r="H497" s="1" t="s">
        <v>89</v>
      </c>
      <c r="I497" s="1" t="s">
        <v>54</v>
      </c>
      <c r="J497" s="1" t="s">
        <v>55</v>
      </c>
      <c r="K497" s="1" t="s">
        <v>36</v>
      </c>
      <c r="L497" s="1" t="s">
        <v>79</v>
      </c>
      <c r="M497" s="1" t="s">
        <v>184</v>
      </c>
      <c r="N497" s="1">
        <v>4</v>
      </c>
      <c r="O497" s="1">
        <v>3930</v>
      </c>
      <c r="P497" s="1">
        <f t="shared" si="42"/>
        <v>15720</v>
      </c>
      <c r="Q497" s="1">
        <v>30</v>
      </c>
      <c r="R497" s="1">
        <f t="shared" si="43"/>
        <v>4716</v>
      </c>
      <c r="S497" s="1">
        <f t="shared" si="44"/>
        <v>11004</v>
      </c>
      <c r="T497" s="1">
        <v>0.45</v>
      </c>
      <c r="U497" s="1">
        <f t="shared" si="45"/>
        <v>4951.8</v>
      </c>
      <c r="V497" s="1">
        <f t="shared" si="46"/>
        <v>6052.2</v>
      </c>
      <c r="W497" s="4">
        <f t="shared" si="47"/>
        <v>0.54999999999999993</v>
      </c>
      <c r="X497" s="1" t="s">
        <v>56</v>
      </c>
      <c r="Y497" s="1" t="s">
        <v>57</v>
      </c>
      <c r="Z497" s="1" t="s">
        <v>41</v>
      </c>
      <c r="AA497" s="2">
        <v>45813</v>
      </c>
      <c r="AB497" s="1">
        <v>4</v>
      </c>
      <c r="AC497" s="9" t="s">
        <v>42</v>
      </c>
    </row>
    <row r="498" spans="1:29">
      <c r="A498" s="11" t="s">
        <v>1059</v>
      </c>
      <c r="B498" s="2">
        <v>45810</v>
      </c>
      <c r="C498" s="1">
        <v>2025</v>
      </c>
      <c r="D498" s="1" t="s">
        <v>1049</v>
      </c>
      <c r="E498" s="1" t="s">
        <v>753</v>
      </c>
      <c r="F498" s="1" t="s">
        <v>142</v>
      </c>
      <c r="G498" s="1" t="s">
        <v>304</v>
      </c>
      <c r="H498" s="1" t="s">
        <v>89</v>
      </c>
      <c r="I498" s="1" t="s">
        <v>154</v>
      </c>
      <c r="J498" s="1" t="s">
        <v>155</v>
      </c>
      <c r="K498" s="1" t="s">
        <v>48</v>
      </c>
      <c r="L498" s="1" t="s">
        <v>150</v>
      </c>
      <c r="M498" s="1" t="s">
        <v>229</v>
      </c>
      <c r="N498" s="1">
        <v>1</v>
      </c>
      <c r="O498" s="1">
        <v>5830</v>
      </c>
      <c r="P498" s="1">
        <f t="shared" si="42"/>
        <v>5830</v>
      </c>
      <c r="Q498" s="1">
        <v>25</v>
      </c>
      <c r="R498" s="1">
        <f t="shared" si="43"/>
        <v>1457.5</v>
      </c>
      <c r="S498" s="1">
        <f t="shared" si="44"/>
        <v>4372.5</v>
      </c>
      <c r="T498" s="1">
        <v>0.52</v>
      </c>
      <c r="U498" s="1">
        <f t="shared" si="45"/>
        <v>2273.7000000000003</v>
      </c>
      <c r="V498" s="1">
        <f t="shared" si="46"/>
        <v>2098.7999999999997</v>
      </c>
      <c r="W498" s="4">
        <f t="shared" si="47"/>
        <v>0.47999999999999993</v>
      </c>
      <c r="X498" s="1" t="s">
        <v>147</v>
      </c>
      <c r="Y498" s="1" t="s">
        <v>72</v>
      </c>
      <c r="Z498" s="1" t="s">
        <v>41</v>
      </c>
      <c r="AA498" s="2">
        <v>45814</v>
      </c>
      <c r="AB498" s="1">
        <v>3</v>
      </c>
      <c r="AC498" s="9" t="s">
        <v>42</v>
      </c>
    </row>
    <row r="499" spans="1:29">
      <c r="A499" s="11" t="s">
        <v>1060</v>
      </c>
      <c r="B499" s="2">
        <v>45810</v>
      </c>
      <c r="C499" s="1">
        <v>2025</v>
      </c>
      <c r="D499" s="1" t="s">
        <v>1049</v>
      </c>
      <c r="E499" s="1" t="s">
        <v>753</v>
      </c>
      <c r="F499" s="1" t="s">
        <v>142</v>
      </c>
      <c r="G499" s="1" t="s">
        <v>596</v>
      </c>
      <c r="H499" s="1" t="s">
        <v>33</v>
      </c>
      <c r="I499" s="1" t="s">
        <v>466</v>
      </c>
      <c r="J499" s="1" t="s">
        <v>316</v>
      </c>
      <c r="K499" s="1" t="s">
        <v>62</v>
      </c>
      <c r="L499" s="1" t="s">
        <v>85</v>
      </c>
      <c r="M499" s="1" t="s">
        <v>343</v>
      </c>
      <c r="N499" s="1">
        <v>3</v>
      </c>
      <c r="O499" s="1">
        <v>1480</v>
      </c>
      <c r="P499" s="1">
        <f t="shared" si="42"/>
        <v>4440</v>
      </c>
      <c r="Q499" s="1">
        <v>0</v>
      </c>
      <c r="R499" s="1">
        <f t="shared" si="43"/>
        <v>0</v>
      </c>
      <c r="S499" s="1">
        <f t="shared" si="44"/>
        <v>4440</v>
      </c>
      <c r="T499" s="1">
        <v>0.5</v>
      </c>
      <c r="U499" s="1">
        <f t="shared" si="45"/>
        <v>2220</v>
      </c>
      <c r="V499" s="1">
        <f t="shared" si="46"/>
        <v>2220</v>
      </c>
      <c r="W499" s="4">
        <f t="shared" si="47"/>
        <v>0.5</v>
      </c>
      <c r="X499" s="1" t="s">
        <v>39</v>
      </c>
      <c r="Y499" s="1" t="s">
        <v>40</v>
      </c>
      <c r="Z499" s="1" t="s">
        <v>41</v>
      </c>
      <c r="AA499" s="2">
        <v>45816</v>
      </c>
      <c r="AB499" s="1">
        <v>5</v>
      </c>
      <c r="AC499" s="9" t="s">
        <v>42</v>
      </c>
    </row>
    <row r="500" spans="1:29">
      <c r="A500" s="11" t="s">
        <v>1061</v>
      </c>
      <c r="B500" s="2">
        <v>45810</v>
      </c>
      <c r="C500" s="1">
        <v>2025</v>
      </c>
      <c r="D500" s="1" t="s">
        <v>1049</v>
      </c>
      <c r="E500" s="1" t="s">
        <v>753</v>
      </c>
      <c r="F500" s="1" t="s">
        <v>142</v>
      </c>
      <c r="G500" s="1" t="s">
        <v>487</v>
      </c>
      <c r="H500" s="1" t="s">
        <v>89</v>
      </c>
      <c r="I500" s="1" t="s">
        <v>264</v>
      </c>
      <c r="J500" s="1" t="s">
        <v>265</v>
      </c>
      <c r="K500" s="1" t="s">
        <v>78</v>
      </c>
      <c r="L500" s="1" t="s">
        <v>79</v>
      </c>
      <c r="M500" s="1" t="s">
        <v>184</v>
      </c>
      <c r="N500" s="1">
        <v>5</v>
      </c>
      <c r="O500" s="1">
        <v>4390</v>
      </c>
      <c r="P500" s="1">
        <f t="shared" si="42"/>
        <v>21950</v>
      </c>
      <c r="Q500" s="1">
        <v>0</v>
      </c>
      <c r="R500" s="1">
        <f t="shared" si="43"/>
        <v>0</v>
      </c>
      <c r="S500" s="1">
        <f t="shared" si="44"/>
        <v>21950</v>
      </c>
      <c r="T500" s="1">
        <v>0.45</v>
      </c>
      <c r="U500" s="1">
        <f t="shared" si="45"/>
        <v>9877.5</v>
      </c>
      <c r="V500" s="1">
        <f t="shared" si="46"/>
        <v>12072.5</v>
      </c>
      <c r="W500" s="4">
        <f t="shared" si="47"/>
        <v>0.55000000000000004</v>
      </c>
      <c r="X500" s="1" t="s">
        <v>147</v>
      </c>
      <c r="Y500" s="1" t="s">
        <v>72</v>
      </c>
      <c r="Z500" s="1" t="s">
        <v>41</v>
      </c>
      <c r="AA500" s="2">
        <v>45813</v>
      </c>
      <c r="AB500" s="1">
        <v>5</v>
      </c>
      <c r="AC500" s="9" t="s">
        <v>42</v>
      </c>
    </row>
    <row r="501" spans="1:29">
      <c r="A501" s="11" t="s">
        <v>1062</v>
      </c>
      <c r="B501" s="2">
        <v>45811</v>
      </c>
      <c r="C501" s="1">
        <v>2025</v>
      </c>
      <c r="D501" s="1" t="s">
        <v>1049</v>
      </c>
      <c r="E501" s="1" t="s">
        <v>753</v>
      </c>
      <c r="F501" s="1" t="s">
        <v>167</v>
      </c>
      <c r="G501" s="1" t="s">
        <v>1050</v>
      </c>
      <c r="H501" s="1" t="s">
        <v>33</v>
      </c>
      <c r="I501" s="1" t="s">
        <v>46</v>
      </c>
      <c r="J501" s="1" t="s">
        <v>47</v>
      </c>
      <c r="K501" s="1" t="s">
        <v>48</v>
      </c>
      <c r="L501" s="1" t="s">
        <v>112</v>
      </c>
      <c r="M501" s="1" t="s">
        <v>806</v>
      </c>
      <c r="N501" s="1">
        <v>1</v>
      </c>
      <c r="O501" s="1">
        <v>16080</v>
      </c>
      <c r="P501" s="1">
        <f t="shared" si="42"/>
        <v>16080</v>
      </c>
      <c r="Q501" s="1">
        <v>10</v>
      </c>
      <c r="R501" s="1">
        <f t="shared" si="43"/>
        <v>1608</v>
      </c>
      <c r="S501" s="1">
        <f t="shared" si="44"/>
        <v>14472</v>
      </c>
      <c r="T501" s="1">
        <v>0.57999999999999996</v>
      </c>
      <c r="U501" s="1">
        <f t="shared" si="45"/>
        <v>8393.76</v>
      </c>
      <c r="V501" s="1">
        <f t="shared" si="46"/>
        <v>6078.24</v>
      </c>
      <c r="W501" s="4">
        <f t="shared" si="47"/>
        <v>0.42</v>
      </c>
      <c r="X501" s="1" t="s">
        <v>50</v>
      </c>
      <c r="Y501" s="1" t="s">
        <v>57</v>
      </c>
      <c r="Z501" s="1" t="s">
        <v>41</v>
      </c>
      <c r="AA501" s="2">
        <v>45817</v>
      </c>
      <c r="AB501" s="1">
        <v>4</v>
      </c>
      <c r="AC501" s="9" t="s">
        <v>42</v>
      </c>
    </row>
    <row r="502" spans="1:29">
      <c r="A502" s="11" t="s">
        <v>1063</v>
      </c>
      <c r="B502" s="2">
        <v>45811</v>
      </c>
      <c r="C502" s="1">
        <v>2025</v>
      </c>
      <c r="D502" s="1" t="s">
        <v>1049</v>
      </c>
      <c r="E502" s="1" t="s">
        <v>753</v>
      </c>
      <c r="F502" s="1" t="s">
        <v>167</v>
      </c>
      <c r="G502" s="1" t="s">
        <v>501</v>
      </c>
      <c r="H502" s="1" t="s">
        <v>33</v>
      </c>
      <c r="I502" s="1" t="s">
        <v>183</v>
      </c>
      <c r="J502" s="1" t="s">
        <v>102</v>
      </c>
      <c r="K502" s="1" t="s">
        <v>36</v>
      </c>
      <c r="L502" s="1" t="s">
        <v>112</v>
      </c>
      <c r="M502" s="1" t="s">
        <v>221</v>
      </c>
      <c r="N502" s="1">
        <v>5</v>
      </c>
      <c r="O502" s="1">
        <v>39390</v>
      </c>
      <c r="P502" s="1">
        <f t="shared" si="42"/>
        <v>196950</v>
      </c>
      <c r="Q502" s="1">
        <v>5</v>
      </c>
      <c r="R502" s="1">
        <f t="shared" si="43"/>
        <v>9847.5</v>
      </c>
      <c r="S502" s="1">
        <f t="shared" si="44"/>
        <v>187102.5</v>
      </c>
      <c r="T502" s="1">
        <v>0.57999999999999996</v>
      </c>
      <c r="U502" s="1">
        <f t="shared" si="45"/>
        <v>108519.45</v>
      </c>
      <c r="V502" s="1">
        <f t="shared" si="46"/>
        <v>78583.05</v>
      </c>
      <c r="W502" s="4">
        <f t="shared" si="47"/>
        <v>0.42000000000000004</v>
      </c>
      <c r="X502" s="1" t="s">
        <v>56</v>
      </c>
      <c r="Y502" s="1" t="s">
        <v>72</v>
      </c>
      <c r="Z502" s="1" t="s">
        <v>41</v>
      </c>
      <c r="AA502" s="2">
        <v>45816</v>
      </c>
      <c r="AB502" s="1">
        <v>5</v>
      </c>
      <c r="AC502" s="9" t="s">
        <v>42</v>
      </c>
    </row>
    <row r="503" spans="1:29">
      <c r="A503" s="11" t="s">
        <v>1064</v>
      </c>
      <c r="B503" s="2">
        <v>45811</v>
      </c>
      <c r="C503" s="1">
        <v>2025</v>
      </c>
      <c r="D503" s="1" t="s">
        <v>1049</v>
      </c>
      <c r="E503" s="1" t="s">
        <v>753</v>
      </c>
      <c r="F503" s="1" t="s">
        <v>167</v>
      </c>
      <c r="G503" s="1" t="s">
        <v>662</v>
      </c>
      <c r="H503" s="1" t="s">
        <v>33</v>
      </c>
      <c r="I503" s="1" t="s">
        <v>101</v>
      </c>
      <c r="J503" s="1" t="s">
        <v>102</v>
      </c>
      <c r="K503" s="1" t="s">
        <v>36</v>
      </c>
      <c r="L503" s="1" t="s">
        <v>37</v>
      </c>
      <c r="M503" s="1" t="s">
        <v>540</v>
      </c>
      <c r="N503" s="1">
        <v>3</v>
      </c>
      <c r="O503" s="1">
        <v>5460</v>
      </c>
      <c r="P503" s="1">
        <f t="shared" si="42"/>
        <v>16380</v>
      </c>
      <c r="Q503" s="1">
        <v>20</v>
      </c>
      <c r="R503" s="1">
        <f t="shared" si="43"/>
        <v>3276</v>
      </c>
      <c r="S503" s="1">
        <f t="shared" si="44"/>
        <v>13104</v>
      </c>
      <c r="T503" s="1">
        <v>0.47</v>
      </c>
      <c r="U503" s="1">
        <f t="shared" si="45"/>
        <v>6158.8799999999992</v>
      </c>
      <c r="V503" s="1">
        <f t="shared" si="46"/>
        <v>6945.1200000000008</v>
      </c>
      <c r="W503" s="4">
        <f t="shared" si="47"/>
        <v>0.53</v>
      </c>
      <c r="X503" s="1" t="s">
        <v>50</v>
      </c>
      <c r="Y503" s="1" t="s">
        <v>57</v>
      </c>
      <c r="Z503" s="1" t="s">
        <v>41</v>
      </c>
      <c r="AA503" s="2">
        <v>45817</v>
      </c>
      <c r="AB503" s="1">
        <v>5</v>
      </c>
      <c r="AC503" s="9" t="s">
        <v>42</v>
      </c>
    </row>
    <row r="504" spans="1:29">
      <c r="A504" s="11" t="s">
        <v>1065</v>
      </c>
      <c r="B504" s="2">
        <v>45811</v>
      </c>
      <c r="C504" s="1">
        <v>2025</v>
      </c>
      <c r="D504" s="1" t="s">
        <v>1049</v>
      </c>
      <c r="E504" s="1" t="s">
        <v>753</v>
      </c>
      <c r="F504" s="1" t="s">
        <v>167</v>
      </c>
      <c r="G504" s="1" t="s">
        <v>1066</v>
      </c>
      <c r="H504" s="1" t="s">
        <v>33</v>
      </c>
      <c r="I504" s="1" t="s">
        <v>264</v>
      </c>
      <c r="J504" s="1" t="s">
        <v>265</v>
      </c>
      <c r="K504" s="1" t="s">
        <v>78</v>
      </c>
      <c r="L504" s="1" t="s">
        <v>150</v>
      </c>
      <c r="M504" s="1" t="s">
        <v>278</v>
      </c>
      <c r="N504" s="1">
        <v>3</v>
      </c>
      <c r="O504" s="1">
        <v>11710</v>
      </c>
      <c r="P504" s="1">
        <f t="shared" si="42"/>
        <v>35130</v>
      </c>
      <c r="Q504" s="1">
        <v>5</v>
      </c>
      <c r="R504" s="1">
        <f t="shared" si="43"/>
        <v>1756.5</v>
      </c>
      <c r="S504" s="1">
        <f t="shared" si="44"/>
        <v>33373.5</v>
      </c>
      <c r="T504" s="1">
        <v>0.52</v>
      </c>
      <c r="U504" s="1">
        <f t="shared" si="45"/>
        <v>17354.22</v>
      </c>
      <c r="V504" s="1">
        <f t="shared" si="46"/>
        <v>16019.279999999999</v>
      </c>
      <c r="W504" s="4">
        <f t="shared" si="47"/>
        <v>0.48</v>
      </c>
      <c r="X504" s="1" t="s">
        <v>147</v>
      </c>
      <c r="Y504" s="1" t="s">
        <v>40</v>
      </c>
      <c r="Z504" s="1" t="s">
        <v>66</v>
      </c>
      <c r="AA504" s="1"/>
      <c r="AB504" s="1"/>
      <c r="AC504" s="9" t="s">
        <v>42</v>
      </c>
    </row>
    <row r="505" spans="1:29">
      <c r="A505" s="11" t="s">
        <v>1067</v>
      </c>
      <c r="B505" s="2">
        <v>45811</v>
      </c>
      <c r="C505" s="1">
        <v>2025</v>
      </c>
      <c r="D505" s="1" t="s">
        <v>1049</v>
      </c>
      <c r="E505" s="1" t="s">
        <v>753</v>
      </c>
      <c r="F505" s="1" t="s">
        <v>167</v>
      </c>
      <c r="G505" s="1" t="s">
        <v>390</v>
      </c>
      <c r="H505" s="1" t="s">
        <v>33</v>
      </c>
      <c r="I505" s="1" t="s">
        <v>258</v>
      </c>
      <c r="J505" s="1" t="s">
        <v>117</v>
      </c>
      <c r="K505" s="1" t="s">
        <v>118</v>
      </c>
      <c r="L505" s="1" t="s">
        <v>79</v>
      </c>
      <c r="M505" s="1" t="s">
        <v>224</v>
      </c>
      <c r="N505" s="1">
        <v>5</v>
      </c>
      <c r="O505" s="1">
        <v>1690</v>
      </c>
      <c r="P505" s="1">
        <f t="shared" si="42"/>
        <v>8450</v>
      </c>
      <c r="Q505" s="1">
        <v>10</v>
      </c>
      <c r="R505" s="1">
        <f t="shared" si="43"/>
        <v>845</v>
      </c>
      <c r="S505" s="1">
        <f t="shared" si="44"/>
        <v>7605</v>
      </c>
      <c r="T505" s="1">
        <v>0.45</v>
      </c>
      <c r="U505" s="1">
        <f t="shared" si="45"/>
        <v>3422.25</v>
      </c>
      <c r="V505" s="1">
        <f t="shared" si="46"/>
        <v>4182.75</v>
      </c>
      <c r="W505" s="4">
        <f t="shared" si="47"/>
        <v>0.55000000000000004</v>
      </c>
      <c r="X505" s="1" t="s">
        <v>56</v>
      </c>
      <c r="Y505" s="1" t="s">
        <v>57</v>
      </c>
      <c r="Z505" s="1" t="s">
        <v>41</v>
      </c>
      <c r="AA505" s="2">
        <v>45815</v>
      </c>
      <c r="AB505" s="1">
        <v>5</v>
      </c>
      <c r="AC505" s="9" t="s">
        <v>42</v>
      </c>
    </row>
    <row r="506" spans="1:29">
      <c r="A506" s="11" t="s">
        <v>1068</v>
      </c>
      <c r="B506" s="2">
        <v>45811</v>
      </c>
      <c r="C506" s="1">
        <v>2025</v>
      </c>
      <c r="D506" s="1" t="s">
        <v>1049</v>
      </c>
      <c r="E506" s="1" t="s">
        <v>753</v>
      </c>
      <c r="F506" s="1" t="s">
        <v>167</v>
      </c>
      <c r="G506" s="1" t="s">
        <v>153</v>
      </c>
      <c r="H506" s="1" t="s">
        <v>33</v>
      </c>
      <c r="I506" s="1" t="s">
        <v>154</v>
      </c>
      <c r="J506" s="1" t="s">
        <v>155</v>
      </c>
      <c r="K506" s="1" t="s">
        <v>48</v>
      </c>
      <c r="L506" s="1" t="s">
        <v>37</v>
      </c>
      <c r="M506" s="1" t="s">
        <v>49</v>
      </c>
      <c r="N506" s="1">
        <v>2</v>
      </c>
      <c r="O506" s="1">
        <v>1810</v>
      </c>
      <c r="P506" s="1">
        <f t="shared" si="42"/>
        <v>3620</v>
      </c>
      <c r="Q506" s="1">
        <v>25</v>
      </c>
      <c r="R506" s="1">
        <f t="shared" si="43"/>
        <v>905</v>
      </c>
      <c r="S506" s="1">
        <f t="shared" si="44"/>
        <v>2715</v>
      </c>
      <c r="T506" s="1">
        <v>0.47</v>
      </c>
      <c r="U506" s="1">
        <f t="shared" si="45"/>
        <v>1276.05</v>
      </c>
      <c r="V506" s="1">
        <f t="shared" si="46"/>
        <v>1438.95</v>
      </c>
      <c r="W506" s="4">
        <f t="shared" si="47"/>
        <v>0.53</v>
      </c>
      <c r="X506" s="1" t="s">
        <v>92</v>
      </c>
      <c r="Y506" s="1" t="s">
        <v>81</v>
      </c>
      <c r="Z506" s="1" t="s">
        <v>41</v>
      </c>
      <c r="AA506" s="2">
        <v>45818</v>
      </c>
      <c r="AB506" s="1">
        <v>5</v>
      </c>
      <c r="AC506" s="9" t="s">
        <v>42</v>
      </c>
    </row>
    <row r="507" spans="1:29">
      <c r="A507" s="11" t="s">
        <v>1069</v>
      </c>
      <c r="B507" s="2">
        <v>45811</v>
      </c>
      <c r="C507" s="1">
        <v>2025</v>
      </c>
      <c r="D507" s="1" t="s">
        <v>1049</v>
      </c>
      <c r="E507" s="1" t="s">
        <v>753</v>
      </c>
      <c r="F507" s="1" t="s">
        <v>167</v>
      </c>
      <c r="G507" s="1" t="s">
        <v>1070</v>
      </c>
      <c r="H507" s="1" t="s">
        <v>33</v>
      </c>
      <c r="I507" s="1" t="s">
        <v>258</v>
      </c>
      <c r="J507" s="1" t="s">
        <v>117</v>
      </c>
      <c r="K507" s="1" t="s">
        <v>118</v>
      </c>
      <c r="L507" s="1" t="s">
        <v>112</v>
      </c>
      <c r="M507" s="1" t="s">
        <v>136</v>
      </c>
      <c r="N507" s="1">
        <v>1</v>
      </c>
      <c r="O507" s="1">
        <v>57330</v>
      </c>
      <c r="P507" s="1">
        <f t="shared" si="42"/>
        <v>57330</v>
      </c>
      <c r="Q507" s="1">
        <v>20</v>
      </c>
      <c r="R507" s="1">
        <f t="shared" si="43"/>
        <v>11466</v>
      </c>
      <c r="S507" s="1">
        <f t="shared" si="44"/>
        <v>45864</v>
      </c>
      <c r="T507" s="1">
        <v>0.57999999999999996</v>
      </c>
      <c r="U507" s="1">
        <f t="shared" si="45"/>
        <v>26601.119999999999</v>
      </c>
      <c r="V507" s="1">
        <f t="shared" si="46"/>
        <v>19262.88</v>
      </c>
      <c r="W507" s="4">
        <f t="shared" si="47"/>
        <v>0.42000000000000004</v>
      </c>
      <c r="X507" s="1" t="s">
        <v>39</v>
      </c>
      <c r="Y507" s="1" t="s">
        <v>40</v>
      </c>
      <c r="Z507" s="1" t="s">
        <v>41</v>
      </c>
      <c r="AA507" s="2">
        <v>45816</v>
      </c>
      <c r="AB507" s="1">
        <v>5</v>
      </c>
      <c r="AC507" s="9" t="s">
        <v>42</v>
      </c>
    </row>
    <row r="508" spans="1:29">
      <c r="A508" s="11" t="s">
        <v>1071</v>
      </c>
      <c r="B508" s="2">
        <v>45811</v>
      </c>
      <c r="C508" s="1">
        <v>2025</v>
      </c>
      <c r="D508" s="1" t="s">
        <v>1049</v>
      </c>
      <c r="E508" s="1" t="s">
        <v>753</v>
      </c>
      <c r="F508" s="1" t="s">
        <v>167</v>
      </c>
      <c r="G508" s="1" t="s">
        <v>633</v>
      </c>
      <c r="H508" s="1" t="s">
        <v>33</v>
      </c>
      <c r="I508" s="1" t="s">
        <v>544</v>
      </c>
      <c r="J508" s="1" t="s">
        <v>70</v>
      </c>
      <c r="K508" s="1" t="s">
        <v>62</v>
      </c>
      <c r="L508" s="1" t="s">
        <v>79</v>
      </c>
      <c r="M508" s="1" t="s">
        <v>388</v>
      </c>
      <c r="N508" s="1">
        <v>4</v>
      </c>
      <c r="O508" s="1">
        <v>2780</v>
      </c>
      <c r="P508" s="1">
        <f t="shared" si="42"/>
        <v>11120</v>
      </c>
      <c r="Q508" s="1">
        <v>5</v>
      </c>
      <c r="R508" s="1">
        <f t="shared" si="43"/>
        <v>556</v>
      </c>
      <c r="S508" s="1">
        <f t="shared" si="44"/>
        <v>10564</v>
      </c>
      <c r="T508" s="1">
        <v>0.45</v>
      </c>
      <c r="U508" s="1">
        <f t="shared" si="45"/>
        <v>4753.8</v>
      </c>
      <c r="V508" s="1">
        <f t="shared" si="46"/>
        <v>5810.2</v>
      </c>
      <c r="W508" s="4">
        <f t="shared" si="47"/>
        <v>0.54999999999999993</v>
      </c>
      <c r="X508" s="1" t="s">
        <v>92</v>
      </c>
      <c r="Y508" s="1" t="s">
        <v>57</v>
      </c>
      <c r="Z508" s="1" t="s">
        <v>41</v>
      </c>
      <c r="AA508" s="2">
        <v>45813</v>
      </c>
      <c r="AB508" s="1">
        <v>5</v>
      </c>
      <c r="AC508" s="9" t="s">
        <v>42</v>
      </c>
    </row>
    <row r="509" spans="1:29">
      <c r="A509" s="11" t="s">
        <v>1072</v>
      </c>
      <c r="B509" s="2">
        <v>45812</v>
      </c>
      <c r="C509" s="1">
        <v>2025</v>
      </c>
      <c r="D509" s="1" t="s">
        <v>1049</v>
      </c>
      <c r="E509" s="1" t="s">
        <v>753</v>
      </c>
      <c r="F509" s="1" t="s">
        <v>31</v>
      </c>
      <c r="G509" s="1" t="s">
        <v>1073</v>
      </c>
      <c r="H509" s="1" t="s">
        <v>33</v>
      </c>
      <c r="I509" s="1" t="s">
        <v>242</v>
      </c>
      <c r="J509" s="1" t="s">
        <v>164</v>
      </c>
      <c r="K509" s="1" t="s">
        <v>130</v>
      </c>
      <c r="L509" s="1" t="s">
        <v>37</v>
      </c>
      <c r="M509" s="1" t="s">
        <v>103</v>
      </c>
      <c r="N509" s="1">
        <v>5</v>
      </c>
      <c r="O509" s="1">
        <v>1380</v>
      </c>
      <c r="P509" s="1">
        <f t="shared" si="42"/>
        <v>6900</v>
      </c>
      <c r="Q509" s="1">
        <v>0</v>
      </c>
      <c r="R509" s="1">
        <f t="shared" si="43"/>
        <v>0</v>
      </c>
      <c r="S509" s="1">
        <f t="shared" si="44"/>
        <v>6900</v>
      </c>
      <c r="T509" s="1">
        <v>0.47</v>
      </c>
      <c r="U509" s="1">
        <f t="shared" si="45"/>
        <v>3243</v>
      </c>
      <c r="V509" s="1">
        <f t="shared" si="46"/>
        <v>3657</v>
      </c>
      <c r="W509" s="4">
        <f t="shared" si="47"/>
        <v>0.53</v>
      </c>
      <c r="X509" s="1" t="s">
        <v>65</v>
      </c>
      <c r="Y509" s="1" t="s">
        <v>72</v>
      </c>
      <c r="Z509" s="1" t="s">
        <v>41</v>
      </c>
      <c r="AA509" s="2">
        <v>45815</v>
      </c>
      <c r="AB509" s="1">
        <v>4</v>
      </c>
      <c r="AC509" s="9" t="s">
        <v>42</v>
      </c>
    </row>
    <row r="510" spans="1:29">
      <c r="A510" s="11" t="s">
        <v>1074</v>
      </c>
      <c r="B510" s="2">
        <v>45812</v>
      </c>
      <c r="C510" s="1">
        <v>2025</v>
      </c>
      <c r="D510" s="1" t="s">
        <v>1049</v>
      </c>
      <c r="E510" s="1" t="s">
        <v>753</v>
      </c>
      <c r="F510" s="1" t="s">
        <v>31</v>
      </c>
      <c r="G510" s="1" t="s">
        <v>314</v>
      </c>
      <c r="H510" s="1" t="s">
        <v>89</v>
      </c>
      <c r="I510" s="1" t="s">
        <v>315</v>
      </c>
      <c r="J510" s="1" t="s">
        <v>316</v>
      </c>
      <c r="K510" s="1" t="s">
        <v>62</v>
      </c>
      <c r="L510" s="1" t="s">
        <v>96</v>
      </c>
      <c r="M510" s="1" t="s">
        <v>504</v>
      </c>
      <c r="N510" s="1">
        <v>4</v>
      </c>
      <c r="O510" s="1">
        <v>580</v>
      </c>
      <c r="P510" s="1">
        <f t="shared" si="42"/>
        <v>2320</v>
      </c>
      <c r="Q510" s="1">
        <v>0</v>
      </c>
      <c r="R510" s="1">
        <f t="shared" si="43"/>
        <v>0</v>
      </c>
      <c r="S510" s="1">
        <f t="shared" si="44"/>
        <v>2320</v>
      </c>
      <c r="T510" s="1">
        <v>0.62</v>
      </c>
      <c r="U510" s="1">
        <f t="shared" si="45"/>
        <v>1438.4</v>
      </c>
      <c r="V510" s="1">
        <f t="shared" si="46"/>
        <v>881.59999999999991</v>
      </c>
      <c r="W510" s="4">
        <f t="shared" si="47"/>
        <v>0.37999999999999995</v>
      </c>
      <c r="X510" s="1" t="s">
        <v>50</v>
      </c>
      <c r="Y510" s="1" t="s">
        <v>72</v>
      </c>
      <c r="Z510" s="1" t="s">
        <v>41</v>
      </c>
      <c r="AA510" s="2">
        <v>45814</v>
      </c>
      <c r="AB510" s="1">
        <v>4</v>
      </c>
      <c r="AC510" s="9" t="s">
        <v>42</v>
      </c>
    </row>
    <row r="511" spans="1:29">
      <c r="A511" s="11" t="s">
        <v>1075</v>
      </c>
      <c r="B511" s="2">
        <v>45812</v>
      </c>
      <c r="C511" s="1">
        <v>2025</v>
      </c>
      <c r="D511" s="1" t="s">
        <v>1049</v>
      </c>
      <c r="E511" s="1" t="s">
        <v>753</v>
      </c>
      <c r="F511" s="1" t="s">
        <v>31</v>
      </c>
      <c r="G511" s="1" t="s">
        <v>1076</v>
      </c>
      <c r="H511" s="1" t="s">
        <v>33</v>
      </c>
      <c r="I511" s="1" t="s">
        <v>54</v>
      </c>
      <c r="J511" s="1" t="s">
        <v>55</v>
      </c>
      <c r="K511" s="1" t="s">
        <v>36</v>
      </c>
      <c r="L511" s="1" t="s">
        <v>85</v>
      </c>
      <c r="M511" s="1" t="s">
        <v>86</v>
      </c>
      <c r="N511" s="1">
        <v>4</v>
      </c>
      <c r="O511" s="1">
        <v>3130</v>
      </c>
      <c r="P511" s="1">
        <f t="shared" si="42"/>
        <v>12520</v>
      </c>
      <c r="Q511" s="1">
        <v>0</v>
      </c>
      <c r="R511" s="1">
        <f t="shared" si="43"/>
        <v>0</v>
      </c>
      <c r="S511" s="1">
        <f t="shared" si="44"/>
        <v>12520</v>
      </c>
      <c r="T511" s="1">
        <v>0.5</v>
      </c>
      <c r="U511" s="1">
        <f t="shared" si="45"/>
        <v>6260</v>
      </c>
      <c r="V511" s="1">
        <f t="shared" si="46"/>
        <v>6260</v>
      </c>
      <c r="W511" s="4">
        <f t="shared" si="47"/>
        <v>0.5</v>
      </c>
      <c r="X511" s="1" t="s">
        <v>92</v>
      </c>
      <c r="Y511" s="1" t="s">
        <v>40</v>
      </c>
      <c r="Z511" s="1" t="s">
        <v>66</v>
      </c>
      <c r="AA511" s="1"/>
      <c r="AB511" s="1"/>
      <c r="AC511" s="9" t="s">
        <v>42</v>
      </c>
    </row>
    <row r="512" spans="1:29">
      <c r="A512" s="11" t="s">
        <v>1077</v>
      </c>
      <c r="B512" s="2">
        <v>45812</v>
      </c>
      <c r="C512" s="1">
        <v>2025</v>
      </c>
      <c r="D512" s="1" t="s">
        <v>1049</v>
      </c>
      <c r="E512" s="1" t="s">
        <v>753</v>
      </c>
      <c r="F512" s="1" t="s">
        <v>31</v>
      </c>
      <c r="G512" s="1" t="s">
        <v>1078</v>
      </c>
      <c r="H512" s="1" t="s">
        <v>89</v>
      </c>
      <c r="I512" s="1" t="s">
        <v>288</v>
      </c>
      <c r="J512" s="1" t="s">
        <v>178</v>
      </c>
      <c r="K512" s="1" t="s">
        <v>48</v>
      </c>
      <c r="L512" s="1" t="s">
        <v>85</v>
      </c>
      <c r="M512" s="1" t="s">
        <v>146</v>
      </c>
      <c r="N512" s="1">
        <v>5</v>
      </c>
      <c r="O512" s="1">
        <v>2730</v>
      </c>
      <c r="P512" s="1">
        <f t="shared" si="42"/>
        <v>13650</v>
      </c>
      <c r="Q512" s="1">
        <v>20</v>
      </c>
      <c r="R512" s="1">
        <f t="shared" si="43"/>
        <v>2730</v>
      </c>
      <c r="S512" s="1">
        <f t="shared" si="44"/>
        <v>10920</v>
      </c>
      <c r="T512" s="1">
        <v>0.5</v>
      </c>
      <c r="U512" s="1">
        <f t="shared" si="45"/>
        <v>5460</v>
      </c>
      <c r="V512" s="1">
        <f t="shared" si="46"/>
        <v>5460</v>
      </c>
      <c r="W512" s="4">
        <f t="shared" si="47"/>
        <v>0.5</v>
      </c>
      <c r="X512" s="1" t="s">
        <v>56</v>
      </c>
      <c r="Y512" s="1" t="s">
        <v>72</v>
      </c>
      <c r="Z512" s="1" t="s">
        <v>66</v>
      </c>
      <c r="AA512" s="1"/>
      <c r="AB512" s="1"/>
      <c r="AC512" s="9" t="s">
        <v>42</v>
      </c>
    </row>
    <row r="513" spans="1:29">
      <c r="A513" s="11" t="s">
        <v>1079</v>
      </c>
      <c r="B513" s="2">
        <v>45812</v>
      </c>
      <c r="C513" s="1">
        <v>2025</v>
      </c>
      <c r="D513" s="1" t="s">
        <v>1049</v>
      </c>
      <c r="E513" s="1" t="s">
        <v>753</v>
      </c>
      <c r="F513" s="1" t="s">
        <v>31</v>
      </c>
      <c r="G513" s="1" t="s">
        <v>1080</v>
      </c>
      <c r="H513" s="1" t="s">
        <v>33</v>
      </c>
      <c r="I513" s="1" t="s">
        <v>116</v>
      </c>
      <c r="J513" s="1" t="s">
        <v>117</v>
      </c>
      <c r="K513" s="1" t="s">
        <v>118</v>
      </c>
      <c r="L513" s="1" t="s">
        <v>85</v>
      </c>
      <c r="M513" s="1" t="s">
        <v>306</v>
      </c>
      <c r="N513" s="1">
        <v>1</v>
      </c>
      <c r="O513" s="1">
        <v>1960</v>
      </c>
      <c r="P513" s="1">
        <f t="shared" si="42"/>
        <v>1960</v>
      </c>
      <c r="Q513" s="1">
        <v>10</v>
      </c>
      <c r="R513" s="1">
        <f t="shared" si="43"/>
        <v>196</v>
      </c>
      <c r="S513" s="1">
        <f t="shared" si="44"/>
        <v>1764</v>
      </c>
      <c r="T513" s="1">
        <v>0.5</v>
      </c>
      <c r="U513" s="1">
        <f t="shared" si="45"/>
        <v>882</v>
      </c>
      <c r="V513" s="1">
        <f t="shared" si="46"/>
        <v>882</v>
      </c>
      <c r="W513" s="4">
        <f t="shared" si="47"/>
        <v>0.5</v>
      </c>
      <c r="X513" s="1" t="s">
        <v>147</v>
      </c>
      <c r="Y513" s="1" t="s">
        <v>40</v>
      </c>
      <c r="Z513" s="1" t="s">
        <v>22</v>
      </c>
      <c r="AA513" s="1"/>
      <c r="AB513" s="1"/>
      <c r="AC513" s="9" t="s">
        <v>93</v>
      </c>
    </row>
    <row r="514" spans="1:29">
      <c r="A514" s="11" t="s">
        <v>1081</v>
      </c>
      <c r="B514" s="2">
        <v>45812</v>
      </c>
      <c r="C514" s="1">
        <v>2025</v>
      </c>
      <c r="D514" s="1" t="s">
        <v>1049</v>
      </c>
      <c r="E514" s="1" t="s">
        <v>753</v>
      </c>
      <c r="F514" s="1" t="s">
        <v>31</v>
      </c>
      <c r="G514" s="1" t="s">
        <v>702</v>
      </c>
      <c r="H514" s="1" t="s">
        <v>89</v>
      </c>
      <c r="I514" s="1" t="s">
        <v>258</v>
      </c>
      <c r="J514" s="1" t="s">
        <v>117</v>
      </c>
      <c r="K514" s="1" t="s">
        <v>118</v>
      </c>
      <c r="L514" s="1" t="s">
        <v>85</v>
      </c>
      <c r="M514" s="1" t="s">
        <v>146</v>
      </c>
      <c r="N514" s="1">
        <v>2</v>
      </c>
      <c r="O514" s="1">
        <v>1810</v>
      </c>
      <c r="P514" s="1">
        <f t="shared" si="42"/>
        <v>3620</v>
      </c>
      <c r="Q514" s="1">
        <v>5</v>
      </c>
      <c r="R514" s="1">
        <f t="shared" si="43"/>
        <v>181</v>
      </c>
      <c r="S514" s="1">
        <f t="shared" si="44"/>
        <v>3439</v>
      </c>
      <c r="T514" s="1">
        <v>0.5</v>
      </c>
      <c r="U514" s="1">
        <f t="shared" si="45"/>
        <v>1719.5</v>
      </c>
      <c r="V514" s="1">
        <f t="shared" si="46"/>
        <v>1719.5</v>
      </c>
      <c r="W514" s="4">
        <f t="shared" si="47"/>
        <v>0.5</v>
      </c>
      <c r="X514" s="1" t="s">
        <v>39</v>
      </c>
      <c r="Y514" s="1" t="s">
        <v>57</v>
      </c>
      <c r="Z514" s="1" t="s">
        <v>120</v>
      </c>
      <c r="AA514" s="1"/>
      <c r="AB514" s="1"/>
      <c r="AC514" s="9" t="s">
        <v>42</v>
      </c>
    </row>
    <row r="515" spans="1:29">
      <c r="A515" s="11" t="s">
        <v>1082</v>
      </c>
      <c r="B515" s="2">
        <v>45812</v>
      </c>
      <c r="C515" s="1">
        <v>2025</v>
      </c>
      <c r="D515" s="1" t="s">
        <v>1049</v>
      </c>
      <c r="E515" s="1" t="s">
        <v>753</v>
      </c>
      <c r="F515" s="1" t="s">
        <v>31</v>
      </c>
      <c r="G515" s="1" t="s">
        <v>226</v>
      </c>
      <c r="H515" s="1" t="s">
        <v>33</v>
      </c>
      <c r="I515" s="1" t="s">
        <v>227</v>
      </c>
      <c r="J515" s="1" t="s">
        <v>228</v>
      </c>
      <c r="K515" s="1" t="s">
        <v>78</v>
      </c>
      <c r="L515" s="1" t="s">
        <v>37</v>
      </c>
      <c r="M515" s="1" t="s">
        <v>38</v>
      </c>
      <c r="N515" s="1">
        <v>4</v>
      </c>
      <c r="O515" s="1">
        <v>4150</v>
      </c>
      <c r="P515" s="1">
        <f t="shared" ref="P515:P578" si="48">PRODUCT(N515,O515)</f>
        <v>16600</v>
      </c>
      <c r="Q515" s="1">
        <v>15</v>
      </c>
      <c r="R515" s="1">
        <f t="shared" ref="R515:R578" si="49">P515*(Q515/100)</f>
        <v>2490</v>
      </c>
      <c r="S515" s="1">
        <f t="shared" ref="S515:S578" si="50">P515-R515</f>
        <v>14110</v>
      </c>
      <c r="T515" s="1">
        <v>0.47</v>
      </c>
      <c r="U515" s="1">
        <f t="shared" ref="U515:U578" si="51">S515*T515</f>
        <v>6631.7</v>
      </c>
      <c r="V515" s="1">
        <f t="shared" ref="V515:V578" si="52">S515-U515</f>
        <v>7478.3</v>
      </c>
      <c r="W515" s="4">
        <f t="shared" ref="W515:W578" si="53">(V515/S515)</f>
        <v>0.53</v>
      </c>
      <c r="X515" s="1" t="s">
        <v>50</v>
      </c>
      <c r="Y515" s="1" t="s">
        <v>72</v>
      </c>
      <c r="Z515" s="1" t="s">
        <v>41</v>
      </c>
      <c r="AA515" s="2">
        <v>45818</v>
      </c>
      <c r="AB515" s="1">
        <v>4</v>
      </c>
      <c r="AC515" s="9" t="s">
        <v>42</v>
      </c>
    </row>
    <row r="516" spans="1:29">
      <c r="A516" s="11" t="s">
        <v>1083</v>
      </c>
      <c r="B516" s="2">
        <v>45813</v>
      </c>
      <c r="C516" s="1">
        <v>2025</v>
      </c>
      <c r="D516" s="1" t="s">
        <v>1049</v>
      </c>
      <c r="E516" s="1" t="s">
        <v>753</v>
      </c>
      <c r="F516" s="1" t="s">
        <v>44</v>
      </c>
      <c r="G516" s="1" t="s">
        <v>776</v>
      </c>
      <c r="H516" s="1" t="s">
        <v>33</v>
      </c>
      <c r="I516" s="1" t="s">
        <v>69</v>
      </c>
      <c r="J516" s="1" t="s">
        <v>70</v>
      </c>
      <c r="K516" s="1" t="s">
        <v>62</v>
      </c>
      <c r="L516" s="1" t="s">
        <v>150</v>
      </c>
      <c r="M516" s="1" t="s">
        <v>213</v>
      </c>
      <c r="N516" s="1">
        <v>3</v>
      </c>
      <c r="O516" s="1">
        <v>3310</v>
      </c>
      <c r="P516" s="1">
        <f t="shared" si="48"/>
        <v>9930</v>
      </c>
      <c r="Q516" s="1">
        <v>5</v>
      </c>
      <c r="R516" s="1">
        <f t="shared" si="49"/>
        <v>496.5</v>
      </c>
      <c r="S516" s="1">
        <f t="shared" si="50"/>
        <v>9433.5</v>
      </c>
      <c r="T516" s="1">
        <v>0.52</v>
      </c>
      <c r="U516" s="1">
        <f t="shared" si="51"/>
        <v>4905.42</v>
      </c>
      <c r="V516" s="1">
        <f t="shared" si="52"/>
        <v>4528.08</v>
      </c>
      <c r="W516" s="4">
        <f t="shared" si="53"/>
        <v>0.48</v>
      </c>
      <c r="X516" s="1" t="s">
        <v>104</v>
      </c>
      <c r="Y516" s="1" t="s">
        <v>40</v>
      </c>
      <c r="Z516" s="1" t="s">
        <v>22</v>
      </c>
      <c r="AA516" s="1"/>
      <c r="AB516" s="1"/>
      <c r="AC516" s="9" t="s">
        <v>93</v>
      </c>
    </row>
    <row r="517" spans="1:29">
      <c r="A517" s="11" t="s">
        <v>1084</v>
      </c>
      <c r="B517" s="2">
        <v>45813</v>
      </c>
      <c r="C517" s="1">
        <v>2025</v>
      </c>
      <c r="D517" s="1" t="s">
        <v>1049</v>
      </c>
      <c r="E517" s="1" t="s">
        <v>753</v>
      </c>
      <c r="F517" s="1" t="s">
        <v>44</v>
      </c>
      <c r="G517" s="1" t="s">
        <v>1085</v>
      </c>
      <c r="H517" s="1" t="s">
        <v>89</v>
      </c>
      <c r="I517" s="1" t="s">
        <v>301</v>
      </c>
      <c r="J517" s="1" t="s">
        <v>129</v>
      </c>
      <c r="K517" s="1" t="s">
        <v>130</v>
      </c>
      <c r="L517" s="1" t="s">
        <v>85</v>
      </c>
      <c r="M517" s="1" t="s">
        <v>86</v>
      </c>
      <c r="N517" s="1">
        <v>4</v>
      </c>
      <c r="O517" s="1">
        <v>4000</v>
      </c>
      <c r="P517" s="1">
        <f t="shared" si="48"/>
        <v>16000</v>
      </c>
      <c r="Q517" s="1">
        <v>0</v>
      </c>
      <c r="R517" s="1">
        <f t="shared" si="49"/>
        <v>0</v>
      </c>
      <c r="S517" s="1">
        <f t="shared" si="50"/>
        <v>16000</v>
      </c>
      <c r="T517" s="1">
        <v>0.5</v>
      </c>
      <c r="U517" s="1">
        <f t="shared" si="51"/>
        <v>8000</v>
      </c>
      <c r="V517" s="1">
        <f t="shared" si="52"/>
        <v>8000</v>
      </c>
      <c r="W517" s="4">
        <f t="shared" si="53"/>
        <v>0.5</v>
      </c>
      <c r="X517" s="1" t="s">
        <v>65</v>
      </c>
      <c r="Y517" s="1" t="s">
        <v>40</v>
      </c>
      <c r="Z517" s="1" t="s">
        <v>41</v>
      </c>
      <c r="AA517" s="2">
        <v>45818</v>
      </c>
      <c r="AB517" s="1">
        <v>4</v>
      </c>
      <c r="AC517" s="9" t="s">
        <v>42</v>
      </c>
    </row>
    <row r="518" spans="1:29">
      <c r="A518" s="11" t="s">
        <v>1086</v>
      </c>
      <c r="B518" s="2">
        <v>45813</v>
      </c>
      <c r="C518" s="1">
        <v>2025</v>
      </c>
      <c r="D518" s="1" t="s">
        <v>1049</v>
      </c>
      <c r="E518" s="1" t="s">
        <v>753</v>
      </c>
      <c r="F518" s="1" t="s">
        <v>44</v>
      </c>
      <c r="G518" s="1" t="s">
        <v>679</v>
      </c>
      <c r="H518" s="1" t="s">
        <v>33</v>
      </c>
      <c r="I518" s="1" t="s">
        <v>371</v>
      </c>
      <c r="J518" s="1" t="s">
        <v>265</v>
      </c>
      <c r="K518" s="1" t="s">
        <v>78</v>
      </c>
      <c r="L518" s="1" t="s">
        <v>85</v>
      </c>
      <c r="M518" s="1" t="s">
        <v>343</v>
      </c>
      <c r="N518" s="1">
        <v>4</v>
      </c>
      <c r="O518" s="1">
        <v>1860</v>
      </c>
      <c r="P518" s="1">
        <f t="shared" si="48"/>
        <v>7440</v>
      </c>
      <c r="Q518" s="1">
        <v>30</v>
      </c>
      <c r="R518" s="1">
        <f t="shared" si="49"/>
        <v>2232</v>
      </c>
      <c r="S518" s="1">
        <f t="shared" si="50"/>
        <v>5208</v>
      </c>
      <c r="T518" s="1">
        <v>0.5</v>
      </c>
      <c r="U518" s="1">
        <f t="shared" si="51"/>
        <v>2604</v>
      </c>
      <c r="V518" s="1">
        <f t="shared" si="52"/>
        <v>2604</v>
      </c>
      <c r="W518" s="4">
        <f t="shared" si="53"/>
        <v>0.5</v>
      </c>
      <c r="X518" s="1" t="s">
        <v>147</v>
      </c>
      <c r="Y518" s="1" t="s">
        <v>72</v>
      </c>
      <c r="Z518" s="1" t="s">
        <v>22</v>
      </c>
      <c r="AA518" s="1"/>
      <c r="AB518" s="1"/>
      <c r="AC518" s="9" t="s">
        <v>93</v>
      </c>
    </row>
    <row r="519" spans="1:29">
      <c r="A519" s="11" t="s">
        <v>1087</v>
      </c>
      <c r="B519" s="2">
        <v>45813</v>
      </c>
      <c r="C519" s="1">
        <v>2025</v>
      </c>
      <c r="D519" s="1" t="s">
        <v>1049</v>
      </c>
      <c r="E519" s="1" t="s">
        <v>753</v>
      </c>
      <c r="F519" s="1" t="s">
        <v>44</v>
      </c>
      <c r="G519" s="1" t="s">
        <v>1088</v>
      </c>
      <c r="H519" s="1" t="s">
        <v>89</v>
      </c>
      <c r="I519" s="1" t="s">
        <v>163</v>
      </c>
      <c r="J519" s="1" t="s">
        <v>164</v>
      </c>
      <c r="K519" s="1" t="s">
        <v>130</v>
      </c>
      <c r="L519" s="1" t="s">
        <v>96</v>
      </c>
      <c r="M519" s="1" t="s">
        <v>195</v>
      </c>
      <c r="N519" s="1">
        <v>5</v>
      </c>
      <c r="O519" s="1">
        <v>840</v>
      </c>
      <c r="P519" s="1">
        <f t="shared" si="48"/>
        <v>4200</v>
      </c>
      <c r="Q519" s="1">
        <v>0</v>
      </c>
      <c r="R519" s="1">
        <f t="shared" si="49"/>
        <v>0</v>
      </c>
      <c r="S519" s="1">
        <f t="shared" si="50"/>
        <v>4200</v>
      </c>
      <c r="T519" s="1">
        <v>0.62</v>
      </c>
      <c r="U519" s="1">
        <f t="shared" si="51"/>
        <v>2604</v>
      </c>
      <c r="V519" s="1">
        <f t="shared" si="52"/>
        <v>1596</v>
      </c>
      <c r="W519" s="4">
        <f t="shared" si="53"/>
        <v>0.38</v>
      </c>
      <c r="X519" s="1" t="s">
        <v>56</v>
      </c>
      <c r="Y519" s="1" t="s">
        <v>57</v>
      </c>
      <c r="Z519" s="1" t="s">
        <v>41</v>
      </c>
      <c r="AA519" s="2">
        <v>45814</v>
      </c>
      <c r="AB519" s="1">
        <v>5</v>
      </c>
      <c r="AC519" s="9" t="s">
        <v>42</v>
      </c>
    </row>
    <row r="520" spans="1:29">
      <c r="A520" s="11" t="s">
        <v>1089</v>
      </c>
      <c r="B520" s="2">
        <v>45813</v>
      </c>
      <c r="C520" s="1">
        <v>2025</v>
      </c>
      <c r="D520" s="1" t="s">
        <v>1049</v>
      </c>
      <c r="E520" s="1" t="s">
        <v>753</v>
      </c>
      <c r="F520" s="1" t="s">
        <v>44</v>
      </c>
      <c r="G520" s="1" t="s">
        <v>454</v>
      </c>
      <c r="H520" s="1" t="s">
        <v>89</v>
      </c>
      <c r="I520" s="1" t="s">
        <v>455</v>
      </c>
      <c r="J520" s="1" t="s">
        <v>102</v>
      </c>
      <c r="K520" s="1" t="s">
        <v>36</v>
      </c>
      <c r="L520" s="1" t="s">
        <v>150</v>
      </c>
      <c r="M520" s="1" t="s">
        <v>255</v>
      </c>
      <c r="N520" s="1">
        <v>4</v>
      </c>
      <c r="O520" s="1">
        <v>4490</v>
      </c>
      <c r="P520" s="1">
        <f t="shared" si="48"/>
        <v>17960</v>
      </c>
      <c r="Q520" s="1">
        <v>5</v>
      </c>
      <c r="R520" s="1">
        <f t="shared" si="49"/>
        <v>898</v>
      </c>
      <c r="S520" s="1">
        <f t="shared" si="50"/>
        <v>17062</v>
      </c>
      <c r="T520" s="1">
        <v>0.52</v>
      </c>
      <c r="U520" s="1">
        <f t="shared" si="51"/>
        <v>8872.24</v>
      </c>
      <c r="V520" s="1">
        <f t="shared" si="52"/>
        <v>8189.76</v>
      </c>
      <c r="W520" s="4">
        <f t="shared" si="53"/>
        <v>0.48000000000000004</v>
      </c>
      <c r="X520" s="1" t="s">
        <v>147</v>
      </c>
      <c r="Y520" s="1" t="s">
        <v>72</v>
      </c>
      <c r="Z520" s="1" t="s">
        <v>41</v>
      </c>
      <c r="AA520" s="2">
        <v>45819</v>
      </c>
      <c r="AB520" s="1">
        <v>5</v>
      </c>
      <c r="AC520" s="9" t="s">
        <v>42</v>
      </c>
    </row>
    <row r="521" spans="1:29">
      <c r="A521" s="11" t="s">
        <v>1090</v>
      </c>
      <c r="B521" s="2">
        <v>45813</v>
      </c>
      <c r="C521" s="1">
        <v>2025</v>
      </c>
      <c r="D521" s="1" t="s">
        <v>1049</v>
      </c>
      <c r="E521" s="1" t="s">
        <v>753</v>
      </c>
      <c r="F521" s="1" t="s">
        <v>44</v>
      </c>
      <c r="G521" s="1" t="s">
        <v>1091</v>
      </c>
      <c r="H521" s="1" t="s">
        <v>33</v>
      </c>
      <c r="I521" s="1" t="s">
        <v>239</v>
      </c>
      <c r="J521" s="1" t="s">
        <v>228</v>
      </c>
      <c r="K521" s="1" t="s">
        <v>78</v>
      </c>
      <c r="L521" s="1" t="s">
        <v>179</v>
      </c>
      <c r="M521" s="1" t="s">
        <v>201</v>
      </c>
      <c r="N521" s="1">
        <v>2</v>
      </c>
      <c r="O521" s="1">
        <v>2960</v>
      </c>
      <c r="P521" s="1">
        <f t="shared" si="48"/>
        <v>5920</v>
      </c>
      <c r="Q521" s="1">
        <v>0</v>
      </c>
      <c r="R521" s="1">
        <f t="shared" si="49"/>
        <v>0</v>
      </c>
      <c r="S521" s="1">
        <f t="shared" si="50"/>
        <v>5920</v>
      </c>
      <c r="T521" s="1">
        <v>0.48</v>
      </c>
      <c r="U521" s="1">
        <f t="shared" si="51"/>
        <v>2841.6</v>
      </c>
      <c r="V521" s="1">
        <f t="shared" si="52"/>
        <v>3078.4</v>
      </c>
      <c r="W521" s="4">
        <f t="shared" si="53"/>
        <v>0.52</v>
      </c>
      <c r="X521" s="1" t="s">
        <v>104</v>
      </c>
      <c r="Y521" s="1" t="s">
        <v>57</v>
      </c>
      <c r="Z521" s="1" t="s">
        <v>51</v>
      </c>
      <c r="AA521" s="2">
        <v>45819</v>
      </c>
      <c r="AB521" s="1"/>
      <c r="AC521" s="9" t="s">
        <v>42</v>
      </c>
    </row>
    <row r="522" spans="1:29">
      <c r="A522" s="11" t="s">
        <v>1092</v>
      </c>
      <c r="B522" s="2">
        <v>45813</v>
      </c>
      <c r="C522" s="1">
        <v>2025</v>
      </c>
      <c r="D522" s="1" t="s">
        <v>1049</v>
      </c>
      <c r="E522" s="1" t="s">
        <v>753</v>
      </c>
      <c r="F522" s="1" t="s">
        <v>44</v>
      </c>
      <c r="G522" s="1" t="s">
        <v>233</v>
      </c>
      <c r="H522" s="1" t="s">
        <v>89</v>
      </c>
      <c r="I522" s="1" t="s">
        <v>90</v>
      </c>
      <c r="J522" s="1" t="s">
        <v>61</v>
      </c>
      <c r="K522" s="1" t="s">
        <v>62</v>
      </c>
      <c r="L522" s="1" t="s">
        <v>179</v>
      </c>
      <c r="M522" s="1" t="s">
        <v>180</v>
      </c>
      <c r="N522" s="1">
        <v>5</v>
      </c>
      <c r="O522" s="1">
        <v>5140</v>
      </c>
      <c r="P522" s="1">
        <f t="shared" si="48"/>
        <v>25700</v>
      </c>
      <c r="Q522" s="1">
        <v>5</v>
      </c>
      <c r="R522" s="1">
        <f t="shared" si="49"/>
        <v>1285</v>
      </c>
      <c r="S522" s="1">
        <f t="shared" si="50"/>
        <v>24415</v>
      </c>
      <c r="T522" s="1">
        <v>0.48</v>
      </c>
      <c r="U522" s="1">
        <f t="shared" si="51"/>
        <v>11719.199999999999</v>
      </c>
      <c r="V522" s="1">
        <f t="shared" si="52"/>
        <v>12695.800000000001</v>
      </c>
      <c r="W522" s="4">
        <f t="shared" si="53"/>
        <v>0.52</v>
      </c>
      <c r="X522" s="1" t="s">
        <v>39</v>
      </c>
      <c r="Y522" s="1" t="s">
        <v>72</v>
      </c>
      <c r="Z522" s="1" t="s">
        <v>41</v>
      </c>
      <c r="AA522" s="2">
        <v>45818</v>
      </c>
      <c r="AB522" s="1">
        <v>4</v>
      </c>
      <c r="AC522" s="9" t="s">
        <v>42</v>
      </c>
    </row>
    <row r="523" spans="1:29">
      <c r="A523" s="11" t="s">
        <v>1093</v>
      </c>
      <c r="B523" s="2">
        <v>45814</v>
      </c>
      <c r="C523" s="1">
        <v>2025</v>
      </c>
      <c r="D523" s="1" t="s">
        <v>1049</v>
      </c>
      <c r="E523" s="1" t="s">
        <v>753</v>
      </c>
      <c r="F523" s="1" t="s">
        <v>74</v>
      </c>
      <c r="G523" s="1" t="s">
        <v>780</v>
      </c>
      <c r="H523" s="1" t="s">
        <v>89</v>
      </c>
      <c r="I523" s="1" t="s">
        <v>551</v>
      </c>
      <c r="J523" s="1" t="s">
        <v>155</v>
      </c>
      <c r="K523" s="1" t="s">
        <v>48</v>
      </c>
      <c r="L523" s="1" t="s">
        <v>63</v>
      </c>
      <c r="M523" s="1" t="s">
        <v>337</v>
      </c>
      <c r="N523" s="1">
        <v>3</v>
      </c>
      <c r="O523" s="1">
        <v>1030</v>
      </c>
      <c r="P523" s="1">
        <f t="shared" si="48"/>
        <v>3090</v>
      </c>
      <c r="Q523" s="1">
        <v>0</v>
      </c>
      <c r="R523" s="1">
        <f t="shared" si="49"/>
        <v>0</v>
      </c>
      <c r="S523" s="1">
        <f t="shared" si="50"/>
        <v>3090</v>
      </c>
      <c r="T523" s="1">
        <v>0.35</v>
      </c>
      <c r="U523" s="1">
        <f t="shared" si="51"/>
        <v>1081.5</v>
      </c>
      <c r="V523" s="1">
        <f t="shared" si="52"/>
        <v>2008.5</v>
      </c>
      <c r="W523" s="4">
        <f t="shared" si="53"/>
        <v>0.65</v>
      </c>
      <c r="X523" s="1" t="s">
        <v>39</v>
      </c>
      <c r="Y523" s="1" t="s">
        <v>57</v>
      </c>
      <c r="Z523" s="1" t="s">
        <v>41</v>
      </c>
      <c r="AA523" s="2">
        <v>45815</v>
      </c>
      <c r="AB523" s="1">
        <v>4</v>
      </c>
      <c r="AC523" s="9" t="s">
        <v>42</v>
      </c>
    </row>
    <row r="524" spans="1:29">
      <c r="A524" s="11" t="s">
        <v>1094</v>
      </c>
      <c r="B524" s="2">
        <v>45814</v>
      </c>
      <c r="C524" s="1">
        <v>2025</v>
      </c>
      <c r="D524" s="1" t="s">
        <v>1049</v>
      </c>
      <c r="E524" s="1" t="s">
        <v>753</v>
      </c>
      <c r="F524" s="1" t="s">
        <v>74</v>
      </c>
      <c r="G524" s="1" t="s">
        <v>1095</v>
      </c>
      <c r="H524" s="1" t="s">
        <v>89</v>
      </c>
      <c r="I524" s="1" t="s">
        <v>371</v>
      </c>
      <c r="J524" s="1" t="s">
        <v>265</v>
      </c>
      <c r="K524" s="1" t="s">
        <v>78</v>
      </c>
      <c r="L524" s="1" t="s">
        <v>96</v>
      </c>
      <c r="M524" s="1" t="s">
        <v>97</v>
      </c>
      <c r="N524" s="1">
        <v>1</v>
      </c>
      <c r="O524" s="1">
        <v>890</v>
      </c>
      <c r="P524" s="1">
        <f t="shared" si="48"/>
        <v>890</v>
      </c>
      <c r="Q524" s="1">
        <v>25</v>
      </c>
      <c r="R524" s="1">
        <f t="shared" si="49"/>
        <v>222.5</v>
      </c>
      <c r="S524" s="1">
        <f t="shared" si="50"/>
        <v>667.5</v>
      </c>
      <c r="T524" s="1">
        <v>0.62</v>
      </c>
      <c r="U524" s="1">
        <f t="shared" si="51"/>
        <v>413.85</v>
      </c>
      <c r="V524" s="1">
        <f t="shared" si="52"/>
        <v>253.64999999999998</v>
      </c>
      <c r="W524" s="4">
        <f t="shared" si="53"/>
        <v>0.37999999999999995</v>
      </c>
      <c r="X524" s="1" t="s">
        <v>104</v>
      </c>
      <c r="Y524" s="1" t="s">
        <v>57</v>
      </c>
      <c r="Z524" s="1" t="s">
        <v>41</v>
      </c>
      <c r="AA524" s="2">
        <v>45816</v>
      </c>
      <c r="AB524" s="1">
        <v>3</v>
      </c>
      <c r="AC524" s="9" t="s">
        <v>42</v>
      </c>
    </row>
    <row r="525" spans="1:29">
      <c r="A525" s="11" t="s">
        <v>1096</v>
      </c>
      <c r="B525" s="2">
        <v>45815</v>
      </c>
      <c r="C525" s="1">
        <v>2025</v>
      </c>
      <c r="D525" s="1" t="s">
        <v>1049</v>
      </c>
      <c r="E525" s="1" t="s">
        <v>753</v>
      </c>
      <c r="F525" s="1" t="s">
        <v>99</v>
      </c>
      <c r="G525" s="1" t="s">
        <v>644</v>
      </c>
      <c r="H525" s="1" t="s">
        <v>33</v>
      </c>
      <c r="I525" s="1" t="s">
        <v>258</v>
      </c>
      <c r="J525" s="1" t="s">
        <v>117</v>
      </c>
      <c r="K525" s="1" t="s">
        <v>118</v>
      </c>
      <c r="L525" s="1" t="s">
        <v>79</v>
      </c>
      <c r="M525" s="1" t="s">
        <v>545</v>
      </c>
      <c r="N525" s="1">
        <v>2</v>
      </c>
      <c r="O525" s="1">
        <v>1460</v>
      </c>
      <c r="P525" s="1">
        <f t="shared" si="48"/>
        <v>2920</v>
      </c>
      <c r="Q525" s="1">
        <v>0</v>
      </c>
      <c r="R525" s="1">
        <f t="shared" si="49"/>
        <v>0</v>
      </c>
      <c r="S525" s="1">
        <f t="shared" si="50"/>
        <v>2920</v>
      </c>
      <c r="T525" s="1">
        <v>0.45</v>
      </c>
      <c r="U525" s="1">
        <f t="shared" si="51"/>
        <v>1314</v>
      </c>
      <c r="V525" s="1">
        <f t="shared" si="52"/>
        <v>1606</v>
      </c>
      <c r="W525" s="4">
        <f t="shared" si="53"/>
        <v>0.55000000000000004</v>
      </c>
      <c r="X525" s="1" t="s">
        <v>50</v>
      </c>
      <c r="Y525" s="1" t="s">
        <v>40</v>
      </c>
      <c r="Z525" s="1" t="s">
        <v>66</v>
      </c>
      <c r="AA525" s="1"/>
      <c r="AB525" s="1"/>
      <c r="AC525" s="9" t="s">
        <v>42</v>
      </c>
    </row>
    <row r="526" spans="1:29">
      <c r="A526" s="11" t="s">
        <v>1097</v>
      </c>
      <c r="B526" s="2">
        <v>45815</v>
      </c>
      <c r="C526" s="1">
        <v>2025</v>
      </c>
      <c r="D526" s="1" t="s">
        <v>1049</v>
      </c>
      <c r="E526" s="1" t="s">
        <v>753</v>
      </c>
      <c r="F526" s="1" t="s">
        <v>99</v>
      </c>
      <c r="G526" s="1" t="s">
        <v>322</v>
      </c>
      <c r="H526" s="1" t="s">
        <v>89</v>
      </c>
      <c r="I526" s="1" t="s">
        <v>169</v>
      </c>
      <c r="J526" s="1" t="s">
        <v>170</v>
      </c>
      <c r="K526" s="1" t="s">
        <v>130</v>
      </c>
      <c r="L526" s="1" t="s">
        <v>179</v>
      </c>
      <c r="M526" s="1" t="s">
        <v>247</v>
      </c>
      <c r="N526" s="1">
        <v>1</v>
      </c>
      <c r="O526" s="1">
        <v>5690</v>
      </c>
      <c r="P526" s="1">
        <f t="shared" si="48"/>
        <v>5690</v>
      </c>
      <c r="Q526" s="1">
        <v>15</v>
      </c>
      <c r="R526" s="1">
        <f t="shared" si="49"/>
        <v>853.5</v>
      </c>
      <c r="S526" s="1">
        <f t="shared" si="50"/>
        <v>4836.5</v>
      </c>
      <c r="T526" s="1">
        <v>0.48</v>
      </c>
      <c r="U526" s="1">
        <f t="shared" si="51"/>
        <v>2321.52</v>
      </c>
      <c r="V526" s="1">
        <f t="shared" si="52"/>
        <v>2514.98</v>
      </c>
      <c r="W526" s="4">
        <f t="shared" si="53"/>
        <v>0.52</v>
      </c>
      <c r="X526" s="1" t="s">
        <v>56</v>
      </c>
      <c r="Y526" s="1" t="s">
        <v>40</v>
      </c>
      <c r="Z526" s="1" t="s">
        <v>41</v>
      </c>
      <c r="AA526" s="2">
        <v>45817</v>
      </c>
      <c r="AB526" s="1">
        <v>4</v>
      </c>
      <c r="AC526" s="9" t="s">
        <v>42</v>
      </c>
    </row>
    <row r="527" spans="1:29">
      <c r="A527" s="11" t="s">
        <v>1098</v>
      </c>
      <c r="B527" s="2">
        <v>45815</v>
      </c>
      <c r="C527" s="1">
        <v>2025</v>
      </c>
      <c r="D527" s="1" t="s">
        <v>1049</v>
      </c>
      <c r="E527" s="1" t="s">
        <v>753</v>
      </c>
      <c r="F527" s="1" t="s">
        <v>99</v>
      </c>
      <c r="G527" s="1" t="s">
        <v>1099</v>
      </c>
      <c r="H527" s="1" t="s">
        <v>33</v>
      </c>
      <c r="I527" s="1" t="s">
        <v>509</v>
      </c>
      <c r="J527" s="1" t="s">
        <v>220</v>
      </c>
      <c r="K527" s="1" t="s">
        <v>118</v>
      </c>
      <c r="L527" s="1" t="s">
        <v>150</v>
      </c>
      <c r="M527" s="1" t="s">
        <v>456</v>
      </c>
      <c r="N527" s="1">
        <v>3</v>
      </c>
      <c r="O527" s="1">
        <v>10880</v>
      </c>
      <c r="P527" s="1">
        <f t="shared" si="48"/>
        <v>32640</v>
      </c>
      <c r="Q527" s="1">
        <v>20</v>
      </c>
      <c r="R527" s="1">
        <f t="shared" si="49"/>
        <v>6528</v>
      </c>
      <c r="S527" s="1">
        <f t="shared" si="50"/>
        <v>26112</v>
      </c>
      <c r="T527" s="1">
        <v>0.52</v>
      </c>
      <c r="U527" s="1">
        <f t="shared" si="51"/>
        <v>13578.24</v>
      </c>
      <c r="V527" s="1">
        <f t="shared" si="52"/>
        <v>12533.76</v>
      </c>
      <c r="W527" s="4">
        <f t="shared" si="53"/>
        <v>0.48</v>
      </c>
      <c r="X527" s="1" t="s">
        <v>50</v>
      </c>
      <c r="Y527" s="1" t="s">
        <v>40</v>
      </c>
      <c r="Z527" s="1" t="s">
        <v>22</v>
      </c>
      <c r="AA527" s="1"/>
      <c r="AB527" s="1"/>
      <c r="AC527" s="9" t="s">
        <v>93</v>
      </c>
    </row>
    <row r="528" spans="1:29">
      <c r="A528" s="11" t="s">
        <v>1100</v>
      </c>
      <c r="B528" s="2">
        <v>45816</v>
      </c>
      <c r="C528" s="1">
        <v>2025</v>
      </c>
      <c r="D528" s="1" t="s">
        <v>1049</v>
      </c>
      <c r="E528" s="1" t="s">
        <v>753</v>
      </c>
      <c r="F528" s="1" t="s">
        <v>126</v>
      </c>
      <c r="G528" s="1" t="s">
        <v>397</v>
      </c>
      <c r="H528" s="1" t="s">
        <v>89</v>
      </c>
      <c r="I528" s="1" t="s">
        <v>54</v>
      </c>
      <c r="J528" s="1" t="s">
        <v>55</v>
      </c>
      <c r="K528" s="1" t="s">
        <v>36</v>
      </c>
      <c r="L528" s="1" t="s">
        <v>179</v>
      </c>
      <c r="M528" s="1" t="s">
        <v>210</v>
      </c>
      <c r="N528" s="1">
        <v>4</v>
      </c>
      <c r="O528" s="1">
        <v>5250</v>
      </c>
      <c r="P528" s="1">
        <f t="shared" si="48"/>
        <v>21000</v>
      </c>
      <c r="Q528" s="1">
        <v>0</v>
      </c>
      <c r="R528" s="1">
        <f t="shared" si="49"/>
        <v>0</v>
      </c>
      <c r="S528" s="1">
        <f t="shared" si="50"/>
        <v>21000</v>
      </c>
      <c r="T528" s="1">
        <v>0.48</v>
      </c>
      <c r="U528" s="1">
        <f t="shared" si="51"/>
        <v>10080</v>
      </c>
      <c r="V528" s="1">
        <f t="shared" si="52"/>
        <v>10920</v>
      </c>
      <c r="W528" s="4">
        <f t="shared" si="53"/>
        <v>0.52</v>
      </c>
      <c r="X528" s="1" t="s">
        <v>39</v>
      </c>
      <c r="Y528" s="1" t="s">
        <v>81</v>
      </c>
      <c r="Z528" s="1" t="s">
        <v>41</v>
      </c>
      <c r="AA528" s="2">
        <v>45821</v>
      </c>
      <c r="AB528" s="1">
        <v>4</v>
      </c>
      <c r="AC528" s="9" t="s">
        <v>42</v>
      </c>
    </row>
    <row r="529" spans="1:29">
      <c r="A529" s="11" t="s">
        <v>1101</v>
      </c>
      <c r="B529" s="2">
        <v>45816</v>
      </c>
      <c r="C529" s="1">
        <v>2025</v>
      </c>
      <c r="D529" s="1" t="s">
        <v>1049</v>
      </c>
      <c r="E529" s="1" t="s">
        <v>753</v>
      </c>
      <c r="F529" s="1" t="s">
        <v>126</v>
      </c>
      <c r="G529" s="1" t="s">
        <v>53</v>
      </c>
      <c r="H529" s="1" t="s">
        <v>33</v>
      </c>
      <c r="I529" s="1" t="s">
        <v>54</v>
      </c>
      <c r="J529" s="1" t="s">
        <v>55</v>
      </c>
      <c r="K529" s="1" t="s">
        <v>36</v>
      </c>
      <c r="L529" s="1" t="s">
        <v>79</v>
      </c>
      <c r="M529" s="1" t="s">
        <v>281</v>
      </c>
      <c r="N529" s="1">
        <v>2</v>
      </c>
      <c r="O529" s="1">
        <v>4580</v>
      </c>
      <c r="P529" s="1">
        <f t="shared" si="48"/>
        <v>9160</v>
      </c>
      <c r="Q529" s="1">
        <v>20</v>
      </c>
      <c r="R529" s="1">
        <f t="shared" si="49"/>
        <v>1832</v>
      </c>
      <c r="S529" s="1">
        <f t="shared" si="50"/>
        <v>7328</v>
      </c>
      <c r="T529" s="1">
        <v>0.45</v>
      </c>
      <c r="U529" s="1">
        <f t="shared" si="51"/>
        <v>3297.6</v>
      </c>
      <c r="V529" s="1">
        <f t="shared" si="52"/>
        <v>4030.4</v>
      </c>
      <c r="W529" s="4">
        <f t="shared" si="53"/>
        <v>0.55000000000000004</v>
      </c>
      <c r="X529" s="1" t="s">
        <v>39</v>
      </c>
      <c r="Y529" s="1" t="s">
        <v>72</v>
      </c>
      <c r="Z529" s="1" t="s">
        <v>120</v>
      </c>
      <c r="AA529" s="1"/>
      <c r="AB529" s="1"/>
      <c r="AC529" s="9" t="s">
        <v>42</v>
      </c>
    </row>
    <row r="530" spans="1:29">
      <c r="A530" s="11" t="s">
        <v>1102</v>
      </c>
      <c r="B530" s="2">
        <v>45816</v>
      </c>
      <c r="C530" s="1">
        <v>2025</v>
      </c>
      <c r="D530" s="1" t="s">
        <v>1049</v>
      </c>
      <c r="E530" s="1" t="s">
        <v>753</v>
      </c>
      <c r="F530" s="1" t="s">
        <v>126</v>
      </c>
      <c r="G530" s="1" t="s">
        <v>261</v>
      </c>
      <c r="H530" s="1" t="s">
        <v>33</v>
      </c>
      <c r="I530" s="1" t="s">
        <v>183</v>
      </c>
      <c r="J530" s="1" t="s">
        <v>55</v>
      </c>
      <c r="K530" s="1" t="s">
        <v>36</v>
      </c>
      <c r="L530" s="1" t="s">
        <v>96</v>
      </c>
      <c r="M530" s="1" t="s">
        <v>259</v>
      </c>
      <c r="N530" s="1">
        <v>4</v>
      </c>
      <c r="O530" s="1">
        <v>730</v>
      </c>
      <c r="P530" s="1">
        <f t="shared" si="48"/>
        <v>2920</v>
      </c>
      <c r="Q530" s="1">
        <v>0</v>
      </c>
      <c r="R530" s="1">
        <f t="shared" si="49"/>
        <v>0</v>
      </c>
      <c r="S530" s="1">
        <f t="shared" si="50"/>
        <v>2920</v>
      </c>
      <c r="T530" s="1">
        <v>0.62</v>
      </c>
      <c r="U530" s="1">
        <f t="shared" si="51"/>
        <v>1810.4</v>
      </c>
      <c r="V530" s="1">
        <f t="shared" si="52"/>
        <v>1109.5999999999999</v>
      </c>
      <c r="W530" s="4">
        <f t="shared" si="53"/>
        <v>0.37999999999999995</v>
      </c>
      <c r="X530" s="1" t="s">
        <v>65</v>
      </c>
      <c r="Y530" s="1" t="s">
        <v>81</v>
      </c>
      <c r="Z530" s="1" t="s">
        <v>41</v>
      </c>
      <c r="AA530" s="2">
        <v>45822</v>
      </c>
      <c r="AB530" s="1">
        <v>4</v>
      </c>
      <c r="AC530" s="9" t="s">
        <v>42</v>
      </c>
    </row>
    <row r="531" spans="1:29">
      <c r="A531" s="11" t="s">
        <v>1103</v>
      </c>
      <c r="B531" s="2">
        <v>45816</v>
      </c>
      <c r="C531" s="1">
        <v>2025</v>
      </c>
      <c r="D531" s="1" t="s">
        <v>1049</v>
      </c>
      <c r="E531" s="1" t="s">
        <v>753</v>
      </c>
      <c r="F531" s="1" t="s">
        <v>126</v>
      </c>
      <c r="G531" s="1" t="s">
        <v>987</v>
      </c>
      <c r="H531" s="1" t="s">
        <v>33</v>
      </c>
      <c r="I531" s="1" t="s">
        <v>84</v>
      </c>
      <c r="J531" s="1" t="s">
        <v>47</v>
      </c>
      <c r="K531" s="1" t="s">
        <v>48</v>
      </c>
      <c r="L531" s="1" t="s">
        <v>85</v>
      </c>
      <c r="M531" s="1" t="s">
        <v>146</v>
      </c>
      <c r="N531" s="1">
        <v>1</v>
      </c>
      <c r="O531" s="1">
        <v>4080</v>
      </c>
      <c r="P531" s="1">
        <f t="shared" si="48"/>
        <v>4080</v>
      </c>
      <c r="Q531" s="1">
        <v>15</v>
      </c>
      <c r="R531" s="1">
        <f t="shared" si="49"/>
        <v>612</v>
      </c>
      <c r="S531" s="1">
        <f t="shared" si="50"/>
        <v>3468</v>
      </c>
      <c r="T531" s="1">
        <v>0.5</v>
      </c>
      <c r="U531" s="1">
        <f t="shared" si="51"/>
        <v>1734</v>
      </c>
      <c r="V531" s="1">
        <f t="shared" si="52"/>
        <v>1734</v>
      </c>
      <c r="W531" s="4">
        <f t="shared" si="53"/>
        <v>0.5</v>
      </c>
      <c r="X531" s="1" t="s">
        <v>56</v>
      </c>
      <c r="Y531" s="1" t="s">
        <v>40</v>
      </c>
      <c r="Z531" s="1" t="s">
        <v>41</v>
      </c>
      <c r="AA531" s="2">
        <v>45822</v>
      </c>
      <c r="AB531" s="1">
        <v>5</v>
      </c>
      <c r="AC531" s="9" t="s">
        <v>42</v>
      </c>
    </row>
    <row r="532" spans="1:29">
      <c r="A532" s="11" t="s">
        <v>1104</v>
      </c>
      <c r="B532" s="2">
        <v>45817</v>
      </c>
      <c r="C532" s="1">
        <v>2025</v>
      </c>
      <c r="D532" s="1" t="s">
        <v>1049</v>
      </c>
      <c r="E532" s="1" t="s">
        <v>753</v>
      </c>
      <c r="F532" s="1" t="s">
        <v>142</v>
      </c>
      <c r="G532" s="1" t="s">
        <v>168</v>
      </c>
      <c r="H532" s="1" t="s">
        <v>33</v>
      </c>
      <c r="I532" s="1" t="s">
        <v>169</v>
      </c>
      <c r="J532" s="1" t="s">
        <v>170</v>
      </c>
      <c r="K532" s="1" t="s">
        <v>130</v>
      </c>
      <c r="L532" s="1" t="s">
        <v>37</v>
      </c>
      <c r="M532" s="1" t="s">
        <v>477</v>
      </c>
      <c r="N532" s="1">
        <v>3</v>
      </c>
      <c r="O532" s="1">
        <v>5640</v>
      </c>
      <c r="P532" s="1">
        <f t="shared" si="48"/>
        <v>16920</v>
      </c>
      <c r="Q532" s="1">
        <v>10</v>
      </c>
      <c r="R532" s="1">
        <f t="shared" si="49"/>
        <v>1692</v>
      </c>
      <c r="S532" s="1">
        <f t="shared" si="50"/>
        <v>15228</v>
      </c>
      <c r="T532" s="1">
        <v>0.47</v>
      </c>
      <c r="U532" s="1">
        <f t="shared" si="51"/>
        <v>7157.16</v>
      </c>
      <c r="V532" s="1">
        <f t="shared" si="52"/>
        <v>8070.84</v>
      </c>
      <c r="W532" s="4">
        <f t="shared" si="53"/>
        <v>0.53</v>
      </c>
      <c r="X532" s="1" t="s">
        <v>92</v>
      </c>
      <c r="Y532" s="1" t="s">
        <v>57</v>
      </c>
      <c r="Z532" s="1" t="s">
        <v>66</v>
      </c>
      <c r="AA532" s="1"/>
      <c r="AB532" s="1"/>
      <c r="AC532" s="9" t="s">
        <v>42</v>
      </c>
    </row>
    <row r="533" spans="1:29">
      <c r="A533" s="11" t="s">
        <v>1105</v>
      </c>
      <c r="B533" s="2">
        <v>45817</v>
      </c>
      <c r="C533" s="1">
        <v>2025</v>
      </c>
      <c r="D533" s="1" t="s">
        <v>1049</v>
      </c>
      <c r="E533" s="1" t="s">
        <v>753</v>
      </c>
      <c r="F533" s="1" t="s">
        <v>142</v>
      </c>
      <c r="G533" s="1" t="s">
        <v>1106</v>
      </c>
      <c r="H533" s="1" t="s">
        <v>33</v>
      </c>
      <c r="I533" s="1" t="s">
        <v>183</v>
      </c>
      <c r="J533" s="1" t="s">
        <v>102</v>
      </c>
      <c r="K533" s="1" t="s">
        <v>36</v>
      </c>
      <c r="L533" s="1" t="s">
        <v>63</v>
      </c>
      <c r="M533" s="1" t="s">
        <v>266</v>
      </c>
      <c r="N533" s="1">
        <v>2</v>
      </c>
      <c r="O533" s="1">
        <v>1160</v>
      </c>
      <c r="P533" s="1">
        <f t="shared" si="48"/>
        <v>2320</v>
      </c>
      <c r="Q533" s="1">
        <v>20</v>
      </c>
      <c r="R533" s="1">
        <f t="shared" si="49"/>
        <v>464</v>
      </c>
      <c r="S533" s="1">
        <f t="shared" si="50"/>
        <v>1856</v>
      </c>
      <c r="T533" s="1">
        <v>0.35</v>
      </c>
      <c r="U533" s="1">
        <f t="shared" si="51"/>
        <v>649.59999999999991</v>
      </c>
      <c r="V533" s="1">
        <f t="shared" si="52"/>
        <v>1206.4000000000001</v>
      </c>
      <c r="W533" s="4">
        <f t="shared" si="53"/>
        <v>0.65</v>
      </c>
      <c r="X533" s="1" t="s">
        <v>65</v>
      </c>
      <c r="Y533" s="1" t="s">
        <v>72</v>
      </c>
      <c r="Z533" s="1" t="s">
        <v>41</v>
      </c>
      <c r="AA533" s="2">
        <v>45824</v>
      </c>
      <c r="AB533" s="1">
        <v>3</v>
      </c>
      <c r="AC533" s="9" t="s">
        <v>42</v>
      </c>
    </row>
    <row r="534" spans="1:29">
      <c r="A534" s="11" t="s">
        <v>1107</v>
      </c>
      <c r="B534" s="2">
        <v>45818</v>
      </c>
      <c r="C534" s="1">
        <v>2025</v>
      </c>
      <c r="D534" s="1" t="s">
        <v>1049</v>
      </c>
      <c r="E534" s="1" t="s">
        <v>753</v>
      </c>
      <c r="F534" s="1" t="s">
        <v>167</v>
      </c>
      <c r="G534" s="1" t="s">
        <v>1108</v>
      </c>
      <c r="H534" s="1" t="s">
        <v>89</v>
      </c>
      <c r="I534" s="1" t="s">
        <v>512</v>
      </c>
      <c r="J534" s="1" t="s">
        <v>77</v>
      </c>
      <c r="K534" s="1" t="s">
        <v>78</v>
      </c>
      <c r="L534" s="1" t="s">
        <v>37</v>
      </c>
      <c r="M534" s="1" t="s">
        <v>540</v>
      </c>
      <c r="N534" s="1">
        <v>1</v>
      </c>
      <c r="O534" s="1">
        <v>1080</v>
      </c>
      <c r="P534" s="1">
        <f t="shared" si="48"/>
        <v>1080</v>
      </c>
      <c r="Q534" s="1">
        <v>0</v>
      </c>
      <c r="R534" s="1">
        <f t="shared" si="49"/>
        <v>0</v>
      </c>
      <c r="S534" s="1">
        <f t="shared" si="50"/>
        <v>1080</v>
      </c>
      <c r="T534" s="1">
        <v>0.47</v>
      </c>
      <c r="U534" s="1">
        <f t="shared" si="51"/>
        <v>507.59999999999997</v>
      </c>
      <c r="V534" s="1">
        <f t="shared" si="52"/>
        <v>572.40000000000009</v>
      </c>
      <c r="W534" s="4">
        <f t="shared" si="53"/>
        <v>0.53000000000000014</v>
      </c>
      <c r="X534" s="1" t="s">
        <v>104</v>
      </c>
      <c r="Y534" s="1" t="s">
        <v>40</v>
      </c>
      <c r="Z534" s="1" t="s">
        <v>41</v>
      </c>
      <c r="AA534" s="2">
        <v>45824</v>
      </c>
      <c r="AB534" s="1">
        <v>4</v>
      </c>
      <c r="AC534" s="9" t="s">
        <v>42</v>
      </c>
    </row>
    <row r="535" spans="1:29">
      <c r="A535" s="11" t="s">
        <v>1109</v>
      </c>
      <c r="B535" s="2">
        <v>45818</v>
      </c>
      <c r="C535" s="1">
        <v>2025</v>
      </c>
      <c r="D535" s="1" t="s">
        <v>1049</v>
      </c>
      <c r="E535" s="1" t="s">
        <v>753</v>
      </c>
      <c r="F535" s="1" t="s">
        <v>167</v>
      </c>
      <c r="G535" s="1" t="s">
        <v>931</v>
      </c>
      <c r="H535" s="1" t="s">
        <v>33</v>
      </c>
      <c r="I535" s="1" t="s">
        <v>512</v>
      </c>
      <c r="J535" s="1" t="s">
        <v>77</v>
      </c>
      <c r="K535" s="1" t="s">
        <v>78</v>
      </c>
      <c r="L535" s="1" t="s">
        <v>79</v>
      </c>
      <c r="M535" s="1" t="s">
        <v>131</v>
      </c>
      <c r="N535" s="1">
        <v>3</v>
      </c>
      <c r="O535" s="1">
        <v>4900</v>
      </c>
      <c r="P535" s="1">
        <f t="shared" si="48"/>
        <v>14700</v>
      </c>
      <c r="Q535" s="1">
        <v>0</v>
      </c>
      <c r="R535" s="1">
        <f t="shared" si="49"/>
        <v>0</v>
      </c>
      <c r="S535" s="1">
        <f t="shared" si="50"/>
        <v>14700</v>
      </c>
      <c r="T535" s="1">
        <v>0.45</v>
      </c>
      <c r="U535" s="1">
        <f t="shared" si="51"/>
        <v>6615</v>
      </c>
      <c r="V535" s="1">
        <f t="shared" si="52"/>
        <v>8085</v>
      </c>
      <c r="W535" s="4">
        <f t="shared" si="53"/>
        <v>0.55000000000000004</v>
      </c>
      <c r="X535" s="1" t="s">
        <v>56</v>
      </c>
      <c r="Y535" s="1" t="s">
        <v>57</v>
      </c>
      <c r="Z535" s="1" t="s">
        <v>41</v>
      </c>
      <c r="AA535" s="2">
        <v>45822</v>
      </c>
      <c r="AB535" s="1">
        <v>4</v>
      </c>
      <c r="AC535" s="9" t="s">
        <v>42</v>
      </c>
    </row>
    <row r="536" spans="1:29">
      <c r="A536" s="11" t="s">
        <v>1110</v>
      </c>
      <c r="B536" s="2">
        <v>45818</v>
      </c>
      <c r="C536" s="1">
        <v>2025</v>
      </c>
      <c r="D536" s="1" t="s">
        <v>1049</v>
      </c>
      <c r="E536" s="1" t="s">
        <v>753</v>
      </c>
      <c r="F536" s="1" t="s">
        <v>167</v>
      </c>
      <c r="G536" s="1" t="s">
        <v>900</v>
      </c>
      <c r="H536" s="1" t="s">
        <v>33</v>
      </c>
      <c r="I536" s="1" t="s">
        <v>591</v>
      </c>
      <c r="J536" s="1" t="s">
        <v>190</v>
      </c>
      <c r="K536" s="1" t="s">
        <v>48</v>
      </c>
      <c r="L536" s="1" t="s">
        <v>63</v>
      </c>
      <c r="M536" s="1" t="s">
        <v>165</v>
      </c>
      <c r="N536" s="1">
        <v>4</v>
      </c>
      <c r="O536" s="1">
        <v>320</v>
      </c>
      <c r="P536" s="1">
        <f t="shared" si="48"/>
        <v>1280</v>
      </c>
      <c r="Q536" s="1">
        <v>0</v>
      </c>
      <c r="R536" s="1">
        <f t="shared" si="49"/>
        <v>0</v>
      </c>
      <c r="S536" s="1">
        <f t="shared" si="50"/>
        <v>1280</v>
      </c>
      <c r="T536" s="1">
        <v>0.35</v>
      </c>
      <c r="U536" s="1">
        <f t="shared" si="51"/>
        <v>448</v>
      </c>
      <c r="V536" s="1">
        <f t="shared" si="52"/>
        <v>832</v>
      </c>
      <c r="W536" s="4">
        <f t="shared" si="53"/>
        <v>0.65</v>
      </c>
      <c r="X536" s="1" t="s">
        <v>39</v>
      </c>
      <c r="Y536" s="1" t="s">
        <v>81</v>
      </c>
      <c r="Z536" s="1" t="s">
        <v>41</v>
      </c>
      <c r="AA536" s="2">
        <v>45823</v>
      </c>
      <c r="AB536" s="1">
        <v>5</v>
      </c>
      <c r="AC536" s="9" t="s">
        <v>42</v>
      </c>
    </row>
    <row r="537" spans="1:29">
      <c r="A537" s="11" t="s">
        <v>1111</v>
      </c>
      <c r="B537" s="2">
        <v>45818</v>
      </c>
      <c r="C537" s="1">
        <v>2025</v>
      </c>
      <c r="D537" s="1" t="s">
        <v>1049</v>
      </c>
      <c r="E537" s="1" t="s">
        <v>753</v>
      </c>
      <c r="F537" s="1" t="s">
        <v>167</v>
      </c>
      <c r="G537" s="1" t="s">
        <v>83</v>
      </c>
      <c r="H537" s="1" t="s">
        <v>33</v>
      </c>
      <c r="I537" s="1" t="s">
        <v>84</v>
      </c>
      <c r="J537" s="1" t="s">
        <v>47</v>
      </c>
      <c r="K537" s="1" t="s">
        <v>48</v>
      </c>
      <c r="L537" s="1" t="s">
        <v>63</v>
      </c>
      <c r="M537" s="1" t="s">
        <v>518</v>
      </c>
      <c r="N537" s="1">
        <v>2</v>
      </c>
      <c r="O537" s="1">
        <v>770</v>
      </c>
      <c r="P537" s="1">
        <f t="shared" si="48"/>
        <v>1540</v>
      </c>
      <c r="Q537" s="1">
        <v>30</v>
      </c>
      <c r="R537" s="1">
        <f t="shared" si="49"/>
        <v>462</v>
      </c>
      <c r="S537" s="1">
        <f t="shared" si="50"/>
        <v>1078</v>
      </c>
      <c r="T537" s="1">
        <v>0.35</v>
      </c>
      <c r="U537" s="1">
        <f t="shared" si="51"/>
        <v>377.29999999999995</v>
      </c>
      <c r="V537" s="1">
        <f t="shared" si="52"/>
        <v>700.7</v>
      </c>
      <c r="W537" s="4">
        <f t="shared" si="53"/>
        <v>0.65</v>
      </c>
      <c r="X537" s="1" t="s">
        <v>50</v>
      </c>
      <c r="Y537" s="1" t="s">
        <v>57</v>
      </c>
      <c r="Z537" s="1" t="s">
        <v>41</v>
      </c>
      <c r="AA537" s="2">
        <v>45821</v>
      </c>
      <c r="AB537" s="1">
        <v>5</v>
      </c>
      <c r="AC537" s="9" t="s">
        <v>42</v>
      </c>
    </row>
    <row r="538" spans="1:29">
      <c r="A538" s="11" t="s">
        <v>1112</v>
      </c>
      <c r="B538" s="2">
        <v>45818</v>
      </c>
      <c r="C538" s="1">
        <v>2025</v>
      </c>
      <c r="D538" s="1" t="s">
        <v>1049</v>
      </c>
      <c r="E538" s="1" t="s">
        <v>753</v>
      </c>
      <c r="F538" s="1" t="s">
        <v>167</v>
      </c>
      <c r="G538" s="1" t="s">
        <v>764</v>
      </c>
      <c r="H538" s="1" t="s">
        <v>89</v>
      </c>
      <c r="I538" s="1" t="s">
        <v>159</v>
      </c>
      <c r="J538" s="1" t="s">
        <v>35</v>
      </c>
      <c r="K538" s="1" t="s">
        <v>36</v>
      </c>
      <c r="L538" s="1" t="s">
        <v>179</v>
      </c>
      <c r="M538" s="1" t="s">
        <v>611</v>
      </c>
      <c r="N538" s="1">
        <v>1</v>
      </c>
      <c r="O538" s="1">
        <v>2660</v>
      </c>
      <c r="P538" s="1">
        <f t="shared" si="48"/>
        <v>2660</v>
      </c>
      <c r="Q538" s="1">
        <v>25</v>
      </c>
      <c r="R538" s="1">
        <f t="shared" si="49"/>
        <v>665</v>
      </c>
      <c r="S538" s="1">
        <f t="shared" si="50"/>
        <v>1995</v>
      </c>
      <c r="T538" s="1">
        <v>0.48</v>
      </c>
      <c r="U538" s="1">
        <f t="shared" si="51"/>
        <v>957.59999999999991</v>
      </c>
      <c r="V538" s="1">
        <f t="shared" si="52"/>
        <v>1037.4000000000001</v>
      </c>
      <c r="W538" s="4">
        <f t="shared" si="53"/>
        <v>0.52</v>
      </c>
      <c r="X538" s="1" t="s">
        <v>65</v>
      </c>
      <c r="Y538" s="1" t="s">
        <v>81</v>
      </c>
      <c r="Z538" s="1" t="s">
        <v>41</v>
      </c>
      <c r="AA538" s="2">
        <v>45821</v>
      </c>
      <c r="AB538" s="1">
        <v>5</v>
      </c>
      <c r="AC538" s="9" t="s">
        <v>42</v>
      </c>
    </row>
    <row r="539" spans="1:29">
      <c r="A539" s="11" t="s">
        <v>1113</v>
      </c>
      <c r="B539" s="2">
        <v>45819</v>
      </c>
      <c r="C539" s="1">
        <v>2025</v>
      </c>
      <c r="D539" s="1" t="s">
        <v>1049</v>
      </c>
      <c r="E539" s="1" t="s">
        <v>753</v>
      </c>
      <c r="F539" s="1" t="s">
        <v>31</v>
      </c>
      <c r="G539" s="1" t="s">
        <v>1114</v>
      </c>
      <c r="H539" s="1" t="s">
        <v>33</v>
      </c>
      <c r="I539" s="1" t="s">
        <v>315</v>
      </c>
      <c r="J539" s="1" t="s">
        <v>316</v>
      </c>
      <c r="K539" s="1" t="s">
        <v>62</v>
      </c>
      <c r="L539" s="1" t="s">
        <v>96</v>
      </c>
      <c r="M539" s="1" t="s">
        <v>504</v>
      </c>
      <c r="N539" s="1">
        <v>4</v>
      </c>
      <c r="O539" s="1">
        <v>670</v>
      </c>
      <c r="P539" s="1">
        <f t="shared" si="48"/>
        <v>2680</v>
      </c>
      <c r="Q539" s="1">
        <v>0</v>
      </c>
      <c r="R539" s="1">
        <f t="shared" si="49"/>
        <v>0</v>
      </c>
      <c r="S539" s="1">
        <f t="shared" si="50"/>
        <v>2680</v>
      </c>
      <c r="T539" s="1">
        <v>0.62</v>
      </c>
      <c r="U539" s="1">
        <f t="shared" si="51"/>
        <v>1661.6</v>
      </c>
      <c r="V539" s="1">
        <f t="shared" si="52"/>
        <v>1018.4000000000001</v>
      </c>
      <c r="W539" s="4">
        <f t="shared" si="53"/>
        <v>0.38000000000000006</v>
      </c>
      <c r="X539" s="1" t="s">
        <v>56</v>
      </c>
      <c r="Y539" s="1" t="s">
        <v>57</v>
      </c>
      <c r="Z539" s="1" t="s">
        <v>41</v>
      </c>
      <c r="AA539" s="2">
        <v>45821</v>
      </c>
      <c r="AB539" s="1">
        <v>3</v>
      </c>
      <c r="AC539" s="9" t="s">
        <v>42</v>
      </c>
    </row>
    <row r="540" spans="1:29">
      <c r="A540" s="11" t="s">
        <v>1115</v>
      </c>
      <c r="B540" s="2">
        <v>45819</v>
      </c>
      <c r="C540" s="1">
        <v>2025</v>
      </c>
      <c r="D540" s="1" t="s">
        <v>1049</v>
      </c>
      <c r="E540" s="1" t="s">
        <v>753</v>
      </c>
      <c r="F540" s="1" t="s">
        <v>31</v>
      </c>
      <c r="G540" s="1" t="s">
        <v>805</v>
      </c>
      <c r="H540" s="1" t="s">
        <v>33</v>
      </c>
      <c r="I540" s="1" t="s">
        <v>250</v>
      </c>
      <c r="J540" s="1" t="s">
        <v>251</v>
      </c>
      <c r="K540" s="1" t="s">
        <v>36</v>
      </c>
      <c r="L540" s="1" t="s">
        <v>112</v>
      </c>
      <c r="M540" s="1" t="s">
        <v>221</v>
      </c>
      <c r="N540" s="1">
        <v>3</v>
      </c>
      <c r="O540" s="1">
        <v>26510</v>
      </c>
      <c r="P540" s="1">
        <f t="shared" si="48"/>
        <v>79530</v>
      </c>
      <c r="Q540" s="1">
        <v>0</v>
      </c>
      <c r="R540" s="1">
        <f t="shared" si="49"/>
        <v>0</v>
      </c>
      <c r="S540" s="1">
        <f t="shared" si="50"/>
        <v>79530</v>
      </c>
      <c r="T540" s="1">
        <v>0.57999999999999996</v>
      </c>
      <c r="U540" s="1">
        <f t="shared" si="51"/>
        <v>46127.399999999994</v>
      </c>
      <c r="V540" s="1">
        <f t="shared" si="52"/>
        <v>33402.600000000006</v>
      </c>
      <c r="W540" s="4">
        <f t="shared" si="53"/>
        <v>0.4200000000000001</v>
      </c>
      <c r="X540" s="1" t="s">
        <v>50</v>
      </c>
      <c r="Y540" s="1" t="s">
        <v>72</v>
      </c>
      <c r="Z540" s="1" t="s">
        <v>41</v>
      </c>
      <c r="AA540" s="2">
        <v>45825</v>
      </c>
      <c r="AB540" s="1">
        <v>4</v>
      </c>
      <c r="AC540" s="9" t="s">
        <v>42</v>
      </c>
    </row>
    <row r="541" spans="1:29">
      <c r="A541" s="11" t="s">
        <v>1116</v>
      </c>
      <c r="B541" s="2">
        <v>45819</v>
      </c>
      <c r="C541" s="1">
        <v>2025</v>
      </c>
      <c r="D541" s="1" t="s">
        <v>1049</v>
      </c>
      <c r="E541" s="1" t="s">
        <v>753</v>
      </c>
      <c r="F541" s="1" t="s">
        <v>31</v>
      </c>
      <c r="G541" s="1" t="s">
        <v>764</v>
      </c>
      <c r="H541" s="1" t="s">
        <v>89</v>
      </c>
      <c r="I541" s="1" t="s">
        <v>159</v>
      </c>
      <c r="J541" s="1" t="s">
        <v>35</v>
      </c>
      <c r="K541" s="1" t="s">
        <v>36</v>
      </c>
      <c r="L541" s="1" t="s">
        <v>37</v>
      </c>
      <c r="M541" s="1" t="s">
        <v>103</v>
      </c>
      <c r="N541" s="1">
        <v>4</v>
      </c>
      <c r="O541" s="1">
        <v>4310</v>
      </c>
      <c r="P541" s="1">
        <f t="shared" si="48"/>
        <v>17240</v>
      </c>
      <c r="Q541" s="1">
        <v>10</v>
      </c>
      <c r="R541" s="1">
        <f t="shared" si="49"/>
        <v>1724</v>
      </c>
      <c r="S541" s="1">
        <f t="shared" si="50"/>
        <v>15516</v>
      </c>
      <c r="T541" s="1">
        <v>0.47</v>
      </c>
      <c r="U541" s="1">
        <f t="shared" si="51"/>
        <v>7292.5199999999995</v>
      </c>
      <c r="V541" s="1">
        <f t="shared" si="52"/>
        <v>8223.48</v>
      </c>
      <c r="W541" s="4">
        <f t="shared" si="53"/>
        <v>0.53</v>
      </c>
      <c r="X541" s="1" t="s">
        <v>39</v>
      </c>
      <c r="Y541" s="1" t="s">
        <v>72</v>
      </c>
      <c r="Z541" s="1" t="s">
        <v>66</v>
      </c>
      <c r="AA541" s="1"/>
      <c r="AB541" s="1"/>
      <c r="AC541" s="9" t="s">
        <v>42</v>
      </c>
    </row>
    <row r="542" spans="1:29">
      <c r="A542" s="11" t="s">
        <v>1117</v>
      </c>
      <c r="B542" s="2">
        <v>45820</v>
      </c>
      <c r="C542" s="1">
        <v>2025</v>
      </c>
      <c r="D542" s="1" t="s">
        <v>1049</v>
      </c>
      <c r="E542" s="1" t="s">
        <v>753</v>
      </c>
      <c r="F542" s="1" t="s">
        <v>44</v>
      </c>
      <c r="G542" s="1" t="s">
        <v>1118</v>
      </c>
      <c r="H542" s="1" t="s">
        <v>33</v>
      </c>
      <c r="I542" s="1" t="s">
        <v>466</v>
      </c>
      <c r="J542" s="1" t="s">
        <v>316</v>
      </c>
      <c r="K542" s="1" t="s">
        <v>62</v>
      </c>
      <c r="L542" s="1" t="s">
        <v>112</v>
      </c>
      <c r="M542" s="1" t="s">
        <v>859</v>
      </c>
      <c r="N542" s="1">
        <v>4</v>
      </c>
      <c r="O542" s="1">
        <v>48320</v>
      </c>
      <c r="P542" s="1">
        <f t="shared" si="48"/>
        <v>193280</v>
      </c>
      <c r="Q542" s="1">
        <v>0</v>
      </c>
      <c r="R542" s="1">
        <f t="shared" si="49"/>
        <v>0</v>
      </c>
      <c r="S542" s="1">
        <f t="shared" si="50"/>
        <v>193280</v>
      </c>
      <c r="T542" s="1">
        <v>0.57999999999999996</v>
      </c>
      <c r="U542" s="1">
        <f t="shared" si="51"/>
        <v>112102.39999999999</v>
      </c>
      <c r="V542" s="1">
        <f t="shared" si="52"/>
        <v>81177.600000000006</v>
      </c>
      <c r="W542" s="4">
        <f t="shared" si="53"/>
        <v>0.42000000000000004</v>
      </c>
      <c r="X542" s="1" t="s">
        <v>104</v>
      </c>
      <c r="Y542" s="1" t="s">
        <v>72</v>
      </c>
      <c r="Z542" s="1" t="s">
        <v>120</v>
      </c>
      <c r="AA542" s="1"/>
      <c r="AB542" s="1"/>
      <c r="AC542" s="9" t="s">
        <v>42</v>
      </c>
    </row>
    <row r="543" spans="1:29">
      <c r="A543" s="11" t="s">
        <v>1119</v>
      </c>
      <c r="B543" s="2">
        <v>45820</v>
      </c>
      <c r="C543" s="1">
        <v>2025</v>
      </c>
      <c r="D543" s="1" t="s">
        <v>1049</v>
      </c>
      <c r="E543" s="1" t="s">
        <v>753</v>
      </c>
      <c r="F543" s="1" t="s">
        <v>44</v>
      </c>
      <c r="G543" s="1" t="s">
        <v>1114</v>
      </c>
      <c r="H543" s="1" t="s">
        <v>33</v>
      </c>
      <c r="I543" s="1" t="s">
        <v>315</v>
      </c>
      <c r="J543" s="1" t="s">
        <v>316</v>
      </c>
      <c r="K543" s="1" t="s">
        <v>62</v>
      </c>
      <c r="L543" s="1" t="s">
        <v>37</v>
      </c>
      <c r="M543" s="1" t="s">
        <v>323</v>
      </c>
      <c r="N543" s="1">
        <v>1</v>
      </c>
      <c r="O543" s="1">
        <v>2430</v>
      </c>
      <c r="P543" s="1">
        <f t="shared" si="48"/>
        <v>2430</v>
      </c>
      <c r="Q543" s="1">
        <v>10</v>
      </c>
      <c r="R543" s="1">
        <f t="shared" si="49"/>
        <v>243</v>
      </c>
      <c r="S543" s="1">
        <f t="shared" si="50"/>
        <v>2187</v>
      </c>
      <c r="T543" s="1">
        <v>0.47</v>
      </c>
      <c r="U543" s="1">
        <f t="shared" si="51"/>
        <v>1027.8899999999999</v>
      </c>
      <c r="V543" s="1">
        <f t="shared" si="52"/>
        <v>1159.1100000000001</v>
      </c>
      <c r="W543" s="4">
        <f t="shared" si="53"/>
        <v>0.53</v>
      </c>
      <c r="X543" s="1" t="s">
        <v>92</v>
      </c>
      <c r="Y543" s="1" t="s">
        <v>40</v>
      </c>
      <c r="Z543" s="1" t="s">
        <v>41</v>
      </c>
      <c r="AA543" s="2">
        <v>45822</v>
      </c>
      <c r="AB543" s="1">
        <v>5</v>
      </c>
      <c r="AC543" s="9" t="s">
        <v>42</v>
      </c>
    </row>
    <row r="544" spans="1:29">
      <c r="A544" s="11" t="s">
        <v>1120</v>
      </c>
      <c r="B544" s="2">
        <v>45820</v>
      </c>
      <c r="C544" s="1">
        <v>2025</v>
      </c>
      <c r="D544" s="1" t="s">
        <v>1049</v>
      </c>
      <c r="E544" s="1" t="s">
        <v>753</v>
      </c>
      <c r="F544" s="1" t="s">
        <v>44</v>
      </c>
      <c r="G544" s="1" t="s">
        <v>581</v>
      </c>
      <c r="H544" s="1" t="s">
        <v>33</v>
      </c>
      <c r="I544" s="1" t="s">
        <v>204</v>
      </c>
      <c r="J544" s="1" t="s">
        <v>205</v>
      </c>
      <c r="K544" s="1" t="s">
        <v>78</v>
      </c>
      <c r="L544" s="1" t="s">
        <v>79</v>
      </c>
      <c r="M544" s="1" t="s">
        <v>131</v>
      </c>
      <c r="N544" s="1">
        <v>1</v>
      </c>
      <c r="O544" s="1">
        <v>1810</v>
      </c>
      <c r="P544" s="1">
        <f t="shared" si="48"/>
        <v>1810</v>
      </c>
      <c r="Q544" s="1">
        <v>20</v>
      </c>
      <c r="R544" s="1">
        <f t="shared" si="49"/>
        <v>362</v>
      </c>
      <c r="S544" s="1">
        <f t="shared" si="50"/>
        <v>1448</v>
      </c>
      <c r="T544" s="1">
        <v>0.45</v>
      </c>
      <c r="U544" s="1">
        <f t="shared" si="51"/>
        <v>651.6</v>
      </c>
      <c r="V544" s="1">
        <f t="shared" si="52"/>
        <v>796.4</v>
      </c>
      <c r="W544" s="4">
        <f t="shared" si="53"/>
        <v>0.54999999999999993</v>
      </c>
      <c r="X544" s="1" t="s">
        <v>39</v>
      </c>
      <c r="Y544" s="1" t="s">
        <v>40</v>
      </c>
      <c r="Z544" s="1" t="s">
        <v>22</v>
      </c>
      <c r="AA544" s="1"/>
      <c r="AB544" s="1"/>
      <c r="AC544" s="9" t="s">
        <v>93</v>
      </c>
    </row>
    <row r="545" spans="1:29">
      <c r="A545" s="11" t="s">
        <v>1121</v>
      </c>
      <c r="B545" s="2">
        <v>45820</v>
      </c>
      <c r="C545" s="1">
        <v>2025</v>
      </c>
      <c r="D545" s="1" t="s">
        <v>1049</v>
      </c>
      <c r="E545" s="1" t="s">
        <v>753</v>
      </c>
      <c r="F545" s="1" t="s">
        <v>44</v>
      </c>
      <c r="G545" s="1" t="s">
        <v>322</v>
      </c>
      <c r="H545" s="1" t="s">
        <v>89</v>
      </c>
      <c r="I545" s="1" t="s">
        <v>169</v>
      </c>
      <c r="J545" s="1" t="s">
        <v>170</v>
      </c>
      <c r="K545" s="1" t="s">
        <v>130</v>
      </c>
      <c r="L545" s="1" t="s">
        <v>112</v>
      </c>
      <c r="M545" s="1" t="s">
        <v>557</v>
      </c>
      <c r="N545" s="1">
        <v>2</v>
      </c>
      <c r="O545" s="1">
        <v>2370</v>
      </c>
      <c r="P545" s="1">
        <f t="shared" si="48"/>
        <v>4740</v>
      </c>
      <c r="Q545" s="1">
        <v>10</v>
      </c>
      <c r="R545" s="1">
        <f t="shared" si="49"/>
        <v>474</v>
      </c>
      <c r="S545" s="1">
        <f t="shared" si="50"/>
        <v>4266</v>
      </c>
      <c r="T545" s="1">
        <v>0.57999999999999996</v>
      </c>
      <c r="U545" s="1">
        <f t="shared" si="51"/>
        <v>2474.2799999999997</v>
      </c>
      <c r="V545" s="1">
        <f t="shared" si="52"/>
        <v>1791.7200000000003</v>
      </c>
      <c r="W545" s="4">
        <f t="shared" si="53"/>
        <v>0.42000000000000004</v>
      </c>
      <c r="X545" s="1" t="s">
        <v>39</v>
      </c>
      <c r="Y545" s="1" t="s">
        <v>57</v>
      </c>
      <c r="Z545" s="1" t="s">
        <v>22</v>
      </c>
      <c r="AA545" s="1"/>
      <c r="AB545" s="1"/>
      <c r="AC545" s="9" t="s">
        <v>93</v>
      </c>
    </row>
    <row r="546" spans="1:29">
      <c r="A546" s="11" t="s">
        <v>1122</v>
      </c>
      <c r="B546" s="2">
        <v>45820</v>
      </c>
      <c r="C546" s="1">
        <v>2025</v>
      </c>
      <c r="D546" s="1" t="s">
        <v>1049</v>
      </c>
      <c r="E546" s="1" t="s">
        <v>753</v>
      </c>
      <c r="F546" s="1" t="s">
        <v>44</v>
      </c>
      <c r="G546" s="1" t="s">
        <v>1123</v>
      </c>
      <c r="H546" s="1" t="s">
        <v>33</v>
      </c>
      <c r="I546" s="1" t="s">
        <v>46</v>
      </c>
      <c r="J546" s="1" t="s">
        <v>47</v>
      </c>
      <c r="K546" s="1" t="s">
        <v>48</v>
      </c>
      <c r="L546" s="1" t="s">
        <v>85</v>
      </c>
      <c r="M546" s="1" t="s">
        <v>146</v>
      </c>
      <c r="N546" s="1">
        <v>4</v>
      </c>
      <c r="O546" s="1">
        <v>1040</v>
      </c>
      <c r="P546" s="1">
        <f t="shared" si="48"/>
        <v>4160</v>
      </c>
      <c r="Q546" s="1">
        <v>10</v>
      </c>
      <c r="R546" s="1">
        <f t="shared" si="49"/>
        <v>416</v>
      </c>
      <c r="S546" s="1">
        <f t="shared" si="50"/>
        <v>3744</v>
      </c>
      <c r="T546" s="1">
        <v>0.5</v>
      </c>
      <c r="U546" s="1">
        <f t="shared" si="51"/>
        <v>1872</v>
      </c>
      <c r="V546" s="1">
        <f t="shared" si="52"/>
        <v>1872</v>
      </c>
      <c r="W546" s="4">
        <f t="shared" si="53"/>
        <v>0.5</v>
      </c>
      <c r="X546" s="1" t="s">
        <v>50</v>
      </c>
      <c r="Y546" s="1" t="s">
        <v>57</v>
      </c>
      <c r="Z546" s="1" t="s">
        <v>22</v>
      </c>
      <c r="AA546" s="1"/>
      <c r="AB546" s="1"/>
      <c r="AC546" s="9" t="s">
        <v>93</v>
      </c>
    </row>
    <row r="547" spans="1:29">
      <c r="A547" s="11" t="s">
        <v>1124</v>
      </c>
      <c r="B547" s="2">
        <v>45821</v>
      </c>
      <c r="C547" s="1">
        <v>2025</v>
      </c>
      <c r="D547" s="1" t="s">
        <v>1049</v>
      </c>
      <c r="E547" s="1" t="s">
        <v>753</v>
      </c>
      <c r="F547" s="1" t="s">
        <v>74</v>
      </c>
      <c r="G547" s="1" t="s">
        <v>290</v>
      </c>
      <c r="H547" s="1" t="s">
        <v>89</v>
      </c>
      <c r="I547" s="1" t="s">
        <v>291</v>
      </c>
      <c r="J547" s="1" t="s">
        <v>228</v>
      </c>
      <c r="K547" s="1" t="s">
        <v>78</v>
      </c>
      <c r="L547" s="1" t="s">
        <v>112</v>
      </c>
      <c r="M547" s="1" t="s">
        <v>806</v>
      </c>
      <c r="N547" s="1">
        <v>2</v>
      </c>
      <c r="O547" s="1">
        <v>44100</v>
      </c>
      <c r="P547" s="1">
        <f t="shared" si="48"/>
        <v>88200</v>
      </c>
      <c r="Q547" s="1">
        <v>20</v>
      </c>
      <c r="R547" s="1">
        <f t="shared" si="49"/>
        <v>17640</v>
      </c>
      <c r="S547" s="1">
        <f t="shared" si="50"/>
        <v>70560</v>
      </c>
      <c r="T547" s="1">
        <v>0.57999999999999996</v>
      </c>
      <c r="U547" s="1">
        <f t="shared" si="51"/>
        <v>40924.799999999996</v>
      </c>
      <c r="V547" s="1">
        <f t="shared" si="52"/>
        <v>29635.200000000004</v>
      </c>
      <c r="W547" s="4">
        <f t="shared" si="53"/>
        <v>0.42000000000000004</v>
      </c>
      <c r="X547" s="1" t="s">
        <v>65</v>
      </c>
      <c r="Y547" s="1" t="s">
        <v>81</v>
      </c>
      <c r="Z547" s="1" t="s">
        <v>51</v>
      </c>
      <c r="AA547" s="2">
        <v>45823</v>
      </c>
      <c r="AB547" s="1"/>
      <c r="AC547" s="9" t="s">
        <v>42</v>
      </c>
    </row>
    <row r="548" spans="1:29">
      <c r="A548" s="11" t="s">
        <v>1125</v>
      </c>
      <c r="B548" s="2">
        <v>45821</v>
      </c>
      <c r="C548" s="1">
        <v>2025</v>
      </c>
      <c r="D548" s="1" t="s">
        <v>1049</v>
      </c>
      <c r="E548" s="1" t="s">
        <v>753</v>
      </c>
      <c r="F548" s="1" t="s">
        <v>74</v>
      </c>
      <c r="G548" s="1" t="s">
        <v>948</v>
      </c>
      <c r="H548" s="1" t="s">
        <v>33</v>
      </c>
      <c r="I548" s="1" t="s">
        <v>250</v>
      </c>
      <c r="J548" s="1" t="s">
        <v>251</v>
      </c>
      <c r="K548" s="1" t="s">
        <v>36</v>
      </c>
      <c r="L548" s="1" t="s">
        <v>79</v>
      </c>
      <c r="M548" s="1" t="s">
        <v>545</v>
      </c>
      <c r="N548" s="1">
        <v>4</v>
      </c>
      <c r="O548" s="1">
        <v>1440</v>
      </c>
      <c r="P548" s="1">
        <f t="shared" si="48"/>
        <v>5760</v>
      </c>
      <c r="Q548" s="1">
        <v>20</v>
      </c>
      <c r="R548" s="1">
        <f t="shared" si="49"/>
        <v>1152</v>
      </c>
      <c r="S548" s="1">
        <f t="shared" si="50"/>
        <v>4608</v>
      </c>
      <c r="T548" s="1">
        <v>0.45</v>
      </c>
      <c r="U548" s="1">
        <f t="shared" si="51"/>
        <v>2073.6</v>
      </c>
      <c r="V548" s="1">
        <f t="shared" si="52"/>
        <v>2534.4</v>
      </c>
      <c r="W548" s="4">
        <f t="shared" si="53"/>
        <v>0.55000000000000004</v>
      </c>
      <c r="X548" s="1" t="s">
        <v>50</v>
      </c>
      <c r="Y548" s="1" t="s">
        <v>72</v>
      </c>
      <c r="Z548" s="1" t="s">
        <v>41</v>
      </c>
      <c r="AA548" s="2">
        <v>45826</v>
      </c>
      <c r="AB548" s="1">
        <v>4</v>
      </c>
      <c r="AC548" s="9" t="s">
        <v>42</v>
      </c>
    </row>
    <row r="549" spans="1:29">
      <c r="A549" s="11" t="s">
        <v>1126</v>
      </c>
      <c r="B549" s="2">
        <v>45821</v>
      </c>
      <c r="C549" s="1">
        <v>2025</v>
      </c>
      <c r="D549" s="1" t="s">
        <v>1049</v>
      </c>
      <c r="E549" s="1" t="s">
        <v>753</v>
      </c>
      <c r="F549" s="1" t="s">
        <v>74</v>
      </c>
      <c r="G549" s="1" t="s">
        <v>1127</v>
      </c>
      <c r="H549" s="1" t="s">
        <v>33</v>
      </c>
      <c r="I549" s="1" t="s">
        <v>509</v>
      </c>
      <c r="J549" s="1" t="s">
        <v>220</v>
      </c>
      <c r="K549" s="1" t="s">
        <v>118</v>
      </c>
      <c r="L549" s="1" t="s">
        <v>96</v>
      </c>
      <c r="M549" s="1" t="s">
        <v>535</v>
      </c>
      <c r="N549" s="1">
        <v>2</v>
      </c>
      <c r="O549" s="1">
        <v>270</v>
      </c>
      <c r="P549" s="1">
        <f t="shared" si="48"/>
        <v>540</v>
      </c>
      <c r="Q549" s="1">
        <v>0</v>
      </c>
      <c r="R549" s="1">
        <f t="shared" si="49"/>
        <v>0</v>
      </c>
      <c r="S549" s="1">
        <f t="shared" si="50"/>
        <v>540</v>
      </c>
      <c r="T549" s="1">
        <v>0.62</v>
      </c>
      <c r="U549" s="1">
        <f t="shared" si="51"/>
        <v>334.8</v>
      </c>
      <c r="V549" s="1">
        <f t="shared" si="52"/>
        <v>205.2</v>
      </c>
      <c r="W549" s="4">
        <f t="shared" si="53"/>
        <v>0.38</v>
      </c>
      <c r="X549" s="1" t="s">
        <v>50</v>
      </c>
      <c r="Y549" s="1" t="s">
        <v>40</v>
      </c>
      <c r="Z549" s="1" t="s">
        <v>120</v>
      </c>
      <c r="AA549" s="1"/>
      <c r="AB549" s="1"/>
      <c r="AC549" s="9" t="s">
        <v>42</v>
      </c>
    </row>
    <row r="550" spans="1:29">
      <c r="A550" s="11" t="s">
        <v>1128</v>
      </c>
      <c r="B550" s="2">
        <v>45822</v>
      </c>
      <c r="C550" s="1">
        <v>2025</v>
      </c>
      <c r="D550" s="1" t="s">
        <v>1049</v>
      </c>
      <c r="E550" s="1" t="s">
        <v>753</v>
      </c>
      <c r="F550" s="1" t="s">
        <v>99</v>
      </c>
      <c r="G550" s="1" t="s">
        <v>1129</v>
      </c>
      <c r="H550" s="1" t="s">
        <v>89</v>
      </c>
      <c r="I550" s="1" t="s">
        <v>219</v>
      </c>
      <c r="J550" s="1" t="s">
        <v>220</v>
      </c>
      <c r="K550" s="1" t="s">
        <v>118</v>
      </c>
      <c r="L550" s="1" t="s">
        <v>179</v>
      </c>
      <c r="M550" s="1" t="s">
        <v>611</v>
      </c>
      <c r="N550" s="1">
        <v>3</v>
      </c>
      <c r="O550" s="1">
        <v>5840</v>
      </c>
      <c r="P550" s="1">
        <f t="shared" si="48"/>
        <v>17520</v>
      </c>
      <c r="Q550" s="1">
        <v>0</v>
      </c>
      <c r="R550" s="1">
        <f t="shared" si="49"/>
        <v>0</v>
      </c>
      <c r="S550" s="1">
        <f t="shared" si="50"/>
        <v>17520</v>
      </c>
      <c r="T550" s="1">
        <v>0.48</v>
      </c>
      <c r="U550" s="1">
        <f t="shared" si="51"/>
        <v>8409.6</v>
      </c>
      <c r="V550" s="1">
        <f t="shared" si="52"/>
        <v>9110.4</v>
      </c>
      <c r="W550" s="4">
        <f t="shared" si="53"/>
        <v>0.52</v>
      </c>
      <c r="X550" s="1" t="s">
        <v>65</v>
      </c>
      <c r="Y550" s="1" t="s">
        <v>81</v>
      </c>
      <c r="Z550" s="1" t="s">
        <v>51</v>
      </c>
      <c r="AA550" s="2">
        <v>45823</v>
      </c>
      <c r="AB550" s="1"/>
      <c r="AC550" s="9" t="s">
        <v>42</v>
      </c>
    </row>
    <row r="551" spans="1:29">
      <c r="A551" s="11" t="s">
        <v>1130</v>
      </c>
      <c r="B551" s="2">
        <v>45822</v>
      </c>
      <c r="C551" s="1">
        <v>2025</v>
      </c>
      <c r="D551" s="1" t="s">
        <v>1049</v>
      </c>
      <c r="E551" s="1" t="s">
        <v>753</v>
      </c>
      <c r="F551" s="1" t="s">
        <v>99</v>
      </c>
      <c r="G551" s="1" t="s">
        <v>1131</v>
      </c>
      <c r="H551" s="1" t="s">
        <v>89</v>
      </c>
      <c r="I551" s="1" t="s">
        <v>1132</v>
      </c>
      <c r="J551" s="1" t="s">
        <v>170</v>
      </c>
      <c r="K551" s="1" t="s">
        <v>130</v>
      </c>
      <c r="L551" s="1" t="s">
        <v>63</v>
      </c>
      <c r="M551" s="1" t="s">
        <v>362</v>
      </c>
      <c r="N551" s="1">
        <v>1</v>
      </c>
      <c r="O551" s="1">
        <v>880</v>
      </c>
      <c r="P551" s="1">
        <f t="shared" si="48"/>
        <v>880</v>
      </c>
      <c r="Q551" s="1">
        <v>0</v>
      </c>
      <c r="R551" s="1">
        <f t="shared" si="49"/>
        <v>0</v>
      </c>
      <c r="S551" s="1">
        <f t="shared" si="50"/>
        <v>880</v>
      </c>
      <c r="T551" s="1">
        <v>0.35</v>
      </c>
      <c r="U551" s="1">
        <f t="shared" si="51"/>
        <v>308</v>
      </c>
      <c r="V551" s="1">
        <f t="shared" si="52"/>
        <v>572</v>
      </c>
      <c r="W551" s="4">
        <f t="shared" si="53"/>
        <v>0.65</v>
      </c>
      <c r="X551" s="1" t="s">
        <v>92</v>
      </c>
      <c r="Y551" s="1" t="s">
        <v>40</v>
      </c>
      <c r="Z551" s="1" t="s">
        <v>51</v>
      </c>
      <c r="AA551" s="2">
        <v>45825</v>
      </c>
      <c r="AB551" s="1"/>
      <c r="AC551" s="9" t="s">
        <v>42</v>
      </c>
    </row>
    <row r="552" spans="1:29">
      <c r="A552" s="11" t="s">
        <v>1133</v>
      </c>
      <c r="B552" s="2">
        <v>45823</v>
      </c>
      <c r="C552" s="1">
        <v>2025</v>
      </c>
      <c r="D552" s="1" t="s">
        <v>1049</v>
      </c>
      <c r="E552" s="1" t="s">
        <v>753</v>
      </c>
      <c r="F552" s="1" t="s">
        <v>126</v>
      </c>
      <c r="G552" s="1" t="s">
        <v>173</v>
      </c>
      <c r="H552" s="1" t="s">
        <v>89</v>
      </c>
      <c r="I552" s="1" t="s">
        <v>174</v>
      </c>
      <c r="J552" s="1" t="s">
        <v>108</v>
      </c>
      <c r="K552" s="1" t="s">
        <v>62</v>
      </c>
      <c r="L552" s="1" t="s">
        <v>179</v>
      </c>
      <c r="M552" s="1" t="s">
        <v>406</v>
      </c>
      <c r="N552" s="1">
        <v>5</v>
      </c>
      <c r="O552" s="1">
        <v>3990</v>
      </c>
      <c r="P552" s="1">
        <f t="shared" si="48"/>
        <v>19950</v>
      </c>
      <c r="Q552" s="1">
        <v>15</v>
      </c>
      <c r="R552" s="1">
        <f t="shared" si="49"/>
        <v>2992.5</v>
      </c>
      <c r="S552" s="1">
        <f t="shared" si="50"/>
        <v>16957.5</v>
      </c>
      <c r="T552" s="1">
        <v>0.48</v>
      </c>
      <c r="U552" s="1">
        <f t="shared" si="51"/>
        <v>8139.5999999999995</v>
      </c>
      <c r="V552" s="1">
        <f t="shared" si="52"/>
        <v>8817.9000000000015</v>
      </c>
      <c r="W552" s="4">
        <f t="shared" si="53"/>
        <v>0.52000000000000013</v>
      </c>
      <c r="X552" s="1" t="s">
        <v>39</v>
      </c>
      <c r="Y552" s="1" t="s">
        <v>57</v>
      </c>
      <c r="Z552" s="1" t="s">
        <v>120</v>
      </c>
      <c r="AA552" s="1"/>
      <c r="AB552" s="1"/>
      <c r="AC552" s="9" t="s">
        <v>42</v>
      </c>
    </row>
    <row r="553" spans="1:29">
      <c r="A553" s="11" t="s">
        <v>1134</v>
      </c>
      <c r="B553" s="2">
        <v>45823</v>
      </c>
      <c r="C553" s="1">
        <v>2025</v>
      </c>
      <c r="D553" s="1" t="s">
        <v>1049</v>
      </c>
      <c r="E553" s="1" t="s">
        <v>753</v>
      </c>
      <c r="F553" s="1" t="s">
        <v>126</v>
      </c>
      <c r="G553" s="1" t="s">
        <v>1135</v>
      </c>
      <c r="H553" s="1" t="s">
        <v>33</v>
      </c>
      <c r="I553" s="1" t="s">
        <v>194</v>
      </c>
      <c r="J553" s="1" t="s">
        <v>108</v>
      </c>
      <c r="K553" s="1" t="s">
        <v>62</v>
      </c>
      <c r="L553" s="1" t="s">
        <v>112</v>
      </c>
      <c r="M553" s="1" t="s">
        <v>806</v>
      </c>
      <c r="N553" s="1">
        <v>4</v>
      </c>
      <c r="O553" s="1">
        <v>40850</v>
      </c>
      <c r="P553" s="1">
        <f t="shared" si="48"/>
        <v>163400</v>
      </c>
      <c r="Q553" s="1">
        <v>0</v>
      </c>
      <c r="R553" s="1">
        <f t="shared" si="49"/>
        <v>0</v>
      </c>
      <c r="S553" s="1">
        <f t="shared" si="50"/>
        <v>163400</v>
      </c>
      <c r="T553" s="1">
        <v>0.57999999999999996</v>
      </c>
      <c r="U553" s="1">
        <f t="shared" si="51"/>
        <v>94772</v>
      </c>
      <c r="V553" s="1">
        <f t="shared" si="52"/>
        <v>68628</v>
      </c>
      <c r="W553" s="4">
        <f t="shared" si="53"/>
        <v>0.42</v>
      </c>
      <c r="X553" s="1" t="s">
        <v>104</v>
      </c>
      <c r="Y553" s="1" t="s">
        <v>57</v>
      </c>
      <c r="Z553" s="1" t="s">
        <v>41</v>
      </c>
      <c r="AA553" s="2">
        <v>45827</v>
      </c>
      <c r="AB553" s="1">
        <v>5</v>
      </c>
      <c r="AC553" s="9" t="s">
        <v>42</v>
      </c>
    </row>
    <row r="554" spans="1:29">
      <c r="A554" s="11" t="s">
        <v>1136</v>
      </c>
      <c r="B554" s="2">
        <v>45823</v>
      </c>
      <c r="C554" s="1">
        <v>2025</v>
      </c>
      <c r="D554" s="1" t="s">
        <v>1049</v>
      </c>
      <c r="E554" s="1" t="s">
        <v>753</v>
      </c>
      <c r="F554" s="1" t="s">
        <v>126</v>
      </c>
      <c r="G554" s="1" t="s">
        <v>320</v>
      </c>
      <c r="H554" s="1" t="s">
        <v>33</v>
      </c>
      <c r="I554" s="1" t="s">
        <v>315</v>
      </c>
      <c r="J554" s="1" t="s">
        <v>316</v>
      </c>
      <c r="K554" s="1" t="s">
        <v>62</v>
      </c>
      <c r="L554" s="1" t="s">
        <v>79</v>
      </c>
      <c r="M554" s="1" t="s">
        <v>388</v>
      </c>
      <c r="N554" s="1">
        <v>4</v>
      </c>
      <c r="O554" s="1">
        <v>1430</v>
      </c>
      <c r="P554" s="1">
        <f t="shared" si="48"/>
        <v>5720</v>
      </c>
      <c r="Q554" s="1">
        <v>0</v>
      </c>
      <c r="R554" s="1">
        <f t="shared" si="49"/>
        <v>0</v>
      </c>
      <c r="S554" s="1">
        <f t="shared" si="50"/>
        <v>5720</v>
      </c>
      <c r="T554" s="1">
        <v>0.45</v>
      </c>
      <c r="U554" s="1">
        <f t="shared" si="51"/>
        <v>2574</v>
      </c>
      <c r="V554" s="1">
        <f t="shared" si="52"/>
        <v>3146</v>
      </c>
      <c r="W554" s="4">
        <f t="shared" si="53"/>
        <v>0.55000000000000004</v>
      </c>
      <c r="X554" s="1" t="s">
        <v>92</v>
      </c>
      <c r="Y554" s="1" t="s">
        <v>40</v>
      </c>
      <c r="Z554" s="1" t="s">
        <v>22</v>
      </c>
      <c r="AA554" s="1"/>
      <c r="AB554" s="1"/>
      <c r="AC554" s="9" t="s">
        <v>93</v>
      </c>
    </row>
    <row r="555" spans="1:29">
      <c r="A555" s="11" t="s">
        <v>1137</v>
      </c>
      <c r="B555" s="2">
        <v>45824</v>
      </c>
      <c r="C555" s="1">
        <v>2025</v>
      </c>
      <c r="D555" s="1" t="s">
        <v>1049</v>
      </c>
      <c r="E555" s="1" t="s">
        <v>753</v>
      </c>
      <c r="F555" s="1" t="s">
        <v>142</v>
      </c>
      <c r="G555" s="1" t="s">
        <v>133</v>
      </c>
      <c r="H555" s="1" t="s">
        <v>89</v>
      </c>
      <c r="I555" s="1" t="s">
        <v>134</v>
      </c>
      <c r="J555" s="1" t="s">
        <v>135</v>
      </c>
      <c r="K555" s="1" t="s">
        <v>36</v>
      </c>
      <c r="L555" s="1" t="s">
        <v>112</v>
      </c>
      <c r="M555" s="1" t="s">
        <v>557</v>
      </c>
      <c r="N555" s="1">
        <v>5</v>
      </c>
      <c r="O555" s="1">
        <v>37190</v>
      </c>
      <c r="P555" s="1">
        <f t="shared" si="48"/>
        <v>185950</v>
      </c>
      <c r="Q555" s="1">
        <v>0</v>
      </c>
      <c r="R555" s="1">
        <f t="shared" si="49"/>
        <v>0</v>
      </c>
      <c r="S555" s="1">
        <f t="shared" si="50"/>
        <v>185950</v>
      </c>
      <c r="T555" s="1">
        <v>0.57999999999999996</v>
      </c>
      <c r="U555" s="1">
        <f t="shared" si="51"/>
        <v>107850.99999999999</v>
      </c>
      <c r="V555" s="1">
        <f t="shared" si="52"/>
        <v>78099.000000000015</v>
      </c>
      <c r="W555" s="4">
        <f t="shared" si="53"/>
        <v>0.4200000000000001</v>
      </c>
      <c r="X555" s="1" t="s">
        <v>92</v>
      </c>
      <c r="Y555" s="1" t="s">
        <v>57</v>
      </c>
      <c r="Z555" s="1" t="s">
        <v>120</v>
      </c>
      <c r="AA555" s="1"/>
      <c r="AB555" s="1"/>
      <c r="AC555" s="9" t="s">
        <v>42</v>
      </c>
    </row>
    <row r="556" spans="1:29">
      <c r="A556" s="11" t="s">
        <v>1138</v>
      </c>
      <c r="B556" s="2">
        <v>45824</v>
      </c>
      <c r="C556" s="1">
        <v>2025</v>
      </c>
      <c r="D556" s="1" t="s">
        <v>1049</v>
      </c>
      <c r="E556" s="1" t="s">
        <v>753</v>
      </c>
      <c r="F556" s="1" t="s">
        <v>142</v>
      </c>
      <c r="G556" s="1" t="s">
        <v>1139</v>
      </c>
      <c r="H556" s="1" t="s">
        <v>89</v>
      </c>
      <c r="I556" s="1" t="s">
        <v>575</v>
      </c>
      <c r="J556" s="1" t="s">
        <v>316</v>
      </c>
      <c r="K556" s="1" t="s">
        <v>62</v>
      </c>
      <c r="L556" s="1" t="s">
        <v>179</v>
      </c>
      <c r="M556" s="1" t="s">
        <v>243</v>
      </c>
      <c r="N556" s="1">
        <v>1</v>
      </c>
      <c r="O556" s="1">
        <v>7560</v>
      </c>
      <c r="P556" s="1">
        <f t="shared" si="48"/>
        <v>7560</v>
      </c>
      <c r="Q556" s="1">
        <v>0</v>
      </c>
      <c r="R556" s="1">
        <f t="shared" si="49"/>
        <v>0</v>
      </c>
      <c r="S556" s="1">
        <f t="shared" si="50"/>
        <v>7560</v>
      </c>
      <c r="T556" s="1">
        <v>0.48</v>
      </c>
      <c r="U556" s="1">
        <f t="shared" si="51"/>
        <v>3628.7999999999997</v>
      </c>
      <c r="V556" s="1">
        <f t="shared" si="52"/>
        <v>3931.2000000000003</v>
      </c>
      <c r="W556" s="4">
        <f t="shared" si="53"/>
        <v>0.52</v>
      </c>
      <c r="X556" s="1" t="s">
        <v>104</v>
      </c>
      <c r="Y556" s="1" t="s">
        <v>81</v>
      </c>
      <c r="Z556" s="1" t="s">
        <v>22</v>
      </c>
      <c r="AA556" s="1"/>
      <c r="AB556" s="1"/>
      <c r="AC556" s="9" t="s">
        <v>93</v>
      </c>
    </row>
    <row r="557" spans="1:29">
      <c r="A557" s="11" t="s">
        <v>1140</v>
      </c>
      <c r="B557" s="2">
        <v>45824</v>
      </c>
      <c r="C557" s="1">
        <v>2025</v>
      </c>
      <c r="D557" s="1" t="s">
        <v>1049</v>
      </c>
      <c r="E557" s="1" t="s">
        <v>753</v>
      </c>
      <c r="F557" s="1" t="s">
        <v>142</v>
      </c>
      <c r="G557" s="1" t="s">
        <v>1141</v>
      </c>
      <c r="H557" s="1" t="s">
        <v>33</v>
      </c>
      <c r="I557" s="1" t="s">
        <v>291</v>
      </c>
      <c r="J557" s="1" t="s">
        <v>228</v>
      </c>
      <c r="K557" s="1" t="s">
        <v>78</v>
      </c>
      <c r="L557" s="1" t="s">
        <v>85</v>
      </c>
      <c r="M557" s="1" t="s">
        <v>156</v>
      </c>
      <c r="N557" s="1">
        <v>1</v>
      </c>
      <c r="O557" s="1">
        <v>5180</v>
      </c>
      <c r="P557" s="1">
        <f t="shared" si="48"/>
        <v>5180</v>
      </c>
      <c r="Q557" s="1">
        <v>10</v>
      </c>
      <c r="R557" s="1">
        <f t="shared" si="49"/>
        <v>518</v>
      </c>
      <c r="S557" s="1">
        <f t="shared" si="50"/>
        <v>4662</v>
      </c>
      <c r="T557" s="1">
        <v>0.5</v>
      </c>
      <c r="U557" s="1">
        <f t="shared" si="51"/>
        <v>2331</v>
      </c>
      <c r="V557" s="1">
        <f t="shared" si="52"/>
        <v>2331</v>
      </c>
      <c r="W557" s="4">
        <f t="shared" si="53"/>
        <v>0.5</v>
      </c>
      <c r="X557" s="1" t="s">
        <v>56</v>
      </c>
      <c r="Y557" s="1" t="s">
        <v>57</v>
      </c>
      <c r="Z557" s="1" t="s">
        <v>41</v>
      </c>
      <c r="AA557" s="2">
        <v>45829</v>
      </c>
      <c r="AB557" s="1">
        <v>5</v>
      </c>
      <c r="AC557" s="9" t="s">
        <v>42</v>
      </c>
    </row>
    <row r="558" spans="1:29">
      <c r="A558" s="11" t="s">
        <v>1142</v>
      </c>
      <c r="B558" s="2">
        <v>45824</v>
      </c>
      <c r="C558" s="1">
        <v>2025</v>
      </c>
      <c r="D558" s="1" t="s">
        <v>1049</v>
      </c>
      <c r="E558" s="1" t="s">
        <v>753</v>
      </c>
      <c r="F558" s="1" t="s">
        <v>142</v>
      </c>
      <c r="G558" s="1" t="s">
        <v>1123</v>
      </c>
      <c r="H558" s="1" t="s">
        <v>33</v>
      </c>
      <c r="I558" s="1" t="s">
        <v>46</v>
      </c>
      <c r="J558" s="1" t="s">
        <v>47</v>
      </c>
      <c r="K558" s="1" t="s">
        <v>48</v>
      </c>
      <c r="L558" s="1" t="s">
        <v>96</v>
      </c>
      <c r="M558" s="1" t="s">
        <v>97</v>
      </c>
      <c r="N558" s="1">
        <v>2</v>
      </c>
      <c r="O558" s="1">
        <v>890</v>
      </c>
      <c r="P558" s="1">
        <f t="shared" si="48"/>
        <v>1780</v>
      </c>
      <c r="Q558" s="1">
        <v>5</v>
      </c>
      <c r="R558" s="1">
        <f t="shared" si="49"/>
        <v>89</v>
      </c>
      <c r="S558" s="1">
        <f t="shared" si="50"/>
        <v>1691</v>
      </c>
      <c r="T558" s="1">
        <v>0.62</v>
      </c>
      <c r="U558" s="1">
        <f t="shared" si="51"/>
        <v>1048.42</v>
      </c>
      <c r="V558" s="1">
        <f t="shared" si="52"/>
        <v>642.57999999999993</v>
      </c>
      <c r="W558" s="4">
        <f t="shared" si="53"/>
        <v>0.37999999999999995</v>
      </c>
      <c r="X558" s="1" t="s">
        <v>92</v>
      </c>
      <c r="Y558" s="1" t="s">
        <v>40</v>
      </c>
      <c r="Z558" s="1" t="s">
        <v>66</v>
      </c>
      <c r="AA558" s="1"/>
      <c r="AB558" s="1"/>
      <c r="AC558" s="9" t="s">
        <v>42</v>
      </c>
    </row>
    <row r="559" spans="1:29">
      <c r="A559" s="11" t="s">
        <v>1143</v>
      </c>
      <c r="B559" s="2">
        <v>45824</v>
      </c>
      <c r="C559" s="1">
        <v>2025</v>
      </c>
      <c r="D559" s="1" t="s">
        <v>1049</v>
      </c>
      <c r="E559" s="1" t="s">
        <v>753</v>
      </c>
      <c r="F559" s="1" t="s">
        <v>142</v>
      </c>
      <c r="G559" s="1" t="s">
        <v>1144</v>
      </c>
      <c r="H559" s="1" t="s">
        <v>89</v>
      </c>
      <c r="I559" s="1" t="s">
        <v>116</v>
      </c>
      <c r="J559" s="1" t="s">
        <v>117</v>
      </c>
      <c r="K559" s="1" t="s">
        <v>118</v>
      </c>
      <c r="L559" s="1" t="s">
        <v>150</v>
      </c>
      <c r="M559" s="1" t="s">
        <v>278</v>
      </c>
      <c r="N559" s="1">
        <v>5</v>
      </c>
      <c r="O559" s="1">
        <v>3040</v>
      </c>
      <c r="P559" s="1">
        <f t="shared" si="48"/>
        <v>15200</v>
      </c>
      <c r="Q559" s="1">
        <v>30</v>
      </c>
      <c r="R559" s="1">
        <f t="shared" si="49"/>
        <v>4560</v>
      </c>
      <c r="S559" s="1">
        <f t="shared" si="50"/>
        <v>10640</v>
      </c>
      <c r="T559" s="1">
        <v>0.52</v>
      </c>
      <c r="U559" s="1">
        <f t="shared" si="51"/>
        <v>5532.8</v>
      </c>
      <c r="V559" s="1">
        <f t="shared" si="52"/>
        <v>5107.2</v>
      </c>
      <c r="W559" s="4">
        <f t="shared" si="53"/>
        <v>0.48</v>
      </c>
      <c r="X559" s="1" t="s">
        <v>56</v>
      </c>
      <c r="Y559" s="1" t="s">
        <v>81</v>
      </c>
      <c r="Z559" s="1" t="s">
        <v>41</v>
      </c>
      <c r="AA559" s="2">
        <v>45830</v>
      </c>
      <c r="AB559" s="1">
        <v>5</v>
      </c>
      <c r="AC559" s="9" t="s">
        <v>42</v>
      </c>
    </row>
    <row r="560" spans="1:29">
      <c r="A560" s="11" t="s">
        <v>1145</v>
      </c>
      <c r="B560" s="2">
        <v>45825</v>
      </c>
      <c r="C560" s="1">
        <v>2025</v>
      </c>
      <c r="D560" s="1" t="s">
        <v>1049</v>
      </c>
      <c r="E560" s="1" t="s">
        <v>753</v>
      </c>
      <c r="F560" s="1" t="s">
        <v>167</v>
      </c>
      <c r="G560" s="1" t="s">
        <v>970</v>
      </c>
      <c r="H560" s="1" t="s">
        <v>33</v>
      </c>
      <c r="I560" s="1" t="s">
        <v>371</v>
      </c>
      <c r="J560" s="1" t="s">
        <v>265</v>
      </c>
      <c r="K560" s="1" t="s">
        <v>78</v>
      </c>
      <c r="L560" s="1" t="s">
        <v>179</v>
      </c>
      <c r="M560" s="1" t="s">
        <v>247</v>
      </c>
      <c r="N560" s="1">
        <v>4</v>
      </c>
      <c r="O560" s="1">
        <v>1430</v>
      </c>
      <c r="P560" s="1">
        <f t="shared" si="48"/>
        <v>5720</v>
      </c>
      <c r="Q560" s="1">
        <v>20</v>
      </c>
      <c r="R560" s="1">
        <f t="shared" si="49"/>
        <v>1144</v>
      </c>
      <c r="S560" s="1">
        <f t="shared" si="50"/>
        <v>4576</v>
      </c>
      <c r="T560" s="1">
        <v>0.48</v>
      </c>
      <c r="U560" s="1">
        <f t="shared" si="51"/>
        <v>2196.48</v>
      </c>
      <c r="V560" s="1">
        <f t="shared" si="52"/>
        <v>2379.52</v>
      </c>
      <c r="W560" s="4">
        <f t="shared" si="53"/>
        <v>0.52</v>
      </c>
      <c r="X560" s="1" t="s">
        <v>39</v>
      </c>
      <c r="Y560" s="1" t="s">
        <v>57</v>
      </c>
      <c r="Z560" s="1" t="s">
        <v>66</v>
      </c>
      <c r="AA560" s="1"/>
      <c r="AB560" s="1"/>
      <c r="AC560" s="9" t="s">
        <v>42</v>
      </c>
    </row>
    <row r="561" spans="1:29">
      <c r="A561" s="11" t="s">
        <v>1146</v>
      </c>
      <c r="B561" s="2">
        <v>45825</v>
      </c>
      <c r="C561" s="1">
        <v>2025</v>
      </c>
      <c r="D561" s="1" t="s">
        <v>1049</v>
      </c>
      <c r="E561" s="1" t="s">
        <v>753</v>
      </c>
      <c r="F561" s="1" t="s">
        <v>167</v>
      </c>
      <c r="G561" s="1" t="s">
        <v>834</v>
      </c>
      <c r="H561" s="1" t="s">
        <v>33</v>
      </c>
      <c r="I561" s="1" t="s">
        <v>509</v>
      </c>
      <c r="J561" s="1" t="s">
        <v>220</v>
      </c>
      <c r="K561" s="1" t="s">
        <v>118</v>
      </c>
      <c r="L561" s="1" t="s">
        <v>37</v>
      </c>
      <c r="M561" s="1" t="s">
        <v>124</v>
      </c>
      <c r="N561" s="1">
        <v>1</v>
      </c>
      <c r="O561" s="1">
        <v>1580</v>
      </c>
      <c r="P561" s="1">
        <f t="shared" si="48"/>
        <v>1580</v>
      </c>
      <c r="Q561" s="1">
        <v>0</v>
      </c>
      <c r="R561" s="1">
        <f t="shared" si="49"/>
        <v>0</v>
      </c>
      <c r="S561" s="1">
        <f t="shared" si="50"/>
        <v>1580</v>
      </c>
      <c r="T561" s="1">
        <v>0.47</v>
      </c>
      <c r="U561" s="1">
        <f t="shared" si="51"/>
        <v>742.59999999999991</v>
      </c>
      <c r="V561" s="1">
        <f t="shared" si="52"/>
        <v>837.40000000000009</v>
      </c>
      <c r="W561" s="4">
        <f t="shared" si="53"/>
        <v>0.53</v>
      </c>
      <c r="X561" s="1" t="s">
        <v>147</v>
      </c>
      <c r="Y561" s="1" t="s">
        <v>72</v>
      </c>
      <c r="Z561" s="1" t="s">
        <v>66</v>
      </c>
      <c r="AA561" s="1"/>
      <c r="AB561" s="1"/>
      <c r="AC561" s="9" t="s">
        <v>42</v>
      </c>
    </row>
    <row r="562" spans="1:29">
      <c r="A562" s="11" t="s">
        <v>1147</v>
      </c>
      <c r="B562" s="2">
        <v>45826</v>
      </c>
      <c r="C562" s="1">
        <v>2025</v>
      </c>
      <c r="D562" s="1" t="s">
        <v>1049</v>
      </c>
      <c r="E562" s="1" t="s">
        <v>753</v>
      </c>
      <c r="F562" s="1" t="s">
        <v>31</v>
      </c>
      <c r="G562" s="1" t="s">
        <v>1148</v>
      </c>
      <c r="H562" s="1" t="s">
        <v>89</v>
      </c>
      <c r="I562" s="1" t="s">
        <v>434</v>
      </c>
      <c r="J562" s="1" t="s">
        <v>435</v>
      </c>
      <c r="K562" s="1" t="s">
        <v>130</v>
      </c>
      <c r="L562" s="1" t="s">
        <v>85</v>
      </c>
      <c r="M562" s="1" t="s">
        <v>146</v>
      </c>
      <c r="N562" s="1">
        <v>1</v>
      </c>
      <c r="O562" s="1">
        <v>5430</v>
      </c>
      <c r="P562" s="1">
        <f t="shared" si="48"/>
        <v>5430</v>
      </c>
      <c r="Q562" s="1">
        <v>0</v>
      </c>
      <c r="R562" s="1">
        <f t="shared" si="49"/>
        <v>0</v>
      </c>
      <c r="S562" s="1">
        <f t="shared" si="50"/>
        <v>5430</v>
      </c>
      <c r="T562" s="1">
        <v>0.5</v>
      </c>
      <c r="U562" s="1">
        <f t="shared" si="51"/>
        <v>2715</v>
      </c>
      <c r="V562" s="1">
        <f t="shared" si="52"/>
        <v>2715</v>
      </c>
      <c r="W562" s="4">
        <f t="shared" si="53"/>
        <v>0.5</v>
      </c>
      <c r="X562" s="1" t="s">
        <v>147</v>
      </c>
      <c r="Y562" s="1" t="s">
        <v>81</v>
      </c>
      <c r="Z562" s="1" t="s">
        <v>22</v>
      </c>
      <c r="AA562" s="1"/>
      <c r="AB562" s="1"/>
      <c r="AC562" s="9" t="s">
        <v>93</v>
      </c>
    </row>
    <row r="563" spans="1:29">
      <c r="A563" s="11" t="s">
        <v>1149</v>
      </c>
      <c r="B563" s="2">
        <v>45826</v>
      </c>
      <c r="C563" s="1">
        <v>2025</v>
      </c>
      <c r="D563" s="1" t="s">
        <v>1049</v>
      </c>
      <c r="E563" s="1" t="s">
        <v>753</v>
      </c>
      <c r="F563" s="1" t="s">
        <v>31</v>
      </c>
      <c r="G563" s="1" t="s">
        <v>1150</v>
      </c>
      <c r="H563" s="1" t="s">
        <v>33</v>
      </c>
      <c r="I563" s="1" t="s">
        <v>466</v>
      </c>
      <c r="J563" s="1" t="s">
        <v>316</v>
      </c>
      <c r="K563" s="1" t="s">
        <v>62</v>
      </c>
      <c r="L563" s="1" t="s">
        <v>63</v>
      </c>
      <c r="M563" s="1" t="s">
        <v>160</v>
      </c>
      <c r="N563" s="1">
        <v>5</v>
      </c>
      <c r="O563" s="1">
        <v>900</v>
      </c>
      <c r="P563" s="1">
        <f t="shared" si="48"/>
        <v>4500</v>
      </c>
      <c r="Q563" s="1">
        <v>20</v>
      </c>
      <c r="R563" s="1">
        <f t="shared" si="49"/>
        <v>900</v>
      </c>
      <c r="S563" s="1">
        <f t="shared" si="50"/>
        <v>3600</v>
      </c>
      <c r="T563" s="1">
        <v>0.35</v>
      </c>
      <c r="U563" s="1">
        <f t="shared" si="51"/>
        <v>1260</v>
      </c>
      <c r="V563" s="1">
        <f t="shared" si="52"/>
        <v>2340</v>
      </c>
      <c r="W563" s="4">
        <f t="shared" si="53"/>
        <v>0.65</v>
      </c>
      <c r="X563" s="1" t="s">
        <v>39</v>
      </c>
      <c r="Y563" s="1" t="s">
        <v>40</v>
      </c>
      <c r="Z563" s="1" t="s">
        <v>41</v>
      </c>
      <c r="AA563" s="2">
        <v>45832</v>
      </c>
      <c r="AB563" s="1">
        <v>5</v>
      </c>
      <c r="AC563" s="9" t="s">
        <v>42</v>
      </c>
    </row>
    <row r="564" spans="1:29">
      <c r="A564" s="11" t="s">
        <v>1151</v>
      </c>
      <c r="B564" s="2">
        <v>45827</v>
      </c>
      <c r="C564" s="1">
        <v>2025</v>
      </c>
      <c r="D564" s="1" t="s">
        <v>1049</v>
      </c>
      <c r="E564" s="1" t="s">
        <v>753</v>
      </c>
      <c r="F564" s="1" t="s">
        <v>44</v>
      </c>
      <c r="G564" s="1" t="s">
        <v>973</v>
      </c>
      <c r="H564" s="1" t="s">
        <v>33</v>
      </c>
      <c r="I564" s="1" t="s">
        <v>123</v>
      </c>
      <c r="J564" s="1" t="s">
        <v>55</v>
      </c>
      <c r="K564" s="1" t="s">
        <v>36</v>
      </c>
      <c r="L564" s="1" t="s">
        <v>63</v>
      </c>
      <c r="M564" s="1" t="s">
        <v>64</v>
      </c>
      <c r="N564" s="1">
        <v>3</v>
      </c>
      <c r="O564" s="1">
        <v>910</v>
      </c>
      <c r="P564" s="1">
        <f t="shared" si="48"/>
        <v>2730</v>
      </c>
      <c r="Q564" s="1">
        <v>0</v>
      </c>
      <c r="R564" s="1">
        <f t="shared" si="49"/>
        <v>0</v>
      </c>
      <c r="S564" s="1">
        <f t="shared" si="50"/>
        <v>2730</v>
      </c>
      <c r="T564" s="1">
        <v>0.35</v>
      </c>
      <c r="U564" s="1">
        <f t="shared" si="51"/>
        <v>955.49999999999989</v>
      </c>
      <c r="V564" s="1">
        <f t="shared" si="52"/>
        <v>1774.5</v>
      </c>
      <c r="W564" s="4">
        <f t="shared" si="53"/>
        <v>0.65</v>
      </c>
      <c r="X564" s="1" t="s">
        <v>147</v>
      </c>
      <c r="Y564" s="1" t="s">
        <v>81</v>
      </c>
      <c r="Z564" s="1" t="s">
        <v>41</v>
      </c>
      <c r="AA564" s="2">
        <v>45834</v>
      </c>
      <c r="AB564" s="1">
        <v>5</v>
      </c>
      <c r="AC564" s="9" t="s">
        <v>42</v>
      </c>
    </row>
    <row r="565" spans="1:29">
      <c r="A565" s="11" t="s">
        <v>1152</v>
      </c>
      <c r="B565" s="2">
        <v>45827</v>
      </c>
      <c r="C565" s="1">
        <v>2025</v>
      </c>
      <c r="D565" s="1" t="s">
        <v>1049</v>
      </c>
      <c r="E565" s="1" t="s">
        <v>753</v>
      </c>
      <c r="F565" s="1" t="s">
        <v>44</v>
      </c>
      <c r="G565" s="1" t="s">
        <v>528</v>
      </c>
      <c r="H565" s="1" t="s">
        <v>33</v>
      </c>
      <c r="I565" s="1" t="s">
        <v>227</v>
      </c>
      <c r="J565" s="1" t="s">
        <v>228</v>
      </c>
      <c r="K565" s="1" t="s">
        <v>78</v>
      </c>
      <c r="L565" s="1" t="s">
        <v>79</v>
      </c>
      <c r="M565" s="1" t="s">
        <v>310</v>
      </c>
      <c r="N565" s="1">
        <v>5</v>
      </c>
      <c r="O565" s="1">
        <v>4530</v>
      </c>
      <c r="P565" s="1">
        <f t="shared" si="48"/>
        <v>22650</v>
      </c>
      <c r="Q565" s="1">
        <v>10</v>
      </c>
      <c r="R565" s="1">
        <f t="shared" si="49"/>
        <v>2265</v>
      </c>
      <c r="S565" s="1">
        <f t="shared" si="50"/>
        <v>20385</v>
      </c>
      <c r="T565" s="1">
        <v>0.45</v>
      </c>
      <c r="U565" s="1">
        <f t="shared" si="51"/>
        <v>9173.25</v>
      </c>
      <c r="V565" s="1">
        <f t="shared" si="52"/>
        <v>11211.75</v>
      </c>
      <c r="W565" s="4">
        <f t="shared" si="53"/>
        <v>0.55000000000000004</v>
      </c>
      <c r="X565" s="1" t="s">
        <v>56</v>
      </c>
      <c r="Y565" s="1" t="s">
        <v>72</v>
      </c>
      <c r="Z565" s="1" t="s">
        <v>41</v>
      </c>
      <c r="AA565" s="2">
        <v>45833</v>
      </c>
      <c r="AB565" s="1">
        <v>4</v>
      </c>
      <c r="AC565" s="9" t="s">
        <v>42</v>
      </c>
    </row>
    <row r="566" spans="1:29">
      <c r="A566" s="11" t="s">
        <v>1153</v>
      </c>
      <c r="B566" s="2">
        <v>45827</v>
      </c>
      <c r="C566" s="1">
        <v>2025</v>
      </c>
      <c r="D566" s="1" t="s">
        <v>1049</v>
      </c>
      <c r="E566" s="1" t="s">
        <v>753</v>
      </c>
      <c r="F566" s="1" t="s">
        <v>44</v>
      </c>
      <c r="G566" s="1" t="s">
        <v>496</v>
      </c>
      <c r="H566" s="1" t="s">
        <v>89</v>
      </c>
      <c r="I566" s="1" t="s">
        <v>34</v>
      </c>
      <c r="J566" s="1" t="s">
        <v>35</v>
      </c>
      <c r="K566" s="1" t="s">
        <v>36</v>
      </c>
      <c r="L566" s="1" t="s">
        <v>85</v>
      </c>
      <c r="M566" s="1" t="s">
        <v>346</v>
      </c>
      <c r="N566" s="1">
        <v>4</v>
      </c>
      <c r="O566" s="1">
        <v>5780</v>
      </c>
      <c r="P566" s="1">
        <f t="shared" si="48"/>
        <v>23120</v>
      </c>
      <c r="Q566" s="1">
        <v>5</v>
      </c>
      <c r="R566" s="1">
        <f t="shared" si="49"/>
        <v>1156</v>
      </c>
      <c r="S566" s="1">
        <f t="shared" si="50"/>
        <v>21964</v>
      </c>
      <c r="T566" s="1">
        <v>0.5</v>
      </c>
      <c r="U566" s="1">
        <f t="shared" si="51"/>
        <v>10982</v>
      </c>
      <c r="V566" s="1">
        <f t="shared" si="52"/>
        <v>10982</v>
      </c>
      <c r="W566" s="4">
        <f t="shared" si="53"/>
        <v>0.5</v>
      </c>
      <c r="X566" s="1" t="s">
        <v>56</v>
      </c>
      <c r="Y566" s="1" t="s">
        <v>81</v>
      </c>
      <c r="Z566" s="1" t="s">
        <v>41</v>
      </c>
      <c r="AA566" s="2">
        <v>45828</v>
      </c>
      <c r="AB566" s="1">
        <v>4</v>
      </c>
      <c r="AC566" s="9" t="s">
        <v>42</v>
      </c>
    </row>
    <row r="567" spans="1:29">
      <c r="A567" s="11" t="s">
        <v>1154</v>
      </c>
      <c r="B567" s="2">
        <v>45827</v>
      </c>
      <c r="C567" s="1">
        <v>2025</v>
      </c>
      <c r="D567" s="1" t="s">
        <v>1049</v>
      </c>
      <c r="E567" s="1" t="s">
        <v>753</v>
      </c>
      <c r="F567" s="1" t="s">
        <v>44</v>
      </c>
      <c r="G567" s="1" t="s">
        <v>296</v>
      </c>
      <c r="H567" s="1" t="s">
        <v>33</v>
      </c>
      <c r="I567" s="1" t="s">
        <v>189</v>
      </c>
      <c r="J567" s="1" t="s">
        <v>190</v>
      </c>
      <c r="K567" s="1" t="s">
        <v>48</v>
      </c>
      <c r="L567" s="1" t="s">
        <v>112</v>
      </c>
      <c r="M567" s="1" t="s">
        <v>113</v>
      </c>
      <c r="N567" s="1">
        <v>2</v>
      </c>
      <c r="O567" s="1">
        <v>5480</v>
      </c>
      <c r="P567" s="1">
        <f t="shared" si="48"/>
        <v>10960</v>
      </c>
      <c r="Q567" s="1">
        <v>15</v>
      </c>
      <c r="R567" s="1">
        <f t="shared" si="49"/>
        <v>1644</v>
      </c>
      <c r="S567" s="1">
        <f t="shared" si="50"/>
        <v>9316</v>
      </c>
      <c r="T567" s="1">
        <v>0.57999999999999996</v>
      </c>
      <c r="U567" s="1">
        <f t="shared" si="51"/>
        <v>5403.28</v>
      </c>
      <c r="V567" s="1">
        <f t="shared" si="52"/>
        <v>3912.7200000000003</v>
      </c>
      <c r="W567" s="4">
        <f t="shared" si="53"/>
        <v>0.42000000000000004</v>
      </c>
      <c r="X567" s="1" t="s">
        <v>92</v>
      </c>
      <c r="Y567" s="1" t="s">
        <v>57</v>
      </c>
      <c r="Z567" s="1" t="s">
        <v>41</v>
      </c>
      <c r="AA567" s="2">
        <v>45832</v>
      </c>
      <c r="AB567" s="1">
        <v>5</v>
      </c>
      <c r="AC567" s="9" t="s">
        <v>42</v>
      </c>
    </row>
    <row r="568" spans="1:29">
      <c r="A568" s="11" t="s">
        <v>1155</v>
      </c>
      <c r="B568" s="2">
        <v>45827</v>
      </c>
      <c r="C568" s="1">
        <v>2025</v>
      </c>
      <c r="D568" s="1" t="s">
        <v>1049</v>
      </c>
      <c r="E568" s="1" t="s">
        <v>753</v>
      </c>
      <c r="F568" s="1" t="s">
        <v>44</v>
      </c>
      <c r="G568" s="1" t="s">
        <v>1156</v>
      </c>
      <c r="H568" s="1" t="s">
        <v>33</v>
      </c>
      <c r="I568" s="1" t="s">
        <v>315</v>
      </c>
      <c r="J568" s="1" t="s">
        <v>316</v>
      </c>
      <c r="K568" s="1" t="s">
        <v>62</v>
      </c>
      <c r="L568" s="1" t="s">
        <v>179</v>
      </c>
      <c r="M568" s="1" t="s">
        <v>406</v>
      </c>
      <c r="N568" s="1">
        <v>4</v>
      </c>
      <c r="O568" s="1">
        <v>8920</v>
      </c>
      <c r="P568" s="1">
        <f t="shared" si="48"/>
        <v>35680</v>
      </c>
      <c r="Q568" s="1">
        <v>0</v>
      </c>
      <c r="R568" s="1">
        <f t="shared" si="49"/>
        <v>0</v>
      </c>
      <c r="S568" s="1">
        <f t="shared" si="50"/>
        <v>35680</v>
      </c>
      <c r="T568" s="1">
        <v>0.48</v>
      </c>
      <c r="U568" s="1">
        <f t="shared" si="51"/>
        <v>17126.399999999998</v>
      </c>
      <c r="V568" s="1">
        <f t="shared" si="52"/>
        <v>18553.600000000002</v>
      </c>
      <c r="W568" s="4">
        <f t="shared" si="53"/>
        <v>0.52</v>
      </c>
      <c r="X568" s="1" t="s">
        <v>50</v>
      </c>
      <c r="Y568" s="1" t="s">
        <v>40</v>
      </c>
      <c r="Z568" s="1" t="s">
        <v>66</v>
      </c>
      <c r="AA568" s="1"/>
      <c r="AB568" s="1"/>
      <c r="AC568" s="9" t="s">
        <v>42</v>
      </c>
    </row>
    <row r="569" spans="1:29">
      <c r="A569" s="11" t="s">
        <v>1157</v>
      </c>
      <c r="B569" s="2">
        <v>45827</v>
      </c>
      <c r="C569" s="1">
        <v>2025</v>
      </c>
      <c r="D569" s="1" t="s">
        <v>1049</v>
      </c>
      <c r="E569" s="1" t="s">
        <v>753</v>
      </c>
      <c r="F569" s="1" t="s">
        <v>44</v>
      </c>
      <c r="G569" s="1" t="s">
        <v>952</v>
      </c>
      <c r="H569" s="1" t="s">
        <v>33</v>
      </c>
      <c r="I569" s="1" t="s">
        <v>315</v>
      </c>
      <c r="J569" s="1" t="s">
        <v>316</v>
      </c>
      <c r="K569" s="1" t="s">
        <v>62</v>
      </c>
      <c r="L569" s="1" t="s">
        <v>179</v>
      </c>
      <c r="M569" s="1" t="s">
        <v>356</v>
      </c>
      <c r="N569" s="1">
        <v>1</v>
      </c>
      <c r="O569" s="1">
        <v>790</v>
      </c>
      <c r="P569" s="1">
        <f t="shared" si="48"/>
        <v>790</v>
      </c>
      <c r="Q569" s="1">
        <v>0</v>
      </c>
      <c r="R569" s="1">
        <f t="shared" si="49"/>
        <v>0</v>
      </c>
      <c r="S569" s="1">
        <f t="shared" si="50"/>
        <v>790</v>
      </c>
      <c r="T569" s="1">
        <v>0.48</v>
      </c>
      <c r="U569" s="1">
        <f t="shared" si="51"/>
        <v>379.2</v>
      </c>
      <c r="V569" s="1">
        <f t="shared" si="52"/>
        <v>410.8</v>
      </c>
      <c r="W569" s="4">
        <f t="shared" si="53"/>
        <v>0.52</v>
      </c>
      <c r="X569" s="1" t="s">
        <v>39</v>
      </c>
      <c r="Y569" s="1" t="s">
        <v>72</v>
      </c>
      <c r="Z569" s="1" t="s">
        <v>66</v>
      </c>
      <c r="AA569" s="1"/>
      <c r="AB569" s="1"/>
      <c r="AC569" s="9" t="s">
        <v>42</v>
      </c>
    </row>
    <row r="570" spans="1:29">
      <c r="A570" s="11" t="s">
        <v>1158</v>
      </c>
      <c r="B570" s="2">
        <v>45827</v>
      </c>
      <c r="C570" s="1">
        <v>2025</v>
      </c>
      <c r="D570" s="1" t="s">
        <v>1049</v>
      </c>
      <c r="E570" s="1" t="s">
        <v>753</v>
      </c>
      <c r="F570" s="1" t="s">
        <v>44</v>
      </c>
      <c r="G570" s="1" t="s">
        <v>401</v>
      </c>
      <c r="H570" s="1" t="s">
        <v>89</v>
      </c>
      <c r="I570" s="1" t="s">
        <v>189</v>
      </c>
      <c r="J570" s="1" t="s">
        <v>190</v>
      </c>
      <c r="K570" s="1" t="s">
        <v>48</v>
      </c>
      <c r="L570" s="1" t="s">
        <v>85</v>
      </c>
      <c r="M570" s="1" t="s">
        <v>156</v>
      </c>
      <c r="N570" s="1">
        <v>1</v>
      </c>
      <c r="O570" s="1">
        <v>5680</v>
      </c>
      <c r="P570" s="1">
        <f t="shared" si="48"/>
        <v>5680</v>
      </c>
      <c r="Q570" s="1">
        <v>25</v>
      </c>
      <c r="R570" s="1">
        <f t="shared" si="49"/>
        <v>1420</v>
      </c>
      <c r="S570" s="1">
        <f t="shared" si="50"/>
        <v>4260</v>
      </c>
      <c r="T570" s="1">
        <v>0.5</v>
      </c>
      <c r="U570" s="1">
        <f t="shared" si="51"/>
        <v>2130</v>
      </c>
      <c r="V570" s="1">
        <f t="shared" si="52"/>
        <v>2130</v>
      </c>
      <c r="W570" s="4">
        <f t="shared" si="53"/>
        <v>0.5</v>
      </c>
      <c r="X570" s="1" t="s">
        <v>56</v>
      </c>
      <c r="Y570" s="1" t="s">
        <v>81</v>
      </c>
      <c r="Z570" s="1" t="s">
        <v>41</v>
      </c>
      <c r="AA570" s="2">
        <v>45829</v>
      </c>
      <c r="AB570" s="1">
        <v>5</v>
      </c>
      <c r="AC570" s="9" t="s">
        <v>42</v>
      </c>
    </row>
    <row r="571" spans="1:29">
      <c r="A571" s="11" t="s">
        <v>1159</v>
      </c>
      <c r="B571" s="2">
        <v>45828</v>
      </c>
      <c r="C571" s="1">
        <v>2025</v>
      </c>
      <c r="D571" s="1" t="s">
        <v>1049</v>
      </c>
      <c r="E571" s="1" t="s">
        <v>753</v>
      </c>
      <c r="F571" s="1" t="s">
        <v>74</v>
      </c>
      <c r="G571" s="1" t="s">
        <v>1160</v>
      </c>
      <c r="H571" s="1" t="s">
        <v>33</v>
      </c>
      <c r="I571" s="1" t="s">
        <v>107</v>
      </c>
      <c r="J571" s="1" t="s">
        <v>108</v>
      </c>
      <c r="K571" s="1" t="s">
        <v>62</v>
      </c>
      <c r="L571" s="1" t="s">
        <v>85</v>
      </c>
      <c r="M571" s="1" t="s">
        <v>156</v>
      </c>
      <c r="N571" s="1">
        <v>1</v>
      </c>
      <c r="O571" s="1">
        <v>1420</v>
      </c>
      <c r="P571" s="1">
        <f t="shared" si="48"/>
        <v>1420</v>
      </c>
      <c r="Q571" s="1">
        <v>0</v>
      </c>
      <c r="R571" s="1">
        <f t="shared" si="49"/>
        <v>0</v>
      </c>
      <c r="S571" s="1">
        <f t="shared" si="50"/>
        <v>1420</v>
      </c>
      <c r="T571" s="1">
        <v>0.5</v>
      </c>
      <c r="U571" s="1">
        <f t="shared" si="51"/>
        <v>710</v>
      </c>
      <c r="V571" s="1">
        <f t="shared" si="52"/>
        <v>710</v>
      </c>
      <c r="W571" s="4">
        <f t="shared" si="53"/>
        <v>0.5</v>
      </c>
      <c r="X571" s="1" t="s">
        <v>39</v>
      </c>
      <c r="Y571" s="1" t="s">
        <v>72</v>
      </c>
      <c r="Z571" s="1" t="s">
        <v>41</v>
      </c>
      <c r="AA571" s="2">
        <v>45829</v>
      </c>
      <c r="AB571" s="1">
        <v>5</v>
      </c>
      <c r="AC571" s="9" t="s">
        <v>42</v>
      </c>
    </row>
    <row r="572" spans="1:29">
      <c r="A572" s="11" t="s">
        <v>1161</v>
      </c>
      <c r="B572" s="2">
        <v>45828</v>
      </c>
      <c r="C572" s="1">
        <v>2025</v>
      </c>
      <c r="D572" s="1" t="s">
        <v>1049</v>
      </c>
      <c r="E572" s="1" t="s">
        <v>753</v>
      </c>
      <c r="F572" s="1" t="s">
        <v>74</v>
      </c>
      <c r="G572" s="1" t="s">
        <v>672</v>
      </c>
      <c r="H572" s="1" t="s">
        <v>89</v>
      </c>
      <c r="I572" s="1" t="s">
        <v>169</v>
      </c>
      <c r="J572" s="1" t="s">
        <v>170</v>
      </c>
      <c r="K572" s="1" t="s">
        <v>130</v>
      </c>
      <c r="L572" s="1" t="s">
        <v>96</v>
      </c>
      <c r="M572" s="1" t="s">
        <v>535</v>
      </c>
      <c r="N572" s="1">
        <v>3</v>
      </c>
      <c r="O572" s="1">
        <v>370</v>
      </c>
      <c r="P572" s="1">
        <f t="shared" si="48"/>
        <v>1110</v>
      </c>
      <c r="Q572" s="1">
        <v>30</v>
      </c>
      <c r="R572" s="1">
        <f t="shared" si="49"/>
        <v>333</v>
      </c>
      <c r="S572" s="1">
        <f t="shared" si="50"/>
        <v>777</v>
      </c>
      <c r="T572" s="1">
        <v>0.62</v>
      </c>
      <c r="U572" s="1">
        <f t="shared" si="51"/>
        <v>481.74</v>
      </c>
      <c r="V572" s="1">
        <f t="shared" si="52"/>
        <v>295.26</v>
      </c>
      <c r="W572" s="4">
        <f t="shared" si="53"/>
        <v>0.38</v>
      </c>
      <c r="X572" s="1" t="s">
        <v>39</v>
      </c>
      <c r="Y572" s="1" t="s">
        <v>57</v>
      </c>
      <c r="Z572" s="1" t="s">
        <v>41</v>
      </c>
      <c r="AA572" s="2">
        <v>45834</v>
      </c>
      <c r="AB572" s="1">
        <v>5</v>
      </c>
      <c r="AC572" s="9" t="s">
        <v>42</v>
      </c>
    </row>
    <row r="573" spans="1:29">
      <c r="A573" s="11" t="s">
        <v>1162</v>
      </c>
      <c r="B573" s="2">
        <v>45829</v>
      </c>
      <c r="C573" s="1">
        <v>2025</v>
      </c>
      <c r="D573" s="1" t="s">
        <v>1049</v>
      </c>
      <c r="E573" s="1" t="s">
        <v>753</v>
      </c>
      <c r="F573" s="1" t="s">
        <v>99</v>
      </c>
      <c r="G573" s="1" t="s">
        <v>226</v>
      </c>
      <c r="H573" s="1" t="s">
        <v>33</v>
      </c>
      <c r="I573" s="1" t="s">
        <v>227</v>
      </c>
      <c r="J573" s="1" t="s">
        <v>228</v>
      </c>
      <c r="K573" s="1" t="s">
        <v>78</v>
      </c>
      <c r="L573" s="1" t="s">
        <v>79</v>
      </c>
      <c r="M573" s="1" t="s">
        <v>216</v>
      </c>
      <c r="N573" s="1">
        <v>4</v>
      </c>
      <c r="O573" s="1">
        <v>3680</v>
      </c>
      <c r="P573" s="1">
        <f t="shared" si="48"/>
        <v>14720</v>
      </c>
      <c r="Q573" s="1">
        <v>10</v>
      </c>
      <c r="R573" s="1">
        <f t="shared" si="49"/>
        <v>1472</v>
      </c>
      <c r="S573" s="1">
        <f t="shared" si="50"/>
        <v>13248</v>
      </c>
      <c r="T573" s="1">
        <v>0.45</v>
      </c>
      <c r="U573" s="1">
        <f t="shared" si="51"/>
        <v>5961.6</v>
      </c>
      <c r="V573" s="1">
        <f t="shared" si="52"/>
        <v>7286.4</v>
      </c>
      <c r="W573" s="4">
        <f t="shared" si="53"/>
        <v>0.54999999999999993</v>
      </c>
      <c r="X573" s="1" t="s">
        <v>65</v>
      </c>
      <c r="Y573" s="1" t="s">
        <v>57</v>
      </c>
      <c r="Z573" s="1" t="s">
        <v>41</v>
      </c>
      <c r="AA573" s="2">
        <v>45832</v>
      </c>
      <c r="AB573" s="1">
        <v>4</v>
      </c>
      <c r="AC573" s="9" t="s">
        <v>42</v>
      </c>
    </row>
    <row r="574" spans="1:29">
      <c r="A574" s="11" t="s">
        <v>1163</v>
      </c>
      <c r="B574" s="2">
        <v>45830</v>
      </c>
      <c r="C574" s="1">
        <v>2025</v>
      </c>
      <c r="D574" s="1" t="s">
        <v>1049</v>
      </c>
      <c r="E574" s="1" t="s">
        <v>753</v>
      </c>
      <c r="F574" s="1" t="s">
        <v>126</v>
      </c>
      <c r="G574" s="1" t="s">
        <v>325</v>
      </c>
      <c r="H574" s="1" t="s">
        <v>33</v>
      </c>
      <c r="I574" s="1" t="s">
        <v>326</v>
      </c>
      <c r="J574" s="1" t="s">
        <v>205</v>
      </c>
      <c r="K574" s="1" t="s">
        <v>78</v>
      </c>
      <c r="L574" s="1" t="s">
        <v>85</v>
      </c>
      <c r="M574" s="1" t="s">
        <v>86</v>
      </c>
      <c r="N574" s="1">
        <v>2</v>
      </c>
      <c r="O574" s="1">
        <v>1420</v>
      </c>
      <c r="P574" s="1">
        <f t="shared" si="48"/>
        <v>2840</v>
      </c>
      <c r="Q574" s="1">
        <v>15</v>
      </c>
      <c r="R574" s="1">
        <f t="shared" si="49"/>
        <v>426</v>
      </c>
      <c r="S574" s="1">
        <f t="shared" si="50"/>
        <v>2414</v>
      </c>
      <c r="T574" s="1">
        <v>0.5</v>
      </c>
      <c r="U574" s="1">
        <f t="shared" si="51"/>
        <v>1207</v>
      </c>
      <c r="V574" s="1">
        <f t="shared" si="52"/>
        <v>1207</v>
      </c>
      <c r="W574" s="4">
        <f t="shared" si="53"/>
        <v>0.5</v>
      </c>
      <c r="X574" s="1" t="s">
        <v>50</v>
      </c>
      <c r="Y574" s="1" t="s">
        <v>40</v>
      </c>
      <c r="Z574" s="1" t="s">
        <v>22</v>
      </c>
      <c r="AA574" s="1"/>
      <c r="AB574" s="1"/>
      <c r="AC574" s="9" t="s">
        <v>93</v>
      </c>
    </row>
    <row r="575" spans="1:29">
      <c r="A575" s="11" t="s">
        <v>1164</v>
      </c>
      <c r="B575" s="2">
        <v>45830</v>
      </c>
      <c r="C575" s="1">
        <v>2025</v>
      </c>
      <c r="D575" s="1" t="s">
        <v>1049</v>
      </c>
      <c r="E575" s="1" t="s">
        <v>753</v>
      </c>
      <c r="F575" s="1" t="s">
        <v>126</v>
      </c>
      <c r="G575" s="1" t="s">
        <v>825</v>
      </c>
      <c r="H575" s="1" t="s">
        <v>33</v>
      </c>
      <c r="I575" s="1" t="s">
        <v>509</v>
      </c>
      <c r="J575" s="1" t="s">
        <v>220</v>
      </c>
      <c r="K575" s="1" t="s">
        <v>118</v>
      </c>
      <c r="L575" s="1" t="s">
        <v>37</v>
      </c>
      <c r="M575" s="1" t="s">
        <v>540</v>
      </c>
      <c r="N575" s="1">
        <v>2</v>
      </c>
      <c r="O575" s="1">
        <v>5360</v>
      </c>
      <c r="P575" s="1">
        <f t="shared" si="48"/>
        <v>10720</v>
      </c>
      <c r="Q575" s="1">
        <v>0</v>
      </c>
      <c r="R575" s="1">
        <f t="shared" si="49"/>
        <v>0</v>
      </c>
      <c r="S575" s="1">
        <f t="shared" si="50"/>
        <v>10720</v>
      </c>
      <c r="T575" s="1">
        <v>0.47</v>
      </c>
      <c r="U575" s="1">
        <f t="shared" si="51"/>
        <v>5038.3999999999996</v>
      </c>
      <c r="V575" s="1">
        <f t="shared" si="52"/>
        <v>5681.6</v>
      </c>
      <c r="W575" s="4">
        <f t="shared" si="53"/>
        <v>0.53</v>
      </c>
      <c r="X575" s="1" t="s">
        <v>56</v>
      </c>
      <c r="Y575" s="1" t="s">
        <v>72</v>
      </c>
      <c r="Z575" s="1" t="s">
        <v>66</v>
      </c>
      <c r="AA575" s="1"/>
      <c r="AB575" s="1"/>
      <c r="AC575" s="9" t="s">
        <v>42</v>
      </c>
    </row>
    <row r="576" spans="1:29">
      <c r="A576" s="11" t="s">
        <v>1165</v>
      </c>
      <c r="B576" s="2">
        <v>45830</v>
      </c>
      <c r="C576" s="1">
        <v>2025</v>
      </c>
      <c r="D576" s="1" t="s">
        <v>1049</v>
      </c>
      <c r="E576" s="1" t="s">
        <v>753</v>
      </c>
      <c r="F576" s="1" t="s">
        <v>126</v>
      </c>
      <c r="G576" s="1" t="s">
        <v>298</v>
      </c>
      <c r="H576" s="1" t="s">
        <v>89</v>
      </c>
      <c r="I576" s="1" t="s">
        <v>90</v>
      </c>
      <c r="J576" s="1" t="s">
        <v>61</v>
      </c>
      <c r="K576" s="1" t="s">
        <v>62</v>
      </c>
      <c r="L576" s="1" t="s">
        <v>63</v>
      </c>
      <c r="M576" s="1" t="s">
        <v>518</v>
      </c>
      <c r="N576" s="1">
        <v>4</v>
      </c>
      <c r="O576" s="1">
        <v>1290</v>
      </c>
      <c r="P576" s="1">
        <f t="shared" si="48"/>
        <v>5160</v>
      </c>
      <c r="Q576" s="1">
        <v>25</v>
      </c>
      <c r="R576" s="1">
        <f t="shared" si="49"/>
        <v>1290</v>
      </c>
      <c r="S576" s="1">
        <f t="shared" si="50"/>
        <v>3870</v>
      </c>
      <c r="T576" s="1">
        <v>0.35</v>
      </c>
      <c r="U576" s="1">
        <f t="shared" si="51"/>
        <v>1354.5</v>
      </c>
      <c r="V576" s="1">
        <f t="shared" si="52"/>
        <v>2515.5</v>
      </c>
      <c r="W576" s="4">
        <f t="shared" si="53"/>
        <v>0.65</v>
      </c>
      <c r="X576" s="1" t="s">
        <v>92</v>
      </c>
      <c r="Y576" s="1" t="s">
        <v>81</v>
      </c>
      <c r="Z576" s="1" t="s">
        <v>41</v>
      </c>
      <c r="AA576" s="2">
        <v>45834</v>
      </c>
      <c r="AB576" s="1">
        <v>4</v>
      </c>
      <c r="AC576" s="9" t="s">
        <v>42</v>
      </c>
    </row>
    <row r="577" spans="1:29">
      <c r="A577" s="11" t="s">
        <v>1166</v>
      </c>
      <c r="B577" s="2">
        <v>45830</v>
      </c>
      <c r="C577" s="1">
        <v>2025</v>
      </c>
      <c r="D577" s="1" t="s">
        <v>1049</v>
      </c>
      <c r="E577" s="1" t="s">
        <v>753</v>
      </c>
      <c r="F577" s="1" t="s">
        <v>126</v>
      </c>
      <c r="G577" s="1" t="s">
        <v>1033</v>
      </c>
      <c r="H577" s="1" t="s">
        <v>89</v>
      </c>
      <c r="I577" s="1" t="s">
        <v>60</v>
      </c>
      <c r="J577" s="1" t="s">
        <v>61</v>
      </c>
      <c r="K577" s="1" t="s">
        <v>62</v>
      </c>
      <c r="L577" s="1" t="s">
        <v>37</v>
      </c>
      <c r="M577" s="1" t="s">
        <v>540</v>
      </c>
      <c r="N577" s="1">
        <v>3</v>
      </c>
      <c r="O577" s="1">
        <v>1050</v>
      </c>
      <c r="P577" s="1">
        <f t="shared" si="48"/>
        <v>3150</v>
      </c>
      <c r="Q577" s="1">
        <v>0</v>
      </c>
      <c r="R577" s="1">
        <f t="shared" si="49"/>
        <v>0</v>
      </c>
      <c r="S577" s="1">
        <f t="shared" si="50"/>
        <v>3150</v>
      </c>
      <c r="T577" s="1">
        <v>0.47</v>
      </c>
      <c r="U577" s="1">
        <f t="shared" si="51"/>
        <v>1480.5</v>
      </c>
      <c r="V577" s="1">
        <f t="shared" si="52"/>
        <v>1669.5</v>
      </c>
      <c r="W577" s="4">
        <f t="shared" si="53"/>
        <v>0.53</v>
      </c>
      <c r="X577" s="1" t="s">
        <v>50</v>
      </c>
      <c r="Y577" s="1" t="s">
        <v>81</v>
      </c>
      <c r="Z577" s="1" t="s">
        <v>41</v>
      </c>
      <c r="AA577" s="2">
        <v>45832</v>
      </c>
      <c r="AB577" s="1">
        <v>5</v>
      </c>
      <c r="AC577" s="9" t="s">
        <v>42</v>
      </c>
    </row>
    <row r="578" spans="1:29">
      <c r="A578" s="11" t="s">
        <v>1167</v>
      </c>
      <c r="B578" s="2">
        <v>45830</v>
      </c>
      <c r="C578" s="1">
        <v>2025</v>
      </c>
      <c r="D578" s="1" t="s">
        <v>1049</v>
      </c>
      <c r="E578" s="1" t="s">
        <v>753</v>
      </c>
      <c r="F578" s="1" t="s">
        <v>126</v>
      </c>
      <c r="G578" s="1" t="s">
        <v>691</v>
      </c>
      <c r="H578" s="1" t="s">
        <v>33</v>
      </c>
      <c r="I578" s="1" t="s">
        <v>594</v>
      </c>
      <c r="J578" s="1" t="s">
        <v>135</v>
      </c>
      <c r="K578" s="1" t="s">
        <v>36</v>
      </c>
      <c r="L578" s="1" t="s">
        <v>150</v>
      </c>
      <c r="M578" s="1" t="s">
        <v>402</v>
      </c>
      <c r="N578" s="1">
        <v>3</v>
      </c>
      <c r="O578" s="1">
        <v>6380</v>
      </c>
      <c r="P578" s="1">
        <f t="shared" si="48"/>
        <v>19140</v>
      </c>
      <c r="Q578" s="1">
        <v>5</v>
      </c>
      <c r="R578" s="1">
        <f t="shared" si="49"/>
        <v>957</v>
      </c>
      <c r="S578" s="1">
        <f t="shared" si="50"/>
        <v>18183</v>
      </c>
      <c r="T578" s="1">
        <v>0.52</v>
      </c>
      <c r="U578" s="1">
        <f t="shared" si="51"/>
        <v>9455.16</v>
      </c>
      <c r="V578" s="1">
        <f t="shared" si="52"/>
        <v>8727.84</v>
      </c>
      <c r="W578" s="4">
        <f t="shared" si="53"/>
        <v>0.48</v>
      </c>
      <c r="X578" s="1" t="s">
        <v>65</v>
      </c>
      <c r="Y578" s="1" t="s">
        <v>40</v>
      </c>
      <c r="Z578" s="1" t="s">
        <v>51</v>
      </c>
      <c r="AA578" s="2">
        <v>45836</v>
      </c>
      <c r="AB578" s="1"/>
      <c r="AC578" s="9" t="s">
        <v>42</v>
      </c>
    </row>
    <row r="579" spans="1:29">
      <c r="A579" s="11" t="s">
        <v>1168</v>
      </c>
      <c r="B579" s="2">
        <v>45831</v>
      </c>
      <c r="C579" s="1">
        <v>2025</v>
      </c>
      <c r="D579" s="1" t="s">
        <v>1049</v>
      </c>
      <c r="E579" s="1" t="s">
        <v>753</v>
      </c>
      <c r="F579" s="1" t="s">
        <v>142</v>
      </c>
      <c r="G579" s="1" t="s">
        <v>285</v>
      </c>
      <c r="H579" s="1" t="s">
        <v>33</v>
      </c>
      <c r="I579" s="1" t="s">
        <v>123</v>
      </c>
      <c r="J579" s="1" t="s">
        <v>55</v>
      </c>
      <c r="K579" s="1" t="s">
        <v>36</v>
      </c>
      <c r="L579" s="1" t="s">
        <v>179</v>
      </c>
      <c r="M579" s="1" t="s">
        <v>356</v>
      </c>
      <c r="N579" s="1">
        <v>2</v>
      </c>
      <c r="O579" s="1">
        <v>8070</v>
      </c>
      <c r="P579" s="1">
        <f t="shared" ref="P579:P642" si="54">PRODUCT(N579,O579)</f>
        <v>16140</v>
      </c>
      <c r="Q579" s="1">
        <v>10</v>
      </c>
      <c r="R579" s="1">
        <f t="shared" ref="R579:R642" si="55">P579*(Q579/100)</f>
        <v>1614</v>
      </c>
      <c r="S579" s="1">
        <f t="shared" ref="S579:S642" si="56">P579-R579</f>
        <v>14526</v>
      </c>
      <c r="T579" s="1">
        <v>0.48</v>
      </c>
      <c r="U579" s="1">
        <f t="shared" ref="U579:U642" si="57">S579*T579</f>
        <v>6972.48</v>
      </c>
      <c r="V579" s="1">
        <f t="shared" ref="V579:V642" si="58">S579-U579</f>
        <v>7553.52</v>
      </c>
      <c r="W579" s="4">
        <f t="shared" ref="W579:W642" si="59">(V579/S579)</f>
        <v>0.52</v>
      </c>
      <c r="X579" s="1" t="s">
        <v>56</v>
      </c>
      <c r="Y579" s="1" t="s">
        <v>72</v>
      </c>
      <c r="Z579" s="1" t="s">
        <v>51</v>
      </c>
      <c r="AA579" s="2">
        <v>45837</v>
      </c>
      <c r="AB579" s="1"/>
      <c r="AC579" s="9" t="s">
        <v>42</v>
      </c>
    </row>
    <row r="580" spans="1:29">
      <c r="A580" s="11" t="s">
        <v>1169</v>
      </c>
      <c r="B580" s="2">
        <v>45831</v>
      </c>
      <c r="C580" s="1">
        <v>2025</v>
      </c>
      <c r="D580" s="1" t="s">
        <v>1049</v>
      </c>
      <c r="E580" s="1" t="s">
        <v>753</v>
      </c>
      <c r="F580" s="1" t="s">
        <v>142</v>
      </c>
      <c r="G580" s="1" t="s">
        <v>618</v>
      </c>
      <c r="H580" s="1" t="s">
        <v>89</v>
      </c>
      <c r="I580" s="1" t="s">
        <v>250</v>
      </c>
      <c r="J580" s="1" t="s">
        <v>251</v>
      </c>
      <c r="K580" s="1" t="s">
        <v>36</v>
      </c>
      <c r="L580" s="1" t="s">
        <v>63</v>
      </c>
      <c r="M580" s="1" t="s">
        <v>362</v>
      </c>
      <c r="N580" s="1">
        <v>1</v>
      </c>
      <c r="O580" s="1">
        <v>900</v>
      </c>
      <c r="P580" s="1">
        <f t="shared" si="54"/>
        <v>900</v>
      </c>
      <c r="Q580" s="1">
        <v>20</v>
      </c>
      <c r="R580" s="1">
        <f t="shared" si="55"/>
        <v>180</v>
      </c>
      <c r="S580" s="1">
        <f t="shared" si="56"/>
        <v>720</v>
      </c>
      <c r="T580" s="1">
        <v>0.35</v>
      </c>
      <c r="U580" s="1">
        <f t="shared" si="57"/>
        <v>251.99999999999997</v>
      </c>
      <c r="V580" s="1">
        <f t="shared" si="58"/>
        <v>468</v>
      </c>
      <c r="W580" s="4">
        <f t="shared" si="59"/>
        <v>0.65</v>
      </c>
      <c r="X580" s="1" t="s">
        <v>65</v>
      </c>
      <c r="Y580" s="1" t="s">
        <v>81</v>
      </c>
      <c r="Z580" s="1" t="s">
        <v>120</v>
      </c>
      <c r="AA580" s="1"/>
      <c r="AB580" s="1"/>
      <c r="AC580" s="9" t="s">
        <v>42</v>
      </c>
    </row>
    <row r="581" spans="1:29">
      <c r="A581" s="11" t="s">
        <v>1170</v>
      </c>
      <c r="B581" s="2">
        <v>45832</v>
      </c>
      <c r="C581" s="1">
        <v>2025</v>
      </c>
      <c r="D581" s="1" t="s">
        <v>1049</v>
      </c>
      <c r="E581" s="1" t="s">
        <v>753</v>
      </c>
      <c r="F581" s="1" t="s">
        <v>167</v>
      </c>
      <c r="G581" s="1" t="s">
        <v>468</v>
      </c>
      <c r="H581" s="1" t="s">
        <v>33</v>
      </c>
      <c r="I581" s="1" t="s">
        <v>169</v>
      </c>
      <c r="J581" s="1" t="s">
        <v>170</v>
      </c>
      <c r="K581" s="1" t="s">
        <v>130</v>
      </c>
      <c r="L581" s="1" t="s">
        <v>63</v>
      </c>
      <c r="M581" s="1" t="s">
        <v>160</v>
      </c>
      <c r="N581" s="1">
        <v>4</v>
      </c>
      <c r="O581" s="1">
        <v>580</v>
      </c>
      <c r="P581" s="1">
        <f t="shared" si="54"/>
        <v>2320</v>
      </c>
      <c r="Q581" s="1">
        <v>15</v>
      </c>
      <c r="R581" s="1">
        <f t="shared" si="55"/>
        <v>348</v>
      </c>
      <c r="S581" s="1">
        <f t="shared" si="56"/>
        <v>1972</v>
      </c>
      <c r="T581" s="1">
        <v>0.35</v>
      </c>
      <c r="U581" s="1">
        <f t="shared" si="57"/>
        <v>690.19999999999993</v>
      </c>
      <c r="V581" s="1">
        <f t="shared" si="58"/>
        <v>1281.8000000000002</v>
      </c>
      <c r="W581" s="4">
        <f t="shared" si="59"/>
        <v>0.65000000000000013</v>
      </c>
      <c r="X581" s="1" t="s">
        <v>92</v>
      </c>
      <c r="Y581" s="1" t="s">
        <v>81</v>
      </c>
      <c r="Z581" s="1" t="s">
        <v>41</v>
      </c>
      <c r="AA581" s="2">
        <v>45836</v>
      </c>
      <c r="AB581" s="1">
        <v>5</v>
      </c>
      <c r="AC581" s="9" t="s">
        <v>42</v>
      </c>
    </row>
    <row r="582" spans="1:29">
      <c r="A582" s="11" t="s">
        <v>1171</v>
      </c>
      <c r="B582" s="2">
        <v>45832</v>
      </c>
      <c r="C582" s="1">
        <v>2025</v>
      </c>
      <c r="D582" s="1" t="s">
        <v>1049</v>
      </c>
      <c r="E582" s="1" t="s">
        <v>753</v>
      </c>
      <c r="F582" s="1" t="s">
        <v>167</v>
      </c>
      <c r="G582" s="1" t="s">
        <v>293</v>
      </c>
      <c r="H582" s="1" t="s">
        <v>33</v>
      </c>
      <c r="I582" s="1" t="s">
        <v>288</v>
      </c>
      <c r="J582" s="1" t="s">
        <v>178</v>
      </c>
      <c r="K582" s="1" t="s">
        <v>48</v>
      </c>
      <c r="L582" s="1" t="s">
        <v>150</v>
      </c>
      <c r="M582" s="1" t="s">
        <v>234</v>
      </c>
      <c r="N582" s="1">
        <v>5</v>
      </c>
      <c r="O582" s="1">
        <v>12460</v>
      </c>
      <c r="P582" s="1">
        <f t="shared" si="54"/>
        <v>62300</v>
      </c>
      <c r="Q582" s="1">
        <v>20</v>
      </c>
      <c r="R582" s="1">
        <f t="shared" si="55"/>
        <v>12460</v>
      </c>
      <c r="S582" s="1">
        <f t="shared" si="56"/>
        <v>49840</v>
      </c>
      <c r="T582" s="1">
        <v>0.52</v>
      </c>
      <c r="U582" s="1">
        <f t="shared" si="57"/>
        <v>25916.799999999999</v>
      </c>
      <c r="V582" s="1">
        <f t="shared" si="58"/>
        <v>23923.200000000001</v>
      </c>
      <c r="W582" s="4">
        <f t="shared" si="59"/>
        <v>0.48000000000000004</v>
      </c>
      <c r="X582" s="1" t="s">
        <v>65</v>
      </c>
      <c r="Y582" s="1" t="s">
        <v>72</v>
      </c>
      <c r="Z582" s="1" t="s">
        <v>41</v>
      </c>
      <c r="AA582" s="2">
        <v>45839</v>
      </c>
      <c r="AB582" s="1">
        <v>4</v>
      </c>
      <c r="AC582" s="9" t="s">
        <v>42</v>
      </c>
    </row>
    <row r="583" spans="1:29">
      <c r="A583" s="11" t="s">
        <v>1172</v>
      </c>
      <c r="B583" s="2">
        <v>45832</v>
      </c>
      <c r="C583" s="1">
        <v>2025</v>
      </c>
      <c r="D583" s="1" t="s">
        <v>1049</v>
      </c>
      <c r="E583" s="1" t="s">
        <v>753</v>
      </c>
      <c r="F583" s="1" t="s">
        <v>167</v>
      </c>
      <c r="G583" s="1" t="s">
        <v>1127</v>
      </c>
      <c r="H583" s="1" t="s">
        <v>33</v>
      </c>
      <c r="I583" s="1" t="s">
        <v>509</v>
      </c>
      <c r="J583" s="1" t="s">
        <v>220</v>
      </c>
      <c r="K583" s="1" t="s">
        <v>118</v>
      </c>
      <c r="L583" s="1" t="s">
        <v>85</v>
      </c>
      <c r="M583" s="1" t="s">
        <v>140</v>
      </c>
      <c r="N583" s="1">
        <v>3</v>
      </c>
      <c r="O583" s="1">
        <v>4420</v>
      </c>
      <c r="P583" s="1">
        <f t="shared" si="54"/>
        <v>13260</v>
      </c>
      <c r="Q583" s="1">
        <v>20</v>
      </c>
      <c r="R583" s="1">
        <f t="shared" si="55"/>
        <v>2652</v>
      </c>
      <c r="S583" s="1">
        <f t="shared" si="56"/>
        <v>10608</v>
      </c>
      <c r="T583" s="1">
        <v>0.5</v>
      </c>
      <c r="U583" s="1">
        <f t="shared" si="57"/>
        <v>5304</v>
      </c>
      <c r="V583" s="1">
        <f t="shared" si="58"/>
        <v>5304</v>
      </c>
      <c r="W583" s="4">
        <f t="shared" si="59"/>
        <v>0.5</v>
      </c>
      <c r="X583" s="1" t="s">
        <v>147</v>
      </c>
      <c r="Y583" s="1" t="s">
        <v>81</v>
      </c>
      <c r="Z583" s="1" t="s">
        <v>41</v>
      </c>
      <c r="AA583" s="2">
        <v>45839</v>
      </c>
      <c r="AB583" s="1">
        <v>4</v>
      </c>
      <c r="AC583" s="9" t="s">
        <v>42</v>
      </c>
    </row>
    <row r="584" spans="1:29">
      <c r="A584" s="11" t="s">
        <v>1173</v>
      </c>
      <c r="B584" s="2">
        <v>45832</v>
      </c>
      <c r="C584" s="1">
        <v>2025</v>
      </c>
      <c r="D584" s="1" t="s">
        <v>1049</v>
      </c>
      <c r="E584" s="1" t="s">
        <v>753</v>
      </c>
      <c r="F584" s="1" t="s">
        <v>167</v>
      </c>
      <c r="G584" s="1" t="s">
        <v>350</v>
      </c>
      <c r="H584" s="1" t="s">
        <v>33</v>
      </c>
      <c r="I584" s="1" t="s">
        <v>315</v>
      </c>
      <c r="J584" s="1" t="s">
        <v>316</v>
      </c>
      <c r="K584" s="1" t="s">
        <v>62</v>
      </c>
      <c r="L584" s="1" t="s">
        <v>179</v>
      </c>
      <c r="M584" s="1" t="s">
        <v>406</v>
      </c>
      <c r="N584" s="1">
        <v>1</v>
      </c>
      <c r="O584" s="1">
        <v>2540</v>
      </c>
      <c r="P584" s="1">
        <f t="shared" si="54"/>
        <v>2540</v>
      </c>
      <c r="Q584" s="1">
        <v>10</v>
      </c>
      <c r="R584" s="1">
        <f t="shared" si="55"/>
        <v>254</v>
      </c>
      <c r="S584" s="1">
        <f t="shared" si="56"/>
        <v>2286</v>
      </c>
      <c r="T584" s="1">
        <v>0.48</v>
      </c>
      <c r="U584" s="1">
        <f t="shared" si="57"/>
        <v>1097.28</v>
      </c>
      <c r="V584" s="1">
        <f t="shared" si="58"/>
        <v>1188.72</v>
      </c>
      <c r="W584" s="4">
        <f t="shared" si="59"/>
        <v>0.52</v>
      </c>
      <c r="X584" s="1" t="s">
        <v>50</v>
      </c>
      <c r="Y584" s="1" t="s">
        <v>57</v>
      </c>
      <c r="Z584" s="1" t="s">
        <v>66</v>
      </c>
      <c r="AA584" s="1"/>
      <c r="AB584" s="1"/>
      <c r="AC584" s="9" t="s">
        <v>42</v>
      </c>
    </row>
    <row r="585" spans="1:29">
      <c r="A585" s="11" t="s">
        <v>1174</v>
      </c>
      <c r="B585" s="2">
        <v>45833</v>
      </c>
      <c r="C585" s="1">
        <v>2025</v>
      </c>
      <c r="D585" s="1" t="s">
        <v>1049</v>
      </c>
      <c r="E585" s="1" t="s">
        <v>753</v>
      </c>
      <c r="F585" s="1" t="s">
        <v>31</v>
      </c>
      <c r="G585" s="1" t="s">
        <v>501</v>
      </c>
      <c r="H585" s="1" t="s">
        <v>33</v>
      </c>
      <c r="I585" s="1" t="s">
        <v>183</v>
      </c>
      <c r="J585" s="1" t="s">
        <v>102</v>
      </c>
      <c r="K585" s="1" t="s">
        <v>36</v>
      </c>
      <c r="L585" s="1" t="s">
        <v>37</v>
      </c>
      <c r="M585" s="1" t="s">
        <v>372</v>
      </c>
      <c r="N585" s="1">
        <v>4</v>
      </c>
      <c r="O585" s="1">
        <v>6740</v>
      </c>
      <c r="P585" s="1">
        <f t="shared" si="54"/>
        <v>26960</v>
      </c>
      <c r="Q585" s="1">
        <v>10</v>
      </c>
      <c r="R585" s="1">
        <f t="shared" si="55"/>
        <v>2696</v>
      </c>
      <c r="S585" s="1">
        <f t="shared" si="56"/>
        <v>24264</v>
      </c>
      <c r="T585" s="1">
        <v>0.47</v>
      </c>
      <c r="U585" s="1">
        <f t="shared" si="57"/>
        <v>11404.08</v>
      </c>
      <c r="V585" s="1">
        <f t="shared" si="58"/>
        <v>12859.92</v>
      </c>
      <c r="W585" s="4">
        <f t="shared" si="59"/>
        <v>0.53</v>
      </c>
      <c r="X585" s="1" t="s">
        <v>50</v>
      </c>
      <c r="Y585" s="1" t="s">
        <v>81</v>
      </c>
      <c r="Z585" s="1" t="s">
        <v>22</v>
      </c>
      <c r="AA585" s="1"/>
      <c r="AB585" s="1"/>
      <c r="AC585" s="9" t="s">
        <v>93</v>
      </c>
    </row>
    <row r="586" spans="1:29">
      <c r="A586" s="11" t="s">
        <v>1175</v>
      </c>
      <c r="B586" s="2">
        <v>45833</v>
      </c>
      <c r="C586" s="1">
        <v>2025</v>
      </c>
      <c r="D586" s="1" t="s">
        <v>1049</v>
      </c>
      <c r="E586" s="1" t="s">
        <v>753</v>
      </c>
      <c r="F586" s="1" t="s">
        <v>31</v>
      </c>
      <c r="G586" s="1" t="s">
        <v>885</v>
      </c>
      <c r="H586" s="1" t="s">
        <v>33</v>
      </c>
      <c r="I586" s="1" t="s">
        <v>371</v>
      </c>
      <c r="J586" s="1" t="s">
        <v>265</v>
      </c>
      <c r="K586" s="1" t="s">
        <v>78</v>
      </c>
      <c r="L586" s="1" t="s">
        <v>179</v>
      </c>
      <c r="M586" s="1" t="s">
        <v>356</v>
      </c>
      <c r="N586" s="1">
        <v>2</v>
      </c>
      <c r="O586" s="1">
        <v>3980</v>
      </c>
      <c r="P586" s="1">
        <f t="shared" si="54"/>
        <v>7960</v>
      </c>
      <c r="Q586" s="1">
        <v>0</v>
      </c>
      <c r="R586" s="1">
        <f t="shared" si="55"/>
        <v>0</v>
      </c>
      <c r="S586" s="1">
        <f t="shared" si="56"/>
        <v>7960</v>
      </c>
      <c r="T586" s="1">
        <v>0.48</v>
      </c>
      <c r="U586" s="1">
        <f t="shared" si="57"/>
        <v>3820.7999999999997</v>
      </c>
      <c r="V586" s="1">
        <f t="shared" si="58"/>
        <v>4139.2000000000007</v>
      </c>
      <c r="W586" s="4">
        <f t="shared" si="59"/>
        <v>0.52000000000000013</v>
      </c>
      <c r="X586" s="1" t="s">
        <v>50</v>
      </c>
      <c r="Y586" s="1" t="s">
        <v>57</v>
      </c>
      <c r="Z586" s="1" t="s">
        <v>41</v>
      </c>
      <c r="AA586" s="2">
        <v>45838</v>
      </c>
      <c r="AB586" s="1">
        <v>3</v>
      </c>
      <c r="AC586" s="9" t="s">
        <v>42</v>
      </c>
    </row>
    <row r="587" spans="1:29">
      <c r="A587" s="11" t="s">
        <v>1176</v>
      </c>
      <c r="B587" s="2">
        <v>45834</v>
      </c>
      <c r="C587" s="1">
        <v>2025</v>
      </c>
      <c r="D587" s="1" t="s">
        <v>1049</v>
      </c>
      <c r="E587" s="1" t="s">
        <v>753</v>
      </c>
      <c r="F587" s="1" t="s">
        <v>44</v>
      </c>
      <c r="G587" s="1" t="s">
        <v>1177</v>
      </c>
      <c r="H587" s="1" t="s">
        <v>33</v>
      </c>
      <c r="I587" s="1" t="s">
        <v>288</v>
      </c>
      <c r="J587" s="1" t="s">
        <v>178</v>
      </c>
      <c r="K587" s="1" t="s">
        <v>48</v>
      </c>
      <c r="L587" s="1" t="s">
        <v>150</v>
      </c>
      <c r="M587" s="1" t="s">
        <v>962</v>
      </c>
      <c r="N587" s="1">
        <v>4</v>
      </c>
      <c r="O587" s="1">
        <v>10180</v>
      </c>
      <c r="P587" s="1">
        <f t="shared" si="54"/>
        <v>40720</v>
      </c>
      <c r="Q587" s="1">
        <v>30</v>
      </c>
      <c r="R587" s="1">
        <f t="shared" si="55"/>
        <v>12216</v>
      </c>
      <c r="S587" s="1">
        <f t="shared" si="56"/>
        <v>28504</v>
      </c>
      <c r="T587" s="1">
        <v>0.52</v>
      </c>
      <c r="U587" s="1">
        <f t="shared" si="57"/>
        <v>14822.08</v>
      </c>
      <c r="V587" s="1">
        <f t="shared" si="58"/>
        <v>13681.92</v>
      </c>
      <c r="W587" s="4">
        <f t="shared" si="59"/>
        <v>0.48</v>
      </c>
      <c r="X587" s="1" t="s">
        <v>65</v>
      </c>
      <c r="Y587" s="1" t="s">
        <v>81</v>
      </c>
      <c r="Z587" s="1" t="s">
        <v>41</v>
      </c>
      <c r="AA587" s="2">
        <v>45837</v>
      </c>
      <c r="AB587" s="1">
        <v>4</v>
      </c>
      <c r="AC587" s="9" t="s">
        <v>42</v>
      </c>
    </row>
    <row r="588" spans="1:29">
      <c r="A588" s="11" t="s">
        <v>1178</v>
      </c>
      <c r="B588" s="2">
        <v>45835</v>
      </c>
      <c r="C588" s="1">
        <v>2025</v>
      </c>
      <c r="D588" s="1" t="s">
        <v>1049</v>
      </c>
      <c r="E588" s="1" t="s">
        <v>753</v>
      </c>
      <c r="F588" s="1" t="s">
        <v>74</v>
      </c>
      <c r="G588" s="1" t="s">
        <v>961</v>
      </c>
      <c r="H588" s="1" t="s">
        <v>33</v>
      </c>
      <c r="I588" s="1" t="s">
        <v>116</v>
      </c>
      <c r="J588" s="1" t="s">
        <v>117</v>
      </c>
      <c r="K588" s="1" t="s">
        <v>118</v>
      </c>
      <c r="L588" s="1" t="s">
        <v>85</v>
      </c>
      <c r="M588" s="1" t="s">
        <v>343</v>
      </c>
      <c r="N588" s="1">
        <v>2</v>
      </c>
      <c r="O588" s="1">
        <v>5270</v>
      </c>
      <c r="P588" s="1">
        <f t="shared" si="54"/>
        <v>10540</v>
      </c>
      <c r="Q588" s="1">
        <v>20</v>
      </c>
      <c r="R588" s="1">
        <f t="shared" si="55"/>
        <v>2108</v>
      </c>
      <c r="S588" s="1">
        <f t="shared" si="56"/>
        <v>8432</v>
      </c>
      <c r="T588" s="1">
        <v>0.5</v>
      </c>
      <c r="U588" s="1">
        <f t="shared" si="57"/>
        <v>4216</v>
      </c>
      <c r="V588" s="1">
        <f t="shared" si="58"/>
        <v>4216</v>
      </c>
      <c r="W588" s="4">
        <f t="shared" si="59"/>
        <v>0.5</v>
      </c>
      <c r="X588" s="1" t="s">
        <v>65</v>
      </c>
      <c r="Y588" s="1" t="s">
        <v>81</v>
      </c>
      <c r="Z588" s="1" t="s">
        <v>120</v>
      </c>
      <c r="AA588" s="1"/>
      <c r="AB588" s="1"/>
      <c r="AC588" s="9" t="s">
        <v>42</v>
      </c>
    </row>
    <row r="589" spans="1:29">
      <c r="A589" s="11" t="s">
        <v>1179</v>
      </c>
      <c r="B589" s="2">
        <v>45835</v>
      </c>
      <c r="C589" s="1">
        <v>2025</v>
      </c>
      <c r="D589" s="1" t="s">
        <v>1049</v>
      </c>
      <c r="E589" s="1" t="s">
        <v>753</v>
      </c>
      <c r="F589" s="1" t="s">
        <v>74</v>
      </c>
      <c r="G589" s="1" t="s">
        <v>1180</v>
      </c>
      <c r="H589" s="1" t="s">
        <v>33</v>
      </c>
      <c r="I589" s="1" t="s">
        <v>326</v>
      </c>
      <c r="J589" s="1" t="s">
        <v>205</v>
      </c>
      <c r="K589" s="1" t="s">
        <v>78</v>
      </c>
      <c r="L589" s="1" t="s">
        <v>37</v>
      </c>
      <c r="M589" s="1" t="s">
        <v>477</v>
      </c>
      <c r="N589" s="1">
        <v>4</v>
      </c>
      <c r="O589" s="1">
        <v>690</v>
      </c>
      <c r="P589" s="1">
        <f t="shared" si="54"/>
        <v>2760</v>
      </c>
      <c r="Q589" s="1">
        <v>25</v>
      </c>
      <c r="R589" s="1">
        <f t="shared" si="55"/>
        <v>690</v>
      </c>
      <c r="S589" s="1">
        <f t="shared" si="56"/>
        <v>2070</v>
      </c>
      <c r="T589" s="1">
        <v>0.47</v>
      </c>
      <c r="U589" s="1">
        <f t="shared" si="57"/>
        <v>972.9</v>
      </c>
      <c r="V589" s="1">
        <f t="shared" si="58"/>
        <v>1097.0999999999999</v>
      </c>
      <c r="W589" s="4">
        <f t="shared" si="59"/>
        <v>0.52999999999999992</v>
      </c>
      <c r="X589" s="1" t="s">
        <v>50</v>
      </c>
      <c r="Y589" s="1" t="s">
        <v>57</v>
      </c>
      <c r="Z589" s="1" t="s">
        <v>51</v>
      </c>
      <c r="AA589" s="2">
        <v>45842</v>
      </c>
      <c r="AB589" s="1"/>
      <c r="AC589" s="9" t="s">
        <v>42</v>
      </c>
    </row>
    <row r="590" spans="1:29">
      <c r="A590" s="11" t="s">
        <v>1181</v>
      </c>
      <c r="B590" s="2">
        <v>45836</v>
      </c>
      <c r="C590" s="1">
        <v>2025</v>
      </c>
      <c r="D590" s="1" t="s">
        <v>1049</v>
      </c>
      <c r="E590" s="1" t="s">
        <v>753</v>
      </c>
      <c r="F590" s="1" t="s">
        <v>99</v>
      </c>
      <c r="G590" s="1" t="s">
        <v>723</v>
      </c>
      <c r="H590" s="1" t="s">
        <v>33</v>
      </c>
      <c r="I590" s="1" t="s">
        <v>219</v>
      </c>
      <c r="J590" s="1" t="s">
        <v>220</v>
      </c>
      <c r="K590" s="1" t="s">
        <v>118</v>
      </c>
      <c r="L590" s="1" t="s">
        <v>63</v>
      </c>
      <c r="M590" s="1" t="s">
        <v>367</v>
      </c>
      <c r="N590" s="1">
        <v>2</v>
      </c>
      <c r="O590" s="1">
        <v>440</v>
      </c>
      <c r="P590" s="1">
        <f t="shared" si="54"/>
        <v>880</v>
      </c>
      <c r="Q590" s="1">
        <v>5</v>
      </c>
      <c r="R590" s="1">
        <f t="shared" si="55"/>
        <v>44</v>
      </c>
      <c r="S590" s="1">
        <f t="shared" si="56"/>
        <v>836</v>
      </c>
      <c r="T590" s="1">
        <v>0.35</v>
      </c>
      <c r="U590" s="1">
        <f t="shared" si="57"/>
        <v>292.59999999999997</v>
      </c>
      <c r="V590" s="1">
        <f t="shared" si="58"/>
        <v>543.40000000000009</v>
      </c>
      <c r="W590" s="4">
        <f t="shared" si="59"/>
        <v>0.65000000000000013</v>
      </c>
      <c r="X590" s="1" t="s">
        <v>50</v>
      </c>
      <c r="Y590" s="1" t="s">
        <v>72</v>
      </c>
      <c r="Z590" s="1" t="s">
        <v>51</v>
      </c>
      <c r="AA590" s="2">
        <v>45843</v>
      </c>
      <c r="AB590" s="1"/>
      <c r="AC590" s="9" t="s">
        <v>42</v>
      </c>
    </row>
    <row r="591" spans="1:29">
      <c r="A591" s="11" t="s">
        <v>1182</v>
      </c>
      <c r="B591" s="2">
        <v>45836</v>
      </c>
      <c r="C591" s="1">
        <v>2025</v>
      </c>
      <c r="D591" s="1" t="s">
        <v>1049</v>
      </c>
      <c r="E591" s="1" t="s">
        <v>753</v>
      </c>
      <c r="F591" s="1" t="s">
        <v>99</v>
      </c>
      <c r="G591" s="1" t="s">
        <v>290</v>
      </c>
      <c r="H591" s="1" t="s">
        <v>89</v>
      </c>
      <c r="I591" s="1" t="s">
        <v>291</v>
      </c>
      <c r="J591" s="1" t="s">
        <v>228</v>
      </c>
      <c r="K591" s="1" t="s">
        <v>78</v>
      </c>
      <c r="L591" s="1" t="s">
        <v>85</v>
      </c>
      <c r="M591" s="1" t="s">
        <v>306</v>
      </c>
      <c r="N591" s="1">
        <v>4</v>
      </c>
      <c r="O591" s="1">
        <v>4360</v>
      </c>
      <c r="P591" s="1">
        <f t="shared" si="54"/>
        <v>17440</v>
      </c>
      <c r="Q591" s="1">
        <v>25</v>
      </c>
      <c r="R591" s="1">
        <f t="shared" si="55"/>
        <v>4360</v>
      </c>
      <c r="S591" s="1">
        <f t="shared" si="56"/>
        <v>13080</v>
      </c>
      <c r="T591" s="1">
        <v>0.5</v>
      </c>
      <c r="U591" s="1">
        <f t="shared" si="57"/>
        <v>6540</v>
      </c>
      <c r="V591" s="1">
        <f t="shared" si="58"/>
        <v>6540</v>
      </c>
      <c r="W591" s="4">
        <f t="shared" si="59"/>
        <v>0.5</v>
      </c>
      <c r="X591" s="1" t="s">
        <v>56</v>
      </c>
      <c r="Y591" s="1" t="s">
        <v>40</v>
      </c>
      <c r="Z591" s="1" t="s">
        <v>120</v>
      </c>
      <c r="AA591" s="1"/>
      <c r="AB591" s="1"/>
      <c r="AC591" s="9" t="s">
        <v>42</v>
      </c>
    </row>
    <row r="592" spans="1:29">
      <c r="A592" s="11" t="s">
        <v>1183</v>
      </c>
      <c r="B592" s="2">
        <v>45836</v>
      </c>
      <c r="C592" s="1">
        <v>2025</v>
      </c>
      <c r="D592" s="1" t="s">
        <v>1049</v>
      </c>
      <c r="E592" s="1" t="s">
        <v>753</v>
      </c>
      <c r="F592" s="1" t="s">
        <v>99</v>
      </c>
      <c r="G592" s="1" t="s">
        <v>937</v>
      </c>
      <c r="H592" s="1" t="s">
        <v>89</v>
      </c>
      <c r="I592" s="1" t="s">
        <v>544</v>
      </c>
      <c r="J592" s="1" t="s">
        <v>70</v>
      </c>
      <c r="K592" s="1" t="s">
        <v>62</v>
      </c>
      <c r="L592" s="1" t="s">
        <v>85</v>
      </c>
      <c r="M592" s="1" t="s">
        <v>343</v>
      </c>
      <c r="N592" s="1">
        <v>5</v>
      </c>
      <c r="O592" s="1">
        <v>3040</v>
      </c>
      <c r="P592" s="1">
        <f t="shared" si="54"/>
        <v>15200</v>
      </c>
      <c r="Q592" s="1">
        <v>15</v>
      </c>
      <c r="R592" s="1">
        <f t="shared" si="55"/>
        <v>2280</v>
      </c>
      <c r="S592" s="1">
        <f t="shared" si="56"/>
        <v>12920</v>
      </c>
      <c r="T592" s="1">
        <v>0.5</v>
      </c>
      <c r="U592" s="1">
        <f t="shared" si="57"/>
        <v>6460</v>
      </c>
      <c r="V592" s="1">
        <f t="shared" si="58"/>
        <v>6460</v>
      </c>
      <c r="W592" s="4">
        <f t="shared" si="59"/>
        <v>0.5</v>
      </c>
      <c r="X592" s="1" t="s">
        <v>50</v>
      </c>
      <c r="Y592" s="1" t="s">
        <v>57</v>
      </c>
      <c r="Z592" s="1" t="s">
        <v>41</v>
      </c>
      <c r="AA592" s="2">
        <v>45839</v>
      </c>
      <c r="AB592" s="1">
        <v>5</v>
      </c>
      <c r="AC592" s="9" t="s">
        <v>42</v>
      </c>
    </row>
    <row r="593" spans="1:29">
      <c r="A593" s="11" t="s">
        <v>1184</v>
      </c>
      <c r="B593" s="2">
        <v>45837</v>
      </c>
      <c r="C593" s="1">
        <v>2025</v>
      </c>
      <c r="D593" s="1" t="s">
        <v>1049</v>
      </c>
      <c r="E593" s="1" t="s">
        <v>753</v>
      </c>
      <c r="F593" s="1" t="s">
        <v>126</v>
      </c>
      <c r="G593" s="1" t="s">
        <v>1185</v>
      </c>
      <c r="H593" s="1" t="s">
        <v>33</v>
      </c>
      <c r="I593" s="1" t="s">
        <v>288</v>
      </c>
      <c r="J593" s="1" t="s">
        <v>178</v>
      </c>
      <c r="K593" s="1" t="s">
        <v>48</v>
      </c>
      <c r="L593" s="1" t="s">
        <v>179</v>
      </c>
      <c r="M593" s="1" t="s">
        <v>243</v>
      </c>
      <c r="N593" s="1">
        <v>4</v>
      </c>
      <c r="O593" s="1">
        <v>3080</v>
      </c>
      <c r="P593" s="1">
        <f t="shared" si="54"/>
        <v>12320</v>
      </c>
      <c r="Q593" s="1">
        <v>30</v>
      </c>
      <c r="R593" s="1">
        <f t="shared" si="55"/>
        <v>3696</v>
      </c>
      <c r="S593" s="1">
        <f t="shared" si="56"/>
        <v>8624</v>
      </c>
      <c r="T593" s="1">
        <v>0.48</v>
      </c>
      <c r="U593" s="1">
        <f t="shared" si="57"/>
        <v>4139.5199999999995</v>
      </c>
      <c r="V593" s="1">
        <f t="shared" si="58"/>
        <v>4484.4800000000005</v>
      </c>
      <c r="W593" s="4">
        <f t="shared" si="59"/>
        <v>0.52</v>
      </c>
      <c r="X593" s="1" t="s">
        <v>92</v>
      </c>
      <c r="Y593" s="1" t="s">
        <v>57</v>
      </c>
      <c r="Z593" s="1" t="s">
        <v>22</v>
      </c>
      <c r="AA593" s="1"/>
      <c r="AB593" s="1"/>
      <c r="AC593" s="9" t="s">
        <v>93</v>
      </c>
    </row>
    <row r="594" spans="1:29">
      <c r="A594" s="11" t="s">
        <v>1186</v>
      </c>
      <c r="B594" s="2">
        <v>45837</v>
      </c>
      <c r="C594" s="1">
        <v>2025</v>
      </c>
      <c r="D594" s="1" t="s">
        <v>1049</v>
      </c>
      <c r="E594" s="1" t="s">
        <v>753</v>
      </c>
      <c r="F594" s="1" t="s">
        <v>126</v>
      </c>
      <c r="G594" s="1" t="s">
        <v>1187</v>
      </c>
      <c r="H594" s="1" t="s">
        <v>89</v>
      </c>
      <c r="I594" s="1" t="s">
        <v>54</v>
      </c>
      <c r="J594" s="1" t="s">
        <v>55</v>
      </c>
      <c r="K594" s="1" t="s">
        <v>36</v>
      </c>
      <c r="L594" s="1" t="s">
        <v>179</v>
      </c>
      <c r="M594" s="1" t="s">
        <v>463</v>
      </c>
      <c r="N594" s="1">
        <v>3</v>
      </c>
      <c r="O594" s="1">
        <v>3900</v>
      </c>
      <c r="P594" s="1">
        <f t="shared" si="54"/>
        <v>11700</v>
      </c>
      <c r="Q594" s="1">
        <v>10</v>
      </c>
      <c r="R594" s="1">
        <f t="shared" si="55"/>
        <v>1170</v>
      </c>
      <c r="S594" s="1">
        <f t="shared" si="56"/>
        <v>10530</v>
      </c>
      <c r="T594" s="1">
        <v>0.48</v>
      </c>
      <c r="U594" s="1">
        <f t="shared" si="57"/>
        <v>5054.3999999999996</v>
      </c>
      <c r="V594" s="1">
        <f t="shared" si="58"/>
        <v>5475.6</v>
      </c>
      <c r="W594" s="4">
        <f t="shared" si="59"/>
        <v>0.52</v>
      </c>
      <c r="X594" s="1" t="s">
        <v>65</v>
      </c>
      <c r="Y594" s="1" t="s">
        <v>40</v>
      </c>
      <c r="Z594" s="1" t="s">
        <v>41</v>
      </c>
      <c r="AA594" s="2">
        <v>45840</v>
      </c>
      <c r="AB594" s="1">
        <v>4</v>
      </c>
      <c r="AC594" s="9" t="s">
        <v>42</v>
      </c>
    </row>
    <row r="595" spans="1:29">
      <c r="A595" s="11" t="s">
        <v>1188</v>
      </c>
      <c r="B595" s="2">
        <v>45837</v>
      </c>
      <c r="C595" s="1">
        <v>2025</v>
      </c>
      <c r="D595" s="1" t="s">
        <v>1049</v>
      </c>
      <c r="E595" s="1" t="s">
        <v>753</v>
      </c>
      <c r="F595" s="1" t="s">
        <v>126</v>
      </c>
      <c r="G595" s="1" t="s">
        <v>1189</v>
      </c>
      <c r="H595" s="1" t="s">
        <v>33</v>
      </c>
      <c r="I595" s="1" t="s">
        <v>250</v>
      </c>
      <c r="J595" s="1" t="s">
        <v>251</v>
      </c>
      <c r="K595" s="1" t="s">
        <v>36</v>
      </c>
      <c r="L595" s="1" t="s">
        <v>85</v>
      </c>
      <c r="M595" s="1" t="s">
        <v>306</v>
      </c>
      <c r="N595" s="1">
        <v>1</v>
      </c>
      <c r="O595" s="1">
        <v>4890</v>
      </c>
      <c r="P595" s="1">
        <f t="shared" si="54"/>
        <v>4890</v>
      </c>
      <c r="Q595" s="1">
        <v>5</v>
      </c>
      <c r="R595" s="1">
        <f t="shared" si="55"/>
        <v>244.5</v>
      </c>
      <c r="S595" s="1">
        <f t="shared" si="56"/>
        <v>4645.5</v>
      </c>
      <c r="T595" s="1">
        <v>0.5</v>
      </c>
      <c r="U595" s="1">
        <f t="shared" si="57"/>
        <v>2322.75</v>
      </c>
      <c r="V595" s="1">
        <f t="shared" si="58"/>
        <v>2322.75</v>
      </c>
      <c r="W595" s="4">
        <f t="shared" si="59"/>
        <v>0.5</v>
      </c>
      <c r="X595" s="1" t="s">
        <v>50</v>
      </c>
      <c r="Y595" s="1" t="s">
        <v>72</v>
      </c>
      <c r="Z595" s="1" t="s">
        <v>22</v>
      </c>
      <c r="AA595" s="1"/>
      <c r="AB595" s="1"/>
      <c r="AC595" s="9" t="s">
        <v>93</v>
      </c>
    </row>
    <row r="596" spans="1:29">
      <c r="A596" s="11" t="s">
        <v>1190</v>
      </c>
      <c r="B596" s="2">
        <v>45837</v>
      </c>
      <c r="C596" s="1">
        <v>2025</v>
      </c>
      <c r="D596" s="1" t="s">
        <v>1049</v>
      </c>
      <c r="E596" s="1" t="s">
        <v>753</v>
      </c>
      <c r="F596" s="1" t="s">
        <v>126</v>
      </c>
      <c r="G596" s="1" t="s">
        <v>280</v>
      </c>
      <c r="H596" s="1" t="s">
        <v>89</v>
      </c>
      <c r="I596" s="1" t="s">
        <v>258</v>
      </c>
      <c r="J596" s="1" t="s">
        <v>117</v>
      </c>
      <c r="K596" s="1" t="s">
        <v>118</v>
      </c>
      <c r="L596" s="1" t="s">
        <v>63</v>
      </c>
      <c r="M596" s="1" t="s">
        <v>160</v>
      </c>
      <c r="N596" s="1">
        <v>1</v>
      </c>
      <c r="O596" s="1">
        <v>1120</v>
      </c>
      <c r="P596" s="1">
        <f t="shared" si="54"/>
        <v>1120</v>
      </c>
      <c r="Q596" s="1">
        <v>25</v>
      </c>
      <c r="R596" s="1">
        <f t="shared" si="55"/>
        <v>280</v>
      </c>
      <c r="S596" s="1">
        <f t="shared" si="56"/>
        <v>840</v>
      </c>
      <c r="T596" s="1">
        <v>0.35</v>
      </c>
      <c r="U596" s="1">
        <f t="shared" si="57"/>
        <v>294</v>
      </c>
      <c r="V596" s="1">
        <f t="shared" si="58"/>
        <v>546</v>
      </c>
      <c r="W596" s="4">
        <f t="shared" si="59"/>
        <v>0.65</v>
      </c>
      <c r="X596" s="1" t="s">
        <v>65</v>
      </c>
      <c r="Y596" s="1" t="s">
        <v>81</v>
      </c>
      <c r="Z596" s="1" t="s">
        <v>41</v>
      </c>
      <c r="AA596" s="2">
        <v>45838</v>
      </c>
      <c r="AB596" s="1">
        <v>3</v>
      </c>
      <c r="AC596" s="9" t="s">
        <v>42</v>
      </c>
    </row>
    <row r="597" spans="1:29">
      <c r="A597" s="11" t="s">
        <v>1191</v>
      </c>
      <c r="B597" s="2">
        <v>45837</v>
      </c>
      <c r="C597" s="1">
        <v>2025</v>
      </c>
      <c r="D597" s="1" t="s">
        <v>1049</v>
      </c>
      <c r="E597" s="1" t="s">
        <v>753</v>
      </c>
      <c r="F597" s="1" t="s">
        <v>126</v>
      </c>
      <c r="G597" s="1" t="s">
        <v>261</v>
      </c>
      <c r="H597" s="1" t="s">
        <v>33</v>
      </c>
      <c r="I597" s="1" t="s">
        <v>183</v>
      </c>
      <c r="J597" s="1" t="s">
        <v>55</v>
      </c>
      <c r="K597" s="1" t="s">
        <v>36</v>
      </c>
      <c r="L597" s="1" t="s">
        <v>112</v>
      </c>
      <c r="M597" s="1" t="s">
        <v>252</v>
      </c>
      <c r="N597" s="1">
        <v>4</v>
      </c>
      <c r="O597" s="1">
        <v>63070</v>
      </c>
      <c r="P597" s="1">
        <f t="shared" si="54"/>
        <v>252280</v>
      </c>
      <c r="Q597" s="1">
        <v>25</v>
      </c>
      <c r="R597" s="1">
        <f t="shared" si="55"/>
        <v>63070</v>
      </c>
      <c r="S597" s="1">
        <f t="shared" si="56"/>
        <v>189210</v>
      </c>
      <c r="T597" s="1">
        <v>0.57999999999999996</v>
      </c>
      <c r="U597" s="1">
        <f t="shared" si="57"/>
        <v>109741.79999999999</v>
      </c>
      <c r="V597" s="1">
        <f t="shared" si="58"/>
        <v>79468.200000000012</v>
      </c>
      <c r="W597" s="4">
        <f t="shared" si="59"/>
        <v>0.42000000000000004</v>
      </c>
      <c r="X597" s="1" t="s">
        <v>50</v>
      </c>
      <c r="Y597" s="1" t="s">
        <v>72</v>
      </c>
      <c r="Z597" s="1" t="s">
        <v>41</v>
      </c>
      <c r="AA597" s="2">
        <v>45841</v>
      </c>
      <c r="AB597" s="1">
        <v>5</v>
      </c>
      <c r="AC597" s="9" t="s">
        <v>42</v>
      </c>
    </row>
    <row r="598" spans="1:29">
      <c r="A598" s="11" t="s">
        <v>1192</v>
      </c>
      <c r="B598" s="2">
        <v>45837</v>
      </c>
      <c r="C598" s="1">
        <v>2025</v>
      </c>
      <c r="D598" s="1" t="s">
        <v>1049</v>
      </c>
      <c r="E598" s="1" t="s">
        <v>753</v>
      </c>
      <c r="F598" s="1" t="s">
        <v>126</v>
      </c>
      <c r="G598" s="1" t="s">
        <v>764</v>
      </c>
      <c r="H598" s="1" t="s">
        <v>89</v>
      </c>
      <c r="I598" s="1" t="s">
        <v>159</v>
      </c>
      <c r="J598" s="1" t="s">
        <v>35</v>
      </c>
      <c r="K598" s="1" t="s">
        <v>36</v>
      </c>
      <c r="L598" s="1" t="s">
        <v>63</v>
      </c>
      <c r="M598" s="1" t="s">
        <v>452</v>
      </c>
      <c r="N598" s="1">
        <v>1</v>
      </c>
      <c r="O598" s="1">
        <v>1170</v>
      </c>
      <c r="P598" s="1">
        <f t="shared" si="54"/>
        <v>1170</v>
      </c>
      <c r="Q598" s="1">
        <v>15</v>
      </c>
      <c r="R598" s="1">
        <f t="shared" si="55"/>
        <v>175.5</v>
      </c>
      <c r="S598" s="1">
        <f t="shared" si="56"/>
        <v>994.5</v>
      </c>
      <c r="T598" s="1">
        <v>0.35</v>
      </c>
      <c r="U598" s="1">
        <f t="shared" si="57"/>
        <v>348.07499999999999</v>
      </c>
      <c r="V598" s="1">
        <f t="shared" si="58"/>
        <v>646.42499999999995</v>
      </c>
      <c r="W598" s="4">
        <f t="shared" si="59"/>
        <v>0.64999999999999991</v>
      </c>
      <c r="X598" s="1" t="s">
        <v>56</v>
      </c>
      <c r="Y598" s="1" t="s">
        <v>72</v>
      </c>
      <c r="Z598" s="1" t="s">
        <v>41</v>
      </c>
      <c r="AA598" s="2">
        <v>45839</v>
      </c>
      <c r="AB598" s="1">
        <v>5</v>
      </c>
      <c r="AC598" s="9" t="s">
        <v>42</v>
      </c>
    </row>
    <row r="599" spans="1:29">
      <c r="A599" s="11" t="s">
        <v>1193</v>
      </c>
      <c r="B599" s="2">
        <v>45838</v>
      </c>
      <c r="C599" s="1">
        <v>2025</v>
      </c>
      <c r="D599" s="1" t="s">
        <v>1049</v>
      </c>
      <c r="E599" s="1" t="s">
        <v>753</v>
      </c>
      <c r="F599" s="1" t="s">
        <v>142</v>
      </c>
      <c r="G599" s="1" t="s">
        <v>727</v>
      </c>
      <c r="H599" s="1" t="s">
        <v>33</v>
      </c>
      <c r="I599" s="1" t="s">
        <v>258</v>
      </c>
      <c r="J599" s="1" t="s">
        <v>117</v>
      </c>
      <c r="K599" s="1" t="s">
        <v>118</v>
      </c>
      <c r="L599" s="1" t="s">
        <v>79</v>
      </c>
      <c r="M599" s="1" t="s">
        <v>545</v>
      </c>
      <c r="N599" s="1">
        <v>5</v>
      </c>
      <c r="O599" s="1">
        <v>4150</v>
      </c>
      <c r="P599" s="1">
        <f t="shared" si="54"/>
        <v>20750</v>
      </c>
      <c r="Q599" s="1">
        <v>0</v>
      </c>
      <c r="R599" s="1">
        <f t="shared" si="55"/>
        <v>0</v>
      </c>
      <c r="S599" s="1">
        <f t="shared" si="56"/>
        <v>20750</v>
      </c>
      <c r="T599" s="1">
        <v>0.45</v>
      </c>
      <c r="U599" s="1">
        <f t="shared" si="57"/>
        <v>9337.5</v>
      </c>
      <c r="V599" s="1">
        <f t="shared" si="58"/>
        <v>11412.5</v>
      </c>
      <c r="W599" s="4">
        <f t="shared" si="59"/>
        <v>0.55000000000000004</v>
      </c>
      <c r="X599" s="1" t="s">
        <v>56</v>
      </c>
      <c r="Y599" s="1" t="s">
        <v>72</v>
      </c>
      <c r="Z599" s="1" t="s">
        <v>66</v>
      </c>
      <c r="AA599" s="1"/>
      <c r="AB599" s="1"/>
      <c r="AC599" s="9" t="s">
        <v>42</v>
      </c>
    </row>
    <row r="600" spans="1:29">
      <c r="A600" s="11" t="s">
        <v>1194</v>
      </c>
      <c r="B600" s="2">
        <v>45838</v>
      </c>
      <c r="C600" s="1">
        <v>2025</v>
      </c>
      <c r="D600" s="1" t="s">
        <v>1049</v>
      </c>
      <c r="E600" s="1" t="s">
        <v>753</v>
      </c>
      <c r="F600" s="1" t="s">
        <v>142</v>
      </c>
      <c r="G600" s="1" t="s">
        <v>176</v>
      </c>
      <c r="H600" s="1" t="s">
        <v>33</v>
      </c>
      <c r="I600" s="1" t="s">
        <v>177</v>
      </c>
      <c r="J600" s="1" t="s">
        <v>178</v>
      </c>
      <c r="K600" s="1" t="s">
        <v>48</v>
      </c>
      <c r="L600" s="1" t="s">
        <v>179</v>
      </c>
      <c r="M600" s="1" t="s">
        <v>243</v>
      </c>
      <c r="N600" s="1">
        <v>1</v>
      </c>
      <c r="O600" s="1">
        <v>3970</v>
      </c>
      <c r="P600" s="1">
        <f t="shared" si="54"/>
        <v>3970</v>
      </c>
      <c r="Q600" s="1">
        <v>0</v>
      </c>
      <c r="R600" s="1">
        <f t="shared" si="55"/>
        <v>0</v>
      </c>
      <c r="S600" s="1">
        <f t="shared" si="56"/>
        <v>3970</v>
      </c>
      <c r="T600" s="1">
        <v>0.48</v>
      </c>
      <c r="U600" s="1">
        <f t="shared" si="57"/>
        <v>1905.6</v>
      </c>
      <c r="V600" s="1">
        <f t="shared" si="58"/>
        <v>2064.4</v>
      </c>
      <c r="W600" s="4">
        <f t="shared" si="59"/>
        <v>0.52</v>
      </c>
      <c r="X600" s="1" t="s">
        <v>39</v>
      </c>
      <c r="Y600" s="1" t="s">
        <v>57</v>
      </c>
      <c r="Z600" s="1" t="s">
        <v>22</v>
      </c>
      <c r="AA600" s="1"/>
      <c r="AB600" s="1"/>
      <c r="AC600" s="9" t="s">
        <v>93</v>
      </c>
    </row>
    <row r="601" spans="1:29">
      <c r="A601" s="11" t="s">
        <v>1195</v>
      </c>
      <c r="B601" s="2">
        <v>45838</v>
      </c>
      <c r="C601" s="1">
        <v>2025</v>
      </c>
      <c r="D601" s="1" t="s">
        <v>1049</v>
      </c>
      <c r="E601" s="1" t="s">
        <v>753</v>
      </c>
      <c r="F601" s="1" t="s">
        <v>142</v>
      </c>
      <c r="G601" s="1" t="s">
        <v>506</v>
      </c>
      <c r="H601" s="1" t="s">
        <v>33</v>
      </c>
      <c r="I601" s="1" t="s">
        <v>315</v>
      </c>
      <c r="J601" s="1" t="s">
        <v>316</v>
      </c>
      <c r="K601" s="1" t="s">
        <v>62</v>
      </c>
      <c r="L601" s="1" t="s">
        <v>85</v>
      </c>
      <c r="M601" s="1" t="s">
        <v>626</v>
      </c>
      <c r="N601" s="1">
        <v>2</v>
      </c>
      <c r="O601" s="1">
        <v>5530</v>
      </c>
      <c r="P601" s="1">
        <f t="shared" si="54"/>
        <v>11060</v>
      </c>
      <c r="Q601" s="1">
        <v>0</v>
      </c>
      <c r="R601" s="1">
        <f t="shared" si="55"/>
        <v>0</v>
      </c>
      <c r="S601" s="1">
        <f t="shared" si="56"/>
        <v>11060</v>
      </c>
      <c r="T601" s="1">
        <v>0.5</v>
      </c>
      <c r="U601" s="1">
        <f t="shared" si="57"/>
        <v>5530</v>
      </c>
      <c r="V601" s="1">
        <f t="shared" si="58"/>
        <v>5530</v>
      </c>
      <c r="W601" s="4">
        <f t="shared" si="59"/>
        <v>0.5</v>
      </c>
      <c r="X601" s="1" t="s">
        <v>50</v>
      </c>
      <c r="Y601" s="1" t="s">
        <v>40</v>
      </c>
      <c r="Z601" s="1" t="s">
        <v>66</v>
      </c>
      <c r="AA601" s="1"/>
      <c r="AB601" s="1"/>
      <c r="AC601" s="9" t="s">
        <v>42</v>
      </c>
    </row>
    <row r="602" spans="1:29">
      <c r="A602" s="11" t="s">
        <v>1196</v>
      </c>
      <c r="B602" s="2">
        <v>45838</v>
      </c>
      <c r="C602" s="1">
        <v>2025</v>
      </c>
      <c r="D602" s="1" t="s">
        <v>1049</v>
      </c>
      <c r="E602" s="1" t="s">
        <v>753</v>
      </c>
      <c r="F602" s="1" t="s">
        <v>142</v>
      </c>
      <c r="G602" s="1" t="s">
        <v>831</v>
      </c>
      <c r="H602" s="1" t="s">
        <v>33</v>
      </c>
      <c r="I602" s="1" t="s">
        <v>326</v>
      </c>
      <c r="J602" s="1" t="s">
        <v>205</v>
      </c>
      <c r="K602" s="1" t="s">
        <v>78</v>
      </c>
      <c r="L602" s="1" t="s">
        <v>37</v>
      </c>
      <c r="M602" s="1" t="s">
        <v>38</v>
      </c>
      <c r="N602" s="1">
        <v>2</v>
      </c>
      <c r="O602" s="1">
        <v>5910</v>
      </c>
      <c r="P602" s="1">
        <f t="shared" si="54"/>
        <v>11820</v>
      </c>
      <c r="Q602" s="1">
        <v>0</v>
      </c>
      <c r="R602" s="1">
        <f t="shared" si="55"/>
        <v>0</v>
      </c>
      <c r="S602" s="1">
        <f t="shared" si="56"/>
        <v>11820</v>
      </c>
      <c r="T602" s="1">
        <v>0.47</v>
      </c>
      <c r="U602" s="1">
        <f t="shared" si="57"/>
        <v>5555.4</v>
      </c>
      <c r="V602" s="1">
        <f t="shared" si="58"/>
        <v>6264.6</v>
      </c>
      <c r="W602" s="4">
        <f t="shared" si="59"/>
        <v>0.53</v>
      </c>
      <c r="X602" s="1" t="s">
        <v>104</v>
      </c>
      <c r="Y602" s="1" t="s">
        <v>57</v>
      </c>
      <c r="Z602" s="1" t="s">
        <v>22</v>
      </c>
      <c r="AA602" s="1"/>
      <c r="AB602" s="1"/>
      <c r="AC602" s="9" t="s">
        <v>93</v>
      </c>
    </row>
    <row r="603" spans="1:29">
      <c r="A603" s="11" t="s">
        <v>1197</v>
      </c>
      <c r="B603" s="2">
        <v>45839</v>
      </c>
      <c r="C603" s="1">
        <v>2025</v>
      </c>
      <c r="D603" s="1" t="s">
        <v>1198</v>
      </c>
      <c r="E603" s="1" t="s">
        <v>1199</v>
      </c>
      <c r="F603" s="1" t="s">
        <v>167</v>
      </c>
      <c r="G603" s="1" t="s">
        <v>390</v>
      </c>
      <c r="H603" s="1" t="s">
        <v>33</v>
      </c>
      <c r="I603" s="1" t="s">
        <v>258</v>
      </c>
      <c r="J603" s="1" t="s">
        <v>117</v>
      </c>
      <c r="K603" s="1" t="s">
        <v>118</v>
      </c>
      <c r="L603" s="1" t="s">
        <v>37</v>
      </c>
      <c r="M603" s="1" t="s">
        <v>91</v>
      </c>
      <c r="N603" s="1">
        <v>2</v>
      </c>
      <c r="O603" s="1">
        <v>3240</v>
      </c>
      <c r="P603" s="1">
        <f t="shared" si="54"/>
        <v>6480</v>
      </c>
      <c r="Q603" s="1">
        <v>0</v>
      </c>
      <c r="R603" s="1">
        <f t="shared" si="55"/>
        <v>0</v>
      </c>
      <c r="S603" s="1">
        <f t="shared" si="56"/>
        <v>6480</v>
      </c>
      <c r="T603" s="1">
        <v>0.47</v>
      </c>
      <c r="U603" s="1">
        <f t="shared" si="57"/>
        <v>3045.6</v>
      </c>
      <c r="V603" s="1">
        <f t="shared" si="58"/>
        <v>3434.4</v>
      </c>
      <c r="W603" s="4">
        <f t="shared" si="59"/>
        <v>0.53</v>
      </c>
      <c r="X603" s="1" t="s">
        <v>56</v>
      </c>
      <c r="Y603" s="1" t="s">
        <v>72</v>
      </c>
      <c r="Z603" s="1" t="s">
        <v>41</v>
      </c>
      <c r="AA603" s="2">
        <v>45842</v>
      </c>
      <c r="AB603" s="1">
        <v>3</v>
      </c>
      <c r="AC603" s="9" t="s">
        <v>42</v>
      </c>
    </row>
    <row r="604" spans="1:29">
      <c r="A604" s="11" t="s">
        <v>1200</v>
      </c>
      <c r="B604" s="2">
        <v>45839</v>
      </c>
      <c r="C604" s="1">
        <v>2025</v>
      </c>
      <c r="D604" s="1" t="s">
        <v>1198</v>
      </c>
      <c r="E604" s="1" t="s">
        <v>1199</v>
      </c>
      <c r="F604" s="1" t="s">
        <v>167</v>
      </c>
      <c r="G604" s="1" t="s">
        <v>280</v>
      </c>
      <c r="H604" s="1" t="s">
        <v>89</v>
      </c>
      <c r="I604" s="1" t="s">
        <v>258</v>
      </c>
      <c r="J604" s="1" t="s">
        <v>117</v>
      </c>
      <c r="K604" s="1" t="s">
        <v>118</v>
      </c>
      <c r="L604" s="1" t="s">
        <v>150</v>
      </c>
      <c r="M604" s="1" t="s">
        <v>962</v>
      </c>
      <c r="N604" s="1">
        <v>4</v>
      </c>
      <c r="O604" s="1">
        <v>4630</v>
      </c>
      <c r="P604" s="1">
        <f t="shared" si="54"/>
        <v>18520</v>
      </c>
      <c r="Q604" s="1">
        <v>0</v>
      </c>
      <c r="R604" s="1">
        <f t="shared" si="55"/>
        <v>0</v>
      </c>
      <c r="S604" s="1">
        <f t="shared" si="56"/>
        <v>18520</v>
      </c>
      <c r="T604" s="1">
        <v>0.52</v>
      </c>
      <c r="U604" s="1">
        <f t="shared" si="57"/>
        <v>9630.4</v>
      </c>
      <c r="V604" s="1">
        <f t="shared" si="58"/>
        <v>8889.6</v>
      </c>
      <c r="W604" s="4">
        <f t="shared" si="59"/>
        <v>0.48000000000000004</v>
      </c>
      <c r="X604" s="1" t="s">
        <v>56</v>
      </c>
      <c r="Y604" s="1" t="s">
        <v>57</v>
      </c>
      <c r="Z604" s="1" t="s">
        <v>41</v>
      </c>
      <c r="AA604" s="2">
        <v>45842</v>
      </c>
      <c r="AB604" s="1">
        <v>5</v>
      </c>
      <c r="AC604" s="9" t="s">
        <v>42</v>
      </c>
    </row>
    <row r="605" spans="1:29">
      <c r="A605" s="11" t="s">
        <v>1201</v>
      </c>
      <c r="B605" s="2">
        <v>45840</v>
      </c>
      <c r="C605" s="1">
        <v>2025</v>
      </c>
      <c r="D605" s="1" t="s">
        <v>1198</v>
      </c>
      <c r="E605" s="1" t="s">
        <v>1199</v>
      </c>
      <c r="F605" s="1" t="s">
        <v>31</v>
      </c>
      <c r="G605" s="1" t="s">
        <v>1202</v>
      </c>
      <c r="H605" s="1" t="s">
        <v>33</v>
      </c>
      <c r="I605" s="1" t="s">
        <v>509</v>
      </c>
      <c r="J605" s="1" t="s">
        <v>220</v>
      </c>
      <c r="K605" s="1" t="s">
        <v>118</v>
      </c>
      <c r="L605" s="1" t="s">
        <v>150</v>
      </c>
      <c r="M605" s="1" t="s">
        <v>151</v>
      </c>
      <c r="N605" s="1">
        <v>3</v>
      </c>
      <c r="O605" s="1">
        <v>4970</v>
      </c>
      <c r="P605" s="1">
        <f t="shared" si="54"/>
        <v>14910</v>
      </c>
      <c r="Q605" s="1">
        <v>15</v>
      </c>
      <c r="R605" s="1">
        <f t="shared" si="55"/>
        <v>2236.5</v>
      </c>
      <c r="S605" s="1">
        <f t="shared" si="56"/>
        <v>12673.5</v>
      </c>
      <c r="T605" s="1">
        <v>0.52</v>
      </c>
      <c r="U605" s="1">
        <f t="shared" si="57"/>
        <v>6590.22</v>
      </c>
      <c r="V605" s="1">
        <f t="shared" si="58"/>
        <v>6083.28</v>
      </c>
      <c r="W605" s="4">
        <f t="shared" si="59"/>
        <v>0.48</v>
      </c>
      <c r="X605" s="1" t="s">
        <v>104</v>
      </c>
      <c r="Y605" s="1" t="s">
        <v>40</v>
      </c>
      <c r="Z605" s="1" t="s">
        <v>51</v>
      </c>
      <c r="AA605" s="2">
        <v>45841</v>
      </c>
      <c r="AB605" s="1"/>
      <c r="AC605" s="9" t="s">
        <v>42</v>
      </c>
    </row>
    <row r="606" spans="1:29">
      <c r="A606" s="11" t="s">
        <v>1203</v>
      </c>
      <c r="B606" s="2">
        <v>45840</v>
      </c>
      <c r="C606" s="1">
        <v>2025</v>
      </c>
      <c r="D606" s="1" t="s">
        <v>1198</v>
      </c>
      <c r="E606" s="1" t="s">
        <v>1199</v>
      </c>
      <c r="F606" s="1" t="s">
        <v>31</v>
      </c>
      <c r="G606" s="1" t="s">
        <v>212</v>
      </c>
      <c r="H606" s="1" t="s">
        <v>89</v>
      </c>
      <c r="I606" s="1" t="s">
        <v>163</v>
      </c>
      <c r="J606" s="1" t="s">
        <v>164</v>
      </c>
      <c r="K606" s="1" t="s">
        <v>130</v>
      </c>
      <c r="L606" s="1" t="s">
        <v>96</v>
      </c>
      <c r="M606" s="1" t="s">
        <v>119</v>
      </c>
      <c r="N606" s="1">
        <v>5</v>
      </c>
      <c r="O606" s="1">
        <v>350</v>
      </c>
      <c r="P606" s="1">
        <f t="shared" si="54"/>
        <v>1750</v>
      </c>
      <c r="Q606" s="1">
        <v>15</v>
      </c>
      <c r="R606" s="1">
        <f t="shared" si="55"/>
        <v>262.5</v>
      </c>
      <c r="S606" s="1">
        <f t="shared" si="56"/>
        <v>1487.5</v>
      </c>
      <c r="T606" s="1">
        <v>0.62</v>
      </c>
      <c r="U606" s="1">
        <f t="shared" si="57"/>
        <v>922.25</v>
      </c>
      <c r="V606" s="1">
        <f t="shared" si="58"/>
        <v>565.25</v>
      </c>
      <c r="W606" s="4">
        <f t="shared" si="59"/>
        <v>0.38</v>
      </c>
      <c r="X606" s="1" t="s">
        <v>50</v>
      </c>
      <c r="Y606" s="1" t="s">
        <v>81</v>
      </c>
      <c r="Z606" s="1" t="s">
        <v>51</v>
      </c>
      <c r="AA606" s="2">
        <v>45842</v>
      </c>
      <c r="AB606" s="1"/>
      <c r="AC606" s="9" t="s">
        <v>42</v>
      </c>
    </row>
    <row r="607" spans="1:29">
      <c r="A607" s="11" t="s">
        <v>1204</v>
      </c>
      <c r="B607" s="2">
        <v>45840</v>
      </c>
      <c r="C607" s="1">
        <v>2025</v>
      </c>
      <c r="D607" s="1" t="s">
        <v>1198</v>
      </c>
      <c r="E607" s="1" t="s">
        <v>1199</v>
      </c>
      <c r="F607" s="1" t="s">
        <v>31</v>
      </c>
      <c r="G607" s="1" t="s">
        <v>885</v>
      </c>
      <c r="H607" s="1" t="s">
        <v>33</v>
      </c>
      <c r="I607" s="1" t="s">
        <v>371</v>
      </c>
      <c r="J607" s="1" t="s">
        <v>265</v>
      </c>
      <c r="K607" s="1" t="s">
        <v>78</v>
      </c>
      <c r="L607" s="1" t="s">
        <v>96</v>
      </c>
      <c r="M607" s="1" t="s">
        <v>535</v>
      </c>
      <c r="N607" s="1">
        <v>1</v>
      </c>
      <c r="O607" s="1">
        <v>680</v>
      </c>
      <c r="P607" s="1">
        <f t="shared" si="54"/>
        <v>680</v>
      </c>
      <c r="Q607" s="1">
        <v>25</v>
      </c>
      <c r="R607" s="1">
        <f t="shared" si="55"/>
        <v>170</v>
      </c>
      <c r="S607" s="1">
        <f t="shared" si="56"/>
        <v>510</v>
      </c>
      <c r="T607" s="1">
        <v>0.62</v>
      </c>
      <c r="U607" s="1">
        <f t="shared" si="57"/>
        <v>316.2</v>
      </c>
      <c r="V607" s="1">
        <f t="shared" si="58"/>
        <v>193.8</v>
      </c>
      <c r="W607" s="4">
        <f t="shared" si="59"/>
        <v>0.38</v>
      </c>
      <c r="X607" s="1" t="s">
        <v>104</v>
      </c>
      <c r="Y607" s="1" t="s">
        <v>81</v>
      </c>
      <c r="Z607" s="1" t="s">
        <v>41</v>
      </c>
      <c r="AA607" s="2">
        <v>45846</v>
      </c>
      <c r="AB607" s="1">
        <v>4</v>
      </c>
      <c r="AC607" s="9" t="s">
        <v>42</v>
      </c>
    </row>
    <row r="608" spans="1:29">
      <c r="A608" s="11" t="s">
        <v>1205</v>
      </c>
      <c r="B608" s="2">
        <v>45840</v>
      </c>
      <c r="C608" s="1">
        <v>2025</v>
      </c>
      <c r="D608" s="1" t="s">
        <v>1198</v>
      </c>
      <c r="E608" s="1" t="s">
        <v>1199</v>
      </c>
      <c r="F608" s="1" t="s">
        <v>31</v>
      </c>
      <c r="G608" s="1" t="s">
        <v>298</v>
      </c>
      <c r="H608" s="1" t="s">
        <v>89</v>
      </c>
      <c r="I608" s="1" t="s">
        <v>90</v>
      </c>
      <c r="J608" s="1" t="s">
        <v>61</v>
      </c>
      <c r="K608" s="1" t="s">
        <v>62</v>
      </c>
      <c r="L608" s="1" t="s">
        <v>63</v>
      </c>
      <c r="M608" s="1" t="s">
        <v>160</v>
      </c>
      <c r="N608" s="1">
        <v>4</v>
      </c>
      <c r="O608" s="1">
        <v>560</v>
      </c>
      <c r="P608" s="1">
        <f t="shared" si="54"/>
        <v>2240</v>
      </c>
      <c r="Q608" s="1">
        <v>5</v>
      </c>
      <c r="R608" s="1">
        <f t="shared" si="55"/>
        <v>112</v>
      </c>
      <c r="S608" s="1">
        <f t="shared" si="56"/>
        <v>2128</v>
      </c>
      <c r="T608" s="1">
        <v>0.35</v>
      </c>
      <c r="U608" s="1">
        <f t="shared" si="57"/>
        <v>744.8</v>
      </c>
      <c r="V608" s="1">
        <f t="shared" si="58"/>
        <v>1383.2</v>
      </c>
      <c r="W608" s="4">
        <f t="shared" si="59"/>
        <v>0.65</v>
      </c>
      <c r="X608" s="1" t="s">
        <v>104</v>
      </c>
      <c r="Y608" s="1" t="s">
        <v>81</v>
      </c>
      <c r="Z608" s="1" t="s">
        <v>66</v>
      </c>
      <c r="AA608" s="1"/>
      <c r="AB608" s="1"/>
      <c r="AC608" s="9" t="s">
        <v>42</v>
      </c>
    </row>
    <row r="609" spans="1:29">
      <c r="A609" s="11" t="s">
        <v>1206</v>
      </c>
      <c r="B609" s="2">
        <v>45840</v>
      </c>
      <c r="C609" s="1">
        <v>2025</v>
      </c>
      <c r="D609" s="1" t="s">
        <v>1198</v>
      </c>
      <c r="E609" s="1" t="s">
        <v>1199</v>
      </c>
      <c r="F609" s="1" t="s">
        <v>31</v>
      </c>
      <c r="G609" s="1" t="s">
        <v>561</v>
      </c>
      <c r="H609" s="1" t="s">
        <v>89</v>
      </c>
      <c r="I609" s="1" t="s">
        <v>315</v>
      </c>
      <c r="J609" s="1" t="s">
        <v>316</v>
      </c>
      <c r="K609" s="1" t="s">
        <v>62</v>
      </c>
      <c r="L609" s="1" t="s">
        <v>96</v>
      </c>
      <c r="M609" s="1" t="s">
        <v>259</v>
      </c>
      <c r="N609" s="1">
        <v>3</v>
      </c>
      <c r="O609" s="1">
        <v>640</v>
      </c>
      <c r="P609" s="1">
        <f t="shared" si="54"/>
        <v>1920</v>
      </c>
      <c r="Q609" s="1">
        <v>20</v>
      </c>
      <c r="R609" s="1">
        <f t="shared" si="55"/>
        <v>384</v>
      </c>
      <c r="S609" s="1">
        <f t="shared" si="56"/>
        <v>1536</v>
      </c>
      <c r="T609" s="1">
        <v>0.62</v>
      </c>
      <c r="U609" s="1">
        <f t="shared" si="57"/>
        <v>952.31999999999994</v>
      </c>
      <c r="V609" s="1">
        <f t="shared" si="58"/>
        <v>583.68000000000006</v>
      </c>
      <c r="W609" s="4">
        <f t="shared" si="59"/>
        <v>0.38000000000000006</v>
      </c>
      <c r="X609" s="1" t="s">
        <v>50</v>
      </c>
      <c r="Y609" s="1" t="s">
        <v>81</v>
      </c>
      <c r="Z609" s="1" t="s">
        <v>41</v>
      </c>
      <c r="AA609" s="2">
        <v>45844</v>
      </c>
      <c r="AB609" s="1">
        <v>3</v>
      </c>
      <c r="AC609" s="9" t="s">
        <v>42</v>
      </c>
    </row>
    <row r="610" spans="1:29">
      <c r="A610" s="11" t="s">
        <v>1207</v>
      </c>
      <c r="B610" s="2">
        <v>45840</v>
      </c>
      <c r="C610" s="1">
        <v>2025</v>
      </c>
      <c r="D610" s="1" t="s">
        <v>1198</v>
      </c>
      <c r="E610" s="1" t="s">
        <v>1199</v>
      </c>
      <c r="F610" s="1" t="s">
        <v>31</v>
      </c>
      <c r="G610" s="1" t="s">
        <v>489</v>
      </c>
      <c r="H610" s="1" t="s">
        <v>89</v>
      </c>
      <c r="I610" s="1" t="s">
        <v>189</v>
      </c>
      <c r="J610" s="1" t="s">
        <v>190</v>
      </c>
      <c r="K610" s="1" t="s">
        <v>48</v>
      </c>
      <c r="L610" s="1" t="s">
        <v>179</v>
      </c>
      <c r="M610" s="1" t="s">
        <v>463</v>
      </c>
      <c r="N610" s="1">
        <v>5</v>
      </c>
      <c r="O610" s="1">
        <v>7380</v>
      </c>
      <c r="P610" s="1">
        <f t="shared" si="54"/>
        <v>36900</v>
      </c>
      <c r="Q610" s="1">
        <v>10</v>
      </c>
      <c r="R610" s="1">
        <f t="shared" si="55"/>
        <v>3690</v>
      </c>
      <c r="S610" s="1">
        <f t="shared" si="56"/>
        <v>33210</v>
      </c>
      <c r="T610" s="1">
        <v>0.48</v>
      </c>
      <c r="U610" s="1">
        <f t="shared" si="57"/>
        <v>15940.8</v>
      </c>
      <c r="V610" s="1">
        <f t="shared" si="58"/>
        <v>17269.2</v>
      </c>
      <c r="W610" s="4">
        <f t="shared" si="59"/>
        <v>0.52</v>
      </c>
      <c r="X610" s="1" t="s">
        <v>39</v>
      </c>
      <c r="Y610" s="1" t="s">
        <v>81</v>
      </c>
      <c r="Z610" s="1" t="s">
        <v>41</v>
      </c>
      <c r="AA610" s="2">
        <v>45841</v>
      </c>
      <c r="AB610" s="1">
        <v>4</v>
      </c>
      <c r="AC610" s="9" t="s">
        <v>42</v>
      </c>
    </row>
    <row r="611" spans="1:29">
      <c r="A611" s="11" t="s">
        <v>1208</v>
      </c>
      <c r="B611" s="2">
        <v>45841</v>
      </c>
      <c r="C611" s="1">
        <v>2025</v>
      </c>
      <c r="D611" s="1" t="s">
        <v>1198</v>
      </c>
      <c r="E611" s="1" t="s">
        <v>1199</v>
      </c>
      <c r="F611" s="1" t="s">
        <v>44</v>
      </c>
      <c r="G611" s="1" t="s">
        <v>290</v>
      </c>
      <c r="H611" s="1" t="s">
        <v>89</v>
      </c>
      <c r="I611" s="1" t="s">
        <v>291</v>
      </c>
      <c r="J611" s="1" t="s">
        <v>228</v>
      </c>
      <c r="K611" s="1" t="s">
        <v>78</v>
      </c>
      <c r="L611" s="1" t="s">
        <v>179</v>
      </c>
      <c r="M611" s="1" t="s">
        <v>208</v>
      </c>
      <c r="N611" s="1">
        <v>3</v>
      </c>
      <c r="O611" s="1">
        <v>4120</v>
      </c>
      <c r="P611" s="1">
        <f t="shared" si="54"/>
        <v>12360</v>
      </c>
      <c r="Q611" s="1">
        <v>10</v>
      </c>
      <c r="R611" s="1">
        <f t="shared" si="55"/>
        <v>1236</v>
      </c>
      <c r="S611" s="1">
        <f t="shared" si="56"/>
        <v>11124</v>
      </c>
      <c r="T611" s="1">
        <v>0.48</v>
      </c>
      <c r="U611" s="1">
        <f t="shared" si="57"/>
        <v>5339.5199999999995</v>
      </c>
      <c r="V611" s="1">
        <f t="shared" si="58"/>
        <v>5784.4800000000005</v>
      </c>
      <c r="W611" s="4">
        <f t="shared" si="59"/>
        <v>0.52</v>
      </c>
      <c r="X611" s="1" t="s">
        <v>39</v>
      </c>
      <c r="Y611" s="1" t="s">
        <v>81</v>
      </c>
      <c r="Z611" s="1" t="s">
        <v>41</v>
      </c>
      <c r="AA611" s="2">
        <v>45848</v>
      </c>
      <c r="AB611" s="1">
        <v>5</v>
      </c>
      <c r="AC611" s="9" t="s">
        <v>42</v>
      </c>
    </row>
    <row r="612" spans="1:29">
      <c r="A612" s="11" t="s">
        <v>1209</v>
      </c>
      <c r="B612" s="2">
        <v>45841</v>
      </c>
      <c r="C612" s="1">
        <v>2025</v>
      </c>
      <c r="D612" s="1" t="s">
        <v>1198</v>
      </c>
      <c r="E612" s="1" t="s">
        <v>1199</v>
      </c>
      <c r="F612" s="1" t="s">
        <v>44</v>
      </c>
      <c r="G612" s="1" t="s">
        <v>550</v>
      </c>
      <c r="H612" s="1" t="s">
        <v>89</v>
      </c>
      <c r="I612" s="1" t="s">
        <v>551</v>
      </c>
      <c r="J612" s="1" t="s">
        <v>155</v>
      </c>
      <c r="K612" s="1" t="s">
        <v>48</v>
      </c>
      <c r="L612" s="1" t="s">
        <v>85</v>
      </c>
      <c r="M612" s="1" t="s">
        <v>274</v>
      </c>
      <c r="N612" s="1">
        <v>4</v>
      </c>
      <c r="O612" s="1">
        <v>5650</v>
      </c>
      <c r="P612" s="1">
        <f t="shared" si="54"/>
        <v>22600</v>
      </c>
      <c r="Q612" s="1">
        <v>15</v>
      </c>
      <c r="R612" s="1">
        <f t="shared" si="55"/>
        <v>3390</v>
      </c>
      <c r="S612" s="1">
        <f t="shared" si="56"/>
        <v>19210</v>
      </c>
      <c r="T612" s="1">
        <v>0.5</v>
      </c>
      <c r="U612" s="1">
        <f t="shared" si="57"/>
        <v>9605</v>
      </c>
      <c r="V612" s="1">
        <f t="shared" si="58"/>
        <v>9605</v>
      </c>
      <c r="W612" s="4">
        <f t="shared" si="59"/>
        <v>0.5</v>
      </c>
      <c r="X612" s="1" t="s">
        <v>50</v>
      </c>
      <c r="Y612" s="1" t="s">
        <v>40</v>
      </c>
      <c r="Z612" s="1" t="s">
        <v>41</v>
      </c>
      <c r="AA612" s="2">
        <v>45848</v>
      </c>
      <c r="AB612" s="1">
        <v>4</v>
      </c>
      <c r="AC612" s="9" t="s">
        <v>42</v>
      </c>
    </row>
    <row r="613" spans="1:29">
      <c r="A613" s="11" t="s">
        <v>1210</v>
      </c>
      <c r="B613" s="2">
        <v>45842</v>
      </c>
      <c r="C613" s="1">
        <v>2025</v>
      </c>
      <c r="D613" s="1" t="s">
        <v>1198</v>
      </c>
      <c r="E613" s="1" t="s">
        <v>1199</v>
      </c>
      <c r="F613" s="1" t="s">
        <v>74</v>
      </c>
      <c r="G613" s="1" t="s">
        <v>246</v>
      </c>
      <c r="H613" s="1" t="s">
        <v>33</v>
      </c>
      <c r="I613" s="1" t="s">
        <v>116</v>
      </c>
      <c r="J613" s="1" t="s">
        <v>117</v>
      </c>
      <c r="K613" s="1" t="s">
        <v>118</v>
      </c>
      <c r="L613" s="1" t="s">
        <v>112</v>
      </c>
      <c r="M613" s="1" t="s">
        <v>221</v>
      </c>
      <c r="N613" s="1">
        <v>3</v>
      </c>
      <c r="O613" s="1">
        <v>12480</v>
      </c>
      <c r="P613" s="1">
        <f t="shared" si="54"/>
        <v>37440</v>
      </c>
      <c r="Q613" s="1">
        <v>30</v>
      </c>
      <c r="R613" s="1">
        <f t="shared" si="55"/>
        <v>11232</v>
      </c>
      <c r="S613" s="1">
        <f t="shared" si="56"/>
        <v>26208</v>
      </c>
      <c r="T613" s="1">
        <v>0.57999999999999996</v>
      </c>
      <c r="U613" s="1">
        <f t="shared" si="57"/>
        <v>15200.64</v>
      </c>
      <c r="V613" s="1">
        <f t="shared" si="58"/>
        <v>11007.36</v>
      </c>
      <c r="W613" s="4">
        <f t="shared" si="59"/>
        <v>0.42000000000000004</v>
      </c>
      <c r="X613" s="1" t="s">
        <v>56</v>
      </c>
      <c r="Y613" s="1" t="s">
        <v>81</v>
      </c>
      <c r="Z613" s="1" t="s">
        <v>22</v>
      </c>
      <c r="AA613" s="1"/>
      <c r="AB613" s="1"/>
      <c r="AC613" s="9" t="s">
        <v>93</v>
      </c>
    </row>
    <row r="614" spans="1:29">
      <c r="A614" s="11" t="s">
        <v>1211</v>
      </c>
      <c r="B614" s="2">
        <v>45842</v>
      </c>
      <c r="C614" s="1">
        <v>2025</v>
      </c>
      <c r="D614" s="1" t="s">
        <v>1198</v>
      </c>
      <c r="E614" s="1" t="s">
        <v>1199</v>
      </c>
      <c r="F614" s="1" t="s">
        <v>74</v>
      </c>
      <c r="G614" s="1" t="s">
        <v>556</v>
      </c>
      <c r="H614" s="1" t="s">
        <v>33</v>
      </c>
      <c r="I614" s="1" t="s">
        <v>242</v>
      </c>
      <c r="J614" s="1" t="s">
        <v>164</v>
      </c>
      <c r="K614" s="1" t="s">
        <v>130</v>
      </c>
      <c r="L614" s="1" t="s">
        <v>37</v>
      </c>
      <c r="M614" s="1" t="s">
        <v>91</v>
      </c>
      <c r="N614" s="1">
        <v>4</v>
      </c>
      <c r="O614" s="1">
        <v>6140</v>
      </c>
      <c r="P614" s="1">
        <f t="shared" si="54"/>
        <v>24560</v>
      </c>
      <c r="Q614" s="1">
        <v>5</v>
      </c>
      <c r="R614" s="1">
        <f t="shared" si="55"/>
        <v>1228</v>
      </c>
      <c r="S614" s="1">
        <f t="shared" si="56"/>
        <v>23332</v>
      </c>
      <c r="T614" s="1">
        <v>0.47</v>
      </c>
      <c r="U614" s="1">
        <f t="shared" si="57"/>
        <v>10966.039999999999</v>
      </c>
      <c r="V614" s="1">
        <f t="shared" si="58"/>
        <v>12365.960000000001</v>
      </c>
      <c r="W614" s="4">
        <f t="shared" si="59"/>
        <v>0.53</v>
      </c>
      <c r="X614" s="1" t="s">
        <v>56</v>
      </c>
      <c r="Y614" s="1" t="s">
        <v>72</v>
      </c>
      <c r="Z614" s="1" t="s">
        <v>41</v>
      </c>
      <c r="AA614" s="2">
        <v>45847</v>
      </c>
      <c r="AB614" s="1">
        <v>3</v>
      </c>
      <c r="AC614" s="9" t="s">
        <v>42</v>
      </c>
    </row>
    <row r="615" spans="1:29">
      <c r="A615" s="11" t="s">
        <v>1212</v>
      </c>
      <c r="B615" s="2">
        <v>45842</v>
      </c>
      <c r="C615" s="1">
        <v>2025</v>
      </c>
      <c r="D615" s="1" t="s">
        <v>1198</v>
      </c>
      <c r="E615" s="1" t="s">
        <v>1199</v>
      </c>
      <c r="F615" s="1" t="s">
        <v>74</v>
      </c>
      <c r="G615" s="1" t="s">
        <v>1213</v>
      </c>
      <c r="H615" s="1" t="s">
        <v>33</v>
      </c>
      <c r="I615" s="1" t="s">
        <v>575</v>
      </c>
      <c r="J615" s="1" t="s">
        <v>316</v>
      </c>
      <c r="K615" s="1" t="s">
        <v>62</v>
      </c>
      <c r="L615" s="1" t="s">
        <v>37</v>
      </c>
      <c r="M615" s="1" t="s">
        <v>540</v>
      </c>
      <c r="N615" s="1">
        <v>3</v>
      </c>
      <c r="O615" s="1">
        <v>5230</v>
      </c>
      <c r="P615" s="1">
        <f t="shared" si="54"/>
        <v>15690</v>
      </c>
      <c r="Q615" s="1">
        <v>0</v>
      </c>
      <c r="R615" s="1">
        <f t="shared" si="55"/>
        <v>0</v>
      </c>
      <c r="S615" s="1">
        <f t="shared" si="56"/>
        <v>15690</v>
      </c>
      <c r="T615" s="1">
        <v>0.47</v>
      </c>
      <c r="U615" s="1">
        <f t="shared" si="57"/>
        <v>7374.2999999999993</v>
      </c>
      <c r="V615" s="1">
        <f t="shared" si="58"/>
        <v>8315.7000000000007</v>
      </c>
      <c r="W615" s="4">
        <f t="shared" si="59"/>
        <v>0.53</v>
      </c>
      <c r="X615" s="1" t="s">
        <v>50</v>
      </c>
      <c r="Y615" s="1" t="s">
        <v>72</v>
      </c>
      <c r="Z615" s="1" t="s">
        <v>51</v>
      </c>
      <c r="AA615" s="2">
        <v>45845</v>
      </c>
      <c r="AB615" s="1"/>
      <c r="AC615" s="9" t="s">
        <v>42</v>
      </c>
    </row>
    <row r="616" spans="1:29">
      <c r="A616" s="11" t="s">
        <v>1214</v>
      </c>
      <c r="B616" s="2">
        <v>45842</v>
      </c>
      <c r="C616" s="1">
        <v>2025</v>
      </c>
      <c r="D616" s="1" t="s">
        <v>1198</v>
      </c>
      <c r="E616" s="1" t="s">
        <v>1199</v>
      </c>
      <c r="F616" s="1" t="s">
        <v>74</v>
      </c>
      <c r="G616" s="1" t="s">
        <v>1215</v>
      </c>
      <c r="H616" s="1" t="s">
        <v>33</v>
      </c>
      <c r="I616" s="1" t="s">
        <v>101</v>
      </c>
      <c r="J616" s="1" t="s">
        <v>102</v>
      </c>
      <c r="K616" s="1" t="s">
        <v>36</v>
      </c>
      <c r="L616" s="1" t="s">
        <v>85</v>
      </c>
      <c r="M616" s="1" t="s">
        <v>306</v>
      </c>
      <c r="N616" s="1">
        <v>2</v>
      </c>
      <c r="O616" s="1">
        <v>2760</v>
      </c>
      <c r="P616" s="1">
        <f t="shared" si="54"/>
        <v>5520</v>
      </c>
      <c r="Q616" s="1">
        <v>15</v>
      </c>
      <c r="R616" s="1">
        <f t="shared" si="55"/>
        <v>828</v>
      </c>
      <c r="S616" s="1">
        <f t="shared" si="56"/>
        <v>4692</v>
      </c>
      <c r="T616" s="1">
        <v>0.5</v>
      </c>
      <c r="U616" s="1">
        <f t="shared" si="57"/>
        <v>2346</v>
      </c>
      <c r="V616" s="1">
        <f t="shared" si="58"/>
        <v>2346</v>
      </c>
      <c r="W616" s="4">
        <f t="shared" si="59"/>
        <v>0.5</v>
      </c>
      <c r="X616" s="1" t="s">
        <v>39</v>
      </c>
      <c r="Y616" s="1" t="s">
        <v>81</v>
      </c>
      <c r="Z616" s="1" t="s">
        <v>41</v>
      </c>
      <c r="AA616" s="2">
        <v>45843</v>
      </c>
      <c r="AB616" s="1">
        <v>4</v>
      </c>
      <c r="AC616" s="9" t="s">
        <v>42</v>
      </c>
    </row>
    <row r="617" spans="1:29">
      <c r="A617" s="11" t="s">
        <v>1216</v>
      </c>
      <c r="B617" s="2">
        <v>45843</v>
      </c>
      <c r="C617" s="1">
        <v>2025</v>
      </c>
      <c r="D617" s="1" t="s">
        <v>1198</v>
      </c>
      <c r="E617" s="1" t="s">
        <v>1199</v>
      </c>
      <c r="F617" s="1" t="s">
        <v>99</v>
      </c>
      <c r="G617" s="1" t="s">
        <v>894</v>
      </c>
      <c r="H617" s="1" t="s">
        <v>33</v>
      </c>
      <c r="I617" s="1" t="s">
        <v>34</v>
      </c>
      <c r="J617" s="1" t="s">
        <v>35</v>
      </c>
      <c r="K617" s="1" t="s">
        <v>36</v>
      </c>
      <c r="L617" s="1" t="s">
        <v>63</v>
      </c>
      <c r="M617" s="1" t="s">
        <v>160</v>
      </c>
      <c r="N617" s="1">
        <v>1</v>
      </c>
      <c r="O617" s="1">
        <v>1230</v>
      </c>
      <c r="P617" s="1">
        <f t="shared" si="54"/>
        <v>1230</v>
      </c>
      <c r="Q617" s="1">
        <v>10</v>
      </c>
      <c r="R617" s="1">
        <f t="shared" si="55"/>
        <v>123</v>
      </c>
      <c r="S617" s="1">
        <f t="shared" si="56"/>
        <v>1107</v>
      </c>
      <c r="T617" s="1">
        <v>0.35</v>
      </c>
      <c r="U617" s="1">
        <f t="shared" si="57"/>
        <v>387.45</v>
      </c>
      <c r="V617" s="1">
        <f t="shared" si="58"/>
        <v>719.55</v>
      </c>
      <c r="W617" s="4">
        <f t="shared" si="59"/>
        <v>0.64999999999999991</v>
      </c>
      <c r="X617" s="1" t="s">
        <v>65</v>
      </c>
      <c r="Y617" s="1" t="s">
        <v>57</v>
      </c>
      <c r="Z617" s="1" t="s">
        <v>22</v>
      </c>
      <c r="AA617" s="1"/>
      <c r="AB617" s="1"/>
      <c r="AC617" s="9" t="s">
        <v>93</v>
      </c>
    </row>
    <row r="618" spans="1:29">
      <c r="A618" s="11" t="s">
        <v>1217</v>
      </c>
      <c r="B618" s="2">
        <v>45844</v>
      </c>
      <c r="C618" s="1">
        <v>2025</v>
      </c>
      <c r="D618" s="1" t="s">
        <v>1198</v>
      </c>
      <c r="E618" s="1" t="s">
        <v>1199</v>
      </c>
      <c r="F618" s="1" t="s">
        <v>126</v>
      </c>
      <c r="G618" s="1" t="s">
        <v>550</v>
      </c>
      <c r="H618" s="1" t="s">
        <v>89</v>
      </c>
      <c r="I618" s="1" t="s">
        <v>551</v>
      </c>
      <c r="J618" s="1" t="s">
        <v>155</v>
      </c>
      <c r="K618" s="1" t="s">
        <v>48</v>
      </c>
      <c r="L618" s="1" t="s">
        <v>150</v>
      </c>
      <c r="M618" s="1" t="s">
        <v>962</v>
      </c>
      <c r="N618" s="1">
        <v>3</v>
      </c>
      <c r="O618" s="1">
        <v>3640</v>
      </c>
      <c r="P618" s="1">
        <f t="shared" si="54"/>
        <v>10920</v>
      </c>
      <c r="Q618" s="1">
        <v>0</v>
      </c>
      <c r="R618" s="1">
        <f t="shared" si="55"/>
        <v>0</v>
      </c>
      <c r="S618" s="1">
        <f t="shared" si="56"/>
        <v>10920</v>
      </c>
      <c r="T618" s="1">
        <v>0.52</v>
      </c>
      <c r="U618" s="1">
        <f t="shared" si="57"/>
        <v>5678.4000000000005</v>
      </c>
      <c r="V618" s="1">
        <f t="shared" si="58"/>
        <v>5241.5999999999995</v>
      </c>
      <c r="W618" s="4">
        <f t="shared" si="59"/>
        <v>0.47999999999999993</v>
      </c>
      <c r="X618" s="1" t="s">
        <v>147</v>
      </c>
      <c r="Y618" s="1" t="s">
        <v>57</v>
      </c>
      <c r="Z618" s="1" t="s">
        <v>41</v>
      </c>
      <c r="AA618" s="2">
        <v>45845</v>
      </c>
      <c r="AB618" s="1">
        <v>4</v>
      </c>
      <c r="AC618" s="9" t="s">
        <v>42</v>
      </c>
    </row>
    <row r="619" spans="1:29">
      <c r="A619" s="11" t="s">
        <v>1218</v>
      </c>
      <c r="B619" s="2">
        <v>45844</v>
      </c>
      <c r="C619" s="1">
        <v>2025</v>
      </c>
      <c r="D619" s="1" t="s">
        <v>1198</v>
      </c>
      <c r="E619" s="1" t="s">
        <v>1199</v>
      </c>
      <c r="F619" s="1" t="s">
        <v>126</v>
      </c>
      <c r="G619" s="1" t="s">
        <v>1219</v>
      </c>
      <c r="H619" s="1" t="s">
        <v>33</v>
      </c>
      <c r="I619" s="1" t="s">
        <v>107</v>
      </c>
      <c r="J619" s="1" t="s">
        <v>108</v>
      </c>
      <c r="K619" s="1" t="s">
        <v>62</v>
      </c>
      <c r="L619" s="1" t="s">
        <v>63</v>
      </c>
      <c r="M619" s="1" t="s">
        <v>367</v>
      </c>
      <c r="N619" s="1">
        <v>3</v>
      </c>
      <c r="O619" s="1">
        <v>830</v>
      </c>
      <c r="P619" s="1">
        <f t="shared" si="54"/>
        <v>2490</v>
      </c>
      <c r="Q619" s="1">
        <v>15</v>
      </c>
      <c r="R619" s="1">
        <f t="shared" si="55"/>
        <v>373.5</v>
      </c>
      <c r="S619" s="1">
        <f t="shared" si="56"/>
        <v>2116.5</v>
      </c>
      <c r="T619" s="1">
        <v>0.35</v>
      </c>
      <c r="U619" s="1">
        <f t="shared" si="57"/>
        <v>740.77499999999998</v>
      </c>
      <c r="V619" s="1">
        <f t="shared" si="58"/>
        <v>1375.7249999999999</v>
      </c>
      <c r="W619" s="4">
        <f t="shared" si="59"/>
        <v>0.64999999999999991</v>
      </c>
      <c r="X619" s="1" t="s">
        <v>104</v>
      </c>
      <c r="Y619" s="1" t="s">
        <v>57</v>
      </c>
      <c r="Z619" s="1" t="s">
        <v>41</v>
      </c>
      <c r="AA619" s="2">
        <v>45845</v>
      </c>
      <c r="AB619" s="1">
        <v>4</v>
      </c>
      <c r="AC619" s="9" t="s">
        <v>42</v>
      </c>
    </row>
    <row r="620" spans="1:29">
      <c r="A620" s="11" t="s">
        <v>1220</v>
      </c>
      <c r="B620" s="2">
        <v>45844</v>
      </c>
      <c r="C620" s="1">
        <v>2025</v>
      </c>
      <c r="D620" s="1" t="s">
        <v>1198</v>
      </c>
      <c r="E620" s="1" t="s">
        <v>1199</v>
      </c>
      <c r="F620" s="1" t="s">
        <v>126</v>
      </c>
      <c r="G620" s="1" t="s">
        <v>1221</v>
      </c>
      <c r="H620" s="1" t="s">
        <v>33</v>
      </c>
      <c r="I620" s="1" t="s">
        <v>219</v>
      </c>
      <c r="J620" s="1" t="s">
        <v>220</v>
      </c>
      <c r="K620" s="1" t="s">
        <v>118</v>
      </c>
      <c r="L620" s="1" t="s">
        <v>112</v>
      </c>
      <c r="M620" s="1" t="s">
        <v>340</v>
      </c>
      <c r="N620" s="1">
        <v>4</v>
      </c>
      <c r="O620" s="1">
        <v>78510</v>
      </c>
      <c r="P620" s="1">
        <f t="shared" si="54"/>
        <v>314040</v>
      </c>
      <c r="Q620" s="1">
        <v>0</v>
      </c>
      <c r="R620" s="1">
        <f t="shared" si="55"/>
        <v>0</v>
      </c>
      <c r="S620" s="1">
        <f t="shared" si="56"/>
        <v>314040</v>
      </c>
      <c r="T620" s="1">
        <v>0.57999999999999996</v>
      </c>
      <c r="U620" s="1">
        <f t="shared" si="57"/>
        <v>182143.19999999998</v>
      </c>
      <c r="V620" s="1">
        <f t="shared" si="58"/>
        <v>131896.80000000002</v>
      </c>
      <c r="W620" s="4">
        <f t="shared" si="59"/>
        <v>0.42000000000000004</v>
      </c>
      <c r="X620" s="1" t="s">
        <v>92</v>
      </c>
      <c r="Y620" s="1" t="s">
        <v>81</v>
      </c>
      <c r="Z620" s="1" t="s">
        <v>51</v>
      </c>
      <c r="AA620" s="2">
        <v>45848</v>
      </c>
      <c r="AB620" s="1"/>
      <c r="AC620" s="9" t="s">
        <v>42</v>
      </c>
    </row>
    <row r="621" spans="1:29">
      <c r="A621" s="11" t="s">
        <v>1222</v>
      </c>
      <c r="B621" s="2">
        <v>45845</v>
      </c>
      <c r="C621" s="1">
        <v>2025</v>
      </c>
      <c r="D621" s="1" t="s">
        <v>1198</v>
      </c>
      <c r="E621" s="1" t="s">
        <v>1199</v>
      </c>
      <c r="F621" s="1" t="s">
        <v>142</v>
      </c>
      <c r="G621" s="1" t="s">
        <v>910</v>
      </c>
      <c r="H621" s="1" t="s">
        <v>33</v>
      </c>
      <c r="I621" s="1" t="s">
        <v>177</v>
      </c>
      <c r="J621" s="1" t="s">
        <v>178</v>
      </c>
      <c r="K621" s="1" t="s">
        <v>48</v>
      </c>
      <c r="L621" s="1" t="s">
        <v>79</v>
      </c>
      <c r="M621" s="1" t="s">
        <v>131</v>
      </c>
      <c r="N621" s="1">
        <v>1</v>
      </c>
      <c r="O621" s="1">
        <v>3950</v>
      </c>
      <c r="P621" s="1">
        <f t="shared" si="54"/>
        <v>3950</v>
      </c>
      <c r="Q621" s="1">
        <v>10</v>
      </c>
      <c r="R621" s="1">
        <f t="shared" si="55"/>
        <v>395</v>
      </c>
      <c r="S621" s="1">
        <f t="shared" si="56"/>
        <v>3555</v>
      </c>
      <c r="T621" s="1">
        <v>0.45</v>
      </c>
      <c r="U621" s="1">
        <f t="shared" si="57"/>
        <v>1599.75</v>
      </c>
      <c r="V621" s="1">
        <f t="shared" si="58"/>
        <v>1955.25</v>
      </c>
      <c r="W621" s="4">
        <f t="shared" si="59"/>
        <v>0.55000000000000004</v>
      </c>
      <c r="X621" s="1" t="s">
        <v>65</v>
      </c>
      <c r="Y621" s="1" t="s">
        <v>40</v>
      </c>
      <c r="Z621" s="1" t="s">
        <v>22</v>
      </c>
      <c r="AA621" s="1"/>
      <c r="AB621" s="1"/>
      <c r="AC621" s="9" t="s">
        <v>93</v>
      </c>
    </row>
    <row r="622" spans="1:29">
      <c r="A622" s="11" t="s">
        <v>1223</v>
      </c>
      <c r="B622" s="2">
        <v>45845</v>
      </c>
      <c r="C622" s="1">
        <v>2025</v>
      </c>
      <c r="D622" s="1" t="s">
        <v>1198</v>
      </c>
      <c r="E622" s="1" t="s">
        <v>1199</v>
      </c>
      <c r="F622" s="1" t="s">
        <v>142</v>
      </c>
      <c r="G622" s="1" t="s">
        <v>650</v>
      </c>
      <c r="H622" s="1" t="s">
        <v>33</v>
      </c>
      <c r="I622" s="1" t="s">
        <v>134</v>
      </c>
      <c r="J622" s="1" t="s">
        <v>135</v>
      </c>
      <c r="K622" s="1" t="s">
        <v>36</v>
      </c>
      <c r="L622" s="1" t="s">
        <v>37</v>
      </c>
      <c r="M622" s="1" t="s">
        <v>38</v>
      </c>
      <c r="N622" s="1">
        <v>5</v>
      </c>
      <c r="O622" s="1">
        <v>6620</v>
      </c>
      <c r="P622" s="1">
        <f t="shared" si="54"/>
        <v>33100</v>
      </c>
      <c r="Q622" s="1">
        <v>10</v>
      </c>
      <c r="R622" s="1">
        <f t="shared" si="55"/>
        <v>3310</v>
      </c>
      <c r="S622" s="1">
        <f t="shared" si="56"/>
        <v>29790</v>
      </c>
      <c r="T622" s="1">
        <v>0.47</v>
      </c>
      <c r="U622" s="1">
        <f t="shared" si="57"/>
        <v>14001.3</v>
      </c>
      <c r="V622" s="1">
        <f t="shared" si="58"/>
        <v>15788.7</v>
      </c>
      <c r="W622" s="4">
        <f t="shared" si="59"/>
        <v>0.53</v>
      </c>
      <c r="X622" s="1" t="s">
        <v>147</v>
      </c>
      <c r="Y622" s="1" t="s">
        <v>40</v>
      </c>
      <c r="Z622" s="1" t="s">
        <v>41</v>
      </c>
      <c r="AA622" s="2">
        <v>45849</v>
      </c>
      <c r="AB622" s="1">
        <v>3</v>
      </c>
      <c r="AC622" s="9" t="s">
        <v>42</v>
      </c>
    </row>
    <row r="623" spans="1:29">
      <c r="A623" s="11" t="s">
        <v>1224</v>
      </c>
      <c r="B623" s="2">
        <v>45845</v>
      </c>
      <c r="C623" s="1">
        <v>2025</v>
      </c>
      <c r="D623" s="1" t="s">
        <v>1198</v>
      </c>
      <c r="E623" s="1" t="s">
        <v>1199</v>
      </c>
      <c r="F623" s="1" t="s">
        <v>142</v>
      </c>
      <c r="G623" s="1" t="s">
        <v>1225</v>
      </c>
      <c r="H623" s="1" t="s">
        <v>33</v>
      </c>
      <c r="I623" s="1" t="s">
        <v>512</v>
      </c>
      <c r="J623" s="1" t="s">
        <v>77</v>
      </c>
      <c r="K623" s="1" t="s">
        <v>78</v>
      </c>
      <c r="L623" s="1" t="s">
        <v>96</v>
      </c>
      <c r="M623" s="1" t="s">
        <v>119</v>
      </c>
      <c r="N623" s="1">
        <v>5</v>
      </c>
      <c r="O623" s="1">
        <v>890</v>
      </c>
      <c r="P623" s="1">
        <f t="shared" si="54"/>
        <v>4450</v>
      </c>
      <c r="Q623" s="1">
        <v>15</v>
      </c>
      <c r="R623" s="1">
        <f t="shared" si="55"/>
        <v>667.5</v>
      </c>
      <c r="S623" s="1">
        <f t="shared" si="56"/>
        <v>3782.5</v>
      </c>
      <c r="T623" s="1">
        <v>0.62</v>
      </c>
      <c r="U623" s="1">
        <f t="shared" si="57"/>
        <v>2345.15</v>
      </c>
      <c r="V623" s="1">
        <f t="shared" si="58"/>
        <v>1437.35</v>
      </c>
      <c r="W623" s="4">
        <f t="shared" si="59"/>
        <v>0.37999999999999995</v>
      </c>
      <c r="X623" s="1" t="s">
        <v>92</v>
      </c>
      <c r="Y623" s="1" t="s">
        <v>57</v>
      </c>
      <c r="Z623" s="1" t="s">
        <v>41</v>
      </c>
      <c r="AA623" s="2">
        <v>45846</v>
      </c>
      <c r="AB623" s="1">
        <v>5</v>
      </c>
      <c r="AC623" s="9" t="s">
        <v>42</v>
      </c>
    </row>
    <row r="624" spans="1:29">
      <c r="A624" s="11" t="s">
        <v>1226</v>
      </c>
      <c r="B624" s="2">
        <v>45845</v>
      </c>
      <c r="C624" s="1">
        <v>2025</v>
      </c>
      <c r="D624" s="1" t="s">
        <v>1198</v>
      </c>
      <c r="E624" s="1" t="s">
        <v>1199</v>
      </c>
      <c r="F624" s="1" t="s">
        <v>142</v>
      </c>
      <c r="G624" s="1" t="s">
        <v>604</v>
      </c>
      <c r="H624" s="1" t="s">
        <v>89</v>
      </c>
      <c r="I624" s="1" t="s">
        <v>551</v>
      </c>
      <c r="J624" s="1" t="s">
        <v>155</v>
      </c>
      <c r="K624" s="1" t="s">
        <v>48</v>
      </c>
      <c r="L624" s="1" t="s">
        <v>79</v>
      </c>
      <c r="M624" s="1" t="s">
        <v>131</v>
      </c>
      <c r="N624" s="1">
        <v>3</v>
      </c>
      <c r="O624" s="1">
        <v>2830</v>
      </c>
      <c r="P624" s="1">
        <f t="shared" si="54"/>
        <v>8490</v>
      </c>
      <c r="Q624" s="1">
        <v>30</v>
      </c>
      <c r="R624" s="1">
        <f t="shared" si="55"/>
        <v>2547</v>
      </c>
      <c r="S624" s="1">
        <f t="shared" si="56"/>
        <v>5943</v>
      </c>
      <c r="T624" s="1">
        <v>0.45</v>
      </c>
      <c r="U624" s="1">
        <f t="shared" si="57"/>
        <v>2674.35</v>
      </c>
      <c r="V624" s="1">
        <f t="shared" si="58"/>
        <v>3268.65</v>
      </c>
      <c r="W624" s="4">
        <f t="shared" si="59"/>
        <v>0.55000000000000004</v>
      </c>
      <c r="X624" s="1" t="s">
        <v>56</v>
      </c>
      <c r="Y624" s="1" t="s">
        <v>40</v>
      </c>
      <c r="Z624" s="1" t="s">
        <v>41</v>
      </c>
      <c r="AA624" s="2">
        <v>45852</v>
      </c>
      <c r="AB624" s="1">
        <v>4</v>
      </c>
      <c r="AC624" s="9" t="s">
        <v>42</v>
      </c>
    </row>
    <row r="625" spans="1:29">
      <c r="A625" s="11" t="s">
        <v>1227</v>
      </c>
      <c r="B625" s="2">
        <v>45846</v>
      </c>
      <c r="C625" s="1">
        <v>2025</v>
      </c>
      <c r="D625" s="1" t="s">
        <v>1198</v>
      </c>
      <c r="E625" s="1" t="s">
        <v>1199</v>
      </c>
      <c r="F625" s="1" t="s">
        <v>167</v>
      </c>
      <c r="G625" s="1" t="s">
        <v>754</v>
      </c>
      <c r="H625" s="1" t="s">
        <v>33</v>
      </c>
      <c r="I625" s="1" t="s">
        <v>46</v>
      </c>
      <c r="J625" s="1" t="s">
        <v>47</v>
      </c>
      <c r="K625" s="1" t="s">
        <v>48</v>
      </c>
      <c r="L625" s="1" t="s">
        <v>96</v>
      </c>
      <c r="M625" s="1" t="s">
        <v>331</v>
      </c>
      <c r="N625" s="1">
        <v>1</v>
      </c>
      <c r="O625" s="1">
        <v>500</v>
      </c>
      <c r="P625" s="1">
        <f t="shared" si="54"/>
        <v>500</v>
      </c>
      <c r="Q625" s="1">
        <v>0</v>
      </c>
      <c r="R625" s="1">
        <f t="shared" si="55"/>
        <v>0</v>
      </c>
      <c r="S625" s="1">
        <f t="shared" si="56"/>
        <v>500</v>
      </c>
      <c r="T625" s="1">
        <v>0.62</v>
      </c>
      <c r="U625" s="1">
        <f t="shared" si="57"/>
        <v>310</v>
      </c>
      <c r="V625" s="1">
        <f t="shared" si="58"/>
        <v>190</v>
      </c>
      <c r="W625" s="4">
        <f t="shared" si="59"/>
        <v>0.38</v>
      </c>
      <c r="X625" s="1" t="s">
        <v>65</v>
      </c>
      <c r="Y625" s="1" t="s">
        <v>72</v>
      </c>
      <c r="Z625" s="1" t="s">
        <v>41</v>
      </c>
      <c r="AA625" s="2">
        <v>45849</v>
      </c>
      <c r="AB625" s="1">
        <v>5</v>
      </c>
      <c r="AC625" s="9" t="s">
        <v>42</v>
      </c>
    </row>
    <row r="626" spans="1:29">
      <c r="A626" s="11" t="s">
        <v>1228</v>
      </c>
      <c r="B626" s="2">
        <v>45846</v>
      </c>
      <c r="C626" s="1">
        <v>2025</v>
      </c>
      <c r="D626" s="1" t="s">
        <v>1198</v>
      </c>
      <c r="E626" s="1" t="s">
        <v>1199</v>
      </c>
      <c r="F626" s="1" t="s">
        <v>167</v>
      </c>
      <c r="G626" s="1" t="s">
        <v>1229</v>
      </c>
      <c r="H626" s="1" t="s">
        <v>33</v>
      </c>
      <c r="I626" s="1" t="s">
        <v>291</v>
      </c>
      <c r="J626" s="1" t="s">
        <v>228</v>
      </c>
      <c r="K626" s="1" t="s">
        <v>78</v>
      </c>
      <c r="L626" s="1" t="s">
        <v>96</v>
      </c>
      <c r="M626" s="1" t="s">
        <v>481</v>
      </c>
      <c r="N626" s="1">
        <v>4</v>
      </c>
      <c r="O626" s="1">
        <v>800</v>
      </c>
      <c r="P626" s="1">
        <f t="shared" si="54"/>
        <v>3200</v>
      </c>
      <c r="Q626" s="1">
        <v>25</v>
      </c>
      <c r="R626" s="1">
        <f t="shared" si="55"/>
        <v>800</v>
      </c>
      <c r="S626" s="1">
        <f t="shared" si="56"/>
        <v>2400</v>
      </c>
      <c r="T626" s="1">
        <v>0.62</v>
      </c>
      <c r="U626" s="1">
        <f t="shared" si="57"/>
        <v>1488</v>
      </c>
      <c r="V626" s="1">
        <f t="shared" si="58"/>
        <v>912</v>
      </c>
      <c r="W626" s="4">
        <f t="shared" si="59"/>
        <v>0.38</v>
      </c>
      <c r="X626" s="1" t="s">
        <v>50</v>
      </c>
      <c r="Y626" s="1" t="s">
        <v>57</v>
      </c>
      <c r="Z626" s="1" t="s">
        <v>120</v>
      </c>
      <c r="AA626" s="1"/>
      <c r="AB626" s="1"/>
      <c r="AC626" s="9" t="s">
        <v>42</v>
      </c>
    </row>
    <row r="627" spans="1:29">
      <c r="A627" s="11" t="s">
        <v>1230</v>
      </c>
      <c r="B627" s="2">
        <v>45846</v>
      </c>
      <c r="C627" s="1">
        <v>2025</v>
      </c>
      <c r="D627" s="1" t="s">
        <v>1198</v>
      </c>
      <c r="E627" s="1" t="s">
        <v>1199</v>
      </c>
      <c r="F627" s="1" t="s">
        <v>167</v>
      </c>
      <c r="G627" s="1" t="s">
        <v>644</v>
      </c>
      <c r="H627" s="1" t="s">
        <v>33</v>
      </c>
      <c r="I627" s="1" t="s">
        <v>258</v>
      </c>
      <c r="J627" s="1" t="s">
        <v>117</v>
      </c>
      <c r="K627" s="1" t="s">
        <v>118</v>
      </c>
      <c r="L627" s="1" t="s">
        <v>150</v>
      </c>
      <c r="M627" s="1" t="s">
        <v>386</v>
      </c>
      <c r="N627" s="1">
        <v>4</v>
      </c>
      <c r="O627" s="1">
        <v>2030</v>
      </c>
      <c r="P627" s="1">
        <f t="shared" si="54"/>
        <v>8120</v>
      </c>
      <c r="Q627" s="1">
        <v>0</v>
      </c>
      <c r="R627" s="1">
        <f t="shared" si="55"/>
        <v>0</v>
      </c>
      <c r="S627" s="1">
        <f t="shared" si="56"/>
        <v>8120</v>
      </c>
      <c r="T627" s="1">
        <v>0.52</v>
      </c>
      <c r="U627" s="1">
        <f t="shared" si="57"/>
        <v>4222.4000000000005</v>
      </c>
      <c r="V627" s="1">
        <f t="shared" si="58"/>
        <v>3897.5999999999995</v>
      </c>
      <c r="W627" s="4">
        <f t="shared" si="59"/>
        <v>0.47999999999999993</v>
      </c>
      <c r="X627" s="1" t="s">
        <v>56</v>
      </c>
      <c r="Y627" s="1" t="s">
        <v>57</v>
      </c>
      <c r="Z627" s="1" t="s">
        <v>22</v>
      </c>
      <c r="AA627" s="1"/>
      <c r="AB627" s="1"/>
      <c r="AC627" s="9" t="s">
        <v>93</v>
      </c>
    </row>
    <row r="628" spans="1:29">
      <c r="A628" s="11" t="s">
        <v>1231</v>
      </c>
      <c r="B628" s="2">
        <v>45846</v>
      </c>
      <c r="C628" s="1">
        <v>2025</v>
      </c>
      <c r="D628" s="1" t="s">
        <v>1198</v>
      </c>
      <c r="E628" s="1" t="s">
        <v>1199</v>
      </c>
      <c r="F628" s="1" t="s">
        <v>167</v>
      </c>
      <c r="G628" s="1" t="s">
        <v>1232</v>
      </c>
      <c r="H628" s="1" t="s">
        <v>33</v>
      </c>
      <c r="I628" s="1" t="s">
        <v>116</v>
      </c>
      <c r="J628" s="1" t="s">
        <v>117</v>
      </c>
      <c r="K628" s="1" t="s">
        <v>118</v>
      </c>
      <c r="L628" s="1" t="s">
        <v>112</v>
      </c>
      <c r="M628" s="1" t="s">
        <v>221</v>
      </c>
      <c r="N628" s="1">
        <v>2</v>
      </c>
      <c r="O628" s="1">
        <v>40300</v>
      </c>
      <c r="P628" s="1">
        <f t="shared" si="54"/>
        <v>80600</v>
      </c>
      <c r="Q628" s="1">
        <v>0</v>
      </c>
      <c r="R628" s="1">
        <f t="shared" si="55"/>
        <v>0</v>
      </c>
      <c r="S628" s="1">
        <f t="shared" si="56"/>
        <v>80600</v>
      </c>
      <c r="T628" s="1">
        <v>0.57999999999999996</v>
      </c>
      <c r="U628" s="1">
        <f t="shared" si="57"/>
        <v>46748</v>
      </c>
      <c r="V628" s="1">
        <f t="shared" si="58"/>
        <v>33852</v>
      </c>
      <c r="W628" s="4">
        <f t="shared" si="59"/>
        <v>0.42</v>
      </c>
      <c r="X628" s="1" t="s">
        <v>147</v>
      </c>
      <c r="Y628" s="1" t="s">
        <v>57</v>
      </c>
      <c r="Z628" s="1" t="s">
        <v>22</v>
      </c>
      <c r="AA628" s="1"/>
      <c r="AB628" s="1"/>
      <c r="AC628" s="9" t="s">
        <v>93</v>
      </c>
    </row>
    <row r="629" spans="1:29">
      <c r="A629" s="11" t="s">
        <v>1233</v>
      </c>
      <c r="B629" s="2">
        <v>45846</v>
      </c>
      <c r="C629" s="1">
        <v>2025</v>
      </c>
      <c r="D629" s="1" t="s">
        <v>1198</v>
      </c>
      <c r="E629" s="1" t="s">
        <v>1199</v>
      </c>
      <c r="F629" s="1" t="s">
        <v>167</v>
      </c>
      <c r="G629" s="1" t="s">
        <v>162</v>
      </c>
      <c r="H629" s="1" t="s">
        <v>33</v>
      </c>
      <c r="I629" s="1" t="s">
        <v>163</v>
      </c>
      <c r="J629" s="1" t="s">
        <v>164</v>
      </c>
      <c r="K629" s="1" t="s">
        <v>130</v>
      </c>
      <c r="L629" s="1" t="s">
        <v>112</v>
      </c>
      <c r="M629" s="1" t="s">
        <v>198</v>
      </c>
      <c r="N629" s="1">
        <v>1</v>
      </c>
      <c r="O629" s="1">
        <v>77760</v>
      </c>
      <c r="P629" s="1">
        <f t="shared" si="54"/>
        <v>77760</v>
      </c>
      <c r="Q629" s="1">
        <v>20</v>
      </c>
      <c r="R629" s="1">
        <f t="shared" si="55"/>
        <v>15552</v>
      </c>
      <c r="S629" s="1">
        <f t="shared" si="56"/>
        <v>62208</v>
      </c>
      <c r="T629" s="1">
        <v>0.57999999999999996</v>
      </c>
      <c r="U629" s="1">
        <f t="shared" si="57"/>
        <v>36080.639999999999</v>
      </c>
      <c r="V629" s="1">
        <f t="shared" si="58"/>
        <v>26127.360000000001</v>
      </c>
      <c r="W629" s="4">
        <f t="shared" si="59"/>
        <v>0.42</v>
      </c>
      <c r="X629" s="1" t="s">
        <v>147</v>
      </c>
      <c r="Y629" s="1" t="s">
        <v>81</v>
      </c>
      <c r="Z629" s="1" t="s">
        <v>22</v>
      </c>
      <c r="AA629" s="1"/>
      <c r="AB629" s="1"/>
      <c r="AC629" s="9" t="s">
        <v>93</v>
      </c>
    </row>
    <row r="630" spans="1:29">
      <c r="A630" s="11" t="s">
        <v>1234</v>
      </c>
      <c r="B630" s="2">
        <v>45847</v>
      </c>
      <c r="C630" s="1">
        <v>2025</v>
      </c>
      <c r="D630" s="1" t="s">
        <v>1198</v>
      </c>
      <c r="E630" s="1" t="s">
        <v>1199</v>
      </c>
      <c r="F630" s="1" t="s">
        <v>31</v>
      </c>
      <c r="G630" s="1" t="s">
        <v>1235</v>
      </c>
      <c r="H630" s="1" t="s">
        <v>89</v>
      </c>
      <c r="I630" s="1" t="s">
        <v>128</v>
      </c>
      <c r="J630" s="1" t="s">
        <v>129</v>
      </c>
      <c r="K630" s="1" t="s">
        <v>130</v>
      </c>
      <c r="L630" s="1" t="s">
        <v>79</v>
      </c>
      <c r="M630" s="1" t="s">
        <v>388</v>
      </c>
      <c r="N630" s="1">
        <v>3</v>
      </c>
      <c r="O630" s="1">
        <v>2670</v>
      </c>
      <c r="P630" s="1">
        <f t="shared" si="54"/>
        <v>8010</v>
      </c>
      <c r="Q630" s="1">
        <v>25</v>
      </c>
      <c r="R630" s="1">
        <f t="shared" si="55"/>
        <v>2002.5</v>
      </c>
      <c r="S630" s="1">
        <f t="shared" si="56"/>
        <v>6007.5</v>
      </c>
      <c r="T630" s="1">
        <v>0.45</v>
      </c>
      <c r="U630" s="1">
        <f t="shared" si="57"/>
        <v>2703.375</v>
      </c>
      <c r="V630" s="1">
        <f t="shared" si="58"/>
        <v>3304.125</v>
      </c>
      <c r="W630" s="4">
        <f t="shared" si="59"/>
        <v>0.55000000000000004</v>
      </c>
      <c r="X630" s="1" t="s">
        <v>50</v>
      </c>
      <c r="Y630" s="1" t="s">
        <v>72</v>
      </c>
      <c r="Z630" s="1" t="s">
        <v>41</v>
      </c>
      <c r="AA630" s="2">
        <v>45853</v>
      </c>
      <c r="AB630" s="1">
        <v>5</v>
      </c>
      <c r="AC630" s="9" t="s">
        <v>42</v>
      </c>
    </row>
    <row r="631" spans="1:29">
      <c r="A631" s="11" t="s">
        <v>1236</v>
      </c>
      <c r="B631" s="2">
        <v>45847</v>
      </c>
      <c r="C631" s="1">
        <v>2025</v>
      </c>
      <c r="D631" s="1" t="s">
        <v>1198</v>
      </c>
      <c r="E631" s="1" t="s">
        <v>1199</v>
      </c>
      <c r="F631" s="1" t="s">
        <v>31</v>
      </c>
      <c r="G631" s="1" t="s">
        <v>789</v>
      </c>
      <c r="H631" s="1" t="s">
        <v>33</v>
      </c>
      <c r="I631" s="1" t="s">
        <v>544</v>
      </c>
      <c r="J631" s="1" t="s">
        <v>70</v>
      </c>
      <c r="K631" s="1" t="s">
        <v>62</v>
      </c>
      <c r="L631" s="1" t="s">
        <v>112</v>
      </c>
      <c r="M631" s="1" t="s">
        <v>198</v>
      </c>
      <c r="N631" s="1">
        <v>5</v>
      </c>
      <c r="O631" s="1">
        <v>2040</v>
      </c>
      <c r="P631" s="1">
        <f t="shared" si="54"/>
        <v>10200</v>
      </c>
      <c r="Q631" s="1">
        <v>10</v>
      </c>
      <c r="R631" s="1">
        <f t="shared" si="55"/>
        <v>1020</v>
      </c>
      <c r="S631" s="1">
        <f t="shared" si="56"/>
        <v>9180</v>
      </c>
      <c r="T631" s="1">
        <v>0.57999999999999996</v>
      </c>
      <c r="U631" s="1">
        <f t="shared" si="57"/>
        <v>5324.4</v>
      </c>
      <c r="V631" s="1">
        <f t="shared" si="58"/>
        <v>3855.6000000000004</v>
      </c>
      <c r="W631" s="4">
        <f t="shared" si="59"/>
        <v>0.42000000000000004</v>
      </c>
      <c r="X631" s="1" t="s">
        <v>92</v>
      </c>
      <c r="Y631" s="1" t="s">
        <v>40</v>
      </c>
      <c r="Z631" s="1" t="s">
        <v>41</v>
      </c>
      <c r="AA631" s="2">
        <v>45852</v>
      </c>
      <c r="AB631" s="1">
        <v>3</v>
      </c>
      <c r="AC631" s="9" t="s">
        <v>42</v>
      </c>
    </row>
    <row r="632" spans="1:29">
      <c r="A632" s="11" t="s">
        <v>1237</v>
      </c>
      <c r="B632" s="2">
        <v>45848</v>
      </c>
      <c r="C632" s="1">
        <v>2025</v>
      </c>
      <c r="D632" s="1" t="s">
        <v>1198</v>
      </c>
      <c r="E632" s="1" t="s">
        <v>1199</v>
      </c>
      <c r="F632" s="1" t="s">
        <v>44</v>
      </c>
      <c r="G632" s="1" t="s">
        <v>1238</v>
      </c>
      <c r="H632" s="1" t="s">
        <v>33</v>
      </c>
      <c r="I632" s="1" t="s">
        <v>219</v>
      </c>
      <c r="J632" s="1" t="s">
        <v>220</v>
      </c>
      <c r="K632" s="1" t="s">
        <v>118</v>
      </c>
      <c r="L632" s="1" t="s">
        <v>79</v>
      </c>
      <c r="M632" s="1" t="s">
        <v>80</v>
      </c>
      <c r="N632" s="1">
        <v>4</v>
      </c>
      <c r="O632" s="1">
        <v>1130</v>
      </c>
      <c r="P632" s="1">
        <f t="shared" si="54"/>
        <v>4520</v>
      </c>
      <c r="Q632" s="1">
        <v>15</v>
      </c>
      <c r="R632" s="1">
        <f t="shared" si="55"/>
        <v>678</v>
      </c>
      <c r="S632" s="1">
        <f t="shared" si="56"/>
        <v>3842</v>
      </c>
      <c r="T632" s="1">
        <v>0.45</v>
      </c>
      <c r="U632" s="1">
        <f t="shared" si="57"/>
        <v>1728.9</v>
      </c>
      <c r="V632" s="1">
        <f t="shared" si="58"/>
        <v>2113.1</v>
      </c>
      <c r="W632" s="4">
        <f t="shared" si="59"/>
        <v>0.54999999999999993</v>
      </c>
      <c r="X632" s="1" t="s">
        <v>104</v>
      </c>
      <c r="Y632" s="1" t="s">
        <v>72</v>
      </c>
      <c r="Z632" s="1" t="s">
        <v>22</v>
      </c>
      <c r="AA632" s="1"/>
      <c r="AB632" s="1"/>
      <c r="AC632" s="9" t="s">
        <v>93</v>
      </c>
    </row>
    <row r="633" spans="1:29">
      <c r="A633" s="11" t="s">
        <v>1239</v>
      </c>
      <c r="B633" s="2">
        <v>45848</v>
      </c>
      <c r="C633" s="1">
        <v>2025</v>
      </c>
      <c r="D633" s="1" t="s">
        <v>1198</v>
      </c>
      <c r="E633" s="1" t="s">
        <v>1199</v>
      </c>
      <c r="F633" s="1" t="s">
        <v>44</v>
      </c>
      <c r="G633" s="1" t="s">
        <v>776</v>
      </c>
      <c r="H633" s="1" t="s">
        <v>33</v>
      </c>
      <c r="I633" s="1" t="s">
        <v>69</v>
      </c>
      <c r="J633" s="1" t="s">
        <v>70</v>
      </c>
      <c r="K633" s="1" t="s">
        <v>62</v>
      </c>
      <c r="L633" s="1" t="s">
        <v>96</v>
      </c>
      <c r="M633" s="1" t="s">
        <v>331</v>
      </c>
      <c r="N633" s="1">
        <v>5</v>
      </c>
      <c r="O633" s="1">
        <v>260</v>
      </c>
      <c r="P633" s="1">
        <f t="shared" si="54"/>
        <v>1300</v>
      </c>
      <c r="Q633" s="1">
        <v>10</v>
      </c>
      <c r="R633" s="1">
        <f t="shared" si="55"/>
        <v>130</v>
      </c>
      <c r="S633" s="1">
        <f t="shared" si="56"/>
        <v>1170</v>
      </c>
      <c r="T633" s="1">
        <v>0.62</v>
      </c>
      <c r="U633" s="1">
        <f t="shared" si="57"/>
        <v>725.4</v>
      </c>
      <c r="V633" s="1">
        <f t="shared" si="58"/>
        <v>444.6</v>
      </c>
      <c r="W633" s="4">
        <f t="shared" si="59"/>
        <v>0.38</v>
      </c>
      <c r="X633" s="1" t="s">
        <v>147</v>
      </c>
      <c r="Y633" s="1" t="s">
        <v>57</v>
      </c>
      <c r="Z633" s="1" t="s">
        <v>41</v>
      </c>
      <c r="AA633" s="2">
        <v>45849</v>
      </c>
      <c r="AB633" s="1">
        <v>5</v>
      </c>
      <c r="AC633" s="9" t="s">
        <v>42</v>
      </c>
    </row>
    <row r="634" spans="1:29">
      <c r="A634" s="11" t="s">
        <v>1240</v>
      </c>
      <c r="B634" s="2">
        <v>45849</v>
      </c>
      <c r="C634" s="1">
        <v>2025</v>
      </c>
      <c r="D634" s="1" t="s">
        <v>1198</v>
      </c>
      <c r="E634" s="1" t="s">
        <v>1199</v>
      </c>
      <c r="F634" s="1" t="s">
        <v>74</v>
      </c>
      <c r="G634" s="1" t="s">
        <v>1241</v>
      </c>
      <c r="H634" s="1" t="s">
        <v>33</v>
      </c>
      <c r="I634" s="1" t="s">
        <v>264</v>
      </c>
      <c r="J634" s="1" t="s">
        <v>265</v>
      </c>
      <c r="K634" s="1" t="s">
        <v>78</v>
      </c>
      <c r="L634" s="1" t="s">
        <v>37</v>
      </c>
      <c r="M634" s="1" t="s">
        <v>49</v>
      </c>
      <c r="N634" s="1">
        <v>2</v>
      </c>
      <c r="O634" s="1">
        <v>4930</v>
      </c>
      <c r="P634" s="1">
        <f t="shared" si="54"/>
        <v>9860</v>
      </c>
      <c r="Q634" s="1">
        <v>5</v>
      </c>
      <c r="R634" s="1">
        <f t="shared" si="55"/>
        <v>493</v>
      </c>
      <c r="S634" s="1">
        <f t="shared" si="56"/>
        <v>9367</v>
      </c>
      <c r="T634" s="1">
        <v>0.47</v>
      </c>
      <c r="U634" s="1">
        <f t="shared" si="57"/>
        <v>4402.49</v>
      </c>
      <c r="V634" s="1">
        <f t="shared" si="58"/>
        <v>4964.51</v>
      </c>
      <c r="W634" s="4">
        <f t="shared" si="59"/>
        <v>0.53</v>
      </c>
      <c r="X634" s="1" t="s">
        <v>50</v>
      </c>
      <c r="Y634" s="1" t="s">
        <v>81</v>
      </c>
      <c r="Z634" s="1" t="s">
        <v>41</v>
      </c>
      <c r="AA634" s="2">
        <v>45855</v>
      </c>
      <c r="AB634" s="1">
        <v>3</v>
      </c>
      <c r="AC634" s="9" t="s">
        <v>42</v>
      </c>
    </row>
    <row r="635" spans="1:29">
      <c r="A635" s="11" t="s">
        <v>1242</v>
      </c>
      <c r="B635" s="2">
        <v>45849</v>
      </c>
      <c r="C635" s="1">
        <v>2025</v>
      </c>
      <c r="D635" s="1" t="s">
        <v>1198</v>
      </c>
      <c r="E635" s="1" t="s">
        <v>1199</v>
      </c>
      <c r="F635" s="1" t="s">
        <v>74</v>
      </c>
      <c r="G635" s="1" t="s">
        <v>330</v>
      </c>
      <c r="H635" s="1" t="s">
        <v>33</v>
      </c>
      <c r="I635" s="1" t="s">
        <v>144</v>
      </c>
      <c r="J635" s="1" t="s">
        <v>145</v>
      </c>
      <c r="K635" s="1" t="s">
        <v>130</v>
      </c>
      <c r="L635" s="1" t="s">
        <v>150</v>
      </c>
      <c r="M635" s="1" t="s">
        <v>386</v>
      </c>
      <c r="N635" s="1">
        <v>2</v>
      </c>
      <c r="O635" s="1">
        <v>12290</v>
      </c>
      <c r="P635" s="1">
        <f t="shared" si="54"/>
        <v>24580</v>
      </c>
      <c r="Q635" s="1">
        <v>10</v>
      </c>
      <c r="R635" s="1">
        <f t="shared" si="55"/>
        <v>2458</v>
      </c>
      <c r="S635" s="1">
        <f t="shared" si="56"/>
        <v>22122</v>
      </c>
      <c r="T635" s="1">
        <v>0.52</v>
      </c>
      <c r="U635" s="1">
        <f t="shared" si="57"/>
        <v>11503.44</v>
      </c>
      <c r="V635" s="1">
        <f t="shared" si="58"/>
        <v>10618.56</v>
      </c>
      <c r="W635" s="4">
        <f t="shared" si="59"/>
        <v>0.48</v>
      </c>
      <c r="X635" s="1" t="s">
        <v>56</v>
      </c>
      <c r="Y635" s="1" t="s">
        <v>81</v>
      </c>
      <c r="Z635" s="1" t="s">
        <v>41</v>
      </c>
      <c r="AA635" s="2">
        <v>45851</v>
      </c>
      <c r="AB635" s="1">
        <v>5</v>
      </c>
      <c r="AC635" s="9" t="s">
        <v>42</v>
      </c>
    </row>
    <row r="636" spans="1:29">
      <c r="A636" s="11" t="s">
        <v>1243</v>
      </c>
      <c r="B636" s="2">
        <v>45849</v>
      </c>
      <c r="C636" s="1">
        <v>2025</v>
      </c>
      <c r="D636" s="1" t="s">
        <v>1198</v>
      </c>
      <c r="E636" s="1" t="s">
        <v>1199</v>
      </c>
      <c r="F636" s="1" t="s">
        <v>74</v>
      </c>
      <c r="G636" s="1" t="s">
        <v>1202</v>
      </c>
      <c r="H636" s="1" t="s">
        <v>33</v>
      </c>
      <c r="I636" s="1" t="s">
        <v>509</v>
      </c>
      <c r="J636" s="1" t="s">
        <v>220</v>
      </c>
      <c r="K636" s="1" t="s">
        <v>118</v>
      </c>
      <c r="L636" s="1" t="s">
        <v>112</v>
      </c>
      <c r="M636" s="1" t="s">
        <v>252</v>
      </c>
      <c r="N636" s="1">
        <v>5</v>
      </c>
      <c r="O636" s="1">
        <v>22340</v>
      </c>
      <c r="P636" s="1">
        <f t="shared" si="54"/>
        <v>111700</v>
      </c>
      <c r="Q636" s="1">
        <v>0</v>
      </c>
      <c r="R636" s="1">
        <f t="shared" si="55"/>
        <v>0</v>
      </c>
      <c r="S636" s="1">
        <f t="shared" si="56"/>
        <v>111700</v>
      </c>
      <c r="T636" s="1">
        <v>0.57999999999999996</v>
      </c>
      <c r="U636" s="1">
        <f t="shared" si="57"/>
        <v>64785.999999999993</v>
      </c>
      <c r="V636" s="1">
        <f t="shared" si="58"/>
        <v>46914.000000000007</v>
      </c>
      <c r="W636" s="4">
        <f t="shared" si="59"/>
        <v>0.42000000000000004</v>
      </c>
      <c r="X636" s="1" t="s">
        <v>50</v>
      </c>
      <c r="Y636" s="1" t="s">
        <v>57</v>
      </c>
      <c r="Z636" s="1" t="s">
        <v>41</v>
      </c>
      <c r="AA636" s="2">
        <v>45852</v>
      </c>
      <c r="AB636" s="1">
        <v>5</v>
      </c>
      <c r="AC636" s="9" t="s">
        <v>42</v>
      </c>
    </row>
    <row r="637" spans="1:29">
      <c r="A637" s="11" t="s">
        <v>1244</v>
      </c>
      <c r="B637" s="2">
        <v>45849</v>
      </c>
      <c r="C637" s="1">
        <v>2025</v>
      </c>
      <c r="D637" s="1" t="s">
        <v>1198</v>
      </c>
      <c r="E637" s="1" t="s">
        <v>1199</v>
      </c>
      <c r="F637" s="1" t="s">
        <v>74</v>
      </c>
      <c r="G637" s="1" t="s">
        <v>53</v>
      </c>
      <c r="H637" s="1" t="s">
        <v>33</v>
      </c>
      <c r="I637" s="1" t="s">
        <v>54</v>
      </c>
      <c r="J637" s="1" t="s">
        <v>55</v>
      </c>
      <c r="K637" s="1" t="s">
        <v>36</v>
      </c>
      <c r="L637" s="1" t="s">
        <v>63</v>
      </c>
      <c r="M637" s="1" t="s">
        <v>160</v>
      </c>
      <c r="N637" s="1">
        <v>4</v>
      </c>
      <c r="O637" s="1">
        <v>1070</v>
      </c>
      <c r="P637" s="1">
        <f t="shared" si="54"/>
        <v>4280</v>
      </c>
      <c r="Q637" s="1">
        <v>5</v>
      </c>
      <c r="R637" s="1">
        <f t="shared" si="55"/>
        <v>214</v>
      </c>
      <c r="S637" s="1">
        <f t="shared" si="56"/>
        <v>4066</v>
      </c>
      <c r="T637" s="1">
        <v>0.35</v>
      </c>
      <c r="U637" s="1">
        <f t="shared" si="57"/>
        <v>1423.1</v>
      </c>
      <c r="V637" s="1">
        <f t="shared" si="58"/>
        <v>2642.9</v>
      </c>
      <c r="W637" s="4">
        <f t="shared" si="59"/>
        <v>0.65</v>
      </c>
      <c r="X637" s="1" t="s">
        <v>104</v>
      </c>
      <c r="Y637" s="1" t="s">
        <v>72</v>
      </c>
      <c r="Z637" s="1" t="s">
        <v>41</v>
      </c>
      <c r="AA637" s="2">
        <v>45856</v>
      </c>
      <c r="AB637" s="1">
        <v>4</v>
      </c>
      <c r="AC637" s="9" t="s">
        <v>42</v>
      </c>
    </row>
    <row r="638" spans="1:29">
      <c r="A638" s="11" t="s">
        <v>1245</v>
      </c>
      <c r="B638" s="2">
        <v>45849</v>
      </c>
      <c r="C638" s="1">
        <v>2025</v>
      </c>
      <c r="D638" s="1" t="s">
        <v>1198</v>
      </c>
      <c r="E638" s="1" t="s">
        <v>1199</v>
      </c>
      <c r="F638" s="1" t="s">
        <v>74</v>
      </c>
      <c r="G638" s="1" t="s">
        <v>468</v>
      </c>
      <c r="H638" s="1" t="s">
        <v>33</v>
      </c>
      <c r="I638" s="1" t="s">
        <v>169</v>
      </c>
      <c r="J638" s="1" t="s">
        <v>170</v>
      </c>
      <c r="K638" s="1" t="s">
        <v>130</v>
      </c>
      <c r="L638" s="1" t="s">
        <v>150</v>
      </c>
      <c r="M638" s="1" t="s">
        <v>456</v>
      </c>
      <c r="N638" s="1">
        <v>3</v>
      </c>
      <c r="O638" s="1">
        <v>2600</v>
      </c>
      <c r="P638" s="1">
        <f t="shared" si="54"/>
        <v>7800</v>
      </c>
      <c r="Q638" s="1">
        <v>0</v>
      </c>
      <c r="R638" s="1">
        <f t="shared" si="55"/>
        <v>0</v>
      </c>
      <c r="S638" s="1">
        <f t="shared" si="56"/>
        <v>7800</v>
      </c>
      <c r="T638" s="1">
        <v>0.52</v>
      </c>
      <c r="U638" s="1">
        <f t="shared" si="57"/>
        <v>4056</v>
      </c>
      <c r="V638" s="1">
        <f t="shared" si="58"/>
        <v>3744</v>
      </c>
      <c r="W638" s="4">
        <f t="shared" si="59"/>
        <v>0.48</v>
      </c>
      <c r="X638" s="1" t="s">
        <v>92</v>
      </c>
      <c r="Y638" s="1" t="s">
        <v>40</v>
      </c>
      <c r="Z638" s="1" t="s">
        <v>22</v>
      </c>
      <c r="AA638" s="1"/>
      <c r="AB638" s="1"/>
      <c r="AC638" s="9" t="s">
        <v>93</v>
      </c>
    </row>
    <row r="639" spans="1:29">
      <c r="A639" s="11" t="s">
        <v>1246</v>
      </c>
      <c r="B639" s="2">
        <v>45849</v>
      </c>
      <c r="C639" s="1">
        <v>2025</v>
      </c>
      <c r="D639" s="1" t="s">
        <v>1198</v>
      </c>
      <c r="E639" s="1" t="s">
        <v>1199</v>
      </c>
      <c r="F639" s="1" t="s">
        <v>74</v>
      </c>
      <c r="G639" s="1" t="s">
        <v>394</v>
      </c>
      <c r="H639" s="1" t="s">
        <v>89</v>
      </c>
      <c r="I639" s="1" t="s">
        <v>177</v>
      </c>
      <c r="J639" s="1" t="s">
        <v>178</v>
      </c>
      <c r="K639" s="1" t="s">
        <v>48</v>
      </c>
      <c r="L639" s="1" t="s">
        <v>85</v>
      </c>
      <c r="M639" s="1" t="s">
        <v>343</v>
      </c>
      <c r="N639" s="1">
        <v>2</v>
      </c>
      <c r="O639" s="1">
        <v>3520</v>
      </c>
      <c r="P639" s="1">
        <f t="shared" si="54"/>
        <v>7040</v>
      </c>
      <c r="Q639" s="1">
        <v>20</v>
      </c>
      <c r="R639" s="1">
        <f t="shared" si="55"/>
        <v>1408</v>
      </c>
      <c r="S639" s="1">
        <f t="shared" si="56"/>
        <v>5632</v>
      </c>
      <c r="T639" s="1">
        <v>0.5</v>
      </c>
      <c r="U639" s="1">
        <f t="shared" si="57"/>
        <v>2816</v>
      </c>
      <c r="V639" s="1">
        <f t="shared" si="58"/>
        <v>2816</v>
      </c>
      <c r="W639" s="4">
        <f t="shared" si="59"/>
        <v>0.5</v>
      </c>
      <c r="X639" s="1" t="s">
        <v>104</v>
      </c>
      <c r="Y639" s="1" t="s">
        <v>72</v>
      </c>
      <c r="Z639" s="1" t="s">
        <v>41</v>
      </c>
      <c r="AA639" s="2">
        <v>45854</v>
      </c>
      <c r="AB639" s="1">
        <v>5</v>
      </c>
      <c r="AC639" s="9" t="s">
        <v>42</v>
      </c>
    </row>
    <row r="640" spans="1:29">
      <c r="A640" s="11" t="s">
        <v>1247</v>
      </c>
      <c r="B640" s="2">
        <v>45850</v>
      </c>
      <c r="C640" s="1">
        <v>2025</v>
      </c>
      <c r="D640" s="1" t="s">
        <v>1198</v>
      </c>
      <c r="E640" s="1" t="s">
        <v>1199</v>
      </c>
      <c r="F640" s="1" t="s">
        <v>99</v>
      </c>
      <c r="G640" s="1" t="s">
        <v>382</v>
      </c>
      <c r="H640" s="1" t="s">
        <v>89</v>
      </c>
      <c r="I640" s="1" t="s">
        <v>84</v>
      </c>
      <c r="J640" s="1" t="s">
        <v>47</v>
      </c>
      <c r="K640" s="1" t="s">
        <v>48</v>
      </c>
      <c r="L640" s="1" t="s">
        <v>150</v>
      </c>
      <c r="M640" s="1" t="s">
        <v>402</v>
      </c>
      <c r="N640" s="1">
        <v>2</v>
      </c>
      <c r="O640" s="1">
        <v>8260</v>
      </c>
      <c r="P640" s="1">
        <f t="shared" si="54"/>
        <v>16520</v>
      </c>
      <c r="Q640" s="1">
        <v>5</v>
      </c>
      <c r="R640" s="1">
        <f t="shared" si="55"/>
        <v>826</v>
      </c>
      <c r="S640" s="1">
        <f t="shared" si="56"/>
        <v>15694</v>
      </c>
      <c r="T640" s="1">
        <v>0.52</v>
      </c>
      <c r="U640" s="1">
        <f t="shared" si="57"/>
        <v>8160.88</v>
      </c>
      <c r="V640" s="1">
        <f t="shared" si="58"/>
        <v>7533.12</v>
      </c>
      <c r="W640" s="4">
        <f t="shared" si="59"/>
        <v>0.48</v>
      </c>
      <c r="X640" s="1" t="s">
        <v>92</v>
      </c>
      <c r="Y640" s="1" t="s">
        <v>72</v>
      </c>
      <c r="Z640" s="1" t="s">
        <v>41</v>
      </c>
      <c r="AA640" s="2">
        <v>45857</v>
      </c>
      <c r="AB640" s="1">
        <v>4</v>
      </c>
      <c r="AC640" s="9" t="s">
        <v>42</v>
      </c>
    </row>
    <row r="641" spans="1:29">
      <c r="A641" s="11" t="s">
        <v>1248</v>
      </c>
      <c r="B641" s="2">
        <v>45850</v>
      </c>
      <c r="C641" s="1">
        <v>2025</v>
      </c>
      <c r="D641" s="1" t="s">
        <v>1198</v>
      </c>
      <c r="E641" s="1" t="s">
        <v>1199</v>
      </c>
      <c r="F641" s="1" t="s">
        <v>99</v>
      </c>
      <c r="G641" s="1" t="s">
        <v>1249</v>
      </c>
      <c r="H641" s="1" t="s">
        <v>89</v>
      </c>
      <c r="I641" s="1" t="s">
        <v>359</v>
      </c>
      <c r="J641" s="1" t="s">
        <v>251</v>
      </c>
      <c r="K641" s="1" t="s">
        <v>36</v>
      </c>
      <c r="L641" s="1" t="s">
        <v>179</v>
      </c>
      <c r="M641" s="1" t="s">
        <v>532</v>
      </c>
      <c r="N641" s="1">
        <v>3</v>
      </c>
      <c r="O641" s="1">
        <v>7300</v>
      </c>
      <c r="P641" s="1">
        <f t="shared" si="54"/>
        <v>21900</v>
      </c>
      <c r="Q641" s="1">
        <v>0</v>
      </c>
      <c r="R641" s="1">
        <f t="shared" si="55"/>
        <v>0</v>
      </c>
      <c r="S641" s="1">
        <f t="shared" si="56"/>
        <v>21900</v>
      </c>
      <c r="T641" s="1">
        <v>0.48</v>
      </c>
      <c r="U641" s="1">
        <f t="shared" si="57"/>
        <v>10512</v>
      </c>
      <c r="V641" s="1">
        <f t="shared" si="58"/>
        <v>11388</v>
      </c>
      <c r="W641" s="4">
        <f t="shared" si="59"/>
        <v>0.52</v>
      </c>
      <c r="X641" s="1" t="s">
        <v>104</v>
      </c>
      <c r="Y641" s="1" t="s">
        <v>72</v>
      </c>
      <c r="Z641" s="1" t="s">
        <v>41</v>
      </c>
      <c r="AA641" s="2">
        <v>45854</v>
      </c>
      <c r="AB641" s="1">
        <v>4</v>
      </c>
      <c r="AC641" s="9" t="s">
        <v>42</v>
      </c>
    </row>
    <row r="642" spans="1:29">
      <c r="A642" s="11" t="s">
        <v>1250</v>
      </c>
      <c r="B642" s="2">
        <v>45850</v>
      </c>
      <c r="C642" s="1">
        <v>2025</v>
      </c>
      <c r="D642" s="1" t="s">
        <v>1198</v>
      </c>
      <c r="E642" s="1" t="s">
        <v>1199</v>
      </c>
      <c r="F642" s="1" t="s">
        <v>99</v>
      </c>
      <c r="G642" s="1" t="s">
        <v>610</v>
      </c>
      <c r="H642" s="1" t="s">
        <v>33</v>
      </c>
      <c r="I642" s="1" t="s">
        <v>183</v>
      </c>
      <c r="J642" s="1" t="s">
        <v>55</v>
      </c>
      <c r="K642" s="1" t="s">
        <v>36</v>
      </c>
      <c r="L642" s="1" t="s">
        <v>63</v>
      </c>
      <c r="M642" s="1" t="s">
        <v>64</v>
      </c>
      <c r="N642" s="1">
        <v>4</v>
      </c>
      <c r="O642" s="1">
        <v>640</v>
      </c>
      <c r="P642" s="1">
        <f t="shared" si="54"/>
        <v>2560</v>
      </c>
      <c r="Q642" s="1">
        <v>0</v>
      </c>
      <c r="R642" s="1">
        <f t="shared" si="55"/>
        <v>0</v>
      </c>
      <c r="S642" s="1">
        <f t="shared" si="56"/>
        <v>2560</v>
      </c>
      <c r="T642" s="1">
        <v>0.35</v>
      </c>
      <c r="U642" s="1">
        <f t="shared" si="57"/>
        <v>896</v>
      </c>
      <c r="V642" s="1">
        <f t="shared" si="58"/>
        <v>1664</v>
      </c>
      <c r="W642" s="4">
        <f t="shared" si="59"/>
        <v>0.65</v>
      </c>
      <c r="X642" s="1" t="s">
        <v>104</v>
      </c>
      <c r="Y642" s="1" t="s">
        <v>40</v>
      </c>
      <c r="Z642" s="1" t="s">
        <v>66</v>
      </c>
      <c r="AA642" s="1"/>
      <c r="AB642" s="1"/>
      <c r="AC642" s="9" t="s">
        <v>42</v>
      </c>
    </row>
    <row r="643" spans="1:29">
      <c r="A643" s="11" t="s">
        <v>1251</v>
      </c>
      <c r="B643" s="2">
        <v>45850</v>
      </c>
      <c r="C643" s="1">
        <v>2025</v>
      </c>
      <c r="D643" s="1" t="s">
        <v>1198</v>
      </c>
      <c r="E643" s="1" t="s">
        <v>1199</v>
      </c>
      <c r="F643" s="1" t="s">
        <v>99</v>
      </c>
      <c r="G643" s="1" t="s">
        <v>750</v>
      </c>
      <c r="H643" s="1" t="s">
        <v>33</v>
      </c>
      <c r="I643" s="1" t="s">
        <v>288</v>
      </c>
      <c r="J643" s="1" t="s">
        <v>178</v>
      </c>
      <c r="K643" s="1" t="s">
        <v>48</v>
      </c>
      <c r="L643" s="1" t="s">
        <v>179</v>
      </c>
      <c r="M643" s="1" t="s">
        <v>463</v>
      </c>
      <c r="N643" s="1">
        <v>5</v>
      </c>
      <c r="O643" s="1">
        <v>2070</v>
      </c>
      <c r="P643" s="1">
        <f t="shared" ref="P643:P706" si="60">PRODUCT(N643,O643)</f>
        <v>10350</v>
      </c>
      <c r="Q643" s="1">
        <v>25</v>
      </c>
      <c r="R643" s="1">
        <f t="shared" ref="R643:R706" si="61">P643*(Q643/100)</f>
        <v>2587.5</v>
      </c>
      <c r="S643" s="1">
        <f t="shared" ref="S643:S706" si="62">P643-R643</f>
        <v>7762.5</v>
      </c>
      <c r="T643" s="1">
        <v>0.48</v>
      </c>
      <c r="U643" s="1">
        <f t="shared" ref="U643:U706" si="63">S643*T643</f>
        <v>3726</v>
      </c>
      <c r="V643" s="1">
        <f t="shared" ref="V643:V706" si="64">S643-U643</f>
        <v>4036.5</v>
      </c>
      <c r="W643" s="4">
        <f t="shared" ref="W643:W706" si="65">(V643/S643)</f>
        <v>0.52</v>
      </c>
      <c r="X643" s="1" t="s">
        <v>50</v>
      </c>
      <c r="Y643" s="1" t="s">
        <v>40</v>
      </c>
      <c r="Z643" s="1" t="s">
        <v>120</v>
      </c>
      <c r="AA643" s="1"/>
      <c r="AB643" s="1"/>
      <c r="AC643" s="9" t="s">
        <v>42</v>
      </c>
    </row>
    <row r="644" spans="1:29">
      <c r="A644" s="11" t="s">
        <v>1252</v>
      </c>
      <c r="B644" s="2">
        <v>45851</v>
      </c>
      <c r="C644" s="1">
        <v>2025</v>
      </c>
      <c r="D644" s="1" t="s">
        <v>1198</v>
      </c>
      <c r="E644" s="1" t="s">
        <v>1199</v>
      </c>
      <c r="F644" s="1" t="s">
        <v>126</v>
      </c>
      <c r="G644" s="1" t="s">
        <v>293</v>
      </c>
      <c r="H644" s="1" t="s">
        <v>33</v>
      </c>
      <c r="I644" s="1" t="s">
        <v>288</v>
      </c>
      <c r="J644" s="1" t="s">
        <v>178</v>
      </c>
      <c r="K644" s="1" t="s">
        <v>48</v>
      </c>
      <c r="L644" s="1" t="s">
        <v>150</v>
      </c>
      <c r="M644" s="1" t="s">
        <v>234</v>
      </c>
      <c r="N644" s="1">
        <v>5</v>
      </c>
      <c r="O644" s="1">
        <v>9900</v>
      </c>
      <c r="P644" s="1">
        <f t="shared" si="60"/>
        <v>49500</v>
      </c>
      <c r="Q644" s="1">
        <v>5</v>
      </c>
      <c r="R644" s="1">
        <f t="shared" si="61"/>
        <v>2475</v>
      </c>
      <c r="S644" s="1">
        <f t="shared" si="62"/>
        <v>47025</v>
      </c>
      <c r="T644" s="1">
        <v>0.52</v>
      </c>
      <c r="U644" s="1">
        <f t="shared" si="63"/>
        <v>24453</v>
      </c>
      <c r="V644" s="1">
        <f t="shared" si="64"/>
        <v>22572</v>
      </c>
      <c r="W644" s="4">
        <f t="shared" si="65"/>
        <v>0.48</v>
      </c>
      <c r="X644" s="1" t="s">
        <v>147</v>
      </c>
      <c r="Y644" s="1" t="s">
        <v>40</v>
      </c>
      <c r="Z644" s="1" t="s">
        <v>41</v>
      </c>
      <c r="AA644" s="2">
        <v>45854</v>
      </c>
      <c r="AB644" s="1">
        <v>5</v>
      </c>
      <c r="AC644" s="9" t="s">
        <v>42</v>
      </c>
    </row>
    <row r="645" spans="1:29">
      <c r="A645" s="11" t="s">
        <v>1253</v>
      </c>
      <c r="B645" s="2">
        <v>45851</v>
      </c>
      <c r="C645" s="1">
        <v>2025</v>
      </c>
      <c r="D645" s="1" t="s">
        <v>1198</v>
      </c>
      <c r="E645" s="1" t="s">
        <v>1199</v>
      </c>
      <c r="F645" s="1" t="s">
        <v>126</v>
      </c>
      <c r="G645" s="1" t="s">
        <v>496</v>
      </c>
      <c r="H645" s="1" t="s">
        <v>89</v>
      </c>
      <c r="I645" s="1" t="s">
        <v>34</v>
      </c>
      <c r="J645" s="1" t="s">
        <v>35</v>
      </c>
      <c r="K645" s="1" t="s">
        <v>36</v>
      </c>
      <c r="L645" s="1" t="s">
        <v>37</v>
      </c>
      <c r="M645" s="1" t="s">
        <v>49</v>
      </c>
      <c r="N645" s="1">
        <v>3</v>
      </c>
      <c r="O645" s="1">
        <v>3210</v>
      </c>
      <c r="P645" s="1">
        <f t="shared" si="60"/>
        <v>9630</v>
      </c>
      <c r="Q645" s="1">
        <v>25</v>
      </c>
      <c r="R645" s="1">
        <f t="shared" si="61"/>
        <v>2407.5</v>
      </c>
      <c r="S645" s="1">
        <f t="shared" si="62"/>
        <v>7222.5</v>
      </c>
      <c r="T645" s="1">
        <v>0.47</v>
      </c>
      <c r="U645" s="1">
        <f t="shared" si="63"/>
        <v>3394.5749999999998</v>
      </c>
      <c r="V645" s="1">
        <f t="shared" si="64"/>
        <v>3827.9250000000002</v>
      </c>
      <c r="W645" s="4">
        <f t="shared" si="65"/>
        <v>0.53</v>
      </c>
      <c r="X645" s="1" t="s">
        <v>39</v>
      </c>
      <c r="Y645" s="1" t="s">
        <v>57</v>
      </c>
      <c r="Z645" s="1" t="s">
        <v>51</v>
      </c>
      <c r="AA645" s="2">
        <v>45856</v>
      </c>
      <c r="AB645" s="1"/>
      <c r="AC645" s="9" t="s">
        <v>42</v>
      </c>
    </row>
    <row r="646" spans="1:29">
      <c r="A646" s="11" t="s">
        <v>1254</v>
      </c>
      <c r="B646" s="2">
        <v>45851</v>
      </c>
      <c r="C646" s="1">
        <v>2025</v>
      </c>
      <c r="D646" s="1" t="s">
        <v>1198</v>
      </c>
      <c r="E646" s="1" t="s">
        <v>1199</v>
      </c>
      <c r="F646" s="1" t="s">
        <v>126</v>
      </c>
      <c r="G646" s="1" t="s">
        <v>1255</v>
      </c>
      <c r="H646" s="1" t="s">
        <v>33</v>
      </c>
      <c r="I646" s="1" t="s">
        <v>116</v>
      </c>
      <c r="J646" s="1" t="s">
        <v>117</v>
      </c>
      <c r="K646" s="1" t="s">
        <v>118</v>
      </c>
      <c r="L646" s="1" t="s">
        <v>112</v>
      </c>
      <c r="M646" s="1" t="s">
        <v>653</v>
      </c>
      <c r="N646" s="1">
        <v>2</v>
      </c>
      <c r="O646" s="1">
        <v>69100</v>
      </c>
      <c r="P646" s="1">
        <f t="shared" si="60"/>
        <v>138200</v>
      </c>
      <c r="Q646" s="1">
        <v>15</v>
      </c>
      <c r="R646" s="1">
        <f t="shared" si="61"/>
        <v>20730</v>
      </c>
      <c r="S646" s="1">
        <f t="shared" si="62"/>
        <v>117470</v>
      </c>
      <c r="T646" s="1">
        <v>0.57999999999999996</v>
      </c>
      <c r="U646" s="1">
        <f t="shared" si="63"/>
        <v>68132.599999999991</v>
      </c>
      <c r="V646" s="1">
        <f t="shared" si="64"/>
        <v>49337.400000000009</v>
      </c>
      <c r="W646" s="4">
        <f t="shared" si="65"/>
        <v>0.4200000000000001</v>
      </c>
      <c r="X646" s="1" t="s">
        <v>56</v>
      </c>
      <c r="Y646" s="1" t="s">
        <v>72</v>
      </c>
      <c r="Z646" s="1" t="s">
        <v>41</v>
      </c>
      <c r="AA646" s="2">
        <v>45855</v>
      </c>
      <c r="AB646" s="1">
        <v>4</v>
      </c>
      <c r="AC646" s="9" t="s">
        <v>42</v>
      </c>
    </row>
    <row r="647" spans="1:29">
      <c r="A647" s="11" t="s">
        <v>1256</v>
      </c>
      <c r="B647" s="2">
        <v>45852</v>
      </c>
      <c r="C647" s="1">
        <v>2025</v>
      </c>
      <c r="D647" s="1" t="s">
        <v>1198</v>
      </c>
      <c r="E647" s="1" t="s">
        <v>1199</v>
      </c>
      <c r="F647" s="1" t="s">
        <v>142</v>
      </c>
      <c r="G647" s="1" t="s">
        <v>318</v>
      </c>
      <c r="H647" s="1" t="s">
        <v>89</v>
      </c>
      <c r="I647" s="1" t="s">
        <v>46</v>
      </c>
      <c r="J647" s="1" t="s">
        <v>47</v>
      </c>
      <c r="K647" s="1" t="s">
        <v>48</v>
      </c>
      <c r="L647" s="1" t="s">
        <v>112</v>
      </c>
      <c r="M647" s="1" t="s">
        <v>136</v>
      </c>
      <c r="N647" s="1">
        <v>1</v>
      </c>
      <c r="O647" s="1">
        <v>33440</v>
      </c>
      <c r="P647" s="1">
        <f t="shared" si="60"/>
        <v>33440</v>
      </c>
      <c r="Q647" s="1">
        <v>10</v>
      </c>
      <c r="R647" s="1">
        <f t="shared" si="61"/>
        <v>3344</v>
      </c>
      <c r="S647" s="1">
        <f t="shared" si="62"/>
        <v>30096</v>
      </c>
      <c r="T647" s="1">
        <v>0.57999999999999996</v>
      </c>
      <c r="U647" s="1">
        <f t="shared" si="63"/>
        <v>17455.68</v>
      </c>
      <c r="V647" s="1">
        <f t="shared" si="64"/>
        <v>12640.32</v>
      </c>
      <c r="W647" s="4">
        <f t="shared" si="65"/>
        <v>0.42</v>
      </c>
      <c r="X647" s="1" t="s">
        <v>50</v>
      </c>
      <c r="Y647" s="1" t="s">
        <v>72</v>
      </c>
      <c r="Z647" s="1" t="s">
        <v>41</v>
      </c>
      <c r="AA647" s="2">
        <v>45857</v>
      </c>
      <c r="AB647" s="1">
        <v>3</v>
      </c>
      <c r="AC647" s="9" t="s">
        <v>42</v>
      </c>
    </row>
    <row r="648" spans="1:29">
      <c r="A648" s="11" t="s">
        <v>1257</v>
      </c>
      <c r="B648" s="2">
        <v>45852</v>
      </c>
      <c r="C648" s="1">
        <v>2025</v>
      </c>
      <c r="D648" s="1" t="s">
        <v>1198</v>
      </c>
      <c r="E648" s="1" t="s">
        <v>1199</v>
      </c>
      <c r="F648" s="1" t="s">
        <v>142</v>
      </c>
      <c r="G648" s="1" t="s">
        <v>764</v>
      </c>
      <c r="H648" s="1" t="s">
        <v>89</v>
      </c>
      <c r="I648" s="1" t="s">
        <v>159</v>
      </c>
      <c r="J648" s="1" t="s">
        <v>35</v>
      </c>
      <c r="K648" s="1" t="s">
        <v>36</v>
      </c>
      <c r="L648" s="1" t="s">
        <v>96</v>
      </c>
      <c r="M648" s="1" t="s">
        <v>119</v>
      </c>
      <c r="N648" s="1">
        <v>1</v>
      </c>
      <c r="O648" s="1">
        <v>150</v>
      </c>
      <c r="P648" s="1">
        <f t="shared" si="60"/>
        <v>150</v>
      </c>
      <c r="Q648" s="1">
        <v>30</v>
      </c>
      <c r="R648" s="1">
        <f t="shared" si="61"/>
        <v>45</v>
      </c>
      <c r="S648" s="1">
        <f t="shared" si="62"/>
        <v>105</v>
      </c>
      <c r="T648" s="1">
        <v>0.62</v>
      </c>
      <c r="U648" s="1">
        <f t="shared" si="63"/>
        <v>65.099999999999994</v>
      </c>
      <c r="V648" s="1">
        <f t="shared" si="64"/>
        <v>39.900000000000006</v>
      </c>
      <c r="W648" s="4">
        <f t="shared" si="65"/>
        <v>0.38000000000000006</v>
      </c>
      <c r="X648" s="1" t="s">
        <v>104</v>
      </c>
      <c r="Y648" s="1" t="s">
        <v>40</v>
      </c>
      <c r="Z648" s="1" t="s">
        <v>41</v>
      </c>
      <c r="AA648" s="2">
        <v>45859</v>
      </c>
      <c r="AB648" s="1">
        <v>4</v>
      </c>
      <c r="AC648" s="9" t="s">
        <v>42</v>
      </c>
    </row>
    <row r="649" spans="1:29">
      <c r="A649" s="11" t="s">
        <v>1258</v>
      </c>
      <c r="B649" s="2">
        <v>45853</v>
      </c>
      <c r="C649" s="1">
        <v>2025</v>
      </c>
      <c r="D649" s="1" t="s">
        <v>1198</v>
      </c>
      <c r="E649" s="1" t="s">
        <v>1199</v>
      </c>
      <c r="F649" s="1" t="s">
        <v>167</v>
      </c>
      <c r="G649" s="1" t="s">
        <v>1259</v>
      </c>
      <c r="H649" s="1" t="s">
        <v>33</v>
      </c>
      <c r="I649" s="1" t="s">
        <v>219</v>
      </c>
      <c r="J649" s="1" t="s">
        <v>220</v>
      </c>
      <c r="K649" s="1" t="s">
        <v>118</v>
      </c>
      <c r="L649" s="1" t="s">
        <v>37</v>
      </c>
      <c r="M649" s="1" t="s">
        <v>477</v>
      </c>
      <c r="N649" s="1">
        <v>2</v>
      </c>
      <c r="O649" s="1">
        <v>2030</v>
      </c>
      <c r="P649" s="1">
        <f t="shared" si="60"/>
        <v>4060</v>
      </c>
      <c r="Q649" s="1">
        <v>20</v>
      </c>
      <c r="R649" s="1">
        <f t="shared" si="61"/>
        <v>812</v>
      </c>
      <c r="S649" s="1">
        <f t="shared" si="62"/>
        <v>3248</v>
      </c>
      <c r="T649" s="1">
        <v>0.47</v>
      </c>
      <c r="U649" s="1">
        <f t="shared" si="63"/>
        <v>1526.56</v>
      </c>
      <c r="V649" s="1">
        <f t="shared" si="64"/>
        <v>1721.44</v>
      </c>
      <c r="W649" s="4">
        <f t="shared" si="65"/>
        <v>0.53</v>
      </c>
      <c r="X649" s="1" t="s">
        <v>92</v>
      </c>
      <c r="Y649" s="1" t="s">
        <v>40</v>
      </c>
      <c r="Z649" s="1" t="s">
        <v>41</v>
      </c>
      <c r="AA649" s="2">
        <v>45855</v>
      </c>
      <c r="AB649" s="1">
        <v>5</v>
      </c>
      <c r="AC649" s="9" t="s">
        <v>42</v>
      </c>
    </row>
    <row r="650" spans="1:29">
      <c r="A650" s="11" t="s">
        <v>1260</v>
      </c>
      <c r="B650" s="2">
        <v>45853</v>
      </c>
      <c r="C650" s="1">
        <v>2025</v>
      </c>
      <c r="D650" s="1" t="s">
        <v>1198</v>
      </c>
      <c r="E650" s="1" t="s">
        <v>1199</v>
      </c>
      <c r="F650" s="1" t="s">
        <v>167</v>
      </c>
      <c r="G650" s="1" t="s">
        <v>1261</v>
      </c>
      <c r="H650" s="1" t="s">
        <v>89</v>
      </c>
      <c r="I650" s="1" t="s">
        <v>60</v>
      </c>
      <c r="J650" s="1" t="s">
        <v>61</v>
      </c>
      <c r="K650" s="1" t="s">
        <v>62</v>
      </c>
      <c r="L650" s="1" t="s">
        <v>179</v>
      </c>
      <c r="M650" s="1" t="s">
        <v>201</v>
      </c>
      <c r="N650" s="1">
        <v>2</v>
      </c>
      <c r="O650" s="1">
        <v>820</v>
      </c>
      <c r="P650" s="1">
        <f t="shared" si="60"/>
        <v>1640</v>
      </c>
      <c r="Q650" s="1">
        <v>0</v>
      </c>
      <c r="R650" s="1">
        <f t="shared" si="61"/>
        <v>0</v>
      </c>
      <c r="S650" s="1">
        <f t="shared" si="62"/>
        <v>1640</v>
      </c>
      <c r="T650" s="1">
        <v>0.48</v>
      </c>
      <c r="U650" s="1">
        <f t="shared" si="63"/>
        <v>787.19999999999993</v>
      </c>
      <c r="V650" s="1">
        <f t="shared" si="64"/>
        <v>852.80000000000007</v>
      </c>
      <c r="W650" s="4">
        <f t="shared" si="65"/>
        <v>0.52</v>
      </c>
      <c r="X650" s="1" t="s">
        <v>50</v>
      </c>
      <c r="Y650" s="1" t="s">
        <v>72</v>
      </c>
      <c r="Z650" s="1" t="s">
        <v>41</v>
      </c>
      <c r="AA650" s="2">
        <v>45856</v>
      </c>
      <c r="AB650" s="1">
        <v>4</v>
      </c>
      <c r="AC650" s="9" t="s">
        <v>42</v>
      </c>
    </row>
    <row r="651" spans="1:29">
      <c r="A651" s="11" t="s">
        <v>1262</v>
      </c>
      <c r="B651" s="2">
        <v>45853</v>
      </c>
      <c r="C651" s="1">
        <v>2025</v>
      </c>
      <c r="D651" s="1" t="s">
        <v>1198</v>
      </c>
      <c r="E651" s="1" t="s">
        <v>1199</v>
      </c>
      <c r="F651" s="1" t="s">
        <v>167</v>
      </c>
      <c r="G651" s="1" t="s">
        <v>1080</v>
      </c>
      <c r="H651" s="1" t="s">
        <v>33</v>
      </c>
      <c r="I651" s="1" t="s">
        <v>116</v>
      </c>
      <c r="J651" s="1" t="s">
        <v>117</v>
      </c>
      <c r="K651" s="1" t="s">
        <v>118</v>
      </c>
      <c r="L651" s="1" t="s">
        <v>112</v>
      </c>
      <c r="M651" s="1" t="s">
        <v>113</v>
      </c>
      <c r="N651" s="1">
        <v>3</v>
      </c>
      <c r="O651" s="1">
        <v>52590</v>
      </c>
      <c r="P651" s="1">
        <f t="shared" si="60"/>
        <v>157770</v>
      </c>
      <c r="Q651" s="1">
        <v>25</v>
      </c>
      <c r="R651" s="1">
        <f t="shared" si="61"/>
        <v>39442.5</v>
      </c>
      <c r="S651" s="1">
        <f t="shared" si="62"/>
        <v>118327.5</v>
      </c>
      <c r="T651" s="1">
        <v>0.57999999999999996</v>
      </c>
      <c r="U651" s="1">
        <f t="shared" si="63"/>
        <v>68629.95</v>
      </c>
      <c r="V651" s="1">
        <f t="shared" si="64"/>
        <v>49697.55</v>
      </c>
      <c r="W651" s="4">
        <f t="shared" si="65"/>
        <v>0.42000000000000004</v>
      </c>
      <c r="X651" s="1" t="s">
        <v>65</v>
      </c>
      <c r="Y651" s="1" t="s">
        <v>81</v>
      </c>
      <c r="Z651" s="1" t="s">
        <v>41</v>
      </c>
      <c r="AA651" s="2">
        <v>45857</v>
      </c>
      <c r="AB651" s="1">
        <v>4</v>
      </c>
      <c r="AC651" s="9" t="s">
        <v>42</v>
      </c>
    </row>
    <row r="652" spans="1:29">
      <c r="A652" s="11" t="s">
        <v>1263</v>
      </c>
      <c r="B652" s="2">
        <v>45853</v>
      </c>
      <c r="C652" s="1">
        <v>2025</v>
      </c>
      <c r="D652" s="1" t="s">
        <v>1198</v>
      </c>
      <c r="E652" s="1" t="s">
        <v>1199</v>
      </c>
      <c r="F652" s="1" t="s">
        <v>167</v>
      </c>
      <c r="G652" s="1" t="s">
        <v>1264</v>
      </c>
      <c r="H652" s="1" t="s">
        <v>89</v>
      </c>
      <c r="I652" s="1" t="s">
        <v>355</v>
      </c>
      <c r="J652" s="1" t="s">
        <v>135</v>
      </c>
      <c r="K652" s="1" t="s">
        <v>36</v>
      </c>
      <c r="L652" s="1" t="s">
        <v>112</v>
      </c>
      <c r="M652" s="1" t="s">
        <v>136</v>
      </c>
      <c r="N652" s="1">
        <v>4</v>
      </c>
      <c r="O652" s="1">
        <v>8660</v>
      </c>
      <c r="P652" s="1">
        <f t="shared" si="60"/>
        <v>34640</v>
      </c>
      <c r="Q652" s="1">
        <v>30</v>
      </c>
      <c r="R652" s="1">
        <f t="shared" si="61"/>
        <v>10392</v>
      </c>
      <c r="S652" s="1">
        <f t="shared" si="62"/>
        <v>24248</v>
      </c>
      <c r="T652" s="1">
        <v>0.57999999999999996</v>
      </c>
      <c r="U652" s="1">
        <f t="shared" si="63"/>
        <v>14063.839999999998</v>
      </c>
      <c r="V652" s="1">
        <f t="shared" si="64"/>
        <v>10184.160000000002</v>
      </c>
      <c r="W652" s="4">
        <f t="shared" si="65"/>
        <v>0.4200000000000001</v>
      </c>
      <c r="X652" s="1" t="s">
        <v>92</v>
      </c>
      <c r="Y652" s="1" t="s">
        <v>81</v>
      </c>
      <c r="Z652" s="1" t="s">
        <v>41</v>
      </c>
      <c r="AA652" s="2">
        <v>45860</v>
      </c>
      <c r="AB652" s="1">
        <v>4</v>
      </c>
      <c r="AC652" s="9" t="s">
        <v>42</v>
      </c>
    </row>
    <row r="653" spans="1:29">
      <c r="A653" s="11" t="s">
        <v>1265</v>
      </c>
      <c r="B653" s="2">
        <v>45853</v>
      </c>
      <c r="C653" s="1">
        <v>2025</v>
      </c>
      <c r="D653" s="1" t="s">
        <v>1198</v>
      </c>
      <c r="E653" s="1" t="s">
        <v>1199</v>
      </c>
      <c r="F653" s="1" t="s">
        <v>167</v>
      </c>
      <c r="G653" s="1" t="s">
        <v>1266</v>
      </c>
      <c r="H653" s="1" t="s">
        <v>89</v>
      </c>
      <c r="I653" s="1" t="s">
        <v>591</v>
      </c>
      <c r="J653" s="1" t="s">
        <v>190</v>
      </c>
      <c r="K653" s="1" t="s">
        <v>48</v>
      </c>
      <c r="L653" s="1" t="s">
        <v>79</v>
      </c>
      <c r="M653" s="1" t="s">
        <v>545</v>
      </c>
      <c r="N653" s="1">
        <v>1</v>
      </c>
      <c r="O653" s="1">
        <v>4860</v>
      </c>
      <c r="P653" s="1">
        <f t="shared" si="60"/>
        <v>4860</v>
      </c>
      <c r="Q653" s="1">
        <v>0</v>
      </c>
      <c r="R653" s="1">
        <f t="shared" si="61"/>
        <v>0</v>
      </c>
      <c r="S653" s="1">
        <f t="shared" si="62"/>
        <v>4860</v>
      </c>
      <c r="T653" s="1">
        <v>0.45</v>
      </c>
      <c r="U653" s="1">
        <f t="shared" si="63"/>
        <v>2187</v>
      </c>
      <c r="V653" s="1">
        <f t="shared" si="64"/>
        <v>2673</v>
      </c>
      <c r="W653" s="4">
        <f t="shared" si="65"/>
        <v>0.55000000000000004</v>
      </c>
      <c r="X653" s="1" t="s">
        <v>65</v>
      </c>
      <c r="Y653" s="1" t="s">
        <v>57</v>
      </c>
      <c r="Z653" s="1" t="s">
        <v>41</v>
      </c>
      <c r="AA653" s="2">
        <v>45855</v>
      </c>
      <c r="AB653" s="1">
        <v>4</v>
      </c>
      <c r="AC653" s="9" t="s">
        <v>42</v>
      </c>
    </row>
    <row r="654" spans="1:29">
      <c r="A654" s="11" t="s">
        <v>1267</v>
      </c>
      <c r="B654" s="2">
        <v>45853</v>
      </c>
      <c r="C654" s="1">
        <v>2025</v>
      </c>
      <c r="D654" s="1" t="s">
        <v>1198</v>
      </c>
      <c r="E654" s="1" t="s">
        <v>1199</v>
      </c>
      <c r="F654" s="1" t="s">
        <v>167</v>
      </c>
      <c r="G654" s="1" t="s">
        <v>621</v>
      </c>
      <c r="H654" s="1" t="s">
        <v>89</v>
      </c>
      <c r="I654" s="1" t="s">
        <v>355</v>
      </c>
      <c r="J654" s="1" t="s">
        <v>135</v>
      </c>
      <c r="K654" s="1" t="s">
        <v>36</v>
      </c>
      <c r="L654" s="1" t="s">
        <v>37</v>
      </c>
      <c r="M654" s="1" t="s">
        <v>540</v>
      </c>
      <c r="N654" s="1">
        <v>2</v>
      </c>
      <c r="O654" s="1">
        <v>1360</v>
      </c>
      <c r="P654" s="1">
        <f t="shared" si="60"/>
        <v>2720</v>
      </c>
      <c r="Q654" s="1">
        <v>0</v>
      </c>
      <c r="R654" s="1">
        <f t="shared" si="61"/>
        <v>0</v>
      </c>
      <c r="S654" s="1">
        <f t="shared" si="62"/>
        <v>2720</v>
      </c>
      <c r="T654" s="1">
        <v>0.47</v>
      </c>
      <c r="U654" s="1">
        <f t="shared" si="63"/>
        <v>1278.3999999999999</v>
      </c>
      <c r="V654" s="1">
        <f t="shared" si="64"/>
        <v>1441.6000000000001</v>
      </c>
      <c r="W654" s="4">
        <f t="shared" si="65"/>
        <v>0.53</v>
      </c>
      <c r="X654" s="1" t="s">
        <v>147</v>
      </c>
      <c r="Y654" s="1" t="s">
        <v>57</v>
      </c>
      <c r="Z654" s="1" t="s">
        <v>41</v>
      </c>
      <c r="AA654" s="2">
        <v>45858</v>
      </c>
      <c r="AB654" s="1">
        <v>3</v>
      </c>
      <c r="AC654" s="9" t="s">
        <v>42</v>
      </c>
    </row>
    <row r="655" spans="1:29">
      <c r="A655" s="11" t="s">
        <v>1268</v>
      </c>
      <c r="B655" s="2">
        <v>45853</v>
      </c>
      <c r="C655" s="1">
        <v>2025</v>
      </c>
      <c r="D655" s="1" t="s">
        <v>1198</v>
      </c>
      <c r="E655" s="1" t="s">
        <v>1199</v>
      </c>
      <c r="F655" s="1" t="s">
        <v>167</v>
      </c>
      <c r="G655" s="1" t="s">
        <v>401</v>
      </c>
      <c r="H655" s="1" t="s">
        <v>89</v>
      </c>
      <c r="I655" s="1" t="s">
        <v>189</v>
      </c>
      <c r="J655" s="1" t="s">
        <v>190</v>
      </c>
      <c r="K655" s="1" t="s">
        <v>48</v>
      </c>
      <c r="L655" s="1" t="s">
        <v>112</v>
      </c>
      <c r="M655" s="1" t="s">
        <v>806</v>
      </c>
      <c r="N655" s="1">
        <v>3</v>
      </c>
      <c r="O655" s="1">
        <v>7600</v>
      </c>
      <c r="P655" s="1">
        <f t="shared" si="60"/>
        <v>22800</v>
      </c>
      <c r="Q655" s="1">
        <v>5</v>
      </c>
      <c r="R655" s="1">
        <f t="shared" si="61"/>
        <v>1140</v>
      </c>
      <c r="S655" s="1">
        <f t="shared" si="62"/>
        <v>21660</v>
      </c>
      <c r="T655" s="1">
        <v>0.57999999999999996</v>
      </c>
      <c r="U655" s="1">
        <f t="shared" si="63"/>
        <v>12562.8</v>
      </c>
      <c r="V655" s="1">
        <f t="shared" si="64"/>
        <v>9097.2000000000007</v>
      </c>
      <c r="W655" s="4">
        <f t="shared" si="65"/>
        <v>0.42000000000000004</v>
      </c>
      <c r="X655" s="1" t="s">
        <v>65</v>
      </c>
      <c r="Y655" s="1" t="s">
        <v>57</v>
      </c>
      <c r="Z655" s="1" t="s">
        <v>22</v>
      </c>
      <c r="AA655" s="1"/>
      <c r="AB655" s="1"/>
      <c r="AC655" s="9" t="s">
        <v>93</v>
      </c>
    </row>
    <row r="656" spans="1:29">
      <c r="A656" s="11" t="s">
        <v>1269</v>
      </c>
      <c r="B656" s="2">
        <v>45854</v>
      </c>
      <c r="C656" s="1">
        <v>2025</v>
      </c>
      <c r="D656" s="1" t="s">
        <v>1198</v>
      </c>
      <c r="E656" s="1" t="s">
        <v>1199</v>
      </c>
      <c r="F656" s="1" t="s">
        <v>31</v>
      </c>
      <c r="G656" s="1" t="s">
        <v>1270</v>
      </c>
      <c r="H656" s="1" t="s">
        <v>89</v>
      </c>
      <c r="I656" s="1" t="s">
        <v>594</v>
      </c>
      <c r="J656" s="1" t="s">
        <v>135</v>
      </c>
      <c r="K656" s="1" t="s">
        <v>36</v>
      </c>
      <c r="L656" s="1" t="s">
        <v>79</v>
      </c>
      <c r="M656" s="1" t="s">
        <v>131</v>
      </c>
      <c r="N656" s="1">
        <v>4</v>
      </c>
      <c r="O656" s="1">
        <v>1720</v>
      </c>
      <c r="P656" s="1">
        <f t="shared" si="60"/>
        <v>6880</v>
      </c>
      <c r="Q656" s="1">
        <v>30</v>
      </c>
      <c r="R656" s="1">
        <f t="shared" si="61"/>
        <v>2064</v>
      </c>
      <c r="S656" s="1">
        <f t="shared" si="62"/>
        <v>4816</v>
      </c>
      <c r="T656" s="1">
        <v>0.45</v>
      </c>
      <c r="U656" s="1">
        <f t="shared" si="63"/>
        <v>2167.2000000000003</v>
      </c>
      <c r="V656" s="1">
        <f t="shared" si="64"/>
        <v>2648.7999999999997</v>
      </c>
      <c r="W656" s="4">
        <f t="shared" si="65"/>
        <v>0.54999999999999993</v>
      </c>
      <c r="X656" s="1" t="s">
        <v>92</v>
      </c>
      <c r="Y656" s="1" t="s">
        <v>57</v>
      </c>
      <c r="Z656" s="1" t="s">
        <v>41</v>
      </c>
      <c r="AA656" s="2">
        <v>45859</v>
      </c>
      <c r="AB656" s="1">
        <v>5</v>
      </c>
      <c r="AC656" s="9" t="s">
        <v>42</v>
      </c>
    </row>
    <row r="657" spans="1:29">
      <c r="A657" s="11" t="s">
        <v>1271</v>
      </c>
      <c r="B657" s="2">
        <v>45854</v>
      </c>
      <c r="C657" s="1">
        <v>2025</v>
      </c>
      <c r="D657" s="1" t="s">
        <v>1198</v>
      </c>
      <c r="E657" s="1" t="s">
        <v>1199</v>
      </c>
      <c r="F657" s="1" t="s">
        <v>31</v>
      </c>
      <c r="G657" s="1" t="s">
        <v>1272</v>
      </c>
      <c r="H657" s="1" t="s">
        <v>33</v>
      </c>
      <c r="I657" s="1" t="s">
        <v>371</v>
      </c>
      <c r="J657" s="1" t="s">
        <v>265</v>
      </c>
      <c r="K657" s="1" t="s">
        <v>78</v>
      </c>
      <c r="L657" s="1" t="s">
        <v>96</v>
      </c>
      <c r="M657" s="1" t="s">
        <v>119</v>
      </c>
      <c r="N657" s="1">
        <v>2</v>
      </c>
      <c r="O657" s="1">
        <v>330</v>
      </c>
      <c r="P657" s="1">
        <f t="shared" si="60"/>
        <v>660</v>
      </c>
      <c r="Q657" s="1">
        <v>15</v>
      </c>
      <c r="R657" s="1">
        <f t="shared" si="61"/>
        <v>99</v>
      </c>
      <c r="S657" s="1">
        <f t="shared" si="62"/>
        <v>561</v>
      </c>
      <c r="T657" s="1">
        <v>0.62</v>
      </c>
      <c r="U657" s="1">
        <f t="shared" si="63"/>
        <v>347.82</v>
      </c>
      <c r="V657" s="1">
        <f t="shared" si="64"/>
        <v>213.18</v>
      </c>
      <c r="W657" s="4">
        <f t="shared" si="65"/>
        <v>0.38</v>
      </c>
      <c r="X657" s="1" t="s">
        <v>65</v>
      </c>
      <c r="Y657" s="1" t="s">
        <v>81</v>
      </c>
      <c r="Z657" s="1" t="s">
        <v>41</v>
      </c>
      <c r="AA657" s="2">
        <v>45860</v>
      </c>
      <c r="AB657" s="1">
        <v>5</v>
      </c>
      <c r="AC657" s="9" t="s">
        <v>42</v>
      </c>
    </row>
    <row r="658" spans="1:29">
      <c r="A658" s="11" t="s">
        <v>1273</v>
      </c>
      <c r="B658" s="2">
        <v>45854</v>
      </c>
      <c r="C658" s="1">
        <v>2025</v>
      </c>
      <c r="D658" s="1" t="s">
        <v>1198</v>
      </c>
      <c r="E658" s="1" t="s">
        <v>1199</v>
      </c>
      <c r="F658" s="1" t="s">
        <v>31</v>
      </c>
      <c r="G658" s="1" t="s">
        <v>1274</v>
      </c>
      <c r="H658" s="1" t="s">
        <v>33</v>
      </c>
      <c r="I658" s="1" t="s">
        <v>219</v>
      </c>
      <c r="J658" s="1" t="s">
        <v>220</v>
      </c>
      <c r="K658" s="1" t="s">
        <v>118</v>
      </c>
      <c r="L658" s="1" t="s">
        <v>150</v>
      </c>
      <c r="M658" s="1" t="s">
        <v>962</v>
      </c>
      <c r="N658" s="1">
        <v>3</v>
      </c>
      <c r="O658" s="1">
        <v>2970</v>
      </c>
      <c r="P658" s="1">
        <f t="shared" si="60"/>
        <v>8910</v>
      </c>
      <c r="Q658" s="1">
        <v>10</v>
      </c>
      <c r="R658" s="1">
        <f t="shared" si="61"/>
        <v>891</v>
      </c>
      <c r="S658" s="1">
        <f t="shared" si="62"/>
        <v>8019</v>
      </c>
      <c r="T658" s="1">
        <v>0.52</v>
      </c>
      <c r="U658" s="1">
        <f t="shared" si="63"/>
        <v>4169.88</v>
      </c>
      <c r="V658" s="1">
        <f t="shared" si="64"/>
        <v>3849.12</v>
      </c>
      <c r="W658" s="4">
        <f t="shared" si="65"/>
        <v>0.48</v>
      </c>
      <c r="X658" s="1" t="s">
        <v>50</v>
      </c>
      <c r="Y658" s="1" t="s">
        <v>72</v>
      </c>
      <c r="Z658" s="1" t="s">
        <v>120</v>
      </c>
      <c r="AA658" s="1"/>
      <c r="AB658" s="1"/>
      <c r="AC658" s="9" t="s">
        <v>42</v>
      </c>
    </row>
    <row r="659" spans="1:29">
      <c r="A659" s="11" t="s">
        <v>1275</v>
      </c>
      <c r="B659" s="2">
        <v>45854</v>
      </c>
      <c r="C659" s="1">
        <v>2025</v>
      </c>
      <c r="D659" s="1" t="s">
        <v>1198</v>
      </c>
      <c r="E659" s="1" t="s">
        <v>1199</v>
      </c>
      <c r="F659" s="1" t="s">
        <v>31</v>
      </c>
      <c r="G659" s="1" t="s">
        <v>489</v>
      </c>
      <c r="H659" s="1" t="s">
        <v>89</v>
      </c>
      <c r="I659" s="1" t="s">
        <v>189</v>
      </c>
      <c r="J659" s="1" t="s">
        <v>190</v>
      </c>
      <c r="K659" s="1" t="s">
        <v>48</v>
      </c>
      <c r="L659" s="1" t="s">
        <v>37</v>
      </c>
      <c r="M659" s="1" t="s">
        <v>49</v>
      </c>
      <c r="N659" s="1">
        <v>2</v>
      </c>
      <c r="O659" s="1">
        <v>2100</v>
      </c>
      <c r="P659" s="1">
        <f t="shared" si="60"/>
        <v>4200</v>
      </c>
      <c r="Q659" s="1">
        <v>30</v>
      </c>
      <c r="R659" s="1">
        <f t="shared" si="61"/>
        <v>1260</v>
      </c>
      <c r="S659" s="1">
        <f t="shared" si="62"/>
        <v>2940</v>
      </c>
      <c r="T659" s="1">
        <v>0.47</v>
      </c>
      <c r="U659" s="1">
        <f t="shared" si="63"/>
        <v>1381.8</v>
      </c>
      <c r="V659" s="1">
        <f t="shared" si="64"/>
        <v>1558.2</v>
      </c>
      <c r="W659" s="4">
        <f t="shared" si="65"/>
        <v>0.53</v>
      </c>
      <c r="X659" s="1" t="s">
        <v>147</v>
      </c>
      <c r="Y659" s="1" t="s">
        <v>40</v>
      </c>
      <c r="Z659" s="1" t="s">
        <v>41</v>
      </c>
      <c r="AA659" s="2">
        <v>45857</v>
      </c>
      <c r="AB659" s="1">
        <v>5</v>
      </c>
      <c r="AC659" s="9" t="s">
        <v>42</v>
      </c>
    </row>
    <row r="660" spans="1:29">
      <c r="A660" s="11" t="s">
        <v>1276</v>
      </c>
      <c r="B660" s="2">
        <v>45855</v>
      </c>
      <c r="C660" s="1">
        <v>2025</v>
      </c>
      <c r="D660" s="1" t="s">
        <v>1198</v>
      </c>
      <c r="E660" s="1" t="s">
        <v>1199</v>
      </c>
      <c r="F660" s="1" t="s">
        <v>44</v>
      </c>
      <c r="G660" s="1" t="s">
        <v>579</v>
      </c>
      <c r="H660" s="1" t="s">
        <v>33</v>
      </c>
      <c r="I660" s="1" t="s">
        <v>455</v>
      </c>
      <c r="J660" s="1" t="s">
        <v>102</v>
      </c>
      <c r="K660" s="1" t="s">
        <v>36</v>
      </c>
      <c r="L660" s="1" t="s">
        <v>150</v>
      </c>
      <c r="M660" s="1" t="s">
        <v>255</v>
      </c>
      <c r="N660" s="1">
        <v>3</v>
      </c>
      <c r="O660" s="1">
        <v>11240</v>
      </c>
      <c r="P660" s="1">
        <f t="shared" si="60"/>
        <v>33720</v>
      </c>
      <c r="Q660" s="1">
        <v>5</v>
      </c>
      <c r="R660" s="1">
        <f t="shared" si="61"/>
        <v>1686</v>
      </c>
      <c r="S660" s="1">
        <f t="shared" si="62"/>
        <v>32034</v>
      </c>
      <c r="T660" s="1">
        <v>0.52</v>
      </c>
      <c r="U660" s="1">
        <f t="shared" si="63"/>
        <v>16657.68</v>
      </c>
      <c r="V660" s="1">
        <f t="shared" si="64"/>
        <v>15376.32</v>
      </c>
      <c r="W660" s="4">
        <f t="shared" si="65"/>
        <v>0.48</v>
      </c>
      <c r="X660" s="1" t="s">
        <v>50</v>
      </c>
      <c r="Y660" s="1" t="s">
        <v>81</v>
      </c>
      <c r="Z660" s="1" t="s">
        <v>120</v>
      </c>
      <c r="AA660" s="1"/>
      <c r="AB660" s="1"/>
      <c r="AC660" s="9" t="s">
        <v>42</v>
      </c>
    </row>
    <row r="661" spans="1:29">
      <c r="A661" s="11" t="s">
        <v>1277</v>
      </c>
      <c r="B661" s="2">
        <v>45856</v>
      </c>
      <c r="C661" s="1">
        <v>2025</v>
      </c>
      <c r="D661" s="1" t="s">
        <v>1198</v>
      </c>
      <c r="E661" s="1" t="s">
        <v>1199</v>
      </c>
      <c r="F661" s="1" t="s">
        <v>74</v>
      </c>
      <c r="G661" s="1" t="s">
        <v>526</v>
      </c>
      <c r="H661" s="1" t="s">
        <v>33</v>
      </c>
      <c r="I661" s="1" t="s">
        <v>315</v>
      </c>
      <c r="J661" s="1" t="s">
        <v>316</v>
      </c>
      <c r="K661" s="1" t="s">
        <v>62</v>
      </c>
      <c r="L661" s="1" t="s">
        <v>85</v>
      </c>
      <c r="M661" s="1" t="s">
        <v>626</v>
      </c>
      <c r="N661" s="1">
        <v>3</v>
      </c>
      <c r="O661" s="1">
        <v>510</v>
      </c>
      <c r="P661" s="1">
        <f t="shared" si="60"/>
        <v>1530</v>
      </c>
      <c r="Q661" s="1">
        <v>30</v>
      </c>
      <c r="R661" s="1">
        <f t="shared" si="61"/>
        <v>459</v>
      </c>
      <c r="S661" s="1">
        <f t="shared" si="62"/>
        <v>1071</v>
      </c>
      <c r="T661" s="1">
        <v>0.5</v>
      </c>
      <c r="U661" s="1">
        <f t="shared" si="63"/>
        <v>535.5</v>
      </c>
      <c r="V661" s="1">
        <f t="shared" si="64"/>
        <v>535.5</v>
      </c>
      <c r="W661" s="4">
        <f t="shared" si="65"/>
        <v>0.5</v>
      </c>
      <c r="X661" s="1" t="s">
        <v>39</v>
      </c>
      <c r="Y661" s="1" t="s">
        <v>72</v>
      </c>
      <c r="Z661" s="1" t="s">
        <v>41</v>
      </c>
      <c r="AA661" s="2">
        <v>45857</v>
      </c>
      <c r="AB661" s="1">
        <v>4</v>
      </c>
      <c r="AC661" s="9" t="s">
        <v>42</v>
      </c>
    </row>
    <row r="662" spans="1:29">
      <c r="A662" s="11" t="s">
        <v>1278</v>
      </c>
      <c r="B662" s="2">
        <v>45856</v>
      </c>
      <c r="C662" s="1">
        <v>2025</v>
      </c>
      <c r="D662" s="1" t="s">
        <v>1198</v>
      </c>
      <c r="E662" s="1" t="s">
        <v>1199</v>
      </c>
      <c r="F662" s="1" t="s">
        <v>74</v>
      </c>
      <c r="G662" s="1" t="s">
        <v>539</v>
      </c>
      <c r="H662" s="1" t="s">
        <v>89</v>
      </c>
      <c r="I662" s="1" t="s">
        <v>84</v>
      </c>
      <c r="J662" s="1" t="s">
        <v>47</v>
      </c>
      <c r="K662" s="1" t="s">
        <v>48</v>
      </c>
      <c r="L662" s="1" t="s">
        <v>150</v>
      </c>
      <c r="M662" s="1" t="s">
        <v>151</v>
      </c>
      <c r="N662" s="1">
        <v>4</v>
      </c>
      <c r="O662" s="1">
        <v>2540</v>
      </c>
      <c r="P662" s="1">
        <f t="shared" si="60"/>
        <v>10160</v>
      </c>
      <c r="Q662" s="1">
        <v>10</v>
      </c>
      <c r="R662" s="1">
        <f t="shared" si="61"/>
        <v>1016</v>
      </c>
      <c r="S662" s="1">
        <f t="shared" si="62"/>
        <v>9144</v>
      </c>
      <c r="T662" s="1">
        <v>0.52</v>
      </c>
      <c r="U662" s="1">
        <f t="shared" si="63"/>
        <v>4754.88</v>
      </c>
      <c r="V662" s="1">
        <f t="shared" si="64"/>
        <v>4389.12</v>
      </c>
      <c r="W662" s="4">
        <f t="shared" si="65"/>
        <v>0.48</v>
      </c>
      <c r="X662" s="1" t="s">
        <v>56</v>
      </c>
      <c r="Y662" s="1" t="s">
        <v>81</v>
      </c>
      <c r="Z662" s="1" t="s">
        <v>41</v>
      </c>
      <c r="AA662" s="2">
        <v>45860</v>
      </c>
      <c r="AB662" s="1">
        <v>3</v>
      </c>
      <c r="AC662" s="9" t="s">
        <v>42</v>
      </c>
    </row>
    <row r="663" spans="1:29">
      <c r="A663" s="11" t="s">
        <v>1279</v>
      </c>
      <c r="B663" s="2">
        <v>45857</v>
      </c>
      <c r="C663" s="1">
        <v>2025</v>
      </c>
      <c r="D663" s="1" t="s">
        <v>1198</v>
      </c>
      <c r="E663" s="1" t="s">
        <v>1199</v>
      </c>
      <c r="F663" s="1" t="s">
        <v>99</v>
      </c>
      <c r="G663" s="1" t="s">
        <v>574</v>
      </c>
      <c r="H663" s="1" t="s">
        <v>89</v>
      </c>
      <c r="I663" s="1" t="s">
        <v>575</v>
      </c>
      <c r="J663" s="1" t="s">
        <v>316</v>
      </c>
      <c r="K663" s="1" t="s">
        <v>62</v>
      </c>
      <c r="L663" s="1" t="s">
        <v>79</v>
      </c>
      <c r="M663" s="1" t="s">
        <v>310</v>
      </c>
      <c r="N663" s="1">
        <v>1</v>
      </c>
      <c r="O663" s="1">
        <v>1070</v>
      </c>
      <c r="P663" s="1">
        <f t="shared" si="60"/>
        <v>1070</v>
      </c>
      <c r="Q663" s="1">
        <v>0</v>
      </c>
      <c r="R663" s="1">
        <f t="shared" si="61"/>
        <v>0</v>
      </c>
      <c r="S663" s="1">
        <f t="shared" si="62"/>
        <v>1070</v>
      </c>
      <c r="T663" s="1">
        <v>0.45</v>
      </c>
      <c r="U663" s="1">
        <f t="shared" si="63"/>
        <v>481.5</v>
      </c>
      <c r="V663" s="1">
        <f t="shared" si="64"/>
        <v>588.5</v>
      </c>
      <c r="W663" s="4">
        <f t="shared" si="65"/>
        <v>0.55000000000000004</v>
      </c>
      <c r="X663" s="1" t="s">
        <v>92</v>
      </c>
      <c r="Y663" s="1" t="s">
        <v>40</v>
      </c>
      <c r="Z663" s="1" t="s">
        <v>41</v>
      </c>
      <c r="AA663" s="2">
        <v>45861</v>
      </c>
      <c r="AB663" s="1">
        <v>5</v>
      </c>
      <c r="AC663" s="9" t="s">
        <v>42</v>
      </c>
    </row>
    <row r="664" spans="1:29">
      <c r="A664" s="11" t="s">
        <v>1280</v>
      </c>
      <c r="B664" s="2">
        <v>45857</v>
      </c>
      <c r="C664" s="1">
        <v>2025</v>
      </c>
      <c r="D664" s="1" t="s">
        <v>1198</v>
      </c>
      <c r="E664" s="1" t="s">
        <v>1199</v>
      </c>
      <c r="F664" s="1" t="s">
        <v>99</v>
      </c>
      <c r="G664" s="1" t="s">
        <v>910</v>
      </c>
      <c r="H664" s="1" t="s">
        <v>33</v>
      </c>
      <c r="I664" s="1" t="s">
        <v>177</v>
      </c>
      <c r="J664" s="1" t="s">
        <v>178</v>
      </c>
      <c r="K664" s="1" t="s">
        <v>48</v>
      </c>
      <c r="L664" s="1" t="s">
        <v>112</v>
      </c>
      <c r="M664" s="1" t="s">
        <v>806</v>
      </c>
      <c r="N664" s="1">
        <v>2</v>
      </c>
      <c r="O664" s="1">
        <v>29150</v>
      </c>
      <c r="P664" s="1">
        <f t="shared" si="60"/>
        <v>58300</v>
      </c>
      <c r="Q664" s="1">
        <v>10</v>
      </c>
      <c r="R664" s="1">
        <f t="shared" si="61"/>
        <v>5830</v>
      </c>
      <c r="S664" s="1">
        <f t="shared" si="62"/>
        <v>52470</v>
      </c>
      <c r="T664" s="1">
        <v>0.57999999999999996</v>
      </c>
      <c r="U664" s="1">
        <f t="shared" si="63"/>
        <v>30432.6</v>
      </c>
      <c r="V664" s="1">
        <f t="shared" si="64"/>
        <v>22037.4</v>
      </c>
      <c r="W664" s="4">
        <f t="shared" si="65"/>
        <v>0.42000000000000004</v>
      </c>
      <c r="X664" s="1" t="s">
        <v>92</v>
      </c>
      <c r="Y664" s="1" t="s">
        <v>57</v>
      </c>
      <c r="Z664" s="1" t="s">
        <v>41</v>
      </c>
      <c r="AA664" s="2">
        <v>45862</v>
      </c>
      <c r="AB664" s="1">
        <v>3</v>
      </c>
      <c r="AC664" s="9" t="s">
        <v>42</v>
      </c>
    </row>
    <row r="665" spans="1:29">
      <c r="A665" s="11" t="s">
        <v>1281</v>
      </c>
      <c r="B665" s="2">
        <v>45857</v>
      </c>
      <c r="C665" s="1">
        <v>2025</v>
      </c>
      <c r="D665" s="1" t="s">
        <v>1198</v>
      </c>
      <c r="E665" s="1" t="s">
        <v>1199</v>
      </c>
      <c r="F665" s="1" t="s">
        <v>99</v>
      </c>
      <c r="G665" s="1" t="s">
        <v>138</v>
      </c>
      <c r="H665" s="1" t="s">
        <v>33</v>
      </c>
      <c r="I665" s="1" t="s">
        <v>139</v>
      </c>
      <c r="J665" s="1" t="s">
        <v>77</v>
      </c>
      <c r="K665" s="1" t="s">
        <v>78</v>
      </c>
      <c r="L665" s="1" t="s">
        <v>150</v>
      </c>
      <c r="M665" s="1" t="s">
        <v>402</v>
      </c>
      <c r="N665" s="1">
        <v>3</v>
      </c>
      <c r="O665" s="1">
        <v>9360</v>
      </c>
      <c r="P665" s="1">
        <f t="shared" si="60"/>
        <v>28080</v>
      </c>
      <c r="Q665" s="1">
        <v>5</v>
      </c>
      <c r="R665" s="1">
        <f t="shared" si="61"/>
        <v>1404</v>
      </c>
      <c r="S665" s="1">
        <f t="shared" si="62"/>
        <v>26676</v>
      </c>
      <c r="T665" s="1">
        <v>0.52</v>
      </c>
      <c r="U665" s="1">
        <f t="shared" si="63"/>
        <v>13871.52</v>
      </c>
      <c r="V665" s="1">
        <f t="shared" si="64"/>
        <v>12804.48</v>
      </c>
      <c r="W665" s="4">
        <f t="shared" si="65"/>
        <v>0.48</v>
      </c>
      <c r="X665" s="1" t="s">
        <v>65</v>
      </c>
      <c r="Y665" s="1" t="s">
        <v>40</v>
      </c>
      <c r="Z665" s="1" t="s">
        <v>41</v>
      </c>
      <c r="AA665" s="2">
        <v>45862</v>
      </c>
      <c r="AB665" s="1">
        <v>4</v>
      </c>
      <c r="AC665" s="9" t="s">
        <v>42</v>
      </c>
    </row>
    <row r="666" spans="1:29">
      <c r="A666" s="11" t="s">
        <v>1282</v>
      </c>
      <c r="B666" s="2">
        <v>45857</v>
      </c>
      <c r="C666" s="1">
        <v>2025</v>
      </c>
      <c r="D666" s="1" t="s">
        <v>1198</v>
      </c>
      <c r="E666" s="1" t="s">
        <v>1199</v>
      </c>
      <c r="F666" s="1" t="s">
        <v>99</v>
      </c>
      <c r="G666" s="1" t="s">
        <v>374</v>
      </c>
      <c r="H666" s="1" t="s">
        <v>33</v>
      </c>
      <c r="I666" s="1" t="s">
        <v>107</v>
      </c>
      <c r="J666" s="1" t="s">
        <v>108</v>
      </c>
      <c r="K666" s="1" t="s">
        <v>62</v>
      </c>
      <c r="L666" s="1" t="s">
        <v>63</v>
      </c>
      <c r="M666" s="1" t="s">
        <v>367</v>
      </c>
      <c r="N666" s="1">
        <v>4</v>
      </c>
      <c r="O666" s="1">
        <v>1220</v>
      </c>
      <c r="P666" s="1">
        <f t="shared" si="60"/>
        <v>4880</v>
      </c>
      <c r="Q666" s="1">
        <v>25</v>
      </c>
      <c r="R666" s="1">
        <f t="shared" si="61"/>
        <v>1220</v>
      </c>
      <c r="S666" s="1">
        <f t="shared" si="62"/>
        <v>3660</v>
      </c>
      <c r="T666" s="1">
        <v>0.35</v>
      </c>
      <c r="U666" s="1">
        <f t="shared" si="63"/>
        <v>1281</v>
      </c>
      <c r="V666" s="1">
        <f t="shared" si="64"/>
        <v>2379</v>
      </c>
      <c r="W666" s="4">
        <f t="shared" si="65"/>
        <v>0.65</v>
      </c>
      <c r="X666" s="1" t="s">
        <v>39</v>
      </c>
      <c r="Y666" s="1" t="s">
        <v>81</v>
      </c>
      <c r="Z666" s="1" t="s">
        <v>66</v>
      </c>
      <c r="AA666" s="1"/>
      <c r="AB666" s="1"/>
      <c r="AC666" s="9" t="s">
        <v>42</v>
      </c>
    </row>
    <row r="667" spans="1:29">
      <c r="A667" s="11" t="s">
        <v>1283</v>
      </c>
      <c r="B667" s="2">
        <v>45858</v>
      </c>
      <c r="C667" s="1">
        <v>2025</v>
      </c>
      <c r="D667" s="1" t="s">
        <v>1198</v>
      </c>
      <c r="E667" s="1" t="s">
        <v>1199</v>
      </c>
      <c r="F667" s="1" t="s">
        <v>126</v>
      </c>
      <c r="G667" s="1" t="s">
        <v>1050</v>
      </c>
      <c r="H667" s="1" t="s">
        <v>33</v>
      </c>
      <c r="I667" s="1" t="s">
        <v>46</v>
      </c>
      <c r="J667" s="1" t="s">
        <v>47</v>
      </c>
      <c r="K667" s="1" t="s">
        <v>48</v>
      </c>
      <c r="L667" s="1" t="s">
        <v>96</v>
      </c>
      <c r="M667" s="1" t="s">
        <v>481</v>
      </c>
      <c r="N667" s="1">
        <v>5</v>
      </c>
      <c r="O667" s="1">
        <v>810</v>
      </c>
      <c r="P667" s="1">
        <f t="shared" si="60"/>
        <v>4050</v>
      </c>
      <c r="Q667" s="1">
        <v>0</v>
      </c>
      <c r="R667" s="1">
        <f t="shared" si="61"/>
        <v>0</v>
      </c>
      <c r="S667" s="1">
        <f t="shared" si="62"/>
        <v>4050</v>
      </c>
      <c r="T667" s="1">
        <v>0.62</v>
      </c>
      <c r="U667" s="1">
        <f t="shared" si="63"/>
        <v>2511</v>
      </c>
      <c r="V667" s="1">
        <f t="shared" si="64"/>
        <v>1539</v>
      </c>
      <c r="W667" s="4">
        <f t="shared" si="65"/>
        <v>0.38</v>
      </c>
      <c r="X667" s="1" t="s">
        <v>147</v>
      </c>
      <c r="Y667" s="1" t="s">
        <v>81</v>
      </c>
      <c r="Z667" s="1" t="s">
        <v>51</v>
      </c>
      <c r="AA667" s="2">
        <v>45859</v>
      </c>
      <c r="AB667" s="1"/>
      <c r="AC667" s="9" t="s">
        <v>42</v>
      </c>
    </row>
    <row r="668" spans="1:29">
      <c r="A668" s="11" t="s">
        <v>1284</v>
      </c>
      <c r="B668" s="2">
        <v>45858</v>
      </c>
      <c r="C668" s="1">
        <v>2025</v>
      </c>
      <c r="D668" s="1" t="s">
        <v>1198</v>
      </c>
      <c r="E668" s="1" t="s">
        <v>1199</v>
      </c>
      <c r="F668" s="1" t="s">
        <v>126</v>
      </c>
      <c r="G668" s="1" t="s">
        <v>672</v>
      </c>
      <c r="H668" s="1" t="s">
        <v>89</v>
      </c>
      <c r="I668" s="1" t="s">
        <v>169</v>
      </c>
      <c r="J668" s="1" t="s">
        <v>170</v>
      </c>
      <c r="K668" s="1" t="s">
        <v>130</v>
      </c>
      <c r="L668" s="1" t="s">
        <v>79</v>
      </c>
      <c r="M668" s="1" t="s">
        <v>184</v>
      </c>
      <c r="N668" s="1">
        <v>2</v>
      </c>
      <c r="O668" s="1">
        <v>3030</v>
      </c>
      <c r="P668" s="1">
        <f t="shared" si="60"/>
        <v>6060</v>
      </c>
      <c r="Q668" s="1">
        <v>0</v>
      </c>
      <c r="R668" s="1">
        <f t="shared" si="61"/>
        <v>0</v>
      </c>
      <c r="S668" s="1">
        <f t="shared" si="62"/>
        <v>6060</v>
      </c>
      <c r="T668" s="1">
        <v>0.45</v>
      </c>
      <c r="U668" s="1">
        <f t="shared" si="63"/>
        <v>2727</v>
      </c>
      <c r="V668" s="1">
        <f t="shared" si="64"/>
        <v>3333</v>
      </c>
      <c r="W668" s="4">
        <f t="shared" si="65"/>
        <v>0.55000000000000004</v>
      </c>
      <c r="X668" s="1" t="s">
        <v>92</v>
      </c>
      <c r="Y668" s="1" t="s">
        <v>81</v>
      </c>
      <c r="Z668" s="1" t="s">
        <v>41</v>
      </c>
      <c r="AA668" s="2">
        <v>45861</v>
      </c>
      <c r="AB668" s="1">
        <v>3</v>
      </c>
      <c r="AC668" s="9" t="s">
        <v>42</v>
      </c>
    </row>
    <row r="669" spans="1:29">
      <c r="A669" s="11" t="s">
        <v>1285</v>
      </c>
      <c r="B669" s="2">
        <v>45859</v>
      </c>
      <c r="C669" s="1">
        <v>2025</v>
      </c>
      <c r="D669" s="1" t="s">
        <v>1198</v>
      </c>
      <c r="E669" s="1" t="s">
        <v>1199</v>
      </c>
      <c r="F669" s="1" t="s">
        <v>142</v>
      </c>
      <c r="G669" s="1" t="s">
        <v>1286</v>
      </c>
      <c r="H669" s="1" t="s">
        <v>33</v>
      </c>
      <c r="I669" s="1" t="s">
        <v>594</v>
      </c>
      <c r="J669" s="1" t="s">
        <v>135</v>
      </c>
      <c r="K669" s="1" t="s">
        <v>36</v>
      </c>
      <c r="L669" s="1" t="s">
        <v>150</v>
      </c>
      <c r="M669" s="1" t="s">
        <v>294</v>
      </c>
      <c r="N669" s="1">
        <v>1</v>
      </c>
      <c r="O669" s="1">
        <v>560</v>
      </c>
      <c r="P669" s="1">
        <f t="shared" si="60"/>
        <v>560</v>
      </c>
      <c r="Q669" s="1">
        <v>10</v>
      </c>
      <c r="R669" s="1">
        <f t="shared" si="61"/>
        <v>56</v>
      </c>
      <c r="S669" s="1">
        <f t="shared" si="62"/>
        <v>504</v>
      </c>
      <c r="T669" s="1">
        <v>0.52</v>
      </c>
      <c r="U669" s="1">
        <f t="shared" si="63"/>
        <v>262.08</v>
      </c>
      <c r="V669" s="1">
        <f t="shared" si="64"/>
        <v>241.92000000000002</v>
      </c>
      <c r="W669" s="4">
        <f t="shared" si="65"/>
        <v>0.48000000000000004</v>
      </c>
      <c r="X669" s="1" t="s">
        <v>50</v>
      </c>
      <c r="Y669" s="1" t="s">
        <v>72</v>
      </c>
      <c r="Z669" s="1" t="s">
        <v>22</v>
      </c>
      <c r="AA669" s="1"/>
      <c r="AB669" s="1"/>
      <c r="AC669" s="9" t="s">
        <v>93</v>
      </c>
    </row>
    <row r="670" spans="1:29">
      <c r="A670" s="11" t="s">
        <v>1287</v>
      </c>
      <c r="B670" s="2">
        <v>45859</v>
      </c>
      <c r="C670" s="1">
        <v>2025</v>
      </c>
      <c r="D670" s="1" t="s">
        <v>1198</v>
      </c>
      <c r="E670" s="1" t="s">
        <v>1199</v>
      </c>
      <c r="F670" s="1" t="s">
        <v>142</v>
      </c>
      <c r="G670" s="1" t="s">
        <v>503</v>
      </c>
      <c r="H670" s="1" t="s">
        <v>89</v>
      </c>
      <c r="I670" s="1" t="s">
        <v>84</v>
      </c>
      <c r="J670" s="1" t="s">
        <v>47</v>
      </c>
      <c r="K670" s="1" t="s">
        <v>48</v>
      </c>
      <c r="L670" s="1" t="s">
        <v>112</v>
      </c>
      <c r="M670" s="1" t="s">
        <v>198</v>
      </c>
      <c r="N670" s="1">
        <v>4</v>
      </c>
      <c r="O670" s="1">
        <v>15330</v>
      </c>
      <c r="P670" s="1">
        <f t="shared" si="60"/>
        <v>61320</v>
      </c>
      <c r="Q670" s="1">
        <v>20</v>
      </c>
      <c r="R670" s="1">
        <f t="shared" si="61"/>
        <v>12264</v>
      </c>
      <c r="S670" s="1">
        <f t="shared" si="62"/>
        <v>49056</v>
      </c>
      <c r="T670" s="1">
        <v>0.57999999999999996</v>
      </c>
      <c r="U670" s="1">
        <f t="shared" si="63"/>
        <v>28452.48</v>
      </c>
      <c r="V670" s="1">
        <f t="shared" si="64"/>
        <v>20603.52</v>
      </c>
      <c r="W670" s="4">
        <f t="shared" si="65"/>
        <v>0.42</v>
      </c>
      <c r="X670" s="1" t="s">
        <v>50</v>
      </c>
      <c r="Y670" s="1" t="s">
        <v>81</v>
      </c>
      <c r="Z670" s="1" t="s">
        <v>41</v>
      </c>
      <c r="AA670" s="2">
        <v>45861</v>
      </c>
      <c r="AB670" s="1">
        <v>5</v>
      </c>
      <c r="AC670" s="9" t="s">
        <v>42</v>
      </c>
    </row>
    <row r="671" spans="1:29">
      <c r="A671" s="11" t="s">
        <v>1288</v>
      </c>
      <c r="B671" s="2">
        <v>45859</v>
      </c>
      <c r="C671" s="1">
        <v>2025</v>
      </c>
      <c r="D671" s="1" t="s">
        <v>1198</v>
      </c>
      <c r="E671" s="1" t="s">
        <v>1199</v>
      </c>
      <c r="F671" s="1" t="s">
        <v>142</v>
      </c>
      <c r="G671" s="1" t="s">
        <v>1289</v>
      </c>
      <c r="H671" s="1" t="s">
        <v>89</v>
      </c>
      <c r="I671" s="1" t="s">
        <v>90</v>
      </c>
      <c r="J671" s="1" t="s">
        <v>61</v>
      </c>
      <c r="K671" s="1" t="s">
        <v>62</v>
      </c>
      <c r="L671" s="1" t="s">
        <v>37</v>
      </c>
      <c r="M671" s="1" t="s">
        <v>458</v>
      </c>
      <c r="N671" s="1">
        <v>1</v>
      </c>
      <c r="O671" s="1">
        <v>2140</v>
      </c>
      <c r="P671" s="1">
        <f t="shared" si="60"/>
        <v>2140</v>
      </c>
      <c r="Q671" s="1">
        <v>0</v>
      </c>
      <c r="R671" s="1">
        <f t="shared" si="61"/>
        <v>0</v>
      </c>
      <c r="S671" s="1">
        <f t="shared" si="62"/>
        <v>2140</v>
      </c>
      <c r="T671" s="1">
        <v>0.47</v>
      </c>
      <c r="U671" s="1">
        <f t="shared" si="63"/>
        <v>1005.8</v>
      </c>
      <c r="V671" s="1">
        <f t="shared" si="64"/>
        <v>1134.2</v>
      </c>
      <c r="W671" s="4">
        <f t="shared" si="65"/>
        <v>0.53</v>
      </c>
      <c r="X671" s="1" t="s">
        <v>50</v>
      </c>
      <c r="Y671" s="1" t="s">
        <v>57</v>
      </c>
      <c r="Z671" s="1" t="s">
        <v>66</v>
      </c>
      <c r="AA671" s="1"/>
      <c r="AB671" s="1"/>
      <c r="AC671" s="9" t="s">
        <v>42</v>
      </c>
    </row>
    <row r="672" spans="1:29">
      <c r="A672" s="11" t="s">
        <v>1290</v>
      </c>
      <c r="B672" s="2">
        <v>45859</v>
      </c>
      <c r="C672" s="1">
        <v>2025</v>
      </c>
      <c r="D672" s="1" t="s">
        <v>1198</v>
      </c>
      <c r="E672" s="1" t="s">
        <v>1199</v>
      </c>
      <c r="F672" s="1" t="s">
        <v>142</v>
      </c>
      <c r="G672" s="1" t="s">
        <v>838</v>
      </c>
      <c r="H672" s="1" t="s">
        <v>33</v>
      </c>
      <c r="I672" s="1" t="s">
        <v>34</v>
      </c>
      <c r="J672" s="1" t="s">
        <v>35</v>
      </c>
      <c r="K672" s="1" t="s">
        <v>36</v>
      </c>
      <c r="L672" s="1" t="s">
        <v>63</v>
      </c>
      <c r="M672" s="1" t="s">
        <v>266</v>
      </c>
      <c r="N672" s="1">
        <v>4</v>
      </c>
      <c r="O672" s="1">
        <v>780</v>
      </c>
      <c r="P672" s="1">
        <f t="shared" si="60"/>
        <v>3120</v>
      </c>
      <c r="Q672" s="1">
        <v>0</v>
      </c>
      <c r="R672" s="1">
        <f t="shared" si="61"/>
        <v>0</v>
      </c>
      <c r="S672" s="1">
        <f t="shared" si="62"/>
        <v>3120</v>
      </c>
      <c r="T672" s="1">
        <v>0.35</v>
      </c>
      <c r="U672" s="1">
        <f t="shared" si="63"/>
        <v>1092</v>
      </c>
      <c r="V672" s="1">
        <f t="shared" si="64"/>
        <v>2028</v>
      </c>
      <c r="W672" s="4">
        <f t="shared" si="65"/>
        <v>0.65</v>
      </c>
      <c r="X672" s="1" t="s">
        <v>65</v>
      </c>
      <c r="Y672" s="1" t="s">
        <v>72</v>
      </c>
      <c r="Z672" s="1" t="s">
        <v>22</v>
      </c>
      <c r="AA672" s="1"/>
      <c r="AB672" s="1"/>
      <c r="AC672" s="9" t="s">
        <v>93</v>
      </c>
    </row>
    <row r="673" spans="1:29">
      <c r="A673" s="11" t="s">
        <v>1291</v>
      </c>
      <c r="B673" s="2">
        <v>45859</v>
      </c>
      <c r="C673" s="1">
        <v>2025</v>
      </c>
      <c r="D673" s="1" t="s">
        <v>1198</v>
      </c>
      <c r="E673" s="1" t="s">
        <v>1199</v>
      </c>
      <c r="F673" s="1" t="s">
        <v>142</v>
      </c>
      <c r="G673" s="1" t="s">
        <v>937</v>
      </c>
      <c r="H673" s="1" t="s">
        <v>89</v>
      </c>
      <c r="I673" s="1" t="s">
        <v>544</v>
      </c>
      <c r="J673" s="1" t="s">
        <v>70</v>
      </c>
      <c r="K673" s="1" t="s">
        <v>62</v>
      </c>
      <c r="L673" s="1" t="s">
        <v>85</v>
      </c>
      <c r="M673" s="1" t="s">
        <v>306</v>
      </c>
      <c r="N673" s="1">
        <v>3</v>
      </c>
      <c r="O673" s="1">
        <v>5620</v>
      </c>
      <c r="P673" s="1">
        <f t="shared" si="60"/>
        <v>16860</v>
      </c>
      <c r="Q673" s="1">
        <v>10</v>
      </c>
      <c r="R673" s="1">
        <f t="shared" si="61"/>
        <v>1686</v>
      </c>
      <c r="S673" s="1">
        <f t="shared" si="62"/>
        <v>15174</v>
      </c>
      <c r="T673" s="1">
        <v>0.5</v>
      </c>
      <c r="U673" s="1">
        <f t="shared" si="63"/>
        <v>7587</v>
      </c>
      <c r="V673" s="1">
        <f t="shared" si="64"/>
        <v>7587</v>
      </c>
      <c r="W673" s="4">
        <f t="shared" si="65"/>
        <v>0.5</v>
      </c>
      <c r="X673" s="1" t="s">
        <v>65</v>
      </c>
      <c r="Y673" s="1" t="s">
        <v>40</v>
      </c>
      <c r="Z673" s="1" t="s">
        <v>66</v>
      </c>
      <c r="AA673" s="1"/>
      <c r="AB673" s="1"/>
      <c r="AC673" s="9" t="s">
        <v>42</v>
      </c>
    </row>
    <row r="674" spans="1:29">
      <c r="A674" s="11" t="s">
        <v>1292</v>
      </c>
      <c r="B674" s="2">
        <v>45859</v>
      </c>
      <c r="C674" s="1">
        <v>2025</v>
      </c>
      <c r="D674" s="1" t="s">
        <v>1198</v>
      </c>
      <c r="E674" s="1" t="s">
        <v>1199</v>
      </c>
      <c r="F674" s="1" t="s">
        <v>142</v>
      </c>
      <c r="G674" s="1" t="s">
        <v>1293</v>
      </c>
      <c r="H674" s="1" t="s">
        <v>89</v>
      </c>
      <c r="I674" s="1" t="s">
        <v>60</v>
      </c>
      <c r="J674" s="1" t="s">
        <v>61</v>
      </c>
      <c r="K674" s="1" t="s">
        <v>62</v>
      </c>
      <c r="L674" s="1" t="s">
        <v>79</v>
      </c>
      <c r="M674" s="1" t="s">
        <v>545</v>
      </c>
      <c r="N674" s="1">
        <v>3</v>
      </c>
      <c r="O674" s="1">
        <v>2950</v>
      </c>
      <c r="P674" s="1">
        <f t="shared" si="60"/>
        <v>8850</v>
      </c>
      <c r="Q674" s="1">
        <v>0</v>
      </c>
      <c r="R674" s="1">
        <f t="shared" si="61"/>
        <v>0</v>
      </c>
      <c r="S674" s="1">
        <f t="shared" si="62"/>
        <v>8850</v>
      </c>
      <c r="T674" s="1">
        <v>0.45</v>
      </c>
      <c r="U674" s="1">
        <f t="shared" si="63"/>
        <v>3982.5</v>
      </c>
      <c r="V674" s="1">
        <f t="shared" si="64"/>
        <v>4867.5</v>
      </c>
      <c r="W674" s="4">
        <f t="shared" si="65"/>
        <v>0.55000000000000004</v>
      </c>
      <c r="X674" s="1" t="s">
        <v>56</v>
      </c>
      <c r="Y674" s="1" t="s">
        <v>57</v>
      </c>
      <c r="Z674" s="1" t="s">
        <v>51</v>
      </c>
      <c r="AA674" s="2">
        <v>45863</v>
      </c>
      <c r="AB674" s="1"/>
      <c r="AC674" s="9" t="s">
        <v>42</v>
      </c>
    </row>
    <row r="675" spans="1:29">
      <c r="A675" s="11" t="s">
        <v>1294</v>
      </c>
      <c r="B675" s="2">
        <v>45860</v>
      </c>
      <c r="C675" s="1">
        <v>2025</v>
      </c>
      <c r="D675" s="1" t="s">
        <v>1198</v>
      </c>
      <c r="E675" s="1" t="s">
        <v>1199</v>
      </c>
      <c r="F675" s="1" t="s">
        <v>167</v>
      </c>
      <c r="G675" s="1" t="s">
        <v>852</v>
      </c>
      <c r="H675" s="1" t="s">
        <v>89</v>
      </c>
      <c r="I675" s="1" t="s">
        <v>250</v>
      </c>
      <c r="J675" s="1" t="s">
        <v>251</v>
      </c>
      <c r="K675" s="1" t="s">
        <v>36</v>
      </c>
      <c r="L675" s="1" t="s">
        <v>112</v>
      </c>
      <c r="M675" s="1" t="s">
        <v>557</v>
      </c>
      <c r="N675" s="1">
        <v>3</v>
      </c>
      <c r="O675" s="1">
        <v>26430</v>
      </c>
      <c r="P675" s="1">
        <f t="shared" si="60"/>
        <v>79290</v>
      </c>
      <c r="Q675" s="1">
        <v>10</v>
      </c>
      <c r="R675" s="1">
        <f t="shared" si="61"/>
        <v>7929</v>
      </c>
      <c r="S675" s="1">
        <f t="shared" si="62"/>
        <v>71361</v>
      </c>
      <c r="T675" s="1">
        <v>0.57999999999999996</v>
      </c>
      <c r="U675" s="1">
        <f t="shared" si="63"/>
        <v>41389.379999999997</v>
      </c>
      <c r="V675" s="1">
        <f t="shared" si="64"/>
        <v>29971.620000000003</v>
      </c>
      <c r="W675" s="4">
        <f t="shared" si="65"/>
        <v>0.42000000000000004</v>
      </c>
      <c r="X675" s="1" t="s">
        <v>147</v>
      </c>
      <c r="Y675" s="1" t="s">
        <v>81</v>
      </c>
      <c r="Z675" s="1" t="s">
        <v>22</v>
      </c>
      <c r="AA675" s="1"/>
      <c r="AB675" s="1"/>
      <c r="AC675" s="9" t="s">
        <v>93</v>
      </c>
    </row>
    <row r="676" spans="1:29">
      <c r="A676" s="11" t="s">
        <v>1295</v>
      </c>
      <c r="B676" s="2">
        <v>45860</v>
      </c>
      <c r="C676" s="1">
        <v>2025</v>
      </c>
      <c r="D676" s="1" t="s">
        <v>1198</v>
      </c>
      <c r="E676" s="1" t="s">
        <v>1199</v>
      </c>
      <c r="F676" s="1" t="s">
        <v>167</v>
      </c>
      <c r="G676" s="1" t="s">
        <v>1296</v>
      </c>
      <c r="H676" s="1" t="s">
        <v>33</v>
      </c>
      <c r="I676" s="1" t="s">
        <v>291</v>
      </c>
      <c r="J676" s="1" t="s">
        <v>228</v>
      </c>
      <c r="K676" s="1" t="s">
        <v>78</v>
      </c>
      <c r="L676" s="1" t="s">
        <v>179</v>
      </c>
      <c r="M676" s="1" t="s">
        <v>208</v>
      </c>
      <c r="N676" s="1">
        <v>2</v>
      </c>
      <c r="O676" s="1">
        <v>8760</v>
      </c>
      <c r="P676" s="1">
        <f t="shared" si="60"/>
        <v>17520</v>
      </c>
      <c r="Q676" s="1">
        <v>0</v>
      </c>
      <c r="R676" s="1">
        <f t="shared" si="61"/>
        <v>0</v>
      </c>
      <c r="S676" s="1">
        <f t="shared" si="62"/>
        <v>17520</v>
      </c>
      <c r="T676" s="1">
        <v>0.48</v>
      </c>
      <c r="U676" s="1">
        <f t="shared" si="63"/>
        <v>8409.6</v>
      </c>
      <c r="V676" s="1">
        <f t="shared" si="64"/>
        <v>9110.4</v>
      </c>
      <c r="W676" s="4">
        <f t="shared" si="65"/>
        <v>0.52</v>
      </c>
      <c r="X676" s="1" t="s">
        <v>39</v>
      </c>
      <c r="Y676" s="1" t="s">
        <v>72</v>
      </c>
      <c r="Z676" s="1" t="s">
        <v>66</v>
      </c>
      <c r="AA676" s="1"/>
      <c r="AB676" s="1"/>
      <c r="AC676" s="9" t="s">
        <v>42</v>
      </c>
    </row>
    <row r="677" spans="1:29">
      <c r="A677" s="11" t="s">
        <v>1297</v>
      </c>
      <c r="B677" s="2">
        <v>45860</v>
      </c>
      <c r="C677" s="1">
        <v>2025</v>
      </c>
      <c r="D677" s="1" t="s">
        <v>1198</v>
      </c>
      <c r="E677" s="1" t="s">
        <v>1199</v>
      </c>
      <c r="F677" s="1" t="s">
        <v>167</v>
      </c>
      <c r="G677" s="1" t="s">
        <v>182</v>
      </c>
      <c r="H677" s="1" t="s">
        <v>89</v>
      </c>
      <c r="I677" s="1" t="s">
        <v>183</v>
      </c>
      <c r="J677" s="1" t="s">
        <v>102</v>
      </c>
      <c r="K677" s="1" t="s">
        <v>36</v>
      </c>
      <c r="L677" s="1" t="s">
        <v>85</v>
      </c>
      <c r="M677" s="1" t="s">
        <v>346</v>
      </c>
      <c r="N677" s="1">
        <v>5</v>
      </c>
      <c r="O677" s="1">
        <v>3680</v>
      </c>
      <c r="P677" s="1">
        <f t="shared" si="60"/>
        <v>18400</v>
      </c>
      <c r="Q677" s="1">
        <v>10</v>
      </c>
      <c r="R677" s="1">
        <f t="shared" si="61"/>
        <v>1840</v>
      </c>
      <c r="S677" s="1">
        <f t="shared" si="62"/>
        <v>16560</v>
      </c>
      <c r="T677" s="1">
        <v>0.5</v>
      </c>
      <c r="U677" s="1">
        <f t="shared" si="63"/>
        <v>8280</v>
      </c>
      <c r="V677" s="1">
        <f t="shared" si="64"/>
        <v>8280</v>
      </c>
      <c r="W677" s="4">
        <f t="shared" si="65"/>
        <v>0.5</v>
      </c>
      <c r="X677" s="1" t="s">
        <v>92</v>
      </c>
      <c r="Y677" s="1" t="s">
        <v>40</v>
      </c>
      <c r="Z677" s="1" t="s">
        <v>41</v>
      </c>
      <c r="AA677" s="2">
        <v>45864</v>
      </c>
      <c r="AB677" s="1">
        <v>4</v>
      </c>
      <c r="AC677" s="9" t="s">
        <v>42</v>
      </c>
    </row>
    <row r="678" spans="1:29">
      <c r="A678" s="11" t="s">
        <v>1298</v>
      </c>
      <c r="B678" s="2">
        <v>45860</v>
      </c>
      <c r="C678" s="1">
        <v>2025</v>
      </c>
      <c r="D678" s="1" t="s">
        <v>1198</v>
      </c>
      <c r="E678" s="1" t="s">
        <v>1199</v>
      </c>
      <c r="F678" s="1" t="s">
        <v>167</v>
      </c>
      <c r="G678" s="1" t="s">
        <v>1299</v>
      </c>
      <c r="H678" s="1" t="s">
        <v>33</v>
      </c>
      <c r="I678" s="1" t="s">
        <v>475</v>
      </c>
      <c r="J678" s="1" t="s">
        <v>435</v>
      </c>
      <c r="K678" s="1" t="s">
        <v>130</v>
      </c>
      <c r="L678" s="1" t="s">
        <v>63</v>
      </c>
      <c r="M678" s="1" t="s">
        <v>362</v>
      </c>
      <c r="N678" s="1">
        <v>5</v>
      </c>
      <c r="O678" s="1">
        <v>430</v>
      </c>
      <c r="P678" s="1">
        <f t="shared" si="60"/>
        <v>2150</v>
      </c>
      <c r="Q678" s="1">
        <v>25</v>
      </c>
      <c r="R678" s="1">
        <f t="shared" si="61"/>
        <v>537.5</v>
      </c>
      <c r="S678" s="1">
        <f t="shared" si="62"/>
        <v>1612.5</v>
      </c>
      <c r="T678" s="1">
        <v>0.35</v>
      </c>
      <c r="U678" s="1">
        <f t="shared" si="63"/>
        <v>564.375</v>
      </c>
      <c r="V678" s="1">
        <f t="shared" si="64"/>
        <v>1048.125</v>
      </c>
      <c r="W678" s="4">
        <f t="shared" si="65"/>
        <v>0.65</v>
      </c>
      <c r="X678" s="1" t="s">
        <v>65</v>
      </c>
      <c r="Y678" s="1" t="s">
        <v>81</v>
      </c>
      <c r="Z678" s="1" t="s">
        <v>41</v>
      </c>
      <c r="AA678" s="2">
        <v>45865</v>
      </c>
      <c r="AB678" s="1">
        <v>3</v>
      </c>
      <c r="AC678" s="9" t="s">
        <v>42</v>
      </c>
    </row>
    <row r="679" spans="1:29">
      <c r="A679" s="11" t="s">
        <v>1300</v>
      </c>
      <c r="B679" s="2">
        <v>45860</v>
      </c>
      <c r="C679" s="1">
        <v>2025</v>
      </c>
      <c r="D679" s="1" t="s">
        <v>1198</v>
      </c>
      <c r="E679" s="1" t="s">
        <v>1199</v>
      </c>
      <c r="F679" s="1" t="s">
        <v>167</v>
      </c>
      <c r="G679" s="1" t="s">
        <v>1301</v>
      </c>
      <c r="H679" s="1" t="s">
        <v>33</v>
      </c>
      <c r="I679" s="1" t="s">
        <v>258</v>
      </c>
      <c r="J679" s="1" t="s">
        <v>117</v>
      </c>
      <c r="K679" s="1" t="s">
        <v>118</v>
      </c>
      <c r="L679" s="1" t="s">
        <v>179</v>
      </c>
      <c r="M679" s="1" t="s">
        <v>247</v>
      </c>
      <c r="N679" s="1">
        <v>2</v>
      </c>
      <c r="O679" s="1">
        <v>870</v>
      </c>
      <c r="P679" s="1">
        <f t="shared" si="60"/>
        <v>1740</v>
      </c>
      <c r="Q679" s="1">
        <v>20</v>
      </c>
      <c r="R679" s="1">
        <f t="shared" si="61"/>
        <v>348</v>
      </c>
      <c r="S679" s="1">
        <f t="shared" si="62"/>
        <v>1392</v>
      </c>
      <c r="T679" s="1">
        <v>0.48</v>
      </c>
      <c r="U679" s="1">
        <f t="shared" si="63"/>
        <v>668.16</v>
      </c>
      <c r="V679" s="1">
        <f t="shared" si="64"/>
        <v>723.84</v>
      </c>
      <c r="W679" s="4">
        <f t="shared" si="65"/>
        <v>0.52</v>
      </c>
      <c r="X679" s="1" t="s">
        <v>147</v>
      </c>
      <c r="Y679" s="1" t="s">
        <v>72</v>
      </c>
      <c r="Z679" s="1" t="s">
        <v>41</v>
      </c>
      <c r="AA679" s="2">
        <v>45864</v>
      </c>
      <c r="AB679" s="1">
        <v>5</v>
      </c>
      <c r="AC679" s="9" t="s">
        <v>42</v>
      </c>
    </row>
    <row r="680" spans="1:29">
      <c r="A680" s="11" t="s">
        <v>1302</v>
      </c>
      <c r="B680" s="2">
        <v>45861</v>
      </c>
      <c r="C680" s="1">
        <v>2025</v>
      </c>
      <c r="D680" s="1" t="s">
        <v>1198</v>
      </c>
      <c r="E680" s="1" t="s">
        <v>1199</v>
      </c>
      <c r="F680" s="1" t="s">
        <v>31</v>
      </c>
      <c r="G680" s="1" t="s">
        <v>1080</v>
      </c>
      <c r="H680" s="1" t="s">
        <v>33</v>
      </c>
      <c r="I680" s="1" t="s">
        <v>116</v>
      </c>
      <c r="J680" s="1" t="s">
        <v>117</v>
      </c>
      <c r="K680" s="1" t="s">
        <v>118</v>
      </c>
      <c r="L680" s="1" t="s">
        <v>179</v>
      </c>
      <c r="M680" s="1" t="s">
        <v>180</v>
      </c>
      <c r="N680" s="1">
        <v>4</v>
      </c>
      <c r="O680" s="1">
        <v>6660</v>
      </c>
      <c r="P680" s="1">
        <f t="shared" si="60"/>
        <v>26640</v>
      </c>
      <c r="Q680" s="1">
        <v>30</v>
      </c>
      <c r="R680" s="1">
        <f t="shared" si="61"/>
        <v>7992</v>
      </c>
      <c r="S680" s="1">
        <f t="shared" si="62"/>
        <v>18648</v>
      </c>
      <c r="T680" s="1">
        <v>0.48</v>
      </c>
      <c r="U680" s="1">
        <f t="shared" si="63"/>
        <v>8951.0399999999991</v>
      </c>
      <c r="V680" s="1">
        <f t="shared" si="64"/>
        <v>9696.9600000000009</v>
      </c>
      <c r="W680" s="4">
        <f t="shared" si="65"/>
        <v>0.52</v>
      </c>
      <c r="X680" s="1" t="s">
        <v>104</v>
      </c>
      <c r="Y680" s="1" t="s">
        <v>57</v>
      </c>
      <c r="Z680" s="1" t="s">
        <v>41</v>
      </c>
      <c r="AA680" s="2">
        <v>45867</v>
      </c>
      <c r="AB680" s="1">
        <v>4</v>
      </c>
      <c r="AC680" s="9" t="s">
        <v>42</v>
      </c>
    </row>
    <row r="681" spans="1:29">
      <c r="A681" s="11" t="s">
        <v>1303</v>
      </c>
      <c r="B681" s="2">
        <v>45862</v>
      </c>
      <c r="C681" s="1">
        <v>2025</v>
      </c>
      <c r="D681" s="1" t="s">
        <v>1198</v>
      </c>
      <c r="E681" s="1" t="s">
        <v>1199</v>
      </c>
      <c r="F681" s="1" t="s">
        <v>44</v>
      </c>
      <c r="G681" s="1" t="s">
        <v>318</v>
      </c>
      <c r="H681" s="1" t="s">
        <v>89</v>
      </c>
      <c r="I681" s="1" t="s">
        <v>46</v>
      </c>
      <c r="J681" s="1" t="s">
        <v>47</v>
      </c>
      <c r="K681" s="1" t="s">
        <v>48</v>
      </c>
      <c r="L681" s="1" t="s">
        <v>96</v>
      </c>
      <c r="M681" s="1" t="s">
        <v>436</v>
      </c>
      <c r="N681" s="1">
        <v>4</v>
      </c>
      <c r="O681" s="1">
        <v>360</v>
      </c>
      <c r="P681" s="1">
        <f t="shared" si="60"/>
        <v>1440</v>
      </c>
      <c r="Q681" s="1">
        <v>0</v>
      </c>
      <c r="R681" s="1">
        <f t="shared" si="61"/>
        <v>0</v>
      </c>
      <c r="S681" s="1">
        <f t="shared" si="62"/>
        <v>1440</v>
      </c>
      <c r="T681" s="1">
        <v>0.62</v>
      </c>
      <c r="U681" s="1">
        <f t="shared" si="63"/>
        <v>892.8</v>
      </c>
      <c r="V681" s="1">
        <f t="shared" si="64"/>
        <v>547.20000000000005</v>
      </c>
      <c r="W681" s="4">
        <f t="shared" si="65"/>
        <v>0.38</v>
      </c>
      <c r="X681" s="1" t="s">
        <v>56</v>
      </c>
      <c r="Y681" s="1" t="s">
        <v>81</v>
      </c>
      <c r="Z681" s="1" t="s">
        <v>66</v>
      </c>
      <c r="AA681" s="1"/>
      <c r="AB681" s="1"/>
      <c r="AC681" s="9" t="s">
        <v>42</v>
      </c>
    </row>
    <row r="682" spans="1:29">
      <c r="A682" s="11" t="s">
        <v>1304</v>
      </c>
      <c r="B682" s="2">
        <v>45862</v>
      </c>
      <c r="C682" s="1">
        <v>2025</v>
      </c>
      <c r="D682" s="1" t="s">
        <v>1198</v>
      </c>
      <c r="E682" s="1" t="s">
        <v>1199</v>
      </c>
      <c r="F682" s="1" t="s">
        <v>44</v>
      </c>
      <c r="G682" s="1" t="s">
        <v>702</v>
      </c>
      <c r="H682" s="1" t="s">
        <v>89</v>
      </c>
      <c r="I682" s="1" t="s">
        <v>258</v>
      </c>
      <c r="J682" s="1" t="s">
        <v>117</v>
      </c>
      <c r="K682" s="1" t="s">
        <v>118</v>
      </c>
      <c r="L682" s="1" t="s">
        <v>79</v>
      </c>
      <c r="M682" s="1" t="s">
        <v>191</v>
      </c>
      <c r="N682" s="1">
        <v>5</v>
      </c>
      <c r="O682" s="1">
        <v>3680</v>
      </c>
      <c r="P682" s="1">
        <f t="shared" si="60"/>
        <v>18400</v>
      </c>
      <c r="Q682" s="1">
        <v>15</v>
      </c>
      <c r="R682" s="1">
        <f t="shared" si="61"/>
        <v>2760</v>
      </c>
      <c r="S682" s="1">
        <f t="shared" si="62"/>
        <v>15640</v>
      </c>
      <c r="T682" s="1">
        <v>0.45</v>
      </c>
      <c r="U682" s="1">
        <f t="shared" si="63"/>
        <v>7038</v>
      </c>
      <c r="V682" s="1">
        <f t="shared" si="64"/>
        <v>8602</v>
      </c>
      <c r="W682" s="4">
        <f t="shared" si="65"/>
        <v>0.55000000000000004</v>
      </c>
      <c r="X682" s="1" t="s">
        <v>39</v>
      </c>
      <c r="Y682" s="1" t="s">
        <v>40</v>
      </c>
      <c r="Z682" s="1" t="s">
        <v>66</v>
      </c>
      <c r="AA682" s="1"/>
      <c r="AB682" s="1"/>
      <c r="AC682" s="9" t="s">
        <v>42</v>
      </c>
    </row>
    <row r="683" spans="1:29">
      <c r="A683" s="11" t="s">
        <v>1305</v>
      </c>
      <c r="B683" s="2">
        <v>45862</v>
      </c>
      <c r="C683" s="1">
        <v>2025</v>
      </c>
      <c r="D683" s="1" t="s">
        <v>1198</v>
      </c>
      <c r="E683" s="1" t="s">
        <v>1199</v>
      </c>
      <c r="F683" s="1" t="s">
        <v>44</v>
      </c>
      <c r="G683" s="1" t="s">
        <v>885</v>
      </c>
      <c r="H683" s="1" t="s">
        <v>33</v>
      </c>
      <c r="I683" s="1" t="s">
        <v>371</v>
      </c>
      <c r="J683" s="1" t="s">
        <v>265</v>
      </c>
      <c r="K683" s="1" t="s">
        <v>78</v>
      </c>
      <c r="L683" s="1" t="s">
        <v>63</v>
      </c>
      <c r="M683" s="1" t="s">
        <v>160</v>
      </c>
      <c r="N683" s="1">
        <v>1</v>
      </c>
      <c r="O683" s="1">
        <v>1240</v>
      </c>
      <c r="P683" s="1">
        <f t="shared" si="60"/>
        <v>1240</v>
      </c>
      <c r="Q683" s="1">
        <v>10</v>
      </c>
      <c r="R683" s="1">
        <f t="shared" si="61"/>
        <v>124</v>
      </c>
      <c r="S683" s="1">
        <f t="shared" si="62"/>
        <v>1116</v>
      </c>
      <c r="T683" s="1">
        <v>0.35</v>
      </c>
      <c r="U683" s="1">
        <f t="shared" si="63"/>
        <v>390.59999999999997</v>
      </c>
      <c r="V683" s="1">
        <f t="shared" si="64"/>
        <v>725.40000000000009</v>
      </c>
      <c r="W683" s="4">
        <f t="shared" si="65"/>
        <v>0.65000000000000013</v>
      </c>
      <c r="X683" s="1" t="s">
        <v>65</v>
      </c>
      <c r="Y683" s="1" t="s">
        <v>81</v>
      </c>
      <c r="Z683" s="1" t="s">
        <v>66</v>
      </c>
      <c r="AA683" s="1"/>
      <c r="AB683" s="1"/>
      <c r="AC683" s="9" t="s">
        <v>42</v>
      </c>
    </row>
    <row r="684" spans="1:29">
      <c r="A684" s="11" t="s">
        <v>1306</v>
      </c>
      <c r="B684" s="2">
        <v>45862</v>
      </c>
      <c r="C684" s="1">
        <v>2025</v>
      </c>
      <c r="D684" s="1" t="s">
        <v>1198</v>
      </c>
      <c r="E684" s="1" t="s">
        <v>1199</v>
      </c>
      <c r="F684" s="1" t="s">
        <v>44</v>
      </c>
      <c r="G684" s="1" t="s">
        <v>679</v>
      </c>
      <c r="H684" s="1" t="s">
        <v>33</v>
      </c>
      <c r="I684" s="1" t="s">
        <v>371</v>
      </c>
      <c r="J684" s="1" t="s">
        <v>265</v>
      </c>
      <c r="K684" s="1" t="s">
        <v>78</v>
      </c>
      <c r="L684" s="1" t="s">
        <v>79</v>
      </c>
      <c r="M684" s="1" t="s">
        <v>388</v>
      </c>
      <c r="N684" s="1">
        <v>2</v>
      </c>
      <c r="O684" s="1">
        <v>3760</v>
      </c>
      <c r="P684" s="1">
        <f t="shared" si="60"/>
        <v>7520</v>
      </c>
      <c r="Q684" s="1">
        <v>0</v>
      </c>
      <c r="R684" s="1">
        <f t="shared" si="61"/>
        <v>0</v>
      </c>
      <c r="S684" s="1">
        <f t="shared" si="62"/>
        <v>7520</v>
      </c>
      <c r="T684" s="1">
        <v>0.45</v>
      </c>
      <c r="U684" s="1">
        <f t="shared" si="63"/>
        <v>3384</v>
      </c>
      <c r="V684" s="1">
        <f t="shared" si="64"/>
        <v>4136</v>
      </c>
      <c r="W684" s="4">
        <f t="shared" si="65"/>
        <v>0.55000000000000004</v>
      </c>
      <c r="X684" s="1" t="s">
        <v>39</v>
      </c>
      <c r="Y684" s="1" t="s">
        <v>72</v>
      </c>
      <c r="Z684" s="1" t="s">
        <v>41</v>
      </c>
      <c r="AA684" s="2">
        <v>45864</v>
      </c>
      <c r="AB684" s="1">
        <v>3</v>
      </c>
      <c r="AC684" s="9" t="s">
        <v>42</v>
      </c>
    </row>
    <row r="685" spans="1:29">
      <c r="A685" s="11" t="s">
        <v>1307</v>
      </c>
      <c r="B685" s="2">
        <v>45863</v>
      </c>
      <c r="C685" s="1">
        <v>2025</v>
      </c>
      <c r="D685" s="1" t="s">
        <v>1198</v>
      </c>
      <c r="E685" s="1" t="s">
        <v>1199</v>
      </c>
      <c r="F685" s="1" t="s">
        <v>74</v>
      </c>
      <c r="G685" s="1" t="s">
        <v>1308</v>
      </c>
      <c r="H685" s="1" t="s">
        <v>33</v>
      </c>
      <c r="I685" s="1" t="s">
        <v>551</v>
      </c>
      <c r="J685" s="1" t="s">
        <v>155</v>
      </c>
      <c r="K685" s="1" t="s">
        <v>48</v>
      </c>
      <c r="L685" s="1" t="s">
        <v>112</v>
      </c>
      <c r="M685" s="1" t="s">
        <v>450</v>
      </c>
      <c r="N685" s="1">
        <v>2</v>
      </c>
      <c r="O685" s="1">
        <v>52420</v>
      </c>
      <c r="P685" s="1">
        <f t="shared" si="60"/>
        <v>104840</v>
      </c>
      <c r="Q685" s="1">
        <v>25</v>
      </c>
      <c r="R685" s="1">
        <f t="shared" si="61"/>
        <v>26210</v>
      </c>
      <c r="S685" s="1">
        <f t="shared" si="62"/>
        <v>78630</v>
      </c>
      <c r="T685" s="1">
        <v>0.57999999999999996</v>
      </c>
      <c r="U685" s="1">
        <f t="shared" si="63"/>
        <v>45605.399999999994</v>
      </c>
      <c r="V685" s="1">
        <f t="shared" si="64"/>
        <v>33024.600000000006</v>
      </c>
      <c r="W685" s="4">
        <f t="shared" si="65"/>
        <v>0.4200000000000001</v>
      </c>
      <c r="X685" s="1" t="s">
        <v>147</v>
      </c>
      <c r="Y685" s="1" t="s">
        <v>40</v>
      </c>
      <c r="Z685" s="1" t="s">
        <v>41</v>
      </c>
      <c r="AA685" s="2">
        <v>45870</v>
      </c>
      <c r="AB685" s="1">
        <v>5</v>
      </c>
      <c r="AC685" s="9" t="s">
        <v>42</v>
      </c>
    </row>
    <row r="686" spans="1:29">
      <c r="A686" s="11" t="s">
        <v>1309</v>
      </c>
      <c r="B686" s="2">
        <v>45863</v>
      </c>
      <c r="C686" s="1">
        <v>2025</v>
      </c>
      <c r="D686" s="1" t="s">
        <v>1198</v>
      </c>
      <c r="E686" s="1" t="s">
        <v>1199</v>
      </c>
      <c r="F686" s="1" t="s">
        <v>74</v>
      </c>
      <c r="G686" s="1" t="s">
        <v>1213</v>
      </c>
      <c r="H686" s="1" t="s">
        <v>33</v>
      </c>
      <c r="I686" s="1" t="s">
        <v>575</v>
      </c>
      <c r="J686" s="1" t="s">
        <v>316</v>
      </c>
      <c r="K686" s="1" t="s">
        <v>62</v>
      </c>
      <c r="L686" s="1" t="s">
        <v>79</v>
      </c>
      <c r="M686" s="1" t="s">
        <v>545</v>
      </c>
      <c r="N686" s="1">
        <v>3</v>
      </c>
      <c r="O686" s="1">
        <v>3040</v>
      </c>
      <c r="P686" s="1">
        <f t="shared" si="60"/>
        <v>9120</v>
      </c>
      <c r="Q686" s="1">
        <v>0</v>
      </c>
      <c r="R686" s="1">
        <f t="shared" si="61"/>
        <v>0</v>
      </c>
      <c r="S686" s="1">
        <f t="shared" si="62"/>
        <v>9120</v>
      </c>
      <c r="T686" s="1">
        <v>0.45</v>
      </c>
      <c r="U686" s="1">
        <f t="shared" si="63"/>
        <v>4104</v>
      </c>
      <c r="V686" s="1">
        <f t="shared" si="64"/>
        <v>5016</v>
      </c>
      <c r="W686" s="4">
        <f t="shared" si="65"/>
        <v>0.55000000000000004</v>
      </c>
      <c r="X686" s="1" t="s">
        <v>50</v>
      </c>
      <c r="Y686" s="1" t="s">
        <v>72</v>
      </c>
      <c r="Z686" s="1" t="s">
        <v>22</v>
      </c>
      <c r="AA686" s="1"/>
      <c r="AB686" s="1"/>
      <c r="AC686" s="9" t="s">
        <v>93</v>
      </c>
    </row>
    <row r="687" spans="1:29">
      <c r="A687" s="11" t="s">
        <v>1310</v>
      </c>
      <c r="B687" s="2">
        <v>45864</v>
      </c>
      <c r="C687" s="1">
        <v>2025</v>
      </c>
      <c r="D687" s="1" t="s">
        <v>1198</v>
      </c>
      <c r="E687" s="1" t="s">
        <v>1199</v>
      </c>
      <c r="F687" s="1" t="s">
        <v>99</v>
      </c>
      <c r="G687" s="1" t="s">
        <v>823</v>
      </c>
      <c r="H687" s="1" t="s">
        <v>33</v>
      </c>
      <c r="I687" s="1" t="s">
        <v>355</v>
      </c>
      <c r="J687" s="1" t="s">
        <v>135</v>
      </c>
      <c r="K687" s="1" t="s">
        <v>36</v>
      </c>
      <c r="L687" s="1" t="s">
        <v>37</v>
      </c>
      <c r="M687" s="1" t="s">
        <v>49</v>
      </c>
      <c r="N687" s="1">
        <v>1</v>
      </c>
      <c r="O687" s="1">
        <v>3440</v>
      </c>
      <c r="P687" s="1">
        <f t="shared" si="60"/>
        <v>3440</v>
      </c>
      <c r="Q687" s="1">
        <v>0</v>
      </c>
      <c r="R687" s="1">
        <f t="shared" si="61"/>
        <v>0</v>
      </c>
      <c r="S687" s="1">
        <f t="shared" si="62"/>
        <v>3440</v>
      </c>
      <c r="T687" s="1">
        <v>0.47</v>
      </c>
      <c r="U687" s="1">
        <f t="shared" si="63"/>
        <v>1616.8</v>
      </c>
      <c r="V687" s="1">
        <f t="shared" si="64"/>
        <v>1823.2</v>
      </c>
      <c r="W687" s="4">
        <f t="shared" si="65"/>
        <v>0.53</v>
      </c>
      <c r="X687" s="1" t="s">
        <v>56</v>
      </c>
      <c r="Y687" s="1" t="s">
        <v>40</v>
      </c>
      <c r="Z687" s="1" t="s">
        <v>66</v>
      </c>
      <c r="AA687" s="1"/>
      <c r="AB687" s="1"/>
      <c r="AC687" s="9" t="s">
        <v>42</v>
      </c>
    </row>
    <row r="688" spans="1:29">
      <c r="A688" s="11" t="s">
        <v>1311</v>
      </c>
      <c r="B688" s="2">
        <v>45864</v>
      </c>
      <c r="C688" s="1">
        <v>2025</v>
      </c>
      <c r="D688" s="1" t="s">
        <v>1198</v>
      </c>
      <c r="E688" s="1" t="s">
        <v>1199</v>
      </c>
      <c r="F688" s="1" t="s">
        <v>99</v>
      </c>
      <c r="G688" s="1" t="s">
        <v>1312</v>
      </c>
      <c r="H688" s="1" t="s">
        <v>33</v>
      </c>
      <c r="I688" s="1" t="s">
        <v>291</v>
      </c>
      <c r="J688" s="1" t="s">
        <v>228</v>
      </c>
      <c r="K688" s="1" t="s">
        <v>78</v>
      </c>
      <c r="L688" s="1" t="s">
        <v>179</v>
      </c>
      <c r="M688" s="1" t="s">
        <v>243</v>
      </c>
      <c r="N688" s="1">
        <v>3</v>
      </c>
      <c r="O688" s="1">
        <v>6640</v>
      </c>
      <c r="P688" s="1">
        <f t="shared" si="60"/>
        <v>19920</v>
      </c>
      <c r="Q688" s="1">
        <v>25</v>
      </c>
      <c r="R688" s="1">
        <f t="shared" si="61"/>
        <v>4980</v>
      </c>
      <c r="S688" s="1">
        <f t="shared" si="62"/>
        <v>14940</v>
      </c>
      <c r="T688" s="1">
        <v>0.48</v>
      </c>
      <c r="U688" s="1">
        <f t="shared" si="63"/>
        <v>7171.2</v>
      </c>
      <c r="V688" s="1">
        <f t="shared" si="64"/>
        <v>7768.8</v>
      </c>
      <c r="W688" s="4">
        <f t="shared" si="65"/>
        <v>0.52</v>
      </c>
      <c r="X688" s="1" t="s">
        <v>92</v>
      </c>
      <c r="Y688" s="1" t="s">
        <v>81</v>
      </c>
      <c r="Z688" s="1" t="s">
        <v>41</v>
      </c>
      <c r="AA688" s="2">
        <v>45867</v>
      </c>
      <c r="AB688" s="1">
        <v>4</v>
      </c>
      <c r="AC688" s="9" t="s">
        <v>42</v>
      </c>
    </row>
    <row r="689" spans="1:29">
      <c r="A689" s="11" t="s">
        <v>1313</v>
      </c>
      <c r="B689" s="2">
        <v>45864</v>
      </c>
      <c r="C689" s="1">
        <v>2025</v>
      </c>
      <c r="D689" s="1" t="s">
        <v>1198</v>
      </c>
      <c r="E689" s="1" t="s">
        <v>1199</v>
      </c>
      <c r="F689" s="1" t="s">
        <v>99</v>
      </c>
      <c r="G689" s="1" t="s">
        <v>522</v>
      </c>
      <c r="H689" s="1" t="s">
        <v>33</v>
      </c>
      <c r="I689" s="1" t="s">
        <v>194</v>
      </c>
      <c r="J689" s="1" t="s">
        <v>108</v>
      </c>
      <c r="K689" s="1" t="s">
        <v>62</v>
      </c>
      <c r="L689" s="1" t="s">
        <v>96</v>
      </c>
      <c r="M689" s="1" t="s">
        <v>259</v>
      </c>
      <c r="N689" s="1">
        <v>5</v>
      </c>
      <c r="O689" s="1">
        <v>510</v>
      </c>
      <c r="P689" s="1">
        <f t="shared" si="60"/>
        <v>2550</v>
      </c>
      <c r="Q689" s="1">
        <v>0</v>
      </c>
      <c r="R689" s="1">
        <f t="shared" si="61"/>
        <v>0</v>
      </c>
      <c r="S689" s="1">
        <f t="shared" si="62"/>
        <v>2550</v>
      </c>
      <c r="T689" s="1">
        <v>0.62</v>
      </c>
      <c r="U689" s="1">
        <f t="shared" si="63"/>
        <v>1581</v>
      </c>
      <c r="V689" s="1">
        <f t="shared" si="64"/>
        <v>969</v>
      </c>
      <c r="W689" s="4">
        <f t="shared" si="65"/>
        <v>0.38</v>
      </c>
      <c r="X689" s="1" t="s">
        <v>147</v>
      </c>
      <c r="Y689" s="1" t="s">
        <v>57</v>
      </c>
      <c r="Z689" s="1" t="s">
        <v>41</v>
      </c>
      <c r="AA689" s="2">
        <v>45867</v>
      </c>
      <c r="AB689" s="1">
        <v>3</v>
      </c>
      <c r="AC689" s="9" t="s">
        <v>42</v>
      </c>
    </row>
    <row r="690" spans="1:29">
      <c r="A690" s="11" t="s">
        <v>1314</v>
      </c>
      <c r="B690" s="2">
        <v>45864</v>
      </c>
      <c r="C690" s="1">
        <v>2025</v>
      </c>
      <c r="D690" s="1" t="s">
        <v>1198</v>
      </c>
      <c r="E690" s="1" t="s">
        <v>1199</v>
      </c>
      <c r="F690" s="1" t="s">
        <v>99</v>
      </c>
      <c r="G690" s="1" t="s">
        <v>506</v>
      </c>
      <c r="H690" s="1" t="s">
        <v>33</v>
      </c>
      <c r="I690" s="1" t="s">
        <v>315</v>
      </c>
      <c r="J690" s="1" t="s">
        <v>316</v>
      </c>
      <c r="K690" s="1" t="s">
        <v>62</v>
      </c>
      <c r="L690" s="1" t="s">
        <v>179</v>
      </c>
      <c r="M690" s="1" t="s">
        <v>210</v>
      </c>
      <c r="N690" s="1">
        <v>5</v>
      </c>
      <c r="O690" s="1">
        <v>6220</v>
      </c>
      <c r="P690" s="1">
        <f t="shared" si="60"/>
        <v>31100</v>
      </c>
      <c r="Q690" s="1">
        <v>30</v>
      </c>
      <c r="R690" s="1">
        <f t="shared" si="61"/>
        <v>9330</v>
      </c>
      <c r="S690" s="1">
        <f t="shared" si="62"/>
        <v>21770</v>
      </c>
      <c r="T690" s="1">
        <v>0.48</v>
      </c>
      <c r="U690" s="1">
        <f t="shared" si="63"/>
        <v>10449.6</v>
      </c>
      <c r="V690" s="1">
        <f t="shared" si="64"/>
        <v>11320.4</v>
      </c>
      <c r="W690" s="4">
        <f t="shared" si="65"/>
        <v>0.52</v>
      </c>
      <c r="X690" s="1" t="s">
        <v>56</v>
      </c>
      <c r="Y690" s="1" t="s">
        <v>81</v>
      </c>
      <c r="Z690" s="1" t="s">
        <v>51</v>
      </c>
      <c r="AA690" s="2">
        <v>45865</v>
      </c>
      <c r="AB690" s="1"/>
      <c r="AC690" s="9" t="s">
        <v>42</v>
      </c>
    </row>
    <row r="691" spans="1:29">
      <c r="A691" s="11" t="s">
        <v>1315</v>
      </c>
      <c r="B691" s="2">
        <v>45865</v>
      </c>
      <c r="C691" s="1">
        <v>2025</v>
      </c>
      <c r="D691" s="1" t="s">
        <v>1198</v>
      </c>
      <c r="E691" s="1" t="s">
        <v>1199</v>
      </c>
      <c r="F691" s="1" t="s">
        <v>126</v>
      </c>
      <c r="G691" s="1" t="s">
        <v>961</v>
      </c>
      <c r="H691" s="1" t="s">
        <v>33</v>
      </c>
      <c r="I691" s="1" t="s">
        <v>116</v>
      </c>
      <c r="J691" s="1" t="s">
        <v>117</v>
      </c>
      <c r="K691" s="1" t="s">
        <v>118</v>
      </c>
      <c r="L691" s="1" t="s">
        <v>179</v>
      </c>
      <c r="M691" s="1" t="s">
        <v>201</v>
      </c>
      <c r="N691" s="1">
        <v>1</v>
      </c>
      <c r="O691" s="1">
        <v>850</v>
      </c>
      <c r="P691" s="1">
        <f t="shared" si="60"/>
        <v>850</v>
      </c>
      <c r="Q691" s="1">
        <v>0</v>
      </c>
      <c r="R691" s="1">
        <f t="shared" si="61"/>
        <v>0</v>
      </c>
      <c r="S691" s="1">
        <f t="shared" si="62"/>
        <v>850</v>
      </c>
      <c r="T691" s="1">
        <v>0.48</v>
      </c>
      <c r="U691" s="1">
        <f t="shared" si="63"/>
        <v>408</v>
      </c>
      <c r="V691" s="1">
        <f t="shared" si="64"/>
        <v>442</v>
      </c>
      <c r="W691" s="4">
        <f t="shared" si="65"/>
        <v>0.52</v>
      </c>
      <c r="X691" s="1" t="s">
        <v>104</v>
      </c>
      <c r="Y691" s="1" t="s">
        <v>40</v>
      </c>
      <c r="Z691" s="1" t="s">
        <v>66</v>
      </c>
      <c r="AA691" s="1"/>
      <c r="AB691" s="1"/>
      <c r="AC691" s="9" t="s">
        <v>42</v>
      </c>
    </row>
    <row r="692" spans="1:29">
      <c r="A692" s="11" t="s">
        <v>1316</v>
      </c>
      <c r="B692" s="2">
        <v>45865</v>
      </c>
      <c r="C692" s="1">
        <v>2025</v>
      </c>
      <c r="D692" s="1" t="s">
        <v>1198</v>
      </c>
      <c r="E692" s="1" t="s">
        <v>1199</v>
      </c>
      <c r="F692" s="1" t="s">
        <v>126</v>
      </c>
      <c r="G692" s="1" t="s">
        <v>320</v>
      </c>
      <c r="H692" s="1" t="s">
        <v>33</v>
      </c>
      <c r="I692" s="1" t="s">
        <v>315</v>
      </c>
      <c r="J692" s="1" t="s">
        <v>316</v>
      </c>
      <c r="K692" s="1" t="s">
        <v>62</v>
      </c>
      <c r="L692" s="1" t="s">
        <v>63</v>
      </c>
      <c r="M692" s="1" t="s">
        <v>337</v>
      </c>
      <c r="N692" s="1">
        <v>4</v>
      </c>
      <c r="O692" s="1">
        <v>1120</v>
      </c>
      <c r="P692" s="1">
        <f t="shared" si="60"/>
        <v>4480</v>
      </c>
      <c r="Q692" s="1">
        <v>25</v>
      </c>
      <c r="R692" s="1">
        <f t="shared" si="61"/>
        <v>1120</v>
      </c>
      <c r="S692" s="1">
        <f t="shared" si="62"/>
        <v>3360</v>
      </c>
      <c r="T692" s="1">
        <v>0.35</v>
      </c>
      <c r="U692" s="1">
        <f t="shared" si="63"/>
        <v>1176</v>
      </c>
      <c r="V692" s="1">
        <f t="shared" si="64"/>
        <v>2184</v>
      </c>
      <c r="W692" s="4">
        <f t="shared" si="65"/>
        <v>0.65</v>
      </c>
      <c r="X692" s="1" t="s">
        <v>56</v>
      </c>
      <c r="Y692" s="1" t="s">
        <v>81</v>
      </c>
      <c r="Z692" s="1" t="s">
        <v>41</v>
      </c>
      <c r="AA692" s="2">
        <v>45871</v>
      </c>
      <c r="AB692" s="1">
        <v>4</v>
      </c>
      <c r="AC692" s="9" t="s">
        <v>42</v>
      </c>
    </row>
    <row r="693" spans="1:29">
      <c r="A693" s="11" t="s">
        <v>1317</v>
      </c>
      <c r="B693" s="2">
        <v>45865</v>
      </c>
      <c r="C693" s="1">
        <v>2025</v>
      </c>
      <c r="D693" s="1" t="s">
        <v>1198</v>
      </c>
      <c r="E693" s="1" t="s">
        <v>1199</v>
      </c>
      <c r="F693" s="1" t="s">
        <v>126</v>
      </c>
      <c r="G693" s="1" t="s">
        <v>1318</v>
      </c>
      <c r="H693" s="1" t="s">
        <v>89</v>
      </c>
      <c r="I693" s="1" t="s">
        <v>163</v>
      </c>
      <c r="J693" s="1" t="s">
        <v>164</v>
      </c>
      <c r="K693" s="1" t="s">
        <v>130</v>
      </c>
      <c r="L693" s="1" t="s">
        <v>112</v>
      </c>
      <c r="M693" s="1" t="s">
        <v>340</v>
      </c>
      <c r="N693" s="1">
        <v>3</v>
      </c>
      <c r="O693" s="1">
        <v>36000</v>
      </c>
      <c r="P693" s="1">
        <f t="shared" si="60"/>
        <v>108000</v>
      </c>
      <c r="Q693" s="1">
        <v>20</v>
      </c>
      <c r="R693" s="1">
        <f t="shared" si="61"/>
        <v>21600</v>
      </c>
      <c r="S693" s="1">
        <f t="shared" si="62"/>
        <v>86400</v>
      </c>
      <c r="T693" s="1">
        <v>0.57999999999999996</v>
      </c>
      <c r="U693" s="1">
        <f t="shared" si="63"/>
        <v>50112</v>
      </c>
      <c r="V693" s="1">
        <f t="shared" si="64"/>
        <v>36288</v>
      </c>
      <c r="W693" s="4">
        <f t="shared" si="65"/>
        <v>0.42</v>
      </c>
      <c r="X693" s="1" t="s">
        <v>50</v>
      </c>
      <c r="Y693" s="1" t="s">
        <v>40</v>
      </c>
      <c r="Z693" s="1" t="s">
        <v>120</v>
      </c>
      <c r="AA693" s="1"/>
      <c r="AB693" s="1"/>
      <c r="AC693" s="9" t="s">
        <v>42</v>
      </c>
    </row>
    <row r="694" spans="1:29">
      <c r="A694" s="11" t="s">
        <v>1319</v>
      </c>
      <c r="B694" s="2">
        <v>45866</v>
      </c>
      <c r="C694" s="1">
        <v>2025</v>
      </c>
      <c r="D694" s="1" t="s">
        <v>1198</v>
      </c>
      <c r="E694" s="1" t="s">
        <v>1199</v>
      </c>
      <c r="F694" s="1" t="s">
        <v>142</v>
      </c>
      <c r="G694" s="1" t="s">
        <v>1320</v>
      </c>
      <c r="H694" s="1" t="s">
        <v>89</v>
      </c>
      <c r="I694" s="1" t="s">
        <v>76</v>
      </c>
      <c r="J694" s="1" t="s">
        <v>77</v>
      </c>
      <c r="K694" s="1" t="s">
        <v>78</v>
      </c>
      <c r="L694" s="1" t="s">
        <v>63</v>
      </c>
      <c r="M694" s="1" t="s">
        <v>367</v>
      </c>
      <c r="N694" s="1">
        <v>4</v>
      </c>
      <c r="O694" s="1">
        <v>1050</v>
      </c>
      <c r="P694" s="1">
        <f t="shared" si="60"/>
        <v>4200</v>
      </c>
      <c r="Q694" s="1">
        <v>30</v>
      </c>
      <c r="R694" s="1">
        <f t="shared" si="61"/>
        <v>1260</v>
      </c>
      <c r="S694" s="1">
        <f t="shared" si="62"/>
        <v>2940</v>
      </c>
      <c r="T694" s="1">
        <v>0.35</v>
      </c>
      <c r="U694" s="1">
        <f t="shared" si="63"/>
        <v>1029</v>
      </c>
      <c r="V694" s="1">
        <f t="shared" si="64"/>
        <v>1911</v>
      </c>
      <c r="W694" s="4">
        <f t="shared" si="65"/>
        <v>0.65</v>
      </c>
      <c r="X694" s="1" t="s">
        <v>147</v>
      </c>
      <c r="Y694" s="1" t="s">
        <v>40</v>
      </c>
      <c r="Z694" s="1" t="s">
        <v>41</v>
      </c>
      <c r="AA694" s="2">
        <v>45869</v>
      </c>
      <c r="AB694" s="1">
        <v>4</v>
      </c>
      <c r="AC694" s="9" t="s">
        <v>42</v>
      </c>
    </row>
    <row r="695" spans="1:29">
      <c r="A695" s="11" t="s">
        <v>1321</v>
      </c>
      <c r="B695" s="2">
        <v>45866</v>
      </c>
      <c r="C695" s="1">
        <v>2025</v>
      </c>
      <c r="D695" s="1" t="s">
        <v>1198</v>
      </c>
      <c r="E695" s="1" t="s">
        <v>1199</v>
      </c>
      <c r="F695" s="1" t="s">
        <v>142</v>
      </c>
      <c r="G695" s="1" t="s">
        <v>987</v>
      </c>
      <c r="H695" s="1" t="s">
        <v>33</v>
      </c>
      <c r="I695" s="1" t="s">
        <v>84</v>
      </c>
      <c r="J695" s="1" t="s">
        <v>47</v>
      </c>
      <c r="K695" s="1" t="s">
        <v>48</v>
      </c>
      <c r="L695" s="1" t="s">
        <v>85</v>
      </c>
      <c r="M695" s="1" t="s">
        <v>626</v>
      </c>
      <c r="N695" s="1">
        <v>2</v>
      </c>
      <c r="O695" s="1">
        <v>470</v>
      </c>
      <c r="P695" s="1">
        <f t="shared" si="60"/>
        <v>940</v>
      </c>
      <c r="Q695" s="1">
        <v>15</v>
      </c>
      <c r="R695" s="1">
        <f t="shared" si="61"/>
        <v>141</v>
      </c>
      <c r="S695" s="1">
        <f t="shared" si="62"/>
        <v>799</v>
      </c>
      <c r="T695" s="1">
        <v>0.5</v>
      </c>
      <c r="U695" s="1">
        <f t="shared" si="63"/>
        <v>399.5</v>
      </c>
      <c r="V695" s="1">
        <f t="shared" si="64"/>
        <v>399.5</v>
      </c>
      <c r="W695" s="4">
        <f t="shared" si="65"/>
        <v>0.5</v>
      </c>
      <c r="X695" s="1" t="s">
        <v>56</v>
      </c>
      <c r="Y695" s="1" t="s">
        <v>81</v>
      </c>
      <c r="Z695" s="1" t="s">
        <v>41</v>
      </c>
      <c r="AA695" s="2">
        <v>45869</v>
      </c>
      <c r="AB695" s="1">
        <v>5</v>
      </c>
      <c r="AC695" s="9" t="s">
        <v>42</v>
      </c>
    </row>
    <row r="696" spans="1:29">
      <c r="A696" s="11" t="s">
        <v>1322</v>
      </c>
      <c r="B696" s="2">
        <v>45867</v>
      </c>
      <c r="C696" s="1">
        <v>2025</v>
      </c>
      <c r="D696" s="1" t="s">
        <v>1198</v>
      </c>
      <c r="E696" s="1" t="s">
        <v>1199</v>
      </c>
      <c r="F696" s="1" t="s">
        <v>167</v>
      </c>
      <c r="G696" s="1" t="s">
        <v>1323</v>
      </c>
      <c r="H696" s="1" t="s">
        <v>33</v>
      </c>
      <c r="I696" s="1" t="s">
        <v>69</v>
      </c>
      <c r="J696" s="1" t="s">
        <v>70</v>
      </c>
      <c r="K696" s="1" t="s">
        <v>62</v>
      </c>
      <c r="L696" s="1" t="s">
        <v>79</v>
      </c>
      <c r="M696" s="1" t="s">
        <v>545</v>
      </c>
      <c r="N696" s="1">
        <v>3</v>
      </c>
      <c r="O696" s="1">
        <v>2800</v>
      </c>
      <c r="P696" s="1">
        <f t="shared" si="60"/>
        <v>8400</v>
      </c>
      <c r="Q696" s="1">
        <v>15</v>
      </c>
      <c r="R696" s="1">
        <f t="shared" si="61"/>
        <v>1260</v>
      </c>
      <c r="S696" s="1">
        <f t="shared" si="62"/>
        <v>7140</v>
      </c>
      <c r="T696" s="1">
        <v>0.45</v>
      </c>
      <c r="U696" s="1">
        <f t="shared" si="63"/>
        <v>3213</v>
      </c>
      <c r="V696" s="1">
        <f t="shared" si="64"/>
        <v>3927</v>
      </c>
      <c r="W696" s="4">
        <f t="shared" si="65"/>
        <v>0.55000000000000004</v>
      </c>
      <c r="X696" s="1" t="s">
        <v>56</v>
      </c>
      <c r="Y696" s="1" t="s">
        <v>40</v>
      </c>
      <c r="Z696" s="1" t="s">
        <v>41</v>
      </c>
      <c r="AA696" s="2">
        <v>45869</v>
      </c>
      <c r="AB696" s="1">
        <v>5</v>
      </c>
      <c r="AC696" s="9" t="s">
        <v>42</v>
      </c>
    </row>
    <row r="697" spans="1:29">
      <c r="A697" s="11" t="s">
        <v>1324</v>
      </c>
      <c r="B697" s="2">
        <v>45867</v>
      </c>
      <c r="C697" s="1">
        <v>2025</v>
      </c>
      <c r="D697" s="1" t="s">
        <v>1198</v>
      </c>
      <c r="E697" s="1" t="s">
        <v>1199</v>
      </c>
      <c r="F697" s="1" t="s">
        <v>167</v>
      </c>
      <c r="G697" s="1" t="s">
        <v>470</v>
      </c>
      <c r="H697" s="1" t="s">
        <v>33</v>
      </c>
      <c r="I697" s="1" t="s">
        <v>371</v>
      </c>
      <c r="J697" s="1" t="s">
        <v>265</v>
      </c>
      <c r="K697" s="1" t="s">
        <v>78</v>
      </c>
      <c r="L697" s="1" t="s">
        <v>112</v>
      </c>
      <c r="M697" s="1" t="s">
        <v>653</v>
      </c>
      <c r="N697" s="1">
        <v>5</v>
      </c>
      <c r="O697" s="1">
        <v>51440</v>
      </c>
      <c r="P697" s="1">
        <f t="shared" si="60"/>
        <v>257200</v>
      </c>
      <c r="Q697" s="1">
        <v>0</v>
      </c>
      <c r="R697" s="1">
        <f t="shared" si="61"/>
        <v>0</v>
      </c>
      <c r="S697" s="1">
        <f t="shared" si="62"/>
        <v>257200</v>
      </c>
      <c r="T697" s="1">
        <v>0.57999999999999996</v>
      </c>
      <c r="U697" s="1">
        <f t="shared" si="63"/>
        <v>149176</v>
      </c>
      <c r="V697" s="1">
        <f t="shared" si="64"/>
        <v>108024</v>
      </c>
      <c r="W697" s="4">
        <f t="shared" si="65"/>
        <v>0.42</v>
      </c>
      <c r="X697" s="1" t="s">
        <v>104</v>
      </c>
      <c r="Y697" s="1" t="s">
        <v>40</v>
      </c>
      <c r="Z697" s="1" t="s">
        <v>41</v>
      </c>
      <c r="AA697" s="2">
        <v>45874</v>
      </c>
      <c r="AB697" s="1">
        <v>5</v>
      </c>
      <c r="AC697" s="9" t="s">
        <v>42</v>
      </c>
    </row>
    <row r="698" spans="1:29">
      <c r="A698" s="11" t="s">
        <v>1325</v>
      </c>
      <c r="B698" s="2">
        <v>45867</v>
      </c>
      <c r="C698" s="1">
        <v>2025</v>
      </c>
      <c r="D698" s="1" t="s">
        <v>1198</v>
      </c>
      <c r="E698" s="1" t="s">
        <v>1199</v>
      </c>
      <c r="F698" s="1" t="s">
        <v>167</v>
      </c>
      <c r="G698" s="1" t="s">
        <v>719</v>
      </c>
      <c r="H698" s="1" t="s">
        <v>33</v>
      </c>
      <c r="I698" s="1" t="s">
        <v>359</v>
      </c>
      <c r="J698" s="1" t="s">
        <v>251</v>
      </c>
      <c r="K698" s="1" t="s">
        <v>36</v>
      </c>
      <c r="L698" s="1" t="s">
        <v>85</v>
      </c>
      <c r="M698" s="1" t="s">
        <v>156</v>
      </c>
      <c r="N698" s="1">
        <v>2</v>
      </c>
      <c r="O698" s="1">
        <v>4060</v>
      </c>
      <c r="P698" s="1">
        <f t="shared" si="60"/>
        <v>8120</v>
      </c>
      <c r="Q698" s="1">
        <v>5</v>
      </c>
      <c r="R698" s="1">
        <f t="shared" si="61"/>
        <v>406</v>
      </c>
      <c r="S698" s="1">
        <f t="shared" si="62"/>
        <v>7714</v>
      </c>
      <c r="T698" s="1">
        <v>0.5</v>
      </c>
      <c r="U698" s="1">
        <f t="shared" si="63"/>
        <v>3857</v>
      </c>
      <c r="V698" s="1">
        <f t="shared" si="64"/>
        <v>3857</v>
      </c>
      <c r="W698" s="4">
        <f t="shared" si="65"/>
        <v>0.5</v>
      </c>
      <c r="X698" s="1" t="s">
        <v>56</v>
      </c>
      <c r="Y698" s="1" t="s">
        <v>57</v>
      </c>
      <c r="Z698" s="1" t="s">
        <v>41</v>
      </c>
      <c r="AA698" s="2">
        <v>45870</v>
      </c>
      <c r="AB698" s="1">
        <v>5</v>
      </c>
      <c r="AC698" s="9" t="s">
        <v>42</v>
      </c>
    </row>
    <row r="699" spans="1:29">
      <c r="A699" s="11" t="s">
        <v>1326</v>
      </c>
      <c r="B699" s="2">
        <v>45869</v>
      </c>
      <c r="C699" s="1">
        <v>2025</v>
      </c>
      <c r="D699" s="1" t="s">
        <v>1198</v>
      </c>
      <c r="E699" s="1" t="s">
        <v>1199</v>
      </c>
      <c r="F699" s="1" t="s">
        <v>44</v>
      </c>
      <c r="G699" s="1" t="s">
        <v>898</v>
      </c>
      <c r="H699" s="1" t="s">
        <v>89</v>
      </c>
      <c r="I699" s="1" t="s">
        <v>128</v>
      </c>
      <c r="J699" s="1" t="s">
        <v>129</v>
      </c>
      <c r="K699" s="1" t="s">
        <v>130</v>
      </c>
      <c r="L699" s="1" t="s">
        <v>37</v>
      </c>
      <c r="M699" s="1" t="s">
        <v>103</v>
      </c>
      <c r="N699" s="1">
        <v>2</v>
      </c>
      <c r="O699" s="1">
        <v>5280</v>
      </c>
      <c r="P699" s="1">
        <f t="shared" si="60"/>
        <v>10560</v>
      </c>
      <c r="Q699" s="1">
        <v>30</v>
      </c>
      <c r="R699" s="1">
        <f t="shared" si="61"/>
        <v>3168</v>
      </c>
      <c r="S699" s="1">
        <f t="shared" si="62"/>
        <v>7392</v>
      </c>
      <c r="T699" s="1">
        <v>0.47</v>
      </c>
      <c r="U699" s="1">
        <f t="shared" si="63"/>
        <v>3474.24</v>
      </c>
      <c r="V699" s="1">
        <f t="shared" si="64"/>
        <v>3917.76</v>
      </c>
      <c r="W699" s="4">
        <f t="shared" si="65"/>
        <v>0.53</v>
      </c>
      <c r="X699" s="1" t="s">
        <v>56</v>
      </c>
      <c r="Y699" s="1" t="s">
        <v>72</v>
      </c>
      <c r="Z699" s="1" t="s">
        <v>66</v>
      </c>
      <c r="AA699" s="1"/>
      <c r="AB699" s="1"/>
      <c r="AC699" s="9" t="s">
        <v>42</v>
      </c>
    </row>
    <row r="700" spans="1:29">
      <c r="A700" s="11" t="s">
        <v>1327</v>
      </c>
      <c r="B700" s="2">
        <v>45869</v>
      </c>
      <c r="C700" s="1">
        <v>2025</v>
      </c>
      <c r="D700" s="1" t="s">
        <v>1198</v>
      </c>
      <c r="E700" s="1" t="s">
        <v>1199</v>
      </c>
      <c r="F700" s="1" t="s">
        <v>44</v>
      </c>
      <c r="G700" s="1" t="s">
        <v>322</v>
      </c>
      <c r="H700" s="1" t="s">
        <v>89</v>
      </c>
      <c r="I700" s="1" t="s">
        <v>169</v>
      </c>
      <c r="J700" s="1" t="s">
        <v>170</v>
      </c>
      <c r="K700" s="1" t="s">
        <v>130</v>
      </c>
      <c r="L700" s="1" t="s">
        <v>179</v>
      </c>
      <c r="M700" s="1" t="s">
        <v>210</v>
      </c>
      <c r="N700" s="1">
        <v>2</v>
      </c>
      <c r="O700" s="1">
        <v>5070</v>
      </c>
      <c r="P700" s="1">
        <f t="shared" si="60"/>
        <v>10140</v>
      </c>
      <c r="Q700" s="1">
        <v>0</v>
      </c>
      <c r="R700" s="1">
        <f t="shared" si="61"/>
        <v>0</v>
      </c>
      <c r="S700" s="1">
        <f t="shared" si="62"/>
        <v>10140</v>
      </c>
      <c r="T700" s="1">
        <v>0.48</v>
      </c>
      <c r="U700" s="1">
        <f t="shared" si="63"/>
        <v>4867.2</v>
      </c>
      <c r="V700" s="1">
        <f t="shared" si="64"/>
        <v>5272.8</v>
      </c>
      <c r="W700" s="4">
        <f t="shared" si="65"/>
        <v>0.52</v>
      </c>
      <c r="X700" s="1" t="s">
        <v>104</v>
      </c>
      <c r="Y700" s="1" t="s">
        <v>81</v>
      </c>
      <c r="Z700" s="1" t="s">
        <v>41</v>
      </c>
      <c r="AA700" s="2">
        <v>45872</v>
      </c>
      <c r="AB700" s="1">
        <v>5</v>
      </c>
      <c r="AC700" s="9" t="s">
        <v>42</v>
      </c>
    </row>
    <row r="701" spans="1:29">
      <c r="A701" s="11" t="s">
        <v>1328</v>
      </c>
      <c r="B701" s="2">
        <v>45869</v>
      </c>
      <c r="C701" s="1">
        <v>2025</v>
      </c>
      <c r="D701" s="1" t="s">
        <v>1198</v>
      </c>
      <c r="E701" s="1" t="s">
        <v>1199</v>
      </c>
      <c r="F701" s="1" t="s">
        <v>44</v>
      </c>
      <c r="G701" s="1" t="s">
        <v>257</v>
      </c>
      <c r="H701" s="1" t="s">
        <v>33</v>
      </c>
      <c r="I701" s="1" t="s">
        <v>258</v>
      </c>
      <c r="J701" s="1" t="s">
        <v>117</v>
      </c>
      <c r="K701" s="1" t="s">
        <v>118</v>
      </c>
      <c r="L701" s="1" t="s">
        <v>150</v>
      </c>
      <c r="M701" s="1" t="s">
        <v>402</v>
      </c>
      <c r="N701" s="1">
        <v>4</v>
      </c>
      <c r="O701" s="1">
        <v>10020</v>
      </c>
      <c r="P701" s="1">
        <f t="shared" si="60"/>
        <v>40080</v>
      </c>
      <c r="Q701" s="1">
        <v>30</v>
      </c>
      <c r="R701" s="1">
        <f t="shared" si="61"/>
        <v>12024</v>
      </c>
      <c r="S701" s="1">
        <f t="shared" si="62"/>
        <v>28056</v>
      </c>
      <c r="T701" s="1">
        <v>0.52</v>
      </c>
      <c r="U701" s="1">
        <f t="shared" si="63"/>
        <v>14589.12</v>
      </c>
      <c r="V701" s="1">
        <f t="shared" si="64"/>
        <v>13466.88</v>
      </c>
      <c r="W701" s="4">
        <f t="shared" si="65"/>
        <v>0.48</v>
      </c>
      <c r="X701" s="1" t="s">
        <v>50</v>
      </c>
      <c r="Y701" s="1" t="s">
        <v>40</v>
      </c>
      <c r="Z701" s="1" t="s">
        <v>120</v>
      </c>
      <c r="AA701" s="1"/>
      <c r="AB701" s="1"/>
      <c r="AC701" s="9" t="s">
        <v>42</v>
      </c>
    </row>
    <row r="702" spans="1:29">
      <c r="A702" s="11" t="s">
        <v>1329</v>
      </c>
      <c r="B702" s="2">
        <v>45870</v>
      </c>
      <c r="C702" s="1">
        <v>2025</v>
      </c>
      <c r="D702" s="1" t="s">
        <v>1330</v>
      </c>
      <c r="E702" s="1" t="s">
        <v>1199</v>
      </c>
      <c r="F702" s="1" t="s">
        <v>74</v>
      </c>
      <c r="G702" s="1" t="s">
        <v>1331</v>
      </c>
      <c r="H702" s="1" t="s">
        <v>33</v>
      </c>
      <c r="I702" s="1" t="s">
        <v>189</v>
      </c>
      <c r="J702" s="1" t="s">
        <v>190</v>
      </c>
      <c r="K702" s="1" t="s">
        <v>48</v>
      </c>
      <c r="L702" s="1" t="s">
        <v>37</v>
      </c>
      <c r="M702" s="1" t="s">
        <v>372</v>
      </c>
      <c r="N702" s="1">
        <v>5</v>
      </c>
      <c r="O702" s="1">
        <v>5420</v>
      </c>
      <c r="P702" s="1">
        <f t="shared" si="60"/>
        <v>27100</v>
      </c>
      <c r="Q702" s="1">
        <v>20</v>
      </c>
      <c r="R702" s="1">
        <f t="shared" si="61"/>
        <v>5420</v>
      </c>
      <c r="S702" s="1">
        <f t="shared" si="62"/>
        <v>21680</v>
      </c>
      <c r="T702" s="1">
        <v>0.47</v>
      </c>
      <c r="U702" s="1">
        <f t="shared" si="63"/>
        <v>10189.599999999999</v>
      </c>
      <c r="V702" s="1">
        <f t="shared" si="64"/>
        <v>11490.400000000001</v>
      </c>
      <c r="W702" s="4">
        <f t="shared" si="65"/>
        <v>0.53</v>
      </c>
      <c r="X702" s="1" t="s">
        <v>56</v>
      </c>
      <c r="Y702" s="1" t="s">
        <v>81</v>
      </c>
      <c r="Z702" s="1" t="s">
        <v>66</v>
      </c>
      <c r="AA702" s="1"/>
      <c r="AB702" s="1"/>
      <c r="AC702" s="9" t="s">
        <v>42</v>
      </c>
    </row>
    <row r="703" spans="1:29">
      <c r="A703" s="11" t="s">
        <v>1332</v>
      </c>
      <c r="B703" s="2">
        <v>45870</v>
      </c>
      <c r="C703" s="1">
        <v>2025</v>
      </c>
      <c r="D703" s="1" t="s">
        <v>1330</v>
      </c>
      <c r="E703" s="1" t="s">
        <v>1199</v>
      </c>
      <c r="F703" s="1" t="s">
        <v>74</v>
      </c>
      <c r="G703" s="1" t="s">
        <v>1333</v>
      </c>
      <c r="H703" s="1" t="s">
        <v>33</v>
      </c>
      <c r="I703" s="1" t="s">
        <v>144</v>
      </c>
      <c r="J703" s="1" t="s">
        <v>145</v>
      </c>
      <c r="K703" s="1" t="s">
        <v>130</v>
      </c>
      <c r="L703" s="1" t="s">
        <v>112</v>
      </c>
      <c r="M703" s="1" t="s">
        <v>450</v>
      </c>
      <c r="N703" s="1">
        <v>1</v>
      </c>
      <c r="O703" s="1">
        <v>20070</v>
      </c>
      <c r="P703" s="1">
        <f t="shared" si="60"/>
        <v>20070</v>
      </c>
      <c r="Q703" s="1">
        <v>10</v>
      </c>
      <c r="R703" s="1">
        <f t="shared" si="61"/>
        <v>2007</v>
      </c>
      <c r="S703" s="1">
        <f t="shared" si="62"/>
        <v>18063</v>
      </c>
      <c r="T703" s="1">
        <v>0.57999999999999996</v>
      </c>
      <c r="U703" s="1">
        <f t="shared" si="63"/>
        <v>10476.539999999999</v>
      </c>
      <c r="V703" s="1">
        <f t="shared" si="64"/>
        <v>7586.4600000000009</v>
      </c>
      <c r="W703" s="4">
        <f t="shared" si="65"/>
        <v>0.42000000000000004</v>
      </c>
      <c r="X703" s="1" t="s">
        <v>104</v>
      </c>
      <c r="Y703" s="1" t="s">
        <v>72</v>
      </c>
      <c r="Z703" s="1" t="s">
        <v>51</v>
      </c>
      <c r="AA703" s="2">
        <v>45871</v>
      </c>
      <c r="AB703" s="1"/>
      <c r="AC703" s="9" t="s">
        <v>42</v>
      </c>
    </row>
    <row r="704" spans="1:29">
      <c r="A704" s="11" t="s">
        <v>1334</v>
      </c>
      <c r="B704" s="2">
        <v>45870</v>
      </c>
      <c r="C704" s="1">
        <v>2025</v>
      </c>
      <c r="D704" s="1" t="s">
        <v>1330</v>
      </c>
      <c r="E704" s="1" t="s">
        <v>1199</v>
      </c>
      <c r="F704" s="1" t="s">
        <v>74</v>
      </c>
      <c r="G704" s="1" t="s">
        <v>1335</v>
      </c>
      <c r="H704" s="1" t="s">
        <v>89</v>
      </c>
      <c r="I704" s="1" t="s">
        <v>177</v>
      </c>
      <c r="J704" s="1" t="s">
        <v>178</v>
      </c>
      <c r="K704" s="1" t="s">
        <v>48</v>
      </c>
      <c r="L704" s="1" t="s">
        <v>63</v>
      </c>
      <c r="M704" s="1" t="s">
        <v>367</v>
      </c>
      <c r="N704" s="1">
        <v>4</v>
      </c>
      <c r="O704" s="1">
        <v>810</v>
      </c>
      <c r="P704" s="1">
        <f t="shared" si="60"/>
        <v>3240</v>
      </c>
      <c r="Q704" s="1">
        <v>30</v>
      </c>
      <c r="R704" s="1">
        <f t="shared" si="61"/>
        <v>972</v>
      </c>
      <c r="S704" s="1">
        <f t="shared" si="62"/>
        <v>2268</v>
      </c>
      <c r="T704" s="1">
        <v>0.35</v>
      </c>
      <c r="U704" s="1">
        <f t="shared" si="63"/>
        <v>793.8</v>
      </c>
      <c r="V704" s="1">
        <f t="shared" si="64"/>
        <v>1474.2</v>
      </c>
      <c r="W704" s="4">
        <f t="shared" si="65"/>
        <v>0.65</v>
      </c>
      <c r="X704" s="1" t="s">
        <v>65</v>
      </c>
      <c r="Y704" s="1" t="s">
        <v>57</v>
      </c>
      <c r="Z704" s="1" t="s">
        <v>41</v>
      </c>
      <c r="AA704" s="2">
        <v>45877</v>
      </c>
      <c r="AB704" s="1">
        <v>4</v>
      </c>
      <c r="AC704" s="9" t="s">
        <v>42</v>
      </c>
    </row>
    <row r="705" spans="1:29">
      <c r="A705" s="11" t="s">
        <v>1336</v>
      </c>
      <c r="B705" s="2">
        <v>45871</v>
      </c>
      <c r="C705" s="1">
        <v>2025</v>
      </c>
      <c r="D705" s="1" t="s">
        <v>1330</v>
      </c>
      <c r="E705" s="1" t="s">
        <v>1199</v>
      </c>
      <c r="F705" s="1" t="s">
        <v>99</v>
      </c>
      <c r="G705" s="1" t="s">
        <v>843</v>
      </c>
      <c r="H705" s="1" t="s">
        <v>89</v>
      </c>
      <c r="I705" s="1" t="s">
        <v>154</v>
      </c>
      <c r="J705" s="1" t="s">
        <v>155</v>
      </c>
      <c r="K705" s="1" t="s">
        <v>48</v>
      </c>
      <c r="L705" s="1" t="s">
        <v>179</v>
      </c>
      <c r="M705" s="1" t="s">
        <v>406</v>
      </c>
      <c r="N705" s="1">
        <v>4</v>
      </c>
      <c r="O705" s="1">
        <v>3100</v>
      </c>
      <c r="P705" s="1">
        <f t="shared" si="60"/>
        <v>12400</v>
      </c>
      <c r="Q705" s="1">
        <v>10</v>
      </c>
      <c r="R705" s="1">
        <f t="shared" si="61"/>
        <v>1240</v>
      </c>
      <c r="S705" s="1">
        <f t="shared" si="62"/>
        <v>11160</v>
      </c>
      <c r="T705" s="1">
        <v>0.48</v>
      </c>
      <c r="U705" s="1">
        <f t="shared" si="63"/>
        <v>5356.8</v>
      </c>
      <c r="V705" s="1">
        <f t="shared" si="64"/>
        <v>5803.2</v>
      </c>
      <c r="W705" s="4">
        <f t="shared" si="65"/>
        <v>0.52</v>
      </c>
      <c r="X705" s="1" t="s">
        <v>65</v>
      </c>
      <c r="Y705" s="1" t="s">
        <v>57</v>
      </c>
      <c r="Z705" s="1" t="s">
        <v>51</v>
      </c>
      <c r="AA705" s="2">
        <v>45875</v>
      </c>
      <c r="AB705" s="1"/>
      <c r="AC705" s="9" t="s">
        <v>42</v>
      </c>
    </row>
    <row r="706" spans="1:29">
      <c r="A706" s="11" t="s">
        <v>1337</v>
      </c>
      <c r="B706" s="2">
        <v>45871</v>
      </c>
      <c r="C706" s="1">
        <v>2025</v>
      </c>
      <c r="D706" s="1" t="s">
        <v>1330</v>
      </c>
      <c r="E706" s="1" t="s">
        <v>1199</v>
      </c>
      <c r="F706" s="1" t="s">
        <v>99</v>
      </c>
      <c r="G706" s="1" t="s">
        <v>312</v>
      </c>
      <c r="H706" s="1" t="s">
        <v>89</v>
      </c>
      <c r="I706" s="1" t="s">
        <v>116</v>
      </c>
      <c r="J706" s="1" t="s">
        <v>117</v>
      </c>
      <c r="K706" s="1" t="s">
        <v>118</v>
      </c>
      <c r="L706" s="1" t="s">
        <v>150</v>
      </c>
      <c r="M706" s="1" t="s">
        <v>278</v>
      </c>
      <c r="N706" s="1">
        <v>3</v>
      </c>
      <c r="O706" s="1">
        <v>11510</v>
      </c>
      <c r="P706" s="1">
        <f t="shared" si="60"/>
        <v>34530</v>
      </c>
      <c r="Q706" s="1">
        <v>30</v>
      </c>
      <c r="R706" s="1">
        <f t="shared" si="61"/>
        <v>10359</v>
      </c>
      <c r="S706" s="1">
        <f t="shared" si="62"/>
        <v>24171</v>
      </c>
      <c r="T706" s="1">
        <v>0.52</v>
      </c>
      <c r="U706" s="1">
        <f t="shared" si="63"/>
        <v>12568.92</v>
      </c>
      <c r="V706" s="1">
        <f t="shared" si="64"/>
        <v>11602.08</v>
      </c>
      <c r="W706" s="4">
        <f t="shared" si="65"/>
        <v>0.48</v>
      </c>
      <c r="X706" s="1" t="s">
        <v>56</v>
      </c>
      <c r="Y706" s="1" t="s">
        <v>72</v>
      </c>
      <c r="Z706" s="1" t="s">
        <v>66</v>
      </c>
      <c r="AA706" s="1"/>
      <c r="AB706" s="1"/>
      <c r="AC706" s="9" t="s">
        <v>42</v>
      </c>
    </row>
    <row r="707" spans="1:29">
      <c r="A707" s="11" t="s">
        <v>1338</v>
      </c>
      <c r="B707" s="2">
        <v>45871</v>
      </c>
      <c r="C707" s="1">
        <v>2025</v>
      </c>
      <c r="D707" s="1" t="s">
        <v>1330</v>
      </c>
      <c r="E707" s="1" t="s">
        <v>1199</v>
      </c>
      <c r="F707" s="1" t="s">
        <v>99</v>
      </c>
      <c r="G707" s="1" t="s">
        <v>912</v>
      </c>
      <c r="H707" s="1" t="s">
        <v>89</v>
      </c>
      <c r="I707" s="1" t="s">
        <v>34</v>
      </c>
      <c r="J707" s="1" t="s">
        <v>35</v>
      </c>
      <c r="K707" s="1" t="s">
        <v>36</v>
      </c>
      <c r="L707" s="1" t="s">
        <v>96</v>
      </c>
      <c r="M707" s="1" t="s">
        <v>504</v>
      </c>
      <c r="N707" s="1">
        <v>2</v>
      </c>
      <c r="O707" s="1">
        <v>310</v>
      </c>
      <c r="P707" s="1">
        <f t="shared" ref="P707:P770" si="66">PRODUCT(N707,O707)</f>
        <v>620</v>
      </c>
      <c r="Q707" s="1">
        <v>10</v>
      </c>
      <c r="R707" s="1">
        <f t="shared" ref="R707:R770" si="67">P707*(Q707/100)</f>
        <v>62</v>
      </c>
      <c r="S707" s="1">
        <f t="shared" ref="S707:S770" si="68">P707-R707</f>
        <v>558</v>
      </c>
      <c r="T707" s="1">
        <v>0.62</v>
      </c>
      <c r="U707" s="1">
        <f t="shared" ref="U707:U770" si="69">S707*T707</f>
        <v>345.96</v>
      </c>
      <c r="V707" s="1">
        <f t="shared" ref="V707:V770" si="70">S707-U707</f>
        <v>212.04000000000002</v>
      </c>
      <c r="W707" s="4">
        <f t="shared" ref="W707:W770" si="71">(V707/S707)</f>
        <v>0.38000000000000006</v>
      </c>
      <c r="X707" s="1" t="s">
        <v>147</v>
      </c>
      <c r="Y707" s="1" t="s">
        <v>72</v>
      </c>
      <c r="Z707" s="1" t="s">
        <v>66</v>
      </c>
      <c r="AA707" s="1"/>
      <c r="AB707" s="1"/>
      <c r="AC707" s="9" t="s">
        <v>42</v>
      </c>
    </row>
    <row r="708" spans="1:29">
      <c r="A708" s="11" t="s">
        <v>1339</v>
      </c>
      <c r="B708" s="2">
        <v>45871</v>
      </c>
      <c r="C708" s="1">
        <v>2025</v>
      </c>
      <c r="D708" s="1" t="s">
        <v>1330</v>
      </c>
      <c r="E708" s="1" t="s">
        <v>1199</v>
      </c>
      <c r="F708" s="1" t="s">
        <v>99</v>
      </c>
      <c r="G708" s="1" t="s">
        <v>1202</v>
      </c>
      <c r="H708" s="1" t="s">
        <v>33</v>
      </c>
      <c r="I708" s="1" t="s">
        <v>509</v>
      </c>
      <c r="J708" s="1" t="s">
        <v>220</v>
      </c>
      <c r="K708" s="1" t="s">
        <v>118</v>
      </c>
      <c r="L708" s="1" t="s">
        <v>150</v>
      </c>
      <c r="M708" s="1" t="s">
        <v>386</v>
      </c>
      <c r="N708" s="1">
        <v>2</v>
      </c>
      <c r="O708" s="1">
        <v>11770</v>
      </c>
      <c r="P708" s="1">
        <f t="shared" si="66"/>
        <v>23540</v>
      </c>
      <c r="Q708" s="1">
        <v>0</v>
      </c>
      <c r="R708" s="1">
        <f t="shared" si="67"/>
        <v>0</v>
      </c>
      <c r="S708" s="1">
        <f t="shared" si="68"/>
        <v>23540</v>
      </c>
      <c r="T708" s="1">
        <v>0.52</v>
      </c>
      <c r="U708" s="1">
        <f t="shared" si="69"/>
        <v>12240.800000000001</v>
      </c>
      <c r="V708" s="1">
        <f t="shared" si="70"/>
        <v>11299.199999999999</v>
      </c>
      <c r="W708" s="4">
        <f t="shared" si="71"/>
        <v>0.47999999999999993</v>
      </c>
      <c r="X708" s="1" t="s">
        <v>147</v>
      </c>
      <c r="Y708" s="1" t="s">
        <v>81</v>
      </c>
      <c r="Z708" s="1" t="s">
        <v>41</v>
      </c>
      <c r="AA708" s="2">
        <v>45878</v>
      </c>
      <c r="AB708" s="1">
        <v>4</v>
      </c>
      <c r="AC708" s="9" t="s">
        <v>42</v>
      </c>
    </row>
    <row r="709" spans="1:29">
      <c r="A709" s="11" t="s">
        <v>1340</v>
      </c>
      <c r="B709" s="2">
        <v>45871</v>
      </c>
      <c r="C709" s="1">
        <v>2025</v>
      </c>
      <c r="D709" s="1" t="s">
        <v>1330</v>
      </c>
      <c r="E709" s="1" t="s">
        <v>1199</v>
      </c>
      <c r="F709" s="1" t="s">
        <v>99</v>
      </c>
      <c r="G709" s="1" t="s">
        <v>271</v>
      </c>
      <c r="H709" s="1" t="s">
        <v>33</v>
      </c>
      <c r="I709" s="1" t="s">
        <v>76</v>
      </c>
      <c r="J709" s="1" t="s">
        <v>77</v>
      </c>
      <c r="K709" s="1" t="s">
        <v>78</v>
      </c>
      <c r="L709" s="1" t="s">
        <v>96</v>
      </c>
      <c r="M709" s="1" t="s">
        <v>436</v>
      </c>
      <c r="N709" s="1">
        <v>2</v>
      </c>
      <c r="O709" s="1">
        <v>220</v>
      </c>
      <c r="P709" s="1">
        <f t="shared" si="66"/>
        <v>440</v>
      </c>
      <c r="Q709" s="1">
        <v>0</v>
      </c>
      <c r="R709" s="1">
        <f t="shared" si="67"/>
        <v>0</v>
      </c>
      <c r="S709" s="1">
        <f t="shared" si="68"/>
        <v>440</v>
      </c>
      <c r="T709" s="1">
        <v>0.62</v>
      </c>
      <c r="U709" s="1">
        <f t="shared" si="69"/>
        <v>272.8</v>
      </c>
      <c r="V709" s="1">
        <f t="shared" si="70"/>
        <v>167.2</v>
      </c>
      <c r="W709" s="4">
        <f t="shared" si="71"/>
        <v>0.37999999999999995</v>
      </c>
      <c r="X709" s="1" t="s">
        <v>104</v>
      </c>
      <c r="Y709" s="1" t="s">
        <v>40</v>
      </c>
      <c r="Z709" s="1" t="s">
        <v>22</v>
      </c>
      <c r="AA709" s="1"/>
      <c r="AB709" s="1"/>
      <c r="AC709" s="9" t="s">
        <v>93</v>
      </c>
    </row>
    <row r="710" spans="1:29">
      <c r="A710" s="11" t="s">
        <v>1341</v>
      </c>
      <c r="B710" s="2">
        <v>45871</v>
      </c>
      <c r="C710" s="1">
        <v>2025</v>
      </c>
      <c r="D710" s="1" t="s">
        <v>1330</v>
      </c>
      <c r="E710" s="1" t="s">
        <v>1199</v>
      </c>
      <c r="F710" s="1" t="s">
        <v>99</v>
      </c>
      <c r="G710" s="1" t="s">
        <v>1342</v>
      </c>
      <c r="H710" s="1" t="s">
        <v>89</v>
      </c>
      <c r="I710" s="1" t="s">
        <v>46</v>
      </c>
      <c r="J710" s="1" t="s">
        <v>47</v>
      </c>
      <c r="K710" s="1" t="s">
        <v>48</v>
      </c>
      <c r="L710" s="1" t="s">
        <v>79</v>
      </c>
      <c r="M710" s="1" t="s">
        <v>388</v>
      </c>
      <c r="N710" s="1">
        <v>3</v>
      </c>
      <c r="O710" s="1">
        <v>3530</v>
      </c>
      <c r="P710" s="1">
        <f t="shared" si="66"/>
        <v>10590</v>
      </c>
      <c r="Q710" s="1">
        <v>15</v>
      </c>
      <c r="R710" s="1">
        <f t="shared" si="67"/>
        <v>1588.5</v>
      </c>
      <c r="S710" s="1">
        <f t="shared" si="68"/>
        <v>9001.5</v>
      </c>
      <c r="T710" s="1">
        <v>0.45</v>
      </c>
      <c r="U710" s="1">
        <f t="shared" si="69"/>
        <v>4050.6750000000002</v>
      </c>
      <c r="V710" s="1">
        <f t="shared" si="70"/>
        <v>4950.8249999999998</v>
      </c>
      <c r="W710" s="4">
        <f t="shared" si="71"/>
        <v>0.54999999999999993</v>
      </c>
      <c r="X710" s="1" t="s">
        <v>104</v>
      </c>
      <c r="Y710" s="1" t="s">
        <v>57</v>
      </c>
      <c r="Z710" s="1" t="s">
        <v>41</v>
      </c>
      <c r="AA710" s="2">
        <v>45872</v>
      </c>
      <c r="AB710" s="1">
        <v>3</v>
      </c>
      <c r="AC710" s="9" t="s">
        <v>42</v>
      </c>
    </row>
    <row r="711" spans="1:29">
      <c r="A711" s="11" t="s">
        <v>1343</v>
      </c>
      <c r="B711" s="2">
        <v>45872</v>
      </c>
      <c r="C711" s="1">
        <v>2025</v>
      </c>
      <c r="D711" s="1" t="s">
        <v>1330</v>
      </c>
      <c r="E711" s="1" t="s">
        <v>1199</v>
      </c>
      <c r="F711" s="1" t="s">
        <v>126</v>
      </c>
      <c r="G711" s="1" t="s">
        <v>127</v>
      </c>
      <c r="H711" s="1" t="s">
        <v>89</v>
      </c>
      <c r="I711" s="1" t="s">
        <v>128</v>
      </c>
      <c r="J711" s="1" t="s">
        <v>129</v>
      </c>
      <c r="K711" s="1" t="s">
        <v>130</v>
      </c>
      <c r="L711" s="1" t="s">
        <v>96</v>
      </c>
      <c r="M711" s="1" t="s">
        <v>119</v>
      </c>
      <c r="N711" s="1">
        <v>3</v>
      </c>
      <c r="O711" s="1">
        <v>240</v>
      </c>
      <c r="P711" s="1">
        <f t="shared" si="66"/>
        <v>720</v>
      </c>
      <c r="Q711" s="1">
        <v>0</v>
      </c>
      <c r="R711" s="1">
        <f t="shared" si="67"/>
        <v>0</v>
      </c>
      <c r="S711" s="1">
        <f t="shared" si="68"/>
        <v>720</v>
      </c>
      <c r="T711" s="1">
        <v>0.62</v>
      </c>
      <c r="U711" s="1">
        <f t="shared" si="69"/>
        <v>446.4</v>
      </c>
      <c r="V711" s="1">
        <f t="shared" si="70"/>
        <v>273.60000000000002</v>
      </c>
      <c r="W711" s="4">
        <f t="shared" si="71"/>
        <v>0.38</v>
      </c>
      <c r="X711" s="1" t="s">
        <v>50</v>
      </c>
      <c r="Y711" s="1" t="s">
        <v>40</v>
      </c>
      <c r="Z711" s="1" t="s">
        <v>41</v>
      </c>
      <c r="AA711" s="2">
        <v>45874</v>
      </c>
      <c r="AB711" s="1">
        <v>5</v>
      </c>
      <c r="AC711" s="9" t="s">
        <v>42</v>
      </c>
    </row>
    <row r="712" spans="1:29">
      <c r="A712" s="11" t="s">
        <v>1344</v>
      </c>
      <c r="B712" s="2">
        <v>45872</v>
      </c>
      <c r="C712" s="1">
        <v>2025</v>
      </c>
      <c r="D712" s="1" t="s">
        <v>1330</v>
      </c>
      <c r="E712" s="1" t="s">
        <v>1199</v>
      </c>
      <c r="F712" s="1" t="s">
        <v>126</v>
      </c>
      <c r="G712" s="1" t="s">
        <v>659</v>
      </c>
      <c r="H712" s="1" t="s">
        <v>33</v>
      </c>
      <c r="I712" s="1" t="s">
        <v>509</v>
      </c>
      <c r="J712" s="1" t="s">
        <v>220</v>
      </c>
      <c r="K712" s="1" t="s">
        <v>118</v>
      </c>
      <c r="L712" s="1" t="s">
        <v>179</v>
      </c>
      <c r="M712" s="1" t="s">
        <v>356</v>
      </c>
      <c r="N712" s="1">
        <v>3</v>
      </c>
      <c r="O712" s="1">
        <v>7120</v>
      </c>
      <c r="P712" s="1">
        <f t="shared" si="66"/>
        <v>21360</v>
      </c>
      <c r="Q712" s="1">
        <v>10</v>
      </c>
      <c r="R712" s="1">
        <f t="shared" si="67"/>
        <v>2136</v>
      </c>
      <c r="S712" s="1">
        <f t="shared" si="68"/>
        <v>19224</v>
      </c>
      <c r="T712" s="1">
        <v>0.48</v>
      </c>
      <c r="U712" s="1">
        <f t="shared" si="69"/>
        <v>9227.52</v>
      </c>
      <c r="V712" s="1">
        <f t="shared" si="70"/>
        <v>9996.48</v>
      </c>
      <c r="W712" s="4">
        <f t="shared" si="71"/>
        <v>0.52</v>
      </c>
      <c r="X712" s="1" t="s">
        <v>92</v>
      </c>
      <c r="Y712" s="1" t="s">
        <v>57</v>
      </c>
      <c r="Z712" s="1" t="s">
        <v>22</v>
      </c>
      <c r="AA712" s="1"/>
      <c r="AB712" s="1"/>
      <c r="AC712" s="9" t="s">
        <v>93</v>
      </c>
    </row>
    <row r="713" spans="1:29">
      <c r="A713" s="11" t="s">
        <v>1345</v>
      </c>
      <c r="B713" s="2">
        <v>45872</v>
      </c>
      <c r="C713" s="1">
        <v>2025</v>
      </c>
      <c r="D713" s="1" t="s">
        <v>1330</v>
      </c>
      <c r="E713" s="1" t="s">
        <v>1199</v>
      </c>
      <c r="F713" s="1" t="s">
        <v>126</v>
      </c>
      <c r="G713" s="1" t="s">
        <v>296</v>
      </c>
      <c r="H713" s="1" t="s">
        <v>33</v>
      </c>
      <c r="I713" s="1" t="s">
        <v>189</v>
      </c>
      <c r="J713" s="1" t="s">
        <v>190</v>
      </c>
      <c r="K713" s="1" t="s">
        <v>48</v>
      </c>
      <c r="L713" s="1" t="s">
        <v>150</v>
      </c>
      <c r="M713" s="1" t="s">
        <v>278</v>
      </c>
      <c r="N713" s="1">
        <v>2</v>
      </c>
      <c r="O713" s="1">
        <v>9000</v>
      </c>
      <c r="P713" s="1">
        <f t="shared" si="66"/>
        <v>18000</v>
      </c>
      <c r="Q713" s="1">
        <v>0</v>
      </c>
      <c r="R713" s="1">
        <f t="shared" si="67"/>
        <v>0</v>
      </c>
      <c r="S713" s="1">
        <f t="shared" si="68"/>
        <v>18000</v>
      </c>
      <c r="T713" s="1">
        <v>0.52</v>
      </c>
      <c r="U713" s="1">
        <f t="shared" si="69"/>
        <v>9360</v>
      </c>
      <c r="V713" s="1">
        <f t="shared" si="70"/>
        <v>8640</v>
      </c>
      <c r="W713" s="4">
        <f t="shared" si="71"/>
        <v>0.48</v>
      </c>
      <c r="X713" s="1" t="s">
        <v>92</v>
      </c>
      <c r="Y713" s="1" t="s">
        <v>57</v>
      </c>
      <c r="Z713" s="1" t="s">
        <v>51</v>
      </c>
      <c r="AA713" s="2">
        <v>45873</v>
      </c>
      <c r="AB713" s="1"/>
      <c r="AC713" s="9" t="s">
        <v>42</v>
      </c>
    </row>
    <row r="714" spans="1:29">
      <c r="A714" s="11" t="s">
        <v>1346</v>
      </c>
      <c r="B714" s="2">
        <v>45872</v>
      </c>
      <c r="C714" s="1">
        <v>2025</v>
      </c>
      <c r="D714" s="1" t="s">
        <v>1330</v>
      </c>
      <c r="E714" s="1" t="s">
        <v>1199</v>
      </c>
      <c r="F714" s="1" t="s">
        <v>126</v>
      </c>
      <c r="G714" s="1" t="s">
        <v>1347</v>
      </c>
      <c r="H714" s="1" t="s">
        <v>33</v>
      </c>
      <c r="I714" s="1" t="s">
        <v>355</v>
      </c>
      <c r="J714" s="1" t="s">
        <v>135</v>
      </c>
      <c r="K714" s="1" t="s">
        <v>36</v>
      </c>
      <c r="L714" s="1" t="s">
        <v>150</v>
      </c>
      <c r="M714" s="1" t="s">
        <v>151</v>
      </c>
      <c r="N714" s="1">
        <v>2</v>
      </c>
      <c r="O714" s="1">
        <v>11870</v>
      </c>
      <c r="P714" s="1">
        <f t="shared" si="66"/>
        <v>23740</v>
      </c>
      <c r="Q714" s="1">
        <v>20</v>
      </c>
      <c r="R714" s="1">
        <f t="shared" si="67"/>
        <v>4748</v>
      </c>
      <c r="S714" s="1">
        <f t="shared" si="68"/>
        <v>18992</v>
      </c>
      <c r="T714" s="1">
        <v>0.52</v>
      </c>
      <c r="U714" s="1">
        <f t="shared" si="69"/>
        <v>9875.84</v>
      </c>
      <c r="V714" s="1">
        <f t="shared" si="70"/>
        <v>9116.16</v>
      </c>
      <c r="W714" s="4">
        <f t="shared" si="71"/>
        <v>0.48</v>
      </c>
      <c r="X714" s="1" t="s">
        <v>65</v>
      </c>
      <c r="Y714" s="1" t="s">
        <v>57</v>
      </c>
      <c r="Z714" s="1" t="s">
        <v>51</v>
      </c>
      <c r="AA714" s="2">
        <v>45875</v>
      </c>
      <c r="AB714" s="1"/>
      <c r="AC714" s="9" t="s">
        <v>42</v>
      </c>
    </row>
    <row r="715" spans="1:29">
      <c r="A715" s="11" t="s">
        <v>1348</v>
      </c>
      <c r="B715" s="2">
        <v>45873</v>
      </c>
      <c r="C715" s="1">
        <v>2025</v>
      </c>
      <c r="D715" s="1" t="s">
        <v>1330</v>
      </c>
      <c r="E715" s="1" t="s">
        <v>1199</v>
      </c>
      <c r="F715" s="1" t="s">
        <v>142</v>
      </c>
      <c r="G715" s="1" t="s">
        <v>53</v>
      </c>
      <c r="H715" s="1" t="s">
        <v>33</v>
      </c>
      <c r="I715" s="1" t="s">
        <v>54</v>
      </c>
      <c r="J715" s="1" t="s">
        <v>55</v>
      </c>
      <c r="K715" s="1" t="s">
        <v>36</v>
      </c>
      <c r="L715" s="1" t="s">
        <v>79</v>
      </c>
      <c r="M715" s="1" t="s">
        <v>545</v>
      </c>
      <c r="N715" s="1">
        <v>1</v>
      </c>
      <c r="O715" s="1">
        <v>420</v>
      </c>
      <c r="P715" s="1">
        <f t="shared" si="66"/>
        <v>420</v>
      </c>
      <c r="Q715" s="1">
        <v>0</v>
      </c>
      <c r="R715" s="1">
        <f t="shared" si="67"/>
        <v>0</v>
      </c>
      <c r="S715" s="1">
        <f t="shared" si="68"/>
        <v>420</v>
      </c>
      <c r="T715" s="1">
        <v>0.45</v>
      </c>
      <c r="U715" s="1">
        <f t="shared" si="69"/>
        <v>189</v>
      </c>
      <c r="V715" s="1">
        <f t="shared" si="70"/>
        <v>231</v>
      </c>
      <c r="W715" s="4">
        <f t="shared" si="71"/>
        <v>0.55000000000000004</v>
      </c>
      <c r="X715" s="1" t="s">
        <v>92</v>
      </c>
      <c r="Y715" s="1" t="s">
        <v>57</v>
      </c>
      <c r="Z715" s="1" t="s">
        <v>22</v>
      </c>
      <c r="AA715" s="1"/>
      <c r="AB715" s="1"/>
      <c r="AC715" s="9" t="s">
        <v>93</v>
      </c>
    </row>
    <row r="716" spans="1:29">
      <c r="A716" s="11" t="s">
        <v>1349</v>
      </c>
      <c r="B716" s="2">
        <v>45873</v>
      </c>
      <c r="C716" s="1">
        <v>2025</v>
      </c>
      <c r="D716" s="1" t="s">
        <v>1330</v>
      </c>
      <c r="E716" s="1" t="s">
        <v>1199</v>
      </c>
      <c r="F716" s="1" t="s">
        <v>142</v>
      </c>
      <c r="G716" s="1" t="s">
        <v>168</v>
      </c>
      <c r="H716" s="1" t="s">
        <v>33</v>
      </c>
      <c r="I716" s="1" t="s">
        <v>169</v>
      </c>
      <c r="J716" s="1" t="s">
        <v>170</v>
      </c>
      <c r="K716" s="1" t="s">
        <v>130</v>
      </c>
      <c r="L716" s="1" t="s">
        <v>96</v>
      </c>
      <c r="M716" s="1" t="s">
        <v>481</v>
      </c>
      <c r="N716" s="1">
        <v>2</v>
      </c>
      <c r="O716" s="1">
        <v>550</v>
      </c>
      <c r="P716" s="1">
        <f t="shared" si="66"/>
        <v>1100</v>
      </c>
      <c r="Q716" s="1">
        <v>5</v>
      </c>
      <c r="R716" s="1">
        <f t="shared" si="67"/>
        <v>55</v>
      </c>
      <c r="S716" s="1">
        <f t="shared" si="68"/>
        <v>1045</v>
      </c>
      <c r="T716" s="1">
        <v>0.62</v>
      </c>
      <c r="U716" s="1">
        <f t="shared" si="69"/>
        <v>647.9</v>
      </c>
      <c r="V716" s="1">
        <f t="shared" si="70"/>
        <v>397.1</v>
      </c>
      <c r="W716" s="4">
        <f t="shared" si="71"/>
        <v>0.38</v>
      </c>
      <c r="X716" s="1" t="s">
        <v>39</v>
      </c>
      <c r="Y716" s="1" t="s">
        <v>57</v>
      </c>
      <c r="Z716" s="1" t="s">
        <v>41</v>
      </c>
      <c r="AA716" s="2">
        <v>45880</v>
      </c>
      <c r="AB716" s="1">
        <v>3</v>
      </c>
      <c r="AC716" s="9" t="s">
        <v>42</v>
      </c>
    </row>
    <row r="717" spans="1:29">
      <c r="A717" s="11" t="s">
        <v>1350</v>
      </c>
      <c r="B717" s="2">
        <v>45873</v>
      </c>
      <c r="C717" s="1">
        <v>2025</v>
      </c>
      <c r="D717" s="1" t="s">
        <v>1330</v>
      </c>
      <c r="E717" s="1" t="s">
        <v>1199</v>
      </c>
      <c r="F717" s="1" t="s">
        <v>142</v>
      </c>
      <c r="G717" s="1" t="s">
        <v>390</v>
      </c>
      <c r="H717" s="1" t="s">
        <v>33</v>
      </c>
      <c r="I717" s="1" t="s">
        <v>258</v>
      </c>
      <c r="J717" s="1" t="s">
        <v>117</v>
      </c>
      <c r="K717" s="1" t="s">
        <v>118</v>
      </c>
      <c r="L717" s="1" t="s">
        <v>79</v>
      </c>
      <c r="M717" s="1" t="s">
        <v>388</v>
      </c>
      <c r="N717" s="1">
        <v>2</v>
      </c>
      <c r="O717" s="1">
        <v>1510</v>
      </c>
      <c r="P717" s="1">
        <f t="shared" si="66"/>
        <v>3020</v>
      </c>
      <c r="Q717" s="1">
        <v>20</v>
      </c>
      <c r="R717" s="1">
        <f t="shared" si="67"/>
        <v>604</v>
      </c>
      <c r="S717" s="1">
        <f t="shared" si="68"/>
        <v>2416</v>
      </c>
      <c r="T717" s="1">
        <v>0.45</v>
      </c>
      <c r="U717" s="1">
        <f t="shared" si="69"/>
        <v>1087.2</v>
      </c>
      <c r="V717" s="1">
        <f t="shared" si="70"/>
        <v>1328.8</v>
      </c>
      <c r="W717" s="4">
        <f t="shared" si="71"/>
        <v>0.54999999999999993</v>
      </c>
      <c r="X717" s="1" t="s">
        <v>147</v>
      </c>
      <c r="Y717" s="1" t="s">
        <v>72</v>
      </c>
      <c r="Z717" s="1" t="s">
        <v>41</v>
      </c>
      <c r="AA717" s="2">
        <v>45874</v>
      </c>
      <c r="AB717" s="1">
        <v>5</v>
      </c>
      <c r="AC717" s="9" t="s">
        <v>42</v>
      </c>
    </row>
    <row r="718" spans="1:29">
      <c r="A718" s="11" t="s">
        <v>1351</v>
      </c>
      <c r="B718" s="2">
        <v>45873</v>
      </c>
      <c r="C718" s="1">
        <v>2025</v>
      </c>
      <c r="D718" s="1" t="s">
        <v>1330</v>
      </c>
      <c r="E718" s="1" t="s">
        <v>1199</v>
      </c>
      <c r="F718" s="1" t="s">
        <v>142</v>
      </c>
      <c r="G718" s="1" t="s">
        <v>581</v>
      </c>
      <c r="H718" s="1" t="s">
        <v>33</v>
      </c>
      <c r="I718" s="1" t="s">
        <v>204</v>
      </c>
      <c r="J718" s="1" t="s">
        <v>205</v>
      </c>
      <c r="K718" s="1" t="s">
        <v>78</v>
      </c>
      <c r="L718" s="1" t="s">
        <v>63</v>
      </c>
      <c r="M718" s="1" t="s">
        <v>452</v>
      </c>
      <c r="N718" s="1">
        <v>2</v>
      </c>
      <c r="O718" s="1">
        <v>1130</v>
      </c>
      <c r="P718" s="1">
        <f t="shared" si="66"/>
        <v>2260</v>
      </c>
      <c r="Q718" s="1">
        <v>30</v>
      </c>
      <c r="R718" s="1">
        <f t="shared" si="67"/>
        <v>678</v>
      </c>
      <c r="S718" s="1">
        <f t="shared" si="68"/>
        <v>1582</v>
      </c>
      <c r="T718" s="1">
        <v>0.35</v>
      </c>
      <c r="U718" s="1">
        <f t="shared" si="69"/>
        <v>553.69999999999993</v>
      </c>
      <c r="V718" s="1">
        <f t="shared" si="70"/>
        <v>1028.3000000000002</v>
      </c>
      <c r="W718" s="4">
        <f t="shared" si="71"/>
        <v>0.65000000000000013</v>
      </c>
      <c r="X718" s="1" t="s">
        <v>147</v>
      </c>
      <c r="Y718" s="1" t="s">
        <v>57</v>
      </c>
      <c r="Z718" s="1" t="s">
        <v>51</v>
      </c>
      <c r="AA718" s="2">
        <v>45878</v>
      </c>
      <c r="AB718" s="1"/>
      <c r="AC718" s="9" t="s">
        <v>42</v>
      </c>
    </row>
    <row r="719" spans="1:29">
      <c r="A719" s="11" t="s">
        <v>1352</v>
      </c>
      <c r="B719" s="2">
        <v>45873</v>
      </c>
      <c r="C719" s="1">
        <v>2025</v>
      </c>
      <c r="D719" s="1" t="s">
        <v>1330</v>
      </c>
      <c r="E719" s="1" t="s">
        <v>1199</v>
      </c>
      <c r="F719" s="1" t="s">
        <v>142</v>
      </c>
      <c r="G719" s="1" t="s">
        <v>1342</v>
      </c>
      <c r="H719" s="1" t="s">
        <v>89</v>
      </c>
      <c r="I719" s="1" t="s">
        <v>46</v>
      </c>
      <c r="J719" s="1" t="s">
        <v>47</v>
      </c>
      <c r="K719" s="1" t="s">
        <v>48</v>
      </c>
      <c r="L719" s="1" t="s">
        <v>79</v>
      </c>
      <c r="M719" s="1" t="s">
        <v>184</v>
      </c>
      <c r="N719" s="1">
        <v>1</v>
      </c>
      <c r="O719" s="1">
        <v>1810</v>
      </c>
      <c r="P719" s="1">
        <f t="shared" si="66"/>
        <v>1810</v>
      </c>
      <c r="Q719" s="1">
        <v>0</v>
      </c>
      <c r="R719" s="1">
        <f t="shared" si="67"/>
        <v>0</v>
      </c>
      <c r="S719" s="1">
        <f t="shared" si="68"/>
        <v>1810</v>
      </c>
      <c r="T719" s="1">
        <v>0.45</v>
      </c>
      <c r="U719" s="1">
        <f t="shared" si="69"/>
        <v>814.5</v>
      </c>
      <c r="V719" s="1">
        <f t="shared" si="70"/>
        <v>995.5</v>
      </c>
      <c r="W719" s="4">
        <f t="shared" si="71"/>
        <v>0.55000000000000004</v>
      </c>
      <c r="X719" s="1" t="s">
        <v>50</v>
      </c>
      <c r="Y719" s="1" t="s">
        <v>57</v>
      </c>
      <c r="Z719" s="1" t="s">
        <v>41</v>
      </c>
      <c r="AA719" s="2">
        <v>45875</v>
      </c>
      <c r="AB719" s="1">
        <v>3</v>
      </c>
      <c r="AC719" s="9" t="s">
        <v>42</v>
      </c>
    </row>
    <row r="720" spans="1:29">
      <c r="A720" s="11" t="s">
        <v>1353</v>
      </c>
      <c r="B720" s="2">
        <v>45874</v>
      </c>
      <c r="C720" s="1">
        <v>2025</v>
      </c>
      <c r="D720" s="1" t="s">
        <v>1330</v>
      </c>
      <c r="E720" s="1" t="s">
        <v>1199</v>
      </c>
      <c r="F720" s="1" t="s">
        <v>167</v>
      </c>
      <c r="G720" s="1" t="s">
        <v>656</v>
      </c>
      <c r="H720" s="1" t="s">
        <v>33</v>
      </c>
      <c r="I720" s="1" t="s">
        <v>301</v>
      </c>
      <c r="J720" s="1" t="s">
        <v>129</v>
      </c>
      <c r="K720" s="1" t="s">
        <v>130</v>
      </c>
      <c r="L720" s="1" t="s">
        <v>150</v>
      </c>
      <c r="M720" s="1" t="s">
        <v>386</v>
      </c>
      <c r="N720" s="1">
        <v>5</v>
      </c>
      <c r="O720" s="1">
        <v>10910</v>
      </c>
      <c r="P720" s="1">
        <f t="shared" si="66"/>
        <v>54550</v>
      </c>
      <c r="Q720" s="1">
        <v>0</v>
      </c>
      <c r="R720" s="1">
        <f t="shared" si="67"/>
        <v>0</v>
      </c>
      <c r="S720" s="1">
        <f t="shared" si="68"/>
        <v>54550</v>
      </c>
      <c r="T720" s="1">
        <v>0.52</v>
      </c>
      <c r="U720" s="1">
        <f t="shared" si="69"/>
        <v>28366</v>
      </c>
      <c r="V720" s="1">
        <f t="shared" si="70"/>
        <v>26184</v>
      </c>
      <c r="W720" s="4">
        <f t="shared" si="71"/>
        <v>0.48</v>
      </c>
      <c r="X720" s="1" t="s">
        <v>56</v>
      </c>
      <c r="Y720" s="1" t="s">
        <v>72</v>
      </c>
      <c r="Z720" s="1" t="s">
        <v>66</v>
      </c>
      <c r="AA720" s="1"/>
      <c r="AB720" s="1"/>
      <c r="AC720" s="9" t="s">
        <v>42</v>
      </c>
    </row>
    <row r="721" spans="1:29">
      <c r="A721" s="11" t="s">
        <v>1354</v>
      </c>
      <c r="B721" s="2">
        <v>45874</v>
      </c>
      <c r="C721" s="1">
        <v>2025</v>
      </c>
      <c r="D721" s="1" t="s">
        <v>1330</v>
      </c>
      <c r="E721" s="1" t="s">
        <v>1199</v>
      </c>
      <c r="F721" s="1" t="s">
        <v>167</v>
      </c>
      <c r="G721" s="1" t="s">
        <v>1355</v>
      </c>
      <c r="H721" s="1" t="s">
        <v>89</v>
      </c>
      <c r="I721" s="1" t="s">
        <v>46</v>
      </c>
      <c r="J721" s="1" t="s">
        <v>47</v>
      </c>
      <c r="K721" s="1" t="s">
        <v>48</v>
      </c>
      <c r="L721" s="1" t="s">
        <v>96</v>
      </c>
      <c r="M721" s="1" t="s">
        <v>552</v>
      </c>
      <c r="N721" s="1">
        <v>4</v>
      </c>
      <c r="O721" s="1">
        <v>870</v>
      </c>
      <c r="P721" s="1">
        <f t="shared" si="66"/>
        <v>3480</v>
      </c>
      <c r="Q721" s="1">
        <v>15</v>
      </c>
      <c r="R721" s="1">
        <f t="shared" si="67"/>
        <v>522</v>
      </c>
      <c r="S721" s="1">
        <f t="shared" si="68"/>
        <v>2958</v>
      </c>
      <c r="T721" s="1">
        <v>0.62</v>
      </c>
      <c r="U721" s="1">
        <f t="shared" si="69"/>
        <v>1833.96</v>
      </c>
      <c r="V721" s="1">
        <f t="shared" si="70"/>
        <v>1124.04</v>
      </c>
      <c r="W721" s="4">
        <f t="shared" si="71"/>
        <v>0.38</v>
      </c>
      <c r="X721" s="1" t="s">
        <v>104</v>
      </c>
      <c r="Y721" s="1" t="s">
        <v>57</v>
      </c>
      <c r="Z721" s="1" t="s">
        <v>41</v>
      </c>
      <c r="AA721" s="2">
        <v>45879</v>
      </c>
      <c r="AB721" s="1">
        <v>4</v>
      </c>
      <c r="AC721" s="9" t="s">
        <v>42</v>
      </c>
    </row>
    <row r="722" spans="1:29">
      <c r="A722" s="11" t="s">
        <v>1356</v>
      </c>
      <c r="B722" s="2">
        <v>45874</v>
      </c>
      <c r="C722" s="1">
        <v>2025</v>
      </c>
      <c r="D722" s="1" t="s">
        <v>1330</v>
      </c>
      <c r="E722" s="1" t="s">
        <v>1199</v>
      </c>
      <c r="F722" s="1" t="s">
        <v>167</v>
      </c>
      <c r="G722" s="1" t="s">
        <v>1078</v>
      </c>
      <c r="H722" s="1" t="s">
        <v>89</v>
      </c>
      <c r="I722" s="1" t="s">
        <v>288</v>
      </c>
      <c r="J722" s="1" t="s">
        <v>178</v>
      </c>
      <c r="K722" s="1" t="s">
        <v>48</v>
      </c>
      <c r="L722" s="1" t="s">
        <v>37</v>
      </c>
      <c r="M722" s="1" t="s">
        <v>540</v>
      </c>
      <c r="N722" s="1">
        <v>3</v>
      </c>
      <c r="O722" s="1">
        <v>2440</v>
      </c>
      <c r="P722" s="1">
        <f t="shared" si="66"/>
        <v>7320</v>
      </c>
      <c r="Q722" s="1">
        <v>30</v>
      </c>
      <c r="R722" s="1">
        <f t="shared" si="67"/>
        <v>2196</v>
      </c>
      <c r="S722" s="1">
        <f t="shared" si="68"/>
        <v>5124</v>
      </c>
      <c r="T722" s="1">
        <v>0.47</v>
      </c>
      <c r="U722" s="1">
        <f t="shared" si="69"/>
        <v>2408.2799999999997</v>
      </c>
      <c r="V722" s="1">
        <f t="shared" si="70"/>
        <v>2715.7200000000003</v>
      </c>
      <c r="W722" s="4">
        <f t="shared" si="71"/>
        <v>0.53</v>
      </c>
      <c r="X722" s="1" t="s">
        <v>50</v>
      </c>
      <c r="Y722" s="1" t="s">
        <v>40</v>
      </c>
      <c r="Z722" s="1" t="s">
        <v>41</v>
      </c>
      <c r="AA722" s="2">
        <v>45876</v>
      </c>
      <c r="AB722" s="1">
        <v>5</v>
      </c>
      <c r="AC722" s="9" t="s">
        <v>42</v>
      </c>
    </row>
    <row r="723" spans="1:29">
      <c r="A723" s="11" t="s">
        <v>1357</v>
      </c>
      <c r="B723" s="2">
        <v>45874</v>
      </c>
      <c r="C723" s="1">
        <v>2025</v>
      </c>
      <c r="D723" s="1" t="s">
        <v>1330</v>
      </c>
      <c r="E723" s="1" t="s">
        <v>1199</v>
      </c>
      <c r="F723" s="1" t="s">
        <v>167</v>
      </c>
      <c r="G723" s="1" t="s">
        <v>498</v>
      </c>
      <c r="H723" s="1" t="s">
        <v>33</v>
      </c>
      <c r="I723" s="1" t="s">
        <v>219</v>
      </c>
      <c r="J723" s="1" t="s">
        <v>220</v>
      </c>
      <c r="K723" s="1" t="s">
        <v>118</v>
      </c>
      <c r="L723" s="1" t="s">
        <v>37</v>
      </c>
      <c r="M723" s="1" t="s">
        <v>91</v>
      </c>
      <c r="N723" s="1">
        <v>3</v>
      </c>
      <c r="O723" s="1">
        <v>1800</v>
      </c>
      <c r="P723" s="1">
        <f t="shared" si="66"/>
        <v>5400</v>
      </c>
      <c r="Q723" s="1">
        <v>0</v>
      </c>
      <c r="R723" s="1">
        <f t="shared" si="67"/>
        <v>0</v>
      </c>
      <c r="S723" s="1">
        <f t="shared" si="68"/>
        <v>5400</v>
      </c>
      <c r="T723" s="1">
        <v>0.47</v>
      </c>
      <c r="U723" s="1">
        <f t="shared" si="69"/>
        <v>2538</v>
      </c>
      <c r="V723" s="1">
        <f t="shared" si="70"/>
        <v>2862</v>
      </c>
      <c r="W723" s="4">
        <f t="shared" si="71"/>
        <v>0.53</v>
      </c>
      <c r="X723" s="1" t="s">
        <v>39</v>
      </c>
      <c r="Y723" s="1" t="s">
        <v>57</v>
      </c>
      <c r="Z723" s="1" t="s">
        <v>120</v>
      </c>
      <c r="AA723" s="1"/>
      <c r="AB723" s="1"/>
      <c r="AC723" s="9" t="s">
        <v>42</v>
      </c>
    </row>
    <row r="724" spans="1:29">
      <c r="A724" s="11" t="s">
        <v>1358</v>
      </c>
      <c r="B724" s="2">
        <v>45874</v>
      </c>
      <c r="C724" s="1">
        <v>2025</v>
      </c>
      <c r="D724" s="1" t="s">
        <v>1330</v>
      </c>
      <c r="E724" s="1" t="s">
        <v>1199</v>
      </c>
      <c r="F724" s="1" t="s">
        <v>167</v>
      </c>
      <c r="G724" s="1" t="s">
        <v>68</v>
      </c>
      <c r="H724" s="1" t="s">
        <v>33</v>
      </c>
      <c r="I724" s="1" t="s">
        <v>69</v>
      </c>
      <c r="J724" s="1" t="s">
        <v>70</v>
      </c>
      <c r="K724" s="1" t="s">
        <v>62</v>
      </c>
      <c r="L724" s="1" t="s">
        <v>85</v>
      </c>
      <c r="M724" s="1" t="s">
        <v>346</v>
      </c>
      <c r="N724" s="1">
        <v>3</v>
      </c>
      <c r="O724" s="1">
        <v>830</v>
      </c>
      <c r="P724" s="1">
        <f t="shared" si="66"/>
        <v>2490</v>
      </c>
      <c r="Q724" s="1">
        <v>20</v>
      </c>
      <c r="R724" s="1">
        <f t="shared" si="67"/>
        <v>498</v>
      </c>
      <c r="S724" s="1">
        <f t="shared" si="68"/>
        <v>1992</v>
      </c>
      <c r="T724" s="1">
        <v>0.5</v>
      </c>
      <c r="U724" s="1">
        <f t="shared" si="69"/>
        <v>996</v>
      </c>
      <c r="V724" s="1">
        <f t="shared" si="70"/>
        <v>996</v>
      </c>
      <c r="W724" s="4">
        <f t="shared" si="71"/>
        <v>0.5</v>
      </c>
      <c r="X724" s="1" t="s">
        <v>104</v>
      </c>
      <c r="Y724" s="1" t="s">
        <v>72</v>
      </c>
      <c r="Z724" s="1" t="s">
        <v>51</v>
      </c>
      <c r="AA724" s="2">
        <v>45877</v>
      </c>
      <c r="AB724" s="1"/>
      <c r="AC724" s="9" t="s">
        <v>42</v>
      </c>
    </row>
    <row r="725" spans="1:29">
      <c r="A725" s="11" t="s">
        <v>1359</v>
      </c>
      <c r="B725" s="2">
        <v>45875</v>
      </c>
      <c r="C725" s="1">
        <v>2025</v>
      </c>
      <c r="D725" s="1" t="s">
        <v>1330</v>
      </c>
      <c r="E725" s="1" t="s">
        <v>1199</v>
      </c>
      <c r="F725" s="1" t="s">
        <v>31</v>
      </c>
      <c r="G725" s="1" t="s">
        <v>271</v>
      </c>
      <c r="H725" s="1" t="s">
        <v>33</v>
      </c>
      <c r="I725" s="1" t="s">
        <v>76</v>
      </c>
      <c r="J725" s="1" t="s">
        <v>77</v>
      </c>
      <c r="K725" s="1" t="s">
        <v>78</v>
      </c>
      <c r="L725" s="1" t="s">
        <v>63</v>
      </c>
      <c r="M725" s="1" t="s">
        <v>452</v>
      </c>
      <c r="N725" s="1">
        <v>4</v>
      </c>
      <c r="O725" s="1">
        <v>240</v>
      </c>
      <c r="P725" s="1">
        <f t="shared" si="66"/>
        <v>960</v>
      </c>
      <c r="Q725" s="1">
        <v>15</v>
      </c>
      <c r="R725" s="1">
        <f t="shared" si="67"/>
        <v>144</v>
      </c>
      <c r="S725" s="1">
        <f t="shared" si="68"/>
        <v>816</v>
      </c>
      <c r="T725" s="1">
        <v>0.35</v>
      </c>
      <c r="U725" s="1">
        <f t="shared" si="69"/>
        <v>285.59999999999997</v>
      </c>
      <c r="V725" s="1">
        <f t="shared" si="70"/>
        <v>530.40000000000009</v>
      </c>
      <c r="W725" s="4">
        <f t="shared" si="71"/>
        <v>0.65000000000000013</v>
      </c>
      <c r="X725" s="1" t="s">
        <v>39</v>
      </c>
      <c r="Y725" s="1" t="s">
        <v>81</v>
      </c>
      <c r="Z725" s="1" t="s">
        <v>41</v>
      </c>
      <c r="AA725" s="2">
        <v>45877</v>
      </c>
      <c r="AB725" s="1">
        <v>3</v>
      </c>
      <c r="AC725" s="9" t="s">
        <v>42</v>
      </c>
    </row>
    <row r="726" spans="1:29">
      <c r="A726" s="11" t="s">
        <v>1360</v>
      </c>
      <c r="B726" s="2">
        <v>45875</v>
      </c>
      <c r="C726" s="1">
        <v>2025</v>
      </c>
      <c r="D726" s="1" t="s">
        <v>1330</v>
      </c>
      <c r="E726" s="1" t="s">
        <v>1199</v>
      </c>
      <c r="F726" s="1" t="s">
        <v>31</v>
      </c>
      <c r="G726" s="1" t="s">
        <v>814</v>
      </c>
      <c r="H726" s="1" t="s">
        <v>33</v>
      </c>
      <c r="I726" s="1" t="s">
        <v>258</v>
      </c>
      <c r="J726" s="1" t="s">
        <v>117</v>
      </c>
      <c r="K726" s="1" t="s">
        <v>118</v>
      </c>
      <c r="L726" s="1" t="s">
        <v>150</v>
      </c>
      <c r="M726" s="1" t="s">
        <v>456</v>
      </c>
      <c r="N726" s="1">
        <v>3</v>
      </c>
      <c r="O726" s="1">
        <v>7790</v>
      </c>
      <c r="P726" s="1">
        <f t="shared" si="66"/>
        <v>23370</v>
      </c>
      <c r="Q726" s="1">
        <v>10</v>
      </c>
      <c r="R726" s="1">
        <f t="shared" si="67"/>
        <v>2337</v>
      </c>
      <c r="S726" s="1">
        <f t="shared" si="68"/>
        <v>21033</v>
      </c>
      <c r="T726" s="1">
        <v>0.52</v>
      </c>
      <c r="U726" s="1">
        <f t="shared" si="69"/>
        <v>10937.16</v>
      </c>
      <c r="V726" s="1">
        <f t="shared" si="70"/>
        <v>10095.84</v>
      </c>
      <c r="W726" s="4">
        <f t="shared" si="71"/>
        <v>0.48</v>
      </c>
      <c r="X726" s="1" t="s">
        <v>50</v>
      </c>
      <c r="Y726" s="1" t="s">
        <v>81</v>
      </c>
      <c r="Z726" s="1" t="s">
        <v>41</v>
      </c>
      <c r="AA726" s="2">
        <v>45880</v>
      </c>
      <c r="AB726" s="1">
        <v>4</v>
      </c>
      <c r="AC726" s="9" t="s">
        <v>42</v>
      </c>
    </row>
    <row r="727" spans="1:29">
      <c r="A727" s="11" t="s">
        <v>1361</v>
      </c>
      <c r="B727" s="2">
        <v>45875</v>
      </c>
      <c r="C727" s="1">
        <v>2025</v>
      </c>
      <c r="D727" s="1" t="s">
        <v>1330</v>
      </c>
      <c r="E727" s="1" t="s">
        <v>1199</v>
      </c>
      <c r="F727" s="1" t="s">
        <v>31</v>
      </c>
      <c r="G727" s="1" t="s">
        <v>1362</v>
      </c>
      <c r="H727" s="1" t="s">
        <v>33</v>
      </c>
      <c r="I727" s="1" t="s">
        <v>177</v>
      </c>
      <c r="J727" s="1" t="s">
        <v>178</v>
      </c>
      <c r="K727" s="1" t="s">
        <v>48</v>
      </c>
      <c r="L727" s="1" t="s">
        <v>112</v>
      </c>
      <c r="M727" s="1" t="s">
        <v>136</v>
      </c>
      <c r="N727" s="1">
        <v>1</v>
      </c>
      <c r="O727" s="1">
        <v>9310</v>
      </c>
      <c r="P727" s="1">
        <f t="shared" si="66"/>
        <v>9310</v>
      </c>
      <c r="Q727" s="1">
        <v>10</v>
      </c>
      <c r="R727" s="1">
        <f t="shared" si="67"/>
        <v>931</v>
      </c>
      <c r="S727" s="1">
        <f t="shared" si="68"/>
        <v>8379</v>
      </c>
      <c r="T727" s="1">
        <v>0.57999999999999996</v>
      </c>
      <c r="U727" s="1">
        <f t="shared" si="69"/>
        <v>4859.82</v>
      </c>
      <c r="V727" s="1">
        <f t="shared" si="70"/>
        <v>3519.1800000000003</v>
      </c>
      <c r="W727" s="4">
        <f t="shared" si="71"/>
        <v>0.42000000000000004</v>
      </c>
      <c r="X727" s="1" t="s">
        <v>65</v>
      </c>
      <c r="Y727" s="1" t="s">
        <v>57</v>
      </c>
      <c r="Z727" s="1" t="s">
        <v>41</v>
      </c>
      <c r="AA727" s="2">
        <v>45877</v>
      </c>
      <c r="AB727" s="1">
        <v>3</v>
      </c>
      <c r="AC727" s="9" t="s">
        <v>42</v>
      </c>
    </row>
    <row r="728" spans="1:29">
      <c r="A728" s="11" t="s">
        <v>1363</v>
      </c>
      <c r="B728" s="2">
        <v>45876</v>
      </c>
      <c r="C728" s="1">
        <v>2025</v>
      </c>
      <c r="D728" s="1" t="s">
        <v>1330</v>
      </c>
      <c r="E728" s="1" t="s">
        <v>1199</v>
      </c>
      <c r="F728" s="1" t="s">
        <v>44</v>
      </c>
      <c r="G728" s="1" t="s">
        <v>462</v>
      </c>
      <c r="H728" s="1" t="s">
        <v>89</v>
      </c>
      <c r="I728" s="1" t="s">
        <v>116</v>
      </c>
      <c r="J728" s="1" t="s">
        <v>117</v>
      </c>
      <c r="K728" s="1" t="s">
        <v>118</v>
      </c>
      <c r="L728" s="1" t="s">
        <v>96</v>
      </c>
      <c r="M728" s="1" t="s">
        <v>97</v>
      </c>
      <c r="N728" s="1">
        <v>2</v>
      </c>
      <c r="O728" s="1">
        <v>270</v>
      </c>
      <c r="P728" s="1">
        <f t="shared" si="66"/>
        <v>540</v>
      </c>
      <c r="Q728" s="1">
        <v>5</v>
      </c>
      <c r="R728" s="1">
        <f t="shared" si="67"/>
        <v>27</v>
      </c>
      <c r="S728" s="1">
        <f t="shared" si="68"/>
        <v>513</v>
      </c>
      <c r="T728" s="1">
        <v>0.62</v>
      </c>
      <c r="U728" s="1">
        <f t="shared" si="69"/>
        <v>318.06</v>
      </c>
      <c r="V728" s="1">
        <f t="shared" si="70"/>
        <v>194.94</v>
      </c>
      <c r="W728" s="4">
        <f t="shared" si="71"/>
        <v>0.38</v>
      </c>
      <c r="X728" s="1" t="s">
        <v>56</v>
      </c>
      <c r="Y728" s="1" t="s">
        <v>57</v>
      </c>
      <c r="Z728" s="1" t="s">
        <v>120</v>
      </c>
      <c r="AA728" s="1"/>
      <c r="AB728" s="1"/>
      <c r="AC728" s="9" t="s">
        <v>42</v>
      </c>
    </row>
    <row r="729" spans="1:29">
      <c r="A729" s="11" t="s">
        <v>1364</v>
      </c>
      <c r="B729" s="2">
        <v>45876</v>
      </c>
      <c r="C729" s="1">
        <v>2025</v>
      </c>
      <c r="D729" s="1" t="s">
        <v>1330</v>
      </c>
      <c r="E729" s="1" t="s">
        <v>1199</v>
      </c>
      <c r="F729" s="1" t="s">
        <v>44</v>
      </c>
      <c r="G729" s="1" t="s">
        <v>1365</v>
      </c>
      <c r="H729" s="1" t="s">
        <v>89</v>
      </c>
      <c r="I729" s="1" t="s">
        <v>174</v>
      </c>
      <c r="J729" s="1" t="s">
        <v>108</v>
      </c>
      <c r="K729" s="1" t="s">
        <v>62</v>
      </c>
      <c r="L729" s="1" t="s">
        <v>63</v>
      </c>
      <c r="M729" s="1" t="s">
        <v>337</v>
      </c>
      <c r="N729" s="1">
        <v>2</v>
      </c>
      <c r="O729" s="1">
        <v>1300</v>
      </c>
      <c r="P729" s="1">
        <f t="shared" si="66"/>
        <v>2600</v>
      </c>
      <c r="Q729" s="1">
        <v>25</v>
      </c>
      <c r="R729" s="1">
        <f t="shared" si="67"/>
        <v>650</v>
      </c>
      <c r="S729" s="1">
        <f t="shared" si="68"/>
        <v>1950</v>
      </c>
      <c r="T729" s="1">
        <v>0.35</v>
      </c>
      <c r="U729" s="1">
        <f t="shared" si="69"/>
        <v>682.5</v>
      </c>
      <c r="V729" s="1">
        <f t="shared" si="70"/>
        <v>1267.5</v>
      </c>
      <c r="W729" s="4">
        <f t="shared" si="71"/>
        <v>0.65</v>
      </c>
      <c r="X729" s="1" t="s">
        <v>147</v>
      </c>
      <c r="Y729" s="1" t="s">
        <v>40</v>
      </c>
      <c r="Z729" s="1" t="s">
        <v>41</v>
      </c>
      <c r="AA729" s="2">
        <v>45879</v>
      </c>
      <c r="AB729" s="1">
        <v>5</v>
      </c>
      <c r="AC729" s="9" t="s">
        <v>42</v>
      </c>
    </row>
    <row r="730" spans="1:29">
      <c r="A730" s="11" t="s">
        <v>1366</v>
      </c>
      <c r="B730" s="2">
        <v>45876</v>
      </c>
      <c r="C730" s="1">
        <v>2025</v>
      </c>
      <c r="D730" s="1" t="s">
        <v>1330</v>
      </c>
      <c r="E730" s="1" t="s">
        <v>1199</v>
      </c>
      <c r="F730" s="1" t="s">
        <v>44</v>
      </c>
      <c r="G730" s="1" t="s">
        <v>1367</v>
      </c>
      <c r="H730" s="1" t="s">
        <v>33</v>
      </c>
      <c r="I730" s="1" t="s">
        <v>183</v>
      </c>
      <c r="J730" s="1" t="s">
        <v>102</v>
      </c>
      <c r="K730" s="1" t="s">
        <v>36</v>
      </c>
      <c r="L730" s="1" t="s">
        <v>85</v>
      </c>
      <c r="M730" s="1" t="s">
        <v>626</v>
      </c>
      <c r="N730" s="1">
        <v>3</v>
      </c>
      <c r="O730" s="1">
        <v>1040</v>
      </c>
      <c r="P730" s="1">
        <f t="shared" si="66"/>
        <v>3120</v>
      </c>
      <c r="Q730" s="1">
        <v>0</v>
      </c>
      <c r="R730" s="1">
        <f t="shared" si="67"/>
        <v>0</v>
      </c>
      <c r="S730" s="1">
        <f t="shared" si="68"/>
        <v>3120</v>
      </c>
      <c r="T730" s="1">
        <v>0.5</v>
      </c>
      <c r="U730" s="1">
        <f t="shared" si="69"/>
        <v>1560</v>
      </c>
      <c r="V730" s="1">
        <f t="shared" si="70"/>
        <v>1560</v>
      </c>
      <c r="W730" s="4">
        <f t="shared" si="71"/>
        <v>0.5</v>
      </c>
      <c r="X730" s="1" t="s">
        <v>104</v>
      </c>
      <c r="Y730" s="1" t="s">
        <v>40</v>
      </c>
      <c r="Z730" s="1" t="s">
        <v>41</v>
      </c>
      <c r="AA730" s="2">
        <v>45883</v>
      </c>
      <c r="AB730" s="1">
        <v>5</v>
      </c>
      <c r="AC730" s="9" t="s">
        <v>42</v>
      </c>
    </row>
    <row r="731" spans="1:29">
      <c r="A731" s="11" t="s">
        <v>1368</v>
      </c>
      <c r="B731" s="2">
        <v>45877</v>
      </c>
      <c r="C731" s="1">
        <v>2025</v>
      </c>
      <c r="D731" s="1" t="s">
        <v>1330</v>
      </c>
      <c r="E731" s="1" t="s">
        <v>1199</v>
      </c>
      <c r="F731" s="1" t="s">
        <v>74</v>
      </c>
      <c r="G731" s="1" t="s">
        <v>1080</v>
      </c>
      <c r="H731" s="1" t="s">
        <v>33</v>
      </c>
      <c r="I731" s="1" t="s">
        <v>116</v>
      </c>
      <c r="J731" s="1" t="s">
        <v>117</v>
      </c>
      <c r="K731" s="1" t="s">
        <v>118</v>
      </c>
      <c r="L731" s="1" t="s">
        <v>63</v>
      </c>
      <c r="M731" s="1" t="s">
        <v>64</v>
      </c>
      <c r="N731" s="1">
        <v>5</v>
      </c>
      <c r="O731" s="1">
        <v>1030</v>
      </c>
      <c r="P731" s="1">
        <f t="shared" si="66"/>
        <v>5150</v>
      </c>
      <c r="Q731" s="1">
        <v>10</v>
      </c>
      <c r="R731" s="1">
        <f t="shared" si="67"/>
        <v>515</v>
      </c>
      <c r="S731" s="1">
        <f t="shared" si="68"/>
        <v>4635</v>
      </c>
      <c r="T731" s="1">
        <v>0.35</v>
      </c>
      <c r="U731" s="1">
        <f t="shared" si="69"/>
        <v>1622.25</v>
      </c>
      <c r="V731" s="1">
        <f t="shared" si="70"/>
        <v>3012.75</v>
      </c>
      <c r="W731" s="4">
        <f t="shared" si="71"/>
        <v>0.65</v>
      </c>
      <c r="X731" s="1" t="s">
        <v>104</v>
      </c>
      <c r="Y731" s="1" t="s">
        <v>57</v>
      </c>
      <c r="Z731" s="1" t="s">
        <v>22</v>
      </c>
      <c r="AA731" s="1"/>
      <c r="AB731" s="1"/>
      <c r="AC731" s="9" t="s">
        <v>93</v>
      </c>
    </row>
    <row r="732" spans="1:29">
      <c r="A732" s="11" t="s">
        <v>1369</v>
      </c>
      <c r="B732" s="2">
        <v>45877</v>
      </c>
      <c r="C732" s="1">
        <v>2025</v>
      </c>
      <c r="D732" s="1" t="s">
        <v>1330</v>
      </c>
      <c r="E732" s="1" t="s">
        <v>1199</v>
      </c>
      <c r="F732" s="1" t="s">
        <v>74</v>
      </c>
      <c r="G732" s="1" t="s">
        <v>1370</v>
      </c>
      <c r="H732" s="1" t="s">
        <v>33</v>
      </c>
      <c r="I732" s="1" t="s">
        <v>269</v>
      </c>
      <c r="J732" s="1" t="s">
        <v>70</v>
      </c>
      <c r="K732" s="1" t="s">
        <v>62</v>
      </c>
      <c r="L732" s="1" t="s">
        <v>63</v>
      </c>
      <c r="M732" s="1" t="s">
        <v>452</v>
      </c>
      <c r="N732" s="1">
        <v>3</v>
      </c>
      <c r="O732" s="1">
        <v>500</v>
      </c>
      <c r="P732" s="1">
        <f t="shared" si="66"/>
        <v>1500</v>
      </c>
      <c r="Q732" s="1">
        <v>30</v>
      </c>
      <c r="R732" s="1">
        <f t="shared" si="67"/>
        <v>450</v>
      </c>
      <c r="S732" s="1">
        <f t="shared" si="68"/>
        <v>1050</v>
      </c>
      <c r="T732" s="1">
        <v>0.35</v>
      </c>
      <c r="U732" s="1">
        <f t="shared" si="69"/>
        <v>367.5</v>
      </c>
      <c r="V732" s="1">
        <f t="shared" si="70"/>
        <v>682.5</v>
      </c>
      <c r="W732" s="4">
        <f t="shared" si="71"/>
        <v>0.65</v>
      </c>
      <c r="X732" s="1" t="s">
        <v>104</v>
      </c>
      <c r="Y732" s="1" t="s">
        <v>72</v>
      </c>
      <c r="Z732" s="1" t="s">
        <v>41</v>
      </c>
      <c r="AA732" s="2">
        <v>45883</v>
      </c>
      <c r="AB732" s="1">
        <v>4</v>
      </c>
      <c r="AC732" s="9" t="s">
        <v>42</v>
      </c>
    </row>
    <row r="733" spans="1:29">
      <c r="A733" s="11" t="s">
        <v>1371</v>
      </c>
      <c r="B733" s="2">
        <v>45878</v>
      </c>
      <c r="C733" s="1">
        <v>2025</v>
      </c>
      <c r="D733" s="1" t="s">
        <v>1330</v>
      </c>
      <c r="E733" s="1" t="s">
        <v>1199</v>
      </c>
      <c r="F733" s="1" t="s">
        <v>99</v>
      </c>
      <c r="G733" s="1" t="s">
        <v>246</v>
      </c>
      <c r="H733" s="1" t="s">
        <v>33</v>
      </c>
      <c r="I733" s="1" t="s">
        <v>116</v>
      </c>
      <c r="J733" s="1" t="s">
        <v>117</v>
      </c>
      <c r="K733" s="1" t="s">
        <v>118</v>
      </c>
      <c r="L733" s="1" t="s">
        <v>150</v>
      </c>
      <c r="M733" s="1" t="s">
        <v>456</v>
      </c>
      <c r="N733" s="1">
        <v>2</v>
      </c>
      <c r="O733" s="1">
        <v>7610</v>
      </c>
      <c r="P733" s="1">
        <f t="shared" si="66"/>
        <v>15220</v>
      </c>
      <c r="Q733" s="1">
        <v>0</v>
      </c>
      <c r="R733" s="1">
        <f t="shared" si="67"/>
        <v>0</v>
      </c>
      <c r="S733" s="1">
        <f t="shared" si="68"/>
        <v>15220</v>
      </c>
      <c r="T733" s="1">
        <v>0.52</v>
      </c>
      <c r="U733" s="1">
        <f t="shared" si="69"/>
        <v>7914.4000000000005</v>
      </c>
      <c r="V733" s="1">
        <f t="shared" si="70"/>
        <v>7305.5999999999995</v>
      </c>
      <c r="W733" s="4">
        <f t="shared" si="71"/>
        <v>0.48</v>
      </c>
      <c r="X733" s="1" t="s">
        <v>56</v>
      </c>
      <c r="Y733" s="1" t="s">
        <v>72</v>
      </c>
      <c r="Z733" s="1" t="s">
        <v>41</v>
      </c>
      <c r="AA733" s="2">
        <v>45881</v>
      </c>
      <c r="AB733" s="1">
        <v>4</v>
      </c>
      <c r="AC733" s="9" t="s">
        <v>42</v>
      </c>
    </row>
    <row r="734" spans="1:29">
      <c r="A734" s="11" t="s">
        <v>1372</v>
      </c>
      <c r="B734" s="2">
        <v>45878</v>
      </c>
      <c r="C734" s="1">
        <v>2025</v>
      </c>
      <c r="D734" s="1" t="s">
        <v>1330</v>
      </c>
      <c r="E734" s="1" t="s">
        <v>1199</v>
      </c>
      <c r="F734" s="1" t="s">
        <v>99</v>
      </c>
      <c r="G734" s="1" t="s">
        <v>1373</v>
      </c>
      <c r="H734" s="1" t="s">
        <v>33</v>
      </c>
      <c r="I734" s="1" t="s">
        <v>258</v>
      </c>
      <c r="J734" s="1" t="s">
        <v>117</v>
      </c>
      <c r="K734" s="1" t="s">
        <v>118</v>
      </c>
      <c r="L734" s="1" t="s">
        <v>179</v>
      </c>
      <c r="M734" s="1" t="s">
        <v>356</v>
      </c>
      <c r="N734" s="1">
        <v>5</v>
      </c>
      <c r="O734" s="1">
        <v>4580</v>
      </c>
      <c r="P734" s="1">
        <f t="shared" si="66"/>
        <v>22900</v>
      </c>
      <c r="Q734" s="1">
        <v>0</v>
      </c>
      <c r="R734" s="1">
        <f t="shared" si="67"/>
        <v>0</v>
      </c>
      <c r="S734" s="1">
        <f t="shared" si="68"/>
        <v>22900</v>
      </c>
      <c r="T734" s="1">
        <v>0.48</v>
      </c>
      <c r="U734" s="1">
        <f t="shared" si="69"/>
        <v>10992</v>
      </c>
      <c r="V734" s="1">
        <f t="shared" si="70"/>
        <v>11908</v>
      </c>
      <c r="W734" s="4">
        <f t="shared" si="71"/>
        <v>0.52</v>
      </c>
      <c r="X734" s="1" t="s">
        <v>65</v>
      </c>
      <c r="Y734" s="1" t="s">
        <v>40</v>
      </c>
      <c r="Z734" s="1" t="s">
        <v>51</v>
      </c>
      <c r="AA734" s="2">
        <v>45880</v>
      </c>
      <c r="AB734" s="1"/>
      <c r="AC734" s="9" t="s">
        <v>42</v>
      </c>
    </row>
    <row r="735" spans="1:29">
      <c r="A735" s="11" t="s">
        <v>1374</v>
      </c>
      <c r="B735" s="2">
        <v>45878</v>
      </c>
      <c r="C735" s="1">
        <v>2025</v>
      </c>
      <c r="D735" s="1" t="s">
        <v>1330</v>
      </c>
      <c r="E735" s="1" t="s">
        <v>1199</v>
      </c>
      <c r="F735" s="1" t="s">
        <v>99</v>
      </c>
      <c r="G735" s="1" t="s">
        <v>1375</v>
      </c>
      <c r="H735" s="1" t="s">
        <v>33</v>
      </c>
      <c r="I735" s="1" t="s">
        <v>116</v>
      </c>
      <c r="J735" s="1" t="s">
        <v>117</v>
      </c>
      <c r="K735" s="1" t="s">
        <v>118</v>
      </c>
      <c r="L735" s="1" t="s">
        <v>85</v>
      </c>
      <c r="M735" s="1" t="s">
        <v>274</v>
      </c>
      <c r="N735" s="1">
        <v>2</v>
      </c>
      <c r="O735" s="1">
        <v>730</v>
      </c>
      <c r="P735" s="1">
        <f t="shared" si="66"/>
        <v>1460</v>
      </c>
      <c r="Q735" s="1">
        <v>20</v>
      </c>
      <c r="R735" s="1">
        <f t="shared" si="67"/>
        <v>292</v>
      </c>
      <c r="S735" s="1">
        <f t="shared" si="68"/>
        <v>1168</v>
      </c>
      <c r="T735" s="1">
        <v>0.5</v>
      </c>
      <c r="U735" s="1">
        <f t="shared" si="69"/>
        <v>584</v>
      </c>
      <c r="V735" s="1">
        <f t="shared" si="70"/>
        <v>584</v>
      </c>
      <c r="W735" s="4">
        <f t="shared" si="71"/>
        <v>0.5</v>
      </c>
      <c r="X735" s="1" t="s">
        <v>92</v>
      </c>
      <c r="Y735" s="1" t="s">
        <v>81</v>
      </c>
      <c r="Z735" s="1" t="s">
        <v>41</v>
      </c>
      <c r="AA735" s="2">
        <v>45884</v>
      </c>
      <c r="AB735" s="1">
        <v>4</v>
      </c>
      <c r="AC735" s="9" t="s">
        <v>42</v>
      </c>
    </row>
    <row r="736" spans="1:29">
      <c r="A736" s="11" t="s">
        <v>1376</v>
      </c>
      <c r="B736" s="2">
        <v>45878</v>
      </c>
      <c r="C736" s="1">
        <v>2025</v>
      </c>
      <c r="D736" s="1" t="s">
        <v>1330</v>
      </c>
      <c r="E736" s="1" t="s">
        <v>1199</v>
      </c>
      <c r="F736" s="1" t="s">
        <v>99</v>
      </c>
      <c r="G736" s="1" t="s">
        <v>764</v>
      </c>
      <c r="H736" s="1" t="s">
        <v>89</v>
      </c>
      <c r="I736" s="1" t="s">
        <v>159</v>
      </c>
      <c r="J736" s="1" t="s">
        <v>35</v>
      </c>
      <c r="K736" s="1" t="s">
        <v>36</v>
      </c>
      <c r="L736" s="1" t="s">
        <v>96</v>
      </c>
      <c r="M736" s="1" t="s">
        <v>195</v>
      </c>
      <c r="N736" s="1">
        <v>3</v>
      </c>
      <c r="O736" s="1">
        <v>150</v>
      </c>
      <c r="P736" s="1">
        <f t="shared" si="66"/>
        <v>450</v>
      </c>
      <c r="Q736" s="1">
        <v>15</v>
      </c>
      <c r="R736" s="1">
        <f t="shared" si="67"/>
        <v>67.5</v>
      </c>
      <c r="S736" s="1">
        <f t="shared" si="68"/>
        <v>382.5</v>
      </c>
      <c r="T736" s="1">
        <v>0.62</v>
      </c>
      <c r="U736" s="1">
        <f t="shared" si="69"/>
        <v>237.15</v>
      </c>
      <c r="V736" s="1">
        <f t="shared" si="70"/>
        <v>145.35</v>
      </c>
      <c r="W736" s="4">
        <f t="shared" si="71"/>
        <v>0.38</v>
      </c>
      <c r="X736" s="1" t="s">
        <v>92</v>
      </c>
      <c r="Y736" s="1" t="s">
        <v>40</v>
      </c>
      <c r="Z736" s="1" t="s">
        <v>41</v>
      </c>
      <c r="AA736" s="2">
        <v>45880</v>
      </c>
      <c r="AB736" s="1">
        <v>3</v>
      </c>
      <c r="AC736" s="9" t="s">
        <v>42</v>
      </c>
    </row>
    <row r="737" spans="1:29">
      <c r="A737" s="11" t="s">
        <v>1377</v>
      </c>
      <c r="B737" s="2">
        <v>45879</v>
      </c>
      <c r="C737" s="1">
        <v>2025</v>
      </c>
      <c r="D737" s="1" t="s">
        <v>1330</v>
      </c>
      <c r="E737" s="1" t="s">
        <v>1199</v>
      </c>
      <c r="F737" s="1" t="s">
        <v>126</v>
      </c>
      <c r="G737" s="1" t="s">
        <v>970</v>
      </c>
      <c r="H737" s="1" t="s">
        <v>33</v>
      </c>
      <c r="I737" s="1" t="s">
        <v>371</v>
      </c>
      <c r="J737" s="1" t="s">
        <v>265</v>
      </c>
      <c r="K737" s="1" t="s">
        <v>78</v>
      </c>
      <c r="L737" s="1" t="s">
        <v>85</v>
      </c>
      <c r="M737" s="1" t="s">
        <v>383</v>
      </c>
      <c r="N737" s="1">
        <v>2</v>
      </c>
      <c r="O737" s="1">
        <v>1510</v>
      </c>
      <c r="P737" s="1">
        <f t="shared" si="66"/>
        <v>3020</v>
      </c>
      <c r="Q737" s="1">
        <v>10</v>
      </c>
      <c r="R737" s="1">
        <f t="shared" si="67"/>
        <v>302</v>
      </c>
      <c r="S737" s="1">
        <f t="shared" si="68"/>
        <v>2718</v>
      </c>
      <c r="T737" s="1">
        <v>0.5</v>
      </c>
      <c r="U737" s="1">
        <f t="shared" si="69"/>
        <v>1359</v>
      </c>
      <c r="V737" s="1">
        <f t="shared" si="70"/>
        <v>1359</v>
      </c>
      <c r="W737" s="4">
        <f t="shared" si="71"/>
        <v>0.5</v>
      </c>
      <c r="X737" s="1" t="s">
        <v>65</v>
      </c>
      <c r="Y737" s="1" t="s">
        <v>72</v>
      </c>
      <c r="Z737" s="1" t="s">
        <v>41</v>
      </c>
      <c r="AA737" s="2">
        <v>45883</v>
      </c>
      <c r="AB737" s="1">
        <v>3</v>
      </c>
      <c r="AC737" s="9" t="s">
        <v>42</v>
      </c>
    </row>
    <row r="738" spans="1:29">
      <c r="A738" s="11" t="s">
        <v>1378</v>
      </c>
      <c r="B738" s="2">
        <v>45879</v>
      </c>
      <c r="C738" s="1">
        <v>2025</v>
      </c>
      <c r="D738" s="1" t="s">
        <v>1330</v>
      </c>
      <c r="E738" s="1" t="s">
        <v>1199</v>
      </c>
      <c r="F738" s="1" t="s">
        <v>126</v>
      </c>
      <c r="G738" s="1" t="s">
        <v>290</v>
      </c>
      <c r="H738" s="1" t="s">
        <v>89</v>
      </c>
      <c r="I738" s="1" t="s">
        <v>291</v>
      </c>
      <c r="J738" s="1" t="s">
        <v>228</v>
      </c>
      <c r="K738" s="1" t="s">
        <v>78</v>
      </c>
      <c r="L738" s="1" t="s">
        <v>96</v>
      </c>
      <c r="M738" s="1" t="s">
        <v>195</v>
      </c>
      <c r="N738" s="1">
        <v>3</v>
      </c>
      <c r="O738" s="1">
        <v>710</v>
      </c>
      <c r="P738" s="1">
        <f t="shared" si="66"/>
        <v>2130</v>
      </c>
      <c r="Q738" s="1">
        <v>10</v>
      </c>
      <c r="R738" s="1">
        <f t="shared" si="67"/>
        <v>213</v>
      </c>
      <c r="S738" s="1">
        <f t="shared" si="68"/>
        <v>1917</v>
      </c>
      <c r="T738" s="1">
        <v>0.62</v>
      </c>
      <c r="U738" s="1">
        <f t="shared" si="69"/>
        <v>1188.54</v>
      </c>
      <c r="V738" s="1">
        <f t="shared" si="70"/>
        <v>728.46</v>
      </c>
      <c r="W738" s="4">
        <f t="shared" si="71"/>
        <v>0.38</v>
      </c>
      <c r="X738" s="1" t="s">
        <v>147</v>
      </c>
      <c r="Y738" s="1" t="s">
        <v>57</v>
      </c>
      <c r="Z738" s="1" t="s">
        <v>41</v>
      </c>
      <c r="AA738" s="2">
        <v>45884</v>
      </c>
      <c r="AB738" s="1">
        <v>5</v>
      </c>
      <c r="AC738" s="9" t="s">
        <v>42</v>
      </c>
    </row>
    <row r="739" spans="1:29">
      <c r="A739" s="11" t="s">
        <v>1379</v>
      </c>
      <c r="B739" s="2">
        <v>45879</v>
      </c>
      <c r="C739" s="1">
        <v>2025</v>
      </c>
      <c r="D739" s="1" t="s">
        <v>1330</v>
      </c>
      <c r="E739" s="1" t="s">
        <v>1199</v>
      </c>
      <c r="F739" s="1" t="s">
        <v>126</v>
      </c>
      <c r="G739" s="1" t="s">
        <v>153</v>
      </c>
      <c r="H739" s="1" t="s">
        <v>33</v>
      </c>
      <c r="I739" s="1" t="s">
        <v>154</v>
      </c>
      <c r="J739" s="1" t="s">
        <v>155</v>
      </c>
      <c r="K739" s="1" t="s">
        <v>48</v>
      </c>
      <c r="L739" s="1" t="s">
        <v>150</v>
      </c>
      <c r="M739" s="1" t="s">
        <v>234</v>
      </c>
      <c r="N739" s="1">
        <v>2</v>
      </c>
      <c r="O739" s="1">
        <v>850</v>
      </c>
      <c r="P739" s="1">
        <f t="shared" si="66"/>
        <v>1700</v>
      </c>
      <c r="Q739" s="1">
        <v>0</v>
      </c>
      <c r="R739" s="1">
        <f t="shared" si="67"/>
        <v>0</v>
      </c>
      <c r="S739" s="1">
        <f t="shared" si="68"/>
        <v>1700</v>
      </c>
      <c r="T739" s="1">
        <v>0.52</v>
      </c>
      <c r="U739" s="1">
        <f t="shared" si="69"/>
        <v>884</v>
      </c>
      <c r="V739" s="1">
        <f t="shared" si="70"/>
        <v>816</v>
      </c>
      <c r="W739" s="4">
        <f t="shared" si="71"/>
        <v>0.48</v>
      </c>
      <c r="X739" s="1" t="s">
        <v>147</v>
      </c>
      <c r="Y739" s="1" t="s">
        <v>72</v>
      </c>
      <c r="Z739" s="1" t="s">
        <v>41</v>
      </c>
      <c r="AA739" s="2">
        <v>45881</v>
      </c>
      <c r="AB739" s="1">
        <v>4</v>
      </c>
      <c r="AC739" s="9" t="s">
        <v>42</v>
      </c>
    </row>
    <row r="740" spans="1:29">
      <c r="A740" s="11" t="s">
        <v>1380</v>
      </c>
      <c r="B740" s="2">
        <v>45879</v>
      </c>
      <c r="C740" s="1">
        <v>2025</v>
      </c>
      <c r="D740" s="1" t="s">
        <v>1330</v>
      </c>
      <c r="E740" s="1" t="s">
        <v>1199</v>
      </c>
      <c r="F740" s="1" t="s">
        <v>126</v>
      </c>
      <c r="G740" s="1" t="s">
        <v>937</v>
      </c>
      <c r="H740" s="1" t="s">
        <v>89</v>
      </c>
      <c r="I740" s="1" t="s">
        <v>544</v>
      </c>
      <c r="J740" s="1" t="s">
        <v>70</v>
      </c>
      <c r="K740" s="1" t="s">
        <v>62</v>
      </c>
      <c r="L740" s="1" t="s">
        <v>112</v>
      </c>
      <c r="M740" s="1" t="s">
        <v>221</v>
      </c>
      <c r="N740" s="1">
        <v>5</v>
      </c>
      <c r="O740" s="1">
        <v>9690</v>
      </c>
      <c r="P740" s="1">
        <f t="shared" si="66"/>
        <v>48450</v>
      </c>
      <c r="Q740" s="1">
        <v>0</v>
      </c>
      <c r="R740" s="1">
        <f t="shared" si="67"/>
        <v>0</v>
      </c>
      <c r="S740" s="1">
        <f t="shared" si="68"/>
        <v>48450</v>
      </c>
      <c r="T740" s="1">
        <v>0.57999999999999996</v>
      </c>
      <c r="U740" s="1">
        <f t="shared" si="69"/>
        <v>28100.999999999996</v>
      </c>
      <c r="V740" s="1">
        <f t="shared" si="70"/>
        <v>20349.000000000004</v>
      </c>
      <c r="W740" s="4">
        <f t="shared" si="71"/>
        <v>0.4200000000000001</v>
      </c>
      <c r="X740" s="1" t="s">
        <v>104</v>
      </c>
      <c r="Y740" s="1" t="s">
        <v>40</v>
      </c>
      <c r="Z740" s="1" t="s">
        <v>41</v>
      </c>
      <c r="AA740" s="2">
        <v>45886</v>
      </c>
      <c r="AB740" s="1">
        <v>3</v>
      </c>
      <c r="AC740" s="9" t="s">
        <v>42</v>
      </c>
    </row>
    <row r="741" spans="1:29">
      <c r="A741" s="11" t="s">
        <v>1381</v>
      </c>
      <c r="B741" s="2">
        <v>45880</v>
      </c>
      <c r="C741" s="1">
        <v>2025</v>
      </c>
      <c r="D741" s="1" t="s">
        <v>1330</v>
      </c>
      <c r="E741" s="1" t="s">
        <v>1199</v>
      </c>
      <c r="F741" s="1" t="s">
        <v>142</v>
      </c>
      <c r="G741" s="1" t="s">
        <v>1382</v>
      </c>
      <c r="H741" s="1" t="s">
        <v>89</v>
      </c>
      <c r="I741" s="1" t="s">
        <v>189</v>
      </c>
      <c r="J741" s="1" t="s">
        <v>190</v>
      </c>
      <c r="K741" s="1" t="s">
        <v>48</v>
      </c>
      <c r="L741" s="1" t="s">
        <v>112</v>
      </c>
      <c r="M741" s="1" t="s">
        <v>302</v>
      </c>
      <c r="N741" s="1">
        <v>1</v>
      </c>
      <c r="O741" s="1">
        <v>52760</v>
      </c>
      <c r="P741" s="1">
        <f t="shared" si="66"/>
        <v>52760</v>
      </c>
      <c r="Q741" s="1">
        <v>0</v>
      </c>
      <c r="R741" s="1">
        <f t="shared" si="67"/>
        <v>0</v>
      </c>
      <c r="S741" s="1">
        <f t="shared" si="68"/>
        <v>52760</v>
      </c>
      <c r="T741" s="1">
        <v>0.57999999999999996</v>
      </c>
      <c r="U741" s="1">
        <f t="shared" si="69"/>
        <v>30600.799999999999</v>
      </c>
      <c r="V741" s="1">
        <f t="shared" si="70"/>
        <v>22159.200000000001</v>
      </c>
      <c r="W741" s="4">
        <f t="shared" si="71"/>
        <v>0.42000000000000004</v>
      </c>
      <c r="X741" s="1" t="s">
        <v>147</v>
      </c>
      <c r="Y741" s="1" t="s">
        <v>72</v>
      </c>
      <c r="Z741" s="1" t="s">
        <v>41</v>
      </c>
      <c r="AA741" s="2">
        <v>45886</v>
      </c>
      <c r="AB741" s="1">
        <v>5</v>
      </c>
      <c r="AC741" s="9" t="s">
        <v>42</v>
      </c>
    </row>
    <row r="742" spans="1:29">
      <c r="A742" s="11" t="s">
        <v>1383</v>
      </c>
      <c r="B742" s="2">
        <v>45880</v>
      </c>
      <c r="C742" s="1">
        <v>2025</v>
      </c>
      <c r="D742" s="1" t="s">
        <v>1330</v>
      </c>
      <c r="E742" s="1" t="s">
        <v>1199</v>
      </c>
      <c r="F742" s="1" t="s">
        <v>142</v>
      </c>
      <c r="G742" s="1" t="s">
        <v>1384</v>
      </c>
      <c r="H742" s="1" t="s">
        <v>33</v>
      </c>
      <c r="I742" s="1" t="s">
        <v>219</v>
      </c>
      <c r="J742" s="1" t="s">
        <v>220</v>
      </c>
      <c r="K742" s="1" t="s">
        <v>118</v>
      </c>
      <c r="L742" s="1" t="s">
        <v>112</v>
      </c>
      <c r="M742" s="1" t="s">
        <v>221</v>
      </c>
      <c r="N742" s="1">
        <v>2</v>
      </c>
      <c r="O742" s="1">
        <v>5860</v>
      </c>
      <c r="P742" s="1">
        <f t="shared" si="66"/>
        <v>11720</v>
      </c>
      <c r="Q742" s="1">
        <v>30</v>
      </c>
      <c r="R742" s="1">
        <f t="shared" si="67"/>
        <v>3516</v>
      </c>
      <c r="S742" s="1">
        <f t="shared" si="68"/>
        <v>8204</v>
      </c>
      <c r="T742" s="1">
        <v>0.57999999999999996</v>
      </c>
      <c r="U742" s="1">
        <f t="shared" si="69"/>
        <v>4758.32</v>
      </c>
      <c r="V742" s="1">
        <f t="shared" si="70"/>
        <v>3445.6800000000003</v>
      </c>
      <c r="W742" s="4">
        <f t="shared" si="71"/>
        <v>0.42000000000000004</v>
      </c>
      <c r="X742" s="1" t="s">
        <v>147</v>
      </c>
      <c r="Y742" s="1" t="s">
        <v>72</v>
      </c>
      <c r="Z742" s="1" t="s">
        <v>41</v>
      </c>
      <c r="AA742" s="2">
        <v>45886</v>
      </c>
      <c r="AB742" s="1">
        <v>4</v>
      </c>
      <c r="AC742" s="9" t="s">
        <v>42</v>
      </c>
    </row>
    <row r="743" spans="1:29">
      <c r="A743" s="11" t="s">
        <v>1385</v>
      </c>
      <c r="B743" s="2">
        <v>45880</v>
      </c>
      <c r="C743" s="1">
        <v>2025</v>
      </c>
      <c r="D743" s="1" t="s">
        <v>1330</v>
      </c>
      <c r="E743" s="1" t="s">
        <v>1199</v>
      </c>
      <c r="F743" s="1" t="s">
        <v>142</v>
      </c>
      <c r="G743" s="1" t="s">
        <v>348</v>
      </c>
      <c r="H743" s="1" t="s">
        <v>33</v>
      </c>
      <c r="I743" s="1" t="s">
        <v>315</v>
      </c>
      <c r="J743" s="1" t="s">
        <v>316</v>
      </c>
      <c r="K743" s="1" t="s">
        <v>62</v>
      </c>
      <c r="L743" s="1" t="s">
        <v>96</v>
      </c>
      <c r="M743" s="1" t="s">
        <v>97</v>
      </c>
      <c r="N743" s="1">
        <v>5</v>
      </c>
      <c r="O743" s="1">
        <v>440</v>
      </c>
      <c r="P743" s="1">
        <f t="shared" si="66"/>
        <v>2200</v>
      </c>
      <c r="Q743" s="1">
        <v>10</v>
      </c>
      <c r="R743" s="1">
        <f t="shared" si="67"/>
        <v>220</v>
      </c>
      <c r="S743" s="1">
        <f t="shared" si="68"/>
        <v>1980</v>
      </c>
      <c r="T743" s="1">
        <v>0.62</v>
      </c>
      <c r="U743" s="1">
        <f t="shared" si="69"/>
        <v>1227.5999999999999</v>
      </c>
      <c r="V743" s="1">
        <f t="shared" si="70"/>
        <v>752.40000000000009</v>
      </c>
      <c r="W743" s="4">
        <f t="shared" si="71"/>
        <v>0.38000000000000006</v>
      </c>
      <c r="X743" s="1" t="s">
        <v>50</v>
      </c>
      <c r="Y743" s="1" t="s">
        <v>72</v>
      </c>
      <c r="Z743" s="1" t="s">
        <v>22</v>
      </c>
      <c r="AA743" s="1"/>
      <c r="AB743" s="1"/>
      <c r="AC743" s="9" t="s">
        <v>93</v>
      </c>
    </row>
    <row r="744" spans="1:29">
      <c r="A744" s="11" t="s">
        <v>1386</v>
      </c>
      <c r="B744" s="2">
        <v>45880</v>
      </c>
      <c r="C744" s="1">
        <v>2025</v>
      </c>
      <c r="D744" s="1" t="s">
        <v>1330</v>
      </c>
      <c r="E744" s="1" t="s">
        <v>1199</v>
      </c>
      <c r="F744" s="1" t="s">
        <v>142</v>
      </c>
      <c r="G744" s="1" t="s">
        <v>401</v>
      </c>
      <c r="H744" s="1" t="s">
        <v>89</v>
      </c>
      <c r="I744" s="1" t="s">
        <v>189</v>
      </c>
      <c r="J744" s="1" t="s">
        <v>190</v>
      </c>
      <c r="K744" s="1" t="s">
        <v>48</v>
      </c>
      <c r="L744" s="1" t="s">
        <v>63</v>
      </c>
      <c r="M744" s="1" t="s">
        <v>452</v>
      </c>
      <c r="N744" s="1">
        <v>4</v>
      </c>
      <c r="O744" s="1">
        <v>1230</v>
      </c>
      <c r="P744" s="1">
        <f t="shared" si="66"/>
        <v>4920</v>
      </c>
      <c r="Q744" s="1">
        <v>5</v>
      </c>
      <c r="R744" s="1">
        <f t="shared" si="67"/>
        <v>246</v>
      </c>
      <c r="S744" s="1">
        <f t="shared" si="68"/>
        <v>4674</v>
      </c>
      <c r="T744" s="1">
        <v>0.35</v>
      </c>
      <c r="U744" s="1">
        <f t="shared" si="69"/>
        <v>1635.8999999999999</v>
      </c>
      <c r="V744" s="1">
        <f t="shared" si="70"/>
        <v>3038.1000000000004</v>
      </c>
      <c r="W744" s="4">
        <f t="shared" si="71"/>
        <v>0.65000000000000013</v>
      </c>
      <c r="X744" s="1" t="s">
        <v>104</v>
      </c>
      <c r="Y744" s="1" t="s">
        <v>40</v>
      </c>
      <c r="Z744" s="1" t="s">
        <v>66</v>
      </c>
      <c r="AA744" s="1"/>
      <c r="AB744" s="1"/>
      <c r="AC744" s="9" t="s">
        <v>42</v>
      </c>
    </row>
    <row r="745" spans="1:29">
      <c r="A745" s="11" t="s">
        <v>1387</v>
      </c>
      <c r="B745" s="2">
        <v>45881</v>
      </c>
      <c r="C745" s="1">
        <v>2025</v>
      </c>
      <c r="D745" s="1" t="s">
        <v>1330</v>
      </c>
      <c r="E745" s="1" t="s">
        <v>1199</v>
      </c>
      <c r="F745" s="1" t="s">
        <v>167</v>
      </c>
      <c r="G745" s="1" t="s">
        <v>1033</v>
      </c>
      <c r="H745" s="1" t="s">
        <v>89</v>
      </c>
      <c r="I745" s="1" t="s">
        <v>60</v>
      </c>
      <c r="J745" s="1" t="s">
        <v>61</v>
      </c>
      <c r="K745" s="1" t="s">
        <v>62</v>
      </c>
      <c r="L745" s="1" t="s">
        <v>63</v>
      </c>
      <c r="M745" s="1" t="s">
        <v>367</v>
      </c>
      <c r="N745" s="1">
        <v>4</v>
      </c>
      <c r="O745" s="1">
        <v>1190</v>
      </c>
      <c r="P745" s="1">
        <f t="shared" si="66"/>
        <v>4760</v>
      </c>
      <c r="Q745" s="1">
        <v>25</v>
      </c>
      <c r="R745" s="1">
        <f t="shared" si="67"/>
        <v>1190</v>
      </c>
      <c r="S745" s="1">
        <f t="shared" si="68"/>
        <v>3570</v>
      </c>
      <c r="T745" s="1">
        <v>0.35</v>
      </c>
      <c r="U745" s="1">
        <f t="shared" si="69"/>
        <v>1249.5</v>
      </c>
      <c r="V745" s="1">
        <f t="shared" si="70"/>
        <v>2320.5</v>
      </c>
      <c r="W745" s="4">
        <f t="shared" si="71"/>
        <v>0.65</v>
      </c>
      <c r="X745" s="1" t="s">
        <v>65</v>
      </c>
      <c r="Y745" s="1" t="s">
        <v>40</v>
      </c>
      <c r="Z745" s="1" t="s">
        <v>41</v>
      </c>
      <c r="AA745" s="2">
        <v>45886</v>
      </c>
      <c r="AB745" s="1">
        <v>4</v>
      </c>
      <c r="AC745" s="9" t="s">
        <v>42</v>
      </c>
    </row>
    <row r="746" spans="1:29">
      <c r="A746" s="11" t="s">
        <v>1388</v>
      </c>
      <c r="B746" s="2">
        <v>45881</v>
      </c>
      <c r="C746" s="1">
        <v>2025</v>
      </c>
      <c r="D746" s="1" t="s">
        <v>1330</v>
      </c>
      <c r="E746" s="1" t="s">
        <v>1199</v>
      </c>
      <c r="F746" s="1" t="s">
        <v>167</v>
      </c>
      <c r="G746" s="1" t="s">
        <v>1389</v>
      </c>
      <c r="H746" s="1" t="s">
        <v>89</v>
      </c>
      <c r="I746" s="1" t="s">
        <v>250</v>
      </c>
      <c r="J746" s="1" t="s">
        <v>251</v>
      </c>
      <c r="K746" s="1" t="s">
        <v>36</v>
      </c>
      <c r="L746" s="1" t="s">
        <v>37</v>
      </c>
      <c r="M746" s="1" t="s">
        <v>124</v>
      </c>
      <c r="N746" s="1">
        <v>3</v>
      </c>
      <c r="O746" s="1">
        <v>3760</v>
      </c>
      <c r="P746" s="1">
        <f t="shared" si="66"/>
        <v>11280</v>
      </c>
      <c r="Q746" s="1">
        <v>0</v>
      </c>
      <c r="R746" s="1">
        <f t="shared" si="67"/>
        <v>0</v>
      </c>
      <c r="S746" s="1">
        <f t="shared" si="68"/>
        <v>11280</v>
      </c>
      <c r="T746" s="1">
        <v>0.47</v>
      </c>
      <c r="U746" s="1">
        <f t="shared" si="69"/>
        <v>5301.5999999999995</v>
      </c>
      <c r="V746" s="1">
        <f t="shared" si="70"/>
        <v>5978.4000000000005</v>
      </c>
      <c r="W746" s="4">
        <f t="shared" si="71"/>
        <v>0.53</v>
      </c>
      <c r="X746" s="1" t="s">
        <v>104</v>
      </c>
      <c r="Y746" s="1" t="s">
        <v>40</v>
      </c>
      <c r="Z746" s="1" t="s">
        <v>41</v>
      </c>
      <c r="AA746" s="2">
        <v>45882</v>
      </c>
      <c r="AB746" s="1">
        <v>5</v>
      </c>
      <c r="AC746" s="9" t="s">
        <v>42</v>
      </c>
    </row>
    <row r="747" spans="1:29">
      <c r="A747" s="11" t="s">
        <v>1390</v>
      </c>
      <c r="B747" s="2">
        <v>45882</v>
      </c>
      <c r="C747" s="1">
        <v>2025</v>
      </c>
      <c r="D747" s="1" t="s">
        <v>1330</v>
      </c>
      <c r="E747" s="1" t="s">
        <v>1199</v>
      </c>
      <c r="F747" s="1" t="s">
        <v>31</v>
      </c>
      <c r="G747" s="1" t="s">
        <v>382</v>
      </c>
      <c r="H747" s="1" t="s">
        <v>89</v>
      </c>
      <c r="I747" s="1" t="s">
        <v>84</v>
      </c>
      <c r="J747" s="1" t="s">
        <v>47</v>
      </c>
      <c r="K747" s="1" t="s">
        <v>48</v>
      </c>
      <c r="L747" s="1" t="s">
        <v>179</v>
      </c>
      <c r="M747" s="1" t="s">
        <v>201</v>
      </c>
      <c r="N747" s="1">
        <v>1</v>
      </c>
      <c r="O747" s="1">
        <v>4160</v>
      </c>
      <c r="P747" s="1">
        <f t="shared" si="66"/>
        <v>4160</v>
      </c>
      <c r="Q747" s="1">
        <v>0</v>
      </c>
      <c r="R747" s="1">
        <f t="shared" si="67"/>
        <v>0</v>
      </c>
      <c r="S747" s="1">
        <f t="shared" si="68"/>
        <v>4160</v>
      </c>
      <c r="T747" s="1">
        <v>0.48</v>
      </c>
      <c r="U747" s="1">
        <f t="shared" si="69"/>
        <v>1996.8</v>
      </c>
      <c r="V747" s="1">
        <f t="shared" si="70"/>
        <v>2163.1999999999998</v>
      </c>
      <c r="W747" s="4">
        <f t="shared" si="71"/>
        <v>0.51999999999999991</v>
      </c>
      <c r="X747" s="1" t="s">
        <v>104</v>
      </c>
      <c r="Y747" s="1" t="s">
        <v>57</v>
      </c>
      <c r="Z747" s="1" t="s">
        <v>66</v>
      </c>
      <c r="AA747" s="1"/>
      <c r="AB747" s="1"/>
      <c r="AC747" s="9" t="s">
        <v>42</v>
      </c>
    </row>
    <row r="748" spans="1:29">
      <c r="A748" s="11" t="s">
        <v>1391</v>
      </c>
      <c r="B748" s="2">
        <v>45882</v>
      </c>
      <c r="C748" s="1">
        <v>2025</v>
      </c>
      <c r="D748" s="1" t="s">
        <v>1330</v>
      </c>
      <c r="E748" s="1" t="s">
        <v>1199</v>
      </c>
      <c r="F748" s="1" t="s">
        <v>31</v>
      </c>
      <c r="G748" s="1" t="s">
        <v>973</v>
      </c>
      <c r="H748" s="1" t="s">
        <v>33</v>
      </c>
      <c r="I748" s="1" t="s">
        <v>123</v>
      </c>
      <c r="J748" s="1" t="s">
        <v>55</v>
      </c>
      <c r="K748" s="1" t="s">
        <v>36</v>
      </c>
      <c r="L748" s="1" t="s">
        <v>37</v>
      </c>
      <c r="M748" s="1" t="s">
        <v>323</v>
      </c>
      <c r="N748" s="1">
        <v>4</v>
      </c>
      <c r="O748" s="1">
        <v>3690</v>
      </c>
      <c r="P748" s="1">
        <f t="shared" si="66"/>
        <v>14760</v>
      </c>
      <c r="Q748" s="1">
        <v>15</v>
      </c>
      <c r="R748" s="1">
        <f t="shared" si="67"/>
        <v>2214</v>
      </c>
      <c r="S748" s="1">
        <f t="shared" si="68"/>
        <v>12546</v>
      </c>
      <c r="T748" s="1">
        <v>0.47</v>
      </c>
      <c r="U748" s="1">
        <f t="shared" si="69"/>
        <v>5896.62</v>
      </c>
      <c r="V748" s="1">
        <f t="shared" si="70"/>
        <v>6649.38</v>
      </c>
      <c r="W748" s="4">
        <f t="shared" si="71"/>
        <v>0.53</v>
      </c>
      <c r="X748" s="1" t="s">
        <v>147</v>
      </c>
      <c r="Y748" s="1" t="s">
        <v>81</v>
      </c>
      <c r="Z748" s="1" t="s">
        <v>51</v>
      </c>
      <c r="AA748" s="2">
        <v>45887</v>
      </c>
      <c r="AB748" s="1"/>
      <c r="AC748" s="9" t="s">
        <v>42</v>
      </c>
    </row>
    <row r="749" spans="1:29">
      <c r="A749" s="11" t="s">
        <v>1392</v>
      </c>
      <c r="B749" s="2">
        <v>45882</v>
      </c>
      <c r="C749" s="1">
        <v>2025</v>
      </c>
      <c r="D749" s="1" t="s">
        <v>1330</v>
      </c>
      <c r="E749" s="1" t="s">
        <v>1199</v>
      </c>
      <c r="F749" s="1" t="s">
        <v>31</v>
      </c>
      <c r="G749" s="1" t="s">
        <v>1393</v>
      </c>
      <c r="H749" s="1" t="s">
        <v>33</v>
      </c>
      <c r="I749" s="1" t="s">
        <v>194</v>
      </c>
      <c r="J749" s="1" t="s">
        <v>108</v>
      </c>
      <c r="K749" s="1" t="s">
        <v>62</v>
      </c>
      <c r="L749" s="1" t="s">
        <v>37</v>
      </c>
      <c r="M749" s="1" t="s">
        <v>477</v>
      </c>
      <c r="N749" s="1">
        <v>4</v>
      </c>
      <c r="O749" s="1">
        <v>6680</v>
      </c>
      <c r="P749" s="1">
        <f t="shared" si="66"/>
        <v>26720</v>
      </c>
      <c r="Q749" s="1">
        <v>15</v>
      </c>
      <c r="R749" s="1">
        <f t="shared" si="67"/>
        <v>4008</v>
      </c>
      <c r="S749" s="1">
        <f t="shared" si="68"/>
        <v>22712</v>
      </c>
      <c r="T749" s="1">
        <v>0.47</v>
      </c>
      <c r="U749" s="1">
        <f t="shared" si="69"/>
        <v>10674.64</v>
      </c>
      <c r="V749" s="1">
        <f t="shared" si="70"/>
        <v>12037.36</v>
      </c>
      <c r="W749" s="4">
        <f t="shared" si="71"/>
        <v>0.53</v>
      </c>
      <c r="X749" s="1" t="s">
        <v>39</v>
      </c>
      <c r="Y749" s="1" t="s">
        <v>57</v>
      </c>
      <c r="Z749" s="1" t="s">
        <v>41</v>
      </c>
      <c r="AA749" s="2">
        <v>45884</v>
      </c>
      <c r="AB749" s="1">
        <v>4</v>
      </c>
      <c r="AC749" s="9" t="s">
        <v>42</v>
      </c>
    </row>
    <row r="750" spans="1:29">
      <c r="A750" s="11" t="s">
        <v>1394</v>
      </c>
      <c r="B750" s="2">
        <v>45882</v>
      </c>
      <c r="C750" s="1">
        <v>2025</v>
      </c>
      <c r="D750" s="1" t="s">
        <v>1330</v>
      </c>
      <c r="E750" s="1" t="s">
        <v>1199</v>
      </c>
      <c r="F750" s="1" t="s">
        <v>31</v>
      </c>
      <c r="G750" s="1" t="s">
        <v>1012</v>
      </c>
      <c r="H750" s="1" t="s">
        <v>89</v>
      </c>
      <c r="I750" s="1" t="s">
        <v>455</v>
      </c>
      <c r="J750" s="1" t="s">
        <v>102</v>
      </c>
      <c r="K750" s="1" t="s">
        <v>36</v>
      </c>
      <c r="L750" s="1" t="s">
        <v>150</v>
      </c>
      <c r="M750" s="1" t="s">
        <v>213</v>
      </c>
      <c r="N750" s="1">
        <v>3</v>
      </c>
      <c r="O750" s="1">
        <v>1220</v>
      </c>
      <c r="P750" s="1">
        <f t="shared" si="66"/>
        <v>3660</v>
      </c>
      <c r="Q750" s="1">
        <v>10</v>
      </c>
      <c r="R750" s="1">
        <f t="shared" si="67"/>
        <v>366</v>
      </c>
      <c r="S750" s="1">
        <f t="shared" si="68"/>
        <v>3294</v>
      </c>
      <c r="T750" s="1">
        <v>0.52</v>
      </c>
      <c r="U750" s="1">
        <f t="shared" si="69"/>
        <v>1712.88</v>
      </c>
      <c r="V750" s="1">
        <f t="shared" si="70"/>
        <v>1581.12</v>
      </c>
      <c r="W750" s="4">
        <f t="shared" si="71"/>
        <v>0.48</v>
      </c>
      <c r="X750" s="1" t="s">
        <v>65</v>
      </c>
      <c r="Y750" s="1" t="s">
        <v>72</v>
      </c>
      <c r="Z750" s="1" t="s">
        <v>41</v>
      </c>
      <c r="AA750" s="2">
        <v>45885</v>
      </c>
      <c r="AB750" s="1">
        <v>4</v>
      </c>
      <c r="AC750" s="9" t="s">
        <v>42</v>
      </c>
    </row>
    <row r="751" spans="1:29">
      <c r="A751" s="11" t="s">
        <v>1395</v>
      </c>
      <c r="B751" s="2">
        <v>45882</v>
      </c>
      <c r="C751" s="1">
        <v>2025</v>
      </c>
      <c r="D751" s="1" t="s">
        <v>1330</v>
      </c>
      <c r="E751" s="1" t="s">
        <v>1199</v>
      </c>
      <c r="F751" s="1" t="s">
        <v>31</v>
      </c>
      <c r="G751" s="1" t="s">
        <v>1370</v>
      </c>
      <c r="H751" s="1" t="s">
        <v>33</v>
      </c>
      <c r="I751" s="1" t="s">
        <v>269</v>
      </c>
      <c r="J751" s="1" t="s">
        <v>70</v>
      </c>
      <c r="K751" s="1" t="s">
        <v>62</v>
      </c>
      <c r="L751" s="1" t="s">
        <v>96</v>
      </c>
      <c r="M751" s="1" t="s">
        <v>119</v>
      </c>
      <c r="N751" s="1">
        <v>4</v>
      </c>
      <c r="O751" s="1">
        <v>400</v>
      </c>
      <c r="P751" s="1">
        <f t="shared" si="66"/>
        <v>1600</v>
      </c>
      <c r="Q751" s="1">
        <v>0</v>
      </c>
      <c r="R751" s="1">
        <f t="shared" si="67"/>
        <v>0</v>
      </c>
      <c r="S751" s="1">
        <f t="shared" si="68"/>
        <v>1600</v>
      </c>
      <c r="T751" s="1">
        <v>0.62</v>
      </c>
      <c r="U751" s="1">
        <f t="shared" si="69"/>
        <v>992</v>
      </c>
      <c r="V751" s="1">
        <f t="shared" si="70"/>
        <v>608</v>
      </c>
      <c r="W751" s="4">
        <f t="shared" si="71"/>
        <v>0.38</v>
      </c>
      <c r="X751" s="1" t="s">
        <v>50</v>
      </c>
      <c r="Y751" s="1" t="s">
        <v>72</v>
      </c>
      <c r="Z751" s="1" t="s">
        <v>51</v>
      </c>
      <c r="AA751" s="2">
        <v>45886</v>
      </c>
      <c r="AB751" s="1"/>
      <c r="AC751" s="9" t="s">
        <v>42</v>
      </c>
    </row>
    <row r="752" spans="1:29">
      <c r="A752" s="11" t="s">
        <v>1396</v>
      </c>
      <c r="B752" s="2">
        <v>45882</v>
      </c>
      <c r="C752" s="1">
        <v>2025</v>
      </c>
      <c r="D752" s="1" t="s">
        <v>1330</v>
      </c>
      <c r="E752" s="1" t="s">
        <v>1199</v>
      </c>
      <c r="F752" s="1" t="s">
        <v>31</v>
      </c>
      <c r="G752" s="1" t="s">
        <v>1397</v>
      </c>
      <c r="H752" s="1" t="s">
        <v>89</v>
      </c>
      <c r="I752" s="1" t="s">
        <v>174</v>
      </c>
      <c r="J752" s="1" t="s">
        <v>108</v>
      </c>
      <c r="K752" s="1" t="s">
        <v>62</v>
      </c>
      <c r="L752" s="1" t="s">
        <v>37</v>
      </c>
      <c r="M752" s="1" t="s">
        <v>38</v>
      </c>
      <c r="N752" s="1">
        <v>4</v>
      </c>
      <c r="O752" s="1">
        <v>1980</v>
      </c>
      <c r="P752" s="1">
        <f t="shared" si="66"/>
        <v>7920</v>
      </c>
      <c r="Q752" s="1">
        <v>30</v>
      </c>
      <c r="R752" s="1">
        <f t="shared" si="67"/>
        <v>2376</v>
      </c>
      <c r="S752" s="1">
        <f t="shared" si="68"/>
        <v>5544</v>
      </c>
      <c r="T752" s="1">
        <v>0.47</v>
      </c>
      <c r="U752" s="1">
        <f t="shared" si="69"/>
        <v>2605.6799999999998</v>
      </c>
      <c r="V752" s="1">
        <f t="shared" si="70"/>
        <v>2938.32</v>
      </c>
      <c r="W752" s="4">
        <f t="shared" si="71"/>
        <v>0.53</v>
      </c>
      <c r="X752" s="1" t="s">
        <v>65</v>
      </c>
      <c r="Y752" s="1" t="s">
        <v>81</v>
      </c>
      <c r="Z752" s="1" t="s">
        <v>41</v>
      </c>
      <c r="AA752" s="2">
        <v>45883</v>
      </c>
      <c r="AB752" s="1">
        <v>4</v>
      </c>
      <c r="AC752" s="9" t="s">
        <v>42</v>
      </c>
    </row>
    <row r="753" spans="1:29">
      <c r="A753" s="11" t="s">
        <v>1398</v>
      </c>
      <c r="B753" s="2">
        <v>45883</v>
      </c>
      <c r="C753" s="1">
        <v>2025</v>
      </c>
      <c r="D753" s="1" t="s">
        <v>1330</v>
      </c>
      <c r="E753" s="1" t="s">
        <v>1199</v>
      </c>
      <c r="F753" s="1" t="s">
        <v>44</v>
      </c>
      <c r="G753" s="1" t="s">
        <v>776</v>
      </c>
      <c r="H753" s="1" t="s">
        <v>33</v>
      </c>
      <c r="I753" s="1" t="s">
        <v>69</v>
      </c>
      <c r="J753" s="1" t="s">
        <v>70</v>
      </c>
      <c r="K753" s="1" t="s">
        <v>62</v>
      </c>
      <c r="L753" s="1" t="s">
        <v>85</v>
      </c>
      <c r="M753" s="1" t="s">
        <v>86</v>
      </c>
      <c r="N753" s="1">
        <v>2</v>
      </c>
      <c r="O753" s="1">
        <v>1810</v>
      </c>
      <c r="P753" s="1">
        <f t="shared" si="66"/>
        <v>3620</v>
      </c>
      <c r="Q753" s="1">
        <v>25</v>
      </c>
      <c r="R753" s="1">
        <f t="shared" si="67"/>
        <v>905</v>
      </c>
      <c r="S753" s="1">
        <f t="shared" si="68"/>
        <v>2715</v>
      </c>
      <c r="T753" s="1">
        <v>0.5</v>
      </c>
      <c r="U753" s="1">
        <f t="shared" si="69"/>
        <v>1357.5</v>
      </c>
      <c r="V753" s="1">
        <f t="shared" si="70"/>
        <v>1357.5</v>
      </c>
      <c r="W753" s="4">
        <f t="shared" si="71"/>
        <v>0.5</v>
      </c>
      <c r="X753" s="1" t="s">
        <v>104</v>
      </c>
      <c r="Y753" s="1" t="s">
        <v>57</v>
      </c>
      <c r="Z753" s="1" t="s">
        <v>41</v>
      </c>
      <c r="AA753" s="2">
        <v>45889</v>
      </c>
      <c r="AB753" s="1">
        <v>5</v>
      </c>
      <c r="AC753" s="9" t="s">
        <v>42</v>
      </c>
    </row>
    <row r="754" spans="1:29">
      <c r="A754" s="11" t="s">
        <v>1399</v>
      </c>
      <c r="B754" s="2">
        <v>45883</v>
      </c>
      <c r="C754" s="1">
        <v>2025</v>
      </c>
      <c r="D754" s="1" t="s">
        <v>1330</v>
      </c>
      <c r="E754" s="1" t="s">
        <v>1199</v>
      </c>
      <c r="F754" s="1" t="s">
        <v>44</v>
      </c>
      <c r="G754" s="1" t="s">
        <v>1400</v>
      </c>
      <c r="H754" s="1" t="s">
        <v>89</v>
      </c>
      <c r="I754" s="1" t="s">
        <v>174</v>
      </c>
      <c r="J754" s="1" t="s">
        <v>108</v>
      </c>
      <c r="K754" s="1" t="s">
        <v>62</v>
      </c>
      <c r="L754" s="1" t="s">
        <v>96</v>
      </c>
      <c r="M754" s="1" t="s">
        <v>195</v>
      </c>
      <c r="N754" s="1">
        <v>2</v>
      </c>
      <c r="O754" s="1">
        <v>940</v>
      </c>
      <c r="P754" s="1">
        <f t="shared" si="66"/>
        <v>1880</v>
      </c>
      <c r="Q754" s="1">
        <v>0</v>
      </c>
      <c r="R754" s="1">
        <f t="shared" si="67"/>
        <v>0</v>
      </c>
      <c r="S754" s="1">
        <f t="shared" si="68"/>
        <v>1880</v>
      </c>
      <c r="T754" s="1">
        <v>0.62</v>
      </c>
      <c r="U754" s="1">
        <f t="shared" si="69"/>
        <v>1165.5999999999999</v>
      </c>
      <c r="V754" s="1">
        <f t="shared" si="70"/>
        <v>714.40000000000009</v>
      </c>
      <c r="W754" s="4">
        <f t="shared" si="71"/>
        <v>0.38000000000000006</v>
      </c>
      <c r="X754" s="1" t="s">
        <v>56</v>
      </c>
      <c r="Y754" s="1" t="s">
        <v>72</v>
      </c>
      <c r="Z754" s="1" t="s">
        <v>66</v>
      </c>
      <c r="AA754" s="1"/>
      <c r="AB754" s="1"/>
      <c r="AC754" s="9" t="s">
        <v>42</v>
      </c>
    </row>
    <row r="755" spans="1:29">
      <c r="A755" s="11" t="s">
        <v>1401</v>
      </c>
      <c r="B755" s="2">
        <v>45883</v>
      </c>
      <c r="C755" s="1">
        <v>2025</v>
      </c>
      <c r="D755" s="1" t="s">
        <v>1330</v>
      </c>
      <c r="E755" s="1" t="s">
        <v>1199</v>
      </c>
      <c r="F755" s="1" t="s">
        <v>44</v>
      </c>
      <c r="G755" s="1" t="s">
        <v>1402</v>
      </c>
      <c r="H755" s="1" t="s">
        <v>33</v>
      </c>
      <c r="I755" s="1" t="s">
        <v>544</v>
      </c>
      <c r="J755" s="1" t="s">
        <v>70</v>
      </c>
      <c r="K755" s="1" t="s">
        <v>62</v>
      </c>
      <c r="L755" s="1" t="s">
        <v>150</v>
      </c>
      <c r="M755" s="1" t="s">
        <v>456</v>
      </c>
      <c r="N755" s="1">
        <v>1</v>
      </c>
      <c r="O755" s="1">
        <v>10930</v>
      </c>
      <c r="P755" s="1">
        <f t="shared" si="66"/>
        <v>10930</v>
      </c>
      <c r="Q755" s="1">
        <v>10</v>
      </c>
      <c r="R755" s="1">
        <f t="shared" si="67"/>
        <v>1093</v>
      </c>
      <c r="S755" s="1">
        <f t="shared" si="68"/>
        <v>9837</v>
      </c>
      <c r="T755" s="1">
        <v>0.52</v>
      </c>
      <c r="U755" s="1">
        <f t="shared" si="69"/>
        <v>5115.24</v>
      </c>
      <c r="V755" s="1">
        <f t="shared" si="70"/>
        <v>4721.76</v>
      </c>
      <c r="W755" s="4">
        <f t="shared" si="71"/>
        <v>0.48000000000000004</v>
      </c>
      <c r="X755" s="1" t="s">
        <v>147</v>
      </c>
      <c r="Y755" s="1" t="s">
        <v>40</v>
      </c>
      <c r="Z755" s="1" t="s">
        <v>22</v>
      </c>
      <c r="AA755" s="1"/>
      <c r="AB755" s="1"/>
      <c r="AC755" s="9" t="s">
        <v>93</v>
      </c>
    </row>
    <row r="756" spans="1:29">
      <c r="A756" s="11" t="s">
        <v>1403</v>
      </c>
      <c r="B756" s="2">
        <v>45883</v>
      </c>
      <c r="C756" s="1">
        <v>2025</v>
      </c>
      <c r="D756" s="1" t="s">
        <v>1330</v>
      </c>
      <c r="E756" s="1" t="s">
        <v>1199</v>
      </c>
      <c r="F756" s="1" t="s">
        <v>44</v>
      </c>
      <c r="G756" s="1" t="s">
        <v>952</v>
      </c>
      <c r="H756" s="1" t="s">
        <v>33</v>
      </c>
      <c r="I756" s="1" t="s">
        <v>315</v>
      </c>
      <c r="J756" s="1" t="s">
        <v>316</v>
      </c>
      <c r="K756" s="1" t="s">
        <v>62</v>
      </c>
      <c r="L756" s="1" t="s">
        <v>96</v>
      </c>
      <c r="M756" s="1" t="s">
        <v>331</v>
      </c>
      <c r="N756" s="1">
        <v>5</v>
      </c>
      <c r="O756" s="1">
        <v>390</v>
      </c>
      <c r="P756" s="1">
        <f t="shared" si="66"/>
        <v>1950</v>
      </c>
      <c r="Q756" s="1">
        <v>0</v>
      </c>
      <c r="R756" s="1">
        <f t="shared" si="67"/>
        <v>0</v>
      </c>
      <c r="S756" s="1">
        <f t="shared" si="68"/>
        <v>1950</v>
      </c>
      <c r="T756" s="1">
        <v>0.62</v>
      </c>
      <c r="U756" s="1">
        <f t="shared" si="69"/>
        <v>1209</v>
      </c>
      <c r="V756" s="1">
        <f t="shared" si="70"/>
        <v>741</v>
      </c>
      <c r="W756" s="4">
        <f t="shared" si="71"/>
        <v>0.38</v>
      </c>
      <c r="X756" s="1" t="s">
        <v>104</v>
      </c>
      <c r="Y756" s="1" t="s">
        <v>57</v>
      </c>
      <c r="Z756" s="1" t="s">
        <v>120</v>
      </c>
      <c r="AA756" s="1"/>
      <c r="AB756" s="1"/>
      <c r="AC756" s="9" t="s">
        <v>42</v>
      </c>
    </row>
    <row r="757" spans="1:29">
      <c r="A757" s="11" t="s">
        <v>1404</v>
      </c>
      <c r="B757" s="2">
        <v>45884</v>
      </c>
      <c r="C757" s="1">
        <v>2025</v>
      </c>
      <c r="D757" s="1" t="s">
        <v>1330</v>
      </c>
      <c r="E757" s="1" t="s">
        <v>1199</v>
      </c>
      <c r="F757" s="1" t="s">
        <v>74</v>
      </c>
      <c r="G757" s="1" t="s">
        <v>754</v>
      </c>
      <c r="H757" s="1" t="s">
        <v>33</v>
      </c>
      <c r="I757" s="1" t="s">
        <v>46</v>
      </c>
      <c r="J757" s="1" t="s">
        <v>47</v>
      </c>
      <c r="K757" s="1" t="s">
        <v>48</v>
      </c>
      <c r="L757" s="1" t="s">
        <v>179</v>
      </c>
      <c r="M757" s="1" t="s">
        <v>611</v>
      </c>
      <c r="N757" s="1">
        <v>5</v>
      </c>
      <c r="O757" s="1">
        <v>8540</v>
      </c>
      <c r="P757" s="1">
        <f t="shared" si="66"/>
        <v>42700</v>
      </c>
      <c r="Q757" s="1">
        <v>10</v>
      </c>
      <c r="R757" s="1">
        <f t="shared" si="67"/>
        <v>4270</v>
      </c>
      <c r="S757" s="1">
        <f t="shared" si="68"/>
        <v>38430</v>
      </c>
      <c r="T757" s="1">
        <v>0.48</v>
      </c>
      <c r="U757" s="1">
        <f t="shared" si="69"/>
        <v>18446.399999999998</v>
      </c>
      <c r="V757" s="1">
        <f t="shared" si="70"/>
        <v>19983.600000000002</v>
      </c>
      <c r="W757" s="4">
        <f t="shared" si="71"/>
        <v>0.52</v>
      </c>
      <c r="X757" s="1" t="s">
        <v>39</v>
      </c>
      <c r="Y757" s="1" t="s">
        <v>40</v>
      </c>
      <c r="Z757" s="1" t="s">
        <v>41</v>
      </c>
      <c r="AA757" s="2">
        <v>45889</v>
      </c>
      <c r="AB757" s="1">
        <v>4</v>
      </c>
      <c r="AC757" s="9" t="s">
        <v>42</v>
      </c>
    </row>
    <row r="758" spans="1:29">
      <c r="A758" s="11" t="s">
        <v>1405</v>
      </c>
      <c r="B758" s="2">
        <v>45884</v>
      </c>
      <c r="C758" s="1">
        <v>2025</v>
      </c>
      <c r="D758" s="1" t="s">
        <v>1330</v>
      </c>
      <c r="E758" s="1" t="s">
        <v>1199</v>
      </c>
      <c r="F758" s="1" t="s">
        <v>74</v>
      </c>
      <c r="G758" s="1" t="s">
        <v>931</v>
      </c>
      <c r="H758" s="1" t="s">
        <v>33</v>
      </c>
      <c r="I758" s="1" t="s">
        <v>512</v>
      </c>
      <c r="J758" s="1" t="s">
        <v>77</v>
      </c>
      <c r="K758" s="1" t="s">
        <v>78</v>
      </c>
      <c r="L758" s="1" t="s">
        <v>37</v>
      </c>
      <c r="M758" s="1" t="s">
        <v>458</v>
      </c>
      <c r="N758" s="1">
        <v>2</v>
      </c>
      <c r="O758" s="1">
        <v>4260</v>
      </c>
      <c r="P758" s="1">
        <f t="shared" si="66"/>
        <v>8520</v>
      </c>
      <c r="Q758" s="1">
        <v>10</v>
      </c>
      <c r="R758" s="1">
        <f t="shared" si="67"/>
        <v>852</v>
      </c>
      <c r="S758" s="1">
        <f t="shared" si="68"/>
        <v>7668</v>
      </c>
      <c r="T758" s="1">
        <v>0.47</v>
      </c>
      <c r="U758" s="1">
        <f t="shared" si="69"/>
        <v>3603.9599999999996</v>
      </c>
      <c r="V758" s="1">
        <f t="shared" si="70"/>
        <v>4064.0400000000004</v>
      </c>
      <c r="W758" s="4">
        <f t="shared" si="71"/>
        <v>0.53</v>
      </c>
      <c r="X758" s="1" t="s">
        <v>50</v>
      </c>
      <c r="Y758" s="1" t="s">
        <v>72</v>
      </c>
      <c r="Z758" s="1" t="s">
        <v>22</v>
      </c>
      <c r="AA758" s="1"/>
      <c r="AB758" s="1"/>
      <c r="AC758" s="9" t="s">
        <v>93</v>
      </c>
    </row>
    <row r="759" spans="1:29">
      <c r="A759" s="11" t="s">
        <v>1406</v>
      </c>
      <c r="B759" s="2">
        <v>45884</v>
      </c>
      <c r="C759" s="1">
        <v>2025</v>
      </c>
      <c r="D759" s="1" t="s">
        <v>1330</v>
      </c>
      <c r="E759" s="1" t="s">
        <v>1199</v>
      </c>
      <c r="F759" s="1" t="s">
        <v>74</v>
      </c>
      <c r="G759" s="1" t="s">
        <v>283</v>
      </c>
      <c r="H759" s="1" t="s">
        <v>33</v>
      </c>
      <c r="I759" s="1" t="s">
        <v>219</v>
      </c>
      <c r="J759" s="1" t="s">
        <v>220</v>
      </c>
      <c r="K759" s="1" t="s">
        <v>118</v>
      </c>
      <c r="L759" s="1" t="s">
        <v>96</v>
      </c>
      <c r="M759" s="1" t="s">
        <v>119</v>
      </c>
      <c r="N759" s="1">
        <v>2</v>
      </c>
      <c r="O759" s="1">
        <v>130</v>
      </c>
      <c r="P759" s="1">
        <f t="shared" si="66"/>
        <v>260</v>
      </c>
      <c r="Q759" s="1">
        <v>25</v>
      </c>
      <c r="R759" s="1">
        <f t="shared" si="67"/>
        <v>65</v>
      </c>
      <c r="S759" s="1">
        <f t="shared" si="68"/>
        <v>195</v>
      </c>
      <c r="T759" s="1">
        <v>0.62</v>
      </c>
      <c r="U759" s="1">
        <f t="shared" si="69"/>
        <v>120.9</v>
      </c>
      <c r="V759" s="1">
        <f t="shared" si="70"/>
        <v>74.099999999999994</v>
      </c>
      <c r="W759" s="4">
        <f t="shared" si="71"/>
        <v>0.37999999999999995</v>
      </c>
      <c r="X759" s="1" t="s">
        <v>147</v>
      </c>
      <c r="Y759" s="1" t="s">
        <v>72</v>
      </c>
      <c r="Z759" s="1" t="s">
        <v>41</v>
      </c>
      <c r="AA759" s="2">
        <v>45890</v>
      </c>
      <c r="AB759" s="1">
        <v>4</v>
      </c>
      <c r="AC759" s="9" t="s">
        <v>42</v>
      </c>
    </row>
    <row r="760" spans="1:29">
      <c r="A760" s="11" t="s">
        <v>1407</v>
      </c>
      <c r="B760" s="2">
        <v>45884</v>
      </c>
      <c r="C760" s="1">
        <v>2025</v>
      </c>
      <c r="D760" s="1" t="s">
        <v>1330</v>
      </c>
      <c r="E760" s="1" t="s">
        <v>1199</v>
      </c>
      <c r="F760" s="1" t="s">
        <v>74</v>
      </c>
      <c r="G760" s="1" t="s">
        <v>1384</v>
      </c>
      <c r="H760" s="1" t="s">
        <v>33</v>
      </c>
      <c r="I760" s="1" t="s">
        <v>219</v>
      </c>
      <c r="J760" s="1" t="s">
        <v>220</v>
      </c>
      <c r="K760" s="1" t="s">
        <v>118</v>
      </c>
      <c r="L760" s="1" t="s">
        <v>150</v>
      </c>
      <c r="M760" s="1" t="s">
        <v>151</v>
      </c>
      <c r="N760" s="1">
        <v>5</v>
      </c>
      <c r="O760" s="1">
        <v>12260</v>
      </c>
      <c r="P760" s="1">
        <f t="shared" si="66"/>
        <v>61300</v>
      </c>
      <c r="Q760" s="1">
        <v>0</v>
      </c>
      <c r="R760" s="1">
        <f t="shared" si="67"/>
        <v>0</v>
      </c>
      <c r="S760" s="1">
        <f t="shared" si="68"/>
        <v>61300</v>
      </c>
      <c r="T760" s="1">
        <v>0.52</v>
      </c>
      <c r="U760" s="1">
        <f t="shared" si="69"/>
        <v>31876</v>
      </c>
      <c r="V760" s="1">
        <f t="shared" si="70"/>
        <v>29424</v>
      </c>
      <c r="W760" s="4">
        <f t="shared" si="71"/>
        <v>0.48</v>
      </c>
      <c r="X760" s="1" t="s">
        <v>147</v>
      </c>
      <c r="Y760" s="1" t="s">
        <v>57</v>
      </c>
      <c r="Z760" s="1" t="s">
        <v>41</v>
      </c>
      <c r="AA760" s="2">
        <v>45887</v>
      </c>
      <c r="AB760" s="1">
        <v>5</v>
      </c>
      <c r="AC760" s="9" t="s">
        <v>42</v>
      </c>
    </row>
    <row r="761" spans="1:29">
      <c r="A761" s="11" t="s">
        <v>1408</v>
      </c>
      <c r="B761" s="2">
        <v>45884</v>
      </c>
      <c r="C761" s="1">
        <v>2025</v>
      </c>
      <c r="D761" s="1" t="s">
        <v>1330</v>
      </c>
      <c r="E761" s="1" t="s">
        <v>1199</v>
      </c>
      <c r="F761" s="1" t="s">
        <v>74</v>
      </c>
      <c r="G761" s="1" t="s">
        <v>182</v>
      </c>
      <c r="H761" s="1" t="s">
        <v>89</v>
      </c>
      <c r="I761" s="1" t="s">
        <v>183</v>
      </c>
      <c r="J761" s="1" t="s">
        <v>102</v>
      </c>
      <c r="K761" s="1" t="s">
        <v>36</v>
      </c>
      <c r="L761" s="1" t="s">
        <v>150</v>
      </c>
      <c r="M761" s="1" t="s">
        <v>402</v>
      </c>
      <c r="N761" s="1">
        <v>1</v>
      </c>
      <c r="O761" s="1">
        <v>600</v>
      </c>
      <c r="P761" s="1">
        <f t="shared" si="66"/>
        <v>600</v>
      </c>
      <c r="Q761" s="1">
        <v>0</v>
      </c>
      <c r="R761" s="1">
        <f t="shared" si="67"/>
        <v>0</v>
      </c>
      <c r="S761" s="1">
        <f t="shared" si="68"/>
        <v>600</v>
      </c>
      <c r="T761" s="1">
        <v>0.52</v>
      </c>
      <c r="U761" s="1">
        <f t="shared" si="69"/>
        <v>312</v>
      </c>
      <c r="V761" s="1">
        <f t="shared" si="70"/>
        <v>288</v>
      </c>
      <c r="W761" s="4">
        <f t="shared" si="71"/>
        <v>0.48</v>
      </c>
      <c r="X761" s="1" t="s">
        <v>65</v>
      </c>
      <c r="Y761" s="1" t="s">
        <v>57</v>
      </c>
      <c r="Z761" s="1" t="s">
        <v>41</v>
      </c>
      <c r="AA761" s="2">
        <v>45887</v>
      </c>
      <c r="AB761" s="1">
        <v>4</v>
      </c>
      <c r="AC761" s="9" t="s">
        <v>42</v>
      </c>
    </row>
    <row r="762" spans="1:29">
      <c r="A762" s="11" t="s">
        <v>1409</v>
      </c>
      <c r="B762" s="2">
        <v>45884</v>
      </c>
      <c r="C762" s="1">
        <v>2025</v>
      </c>
      <c r="D762" s="1" t="s">
        <v>1330</v>
      </c>
      <c r="E762" s="1" t="s">
        <v>1199</v>
      </c>
      <c r="F762" s="1" t="s">
        <v>74</v>
      </c>
      <c r="G762" s="1" t="s">
        <v>610</v>
      </c>
      <c r="H762" s="1" t="s">
        <v>33</v>
      </c>
      <c r="I762" s="1" t="s">
        <v>183</v>
      </c>
      <c r="J762" s="1" t="s">
        <v>55</v>
      </c>
      <c r="K762" s="1" t="s">
        <v>36</v>
      </c>
      <c r="L762" s="1" t="s">
        <v>85</v>
      </c>
      <c r="M762" s="1" t="s">
        <v>383</v>
      </c>
      <c r="N762" s="1">
        <v>1</v>
      </c>
      <c r="O762" s="1">
        <v>1630</v>
      </c>
      <c r="P762" s="1">
        <f t="shared" si="66"/>
        <v>1630</v>
      </c>
      <c r="Q762" s="1">
        <v>20</v>
      </c>
      <c r="R762" s="1">
        <f t="shared" si="67"/>
        <v>326</v>
      </c>
      <c r="S762" s="1">
        <f t="shared" si="68"/>
        <v>1304</v>
      </c>
      <c r="T762" s="1">
        <v>0.5</v>
      </c>
      <c r="U762" s="1">
        <f t="shared" si="69"/>
        <v>652</v>
      </c>
      <c r="V762" s="1">
        <f t="shared" si="70"/>
        <v>652</v>
      </c>
      <c r="W762" s="4">
        <f t="shared" si="71"/>
        <v>0.5</v>
      </c>
      <c r="X762" s="1" t="s">
        <v>92</v>
      </c>
      <c r="Y762" s="1" t="s">
        <v>72</v>
      </c>
      <c r="Z762" s="1" t="s">
        <v>41</v>
      </c>
      <c r="AA762" s="2">
        <v>45890</v>
      </c>
      <c r="AB762" s="1">
        <v>5</v>
      </c>
      <c r="AC762" s="9" t="s">
        <v>42</v>
      </c>
    </row>
    <row r="763" spans="1:29">
      <c r="A763" s="11" t="s">
        <v>1410</v>
      </c>
      <c r="B763" s="2">
        <v>45884</v>
      </c>
      <c r="C763" s="1">
        <v>2025</v>
      </c>
      <c r="D763" s="1" t="s">
        <v>1330</v>
      </c>
      <c r="E763" s="1" t="s">
        <v>1199</v>
      </c>
      <c r="F763" s="1" t="s">
        <v>74</v>
      </c>
      <c r="G763" s="1" t="s">
        <v>635</v>
      </c>
      <c r="H763" s="1" t="s">
        <v>89</v>
      </c>
      <c r="I763" s="1" t="s">
        <v>258</v>
      </c>
      <c r="J763" s="1" t="s">
        <v>117</v>
      </c>
      <c r="K763" s="1" t="s">
        <v>118</v>
      </c>
      <c r="L763" s="1" t="s">
        <v>63</v>
      </c>
      <c r="M763" s="1" t="s">
        <v>362</v>
      </c>
      <c r="N763" s="1">
        <v>5</v>
      </c>
      <c r="O763" s="1">
        <v>1070</v>
      </c>
      <c r="P763" s="1">
        <f t="shared" si="66"/>
        <v>5350</v>
      </c>
      <c r="Q763" s="1">
        <v>0</v>
      </c>
      <c r="R763" s="1">
        <f t="shared" si="67"/>
        <v>0</v>
      </c>
      <c r="S763" s="1">
        <f t="shared" si="68"/>
        <v>5350</v>
      </c>
      <c r="T763" s="1">
        <v>0.35</v>
      </c>
      <c r="U763" s="1">
        <f t="shared" si="69"/>
        <v>1872.4999999999998</v>
      </c>
      <c r="V763" s="1">
        <f t="shared" si="70"/>
        <v>3477.5</v>
      </c>
      <c r="W763" s="4">
        <f t="shared" si="71"/>
        <v>0.65</v>
      </c>
      <c r="X763" s="1" t="s">
        <v>56</v>
      </c>
      <c r="Y763" s="1" t="s">
        <v>57</v>
      </c>
      <c r="Z763" s="1" t="s">
        <v>120</v>
      </c>
      <c r="AA763" s="1"/>
      <c r="AB763" s="1"/>
      <c r="AC763" s="9" t="s">
        <v>42</v>
      </c>
    </row>
    <row r="764" spans="1:29">
      <c r="A764" s="11" t="s">
        <v>1411</v>
      </c>
      <c r="B764" s="2">
        <v>45885</v>
      </c>
      <c r="C764" s="1">
        <v>2025</v>
      </c>
      <c r="D764" s="1" t="s">
        <v>1330</v>
      </c>
      <c r="E764" s="1" t="s">
        <v>1199</v>
      </c>
      <c r="F764" s="1" t="s">
        <v>99</v>
      </c>
      <c r="G764" s="1" t="s">
        <v>493</v>
      </c>
      <c r="H764" s="1" t="s">
        <v>33</v>
      </c>
      <c r="I764" s="1" t="s">
        <v>101</v>
      </c>
      <c r="J764" s="1" t="s">
        <v>102</v>
      </c>
      <c r="K764" s="1" t="s">
        <v>36</v>
      </c>
      <c r="L764" s="1" t="s">
        <v>112</v>
      </c>
      <c r="M764" s="1" t="s">
        <v>252</v>
      </c>
      <c r="N764" s="1">
        <v>2</v>
      </c>
      <c r="O764" s="1">
        <v>59470</v>
      </c>
      <c r="P764" s="1">
        <f t="shared" si="66"/>
        <v>118940</v>
      </c>
      <c r="Q764" s="1">
        <v>15</v>
      </c>
      <c r="R764" s="1">
        <f t="shared" si="67"/>
        <v>17841</v>
      </c>
      <c r="S764" s="1">
        <f t="shared" si="68"/>
        <v>101099</v>
      </c>
      <c r="T764" s="1">
        <v>0.57999999999999996</v>
      </c>
      <c r="U764" s="1">
        <f t="shared" si="69"/>
        <v>58637.42</v>
      </c>
      <c r="V764" s="1">
        <f t="shared" si="70"/>
        <v>42461.58</v>
      </c>
      <c r="W764" s="4">
        <f t="shared" si="71"/>
        <v>0.42000000000000004</v>
      </c>
      <c r="X764" s="1" t="s">
        <v>50</v>
      </c>
      <c r="Y764" s="1" t="s">
        <v>72</v>
      </c>
      <c r="Z764" s="1" t="s">
        <v>41</v>
      </c>
      <c r="AA764" s="2">
        <v>45892</v>
      </c>
      <c r="AB764" s="1">
        <v>4</v>
      </c>
      <c r="AC764" s="9" t="s">
        <v>42</v>
      </c>
    </row>
    <row r="765" spans="1:29">
      <c r="A765" s="11" t="s">
        <v>1412</v>
      </c>
      <c r="B765" s="2">
        <v>45886</v>
      </c>
      <c r="C765" s="1">
        <v>2025</v>
      </c>
      <c r="D765" s="1" t="s">
        <v>1330</v>
      </c>
      <c r="E765" s="1" t="s">
        <v>1199</v>
      </c>
      <c r="F765" s="1" t="s">
        <v>126</v>
      </c>
      <c r="G765" s="1" t="s">
        <v>415</v>
      </c>
      <c r="H765" s="1" t="s">
        <v>33</v>
      </c>
      <c r="I765" s="1" t="s">
        <v>227</v>
      </c>
      <c r="J765" s="1" t="s">
        <v>228</v>
      </c>
      <c r="K765" s="1" t="s">
        <v>78</v>
      </c>
      <c r="L765" s="1" t="s">
        <v>85</v>
      </c>
      <c r="M765" s="1" t="s">
        <v>86</v>
      </c>
      <c r="N765" s="1">
        <v>5</v>
      </c>
      <c r="O765" s="1">
        <v>2770</v>
      </c>
      <c r="P765" s="1">
        <f t="shared" si="66"/>
        <v>13850</v>
      </c>
      <c r="Q765" s="1">
        <v>30</v>
      </c>
      <c r="R765" s="1">
        <f t="shared" si="67"/>
        <v>4155</v>
      </c>
      <c r="S765" s="1">
        <f t="shared" si="68"/>
        <v>9695</v>
      </c>
      <c r="T765" s="1">
        <v>0.5</v>
      </c>
      <c r="U765" s="1">
        <f t="shared" si="69"/>
        <v>4847.5</v>
      </c>
      <c r="V765" s="1">
        <f t="shared" si="70"/>
        <v>4847.5</v>
      </c>
      <c r="W765" s="4">
        <f t="shared" si="71"/>
        <v>0.5</v>
      </c>
      <c r="X765" s="1" t="s">
        <v>50</v>
      </c>
      <c r="Y765" s="1" t="s">
        <v>57</v>
      </c>
      <c r="Z765" s="1" t="s">
        <v>41</v>
      </c>
      <c r="AA765" s="2">
        <v>45889</v>
      </c>
      <c r="AB765" s="1">
        <v>5</v>
      </c>
      <c r="AC765" s="9" t="s">
        <v>42</v>
      </c>
    </row>
    <row r="766" spans="1:29">
      <c r="A766" s="11" t="s">
        <v>1413</v>
      </c>
      <c r="B766" s="2">
        <v>45886</v>
      </c>
      <c r="C766" s="1">
        <v>2025</v>
      </c>
      <c r="D766" s="1" t="s">
        <v>1330</v>
      </c>
      <c r="E766" s="1" t="s">
        <v>1199</v>
      </c>
      <c r="F766" s="1" t="s">
        <v>126</v>
      </c>
      <c r="G766" s="1" t="s">
        <v>276</v>
      </c>
      <c r="H766" s="1" t="s">
        <v>33</v>
      </c>
      <c r="I766" s="1" t="s">
        <v>174</v>
      </c>
      <c r="J766" s="1" t="s">
        <v>108</v>
      </c>
      <c r="K766" s="1" t="s">
        <v>62</v>
      </c>
      <c r="L766" s="1" t="s">
        <v>63</v>
      </c>
      <c r="M766" s="1" t="s">
        <v>266</v>
      </c>
      <c r="N766" s="1">
        <v>2</v>
      </c>
      <c r="O766" s="1">
        <v>1220</v>
      </c>
      <c r="P766" s="1">
        <f t="shared" si="66"/>
        <v>2440</v>
      </c>
      <c r="Q766" s="1">
        <v>0</v>
      </c>
      <c r="R766" s="1">
        <f t="shared" si="67"/>
        <v>0</v>
      </c>
      <c r="S766" s="1">
        <f t="shared" si="68"/>
        <v>2440</v>
      </c>
      <c r="T766" s="1">
        <v>0.35</v>
      </c>
      <c r="U766" s="1">
        <f t="shared" si="69"/>
        <v>854</v>
      </c>
      <c r="V766" s="1">
        <f t="shared" si="70"/>
        <v>1586</v>
      </c>
      <c r="W766" s="4">
        <f t="shared" si="71"/>
        <v>0.65</v>
      </c>
      <c r="X766" s="1" t="s">
        <v>56</v>
      </c>
      <c r="Y766" s="1" t="s">
        <v>57</v>
      </c>
      <c r="Z766" s="1" t="s">
        <v>51</v>
      </c>
      <c r="AA766" s="2">
        <v>45891</v>
      </c>
      <c r="AB766" s="1"/>
      <c r="AC766" s="9" t="s">
        <v>42</v>
      </c>
    </row>
    <row r="767" spans="1:29">
      <c r="A767" s="11" t="s">
        <v>1414</v>
      </c>
      <c r="B767" s="2">
        <v>45886</v>
      </c>
      <c r="C767" s="1">
        <v>2025</v>
      </c>
      <c r="D767" s="1" t="s">
        <v>1330</v>
      </c>
      <c r="E767" s="1" t="s">
        <v>1199</v>
      </c>
      <c r="F767" s="1" t="s">
        <v>126</v>
      </c>
      <c r="G767" s="1" t="s">
        <v>1415</v>
      </c>
      <c r="H767" s="1" t="s">
        <v>33</v>
      </c>
      <c r="I767" s="1" t="s">
        <v>169</v>
      </c>
      <c r="J767" s="1" t="s">
        <v>170</v>
      </c>
      <c r="K767" s="1" t="s">
        <v>130</v>
      </c>
      <c r="L767" s="1" t="s">
        <v>63</v>
      </c>
      <c r="M767" s="1" t="s">
        <v>362</v>
      </c>
      <c r="N767" s="1">
        <v>5</v>
      </c>
      <c r="O767" s="1">
        <v>700</v>
      </c>
      <c r="P767" s="1">
        <f t="shared" si="66"/>
        <v>3500</v>
      </c>
      <c r="Q767" s="1">
        <v>10</v>
      </c>
      <c r="R767" s="1">
        <f t="shared" si="67"/>
        <v>350</v>
      </c>
      <c r="S767" s="1">
        <f t="shared" si="68"/>
        <v>3150</v>
      </c>
      <c r="T767" s="1">
        <v>0.35</v>
      </c>
      <c r="U767" s="1">
        <f t="shared" si="69"/>
        <v>1102.5</v>
      </c>
      <c r="V767" s="1">
        <f t="shared" si="70"/>
        <v>2047.5</v>
      </c>
      <c r="W767" s="4">
        <f t="shared" si="71"/>
        <v>0.65</v>
      </c>
      <c r="X767" s="1" t="s">
        <v>147</v>
      </c>
      <c r="Y767" s="1" t="s">
        <v>72</v>
      </c>
      <c r="Z767" s="1" t="s">
        <v>22</v>
      </c>
      <c r="AA767" s="1"/>
      <c r="AB767" s="1"/>
      <c r="AC767" s="9" t="s">
        <v>93</v>
      </c>
    </row>
    <row r="768" spans="1:29">
      <c r="A768" s="11" t="s">
        <v>1416</v>
      </c>
      <c r="B768" s="2">
        <v>45886</v>
      </c>
      <c r="C768" s="1">
        <v>2025</v>
      </c>
      <c r="D768" s="1" t="s">
        <v>1330</v>
      </c>
      <c r="E768" s="1" t="s">
        <v>1199</v>
      </c>
      <c r="F768" s="1" t="s">
        <v>126</v>
      </c>
      <c r="G768" s="1" t="s">
        <v>1417</v>
      </c>
      <c r="H768" s="1" t="s">
        <v>89</v>
      </c>
      <c r="I768" s="1" t="s">
        <v>269</v>
      </c>
      <c r="J768" s="1" t="s">
        <v>70</v>
      </c>
      <c r="K768" s="1" t="s">
        <v>62</v>
      </c>
      <c r="L768" s="1" t="s">
        <v>79</v>
      </c>
      <c r="M768" s="1" t="s">
        <v>224</v>
      </c>
      <c r="N768" s="1">
        <v>2</v>
      </c>
      <c r="O768" s="1">
        <v>2220</v>
      </c>
      <c r="P768" s="1">
        <f t="shared" si="66"/>
        <v>4440</v>
      </c>
      <c r="Q768" s="1">
        <v>10</v>
      </c>
      <c r="R768" s="1">
        <f t="shared" si="67"/>
        <v>444</v>
      </c>
      <c r="S768" s="1">
        <f t="shared" si="68"/>
        <v>3996</v>
      </c>
      <c r="T768" s="1">
        <v>0.45</v>
      </c>
      <c r="U768" s="1">
        <f t="shared" si="69"/>
        <v>1798.2</v>
      </c>
      <c r="V768" s="1">
        <f t="shared" si="70"/>
        <v>2197.8000000000002</v>
      </c>
      <c r="W768" s="4">
        <f t="shared" si="71"/>
        <v>0.55000000000000004</v>
      </c>
      <c r="X768" s="1" t="s">
        <v>50</v>
      </c>
      <c r="Y768" s="1" t="s">
        <v>72</v>
      </c>
      <c r="Z768" s="1" t="s">
        <v>41</v>
      </c>
      <c r="AA768" s="2">
        <v>45893</v>
      </c>
      <c r="AB768" s="1">
        <v>5</v>
      </c>
      <c r="AC768" s="9" t="s">
        <v>42</v>
      </c>
    </row>
    <row r="769" spans="1:29">
      <c r="A769" s="11" t="s">
        <v>1418</v>
      </c>
      <c r="B769" s="2">
        <v>45887</v>
      </c>
      <c r="C769" s="1">
        <v>2025</v>
      </c>
      <c r="D769" s="1" t="s">
        <v>1330</v>
      </c>
      <c r="E769" s="1" t="s">
        <v>1199</v>
      </c>
      <c r="F769" s="1" t="s">
        <v>142</v>
      </c>
      <c r="G769" s="1" t="s">
        <v>200</v>
      </c>
      <c r="H769" s="1" t="s">
        <v>33</v>
      </c>
      <c r="I769" s="1" t="s">
        <v>144</v>
      </c>
      <c r="J769" s="1" t="s">
        <v>145</v>
      </c>
      <c r="K769" s="1" t="s">
        <v>130</v>
      </c>
      <c r="L769" s="1" t="s">
        <v>96</v>
      </c>
      <c r="M769" s="1" t="s">
        <v>535</v>
      </c>
      <c r="N769" s="1">
        <v>2</v>
      </c>
      <c r="O769" s="1">
        <v>270</v>
      </c>
      <c r="P769" s="1">
        <f t="shared" si="66"/>
        <v>540</v>
      </c>
      <c r="Q769" s="1">
        <v>15</v>
      </c>
      <c r="R769" s="1">
        <f t="shared" si="67"/>
        <v>81</v>
      </c>
      <c r="S769" s="1">
        <f t="shared" si="68"/>
        <v>459</v>
      </c>
      <c r="T769" s="1">
        <v>0.62</v>
      </c>
      <c r="U769" s="1">
        <f t="shared" si="69"/>
        <v>284.58</v>
      </c>
      <c r="V769" s="1">
        <f t="shared" si="70"/>
        <v>174.42000000000002</v>
      </c>
      <c r="W769" s="4">
        <f t="shared" si="71"/>
        <v>0.38000000000000006</v>
      </c>
      <c r="X769" s="1" t="s">
        <v>65</v>
      </c>
      <c r="Y769" s="1" t="s">
        <v>40</v>
      </c>
      <c r="Z769" s="1" t="s">
        <v>41</v>
      </c>
      <c r="AA769" s="2">
        <v>45894</v>
      </c>
      <c r="AB769" s="1">
        <v>4</v>
      </c>
      <c r="AC769" s="9" t="s">
        <v>42</v>
      </c>
    </row>
    <row r="770" spans="1:29">
      <c r="A770" s="11" t="s">
        <v>1419</v>
      </c>
      <c r="B770" s="2">
        <v>45887</v>
      </c>
      <c r="C770" s="1">
        <v>2025</v>
      </c>
      <c r="D770" s="1" t="s">
        <v>1330</v>
      </c>
      <c r="E770" s="1" t="s">
        <v>1199</v>
      </c>
      <c r="F770" s="1" t="s">
        <v>142</v>
      </c>
      <c r="G770" s="1" t="s">
        <v>894</v>
      </c>
      <c r="H770" s="1" t="s">
        <v>33</v>
      </c>
      <c r="I770" s="1" t="s">
        <v>34</v>
      </c>
      <c r="J770" s="1" t="s">
        <v>35</v>
      </c>
      <c r="K770" s="1" t="s">
        <v>36</v>
      </c>
      <c r="L770" s="1" t="s">
        <v>37</v>
      </c>
      <c r="M770" s="1" t="s">
        <v>38</v>
      </c>
      <c r="N770" s="1">
        <v>2</v>
      </c>
      <c r="O770" s="1">
        <v>4960</v>
      </c>
      <c r="P770" s="1">
        <f t="shared" si="66"/>
        <v>9920</v>
      </c>
      <c r="Q770" s="1">
        <v>25</v>
      </c>
      <c r="R770" s="1">
        <f t="shared" si="67"/>
        <v>2480</v>
      </c>
      <c r="S770" s="1">
        <f t="shared" si="68"/>
        <v>7440</v>
      </c>
      <c r="T770" s="1">
        <v>0.47</v>
      </c>
      <c r="U770" s="1">
        <f t="shared" si="69"/>
        <v>3496.7999999999997</v>
      </c>
      <c r="V770" s="1">
        <f t="shared" si="70"/>
        <v>3943.2000000000003</v>
      </c>
      <c r="W770" s="4">
        <f t="shared" si="71"/>
        <v>0.53</v>
      </c>
      <c r="X770" s="1" t="s">
        <v>50</v>
      </c>
      <c r="Y770" s="1" t="s">
        <v>57</v>
      </c>
      <c r="Z770" s="1" t="s">
        <v>41</v>
      </c>
      <c r="AA770" s="2">
        <v>45894</v>
      </c>
      <c r="AB770" s="1">
        <v>5</v>
      </c>
      <c r="AC770" s="9" t="s">
        <v>42</v>
      </c>
    </row>
    <row r="771" spans="1:29">
      <c r="A771" s="11" t="s">
        <v>1420</v>
      </c>
      <c r="B771" s="2">
        <v>45887</v>
      </c>
      <c r="C771" s="1">
        <v>2025</v>
      </c>
      <c r="D771" s="1" t="s">
        <v>1330</v>
      </c>
      <c r="E771" s="1" t="s">
        <v>1199</v>
      </c>
      <c r="F771" s="1" t="s">
        <v>142</v>
      </c>
      <c r="G771" s="1" t="s">
        <v>757</v>
      </c>
      <c r="H771" s="1" t="s">
        <v>33</v>
      </c>
      <c r="I771" s="1" t="s">
        <v>455</v>
      </c>
      <c r="J771" s="1" t="s">
        <v>102</v>
      </c>
      <c r="K771" s="1" t="s">
        <v>36</v>
      </c>
      <c r="L771" s="1" t="s">
        <v>112</v>
      </c>
      <c r="M771" s="1" t="s">
        <v>113</v>
      </c>
      <c r="N771" s="1">
        <v>5</v>
      </c>
      <c r="O771" s="1">
        <v>89050</v>
      </c>
      <c r="P771" s="1">
        <f t="shared" ref="P771:P834" si="72">PRODUCT(N771,O771)</f>
        <v>445250</v>
      </c>
      <c r="Q771" s="1">
        <v>10</v>
      </c>
      <c r="R771" s="1">
        <f t="shared" ref="R771:R834" si="73">P771*(Q771/100)</f>
        <v>44525</v>
      </c>
      <c r="S771" s="1">
        <f t="shared" ref="S771:S834" si="74">P771-R771</f>
        <v>400725</v>
      </c>
      <c r="T771" s="1">
        <v>0.57999999999999996</v>
      </c>
      <c r="U771" s="1">
        <f t="shared" ref="U771:U834" si="75">S771*T771</f>
        <v>232420.49999999997</v>
      </c>
      <c r="V771" s="1">
        <f t="shared" ref="V771:V834" si="76">S771-U771</f>
        <v>168304.50000000003</v>
      </c>
      <c r="W771" s="4">
        <f t="shared" ref="W771:W834" si="77">(V771/S771)</f>
        <v>0.4200000000000001</v>
      </c>
      <c r="X771" s="1" t="s">
        <v>104</v>
      </c>
      <c r="Y771" s="1" t="s">
        <v>81</v>
      </c>
      <c r="Z771" s="1" t="s">
        <v>51</v>
      </c>
      <c r="AA771" s="2">
        <v>45888</v>
      </c>
      <c r="AB771" s="1"/>
      <c r="AC771" s="9" t="s">
        <v>42</v>
      </c>
    </row>
    <row r="772" spans="1:29">
      <c r="A772" s="11" t="s">
        <v>1421</v>
      </c>
      <c r="B772" s="2">
        <v>45887</v>
      </c>
      <c r="C772" s="1">
        <v>2025</v>
      </c>
      <c r="D772" s="1" t="s">
        <v>1330</v>
      </c>
      <c r="E772" s="1" t="s">
        <v>1199</v>
      </c>
      <c r="F772" s="1" t="s">
        <v>142</v>
      </c>
      <c r="G772" s="1" t="s">
        <v>550</v>
      </c>
      <c r="H772" s="1" t="s">
        <v>89</v>
      </c>
      <c r="I772" s="1" t="s">
        <v>551</v>
      </c>
      <c r="J772" s="1" t="s">
        <v>155</v>
      </c>
      <c r="K772" s="1" t="s">
        <v>48</v>
      </c>
      <c r="L772" s="1" t="s">
        <v>150</v>
      </c>
      <c r="M772" s="1" t="s">
        <v>278</v>
      </c>
      <c r="N772" s="1">
        <v>1</v>
      </c>
      <c r="O772" s="1">
        <v>12340</v>
      </c>
      <c r="P772" s="1">
        <f t="shared" si="72"/>
        <v>12340</v>
      </c>
      <c r="Q772" s="1">
        <v>10</v>
      </c>
      <c r="R772" s="1">
        <f t="shared" si="73"/>
        <v>1234</v>
      </c>
      <c r="S772" s="1">
        <f t="shared" si="74"/>
        <v>11106</v>
      </c>
      <c r="T772" s="1">
        <v>0.52</v>
      </c>
      <c r="U772" s="1">
        <f t="shared" si="75"/>
        <v>5775.12</v>
      </c>
      <c r="V772" s="1">
        <f t="shared" si="76"/>
        <v>5330.88</v>
      </c>
      <c r="W772" s="4">
        <f t="shared" si="77"/>
        <v>0.48</v>
      </c>
      <c r="X772" s="1" t="s">
        <v>104</v>
      </c>
      <c r="Y772" s="1" t="s">
        <v>57</v>
      </c>
      <c r="Z772" s="1" t="s">
        <v>51</v>
      </c>
      <c r="AA772" s="2">
        <v>45893</v>
      </c>
      <c r="AB772" s="1"/>
      <c r="AC772" s="9" t="s">
        <v>42</v>
      </c>
    </row>
    <row r="773" spans="1:29">
      <c r="A773" s="11" t="s">
        <v>1422</v>
      </c>
      <c r="B773" s="2">
        <v>45887</v>
      </c>
      <c r="C773" s="1">
        <v>2025</v>
      </c>
      <c r="D773" s="1" t="s">
        <v>1330</v>
      </c>
      <c r="E773" s="1" t="s">
        <v>1199</v>
      </c>
      <c r="F773" s="1" t="s">
        <v>142</v>
      </c>
      <c r="G773" s="1" t="s">
        <v>487</v>
      </c>
      <c r="H773" s="1" t="s">
        <v>89</v>
      </c>
      <c r="I773" s="1" t="s">
        <v>264</v>
      </c>
      <c r="J773" s="1" t="s">
        <v>265</v>
      </c>
      <c r="K773" s="1" t="s">
        <v>78</v>
      </c>
      <c r="L773" s="1" t="s">
        <v>37</v>
      </c>
      <c r="M773" s="1" t="s">
        <v>49</v>
      </c>
      <c r="N773" s="1">
        <v>5</v>
      </c>
      <c r="O773" s="1">
        <v>1900</v>
      </c>
      <c r="P773" s="1">
        <f t="shared" si="72"/>
        <v>9500</v>
      </c>
      <c r="Q773" s="1">
        <v>0</v>
      </c>
      <c r="R773" s="1">
        <f t="shared" si="73"/>
        <v>0</v>
      </c>
      <c r="S773" s="1">
        <f t="shared" si="74"/>
        <v>9500</v>
      </c>
      <c r="T773" s="1">
        <v>0.47</v>
      </c>
      <c r="U773" s="1">
        <f t="shared" si="75"/>
        <v>4465</v>
      </c>
      <c r="V773" s="1">
        <f t="shared" si="76"/>
        <v>5035</v>
      </c>
      <c r="W773" s="4">
        <f t="shared" si="77"/>
        <v>0.53</v>
      </c>
      <c r="X773" s="1" t="s">
        <v>104</v>
      </c>
      <c r="Y773" s="1" t="s">
        <v>72</v>
      </c>
      <c r="Z773" s="1" t="s">
        <v>41</v>
      </c>
      <c r="AA773" s="2">
        <v>45892</v>
      </c>
      <c r="AB773" s="1">
        <v>5</v>
      </c>
      <c r="AC773" s="9" t="s">
        <v>42</v>
      </c>
    </row>
    <row r="774" spans="1:29">
      <c r="A774" s="11" t="s">
        <v>1423</v>
      </c>
      <c r="B774" s="2">
        <v>45888</v>
      </c>
      <c r="C774" s="1">
        <v>2025</v>
      </c>
      <c r="D774" s="1" t="s">
        <v>1330</v>
      </c>
      <c r="E774" s="1" t="s">
        <v>1199</v>
      </c>
      <c r="F774" s="1" t="s">
        <v>167</v>
      </c>
      <c r="G774" s="1" t="s">
        <v>1424</v>
      </c>
      <c r="H774" s="1" t="s">
        <v>33</v>
      </c>
      <c r="I774" s="1" t="s">
        <v>54</v>
      </c>
      <c r="J774" s="1" t="s">
        <v>55</v>
      </c>
      <c r="K774" s="1" t="s">
        <v>36</v>
      </c>
      <c r="L774" s="1" t="s">
        <v>85</v>
      </c>
      <c r="M774" s="1" t="s">
        <v>156</v>
      </c>
      <c r="N774" s="1">
        <v>1</v>
      </c>
      <c r="O774" s="1">
        <v>5380</v>
      </c>
      <c r="P774" s="1">
        <f t="shared" si="72"/>
        <v>5380</v>
      </c>
      <c r="Q774" s="1">
        <v>5</v>
      </c>
      <c r="R774" s="1">
        <f t="shared" si="73"/>
        <v>269</v>
      </c>
      <c r="S774" s="1">
        <f t="shared" si="74"/>
        <v>5111</v>
      </c>
      <c r="T774" s="1">
        <v>0.5</v>
      </c>
      <c r="U774" s="1">
        <f t="shared" si="75"/>
        <v>2555.5</v>
      </c>
      <c r="V774" s="1">
        <f t="shared" si="76"/>
        <v>2555.5</v>
      </c>
      <c r="W774" s="4">
        <f t="shared" si="77"/>
        <v>0.5</v>
      </c>
      <c r="X774" s="1" t="s">
        <v>39</v>
      </c>
      <c r="Y774" s="1" t="s">
        <v>57</v>
      </c>
      <c r="Z774" s="1" t="s">
        <v>66</v>
      </c>
      <c r="AA774" s="1"/>
      <c r="AB774" s="1"/>
      <c r="AC774" s="9" t="s">
        <v>42</v>
      </c>
    </row>
    <row r="775" spans="1:29">
      <c r="A775" s="11" t="s">
        <v>1425</v>
      </c>
      <c r="B775" s="2">
        <v>45888</v>
      </c>
      <c r="C775" s="1">
        <v>2025</v>
      </c>
      <c r="D775" s="1" t="s">
        <v>1330</v>
      </c>
      <c r="E775" s="1" t="s">
        <v>1199</v>
      </c>
      <c r="F775" s="1" t="s">
        <v>167</v>
      </c>
      <c r="G775" s="1" t="s">
        <v>1213</v>
      </c>
      <c r="H775" s="1" t="s">
        <v>33</v>
      </c>
      <c r="I775" s="1" t="s">
        <v>575</v>
      </c>
      <c r="J775" s="1" t="s">
        <v>316</v>
      </c>
      <c r="K775" s="1" t="s">
        <v>62</v>
      </c>
      <c r="L775" s="1" t="s">
        <v>150</v>
      </c>
      <c r="M775" s="1" t="s">
        <v>151</v>
      </c>
      <c r="N775" s="1">
        <v>5</v>
      </c>
      <c r="O775" s="1">
        <v>6130</v>
      </c>
      <c r="P775" s="1">
        <f t="shared" si="72"/>
        <v>30650</v>
      </c>
      <c r="Q775" s="1">
        <v>0</v>
      </c>
      <c r="R775" s="1">
        <f t="shared" si="73"/>
        <v>0</v>
      </c>
      <c r="S775" s="1">
        <f t="shared" si="74"/>
        <v>30650</v>
      </c>
      <c r="T775" s="1">
        <v>0.52</v>
      </c>
      <c r="U775" s="1">
        <f t="shared" si="75"/>
        <v>15938</v>
      </c>
      <c r="V775" s="1">
        <f t="shared" si="76"/>
        <v>14712</v>
      </c>
      <c r="W775" s="4">
        <f t="shared" si="77"/>
        <v>0.48</v>
      </c>
      <c r="X775" s="1" t="s">
        <v>50</v>
      </c>
      <c r="Y775" s="1" t="s">
        <v>57</v>
      </c>
      <c r="Z775" s="1" t="s">
        <v>51</v>
      </c>
      <c r="AA775" s="2">
        <v>45893</v>
      </c>
      <c r="AB775" s="1"/>
      <c r="AC775" s="9" t="s">
        <v>42</v>
      </c>
    </row>
    <row r="776" spans="1:29">
      <c r="A776" s="11" t="s">
        <v>1426</v>
      </c>
      <c r="B776" s="2">
        <v>45888</v>
      </c>
      <c r="C776" s="1">
        <v>2025</v>
      </c>
      <c r="D776" s="1" t="s">
        <v>1330</v>
      </c>
      <c r="E776" s="1" t="s">
        <v>1199</v>
      </c>
      <c r="F776" s="1" t="s">
        <v>167</v>
      </c>
      <c r="G776" s="1" t="s">
        <v>1427</v>
      </c>
      <c r="H776" s="1" t="s">
        <v>89</v>
      </c>
      <c r="I776" s="1" t="s">
        <v>455</v>
      </c>
      <c r="J776" s="1" t="s">
        <v>102</v>
      </c>
      <c r="K776" s="1" t="s">
        <v>36</v>
      </c>
      <c r="L776" s="1" t="s">
        <v>96</v>
      </c>
      <c r="M776" s="1" t="s">
        <v>195</v>
      </c>
      <c r="N776" s="1">
        <v>2</v>
      </c>
      <c r="O776" s="1">
        <v>880</v>
      </c>
      <c r="P776" s="1">
        <f t="shared" si="72"/>
        <v>1760</v>
      </c>
      <c r="Q776" s="1">
        <v>5</v>
      </c>
      <c r="R776" s="1">
        <f t="shared" si="73"/>
        <v>88</v>
      </c>
      <c r="S776" s="1">
        <f t="shared" si="74"/>
        <v>1672</v>
      </c>
      <c r="T776" s="1">
        <v>0.62</v>
      </c>
      <c r="U776" s="1">
        <f t="shared" si="75"/>
        <v>1036.6400000000001</v>
      </c>
      <c r="V776" s="1">
        <f t="shared" si="76"/>
        <v>635.3599999999999</v>
      </c>
      <c r="W776" s="4">
        <f t="shared" si="77"/>
        <v>0.37999999999999995</v>
      </c>
      <c r="X776" s="1" t="s">
        <v>147</v>
      </c>
      <c r="Y776" s="1" t="s">
        <v>57</v>
      </c>
      <c r="Z776" s="1" t="s">
        <v>41</v>
      </c>
      <c r="AA776" s="2">
        <v>45894</v>
      </c>
      <c r="AB776" s="1">
        <v>4</v>
      </c>
      <c r="AC776" s="9" t="s">
        <v>42</v>
      </c>
    </row>
    <row r="777" spans="1:29">
      <c r="A777" s="11" t="s">
        <v>1428</v>
      </c>
      <c r="B777" s="2">
        <v>45889</v>
      </c>
      <c r="C777" s="1">
        <v>2025</v>
      </c>
      <c r="D777" s="1" t="s">
        <v>1330</v>
      </c>
      <c r="E777" s="1" t="s">
        <v>1199</v>
      </c>
      <c r="F777" s="1" t="s">
        <v>31</v>
      </c>
      <c r="G777" s="1" t="s">
        <v>246</v>
      </c>
      <c r="H777" s="1" t="s">
        <v>33</v>
      </c>
      <c r="I777" s="1" t="s">
        <v>116</v>
      </c>
      <c r="J777" s="1" t="s">
        <v>117</v>
      </c>
      <c r="K777" s="1" t="s">
        <v>118</v>
      </c>
      <c r="L777" s="1" t="s">
        <v>63</v>
      </c>
      <c r="M777" s="1" t="s">
        <v>71</v>
      </c>
      <c r="N777" s="1">
        <v>1</v>
      </c>
      <c r="O777" s="1">
        <v>800</v>
      </c>
      <c r="P777" s="1">
        <f t="shared" si="72"/>
        <v>800</v>
      </c>
      <c r="Q777" s="1">
        <v>10</v>
      </c>
      <c r="R777" s="1">
        <f t="shared" si="73"/>
        <v>80</v>
      </c>
      <c r="S777" s="1">
        <f t="shared" si="74"/>
        <v>720</v>
      </c>
      <c r="T777" s="1">
        <v>0.35</v>
      </c>
      <c r="U777" s="1">
        <f t="shared" si="75"/>
        <v>251.99999999999997</v>
      </c>
      <c r="V777" s="1">
        <f t="shared" si="76"/>
        <v>468</v>
      </c>
      <c r="W777" s="4">
        <f t="shared" si="77"/>
        <v>0.65</v>
      </c>
      <c r="X777" s="1" t="s">
        <v>104</v>
      </c>
      <c r="Y777" s="1" t="s">
        <v>57</v>
      </c>
      <c r="Z777" s="1" t="s">
        <v>41</v>
      </c>
      <c r="AA777" s="2">
        <v>45890</v>
      </c>
      <c r="AB777" s="1">
        <v>3</v>
      </c>
      <c r="AC777" s="9" t="s">
        <v>42</v>
      </c>
    </row>
    <row r="778" spans="1:29">
      <c r="A778" s="11" t="s">
        <v>1429</v>
      </c>
      <c r="B778" s="2">
        <v>45889</v>
      </c>
      <c r="C778" s="1">
        <v>2025</v>
      </c>
      <c r="D778" s="1" t="s">
        <v>1330</v>
      </c>
      <c r="E778" s="1" t="s">
        <v>1199</v>
      </c>
      <c r="F778" s="1" t="s">
        <v>31</v>
      </c>
      <c r="G778" s="1" t="s">
        <v>330</v>
      </c>
      <c r="H778" s="1" t="s">
        <v>33</v>
      </c>
      <c r="I778" s="1" t="s">
        <v>144</v>
      </c>
      <c r="J778" s="1" t="s">
        <v>145</v>
      </c>
      <c r="K778" s="1" t="s">
        <v>130</v>
      </c>
      <c r="L778" s="1" t="s">
        <v>96</v>
      </c>
      <c r="M778" s="1" t="s">
        <v>259</v>
      </c>
      <c r="N778" s="1">
        <v>5</v>
      </c>
      <c r="O778" s="1">
        <v>180</v>
      </c>
      <c r="P778" s="1">
        <f t="shared" si="72"/>
        <v>900</v>
      </c>
      <c r="Q778" s="1">
        <v>0</v>
      </c>
      <c r="R778" s="1">
        <f t="shared" si="73"/>
        <v>0</v>
      </c>
      <c r="S778" s="1">
        <f t="shared" si="74"/>
        <v>900</v>
      </c>
      <c r="T778" s="1">
        <v>0.62</v>
      </c>
      <c r="U778" s="1">
        <f t="shared" si="75"/>
        <v>558</v>
      </c>
      <c r="V778" s="1">
        <f t="shared" si="76"/>
        <v>342</v>
      </c>
      <c r="W778" s="4">
        <f t="shared" si="77"/>
        <v>0.38</v>
      </c>
      <c r="X778" s="1" t="s">
        <v>56</v>
      </c>
      <c r="Y778" s="1" t="s">
        <v>57</v>
      </c>
      <c r="Z778" s="1" t="s">
        <v>120</v>
      </c>
      <c r="AA778" s="1"/>
      <c r="AB778" s="1"/>
      <c r="AC778" s="9" t="s">
        <v>42</v>
      </c>
    </row>
    <row r="779" spans="1:29">
      <c r="A779" s="11" t="s">
        <v>1430</v>
      </c>
      <c r="B779" s="2">
        <v>45889</v>
      </c>
      <c r="C779" s="1">
        <v>2025</v>
      </c>
      <c r="D779" s="1" t="s">
        <v>1330</v>
      </c>
      <c r="E779" s="1" t="s">
        <v>1199</v>
      </c>
      <c r="F779" s="1" t="s">
        <v>31</v>
      </c>
      <c r="G779" s="1" t="s">
        <v>1431</v>
      </c>
      <c r="H779" s="1" t="s">
        <v>33</v>
      </c>
      <c r="I779" s="1" t="s">
        <v>551</v>
      </c>
      <c r="J779" s="1" t="s">
        <v>155</v>
      </c>
      <c r="K779" s="1" t="s">
        <v>48</v>
      </c>
      <c r="L779" s="1" t="s">
        <v>96</v>
      </c>
      <c r="M779" s="1" t="s">
        <v>504</v>
      </c>
      <c r="N779" s="1">
        <v>2</v>
      </c>
      <c r="O779" s="1">
        <v>360</v>
      </c>
      <c r="P779" s="1">
        <f t="shared" si="72"/>
        <v>720</v>
      </c>
      <c r="Q779" s="1">
        <v>30</v>
      </c>
      <c r="R779" s="1">
        <f t="shared" si="73"/>
        <v>216</v>
      </c>
      <c r="S779" s="1">
        <f t="shared" si="74"/>
        <v>504</v>
      </c>
      <c r="T779" s="1">
        <v>0.62</v>
      </c>
      <c r="U779" s="1">
        <f t="shared" si="75"/>
        <v>312.48</v>
      </c>
      <c r="V779" s="1">
        <f t="shared" si="76"/>
        <v>191.51999999999998</v>
      </c>
      <c r="W779" s="4">
        <f t="shared" si="77"/>
        <v>0.37999999999999995</v>
      </c>
      <c r="X779" s="1" t="s">
        <v>104</v>
      </c>
      <c r="Y779" s="1" t="s">
        <v>57</v>
      </c>
      <c r="Z779" s="1" t="s">
        <v>51</v>
      </c>
      <c r="AA779" s="2">
        <v>45896</v>
      </c>
      <c r="AB779" s="1"/>
      <c r="AC779" s="9" t="s">
        <v>42</v>
      </c>
    </row>
    <row r="780" spans="1:29">
      <c r="A780" s="11" t="s">
        <v>1432</v>
      </c>
      <c r="B780" s="2">
        <v>45889</v>
      </c>
      <c r="C780" s="1">
        <v>2025</v>
      </c>
      <c r="D780" s="1" t="s">
        <v>1330</v>
      </c>
      <c r="E780" s="1" t="s">
        <v>1199</v>
      </c>
      <c r="F780" s="1" t="s">
        <v>31</v>
      </c>
      <c r="G780" s="1" t="s">
        <v>176</v>
      </c>
      <c r="H780" s="1" t="s">
        <v>33</v>
      </c>
      <c r="I780" s="1" t="s">
        <v>177</v>
      </c>
      <c r="J780" s="1" t="s">
        <v>178</v>
      </c>
      <c r="K780" s="1" t="s">
        <v>48</v>
      </c>
      <c r="L780" s="1" t="s">
        <v>179</v>
      </c>
      <c r="M780" s="1" t="s">
        <v>611</v>
      </c>
      <c r="N780" s="1">
        <v>1</v>
      </c>
      <c r="O780" s="1">
        <v>3680</v>
      </c>
      <c r="P780" s="1">
        <f t="shared" si="72"/>
        <v>3680</v>
      </c>
      <c r="Q780" s="1">
        <v>10</v>
      </c>
      <c r="R780" s="1">
        <f t="shared" si="73"/>
        <v>368</v>
      </c>
      <c r="S780" s="1">
        <f t="shared" si="74"/>
        <v>3312</v>
      </c>
      <c r="T780" s="1">
        <v>0.48</v>
      </c>
      <c r="U780" s="1">
        <f t="shared" si="75"/>
        <v>1589.76</v>
      </c>
      <c r="V780" s="1">
        <f t="shared" si="76"/>
        <v>1722.24</v>
      </c>
      <c r="W780" s="4">
        <f t="shared" si="77"/>
        <v>0.52</v>
      </c>
      <c r="X780" s="1" t="s">
        <v>56</v>
      </c>
      <c r="Y780" s="1" t="s">
        <v>40</v>
      </c>
      <c r="Z780" s="1" t="s">
        <v>120</v>
      </c>
      <c r="AA780" s="1"/>
      <c r="AB780" s="1"/>
      <c r="AC780" s="9" t="s">
        <v>42</v>
      </c>
    </row>
    <row r="781" spans="1:29">
      <c r="A781" s="11" t="s">
        <v>1433</v>
      </c>
      <c r="B781" s="2">
        <v>45889</v>
      </c>
      <c r="C781" s="1">
        <v>2025</v>
      </c>
      <c r="D781" s="1" t="s">
        <v>1330</v>
      </c>
      <c r="E781" s="1" t="s">
        <v>1199</v>
      </c>
      <c r="F781" s="1" t="s">
        <v>31</v>
      </c>
      <c r="G781" s="1" t="s">
        <v>1434</v>
      </c>
      <c r="H781" s="1" t="s">
        <v>33</v>
      </c>
      <c r="I781" s="1" t="s">
        <v>34</v>
      </c>
      <c r="J781" s="1" t="s">
        <v>35</v>
      </c>
      <c r="K781" s="1" t="s">
        <v>36</v>
      </c>
      <c r="L781" s="1" t="s">
        <v>150</v>
      </c>
      <c r="M781" s="1" t="s">
        <v>213</v>
      </c>
      <c r="N781" s="1">
        <v>4</v>
      </c>
      <c r="O781" s="1">
        <v>2820</v>
      </c>
      <c r="P781" s="1">
        <f t="shared" si="72"/>
        <v>11280</v>
      </c>
      <c r="Q781" s="1">
        <v>10</v>
      </c>
      <c r="R781" s="1">
        <f t="shared" si="73"/>
        <v>1128</v>
      </c>
      <c r="S781" s="1">
        <f t="shared" si="74"/>
        <v>10152</v>
      </c>
      <c r="T781" s="1">
        <v>0.52</v>
      </c>
      <c r="U781" s="1">
        <f t="shared" si="75"/>
        <v>5279.04</v>
      </c>
      <c r="V781" s="1">
        <f t="shared" si="76"/>
        <v>4872.96</v>
      </c>
      <c r="W781" s="4">
        <f t="shared" si="77"/>
        <v>0.48</v>
      </c>
      <c r="X781" s="1" t="s">
        <v>104</v>
      </c>
      <c r="Y781" s="1" t="s">
        <v>57</v>
      </c>
      <c r="Z781" s="1" t="s">
        <v>41</v>
      </c>
      <c r="AA781" s="2">
        <v>45891</v>
      </c>
      <c r="AB781" s="1">
        <v>5</v>
      </c>
      <c r="AC781" s="9" t="s">
        <v>42</v>
      </c>
    </row>
    <row r="782" spans="1:29">
      <c r="A782" s="11" t="s">
        <v>1435</v>
      </c>
      <c r="B782" s="2">
        <v>45890</v>
      </c>
      <c r="C782" s="1">
        <v>2025</v>
      </c>
      <c r="D782" s="1" t="s">
        <v>1330</v>
      </c>
      <c r="E782" s="1" t="s">
        <v>1199</v>
      </c>
      <c r="F782" s="1" t="s">
        <v>44</v>
      </c>
      <c r="G782" s="1" t="s">
        <v>1436</v>
      </c>
      <c r="H782" s="1" t="s">
        <v>89</v>
      </c>
      <c r="I782" s="1" t="s">
        <v>315</v>
      </c>
      <c r="J782" s="1" t="s">
        <v>316</v>
      </c>
      <c r="K782" s="1" t="s">
        <v>62</v>
      </c>
      <c r="L782" s="1" t="s">
        <v>96</v>
      </c>
      <c r="M782" s="1" t="s">
        <v>504</v>
      </c>
      <c r="N782" s="1">
        <v>5</v>
      </c>
      <c r="O782" s="1">
        <v>970</v>
      </c>
      <c r="P782" s="1">
        <f t="shared" si="72"/>
        <v>4850</v>
      </c>
      <c r="Q782" s="1">
        <v>20</v>
      </c>
      <c r="R782" s="1">
        <f t="shared" si="73"/>
        <v>970</v>
      </c>
      <c r="S782" s="1">
        <f t="shared" si="74"/>
        <v>3880</v>
      </c>
      <c r="T782" s="1">
        <v>0.62</v>
      </c>
      <c r="U782" s="1">
        <f t="shared" si="75"/>
        <v>2405.6</v>
      </c>
      <c r="V782" s="1">
        <f t="shared" si="76"/>
        <v>1474.4</v>
      </c>
      <c r="W782" s="4">
        <f t="shared" si="77"/>
        <v>0.38</v>
      </c>
      <c r="X782" s="1" t="s">
        <v>104</v>
      </c>
      <c r="Y782" s="1" t="s">
        <v>57</v>
      </c>
      <c r="Z782" s="1" t="s">
        <v>41</v>
      </c>
      <c r="AA782" s="2">
        <v>45892</v>
      </c>
      <c r="AB782" s="1">
        <v>3</v>
      </c>
      <c r="AC782" s="9" t="s">
        <v>42</v>
      </c>
    </row>
    <row r="783" spans="1:29">
      <c r="A783" s="11" t="s">
        <v>1437</v>
      </c>
      <c r="B783" s="2">
        <v>45890</v>
      </c>
      <c r="C783" s="1">
        <v>2025</v>
      </c>
      <c r="D783" s="1" t="s">
        <v>1330</v>
      </c>
      <c r="E783" s="1" t="s">
        <v>1199</v>
      </c>
      <c r="F783" s="1" t="s">
        <v>44</v>
      </c>
      <c r="G783" s="1" t="s">
        <v>1438</v>
      </c>
      <c r="H783" s="1" t="s">
        <v>89</v>
      </c>
      <c r="I783" s="1" t="s">
        <v>116</v>
      </c>
      <c r="J783" s="1" t="s">
        <v>117</v>
      </c>
      <c r="K783" s="1" t="s">
        <v>118</v>
      </c>
      <c r="L783" s="1" t="s">
        <v>150</v>
      </c>
      <c r="M783" s="1" t="s">
        <v>402</v>
      </c>
      <c r="N783" s="1">
        <v>4</v>
      </c>
      <c r="O783" s="1">
        <v>7300</v>
      </c>
      <c r="P783" s="1">
        <f t="shared" si="72"/>
        <v>29200</v>
      </c>
      <c r="Q783" s="1">
        <v>30</v>
      </c>
      <c r="R783" s="1">
        <f t="shared" si="73"/>
        <v>8760</v>
      </c>
      <c r="S783" s="1">
        <f t="shared" si="74"/>
        <v>20440</v>
      </c>
      <c r="T783" s="1">
        <v>0.52</v>
      </c>
      <c r="U783" s="1">
        <f t="shared" si="75"/>
        <v>10628.800000000001</v>
      </c>
      <c r="V783" s="1">
        <f t="shared" si="76"/>
        <v>9811.1999999999989</v>
      </c>
      <c r="W783" s="4">
        <f t="shared" si="77"/>
        <v>0.47999999999999993</v>
      </c>
      <c r="X783" s="1" t="s">
        <v>50</v>
      </c>
      <c r="Y783" s="1" t="s">
        <v>40</v>
      </c>
      <c r="Z783" s="1" t="s">
        <v>41</v>
      </c>
      <c r="AA783" s="2">
        <v>45895</v>
      </c>
      <c r="AB783" s="1">
        <v>5</v>
      </c>
      <c r="AC783" s="9" t="s">
        <v>42</v>
      </c>
    </row>
    <row r="784" spans="1:29">
      <c r="A784" s="11" t="s">
        <v>1439</v>
      </c>
      <c r="B784" s="2">
        <v>45890</v>
      </c>
      <c r="C784" s="1">
        <v>2025</v>
      </c>
      <c r="D784" s="1" t="s">
        <v>1330</v>
      </c>
      <c r="E784" s="1" t="s">
        <v>1199</v>
      </c>
      <c r="F784" s="1" t="s">
        <v>44</v>
      </c>
      <c r="G784" s="1" t="s">
        <v>1440</v>
      </c>
      <c r="H784" s="1" t="s">
        <v>33</v>
      </c>
      <c r="I784" s="1" t="s">
        <v>194</v>
      </c>
      <c r="J784" s="1" t="s">
        <v>108</v>
      </c>
      <c r="K784" s="1" t="s">
        <v>62</v>
      </c>
      <c r="L784" s="1" t="s">
        <v>179</v>
      </c>
      <c r="M784" s="1" t="s">
        <v>180</v>
      </c>
      <c r="N784" s="1">
        <v>3</v>
      </c>
      <c r="O784" s="1">
        <v>2080</v>
      </c>
      <c r="P784" s="1">
        <f t="shared" si="72"/>
        <v>6240</v>
      </c>
      <c r="Q784" s="1">
        <v>10</v>
      </c>
      <c r="R784" s="1">
        <f t="shared" si="73"/>
        <v>624</v>
      </c>
      <c r="S784" s="1">
        <f t="shared" si="74"/>
        <v>5616</v>
      </c>
      <c r="T784" s="1">
        <v>0.48</v>
      </c>
      <c r="U784" s="1">
        <f t="shared" si="75"/>
        <v>2695.68</v>
      </c>
      <c r="V784" s="1">
        <f t="shared" si="76"/>
        <v>2920.32</v>
      </c>
      <c r="W784" s="4">
        <f t="shared" si="77"/>
        <v>0.52</v>
      </c>
      <c r="X784" s="1" t="s">
        <v>39</v>
      </c>
      <c r="Y784" s="1" t="s">
        <v>81</v>
      </c>
      <c r="Z784" s="1" t="s">
        <v>41</v>
      </c>
      <c r="AA784" s="2">
        <v>45896</v>
      </c>
      <c r="AB784" s="1">
        <v>3</v>
      </c>
      <c r="AC784" s="9" t="s">
        <v>42</v>
      </c>
    </row>
    <row r="785" spans="1:29">
      <c r="A785" s="11" t="s">
        <v>1441</v>
      </c>
      <c r="B785" s="2">
        <v>45890</v>
      </c>
      <c r="C785" s="1">
        <v>2025</v>
      </c>
      <c r="D785" s="1" t="s">
        <v>1330</v>
      </c>
      <c r="E785" s="1" t="s">
        <v>1199</v>
      </c>
      <c r="F785" s="1" t="s">
        <v>44</v>
      </c>
      <c r="G785" s="1" t="s">
        <v>1442</v>
      </c>
      <c r="H785" s="1" t="s">
        <v>33</v>
      </c>
      <c r="I785" s="1" t="s">
        <v>250</v>
      </c>
      <c r="J785" s="1" t="s">
        <v>251</v>
      </c>
      <c r="K785" s="1" t="s">
        <v>36</v>
      </c>
      <c r="L785" s="1" t="s">
        <v>63</v>
      </c>
      <c r="M785" s="1" t="s">
        <v>160</v>
      </c>
      <c r="N785" s="1">
        <v>2</v>
      </c>
      <c r="O785" s="1">
        <v>870</v>
      </c>
      <c r="P785" s="1">
        <f t="shared" si="72"/>
        <v>1740</v>
      </c>
      <c r="Q785" s="1">
        <v>0</v>
      </c>
      <c r="R785" s="1">
        <f t="shared" si="73"/>
        <v>0</v>
      </c>
      <c r="S785" s="1">
        <f t="shared" si="74"/>
        <v>1740</v>
      </c>
      <c r="T785" s="1">
        <v>0.35</v>
      </c>
      <c r="U785" s="1">
        <f t="shared" si="75"/>
        <v>609</v>
      </c>
      <c r="V785" s="1">
        <f t="shared" si="76"/>
        <v>1131</v>
      </c>
      <c r="W785" s="4">
        <f t="shared" si="77"/>
        <v>0.65</v>
      </c>
      <c r="X785" s="1" t="s">
        <v>104</v>
      </c>
      <c r="Y785" s="1" t="s">
        <v>57</v>
      </c>
      <c r="Z785" s="1" t="s">
        <v>41</v>
      </c>
      <c r="AA785" s="2">
        <v>45896</v>
      </c>
      <c r="AB785" s="1">
        <v>4</v>
      </c>
      <c r="AC785" s="9" t="s">
        <v>42</v>
      </c>
    </row>
    <row r="786" spans="1:29">
      <c r="A786" s="11" t="s">
        <v>1443</v>
      </c>
      <c r="B786" s="2">
        <v>45891</v>
      </c>
      <c r="C786" s="1">
        <v>2025</v>
      </c>
      <c r="D786" s="1" t="s">
        <v>1330</v>
      </c>
      <c r="E786" s="1" t="s">
        <v>1199</v>
      </c>
      <c r="F786" s="1" t="s">
        <v>74</v>
      </c>
      <c r="G786" s="1" t="s">
        <v>1229</v>
      </c>
      <c r="H786" s="1" t="s">
        <v>33</v>
      </c>
      <c r="I786" s="1" t="s">
        <v>291</v>
      </c>
      <c r="J786" s="1" t="s">
        <v>228</v>
      </c>
      <c r="K786" s="1" t="s">
        <v>78</v>
      </c>
      <c r="L786" s="1" t="s">
        <v>37</v>
      </c>
      <c r="M786" s="1" t="s">
        <v>323</v>
      </c>
      <c r="N786" s="1">
        <v>5</v>
      </c>
      <c r="O786" s="1">
        <v>510</v>
      </c>
      <c r="P786" s="1">
        <f t="shared" si="72"/>
        <v>2550</v>
      </c>
      <c r="Q786" s="1">
        <v>0</v>
      </c>
      <c r="R786" s="1">
        <f t="shared" si="73"/>
        <v>0</v>
      </c>
      <c r="S786" s="1">
        <f t="shared" si="74"/>
        <v>2550</v>
      </c>
      <c r="T786" s="1">
        <v>0.47</v>
      </c>
      <c r="U786" s="1">
        <f t="shared" si="75"/>
        <v>1198.5</v>
      </c>
      <c r="V786" s="1">
        <f t="shared" si="76"/>
        <v>1351.5</v>
      </c>
      <c r="W786" s="4">
        <f t="shared" si="77"/>
        <v>0.53</v>
      </c>
      <c r="X786" s="1" t="s">
        <v>104</v>
      </c>
      <c r="Y786" s="1" t="s">
        <v>57</v>
      </c>
      <c r="Z786" s="1" t="s">
        <v>66</v>
      </c>
      <c r="AA786" s="1"/>
      <c r="AB786" s="1"/>
      <c r="AC786" s="9" t="s">
        <v>42</v>
      </c>
    </row>
    <row r="787" spans="1:29">
      <c r="A787" s="11" t="s">
        <v>1444</v>
      </c>
      <c r="B787" s="2">
        <v>45891</v>
      </c>
      <c r="C787" s="1">
        <v>2025</v>
      </c>
      <c r="D787" s="1" t="s">
        <v>1330</v>
      </c>
      <c r="E787" s="1" t="s">
        <v>1199</v>
      </c>
      <c r="F787" s="1" t="s">
        <v>74</v>
      </c>
      <c r="G787" s="1" t="s">
        <v>1445</v>
      </c>
      <c r="H787" s="1" t="s">
        <v>89</v>
      </c>
      <c r="I787" s="1" t="s">
        <v>116</v>
      </c>
      <c r="J787" s="1" t="s">
        <v>117</v>
      </c>
      <c r="K787" s="1" t="s">
        <v>118</v>
      </c>
      <c r="L787" s="1" t="s">
        <v>85</v>
      </c>
      <c r="M787" s="1" t="s">
        <v>140</v>
      </c>
      <c r="N787" s="1">
        <v>2</v>
      </c>
      <c r="O787" s="1">
        <v>1150</v>
      </c>
      <c r="P787" s="1">
        <f t="shared" si="72"/>
        <v>2300</v>
      </c>
      <c r="Q787" s="1">
        <v>10</v>
      </c>
      <c r="R787" s="1">
        <f t="shared" si="73"/>
        <v>230</v>
      </c>
      <c r="S787" s="1">
        <f t="shared" si="74"/>
        <v>2070</v>
      </c>
      <c r="T787" s="1">
        <v>0.5</v>
      </c>
      <c r="U787" s="1">
        <f t="shared" si="75"/>
        <v>1035</v>
      </c>
      <c r="V787" s="1">
        <f t="shared" si="76"/>
        <v>1035</v>
      </c>
      <c r="W787" s="4">
        <f t="shared" si="77"/>
        <v>0.5</v>
      </c>
      <c r="X787" s="1" t="s">
        <v>104</v>
      </c>
      <c r="Y787" s="1" t="s">
        <v>81</v>
      </c>
      <c r="Z787" s="1" t="s">
        <v>41</v>
      </c>
      <c r="AA787" s="2">
        <v>45892</v>
      </c>
      <c r="AB787" s="1">
        <v>3</v>
      </c>
      <c r="AC787" s="9" t="s">
        <v>42</v>
      </c>
    </row>
    <row r="788" spans="1:29">
      <c r="A788" s="11" t="s">
        <v>1446</v>
      </c>
      <c r="B788" s="2">
        <v>45892</v>
      </c>
      <c r="C788" s="1">
        <v>2025</v>
      </c>
      <c r="D788" s="1" t="s">
        <v>1330</v>
      </c>
      <c r="E788" s="1" t="s">
        <v>1199</v>
      </c>
      <c r="F788" s="1" t="s">
        <v>99</v>
      </c>
      <c r="G788" s="1" t="s">
        <v>127</v>
      </c>
      <c r="H788" s="1" t="s">
        <v>89</v>
      </c>
      <c r="I788" s="1" t="s">
        <v>128</v>
      </c>
      <c r="J788" s="1" t="s">
        <v>129</v>
      </c>
      <c r="K788" s="1" t="s">
        <v>130</v>
      </c>
      <c r="L788" s="1" t="s">
        <v>63</v>
      </c>
      <c r="M788" s="1" t="s">
        <v>171</v>
      </c>
      <c r="N788" s="1">
        <v>5</v>
      </c>
      <c r="O788" s="1">
        <v>390</v>
      </c>
      <c r="P788" s="1">
        <f t="shared" si="72"/>
        <v>1950</v>
      </c>
      <c r="Q788" s="1">
        <v>0</v>
      </c>
      <c r="R788" s="1">
        <f t="shared" si="73"/>
        <v>0</v>
      </c>
      <c r="S788" s="1">
        <f t="shared" si="74"/>
        <v>1950</v>
      </c>
      <c r="T788" s="1">
        <v>0.35</v>
      </c>
      <c r="U788" s="1">
        <f t="shared" si="75"/>
        <v>682.5</v>
      </c>
      <c r="V788" s="1">
        <f t="shared" si="76"/>
        <v>1267.5</v>
      </c>
      <c r="W788" s="4">
        <f t="shared" si="77"/>
        <v>0.65</v>
      </c>
      <c r="X788" s="1" t="s">
        <v>39</v>
      </c>
      <c r="Y788" s="1" t="s">
        <v>81</v>
      </c>
      <c r="Z788" s="1" t="s">
        <v>120</v>
      </c>
      <c r="AA788" s="1"/>
      <c r="AB788" s="1"/>
      <c r="AC788" s="9" t="s">
        <v>42</v>
      </c>
    </row>
    <row r="789" spans="1:29">
      <c r="A789" s="11" t="s">
        <v>1447</v>
      </c>
      <c r="B789" s="2">
        <v>45892</v>
      </c>
      <c r="C789" s="1">
        <v>2025</v>
      </c>
      <c r="D789" s="1" t="s">
        <v>1330</v>
      </c>
      <c r="E789" s="1" t="s">
        <v>1199</v>
      </c>
      <c r="F789" s="1" t="s">
        <v>99</v>
      </c>
      <c r="G789" s="1" t="s">
        <v>1370</v>
      </c>
      <c r="H789" s="1" t="s">
        <v>33</v>
      </c>
      <c r="I789" s="1" t="s">
        <v>269</v>
      </c>
      <c r="J789" s="1" t="s">
        <v>70</v>
      </c>
      <c r="K789" s="1" t="s">
        <v>62</v>
      </c>
      <c r="L789" s="1" t="s">
        <v>96</v>
      </c>
      <c r="M789" s="1" t="s">
        <v>259</v>
      </c>
      <c r="N789" s="1">
        <v>3</v>
      </c>
      <c r="O789" s="1">
        <v>870</v>
      </c>
      <c r="P789" s="1">
        <f t="shared" si="72"/>
        <v>2610</v>
      </c>
      <c r="Q789" s="1">
        <v>10</v>
      </c>
      <c r="R789" s="1">
        <f t="shared" si="73"/>
        <v>261</v>
      </c>
      <c r="S789" s="1">
        <f t="shared" si="74"/>
        <v>2349</v>
      </c>
      <c r="T789" s="1">
        <v>0.62</v>
      </c>
      <c r="U789" s="1">
        <f t="shared" si="75"/>
        <v>1456.3799999999999</v>
      </c>
      <c r="V789" s="1">
        <f t="shared" si="76"/>
        <v>892.62000000000012</v>
      </c>
      <c r="W789" s="4">
        <f t="shared" si="77"/>
        <v>0.38000000000000006</v>
      </c>
      <c r="X789" s="1" t="s">
        <v>104</v>
      </c>
      <c r="Y789" s="1" t="s">
        <v>72</v>
      </c>
      <c r="Z789" s="1" t="s">
        <v>41</v>
      </c>
      <c r="AA789" s="2">
        <v>45898</v>
      </c>
      <c r="AB789" s="1">
        <v>5</v>
      </c>
      <c r="AC789" s="9" t="s">
        <v>42</v>
      </c>
    </row>
    <row r="790" spans="1:29">
      <c r="A790" s="11" t="s">
        <v>1448</v>
      </c>
      <c r="B790" s="2">
        <v>45893</v>
      </c>
      <c r="C790" s="1">
        <v>2025</v>
      </c>
      <c r="D790" s="1" t="s">
        <v>1330</v>
      </c>
      <c r="E790" s="1" t="s">
        <v>1199</v>
      </c>
      <c r="F790" s="1" t="s">
        <v>126</v>
      </c>
      <c r="G790" s="1" t="s">
        <v>1449</v>
      </c>
      <c r="H790" s="1" t="s">
        <v>33</v>
      </c>
      <c r="I790" s="1" t="s">
        <v>447</v>
      </c>
      <c r="J790" s="1" t="s">
        <v>435</v>
      </c>
      <c r="K790" s="1" t="s">
        <v>130</v>
      </c>
      <c r="L790" s="1" t="s">
        <v>37</v>
      </c>
      <c r="M790" s="1" t="s">
        <v>477</v>
      </c>
      <c r="N790" s="1">
        <v>1</v>
      </c>
      <c r="O790" s="1">
        <v>1250</v>
      </c>
      <c r="P790" s="1">
        <f t="shared" si="72"/>
        <v>1250</v>
      </c>
      <c r="Q790" s="1">
        <v>10</v>
      </c>
      <c r="R790" s="1">
        <f t="shared" si="73"/>
        <v>125</v>
      </c>
      <c r="S790" s="1">
        <f t="shared" si="74"/>
        <v>1125</v>
      </c>
      <c r="T790" s="1">
        <v>0.47</v>
      </c>
      <c r="U790" s="1">
        <f t="shared" si="75"/>
        <v>528.75</v>
      </c>
      <c r="V790" s="1">
        <f t="shared" si="76"/>
        <v>596.25</v>
      </c>
      <c r="W790" s="4">
        <f t="shared" si="77"/>
        <v>0.53</v>
      </c>
      <c r="X790" s="1" t="s">
        <v>104</v>
      </c>
      <c r="Y790" s="1" t="s">
        <v>72</v>
      </c>
      <c r="Z790" s="1" t="s">
        <v>41</v>
      </c>
      <c r="AA790" s="2">
        <v>45899</v>
      </c>
      <c r="AB790" s="1">
        <v>3</v>
      </c>
      <c r="AC790" s="9" t="s">
        <v>42</v>
      </c>
    </row>
    <row r="791" spans="1:29">
      <c r="A791" s="11" t="s">
        <v>1450</v>
      </c>
      <c r="B791" s="2">
        <v>45893</v>
      </c>
      <c r="C791" s="1">
        <v>2025</v>
      </c>
      <c r="D791" s="1" t="s">
        <v>1330</v>
      </c>
      <c r="E791" s="1" t="s">
        <v>1199</v>
      </c>
      <c r="F791" s="1" t="s">
        <v>126</v>
      </c>
      <c r="G791" s="1" t="s">
        <v>1451</v>
      </c>
      <c r="H791" s="1" t="s">
        <v>33</v>
      </c>
      <c r="I791" s="1" t="s">
        <v>134</v>
      </c>
      <c r="J791" s="1" t="s">
        <v>135</v>
      </c>
      <c r="K791" s="1" t="s">
        <v>36</v>
      </c>
      <c r="L791" s="1" t="s">
        <v>150</v>
      </c>
      <c r="M791" s="1" t="s">
        <v>213</v>
      </c>
      <c r="N791" s="1">
        <v>3</v>
      </c>
      <c r="O791" s="1">
        <v>12990</v>
      </c>
      <c r="P791" s="1">
        <f t="shared" si="72"/>
        <v>38970</v>
      </c>
      <c r="Q791" s="1">
        <v>15</v>
      </c>
      <c r="R791" s="1">
        <f t="shared" si="73"/>
        <v>5845.5</v>
      </c>
      <c r="S791" s="1">
        <f t="shared" si="74"/>
        <v>33124.5</v>
      </c>
      <c r="T791" s="1">
        <v>0.52</v>
      </c>
      <c r="U791" s="1">
        <f t="shared" si="75"/>
        <v>17224.740000000002</v>
      </c>
      <c r="V791" s="1">
        <f t="shared" si="76"/>
        <v>15899.759999999998</v>
      </c>
      <c r="W791" s="4">
        <f t="shared" si="77"/>
        <v>0.47999999999999993</v>
      </c>
      <c r="X791" s="1" t="s">
        <v>147</v>
      </c>
      <c r="Y791" s="1" t="s">
        <v>72</v>
      </c>
      <c r="Z791" s="1" t="s">
        <v>41</v>
      </c>
      <c r="AA791" s="2">
        <v>45900</v>
      </c>
      <c r="AB791" s="1">
        <v>5</v>
      </c>
      <c r="AC791" s="9" t="s">
        <v>42</v>
      </c>
    </row>
    <row r="792" spans="1:29">
      <c r="A792" s="11" t="s">
        <v>1452</v>
      </c>
      <c r="B792" s="2">
        <v>45893</v>
      </c>
      <c r="C792" s="1">
        <v>2025</v>
      </c>
      <c r="D792" s="1" t="s">
        <v>1330</v>
      </c>
      <c r="E792" s="1" t="s">
        <v>1199</v>
      </c>
      <c r="F792" s="1" t="s">
        <v>126</v>
      </c>
      <c r="G792" s="1" t="s">
        <v>1232</v>
      </c>
      <c r="H792" s="1" t="s">
        <v>33</v>
      </c>
      <c r="I792" s="1" t="s">
        <v>116</v>
      </c>
      <c r="J792" s="1" t="s">
        <v>117</v>
      </c>
      <c r="K792" s="1" t="s">
        <v>118</v>
      </c>
      <c r="L792" s="1" t="s">
        <v>96</v>
      </c>
      <c r="M792" s="1" t="s">
        <v>535</v>
      </c>
      <c r="N792" s="1">
        <v>4</v>
      </c>
      <c r="O792" s="1">
        <v>500</v>
      </c>
      <c r="P792" s="1">
        <f t="shared" si="72"/>
        <v>2000</v>
      </c>
      <c r="Q792" s="1">
        <v>10</v>
      </c>
      <c r="R792" s="1">
        <f t="shared" si="73"/>
        <v>200</v>
      </c>
      <c r="S792" s="1">
        <f t="shared" si="74"/>
        <v>1800</v>
      </c>
      <c r="T792" s="1">
        <v>0.62</v>
      </c>
      <c r="U792" s="1">
        <f t="shared" si="75"/>
        <v>1116</v>
      </c>
      <c r="V792" s="1">
        <f t="shared" si="76"/>
        <v>684</v>
      </c>
      <c r="W792" s="4">
        <f t="shared" si="77"/>
        <v>0.38</v>
      </c>
      <c r="X792" s="1" t="s">
        <v>50</v>
      </c>
      <c r="Y792" s="1" t="s">
        <v>72</v>
      </c>
      <c r="Z792" s="1" t="s">
        <v>51</v>
      </c>
      <c r="AA792" s="2">
        <v>45896</v>
      </c>
      <c r="AB792" s="1"/>
      <c r="AC792" s="9" t="s">
        <v>42</v>
      </c>
    </row>
    <row r="793" spans="1:29">
      <c r="A793" s="11" t="s">
        <v>1453</v>
      </c>
      <c r="B793" s="2">
        <v>45893</v>
      </c>
      <c r="C793" s="1">
        <v>2025</v>
      </c>
      <c r="D793" s="1" t="s">
        <v>1330</v>
      </c>
      <c r="E793" s="1" t="s">
        <v>1199</v>
      </c>
      <c r="F793" s="1" t="s">
        <v>126</v>
      </c>
      <c r="G793" s="1" t="s">
        <v>489</v>
      </c>
      <c r="H793" s="1" t="s">
        <v>89</v>
      </c>
      <c r="I793" s="1" t="s">
        <v>189</v>
      </c>
      <c r="J793" s="1" t="s">
        <v>190</v>
      </c>
      <c r="K793" s="1" t="s">
        <v>48</v>
      </c>
      <c r="L793" s="1" t="s">
        <v>85</v>
      </c>
      <c r="M793" s="1" t="s">
        <v>626</v>
      </c>
      <c r="N793" s="1">
        <v>1</v>
      </c>
      <c r="O793" s="1">
        <v>5070</v>
      </c>
      <c r="P793" s="1">
        <f t="shared" si="72"/>
        <v>5070</v>
      </c>
      <c r="Q793" s="1">
        <v>0</v>
      </c>
      <c r="R793" s="1">
        <f t="shared" si="73"/>
        <v>0</v>
      </c>
      <c r="S793" s="1">
        <f t="shared" si="74"/>
        <v>5070</v>
      </c>
      <c r="T793" s="1">
        <v>0.5</v>
      </c>
      <c r="U793" s="1">
        <f t="shared" si="75"/>
        <v>2535</v>
      </c>
      <c r="V793" s="1">
        <f t="shared" si="76"/>
        <v>2535</v>
      </c>
      <c r="W793" s="4">
        <f t="shared" si="77"/>
        <v>0.5</v>
      </c>
      <c r="X793" s="1" t="s">
        <v>104</v>
      </c>
      <c r="Y793" s="1" t="s">
        <v>40</v>
      </c>
      <c r="Z793" s="1" t="s">
        <v>41</v>
      </c>
      <c r="AA793" s="2">
        <v>45895</v>
      </c>
      <c r="AB793" s="1">
        <v>4</v>
      </c>
      <c r="AC793" s="9" t="s">
        <v>42</v>
      </c>
    </row>
    <row r="794" spans="1:29">
      <c r="A794" s="11" t="s">
        <v>1454</v>
      </c>
      <c r="B794" s="2">
        <v>45893</v>
      </c>
      <c r="C794" s="1">
        <v>2025</v>
      </c>
      <c r="D794" s="1" t="s">
        <v>1330</v>
      </c>
      <c r="E794" s="1" t="s">
        <v>1199</v>
      </c>
      <c r="F794" s="1" t="s">
        <v>126</v>
      </c>
      <c r="G794" s="1" t="s">
        <v>412</v>
      </c>
      <c r="H794" s="1" t="s">
        <v>89</v>
      </c>
      <c r="I794" s="1" t="s">
        <v>269</v>
      </c>
      <c r="J794" s="1" t="s">
        <v>70</v>
      </c>
      <c r="K794" s="1" t="s">
        <v>62</v>
      </c>
      <c r="L794" s="1" t="s">
        <v>112</v>
      </c>
      <c r="M794" s="1" t="s">
        <v>221</v>
      </c>
      <c r="N794" s="1">
        <v>4</v>
      </c>
      <c r="O794" s="1">
        <v>31650</v>
      </c>
      <c r="P794" s="1">
        <f t="shared" si="72"/>
        <v>126600</v>
      </c>
      <c r="Q794" s="1">
        <v>0</v>
      </c>
      <c r="R794" s="1">
        <f t="shared" si="73"/>
        <v>0</v>
      </c>
      <c r="S794" s="1">
        <f t="shared" si="74"/>
        <v>126600</v>
      </c>
      <c r="T794" s="1">
        <v>0.57999999999999996</v>
      </c>
      <c r="U794" s="1">
        <f t="shared" si="75"/>
        <v>73428</v>
      </c>
      <c r="V794" s="1">
        <f t="shared" si="76"/>
        <v>53172</v>
      </c>
      <c r="W794" s="4">
        <f t="shared" si="77"/>
        <v>0.42</v>
      </c>
      <c r="X794" s="1" t="s">
        <v>104</v>
      </c>
      <c r="Y794" s="1" t="s">
        <v>40</v>
      </c>
      <c r="Z794" s="1" t="s">
        <v>41</v>
      </c>
      <c r="AA794" s="2">
        <v>45898</v>
      </c>
      <c r="AB794" s="1">
        <v>5</v>
      </c>
      <c r="AC794" s="9" t="s">
        <v>42</v>
      </c>
    </row>
    <row r="795" spans="1:29">
      <c r="A795" s="11" t="s">
        <v>1455</v>
      </c>
      <c r="B795" s="2">
        <v>45894</v>
      </c>
      <c r="C795" s="1">
        <v>2025</v>
      </c>
      <c r="D795" s="1" t="s">
        <v>1330</v>
      </c>
      <c r="E795" s="1" t="s">
        <v>1199</v>
      </c>
      <c r="F795" s="1" t="s">
        <v>142</v>
      </c>
      <c r="G795" s="1" t="s">
        <v>503</v>
      </c>
      <c r="H795" s="1" t="s">
        <v>89</v>
      </c>
      <c r="I795" s="1" t="s">
        <v>84</v>
      </c>
      <c r="J795" s="1" t="s">
        <v>47</v>
      </c>
      <c r="K795" s="1" t="s">
        <v>48</v>
      </c>
      <c r="L795" s="1" t="s">
        <v>150</v>
      </c>
      <c r="M795" s="1" t="s">
        <v>962</v>
      </c>
      <c r="N795" s="1">
        <v>5</v>
      </c>
      <c r="O795" s="1">
        <v>5320</v>
      </c>
      <c r="P795" s="1">
        <f t="shared" si="72"/>
        <v>26600</v>
      </c>
      <c r="Q795" s="1">
        <v>0</v>
      </c>
      <c r="R795" s="1">
        <f t="shared" si="73"/>
        <v>0</v>
      </c>
      <c r="S795" s="1">
        <f t="shared" si="74"/>
        <v>26600</v>
      </c>
      <c r="T795" s="1">
        <v>0.52</v>
      </c>
      <c r="U795" s="1">
        <f t="shared" si="75"/>
        <v>13832</v>
      </c>
      <c r="V795" s="1">
        <f t="shared" si="76"/>
        <v>12768</v>
      </c>
      <c r="W795" s="4">
        <f t="shared" si="77"/>
        <v>0.48</v>
      </c>
      <c r="X795" s="1" t="s">
        <v>56</v>
      </c>
      <c r="Y795" s="1" t="s">
        <v>72</v>
      </c>
      <c r="Z795" s="1" t="s">
        <v>66</v>
      </c>
      <c r="AA795" s="1"/>
      <c r="AB795" s="1"/>
      <c r="AC795" s="9" t="s">
        <v>42</v>
      </c>
    </row>
    <row r="796" spans="1:29">
      <c r="A796" s="11" t="s">
        <v>1456</v>
      </c>
      <c r="B796" s="2">
        <v>45894</v>
      </c>
      <c r="C796" s="1">
        <v>2025</v>
      </c>
      <c r="D796" s="1" t="s">
        <v>1330</v>
      </c>
      <c r="E796" s="1" t="s">
        <v>1199</v>
      </c>
      <c r="F796" s="1" t="s">
        <v>142</v>
      </c>
      <c r="G796" s="1" t="s">
        <v>985</v>
      </c>
      <c r="H796" s="1" t="s">
        <v>89</v>
      </c>
      <c r="I796" s="1" t="s">
        <v>264</v>
      </c>
      <c r="J796" s="1" t="s">
        <v>265</v>
      </c>
      <c r="K796" s="1" t="s">
        <v>78</v>
      </c>
      <c r="L796" s="1" t="s">
        <v>96</v>
      </c>
      <c r="M796" s="1" t="s">
        <v>331</v>
      </c>
      <c r="N796" s="1">
        <v>1</v>
      </c>
      <c r="O796" s="1">
        <v>670</v>
      </c>
      <c r="P796" s="1">
        <f t="shared" si="72"/>
        <v>670</v>
      </c>
      <c r="Q796" s="1">
        <v>0</v>
      </c>
      <c r="R796" s="1">
        <f t="shared" si="73"/>
        <v>0</v>
      </c>
      <c r="S796" s="1">
        <f t="shared" si="74"/>
        <v>670</v>
      </c>
      <c r="T796" s="1">
        <v>0.62</v>
      </c>
      <c r="U796" s="1">
        <f t="shared" si="75"/>
        <v>415.4</v>
      </c>
      <c r="V796" s="1">
        <f t="shared" si="76"/>
        <v>254.60000000000002</v>
      </c>
      <c r="W796" s="4">
        <f t="shared" si="77"/>
        <v>0.38000000000000006</v>
      </c>
      <c r="X796" s="1" t="s">
        <v>50</v>
      </c>
      <c r="Y796" s="1" t="s">
        <v>81</v>
      </c>
      <c r="Z796" s="1" t="s">
        <v>120</v>
      </c>
      <c r="AA796" s="1"/>
      <c r="AB796" s="1"/>
      <c r="AC796" s="9" t="s">
        <v>42</v>
      </c>
    </row>
    <row r="797" spans="1:29">
      <c r="A797" s="11" t="s">
        <v>1457</v>
      </c>
      <c r="B797" s="2">
        <v>45895</v>
      </c>
      <c r="C797" s="1">
        <v>2025</v>
      </c>
      <c r="D797" s="1" t="s">
        <v>1330</v>
      </c>
      <c r="E797" s="1" t="s">
        <v>1199</v>
      </c>
      <c r="F797" s="1" t="s">
        <v>167</v>
      </c>
      <c r="G797" s="1" t="s">
        <v>153</v>
      </c>
      <c r="H797" s="1" t="s">
        <v>33</v>
      </c>
      <c r="I797" s="1" t="s">
        <v>154</v>
      </c>
      <c r="J797" s="1" t="s">
        <v>155</v>
      </c>
      <c r="K797" s="1" t="s">
        <v>48</v>
      </c>
      <c r="L797" s="1" t="s">
        <v>37</v>
      </c>
      <c r="M797" s="1" t="s">
        <v>124</v>
      </c>
      <c r="N797" s="1">
        <v>1</v>
      </c>
      <c r="O797" s="1">
        <v>1510</v>
      </c>
      <c r="P797" s="1">
        <f t="shared" si="72"/>
        <v>1510</v>
      </c>
      <c r="Q797" s="1">
        <v>10</v>
      </c>
      <c r="R797" s="1">
        <f t="shared" si="73"/>
        <v>151</v>
      </c>
      <c r="S797" s="1">
        <f t="shared" si="74"/>
        <v>1359</v>
      </c>
      <c r="T797" s="1">
        <v>0.47</v>
      </c>
      <c r="U797" s="1">
        <f t="shared" si="75"/>
        <v>638.73</v>
      </c>
      <c r="V797" s="1">
        <f t="shared" si="76"/>
        <v>720.27</v>
      </c>
      <c r="W797" s="4">
        <f t="shared" si="77"/>
        <v>0.53</v>
      </c>
      <c r="X797" s="1" t="s">
        <v>39</v>
      </c>
      <c r="Y797" s="1" t="s">
        <v>72</v>
      </c>
      <c r="Z797" s="1" t="s">
        <v>22</v>
      </c>
      <c r="AA797" s="1"/>
      <c r="AB797" s="1"/>
      <c r="AC797" s="9" t="s">
        <v>93</v>
      </c>
    </row>
    <row r="798" spans="1:29">
      <c r="A798" s="11" t="s">
        <v>1458</v>
      </c>
      <c r="B798" s="2">
        <v>45895</v>
      </c>
      <c r="C798" s="1">
        <v>2025</v>
      </c>
      <c r="D798" s="1" t="s">
        <v>1330</v>
      </c>
      <c r="E798" s="1" t="s">
        <v>1199</v>
      </c>
      <c r="F798" s="1" t="s">
        <v>167</v>
      </c>
      <c r="G798" s="1" t="s">
        <v>1459</v>
      </c>
      <c r="H798" s="1" t="s">
        <v>33</v>
      </c>
      <c r="I798" s="1" t="s">
        <v>159</v>
      </c>
      <c r="J798" s="1" t="s">
        <v>35</v>
      </c>
      <c r="K798" s="1" t="s">
        <v>36</v>
      </c>
      <c r="L798" s="1" t="s">
        <v>79</v>
      </c>
      <c r="M798" s="1" t="s">
        <v>191</v>
      </c>
      <c r="N798" s="1">
        <v>5</v>
      </c>
      <c r="O798" s="1">
        <v>3170</v>
      </c>
      <c r="P798" s="1">
        <f t="shared" si="72"/>
        <v>15850</v>
      </c>
      <c r="Q798" s="1">
        <v>10</v>
      </c>
      <c r="R798" s="1">
        <f t="shared" si="73"/>
        <v>1585</v>
      </c>
      <c r="S798" s="1">
        <f t="shared" si="74"/>
        <v>14265</v>
      </c>
      <c r="T798" s="1">
        <v>0.45</v>
      </c>
      <c r="U798" s="1">
        <f t="shared" si="75"/>
        <v>6419.25</v>
      </c>
      <c r="V798" s="1">
        <f t="shared" si="76"/>
        <v>7845.75</v>
      </c>
      <c r="W798" s="4">
        <f t="shared" si="77"/>
        <v>0.55000000000000004</v>
      </c>
      <c r="X798" s="1" t="s">
        <v>56</v>
      </c>
      <c r="Y798" s="1" t="s">
        <v>72</v>
      </c>
      <c r="Z798" s="1" t="s">
        <v>22</v>
      </c>
      <c r="AA798" s="1"/>
      <c r="AB798" s="1"/>
      <c r="AC798" s="9" t="s">
        <v>93</v>
      </c>
    </row>
    <row r="799" spans="1:29">
      <c r="A799" s="11" t="s">
        <v>1460</v>
      </c>
      <c r="B799" s="2">
        <v>45895</v>
      </c>
      <c r="C799" s="1">
        <v>2025</v>
      </c>
      <c r="D799" s="1" t="s">
        <v>1330</v>
      </c>
      <c r="E799" s="1" t="s">
        <v>1199</v>
      </c>
      <c r="F799" s="1" t="s">
        <v>167</v>
      </c>
      <c r="G799" s="1" t="s">
        <v>1461</v>
      </c>
      <c r="H799" s="1" t="s">
        <v>89</v>
      </c>
      <c r="I799" s="1" t="s">
        <v>46</v>
      </c>
      <c r="J799" s="1" t="s">
        <v>47</v>
      </c>
      <c r="K799" s="1" t="s">
        <v>48</v>
      </c>
      <c r="L799" s="1" t="s">
        <v>96</v>
      </c>
      <c r="M799" s="1" t="s">
        <v>436</v>
      </c>
      <c r="N799" s="1">
        <v>4</v>
      </c>
      <c r="O799" s="1">
        <v>930</v>
      </c>
      <c r="P799" s="1">
        <f t="shared" si="72"/>
        <v>3720</v>
      </c>
      <c r="Q799" s="1">
        <v>15</v>
      </c>
      <c r="R799" s="1">
        <f t="shared" si="73"/>
        <v>558</v>
      </c>
      <c r="S799" s="1">
        <f t="shared" si="74"/>
        <v>3162</v>
      </c>
      <c r="T799" s="1">
        <v>0.62</v>
      </c>
      <c r="U799" s="1">
        <f t="shared" si="75"/>
        <v>1960.44</v>
      </c>
      <c r="V799" s="1">
        <f t="shared" si="76"/>
        <v>1201.56</v>
      </c>
      <c r="W799" s="4">
        <f t="shared" si="77"/>
        <v>0.38</v>
      </c>
      <c r="X799" s="1" t="s">
        <v>50</v>
      </c>
      <c r="Y799" s="1" t="s">
        <v>40</v>
      </c>
      <c r="Z799" s="1" t="s">
        <v>66</v>
      </c>
      <c r="AA799" s="1"/>
      <c r="AB799" s="1"/>
      <c r="AC799" s="9" t="s">
        <v>42</v>
      </c>
    </row>
    <row r="800" spans="1:29">
      <c r="A800" s="11" t="s">
        <v>1462</v>
      </c>
      <c r="B800" s="2">
        <v>45896</v>
      </c>
      <c r="C800" s="1">
        <v>2025</v>
      </c>
      <c r="D800" s="1" t="s">
        <v>1330</v>
      </c>
      <c r="E800" s="1" t="s">
        <v>1199</v>
      </c>
      <c r="F800" s="1" t="s">
        <v>31</v>
      </c>
      <c r="G800" s="1" t="s">
        <v>809</v>
      </c>
      <c r="H800" s="1" t="s">
        <v>33</v>
      </c>
      <c r="I800" s="1" t="s">
        <v>139</v>
      </c>
      <c r="J800" s="1" t="s">
        <v>77</v>
      </c>
      <c r="K800" s="1" t="s">
        <v>78</v>
      </c>
      <c r="L800" s="1" t="s">
        <v>79</v>
      </c>
      <c r="M800" s="1" t="s">
        <v>191</v>
      </c>
      <c r="N800" s="1">
        <v>3</v>
      </c>
      <c r="O800" s="1">
        <v>2340</v>
      </c>
      <c r="P800" s="1">
        <f t="shared" si="72"/>
        <v>7020</v>
      </c>
      <c r="Q800" s="1">
        <v>25</v>
      </c>
      <c r="R800" s="1">
        <f t="shared" si="73"/>
        <v>1755</v>
      </c>
      <c r="S800" s="1">
        <f t="shared" si="74"/>
        <v>5265</v>
      </c>
      <c r="T800" s="1">
        <v>0.45</v>
      </c>
      <c r="U800" s="1">
        <f t="shared" si="75"/>
        <v>2369.25</v>
      </c>
      <c r="V800" s="1">
        <f t="shared" si="76"/>
        <v>2895.75</v>
      </c>
      <c r="W800" s="4">
        <f t="shared" si="77"/>
        <v>0.55000000000000004</v>
      </c>
      <c r="X800" s="1" t="s">
        <v>147</v>
      </c>
      <c r="Y800" s="1" t="s">
        <v>81</v>
      </c>
      <c r="Z800" s="1" t="s">
        <v>22</v>
      </c>
      <c r="AA800" s="1"/>
      <c r="AB800" s="1"/>
      <c r="AC800" s="9" t="s">
        <v>93</v>
      </c>
    </row>
    <row r="801" spans="1:29">
      <c r="A801" s="11" t="s">
        <v>1463</v>
      </c>
      <c r="B801" s="2">
        <v>45896</v>
      </c>
      <c r="C801" s="1">
        <v>2025</v>
      </c>
      <c r="D801" s="1" t="s">
        <v>1330</v>
      </c>
      <c r="E801" s="1" t="s">
        <v>1199</v>
      </c>
      <c r="F801" s="1" t="s">
        <v>31</v>
      </c>
      <c r="G801" s="1" t="s">
        <v>624</v>
      </c>
      <c r="H801" s="1" t="s">
        <v>33</v>
      </c>
      <c r="I801" s="1" t="s">
        <v>250</v>
      </c>
      <c r="J801" s="1" t="s">
        <v>251</v>
      </c>
      <c r="K801" s="1" t="s">
        <v>36</v>
      </c>
      <c r="L801" s="1" t="s">
        <v>85</v>
      </c>
      <c r="M801" s="1" t="s">
        <v>343</v>
      </c>
      <c r="N801" s="1">
        <v>5</v>
      </c>
      <c r="O801" s="1">
        <v>2500</v>
      </c>
      <c r="P801" s="1">
        <f t="shared" si="72"/>
        <v>12500</v>
      </c>
      <c r="Q801" s="1">
        <v>0</v>
      </c>
      <c r="R801" s="1">
        <f t="shared" si="73"/>
        <v>0</v>
      </c>
      <c r="S801" s="1">
        <f t="shared" si="74"/>
        <v>12500</v>
      </c>
      <c r="T801" s="1">
        <v>0.5</v>
      </c>
      <c r="U801" s="1">
        <f t="shared" si="75"/>
        <v>6250</v>
      </c>
      <c r="V801" s="1">
        <f t="shared" si="76"/>
        <v>6250</v>
      </c>
      <c r="W801" s="4">
        <f t="shared" si="77"/>
        <v>0.5</v>
      </c>
      <c r="X801" s="1" t="s">
        <v>39</v>
      </c>
      <c r="Y801" s="1" t="s">
        <v>40</v>
      </c>
      <c r="Z801" s="1" t="s">
        <v>41</v>
      </c>
      <c r="AA801" s="2">
        <v>45903</v>
      </c>
      <c r="AB801" s="1">
        <v>3</v>
      </c>
      <c r="AC801" s="9" t="s">
        <v>42</v>
      </c>
    </row>
    <row r="802" spans="1:29">
      <c r="A802" s="11" t="s">
        <v>1464</v>
      </c>
      <c r="B802" s="2">
        <v>45896</v>
      </c>
      <c r="C802" s="1">
        <v>2025</v>
      </c>
      <c r="D802" s="1" t="s">
        <v>1330</v>
      </c>
      <c r="E802" s="1" t="s">
        <v>1199</v>
      </c>
      <c r="F802" s="1" t="s">
        <v>31</v>
      </c>
      <c r="G802" s="1" t="s">
        <v>531</v>
      </c>
      <c r="H802" s="1" t="s">
        <v>33</v>
      </c>
      <c r="I802" s="1" t="s">
        <v>134</v>
      </c>
      <c r="J802" s="1" t="s">
        <v>135</v>
      </c>
      <c r="K802" s="1" t="s">
        <v>36</v>
      </c>
      <c r="L802" s="1" t="s">
        <v>85</v>
      </c>
      <c r="M802" s="1" t="s">
        <v>140</v>
      </c>
      <c r="N802" s="1">
        <v>4</v>
      </c>
      <c r="O802" s="1">
        <v>5410</v>
      </c>
      <c r="P802" s="1">
        <f t="shared" si="72"/>
        <v>21640</v>
      </c>
      <c r="Q802" s="1">
        <v>30</v>
      </c>
      <c r="R802" s="1">
        <f t="shared" si="73"/>
        <v>6492</v>
      </c>
      <c r="S802" s="1">
        <f t="shared" si="74"/>
        <v>15148</v>
      </c>
      <c r="T802" s="1">
        <v>0.5</v>
      </c>
      <c r="U802" s="1">
        <f t="shared" si="75"/>
        <v>7574</v>
      </c>
      <c r="V802" s="1">
        <f t="shared" si="76"/>
        <v>7574</v>
      </c>
      <c r="W802" s="4">
        <f t="shared" si="77"/>
        <v>0.5</v>
      </c>
      <c r="X802" s="1" t="s">
        <v>65</v>
      </c>
      <c r="Y802" s="1" t="s">
        <v>40</v>
      </c>
      <c r="Z802" s="1" t="s">
        <v>41</v>
      </c>
      <c r="AA802" s="2">
        <v>45897</v>
      </c>
      <c r="AB802" s="1">
        <v>5</v>
      </c>
      <c r="AC802" s="9" t="s">
        <v>42</v>
      </c>
    </row>
    <row r="803" spans="1:29">
      <c r="A803" s="11" t="s">
        <v>1465</v>
      </c>
      <c r="B803" s="2">
        <v>45896</v>
      </c>
      <c r="C803" s="1">
        <v>2025</v>
      </c>
      <c r="D803" s="1" t="s">
        <v>1330</v>
      </c>
      <c r="E803" s="1" t="s">
        <v>1199</v>
      </c>
      <c r="F803" s="1" t="s">
        <v>31</v>
      </c>
      <c r="G803" s="1" t="s">
        <v>1466</v>
      </c>
      <c r="H803" s="1" t="s">
        <v>89</v>
      </c>
      <c r="I803" s="1" t="s">
        <v>174</v>
      </c>
      <c r="J803" s="1" t="s">
        <v>108</v>
      </c>
      <c r="K803" s="1" t="s">
        <v>62</v>
      </c>
      <c r="L803" s="1" t="s">
        <v>150</v>
      </c>
      <c r="M803" s="1" t="s">
        <v>402</v>
      </c>
      <c r="N803" s="1">
        <v>5</v>
      </c>
      <c r="O803" s="1">
        <v>5250</v>
      </c>
      <c r="P803" s="1">
        <f t="shared" si="72"/>
        <v>26250</v>
      </c>
      <c r="Q803" s="1">
        <v>25</v>
      </c>
      <c r="R803" s="1">
        <f t="shared" si="73"/>
        <v>6562.5</v>
      </c>
      <c r="S803" s="1">
        <f t="shared" si="74"/>
        <v>19687.5</v>
      </c>
      <c r="T803" s="1">
        <v>0.52</v>
      </c>
      <c r="U803" s="1">
        <f t="shared" si="75"/>
        <v>10237.5</v>
      </c>
      <c r="V803" s="1">
        <f t="shared" si="76"/>
        <v>9450</v>
      </c>
      <c r="W803" s="4">
        <f t="shared" si="77"/>
        <v>0.48</v>
      </c>
      <c r="X803" s="1" t="s">
        <v>104</v>
      </c>
      <c r="Y803" s="1" t="s">
        <v>81</v>
      </c>
      <c r="Z803" s="1" t="s">
        <v>41</v>
      </c>
      <c r="AA803" s="2">
        <v>45899</v>
      </c>
      <c r="AB803" s="1">
        <v>5</v>
      </c>
      <c r="AC803" s="9" t="s">
        <v>42</v>
      </c>
    </row>
    <row r="804" spans="1:29">
      <c r="A804" s="11" t="s">
        <v>1467</v>
      </c>
      <c r="B804" s="2">
        <v>45896</v>
      </c>
      <c r="C804" s="1">
        <v>2025</v>
      </c>
      <c r="D804" s="1" t="s">
        <v>1330</v>
      </c>
      <c r="E804" s="1" t="s">
        <v>1199</v>
      </c>
      <c r="F804" s="1" t="s">
        <v>31</v>
      </c>
      <c r="G804" s="1" t="s">
        <v>596</v>
      </c>
      <c r="H804" s="1" t="s">
        <v>33</v>
      </c>
      <c r="I804" s="1" t="s">
        <v>466</v>
      </c>
      <c r="J804" s="1" t="s">
        <v>316</v>
      </c>
      <c r="K804" s="1" t="s">
        <v>62</v>
      </c>
      <c r="L804" s="1" t="s">
        <v>150</v>
      </c>
      <c r="M804" s="1" t="s">
        <v>386</v>
      </c>
      <c r="N804" s="1">
        <v>4</v>
      </c>
      <c r="O804" s="1">
        <v>10750</v>
      </c>
      <c r="P804" s="1">
        <f t="shared" si="72"/>
        <v>43000</v>
      </c>
      <c r="Q804" s="1">
        <v>25</v>
      </c>
      <c r="R804" s="1">
        <f t="shared" si="73"/>
        <v>10750</v>
      </c>
      <c r="S804" s="1">
        <f t="shared" si="74"/>
        <v>32250</v>
      </c>
      <c r="T804" s="1">
        <v>0.52</v>
      </c>
      <c r="U804" s="1">
        <f t="shared" si="75"/>
        <v>16770</v>
      </c>
      <c r="V804" s="1">
        <f t="shared" si="76"/>
        <v>15480</v>
      </c>
      <c r="W804" s="4">
        <f t="shared" si="77"/>
        <v>0.48</v>
      </c>
      <c r="X804" s="1" t="s">
        <v>92</v>
      </c>
      <c r="Y804" s="1" t="s">
        <v>40</v>
      </c>
      <c r="Z804" s="1" t="s">
        <v>41</v>
      </c>
      <c r="AA804" s="2">
        <v>45901</v>
      </c>
      <c r="AB804" s="1">
        <v>5</v>
      </c>
      <c r="AC804" s="9" t="s">
        <v>42</v>
      </c>
    </row>
    <row r="805" spans="1:29">
      <c r="A805" s="11" t="s">
        <v>1468</v>
      </c>
      <c r="B805" s="2">
        <v>45897</v>
      </c>
      <c r="C805" s="1">
        <v>2025</v>
      </c>
      <c r="D805" s="1" t="s">
        <v>1330</v>
      </c>
      <c r="E805" s="1" t="s">
        <v>1199</v>
      </c>
      <c r="F805" s="1" t="s">
        <v>44</v>
      </c>
      <c r="G805" s="1" t="s">
        <v>378</v>
      </c>
      <c r="H805" s="1" t="s">
        <v>33</v>
      </c>
      <c r="I805" s="1" t="s">
        <v>84</v>
      </c>
      <c r="J805" s="1" t="s">
        <v>47</v>
      </c>
      <c r="K805" s="1" t="s">
        <v>48</v>
      </c>
      <c r="L805" s="1" t="s">
        <v>112</v>
      </c>
      <c r="M805" s="1" t="s">
        <v>340</v>
      </c>
      <c r="N805" s="1">
        <v>4</v>
      </c>
      <c r="O805" s="1">
        <v>74140</v>
      </c>
      <c r="P805" s="1">
        <f t="shared" si="72"/>
        <v>296560</v>
      </c>
      <c r="Q805" s="1">
        <v>10</v>
      </c>
      <c r="R805" s="1">
        <f t="shared" si="73"/>
        <v>29656</v>
      </c>
      <c r="S805" s="1">
        <f t="shared" si="74"/>
        <v>266904</v>
      </c>
      <c r="T805" s="1">
        <v>0.57999999999999996</v>
      </c>
      <c r="U805" s="1">
        <f t="shared" si="75"/>
        <v>154804.31999999998</v>
      </c>
      <c r="V805" s="1">
        <f t="shared" si="76"/>
        <v>112099.68000000002</v>
      </c>
      <c r="W805" s="4">
        <f t="shared" si="77"/>
        <v>0.4200000000000001</v>
      </c>
      <c r="X805" s="1" t="s">
        <v>65</v>
      </c>
      <c r="Y805" s="1" t="s">
        <v>81</v>
      </c>
      <c r="Z805" s="1" t="s">
        <v>41</v>
      </c>
      <c r="AA805" s="2">
        <v>45904</v>
      </c>
      <c r="AB805" s="1">
        <v>4</v>
      </c>
      <c r="AC805" s="9" t="s">
        <v>42</v>
      </c>
    </row>
    <row r="806" spans="1:29">
      <c r="A806" s="11" t="s">
        <v>1469</v>
      </c>
      <c r="B806" s="2">
        <v>45897</v>
      </c>
      <c r="C806" s="1">
        <v>2025</v>
      </c>
      <c r="D806" s="1" t="s">
        <v>1330</v>
      </c>
      <c r="E806" s="1" t="s">
        <v>1199</v>
      </c>
      <c r="F806" s="1" t="s">
        <v>44</v>
      </c>
      <c r="G806" s="1" t="s">
        <v>1078</v>
      </c>
      <c r="H806" s="1" t="s">
        <v>89</v>
      </c>
      <c r="I806" s="1" t="s">
        <v>288</v>
      </c>
      <c r="J806" s="1" t="s">
        <v>178</v>
      </c>
      <c r="K806" s="1" t="s">
        <v>48</v>
      </c>
      <c r="L806" s="1" t="s">
        <v>79</v>
      </c>
      <c r="M806" s="1" t="s">
        <v>224</v>
      </c>
      <c r="N806" s="1">
        <v>4</v>
      </c>
      <c r="O806" s="1">
        <v>4020</v>
      </c>
      <c r="P806" s="1">
        <f t="shared" si="72"/>
        <v>16080</v>
      </c>
      <c r="Q806" s="1">
        <v>15</v>
      </c>
      <c r="R806" s="1">
        <f t="shared" si="73"/>
        <v>2412</v>
      </c>
      <c r="S806" s="1">
        <f t="shared" si="74"/>
        <v>13668</v>
      </c>
      <c r="T806" s="1">
        <v>0.45</v>
      </c>
      <c r="U806" s="1">
        <f t="shared" si="75"/>
        <v>6150.6</v>
      </c>
      <c r="V806" s="1">
        <f t="shared" si="76"/>
        <v>7517.4</v>
      </c>
      <c r="W806" s="4">
        <f t="shared" si="77"/>
        <v>0.54999999999999993</v>
      </c>
      <c r="X806" s="1" t="s">
        <v>39</v>
      </c>
      <c r="Y806" s="1" t="s">
        <v>81</v>
      </c>
      <c r="Z806" s="1" t="s">
        <v>22</v>
      </c>
      <c r="AA806" s="1"/>
      <c r="AB806" s="1"/>
      <c r="AC806" s="9" t="s">
        <v>93</v>
      </c>
    </row>
    <row r="807" spans="1:29">
      <c r="A807" s="11" t="s">
        <v>1470</v>
      </c>
      <c r="B807" s="2">
        <v>45898</v>
      </c>
      <c r="C807" s="1">
        <v>2025</v>
      </c>
      <c r="D807" s="1" t="s">
        <v>1330</v>
      </c>
      <c r="E807" s="1" t="s">
        <v>1199</v>
      </c>
      <c r="F807" s="1" t="s">
        <v>74</v>
      </c>
      <c r="G807" s="1" t="s">
        <v>287</v>
      </c>
      <c r="H807" s="1" t="s">
        <v>89</v>
      </c>
      <c r="I807" s="1" t="s">
        <v>288</v>
      </c>
      <c r="J807" s="1" t="s">
        <v>178</v>
      </c>
      <c r="K807" s="1" t="s">
        <v>48</v>
      </c>
      <c r="L807" s="1" t="s">
        <v>150</v>
      </c>
      <c r="M807" s="1" t="s">
        <v>402</v>
      </c>
      <c r="N807" s="1">
        <v>3</v>
      </c>
      <c r="O807" s="1">
        <v>11940</v>
      </c>
      <c r="P807" s="1">
        <f t="shared" si="72"/>
        <v>35820</v>
      </c>
      <c r="Q807" s="1">
        <v>20</v>
      </c>
      <c r="R807" s="1">
        <f t="shared" si="73"/>
        <v>7164</v>
      </c>
      <c r="S807" s="1">
        <f t="shared" si="74"/>
        <v>28656</v>
      </c>
      <c r="T807" s="1">
        <v>0.52</v>
      </c>
      <c r="U807" s="1">
        <f t="shared" si="75"/>
        <v>14901.12</v>
      </c>
      <c r="V807" s="1">
        <f t="shared" si="76"/>
        <v>13754.88</v>
      </c>
      <c r="W807" s="4">
        <f t="shared" si="77"/>
        <v>0.48</v>
      </c>
      <c r="X807" s="1" t="s">
        <v>50</v>
      </c>
      <c r="Y807" s="1" t="s">
        <v>40</v>
      </c>
      <c r="Z807" s="1" t="s">
        <v>120</v>
      </c>
      <c r="AA807" s="1"/>
      <c r="AB807" s="1"/>
      <c r="AC807" s="9" t="s">
        <v>42</v>
      </c>
    </row>
    <row r="808" spans="1:29">
      <c r="A808" s="11" t="s">
        <v>1471</v>
      </c>
      <c r="B808" s="2">
        <v>45898</v>
      </c>
      <c r="C808" s="1">
        <v>2025</v>
      </c>
      <c r="D808" s="1" t="s">
        <v>1330</v>
      </c>
      <c r="E808" s="1" t="s">
        <v>1199</v>
      </c>
      <c r="F808" s="1" t="s">
        <v>74</v>
      </c>
      <c r="G808" s="1" t="s">
        <v>472</v>
      </c>
      <c r="H808" s="1" t="s">
        <v>89</v>
      </c>
      <c r="I808" s="1" t="s">
        <v>116</v>
      </c>
      <c r="J808" s="1" t="s">
        <v>117</v>
      </c>
      <c r="K808" s="1" t="s">
        <v>118</v>
      </c>
      <c r="L808" s="1" t="s">
        <v>85</v>
      </c>
      <c r="M808" s="1" t="s">
        <v>346</v>
      </c>
      <c r="N808" s="1">
        <v>2</v>
      </c>
      <c r="O808" s="1">
        <v>550</v>
      </c>
      <c r="P808" s="1">
        <f t="shared" si="72"/>
        <v>1100</v>
      </c>
      <c r="Q808" s="1">
        <v>10</v>
      </c>
      <c r="R808" s="1">
        <f t="shared" si="73"/>
        <v>110</v>
      </c>
      <c r="S808" s="1">
        <f t="shared" si="74"/>
        <v>990</v>
      </c>
      <c r="T808" s="1">
        <v>0.5</v>
      </c>
      <c r="U808" s="1">
        <f t="shared" si="75"/>
        <v>495</v>
      </c>
      <c r="V808" s="1">
        <f t="shared" si="76"/>
        <v>495</v>
      </c>
      <c r="W808" s="4">
        <f t="shared" si="77"/>
        <v>0.5</v>
      </c>
      <c r="X808" s="1" t="s">
        <v>65</v>
      </c>
      <c r="Y808" s="1" t="s">
        <v>81</v>
      </c>
      <c r="Z808" s="1" t="s">
        <v>41</v>
      </c>
      <c r="AA808" s="2">
        <v>45901</v>
      </c>
      <c r="AB808" s="1">
        <v>4</v>
      </c>
      <c r="AC808" s="9" t="s">
        <v>42</v>
      </c>
    </row>
    <row r="809" spans="1:29">
      <c r="A809" s="11" t="s">
        <v>1472</v>
      </c>
      <c r="B809" s="2">
        <v>45898</v>
      </c>
      <c r="C809" s="1">
        <v>2025</v>
      </c>
      <c r="D809" s="1" t="s">
        <v>1330</v>
      </c>
      <c r="E809" s="1" t="s">
        <v>1199</v>
      </c>
      <c r="F809" s="1" t="s">
        <v>74</v>
      </c>
      <c r="G809" s="1" t="s">
        <v>937</v>
      </c>
      <c r="H809" s="1" t="s">
        <v>89</v>
      </c>
      <c r="I809" s="1" t="s">
        <v>544</v>
      </c>
      <c r="J809" s="1" t="s">
        <v>70</v>
      </c>
      <c r="K809" s="1" t="s">
        <v>62</v>
      </c>
      <c r="L809" s="1" t="s">
        <v>79</v>
      </c>
      <c r="M809" s="1" t="s">
        <v>281</v>
      </c>
      <c r="N809" s="1">
        <v>3</v>
      </c>
      <c r="O809" s="1">
        <v>4210</v>
      </c>
      <c r="P809" s="1">
        <f t="shared" si="72"/>
        <v>12630</v>
      </c>
      <c r="Q809" s="1">
        <v>25</v>
      </c>
      <c r="R809" s="1">
        <f t="shared" si="73"/>
        <v>3157.5</v>
      </c>
      <c r="S809" s="1">
        <f t="shared" si="74"/>
        <v>9472.5</v>
      </c>
      <c r="T809" s="1">
        <v>0.45</v>
      </c>
      <c r="U809" s="1">
        <f t="shared" si="75"/>
        <v>4262.625</v>
      </c>
      <c r="V809" s="1">
        <f t="shared" si="76"/>
        <v>5209.875</v>
      </c>
      <c r="W809" s="4">
        <f t="shared" si="77"/>
        <v>0.55000000000000004</v>
      </c>
      <c r="X809" s="1" t="s">
        <v>65</v>
      </c>
      <c r="Y809" s="1" t="s">
        <v>81</v>
      </c>
      <c r="Z809" s="1" t="s">
        <v>66</v>
      </c>
      <c r="AA809" s="1"/>
      <c r="AB809" s="1"/>
      <c r="AC809" s="9" t="s">
        <v>42</v>
      </c>
    </row>
    <row r="810" spans="1:29">
      <c r="A810" s="11" t="s">
        <v>1473</v>
      </c>
      <c r="B810" s="2">
        <v>45898</v>
      </c>
      <c r="C810" s="1">
        <v>2025</v>
      </c>
      <c r="D810" s="1" t="s">
        <v>1330</v>
      </c>
      <c r="E810" s="1" t="s">
        <v>1199</v>
      </c>
      <c r="F810" s="1" t="s">
        <v>74</v>
      </c>
      <c r="G810" s="1" t="s">
        <v>233</v>
      </c>
      <c r="H810" s="1" t="s">
        <v>89</v>
      </c>
      <c r="I810" s="1" t="s">
        <v>90</v>
      </c>
      <c r="J810" s="1" t="s">
        <v>61</v>
      </c>
      <c r="K810" s="1" t="s">
        <v>62</v>
      </c>
      <c r="L810" s="1" t="s">
        <v>63</v>
      </c>
      <c r="M810" s="1" t="s">
        <v>64</v>
      </c>
      <c r="N810" s="1">
        <v>1</v>
      </c>
      <c r="O810" s="1">
        <v>1220</v>
      </c>
      <c r="P810" s="1">
        <f t="shared" si="72"/>
        <v>1220</v>
      </c>
      <c r="Q810" s="1">
        <v>30</v>
      </c>
      <c r="R810" s="1">
        <f t="shared" si="73"/>
        <v>366</v>
      </c>
      <c r="S810" s="1">
        <f t="shared" si="74"/>
        <v>854</v>
      </c>
      <c r="T810" s="1">
        <v>0.35</v>
      </c>
      <c r="U810" s="1">
        <f t="shared" si="75"/>
        <v>298.89999999999998</v>
      </c>
      <c r="V810" s="1">
        <f t="shared" si="76"/>
        <v>555.1</v>
      </c>
      <c r="W810" s="4">
        <f t="shared" si="77"/>
        <v>0.65</v>
      </c>
      <c r="X810" s="1" t="s">
        <v>39</v>
      </c>
      <c r="Y810" s="1" t="s">
        <v>57</v>
      </c>
      <c r="Z810" s="1" t="s">
        <v>41</v>
      </c>
      <c r="AA810" s="2">
        <v>45900</v>
      </c>
      <c r="AB810" s="1">
        <v>5</v>
      </c>
      <c r="AC810" s="9" t="s">
        <v>42</v>
      </c>
    </row>
    <row r="811" spans="1:29">
      <c r="A811" s="11" t="s">
        <v>1474</v>
      </c>
      <c r="B811" s="2">
        <v>45899</v>
      </c>
      <c r="C811" s="1">
        <v>2025</v>
      </c>
      <c r="D811" s="1" t="s">
        <v>1330</v>
      </c>
      <c r="E811" s="1" t="s">
        <v>1199</v>
      </c>
      <c r="F811" s="1" t="s">
        <v>99</v>
      </c>
      <c r="G811" s="1" t="s">
        <v>604</v>
      </c>
      <c r="H811" s="1" t="s">
        <v>89</v>
      </c>
      <c r="I811" s="1" t="s">
        <v>551</v>
      </c>
      <c r="J811" s="1" t="s">
        <v>155</v>
      </c>
      <c r="K811" s="1" t="s">
        <v>48</v>
      </c>
      <c r="L811" s="1" t="s">
        <v>112</v>
      </c>
      <c r="M811" s="1" t="s">
        <v>340</v>
      </c>
      <c r="N811" s="1">
        <v>5</v>
      </c>
      <c r="O811" s="1">
        <v>28390</v>
      </c>
      <c r="P811" s="1">
        <f t="shared" si="72"/>
        <v>141950</v>
      </c>
      <c r="Q811" s="1">
        <v>5</v>
      </c>
      <c r="R811" s="1">
        <f t="shared" si="73"/>
        <v>7097.5</v>
      </c>
      <c r="S811" s="1">
        <f t="shared" si="74"/>
        <v>134852.5</v>
      </c>
      <c r="T811" s="1">
        <v>0.57999999999999996</v>
      </c>
      <c r="U811" s="1">
        <f t="shared" si="75"/>
        <v>78214.45</v>
      </c>
      <c r="V811" s="1">
        <f t="shared" si="76"/>
        <v>56638.05</v>
      </c>
      <c r="W811" s="4">
        <f t="shared" si="77"/>
        <v>0.42000000000000004</v>
      </c>
      <c r="X811" s="1" t="s">
        <v>65</v>
      </c>
      <c r="Y811" s="1" t="s">
        <v>72</v>
      </c>
      <c r="Z811" s="1" t="s">
        <v>41</v>
      </c>
      <c r="AA811" s="2">
        <v>45904</v>
      </c>
      <c r="AB811" s="1">
        <v>4</v>
      </c>
      <c r="AC811" s="9" t="s">
        <v>42</v>
      </c>
    </row>
    <row r="812" spans="1:29">
      <c r="A812" s="11" t="s">
        <v>1475</v>
      </c>
      <c r="B812" s="2">
        <v>45899</v>
      </c>
      <c r="C812" s="1">
        <v>2025</v>
      </c>
      <c r="D812" s="1" t="s">
        <v>1330</v>
      </c>
      <c r="E812" s="1" t="s">
        <v>1199</v>
      </c>
      <c r="F812" s="1" t="s">
        <v>99</v>
      </c>
      <c r="G812" s="1" t="s">
        <v>679</v>
      </c>
      <c r="H812" s="1" t="s">
        <v>33</v>
      </c>
      <c r="I812" s="1" t="s">
        <v>371</v>
      </c>
      <c r="J812" s="1" t="s">
        <v>265</v>
      </c>
      <c r="K812" s="1" t="s">
        <v>78</v>
      </c>
      <c r="L812" s="1" t="s">
        <v>150</v>
      </c>
      <c r="M812" s="1" t="s">
        <v>213</v>
      </c>
      <c r="N812" s="1">
        <v>2</v>
      </c>
      <c r="O812" s="1">
        <v>6020</v>
      </c>
      <c r="P812" s="1">
        <f t="shared" si="72"/>
        <v>12040</v>
      </c>
      <c r="Q812" s="1">
        <v>0</v>
      </c>
      <c r="R812" s="1">
        <f t="shared" si="73"/>
        <v>0</v>
      </c>
      <c r="S812" s="1">
        <f t="shared" si="74"/>
        <v>12040</v>
      </c>
      <c r="T812" s="1">
        <v>0.52</v>
      </c>
      <c r="U812" s="1">
        <f t="shared" si="75"/>
        <v>6260.8</v>
      </c>
      <c r="V812" s="1">
        <f t="shared" si="76"/>
        <v>5779.2</v>
      </c>
      <c r="W812" s="4">
        <f t="shared" si="77"/>
        <v>0.48</v>
      </c>
      <c r="X812" s="1" t="s">
        <v>147</v>
      </c>
      <c r="Y812" s="1" t="s">
        <v>57</v>
      </c>
      <c r="Z812" s="1" t="s">
        <v>22</v>
      </c>
      <c r="AA812" s="1"/>
      <c r="AB812" s="1"/>
      <c r="AC812" s="9" t="s">
        <v>93</v>
      </c>
    </row>
    <row r="813" spans="1:29">
      <c r="A813" s="11" t="s">
        <v>1476</v>
      </c>
      <c r="B813" s="2">
        <v>45900</v>
      </c>
      <c r="C813" s="1">
        <v>2025</v>
      </c>
      <c r="D813" s="1" t="s">
        <v>1330</v>
      </c>
      <c r="E813" s="1" t="s">
        <v>1199</v>
      </c>
      <c r="F813" s="1" t="s">
        <v>126</v>
      </c>
      <c r="G813" s="1" t="s">
        <v>106</v>
      </c>
      <c r="H813" s="1" t="s">
        <v>89</v>
      </c>
      <c r="I813" s="1" t="s">
        <v>107</v>
      </c>
      <c r="J813" s="1" t="s">
        <v>108</v>
      </c>
      <c r="K813" s="1" t="s">
        <v>62</v>
      </c>
      <c r="L813" s="1" t="s">
        <v>150</v>
      </c>
      <c r="M813" s="1" t="s">
        <v>402</v>
      </c>
      <c r="N813" s="1">
        <v>2</v>
      </c>
      <c r="O813" s="1">
        <v>4100</v>
      </c>
      <c r="P813" s="1">
        <f t="shared" si="72"/>
        <v>8200</v>
      </c>
      <c r="Q813" s="1">
        <v>15</v>
      </c>
      <c r="R813" s="1">
        <f t="shared" si="73"/>
        <v>1230</v>
      </c>
      <c r="S813" s="1">
        <f t="shared" si="74"/>
        <v>6970</v>
      </c>
      <c r="T813" s="1">
        <v>0.52</v>
      </c>
      <c r="U813" s="1">
        <f t="shared" si="75"/>
        <v>3624.4</v>
      </c>
      <c r="V813" s="1">
        <f t="shared" si="76"/>
        <v>3345.6</v>
      </c>
      <c r="W813" s="4">
        <f t="shared" si="77"/>
        <v>0.48</v>
      </c>
      <c r="X813" s="1" t="s">
        <v>104</v>
      </c>
      <c r="Y813" s="1" t="s">
        <v>57</v>
      </c>
      <c r="Z813" s="1" t="s">
        <v>66</v>
      </c>
      <c r="AA813" s="1"/>
      <c r="AB813" s="1"/>
      <c r="AC813" s="9" t="s">
        <v>42</v>
      </c>
    </row>
    <row r="814" spans="1:29">
      <c r="A814" s="11" t="s">
        <v>1477</v>
      </c>
      <c r="B814" s="2">
        <v>45900</v>
      </c>
      <c r="C814" s="1">
        <v>2025</v>
      </c>
      <c r="D814" s="1" t="s">
        <v>1330</v>
      </c>
      <c r="E814" s="1" t="s">
        <v>1199</v>
      </c>
      <c r="F814" s="1" t="s">
        <v>126</v>
      </c>
      <c r="G814" s="1" t="s">
        <v>776</v>
      </c>
      <c r="H814" s="1" t="s">
        <v>33</v>
      </c>
      <c r="I814" s="1" t="s">
        <v>69</v>
      </c>
      <c r="J814" s="1" t="s">
        <v>70</v>
      </c>
      <c r="K814" s="1" t="s">
        <v>62</v>
      </c>
      <c r="L814" s="1" t="s">
        <v>85</v>
      </c>
      <c r="M814" s="1" t="s">
        <v>346</v>
      </c>
      <c r="N814" s="1">
        <v>2</v>
      </c>
      <c r="O814" s="1">
        <v>5760</v>
      </c>
      <c r="P814" s="1">
        <f t="shared" si="72"/>
        <v>11520</v>
      </c>
      <c r="Q814" s="1">
        <v>30</v>
      </c>
      <c r="R814" s="1">
        <f t="shared" si="73"/>
        <v>3456</v>
      </c>
      <c r="S814" s="1">
        <f t="shared" si="74"/>
        <v>8064</v>
      </c>
      <c r="T814" s="1">
        <v>0.5</v>
      </c>
      <c r="U814" s="1">
        <f t="shared" si="75"/>
        <v>4032</v>
      </c>
      <c r="V814" s="1">
        <f t="shared" si="76"/>
        <v>4032</v>
      </c>
      <c r="W814" s="4">
        <f t="shared" si="77"/>
        <v>0.5</v>
      </c>
      <c r="X814" s="1" t="s">
        <v>104</v>
      </c>
      <c r="Y814" s="1" t="s">
        <v>81</v>
      </c>
      <c r="Z814" s="1" t="s">
        <v>22</v>
      </c>
      <c r="AA814" s="1"/>
      <c r="AB814" s="1"/>
      <c r="AC814" s="9" t="s">
        <v>93</v>
      </c>
    </row>
    <row r="815" spans="1:29">
      <c r="A815" s="11" t="s">
        <v>1478</v>
      </c>
      <c r="B815" s="2">
        <v>45900</v>
      </c>
      <c r="C815" s="1">
        <v>2025</v>
      </c>
      <c r="D815" s="1" t="s">
        <v>1330</v>
      </c>
      <c r="E815" s="1" t="s">
        <v>1199</v>
      </c>
      <c r="F815" s="1" t="s">
        <v>126</v>
      </c>
      <c r="G815" s="1" t="s">
        <v>1479</v>
      </c>
      <c r="H815" s="1" t="s">
        <v>89</v>
      </c>
      <c r="I815" s="1" t="s">
        <v>258</v>
      </c>
      <c r="J815" s="1" t="s">
        <v>117</v>
      </c>
      <c r="K815" s="1" t="s">
        <v>118</v>
      </c>
      <c r="L815" s="1" t="s">
        <v>85</v>
      </c>
      <c r="M815" s="1" t="s">
        <v>346</v>
      </c>
      <c r="N815" s="1">
        <v>5</v>
      </c>
      <c r="O815" s="1">
        <v>3580</v>
      </c>
      <c r="P815" s="1">
        <f t="shared" si="72"/>
        <v>17900</v>
      </c>
      <c r="Q815" s="1">
        <v>0</v>
      </c>
      <c r="R815" s="1">
        <f t="shared" si="73"/>
        <v>0</v>
      </c>
      <c r="S815" s="1">
        <f t="shared" si="74"/>
        <v>17900</v>
      </c>
      <c r="T815" s="1">
        <v>0.5</v>
      </c>
      <c r="U815" s="1">
        <f t="shared" si="75"/>
        <v>8950</v>
      </c>
      <c r="V815" s="1">
        <f t="shared" si="76"/>
        <v>8950</v>
      </c>
      <c r="W815" s="4">
        <f t="shared" si="77"/>
        <v>0.5</v>
      </c>
      <c r="X815" s="1" t="s">
        <v>147</v>
      </c>
      <c r="Y815" s="1" t="s">
        <v>57</v>
      </c>
      <c r="Z815" s="1" t="s">
        <v>41</v>
      </c>
      <c r="AA815" s="2">
        <v>45902</v>
      </c>
      <c r="AB815" s="1">
        <v>4</v>
      </c>
      <c r="AC815" s="9" t="s">
        <v>42</v>
      </c>
    </row>
    <row r="816" spans="1:29">
      <c r="A816" s="11" t="s">
        <v>1480</v>
      </c>
      <c r="B816" s="2">
        <v>45900</v>
      </c>
      <c r="C816" s="1">
        <v>2025</v>
      </c>
      <c r="D816" s="1" t="s">
        <v>1330</v>
      </c>
      <c r="E816" s="1" t="s">
        <v>1199</v>
      </c>
      <c r="F816" s="1" t="s">
        <v>126</v>
      </c>
      <c r="G816" s="1" t="s">
        <v>1481</v>
      </c>
      <c r="H816" s="1" t="s">
        <v>33</v>
      </c>
      <c r="I816" s="1" t="s">
        <v>60</v>
      </c>
      <c r="J816" s="1" t="s">
        <v>61</v>
      </c>
      <c r="K816" s="1" t="s">
        <v>62</v>
      </c>
      <c r="L816" s="1" t="s">
        <v>179</v>
      </c>
      <c r="M816" s="1" t="s">
        <v>356</v>
      </c>
      <c r="N816" s="1">
        <v>5</v>
      </c>
      <c r="O816" s="1">
        <v>6710</v>
      </c>
      <c r="P816" s="1">
        <f t="shared" si="72"/>
        <v>33550</v>
      </c>
      <c r="Q816" s="1">
        <v>10</v>
      </c>
      <c r="R816" s="1">
        <f t="shared" si="73"/>
        <v>3355</v>
      </c>
      <c r="S816" s="1">
        <f t="shared" si="74"/>
        <v>30195</v>
      </c>
      <c r="T816" s="1">
        <v>0.48</v>
      </c>
      <c r="U816" s="1">
        <f t="shared" si="75"/>
        <v>14493.6</v>
      </c>
      <c r="V816" s="1">
        <f t="shared" si="76"/>
        <v>15701.4</v>
      </c>
      <c r="W816" s="4">
        <f t="shared" si="77"/>
        <v>0.52</v>
      </c>
      <c r="X816" s="1" t="s">
        <v>50</v>
      </c>
      <c r="Y816" s="1" t="s">
        <v>72</v>
      </c>
      <c r="Z816" s="1" t="s">
        <v>22</v>
      </c>
      <c r="AA816" s="1"/>
      <c r="AB816" s="1"/>
      <c r="AC816" s="9" t="s">
        <v>93</v>
      </c>
    </row>
    <row r="817" spans="1:29">
      <c r="A817" s="11" t="s">
        <v>1482</v>
      </c>
      <c r="B817" s="2">
        <v>45901</v>
      </c>
      <c r="C817" s="1">
        <v>2025</v>
      </c>
      <c r="D817" s="1" t="s">
        <v>1483</v>
      </c>
      <c r="E817" s="1" t="s">
        <v>1199</v>
      </c>
      <c r="F817" s="1" t="s">
        <v>142</v>
      </c>
      <c r="G817" s="1" t="s">
        <v>1484</v>
      </c>
      <c r="H817" s="1" t="s">
        <v>33</v>
      </c>
      <c r="I817" s="1" t="s">
        <v>551</v>
      </c>
      <c r="J817" s="1" t="s">
        <v>35</v>
      </c>
      <c r="K817" s="1" t="s">
        <v>36</v>
      </c>
      <c r="L817" s="1" t="s">
        <v>37</v>
      </c>
      <c r="M817" s="1" t="s">
        <v>38</v>
      </c>
      <c r="N817" s="1">
        <v>1</v>
      </c>
      <c r="O817" s="1">
        <v>3140</v>
      </c>
      <c r="P817" s="1">
        <f t="shared" si="72"/>
        <v>3140</v>
      </c>
      <c r="Q817" s="1">
        <v>10</v>
      </c>
      <c r="R817" s="1">
        <f t="shared" si="73"/>
        <v>314</v>
      </c>
      <c r="S817" s="1">
        <f t="shared" si="74"/>
        <v>2826</v>
      </c>
      <c r="T817" s="1">
        <v>0.47</v>
      </c>
      <c r="U817" s="1">
        <f t="shared" si="75"/>
        <v>1328.22</v>
      </c>
      <c r="V817" s="1">
        <f t="shared" si="76"/>
        <v>1497.78</v>
      </c>
      <c r="W817" s="4">
        <f t="shared" si="77"/>
        <v>0.53</v>
      </c>
      <c r="X817" s="1" t="s">
        <v>92</v>
      </c>
      <c r="Y817" s="1" t="s">
        <v>40</v>
      </c>
      <c r="Z817" s="1" t="s">
        <v>66</v>
      </c>
      <c r="AA817" s="1"/>
      <c r="AB817" s="1"/>
      <c r="AC817" s="9" t="s">
        <v>42</v>
      </c>
    </row>
    <row r="818" spans="1:29">
      <c r="A818" s="11" t="s">
        <v>1485</v>
      </c>
      <c r="B818" s="2">
        <v>45901</v>
      </c>
      <c r="C818" s="1">
        <v>2025</v>
      </c>
      <c r="D818" s="1" t="s">
        <v>1483</v>
      </c>
      <c r="E818" s="1" t="s">
        <v>1199</v>
      </c>
      <c r="F818" s="1" t="s">
        <v>142</v>
      </c>
      <c r="G818" s="1" t="s">
        <v>537</v>
      </c>
      <c r="H818" s="1" t="s">
        <v>89</v>
      </c>
      <c r="I818" s="1" t="s">
        <v>288</v>
      </c>
      <c r="J818" s="1" t="s">
        <v>178</v>
      </c>
      <c r="K818" s="1" t="s">
        <v>48</v>
      </c>
      <c r="L818" s="1" t="s">
        <v>150</v>
      </c>
      <c r="M818" s="1" t="s">
        <v>278</v>
      </c>
      <c r="N818" s="1">
        <v>4</v>
      </c>
      <c r="O818" s="1">
        <v>8770</v>
      </c>
      <c r="P818" s="1">
        <f t="shared" si="72"/>
        <v>35080</v>
      </c>
      <c r="Q818" s="1">
        <v>20</v>
      </c>
      <c r="R818" s="1">
        <f t="shared" si="73"/>
        <v>7016</v>
      </c>
      <c r="S818" s="1">
        <f t="shared" si="74"/>
        <v>28064</v>
      </c>
      <c r="T818" s="1">
        <v>0.52</v>
      </c>
      <c r="U818" s="1">
        <f t="shared" si="75"/>
        <v>14593.28</v>
      </c>
      <c r="V818" s="1">
        <f t="shared" si="76"/>
        <v>13470.72</v>
      </c>
      <c r="W818" s="4">
        <f t="shared" si="77"/>
        <v>0.48</v>
      </c>
      <c r="X818" s="1" t="s">
        <v>56</v>
      </c>
      <c r="Y818" s="1" t="s">
        <v>40</v>
      </c>
      <c r="Z818" s="1" t="s">
        <v>22</v>
      </c>
      <c r="AA818" s="1"/>
      <c r="AB818" s="1"/>
      <c r="AC818" s="9" t="s">
        <v>93</v>
      </c>
    </row>
    <row r="819" spans="1:29">
      <c r="A819" s="11" t="s">
        <v>1486</v>
      </c>
      <c r="B819" s="2">
        <v>45901</v>
      </c>
      <c r="C819" s="1">
        <v>2025</v>
      </c>
      <c r="D819" s="1" t="s">
        <v>1483</v>
      </c>
      <c r="E819" s="1" t="s">
        <v>1199</v>
      </c>
      <c r="F819" s="1" t="s">
        <v>142</v>
      </c>
      <c r="G819" s="1" t="s">
        <v>829</v>
      </c>
      <c r="H819" s="1" t="s">
        <v>89</v>
      </c>
      <c r="I819" s="1" t="s">
        <v>60</v>
      </c>
      <c r="J819" s="1" t="s">
        <v>61</v>
      </c>
      <c r="K819" s="1" t="s">
        <v>62</v>
      </c>
      <c r="L819" s="1" t="s">
        <v>79</v>
      </c>
      <c r="M819" s="1" t="s">
        <v>80</v>
      </c>
      <c r="N819" s="1">
        <v>3</v>
      </c>
      <c r="O819" s="1">
        <v>2570</v>
      </c>
      <c r="P819" s="1">
        <f t="shared" si="72"/>
        <v>7710</v>
      </c>
      <c r="Q819" s="1">
        <v>0</v>
      </c>
      <c r="R819" s="1">
        <f t="shared" si="73"/>
        <v>0</v>
      </c>
      <c r="S819" s="1">
        <f t="shared" si="74"/>
        <v>7710</v>
      </c>
      <c r="T819" s="1">
        <v>0.45</v>
      </c>
      <c r="U819" s="1">
        <f t="shared" si="75"/>
        <v>3469.5</v>
      </c>
      <c r="V819" s="1">
        <f t="shared" si="76"/>
        <v>4240.5</v>
      </c>
      <c r="W819" s="4">
        <f t="shared" si="77"/>
        <v>0.55000000000000004</v>
      </c>
      <c r="X819" s="1" t="s">
        <v>56</v>
      </c>
      <c r="Y819" s="1" t="s">
        <v>57</v>
      </c>
      <c r="Z819" s="1" t="s">
        <v>66</v>
      </c>
      <c r="AA819" s="1"/>
      <c r="AB819" s="1"/>
      <c r="AC819" s="9" t="s">
        <v>42</v>
      </c>
    </row>
    <row r="820" spans="1:29">
      <c r="A820" s="11" t="s">
        <v>1487</v>
      </c>
      <c r="B820" s="2">
        <v>45901</v>
      </c>
      <c r="C820" s="1">
        <v>2025</v>
      </c>
      <c r="D820" s="1" t="s">
        <v>1483</v>
      </c>
      <c r="E820" s="1" t="s">
        <v>1199</v>
      </c>
      <c r="F820" s="1" t="s">
        <v>142</v>
      </c>
      <c r="G820" s="1" t="s">
        <v>59</v>
      </c>
      <c r="H820" s="1" t="s">
        <v>33</v>
      </c>
      <c r="I820" s="1" t="s">
        <v>60</v>
      </c>
      <c r="J820" s="1" t="s">
        <v>61</v>
      </c>
      <c r="K820" s="1" t="s">
        <v>62</v>
      </c>
      <c r="L820" s="1" t="s">
        <v>37</v>
      </c>
      <c r="M820" s="1" t="s">
        <v>124</v>
      </c>
      <c r="N820" s="1">
        <v>1</v>
      </c>
      <c r="O820" s="1">
        <v>2860</v>
      </c>
      <c r="P820" s="1">
        <f t="shared" si="72"/>
        <v>2860</v>
      </c>
      <c r="Q820" s="1">
        <v>0</v>
      </c>
      <c r="R820" s="1">
        <f t="shared" si="73"/>
        <v>0</v>
      </c>
      <c r="S820" s="1">
        <f t="shared" si="74"/>
        <v>2860</v>
      </c>
      <c r="T820" s="1">
        <v>0.47</v>
      </c>
      <c r="U820" s="1">
        <f t="shared" si="75"/>
        <v>1344.1999999999998</v>
      </c>
      <c r="V820" s="1">
        <f t="shared" si="76"/>
        <v>1515.8000000000002</v>
      </c>
      <c r="W820" s="4">
        <f t="shared" si="77"/>
        <v>0.53</v>
      </c>
      <c r="X820" s="1" t="s">
        <v>92</v>
      </c>
      <c r="Y820" s="1" t="s">
        <v>81</v>
      </c>
      <c r="Z820" s="1" t="s">
        <v>41</v>
      </c>
      <c r="AA820" s="2">
        <v>45902</v>
      </c>
      <c r="AB820" s="1">
        <v>5</v>
      </c>
      <c r="AC820" s="9" t="s">
        <v>42</v>
      </c>
    </row>
    <row r="821" spans="1:29">
      <c r="A821" s="11" t="s">
        <v>1488</v>
      </c>
      <c r="B821" s="2">
        <v>45902</v>
      </c>
      <c r="C821" s="1">
        <v>2025</v>
      </c>
      <c r="D821" s="1" t="s">
        <v>1483</v>
      </c>
      <c r="E821" s="1" t="s">
        <v>1199</v>
      </c>
      <c r="F821" s="1" t="s">
        <v>167</v>
      </c>
      <c r="G821" s="1" t="s">
        <v>569</v>
      </c>
      <c r="H821" s="1" t="s">
        <v>33</v>
      </c>
      <c r="I821" s="1" t="s">
        <v>434</v>
      </c>
      <c r="J821" s="1" t="s">
        <v>435</v>
      </c>
      <c r="K821" s="1" t="s">
        <v>130</v>
      </c>
      <c r="L821" s="1" t="s">
        <v>179</v>
      </c>
      <c r="M821" s="1" t="s">
        <v>356</v>
      </c>
      <c r="N821" s="1">
        <v>3</v>
      </c>
      <c r="O821" s="1">
        <v>5860</v>
      </c>
      <c r="P821" s="1">
        <f t="shared" si="72"/>
        <v>17580</v>
      </c>
      <c r="Q821" s="1">
        <v>0</v>
      </c>
      <c r="R821" s="1">
        <f t="shared" si="73"/>
        <v>0</v>
      </c>
      <c r="S821" s="1">
        <f t="shared" si="74"/>
        <v>17580</v>
      </c>
      <c r="T821" s="1">
        <v>0.48</v>
      </c>
      <c r="U821" s="1">
        <f t="shared" si="75"/>
        <v>8438.4</v>
      </c>
      <c r="V821" s="1">
        <f t="shared" si="76"/>
        <v>9141.6</v>
      </c>
      <c r="W821" s="4">
        <f t="shared" si="77"/>
        <v>0.52</v>
      </c>
      <c r="X821" s="1" t="s">
        <v>65</v>
      </c>
      <c r="Y821" s="1" t="s">
        <v>81</v>
      </c>
      <c r="Z821" s="1" t="s">
        <v>41</v>
      </c>
      <c r="AA821" s="2">
        <v>45908</v>
      </c>
      <c r="AB821" s="1">
        <v>4</v>
      </c>
      <c r="AC821" s="9" t="s">
        <v>42</v>
      </c>
    </row>
    <row r="822" spans="1:29">
      <c r="A822" s="11" t="s">
        <v>1489</v>
      </c>
      <c r="B822" s="2">
        <v>45902</v>
      </c>
      <c r="C822" s="1">
        <v>2025</v>
      </c>
      <c r="D822" s="1" t="s">
        <v>1483</v>
      </c>
      <c r="E822" s="1" t="s">
        <v>1199</v>
      </c>
      <c r="F822" s="1" t="s">
        <v>167</v>
      </c>
      <c r="G822" s="1" t="s">
        <v>1490</v>
      </c>
      <c r="H822" s="1" t="s">
        <v>33</v>
      </c>
      <c r="I822" s="1" t="s">
        <v>159</v>
      </c>
      <c r="J822" s="1" t="s">
        <v>35</v>
      </c>
      <c r="K822" s="1" t="s">
        <v>36</v>
      </c>
      <c r="L822" s="1" t="s">
        <v>96</v>
      </c>
      <c r="M822" s="1" t="s">
        <v>436</v>
      </c>
      <c r="N822" s="1">
        <v>1</v>
      </c>
      <c r="O822" s="1">
        <v>110</v>
      </c>
      <c r="P822" s="1">
        <f t="shared" si="72"/>
        <v>110</v>
      </c>
      <c r="Q822" s="1">
        <v>10</v>
      </c>
      <c r="R822" s="1">
        <f t="shared" si="73"/>
        <v>11</v>
      </c>
      <c r="S822" s="1">
        <f t="shared" si="74"/>
        <v>99</v>
      </c>
      <c r="T822" s="1">
        <v>0.62</v>
      </c>
      <c r="U822" s="1">
        <f t="shared" si="75"/>
        <v>61.38</v>
      </c>
      <c r="V822" s="1">
        <f t="shared" si="76"/>
        <v>37.619999999999997</v>
      </c>
      <c r="W822" s="4">
        <f t="shared" si="77"/>
        <v>0.37999999999999995</v>
      </c>
      <c r="X822" s="1" t="s">
        <v>39</v>
      </c>
      <c r="Y822" s="1" t="s">
        <v>57</v>
      </c>
      <c r="Z822" s="1" t="s">
        <v>41</v>
      </c>
      <c r="AA822" s="2">
        <v>45908</v>
      </c>
      <c r="AB822" s="1">
        <v>3</v>
      </c>
      <c r="AC822" s="9" t="s">
        <v>42</v>
      </c>
    </row>
    <row r="823" spans="1:29">
      <c r="A823" s="11" t="s">
        <v>1491</v>
      </c>
      <c r="B823" s="2">
        <v>45903</v>
      </c>
      <c r="C823" s="1">
        <v>2025</v>
      </c>
      <c r="D823" s="1" t="s">
        <v>1483</v>
      </c>
      <c r="E823" s="1" t="s">
        <v>1199</v>
      </c>
      <c r="F823" s="1" t="s">
        <v>31</v>
      </c>
      <c r="G823" s="1" t="s">
        <v>1012</v>
      </c>
      <c r="H823" s="1" t="s">
        <v>89</v>
      </c>
      <c r="I823" s="1" t="s">
        <v>455</v>
      </c>
      <c r="J823" s="1" t="s">
        <v>102</v>
      </c>
      <c r="K823" s="1" t="s">
        <v>36</v>
      </c>
      <c r="L823" s="1" t="s">
        <v>63</v>
      </c>
      <c r="M823" s="1" t="s">
        <v>266</v>
      </c>
      <c r="N823" s="1">
        <v>1</v>
      </c>
      <c r="O823" s="1">
        <v>360</v>
      </c>
      <c r="P823" s="1">
        <f t="shared" si="72"/>
        <v>360</v>
      </c>
      <c r="Q823" s="1">
        <v>10</v>
      </c>
      <c r="R823" s="1">
        <f t="shared" si="73"/>
        <v>36</v>
      </c>
      <c r="S823" s="1">
        <f t="shared" si="74"/>
        <v>324</v>
      </c>
      <c r="T823" s="1">
        <v>0.35</v>
      </c>
      <c r="U823" s="1">
        <f t="shared" si="75"/>
        <v>113.39999999999999</v>
      </c>
      <c r="V823" s="1">
        <f t="shared" si="76"/>
        <v>210.60000000000002</v>
      </c>
      <c r="W823" s="4">
        <f t="shared" si="77"/>
        <v>0.65</v>
      </c>
      <c r="X823" s="1" t="s">
        <v>56</v>
      </c>
      <c r="Y823" s="1" t="s">
        <v>72</v>
      </c>
      <c r="Z823" s="1" t="s">
        <v>66</v>
      </c>
      <c r="AA823" s="1"/>
      <c r="AB823" s="1"/>
      <c r="AC823" s="9" t="s">
        <v>42</v>
      </c>
    </row>
    <row r="824" spans="1:29">
      <c r="A824" s="11" t="s">
        <v>1492</v>
      </c>
      <c r="B824" s="2">
        <v>45903</v>
      </c>
      <c r="C824" s="1">
        <v>2025</v>
      </c>
      <c r="D824" s="1" t="s">
        <v>1483</v>
      </c>
      <c r="E824" s="1" t="s">
        <v>1199</v>
      </c>
      <c r="F824" s="1" t="s">
        <v>31</v>
      </c>
      <c r="G824" s="1" t="s">
        <v>1296</v>
      </c>
      <c r="H824" s="1" t="s">
        <v>33</v>
      </c>
      <c r="I824" s="1" t="s">
        <v>291</v>
      </c>
      <c r="J824" s="1" t="s">
        <v>228</v>
      </c>
      <c r="K824" s="1" t="s">
        <v>78</v>
      </c>
      <c r="L824" s="1" t="s">
        <v>63</v>
      </c>
      <c r="M824" s="1" t="s">
        <v>452</v>
      </c>
      <c r="N824" s="1">
        <v>1</v>
      </c>
      <c r="O824" s="1">
        <v>670</v>
      </c>
      <c r="P824" s="1">
        <f t="shared" si="72"/>
        <v>670</v>
      </c>
      <c r="Q824" s="1">
        <v>15</v>
      </c>
      <c r="R824" s="1">
        <f t="shared" si="73"/>
        <v>100.5</v>
      </c>
      <c r="S824" s="1">
        <f t="shared" si="74"/>
        <v>569.5</v>
      </c>
      <c r="T824" s="1">
        <v>0.35</v>
      </c>
      <c r="U824" s="1">
        <f t="shared" si="75"/>
        <v>199.32499999999999</v>
      </c>
      <c r="V824" s="1">
        <f t="shared" si="76"/>
        <v>370.17500000000001</v>
      </c>
      <c r="W824" s="4">
        <f t="shared" si="77"/>
        <v>0.65</v>
      </c>
      <c r="X824" s="1" t="s">
        <v>56</v>
      </c>
      <c r="Y824" s="1" t="s">
        <v>72</v>
      </c>
      <c r="Z824" s="1" t="s">
        <v>41</v>
      </c>
      <c r="AA824" s="2">
        <v>45904</v>
      </c>
      <c r="AB824" s="1">
        <v>3</v>
      </c>
      <c r="AC824" s="9" t="s">
        <v>42</v>
      </c>
    </row>
    <row r="825" spans="1:29">
      <c r="A825" s="11" t="s">
        <v>1493</v>
      </c>
      <c r="B825" s="2">
        <v>45903</v>
      </c>
      <c r="C825" s="1">
        <v>2025</v>
      </c>
      <c r="D825" s="1" t="s">
        <v>1483</v>
      </c>
      <c r="E825" s="1" t="s">
        <v>1199</v>
      </c>
      <c r="F825" s="1" t="s">
        <v>31</v>
      </c>
      <c r="G825" s="1" t="s">
        <v>380</v>
      </c>
      <c r="H825" s="1" t="s">
        <v>33</v>
      </c>
      <c r="I825" s="1" t="s">
        <v>177</v>
      </c>
      <c r="J825" s="1" t="s">
        <v>178</v>
      </c>
      <c r="K825" s="1" t="s">
        <v>48</v>
      </c>
      <c r="L825" s="1" t="s">
        <v>179</v>
      </c>
      <c r="M825" s="1" t="s">
        <v>180</v>
      </c>
      <c r="N825" s="1">
        <v>1</v>
      </c>
      <c r="O825" s="1">
        <v>2790</v>
      </c>
      <c r="P825" s="1">
        <f t="shared" si="72"/>
        <v>2790</v>
      </c>
      <c r="Q825" s="1">
        <v>5</v>
      </c>
      <c r="R825" s="1">
        <f t="shared" si="73"/>
        <v>139.5</v>
      </c>
      <c r="S825" s="1">
        <f t="shared" si="74"/>
        <v>2650.5</v>
      </c>
      <c r="T825" s="1">
        <v>0.48</v>
      </c>
      <c r="U825" s="1">
        <f t="shared" si="75"/>
        <v>1272.24</v>
      </c>
      <c r="V825" s="1">
        <f t="shared" si="76"/>
        <v>1378.26</v>
      </c>
      <c r="W825" s="4">
        <f t="shared" si="77"/>
        <v>0.52</v>
      </c>
      <c r="X825" s="1" t="s">
        <v>147</v>
      </c>
      <c r="Y825" s="1" t="s">
        <v>57</v>
      </c>
      <c r="Z825" s="1" t="s">
        <v>22</v>
      </c>
      <c r="AA825" s="1"/>
      <c r="AB825" s="1"/>
      <c r="AC825" s="9" t="s">
        <v>93</v>
      </c>
    </row>
    <row r="826" spans="1:29">
      <c r="A826" s="11" t="s">
        <v>1494</v>
      </c>
      <c r="B826" s="2">
        <v>45904</v>
      </c>
      <c r="C826" s="1">
        <v>2025</v>
      </c>
      <c r="D826" s="1" t="s">
        <v>1483</v>
      </c>
      <c r="E826" s="1" t="s">
        <v>1199</v>
      </c>
      <c r="F826" s="1" t="s">
        <v>44</v>
      </c>
      <c r="G826" s="1" t="s">
        <v>534</v>
      </c>
      <c r="H826" s="1" t="s">
        <v>33</v>
      </c>
      <c r="I826" s="1" t="s">
        <v>315</v>
      </c>
      <c r="J826" s="1" t="s">
        <v>316</v>
      </c>
      <c r="K826" s="1" t="s">
        <v>62</v>
      </c>
      <c r="L826" s="1" t="s">
        <v>79</v>
      </c>
      <c r="M826" s="1" t="s">
        <v>224</v>
      </c>
      <c r="N826" s="1">
        <v>5</v>
      </c>
      <c r="O826" s="1">
        <v>1420</v>
      </c>
      <c r="P826" s="1">
        <f t="shared" si="72"/>
        <v>7100</v>
      </c>
      <c r="Q826" s="1">
        <v>30</v>
      </c>
      <c r="R826" s="1">
        <f t="shared" si="73"/>
        <v>2130</v>
      </c>
      <c r="S826" s="1">
        <f t="shared" si="74"/>
        <v>4970</v>
      </c>
      <c r="T826" s="1">
        <v>0.45</v>
      </c>
      <c r="U826" s="1">
        <f t="shared" si="75"/>
        <v>2236.5</v>
      </c>
      <c r="V826" s="1">
        <f t="shared" si="76"/>
        <v>2733.5</v>
      </c>
      <c r="W826" s="4">
        <f t="shared" si="77"/>
        <v>0.55000000000000004</v>
      </c>
      <c r="X826" s="1" t="s">
        <v>65</v>
      </c>
      <c r="Y826" s="1" t="s">
        <v>72</v>
      </c>
      <c r="Z826" s="1" t="s">
        <v>41</v>
      </c>
      <c r="AA826" s="2">
        <v>45905</v>
      </c>
      <c r="AB826" s="1">
        <v>4</v>
      </c>
      <c r="AC826" s="9" t="s">
        <v>42</v>
      </c>
    </row>
    <row r="827" spans="1:29">
      <c r="A827" s="11" t="s">
        <v>1495</v>
      </c>
      <c r="B827" s="2">
        <v>45904</v>
      </c>
      <c r="C827" s="1">
        <v>2025</v>
      </c>
      <c r="D827" s="1" t="s">
        <v>1483</v>
      </c>
      <c r="E827" s="1" t="s">
        <v>1199</v>
      </c>
      <c r="F827" s="1" t="s">
        <v>44</v>
      </c>
      <c r="G827" s="1" t="s">
        <v>1496</v>
      </c>
      <c r="H827" s="1" t="s">
        <v>33</v>
      </c>
      <c r="I827" s="1" t="s">
        <v>591</v>
      </c>
      <c r="J827" s="1" t="s">
        <v>190</v>
      </c>
      <c r="K827" s="1" t="s">
        <v>48</v>
      </c>
      <c r="L827" s="1" t="s">
        <v>179</v>
      </c>
      <c r="M827" s="1" t="s">
        <v>208</v>
      </c>
      <c r="N827" s="1">
        <v>3</v>
      </c>
      <c r="O827" s="1">
        <v>7840</v>
      </c>
      <c r="P827" s="1">
        <f t="shared" si="72"/>
        <v>23520</v>
      </c>
      <c r="Q827" s="1">
        <v>10</v>
      </c>
      <c r="R827" s="1">
        <f t="shared" si="73"/>
        <v>2352</v>
      </c>
      <c r="S827" s="1">
        <f t="shared" si="74"/>
        <v>21168</v>
      </c>
      <c r="T827" s="1">
        <v>0.48</v>
      </c>
      <c r="U827" s="1">
        <f t="shared" si="75"/>
        <v>10160.64</v>
      </c>
      <c r="V827" s="1">
        <f t="shared" si="76"/>
        <v>11007.36</v>
      </c>
      <c r="W827" s="4">
        <f t="shared" si="77"/>
        <v>0.52</v>
      </c>
      <c r="X827" s="1" t="s">
        <v>104</v>
      </c>
      <c r="Y827" s="1" t="s">
        <v>57</v>
      </c>
      <c r="Z827" s="1" t="s">
        <v>120</v>
      </c>
      <c r="AA827" s="1"/>
      <c r="AB827" s="1"/>
      <c r="AC827" s="9" t="s">
        <v>42</v>
      </c>
    </row>
    <row r="828" spans="1:29">
      <c r="A828" s="11" t="s">
        <v>1497</v>
      </c>
      <c r="B828" s="2">
        <v>45904</v>
      </c>
      <c r="C828" s="1">
        <v>2025</v>
      </c>
      <c r="D828" s="1" t="s">
        <v>1483</v>
      </c>
      <c r="E828" s="1" t="s">
        <v>1199</v>
      </c>
      <c r="F828" s="1" t="s">
        <v>44</v>
      </c>
      <c r="G828" s="1" t="s">
        <v>1498</v>
      </c>
      <c r="H828" s="1" t="s">
        <v>89</v>
      </c>
      <c r="I828" s="1" t="s">
        <v>250</v>
      </c>
      <c r="J828" s="1" t="s">
        <v>251</v>
      </c>
      <c r="K828" s="1" t="s">
        <v>36</v>
      </c>
      <c r="L828" s="1" t="s">
        <v>112</v>
      </c>
      <c r="M828" s="1" t="s">
        <v>198</v>
      </c>
      <c r="N828" s="1">
        <v>4</v>
      </c>
      <c r="O828" s="1">
        <v>27750</v>
      </c>
      <c r="P828" s="1">
        <f t="shared" si="72"/>
        <v>111000</v>
      </c>
      <c r="Q828" s="1">
        <v>25</v>
      </c>
      <c r="R828" s="1">
        <f t="shared" si="73"/>
        <v>27750</v>
      </c>
      <c r="S828" s="1">
        <f t="shared" si="74"/>
        <v>83250</v>
      </c>
      <c r="T828" s="1">
        <v>0.57999999999999996</v>
      </c>
      <c r="U828" s="1">
        <f t="shared" si="75"/>
        <v>48285</v>
      </c>
      <c r="V828" s="1">
        <f t="shared" si="76"/>
        <v>34965</v>
      </c>
      <c r="W828" s="4">
        <f t="shared" si="77"/>
        <v>0.42</v>
      </c>
      <c r="X828" s="1" t="s">
        <v>104</v>
      </c>
      <c r="Y828" s="1" t="s">
        <v>40</v>
      </c>
      <c r="Z828" s="1" t="s">
        <v>41</v>
      </c>
      <c r="AA828" s="2">
        <v>45910</v>
      </c>
      <c r="AB828" s="1">
        <v>3</v>
      </c>
      <c r="AC828" s="9" t="s">
        <v>42</v>
      </c>
    </row>
    <row r="829" spans="1:29">
      <c r="A829" s="11" t="s">
        <v>1499</v>
      </c>
      <c r="B829" s="2">
        <v>45905</v>
      </c>
      <c r="C829" s="1">
        <v>2025</v>
      </c>
      <c r="D829" s="1" t="s">
        <v>1483</v>
      </c>
      <c r="E829" s="1" t="s">
        <v>1199</v>
      </c>
      <c r="F829" s="1" t="s">
        <v>74</v>
      </c>
      <c r="G829" s="1" t="s">
        <v>1500</v>
      </c>
      <c r="H829" s="1" t="s">
        <v>33</v>
      </c>
      <c r="I829" s="1" t="s">
        <v>250</v>
      </c>
      <c r="J829" s="1" t="s">
        <v>251</v>
      </c>
      <c r="K829" s="1" t="s">
        <v>36</v>
      </c>
      <c r="L829" s="1" t="s">
        <v>85</v>
      </c>
      <c r="M829" s="1" t="s">
        <v>274</v>
      </c>
      <c r="N829" s="1">
        <v>1</v>
      </c>
      <c r="O829" s="1">
        <v>2040</v>
      </c>
      <c r="P829" s="1">
        <f t="shared" si="72"/>
        <v>2040</v>
      </c>
      <c r="Q829" s="1">
        <v>30</v>
      </c>
      <c r="R829" s="1">
        <f t="shared" si="73"/>
        <v>612</v>
      </c>
      <c r="S829" s="1">
        <f t="shared" si="74"/>
        <v>1428</v>
      </c>
      <c r="T829" s="1">
        <v>0.5</v>
      </c>
      <c r="U829" s="1">
        <f t="shared" si="75"/>
        <v>714</v>
      </c>
      <c r="V829" s="1">
        <f t="shared" si="76"/>
        <v>714</v>
      </c>
      <c r="W829" s="4">
        <f t="shared" si="77"/>
        <v>0.5</v>
      </c>
      <c r="X829" s="1" t="s">
        <v>56</v>
      </c>
      <c r="Y829" s="1" t="s">
        <v>40</v>
      </c>
      <c r="Z829" s="1" t="s">
        <v>120</v>
      </c>
      <c r="AA829" s="1"/>
      <c r="AB829" s="1"/>
      <c r="AC829" s="9" t="s">
        <v>42</v>
      </c>
    </row>
    <row r="830" spans="1:29">
      <c r="A830" s="11" t="s">
        <v>1501</v>
      </c>
      <c r="B830" s="2">
        <v>45906</v>
      </c>
      <c r="C830" s="1">
        <v>2025</v>
      </c>
      <c r="D830" s="1" t="s">
        <v>1483</v>
      </c>
      <c r="E830" s="1" t="s">
        <v>1199</v>
      </c>
      <c r="F830" s="1" t="s">
        <v>99</v>
      </c>
      <c r="G830" s="1" t="s">
        <v>650</v>
      </c>
      <c r="H830" s="1" t="s">
        <v>33</v>
      </c>
      <c r="I830" s="1" t="s">
        <v>134</v>
      </c>
      <c r="J830" s="1" t="s">
        <v>135</v>
      </c>
      <c r="K830" s="1" t="s">
        <v>36</v>
      </c>
      <c r="L830" s="1" t="s">
        <v>96</v>
      </c>
      <c r="M830" s="1" t="s">
        <v>552</v>
      </c>
      <c r="N830" s="1">
        <v>3</v>
      </c>
      <c r="O830" s="1">
        <v>730</v>
      </c>
      <c r="P830" s="1">
        <f t="shared" si="72"/>
        <v>2190</v>
      </c>
      <c r="Q830" s="1">
        <v>30</v>
      </c>
      <c r="R830" s="1">
        <f t="shared" si="73"/>
        <v>657</v>
      </c>
      <c r="S830" s="1">
        <f t="shared" si="74"/>
        <v>1533</v>
      </c>
      <c r="T830" s="1">
        <v>0.62</v>
      </c>
      <c r="U830" s="1">
        <f t="shared" si="75"/>
        <v>950.46</v>
      </c>
      <c r="V830" s="1">
        <f t="shared" si="76"/>
        <v>582.54</v>
      </c>
      <c r="W830" s="4">
        <f t="shared" si="77"/>
        <v>0.37999999999999995</v>
      </c>
      <c r="X830" s="1" t="s">
        <v>92</v>
      </c>
      <c r="Y830" s="1" t="s">
        <v>40</v>
      </c>
      <c r="Z830" s="1" t="s">
        <v>41</v>
      </c>
      <c r="AA830" s="2">
        <v>45911</v>
      </c>
      <c r="AB830" s="1">
        <v>5</v>
      </c>
      <c r="AC830" s="9" t="s">
        <v>42</v>
      </c>
    </row>
    <row r="831" spans="1:29">
      <c r="A831" s="11" t="s">
        <v>1502</v>
      </c>
      <c r="B831" s="2">
        <v>45906</v>
      </c>
      <c r="C831" s="1">
        <v>2025</v>
      </c>
      <c r="D831" s="1" t="s">
        <v>1483</v>
      </c>
      <c r="E831" s="1" t="s">
        <v>1199</v>
      </c>
      <c r="F831" s="1" t="s">
        <v>99</v>
      </c>
      <c r="G831" s="1" t="s">
        <v>378</v>
      </c>
      <c r="H831" s="1" t="s">
        <v>33</v>
      </c>
      <c r="I831" s="1" t="s">
        <v>84</v>
      </c>
      <c r="J831" s="1" t="s">
        <v>47</v>
      </c>
      <c r="K831" s="1" t="s">
        <v>48</v>
      </c>
      <c r="L831" s="1" t="s">
        <v>179</v>
      </c>
      <c r="M831" s="1" t="s">
        <v>208</v>
      </c>
      <c r="N831" s="1">
        <v>5</v>
      </c>
      <c r="O831" s="1">
        <v>1120</v>
      </c>
      <c r="P831" s="1">
        <f t="shared" si="72"/>
        <v>5600</v>
      </c>
      <c r="Q831" s="1">
        <v>15</v>
      </c>
      <c r="R831" s="1">
        <f t="shared" si="73"/>
        <v>840</v>
      </c>
      <c r="S831" s="1">
        <f t="shared" si="74"/>
        <v>4760</v>
      </c>
      <c r="T831" s="1">
        <v>0.48</v>
      </c>
      <c r="U831" s="1">
        <f t="shared" si="75"/>
        <v>2284.7999999999997</v>
      </c>
      <c r="V831" s="1">
        <f t="shared" si="76"/>
        <v>2475.2000000000003</v>
      </c>
      <c r="W831" s="4">
        <f t="shared" si="77"/>
        <v>0.52</v>
      </c>
      <c r="X831" s="1" t="s">
        <v>65</v>
      </c>
      <c r="Y831" s="1" t="s">
        <v>40</v>
      </c>
      <c r="Z831" s="1" t="s">
        <v>22</v>
      </c>
      <c r="AA831" s="1"/>
      <c r="AB831" s="1"/>
      <c r="AC831" s="9" t="s">
        <v>93</v>
      </c>
    </row>
    <row r="832" spans="1:29">
      <c r="A832" s="11" t="s">
        <v>1503</v>
      </c>
      <c r="B832" s="2">
        <v>45906</v>
      </c>
      <c r="C832" s="1">
        <v>2025</v>
      </c>
      <c r="D832" s="1" t="s">
        <v>1483</v>
      </c>
      <c r="E832" s="1" t="s">
        <v>1199</v>
      </c>
      <c r="F832" s="1" t="s">
        <v>99</v>
      </c>
      <c r="G832" s="1" t="s">
        <v>1504</v>
      </c>
      <c r="H832" s="1" t="s">
        <v>89</v>
      </c>
      <c r="I832" s="1" t="s">
        <v>54</v>
      </c>
      <c r="J832" s="1" t="s">
        <v>55</v>
      </c>
      <c r="K832" s="1" t="s">
        <v>36</v>
      </c>
      <c r="L832" s="1" t="s">
        <v>96</v>
      </c>
      <c r="M832" s="1" t="s">
        <v>436</v>
      </c>
      <c r="N832" s="1">
        <v>1</v>
      </c>
      <c r="O832" s="1">
        <v>360</v>
      </c>
      <c r="P832" s="1">
        <f t="shared" si="72"/>
        <v>360</v>
      </c>
      <c r="Q832" s="1">
        <v>0</v>
      </c>
      <c r="R832" s="1">
        <f t="shared" si="73"/>
        <v>0</v>
      </c>
      <c r="S832" s="1">
        <f t="shared" si="74"/>
        <v>360</v>
      </c>
      <c r="T832" s="1">
        <v>0.62</v>
      </c>
      <c r="U832" s="1">
        <f t="shared" si="75"/>
        <v>223.2</v>
      </c>
      <c r="V832" s="1">
        <f t="shared" si="76"/>
        <v>136.80000000000001</v>
      </c>
      <c r="W832" s="4">
        <f t="shared" si="77"/>
        <v>0.38</v>
      </c>
      <c r="X832" s="1" t="s">
        <v>65</v>
      </c>
      <c r="Y832" s="1" t="s">
        <v>81</v>
      </c>
      <c r="Z832" s="1" t="s">
        <v>41</v>
      </c>
      <c r="AA832" s="2">
        <v>45911</v>
      </c>
      <c r="AB832" s="1">
        <v>4</v>
      </c>
      <c r="AC832" s="9" t="s">
        <v>42</v>
      </c>
    </row>
    <row r="833" spans="1:29">
      <c r="A833" s="11" t="s">
        <v>1505</v>
      </c>
      <c r="B833" s="2">
        <v>45906</v>
      </c>
      <c r="C833" s="1">
        <v>2025</v>
      </c>
      <c r="D833" s="1" t="s">
        <v>1483</v>
      </c>
      <c r="E833" s="1" t="s">
        <v>1199</v>
      </c>
      <c r="F833" s="1" t="s">
        <v>99</v>
      </c>
      <c r="G833" s="1" t="s">
        <v>719</v>
      </c>
      <c r="H833" s="1" t="s">
        <v>33</v>
      </c>
      <c r="I833" s="1" t="s">
        <v>359</v>
      </c>
      <c r="J833" s="1" t="s">
        <v>251</v>
      </c>
      <c r="K833" s="1" t="s">
        <v>36</v>
      </c>
      <c r="L833" s="1" t="s">
        <v>112</v>
      </c>
      <c r="M833" s="1" t="s">
        <v>340</v>
      </c>
      <c r="N833" s="1">
        <v>5</v>
      </c>
      <c r="O833" s="1">
        <v>58030</v>
      </c>
      <c r="P833" s="1">
        <f t="shared" si="72"/>
        <v>290150</v>
      </c>
      <c r="Q833" s="1">
        <v>0</v>
      </c>
      <c r="R833" s="1">
        <f t="shared" si="73"/>
        <v>0</v>
      </c>
      <c r="S833" s="1">
        <f t="shared" si="74"/>
        <v>290150</v>
      </c>
      <c r="T833" s="1">
        <v>0.57999999999999996</v>
      </c>
      <c r="U833" s="1">
        <f t="shared" si="75"/>
        <v>168287</v>
      </c>
      <c r="V833" s="1">
        <f t="shared" si="76"/>
        <v>121863</v>
      </c>
      <c r="W833" s="4">
        <f t="shared" si="77"/>
        <v>0.42</v>
      </c>
      <c r="X833" s="1" t="s">
        <v>56</v>
      </c>
      <c r="Y833" s="1" t="s">
        <v>40</v>
      </c>
      <c r="Z833" s="1" t="s">
        <v>41</v>
      </c>
      <c r="AA833" s="2">
        <v>45913</v>
      </c>
      <c r="AB833" s="1">
        <v>4</v>
      </c>
      <c r="AC833" s="9" t="s">
        <v>42</v>
      </c>
    </row>
    <row r="834" spans="1:29">
      <c r="A834" s="11" t="s">
        <v>1506</v>
      </c>
      <c r="B834" s="2">
        <v>45907</v>
      </c>
      <c r="C834" s="1">
        <v>2025</v>
      </c>
      <c r="D834" s="1" t="s">
        <v>1483</v>
      </c>
      <c r="E834" s="1" t="s">
        <v>1199</v>
      </c>
      <c r="F834" s="1" t="s">
        <v>126</v>
      </c>
      <c r="G834" s="1" t="s">
        <v>1221</v>
      </c>
      <c r="H834" s="1" t="s">
        <v>33</v>
      </c>
      <c r="I834" s="1" t="s">
        <v>219</v>
      </c>
      <c r="J834" s="1" t="s">
        <v>220</v>
      </c>
      <c r="K834" s="1" t="s">
        <v>118</v>
      </c>
      <c r="L834" s="1" t="s">
        <v>85</v>
      </c>
      <c r="M834" s="1" t="s">
        <v>383</v>
      </c>
      <c r="N834" s="1">
        <v>2</v>
      </c>
      <c r="O834" s="1">
        <v>5230</v>
      </c>
      <c r="P834" s="1">
        <f t="shared" si="72"/>
        <v>10460</v>
      </c>
      <c r="Q834" s="1">
        <v>0</v>
      </c>
      <c r="R834" s="1">
        <f t="shared" si="73"/>
        <v>0</v>
      </c>
      <c r="S834" s="1">
        <f t="shared" si="74"/>
        <v>10460</v>
      </c>
      <c r="T834" s="1">
        <v>0.5</v>
      </c>
      <c r="U834" s="1">
        <f t="shared" si="75"/>
        <v>5230</v>
      </c>
      <c r="V834" s="1">
        <f t="shared" si="76"/>
        <v>5230</v>
      </c>
      <c r="W834" s="4">
        <f t="shared" si="77"/>
        <v>0.5</v>
      </c>
      <c r="X834" s="1" t="s">
        <v>104</v>
      </c>
      <c r="Y834" s="1" t="s">
        <v>81</v>
      </c>
      <c r="Z834" s="1" t="s">
        <v>41</v>
      </c>
      <c r="AA834" s="2">
        <v>45912</v>
      </c>
      <c r="AB834" s="1">
        <v>4</v>
      </c>
      <c r="AC834" s="9" t="s">
        <v>42</v>
      </c>
    </row>
    <row r="835" spans="1:29">
      <c r="A835" s="11" t="s">
        <v>1507</v>
      </c>
      <c r="B835" s="2">
        <v>45908</v>
      </c>
      <c r="C835" s="1">
        <v>2025</v>
      </c>
      <c r="D835" s="1" t="s">
        <v>1483</v>
      </c>
      <c r="E835" s="1" t="s">
        <v>1199</v>
      </c>
      <c r="F835" s="1" t="s">
        <v>142</v>
      </c>
      <c r="G835" s="1" t="s">
        <v>656</v>
      </c>
      <c r="H835" s="1" t="s">
        <v>33</v>
      </c>
      <c r="I835" s="1" t="s">
        <v>301</v>
      </c>
      <c r="J835" s="1" t="s">
        <v>129</v>
      </c>
      <c r="K835" s="1" t="s">
        <v>130</v>
      </c>
      <c r="L835" s="1" t="s">
        <v>150</v>
      </c>
      <c r="M835" s="1" t="s">
        <v>229</v>
      </c>
      <c r="N835" s="1">
        <v>1</v>
      </c>
      <c r="O835" s="1">
        <v>9760</v>
      </c>
      <c r="P835" s="1">
        <f t="shared" ref="P835:P898" si="78">PRODUCT(N835,O835)</f>
        <v>9760</v>
      </c>
      <c r="Q835" s="1">
        <v>5</v>
      </c>
      <c r="R835" s="1">
        <f t="shared" ref="R835:R898" si="79">P835*(Q835/100)</f>
        <v>488</v>
      </c>
      <c r="S835" s="1">
        <f t="shared" ref="S835:S898" si="80">P835-R835</f>
        <v>9272</v>
      </c>
      <c r="T835" s="1">
        <v>0.52</v>
      </c>
      <c r="U835" s="1">
        <f t="shared" ref="U835:U898" si="81">S835*T835</f>
        <v>4821.4400000000005</v>
      </c>
      <c r="V835" s="1">
        <f t="shared" ref="V835:V898" si="82">S835-U835</f>
        <v>4450.5599999999995</v>
      </c>
      <c r="W835" s="4">
        <f t="shared" ref="W835:W898" si="83">(V835/S835)</f>
        <v>0.47999999999999993</v>
      </c>
      <c r="X835" s="1" t="s">
        <v>56</v>
      </c>
      <c r="Y835" s="1" t="s">
        <v>40</v>
      </c>
      <c r="Z835" s="1" t="s">
        <v>41</v>
      </c>
      <c r="AA835" s="2">
        <v>45909</v>
      </c>
      <c r="AB835" s="1">
        <v>4</v>
      </c>
      <c r="AC835" s="9" t="s">
        <v>42</v>
      </c>
    </row>
    <row r="836" spans="1:29">
      <c r="A836" s="11" t="s">
        <v>1508</v>
      </c>
      <c r="B836" s="2">
        <v>45908</v>
      </c>
      <c r="C836" s="1">
        <v>2025</v>
      </c>
      <c r="D836" s="1" t="s">
        <v>1483</v>
      </c>
      <c r="E836" s="1" t="s">
        <v>1199</v>
      </c>
      <c r="F836" s="1" t="s">
        <v>142</v>
      </c>
      <c r="G836" s="1" t="s">
        <v>304</v>
      </c>
      <c r="H836" s="1" t="s">
        <v>89</v>
      </c>
      <c r="I836" s="1" t="s">
        <v>154</v>
      </c>
      <c r="J836" s="1" t="s">
        <v>155</v>
      </c>
      <c r="K836" s="1" t="s">
        <v>48</v>
      </c>
      <c r="L836" s="1" t="s">
        <v>179</v>
      </c>
      <c r="M836" s="1" t="s">
        <v>463</v>
      </c>
      <c r="N836" s="1">
        <v>3</v>
      </c>
      <c r="O836" s="1">
        <v>8460</v>
      </c>
      <c r="P836" s="1">
        <f t="shared" si="78"/>
        <v>25380</v>
      </c>
      <c r="Q836" s="1">
        <v>0</v>
      </c>
      <c r="R836" s="1">
        <f t="shared" si="79"/>
        <v>0</v>
      </c>
      <c r="S836" s="1">
        <f t="shared" si="80"/>
        <v>25380</v>
      </c>
      <c r="T836" s="1">
        <v>0.48</v>
      </c>
      <c r="U836" s="1">
        <f t="shared" si="81"/>
        <v>12182.4</v>
      </c>
      <c r="V836" s="1">
        <f t="shared" si="82"/>
        <v>13197.6</v>
      </c>
      <c r="W836" s="4">
        <f t="shared" si="83"/>
        <v>0.52</v>
      </c>
      <c r="X836" s="1" t="s">
        <v>50</v>
      </c>
      <c r="Y836" s="1" t="s">
        <v>72</v>
      </c>
      <c r="Z836" s="1" t="s">
        <v>41</v>
      </c>
      <c r="AA836" s="2">
        <v>45912</v>
      </c>
      <c r="AB836" s="1">
        <v>5</v>
      </c>
      <c r="AC836" s="9" t="s">
        <v>42</v>
      </c>
    </row>
    <row r="837" spans="1:29">
      <c r="A837" s="11" t="s">
        <v>1509</v>
      </c>
      <c r="B837" s="2">
        <v>45908</v>
      </c>
      <c r="C837" s="1">
        <v>2025</v>
      </c>
      <c r="D837" s="1" t="s">
        <v>1483</v>
      </c>
      <c r="E837" s="1" t="s">
        <v>1199</v>
      </c>
      <c r="F837" s="1" t="s">
        <v>142</v>
      </c>
      <c r="G837" s="1" t="s">
        <v>212</v>
      </c>
      <c r="H837" s="1" t="s">
        <v>89</v>
      </c>
      <c r="I837" s="1" t="s">
        <v>163</v>
      </c>
      <c r="J837" s="1" t="s">
        <v>164</v>
      </c>
      <c r="K837" s="1" t="s">
        <v>130</v>
      </c>
      <c r="L837" s="1" t="s">
        <v>179</v>
      </c>
      <c r="M837" s="1" t="s">
        <v>180</v>
      </c>
      <c r="N837" s="1">
        <v>1</v>
      </c>
      <c r="O837" s="1">
        <v>2390</v>
      </c>
      <c r="P837" s="1">
        <f t="shared" si="78"/>
        <v>2390</v>
      </c>
      <c r="Q837" s="1">
        <v>0</v>
      </c>
      <c r="R837" s="1">
        <f t="shared" si="79"/>
        <v>0</v>
      </c>
      <c r="S837" s="1">
        <f t="shared" si="80"/>
        <v>2390</v>
      </c>
      <c r="T837" s="1">
        <v>0.48</v>
      </c>
      <c r="U837" s="1">
        <f t="shared" si="81"/>
        <v>1147.2</v>
      </c>
      <c r="V837" s="1">
        <f t="shared" si="82"/>
        <v>1242.8</v>
      </c>
      <c r="W837" s="4">
        <f t="shared" si="83"/>
        <v>0.52</v>
      </c>
      <c r="X837" s="1" t="s">
        <v>65</v>
      </c>
      <c r="Y837" s="1" t="s">
        <v>57</v>
      </c>
      <c r="Z837" s="1" t="s">
        <v>41</v>
      </c>
      <c r="AA837" s="2">
        <v>45915</v>
      </c>
      <c r="AB837" s="1">
        <v>4</v>
      </c>
      <c r="AC837" s="9" t="s">
        <v>42</v>
      </c>
    </row>
    <row r="838" spans="1:29">
      <c r="A838" s="11" t="s">
        <v>1510</v>
      </c>
      <c r="B838" s="2">
        <v>45908</v>
      </c>
      <c r="C838" s="1">
        <v>2025</v>
      </c>
      <c r="D838" s="1" t="s">
        <v>1483</v>
      </c>
      <c r="E838" s="1" t="s">
        <v>1199</v>
      </c>
      <c r="F838" s="1" t="s">
        <v>142</v>
      </c>
      <c r="G838" s="1" t="s">
        <v>322</v>
      </c>
      <c r="H838" s="1" t="s">
        <v>89</v>
      </c>
      <c r="I838" s="1" t="s">
        <v>169</v>
      </c>
      <c r="J838" s="1" t="s">
        <v>170</v>
      </c>
      <c r="K838" s="1" t="s">
        <v>130</v>
      </c>
      <c r="L838" s="1" t="s">
        <v>79</v>
      </c>
      <c r="M838" s="1" t="s">
        <v>184</v>
      </c>
      <c r="N838" s="1">
        <v>3</v>
      </c>
      <c r="O838" s="1">
        <v>3180</v>
      </c>
      <c r="P838" s="1">
        <f t="shared" si="78"/>
        <v>9540</v>
      </c>
      <c r="Q838" s="1">
        <v>25</v>
      </c>
      <c r="R838" s="1">
        <f t="shared" si="79"/>
        <v>2385</v>
      </c>
      <c r="S838" s="1">
        <f t="shared" si="80"/>
        <v>7155</v>
      </c>
      <c r="T838" s="1">
        <v>0.45</v>
      </c>
      <c r="U838" s="1">
        <f t="shared" si="81"/>
        <v>3219.75</v>
      </c>
      <c r="V838" s="1">
        <f t="shared" si="82"/>
        <v>3935.25</v>
      </c>
      <c r="W838" s="4">
        <f t="shared" si="83"/>
        <v>0.55000000000000004</v>
      </c>
      <c r="X838" s="1" t="s">
        <v>92</v>
      </c>
      <c r="Y838" s="1" t="s">
        <v>57</v>
      </c>
      <c r="Z838" s="1" t="s">
        <v>22</v>
      </c>
      <c r="AA838" s="1"/>
      <c r="AB838" s="1"/>
      <c r="AC838" s="9" t="s">
        <v>93</v>
      </c>
    </row>
    <row r="839" spans="1:29">
      <c r="A839" s="11" t="s">
        <v>1511</v>
      </c>
      <c r="B839" s="2">
        <v>45908</v>
      </c>
      <c r="C839" s="1">
        <v>2025</v>
      </c>
      <c r="D839" s="1" t="s">
        <v>1483</v>
      </c>
      <c r="E839" s="1" t="s">
        <v>1199</v>
      </c>
      <c r="F839" s="1" t="s">
        <v>142</v>
      </c>
      <c r="G839" s="1" t="s">
        <v>702</v>
      </c>
      <c r="H839" s="1" t="s">
        <v>89</v>
      </c>
      <c r="I839" s="1" t="s">
        <v>258</v>
      </c>
      <c r="J839" s="1" t="s">
        <v>117</v>
      </c>
      <c r="K839" s="1" t="s">
        <v>118</v>
      </c>
      <c r="L839" s="1" t="s">
        <v>112</v>
      </c>
      <c r="M839" s="1" t="s">
        <v>450</v>
      </c>
      <c r="N839" s="1">
        <v>2</v>
      </c>
      <c r="O839" s="1">
        <v>80760</v>
      </c>
      <c r="P839" s="1">
        <f t="shared" si="78"/>
        <v>161520</v>
      </c>
      <c r="Q839" s="1">
        <v>5</v>
      </c>
      <c r="R839" s="1">
        <f t="shared" si="79"/>
        <v>8076</v>
      </c>
      <c r="S839" s="1">
        <f t="shared" si="80"/>
        <v>153444</v>
      </c>
      <c r="T839" s="1">
        <v>0.57999999999999996</v>
      </c>
      <c r="U839" s="1">
        <f t="shared" si="81"/>
        <v>88997.51999999999</v>
      </c>
      <c r="V839" s="1">
        <f t="shared" si="82"/>
        <v>64446.48000000001</v>
      </c>
      <c r="W839" s="4">
        <f t="shared" si="83"/>
        <v>0.4200000000000001</v>
      </c>
      <c r="X839" s="1" t="s">
        <v>104</v>
      </c>
      <c r="Y839" s="1" t="s">
        <v>81</v>
      </c>
      <c r="Z839" s="1" t="s">
        <v>51</v>
      </c>
      <c r="AA839" s="2">
        <v>45911</v>
      </c>
      <c r="AB839" s="1"/>
      <c r="AC839" s="9" t="s">
        <v>42</v>
      </c>
    </row>
    <row r="840" spans="1:29">
      <c r="A840" s="11" t="s">
        <v>1512</v>
      </c>
      <c r="B840" s="2">
        <v>45908</v>
      </c>
      <c r="C840" s="1">
        <v>2025</v>
      </c>
      <c r="D840" s="1" t="s">
        <v>1483</v>
      </c>
      <c r="E840" s="1" t="s">
        <v>1199</v>
      </c>
      <c r="F840" s="1" t="s">
        <v>142</v>
      </c>
      <c r="G840" s="1" t="s">
        <v>226</v>
      </c>
      <c r="H840" s="1" t="s">
        <v>33</v>
      </c>
      <c r="I840" s="1" t="s">
        <v>227</v>
      </c>
      <c r="J840" s="1" t="s">
        <v>228</v>
      </c>
      <c r="K840" s="1" t="s">
        <v>78</v>
      </c>
      <c r="L840" s="1" t="s">
        <v>85</v>
      </c>
      <c r="M840" s="1" t="s">
        <v>274</v>
      </c>
      <c r="N840" s="1">
        <v>4</v>
      </c>
      <c r="O840" s="1">
        <v>980</v>
      </c>
      <c r="P840" s="1">
        <f t="shared" si="78"/>
        <v>3920</v>
      </c>
      <c r="Q840" s="1">
        <v>0</v>
      </c>
      <c r="R840" s="1">
        <f t="shared" si="79"/>
        <v>0</v>
      </c>
      <c r="S840" s="1">
        <f t="shared" si="80"/>
        <v>3920</v>
      </c>
      <c r="T840" s="1">
        <v>0.5</v>
      </c>
      <c r="U840" s="1">
        <f t="shared" si="81"/>
        <v>1960</v>
      </c>
      <c r="V840" s="1">
        <f t="shared" si="82"/>
        <v>1960</v>
      </c>
      <c r="W840" s="4">
        <f t="shared" si="83"/>
        <v>0.5</v>
      </c>
      <c r="X840" s="1" t="s">
        <v>65</v>
      </c>
      <c r="Y840" s="1" t="s">
        <v>81</v>
      </c>
      <c r="Z840" s="1" t="s">
        <v>51</v>
      </c>
      <c r="AA840" s="2">
        <v>45915</v>
      </c>
      <c r="AB840" s="1"/>
      <c r="AC840" s="9" t="s">
        <v>42</v>
      </c>
    </row>
    <row r="841" spans="1:29">
      <c r="A841" s="11" t="s">
        <v>1513</v>
      </c>
      <c r="B841" s="2">
        <v>45908</v>
      </c>
      <c r="C841" s="1">
        <v>2025</v>
      </c>
      <c r="D841" s="1" t="s">
        <v>1483</v>
      </c>
      <c r="E841" s="1" t="s">
        <v>1199</v>
      </c>
      <c r="F841" s="1" t="s">
        <v>142</v>
      </c>
      <c r="G841" s="1" t="s">
        <v>1514</v>
      </c>
      <c r="H841" s="1" t="s">
        <v>33</v>
      </c>
      <c r="I841" s="1" t="s">
        <v>116</v>
      </c>
      <c r="J841" s="1" t="s">
        <v>117</v>
      </c>
      <c r="K841" s="1" t="s">
        <v>118</v>
      </c>
      <c r="L841" s="1" t="s">
        <v>96</v>
      </c>
      <c r="M841" s="1" t="s">
        <v>119</v>
      </c>
      <c r="N841" s="1">
        <v>5</v>
      </c>
      <c r="O841" s="1">
        <v>420</v>
      </c>
      <c r="P841" s="1">
        <f t="shared" si="78"/>
        <v>2100</v>
      </c>
      <c r="Q841" s="1">
        <v>0</v>
      </c>
      <c r="R841" s="1">
        <f t="shared" si="79"/>
        <v>0</v>
      </c>
      <c r="S841" s="1">
        <f t="shared" si="80"/>
        <v>2100</v>
      </c>
      <c r="T841" s="1">
        <v>0.62</v>
      </c>
      <c r="U841" s="1">
        <f t="shared" si="81"/>
        <v>1302</v>
      </c>
      <c r="V841" s="1">
        <f t="shared" si="82"/>
        <v>798</v>
      </c>
      <c r="W841" s="4">
        <f t="shared" si="83"/>
        <v>0.38</v>
      </c>
      <c r="X841" s="1" t="s">
        <v>92</v>
      </c>
      <c r="Y841" s="1" t="s">
        <v>57</v>
      </c>
      <c r="Z841" s="1" t="s">
        <v>120</v>
      </c>
      <c r="AA841" s="1"/>
      <c r="AB841" s="1"/>
      <c r="AC841" s="9" t="s">
        <v>42</v>
      </c>
    </row>
    <row r="842" spans="1:29">
      <c r="A842" s="11" t="s">
        <v>1515</v>
      </c>
      <c r="B842" s="2">
        <v>45909</v>
      </c>
      <c r="C842" s="1">
        <v>2025</v>
      </c>
      <c r="D842" s="1" t="s">
        <v>1483</v>
      </c>
      <c r="E842" s="1" t="s">
        <v>1199</v>
      </c>
      <c r="F842" s="1" t="s">
        <v>167</v>
      </c>
      <c r="G842" s="1" t="s">
        <v>111</v>
      </c>
      <c r="H842" s="1" t="s">
        <v>89</v>
      </c>
      <c r="I842" s="1" t="s">
        <v>54</v>
      </c>
      <c r="J842" s="1" t="s">
        <v>55</v>
      </c>
      <c r="K842" s="1" t="s">
        <v>36</v>
      </c>
      <c r="L842" s="1" t="s">
        <v>150</v>
      </c>
      <c r="M842" s="1" t="s">
        <v>402</v>
      </c>
      <c r="N842" s="1">
        <v>4</v>
      </c>
      <c r="O842" s="1">
        <v>5090</v>
      </c>
      <c r="P842" s="1">
        <f t="shared" si="78"/>
        <v>20360</v>
      </c>
      <c r="Q842" s="1">
        <v>5</v>
      </c>
      <c r="R842" s="1">
        <f t="shared" si="79"/>
        <v>1018</v>
      </c>
      <c r="S842" s="1">
        <f t="shared" si="80"/>
        <v>19342</v>
      </c>
      <c r="T842" s="1">
        <v>0.52</v>
      </c>
      <c r="U842" s="1">
        <f t="shared" si="81"/>
        <v>10057.84</v>
      </c>
      <c r="V842" s="1">
        <f t="shared" si="82"/>
        <v>9284.16</v>
      </c>
      <c r="W842" s="4">
        <f t="shared" si="83"/>
        <v>0.48</v>
      </c>
      <c r="X842" s="1" t="s">
        <v>147</v>
      </c>
      <c r="Y842" s="1" t="s">
        <v>81</v>
      </c>
      <c r="Z842" s="1" t="s">
        <v>41</v>
      </c>
      <c r="AA842" s="2">
        <v>45910</v>
      </c>
      <c r="AB842" s="1">
        <v>5</v>
      </c>
      <c r="AC842" s="9" t="s">
        <v>42</v>
      </c>
    </row>
    <row r="843" spans="1:29">
      <c r="A843" s="11" t="s">
        <v>1516</v>
      </c>
      <c r="B843" s="2">
        <v>45909</v>
      </c>
      <c r="C843" s="1">
        <v>2025</v>
      </c>
      <c r="D843" s="1" t="s">
        <v>1483</v>
      </c>
      <c r="E843" s="1" t="s">
        <v>1199</v>
      </c>
      <c r="F843" s="1" t="s">
        <v>167</v>
      </c>
      <c r="G843" s="1" t="s">
        <v>503</v>
      </c>
      <c r="H843" s="1" t="s">
        <v>89</v>
      </c>
      <c r="I843" s="1" t="s">
        <v>84</v>
      </c>
      <c r="J843" s="1" t="s">
        <v>47</v>
      </c>
      <c r="K843" s="1" t="s">
        <v>48</v>
      </c>
      <c r="L843" s="1" t="s">
        <v>96</v>
      </c>
      <c r="M843" s="1" t="s">
        <v>504</v>
      </c>
      <c r="N843" s="1">
        <v>2</v>
      </c>
      <c r="O843" s="1">
        <v>270</v>
      </c>
      <c r="P843" s="1">
        <f t="shared" si="78"/>
        <v>540</v>
      </c>
      <c r="Q843" s="1">
        <v>5</v>
      </c>
      <c r="R843" s="1">
        <f t="shared" si="79"/>
        <v>27</v>
      </c>
      <c r="S843" s="1">
        <f t="shared" si="80"/>
        <v>513</v>
      </c>
      <c r="T843" s="1">
        <v>0.62</v>
      </c>
      <c r="U843" s="1">
        <f t="shared" si="81"/>
        <v>318.06</v>
      </c>
      <c r="V843" s="1">
        <f t="shared" si="82"/>
        <v>194.94</v>
      </c>
      <c r="W843" s="4">
        <f t="shared" si="83"/>
        <v>0.38</v>
      </c>
      <c r="X843" s="1" t="s">
        <v>104</v>
      </c>
      <c r="Y843" s="1" t="s">
        <v>72</v>
      </c>
      <c r="Z843" s="1" t="s">
        <v>41</v>
      </c>
      <c r="AA843" s="2">
        <v>45913</v>
      </c>
      <c r="AB843" s="1">
        <v>3</v>
      </c>
      <c r="AC843" s="9" t="s">
        <v>42</v>
      </c>
    </row>
    <row r="844" spans="1:29">
      <c r="A844" s="11" t="s">
        <v>1517</v>
      </c>
      <c r="B844" s="2">
        <v>45909</v>
      </c>
      <c r="C844" s="1">
        <v>2025</v>
      </c>
      <c r="D844" s="1" t="s">
        <v>1483</v>
      </c>
      <c r="E844" s="1" t="s">
        <v>1199</v>
      </c>
      <c r="F844" s="1" t="s">
        <v>167</v>
      </c>
      <c r="G844" s="1" t="s">
        <v>470</v>
      </c>
      <c r="H844" s="1" t="s">
        <v>33</v>
      </c>
      <c r="I844" s="1" t="s">
        <v>371</v>
      </c>
      <c r="J844" s="1" t="s">
        <v>265</v>
      </c>
      <c r="K844" s="1" t="s">
        <v>78</v>
      </c>
      <c r="L844" s="1" t="s">
        <v>37</v>
      </c>
      <c r="M844" s="1" t="s">
        <v>124</v>
      </c>
      <c r="N844" s="1">
        <v>3</v>
      </c>
      <c r="O844" s="1">
        <v>3530</v>
      </c>
      <c r="P844" s="1">
        <f t="shared" si="78"/>
        <v>10590</v>
      </c>
      <c r="Q844" s="1">
        <v>15</v>
      </c>
      <c r="R844" s="1">
        <f t="shared" si="79"/>
        <v>1588.5</v>
      </c>
      <c r="S844" s="1">
        <f t="shared" si="80"/>
        <v>9001.5</v>
      </c>
      <c r="T844" s="1">
        <v>0.47</v>
      </c>
      <c r="U844" s="1">
        <f t="shared" si="81"/>
        <v>4230.7049999999999</v>
      </c>
      <c r="V844" s="1">
        <f t="shared" si="82"/>
        <v>4770.7950000000001</v>
      </c>
      <c r="W844" s="4">
        <f t="shared" si="83"/>
        <v>0.53</v>
      </c>
      <c r="X844" s="1" t="s">
        <v>104</v>
      </c>
      <c r="Y844" s="1" t="s">
        <v>81</v>
      </c>
      <c r="Z844" s="1" t="s">
        <v>22</v>
      </c>
      <c r="AA844" s="1"/>
      <c r="AB844" s="1"/>
      <c r="AC844" s="9" t="s">
        <v>93</v>
      </c>
    </row>
    <row r="845" spans="1:29">
      <c r="A845" s="11" t="s">
        <v>1518</v>
      </c>
      <c r="B845" s="2">
        <v>45909</v>
      </c>
      <c r="C845" s="1">
        <v>2025</v>
      </c>
      <c r="D845" s="1" t="s">
        <v>1483</v>
      </c>
      <c r="E845" s="1" t="s">
        <v>1199</v>
      </c>
      <c r="F845" s="1" t="s">
        <v>167</v>
      </c>
      <c r="G845" s="1" t="s">
        <v>579</v>
      </c>
      <c r="H845" s="1" t="s">
        <v>33</v>
      </c>
      <c r="I845" s="1" t="s">
        <v>455</v>
      </c>
      <c r="J845" s="1" t="s">
        <v>102</v>
      </c>
      <c r="K845" s="1" t="s">
        <v>36</v>
      </c>
      <c r="L845" s="1" t="s">
        <v>150</v>
      </c>
      <c r="M845" s="1" t="s">
        <v>229</v>
      </c>
      <c r="N845" s="1">
        <v>1</v>
      </c>
      <c r="O845" s="1">
        <v>4180</v>
      </c>
      <c r="P845" s="1">
        <f t="shared" si="78"/>
        <v>4180</v>
      </c>
      <c r="Q845" s="1">
        <v>10</v>
      </c>
      <c r="R845" s="1">
        <f t="shared" si="79"/>
        <v>418</v>
      </c>
      <c r="S845" s="1">
        <f t="shared" si="80"/>
        <v>3762</v>
      </c>
      <c r="T845" s="1">
        <v>0.52</v>
      </c>
      <c r="U845" s="1">
        <f t="shared" si="81"/>
        <v>1956.24</v>
      </c>
      <c r="V845" s="1">
        <f t="shared" si="82"/>
        <v>1805.76</v>
      </c>
      <c r="W845" s="4">
        <f t="shared" si="83"/>
        <v>0.48</v>
      </c>
      <c r="X845" s="1" t="s">
        <v>65</v>
      </c>
      <c r="Y845" s="1" t="s">
        <v>40</v>
      </c>
      <c r="Z845" s="1" t="s">
        <v>51</v>
      </c>
      <c r="AA845" s="2">
        <v>45910</v>
      </c>
      <c r="AB845" s="1"/>
      <c r="AC845" s="9" t="s">
        <v>42</v>
      </c>
    </row>
    <row r="846" spans="1:29">
      <c r="A846" s="11" t="s">
        <v>1519</v>
      </c>
      <c r="B846" s="2">
        <v>45910</v>
      </c>
      <c r="C846" s="1">
        <v>2025</v>
      </c>
      <c r="D846" s="1" t="s">
        <v>1483</v>
      </c>
      <c r="E846" s="1" t="s">
        <v>1199</v>
      </c>
      <c r="F846" s="1" t="s">
        <v>31</v>
      </c>
      <c r="G846" s="1" t="s">
        <v>1076</v>
      </c>
      <c r="H846" s="1" t="s">
        <v>33</v>
      </c>
      <c r="I846" s="1" t="s">
        <v>54</v>
      </c>
      <c r="J846" s="1" t="s">
        <v>55</v>
      </c>
      <c r="K846" s="1" t="s">
        <v>36</v>
      </c>
      <c r="L846" s="1" t="s">
        <v>112</v>
      </c>
      <c r="M846" s="1" t="s">
        <v>221</v>
      </c>
      <c r="N846" s="1">
        <v>4</v>
      </c>
      <c r="O846" s="1">
        <v>40120</v>
      </c>
      <c r="P846" s="1">
        <f t="shared" si="78"/>
        <v>160480</v>
      </c>
      <c r="Q846" s="1">
        <v>20</v>
      </c>
      <c r="R846" s="1">
        <f t="shared" si="79"/>
        <v>32096</v>
      </c>
      <c r="S846" s="1">
        <f t="shared" si="80"/>
        <v>128384</v>
      </c>
      <c r="T846" s="1">
        <v>0.57999999999999996</v>
      </c>
      <c r="U846" s="1">
        <f t="shared" si="81"/>
        <v>74462.720000000001</v>
      </c>
      <c r="V846" s="1">
        <f t="shared" si="82"/>
        <v>53921.279999999999</v>
      </c>
      <c r="W846" s="4">
        <f t="shared" si="83"/>
        <v>0.42</v>
      </c>
      <c r="X846" s="1" t="s">
        <v>65</v>
      </c>
      <c r="Y846" s="1" t="s">
        <v>81</v>
      </c>
      <c r="Z846" s="1" t="s">
        <v>41</v>
      </c>
      <c r="AA846" s="2">
        <v>45917</v>
      </c>
      <c r="AB846" s="1">
        <v>5</v>
      </c>
      <c r="AC846" s="9" t="s">
        <v>42</v>
      </c>
    </row>
    <row r="847" spans="1:29">
      <c r="A847" s="11" t="s">
        <v>1520</v>
      </c>
      <c r="B847" s="2">
        <v>45910</v>
      </c>
      <c r="C847" s="1">
        <v>2025</v>
      </c>
      <c r="D847" s="1" t="s">
        <v>1483</v>
      </c>
      <c r="E847" s="1" t="s">
        <v>1199</v>
      </c>
      <c r="F847" s="1" t="s">
        <v>31</v>
      </c>
      <c r="G847" s="1" t="s">
        <v>522</v>
      </c>
      <c r="H847" s="1" t="s">
        <v>33</v>
      </c>
      <c r="I847" s="1" t="s">
        <v>194</v>
      </c>
      <c r="J847" s="1" t="s">
        <v>108</v>
      </c>
      <c r="K847" s="1" t="s">
        <v>62</v>
      </c>
      <c r="L847" s="1" t="s">
        <v>37</v>
      </c>
      <c r="M847" s="1" t="s">
        <v>124</v>
      </c>
      <c r="N847" s="1">
        <v>1</v>
      </c>
      <c r="O847" s="1">
        <v>5880</v>
      </c>
      <c r="P847" s="1">
        <f t="shared" si="78"/>
        <v>5880</v>
      </c>
      <c r="Q847" s="1">
        <v>20</v>
      </c>
      <c r="R847" s="1">
        <f t="shared" si="79"/>
        <v>1176</v>
      </c>
      <c r="S847" s="1">
        <f t="shared" si="80"/>
        <v>4704</v>
      </c>
      <c r="T847" s="1">
        <v>0.47</v>
      </c>
      <c r="U847" s="1">
        <f t="shared" si="81"/>
        <v>2210.8799999999997</v>
      </c>
      <c r="V847" s="1">
        <f t="shared" si="82"/>
        <v>2493.1200000000003</v>
      </c>
      <c r="W847" s="4">
        <f t="shared" si="83"/>
        <v>0.53</v>
      </c>
      <c r="X847" s="1" t="s">
        <v>50</v>
      </c>
      <c r="Y847" s="1" t="s">
        <v>81</v>
      </c>
      <c r="Z847" s="1" t="s">
        <v>22</v>
      </c>
      <c r="AA847" s="1"/>
      <c r="AB847" s="1"/>
      <c r="AC847" s="9" t="s">
        <v>93</v>
      </c>
    </row>
    <row r="848" spans="1:29">
      <c r="A848" s="11" t="s">
        <v>1521</v>
      </c>
      <c r="B848" s="2">
        <v>45911</v>
      </c>
      <c r="C848" s="1">
        <v>2025</v>
      </c>
      <c r="D848" s="1" t="s">
        <v>1483</v>
      </c>
      <c r="E848" s="1" t="s">
        <v>1199</v>
      </c>
      <c r="F848" s="1" t="s">
        <v>44</v>
      </c>
      <c r="G848" s="1" t="s">
        <v>1522</v>
      </c>
      <c r="H848" s="1" t="s">
        <v>33</v>
      </c>
      <c r="I848" s="1" t="s">
        <v>183</v>
      </c>
      <c r="J848" s="1" t="s">
        <v>55</v>
      </c>
      <c r="K848" s="1" t="s">
        <v>36</v>
      </c>
      <c r="L848" s="1" t="s">
        <v>37</v>
      </c>
      <c r="M848" s="1" t="s">
        <v>458</v>
      </c>
      <c r="N848" s="1">
        <v>3</v>
      </c>
      <c r="O848" s="1">
        <v>5840</v>
      </c>
      <c r="P848" s="1">
        <f t="shared" si="78"/>
        <v>17520</v>
      </c>
      <c r="Q848" s="1">
        <v>10</v>
      </c>
      <c r="R848" s="1">
        <f t="shared" si="79"/>
        <v>1752</v>
      </c>
      <c r="S848" s="1">
        <f t="shared" si="80"/>
        <v>15768</v>
      </c>
      <c r="T848" s="1">
        <v>0.47</v>
      </c>
      <c r="U848" s="1">
        <f t="shared" si="81"/>
        <v>7410.9599999999991</v>
      </c>
      <c r="V848" s="1">
        <f t="shared" si="82"/>
        <v>8357.0400000000009</v>
      </c>
      <c r="W848" s="4">
        <f t="shared" si="83"/>
        <v>0.53</v>
      </c>
      <c r="X848" s="1" t="s">
        <v>39</v>
      </c>
      <c r="Y848" s="1" t="s">
        <v>81</v>
      </c>
      <c r="Z848" s="1" t="s">
        <v>51</v>
      </c>
      <c r="AA848" s="2">
        <v>45912</v>
      </c>
      <c r="AB848" s="1"/>
      <c r="AC848" s="9" t="s">
        <v>42</v>
      </c>
    </row>
    <row r="849" spans="1:29">
      <c r="A849" s="11" t="s">
        <v>1523</v>
      </c>
      <c r="B849" s="2">
        <v>45911</v>
      </c>
      <c r="C849" s="1">
        <v>2025</v>
      </c>
      <c r="D849" s="1" t="s">
        <v>1483</v>
      </c>
      <c r="E849" s="1" t="s">
        <v>1199</v>
      </c>
      <c r="F849" s="1" t="s">
        <v>44</v>
      </c>
      <c r="G849" s="1" t="s">
        <v>1524</v>
      </c>
      <c r="H849" s="1" t="s">
        <v>33</v>
      </c>
      <c r="I849" s="1" t="s">
        <v>288</v>
      </c>
      <c r="J849" s="1" t="s">
        <v>178</v>
      </c>
      <c r="K849" s="1" t="s">
        <v>48</v>
      </c>
      <c r="L849" s="1" t="s">
        <v>179</v>
      </c>
      <c r="M849" s="1" t="s">
        <v>406</v>
      </c>
      <c r="N849" s="1">
        <v>1</v>
      </c>
      <c r="O849" s="1">
        <v>850</v>
      </c>
      <c r="P849" s="1">
        <f t="shared" si="78"/>
        <v>850</v>
      </c>
      <c r="Q849" s="1">
        <v>15</v>
      </c>
      <c r="R849" s="1">
        <f t="shared" si="79"/>
        <v>127.5</v>
      </c>
      <c r="S849" s="1">
        <f t="shared" si="80"/>
        <v>722.5</v>
      </c>
      <c r="T849" s="1">
        <v>0.48</v>
      </c>
      <c r="U849" s="1">
        <f t="shared" si="81"/>
        <v>346.8</v>
      </c>
      <c r="V849" s="1">
        <f t="shared" si="82"/>
        <v>375.7</v>
      </c>
      <c r="W849" s="4">
        <f t="shared" si="83"/>
        <v>0.52</v>
      </c>
      <c r="X849" s="1" t="s">
        <v>104</v>
      </c>
      <c r="Y849" s="1" t="s">
        <v>81</v>
      </c>
      <c r="Z849" s="1" t="s">
        <v>41</v>
      </c>
      <c r="AA849" s="2">
        <v>45917</v>
      </c>
      <c r="AB849" s="1">
        <v>3</v>
      </c>
      <c r="AC849" s="9" t="s">
        <v>42</v>
      </c>
    </row>
    <row r="850" spans="1:29">
      <c r="A850" s="11" t="s">
        <v>1525</v>
      </c>
      <c r="B850" s="2">
        <v>45911</v>
      </c>
      <c r="C850" s="1">
        <v>2025</v>
      </c>
      <c r="D850" s="1" t="s">
        <v>1483</v>
      </c>
      <c r="E850" s="1" t="s">
        <v>1199</v>
      </c>
      <c r="F850" s="1" t="s">
        <v>44</v>
      </c>
      <c r="G850" s="1" t="s">
        <v>1526</v>
      </c>
      <c r="H850" s="1" t="s">
        <v>89</v>
      </c>
      <c r="I850" s="1" t="s">
        <v>258</v>
      </c>
      <c r="J850" s="1" t="s">
        <v>117</v>
      </c>
      <c r="K850" s="1" t="s">
        <v>118</v>
      </c>
      <c r="L850" s="1" t="s">
        <v>96</v>
      </c>
      <c r="M850" s="1" t="s">
        <v>195</v>
      </c>
      <c r="N850" s="1">
        <v>2</v>
      </c>
      <c r="O850" s="1">
        <v>650</v>
      </c>
      <c r="P850" s="1">
        <f t="shared" si="78"/>
        <v>1300</v>
      </c>
      <c r="Q850" s="1">
        <v>30</v>
      </c>
      <c r="R850" s="1">
        <f t="shared" si="79"/>
        <v>390</v>
      </c>
      <c r="S850" s="1">
        <f t="shared" si="80"/>
        <v>910</v>
      </c>
      <c r="T850" s="1">
        <v>0.62</v>
      </c>
      <c r="U850" s="1">
        <f t="shared" si="81"/>
        <v>564.20000000000005</v>
      </c>
      <c r="V850" s="1">
        <f t="shared" si="82"/>
        <v>345.79999999999995</v>
      </c>
      <c r="W850" s="4">
        <f t="shared" si="83"/>
        <v>0.37999999999999995</v>
      </c>
      <c r="X850" s="1" t="s">
        <v>65</v>
      </c>
      <c r="Y850" s="1" t="s">
        <v>72</v>
      </c>
      <c r="Z850" s="1" t="s">
        <v>120</v>
      </c>
      <c r="AA850" s="1"/>
      <c r="AB850" s="1"/>
      <c r="AC850" s="9" t="s">
        <v>42</v>
      </c>
    </row>
    <row r="851" spans="1:29">
      <c r="A851" s="11" t="s">
        <v>1527</v>
      </c>
      <c r="B851" s="2">
        <v>45911</v>
      </c>
      <c r="C851" s="1">
        <v>2025</v>
      </c>
      <c r="D851" s="1" t="s">
        <v>1483</v>
      </c>
      <c r="E851" s="1" t="s">
        <v>1199</v>
      </c>
      <c r="F851" s="1" t="s">
        <v>44</v>
      </c>
      <c r="G851" s="1" t="s">
        <v>1528</v>
      </c>
      <c r="H851" s="1" t="s">
        <v>89</v>
      </c>
      <c r="I851" s="1" t="s">
        <v>264</v>
      </c>
      <c r="J851" s="1" t="s">
        <v>265</v>
      </c>
      <c r="K851" s="1" t="s">
        <v>78</v>
      </c>
      <c r="L851" s="1" t="s">
        <v>179</v>
      </c>
      <c r="M851" s="1" t="s">
        <v>247</v>
      </c>
      <c r="N851" s="1">
        <v>3</v>
      </c>
      <c r="O851" s="1">
        <v>8590</v>
      </c>
      <c r="P851" s="1">
        <f t="shared" si="78"/>
        <v>25770</v>
      </c>
      <c r="Q851" s="1">
        <v>25</v>
      </c>
      <c r="R851" s="1">
        <f t="shared" si="79"/>
        <v>6442.5</v>
      </c>
      <c r="S851" s="1">
        <f t="shared" si="80"/>
        <v>19327.5</v>
      </c>
      <c r="T851" s="1">
        <v>0.48</v>
      </c>
      <c r="U851" s="1">
        <f t="shared" si="81"/>
        <v>9277.1999999999989</v>
      </c>
      <c r="V851" s="1">
        <f t="shared" si="82"/>
        <v>10050.300000000001</v>
      </c>
      <c r="W851" s="4">
        <f t="shared" si="83"/>
        <v>0.52</v>
      </c>
      <c r="X851" s="1" t="s">
        <v>56</v>
      </c>
      <c r="Y851" s="1" t="s">
        <v>40</v>
      </c>
      <c r="Z851" s="1" t="s">
        <v>66</v>
      </c>
      <c r="AA851" s="1"/>
      <c r="AB851" s="1"/>
      <c r="AC851" s="9" t="s">
        <v>42</v>
      </c>
    </row>
    <row r="852" spans="1:29">
      <c r="A852" s="11" t="s">
        <v>1529</v>
      </c>
      <c r="B852" s="2">
        <v>45911</v>
      </c>
      <c r="C852" s="1">
        <v>2025</v>
      </c>
      <c r="D852" s="1" t="s">
        <v>1483</v>
      </c>
      <c r="E852" s="1" t="s">
        <v>1199</v>
      </c>
      <c r="F852" s="1" t="s">
        <v>44</v>
      </c>
      <c r="G852" s="1" t="s">
        <v>1131</v>
      </c>
      <c r="H852" s="1" t="s">
        <v>89</v>
      </c>
      <c r="I852" s="1" t="s">
        <v>1132</v>
      </c>
      <c r="J852" s="1" t="s">
        <v>170</v>
      </c>
      <c r="K852" s="1" t="s">
        <v>130</v>
      </c>
      <c r="L852" s="1" t="s">
        <v>150</v>
      </c>
      <c r="M852" s="1" t="s">
        <v>213</v>
      </c>
      <c r="N852" s="1">
        <v>5</v>
      </c>
      <c r="O852" s="1">
        <v>2540</v>
      </c>
      <c r="P852" s="1">
        <f t="shared" si="78"/>
        <v>12700</v>
      </c>
      <c r="Q852" s="1">
        <v>0</v>
      </c>
      <c r="R852" s="1">
        <f t="shared" si="79"/>
        <v>0</v>
      </c>
      <c r="S852" s="1">
        <f t="shared" si="80"/>
        <v>12700</v>
      </c>
      <c r="T852" s="1">
        <v>0.52</v>
      </c>
      <c r="U852" s="1">
        <f t="shared" si="81"/>
        <v>6604</v>
      </c>
      <c r="V852" s="1">
        <f t="shared" si="82"/>
        <v>6096</v>
      </c>
      <c r="W852" s="4">
        <f t="shared" si="83"/>
        <v>0.48</v>
      </c>
      <c r="X852" s="1" t="s">
        <v>104</v>
      </c>
      <c r="Y852" s="1" t="s">
        <v>81</v>
      </c>
      <c r="Z852" s="1" t="s">
        <v>120</v>
      </c>
      <c r="AA852" s="1"/>
      <c r="AB852" s="1"/>
      <c r="AC852" s="9" t="s">
        <v>42</v>
      </c>
    </row>
    <row r="853" spans="1:29">
      <c r="A853" s="11" t="s">
        <v>1530</v>
      </c>
      <c r="B853" s="2">
        <v>45912</v>
      </c>
      <c r="C853" s="1">
        <v>2025</v>
      </c>
      <c r="D853" s="1" t="s">
        <v>1483</v>
      </c>
      <c r="E853" s="1" t="s">
        <v>1199</v>
      </c>
      <c r="F853" s="1" t="s">
        <v>74</v>
      </c>
      <c r="G853" s="1" t="s">
        <v>1139</v>
      </c>
      <c r="H853" s="1" t="s">
        <v>89</v>
      </c>
      <c r="I853" s="1" t="s">
        <v>575</v>
      </c>
      <c r="J853" s="1" t="s">
        <v>316</v>
      </c>
      <c r="K853" s="1" t="s">
        <v>62</v>
      </c>
      <c r="L853" s="1" t="s">
        <v>85</v>
      </c>
      <c r="M853" s="1" t="s">
        <v>626</v>
      </c>
      <c r="N853" s="1">
        <v>1</v>
      </c>
      <c r="O853" s="1">
        <v>1920</v>
      </c>
      <c r="P853" s="1">
        <f t="shared" si="78"/>
        <v>1920</v>
      </c>
      <c r="Q853" s="1">
        <v>25</v>
      </c>
      <c r="R853" s="1">
        <f t="shared" si="79"/>
        <v>480</v>
      </c>
      <c r="S853" s="1">
        <f t="shared" si="80"/>
        <v>1440</v>
      </c>
      <c r="T853" s="1">
        <v>0.5</v>
      </c>
      <c r="U853" s="1">
        <f t="shared" si="81"/>
        <v>720</v>
      </c>
      <c r="V853" s="1">
        <f t="shared" si="82"/>
        <v>720</v>
      </c>
      <c r="W853" s="4">
        <f t="shared" si="83"/>
        <v>0.5</v>
      </c>
      <c r="X853" s="1" t="s">
        <v>39</v>
      </c>
      <c r="Y853" s="1" t="s">
        <v>72</v>
      </c>
      <c r="Z853" s="1" t="s">
        <v>41</v>
      </c>
      <c r="AA853" s="2">
        <v>45913</v>
      </c>
      <c r="AB853" s="1">
        <v>5</v>
      </c>
      <c r="AC853" s="9" t="s">
        <v>42</v>
      </c>
    </row>
    <row r="854" spans="1:29">
      <c r="A854" s="11" t="s">
        <v>1531</v>
      </c>
      <c r="B854" s="2">
        <v>45912</v>
      </c>
      <c r="C854" s="1">
        <v>2025</v>
      </c>
      <c r="D854" s="1" t="s">
        <v>1483</v>
      </c>
      <c r="E854" s="1" t="s">
        <v>1199</v>
      </c>
      <c r="F854" s="1" t="s">
        <v>74</v>
      </c>
      <c r="G854" s="1" t="s">
        <v>719</v>
      </c>
      <c r="H854" s="1" t="s">
        <v>33</v>
      </c>
      <c r="I854" s="1" t="s">
        <v>359</v>
      </c>
      <c r="J854" s="1" t="s">
        <v>251</v>
      </c>
      <c r="K854" s="1" t="s">
        <v>36</v>
      </c>
      <c r="L854" s="1" t="s">
        <v>112</v>
      </c>
      <c r="M854" s="1" t="s">
        <v>806</v>
      </c>
      <c r="N854" s="1">
        <v>1</v>
      </c>
      <c r="O854" s="1">
        <v>76300</v>
      </c>
      <c r="P854" s="1">
        <f t="shared" si="78"/>
        <v>76300</v>
      </c>
      <c r="Q854" s="1">
        <v>0</v>
      </c>
      <c r="R854" s="1">
        <f t="shared" si="79"/>
        <v>0</v>
      </c>
      <c r="S854" s="1">
        <f t="shared" si="80"/>
        <v>76300</v>
      </c>
      <c r="T854" s="1">
        <v>0.57999999999999996</v>
      </c>
      <c r="U854" s="1">
        <f t="shared" si="81"/>
        <v>44254</v>
      </c>
      <c r="V854" s="1">
        <f t="shared" si="82"/>
        <v>32046</v>
      </c>
      <c r="W854" s="4">
        <f t="shared" si="83"/>
        <v>0.42</v>
      </c>
      <c r="X854" s="1" t="s">
        <v>56</v>
      </c>
      <c r="Y854" s="1" t="s">
        <v>40</v>
      </c>
      <c r="Z854" s="1" t="s">
        <v>41</v>
      </c>
      <c r="AA854" s="2">
        <v>45918</v>
      </c>
      <c r="AB854" s="1">
        <v>5</v>
      </c>
      <c r="AC854" s="9" t="s">
        <v>42</v>
      </c>
    </row>
    <row r="855" spans="1:29">
      <c r="A855" s="11" t="s">
        <v>1532</v>
      </c>
      <c r="B855" s="2">
        <v>45913</v>
      </c>
      <c r="C855" s="1">
        <v>2025</v>
      </c>
      <c r="D855" s="1" t="s">
        <v>1483</v>
      </c>
      <c r="E855" s="1" t="s">
        <v>1199</v>
      </c>
      <c r="F855" s="1" t="s">
        <v>99</v>
      </c>
      <c r="G855" s="1" t="s">
        <v>1533</v>
      </c>
      <c r="H855" s="1" t="s">
        <v>89</v>
      </c>
      <c r="I855" s="1" t="s">
        <v>1534</v>
      </c>
      <c r="J855" s="1" t="s">
        <v>145</v>
      </c>
      <c r="K855" s="1" t="s">
        <v>130</v>
      </c>
      <c r="L855" s="1" t="s">
        <v>85</v>
      </c>
      <c r="M855" s="1" t="s">
        <v>346</v>
      </c>
      <c r="N855" s="1">
        <v>3</v>
      </c>
      <c r="O855" s="1">
        <v>5160</v>
      </c>
      <c r="P855" s="1">
        <f t="shared" si="78"/>
        <v>15480</v>
      </c>
      <c r="Q855" s="1">
        <v>15</v>
      </c>
      <c r="R855" s="1">
        <f t="shared" si="79"/>
        <v>2322</v>
      </c>
      <c r="S855" s="1">
        <f t="shared" si="80"/>
        <v>13158</v>
      </c>
      <c r="T855" s="1">
        <v>0.5</v>
      </c>
      <c r="U855" s="1">
        <f t="shared" si="81"/>
        <v>6579</v>
      </c>
      <c r="V855" s="1">
        <f t="shared" si="82"/>
        <v>6579</v>
      </c>
      <c r="W855" s="4">
        <f t="shared" si="83"/>
        <v>0.5</v>
      </c>
      <c r="X855" s="1" t="s">
        <v>50</v>
      </c>
      <c r="Y855" s="1" t="s">
        <v>72</v>
      </c>
      <c r="Z855" s="1" t="s">
        <v>51</v>
      </c>
      <c r="AA855" s="2">
        <v>45917</v>
      </c>
      <c r="AB855" s="1"/>
      <c r="AC855" s="9" t="s">
        <v>42</v>
      </c>
    </row>
    <row r="856" spans="1:29">
      <c r="A856" s="11" t="s">
        <v>1535</v>
      </c>
      <c r="B856" s="2">
        <v>45913</v>
      </c>
      <c r="C856" s="1">
        <v>2025</v>
      </c>
      <c r="D856" s="1" t="s">
        <v>1483</v>
      </c>
      <c r="E856" s="1" t="s">
        <v>1199</v>
      </c>
      <c r="F856" s="1" t="s">
        <v>99</v>
      </c>
      <c r="G856" s="1" t="s">
        <v>1479</v>
      </c>
      <c r="H856" s="1" t="s">
        <v>89</v>
      </c>
      <c r="I856" s="1" t="s">
        <v>258</v>
      </c>
      <c r="J856" s="1" t="s">
        <v>117</v>
      </c>
      <c r="K856" s="1" t="s">
        <v>118</v>
      </c>
      <c r="L856" s="1" t="s">
        <v>96</v>
      </c>
      <c r="M856" s="1" t="s">
        <v>504</v>
      </c>
      <c r="N856" s="1">
        <v>3</v>
      </c>
      <c r="O856" s="1">
        <v>430</v>
      </c>
      <c r="P856" s="1">
        <f t="shared" si="78"/>
        <v>1290</v>
      </c>
      <c r="Q856" s="1">
        <v>25</v>
      </c>
      <c r="R856" s="1">
        <f t="shared" si="79"/>
        <v>322.5</v>
      </c>
      <c r="S856" s="1">
        <f t="shared" si="80"/>
        <v>967.5</v>
      </c>
      <c r="T856" s="1">
        <v>0.62</v>
      </c>
      <c r="U856" s="1">
        <f t="shared" si="81"/>
        <v>599.85</v>
      </c>
      <c r="V856" s="1">
        <f t="shared" si="82"/>
        <v>367.65</v>
      </c>
      <c r="W856" s="4">
        <f t="shared" si="83"/>
        <v>0.37999999999999995</v>
      </c>
      <c r="X856" s="1" t="s">
        <v>50</v>
      </c>
      <c r="Y856" s="1" t="s">
        <v>72</v>
      </c>
      <c r="Z856" s="1" t="s">
        <v>22</v>
      </c>
      <c r="AA856" s="1"/>
      <c r="AB856" s="1"/>
      <c r="AC856" s="9" t="s">
        <v>93</v>
      </c>
    </row>
    <row r="857" spans="1:29">
      <c r="A857" s="11" t="s">
        <v>1536</v>
      </c>
      <c r="B857" s="2">
        <v>45913</v>
      </c>
      <c r="C857" s="1">
        <v>2025</v>
      </c>
      <c r="D857" s="1" t="s">
        <v>1483</v>
      </c>
      <c r="E857" s="1" t="s">
        <v>1199</v>
      </c>
      <c r="F857" s="1" t="s">
        <v>99</v>
      </c>
      <c r="G857" s="1" t="s">
        <v>1088</v>
      </c>
      <c r="H857" s="1" t="s">
        <v>89</v>
      </c>
      <c r="I857" s="1" t="s">
        <v>163</v>
      </c>
      <c r="J857" s="1" t="s">
        <v>164</v>
      </c>
      <c r="K857" s="1" t="s">
        <v>130</v>
      </c>
      <c r="L857" s="1" t="s">
        <v>37</v>
      </c>
      <c r="M857" s="1" t="s">
        <v>103</v>
      </c>
      <c r="N857" s="1">
        <v>4</v>
      </c>
      <c r="O857" s="1">
        <v>4050</v>
      </c>
      <c r="P857" s="1">
        <f t="shared" si="78"/>
        <v>16200</v>
      </c>
      <c r="Q857" s="1">
        <v>30</v>
      </c>
      <c r="R857" s="1">
        <f t="shared" si="79"/>
        <v>4860</v>
      </c>
      <c r="S857" s="1">
        <f t="shared" si="80"/>
        <v>11340</v>
      </c>
      <c r="T857" s="1">
        <v>0.47</v>
      </c>
      <c r="U857" s="1">
        <f t="shared" si="81"/>
        <v>5329.7999999999993</v>
      </c>
      <c r="V857" s="1">
        <f t="shared" si="82"/>
        <v>6010.2000000000007</v>
      </c>
      <c r="W857" s="4">
        <f t="shared" si="83"/>
        <v>0.53</v>
      </c>
      <c r="X857" s="1" t="s">
        <v>65</v>
      </c>
      <c r="Y857" s="1" t="s">
        <v>40</v>
      </c>
      <c r="Z857" s="1" t="s">
        <v>41</v>
      </c>
      <c r="AA857" s="2">
        <v>45917</v>
      </c>
      <c r="AB857" s="1">
        <v>5</v>
      </c>
      <c r="AC857" s="9" t="s">
        <v>42</v>
      </c>
    </row>
    <row r="858" spans="1:29">
      <c r="A858" s="11" t="s">
        <v>1537</v>
      </c>
      <c r="B858" s="2">
        <v>45914</v>
      </c>
      <c r="C858" s="1">
        <v>2025</v>
      </c>
      <c r="D858" s="1" t="s">
        <v>1483</v>
      </c>
      <c r="E858" s="1" t="s">
        <v>1199</v>
      </c>
      <c r="F858" s="1" t="s">
        <v>126</v>
      </c>
      <c r="G858" s="1" t="s">
        <v>1451</v>
      </c>
      <c r="H858" s="1" t="s">
        <v>33</v>
      </c>
      <c r="I858" s="1" t="s">
        <v>134</v>
      </c>
      <c r="J858" s="1" t="s">
        <v>135</v>
      </c>
      <c r="K858" s="1" t="s">
        <v>36</v>
      </c>
      <c r="L858" s="1" t="s">
        <v>179</v>
      </c>
      <c r="M858" s="1" t="s">
        <v>532</v>
      </c>
      <c r="N858" s="1">
        <v>5</v>
      </c>
      <c r="O858" s="1">
        <v>7000</v>
      </c>
      <c r="P858" s="1">
        <f t="shared" si="78"/>
        <v>35000</v>
      </c>
      <c r="Q858" s="1">
        <v>0</v>
      </c>
      <c r="R858" s="1">
        <f t="shared" si="79"/>
        <v>0</v>
      </c>
      <c r="S858" s="1">
        <f t="shared" si="80"/>
        <v>35000</v>
      </c>
      <c r="T858" s="1">
        <v>0.48</v>
      </c>
      <c r="U858" s="1">
        <f t="shared" si="81"/>
        <v>16800</v>
      </c>
      <c r="V858" s="1">
        <f t="shared" si="82"/>
        <v>18200</v>
      </c>
      <c r="W858" s="4">
        <f t="shared" si="83"/>
        <v>0.52</v>
      </c>
      <c r="X858" s="1" t="s">
        <v>104</v>
      </c>
      <c r="Y858" s="1" t="s">
        <v>40</v>
      </c>
      <c r="Z858" s="1" t="s">
        <v>41</v>
      </c>
      <c r="AA858" s="2">
        <v>45920</v>
      </c>
      <c r="AB858" s="1">
        <v>4</v>
      </c>
      <c r="AC858" s="9" t="s">
        <v>42</v>
      </c>
    </row>
    <row r="859" spans="1:29">
      <c r="A859" s="11" t="s">
        <v>1538</v>
      </c>
      <c r="B859" s="2">
        <v>45914</v>
      </c>
      <c r="C859" s="1">
        <v>2025</v>
      </c>
      <c r="D859" s="1" t="s">
        <v>1483</v>
      </c>
      <c r="E859" s="1" t="s">
        <v>1199</v>
      </c>
      <c r="F859" s="1" t="s">
        <v>126</v>
      </c>
      <c r="G859" s="1" t="s">
        <v>412</v>
      </c>
      <c r="H859" s="1" t="s">
        <v>89</v>
      </c>
      <c r="I859" s="1" t="s">
        <v>269</v>
      </c>
      <c r="J859" s="1" t="s">
        <v>70</v>
      </c>
      <c r="K859" s="1" t="s">
        <v>62</v>
      </c>
      <c r="L859" s="1" t="s">
        <v>112</v>
      </c>
      <c r="M859" s="1" t="s">
        <v>340</v>
      </c>
      <c r="N859" s="1">
        <v>5</v>
      </c>
      <c r="O859" s="1">
        <v>54200</v>
      </c>
      <c r="P859" s="1">
        <f t="shared" si="78"/>
        <v>271000</v>
      </c>
      <c r="Q859" s="1">
        <v>10</v>
      </c>
      <c r="R859" s="1">
        <f t="shared" si="79"/>
        <v>27100</v>
      </c>
      <c r="S859" s="1">
        <f t="shared" si="80"/>
        <v>243900</v>
      </c>
      <c r="T859" s="1">
        <v>0.57999999999999996</v>
      </c>
      <c r="U859" s="1">
        <f t="shared" si="81"/>
        <v>141462</v>
      </c>
      <c r="V859" s="1">
        <f t="shared" si="82"/>
        <v>102438</v>
      </c>
      <c r="W859" s="4">
        <f t="shared" si="83"/>
        <v>0.42</v>
      </c>
      <c r="X859" s="1" t="s">
        <v>92</v>
      </c>
      <c r="Y859" s="1" t="s">
        <v>72</v>
      </c>
      <c r="Z859" s="1" t="s">
        <v>120</v>
      </c>
      <c r="AA859" s="1"/>
      <c r="AB859" s="1"/>
      <c r="AC859" s="9" t="s">
        <v>42</v>
      </c>
    </row>
    <row r="860" spans="1:29">
      <c r="A860" s="11" t="s">
        <v>1539</v>
      </c>
      <c r="B860" s="2">
        <v>45915</v>
      </c>
      <c r="C860" s="1">
        <v>2025</v>
      </c>
      <c r="D860" s="1" t="s">
        <v>1483</v>
      </c>
      <c r="E860" s="1" t="s">
        <v>1199</v>
      </c>
      <c r="F860" s="1" t="s">
        <v>142</v>
      </c>
      <c r="G860" s="1" t="s">
        <v>197</v>
      </c>
      <c r="H860" s="1" t="s">
        <v>89</v>
      </c>
      <c r="I860" s="1" t="s">
        <v>177</v>
      </c>
      <c r="J860" s="1" t="s">
        <v>178</v>
      </c>
      <c r="K860" s="1" t="s">
        <v>48</v>
      </c>
      <c r="L860" s="1" t="s">
        <v>37</v>
      </c>
      <c r="M860" s="1" t="s">
        <v>323</v>
      </c>
      <c r="N860" s="1">
        <v>1</v>
      </c>
      <c r="O860" s="1">
        <v>1180</v>
      </c>
      <c r="P860" s="1">
        <f t="shared" si="78"/>
        <v>1180</v>
      </c>
      <c r="Q860" s="1">
        <v>25</v>
      </c>
      <c r="R860" s="1">
        <f t="shared" si="79"/>
        <v>295</v>
      </c>
      <c r="S860" s="1">
        <f t="shared" si="80"/>
        <v>885</v>
      </c>
      <c r="T860" s="1">
        <v>0.47</v>
      </c>
      <c r="U860" s="1">
        <f t="shared" si="81"/>
        <v>415.95</v>
      </c>
      <c r="V860" s="1">
        <f t="shared" si="82"/>
        <v>469.05</v>
      </c>
      <c r="W860" s="4">
        <f t="shared" si="83"/>
        <v>0.53</v>
      </c>
      <c r="X860" s="1" t="s">
        <v>65</v>
      </c>
      <c r="Y860" s="1" t="s">
        <v>40</v>
      </c>
      <c r="Z860" s="1" t="s">
        <v>41</v>
      </c>
      <c r="AA860" s="2">
        <v>45917</v>
      </c>
      <c r="AB860" s="1">
        <v>4</v>
      </c>
      <c r="AC860" s="9" t="s">
        <v>42</v>
      </c>
    </row>
    <row r="861" spans="1:29">
      <c r="A861" s="11" t="s">
        <v>1540</v>
      </c>
      <c r="B861" s="2">
        <v>45915</v>
      </c>
      <c r="C861" s="1">
        <v>2025</v>
      </c>
      <c r="D861" s="1" t="s">
        <v>1483</v>
      </c>
      <c r="E861" s="1" t="s">
        <v>1199</v>
      </c>
      <c r="F861" s="1" t="s">
        <v>142</v>
      </c>
      <c r="G861" s="1" t="s">
        <v>659</v>
      </c>
      <c r="H861" s="1" t="s">
        <v>33</v>
      </c>
      <c r="I861" s="1" t="s">
        <v>509</v>
      </c>
      <c r="J861" s="1" t="s">
        <v>220</v>
      </c>
      <c r="K861" s="1" t="s">
        <v>118</v>
      </c>
      <c r="L861" s="1" t="s">
        <v>79</v>
      </c>
      <c r="M861" s="1" t="s">
        <v>281</v>
      </c>
      <c r="N861" s="1">
        <v>5</v>
      </c>
      <c r="O861" s="1">
        <v>3080</v>
      </c>
      <c r="P861" s="1">
        <f t="shared" si="78"/>
        <v>15400</v>
      </c>
      <c r="Q861" s="1">
        <v>20</v>
      </c>
      <c r="R861" s="1">
        <f t="shared" si="79"/>
        <v>3080</v>
      </c>
      <c r="S861" s="1">
        <f t="shared" si="80"/>
        <v>12320</v>
      </c>
      <c r="T861" s="1">
        <v>0.45</v>
      </c>
      <c r="U861" s="1">
        <f t="shared" si="81"/>
        <v>5544</v>
      </c>
      <c r="V861" s="1">
        <f t="shared" si="82"/>
        <v>6776</v>
      </c>
      <c r="W861" s="4">
        <f t="shared" si="83"/>
        <v>0.55000000000000004</v>
      </c>
      <c r="X861" s="1" t="s">
        <v>50</v>
      </c>
      <c r="Y861" s="1" t="s">
        <v>40</v>
      </c>
      <c r="Z861" s="1" t="s">
        <v>120</v>
      </c>
      <c r="AA861" s="1"/>
      <c r="AB861" s="1"/>
      <c r="AC861" s="9" t="s">
        <v>42</v>
      </c>
    </row>
    <row r="862" spans="1:29">
      <c r="A862" s="11" t="s">
        <v>1541</v>
      </c>
      <c r="B862" s="2">
        <v>45915</v>
      </c>
      <c r="C862" s="1">
        <v>2025</v>
      </c>
      <c r="D862" s="1" t="s">
        <v>1483</v>
      </c>
      <c r="E862" s="1" t="s">
        <v>1199</v>
      </c>
      <c r="F862" s="1" t="s">
        <v>142</v>
      </c>
      <c r="G862" s="1" t="s">
        <v>650</v>
      </c>
      <c r="H862" s="1" t="s">
        <v>33</v>
      </c>
      <c r="I862" s="1" t="s">
        <v>134</v>
      </c>
      <c r="J862" s="1" t="s">
        <v>135</v>
      </c>
      <c r="K862" s="1" t="s">
        <v>36</v>
      </c>
      <c r="L862" s="1" t="s">
        <v>112</v>
      </c>
      <c r="M862" s="1" t="s">
        <v>859</v>
      </c>
      <c r="N862" s="1">
        <v>5</v>
      </c>
      <c r="O862" s="1">
        <v>32310</v>
      </c>
      <c r="P862" s="1">
        <f t="shared" si="78"/>
        <v>161550</v>
      </c>
      <c r="Q862" s="1">
        <v>0</v>
      </c>
      <c r="R862" s="1">
        <f t="shared" si="79"/>
        <v>0</v>
      </c>
      <c r="S862" s="1">
        <f t="shared" si="80"/>
        <v>161550</v>
      </c>
      <c r="T862" s="1">
        <v>0.57999999999999996</v>
      </c>
      <c r="U862" s="1">
        <f t="shared" si="81"/>
        <v>93699</v>
      </c>
      <c r="V862" s="1">
        <f t="shared" si="82"/>
        <v>67851</v>
      </c>
      <c r="W862" s="4">
        <f t="shared" si="83"/>
        <v>0.42</v>
      </c>
      <c r="X862" s="1" t="s">
        <v>56</v>
      </c>
      <c r="Y862" s="1" t="s">
        <v>72</v>
      </c>
      <c r="Z862" s="1" t="s">
        <v>66</v>
      </c>
      <c r="AA862" s="1"/>
      <c r="AB862" s="1"/>
      <c r="AC862" s="9" t="s">
        <v>42</v>
      </c>
    </row>
    <row r="863" spans="1:29">
      <c r="A863" s="11" t="s">
        <v>1542</v>
      </c>
      <c r="B863" s="2">
        <v>45915</v>
      </c>
      <c r="C863" s="1">
        <v>2025</v>
      </c>
      <c r="D863" s="1" t="s">
        <v>1483</v>
      </c>
      <c r="E863" s="1" t="s">
        <v>1199</v>
      </c>
      <c r="F863" s="1" t="s">
        <v>142</v>
      </c>
      <c r="G863" s="1" t="s">
        <v>111</v>
      </c>
      <c r="H863" s="1" t="s">
        <v>89</v>
      </c>
      <c r="I863" s="1" t="s">
        <v>54</v>
      </c>
      <c r="J863" s="1" t="s">
        <v>55</v>
      </c>
      <c r="K863" s="1" t="s">
        <v>36</v>
      </c>
      <c r="L863" s="1" t="s">
        <v>79</v>
      </c>
      <c r="M863" s="1" t="s">
        <v>224</v>
      </c>
      <c r="N863" s="1">
        <v>4</v>
      </c>
      <c r="O863" s="1">
        <v>1630</v>
      </c>
      <c r="P863" s="1">
        <f t="shared" si="78"/>
        <v>6520</v>
      </c>
      <c r="Q863" s="1">
        <v>0</v>
      </c>
      <c r="R863" s="1">
        <f t="shared" si="79"/>
        <v>0</v>
      </c>
      <c r="S863" s="1">
        <f t="shared" si="80"/>
        <v>6520</v>
      </c>
      <c r="T863" s="1">
        <v>0.45</v>
      </c>
      <c r="U863" s="1">
        <f t="shared" si="81"/>
        <v>2934</v>
      </c>
      <c r="V863" s="1">
        <f t="shared" si="82"/>
        <v>3586</v>
      </c>
      <c r="W863" s="4">
        <f t="shared" si="83"/>
        <v>0.55000000000000004</v>
      </c>
      <c r="X863" s="1" t="s">
        <v>147</v>
      </c>
      <c r="Y863" s="1" t="s">
        <v>40</v>
      </c>
      <c r="Z863" s="1" t="s">
        <v>66</v>
      </c>
      <c r="AA863" s="1"/>
      <c r="AB863" s="1"/>
      <c r="AC863" s="9" t="s">
        <v>42</v>
      </c>
    </row>
    <row r="864" spans="1:29">
      <c r="A864" s="11" t="s">
        <v>1543</v>
      </c>
      <c r="B864" s="2">
        <v>45916</v>
      </c>
      <c r="C864" s="1">
        <v>2025</v>
      </c>
      <c r="D864" s="1" t="s">
        <v>1483</v>
      </c>
      <c r="E864" s="1" t="s">
        <v>1199</v>
      </c>
      <c r="F864" s="1" t="s">
        <v>167</v>
      </c>
      <c r="G864" s="1" t="s">
        <v>465</v>
      </c>
      <c r="H864" s="1" t="s">
        <v>33</v>
      </c>
      <c r="I864" s="1" t="s">
        <v>466</v>
      </c>
      <c r="J864" s="1" t="s">
        <v>316</v>
      </c>
      <c r="K864" s="1" t="s">
        <v>62</v>
      </c>
      <c r="L864" s="1" t="s">
        <v>63</v>
      </c>
      <c r="M864" s="1" t="s">
        <v>64</v>
      </c>
      <c r="N864" s="1">
        <v>2</v>
      </c>
      <c r="O864" s="1">
        <v>580</v>
      </c>
      <c r="P864" s="1">
        <f t="shared" si="78"/>
        <v>1160</v>
      </c>
      <c r="Q864" s="1">
        <v>10</v>
      </c>
      <c r="R864" s="1">
        <f t="shared" si="79"/>
        <v>116</v>
      </c>
      <c r="S864" s="1">
        <f t="shared" si="80"/>
        <v>1044</v>
      </c>
      <c r="T864" s="1">
        <v>0.35</v>
      </c>
      <c r="U864" s="1">
        <f t="shared" si="81"/>
        <v>365.4</v>
      </c>
      <c r="V864" s="1">
        <f t="shared" si="82"/>
        <v>678.6</v>
      </c>
      <c r="W864" s="4">
        <f t="shared" si="83"/>
        <v>0.65</v>
      </c>
      <c r="X864" s="1" t="s">
        <v>39</v>
      </c>
      <c r="Y864" s="1" t="s">
        <v>72</v>
      </c>
      <c r="Z864" s="1" t="s">
        <v>22</v>
      </c>
      <c r="AA864" s="1"/>
      <c r="AB864" s="1"/>
      <c r="AC864" s="9" t="s">
        <v>93</v>
      </c>
    </row>
    <row r="865" spans="1:29">
      <c r="A865" s="11" t="s">
        <v>1544</v>
      </c>
      <c r="B865" s="2">
        <v>45918</v>
      </c>
      <c r="C865" s="1">
        <v>2025</v>
      </c>
      <c r="D865" s="1" t="s">
        <v>1483</v>
      </c>
      <c r="E865" s="1" t="s">
        <v>1199</v>
      </c>
      <c r="F865" s="1" t="s">
        <v>44</v>
      </c>
      <c r="G865" s="1" t="s">
        <v>604</v>
      </c>
      <c r="H865" s="1" t="s">
        <v>89</v>
      </c>
      <c r="I865" s="1" t="s">
        <v>551</v>
      </c>
      <c r="J865" s="1" t="s">
        <v>155</v>
      </c>
      <c r="K865" s="1" t="s">
        <v>48</v>
      </c>
      <c r="L865" s="1" t="s">
        <v>63</v>
      </c>
      <c r="M865" s="1" t="s">
        <v>160</v>
      </c>
      <c r="N865" s="1">
        <v>5</v>
      </c>
      <c r="O865" s="1">
        <v>1190</v>
      </c>
      <c r="P865" s="1">
        <f t="shared" si="78"/>
        <v>5950</v>
      </c>
      <c r="Q865" s="1">
        <v>25</v>
      </c>
      <c r="R865" s="1">
        <f t="shared" si="79"/>
        <v>1487.5</v>
      </c>
      <c r="S865" s="1">
        <f t="shared" si="80"/>
        <v>4462.5</v>
      </c>
      <c r="T865" s="1">
        <v>0.35</v>
      </c>
      <c r="U865" s="1">
        <f t="shared" si="81"/>
        <v>1561.875</v>
      </c>
      <c r="V865" s="1">
        <f t="shared" si="82"/>
        <v>2900.625</v>
      </c>
      <c r="W865" s="4">
        <f t="shared" si="83"/>
        <v>0.65</v>
      </c>
      <c r="X865" s="1" t="s">
        <v>65</v>
      </c>
      <c r="Y865" s="1" t="s">
        <v>72</v>
      </c>
      <c r="Z865" s="1" t="s">
        <v>41</v>
      </c>
      <c r="AA865" s="2">
        <v>45920</v>
      </c>
      <c r="AB865" s="1">
        <v>4</v>
      </c>
      <c r="AC865" s="9" t="s">
        <v>42</v>
      </c>
    </row>
    <row r="866" spans="1:29">
      <c r="A866" s="11" t="s">
        <v>1545</v>
      </c>
      <c r="B866" s="2">
        <v>45918</v>
      </c>
      <c r="C866" s="1">
        <v>2025</v>
      </c>
      <c r="D866" s="1" t="s">
        <v>1483</v>
      </c>
      <c r="E866" s="1" t="s">
        <v>1199</v>
      </c>
      <c r="F866" s="1" t="s">
        <v>44</v>
      </c>
      <c r="G866" s="1" t="s">
        <v>433</v>
      </c>
      <c r="H866" s="1" t="s">
        <v>33</v>
      </c>
      <c r="I866" s="1" t="s">
        <v>434</v>
      </c>
      <c r="J866" s="1" t="s">
        <v>435</v>
      </c>
      <c r="K866" s="1" t="s">
        <v>130</v>
      </c>
      <c r="L866" s="1" t="s">
        <v>63</v>
      </c>
      <c r="M866" s="1" t="s">
        <v>362</v>
      </c>
      <c r="N866" s="1">
        <v>3</v>
      </c>
      <c r="O866" s="1">
        <v>420</v>
      </c>
      <c r="P866" s="1">
        <f t="shared" si="78"/>
        <v>1260</v>
      </c>
      <c r="Q866" s="1">
        <v>25</v>
      </c>
      <c r="R866" s="1">
        <f t="shared" si="79"/>
        <v>315</v>
      </c>
      <c r="S866" s="1">
        <f t="shared" si="80"/>
        <v>945</v>
      </c>
      <c r="T866" s="1">
        <v>0.35</v>
      </c>
      <c r="U866" s="1">
        <f t="shared" si="81"/>
        <v>330.75</v>
      </c>
      <c r="V866" s="1">
        <f t="shared" si="82"/>
        <v>614.25</v>
      </c>
      <c r="W866" s="4">
        <f t="shared" si="83"/>
        <v>0.65</v>
      </c>
      <c r="X866" s="1" t="s">
        <v>65</v>
      </c>
      <c r="Y866" s="1" t="s">
        <v>72</v>
      </c>
      <c r="Z866" s="1" t="s">
        <v>41</v>
      </c>
      <c r="AA866" s="2">
        <v>45925</v>
      </c>
      <c r="AB866" s="1">
        <v>4</v>
      </c>
      <c r="AC866" s="9" t="s">
        <v>42</v>
      </c>
    </row>
    <row r="867" spans="1:29">
      <c r="A867" s="11" t="s">
        <v>1546</v>
      </c>
      <c r="B867" s="2">
        <v>45919</v>
      </c>
      <c r="C867" s="1">
        <v>2025</v>
      </c>
      <c r="D867" s="1" t="s">
        <v>1483</v>
      </c>
      <c r="E867" s="1" t="s">
        <v>1199</v>
      </c>
      <c r="F867" s="1" t="s">
        <v>74</v>
      </c>
      <c r="G867" s="1" t="s">
        <v>1547</v>
      </c>
      <c r="H867" s="1" t="s">
        <v>89</v>
      </c>
      <c r="I867" s="1" t="s">
        <v>258</v>
      </c>
      <c r="J867" s="1" t="s">
        <v>117</v>
      </c>
      <c r="K867" s="1" t="s">
        <v>118</v>
      </c>
      <c r="L867" s="1" t="s">
        <v>85</v>
      </c>
      <c r="M867" s="1" t="s">
        <v>156</v>
      </c>
      <c r="N867" s="1">
        <v>4</v>
      </c>
      <c r="O867" s="1">
        <v>3420</v>
      </c>
      <c r="P867" s="1">
        <f t="shared" si="78"/>
        <v>13680</v>
      </c>
      <c r="Q867" s="1">
        <v>15</v>
      </c>
      <c r="R867" s="1">
        <f t="shared" si="79"/>
        <v>2052</v>
      </c>
      <c r="S867" s="1">
        <f t="shared" si="80"/>
        <v>11628</v>
      </c>
      <c r="T867" s="1">
        <v>0.5</v>
      </c>
      <c r="U867" s="1">
        <f t="shared" si="81"/>
        <v>5814</v>
      </c>
      <c r="V867" s="1">
        <f t="shared" si="82"/>
        <v>5814</v>
      </c>
      <c r="W867" s="4">
        <f t="shared" si="83"/>
        <v>0.5</v>
      </c>
      <c r="X867" s="1" t="s">
        <v>39</v>
      </c>
      <c r="Y867" s="1" t="s">
        <v>81</v>
      </c>
      <c r="Z867" s="1" t="s">
        <v>51</v>
      </c>
      <c r="AA867" s="2">
        <v>45924</v>
      </c>
      <c r="AB867" s="1"/>
      <c r="AC867" s="9" t="s">
        <v>42</v>
      </c>
    </row>
    <row r="868" spans="1:29">
      <c r="A868" s="11" t="s">
        <v>1548</v>
      </c>
      <c r="B868" s="2">
        <v>45919</v>
      </c>
      <c r="C868" s="1">
        <v>2025</v>
      </c>
      <c r="D868" s="1" t="s">
        <v>1483</v>
      </c>
      <c r="E868" s="1" t="s">
        <v>1199</v>
      </c>
      <c r="F868" s="1" t="s">
        <v>74</v>
      </c>
      <c r="G868" s="1" t="s">
        <v>496</v>
      </c>
      <c r="H868" s="1" t="s">
        <v>89</v>
      </c>
      <c r="I868" s="1" t="s">
        <v>34</v>
      </c>
      <c r="J868" s="1" t="s">
        <v>35</v>
      </c>
      <c r="K868" s="1" t="s">
        <v>36</v>
      </c>
      <c r="L868" s="1" t="s">
        <v>96</v>
      </c>
      <c r="M868" s="1" t="s">
        <v>195</v>
      </c>
      <c r="N868" s="1">
        <v>4</v>
      </c>
      <c r="O868" s="1">
        <v>780</v>
      </c>
      <c r="P868" s="1">
        <f t="shared" si="78"/>
        <v>3120</v>
      </c>
      <c r="Q868" s="1">
        <v>10</v>
      </c>
      <c r="R868" s="1">
        <f t="shared" si="79"/>
        <v>312</v>
      </c>
      <c r="S868" s="1">
        <f t="shared" si="80"/>
        <v>2808</v>
      </c>
      <c r="T868" s="1">
        <v>0.62</v>
      </c>
      <c r="U868" s="1">
        <f t="shared" si="81"/>
        <v>1740.96</v>
      </c>
      <c r="V868" s="1">
        <f t="shared" si="82"/>
        <v>1067.04</v>
      </c>
      <c r="W868" s="4">
        <f t="shared" si="83"/>
        <v>0.38</v>
      </c>
      <c r="X868" s="1" t="s">
        <v>56</v>
      </c>
      <c r="Y868" s="1" t="s">
        <v>72</v>
      </c>
      <c r="Z868" s="1" t="s">
        <v>41</v>
      </c>
      <c r="AA868" s="2">
        <v>45924</v>
      </c>
      <c r="AB868" s="1">
        <v>3</v>
      </c>
      <c r="AC868" s="9" t="s">
        <v>42</v>
      </c>
    </row>
    <row r="869" spans="1:29">
      <c r="A869" s="11" t="s">
        <v>1549</v>
      </c>
      <c r="B869" s="2">
        <v>45919</v>
      </c>
      <c r="C869" s="1">
        <v>2025</v>
      </c>
      <c r="D869" s="1" t="s">
        <v>1483</v>
      </c>
      <c r="E869" s="1" t="s">
        <v>1199</v>
      </c>
      <c r="F869" s="1" t="s">
        <v>74</v>
      </c>
      <c r="G869" s="1" t="s">
        <v>59</v>
      </c>
      <c r="H869" s="1" t="s">
        <v>33</v>
      </c>
      <c r="I869" s="1" t="s">
        <v>60</v>
      </c>
      <c r="J869" s="1" t="s">
        <v>61</v>
      </c>
      <c r="K869" s="1" t="s">
        <v>62</v>
      </c>
      <c r="L869" s="1" t="s">
        <v>37</v>
      </c>
      <c r="M869" s="1" t="s">
        <v>38</v>
      </c>
      <c r="N869" s="1">
        <v>1</v>
      </c>
      <c r="O869" s="1">
        <v>2480</v>
      </c>
      <c r="P869" s="1">
        <f t="shared" si="78"/>
        <v>2480</v>
      </c>
      <c r="Q869" s="1">
        <v>15</v>
      </c>
      <c r="R869" s="1">
        <f t="shared" si="79"/>
        <v>372</v>
      </c>
      <c r="S869" s="1">
        <f t="shared" si="80"/>
        <v>2108</v>
      </c>
      <c r="T869" s="1">
        <v>0.47</v>
      </c>
      <c r="U869" s="1">
        <f t="shared" si="81"/>
        <v>990.76</v>
      </c>
      <c r="V869" s="1">
        <f t="shared" si="82"/>
        <v>1117.24</v>
      </c>
      <c r="W869" s="4">
        <f t="shared" si="83"/>
        <v>0.53</v>
      </c>
      <c r="X869" s="1" t="s">
        <v>65</v>
      </c>
      <c r="Y869" s="1" t="s">
        <v>81</v>
      </c>
      <c r="Z869" s="1" t="s">
        <v>22</v>
      </c>
      <c r="AA869" s="1"/>
      <c r="AB869" s="1"/>
      <c r="AC869" s="9" t="s">
        <v>93</v>
      </c>
    </row>
    <row r="870" spans="1:29">
      <c r="A870" s="11" t="s">
        <v>1550</v>
      </c>
      <c r="B870" s="2">
        <v>45919</v>
      </c>
      <c r="C870" s="1">
        <v>2025</v>
      </c>
      <c r="D870" s="1" t="s">
        <v>1483</v>
      </c>
      <c r="E870" s="1" t="s">
        <v>1199</v>
      </c>
      <c r="F870" s="1" t="s">
        <v>74</v>
      </c>
      <c r="G870" s="1" t="s">
        <v>693</v>
      </c>
      <c r="H870" s="1" t="s">
        <v>89</v>
      </c>
      <c r="I870" s="1" t="s">
        <v>512</v>
      </c>
      <c r="J870" s="1" t="s">
        <v>77</v>
      </c>
      <c r="K870" s="1" t="s">
        <v>78</v>
      </c>
      <c r="L870" s="1" t="s">
        <v>179</v>
      </c>
      <c r="M870" s="1" t="s">
        <v>532</v>
      </c>
      <c r="N870" s="1">
        <v>1</v>
      </c>
      <c r="O870" s="1">
        <v>6650</v>
      </c>
      <c r="P870" s="1">
        <f t="shared" si="78"/>
        <v>6650</v>
      </c>
      <c r="Q870" s="1">
        <v>10</v>
      </c>
      <c r="R870" s="1">
        <f t="shared" si="79"/>
        <v>665</v>
      </c>
      <c r="S870" s="1">
        <f t="shared" si="80"/>
        <v>5985</v>
      </c>
      <c r="T870" s="1">
        <v>0.48</v>
      </c>
      <c r="U870" s="1">
        <f t="shared" si="81"/>
        <v>2872.7999999999997</v>
      </c>
      <c r="V870" s="1">
        <f t="shared" si="82"/>
        <v>3112.2000000000003</v>
      </c>
      <c r="W870" s="4">
        <f t="shared" si="83"/>
        <v>0.52</v>
      </c>
      <c r="X870" s="1" t="s">
        <v>92</v>
      </c>
      <c r="Y870" s="1" t="s">
        <v>72</v>
      </c>
      <c r="Z870" s="1" t="s">
        <v>41</v>
      </c>
      <c r="AA870" s="2">
        <v>45926</v>
      </c>
      <c r="AB870" s="1">
        <v>4</v>
      </c>
      <c r="AC870" s="9" t="s">
        <v>42</v>
      </c>
    </row>
    <row r="871" spans="1:29">
      <c r="A871" s="11" t="s">
        <v>1551</v>
      </c>
      <c r="B871" s="2">
        <v>45919</v>
      </c>
      <c r="C871" s="1">
        <v>2025</v>
      </c>
      <c r="D871" s="1" t="s">
        <v>1483</v>
      </c>
      <c r="E871" s="1" t="s">
        <v>1199</v>
      </c>
      <c r="F871" s="1" t="s">
        <v>74</v>
      </c>
      <c r="G871" s="1" t="s">
        <v>1221</v>
      </c>
      <c r="H871" s="1" t="s">
        <v>33</v>
      </c>
      <c r="I871" s="1" t="s">
        <v>219</v>
      </c>
      <c r="J871" s="1" t="s">
        <v>220</v>
      </c>
      <c r="K871" s="1" t="s">
        <v>118</v>
      </c>
      <c r="L871" s="1" t="s">
        <v>79</v>
      </c>
      <c r="M871" s="1" t="s">
        <v>281</v>
      </c>
      <c r="N871" s="1">
        <v>4</v>
      </c>
      <c r="O871" s="1">
        <v>3970</v>
      </c>
      <c r="P871" s="1">
        <f t="shared" si="78"/>
        <v>15880</v>
      </c>
      <c r="Q871" s="1">
        <v>20</v>
      </c>
      <c r="R871" s="1">
        <f t="shared" si="79"/>
        <v>3176</v>
      </c>
      <c r="S871" s="1">
        <f t="shared" si="80"/>
        <v>12704</v>
      </c>
      <c r="T871" s="1">
        <v>0.45</v>
      </c>
      <c r="U871" s="1">
        <f t="shared" si="81"/>
        <v>5716.8</v>
      </c>
      <c r="V871" s="1">
        <f t="shared" si="82"/>
        <v>6987.2</v>
      </c>
      <c r="W871" s="4">
        <f t="shared" si="83"/>
        <v>0.54999999999999993</v>
      </c>
      <c r="X871" s="1" t="s">
        <v>50</v>
      </c>
      <c r="Y871" s="1" t="s">
        <v>57</v>
      </c>
      <c r="Z871" s="1" t="s">
        <v>41</v>
      </c>
      <c r="AA871" s="2">
        <v>45925</v>
      </c>
      <c r="AB871" s="1">
        <v>3</v>
      </c>
      <c r="AC871" s="9" t="s">
        <v>42</v>
      </c>
    </row>
    <row r="872" spans="1:29">
      <c r="A872" s="11" t="s">
        <v>1552</v>
      </c>
      <c r="B872" s="2">
        <v>45920</v>
      </c>
      <c r="C872" s="1">
        <v>2025</v>
      </c>
      <c r="D872" s="1" t="s">
        <v>1483</v>
      </c>
      <c r="E872" s="1" t="s">
        <v>1199</v>
      </c>
      <c r="F872" s="1" t="s">
        <v>99</v>
      </c>
      <c r="G872" s="1" t="s">
        <v>1553</v>
      </c>
      <c r="H872" s="1" t="s">
        <v>89</v>
      </c>
      <c r="I872" s="1" t="s">
        <v>76</v>
      </c>
      <c r="J872" s="1" t="s">
        <v>77</v>
      </c>
      <c r="K872" s="1" t="s">
        <v>78</v>
      </c>
      <c r="L872" s="1" t="s">
        <v>179</v>
      </c>
      <c r="M872" s="1" t="s">
        <v>356</v>
      </c>
      <c r="N872" s="1">
        <v>4</v>
      </c>
      <c r="O872" s="1">
        <v>4170</v>
      </c>
      <c r="P872" s="1">
        <f t="shared" si="78"/>
        <v>16680</v>
      </c>
      <c r="Q872" s="1">
        <v>10</v>
      </c>
      <c r="R872" s="1">
        <f t="shared" si="79"/>
        <v>1668</v>
      </c>
      <c r="S872" s="1">
        <f t="shared" si="80"/>
        <v>15012</v>
      </c>
      <c r="T872" s="1">
        <v>0.48</v>
      </c>
      <c r="U872" s="1">
        <f t="shared" si="81"/>
        <v>7205.7599999999993</v>
      </c>
      <c r="V872" s="1">
        <f t="shared" si="82"/>
        <v>7806.2400000000007</v>
      </c>
      <c r="W872" s="4">
        <f t="shared" si="83"/>
        <v>0.52</v>
      </c>
      <c r="X872" s="1" t="s">
        <v>147</v>
      </c>
      <c r="Y872" s="1" t="s">
        <v>57</v>
      </c>
      <c r="Z872" s="1" t="s">
        <v>41</v>
      </c>
      <c r="AA872" s="2">
        <v>45921</v>
      </c>
      <c r="AB872" s="1">
        <v>4</v>
      </c>
      <c r="AC872" s="9" t="s">
        <v>42</v>
      </c>
    </row>
    <row r="873" spans="1:29">
      <c r="A873" s="11" t="s">
        <v>1554</v>
      </c>
      <c r="B873" s="2">
        <v>45920</v>
      </c>
      <c r="C873" s="1">
        <v>2025</v>
      </c>
      <c r="D873" s="1" t="s">
        <v>1483</v>
      </c>
      <c r="E873" s="1" t="s">
        <v>1199</v>
      </c>
      <c r="F873" s="1" t="s">
        <v>99</v>
      </c>
      <c r="G873" s="1" t="s">
        <v>1555</v>
      </c>
      <c r="H873" s="1" t="s">
        <v>89</v>
      </c>
      <c r="I873" s="1" t="s">
        <v>326</v>
      </c>
      <c r="J873" s="1" t="s">
        <v>205</v>
      </c>
      <c r="K873" s="1" t="s">
        <v>78</v>
      </c>
      <c r="L873" s="1" t="s">
        <v>112</v>
      </c>
      <c r="M873" s="1" t="s">
        <v>198</v>
      </c>
      <c r="N873" s="1">
        <v>1</v>
      </c>
      <c r="O873" s="1">
        <v>67130</v>
      </c>
      <c r="P873" s="1">
        <f t="shared" si="78"/>
        <v>67130</v>
      </c>
      <c r="Q873" s="1">
        <v>15</v>
      </c>
      <c r="R873" s="1">
        <f t="shared" si="79"/>
        <v>10069.5</v>
      </c>
      <c r="S873" s="1">
        <f t="shared" si="80"/>
        <v>57060.5</v>
      </c>
      <c r="T873" s="1">
        <v>0.57999999999999996</v>
      </c>
      <c r="U873" s="1">
        <f t="shared" si="81"/>
        <v>33095.089999999997</v>
      </c>
      <c r="V873" s="1">
        <f t="shared" si="82"/>
        <v>23965.410000000003</v>
      </c>
      <c r="W873" s="4">
        <f t="shared" si="83"/>
        <v>0.42000000000000004</v>
      </c>
      <c r="X873" s="1" t="s">
        <v>147</v>
      </c>
      <c r="Y873" s="1" t="s">
        <v>57</v>
      </c>
      <c r="Z873" s="1" t="s">
        <v>41</v>
      </c>
      <c r="AA873" s="2">
        <v>45922</v>
      </c>
      <c r="AB873" s="1">
        <v>3</v>
      </c>
      <c r="AC873" s="9" t="s">
        <v>42</v>
      </c>
    </row>
    <row r="874" spans="1:29">
      <c r="A874" s="11" t="s">
        <v>1556</v>
      </c>
      <c r="B874" s="2">
        <v>45921</v>
      </c>
      <c r="C874" s="1">
        <v>2025</v>
      </c>
      <c r="D874" s="1" t="s">
        <v>1483</v>
      </c>
      <c r="E874" s="1" t="s">
        <v>1199</v>
      </c>
      <c r="F874" s="1" t="s">
        <v>126</v>
      </c>
      <c r="G874" s="1" t="s">
        <v>1557</v>
      </c>
      <c r="H874" s="1" t="s">
        <v>89</v>
      </c>
      <c r="I874" s="1" t="s">
        <v>84</v>
      </c>
      <c r="J874" s="1" t="s">
        <v>47</v>
      </c>
      <c r="K874" s="1" t="s">
        <v>48</v>
      </c>
      <c r="L874" s="1" t="s">
        <v>85</v>
      </c>
      <c r="M874" s="1" t="s">
        <v>86</v>
      </c>
      <c r="N874" s="1">
        <v>4</v>
      </c>
      <c r="O874" s="1">
        <v>4020</v>
      </c>
      <c r="P874" s="1">
        <f t="shared" si="78"/>
        <v>16080</v>
      </c>
      <c r="Q874" s="1">
        <v>10</v>
      </c>
      <c r="R874" s="1">
        <f t="shared" si="79"/>
        <v>1608</v>
      </c>
      <c r="S874" s="1">
        <f t="shared" si="80"/>
        <v>14472</v>
      </c>
      <c r="T874" s="1">
        <v>0.5</v>
      </c>
      <c r="U874" s="1">
        <f t="shared" si="81"/>
        <v>7236</v>
      </c>
      <c r="V874" s="1">
        <f t="shared" si="82"/>
        <v>7236</v>
      </c>
      <c r="W874" s="4">
        <f t="shared" si="83"/>
        <v>0.5</v>
      </c>
      <c r="X874" s="1" t="s">
        <v>50</v>
      </c>
      <c r="Y874" s="1" t="s">
        <v>72</v>
      </c>
      <c r="Z874" s="1" t="s">
        <v>41</v>
      </c>
      <c r="AA874" s="2">
        <v>45928</v>
      </c>
      <c r="AB874" s="1">
        <v>3</v>
      </c>
      <c r="AC874" s="9" t="s">
        <v>42</v>
      </c>
    </row>
    <row r="875" spans="1:29">
      <c r="A875" s="11" t="s">
        <v>1558</v>
      </c>
      <c r="B875" s="2">
        <v>45921</v>
      </c>
      <c r="C875" s="1">
        <v>2025</v>
      </c>
      <c r="D875" s="1" t="s">
        <v>1483</v>
      </c>
      <c r="E875" s="1" t="s">
        <v>1199</v>
      </c>
      <c r="F875" s="1" t="s">
        <v>126</v>
      </c>
      <c r="G875" s="1" t="s">
        <v>1559</v>
      </c>
      <c r="H875" s="1" t="s">
        <v>89</v>
      </c>
      <c r="I875" s="1" t="s">
        <v>509</v>
      </c>
      <c r="J875" s="1" t="s">
        <v>220</v>
      </c>
      <c r="K875" s="1" t="s">
        <v>118</v>
      </c>
      <c r="L875" s="1" t="s">
        <v>179</v>
      </c>
      <c r="M875" s="1" t="s">
        <v>611</v>
      </c>
      <c r="N875" s="1">
        <v>3</v>
      </c>
      <c r="O875" s="1">
        <v>2450</v>
      </c>
      <c r="P875" s="1">
        <f t="shared" si="78"/>
        <v>7350</v>
      </c>
      <c r="Q875" s="1">
        <v>0</v>
      </c>
      <c r="R875" s="1">
        <f t="shared" si="79"/>
        <v>0</v>
      </c>
      <c r="S875" s="1">
        <f t="shared" si="80"/>
        <v>7350</v>
      </c>
      <c r="T875" s="1">
        <v>0.48</v>
      </c>
      <c r="U875" s="1">
        <f t="shared" si="81"/>
        <v>3528</v>
      </c>
      <c r="V875" s="1">
        <f t="shared" si="82"/>
        <v>3822</v>
      </c>
      <c r="W875" s="4">
        <f t="shared" si="83"/>
        <v>0.52</v>
      </c>
      <c r="X875" s="1" t="s">
        <v>39</v>
      </c>
      <c r="Y875" s="1" t="s">
        <v>57</v>
      </c>
      <c r="Z875" s="1" t="s">
        <v>22</v>
      </c>
      <c r="AA875" s="1"/>
      <c r="AB875" s="1"/>
      <c r="AC875" s="9" t="s">
        <v>93</v>
      </c>
    </row>
    <row r="876" spans="1:29">
      <c r="A876" s="11" t="s">
        <v>1560</v>
      </c>
      <c r="B876" s="2">
        <v>45921</v>
      </c>
      <c r="C876" s="1">
        <v>2025</v>
      </c>
      <c r="D876" s="1" t="s">
        <v>1483</v>
      </c>
      <c r="E876" s="1" t="s">
        <v>1199</v>
      </c>
      <c r="F876" s="1" t="s">
        <v>126</v>
      </c>
      <c r="G876" s="1" t="s">
        <v>1006</v>
      </c>
      <c r="H876" s="1" t="s">
        <v>33</v>
      </c>
      <c r="I876" s="1" t="s">
        <v>512</v>
      </c>
      <c r="J876" s="1" t="s">
        <v>77</v>
      </c>
      <c r="K876" s="1" t="s">
        <v>78</v>
      </c>
      <c r="L876" s="1" t="s">
        <v>179</v>
      </c>
      <c r="M876" s="1" t="s">
        <v>463</v>
      </c>
      <c r="N876" s="1">
        <v>5</v>
      </c>
      <c r="O876" s="1">
        <v>6730</v>
      </c>
      <c r="P876" s="1">
        <f t="shared" si="78"/>
        <v>33650</v>
      </c>
      <c r="Q876" s="1">
        <v>20</v>
      </c>
      <c r="R876" s="1">
        <f t="shared" si="79"/>
        <v>6730</v>
      </c>
      <c r="S876" s="1">
        <f t="shared" si="80"/>
        <v>26920</v>
      </c>
      <c r="T876" s="1">
        <v>0.48</v>
      </c>
      <c r="U876" s="1">
        <f t="shared" si="81"/>
        <v>12921.6</v>
      </c>
      <c r="V876" s="1">
        <f t="shared" si="82"/>
        <v>13998.4</v>
      </c>
      <c r="W876" s="4">
        <f t="shared" si="83"/>
        <v>0.52</v>
      </c>
      <c r="X876" s="1" t="s">
        <v>104</v>
      </c>
      <c r="Y876" s="1" t="s">
        <v>57</v>
      </c>
      <c r="Z876" s="1" t="s">
        <v>41</v>
      </c>
      <c r="AA876" s="2">
        <v>45928</v>
      </c>
      <c r="AB876" s="1">
        <v>5</v>
      </c>
      <c r="AC876" s="9" t="s">
        <v>42</v>
      </c>
    </row>
    <row r="877" spans="1:29">
      <c r="A877" s="11" t="s">
        <v>1561</v>
      </c>
      <c r="B877" s="2">
        <v>45922</v>
      </c>
      <c r="C877" s="1">
        <v>2025</v>
      </c>
      <c r="D877" s="1" t="s">
        <v>1483</v>
      </c>
      <c r="E877" s="1" t="s">
        <v>1199</v>
      </c>
      <c r="F877" s="1" t="s">
        <v>142</v>
      </c>
      <c r="G877" s="1" t="s">
        <v>1050</v>
      </c>
      <c r="H877" s="1" t="s">
        <v>33</v>
      </c>
      <c r="I877" s="1" t="s">
        <v>46</v>
      </c>
      <c r="J877" s="1" t="s">
        <v>47</v>
      </c>
      <c r="K877" s="1" t="s">
        <v>48</v>
      </c>
      <c r="L877" s="1" t="s">
        <v>150</v>
      </c>
      <c r="M877" s="1" t="s">
        <v>402</v>
      </c>
      <c r="N877" s="1">
        <v>3</v>
      </c>
      <c r="O877" s="1">
        <v>3120</v>
      </c>
      <c r="P877" s="1">
        <f t="shared" si="78"/>
        <v>9360</v>
      </c>
      <c r="Q877" s="1">
        <v>25</v>
      </c>
      <c r="R877" s="1">
        <f t="shared" si="79"/>
        <v>2340</v>
      </c>
      <c r="S877" s="1">
        <f t="shared" si="80"/>
        <v>7020</v>
      </c>
      <c r="T877" s="1">
        <v>0.52</v>
      </c>
      <c r="U877" s="1">
        <f t="shared" si="81"/>
        <v>3650.4</v>
      </c>
      <c r="V877" s="1">
        <f t="shared" si="82"/>
        <v>3369.6</v>
      </c>
      <c r="W877" s="4">
        <f t="shared" si="83"/>
        <v>0.48</v>
      </c>
      <c r="X877" s="1" t="s">
        <v>147</v>
      </c>
      <c r="Y877" s="1" t="s">
        <v>57</v>
      </c>
      <c r="Z877" s="1" t="s">
        <v>120</v>
      </c>
      <c r="AA877" s="1"/>
      <c r="AB877" s="1"/>
      <c r="AC877" s="9" t="s">
        <v>42</v>
      </c>
    </row>
    <row r="878" spans="1:29">
      <c r="A878" s="11" t="s">
        <v>1562</v>
      </c>
      <c r="B878" s="2">
        <v>45922</v>
      </c>
      <c r="C878" s="1">
        <v>2025</v>
      </c>
      <c r="D878" s="1" t="s">
        <v>1483</v>
      </c>
      <c r="E878" s="1" t="s">
        <v>1199</v>
      </c>
      <c r="F878" s="1" t="s">
        <v>142</v>
      </c>
      <c r="G878" s="1" t="s">
        <v>805</v>
      </c>
      <c r="H878" s="1" t="s">
        <v>33</v>
      </c>
      <c r="I878" s="1" t="s">
        <v>250</v>
      </c>
      <c r="J878" s="1" t="s">
        <v>251</v>
      </c>
      <c r="K878" s="1" t="s">
        <v>36</v>
      </c>
      <c r="L878" s="1" t="s">
        <v>112</v>
      </c>
      <c r="M878" s="1" t="s">
        <v>806</v>
      </c>
      <c r="N878" s="1">
        <v>1</v>
      </c>
      <c r="O878" s="1">
        <v>30430</v>
      </c>
      <c r="P878" s="1">
        <f t="shared" si="78"/>
        <v>30430</v>
      </c>
      <c r="Q878" s="1">
        <v>10</v>
      </c>
      <c r="R878" s="1">
        <f t="shared" si="79"/>
        <v>3043</v>
      </c>
      <c r="S878" s="1">
        <f t="shared" si="80"/>
        <v>27387</v>
      </c>
      <c r="T878" s="1">
        <v>0.57999999999999996</v>
      </c>
      <c r="U878" s="1">
        <f t="shared" si="81"/>
        <v>15884.46</v>
      </c>
      <c r="V878" s="1">
        <f t="shared" si="82"/>
        <v>11502.54</v>
      </c>
      <c r="W878" s="4">
        <f t="shared" si="83"/>
        <v>0.42000000000000004</v>
      </c>
      <c r="X878" s="1" t="s">
        <v>65</v>
      </c>
      <c r="Y878" s="1" t="s">
        <v>72</v>
      </c>
      <c r="Z878" s="1" t="s">
        <v>120</v>
      </c>
      <c r="AA878" s="1"/>
      <c r="AB878" s="1"/>
      <c r="AC878" s="9" t="s">
        <v>42</v>
      </c>
    </row>
    <row r="879" spans="1:29">
      <c r="A879" s="11" t="s">
        <v>1563</v>
      </c>
      <c r="B879" s="2">
        <v>45923</v>
      </c>
      <c r="C879" s="1">
        <v>2025</v>
      </c>
      <c r="D879" s="1" t="s">
        <v>1483</v>
      </c>
      <c r="E879" s="1" t="s">
        <v>1199</v>
      </c>
      <c r="F879" s="1" t="s">
        <v>167</v>
      </c>
      <c r="G879" s="1" t="s">
        <v>898</v>
      </c>
      <c r="H879" s="1" t="s">
        <v>89</v>
      </c>
      <c r="I879" s="1" t="s">
        <v>128</v>
      </c>
      <c r="J879" s="1" t="s">
        <v>129</v>
      </c>
      <c r="K879" s="1" t="s">
        <v>130</v>
      </c>
      <c r="L879" s="1" t="s">
        <v>150</v>
      </c>
      <c r="M879" s="1" t="s">
        <v>213</v>
      </c>
      <c r="N879" s="1">
        <v>3</v>
      </c>
      <c r="O879" s="1">
        <v>610</v>
      </c>
      <c r="P879" s="1">
        <f t="shared" si="78"/>
        <v>1830</v>
      </c>
      <c r="Q879" s="1">
        <v>5</v>
      </c>
      <c r="R879" s="1">
        <f t="shared" si="79"/>
        <v>91.5</v>
      </c>
      <c r="S879" s="1">
        <f t="shared" si="80"/>
        <v>1738.5</v>
      </c>
      <c r="T879" s="1">
        <v>0.52</v>
      </c>
      <c r="U879" s="1">
        <f t="shared" si="81"/>
        <v>904.02</v>
      </c>
      <c r="V879" s="1">
        <f t="shared" si="82"/>
        <v>834.48</v>
      </c>
      <c r="W879" s="4">
        <f t="shared" si="83"/>
        <v>0.48000000000000004</v>
      </c>
      <c r="X879" s="1" t="s">
        <v>39</v>
      </c>
      <c r="Y879" s="1" t="s">
        <v>40</v>
      </c>
      <c r="Z879" s="1" t="s">
        <v>41</v>
      </c>
      <c r="AA879" s="2">
        <v>45930</v>
      </c>
      <c r="AB879" s="1">
        <v>5</v>
      </c>
      <c r="AC879" s="9" t="s">
        <v>42</v>
      </c>
    </row>
    <row r="880" spans="1:29">
      <c r="A880" s="11" t="s">
        <v>1564</v>
      </c>
      <c r="B880" s="2">
        <v>45923</v>
      </c>
      <c r="C880" s="1">
        <v>2025</v>
      </c>
      <c r="D880" s="1" t="s">
        <v>1483</v>
      </c>
      <c r="E880" s="1" t="s">
        <v>1199</v>
      </c>
      <c r="F880" s="1" t="s">
        <v>167</v>
      </c>
      <c r="G880" s="1" t="s">
        <v>778</v>
      </c>
      <c r="H880" s="1" t="s">
        <v>33</v>
      </c>
      <c r="I880" s="1" t="s">
        <v>551</v>
      </c>
      <c r="J880" s="1" t="s">
        <v>155</v>
      </c>
      <c r="K880" s="1" t="s">
        <v>48</v>
      </c>
      <c r="L880" s="1" t="s">
        <v>179</v>
      </c>
      <c r="M880" s="1" t="s">
        <v>611</v>
      </c>
      <c r="N880" s="1">
        <v>4</v>
      </c>
      <c r="O880" s="1">
        <v>3320</v>
      </c>
      <c r="P880" s="1">
        <f t="shared" si="78"/>
        <v>13280</v>
      </c>
      <c r="Q880" s="1">
        <v>10</v>
      </c>
      <c r="R880" s="1">
        <f t="shared" si="79"/>
        <v>1328</v>
      </c>
      <c r="S880" s="1">
        <f t="shared" si="80"/>
        <v>11952</v>
      </c>
      <c r="T880" s="1">
        <v>0.48</v>
      </c>
      <c r="U880" s="1">
        <f t="shared" si="81"/>
        <v>5736.96</v>
      </c>
      <c r="V880" s="1">
        <f t="shared" si="82"/>
        <v>6215.04</v>
      </c>
      <c r="W880" s="4">
        <f t="shared" si="83"/>
        <v>0.52</v>
      </c>
      <c r="X880" s="1" t="s">
        <v>65</v>
      </c>
      <c r="Y880" s="1" t="s">
        <v>40</v>
      </c>
      <c r="Z880" s="1" t="s">
        <v>41</v>
      </c>
      <c r="AA880" s="2">
        <v>45928</v>
      </c>
      <c r="AB880" s="1">
        <v>5</v>
      </c>
      <c r="AC880" s="9" t="s">
        <v>42</v>
      </c>
    </row>
    <row r="881" spans="1:29">
      <c r="A881" s="11" t="s">
        <v>1565</v>
      </c>
      <c r="B881" s="2">
        <v>45923</v>
      </c>
      <c r="C881" s="1">
        <v>2025</v>
      </c>
      <c r="D881" s="1" t="s">
        <v>1483</v>
      </c>
      <c r="E881" s="1" t="s">
        <v>1199</v>
      </c>
      <c r="F881" s="1" t="s">
        <v>167</v>
      </c>
      <c r="G881" s="1" t="s">
        <v>966</v>
      </c>
      <c r="H881" s="1" t="s">
        <v>33</v>
      </c>
      <c r="I881" s="1" t="s">
        <v>34</v>
      </c>
      <c r="J881" s="1" t="s">
        <v>35</v>
      </c>
      <c r="K881" s="1" t="s">
        <v>36</v>
      </c>
      <c r="L881" s="1" t="s">
        <v>179</v>
      </c>
      <c r="M881" s="1" t="s">
        <v>532</v>
      </c>
      <c r="N881" s="1">
        <v>2</v>
      </c>
      <c r="O881" s="1">
        <v>3850</v>
      </c>
      <c r="P881" s="1">
        <f t="shared" si="78"/>
        <v>7700</v>
      </c>
      <c r="Q881" s="1">
        <v>25</v>
      </c>
      <c r="R881" s="1">
        <f t="shared" si="79"/>
        <v>1925</v>
      </c>
      <c r="S881" s="1">
        <f t="shared" si="80"/>
        <v>5775</v>
      </c>
      <c r="T881" s="1">
        <v>0.48</v>
      </c>
      <c r="U881" s="1">
        <f t="shared" si="81"/>
        <v>2772</v>
      </c>
      <c r="V881" s="1">
        <f t="shared" si="82"/>
        <v>3003</v>
      </c>
      <c r="W881" s="4">
        <f t="shared" si="83"/>
        <v>0.52</v>
      </c>
      <c r="X881" s="1" t="s">
        <v>92</v>
      </c>
      <c r="Y881" s="1" t="s">
        <v>57</v>
      </c>
      <c r="Z881" s="1" t="s">
        <v>120</v>
      </c>
      <c r="AA881" s="1"/>
      <c r="AB881" s="1"/>
      <c r="AC881" s="9" t="s">
        <v>42</v>
      </c>
    </row>
    <row r="882" spans="1:29">
      <c r="A882" s="11" t="s">
        <v>1566</v>
      </c>
      <c r="B882" s="2">
        <v>45923</v>
      </c>
      <c r="C882" s="1">
        <v>2025</v>
      </c>
      <c r="D882" s="1" t="s">
        <v>1483</v>
      </c>
      <c r="E882" s="1" t="s">
        <v>1199</v>
      </c>
      <c r="F882" s="1" t="s">
        <v>167</v>
      </c>
      <c r="G882" s="1" t="s">
        <v>670</v>
      </c>
      <c r="H882" s="1" t="s">
        <v>33</v>
      </c>
      <c r="I882" s="1" t="s">
        <v>169</v>
      </c>
      <c r="J882" s="1" t="s">
        <v>170</v>
      </c>
      <c r="K882" s="1" t="s">
        <v>130</v>
      </c>
      <c r="L882" s="1" t="s">
        <v>85</v>
      </c>
      <c r="M882" s="1" t="s">
        <v>306</v>
      </c>
      <c r="N882" s="1">
        <v>2</v>
      </c>
      <c r="O882" s="1">
        <v>4090</v>
      </c>
      <c r="P882" s="1">
        <f t="shared" si="78"/>
        <v>8180</v>
      </c>
      <c r="Q882" s="1">
        <v>10</v>
      </c>
      <c r="R882" s="1">
        <f t="shared" si="79"/>
        <v>818</v>
      </c>
      <c r="S882" s="1">
        <f t="shared" si="80"/>
        <v>7362</v>
      </c>
      <c r="T882" s="1">
        <v>0.5</v>
      </c>
      <c r="U882" s="1">
        <f t="shared" si="81"/>
        <v>3681</v>
      </c>
      <c r="V882" s="1">
        <f t="shared" si="82"/>
        <v>3681</v>
      </c>
      <c r="W882" s="4">
        <f t="shared" si="83"/>
        <v>0.5</v>
      </c>
      <c r="X882" s="1" t="s">
        <v>39</v>
      </c>
      <c r="Y882" s="1" t="s">
        <v>40</v>
      </c>
      <c r="Z882" s="1" t="s">
        <v>41</v>
      </c>
      <c r="AA882" s="2">
        <v>45925</v>
      </c>
      <c r="AB882" s="1">
        <v>5</v>
      </c>
      <c r="AC882" s="9" t="s">
        <v>42</v>
      </c>
    </row>
    <row r="883" spans="1:29">
      <c r="A883" s="11" t="s">
        <v>1567</v>
      </c>
      <c r="B883" s="2">
        <v>45923</v>
      </c>
      <c r="C883" s="1">
        <v>2025</v>
      </c>
      <c r="D883" s="1" t="s">
        <v>1483</v>
      </c>
      <c r="E883" s="1" t="s">
        <v>1199</v>
      </c>
      <c r="F883" s="1" t="s">
        <v>167</v>
      </c>
      <c r="G883" s="1" t="s">
        <v>233</v>
      </c>
      <c r="H883" s="1" t="s">
        <v>89</v>
      </c>
      <c r="I883" s="1" t="s">
        <v>90</v>
      </c>
      <c r="J883" s="1" t="s">
        <v>61</v>
      </c>
      <c r="K883" s="1" t="s">
        <v>62</v>
      </c>
      <c r="L883" s="1" t="s">
        <v>96</v>
      </c>
      <c r="M883" s="1" t="s">
        <v>552</v>
      </c>
      <c r="N883" s="1">
        <v>2</v>
      </c>
      <c r="O883" s="1">
        <v>800</v>
      </c>
      <c r="P883" s="1">
        <f t="shared" si="78"/>
        <v>1600</v>
      </c>
      <c r="Q883" s="1">
        <v>10</v>
      </c>
      <c r="R883" s="1">
        <f t="shared" si="79"/>
        <v>160</v>
      </c>
      <c r="S883" s="1">
        <f t="shared" si="80"/>
        <v>1440</v>
      </c>
      <c r="T883" s="1">
        <v>0.62</v>
      </c>
      <c r="U883" s="1">
        <f t="shared" si="81"/>
        <v>892.8</v>
      </c>
      <c r="V883" s="1">
        <f t="shared" si="82"/>
        <v>547.20000000000005</v>
      </c>
      <c r="W883" s="4">
        <f t="shared" si="83"/>
        <v>0.38</v>
      </c>
      <c r="X883" s="1" t="s">
        <v>104</v>
      </c>
      <c r="Y883" s="1" t="s">
        <v>57</v>
      </c>
      <c r="Z883" s="1" t="s">
        <v>66</v>
      </c>
      <c r="AA883" s="1"/>
      <c r="AB883" s="1"/>
      <c r="AC883" s="9" t="s">
        <v>42</v>
      </c>
    </row>
    <row r="884" spans="1:29">
      <c r="A884" s="11" t="s">
        <v>1568</v>
      </c>
      <c r="B884" s="2">
        <v>45924</v>
      </c>
      <c r="C884" s="1">
        <v>2025</v>
      </c>
      <c r="D884" s="1" t="s">
        <v>1483</v>
      </c>
      <c r="E884" s="1" t="s">
        <v>1199</v>
      </c>
      <c r="F884" s="1" t="s">
        <v>31</v>
      </c>
      <c r="G884" s="1" t="s">
        <v>1050</v>
      </c>
      <c r="H884" s="1" t="s">
        <v>33</v>
      </c>
      <c r="I884" s="1" t="s">
        <v>46</v>
      </c>
      <c r="J884" s="1" t="s">
        <v>47</v>
      </c>
      <c r="K884" s="1" t="s">
        <v>48</v>
      </c>
      <c r="L884" s="1" t="s">
        <v>96</v>
      </c>
      <c r="M884" s="1" t="s">
        <v>552</v>
      </c>
      <c r="N884" s="1">
        <v>1</v>
      </c>
      <c r="O884" s="1">
        <v>590</v>
      </c>
      <c r="P884" s="1">
        <f t="shared" si="78"/>
        <v>590</v>
      </c>
      <c r="Q884" s="1">
        <v>20</v>
      </c>
      <c r="R884" s="1">
        <f t="shared" si="79"/>
        <v>118</v>
      </c>
      <c r="S884" s="1">
        <f t="shared" si="80"/>
        <v>472</v>
      </c>
      <c r="T884" s="1">
        <v>0.62</v>
      </c>
      <c r="U884" s="1">
        <f t="shared" si="81"/>
        <v>292.64</v>
      </c>
      <c r="V884" s="1">
        <f t="shared" si="82"/>
        <v>179.36</v>
      </c>
      <c r="W884" s="4">
        <f t="shared" si="83"/>
        <v>0.38</v>
      </c>
      <c r="X884" s="1" t="s">
        <v>104</v>
      </c>
      <c r="Y884" s="1" t="s">
        <v>81</v>
      </c>
      <c r="Z884" s="1" t="s">
        <v>22</v>
      </c>
      <c r="AA884" s="1"/>
      <c r="AB884" s="1"/>
      <c r="AC884" s="9" t="s">
        <v>93</v>
      </c>
    </row>
    <row r="885" spans="1:29">
      <c r="A885" s="11" t="s">
        <v>1569</v>
      </c>
      <c r="B885" s="2">
        <v>45924</v>
      </c>
      <c r="C885" s="1">
        <v>2025</v>
      </c>
      <c r="D885" s="1" t="s">
        <v>1483</v>
      </c>
      <c r="E885" s="1" t="s">
        <v>1199</v>
      </c>
      <c r="F885" s="1" t="s">
        <v>31</v>
      </c>
      <c r="G885" s="1" t="s">
        <v>133</v>
      </c>
      <c r="H885" s="1" t="s">
        <v>89</v>
      </c>
      <c r="I885" s="1" t="s">
        <v>134</v>
      </c>
      <c r="J885" s="1" t="s">
        <v>135</v>
      </c>
      <c r="K885" s="1" t="s">
        <v>36</v>
      </c>
      <c r="L885" s="1" t="s">
        <v>179</v>
      </c>
      <c r="M885" s="1" t="s">
        <v>180</v>
      </c>
      <c r="N885" s="1">
        <v>3</v>
      </c>
      <c r="O885" s="1">
        <v>6970</v>
      </c>
      <c r="P885" s="1">
        <f t="shared" si="78"/>
        <v>20910</v>
      </c>
      <c r="Q885" s="1">
        <v>10</v>
      </c>
      <c r="R885" s="1">
        <f t="shared" si="79"/>
        <v>2091</v>
      </c>
      <c r="S885" s="1">
        <f t="shared" si="80"/>
        <v>18819</v>
      </c>
      <c r="T885" s="1">
        <v>0.48</v>
      </c>
      <c r="U885" s="1">
        <f t="shared" si="81"/>
        <v>9033.119999999999</v>
      </c>
      <c r="V885" s="1">
        <f t="shared" si="82"/>
        <v>9785.880000000001</v>
      </c>
      <c r="W885" s="4">
        <f t="shared" si="83"/>
        <v>0.52</v>
      </c>
      <c r="X885" s="1" t="s">
        <v>50</v>
      </c>
      <c r="Y885" s="1" t="s">
        <v>81</v>
      </c>
      <c r="Z885" s="1" t="s">
        <v>41</v>
      </c>
      <c r="AA885" s="2">
        <v>45930</v>
      </c>
      <c r="AB885" s="1">
        <v>3</v>
      </c>
      <c r="AC885" s="9" t="s">
        <v>42</v>
      </c>
    </row>
    <row r="886" spans="1:29">
      <c r="A886" s="11" t="s">
        <v>1570</v>
      </c>
      <c r="B886" s="2">
        <v>45924</v>
      </c>
      <c r="C886" s="1">
        <v>2025</v>
      </c>
      <c r="D886" s="1" t="s">
        <v>1483</v>
      </c>
      <c r="E886" s="1" t="s">
        <v>1199</v>
      </c>
      <c r="F886" s="1" t="s">
        <v>31</v>
      </c>
      <c r="G886" s="1" t="s">
        <v>1571</v>
      </c>
      <c r="H886" s="1" t="s">
        <v>33</v>
      </c>
      <c r="I886" s="1" t="s">
        <v>591</v>
      </c>
      <c r="J886" s="1" t="s">
        <v>190</v>
      </c>
      <c r="K886" s="1" t="s">
        <v>48</v>
      </c>
      <c r="L886" s="1" t="s">
        <v>96</v>
      </c>
      <c r="M886" s="1" t="s">
        <v>535</v>
      </c>
      <c r="N886" s="1">
        <v>2</v>
      </c>
      <c r="O886" s="1">
        <v>930</v>
      </c>
      <c r="P886" s="1">
        <f t="shared" si="78"/>
        <v>1860</v>
      </c>
      <c r="Q886" s="1">
        <v>30</v>
      </c>
      <c r="R886" s="1">
        <f t="shared" si="79"/>
        <v>558</v>
      </c>
      <c r="S886" s="1">
        <f t="shared" si="80"/>
        <v>1302</v>
      </c>
      <c r="T886" s="1">
        <v>0.62</v>
      </c>
      <c r="U886" s="1">
        <f t="shared" si="81"/>
        <v>807.24</v>
      </c>
      <c r="V886" s="1">
        <f t="shared" si="82"/>
        <v>494.76</v>
      </c>
      <c r="W886" s="4">
        <f t="shared" si="83"/>
        <v>0.38</v>
      </c>
      <c r="X886" s="1" t="s">
        <v>56</v>
      </c>
      <c r="Y886" s="1" t="s">
        <v>81</v>
      </c>
      <c r="Z886" s="1" t="s">
        <v>41</v>
      </c>
      <c r="AA886" s="2">
        <v>45930</v>
      </c>
      <c r="AB886" s="1">
        <v>4</v>
      </c>
      <c r="AC886" s="9" t="s">
        <v>42</v>
      </c>
    </row>
    <row r="887" spans="1:29">
      <c r="A887" s="11" t="s">
        <v>1572</v>
      </c>
      <c r="B887" s="2">
        <v>45924</v>
      </c>
      <c r="C887" s="1">
        <v>2025</v>
      </c>
      <c r="D887" s="1" t="s">
        <v>1483</v>
      </c>
      <c r="E887" s="1" t="s">
        <v>1199</v>
      </c>
      <c r="F887" s="1" t="s">
        <v>31</v>
      </c>
      <c r="G887" s="1" t="s">
        <v>670</v>
      </c>
      <c r="H887" s="1" t="s">
        <v>33</v>
      </c>
      <c r="I887" s="1" t="s">
        <v>169</v>
      </c>
      <c r="J887" s="1" t="s">
        <v>170</v>
      </c>
      <c r="K887" s="1" t="s">
        <v>130</v>
      </c>
      <c r="L887" s="1" t="s">
        <v>63</v>
      </c>
      <c r="M887" s="1" t="s">
        <v>165</v>
      </c>
      <c r="N887" s="1">
        <v>4</v>
      </c>
      <c r="O887" s="1">
        <v>600</v>
      </c>
      <c r="P887" s="1">
        <f t="shared" si="78"/>
        <v>2400</v>
      </c>
      <c r="Q887" s="1">
        <v>0</v>
      </c>
      <c r="R887" s="1">
        <f t="shared" si="79"/>
        <v>0</v>
      </c>
      <c r="S887" s="1">
        <f t="shared" si="80"/>
        <v>2400</v>
      </c>
      <c r="T887" s="1">
        <v>0.35</v>
      </c>
      <c r="U887" s="1">
        <f t="shared" si="81"/>
        <v>840</v>
      </c>
      <c r="V887" s="1">
        <f t="shared" si="82"/>
        <v>1560</v>
      </c>
      <c r="W887" s="4">
        <f t="shared" si="83"/>
        <v>0.65</v>
      </c>
      <c r="X887" s="1" t="s">
        <v>56</v>
      </c>
      <c r="Y887" s="1" t="s">
        <v>72</v>
      </c>
      <c r="Z887" s="1" t="s">
        <v>41</v>
      </c>
      <c r="AA887" s="2">
        <v>45928</v>
      </c>
      <c r="AB887" s="1">
        <v>5</v>
      </c>
      <c r="AC887" s="9" t="s">
        <v>42</v>
      </c>
    </row>
    <row r="888" spans="1:29">
      <c r="A888" s="11" t="s">
        <v>1573</v>
      </c>
      <c r="B888" s="2">
        <v>45925</v>
      </c>
      <c r="C888" s="1">
        <v>2025</v>
      </c>
      <c r="D888" s="1" t="s">
        <v>1483</v>
      </c>
      <c r="E888" s="1" t="s">
        <v>1199</v>
      </c>
      <c r="F888" s="1" t="s">
        <v>44</v>
      </c>
      <c r="G888" s="1" t="s">
        <v>1331</v>
      </c>
      <c r="H888" s="1" t="s">
        <v>33</v>
      </c>
      <c r="I888" s="1" t="s">
        <v>189</v>
      </c>
      <c r="J888" s="1" t="s">
        <v>190</v>
      </c>
      <c r="K888" s="1" t="s">
        <v>48</v>
      </c>
      <c r="L888" s="1" t="s">
        <v>179</v>
      </c>
      <c r="M888" s="1" t="s">
        <v>532</v>
      </c>
      <c r="N888" s="1">
        <v>2</v>
      </c>
      <c r="O888" s="1">
        <v>8180</v>
      </c>
      <c r="P888" s="1">
        <f t="shared" si="78"/>
        <v>16360</v>
      </c>
      <c r="Q888" s="1">
        <v>5</v>
      </c>
      <c r="R888" s="1">
        <f t="shared" si="79"/>
        <v>818</v>
      </c>
      <c r="S888" s="1">
        <f t="shared" si="80"/>
        <v>15542</v>
      </c>
      <c r="T888" s="1">
        <v>0.48</v>
      </c>
      <c r="U888" s="1">
        <f t="shared" si="81"/>
        <v>7460.16</v>
      </c>
      <c r="V888" s="1">
        <f t="shared" si="82"/>
        <v>8081.84</v>
      </c>
      <c r="W888" s="4">
        <f t="shared" si="83"/>
        <v>0.52</v>
      </c>
      <c r="X888" s="1" t="s">
        <v>92</v>
      </c>
      <c r="Y888" s="1" t="s">
        <v>72</v>
      </c>
      <c r="Z888" s="1" t="s">
        <v>41</v>
      </c>
      <c r="AA888" s="2">
        <v>45931</v>
      </c>
      <c r="AB888" s="1">
        <v>4</v>
      </c>
      <c r="AC888" s="9" t="s">
        <v>42</v>
      </c>
    </row>
    <row r="889" spans="1:29">
      <c r="A889" s="11" t="s">
        <v>1574</v>
      </c>
      <c r="B889" s="2">
        <v>45925</v>
      </c>
      <c r="C889" s="1">
        <v>2025</v>
      </c>
      <c r="D889" s="1" t="s">
        <v>1483</v>
      </c>
      <c r="E889" s="1" t="s">
        <v>1199</v>
      </c>
      <c r="F889" s="1" t="s">
        <v>44</v>
      </c>
      <c r="G889" s="1" t="s">
        <v>537</v>
      </c>
      <c r="H889" s="1" t="s">
        <v>89</v>
      </c>
      <c r="I889" s="1" t="s">
        <v>288</v>
      </c>
      <c r="J889" s="1" t="s">
        <v>178</v>
      </c>
      <c r="K889" s="1" t="s">
        <v>48</v>
      </c>
      <c r="L889" s="1" t="s">
        <v>150</v>
      </c>
      <c r="M889" s="1" t="s">
        <v>229</v>
      </c>
      <c r="N889" s="1">
        <v>3</v>
      </c>
      <c r="O889" s="1">
        <v>6580</v>
      </c>
      <c r="P889" s="1">
        <f t="shared" si="78"/>
        <v>19740</v>
      </c>
      <c r="Q889" s="1">
        <v>10</v>
      </c>
      <c r="R889" s="1">
        <f t="shared" si="79"/>
        <v>1974</v>
      </c>
      <c r="S889" s="1">
        <f t="shared" si="80"/>
        <v>17766</v>
      </c>
      <c r="T889" s="1">
        <v>0.52</v>
      </c>
      <c r="U889" s="1">
        <f t="shared" si="81"/>
        <v>9238.32</v>
      </c>
      <c r="V889" s="1">
        <f t="shared" si="82"/>
        <v>8527.68</v>
      </c>
      <c r="W889" s="4">
        <f t="shared" si="83"/>
        <v>0.48000000000000004</v>
      </c>
      <c r="X889" s="1" t="s">
        <v>39</v>
      </c>
      <c r="Y889" s="1" t="s">
        <v>57</v>
      </c>
      <c r="Z889" s="1" t="s">
        <v>41</v>
      </c>
      <c r="AA889" s="2">
        <v>45928</v>
      </c>
      <c r="AB889" s="1">
        <v>5</v>
      </c>
      <c r="AC889" s="9" t="s">
        <v>42</v>
      </c>
    </row>
    <row r="890" spans="1:29">
      <c r="A890" s="11" t="s">
        <v>1575</v>
      </c>
      <c r="B890" s="2">
        <v>45925</v>
      </c>
      <c r="C890" s="1">
        <v>2025</v>
      </c>
      <c r="D890" s="1" t="s">
        <v>1483</v>
      </c>
      <c r="E890" s="1" t="s">
        <v>1199</v>
      </c>
      <c r="F890" s="1" t="s">
        <v>44</v>
      </c>
      <c r="G890" s="1" t="s">
        <v>1490</v>
      </c>
      <c r="H890" s="1" t="s">
        <v>33</v>
      </c>
      <c r="I890" s="1" t="s">
        <v>159</v>
      </c>
      <c r="J890" s="1" t="s">
        <v>35</v>
      </c>
      <c r="K890" s="1" t="s">
        <v>36</v>
      </c>
      <c r="L890" s="1" t="s">
        <v>112</v>
      </c>
      <c r="M890" s="1" t="s">
        <v>221</v>
      </c>
      <c r="N890" s="1">
        <v>5</v>
      </c>
      <c r="O890" s="1">
        <v>80030</v>
      </c>
      <c r="P890" s="1">
        <f t="shared" si="78"/>
        <v>400150</v>
      </c>
      <c r="Q890" s="1">
        <v>10</v>
      </c>
      <c r="R890" s="1">
        <f t="shared" si="79"/>
        <v>40015</v>
      </c>
      <c r="S890" s="1">
        <f t="shared" si="80"/>
        <v>360135</v>
      </c>
      <c r="T890" s="1">
        <v>0.57999999999999996</v>
      </c>
      <c r="U890" s="1">
        <f t="shared" si="81"/>
        <v>208878.3</v>
      </c>
      <c r="V890" s="1">
        <f t="shared" si="82"/>
        <v>151256.70000000001</v>
      </c>
      <c r="W890" s="4">
        <f t="shared" si="83"/>
        <v>0.42000000000000004</v>
      </c>
      <c r="X890" s="1" t="s">
        <v>147</v>
      </c>
      <c r="Y890" s="1" t="s">
        <v>40</v>
      </c>
      <c r="Z890" s="1" t="s">
        <v>22</v>
      </c>
      <c r="AA890" s="1"/>
      <c r="AB890" s="1"/>
      <c r="AC890" s="9" t="s">
        <v>93</v>
      </c>
    </row>
    <row r="891" spans="1:29">
      <c r="A891" s="11" t="s">
        <v>1576</v>
      </c>
      <c r="B891" s="2">
        <v>45925</v>
      </c>
      <c r="C891" s="1">
        <v>2025</v>
      </c>
      <c r="D891" s="1" t="s">
        <v>1483</v>
      </c>
      <c r="E891" s="1" t="s">
        <v>1199</v>
      </c>
      <c r="F891" s="1" t="s">
        <v>44</v>
      </c>
      <c r="G891" s="1" t="s">
        <v>1577</v>
      </c>
      <c r="H891" s="1" t="s">
        <v>33</v>
      </c>
      <c r="I891" s="1" t="s">
        <v>116</v>
      </c>
      <c r="J891" s="1" t="s">
        <v>117</v>
      </c>
      <c r="K891" s="1" t="s">
        <v>118</v>
      </c>
      <c r="L891" s="1" t="s">
        <v>85</v>
      </c>
      <c r="M891" s="1" t="s">
        <v>146</v>
      </c>
      <c r="N891" s="1">
        <v>5</v>
      </c>
      <c r="O891" s="1">
        <v>1880</v>
      </c>
      <c r="P891" s="1">
        <f t="shared" si="78"/>
        <v>9400</v>
      </c>
      <c r="Q891" s="1">
        <v>0</v>
      </c>
      <c r="R891" s="1">
        <f t="shared" si="79"/>
        <v>0</v>
      </c>
      <c r="S891" s="1">
        <f t="shared" si="80"/>
        <v>9400</v>
      </c>
      <c r="T891" s="1">
        <v>0.5</v>
      </c>
      <c r="U891" s="1">
        <f t="shared" si="81"/>
        <v>4700</v>
      </c>
      <c r="V891" s="1">
        <f t="shared" si="82"/>
        <v>4700</v>
      </c>
      <c r="W891" s="4">
        <f t="shared" si="83"/>
        <v>0.5</v>
      </c>
      <c r="X891" s="1" t="s">
        <v>39</v>
      </c>
      <c r="Y891" s="1" t="s">
        <v>57</v>
      </c>
      <c r="Z891" s="1" t="s">
        <v>66</v>
      </c>
      <c r="AA891" s="1"/>
      <c r="AB891" s="1"/>
      <c r="AC891" s="9" t="s">
        <v>42</v>
      </c>
    </row>
    <row r="892" spans="1:29">
      <c r="A892" s="11" t="s">
        <v>1578</v>
      </c>
      <c r="B892" s="2">
        <v>45925</v>
      </c>
      <c r="C892" s="1">
        <v>2025</v>
      </c>
      <c r="D892" s="1" t="s">
        <v>1483</v>
      </c>
      <c r="E892" s="1" t="s">
        <v>1199</v>
      </c>
      <c r="F892" s="1" t="s">
        <v>44</v>
      </c>
      <c r="G892" s="1" t="s">
        <v>1080</v>
      </c>
      <c r="H892" s="1" t="s">
        <v>33</v>
      </c>
      <c r="I892" s="1" t="s">
        <v>116</v>
      </c>
      <c r="J892" s="1" t="s">
        <v>117</v>
      </c>
      <c r="K892" s="1" t="s">
        <v>118</v>
      </c>
      <c r="L892" s="1" t="s">
        <v>179</v>
      </c>
      <c r="M892" s="1" t="s">
        <v>463</v>
      </c>
      <c r="N892" s="1">
        <v>3</v>
      </c>
      <c r="O892" s="1">
        <v>8680</v>
      </c>
      <c r="P892" s="1">
        <f t="shared" si="78"/>
        <v>26040</v>
      </c>
      <c r="Q892" s="1">
        <v>15</v>
      </c>
      <c r="R892" s="1">
        <f t="shared" si="79"/>
        <v>3906</v>
      </c>
      <c r="S892" s="1">
        <f t="shared" si="80"/>
        <v>22134</v>
      </c>
      <c r="T892" s="1">
        <v>0.48</v>
      </c>
      <c r="U892" s="1">
        <f t="shared" si="81"/>
        <v>10624.32</v>
      </c>
      <c r="V892" s="1">
        <f t="shared" si="82"/>
        <v>11509.68</v>
      </c>
      <c r="W892" s="4">
        <f t="shared" si="83"/>
        <v>0.52</v>
      </c>
      <c r="X892" s="1" t="s">
        <v>92</v>
      </c>
      <c r="Y892" s="1" t="s">
        <v>57</v>
      </c>
      <c r="Z892" s="1" t="s">
        <v>41</v>
      </c>
      <c r="AA892" s="2">
        <v>45931</v>
      </c>
      <c r="AB892" s="1">
        <v>5</v>
      </c>
      <c r="AC892" s="9" t="s">
        <v>42</v>
      </c>
    </row>
    <row r="893" spans="1:29">
      <c r="A893" s="11" t="s">
        <v>1579</v>
      </c>
      <c r="B893" s="2">
        <v>45925</v>
      </c>
      <c r="C893" s="1">
        <v>2025</v>
      </c>
      <c r="D893" s="1" t="s">
        <v>1483</v>
      </c>
      <c r="E893" s="1" t="s">
        <v>1199</v>
      </c>
      <c r="F893" s="1" t="s">
        <v>44</v>
      </c>
      <c r="G893" s="1" t="s">
        <v>670</v>
      </c>
      <c r="H893" s="1" t="s">
        <v>33</v>
      </c>
      <c r="I893" s="1" t="s">
        <v>169</v>
      </c>
      <c r="J893" s="1" t="s">
        <v>170</v>
      </c>
      <c r="K893" s="1" t="s">
        <v>130</v>
      </c>
      <c r="L893" s="1" t="s">
        <v>79</v>
      </c>
      <c r="M893" s="1" t="s">
        <v>184</v>
      </c>
      <c r="N893" s="1">
        <v>5</v>
      </c>
      <c r="O893" s="1">
        <v>3240</v>
      </c>
      <c r="P893" s="1">
        <f t="shared" si="78"/>
        <v>16200</v>
      </c>
      <c r="Q893" s="1">
        <v>0</v>
      </c>
      <c r="R893" s="1">
        <f t="shared" si="79"/>
        <v>0</v>
      </c>
      <c r="S893" s="1">
        <f t="shared" si="80"/>
        <v>16200</v>
      </c>
      <c r="T893" s="1">
        <v>0.45</v>
      </c>
      <c r="U893" s="1">
        <f t="shared" si="81"/>
        <v>7290</v>
      </c>
      <c r="V893" s="1">
        <f t="shared" si="82"/>
        <v>8910</v>
      </c>
      <c r="W893" s="4">
        <f t="shared" si="83"/>
        <v>0.55000000000000004</v>
      </c>
      <c r="X893" s="1" t="s">
        <v>92</v>
      </c>
      <c r="Y893" s="1" t="s">
        <v>40</v>
      </c>
      <c r="Z893" s="1" t="s">
        <v>41</v>
      </c>
      <c r="AA893" s="2">
        <v>45928</v>
      </c>
      <c r="AB893" s="1">
        <v>4</v>
      </c>
      <c r="AC893" s="9" t="s">
        <v>42</v>
      </c>
    </row>
    <row r="894" spans="1:29">
      <c r="A894" s="11" t="s">
        <v>1580</v>
      </c>
      <c r="B894" s="2">
        <v>45925</v>
      </c>
      <c r="C894" s="1">
        <v>2025</v>
      </c>
      <c r="D894" s="1" t="s">
        <v>1483</v>
      </c>
      <c r="E894" s="1" t="s">
        <v>1199</v>
      </c>
      <c r="F894" s="1" t="s">
        <v>44</v>
      </c>
      <c r="G894" s="1" t="s">
        <v>1581</v>
      </c>
      <c r="H894" s="1" t="s">
        <v>89</v>
      </c>
      <c r="I894" s="1" t="s">
        <v>46</v>
      </c>
      <c r="J894" s="1" t="s">
        <v>47</v>
      </c>
      <c r="K894" s="1" t="s">
        <v>48</v>
      </c>
      <c r="L894" s="1" t="s">
        <v>85</v>
      </c>
      <c r="M894" s="1" t="s">
        <v>156</v>
      </c>
      <c r="N894" s="1">
        <v>2</v>
      </c>
      <c r="O894" s="1">
        <v>2000</v>
      </c>
      <c r="P894" s="1">
        <f t="shared" si="78"/>
        <v>4000</v>
      </c>
      <c r="Q894" s="1">
        <v>5</v>
      </c>
      <c r="R894" s="1">
        <f t="shared" si="79"/>
        <v>200</v>
      </c>
      <c r="S894" s="1">
        <f t="shared" si="80"/>
        <v>3800</v>
      </c>
      <c r="T894" s="1">
        <v>0.5</v>
      </c>
      <c r="U894" s="1">
        <f t="shared" si="81"/>
        <v>1900</v>
      </c>
      <c r="V894" s="1">
        <f t="shared" si="82"/>
        <v>1900</v>
      </c>
      <c r="W894" s="4">
        <f t="shared" si="83"/>
        <v>0.5</v>
      </c>
      <c r="X894" s="1" t="s">
        <v>147</v>
      </c>
      <c r="Y894" s="1" t="s">
        <v>81</v>
      </c>
      <c r="Z894" s="1" t="s">
        <v>22</v>
      </c>
      <c r="AA894" s="1"/>
      <c r="AB894" s="1"/>
      <c r="AC894" s="9" t="s">
        <v>93</v>
      </c>
    </row>
    <row r="895" spans="1:29">
      <c r="A895" s="11" t="s">
        <v>1582</v>
      </c>
      <c r="B895" s="2">
        <v>45925</v>
      </c>
      <c r="C895" s="1">
        <v>2025</v>
      </c>
      <c r="D895" s="1" t="s">
        <v>1483</v>
      </c>
      <c r="E895" s="1" t="s">
        <v>1199</v>
      </c>
      <c r="F895" s="1" t="s">
        <v>44</v>
      </c>
      <c r="G895" s="1" t="s">
        <v>1583</v>
      </c>
      <c r="H895" s="1" t="s">
        <v>33</v>
      </c>
      <c r="I895" s="1" t="s">
        <v>183</v>
      </c>
      <c r="J895" s="1" t="s">
        <v>102</v>
      </c>
      <c r="K895" s="1" t="s">
        <v>36</v>
      </c>
      <c r="L895" s="1" t="s">
        <v>179</v>
      </c>
      <c r="M895" s="1" t="s">
        <v>406</v>
      </c>
      <c r="N895" s="1">
        <v>5</v>
      </c>
      <c r="O895" s="1">
        <v>7810</v>
      </c>
      <c r="P895" s="1">
        <f t="shared" si="78"/>
        <v>39050</v>
      </c>
      <c r="Q895" s="1">
        <v>10</v>
      </c>
      <c r="R895" s="1">
        <f t="shared" si="79"/>
        <v>3905</v>
      </c>
      <c r="S895" s="1">
        <f t="shared" si="80"/>
        <v>35145</v>
      </c>
      <c r="T895" s="1">
        <v>0.48</v>
      </c>
      <c r="U895" s="1">
        <f t="shared" si="81"/>
        <v>16869.599999999999</v>
      </c>
      <c r="V895" s="1">
        <f t="shared" si="82"/>
        <v>18275.400000000001</v>
      </c>
      <c r="W895" s="4">
        <f t="shared" si="83"/>
        <v>0.52</v>
      </c>
      <c r="X895" s="1" t="s">
        <v>39</v>
      </c>
      <c r="Y895" s="1" t="s">
        <v>57</v>
      </c>
      <c r="Z895" s="1" t="s">
        <v>22</v>
      </c>
      <c r="AA895" s="1"/>
      <c r="AB895" s="1"/>
      <c r="AC895" s="9" t="s">
        <v>93</v>
      </c>
    </row>
    <row r="896" spans="1:29">
      <c r="A896" s="11" t="s">
        <v>1584</v>
      </c>
      <c r="B896" s="2">
        <v>45926</v>
      </c>
      <c r="C896" s="1">
        <v>2025</v>
      </c>
      <c r="D896" s="1" t="s">
        <v>1483</v>
      </c>
      <c r="E896" s="1" t="s">
        <v>1199</v>
      </c>
      <c r="F896" s="1" t="s">
        <v>74</v>
      </c>
      <c r="G896" s="1" t="s">
        <v>809</v>
      </c>
      <c r="H896" s="1" t="s">
        <v>33</v>
      </c>
      <c r="I896" s="1" t="s">
        <v>139</v>
      </c>
      <c r="J896" s="1" t="s">
        <v>77</v>
      </c>
      <c r="K896" s="1" t="s">
        <v>78</v>
      </c>
      <c r="L896" s="1" t="s">
        <v>112</v>
      </c>
      <c r="M896" s="1" t="s">
        <v>653</v>
      </c>
      <c r="N896" s="1">
        <v>1</v>
      </c>
      <c r="O896" s="1">
        <v>88580</v>
      </c>
      <c r="P896" s="1">
        <f t="shared" si="78"/>
        <v>88580</v>
      </c>
      <c r="Q896" s="1">
        <v>0</v>
      </c>
      <c r="R896" s="1">
        <f t="shared" si="79"/>
        <v>0</v>
      </c>
      <c r="S896" s="1">
        <f t="shared" si="80"/>
        <v>88580</v>
      </c>
      <c r="T896" s="1">
        <v>0.57999999999999996</v>
      </c>
      <c r="U896" s="1">
        <f t="shared" si="81"/>
        <v>51376.399999999994</v>
      </c>
      <c r="V896" s="1">
        <f t="shared" si="82"/>
        <v>37203.600000000006</v>
      </c>
      <c r="W896" s="4">
        <f t="shared" si="83"/>
        <v>0.42000000000000004</v>
      </c>
      <c r="X896" s="1" t="s">
        <v>56</v>
      </c>
      <c r="Y896" s="1" t="s">
        <v>57</v>
      </c>
      <c r="Z896" s="1" t="s">
        <v>120</v>
      </c>
      <c r="AA896" s="1"/>
      <c r="AB896" s="1"/>
      <c r="AC896" s="9" t="s">
        <v>42</v>
      </c>
    </row>
    <row r="897" spans="1:29">
      <c r="A897" s="11" t="s">
        <v>1585</v>
      </c>
      <c r="B897" s="2">
        <v>45926</v>
      </c>
      <c r="C897" s="1">
        <v>2025</v>
      </c>
      <c r="D897" s="1" t="s">
        <v>1483</v>
      </c>
      <c r="E897" s="1" t="s">
        <v>1199</v>
      </c>
      <c r="F897" s="1" t="s">
        <v>74</v>
      </c>
      <c r="G897" s="1" t="s">
        <v>616</v>
      </c>
      <c r="H897" s="1" t="s">
        <v>33</v>
      </c>
      <c r="I897" s="1" t="s">
        <v>154</v>
      </c>
      <c r="J897" s="1" t="s">
        <v>155</v>
      </c>
      <c r="K897" s="1" t="s">
        <v>48</v>
      </c>
      <c r="L897" s="1" t="s">
        <v>63</v>
      </c>
      <c r="M897" s="1" t="s">
        <v>337</v>
      </c>
      <c r="N897" s="1">
        <v>4</v>
      </c>
      <c r="O897" s="1">
        <v>360</v>
      </c>
      <c r="P897" s="1">
        <f t="shared" si="78"/>
        <v>1440</v>
      </c>
      <c r="Q897" s="1">
        <v>20</v>
      </c>
      <c r="R897" s="1">
        <f t="shared" si="79"/>
        <v>288</v>
      </c>
      <c r="S897" s="1">
        <f t="shared" si="80"/>
        <v>1152</v>
      </c>
      <c r="T897" s="1">
        <v>0.35</v>
      </c>
      <c r="U897" s="1">
        <f t="shared" si="81"/>
        <v>403.2</v>
      </c>
      <c r="V897" s="1">
        <f t="shared" si="82"/>
        <v>748.8</v>
      </c>
      <c r="W897" s="4">
        <f t="shared" si="83"/>
        <v>0.64999999999999991</v>
      </c>
      <c r="X897" s="1" t="s">
        <v>104</v>
      </c>
      <c r="Y897" s="1" t="s">
        <v>81</v>
      </c>
      <c r="Z897" s="1" t="s">
        <v>66</v>
      </c>
      <c r="AA897" s="1"/>
      <c r="AB897" s="1"/>
      <c r="AC897" s="9" t="s">
        <v>42</v>
      </c>
    </row>
    <row r="898" spans="1:29">
      <c r="A898" s="11" t="s">
        <v>1586</v>
      </c>
      <c r="B898" s="2">
        <v>45926</v>
      </c>
      <c r="C898" s="1">
        <v>2025</v>
      </c>
      <c r="D898" s="1" t="s">
        <v>1483</v>
      </c>
      <c r="E898" s="1" t="s">
        <v>1199</v>
      </c>
      <c r="F898" s="1" t="s">
        <v>74</v>
      </c>
      <c r="G898" s="1" t="s">
        <v>1587</v>
      </c>
      <c r="H898" s="1" t="s">
        <v>33</v>
      </c>
      <c r="I898" s="1" t="s">
        <v>189</v>
      </c>
      <c r="J898" s="1" t="s">
        <v>190</v>
      </c>
      <c r="K898" s="1" t="s">
        <v>48</v>
      </c>
      <c r="L898" s="1" t="s">
        <v>37</v>
      </c>
      <c r="M898" s="1" t="s">
        <v>477</v>
      </c>
      <c r="N898" s="1">
        <v>2</v>
      </c>
      <c r="O898" s="1">
        <v>5310</v>
      </c>
      <c r="P898" s="1">
        <f t="shared" si="78"/>
        <v>10620</v>
      </c>
      <c r="Q898" s="1">
        <v>15</v>
      </c>
      <c r="R898" s="1">
        <f t="shared" si="79"/>
        <v>1593</v>
      </c>
      <c r="S898" s="1">
        <f t="shared" si="80"/>
        <v>9027</v>
      </c>
      <c r="T898" s="1">
        <v>0.47</v>
      </c>
      <c r="U898" s="1">
        <f t="shared" si="81"/>
        <v>4242.6899999999996</v>
      </c>
      <c r="V898" s="1">
        <f t="shared" si="82"/>
        <v>4784.3100000000004</v>
      </c>
      <c r="W898" s="4">
        <f t="shared" si="83"/>
        <v>0.53</v>
      </c>
      <c r="X898" s="1" t="s">
        <v>147</v>
      </c>
      <c r="Y898" s="1" t="s">
        <v>81</v>
      </c>
      <c r="Z898" s="1" t="s">
        <v>66</v>
      </c>
      <c r="AA898" s="1"/>
      <c r="AB898" s="1"/>
      <c r="AC898" s="9" t="s">
        <v>42</v>
      </c>
    </row>
    <row r="899" spans="1:29">
      <c r="A899" s="11" t="s">
        <v>1588</v>
      </c>
      <c r="B899" s="2">
        <v>45926</v>
      </c>
      <c r="C899" s="1">
        <v>2025</v>
      </c>
      <c r="D899" s="1" t="s">
        <v>1483</v>
      </c>
      <c r="E899" s="1" t="s">
        <v>1199</v>
      </c>
      <c r="F899" s="1" t="s">
        <v>74</v>
      </c>
      <c r="G899" s="1" t="s">
        <v>528</v>
      </c>
      <c r="H899" s="1" t="s">
        <v>33</v>
      </c>
      <c r="I899" s="1" t="s">
        <v>227</v>
      </c>
      <c r="J899" s="1" t="s">
        <v>228</v>
      </c>
      <c r="K899" s="1" t="s">
        <v>78</v>
      </c>
      <c r="L899" s="1" t="s">
        <v>112</v>
      </c>
      <c r="M899" s="1" t="s">
        <v>557</v>
      </c>
      <c r="N899" s="1">
        <v>3</v>
      </c>
      <c r="O899" s="1">
        <v>79530</v>
      </c>
      <c r="P899" s="1">
        <f t="shared" ref="P899:P962" si="84">PRODUCT(N899,O899)</f>
        <v>238590</v>
      </c>
      <c r="Q899" s="1">
        <v>0</v>
      </c>
      <c r="R899" s="1">
        <f t="shared" ref="R899:R962" si="85">P899*(Q899/100)</f>
        <v>0</v>
      </c>
      <c r="S899" s="1">
        <f t="shared" ref="S899:S962" si="86">P899-R899</f>
        <v>238590</v>
      </c>
      <c r="T899" s="1">
        <v>0.57999999999999996</v>
      </c>
      <c r="U899" s="1">
        <f t="shared" ref="U899:U962" si="87">S899*T899</f>
        <v>138382.19999999998</v>
      </c>
      <c r="V899" s="1">
        <f t="shared" ref="V899:V962" si="88">S899-U899</f>
        <v>100207.80000000002</v>
      </c>
      <c r="W899" s="4">
        <f t="shared" ref="W899:W962" si="89">(V899/S899)</f>
        <v>0.4200000000000001</v>
      </c>
      <c r="X899" s="1" t="s">
        <v>92</v>
      </c>
      <c r="Y899" s="1" t="s">
        <v>57</v>
      </c>
      <c r="Z899" s="1" t="s">
        <v>41</v>
      </c>
      <c r="AA899" s="2">
        <v>45927</v>
      </c>
      <c r="AB899" s="1">
        <v>3</v>
      </c>
      <c r="AC899" s="9" t="s">
        <v>42</v>
      </c>
    </row>
    <row r="900" spans="1:29">
      <c r="A900" s="11" t="s">
        <v>1589</v>
      </c>
      <c r="B900" s="2">
        <v>45926</v>
      </c>
      <c r="C900" s="1">
        <v>2025</v>
      </c>
      <c r="D900" s="1" t="s">
        <v>1483</v>
      </c>
      <c r="E900" s="1" t="s">
        <v>1199</v>
      </c>
      <c r="F900" s="1" t="s">
        <v>74</v>
      </c>
      <c r="G900" s="1" t="s">
        <v>618</v>
      </c>
      <c r="H900" s="1" t="s">
        <v>89</v>
      </c>
      <c r="I900" s="1" t="s">
        <v>250</v>
      </c>
      <c r="J900" s="1" t="s">
        <v>251</v>
      </c>
      <c r="K900" s="1" t="s">
        <v>36</v>
      </c>
      <c r="L900" s="1" t="s">
        <v>37</v>
      </c>
      <c r="M900" s="1" t="s">
        <v>124</v>
      </c>
      <c r="N900" s="1">
        <v>2</v>
      </c>
      <c r="O900" s="1">
        <v>5990</v>
      </c>
      <c r="P900" s="1">
        <f t="shared" si="84"/>
        <v>11980</v>
      </c>
      <c r="Q900" s="1">
        <v>25</v>
      </c>
      <c r="R900" s="1">
        <f t="shared" si="85"/>
        <v>2995</v>
      </c>
      <c r="S900" s="1">
        <f t="shared" si="86"/>
        <v>8985</v>
      </c>
      <c r="T900" s="1">
        <v>0.47</v>
      </c>
      <c r="U900" s="1">
        <f t="shared" si="87"/>
        <v>4222.95</v>
      </c>
      <c r="V900" s="1">
        <f t="shared" si="88"/>
        <v>4762.05</v>
      </c>
      <c r="W900" s="4">
        <f t="shared" si="89"/>
        <v>0.53</v>
      </c>
      <c r="X900" s="1" t="s">
        <v>147</v>
      </c>
      <c r="Y900" s="1" t="s">
        <v>57</v>
      </c>
      <c r="Z900" s="1" t="s">
        <v>41</v>
      </c>
      <c r="AA900" s="2">
        <v>45933</v>
      </c>
      <c r="AB900" s="1">
        <v>4</v>
      </c>
      <c r="AC900" s="9" t="s">
        <v>42</v>
      </c>
    </row>
    <row r="901" spans="1:29">
      <c r="A901" s="11" t="s">
        <v>1590</v>
      </c>
      <c r="B901" s="2">
        <v>45926</v>
      </c>
      <c r="C901" s="1">
        <v>2025</v>
      </c>
      <c r="D901" s="1" t="s">
        <v>1483</v>
      </c>
      <c r="E901" s="1" t="s">
        <v>1199</v>
      </c>
      <c r="F901" s="1" t="s">
        <v>74</v>
      </c>
      <c r="G901" s="1" t="s">
        <v>380</v>
      </c>
      <c r="H901" s="1" t="s">
        <v>33</v>
      </c>
      <c r="I901" s="1" t="s">
        <v>177</v>
      </c>
      <c r="J901" s="1" t="s">
        <v>178</v>
      </c>
      <c r="K901" s="1" t="s">
        <v>48</v>
      </c>
      <c r="L901" s="1" t="s">
        <v>85</v>
      </c>
      <c r="M901" s="1" t="s">
        <v>343</v>
      </c>
      <c r="N901" s="1">
        <v>1</v>
      </c>
      <c r="O901" s="1">
        <v>3680</v>
      </c>
      <c r="P901" s="1">
        <f t="shared" si="84"/>
        <v>3680</v>
      </c>
      <c r="Q901" s="1">
        <v>10</v>
      </c>
      <c r="R901" s="1">
        <f t="shared" si="85"/>
        <v>368</v>
      </c>
      <c r="S901" s="1">
        <f t="shared" si="86"/>
        <v>3312</v>
      </c>
      <c r="T901" s="1">
        <v>0.5</v>
      </c>
      <c r="U901" s="1">
        <f t="shared" si="87"/>
        <v>1656</v>
      </c>
      <c r="V901" s="1">
        <f t="shared" si="88"/>
        <v>1656</v>
      </c>
      <c r="W901" s="4">
        <f t="shared" si="89"/>
        <v>0.5</v>
      </c>
      <c r="X901" s="1" t="s">
        <v>56</v>
      </c>
      <c r="Y901" s="1" t="s">
        <v>72</v>
      </c>
      <c r="Z901" s="1" t="s">
        <v>41</v>
      </c>
      <c r="AA901" s="2">
        <v>45929</v>
      </c>
      <c r="AB901" s="1">
        <v>4</v>
      </c>
      <c r="AC901" s="9" t="s">
        <v>42</v>
      </c>
    </row>
    <row r="902" spans="1:29">
      <c r="A902" s="11" t="s">
        <v>1591</v>
      </c>
      <c r="B902" s="2">
        <v>45927</v>
      </c>
      <c r="C902" s="1">
        <v>2025</v>
      </c>
      <c r="D902" s="1" t="s">
        <v>1483</v>
      </c>
      <c r="E902" s="1" t="s">
        <v>1199</v>
      </c>
      <c r="F902" s="1" t="s">
        <v>99</v>
      </c>
      <c r="G902" s="1" t="s">
        <v>328</v>
      </c>
      <c r="H902" s="1" t="s">
        <v>89</v>
      </c>
      <c r="I902" s="1" t="s">
        <v>46</v>
      </c>
      <c r="J902" s="1" t="s">
        <v>47</v>
      </c>
      <c r="K902" s="1" t="s">
        <v>48</v>
      </c>
      <c r="L902" s="1" t="s">
        <v>179</v>
      </c>
      <c r="M902" s="1" t="s">
        <v>247</v>
      </c>
      <c r="N902" s="1">
        <v>5</v>
      </c>
      <c r="O902" s="1">
        <v>1720</v>
      </c>
      <c r="P902" s="1">
        <f t="shared" si="84"/>
        <v>8600</v>
      </c>
      <c r="Q902" s="1">
        <v>0</v>
      </c>
      <c r="R902" s="1">
        <f t="shared" si="85"/>
        <v>0</v>
      </c>
      <c r="S902" s="1">
        <f t="shared" si="86"/>
        <v>8600</v>
      </c>
      <c r="T902" s="1">
        <v>0.48</v>
      </c>
      <c r="U902" s="1">
        <f t="shared" si="87"/>
        <v>4128</v>
      </c>
      <c r="V902" s="1">
        <f t="shared" si="88"/>
        <v>4472</v>
      </c>
      <c r="W902" s="4">
        <f t="shared" si="89"/>
        <v>0.52</v>
      </c>
      <c r="X902" s="1" t="s">
        <v>65</v>
      </c>
      <c r="Y902" s="1" t="s">
        <v>72</v>
      </c>
      <c r="Z902" s="1" t="s">
        <v>120</v>
      </c>
      <c r="AA902" s="1"/>
      <c r="AB902" s="1"/>
      <c r="AC902" s="9" t="s">
        <v>42</v>
      </c>
    </row>
    <row r="903" spans="1:29">
      <c r="A903" s="11" t="s">
        <v>1592</v>
      </c>
      <c r="B903" s="2">
        <v>45927</v>
      </c>
      <c r="C903" s="1">
        <v>2025</v>
      </c>
      <c r="D903" s="1" t="s">
        <v>1483</v>
      </c>
      <c r="E903" s="1" t="s">
        <v>1199</v>
      </c>
      <c r="F903" s="1" t="s">
        <v>99</v>
      </c>
      <c r="G903" s="1" t="s">
        <v>1028</v>
      </c>
      <c r="H903" s="1" t="s">
        <v>33</v>
      </c>
      <c r="I903" s="1" t="s">
        <v>183</v>
      </c>
      <c r="J903" s="1" t="s">
        <v>102</v>
      </c>
      <c r="K903" s="1" t="s">
        <v>36</v>
      </c>
      <c r="L903" s="1" t="s">
        <v>37</v>
      </c>
      <c r="M903" s="1" t="s">
        <v>49</v>
      </c>
      <c r="N903" s="1">
        <v>4</v>
      </c>
      <c r="O903" s="1">
        <v>5820</v>
      </c>
      <c r="P903" s="1">
        <f t="shared" si="84"/>
        <v>23280</v>
      </c>
      <c r="Q903" s="1">
        <v>0</v>
      </c>
      <c r="R903" s="1">
        <f t="shared" si="85"/>
        <v>0</v>
      </c>
      <c r="S903" s="1">
        <f t="shared" si="86"/>
        <v>23280</v>
      </c>
      <c r="T903" s="1">
        <v>0.47</v>
      </c>
      <c r="U903" s="1">
        <f t="shared" si="87"/>
        <v>10941.599999999999</v>
      </c>
      <c r="V903" s="1">
        <f t="shared" si="88"/>
        <v>12338.400000000001</v>
      </c>
      <c r="W903" s="4">
        <f t="shared" si="89"/>
        <v>0.53</v>
      </c>
      <c r="X903" s="1" t="s">
        <v>56</v>
      </c>
      <c r="Y903" s="1" t="s">
        <v>40</v>
      </c>
      <c r="Z903" s="1" t="s">
        <v>41</v>
      </c>
      <c r="AA903" s="2">
        <v>45933</v>
      </c>
      <c r="AB903" s="1">
        <v>4</v>
      </c>
      <c r="AC903" s="9" t="s">
        <v>42</v>
      </c>
    </row>
    <row r="904" spans="1:29">
      <c r="A904" s="11" t="s">
        <v>1593</v>
      </c>
      <c r="B904" s="2">
        <v>45927</v>
      </c>
      <c r="C904" s="1">
        <v>2025</v>
      </c>
      <c r="D904" s="1" t="s">
        <v>1483</v>
      </c>
      <c r="E904" s="1" t="s">
        <v>1199</v>
      </c>
      <c r="F904" s="1" t="s">
        <v>99</v>
      </c>
      <c r="G904" s="1" t="s">
        <v>1012</v>
      </c>
      <c r="H904" s="1" t="s">
        <v>89</v>
      </c>
      <c r="I904" s="1" t="s">
        <v>455</v>
      </c>
      <c r="J904" s="1" t="s">
        <v>102</v>
      </c>
      <c r="K904" s="1" t="s">
        <v>36</v>
      </c>
      <c r="L904" s="1" t="s">
        <v>85</v>
      </c>
      <c r="M904" s="1" t="s">
        <v>86</v>
      </c>
      <c r="N904" s="1">
        <v>5</v>
      </c>
      <c r="O904" s="1">
        <v>4730</v>
      </c>
      <c r="P904" s="1">
        <f t="shared" si="84"/>
        <v>23650</v>
      </c>
      <c r="Q904" s="1">
        <v>0</v>
      </c>
      <c r="R904" s="1">
        <f t="shared" si="85"/>
        <v>0</v>
      </c>
      <c r="S904" s="1">
        <f t="shared" si="86"/>
        <v>23650</v>
      </c>
      <c r="T904" s="1">
        <v>0.5</v>
      </c>
      <c r="U904" s="1">
        <f t="shared" si="87"/>
        <v>11825</v>
      </c>
      <c r="V904" s="1">
        <f t="shared" si="88"/>
        <v>11825</v>
      </c>
      <c r="W904" s="4">
        <f t="shared" si="89"/>
        <v>0.5</v>
      </c>
      <c r="X904" s="1" t="s">
        <v>50</v>
      </c>
      <c r="Y904" s="1" t="s">
        <v>72</v>
      </c>
      <c r="Z904" s="1" t="s">
        <v>41</v>
      </c>
      <c r="AA904" s="2">
        <v>45930</v>
      </c>
      <c r="AB904" s="1">
        <v>5</v>
      </c>
      <c r="AC904" s="9" t="s">
        <v>42</v>
      </c>
    </row>
    <row r="905" spans="1:29">
      <c r="A905" s="11" t="s">
        <v>1594</v>
      </c>
      <c r="B905" s="2">
        <v>45928</v>
      </c>
      <c r="C905" s="1">
        <v>2025</v>
      </c>
      <c r="D905" s="1" t="s">
        <v>1483</v>
      </c>
      <c r="E905" s="1" t="s">
        <v>1199</v>
      </c>
      <c r="F905" s="1" t="s">
        <v>126</v>
      </c>
      <c r="G905" s="1" t="s">
        <v>314</v>
      </c>
      <c r="H905" s="1" t="s">
        <v>89</v>
      </c>
      <c r="I905" s="1" t="s">
        <v>315</v>
      </c>
      <c r="J905" s="1" t="s">
        <v>316</v>
      </c>
      <c r="K905" s="1" t="s">
        <v>62</v>
      </c>
      <c r="L905" s="1" t="s">
        <v>112</v>
      </c>
      <c r="M905" s="1" t="s">
        <v>221</v>
      </c>
      <c r="N905" s="1">
        <v>3</v>
      </c>
      <c r="O905" s="1">
        <v>76550</v>
      </c>
      <c r="P905" s="1">
        <f t="shared" si="84"/>
        <v>229650</v>
      </c>
      <c r="Q905" s="1">
        <v>25</v>
      </c>
      <c r="R905" s="1">
        <f t="shared" si="85"/>
        <v>57412.5</v>
      </c>
      <c r="S905" s="1">
        <f t="shared" si="86"/>
        <v>172237.5</v>
      </c>
      <c r="T905" s="1">
        <v>0.57999999999999996</v>
      </c>
      <c r="U905" s="1">
        <f t="shared" si="87"/>
        <v>99897.75</v>
      </c>
      <c r="V905" s="1">
        <f t="shared" si="88"/>
        <v>72339.75</v>
      </c>
      <c r="W905" s="4">
        <f t="shared" si="89"/>
        <v>0.42</v>
      </c>
      <c r="X905" s="1" t="s">
        <v>147</v>
      </c>
      <c r="Y905" s="1" t="s">
        <v>81</v>
      </c>
      <c r="Z905" s="1" t="s">
        <v>41</v>
      </c>
      <c r="AA905" s="2">
        <v>45931</v>
      </c>
      <c r="AB905" s="1">
        <v>5</v>
      </c>
      <c r="AC905" s="9" t="s">
        <v>42</v>
      </c>
    </row>
    <row r="906" spans="1:29">
      <c r="A906" s="11" t="s">
        <v>1595</v>
      </c>
      <c r="B906" s="2">
        <v>45929</v>
      </c>
      <c r="C906" s="1">
        <v>2025</v>
      </c>
      <c r="D906" s="1" t="s">
        <v>1483</v>
      </c>
      <c r="E906" s="1" t="s">
        <v>1199</v>
      </c>
      <c r="F906" s="1" t="s">
        <v>142</v>
      </c>
      <c r="G906" s="1" t="s">
        <v>526</v>
      </c>
      <c r="H906" s="1" t="s">
        <v>33</v>
      </c>
      <c r="I906" s="1" t="s">
        <v>315</v>
      </c>
      <c r="J906" s="1" t="s">
        <v>316</v>
      </c>
      <c r="K906" s="1" t="s">
        <v>62</v>
      </c>
      <c r="L906" s="1" t="s">
        <v>79</v>
      </c>
      <c r="M906" s="1" t="s">
        <v>184</v>
      </c>
      <c r="N906" s="1">
        <v>2</v>
      </c>
      <c r="O906" s="1">
        <v>2100</v>
      </c>
      <c r="P906" s="1">
        <f t="shared" si="84"/>
        <v>4200</v>
      </c>
      <c r="Q906" s="1">
        <v>0</v>
      </c>
      <c r="R906" s="1">
        <f t="shared" si="85"/>
        <v>0</v>
      </c>
      <c r="S906" s="1">
        <f t="shared" si="86"/>
        <v>4200</v>
      </c>
      <c r="T906" s="1">
        <v>0.45</v>
      </c>
      <c r="U906" s="1">
        <f t="shared" si="87"/>
        <v>1890</v>
      </c>
      <c r="V906" s="1">
        <f t="shared" si="88"/>
        <v>2310</v>
      </c>
      <c r="W906" s="4">
        <f t="shared" si="89"/>
        <v>0.55000000000000004</v>
      </c>
      <c r="X906" s="1" t="s">
        <v>104</v>
      </c>
      <c r="Y906" s="1" t="s">
        <v>81</v>
      </c>
      <c r="Z906" s="1" t="s">
        <v>41</v>
      </c>
      <c r="AA906" s="2">
        <v>45935</v>
      </c>
      <c r="AB906" s="1">
        <v>4</v>
      </c>
      <c r="AC906" s="9" t="s">
        <v>42</v>
      </c>
    </row>
    <row r="907" spans="1:29">
      <c r="A907" s="11" t="s">
        <v>1596</v>
      </c>
      <c r="B907" s="2">
        <v>45929</v>
      </c>
      <c r="C907" s="1">
        <v>2025</v>
      </c>
      <c r="D907" s="1" t="s">
        <v>1483</v>
      </c>
      <c r="E907" s="1" t="s">
        <v>1199</v>
      </c>
      <c r="F907" s="1" t="s">
        <v>142</v>
      </c>
      <c r="G907" s="1" t="s">
        <v>1202</v>
      </c>
      <c r="H907" s="1" t="s">
        <v>33</v>
      </c>
      <c r="I907" s="1" t="s">
        <v>509</v>
      </c>
      <c r="J907" s="1" t="s">
        <v>220</v>
      </c>
      <c r="K907" s="1" t="s">
        <v>118</v>
      </c>
      <c r="L907" s="1" t="s">
        <v>63</v>
      </c>
      <c r="M907" s="1" t="s">
        <v>518</v>
      </c>
      <c r="N907" s="1">
        <v>2</v>
      </c>
      <c r="O907" s="1">
        <v>600</v>
      </c>
      <c r="P907" s="1">
        <f t="shared" si="84"/>
        <v>1200</v>
      </c>
      <c r="Q907" s="1">
        <v>0</v>
      </c>
      <c r="R907" s="1">
        <f t="shared" si="85"/>
        <v>0</v>
      </c>
      <c r="S907" s="1">
        <f t="shared" si="86"/>
        <v>1200</v>
      </c>
      <c r="T907" s="1">
        <v>0.35</v>
      </c>
      <c r="U907" s="1">
        <f t="shared" si="87"/>
        <v>420</v>
      </c>
      <c r="V907" s="1">
        <f t="shared" si="88"/>
        <v>780</v>
      </c>
      <c r="W907" s="4">
        <f t="shared" si="89"/>
        <v>0.65</v>
      </c>
      <c r="X907" s="1" t="s">
        <v>92</v>
      </c>
      <c r="Y907" s="1" t="s">
        <v>40</v>
      </c>
      <c r="Z907" s="1" t="s">
        <v>41</v>
      </c>
      <c r="AA907" s="2">
        <v>45934</v>
      </c>
      <c r="AB907" s="1">
        <v>5</v>
      </c>
      <c r="AC907" s="9" t="s">
        <v>42</v>
      </c>
    </row>
    <row r="908" spans="1:29">
      <c r="A908" s="11" t="s">
        <v>1597</v>
      </c>
      <c r="B908" s="2">
        <v>45929</v>
      </c>
      <c r="C908" s="1">
        <v>2025</v>
      </c>
      <c r="D908" s="1" t="s">
        <v>1483</v>
      </c>
      <c r="E908" s="1" t="s">
        <v>1199</v>
      </c>
      <c r="F908" s="1" t="s">
        <v>142</v>
      </c>
      <c r="G908" s="1" t="s">
        <v>831</v>
      </c>
      <c r="H908" s="1" t="s">
        <v>33</v>
      </c>
      <c r="I908" s="1" t="s">
        <v>326</v>
      </c>
      <c r="J908" s="1" t="s">
        <v>205</v>
      </c>
      <c r="K908" s="1" t="s">
        <v>78</v>
      </c>
      <c r="L908" s="1" t="s">
        <v>112</v>
      </c>
      <c r="M908" s="1" t="s">
        <v>221</v>
      </c>
      <c r="N908" s="1">
        <v>5</v>
      </c>
      <c r="O908" s="1">
        <v>36780</v>
      </c>
      <c r="P908" s="1">
        <f t="shared" si="84"/>
        <v>183900</v>
      </c>
      <c r="Q908" s="1">
        <v>15</v>
      </c>
      <c r="R908" s="1">
        <f t="shared" si="85"/>
        <v>27585</v>
      </c>
      <c r="S908" s="1">
        <f t="shared" si="86"/>
        <v>156315</v>
      </c>
      <c r="T908" s="1">
        <v>0.57999999999999996</v>
      </c>
      <c r="U908" s="1">
        <f t="shared" si="87"/>
        <v>90662.7</v>
      </c>
      <c r="V908" s="1">
        <f t="shared" si="88"/>
        <v>65652.3</v>
      </c>
      <c r="W908" s="4">
        <f t="shared" si="89"/>
        <v>0.42000000000000004</v>
      </c>
      <c r="X908" s="1" t="s">
        <v>147</v>
      </c>
      <c r="Y908" s="1" t="s">
        <v>57</v>
      </c>
      <c r="Z908" s="1" t="s">
        <v>41</v>
      </c>
      <c r="AA908" s="2">
        <v>45935</v>
      </c>
      <c r="AB908" s="1">
        <v>5</v>
      </c>
      <c r="AC908" s="9" t="s">
        <v>42</v>
      </c>
    </row>
    <row r="909" spans="1:29">
      <c r="A909" s="11" t="s">
        <v>1598</v>
      </c>
      <c r="B909" s="2">
        <v>45930</v>
      </c>
      <c r="C909" s="1">
        <v>2025</v>
      </c>
      <c r="D909" s="1" t="s">
        <v>1483</v>
      </c>
      <c r="E909" s="1" t="s">
        <v>1199</v>
      </c>
      <c r="F909" s="1" t="s">
        <v>167</v>
      </c>
      <c r="G909" s="1" t="s">
        <v>1286</v>
      </c>
      <c r="H909" s="1" t="s">
        <v>33</v>
      </c>
      <c r="I909" s="1" t="s">
        <v>594</v>
      </c>
      <c r="J909" s="1" t="s">
        <v>135</v>
      </c>
      <c r="K909" s="1" t="s">
        <v>36</v>
      </c>
      <c r="L909" s="1" t="s">
        <v>37</v>
      </c>
      <c r="M909" s="1" t="s">
        <v>38</v>
      </c>
      <c r="N909" s="1">
        <v>4</v>
      </c>
      <c r="O909" s="1">
        <v>2330</v>
      </c>
      <c r="P909" s="1">
        <f t="shared" si="84"/>
        <v>9320</v>
      </c>
      <c r="Q909" s="1">
        <v>10</v>
      </c>
      <c r="R909" s="1">
        <f t="shared" si="85"/>
        <v>932</v>
      </c>
      <c r="S909" s="1">
        <f t="shared" si="86"/>
        <v>8388</v>
      </c>
      <c r="T909" s="1">
        <v>0.47</v>
      </c>
      <c r="U909" s="1">
        <f t="shared" si="87"/>
        <v>3942.3599999999997</v>
      </c>
      <c r="V909" s="1">
        <f t="shared" si="88"/>
        <v>4445.6400000000003</v>
      </c>
      <c r="W909" s="4">
        <f t="shared" si="89"/>
        <v>0.53</v>
      </c>
      <c r="X909" s="1" t="s">
        <v>50</v>
      </c>
      <c r="Y909" s="1" t="s">
        <v>81</v>
      </c>
      <c r="Z909" s="1" t="s">
        <v>41</v>
      </c>
      <c r="AA909" s="2">
        <v>45933</v>
      </c>
      <c r="AB909" s="1">
        <v>4</v>
      </c>
      <c r="AC909" s="9" t="s">
        <v>42</v>
      </c>
    </row>
    <row r="910" spans="1:29">
      <c r="A910" s="11" t="s">
        <v>1599</v>
      </c>
      <c r="B910" s="2">
        <v>45930</v>
      </c>
      <c r="C910" s="1">
        <v>2025</v>
      </c>
      <c r="D910" s="1" t="s">
        <v>1483</v>
      </c>
      <c r="E910" s="1" t="s">
        <v>1199</v>
      </c>
      <c r="F910" s="1" t="s">
        <v>167</v>
      </c>
      <c r="G910" s="1" t="s">
        <v>787</v>
      </c>
      <c r="H910" s="1" t="s">
        <v>89</v>
      </c>
      <c r="I910" s="1" t="s">
        <v>301</v>
      </c>
      <c r="J910" s="1" t="s">
        <v>129</v>
      </c>
      <c r="K910" s="1" t="s">
        <v>130</v>
      </c>
      <c r="L910" s="1" t="s">
        <v>150</v>
      </c>
      <c r="M910" s="1" t="s">
        <v>402</v>
      </c>
      <c r="N910" s="1">
        <v>5</v>
      </c>
      <c r="O910" s="1">
        <v>1940</v>
      </c>
      <c r="P910" s="1">
        <f t="shared" si="84"/>
        <v>9700</v>
      </c>
      <c r="Q910" s="1">
        <v>20</v>
      </c>
      <c r="R910" s="1">
        <f t="shared" si="85"/>
        <v>1940</v>
      </c>
      <c r="S910" s="1">
        <f t="shared" si="86"/>
        <v>7760</v>
      </c>
      <c r="T910" s="1">
        <v>0.52</v>
      </c>
      <c r="U910" s="1">
        <f t="shared" si="87"/>
        <v>4035.2000000000003</v>
      </c>
      <c r="V910" s="1">
        <f t="shared" si="88"/>
        <v>3724.7999999999997</v>
      </c>
      <c r="W910" s="4">
        <f t="shared" si="89"/>
        <v>0.48</v>
      </c>
      <c r="X910" s="1" t="s">
        <v>92</v>
      </c>
      <c r="Y910" s="1" t="s">
        <v>72</v>
      </c>
      <c r="Z910" s="1" t="s">
        <v>41</v>
      </c>
      <c r="AA910" s="2">
        <v>45937</v>
      </c>
      <c r="AB910" s="1">
        <v>3</v>
      </c>
      <c r="AC910" s="9" t="s">
        <v>42</v>
      </c>
    </row>
    <row r="911" spans="1:29">
      <c r="A911" s="11" t="s">
        <v>1600</v>
      </c>
      <c r="B911" s="2">
        <v>45931</v>
      </c>
      <c r="C911" s="1">
        <v>2025</v>
      </c>
      <c r="D911" s="1" t="s">
        <v>1601</v>
      </c>
      <c r="E911" s="1" t="s">
        <v>1602</v>
      </c>
      <c r="F911" s="1" t="s">
        <v>31</v>
      </c>
      <c r="G911" s="1" t="s">
        <v>662</v>
      </c>
      <c r="H911" s="1" t="s">
        <v>33</v>
      </c>
      <c r="I911" s="1" t="s">
        <v>101</v>
      </c>
      <c r="J911" s="1" t="s">
        <v>102</v>
      </c>
      <c r="K911" s="1" t="s">
        <v>36</v>
      </c>
      <c r="L911" s="1" t="s">
        <v>79</v>
      </c>
      <c r="M911" s="1" t="s">
        <v>281</v>
      </c>
      <c r="N911" s="1">
        <v>3</v>
      </c>
      <c r="O911" s="1">
        <v>3960</v>
      </c>
      <c r="P911" s="1">
        <f t="shared" si="84"/>
        <v>11880</v>
      </c>
      <c r="Q911" s="1">
        <v>5</v>
      </c>
      <c r="R911" s="1">
        <f t="shared" si="85"/>
        <v>594</v>
      </c>
      <c r="S911" s="1">
        <f t="shared" si="86"/>
        <v>11286</v>
      </c>
      <c r="T911" s="1">
        <v>0.45</v>
      </c>
      <c r="U911" s="1">
        <f t="shared" si="87"/>
        <v>5078.7</v>
      </c>
      <c r="V911" s="1">
        <f t="shared" si="88"/>
        <v>6207.3</v>
      </c>
      <c r="W911" s="4">
        <f t="shared" si="89"/>
        <v>0.55000000000000004</v>
      </c>
      <c r="X911" s="1" t="s">
        <v>147</v>
      </c>
      <c r="Y911" s="1" t="s">
        <v>57</v>
      </c>
      <c r="Z911" s="1" t="s">
        <v>41</v>
      </c>
      <c r="AA911" s="2">
        <v>45936</v>
      </c>
      <c r="AB911" s="1">
        <v>3</v>
      </c>
      <c r="AC911" s="9" t="s">
        <v>42</v>
      </c>
    </row>
    <row r="912" spans="1:29">
      <c r="A912" s="11" t="s">
        <v>1603</v>
      </c>
      <c r="B912" s="2">
        <v>45931</v>
      </c>
      <c r="C912" s="1">
        <v>2025</v>
      </c>
      <c r="D912" s="1" t="s">
        <v>1601</v>
      </c>
      <c r="E912" s="1" t="s">
        <v>1602</v>
      </c>
      <c r="F912" s="1" t="s">
        <v>31</v>
      </c>
      <c r="G912" s="1" t="s">
        <v>271</v>
      </c>
      <c r="H912" s="1" t="s">
        <v>33</v>
      </c>
      <c r="I912" s="1" t="s">
        <v>76</v>
      </c>
      <c r="J912" s="1" t="s">
        <v>77</v>
      </c>
      <c r="K912" s="1" t="s">
        <v>78</v>
      </c>
      <c r="L912" s="1" t="s">
        <v>79</v>
      </c>
      <c r="M912" s="1" t="s">
        <v>80</v>
      </c>
      <c r="N912" s="1">
        <v>2</v>
      </c>
      <c r="O912" s="1">
        <v>300</v>
      </c>
      <c r="P912" s="1">
        <f t="shared" si="84"/>
        <v>600</v>
      </c>
      <c r="Q912" s="1">
        <v>25</v>
      </c>
      <c r="R912" s="1">
        <f t="shared" si="85"/>
        <v>150</v>
      </c>
      <c r="S912" s="1">
        <f t="shared" si="86"/>
        <v>450</v>
      </c>
      <c r="T912" s="1">
        <v>0.45</v>
      </c>
      <c r="U912" s="1">
        <f t="shared" si="87"/>
        <v>202.5</v>
      </c>
      <c r="V912" s="1">
        <f t="shared" si="88"/>
        <v>247.5</v>
      </c>
      <c r="W912" s="4">
        <f t="shared" si="89"/>
        <v>0.55000000000000004</v>
      </c>
      <c r="X912" s="1" t="s">
        <v>147</v>
      </c>
      <c r="Y912" s="1" t="s">
        <v>40</v>
      </c>
      <c r="Z912" s="1" t="s">
        <v>41</v>
      </c>
      <c r="AA912" s="2">
        <v>45934</v>
      </c>
      <c r="AB912" s="1">
        <v>5</v>
      </c>
      <c r="AC912" s="9" t="s">
        <v>42</v>
      </c>
    </row>
    <row r="913" spans="1:29">
      <c r="A913" s="11" t="s">
        <v>1604</v>
      </c>
      <c r="B913" s="2">
        <v>45931</v>
      </c>
      <c r="C913" s="1">
        <v>2025</v>
      </c>
      <c r="D913" s="1" t="s">
        <v>1601</v>
      </c>
      <c r="E913" s="1" t="s">
        <v>1602</v>
      </c>
      <c r="F913" s="1" t="s">
        <v>31</v>
      </c>
      <c r="G913" s="1" t="s">
        <v>668</v>
      </c>
      <c r="H913" s="1" t="s">
        <v>89</v>
      </c>
      <c r="I913" s="1" t="s">
        <v>163</v>
      </c>
      <c r="J913" s="1" t="s">
        <v>164</v>
      </c>
      <c r="K913" s="1" t="s">
        <v>130</v>
      </c>
      <c r="L913" s="1" t="s">
        <v>179</v>
      </c>
      <c r="M913" s="1" t="s">
        <v>201</v>
      </c>
      <c r="N913" s="1">
        <v>3</v>
      </c>
      <c r="O913" s="1">
        <v>8790</v>
      </c>
      <c r="P913" s="1">
        <f t="shared" si="84"/>
        <v>26370</v>
      </c>
      <c r="Q913" s="1">
        <v>15</v>
      </c>
      <c r="R913" s="1">
        <f t="shared" si="85"/>
        <v>3955.5</v>
      </c>
      <c r="S913" s="1">
        <f t="shared" si="86"/>
        <v>22414.5</v>
      </c>
      <c r="T913" s="1">
        <v>0.48</v>
      </c>
      <c r="U913" s="1">
        <f t="shared" si="87"/>
        <v>10758.96</v>
      </c>
      <c r="V913" s="1">
        <f t="shared" si="88"/>
        <v>11655.54</v>
      </c>
      <c r="W913" s="4">
        <f t="shared" si="89"/>
        <v>0.52</v>
      </c>
      <c r="X913" s="1" t="s">
        <v>65</v>
      </c>
      <c r="Y913" s="1" t="s">
        <v>72</v>
      </c>
      <c r="Z913" s="1" t="s">
        <v>41</v>
      </c>
      <c r="AA913" s="2">
        <v>45936</v>
      </c>
      <c r="AB913" s="1">
        <v>3</v>
      </c>
      <c r="AC913" s="9" t="s">
        <v>42</v>
      </c>
    </row>
    <row r="914" spans="1:29">
      <c r="A914" s="11" t="s">
        <v>1605</v>
      </c>
      <c r="B914" s="2">
        <v>45931</v>
      </c>
      <c r="C914" s="1">
        <v>2025</v>
      </c>
      <c r="D914" s="1" t="s">
        <v>1601</v>
      </c>
      <c r="E914" s="1" t="s">
        <v>1602</v>
      </c>
      <c r="F914" s="1" t="s">
        <v>31</v>
      </c>
      <c r="G914" s="1" t="s">
        <v>1606</v>
      </c>
      <c r="H914" s="1" t="s">
        <v>33</v>
      </c>
      <c r="I914" s="1" t="s">
        <v>355</v>
      </c>
      <c r="J914" s="1" t="s">
        <v>135</v>
      </c>
      <c r="K914" s="1" t="s">
        <v>36</v>
      </c>
      <c r="L914" s="1" t="s">
        <v>63</v>
      </c>
      <c r="M914" s="1" t="s">
        <v>367</v>
      </c>
      <c r="N914" s="1">
        <v>2</v>
      </c>
      <c r="O914" s="1">
        <v>950</v>
      </c>
      <c r="P914" s="1">
        <f t="shared" si="84"/>
        <v>1900</v>
      </c>
      <c r="Q914" s="1">
        <v>0</v>
      </c>
      <c r="R914" s="1">
        <f t="shared" si="85"/>
        <v>0</v>
      </c>
      <c r="S914" s="1">
        <f t="shared" si="86"/>
        <v>1900</v>
      </c>
      <c r="T914" s="1">
        <v>0.35</v>
      </c>
      <c r="U914" s="1">
        <f t="shared" si="87"/>
        <v>665</v>
      </c>
      <c r="V914" s="1">
        <f t="shared" si="88"/>
        <v>1235</v>
      </c>
      <c r="W914" s="4">
        <f t="shared" si="89"/>
        <v>0.65</v>
      </c>
      <c r="X914" s="1" t="s">
        <v>56</v>
      </c>
      <c r="Y914" s="1" t="s">
        <v>57</v>
      </c>
      <c r="Z914" s="1" t="s">
        <v>66</v>
      </c>
      <c r="AA914" s="1"/>
      <c r="AB914" s="1"/>
      <c r="AC914" s="9" t="s">
        <v>42</v>
      </c>
    </row>
    <row r="915" spans="1:29">
      <c r="A915" s="11" t="s">
        <v>1607</v>
      </c>
      <c r="B915" s="2">
        <v>45932</v>
      </c>
      <c r="C915" s="1">
        <v>2025</v>
      </c>
      <c r="D915" s="1" t="s">
        <v>1601</v>
      </c>
      <c r="E915" s="1" t="s">
        <v>1602</v>
      </c>
      <c r="F915" s="1" t="s">
        <v>44</v>
      </c>
      <c r="G915" s="1" t="s">
        <v>616</v>
      </c>
      <c r="H915" s="1" t="s">
        <v>33</v>
      </c>
      <c r="I915" s="1" t="s">
        <v>154</v>
      </c>
      <c r="J915" s="1" t="s">
        <v>155</v>
      </c>
      <c r="K915" s="1" t="s">
        <v>48</v>
      </c>
      <c r="L915" s="1" t="s">
        <v>79</v>
      </c>
      <c r="M915" s="1" t="s">
        <v>224</v>
      </c>
      <c r="N915" s="1">
        <v>3</v>
      </c>
      <c r="O915" s="1">
        <v>740</v>
      </c>
      <c r="P915" s="1">
        <f t="shared" si="84"/>
        <v>2220</v>
      </c>
      <c r="Q915" s="1">
        <v>15</v>
      </c>
      <c r="R915" s="1">
        <f t="shared" si="85"/>
        <v>333</v>
      </c>
      <c r="S915" s="1">
        <f t="shared" si="86"/>
        <v>1887</v>
      </c>
      <c r="T915" s="1">
        <v>0.45</v>
      </c>
      <c r="U915" s="1">
        <f t="shared" si="87"/>
        <v>849.15</v>
      </c>
      <c r="V915" s="1">
        <f t="shared" si="88"/>
        <v>1037.8499999999999</v>
      </c>
      <c r="W915" s="4">
        <f t="shared" si="89"/>
        <v>0.54999999999999993</v>
      </c>
      <c r="X915" s="1" t="s">
        <v>39</v>
      </c>
      <c r="Y915" s="1" t="s">
        <v>72</v>
      </c>
      <c r="Z915" s="1" t="s">
        <v>41</v>
      </c>
      <c r="AA915" s="2">
        <v>45933</v>
      </c>
      <c r="AB915" s="1">
        <v>4</v>
      </c>
      <c r="AC915" s="9" t="s">
        <v>42</v>
      </c>
    </row>
    <row r="916" spans="1:29">
      <c r="A916" s="11" t="s">
        <v>1608</v>
      </c>
      <c r="B916" s="2">
        <v>45932</v>
      </c>
      <c r="C916" s="1">
        <v>2025</v>
      </c>
      <c r="D916" s="1" t="s">
        <v>1601</v>
      </c>
      <c r="E916" s="1" t="s">
        <v>1602</v>
      </c>
      <c r="F916" s="1" t="s">
        <v>44</v>
      </c>
      <c r="G916" s="1" t="s">
        <v>320</v>
      </c>
      <c r="H916" s="1" t="s">
        <v>33</v>
      </c>
      <c r="I916" s="1" t="s">
        <v>315</v>
      </c>
      <c r="J916" s="1" t="s">
        <v>316</v>
      </c>
      <c r="K916" s="1" t="s">
        <v>62</v>
      </c>
      <c r="L916" s="1" t="s">
        <v>150</v>
      </c>
      <c r="M916" s="1" t="s">
        <v>962</v>
      </c>
      <c r="N916" s="1">
        <v>5</v>
      </c>
      <c r="O916" s="1">
        <v>6310</v>
      </c>
      <c r="P916" s="1">
        <f t="shared" si="84"/>
        <v>31550</v>
      </c>
      <c r="Q916" s="1">
        <v>15</v>
      </c>
      <c r="R916" s="1">
        <f t="shared" si="85"/>
        <v>4732.5</v>
      </c>
      <c r="S916" s="1">
        <f t="shared" si="86"/>
        <v>26817.5</v>
      </c>
      <c r="T916" s="1">
        <v>0.52</v>
      </c>
      <c r="U916" s="1">
        <f t="shared" si="87"/>
        <v>13945.1</v>
      </c>
      <c r="V916" s="1">
        <f t="shared" si="88"/>
        <v>12872.4</v>
      </c>
      <c r="W916" s="4">
        <f t="shared" si="89"/>
        <v>0.48</v>
      </c>
      <c r="X916" s="1" t="s">
        <v>39</v>
      </c>
      <c r="Y916" s="1" t="s">
        <v>57</v>
      </c>
      <c r="Z916" s="1" t="s">
        <v>41</v>
      </c>
      <c r="AA916" s="2">
        <v>45937</v>
      </c>
      <c r="AB916" s="1">
        <v>4</v>
      </c>
      <c r="AC916" s="9" t="s">
        <v>42</v>
      </c>
    </row>
    <row r="917" spans="1:29">
      <c r="A917" s="11" t="s">
        <v>1609</v>
      </c>
      <c r="B917" s="2">
        <v>45932</v>
      </c>
      <c r="C917" s="1">
        <v>2025</v>
      </c>
      <c r="D917" s="1" t="s">
        <v>1601</v>
      </c>
      <c r="E917" s="1" t="s">
        <v>1602</v>
      </c>
      <c r="F917" s="1" t="s">
        <v>44</v>
      </c>
      <c r="G917" s="1" t="s">
        <v>1232</v>
      </c>
      <c r="H917" s="1" t="s">
        <v>33</v>
      </c>
      <c r="I917" s="1" t="s">
        <v>116</v>
      </c>
      <c r="J917" s="1" t="s">
        <v>117</v>
      </c>
      <c r="K917" s="1" t="s">
        <v>118</v>
      </c>
      <c r="L917" s="1" t="s">
        <v>79</v>
      </c>
      <c r="M917" s="1" t="s">
        <v>131</v>
      </c>
      <c r="N917" s="1">
        <v>3</v>
      </c>
      <c r="O917" s="1">
        <v>1380</v>
      </c>
      <c r="P917" s="1">
        <f t="shared" si="84"/>
        <v>4140</v>
      </c>
      <c r="Q917" s="1">
        <v>0</v>
      </c>
      <c r="R917" s="1">
        <f t="shared" si="85"/>
        <v>0</v>
      </c>
      <c r="S917" s="1">
        <f t="shared" si="86"/>
        <v>4140</v>
      </c>
      <c r="T917" s="1">
        <v>0.45</v>
      </c>
      <c r="U917" s="1">
        <f t="shared" si="87"/>
        <v>1863</v>
      </c>
      <c r="V917" s="1">
        <f t="shared" si="88"/>
        <v>2277</v>
      </c>
      <c r="W917" s="4">
        <f t="shared" si="89"/>
        <v>0.55000000000000004</v>
      </c>
      <c r="X917" s="1" t="s">
        <v>104</v>
      </c>
      <c r="Y917" s="1" t="s">
        <v>57</v>
      </c>
      <c r="Z917" s="1" t="s">
        <v>120</v>
      </c>
      <c r="AA917" s="1"/>
      <c r="AB917" s="1"/>
      <c r="AC917" s="9" t="s">
        <v>42</v>
      </c>
    </row>
    <row r="918" spans="1:29">
      <c r="A918" s="11" t="s">
        <v>1610</v>
      </c>
      <c r="B918" s="2">
        <v>45933</v>
      </c>
      <c r="C918" s="1">
        <v>2025</v>
      </c>
      <c r="D918" s="1" t="s">
        <v>1601</v>
      </c>
      <c r="E918" s="1" t="s">
        <v>1602</v>
      </c>
      <c r="F918" s="1" t="s">
        <v>74</v>
      </c>
      <c r="G918" s="1" t="s">
        <v>106</v>
      </c>
      <c r="H918" s="1" t="s">
        <v>89</v>
      </c>
      <c r="I918" s="1" t="s">
        <v>107</v>
      </c>
      <c r="J918" s="1" t="s">
        <v>108</v>
      </c>
      <c r="K918" s="1" t="s">
        <v>62</v>
      </c>
      <c r="L918" s="1" t="s">
        <v>63</v>
      </c>
      <c r="M918" s="1" t="s">
        <v>337</v>
      </c>
      <c r="N918" s="1">
        <v>3</v>
      </c>
      <c r="O918" s="1">
        <v>630</v>
      </c>
      <c r="P918" s="1">
        <f t="shared" si="84"/>
        <v>1890</v>
      </c>
      <c r="Q918" s="1">
        <v>5</v>
      </c>
      <c r="R918" s="1">
        <f t="shared" si="85"/>
        <v>94.5</v>
      </c>
      <c r="S918" s="1">
        <f t="shared" si="86"/>
        <v>1795.5</v>
      </c>
      <c r="T918" s="1">
        <v>0.35</v>
      </c>
      <c r="U918" s="1">
        <f t="shared" si="87"/>
        <v>628.42499999999995</v>
      </c>
      <c r="V918" s="1">
        <f t="shared" si="88"/>
        <v>1167.075</v>
      </c>
      <c r="W918" s="4">
        <f t="shared" si="89"/>
        <v>0.65</v>
      </c>
      <c r="X918" s="1" t="s">
        <v>50</v>
      </c>
      <c r="Y918" s="1" t="s">
        <v>57</v>
      </c>
      <c r="Z918" s="1" t="s">
        <v>120</v>
      </c>
      <c r="AA918" s="1"/>
      <c r="AB918" s="1"/>
      <c r="AC918" s="9" t="s">
        <v>42</v>
      </c>
    </row>
    <row r="919" spans="1:29">
      <c r="A919" s="11" t="s">
        <v>1611</v>
      </c>
      <c r="B919" s="2">
        <v>45933</v>
      </c>
      <c r="C919" s="1">
        <v>2025</v>
      </c>
      <c r="D919" s="1" t="s">
        <v>1601</v>
      </c>
      <c r="E919" s="1" t="s">
        <v>1602</v>
      </c>
      <c r="F919" s="1" t="s">
        <v>74</v>
      </c>
      <c r="G919" s="1" t="s">
        <v>276</v>
      </c>
      <c r="H919" s="1" t="s">
        <v>33</v>
      </c>
      <c r="I919" s="1" t="s">
        <v>174</v>
      </c>
      <c r="J919" s="1" t="s">
        <v>108</v>
      </c>
      <c r="K919" s="1" t="s">
        <v>62</v>
      </c>
      <c r="L919" s="1" t="s">
        <v>37</v>
      </c>
      <c r="M919" s="1" t="s">
        <v>477</v>
      </c>
      <c r="N919" s="1">
        <v>1</v>
      </c>
      <c r="O919" s="1">
        <v>4000</v>
      </c>
      <c r="P919" s="1">
        <f t="shared" si="84"/>
        <v>4000</v>
      </c>
      <c r="Q919" s="1">
        <v>0</v>
      </c>
      <c r="R919" s="1">
        <f t="shared" si="85"/>
        <v>0</v>
      </c>
      <c r="S919" s="1">
        <f t="shared" si="86"/>
        <v>4000</v>
      </c>
      <c r="T919" s="1">
        <v>0.47</v>
      </c>
      <c r="U919" s="1">
        <f t="shared" si="87"/>
        <v>1880</v>
      </c>
      <c r="V919" s="1">
        <f t="shared" si="88"/>
        <v>2120</v>
      </c>
      <c r="W919" s="4">
        <f t="shared" si="89"/>
        <v>0.53</v>
      </c>
      <c r="X919" s="1" t="s">
        <v>92</v>
      </c>
      <c r="Y919" s="1" t="s">
        <v>40</v>
      </c>
      <c r="Z919" s="1" t="s">
        <v>22</v>
      </c>
      <c r="AA919" s="1"/>
      <c r="AB919" s="1"/>
      <c r="AC919" s="9" t="s">
        <v>93</v>
      </c>
    </row>
    <row r="920" spans="1:29">
      <c r="A920" s="11" t="s">
        <v>1612</v>
      </c>
      <c r="B920" s="2">
        <v>45933</v>
      </c>
      <c r="C920" s="1">
        <v>2025</v>
      </c>
      <c r="D920" s="1" t="s">
        <v>1601</v>
      </c>
      <c r="E920" s="1" t="s">
        <v>1602</v>
      </c>
      <c r="F920" s="1" t="s">
        <v>74</v>
      </c>
      <c r="G920" s="1" t="s">
        <v>539</v>
      </c>
      <c r="H920" s="1" t="s">
        <v>89</v>
      </c>
      <c r="I920" s="1" t="s">
        <v>84</v>
      </c>
      <c r="J920" s="1" t="s">
        <v>47</v>
      </c>
      <c r="K920" s="1" t="s">
        <v>48</v>
      </c>
      <c r="L920" s="1" t="s">
        <v>112</v>
      </c>
      <c r="M920" s="1" t="s">
        <v>859</v>
      </c>
      <c r="N920" s="1">
        <v>1</v>
      </c>
      <c r="O920" s="1">
        <v>59350</v>
      </c>
      <c r="P920" s="1">
        <f t="shared" si="84"/>
        <v>59350</v>
      </c>
      <c r="Q920" s="1">
        <v>10</v>
      </c>
      <c r="R920" s="1">
        <f t="shared" si="85"/>
        <v>5935</v>
      </c>
      <c r="S920" s="1">
        <f t="shared" si="86"/>
        <v>53415</v>
      </c>
      <c r="T920" s="1">
        <v>0.57999999999999996</v>
      </c>
      <c r="U920" s="1">
        <f t="shared" si="87"/>
        <v>30980.699999999997</v>
      </c>
      <c r="V920" s="1">
        <f t="shared" si="88"/>
        <v>22434.300000000003</v>
      </c>
      <c r="W920" s="4">
        <f t="shared" si="89"/>
        <v>0.42000000000000004</v>
      </c>
      <c r="X920" s="1" t="s">
        <v>92</v>
      </c>
      <c r="Y920" s="1" t="s">
        <v>40</v>
      </c>
      <c r="Z920" s="1" t="s">
        <v>120</v>
      </c>
      <c r="AA920" s="1"/>
      <c r="AB920" s="1"/>
      <c r="AC920" s="9" t="s">
        <v>42</v>
      </c>
    </row>
    <row r="921" spans="1:29">
      <c r="A921" s="11" t="s">
        <v>1613</v>
      </c>
      <c r="B921" s="2">
        <v>45933</v>
      </c>
      <c r="C921" s="1">
        <v>2025</v>
      </c>
      <c r="D921" s="1" t="s">
        <v>1601</v>
      </c>
      <c r="E921" s="1" t="s">
        <v>1602</v>
      </c>
      <c r="F921" s="1" t="s">
        <v>74</v>
      </c>
      <c r="G921" s="1" t="s">
        <v>1614</v>
      </c>
      <c r="H921" s="1" t="s">
        <v>33</v>
      </c>
      <c r="I921" s="1" t="s">
        <v>544</v>
      </c>
      <c r="J921" s="1" t="s">
        <v>70</v>
      </c>
      <c r="K921" s="1" t="s">
        <v>62</v>
      </c>
      <c r="L921" s="1" t="s">
        <v>96</v>
      </c>
      <c r="M921" s="1" t="s">
        <v>331</v>
      </c>
      <c r="N921" s="1">
        <v>2</v>
      </c>
      <c r="O921" s="1">
        <v>650</v>
      </c>
      <c r="P921" s="1">
        <f t="shared" si="84"/>
        <v>1300</v>
      </c>
      <c r="Q921" s="1">
        <v>15</v>
      </c>
      <c r="R921" s="1">
        <f t="shared" si="85"/>
        <v>195</v>
      </c>
      <c r="S921" s="1">
        <f t="shared" si="86"/>
        <v>1105</v>
      </c>
      <c r="T921" s="1">
        <v>0.62</v>
      </c>
      <c r="U921" s="1">
        <f t="shared" si="87"/>
        <v>685.1</v>
      </c>
      <c r="V921" s="1">
        <f t="shared" si="88"/>
        <v>419.9</v>
      </c>
      <c r="W921" s="4">
        <f t="shared" si="89"/>
        <v>0.38</v>
      </c>
      <c r="X921" s="1" t="s">
        <v>65</v>
      </c>
      <c r="Y921" s="1" t="s">
        <v>57</v>
      </c>
      <c r="Z921" s="1" t="s">
        <v>41</v>
      </c>
      <c r="AA921" s="2">
        <v>45938</v>
      </c>
      <c r="AB921" s="1">
        <v>5</v>
      </c>
      <c r="AC921" s="9" t="s">
        <v>42</v>
      </c>
    </row>
    <row r="922" spans="1:29">
      <c r="A922" s="11" t="s">
        <v>1615</v>
      </c>
      <c r="B922" s="2">
        <v>45933</v>
      </c>
      <c r="C922" s="1">
        <v>2025</v>
      </c>
      <c r="D922" s="1" t="s">
        <v>1601</v>
      </c>
      <c r="E922" s="1" t="s">
        <v>1602</v>
      </c>
      <c r="F922" s="1" t="s">
        <v>74</v>
      </c>
      <c r="G922" s="1" t="s">
        <v>1616</v>
      </c>
      <c r="H922" s="1" t="s">
        <v>89</v>
      </c>
      <c r="I922" s="1" t="s">
        <v>591</v>
      </c>
      <c r="J922" s="1" t="s">
        <v>190</v>
      </c>
      <c r="K922" s="1" t="s">
        <v>48</v>
      </c>
      <c r="L922" s="1" t="s">
        <v>79</v>
      </c>
      <c r="M922" s="1" t="s">
        <v>545</v>
      </c>
      <c r="N922" s="1">
        <v>1</v>
      </c>
      <c r="O922" s="1">
        <v>2530</v>
      </c>
      <c r="P922" s="1">
        <f t="shared" si="84"/>
        <v>2530</v>
      </c>
      <c r="Q922" s="1">
        <v>20</v>
      </c>
      <c r="R922" s="1">
        <f t="shared" si="85"/>
        <v>506</v>
      </c>
      <c r="S922" s="1">
        <f t="shared" si="86"/>
        <v>2024</v>
      </c>
      <c r="T922" s="1">
        <v>0.45</v>
      </c>
      <c r="U922" s="1">
        <f t="shared" si="87"/>
        <v>910.80000000000007</v>
      </c>
      <c r="V922" s="1">
        <f t="shared" si="88"/>
        <v>1113.1999999999998</v>
      </c>
      <c r="W922" s="4">
        <f t="shared" si="89"/>
        <v>0.54999999999999993</v>
      </c>
      <c r="X922" s="1" t="s">
        <v>104</v>
      </c>
      <c r="Y922" s="1" t="s">
        <v>72</v>
      </c>
      <c r="Z922" s="1" t="s">
        <v>41</v>
      </c>
      <c r="AA922" s="2">
        <v>45939</v>
      </c>
      <c r="AB922" s="1">
        <v>3</v>
      </c>
      <c r="AC922" s="9" t="s">
        <v>42</v>
      </c>
    </row>
    <row r="923" spans="1:29">
      <c r="A923" s="11" t="s">
        <v>1617</v>
      </c>
      <c r="B923" s="2">
        <v>45933</v>
      </c>
      <c r="C923" s="1">
        <v>2025</v>
      </c>
      <c r="D923" s="1" t="s">
        <v>1601</v>
      </c>
      <c r="E923" s="1" t="s">
        <v>1602</v>
      </c>
      <c r="F923" s="1" t="s">
        <v>74</v>
      </c>
      <c r="G923" s="1" t="s">
        <v>59</v>
      </c>
      <c r="H923" s="1" t="s">
        <v>33</v>
      </c>
      <c r="I923" s="1" t="s">
        <v>60</v>
      </c>
      <c r="J923" s="1" t="s">
        <v>61</v>
      </c>
      <c r="K923" s="1" t="s">
        <v>62</v>
      </c>
      <c r="L923" s="1" t="s">
        <v>79</v>
      </c>
      <c r="M923" s="1" t="s">
        <v>80</v>
      </c>
      <c r="N923" s="1">
        <v>5</v>
      </c>
      <c r="O923" s="1">
        <v>2280</v>
      </c>
      <c r="P923" s="1">
        <f t="shared" si="84"/>
        <v>11400</v>
      </c>
      <c r="Q923" s="1">
        <v>0</v>
      </c>
      <c r="R923" s="1">
        <f t="shared" si="85"/>
        <v>0</v>
      </c>
      <c r="S923" s="1">
        <f t="shared" si="86"/>
        <v>11400</v>
      </c>
      <c r="T923" s="1">
        <v>0.45</v>
      </c>
      <c r="U923" s="1">
        <f t="shared" si="87"/>
        <v>5130</v>
      </c>
      <c r="V923" s="1">
        <f t="shared" si="88"/>
        <v>6270</v>
      </c>
      <c r="W923" s="4">
        <f t="shared" si="89"/>
        <v>0.55000000000000004</v>
      </c>
      <c r="X923" s="1" t="s">
        <v>92</v>
      </c>
      <c r="Y923" s="1" t="s">
        <v>72</v>
      </c>
      <c r="Z923" s="1" t="s">
        <v>41</v>
      </c>
      <c r="AA923" s="2">
        <v>45934</v>
      </c>
      <c r="AB923" s="1">
        <v>5</v>
      </c>
      <c r="AC923" s="9" t="s">
        <v>42</v>
      </c>
    </row>
    <row r="924" spans="1:29">
      <c r="A924" s="11" t="s">
        <v>1618</v>
      </c>
      <c r="B924" s="2">
        <v>45933</v>
      </c>
      <c r="C924" s="1">
        <v>2025</v>
      </c>
      <c r="D924" s="1" t="s">
        <v>1601</v>
      </c>
      <c r="E924" s="1" t="s">
        <v>1602</v>
      </c>
      <c r="F924" s="1" t="s">
        <v>74</v>
      </c>
      <c r="G924" s="1" t="s">
        <v>1619</v>
      </c>
      <c r="H924" s="1" t="s">
        <v>89</v>
      </c>
      <c r="I924" s="1" t="s">
        <v>116</v>
      </c>
      <c r="J924" s="1" t="s">
        <v>117</v>
      </c>
      <c r="K924" s="1" t="s">
        <v>118</v>
      </c>
      <c r="L924" s="1" t="s">
        <v>63</v>
      </c>
      <c r="M924" s="1" t="s">
        <v>160</v>
      </c>
      <c r="N924" s="1">
        <v>5</v>
      </c>
      <c r="O924" s="1">
        <v>1270</v>
      </c>
      <c r="P924" s="1">
        <f t="shared" si="84"/>
        <v>6350</v>
      </c>
      <c r="Q924" s="1">
        <v>0</v>
      </c>
      <c r="R924" s="1">
        <f t="shared" si="85"/>
        <v>0</v>
      </c>
      <c r="S924" s="1">
        <f t="shared" si="86"/>
        <v>6350</v>
      </c>
      <c r="T924" s="1">
        <v>0.35</v>
      </c>
      <c r="U924" s="1">
        <f t="shared" si="87"/>
        <v>2222.5</v>
      </c>
      <c r="V924" s="1">
        <f t="shared" si="88"/>
        <v>4127.5</v>
      </c>
      <c r="W924" s="4">
        <f t="shared" si="89"/>
        <v>0.65</v>
      </c>
      <c r="X924" s="1" t="s">
        <v>65</v>
      </c>
      <c r="Y924" s="1" t="s">
        <v>57</v>
      </c>
      <c r="Z924" s="1" t="s">
        <v>41</v>
      </c>
      <c r="AA924" s="2">
        <v>45936</v>
      </c>
      <c r="AB924" s="1">
        <v>5</v>
      </c>
      <c r="AC924" s="9" t="s">
        <v>42</v>
      </c>
    </row>
    <row r="925" spans="1:29">
      <c r="A925" s="11" t="s">
        <v>1620</v>
      </c>
      <c r="B925" s="2">
        <v>45934</v>
      </c>
      <c r="C925" s="1">
        <v>2025</v>
      </c>
      <c r="D925" s="1" t="s">
        <v>1601</v>
      </c>
      <c r="E925" s="1" t="s">
        <v>1602</v>
      </c>
      <c r="F925" s="1" t="s">
        <v>99</v>
      </c>
      <c r="G925" s="1" t="s">
        <v>342</v>
      </c>
      <c r="H925" s="1" t="s">
        <v>33</v>
      </c>
      <c r="I925" s="1" t="s">
        <v>183</v>
      </c>
      <c r="J925" s="1" t="s">
        <v>55</v>
      </c>
      <c r="K925" s="1" t="s">
        <v>36</v>
      </c>
      <c r="L925" s="1" t="s">
        <v>85</v>
      </c>
      <c r="M925" s="1" t="s">
        <v>156</v>
      </c>
      <c r="N925" s="1">
        <v>3</v>
      </c>
      <c r="O925" s="1">
        <v>4530</v>
      </c>
      <c r="P925" s="1">
        <f t="shared" si="84"/>
        <v>13590</v>
      </c>
      <c r="Q925" s="1">
        <v>25</v>
      </c>
      <c r="R925" s="1">
        <f t="shared" si="85"/>
        <v>3397.5</v>
      </c>
      <c r="S925" s="1">
        <f t="shared" si="86"/>
        <v>10192.5</v>
      </c>
      <c r="T925" s="1">
        <v>0.5</v>
      </c>
      <c r="U925" s="1">
        <f t="shared" si="87"/>
        <v>5096.25</v>
      </c>
      <c r="V925" s="1">
        <f t="shared" si="88"/>
        <v>5096.25</v>
      </c>
      <c r="W925" s="4">
        <f t="shared" si="89"/>
        <v>0.5</v>
      </c>
      <c r="X925" s="1" t="s">
        <v>147</v>
      </c>
      <c r="Y925" s="1" t="s">
        <v>72</v>
      </c>
      <c r="Z925" s="1" t="s">
        <v>66</v>
      </c>
      <c r="AA925" s="1"/>
      <c r="AB925" s="1"/>
      <c r="AC925" s="9" t="s">
        <v>42</v>
      </c>
    </row>
    <row r="926" spans="1:29">
      <c r="A926" s="11" t="s">
        <v>1621</v>
      </c>
      <c r="B926" s="2">
        <v>45934</v>
      </c>
      <c r="C926" s="1">
        <v>2025</v>
      </c>
      <c r="D926" s="1" t="s">
        <v>1601</v>
      </c>
      <c r="E926" s="1" t="s">
        <v>1602</v>
      </c>
      <c r="F926" s="1" t="s">
        <v>99</v>
      </c>
      <c r="G926" s="1" t="s">
        <v>1622</v>
      </c>
      <c r="H926" s="1" t="s">
        <v>33</v>
      </c>
      <c r="I926" s="1" t="s">
        <v>509</v>
      </c>
      <c r="J926" s="1" t="s">
        <v>220</v>
      </c>
      <c r="K926" s="1" t="s">
        <v>118</v>
      </c>
      <c r="L926" s="1" t="s">
        <v>96</v>
      </c>
      <c r="M926" s="1" t="s">
        <v>119</v>
      </c>
      <c r="N926" s="1">
        <v>1</v>
      </c>
      <c r="O926" s="1">
        <v>230</v>
      </c>
      <c r="P926" s="1">
        <f t="shared" si="84"/>
        <v>230</v>
      </c>
      <c r="Q926" s="1">
        <v>20</v>
      </c>
      <c r="R926" s="1">
        <f t="shared" si="85"/>
        <v>46</v>
      </c>
      <c r="S926" s="1">
        <f t="shared" si="86"/>
        <v>184</v>
      </c>
      <c r="T926" s="1">
        <v>0.62</v>
      </c>
      <c r="U926" s="1">
        <f t="shared" si="87"/>
        <v>114.08</v>
      </c>
      <c r="V926" s="1">
        <f t="shared" si="88"/>
        <v>69.92</v>
      </c>
      <c r="W926" s="4">
        <f t="shared" si="89"/>
        <v>0.38</v>
      </c>
      <c r="X926" s="1" t="s">
        <v>39</v>
      </c>
      <c r="Y926" s="1" t="s">
        <v>81</v>
      </c>
      <c r="Z926" s="1" t="s">
        <v>41</v>
      </c>
      <c r="AA926" s="2">
        <v>45935</v>
      </c>
      <c r="AB926" s="1">
        <v>5</v>
      </c>
      <c r="AC926" s="9" t="s">
        <v>42</v>
      </c>
    </row>
    <row r="927" spans="1:29">
      <c r="A927" s="11" t="s">
        <v>1623</v>
      </c>
      <c r="B927" s="2">
        <v>45935</v>
      </c>
      <c r="C927" s="1">
        <v>2025</v>
      </c>
      <c r="D927" s="1" t="s">
        <v>1601</v>
      </c>
      <c r="E927" s="1" t="s">
        <v>1602</v>
      </c>
      <c r="F927" s="1" t="s">
        <v>126</v>
      </c>
      <c r="G927" s="1" t="s">
        <v>1438</v>
      </c>
      <c r="H927" s="1" t="s">
        <v>89</v>
      </c>
      <c r="I927" s="1" t="s">
        <v>116</v>
      </c>
      <c r="J927" s="1" t="s">
        <v>117</v>
      </c>
      <c r="K927" s="1" t="s">
        <v>118</v>
      </c>
      <c r="L927" s="1" t="s">
        <v>112</v>
      </c>
      <c r="M927" s="1" t="s">
        <v>653</v>
      </c>
      <c r="N927" s="1">
        <v>1</v>
      </c>
      <c r="O927" s="1">
        <v>62870</v>
      </c>
      <c r="P927" s="1">
        <f t="shared" si="84"/>
        <v>62870</v>
      </c>
      <c r="Q927" s="1">
        <v>10</v>
      </c>
      <c r="R927" s="1">
        <f t="shared" si="85"/>
        <v>6287</v>
      </c>
      <c r="S927" s="1">
        <f t="shared" si="86"/>
        <v>56583</v>
      </c>
      <c r="T927" s="1">
        <v>0.57999999999999996</v>
      </c>
      <c r="U927" s="1">
        <f t="shared" si="87"/>
        <v>32818.14</v>
      </c>
      <c r="V927" s="1">
        <f t="shared" si="88"/>
        <v>23764.86</v>
      </c>
      <c r="W927" s="4">
        <f t="shared" si="89"/>
        <v>0.42</v>
      </c>
      <c r="X927" s="1" t="s">
        <v>56</v>
      </c>
      <c r="Y927" s="1" t="s">
        <v>57</v>
      </c>
      <c r="Z927" s="1" t="s">
        <v>120</v>
      </c>
      <c r="AA927" s="1"/>
      <c r="AB927" s="1"/>
      <c r="AC927" s="9" t="s">
        <v>42</v>
      </c>
    </row>
    <row r="928" spans="1:29">
      <c r="A928" s="11" t="s">
        <v>1624</v>
      </c>
      <c r="B928" s="2">
        <v>45935</v>
      </c>
      <c r="C928" s="1">
        <v>2025</v>
      </c>
      <c r="D928" s="1" t="s">
        <v>1601</v>
      </c>
      <c r="E928" s="1" t="s">
        <v>1602</v>
      </c>
      <c r="F928" s="1" t="s">
        <v>126</v>
      </c>
      <c r="G928" s="1" t="s">
        <v>127</v>
      </c>
      <c r="H928" s="1" t="s">
        <v>89</v>
      </c>
      <c r="I928" s="1" t="s">
        <v>128</v>
      </c>
      <c r="J928" s="1" t="s">
        <v>129</v>
      </c>
      <c r="K928" s="1" t="s">
        <v>130</v>
      </c>
      <c r="L928" s="1" t="s">
        <v>79</v>
      </c>
      <c r="M928" s="1" t="s">
        <v>388</v>
      </c>
      <c r="N928" s="1">
        <v>1</v>
      </c>
      <c r="O928" s="1">
        <v>2940</v>
      </c>
      <c r="P928" s="1">
        <f t="shared" si="84"/>
        <v>2940</v>
      </c>
      <c r="Q928" s="1">
        <v>15</v>
      </c>
      <c r="R928" s="1">
        <f t="shared" si="85"/>
        <v>441</v>
      </c>
      <c r="S928" s="1">
        <f t="shared" si="86"/>
        <v>2499</v>
      </c>
      <c r="T928" s="1">
        <v>0.45</v>
      </c>
      <c r="U928" s="1">
        <f t="shared" si="87"/>
        <v>1124.55</v>
      </c>
      <c r="V928" s="1">
        <f t="shared" si="88"/>
        <v>1374.45</v>
      </c>
      <c r="W928" s="4">
        <f t="shared" si="89"/>
        <v>0.55000000000000004</v>
      </c>
      <c r="X928" s="1" t="s">
        <v>65</v>
      </c>
      <c r="Y928" s="1" t="s">
        <v>57</v>
      </c>
      <c r="Z928" s="1" t="s">
        <v>41</v>
      </c>
      <c r="AA928" s="2">
        <v>45936</v>
      </c>
      <c r="AB928" s="1">
        <v>4</v>
      </c>
      <c r="AC928" s="9" t="s">
        <v>42</v>
      </c>
    </row>
    <row r="929" spans="1:29">
      <c r="A929" s="11" t="s">
        <v>1625</v>
      </c>
      <c r="B929" s="2">
        <v>45935</v>
      </c>
      <c r="C929" s="1">
        <v>2025</v>
      </c>
      <c r="D929" s="1" t="s">
        <v>1601</v>
      </c>
      <c r="E929" s="1" t="s">
        <v>1602</v>
      </c>
      <c r="F929" s="1" t="s">
        <v>126</v>
      </c>
      <c r="G929" s="1" t="s">
        <v>644</v>
      </c>
      <c r="H929" s="1" t="s">
        <v>33</v>
      </c>
      <c r="I929" s="1" t="s">
        <v>258</v>
      </c>
      <c r="J929" s="1" t="s">
        <v>117</v>
      </c>
      <c r="K929" s="1" t="s">
        <v>118</v>
      </c>
      <c r="L929" s="1" t="s">
        <v>79</v>
      </c>
      <c r="M929" s="1" t="s">
        <v>281</v>
      </c>
      <c r="N929" s="1">
        <v>2</v>
      </c>
      <c r="O929" s="1">
        <v>1860</v>
      </c>
      <c r="P929" s="1">
        <f t="shared" si="84"/>
        <v>3720</v>
      </c>
      <c r="Q929" s="1">
        <v>20</v>
      </c>
      <c r="R929" s="1">
        <f t="shared" si="85"/>
        <v>744</v>
      </c>
      <c r="S929" s="1">
        <f t="shared" si="86"/>
        <v>2976</v>
      </c>
      <c r="T929" s="1">
        <v>0.45</v>
      </c>
      <c r="U929" s="1">
        <f t="shared" si="87"/>
        <v>1339.2</v>
      </c>
      <c r="V929" s="1">
        <f t="shared" si="88"/>
        <v>1636.8</v>
      </c>
      <c r="W929" s="4">
        <f t="shared" si="89"/>
        <v>0.54999999999999993</v>
      </c>
      <c r="X929" s="1" t="s">
        <v>92</v>
      </c>
      <c r="Y929" s="1" t="s">
        <v>57</v>
      </c>
      <c r="Z929" s="1" t="s">
        <v>22</v>
      </c>
      <c r="AA929" s="1"/>
      <c r="AB929" s="1"/>
      <c r="AC929" s="9" t="s">
        <v>93</v>
      </c>
    </row>
    <row r="930" spans="1:29">
      <c r="A930" s="11" t="s">
        <v>1626</v>
      </c>
      <c r="B930" s="2">
        <v>45935</v>
      </c>
      <c r="C930" s="1">
        <v>2025</v>
      </c>
      <c r="D930" s="1" t="s">
        <v>1601</v>
      </c>
      <c r="E930" s="1" t="s">
        <v>1602</v>
      </c>
      <c r="F930" s="1" t="s">
        <v>126</v>
      </c>
      <c r="G930" s="1" t="s">
        <v>1627</v>
      </c>
      <c r="H930" s="1" t="s">
        <v>89</v>
      </c>
      <c r="I930" s="1" t="s">
        <v>163</v>
      </c>
      <c r="J930" s="1" t="s">
        <v>164</v>
      </c>
      <c r="K930" s="1" t="s">
        <v>130</v>
      </c>
      <c r="L930" s="1" t="s">
        <v>63</v>
      </c>
      <c r="M930" s="1" t="s">
        <v>452</v>
      </c>
      <c r="N930" s="1">
        <v>5</v>
      </c>
      <c r="O930" s="1">
        <v>630</v>
      </c>
      <c r="P930" s="1">
        <f t="shared" si="84"/>
        <v>3150</v>
      </c>
      <c r="Q930" s="1">
        <v>0</v>
      </c>
      <c r="R930" s="1">
        <f t="shared" si="85"/>
        <v>0</v>
      </c>
      <c r="S930" s="1">
        <f t="shared" si="86"/>
        <v>3150</v>
      </c>
      <c r="T930" s="1">
        <v>0.35</v>
      </c>
      <c r="U930" s="1">
        <f t="shared" si="87"/>
        <v>1102.5</v>
      </c>
      <c r="V930" s="1">
        <f t="shared" si="88"/>
        <v>2047.5</v>
      </c>
      <c r="W930" s="4">
        <f t="shared" si="89"/>
        <v>0.65</v>
      </c>
      <c r="X930" s="1" t="s">
        <v>50</v>
      </c>
      <c r="Y930" s="1" t="s">
        <v>81</v>
      </c>
      <c r="Z930" s="1" t="s">
        <v>41</v>
      </c>
      <c r="AA930" s="2">
        <v>45937</v>
      </c>
      <c r="AB930" s="1">
        <v>4</v>
      </c>
      <c r="AC930" s="9" t="s">
        <v>42</v>
      </c>
    </row>
    <row r="931" spans="1:29">
      <c r="A931" s="11" t="s">
        <v>1628</v>
      </c>
      <c r="B931" s="2">
        <v>45935</v>
      </c>
      <c r="C931" s="1">
        <v>2025</v>
      </c>
      <c r="D931" s="1" t="s">
        <v>1601</v>
      </c>
      <c r="E931" s="1" t="s">
        <v>1602</v>
      </c>
      <c r="F931" s="1" t="s">
        <v>126</v>
      </c>
      <c r="G931" s="1" t="s">
        <v>1629</v>
      </c>
      <c r="H931" s="1" t="s">
        <v>33</v>
      </c>
      <c r="I931" s="1" t="s">
        <v>60</v>
      </c>
      <c r="J931" s="1" t="s">
        <v>61</v>
      </c>
      <c r="K931" s="1" t="s">
        <v>62</v>
      </c>
      <c r="L931" s="1" t="s">
        <v>79</v>
      </c>
      <c r="M931" s="1" t="s">
        <v>184</v>
      </c>
      <c r="N931" s="1">
        <v>3</v>
      </c>
      <c r="O931" s="1">
        <v>3660</v>
      </c>
      <c r="P931" s="1">
        <f t="shared" si="84"/>
        <v>10980</v>
      </c>
      <c r="Q931" s="1">
        <v>10</v>
      </c>
      <c r="R931" s="1">
        <f t="shared" si="85"/>
        <v>1098</v>
      </c>
      <c r="S931" s="1">
        <f t="shared" si="86"/>
        <v>9882</v>
      </c>
      <c r="T931" s="1">
        <v>0.45</v>
      </c>
      <c r="U931" s="1">
        <f t="shared" si="87"/>
        <v>4446.9000000000005</v>
      </c>
      <c r="V931" s="1">
        <f t="shared" si="88"/>
        <v>5435.0999999999995</v>
      </c>
      <c r="W931" s="4">
        <f t="shared" si="89"/>
        <v>0.54999999999999993</v>
      </c>
      <c r="X931" s="1" t="s">
        <v>104</v>
      </c>
      <c r="Y931" s="1" t="s">
        <v>81</v>
      </c>
      <c r="Z931" s="1" t="s">
        <v>41</v>
      </c>
      <c r="AA931" s="2">
        <v>45937</v>
      </c>
      <c r="AB931" s="1">
        <v>4</v>
      </c>
      <c r="AC931" s="9" t="s">
        <v>42</v>
      </c>
    </row>
    <row r="932" spans="1:29">
      <c r="A932" s="11" t="s">
        <v>1630</v>
      </c>
      <c r="B932" s="2">
        <v>45936</v>
      </c>
      <c r="C932" s="1">
        <v>2025</v>
      </c>
      <c r="D932" s="1" t="s">
        <v>1601</v>
      </c>
      <c r="E932" s="1" t="s">
        <v>1602</v>
      </c>
      <c r="F932" s="1" t="s">
        <v>142</v>
      </c>
      <c r="G932" s="1" t="s">
        <v>905</v>
      </c>
      <c r="H932" s="1" t="s">
        <v>89</v>
      </c>
      <c r="I932" s="1" t="s">
        <v>189</v>
      </c>
      <c r="J932" s="1" t="s">
        <v>190</v>
      </c>
      <c r="K932" s="1" t="s">
        <v>48</v>
      </c>
      <c r="L932" s="1" t="s">
        <v>150</v>
      </c>
      <c r="M932" s="1" t="s">
        <v>255</v>
      </c>
      <c r="N932" s="1">
        <v>3</v>
      </c>
      <c r="O932" s="1">
        <v>11290</v>
      </c>
      <c r="P932" s="1">
        <f t="shared" si="84"/>
        <v>33870</v>
      </c>
      <c r="Q932" s="1">
        <v>25</v>
      </c>
      <c r="R932" s="1">
        <f t="shared" si="85"/>
        <v>8467.5</v>
      </c>
      <c r="S932" s="1">
        <f t="shared" si="86"/>
        <v>25402.5</v>
      </c>
      <c r="T932" s="1">
        <v>0.52</v>
      </c>
      <c r="U932" s="1">
        <f t="shared" si="87"/>
        <v>13209.300000000001</v>
      </c>
      <c r="V932" s="1">
        <f t="shared" si="88"/>
        <v>12193.199999999999</v>
      </c>
      <c r="W932" s="4">
        <f t="shared" si="89"/>
        <v>0.48</v>
      </c>
      <c r="X932" s="1" t="s">
        <v>56</v>
      </c>
      <c r="Y932" s="1" t="s">
        <v>40</v>
      </c>
      <c r="Z932" s="1" t="s">
        <v>66</v>
      </c>
      <c r="AA932" s="1"/>
      <c r="AB932" s="1"/>
      <c r="AC932" s="9" t="s">
        <v>42</v>
      </c>
    </row>
    <row r="933" spans="1:29">
      <c r="A933" s="11" t="s">
        <v>1631</v>
      </c>
      <c r="B933" s="2">
        <v>45936</v>
      </c>
      <c r="C933" s="1">
        <v>2025</v>
      </c>
      <c r="D933" s="1" t="s">
        <v>1601</v>
      </c>
      <c r="E933" s="1" t="s">
        <v>1602</v>
      </c>
      <c r="F933" s="1" t="s">
        <v>142</v>
      </c>
      <c r="G933" s="1" t="s">
        <v>610</v>
      </c>
      <c r="H933" s="1" t="s">
        <v>33</v>
      </c>
      <c r="I933" s="1" t="s">
        <v>183</v>
      </c>
      <c r="J933" s="1" t="s">
        <v>55</v>
      </c>
      <c r="K933" s="1" t="s">
        <v>36</v>
      </c>
      <c r="L933" s="1" t="s">
        <v>63</v>
      </c>
      <c r="M933" s="1" t="s">
        <v>367</v>
      </c>
      <c r="N933" s="1">
        <v>2</v>
      </c>
      <c r="O933" s="1">
        <v>220</v>
      </c>
      <c r="P933" s="1">
        <f t="shared" si="84"/>
        <v>440</v>
      </c>
      <c r="Q933" s="1">
        <v>0</v>
      </c>
      <c r="R933" s="1">
        <f t="shared" si="85"/>
        <v>0</v>
      </c>
      <c r="S933" s="1">
        <f t="shared" si="86"/>
        <v>440</v>
      </c>
      <c r="T933" s="1">
        <v>0.35</v>
      </c>
      <c r="U933" s="1">
        <f t="shared" si="87"/>
        <v>154</v>
      </c>
      <c r="V933" s="1">
        <f t="shared" si="88"/>
        <v>286</v>
      </c>
      <c r="W933" s="4">
        <f t="shared" si="89"/>
        <v>0.65</v>
      </c>
      <c r="X933" s="1" t="s">
        <v>39</v>
      </c>
      <c r="Y933" s="1" t="s">
        <v>72</v>
      </c>
      <c r="Z933" s="1" t="s">
        <v>41</v>
      </c>
      <c r="AA933" s="2">
        <v>45937</v>
      </c>
      <c r="AB933" s="1">
        <v>4</v>
      </c>
      <c r="AC933" s="9" t="s">
        <v>42</v>
      </c>
    </row>
    <row r="934" spans="1:29">
      <c r="A934" s="11" t="s">
        <v>1632</v>
      </c>
      <c r="B934" s="2">
        <v>45936</v>
      </c>
      <c r="C934" s="1">
        <v>2025</v>
      </c>
      <c r="D934" s="1" t="s">
        <v>1601</v>
      </c>
      <c r="E934" s="1" t="s">
        <v>1602</v>
      </c>
      <c r="F934" s="1" t="s">
        <v>142</v>
      </c>
      <c r="G934" s="1" t="s">
        <v>522</v>
      </c>
      <c r="H934" s="1" t="s">
        <v>33</v>
      </c>
      <c r="I934" s="1" t="s">
        <v>194</v>
      </c>
      <c r="J934" s="1" t="s">
        <v>108</v>
      </c>
      <c r="K934" s="1" t="s">
        <v>62</v>
      </c>
      <c r="L934" s="1" t="s">
        <v>79</v>
      </c>
      <c r="M934" s="1" t="s">
        <v>224</v>
      </c>
      <c r="N934" s="1">
        <v>3</v>
      </c>
      <c r="O934" s="1">
        <v>440</v>
      </c>
      <c r="P934" s="1">
        <f t="shared" si="84"/>
        <v>1320</v>
      </c>
      <c r="Q934" s="1">
        <v>5</v>
      </c>
      <c r="R934" s="1">
        <f t="shared" si="85"/>
        <v>66</v>
      </c>
      <c r="S934" s="1">
        <f t="shared" si="86"/>
        <v>1254</v>
      </c>
      <c r="T934" s="1">
        <v>0.45</v>
      </c>
      <c r="U934" s="1">
        <f t="shared" si="87"/>
        <v>564.30000000000007</v>
      </c>
      <c r="V934" s="1">
        <f t="shared" si="88"/>
        <v>689.69999999999993</v>
      </c>
      <c r="W934" s="4">
        <f t="shared" si="89"/>
        <v>0.54999999999999993</v>
      </c>
      <c r="X934" s="1" t="s">
        <v>50</v>
      </c>
      <c r="Y934" s="1" t="s">
        <v>81</v>
      </c>
      <c r="Z934" s="1" t="s">
        <v>22</v>
      </c>
      <c r="AA934" s="1"/>
      <c r="AB934" s="1"/>
      <c r="AC934" s="9" t="s">
        <v>93</v>
      </c>
    </row>
    <row r="935" spans="1:29">
      <c r="A935" s="11" t="s">
        <v>1633</v>
      </c>
      <c r="B935" s="2">
        <v>45936</v>
      </c>
      <c r="C935" s="1">
        <v>2025</v>
      </c>
      <c r="D935" s="1" t="s">
        <v>1601</v>
      </c>
      <c r="E935" s="1" t="s">
        <v>1602</v>
      </c>
      <c r="F935" s="1" t="s">
        <v>142</v>
      </c>
      <c r="G935" s="1" t="s">
        <v>1634</v>
      </c>
      <c r="H935" s="1" t="s">
        <v>33</v>
      </c>
      <c r="I935" s="1" t="s">
        <v>475</v>
      </c>
      <c r="J935" s="1" t="s">
        <v>435</v>
      </c>
      <c r="K935" s="1" t="s">
        <v>130</v>
      </c>
      <c r="L935" s="1" t="s">
        <v>63</v>
      </c>
      <c r="M935" s="1" t="s">
        <v>109</v>
      </c>
      <c r="N935" s="1">
        <v>2</v>
      </c>
      <c r="O935" s="1">
        <v>470</v>
      </c>
      <c r="P935" s="1">
        <f t="shared" si="84"/>
        <v>940</v>
      </c>
      <c r="Q935" s="1">
        <v>0</v>
      </c>
      <c r="R935" s="1">
        <f t="shared" si="85"/>
        <v>0</v>
      </c>
      <c r="S935" s="1">
        <f t="shared" si="86"/>
        <v>940</v>
      </c>
      <c r="T935" s="1">
        <v>0.35</v>
      </c>
      <c r="U935" s="1">
        <f t="shared" si="87"/>
        <v>329</v>
      </c>
      <c r="V935" s="1">
        <f t="shared" si="88"/>
        <v>611</v>
      </c>
      <c r="W935" s="4">
        <f t="shared" si="89"/>
        <v>0.65</v>
      </c>
      <c r="X935" s="1" t="s">
        <v>92</v>
      </c>
      <c r="Y935" s="1" t="s">
        <v>81</v>
      </c>
      <c r="Z935" s="1" t="s">
        <v>41</v>
      </c>
      <c r="AA935" s="2">
        <v>45938</v>
      </c>
      <c r="AB935" s="1">
        <v>4</v>
      </c>
      <c r="AC935" s="9" t="s">
        <v>42</v>
      </c>
    </row>
    <row r="936" spans="1:29">
      <c r="A936" s="11" t="s">
        <v>1635</v>
      </c>
      <c r="B936" s="2">
        <v>45936</v>
      </c>
      <c r="C936" s="1">
        <v>2025</v>
      </c>
      <c r="D936" s="1" t="s">
        <v>1601</v>
      </c>
      <c r="E936" s="1" t="s">
        <v>1602</v>
      </c>
      <c r="F936" s="1" t="s">
        <v>142</v>
      </c>
      <c r="G936" s="1" t="s">
        <v>68</v>
      </c>
      <c r="H936" s="1" t="s">
        <v>33</v>
      </c>
      <c r="I936" s="1" t="s">
        <v>69</v>
      </c>
      <c r="J936" s="1" t="s">
        <v>70</v>
      </c>
      <c r="K936" s="1" t="s">
        <v>62</v>
      </c>
      <c r="L936" s="1" t="s">
        <v>112</v>
      </c>
      <c r="M936" s="1" t="s">
        <v>198</v>
      </c>
      <c r="N936" s="1">
        <v>3</v>
      </c>
      <c r="O936" s="1">
        <v>13770</v>
      </c>
      <c r="P936" s="1">
        <f t="shared" si="84"/>
        <v>41310</v>
      </c>
      <c r="Q936" s="1">
        <v>20</v>
      </c>
      <c r="R936" s="1">
        <f t="shared" si="85"/>
        <v>8262</v>
      </c>
      <c r="S936" s="1">
        <f t="shared" si="86"/>
        <v>33048</v>
      </c>
      <c r="T936" s="1">
        <v>0.57999999999999996</v>
      </c>
      <c r="U936" s="1">
        <f t="shared" si="87"/>
        <v>19167.84</v>
      </c>
      <c r="V936" s="1">
        <f t="shared" si="88"/>
        <v>13880.16</v>
      </c>
      <c r="W936" s="4">
        <f t="shared" si="89"/>
        <v>0.42</v>
      </c>
      <c r="X936" s="1" t="s">
        <v>92</v>
      </c>
      <c r="Y936" s="1" t="s">
        <v>81</v>
      </c>
      <c r="Z936" s="1" t="s">
        <v>41</v>
      </c>
      <c r="AA936" s="2">
        <v>45938</v>
      </c>
      <c r="AB936" s="1">
        <v>3</v>
      </c>
      <c r="AC936" s="9" t="s">
        <v>42</v>
      </c>
    </row>
    <row r="937" spans="1:29">
      <c r="A937" s="11" t="s">
        <v>1636</v>
      </c>
      <c r="B937" s="2">
        <v>45936</v>
      </c>
      <c r="C937" s="1">
        <v>2025</v>
      </c>
      <c r="D937" s="1" t="s">
        <v>1601</v>
      </c>
      <c r="E937" s="1" t="s">
        <v>1602</v>
      </c>
      <c r="F937" s="1" t="s">
        <v>142</v>
      </c>
      <c r="G937" s="1" t="s">
        <v>1637</v>
      </c>
      <c r="H937" s="1" t="s">
        <v>33</v>
      </c>
      <c r="I937" s="1" t="s">
        <v>359</v>
      </c>
      <c r="J937" s="1" t="s">
        <v>251</v>
      </c>
      <c r="K937" s="1" t="s">
        <v>36</v>
      </c>
      <c r="L937" s="1" t="s">
        <v>179</v>
      </c>
      <c r="M937" s="1" t="s">
        <v>210</v>
      </c>
      <c r="N937" s="1">
        <v>4</v>
      </c>
      <c r="O937" s="1">
        <v>3180</v>
      </c>
      <c r="P937" s="1">
        <f t="shared" si="84"/>
        <v>12720</v>
      </c>
      <c r="Q937" s="1">
        <v>0</v>
      </c>
      <c r="R937" s="1">
        <f t="shared" si="85"/>
        <v>0</v>
      </c>
      <c r="S937" s="1">
        <f t="shared" si="86"/>
        <v>12720</v>
      </c>
      <c r="T937" s="1">
        <v>0.48</v>
      </c>
      <c r="U937" s="1">
        <f t="shared" si="87"/>
        <v>6105.5999999999995</v>
      </c>
      <c r="V937" s="1">
        <f t="shared" si="88"/>
        <v>6614.4000000000005</v>
      </c>
      <c r="W937" s="4">
        <f t="shared" si="89"/>
        <v>0.52</v>
      </c>
      <c r="X937" s="1" t="s">
        <v>104</v>
      </c>
      <c r="Y937" s="1" t="s">
        <v>57</v>
      </c>
      <c r="Z937" s="1" t="s">
        <v>41</v>
      </c>
      <c r="AA937" s="2">
        <v>45943</v>
      </c>
      <c r="AB937" s="1">
        <v>5</v>
      </c>
      <c r="AC937" s="9" t="s">
        <v>42</v>
      </c>
    </row>
    <row r="938" spans="1:29">
      <c r="A938" s="11" t="s">
        <v>1638</v>
      </c>
      <c r="B938" s="2">
        <v>45937</v>
      </c>
      <c r="C938" s="1">
        <v>2025</v>
      </c>
      <c r="D938" s="1" t="s">
        <v>1601</v>
      </c>
      <c r="E938" s="1" t="s">
        <v>1602</v>
      </c>
      <c r="F938" s="1" t="s">
        <v>167</v>
      </c>
      <c r="G938" s="1" t="s">
        <v>298</v>
      </c>
      <c r="H938" s="1" t="s">
        <v>89</v>
      </c>
      <c r="I938" s="1" t="s">
        <v>90</v>
      </c>
      <c r="J938" s="1" t="s">
        <v>61</v>
      </c>
      <c r="K938" s="1" t="s">
        <v>62</v>
      </c>
      <c r="L938" s="1" t="s">
        <v>179</v>
      </c>
      <c r="M938" s="1" t="s">
        <v>463</v>
      </c>
      <c r="N938" s="1">
        <v>1</v>
      </c>
      <c r="O938" s="1">
        <v>7640</v>
      </c>
      <c r="P938" s="1">
        <f t="shared" si="84"/>
        <v>7640</v>
      </c>
      <c r="Q938" s="1">
        <v>10</v>
      </c>
      <c r="R938" s="1">
        <f t="shared" si="85"/>
        <v>764</v>
      </c>
      <c r="S938" s="1">
        <f t="shared" si="86"/>
        <v>6876</v>
      </c>
      <c r="T938" s="1">
        <v>0.48</v>
      </c>
      <c r="U938" s="1">
        <f t="shared" si="87"/>
        <v>3300.48</v>
      </c>
      <c r="V938" s="1">
        <f t="shared" si="88"/>
        <v>3575.52</v>
      </c>
      <c r="W938" s="4">
        <f t="shared" si="89"/>
        <v>0.52</v>
      </c>
      <c r="X938" s="1" t="s">
        <v>39</v>
      </c>
      <c r="Y938" s="1" t="s">
        <v>57</v>
      </c>
      <c r="Z938" s="1" t="s">
        <v>41</v>
      </c>
      <c r="AA938" s="2">
        <v>45941</v>
      </c>
      <c r="AB938" s="1">
        <v>3</v>
      </c>
      <c r="AC938" s="9" t="s">
        <v>42</v>
      </c>
    </row>
    <row r="939" spans="1:29">
      <c r="A939" s="11" t="s">
        <v>1639</v>
      </c>
      <c r="B939" s="2">
        <v>45937</v>
      </c>
      <c r="C939" s="1">
        <v>2025</v>
      </c>
      <c r="D939" s="1" t="s">
        <v>1601</v>
      </c>
      <c r="E939" s="1" t="s">
        <v>1602</v>
      </c>
      <c r="F939" s="1" t="s">
        <v>167</v>
      </c>
      <c r="G939" s="1" t="s">
        <v>1640</v>
      </c>
      <c r="H939" s="1" t="s">
        <v>33</v>
      </c>
      <c r="I939" s="1" t="s">
        <v>154</v>
      </c>
      <c r="J939" s="1" t="s">
        <v>155</v>
      </c>
      <c r="K939" s="1" t="s">
        <v>48</v>
      </c>
      <c r="L939" s="1" t="s">
        <v>112</v>
      </c>
      <c r="M939" s="1" t="s">
        <v>221</v>
      </c>
      <c r="N939" s="1">
        <v>5</v>
      </c>
      <c r="O939" s="1">
        <v>61520</v>
      </c>
      <c r="P939" s="1">
        <f t="shared" si="84"/>
        <v>307600</v>
      </c>
      <c r="Q939" s="1">
        <v>0</v>
      </c>
      <c r="R939" s="1">
        <f t="shared" si="85"/>
        <v>0</v>
      </c>
      <c r="S939" s="1">
        <f t="shared" si="86"/>
        <v>307600</v>
      </c>
      <c r="T939" s="1">
        <v>0.57999999999999996</v>
      </c>
      <c r="U939" s="1">
        <f t="shared" si="87"/>
        <v>178408</v>
      </c>
      <c r="V939" s="1">
        <f t="shared" si="88"/>
        <v>129192</v>
      </c>
      <c r="W939" s="4">
        <f t="shared" si="89"/>
        <v>0.42</v>
      </c>
      <c r="X939" s="1" t="s">
        <v>147</v>
      </c>
      <c r="Y939" s="1" t="s">
        <v>40</v>
      </c>
      <c r="Z939" s="1" t="s">
        <v>41</v>
      </c>
      <c r="AA939" s="2">
        <v>45940</v>
      </c>
      <c r="AB939" s="1">
        <v>3</v>
      </c>
      <c r="AC939" s="9" t="s">
        <v>42</v>
      </c>
    </row>
    <row r="940" spans="1:29">
      <c r="A940" s="11" t="s">
        <v>1641</v>
      </c>
      <c r="B940" s="2">
        <v>45938</v>
      </c>
      <c r="C940" s="1">
        <v>2025</v>
      </c>
      <c r="D940" s="1" t="s">
        <v>1601</v>
      </c>
      <c r="E940" s="1" t="s">
        <v>1602</v>
      </c>
      <c r="F940" s="1" t="s">
        <v>31</v>
      </c>
      <c r="G940" s="1" t="s">
        <v>1642</v>
      </c>
      <c r="H940" s="1" t="s">
        <v>89</v>
      </c>
      <c r="I940" s="1" t="s">
        <v>60</v>
      </c>
      <c r="J940" s="1" t="s">
        <v>61</v>
      </c>
      <c r="K940" s="1" t="s">
        <v>62</v>
      </c>
      <c r="L940" s="1" t="s">
        <v>79</v>
      </c>
      <c r="M940" s="1" t="s">
        <v>281</v>
      </c>
      <c r="N940" s="1">
        <v>2</v>
      </c>
      <c r="O940" s="1">
        <v>570</v>
      </c>
      <c r="P940" s="1">
        <f t="shared" si="84"/>
        <v>1140</v>
      </c>
      <c r="Q940" s="1">
        <v>20</v>
      </c>
      <c r="R940" s="1">
        <f t="shared" si="85"/>
        <v>228</v>
      </c>
      <c r="S940" s="1">
        <f t="shared" si="86"/>
        <v>912</v>
      </c>
      <c r="T940" s="1">
        <v>0.45</v>
      </c>
      <c r="U940" s="1">
        <f t="shared" si="87"/>
        <v>410.40000000000003</v>
      </c>
      <c r="V940" s="1">
        <f t="shared" si="88"/>
        <v>501.59999999999997</v>
      </c>
      <c r="W940" s="4">
        <f t="shared" si="89"/>
        <v>0.54999999999999993</v>
      </c>
      <c r="X940" s="1" t="s">
        <v>39</v>
      </c>
      <c r="Y940" s="1" t="s">
        <v>40</v>
      </c>
      <c r="Z940" s="1" t="s">
        <v>41</v>
      </c>
      <c r="AA940" s="2">
        <v>45945</v>
      </c>
      <c r="AB940" s="1">
        <v>5</v>
      </c>
      <c r="AC940" s="9" t="s">
        <v>42</v>
      </c>
    </row>
    <row r="941" spans="1:29">
      <c r="A941" s="11" t="s">
        <v>1643</v>
      </c>
      <c r="B941" s="2">
        <v>45938</v>
      </c>
      <c r="C941" s="1">
        <v>2025</v>
      </c>
      <c r="D941" s="1" t="s">
        <v>1601</v>
      </c>
      <c r="E941" s="1" t="s">
        <v>1602</v>
      </c>
      <c r="F941" s="1" t="s">
        <v>31</v>
      </c>
      <c r="G941" s="1" t="s">
        <v>537</v>
      </c>
      <c r="H941" s="1" t="s">
        <v>89</v>
      </c>
      <c r="I941" s="1" t="s">
        <v>288</v>
      </c>
      <c r="J941" s="1" t="s">
        <v>178</v>
      </c>
      <c r="K941" s="1" t="s">
        <v>48</v>
      </c>
      <c r="L941" s="1" t="s">
        <v>79</v>
      </c>
      <c r="M941" s="1" t="s">
        <v>281</v>
      </c>
      <c r="N941" s="1">
        <v>4</v>
      </c>
      <c r="O941" s="1">
        <v>560</v>
      </c>
      <c r="P941" s="1">
        <f t="shared" si="84"/>
        <v>2240</v>
      </c>
      <c r="Q941" s="1">
        <v>20</v>
      </c>
      <c r="R941" s="1">
        <f t="shared" si="85"/>
        <v>448</v>
      </c>
      <c r="S941" s="1">
        <f t="shared" si="86"/>
        <v>1792</v>
      </c>
      <c r="T941" s="1">
        <v>0.45</v>
      </c>
      <c r="U941" s="1">
        <f t="shared" si="87"/>
        <v>806.4</v>
      </c>
      <c r="V941" s="1">
        <f t="shared" si="88"/>
        <v>985.6</v>
      </c>
      <c r="W941" s="4">
        <f t="shared" si="89"/>
        <v>0.55000000000000004</v>
      </c>
      <c r="X941" s="1" t="s">
        <v>104</v>
      </c>
      <c r="Y941" s="1" t="s">
        <v>72</v>
      </c>
      <c r="Z941" s="1" t="s">
        <v>41</v>
      </c>
      <c r="AA941" s="2">
        <v>45943</v>
      </c>
      <c r="AB941" s="1">
        <v>5</v>
      </c>
      <c r="AC941" s="9" t="s">
        <v>42</v>
      </c>
    </row>
    <row r="942" spans="1:29">
      <c r="A942" s="11" t="s">
        <v>1644</v>
      </c>
      <c r="B942" s="2">
        <v>45938</v>
      </c>
      <c r="C942" s="1">
        <v>2025</v>
      </c>
      <c r="D942" s="1" t="s">
        <v>1601</v>
      </c>
      <c r="E942" s="1" t="s">
        <v>1602</v>
      </c>
      <c r="F942" s="1" t="s">
        <v>31</v>
      </c>
      <c r="G942" s="1" t="s">
        <v>1177</v>
      </c>
      <c r="H942" s="1" t="s">
        <v>33</v>
      </c>
      <c r="I942" s="1" t="s">
        <v>288</v>
      </c>
      <c r="J942" s="1" t="s">
        <v>178</v>
      </c>
      <c r="K942" s="1" t="s">
        <v>48</v>
      </c>
      <c r="L942" s="1" t="s">
        <v>179</v>
      </c>
      <c r="M942" s="1" t="s">
        <v>463</v>
      </c>
      <c r="N942" s="1">
        <v>2</v>
      </c>
      <c r="O942" s="1">
        <v>7640</v>
      </c>
      <c r="P942" s="1">
        <f t="shared" si="84"/>
        <v>15280</v>
      </c>
      <c r="Q942" s="1">
        <v>30</v>
      </c>
      <c r="R942" s="1">
        <f t="shared" si="85"/>
        <v>4584</v>
      </c>
      <c r="S942" s="1">
        <f t="shared" si="86"/>
        <v>10696</v>
      </c>
      <c r="T942" s="1">
        <v>0.48</v>
      </c>
      <c r="U942" s="1">
        <f t="shared" si="87"/>
        <v>5134.08</v>
      </c>
      <c r="V942" s="1">
        <f t="shared" si="88"/>
        <v>5561.92</v>
      </c>
      <c r="W942" s="4">
        <f t="shared" si="89"/>
        <v>0.52</v>
      </c>
      <c r="X942" s="1" t="s">
        <v>56</v>
      </c>
      <c r="Y942" s="1" t="s">
        <v>40</v>
      </c>
      <c r="Z942" s="1" t="s">
        <v>120</v>
      </c>
      <c r="AA942" s="1"/>
      <c r="AB942" s="1"/>
      <c r="AC942" s="9" t="s">
        <v>42</v>
      </c>
    </row>
    <row r="943" spans="1:29">
      <c r="A943" s="11" t="s">
        <v>1645</v>
      </c>
      <c r="B943" s="2">
        <v>45938</v>
      </c>
      <c r="C943" s="1">
        <v>2025</v>
      </c>
      <c r="D943" s="1" t="s">
        <v>1601</v>
      </c>
      <c r="E943" s="1" t="s">
        <v>1602</v>
      </c>
      <c r="F943" s="1" t="s">
        <v>31</v>
      </c>
      <c r="G943" s="1" t="s">
        <v>233</v>
      </c>
      <c r="H943" s="1" t="s">
        <v>89</v>
      </c>
      <c r="I943" s="1" t="s">
        <v>90</v>
      </c>
      <c r="J943" s="1" t="s">
        <v>61</v>
      </c>
      <c r="K943" s="1" t="s">
        <v>62</v>
      </c>
      <c r="L943" s="1" t="s">
        <v>179</v>
      </c>
      <c r="M943" s="1" t="s">
        <v>247</v>
      </c>
      <c r="N943" s="1">
        <v>1</v>
      </c>
      <c r="O943" s="1">
        <v>1220</v>
      </c>
      <c r="P943" s="1">
        <f t="shared" si="84"/>
        <v>1220</v>
      </c>
      <c r="Q943" s="1">
        <v>10</v>
      </c>
      <c r="R943" s="1">
        <f t="shared" si="85"/>
        <v>122</v>
      </c>
      <c r="S943" s="1">
        <f t="shared" si="86"/>
        <v>1098</v>
      </c>
      <c r="T943" s="1">
        <v>0.48</v>
      </c>
      <c r="U943" s="1">
        <f t="shared" si="87"/>
        <v>527.04</v>
      </c>
      <c r="V943" s="1">
        <f t="shared" si="88"/>
        <v>570.96</v>
      </c>
      <c r="W943" s="4">
        <f t="shared" si="89"/>
        <v>0.52</v>
      </c>
      <c r="X943" s="1" t="s">
        <v>147</v>
      </c>
      <c r="Y943" s="1" t="s">
        <v>72</v>
      </c>
      <c r="Z943" s="1" t="s">
        <v>66</v>
      </c>
      <c r="AA943" s="1"/>
      <c r="AB943" s="1"/>
      <c r="AC943" s="9" t="s">
        <v>42</v>
      </c>
    </row>
    <row r="944" spans="1:29">
      <c r="A944" s="11" t="s">
        <v>1646</v>
      </c>
      <c r="B944" s="2">
        <v>45939</v>
      </c>
      <c r="C944" s="1">
        <v>2025</v>
      </c>
      <c r="D944" s="1" t="s">
        <v>1601</v>
      </c>
      <c r="E944" s="1" t="s">
        <v>1602</v>
      </c>
      <c r="F944" s="1" t="s">
        <v>44</v>
      </c>
      <c r="G944" s="1" t="s">
        <v>534</v>
      </c>
      <c r="H944" s="1" t="s">
        <v>33</v>
      </c>
      <c r="I944" s="1" t="s">
        <v>315</v>
      </c>
      <c r="J944" s="1" t="s">
        <v>316</v>
      </c>
      <c r="K944" s="1" t="s">
        <v>62</v>
      </c>
      <c r="L944" s="1" t="s">
        <v>37</v>
      </c>
      <c r="M944" s="1" t="s">
        <v>124</v>
      </c>
      <c r="N944" s="1">
        <v>2</v>
      </c>
      <c r="O944" s="1">
        <v>6990</v>
      </c>
      <c r="P944" s="1">
        <f t="shared" si="84"/>
        <v>13980</v>
      </c>
      <c r="Q944" s="1">
        <v>0</v>
      </c>
      <c r="R944" s="1">
        <f t="shared" si="85"/>
        <v>0</v>
      </c>
      <c r="S944" s="1">
        <f t="shared" si="86"/>
        <v>13980</v>
      </c>
      <c r="T944" s="1">
        <v>0.47</v>
      </c>
      <c r="U944" s="1">
        <f t="shared" si="87"/>
        <v>6570.5999999999995</v>
      </c>
      <c r="V944" s="1">
        <f t="shared" si="88"/>
        <v>7409.4000000000005</v>
      </c>
      <c r="W944" s="4">
        <f t="shared" si="89"/>
        <v>0.53</v>
      </c>
      <c r="X944" s="1" t="s">
        <v>147</v>
      </c>
      <c r="Y944" s="1" t="s">
        <v>72</v>
      </c>
      <c r="Z944" s="1" t="s">
        <v>22</v>
      </c>
      <c r="AA944" s="1"/>
      <c r="AB944" s="1"/>
      <c r="AC944" s="9" t="s">
        <v>93</v>
      </c>
    </row>
    <row r="945" spans="1:29">
      <c r="A945" s="11" t="s">
        <v>1647</v>
      </c>
      <c r="B945" s="2">
        <v>45939</v>
      </c>
      <c r="C945" s="1">
        <v>2025</v>
      </c>
      <c r="D945" s="1" t="s">
        <v>1601</v>
      </c>
      <c r="E945" s="1" t="s">
        <v>1602</v>
      </c>
      <c r="F945" s="1" t="s">
        <v>44</v>
      </c>
      <c r="G945" s="1" t="s">
        <v>1622</v>
      </c>
      <c r="H945" s="1" t="s">
        <v>33</v>
      </c>
      <c r="I945" s="1" t="s">
        <v>509</v>
      </c>
      <c r="J945" s="1" t="s">
        <v>220</v>
      </c>
      <c r="K945" s="1" t="s">
        <v>118</v>
      </c>
      <c r="L945" s="1" t="s">
        <v>79</v>
      </c>
      <c r="M945" s="1" t="s">
        <v>191</v>
      </c>
      <c r="N945" s="1">
        <v>3</v>
      </c>
      <c r="O945" s="1">
        <v>1360</v>
      </c>
      <c r="P945" s="1">
        <f t="shared" si="84"/>
        <v>4080</v>
      </c>
      <c r="Q945" s="1">
        <v>30</v>
      </c>
      <c r="R945" s="1">
        <f t="shared" si="85"/>
        <v>1224</v>
      </c>
      <c r="S945" s="1">
        <f t="shared" si="86"/>
        <v>2856</v>
      </c>
      <c r="T945" s="1">
        <v>0.45</v>
      </c>
      <c r="U945" s="1">
        <f t="shared" si="87"/>
        <v>1285.2</v>
      </c>
      <c r="V945" s="1">
        <f t="shared" si="88"/>
        <v>1570.8</v>
      </c>
      <c r="W945" s="4">
        <f t="shared" si="89"/>
        <v>0.54999999999999993</v>
      </c>
      <c r="X945" s="1" t="s">
        <v>104</v>
      </c>
      <c r="Y945" s="1" t="s">
        <v>40</v>
      </c>
      <c r="Z945" s="1" t="s">
        <v>41</v>
      </c>
      <c r="AA945" s="2">
        <v>45941</v>
      </c>
      <c r="AB945" s="1">
        <v>3</v>
      </c>
      <c r="AC945" s="9" t="s">
        <v>42</v>
      </c>
    </row>
    <row r="946" spans="1:29">
      <c r="A946" s="11" t="s">
        <v>1648</v>
      </c>
      <c r="B946" s="2">
        <v>45939</v>
      </c>
      <c r="C946" s="1">
        <v>2025</v>
      </c>
      <c r="D946" s="1" t="s">
        <v>1601</v>
      </c>
      <c r="E946" s="1" t="s">
        <v>1602</v>
      </c>
      <c r="F946" s="1" t="s">
        <v>44</v>
      </c>
      <c r="G946" s="1" t="s">
        <v>528</v>
      </c>
      <c r="H946" s="1" t="s">
        <v>33</v>
      </c>
      <c r="I946" s="1" t="s">
        <v>227</v>
      </c>
      <c r="J946" s="1" t="s">
        <v>228</v>
      </c>
      <c r="K946" s="1" t="s">
        <v>78</v>
      </c>
      <c r="L946" s="1" t="s">
        <v>85</v>
      </c>
      <c r="M946" s="1" t="s">
        <v>140</v>
      </c>
      <c r="N946" s="1">
        <v>3</v>
      </c>
      <c r="O946" s="1">
        <v>3140</v>
      </c>
      <c r="P946" s="1">
        <f t="shared" si="84"/>
        <v>9420</v>
      </c>
      <c r="Q946" s="1">
        <v>20</v>
      </c>
      <c r="R946" s="1">
        <f t="shared" si="85"/>
        <v>1884</v>
      </c>
      <c r="S946" s="1">
        <f t="shared" si="86"/>
        <v>7536</v>
      </c>
      <c r="T946" s="1">
        <v>0.5</v>
      </c>
      <c r="U946" s="1">
        <f t="shared" si="87"/>
        <v>3768</v>
      </c>
      <c r="V946" s="1">
        <f t="shared" si="88"/>
        <v>3768</v>
      </c>
      <c r="W946" s="4">
        <f t="shared" si="89"/>
        <v>0.5</v>
      </c>
      <c r="X946" s="1" t="s">
        <v>147</v>
      </c>
      <c r="Y946" s="1" t="s">
        <v>72</v>
      </c>
      <c r="Z946" s="1" t="s">
        <v>41</v>
      </c>
      <c r="AA946" s="2">
        <v>45943</v>
      </c>
      <c r="AB946" s="1">
        <v>3</v>
      </c>
      <c r="AC946" s="9" t="s">
        <v>42</v>
      </c>
    </row>
    <row r="947" spans="1:29">
      <c r="A947" s="11" t="s">
        <v>1649</v>
      </c>
      <c r="B947" s="2">
        <v>45939</v>
      </c>
      <c r="C947" s="1">
        <v>2025</v>
      </c>
      <c r="D947" s="1" t="s">
        <v>1601</v>
      </c>
      <c r="E947" s="1" t="s">
        <v>1602</v>
      </c>
      <c r="F947" s="1" t="s">
        <v>44</v>
      </c>
      <c r="G947" s="1" t="s">
        <v>1650</v>
      </c>
      <c r="H947" s="1" t="s">
        <v>33</v>
      </c>
      <c r="I947" s="1" t="s">
        <v>219</v>
      </c>
      <c r="J947" s="1" t="s">
        <v>220</v>
      </c>
      <c r="K947" s="1" t="s">
        <v>118</v>
      </c>
      <c r="L947" s="1" t="s">
        <v>150</v>
      </c>
      <c r="M947" s="1" t="s">
        <v>229</v>
      </c>
      <c r="N947" s="1">
        <v>1</v>
      </c>
      <c r="O947" s="1">
        <v>7670</v>
      </c>
      <c r="P947" s="1">
        <f t="shared" si="84"/>
        <v>7670</v>
      </c>
      <c r="Q947" s="1">
        <v>30</v>
      </c>
      <c r="R947" s="1">
        <f t="shared" si="85"/>
        <v>2301</v>
      </c>
      <c r="S947" s="1">
        <f t="shared" si="86"/>
        <v>5369</v>
      </c>
      <c r="T947" s="1">
        <v>0.52</v>
      </c>
      <c r="U947" s="1">
        <f t="shared" si="87"/>
        <v>2791.88</v>
      </c>
      <c r="V947" s="1">
        <f t="shared" si="88"/>
        <v>2577.12</v>
      </c>
      <c r="W947" s="4">
        <f t="shared" si="89"/>
        <v>0.48</v>
      </c>
      <c r="X947" s="1" t="s">
        <v>56</v>
      </c>
      <c r="Y947" s="1" t="s">
        <v>40</v>
      </c>
      <c r="Z947" s="1" t="s">
        <v>51</v>
      </c>
      <c r="AA947" s="2">
        <v>45942</v>
      </c>
      <c r="AB947" s="1"/>
      <c r="AC947" s="9" t="s">
        <v>42</v>
      </c>
    </row>
    <row r="948" spans="1:29">
      <c r="A948" s="11" t="s">
        <v>1651</v>
      </c>
      <c r="B948" s="2">
        <v>45939</v>
      </c>
      <c r="C948" s="1">
        <v>2025</v>
      </c>
      <c r="D948" s="1" t="s">
        <v>1601</v>
      </c>
      <c r="E948" s="1" t="s">
        <v>1602</v>
      </c>
      <c r="F948" s="1" t="s">
        <v>44</v>
      </c>
      <c r="G948" s="1" t="s">
        <v>1652</v>
      </c>
      <c r="H948" s="1" t="s">
        <v>33</v>
      </c>
      <c r="I948" s="1" t="s">
        <v>239</v>
      </c>
      <c r="J948" s="1" t="s">
        <v>228</v>
      </c>
      <c r="K948" s="1" t="s">
        <v>78</v>
      </c>
      <c r="L948" s="1" t="s">
        <v>85</v>
      </c>
      <c r="M948" s="1" t="s">
        <v>140</v>
      </c>
      <c r="N948" s="1">
        <v>3</v>
      </c>
      <c r="O948" s="1">
        <v>5690</v>
      </c>
      <c r="P948" s="1">
        <f t="shared" si="84"/>
        <v>17070</v>
      </c>
      <c r="Q948" s="1">
        <v>0</v>
      </c>
      <c r="R948" s="1">
        <f t="shared" si="85"/>
        <v>0</v>
      </c>
      <c r="S948" s="1">
        <f t="shared" si="86"/>
        <v>17070</v>
      </c>
      <c r="T948" s="1">
        <v>0.5</v>
      </c>
      <c r="U948" s="1">
        <f t="shared" si="87"/>
        <v>8535</v>
      </c>
      <c r="V948" s="1">
        <f t="shared" si="88"/>
        <v>8535</v>
      </c>
      <c r="W948" s="4">
        <f t="shared" si="89"/>
        <v>0.5</v>
      </c>
      <c r="X948" s="1" t="s">
        <v>92</v>
      </c>
      <c r="Y948" s="1" t="s">
        <v>81</v>
      </c>
      <c r="Z948" s="1" t="s">
        <v>120</v>
      </c>
      <c r="AA948" s="1"/>
      <c r="AB948" s="1"/>
      <c r="AC948" s="9" t="s">
        <v>42</v>
      </c>
    </row>
    <row r="949" spans="1:29">
      <c r="A949" s="11" t="s">
        <v>1653</v>
      </c>
      <c r="B949" s="2">
        <v>45939</v>
      </c>
      <c r="C949" s="1">
        <v>2025</v>
      </c>
      <c r="D949" s="1" t="s">
        <v>1601</v>
      </c>
      <c r="E949" s="1" t="s">
        <v>1602</v>
      </c>
      <c r="F949" s="1" t="s">
        <v>44</v>
      </c>
      <c r="G949" s="1" t="s">
        <v>681</v>
      </c>
      <c r="H949" s="1" t="s">
        <v>89</v>
      </c>
      <c r="I949" s="1" t="s">
        <v>258</v>
      </c>
      <c r="J949" s="1" t="s">
        <v>117</v>
      </c>
      <c r="K949" s="1" t="s">
        <v>118</v>
      </c>
      <c r="L949" s="1" t="s">
        <v>150</v>
      </c>
      <c r="M949" s="1" t="s">
        <v>386</v>
      </c>
      <c r="N949" s="1">
        <v>4</v>
      </c>
      <c r="O949" s="1">
        <v>2480</v>
      </c>
      <c r="P949" s="1">
        <f t="shared" si="84"/>
        <v>9920</v>
      </c>
      <c r="Q949" s="1">
        <v>0</v>
      </c>
      <c r="R949" s="1">
        <f t="shared" si="85"/>
        <v>0</v>
      </c>
      <c r="S949" s="1">
        <f t="shared" si="86"/>
        <v>9920</v>
      </c>
      <c r="T949" s="1">
        <v>0.52</v>
      </c>
      <c r="U949" s="1">
        <f t="shared" si="87"/>
        <v>5158.4000000000005</v>
      </c>
      <c r="V949" s="1">
        <f t="shared" si="88"/>
        <v>4761.5999999999995</v>
      </c>
      <c r="W949" s="4">
        <f t="shared" si="89"/>
        <v>0.47999999999999993</v>
      </c>
      <c r="X949" s="1" t="s">
        <v>56</v>
      </c>
      <c r="Y949" s="1" t="s">
        <v>72</v>
      </c>
      <c r="Z949" s="1" t="s">
        <v>41</v>
      </c>
      <c r="AA949" s="2">
        <v>45943</v>
      </c>
      <c r="AB949" s="1">
        <v>4</v>
      </c>
      <c r="AC949" s="9" t="s">
        <v>42</v>
      </c>
    </row>
    <row r="950" spans="1:29">
      <c r="A950" s="11" t="s">
        <v>1654</v>
      </c>
      <c r="B950" s="2">
        <v>45939</v>
      </c>
      <c r="C950" s="1">
        <v>2025</v>
      </c>
      <c r="D950" s="1" t="s">
        <v>1601</v>
      </c>
      <c r="E950" s="1" t="s">
        <v>1602</v>
      </c>
      <c r="F950" s="1" t="s">
        <v>44</v>
      </c>
      <c r="G950" s="1" t="s">
        <v>635</v>
      </c>
      <c r="H950" s="1" t="s">
        <v>89</v>
      </c>
      <c r="I950" s="1" t="s">
        <v>258</v>
      </c>
      <c r="J950" s="1" t="s">
        <v>117</v>
      </c>
      <c r="K950" s="1" t="s">
        <v>118</v>
      </c>
      <c r="L950" s="1" t="s">
        <v>79</v>
      </c>
      <c r="M950" s="1" t="s">
        <v>216</v>
      </c>
      <c r="N950" s="1">
        <v>4</v>
      </c>
      <c r="O950" s="1">
        <v>3200</v>
      </c>
      <c r="P950" s="1">
        <f t="shared" si="84"/>
        <v>12800</v>
      </c>
      <c r="Q950" s="1">
        <v>10</v>
      </c>
      <c r="R950" s="1">
        <f t="shared" si="85"/>
        <v>1280</v>
      </c>
      <c r="S950" s="1">
        <f t="shared" si="86"/>
        <v>11520</v>
      </c>
      <c r="T950" s="1">
        <v>0.45</v>
      </c>
      <c r="U950" s="1">
        <f t="shared" si="87"/>
        <v>5184</v>
      </c>
      <c r="V950" s="1">
        <f t="shared" si="88"/>
        <v>6336</v>
      </c>
      <c r="W950" s="4">
        <f t="shared" si="89"/>
        <v>0.55000000000000004</v>
      </c>
      <c r="X950" s="1" t="s">
        <v>104</v>
      </c>
      <c r="Y950" s="1" t="s">
        <v>81</v>
      </c>
      <c r="Z950" s="1" t="s">
        <v>41</v>
      </c>
      <c r="AA950" s="2">
        <v>45941</v>
      </c>
      <c r="AB950" s="1">
        <v>3</v>
      </c>
      <c r="AC950" s="9" t="s">
        <v>42</v>
      </c>
    </row>
    <row r="951" spans="1:29">
      <c r="A951" s="11" t="s">
        <v>1655</v>
      </c>
      <c r="B951" s="2">
        <v>45939</v>
      </c>
      <c r="C951" s="1">
        <v>2025</v>
      </c>
      <c r="D951" s="1" t="s">
        <v>1601</v>
      </c>
      <c r="E951" s="1" t="s">
        <v>1602</v>
      </c>
      <c r="F951" s="1" t="s">
        <v>44</v>
      </c>
      <c r="G951" s="1" t="s">
        <v>401</v>
      </c>
      <c r="H951" s="1" t="s">
        <v>89</v>
      </c>
      <c r="I951" s="1" t="s">
        <v>189</v>
      </c>
      <c r="J951" s="1" t="s">
        <v>190</v>
      </c>
      <c r="K951" s="1" t="s">
        <v>48</v>
      </c>
      <c r="L951" s="1" t="s">
        <v>63</v>
      </c>
      <c r="M951" s="1" t="s">
        <v>109</v>
      </c>
      <c r="N951" s="1">
        <v>5</v>
      </c>
      <c r="O951" s="1">
        <v>840</v>
      </c>
      <c r="P951" s="1">
        <f t="shared" si="84"/>
        <v>4200</v>
      </c>
      <c r="Q951" s="1">
        <v>20</v>
      </c>
      <c r="R951" s="1">
        <f t="shared" si="85"/>
        <v>840</v>
      </c>
      <c r="S951" s="1">
        <f t="shared" si="86"/>
        <v>3360</v>
      </c>
      <c r="T951" s="1">
        <v>0.35</v>
      </c>
      <c r="U951" s="1">
        <f t="shared" si="87"/>
        <v>1176</v>
      </c>
      <c r="V951" s="1">
        <f t="shared" si="88"/>
        <v>2184</v>
      </c>
      <c r="W951" s="4">
        <f t="shared" si="89"/>
        <v>0.65</v>
      </c>
      <c r="X951" s="1" t="s">
        <v>56</v>
      </c>
      <c r="Y951" s="1" t="s">
        <v>81</v>
      </c>
      <c r="Z951" s="1" t="s">
        <v>22</v>
      </c>
      <c r="AA951" s="1"/>
      <c r="AB951" s="1"/>
      <c r="AC951" s="9" t="s">
        <v>93</v>
      </c>
    </row>
    <row r="952" spans="1:29">
      <c r="A952" s="11" t="s">
        <v>1656</v>
      </c>
      <c r="B952" s="2">
        <v>45940</v>
      </c>
      <c r="C952" s="1">
        <v>2025</v>
      </c>
      <c r="D952" s="1" t="s">
        <v>1601</v>
      </c>
      <c r="E952" s="1" t="s">
        <v>1602</v>
      </c>
      <c r="F952" s="1" t="s">
        <v>74</v>
      </c>
      <c r="G952" s="1" t="s">
        <v>1657</v>
      </c>
      <c r="H952" s="1" t="s">
        <v>89</v>
      </c>
      <c r="I952" s="1" t="s">
        <v>69</v>
      </c>
      <c r="J952" s="1" t="s">
        <v>70</v>
      </c>
      <c r="K952" s="1" t="s">
        <v>62</v>
      </c>
      <c r="L952" s="1" t="s">
        <v>96</v>
      </c>
      <c r="M952" s="1" t="s">
        <v>119</v>
      </c>
      <c r="N952" s="1">
        <v>1</v>
      </c>
      <c r="O952" s="1">
        <v>750</v>
      </c>
      <c r="P952" s="1">
        <f t="shared" si="84"/>
        <v>750</v>
      </c>
      <c r="Q952" s="1">
        <v>0</v>
      </c>
      <c r="R952" s="1">
        <f t="shared" si="85"/>
        <v>0</v>
      </c>
      <c r="S952" s="1">
        <f t="shared" si="86"/>
        <v>750</v>
      </c>
      <c r="T952" s="1">
        <v>0.62</v>
      </c>
      <c r="U952" s="1">
        <f t="shared" si="87"/>
        <v>465</v>
      </c>
      <c r="V952" s="1">
        <f t="shared" si="88"/>
        <v>285</v>
      </c>
      <c r="W952" s="4">
        <f t="shared" si="89"/>
        <v>0.38</v>
      </c>
      <c r="X952" s="1" t="s">
        <v>50</v>
      </c>
      <c r="Y952" s="1" t="s">
        <v>40</v>
      </c>
      <c r="Z952" s="1" t="s">
        <v>41</v>
      </c>
      <c r="AA952" s="2">
        <v>45944</v>
      </c>
      <c r="AB952" s="1">
        <v>5</v>
      </c>
      <c r="AC952" s="9" t="s">
        <v>42</v>
      </c>
    </row>
    <row r="953" spans="1:29">
      <c r="A953" s="11" t="s">
        <v>1658</v>
      </c>
      <c r="B953" s="2">
        <v>45940</v>
      </c>
      <c r="C953" s="1">
        <v>2025</v>
      </c>
      <c r="D953" s="1" t="s">
        <v>1601</v>
      </c>
      <c r="E953" s="1" t="s">
        <v>1602</v>
      </c>
      <c r="F953" s="1" t="s">
        <v>74</v>
      </c>
      <c r="G953" s="1" t="s">
        <v>1650</v>
      </c>
      <c r="H953" s="1" t="s">
        <v>33</v>
      </c>
      <c r="I953" s="1" t="s">
        <v>219</v>
      </c>
      <c r="J953" s="1" t="s">
        <v>220</v>
      </c>
      <c r="K953" s="1" t="s">
        <v>118</v>
      </c>
      <c r="L953" s="1" t="s">
        <v>96</v>
      </c>
      <c r="M953" s="1" t="s">
        <v>119</v>
      </c>
      <c r="N953" s="1">
        <v>4</v>
      </c>
      <c r="O953" s="1">
        <v>500</v>
      </c>
      <c r="P953" s="1">
        <f t="shared" si="84"/>
        <v>2000</v>
      </c>
      <c r="Q953" s="1">
        <v>0</v>
      </c>
      <c r="R953" s="1">
        <f t="shared" si="85"/>
        <v>0</v>
      </c>
      <c r="S953" s="1">
        <f t="shared" si="86"/>
        <v>2000</v>
      </c>
      <c r="T953" s="1">
        <v>0.62</v>
      </c>
      <c r="U953" s="1">
        <f t="shared" si="87"/>
        <v>1240</v>
      </c>
      <c r="V953" s="1">
        <f t="shared" si="88"/>
        <v>760</v>
      </c>
      <c r="W953" s="4">
        <f t="shared" si="89"/>
        <v>0.38</v>
      </c>
      <c r="X953" s="1" t="s">
        <v>50</v>
      </c>
      <c r="Y953" s="1" t="s">
        <v>72</v>
      </c>
      <c r="Z953" s="1" t="s">
        <v>120</v>
      </c>
      <c r="AA953" s="1"/>
      <c r="AB953" s="1"/>
      <c r="AC953" s="9" t="s">
        <v>42</v>
      </c>
    </row>
    <row r="954" spans="1:29">
      <c r="A954" s="11" t="s">
        <v>1659</v>
      </c>
      <c r="B954" s="2">
        <v>45941</v>
      </c>
      <c r="C954" s="1">
        <v>2025</v>
      </c>
      <c r="D954" s="1" t="s">
        <v>1601</v>
      </c>
      <c r="E954" s="1" t="s">
        <v>1602</v>
      </c>
      <c r="F954" s="1" t="s">
        <v>99</v>
      </c>
      <c r="G954" s="1" t="s">
        <v>100</v>
      </c>
      <c r="H954" s="1" t="s">
        <v>89</v>
      </c>
      <c r="I954" s="1" t="s">
        <v>101</v>
      </c>
      <c r="J954" s="1" t="s">
        <v>102</v>
      </c>
      <c r="K954" s="1" t="s">
        <v>36</v>
      </c>
      <c r="L954" s="1" t="s">
        <v>63</v>
      </c>
      <c r="M954" s="1" t="s">
        <v>171</v>
      </c>
      <c r="N954" s="1">
        <v>4</v>
      </c>
      <c r="O954" s="1">
        <v>860</v>
      </c>
      <c r="P954" s="1">
        <f t="shared" si="84"/>
        <v>3440</v>
      </c>
      <c r="Q954" s="1">
        <v>0</v>
      </c>
      <c r="R954" s="1">
        <f t="shared" si="85"/>
        <v>0</v>
      </c>
      <c r="S954" s="1">
        <f t="shared" si="86"/>
        <v>3440</v>
      </c>
      <c r="T954" s="1">
        <v>0.35</v>
      </c>
      <c r="U954" s="1">
        <f t="shared" si="87"/>
        <v>1204</v>
      </c>
      <c r="V954" s="1">
        <f t="shared" si="88"/>
        <v>2236</v>
      </c>
      <c r="W954" s="4">
        <f t="shared" si="89"/>
        <v>0.65</v>
      </c>
      <c r="X954" s="1" t="s">
        <v>92</v>
      </c>
      <c r="Y954" s="1" t="s">
        <v>81</v>
      </c>
      <c r="Z954" s="1" t="s">
        <v>41</v>
      </c>
      <c r="AA954" s="2">
        <v>45945</v>
      </c>
      <c r="AB954" s="1">
        <v>5</v>
      </c>
      <c r="AC954" s="9" t="s">
        <v>42</v>
      </c>
    </row>
    <row r="955" spans="1:29">
      <c r="A955" s="11" t="s">
        <v>1660</v>
      </c>
      <c r="B955" s="2">
        <v>45941</v>
      </c>
      <c r="C955" s="1">
        <v>2025</v>
      </c>
      <c r="D955" s="1" t="s">
        <v>1601</v>
      </c>
      <c r="E955" s="1" t="s">
        <v>1602</v>
      </c>
      <c r="F955" s="1" t="s">
        <v>99</v>
      </c>
      <c r="G955" s="1" t="s">
        <v>1661</v>
      </c>
      <c r="H955" s="1" t="s">
        <v>33</v>
      </c>
      <c r="I955" s="1" t="s">
        <v>434</v>
      </c>
      <c r="J955" s="1" t="s">
        <v>435</v>
      </c>
      <c r="K955" s="1" t="s">
        <v>130</v>
      </c>
      <c r="L955" s="1" t="s">
        <v>37</v>
      </c>
      <c r="M955" s="1" t="s">
        <v>458</v>
      </c>
      <c r="N955" s="1">
        <v>5</v>
      </c>
      <c r="O955" s="1">
        <v>4260</v>
      </c>
      <c r="P955" s="1">
        <f t="shared" si="84"/>
        <v>21300</v>
      </c>
      <c r="Q955" s="1">
        <v>0</v>
      </c>
      <c r="R955" s="1">
        <f t="shared" si="85"/>
        <v>0</v>
      </c>
      <c r="S955" s="1">
        <f t="shared" si="86"/>
        <v>21300</v>
      </c>
      <c r="T955" s="1">
        <v>0.47</v>
      </c>
      <c r="U955" s="1">
        <f t="shared" si="87"/>
        <v>10011</v>
      </c>
      <c r="V955" s="1">
        <f t="shared" si="88"/>
        <v>11289</v>
      </c>
      <c r="W955" s="4">
        <f t="shared" si="89"/>
        <v>0.53</v>
      </c>
      <c r="X955" s="1" t="s">
        <v>39</v>
      </c>
      <c r="Y955" s="1" t="s">
        <v>72</v>
      </c>
      <c r="Z955" s="1" t="s">
        <v>41</v>
      </c>
      <c r="AA955" s="2">
        <v>45947</v>
      </c>
      <c r="AB955" s="1">
        <v>4</v>
      </c>
      <c r="AC955" s="9" t="s">
        <v>42</v>
      </c>
    </row>
    <row r="956" spans="1:29">
      <c r="A956" s="11" t="s">
        <v>1662</v>
      </c>
      <c r="B956" s="2">
        <v>45941</v>
      </c>
      <c r="C956" s="1">
        <v>2025</v>
      </c>
      <c r="D956" s="1" t="s">
        <v>1601</v>
      </c>
      <c r="E956" s="1" t="s">
        <v>1602</v>
      </c>
      <c r="F956" s="1" t="s">
        <v>99</v>
      </c>
      <c r="G956" s="1" t="s">
        <v>861</v>
      </c>
      <c r="H956" s="1" t="s">
        <v>33</v>
      </c>
      <c r="I956" s="1" t="s">
        <v>60</v>
      </c>
      <c r="J956" s="1" t="s">
        <v>61</v>
      </c>
      <c r="K956" s="1" t="s">
        <v>62</v>
      </c>
      <c r="L956" s="1" t="s">
        <v>150</v>
      </c>
      <c r="M956" s="1" t="s">
        <v>402</v>
      </c>
      <c r="N956" s="1">
        <v>4</v>
      </c>
      <c r="O956" s="1">
        <v>7640</v>
      </c>
      <c r="P956" s="1">
        <f t="shared" si="84"/>
        <v>30560</v>
      </c>
      <c r="Q956" s="1">
        <v>10</v>
      </c>
      <c r="R956" s="1">
        <f t="shared" si="85"/>
        <v>3056</v>
      </c>
      <c r="S956" s="1">
        <f t="shared" si="86"/>
        <v>27504</v>
      </c>
      <c r="T956" s="1">
        <v>0.52</v>
      </c>
      <c r="U956" s="1">
        <f t="shared" si="87"/>
        <v>14302.08</v>
      </c>
      <c r="V956" s="1">
        <f t="shared" si="88"/>
        <v>13201.92</v>
      </c>
      <c r="W956" s="4">
        <f t="shared" si="89"/>
        <v>0.48</v>
      </c>
      <c r="X956" s="1" t="s">
        <v>50</v>
      </c>
      <c r="Y956" s="1" t="s">
        <v>40</v>
      </c>
      <c r="Z956" s="1" t="s">
        <v>120</v>
      </c>
      <c r="AA956" s="1"/>
      <c r="AB956" s="1"/>
      <c r="AC956" s="9" t="s">
        <v>42</v>
      </c>
    </row>
    <row r="957" spans="1:29">
      <c r="A957" s="11" t="s">
        <v>1663</v>
      </c>
      <c r="B957" s="2">
        <v>45941</v>
      </c>
      <c r="C957" s="1">
        <v>2025</v>
      </c>
      <c r="D957" s="1" t="s">
        <v>1601</v>
      </c>
      <c r="E957" s="1" t="s">
        <v>1602</v>
      </c>
      <c r="F957" s="1" t="s">
        <v>99</v>
      </c>
      <c r="G957" s="1" t="s">
        <v>68</v>
      </c>
      <c r="H957" s="1" t="s">
        <v>33</v>
      </c>
      <c r="I957" s="1" t="s">
        <v>69</v>
      </c>
      <c r="J957" s="1" t="s">
        <v>70</v>
      </c>
      <c r="K957" s="1" t="s">
        <v>62</v>
      </c>
      <c r="L957" s="1" t="s">
        <v>179</v>
      </c>
      <c r="M957" s="1" t="s">
        <v>208</v>
      </c>
      <c r="N957" s="1">
        <v>4</v>
      </c>
      <c r="O957" s="1">
        <v>7960</v>
      </c>
      <c r="P957" s="1">
        <f t="shared" si="84"/>
        <v>31840</v>
      </c>
      <c r="Q957" s="1">
        <v>10</v>
      </c>
      <c r="R957" s="1">
        <f t="shared" si="85"/>
        <v>3184</v>
      </c>
      <c r="S957" s="1">
        <f t="shared" si="86"/>
        <v>28656</v>
      </c>
      <c r="T957" s="1">
        <v>0.48</v>
      </c>
      <c r="U957" s="1">
        <f t="shared" si="87"/>
        <v>13754.88</v>
      </c>
      <c r="V957" s="1">
        <f t="shared" si="88"/>
        <v>14901.12</v>
      </c>
      <c r="W957" s="4">
        <f t="shared" si="89"/>
        <v>0.52</v>
      </c>
      <c r="X957" s="1" t="s">
        <v>147</v>
      </c>
      <c r="Y957" s="1" t="s">
        <v>81</v>
      </c>
      <c r="Z957" s="1" t="s">
        <v>41</v>
      </c>
      <c r="AA957" s="2">
        <v>45945</v>
      </c>
      <c r="AB957" s="1">
        <v>4</v>
      </c>
      <c r="AC957" s="9" t="s">
        <v>42</v>
      </c>
    </row>
    <row r="958" spans="1:29">
      <c r="A958" s="11" t="s">
        <v>1664</v>
      </c>
      <c r="B958" s="2">
        <v>45941</v>
      </c>
      <c r="C958" s="1">
        <v>2025</v>
      </c>
      <c r="D958" s="1" t="s">
        <v>1601</v>
      </c>
      <c r="E958" s="1" t="s">
        <v>1602</v>
      </c>
      <c r="F958" s="1" t="s">
        <v>99</v>
      </c>
      <c r="G958" s="1" t="s">
        <v>1221</v>
      </c>
      <c r="H958" s="1" t="s">
        <v>33</v>
      </c>
      <c r="I958" s="1" t="s">
        <v>219</v>
      </c>
      <c r="J958" s="1" t="s">
        <v>220</v>
      </c>
      <c r="K958" s="1" t="s">
        <v>118</v>
      </c>
      <c r="L958" s="1" t="s">
        <v>112</v>
      </c>
      <c r="M958" s="1" t="s">
        <v>136</v>
      </c>
      <c r="N958" s="1">
        <v>2</v>
      </c>
      <c r="O958" s="1">
        <v>49300</v>
      </c>
      <c r="P958" s="1">
        <f t="shared" si="84"/>
        <v>98600</v>
      </c>
      <c r="Q958" s="1">
        <v>0</v>
      </c>
      <c r="R958" s="1">
        <f t="shared" si="85"/>
        <v>0</v>
      </c>
      <c r="S958" s="1">
        <f t="shared" si="86"/>
        <v>98600</v>
      </c>
      <c r="T958" s="1">
        <v>0.57999999999999996</v>
      </c>
      <c r="U958" s="1">
        <f t="shared" si="87"/>
        <v>57187.999999999993</v>
      </c>
      <c r="V958" s="1">
        <f t="shared" si="88"/>
        <v>41412.000000000007</v>
      </c>
      <c r="W958" s="4">
        <f t="shared" si="89"/>
        <v>0.4200000000000001</v>
      </c>
      <c r="X958" s="1" t="s">
        <v>104</v>
      </c>
      <c r="Y958" s="1" t="s">
        <v>40</v>
      </c>
      <c r="Z958" s="1" t="s">
        <v>22</v>
      </c>
      <c r="AA958" s="1"/>
      <c r="AB958" s="1"/>
      <c r="AC958" s="9" t="s">
        <v>93</v>
      </c>
    </row>
    <row r="959" spans="1:29">
      <c r="A959" s="11" t="s">
        <v>1665</v>
      </c>
      <c r="B959" s="2">
        <v>45942</v>
      </c>
      <c r="C959" s="1">
        <v>2025</v>
      </c>
      <c r="D959" s="1" t="s">
        <v>1601</v>
      </c>
      <c r="E959" s="1" t="s">
        <v>1602</v>
      </c>
      <c r="F959" s="1" t="s">
        <v>126</v>
      </c>
      <c r="G959" s="1" t="s">
        <v>1666</v>
      </c>
      <c r="H959" s="1" t="s">
        <v>33</v>
      </c>
      <c r="I959" s="1" t="s">
        <v>258</v>
      </c>
      <c r="J959" s="1" t="s">
        <v>117</v>
      </c>
      <c r="K959" s="1" t="s">
        <v>118</v>
      </c>
      <c r="L959" s="1" t="s">
        <v>85</v>
      </c>
      <c r="M959" s="1" t="s">
        <v>274</v>
      </c>
      <c r="N959" s="1">
        <v>1</v>
      </c>
      <c r="O959" s="1">
        <v>3720</v>
      </c>
      <c r="P959" s="1">
        <f t="shared" si="84"/>
        <v>3720</v>
      </c>
      <c r="Q959" s="1">
        <v>20</v>
      </c>
      <c r="R959" s="1">
        <f t="shared" si="85"/>
        <v>744</v>
      </c>
      <c r="S959" s="1">
        <f t="shared" si="86"/>
        <v>2976</v>
      </c>
      <c r="T959" s="1">
        <v>0.5</v>
      </c>
      <c r="U959" s="1">
        <f t="shared" si="87"/>
        <v>1488</v>
      </c>
      <c r="V959" s="1">
        <f t="shared" si="88"/>
        <v>1488</v>
      </c>
      <c r="W959" s="4">
        <f t="shared" si="89"/>
        <v>0.5</v>
      </c>
      <c r="X959" s="1" t="s">
        <v>50</v>
      </c>
      <c r="Y959" s="1" t="s">
        <v>72</v>
      </c>
      <c r="Z959" s="1" t="s">
        <v>22</v>
      </c>
      <c r="AA959" s="1"/>
      <c r="AB959" s="1"/>
      <c r="AC959" s="9" t="s">
        <v>93</v>
      </c>
    </row>
    <row r="960" spans="1:29">
      <c r="A960" s="11" t="s">
        <v>1667</v>
      </c>
      <c r="B960" s="2">
        <v>45943</v>
      </c>
      <c r="C960" s="1">
        <v>2025</v>
      </c>
      <c r="D960" s="1" t="s">
        <v>1601</v>
      </c>
      <c r="E960" s="1" t="s">
        <v>1602</v>
      </c>
      <c r="F960" s="1" t="s">
        <v>142</v>
      </c>
      <c r="G960" s="1" t="s">
        <v>1668</v>
      </c>
      <c r="H960" s="1" t="s">
        <v>33</v>
      </c>
      <c r="I960" s="1" t="s">
        <v>163</v>
      </c>
      <c r="J960" s="1" t="s">
        <v>164</v>
      </c>
      <c r="K960" s="1" t="s">
        <v>130</v>
      </c>
      <c r="L960" s="1" t="s">
        <v>63</v>
      </c>
      <c r="M960" s="1" t="s">
        <v>165</v>
      </c>
      <c r="N960" s="1">
        <v>2</v>
      </c>
      <c r="O960" s="1">
        <v>850</v>
      </c>
      <c r="P960" s="1">
        <f t="shared" si="84"/>
        <v>1700</v>
      </c>
      <c r="Q960" s="1">
        <v>0</v>
      </c>
      <c r="R960" s="1">
        <f t="shared" si="85"/>
        <v>0</v>
      </c>
      <c r="S960" s="1">
        <f t="shared" si="86"/>
        <v>1700</v>
      </c>
      <c r="T960" s="1">
        <v>0.35</v>
      </c>
      <c r="U960" s="1">
        <f t="shared" si="87"/>
        <v>595</v>
      </c>
      <c r="V960" s="1">
        <f t="shared" si="88"/>
        <v>1105</v>
      </c>
      <c r="W960" s="4">
        <f t="shared" si="89"/>
        <v>0.65</v>
      </c>
      <c r="X960" s="1" t="s">
        <v>147</v>
      </c>
      <c r="Y960" s="1" t="s">
        <v>40</v>
      </c>
      <c r="Z960" s="1" t="s">
        <v>51</v>
      </c>
      <c r="AA960" s="2">
        <v>45947</v>
      </c>
      <c r="AB960" s="1"/>
      <c r="AC960" s="9" t="s">
        <v>42</v>
      </c>
    </row>
    <row r="961" spans="1:29">
      <c r="A961" s="11" t="s">
        <v>1669</v>
      </c>
      <c r="B961" s="2">
        <v>45943</v>
      </c>
      <c r="C961" s="1">
        <v>2025</v>
      </c>
      <c r="D961" s="1" t="s">
        <v>1601</v>
      </c>
      <c r="E961" s="1" t="s">
        <v>1602</v>
      </c>
      <c r="F961" s="1" t="s">
        <v>142</v>
      </c>
      <c r="G961" s="1" t="s">
        <v>503</v>
      </c>
      <c r="H961" s="1" t="s">
        <v>89</v>
      </c>
      <c r="I961" s="1" t="s">
        <v>84</v>
      </c>
      <c r="J961" s="1" t="s">
        <v>47</v>
      </c>
      <c r="K961" s="1" t="s">
        <v>48</v>
      </c>
      <c r="L961" s="1" t="s">
        <v>37</v>
      </c>
      <c r="M961" s="1" t="s">
        <v>477</v>
      </c>
      <c r="N961" s="1">
        <v>1</v>
      </c>
      <c r="O961" s="1">
        <v>6570</v>
      </c>
      <c r="P961" s="1">
        <f t="shared" si="84"/>
        <v>6570</v>
      </c>
      <c r="Q961" s="1">
        <v>5</v>
      </c>
      <c r="R961" s="1">
        <f t="shared" si="85"/>
        <v>328.5</v>
      </c>
      <c r="S961" s="1">
        <f t="shared" si="86"/>
        <v>6241.5</v>
      </c>
      <c r="T961" s="1">
        <v>0.47</v>
      </c>
      <c r="U961" s="1">
        <f t="shared" si="87"/>
        <v>2933.5049999999997</v>
      </c>
      <c r="V961" s="1">
        <f t="shared" si="88"/>
        <v>3307.9950000000003</v>
      </c>
      <c r="W961" s="4">
        <f t="shared" si="89"/>
        <v>0.53</v>
      </c>
      <c r="X961" s="1" t="s">
        <v>104</v>
      </c>
      <c r="Y961" s="1" t="s">
        <v>40</v>
      </c>
      <c r="Z961" s="1" t="s">
        <v>41</v>
      </c>
      <c r="AA961" s="2">
        <v>45947</v>
      </c>
      <c r="AB961" s="1">
        <v>5</v>
      </c>
      <c r="AC961" s="9" t="s">
        <v>42</v>
      </c>
    </row>
    <row r="962" spans="1:29">
      <c r="A962" s="11" t="s">
        <v>1670</v>
      </c>
      <c r="B962" s="2">
        <v>45943</v>
      </c>
      <c r="C962" s="1">
        <v>2025</v>
      </c>
      <c r="D962" s="1" t="s">
        <v>1601</v>
      </c>
      <c r="E962" s="1" t="s">
        <v>1602</v>
      </c>
      <c r="F962" s="1" t="s">
        <v>142</v>
      </c>
      <c r="G962" s="1" t="s">
        <v>1139</v>
      </c>
      <c r="H962" s="1" t="s">
        <v>89</v>
      </c>
      <c r="I962" s="1" t="s">
        <v>575</v>
      </c>
      <c r="J962" s="1" t="s">
        <v>316</v>
      </c>
      <c r="K962" s="1" t="s">
        <v>62</v>
      </c>
      <c r="L962" s="1" t="s">
        <v>179</v>
      </c>
      <c r="M962" s="1" t="s">
        <v>247</v>
      </c>
      <c r="N962" s="1">
        <v>4</v>
      </c>
      <c r="O962" s="1">
        <v>1230</v>
      </c>
      <c r="P962" s="1">
        <f t="shared" si="84"/>
        <v>4920</v>
      </c>
      <c r="Q962" s="1">
        <v>10</v>
      </c>
      <c r="R962" s="1">
        <f t="shared" si="85"/>
        <v>492</v>
      </c>
      <c r="S962" s="1">
        <f t="shared" si="86"/>
        <v>4428</v>
      </c>
      <c r="T962" s="1">
        <v>0.48</v>
      </c>
      <c r="U962" s="1">
        <f t="shared" si="87"/>
        <v>2125.44</v>
      </c>
      <c r="V962" s="1">
        <f t="shared" si="88"/>
        <v>2302.56</v>
      </c>
      <c r="W962" s="4">
        <f t="shared" si="89"/>
        <v>0.52</v>
      </c>
      <c r="X962" s="1" t="s">
        <v>50</v>
      </c>
      <c r="Y962" s="1" t="s">
        <v>57</v>
      </c>
      <c r="Z962" s="1" t="s">
        <v>120</v>
      </c>
      <c r="AA962" s="1"/>
      <c r="AB962" s="1"/>
      <c r="AC962" s="9" t="s">
        <v>42</v>
      </c>
    </row>
    <row r="963" spans="1:29">
      <c r="A963" s="11" t="s">
        <v>1671</v>
      </c>
      <c r="B963" s="2">
        <v>45943</v>
      </c>
      <c r="C963" s="1">
        <v>2025</v>
      </c>
      <c r="D963" s="1" t="s">
        <v>1601</v>
      </c>
      <c r="E963" s="1" t="s">
        <v>1602</v>
      </c>
      <c r="F963" s="1" t="s">
        <v>142</v>
      </c>
      <c r="G963" s="1" t="s">
        <v>787</v>
      </c>
      <c r="H963" s="1" t="s">
        <v>89</v>
      </c>
      <c r="I963" s="1" t="s">
        <v>301</v>
      </c>
      <c r="J963" s="1" t="s">
        <v>129</v>
      </c>
      <c r="K963" s="1" t="s">
        <v>130</v>
      </c>
      <c r="L963" s="1" t="s">
        <v>85</v>
      </c>
      <c r="M963" s="1" t="s">
        <v>156</v>
      </c>
      <c r="N963" s="1">
        <v>1</v>
      </c>
      <c r="O963" s="1">
        <v>1450</v>
      </c>
      <c r="P963" s="1">
        <f t="shared" ref="P963:P1026" si="90">PRODUCT(N963,O963)</f>
        <v>1450</v>
      </c>
      <c r="Q963" s="1">
        <v>10</v>
      </c>
      <c r="R963" s="1">
        <f t="shared" ref="R963:R1026" si="91">P963*(Q963/100)</f>
        <v>145</v>
      </c>
      <c r="S963" s="1">
        <f t="shared" ref="S963:S1026" si="92">P963-R963</f>
        <v>1305</v>
      </c>
      <c r="T963" s="1">
        <v>0.5</v>
      </c>
      <c r="U963" s="1">
        <f t="shared" ref="U963:U1026" si="93">S963*T963</f>
        <v>652.5</v>
      </c>
      <c r="V963" s="1">
        <f t="shared" ref="V963:V1026" si="94">S963-U963</f>
        <v>652.5</v>
      </c>
      <c r="W963" s="4">
        <f t="shared" ref="W963:W1026" si="95">(V963/S963)</f>
        <v>0.5</v>
      </c>
      <c r="X963" s="1" t="s">
        <v>147</v>
      </c>
      <c r="Y963" s="1" t="s">
        <v>57</v>
      </c>
      <c r="Z963" s="1" t="s">
        <v>51</v>
      </c>
      <c r="AA963" s="2">
        <v>45950</v>
      </c>
      <c r="AB963" s="1"/>
      <c r="AC963" s="9" t="s">
        <v>42</v>
      </c>
    </row>
    <row r="964" spans="1:29">
      <c r="A964" s="11" t="s">
        <v>1672</v>
      </c>
      <c r="B964" s="2">
        <v>45943</v>
      </c>
      <c r="C964" s="1">
        <v>2025</v>
      </c>
      <c r="D964" s="1" t="s">
        <v>1601</v>
      </c>
      <c r="E964" s="1" t="s">
        <v>1602</v>
      </c>
      <c r="F964" s="1" t="s">
        <v>142</v>
      </c>
      <c r="G964" s="1" t="s">
        <v>1673</v>
      </c>
      <c r="H964" s="1" t="s">
        <v>33</v>
      </c>
      <c r="I964" s="1" t="s">
        <v>447</v>
      </c>
      <c r="J964" s="1" t="s">
        <v>435</v>
      </c>
      <c r="K964" s="1" t="s">
        <v>130</v>
      </c>
      <c r="L964" s="1" t="s">
        <v>37</v>
      </c>
      <c r="M964" s="1" t="s">
        <v>124</v>
      </c>
      <c r="N964" s="1">
        <v>3</v>
      </c>
      <c r="O964" s="1">
        <v>780</v>
      </c>
      <c r="P964" s="1">
        <f t="shared" si="90"/>
        <v>2340</v>
      </c>
      <c r="Q964" s="1">
        <v>30</v>
      </c>
      <c r="R964" s="1">
        <f t="shared" si="91"/>
        <v>702</v>
      </c>
      <c r="S964" s="1">
        <f t="shared" si="92"/>
        <v>1638</v>
      </c>
      <c r="T964" s="1">
        <v>0.47</v>
      </c>
      <c r="U964" s="1">
        <f t="shared" si="93"/>
        <v>769.8599999999999</v>
      </c>
      <c r="V964" s="1">
        <f t="shared" si="94"/>
        <v>868.1400000000001</v>
      </c>
      <c r="W964" s="4">
        <f t="shared" si="95"/>
        <v>0.53</v>
      </c>
      <c r="X964" s="1" t="s">
        <v>147</v>
      </c>
      <c r="Y964" s="1" t="s">
        <v>72</v>
      </c>
      <c r="Z964" s="1" t="s">
        <v>66</v>
      </c>
      <c r="AA964" s="1"/>
      <c r="AB964" s="1"/>
      <c r="AC964" s="9" t="s">
        <v>42</v>
      </c>
    </row>
    <row r="965" spans="1:29">
      <c r="A965" s="11" t="s">
        <v>1674</v>
      </c>
      <c r="B965" s="2">
        <v>45944</v>
      </c>
      <c r="C965" s="1">
        <v>2025</v>
      </c>
      <c r="D965" s="1" t="s">
        <v>1601</v>
      </c>
      <c r="E965" s="1" t="s">
        <v>1602</v>
      </c>
      <c r="F965" s="1" t="s">
        <v>167</v>
      </c>
      <c r="G965" s="1" t="s">
        <v>410</v>
      </c>
      <c r="H965" s="1" t="s">
        <v>33</v>
      </c>
      <c r="I965" s="1" t="s">
        <v>128</v>
      </c>
      <c r="J965" s="1" t="s">
        <v>129</v>
      </c>
      <c r="K965" s="1" t="s">
        <v>130</v>
      </c>
      <c r="L965" s="1" t="s">
        <v>85</v>
      </c>
      <c r="M965" s="1" t="s">
        <v>86</v>
      </c>
      <c r="N965" s="1">
        <v>4</v>
      </c>
      <c r="O965" s="1">
        <v>460</v>
      </c>
      <c r="P965" s="1">
        <f t="shared" si="90"/>
        <v>1840</v>
      </c>
      <c r="Q965" s="1">
        <v>0</v>
      </c>
      <c r="R965" s="1">
        <f t="shared" si="91"/>
        <v>0</v>
      </c>
      <c r="S965" s="1">
        <f t="shared" si="92"/>
        <v>1840</v>
      </c>
      <c r="T965" s="1">
        <v>0.5</v>
      </c>
      <c r="U965" s="1">
        <f t="shared" si="93"/>
        <v>920</v>
      </c>
      <c r="V965" s="1">
        <f t="shared" si="94"/>
        <v>920</v>
      </c>
      <c r="W965" s="4">
        <f t="shared" si="95"/>
        <v>0.5</v>
      </c>
      <c r="X965" s="1" t="s">
        <v>50</v>
      </c>
      <c r="Y965" s="1" t="s">
        <v>57</v>
      </c>
      <c r="Z965" s="1" t="s">
        <v>51</v>
      </c>
      <c r="AA965" s="2">
        <v>45951</v>
      </c>
      <c r="AB965" s="1"/>
      <c r="AC965" s="9" t="s">
        <v>42</v>
      </c>
    </row>
    <row r="966" spans="1:29">
      <c r="A966" s="11" t="s">
        <v>1675</v>
      </c>
      <c r="B966" s="2">
        <v>45944</v>
      </c>
      <c r="C966" s="1">
        <v>2025</v>
      </c>
      <c r="D966" s="1" t="s">
        <v>1601</v>
      </c>
      <c r="E966" s="1" t="s">
        <v>1602</v>
      </c>
      <c r="F966" s="1" t="s">
        <v>167</v>
      </c>
      <c r="G966" s="1" t="s">
        <v>1202</v>
      </c>
      <c r="H966" s="1" t="s">
        <v>33</v>
      </c>
      <c r="I966" s="1" t="s">
        <v>509</v>
      </c>
      <c r="J966" s="1" t="s">
        <v>220</v>
      </c>
      <c r="K966" s="1" t="s">
        <v>118</v>
      </c>
      <c r="L966" s="1" t="s">
        <v>96</v>
      </c>
      <c r="M966" s="1" t="s">
        <v>259</v>
      </c>
      <c r="N966" s="1">
        <v>1</v>
      </c>
      <c r="O966" s="1">
        <v>130</v>
      </c>
      <c r="P966" s="1">
        <f t="shared" si="90"/>
        <v>130</v>
      </c>
      <c r="Q966" s="1">
        <v>0</v>
      </c>
      <c r="R966" s="1">
        <f t="shared" si="91"/>
        <v>0</v>
      </c>
      <c r="S966" s="1">
        <f t="shared" si="92"/>
        <v>130</v>
      </c>
      <c r="T966" s="1">
        <v>0.62</v>
      </c>
      <c r="U966" s="1">
        <f t="shared" si="93"/>
        <v>80.599999999999994</v>
      </c>
      <c r="V966" s="1">
        <f t="shared" si="94"/>
        <v>49.400000000000006</v>
      </c>
      <c r="W966" s="4">
        <f t="shared" si="95"/>
        <v>0.38000000000000006</v>
      </c>
      <c r="X966" s="1" t="s">
        <v>39</v>
      </c>
      <c r="Y966" s="1" t="s">
        <v>40</v>
      </c>
      <c r="Z966" s="1" t="s">
        <v>41</v>
      </c>
      <c r="AA966" s="2">
        <v>45947</v>
      </c>
      <c r="AB966" s="1">
        <v>5</v>
      </c>
      <c r="AC966" s="9" t="s">
        <v>42</v>
      </c>
    </row>
    <row r="967" spans="1:29">
      <c r="A967" s="11" t="s">
        <v>1676</v>
      </c>
      <c r="B967" s="2">
        <v>45944</v>
      </c>
      <c r="C967" s="1">
        <v>2025</v>
      </c>
      <c r="D967" s="1" t="s">
        <v>1601</v>
      </c>
      <c r="E967" s="1" t="s">
        <v>1602</v>
      </c>
      <c r="F967" s="1" t="s">
        <v>167</v>
      </c>
      <c r="G967" s="1" t="s">
        <v>506</v>
      </c>
      <c r="H967" s="1" t="s">
        <v>33</v>
      </c>
      <c r="I967" s="1" t="s">
        <v>315</v>
      </c>
      <c r="J967" s="1" t="s">
        <v>316</v>
      </c>
      <c r="K967" s="1" t="s">
        <v>62</v>
      </c>
      <c r="L967" s="1" t="s">
        <v>37</v>
      </c>
      <c r="M967" s="1" t="s">
        <v>103</v>
      </c>
      <c r="N967" s="1">
        <v>1</v>
      </c>
      <c r="O967" s="1">
        <v>3300</v>
      </c>
      <c r="P967" s="1">
        <f t="shared" si="90"/>
        <v>3300</v>
      </c>
      <c r="Q967" s="1">
        <v>20</v>
      </c>
      <c r="R967" s="1">
        <f t="shared" si="91"/>
        <v>660</v>
      </c>
      <c r="S967" s="1">
        <f t="shared" si="92"/>
        <v>2640</v>
      </c>
      <c r="T967" s="1">
        <v>0.47</v>
      </c>
      <c r="U967" s="1">
        <f t="shared" si="93"/>
        <v>1240.8</v>
      </c>
      <c r="V967" s="1">
        <f t="shared" si="94"/>
        <v>1399.2</v>
      </c>
      <c r="W967" s="4">
        <f t="shared" si="95"/>
        <v>0.53</v>
      </c>
      <c r="X967" s="1" t="s">
        <v>104</v>
      </c>
      <c r="Y967" s="1" t="s">
        <v>72</v>
      </c>
      <c r="Z967" s="1" t="s">
        <v>66</v>
      </c>
      <c r="AA967" s="1"/>
      <c r="AB967" s="1"/>
      <c r="AC967" s="9" t="s">
        <v>42</v>
      </c>
    </row>
    <row r="968" spans="1:29">
      <c r="A968" s="11" t="s">
        <v>1677</v>
      </c>
      <c r="B968" s="2">
        <v>45944</v>
      </c>
      <c r="C968" s="1">
        <v>2025</v>
      </c>
      <c r="D968" s="1" t="s">
        <v>1601</v>
      </c>
      <c r="E968" s="1" t="s">
        <v>1602</v>
      </c>
      <c r="F968" s="1" t="s">
        <v>167</v>
      </c>
      <c r="G968" s="1" t="s">
        <v>980</v>
      </c>
      <c r="H968" s="1" t="s">
        <v>33</v>
      </c>
      <c r="I968" s="1" t="s">
        <v>219</v>
      </c>
      <c r="J968" s="1" t="s">
        <v>220</v>
      </c>
      <c r="K968" s="1" t="s">
        <v>118</v>
      </c>
      <c r="L968" s="1" t="s">
        <v>150</v>
      </c>
      <c r="M968" s="1" t="s">
        <v>386</v>
      </c>
      <c r="N968" s="1">
        <v>4</v>
      </c>
      <c r="O968" s="1">
        <v>12400</v>
      </c>
      <c r="P968" s="1">
        <f t="shared" si="90"/>
        <v>49600</v>
      </c>
      <c r="Q968" s="1">
        <v>30</v>
      </c>
      <c r="R968" s="1">
        <f t="shared" si="91"/>
        <v>14880</v>
      </c>
      <c r="S968" s="1">
        <f t="shared" si="92"/>
        <v>34720</v>
      </c>
      <c r="T968" s="1">
        <v>0.52</v>
      </c>
      <c r="U968" s="1">
        <f t="shared" si="93"/>
        <v>18054.400000000001</v>
      </c>
      <c r="V968" s="1">
        <f t="shared" si="94"/>
        <v>16665.599999999999</v>
      </c>
      <c r="W968" s="4">
        <f t="shared" si="95"/>
        <v>0.48</v>
      </c>
      <c r="X968" s="1" t="s">
        <v>50</v>
      </c>
      <c r="Y968" s="1" t="s">
        <v>81</v>
      </c>
      <c r="Z968" s="1" t="s">
        <v>22</v>
      </c>
      <c r="AA968" s="1"/>
      <c r="AB968" s="1"/>
      <c r="AC968" s="9" t="s">
        <v>93</v>
      </c>
    </row>
    <row r="969" spans="1:29">
      <c r="A969" s="11" t="s">
        <v>1678</v>
      </c>
      <c r="B969" s="2">
        <v>45945</v>
      </c>
      <c r="C969" s="1">
        <v>2025</v>
      </c>
      <c r="D969" s="1" t="s">
        <v>1601</v>
      </c>
      <c r="E969" s="1" t="s">
        <v>1602</v>
      </c>
      <c r="F969" s="1" t="s">
        <v>31</v>
      </c>
      <c r="G969" s="1" t="s">
        <v>328</v>
      </c>
      <c r="H969" s="1" t="s">
        <v>89</v>
      </c>
      <c r="I969" s="1" t="s">
        <v>46</v>
      </c>
      <c r="J969" s="1" t="s">
        <v>47</v>
      </c>
      <c r="K969" s="1" t="s">
        <v>48</v>
      </c>
      <c r="L969" s="1" t="s">
        <v>112</v>
      </c>
      <c r="M969" s="1" t="s">
        <v>653</v>
      </c>
      <c r="N969" s="1">
        <v>3</v>
      </c>
      <c r="O969" s="1">
        <v>88680</v>
      </c>
      <c r="P969" s="1">
        <f t="shared" si="90"/>
        <v>266040</v>
      </c>
      <c r="Q969" s="1">
        <v>20</v>
      </c>
      <c r="R969" s="1">
        <f t="shared" si="91"/>
        <v>53208</v>
      </c>
      <c r="S969" s="1">
        <f t="shared" si="92"/>
        <v>212832</v>
      </c>
      <c r="T969" s="1">
        <v>0.57999999999999996</v>
      </c>
      <c r="U969" s="1">
        <f t="shared" si="93"/>
        <v>123442.56</v>
      </c>
      <c r="V969" s="1">
        <f t="shared" si="94"/>
        <v>89389.440000000002</v>
      </c>
      <c r="W969" s="4">
        <f t="shared" si="95"/>
        <v>0.42</v>
      </c>
      <c r="X969" s="1" t="s">
        <v>39</v>
      </c>
      <c r="Y969" s="1" t="s">
        <v>40</v>
      </c>
      <c r="Z969" s="1" t="s">
        <v>41</v>
      </c>
      <c r="AA969" s="2">
        <v>45951</v>
      </c>
      <c r="AB969" s="1">
        <v>4</v>
      </c>
      <c r="AC969" s="9" t="s">
        <v>42</v>
      </c>
    </row>
    <row r="970" spans="1:29">
      <c r="A970" s="11" t="s">
        <v>1679</v>
      </c>
      <c r="B970" s="2">
        <v>45945</v>
      </c>
      <c r="C970" s="1">
        <v>2025</v>
      </c>
      <c r="D970" s="1" t="s">
        <v>1601</v>
      </c>
      <c r="E970" s="1" t="s">
        <v>1602</v>
      </c>
      <c r="F970" s="1" t="s">
        <v>31</v>
      </c>
      <c r="G970" s="1" t="s">
        <v>422</v>
      </c>
      <c r="H970" s="1" t="s">
        <v>33</v>
      </c>
      <c r="I970" s="1" t="s">
        <v>204</v>
      </c>
      <c r="J970" s="1" t="s">
        <v>205</v>
      </c>
      <c r="K970" s="1" t="s">
        <v>78</v>
      </c>
      <c r="L970" s="1" t="s">
        <v>179</v>
      </c>
      <c r="M970" s="1" t="s">
        <v>247</v>
      </c>
      <c r="N970" s="1">
        <v>2</v>
      </c>
      <c r="O970" s="1">
        <v>6090</v>
      </c>
      <c r="P970" s="1">
        <f t="shared" si="90"/>
        <v>12180</v>
      </c>
      <c r="Q970" s="1">
        <v>25</v>
      </c>
      <c r="R970" s="1">
        <f t="shared" si="91"/>
        <v>3045</v>
      </c>
      <c r="S970" s="1">
        <f t="shared" si="92"/>
        <v>9135</v>
      </c>
      <c r="T970" s="1">
        <v>0.48</v>
      </c>
      <c r="U970" s="1">
        <f t="shared" si="93"/>
        <v>4384.8</v>
      </c>
      <c r="V970" s="1">
        <f t="shared" si="94"/>
        <v>4750.2</v>
      </c>
      <c r="W970" s="4">
        <f t="shared" si="95"/>
        <v>0.52</v>
      </c>
      <c r="X970" s="1" t="s">
        <v>50</v>
      </c>
      <c r="Y970" s="1" t="s">
        <v>57</v>
      </c>
      <c r="Z970" s="1" t="s">
        <v>41</v>
      </c>
      <c r="AA970" s="2">
        <v>45951</v>
      </c>
      <c r="AB970" s="1">
        <v>5</v>
      </c>
      <c r="AC970" s="9" t="s">
        <v>42</v>
      </c>
    </row>
    <row r="971" spans="1:29">
      <c r="A971" s="11" t="s">
        <v>1680</v>
      </c>
      <c r="B971" s="2">
        <v>45945</v>
      </c>
      <c r="C971" s="1">
        <v>2025</v>
      </c>
      <c r="D971" s="1" t="s">
        <v>1601</v>
      </c>
      <c r="E971" s="1" t="s">
        <v>1602</v>
      </c>
      <c r="F971" s="1" t="s">
        <v>31</v>
      </c>
      <c r="G971" s="1" t="s">
        <v>345</v>
      </c>
      <c r="H971" s="1" t="s">
        <v>33</v>
      </c>
      <c r="I971" s="1" t="s">
        <v>134</v>
      </c>
      <c r="J971" s="1" t="s">
        <v>135</v>
      </c>
      <c r="K971" s="1" t="s">
        <v>36</v>
      </c>
      <c r="L971" s="1" t="s">
        <v>79</v>
      </c>
      <c r="M971" s="1" t="s">
        <v>281</v>
      </c>
      <c r="N971" s="1">
        <v>4</v>
      </c>
      <c r="O971" s="1">
        <v>3000</v>
      </c>
      <c r="P971" s="1">
        <f t="shared" si="90"/>
        <v>12000</v>
      </c>
      <c r="Q971" s="1">
        <v>30</v>
      </c>
      <c r="R971" s="1">
        <f t="shared" si="91"/>
        <v>3600</v>
      </c>
      <c r="S971" s="1">
        <f t="shared" si="92"/>
        <v>8400</v>
      </c>
      <c r="T971" s="1">
        <v>0.45</v>
      </c>
      <c r="U971" s="1">
        <f t="shared" si="93"/>
        <v>3780</v>
      </c>
      <c r="V971" s="1">
        <f t="shared" si="94"/>
        <v>4620</v>
      </c>
      <c r="W971" s="4">
        <f t="shared" si="95"/>
        <v>0.55000000000000004</v>
      </c>
      <c r="X971" s="1" t="s">
        <v>39</v>
      </c>
      <c r="Y971" s="1" t="s">
        <v>81</v>
      </c>
      <c r="Z971" s="1" t="s">
        <v>41</v>
      </c>
      <c r="AA971" s="2">
        <v>45950</v>
      </c>
      <c r="AB971" s="1">
        <v>5</v>
      </c>
      <c r="AC971" s="9" t="s">
        <v>42</v>
      </c>
    </row>
    <row r="972" spans="1:29">
      <c r="A972" s="11" t="s">
        <v>1681</v>
      </c>
      <c r="B972" s="2">
        <v>45945</v>
      </c>
      <c r="C972" s="1">
        <v>2025</v>
      </c>
      <c r="D972" s="1" t="s">
        <v>1601</v>
      </c>
      <c r="E972" s="1" t="s">
        <v>1602</v>
      </c>
      <c r="F972" s="1" t="s">
        <v>31</v>
      </c>
      <c r="G972" s="1" t="s">
        <v>1682</v>
      </c>
      <c r="H972" s="1" t="s">
        <v>89</v>
      </c>
      <c r="I972" s="1" t="s">
        <v>288</v>
      </c>
      <c r="J972" s="1" t="s">
        <v>178</v>
      </c>
      <c r="K972" s="1" t="s">
        <v>48</v>
      </c>
      <c r="L972" s="1" t="s">
        <v>179</v>
      </c>
      <c r="M972" s="1" t="s">
        <v>201</v>
      </c>
      <c r="N972" s="1">
        <v>3</v>
      </c>
      <c r="O972" s="1">
        <v>4210</v>
      </c>
      <c r="P972" s="1">
        <f t="shared" si="90"/>
        <v>12630</v>
      </c>
      <c r="Q972" s="1">
        <v>30</v>
      </c>
      <c r="R972" s="1">
        <f t="shared" si="91"/>
        <v>3789</v>
      </c>
      <c r="S972" s="1">
        <f t="shared" si="92"/>
        <v>8841</v>
      </c>
      <c r="T972" s="1">
        <v>0.48</v>
      </c>
      <c r="U972" s="1">
        <f t="shared" si="93"/>
        <v>4243.68</v>
      </c>
      <c r="V972" s="1">
        <f t="shared" si="94"/>
        <v>4597.32</v>
      </c>
      <c r="W972" s="4">
        <f t="shared" si="95"/>
        <v>0.52</v>
      </c>
      <c r="X972" s="1" t="s">
        <v>56</v>
      </c>
      <c r="Y972" s="1" t="s">
        <v>57</v>
      </c>
      <c r="Z972" s="1" t="s">
        <v>51</v>
      </c>
      <c r="AA972" s="2">
        <v>45951</v>
      </c>
      <c r="AB972" s="1"/>
      <c r="AC972" s="9" t="s">
        <v>42</v>
      </c>
    </row>
    <row r="973" spans="1:29">
      <c r="A973" s="11" t="s">
        <v>1683</v>
      </c>
      <c r="B973" s="2">
        <v>45945</v>
      </c>
      <c r="C973" s="1">
        <v>2025</v>
      </c>
      <c r="D973" s="1" t="s">
        <v>1601</v>
      </c>
      <c r="E973" s="1" t="s">
        <v>1602</v>
      </c>
      <c r="F973" s="1" t="s">
        <v>31</v>
      </c>
      <c r="G973" s="1" t="s">
        <v>1684</v>
      </c>
      <c r="H973" s="1" t="s">
        <v>33</v>
      </c>
      <c r="I973" s="1" t="s">
        <v>258</v>
      </c>
      <c r="J973" s="1" t="s">
        <v>117</v>
      </c>
      <c r="K973" s="1" t="s">
        <v>118</v>
      </c>
      <c r="L973" s="1" t="s">
        <v>112</v>
      </c>
      <c r="M973" s="1" t="s">
        <v>136</v>
      </c>
      <c r="N973" s="1">
        <v>4</v>
      </c>
      <c r="O973" s="1">
        <v>18250</v>
      </c>
      <c r="P973" s="1">
        <f t="shared" si="90"/>
        <v>73000</v>
      </c>
      <c r="Q973" s="1">
        <v>0</v>
      </c>
      <c r="R973" s="1">
        <f t="shared" si="91"/>
        <v>0</v>
      </c>
      <c r="S973" s="1">
        <f t="shared" si="92"/>
        <v>73000</v>
      </c>
      <c r="T973" s="1">
        <v>0.57999999999999996</v>
      </c>
      <c r="U973" s="1">
        <f t="shared" si="93"/>
        <v>42340</v>
      </c>
      <c r="V973" s="1">
        <f t="shared" si="94"/>
        <v>30660</v>
      </c>
      <c r="W973" s="4">
        <f t="shared" si="95"/>
        <v>0.42</v>
      </c>
      <c r="X973" s="1" t="s">
        <v>56</v>
      </c>
      <c r="Y973" s="1" t="s">
        <v>40</v>
      </c>
      <c r="Z973" s="1" t="s">
        <v>41</v>
      </c>
      <c r="AA973" s="2">
        <v>45948</v>
      </c>
      <c r="AB973" s="1">
        <v>4</v>
      </c>
      <c r="AC973" s="9" t="s">
        <v>42</v>
      </c>
    </row>
    <row r="974" spans="1:29">
      <c r="A974" s="11" t="s">
        <v>1685</v>
      </c>
      <c r="B974" s="2">
        <v>45945</v>
      </c>
      <c r="C974" s="1">
        <v>2025</v>
      </c>
      <c r="D974" s="1" t="s">
        <v>1601</v>
      </c>
      <c r="E974" s="1" t="s">
        <v>1602</v>
      </c>
      <c r="F974" s="1" t="s">
        <v>31</v>
      </c>
      <c r="G974" s="1" t="s">
        <v>982</v>
      </c>
      <c r="H974" s="1" t="s">
        <v>33</v>
      </c>
      <c r="I974" s="1" t="s">
        <v>219</v>
      </c>
      <c r="J974" s="1" t="s">
        <v>220</v>
      </c>
      <c r="K974" s="1" t="s">
        <v>118</v>
      </c>
      <c r="L974" s="1" t="s">
        <v>79</v>
      </c>
      <c r="M974" s="1" t="s">
        <v>281</v>
      </c>
      <c r="N974" s="1">
        <v>2</v>
      </c>
      <c r="O974" s="1">
        <v>3360</v>
      </c>
      <c r="P974" s="1">
        <f t="shared" si="90"/>
        <v>6720</v>
      </c>
      <c r="Q974" s="1">
        <v>0</v>
      </c>
      <c r="R974" s="1">
        <f t="shared" si="91"/>
        <v>0</v>
      </c>
      <c r="S974" s="1">
        <f t="shared" si="92"/>
        <v>6720</v>
      </c>
      <c r="T974" s="1">
        <v>0.45</v>
      </c>
      <c r="U974" s="1">
        <f t="shared" si="93"/>
        <v>3024</v>
      </c>
      <c r="V974" s="1">
        <f t="shared" si="94"/>
        <v>3696</v>
      </c>
      <c r="W974" s="4">
        <f t="shared" si="95"/>
        <v>0.55000000000000004</v>
      </c>
      <c r="X974" s="1" t="s">
        <v>92</v>
      </c>
      <c r="Y974" s="1" t="s">
        <v>57</v>
      </c>
      <c r="Z974" s="1" t="s">
        <v>51</v>
      </c>
      <c r="AA974" s="2">
        <v>45950</v>
      </c>
      <c r="AB974" s="1"/>
      <c r="AC974" s="9" t="s">
        <v>42</v>
      </c>
    </row>
    <row r="975" spans="1:29">
      <c r="A975" s="11" t="s">
        <v>1686</v>
      </c>
      <c r="B975" s="2">
        <v>45946</v>
      </c>
      <c r="C975" s="1">
        <v>2025</v>
      </c>
      <c r="D975" s="1" t="s">
        <v>1601</v>
      </c>
      <c r="E975" s="1" t="s">
        <v>1602</v>
      </c>
      <c r="F975" s="1" t="s">
        <v>44</v>
      </c>
      <c r="G975" s="1" t="s">
        <v>1687</v>
      </c>
      <c r="H975" s="1" t="s">
        <v>33</v>
      </c>
      <c r="I975" s="1" t="s">
        <v>107</v>
      </c>
      <c r="J975" s="1" t="s">
        <v>108</v>
      </c>
      <c r="K975" s="1" t="s">
        <v>62</v>
      </c>
      <c r="L975" s="1" t="s">
        <v>179</v>
      </c>
      <c r="M975" s="1" t="s">
        <v>406</v>
      </c>
      <c r="N975" s="1">
        <v>5</v>
      </c>
      <c r="O975" s="1">
        <v>670</v>
      </c>
      <c r="P975" s="1">
        <f t="shared" si="90"/>
        <v>3350</v>
      </c>
      <c r="Q975" s="1">
        <v>30</v>
      </c>
      <c r="R975" s="1">
        <f t="shared" si="91"/>
        <v>1005</v>
      </c>
      <c r="S975" s="1">
        <f t="shared" si="92"/>
        <v>2345</v>
      </c>
      <c r="T975" s="1">
        <v>0.48</v>
      </c>
      <c r="U975" s="1">
        <f t="shared" si="93"/>
        <v>1125.5999999999999</v>
      </c>
      <c r="V975" s="1">
        <f t="shared" si="94"/>
        <v>1219.4000000000001</v>
      </c>
      <c r="W975" s="4">
        <f t="shared" si="95"/>
        <v>0.52</v>
      </c>
      <c r="X975" s="1" t="s">
        <v>56</v>
      </c>
      <c r="Y975" s="1" t="s">
        <v>72</v>
      </c>
      <c r="Z975" s="1" t="s">
        <v>41</v>
      </c>
      <c r="AA975" s="2">
        <v>45950</v>
      </c>
      <c r="AB975" s="1">
        <v>3</v>
      </c>
      <c r="AC975" s="9" t="s">
        <v>42</v>
      </c>
    </row>
    <row r="976" spans="1:29">
      <c r="A976" s="11" t="s">
        <v>1688</v>
      </c>
      <c r="B976" s="2">
        <v>45946</v>
      </c>
      <c r="C976" s="1">
        <v>2025</v>
      </c>
      <c r="D976" s="1" t="s">
        <v>1601</v>
      </c>
      <c r="E976" s="1" t="s">
        <v>1602</v>
      </c>
      <c r="F976" s="1" t="s">
        <v>44</v>
      </c>
      <c r="G976" s="1" t="s">
        <v>1021</v>
      </c>
      <c r="H976" s="1" t="s">
        <v>89</v>
      </c>
      <c r="I976" s="1" t="s">
        <v>717</v>
      </c>
      <c r="J976" s="1" t="s">
        <v>145</v>
      </c>
      <c r="K976" s="1" t="s">
        <v>130</v>
      </c>
      <c r="L976" s="1" t="s">
        <v>37</v>
      </c>
      <c r="M976" s="1" t="s">
        <v>540</v>
      </c>
      <c r="N976" s="1">
        <v>4</v>
      </c>
      <c r="O976" s="1">
        <v>6500</v>
      </c>
      <c r="P976" s="1">
        <f t="shared" si="90"/>
        <v>26000</v>
      </c>
      <c r="Q976" s="1">
        <v>10</v>
      </c>
      <c r="R976" s="1">
        <f t="shared" si="91"/>
        <v>2600</v>
      </c>
      <c r="S976" s="1">
        <f t="shared" si="92"/>
        <v>23400</v>
      </c>
      <c r="T976" s="1">
        <v>0.47</v>
      </c>
      <c r="U976" s="1">
        <f t="shared" si="93"/>
        <v>10998</v>
      </c>
      <c r="V976" s="1">
        <f t="shared" si="94"/>
        <v>12402</v>
      </c>
      <c r="W976" s="4">
        <f t="shared" si="95"/>
        <v>0.53</v>
      </c>
      <c r="X976" s="1" t="s">
        <v>39</v>
      </c>
      <c r="Y976" s="1" t="s">
        <v>81</v>
      </c>
      <c r="Z976" s="1" t="s">
        <v>41</v>
      </c>
      <c r="AA976" s="2">
        <v>45950</v>
      </c>
      <c r="AB976" s="1">
        <v>5</v>
      </c>
      <c r="AC976" s="9" t="s">
        <v>42</v>
      </c>
    </row>
    <row r="977" spans="1:29">
      <c r="A977" s="11" t="s">
        <v>1689</v>
      </c>
      <c r="B977" s="2">
        <v>45946</v>
      </c>
      <c r="C977" s="1">
        <v>2025</v>
      </c>
      <c r="D977" s="1" t="s">
        <v>1601</v>
      </c>
      <c r="E977" s="1" t="s">
        <v>1602</v>
      </c>
      <c r="F977" s="1" t="s">
        <v>44</v>
      </c>
      <c r="G977" s="1" t="s">
        <v>1690</v>
      </c>
      <c r="H977" s="1" t="s">
        <v>33</v>
      </c>
      <c r="I977" s="1" t="s">
        <v>509</v>
      </c>
      <c r="J977" s="1" t="s">
        <v>220</v>
      </c>
      <c r="K977" s="1" t="s">
        <v>118</v>
      </c>
      <c r="L977" s="1" t="s">
        <v>37</v>
      </c>
      <c r="M977" s="1" t="s">
        <v>458</v>
      </c>
      <c r="N977" s="1">
        <v>3</v>
      </c>
      <c r="O977" s="1">
        <v>580</v>
      </c>
      <c r="P977" s="1">
        <f t="shared" si="90"/>
        <v>1740</v>
      </c>
      <c r="Q977" s="1">
        <v>0</v>
      </c>
      <c r="R977" s="1">
        <f t="shared" si="91"/>
        <v>0</v>
      </c>
      <c r="S977" s="1">
        <f t="shared" si="92"/>
        <v>1740</v>
      </c>
      <c r="T977" s="1">
        <v>0.47</v>
      </c>
      <c r="U977" s="1">
        <f t="shared" si="93"/>
        <v>817.8</v>
      </c>
      <c r="V977" s="1">
        <f t="shared" si="94"/>
        <v>922.2</v>
      </c>
      <c r="W977" s="4">
        <f t="shared" si="95"/>
        <v>0.53</v>
      </c>
      <c r="X977" s="1" t="s">
        <v>39</v>
      </c>
      <c r="Y977" s="1" t="s">
        <v>57</v>
      </c>
      <c r="Z977" s="1" t="s">
        <v>51</v>
      </c>
      <c r="AA977" s="2">
        <v>45953</v>
      </c>
      <c r="AB977" s="1"/>
      <c r="AC977" s="9" t="s">
        <v>42</v>
      </c>
    </row>
    <row r="978" spans="1:29">
      <c r="A978" s="11" t="s">
        <v>1691</v>
      </c>
      <c r="B978" s="2">
        <v>45947</v>
      </c>
      <c r="C978" s="1">
        <v>2025</v>
      </c>
      <c r="D978" s="1" t="s">
        <v>1601</v>
      </c>
      <c r="E978" s="1" t="s">
        <v>1602</v>
      </c>
      <c r="F978" s="1" t="s">
        <v>74</v>
      </c>
      <c r="G978" s="1" t="s">
        <v>1249</v>
      </c>
      <c r="H978" s="1" t="s">
        <v>89</v>
      </c>
      <c r="I978" s="1" t="s">
        <v>359</v>
      </c>
      <c r="J978" s="1" t="s">
        <v>251</v>
      </c>
      <c r="K978" s="1" t="s">
        <v>36</v>
      </c>
      <c r="L978" s="1" t="s">
        <v>79</v>
      </c>
      <c r="M978" s="1" t="s">
        <v>184</v>
      </c>
      <c r="N978" s="1">
        <v>4</v>
      </c>
      <c r="O978" s="1">
        <v>2460</v>
      </c>
      <c r="P978" s="1">
        <f t="shared" si="90"/>
        <v>9840</v>
      </c>
      <c r="Q978" s="1">
        <v>5</v>
      </c>
      <c r="R978" s="1">
        <f t="shared" si="91"/>
        <v>492</v>
      </c>
      <c r="S978" s="1">
        <f t="shared" si="92"/>
        <v>9348</v>
      </c>
      <c r="T978" s="1">
        <v>0.45</v>
      </c>
      <c r="U978" s="1">
        <f t="shared" si="93"/>
        <v>4206.6000000000004</v>
      </c>
      <c r="V978" s="1">
        <f t="shared" si="94"/>
        <v>5141.3999999999996</v>
      </c>
      <c r="W978" s="4">
        <f t="shared" si="95"/>
        <v>0.54999999999999993</v>
      </c>
      <c r="X978" s="1" t="s">
        <v>65</v>
      </c>
      <c r="Y978" s="1" t="s">
        <v>72</v>
      </c>
      <c r="Z978" s="1" t="s">
        <v>120</v>
      </c>
      <c r="AA978" s="1"/>
      <c r="AB978" s="1"/>
      <c r="AC978" s="9" t="s">
        <v>42</v>
      </c>
    </row>
    <row r="979" spans="1:29">
      <c r="A979" s="11" t="s">
        <v>1692</v>
      </c>
      <c r="B979" s="2">
        <v>45947</v>
      </c>
      <c r="C979" s="1">
        <v>2025</v>
      </c>
      <c r="D979" s="1" t="s">
        <v>1601</v>
      </c>
      <c r="E979" s="1" t="s">
        <v>1602</v>
      </c>
      <c r="F979" s="1" t="s">
        <v>74</v>
      </c>
      <c r="G979" s="1" t="s">
        <v>238</v>
      </c>
      <c r="H979" s="1" t="s">
        <v>89</v>
      </c>
      <c r="I979" s="1" t="s">
        <v>239</v>
      </c>
      <c r="J979" s="1" t="s">
        <v>228</v>
      </c>
      <c r="K979" s="1" t="s">
        <v>78</v>
      </c>
      <c r="L979" s="1" t="s">
        <v>112</v>
      </c>
      <c r="M979" s="1" t="s">
        <v>136</v>
      </c>
      <c r="N979" s="1">
        <v>1</v>
      </c>
      <c r="O979" s="1">
        <v>64410</v>
      </c>
      <c r="P979" s="1">
        <f t="shared" si="90"/>
        <v>64410</v>
      </c>
      <c r="Q979" s="1">
        <v>0</v>
      </c>
      <c r="R979" s="1">
        <f t="shared" si="91"/>
        <v>0</v>
      </c>
      <c r="S979" s="1">
        <f t="shared" si="92"/>
        <v>64410</v>
      </c>
      <c r="T979" s="1">
        <v>0.57999999999999996</v>
      </c>
      <c r="U979" s="1">
        <f t="shared" si="93"/>
        <v>37357.799999999996</v>
      </c>
      <c r="V979" s="1">
        <f t="shared" si="94"/>
        <v>27052.200000000004</v>
      </c>
      <c r="W979" s="4">
        <f t="shared" si="95"/>
        <v>0.4200000000000001</v>
      </c>
      <c r="X979" s="1" t="s">
        <v>104</v>
      </c>
      <c r="Y979" s="1" t="s">
        <v>81</v>
      </c>
      <c r="Z979" s="1" t="s">
        <v>51</v>
      </c>
      <c r="AA979" s="2">
        <v>45948</v>
      </c>
      <c r="AB979" s="1"/>
      <c r="AC979" s="9" t="s">
        <v>42</v>
      </c>
    </row>
    <row r="980" spans="1:29">
      <c r="A980" s="11" t="s">
        <v>1693</v>
      </c>
      <c r="B980" s="2">
        <v>45947</v>
      </c>
      <c r="C980" s="1">
        <v>2025</v>
      </c>
      <c r="D980" s="1" t="s">
        <v>1601</v>
      </c>
      <c r="E980" s="1" t="s">
        <v>1602</v>
      </c>
      <c r="F980" s="1" t="s">
        <v>74</v>
      </c>
      <c r="G980" s="1" t="s">
        <v>1215</v>
      </c>
      <c r="H980" s="1" t="s">
        <v>33</v>
      </c>
      <c r="I980" s="1" t="s">
        <v>101</v>
      </c>
      <c r="J980" s="1" t="s">
        <v>102</v>
      </c>
      <c r="K980" s="1" t="s">
        <v>36</v>
      </c>
      <c r="L980" s="1" t="s">
        <v>37</v>
      </c>
      <c r="M980" s="1" t="s">
        <v>323</v>
      </c>
      <c r="N980" s="1">
        <v>5</v>
      </c>
      <c r="O980" s="1">
        <v>3160</v>
      </c>
      <c r="P980" s="1">
        <f t="shared" si="90"/>
        <v>15800</v>
      </c>
      <c r="Q980" s="1">
        <v>25</v>
      </c>
      <c r="R980" s="1">
        <f t="shared" si="91"/>
        <v>3950</v>
      </c>
      <c r="S980" s="1">
        <f t="shared" si="92"/>
        <v>11850</v>
      </c>
      <c r="T980" s="1">
        <v>0.47</v>
      </c>
      <c r="U980" s="1">
        <f t="shared" si="93"/>
        <v>5569.5</v>
      </c>
      <c r="V980" s="1">
        <f t="shared" si="94"/>
        <v>6280.5</v>
      </c>
      <c r="W980" s="4">
        <f t="shared" si="95"/>
        <v>0.53</v>
      </c>
      <c r="X980" s="1" t="s">
        <v>147</v>
      </c>
      <c r="Y980" s="1" t="s">
        <v>72</v>
      </c>
      <c r="Z980" s="1" t="s">
        <v>51</v>
      </c>
      <c r="AA980" s="2">
        <v>45951</v>
      </c>
      <c r="AB980" s="1"/>
      <c r="AC980" s="9" t="s">
        <v>42</v>
      </c>
    </row>
    <row r="981" spans="1:29">
      <c r="A981" s="11" t="s">
        <v>1694</v>
      </c>
      <c r="B981" s="2">
        <v>45948</v>
      </c>
      <c r="C981" s="1">
        <v>2025</v>
      </c>
      <c r="D981" s="1" t="s">
        <v>1601</v>
      </c>
      <c r="E981" s="1" t="s">
        <v>1602</v>
      </c>
      <c r="F981" s="1" t="s">
        <v>99</v>
      </c>
      <c r="G981" s="1" t="s">
        <v>1695</v>
      </c>
      <c r="H981" s="1" t="s">
        <v>33</v>
      </c>
      <c r="I981" s="1" t="s">
        <v>264</v>
      </c>
      <c r="J981" s="1" t="s">
        <v>265</v>
      </c>
      <c r="K981" s="1" t="s">
        <v>78</v>
      </c>
      <c r="L981" s="1" t="s">
        <v>150</v>
      </c>
      <c r="M981" s="1" t="s">
        <v>402</v>
      </c>
      <c r="N981" s="1">
        <v>3</v>
      </c>
      <c r="O981" s="1">
        <v>6200</v>
      </c>
      <c r="P981" s="1">
        <f t="shared" si="90"/>
        <v>18600</v>
      </c>
      <c r="Q981" s="1">
        <v>20</v>
      </c>
      <c r="R981" s="1">
        <f t="shared" si="91"/>
        <v>3720</v>
      </c>
      <c r="S981" s="1">
        <f t="shared" si="92"/>
        <v>14880</v>
      </c>
      <c r="T981" s="1">
        <v>0.52</v>
      </c>
      <c r="U981" s="1">
        <f t="shared" si="93"/>
        <v>7737.6</v>
      </c>
      <c r="V981" s="1">
        <f t="shared" si="94"/>
        <v>7142.4</v>
      </c>
      <c r="W981" s="4">
        <f t="shared" si="95"/>
        <v>0.48</v>
      </c>
      <c r="X981" s="1" t="s">
        <v>39</v>
      </c>
      <c r="Y981" s="1" t="s">
        <v>57</v>
      </c>
      <c r="Z981" s="1" t="s">
        <v>41</v>
      </c>
      <c r="AA981" s="2">
        <v>45955</v>
      </c>
      <c r="AB981" s="1">
        <v>4</v>
      </c>
      <c r="AC981" s="9" t="s">
        <v>42</v>
      </c>
    </row>
    <row r="982" spans="1:29">
      <c r="A982" s="11" t="s">
        <v>1696</v>
      </c>
      <c r="B982" s="2">
        <v>45948</v>
      </c>
      <c r="C982" s="1">
        <v>2025</v>
      </c>
      <c r="D982" s="1" t="s">
        <v>1601</v>
      </c>
      <c r="E982" s="1" t="s">
        <v>1602</v>
      </c>
      <c r="F982" s="1" t="s">
        <v>99</v>
      </c>
      <c r="G982" s="1" t="s">
        <v>1697</v>
      </c>
      <c r="H982" s="1" t="s">
        <v>33</v>
      </c>
      <c r="I982" s="1" t="s">
        <v>575</v>
      </c>
      <c r="J982" s="1" t="s">
        <v>316</v>
      </c>
      <c r="K982" s="1" t="s">
        <v>62</v>
      </c>
      <c r="L982" s="1" t="s">
        <v>150</v>
      </c>
      <c r="M982" s="1" t="s">
        <v>229</v>
      </c>
      <c r="N982" s="1">
        <v>4</v>
      </c>
      <c r="O982" s="1">
        <v>11940</v>
      </c>
      <c r="P982" s="1">
        <f t="shared" si="90"/>
        <v>47760</v>
      </c>
      <c r="Q982" s="1">
        <v>0</v>
      </c>
      <c r="R982" s="1">
        <f t="shared" si="91"/>
        <v>0</v>
      </c>
      <c r="S982" s="1">
        <f t="shared" si="92"/>
        <v>47760</v>
      </c>
      <c r="T982" s="1">
        <v>0.52</v>
      </c>
      <c r="U982" s="1">
        <f t="shared" si="93"/>
        <v>24835.200000000001</v>
      </c>
      <c r="V982" s="1">
        <f t="shared" si="94"/>
        <v>22924.799999999999</v>
      </c>
      <c r="W982" s="4">
        <f t="shared" si="95"/>
        <v>0.48</v>
      </c>
      <c r="X982" s="1" t="s">
        <v>104</v>
      </c>
      <c r="Y982" s="1" t="s">
        <v>72</v>
      </c>
      <c r="Z982" s="1" t="s">
        <v>22</v>
      </c>
      <c r="AA982" s="1"/>
      <c r="AB982" s="1"/>
      <c r="AC982" s="9" t="s">
        <v>93</v>
      </c>
    </row>
    <row r="983" spans="1:29">
      <c r="A983" s="11" t="s">
        <v>1698</v>
      </c>
      <c r="B983" s="2">
        <v>45948</v>
      </c>
      <c r="C983" s="1">
        <v>2025</v>
      </c>
      <c r="D983" s="1" t="s">
        <v>1601</v>
      </c>
      <c r="E983" s="1" t="s">
        <v>1602</v>
      </c>
      <c r="F983" s="1" t="s">
        <v>99</v>
      </c>
      <c r="G983" s="1" t="s">
        <v>290</v>
      </c>
      <c r="H983" s="1" t="s">
        <v>89</v>
      </c>
      <c r="I983" s="1" t="s">
        <v>291</v>
      </c>
      <c r="J983" s="1" t="s">
        <v>228</v>
      </c>
      <c r="K983" s="1" t="s">
        <v>78</v>
      </c>
      <c r="L983" s="1" t="s">
        <v>79</v>
      </c>
      <c r="M983" s="1" t="s">
        <v>310</v>
      </c>
      <c r="N983" s="1">
        <v>4</v>
      </c>
      <c r="O983" s="1">
        <v>720</v>
      </c>
      <c r="P983" s="1">
        <f t="shared" si="90"/>
        <v>2880</v>
      </c>
      <c r="Q983" s="1">
        <v>0</v>
      </c>
      <c r="R983" s="1">
        <f t="shared" si="91"/>
        <v>0</v>
      </c>
      <c r="S983" s="1">
        <f t="shared" si="92"/>
        <v>2880</v>
      </c>
      <c r="T983" s="1">
        <v>0.45</v>
      </c>
      <c r="U983" s="1">
        <f t="shared" si="93"/>
        <v>1296</v>
      </c>
      <c r="V983" s="1">
        <f t="shared" si="94"/>
        <v>1584</v>
      </c>
      <c r="W983" s="4">
        <f t="shared" si="95"/>
        <v>0.55000000000000004</v>
      </c>
      <c r="X983" s="1" t="s">
        <v>65</v>
      </c>
      <c r="Y983" s="1" t="s">
        <v>72</v>
      </c>
      <c r="Z983" s="1" t="s">
        <v>41</v>
      </c>
      <c r="AA983" s="2">
        <v>45953</v>
      </c>
      <c r="AB983" s="1">
        <v>4</v>
      </c>
      <c r="AC983" s="9" t="s">
        <v>42</v>
      </c>
    </row>
    <row r="984" spans="1:29">
      <c r="A984" s="11" t="s">
        <v>1699</v>
      </c>
      <c r="B984" s="2">
        <v>45948</v>
      </c>
      <c r="C984" s="1">
        <v>2025</v>
      </c>
      <c r="D984" s="1" t="s">
        <v>1601</v>
      </c>
      <c r="E984" s="1" t="s">
        <v>1602</v>
      </c>
      <c r="F984" s="1" t="s">
        <v>99</v>
      </c>
      <c r="G984" s="1" t="s">
        <v>1123</v>
      </c>
      <c r="H984" s="1" t="s">
        <v>33</v>
      </c>
      <c r="I984" s="1" t="s">
        <v>46</v>
      </c>
      <c r="J984" s="1" t="s">
        <v>47</v>
      </c>
      <c r="K984" s="1" t="s">
        <v>48</v>
      </c>
      <c r="L984" s="1" t="s">
        <v>150</v>
      </c>
      <c r="M984" s="1" t="s">
        <v>151</v>
      </c>
      <c r="N984" s="1">
        <v>3</v>
      </c>
      <c r="O984" s="1">
        <v>10830</v>
      </c>
      <c r="P984" s="1">
        <f t="shared" si="90"/>
        <v>32490</v>
      </c>
      <c r="Q984" s="1">
        <v>0</v>
      </c>
      <c r="R984" s="1">
        <f t="shared" si="91"/>
        <v>0</v>
      </c>
      <c r="S984" s="1">
        <f t="shared" si="92"/>
        <v>32490</v>
      </c>
      <c r="T984" s="1">
        <v>0.52</v>
      </c>
      <c r="U984" s="1">
        <f t="shared" si="93"/>
        <v>16894.8</v>
      </c>
      <c r="V984" s="1">
        <f t="shared" si="94"/>
        <v>15595.2</v>
      </c>
      <c r="W984" s="4">
        <f t="shared" si="95"/>
        <v>0.48000000000000004</v>
      </c>
      <c r="X984" s="1" t="s">
        <v>50</v>
      </c>
      <c r="Y984" s="1" t="s">
        <v>72</v>
      </c>
      <c r="Z984" s="1" t="s">
        <v>41</v>
      </c>
      <c r="AA984" s="2">
        <v>45952</v>
      </c>
      <c r="AB984" s="1">
        <v>3</v>
      </c>
      <c r="AC984" s="9" t="s">
        <v>42</v>
      </c>
    </row>
    <row r="985" spans="1:29">
      <c r="A985" s="11" t="s">
        <v>1700</v>
      </c>
      <c r="B985" s="2">
        <v>45948</v>
      </c>
      <c r="C985" s="1">
        <v>2025</v>
      </c>
      <c r="D985" s="1" t="s">
        <v>1601</v>
      </c>
      <c r="E985" s="1" t="s">
        <v>1602</v>
      </c>
      <c r="F985" s="1" t="s">
        <v>99</v>
      </c>
      <c r="G985" s="1" t="s">
        <v>572</v>
      </c>
      <c r="H985" s="1" t="s">
        <v>33</v>
      </c>
      <c r="I985" s="1" t="s">
        <v>116</v>
      </c>
      <c r="J985" s="1" t="s">
        <v>117</v>
      </c>
      <c r="K985" s="1" t="s">
        <v>118</v>
      </c>
      <c r="L985" s="1" t="s">
        <v>37</v>
      </c>
      <c r="M985" s="1" t="s">
        <v>103</v>
      </c>
      <c r="N985" s="1">
        <v>3</v>
      </c>
      <c r="O985" s="1">
        <v>370</v>
      </c>
      <c r="P985" s="1">
        <f t="shared" si="90"/>
        <v>1110</v>
      </c>
      <c r="Q985" s="1">
        <v>30</v>
      </c>
      <c r="R985" s="1">
        <f t="shared" si="91"/>
        <v>333</v>
      </c>
      <c r="S985" s="1">
        <f t="shared" si="92"/>
        <v>777</v>
      </c>
      <c r="T985" s="1">
        <v>0.47</v>
      </c>
      <c r="U985" s="1">
        <f t="shared" si="93"/>
        <v>365.19</v>
      </c>
      <c r="V985" s="1">
        <f t="shared" si="94"/>
        <v>411.81</v>
      </c>
      <c r="W985" s="4">
        <f t="shared" si="95"/>
        <v>0.53</v>
      </c>
      <c r="X985" s="1" t="s">
        <v>56</v>
      </c>
      <c r="Y985" s="1" t="s">
        <v>72</v>
      </c>
      <c r="Z985" s="1" t="s">
        <v>120</v>
      </c>
      <c r="AA985" s="1"/>
      <c r="AB985" s="1"/>
      <c r="AC985" s="9" t="s">
        <v>42</v>
      </c>
    </row>
    <row r="986" spans="1:29">
      <c r="A986" s="11" t="s">
        <v>1701</v>
      </c>
      <c r="B986" s="2">
        <v>45949</v>
      </c>
      <c r="C986" s="1">
        <v>2025</v>
      </c>
      <c r="D986" s="1" t="s">
        <v>1601</v>
      </c>
      <c r="E986" s="1" t="s">
        <v>1602</v>
      </c>
      <c r="F986" s="1" t="s">
        <v>126</v>
      </c>
      <c r="G986" s="1" t="s">
        <v>898</v>
      </c>
      <c r="H986" s="1" t="s">
        <v>89</v>
      </c>
      <c r="I986" s="1" t="s">
        <v>128</v>
      </c>
      <c r="J986" s="1" t="s">
        <v>129</v>
      </c>
      <c r="K986" s="1" t="s">
        <v>130</v>
      </c>
      <c r="L986" s="1" t="s">
        <v>150</v>
      </c>
      <c r="M986" s="1" t="s">
        <v>402</v>
      </c>
      <c r="N986" s="1">
        <v>5</v>
      </c>
      <c r="O986" s="1">
        <v>12770</v>
      </c>
      <c r="P986" s="1">
        <f t="shared" si="90"/>
        <v>63850</v>
      </c>
      <c r="Q986" s="1">
        <v>15</v>
      </c>
      <c r="R986" s="1">
        <f t="shared" si="91"/>
        <v>9577.5</v>
      </c>
      <c r="S986" s="1">
        <f t="shared" si="92"/>
        <v>54272.5</v>
      </c>
      <c r="T986" s="1">
        <v>0.52</v>
      </c>
      <c r="U986" s="1">
        <f t="shared" si="93"/>
        <v>28221.7</v>
      </c>
      <c r="V986" s="1">
        <f t="shared" si="94"/>
        <v>26050.799999999999</v>
      </c>
      <c r="W986" s="4">
        <f t="shared" si="95"/>
        <v>0.48</v>
      </c>
      <c r="X986" s="1" t="s">
        <v>50</v>
      </c>
      <c r="Y986" s="1" t="s">
        <v>72</v>
      </c>
      <c r="Z986" s="1" t="s">
        <v>41</v>
      </c>
      <c r="AA986" s="2">
        <v>45956</v>
      </c>
      <c r="AB986" s="1">
        <v>5</v>
      </c>
      <c r="AC986" s="9" t="s">
        <v>42</v>
      </c>
    </row>
    <row r="987" spans="1:29">
      <c r="A987" s="11" t="s">
        <v>1702</v>
      </c>
      <c r="B987" s="2">
        <v>45949</v>
      </c>
      <c r="C987" s="1">
        <v>2025</v>
      </c>
      <c r="D987" s="1" t="s">
        <v>1601</v>
      </c>
      <c r="E987" s="1" t="s">
        <v>1602</v>
      </c>
      <c r="F987" s="1" t="s">
        <v>126</v>
      </c>
      <c r="G987" s="1" t="s">
        <v>1066</v>
      </c>
      <c r="H987" s="1" t="s">
        <v>33</v>
      </c>
      <c r="I987" s="1" t="s">
        <v>264</v>
      </c>
      <c r="J987" s="1" t="s">
        <v>265</v>
      </c>
      <c r="K987" s="1" t="s">
        <v>78</v>
      </c>
      <c r="L987" s="1" t="s">
        <v>112</v>
      </c>
      <c r="M987" s="1" t="s">
        <v>198</v>
      </c>
      <c r="N987" s="1">
        <v>1</v>
      </c>
      <c r="O987" s="1">
        <v>11030</v>
      </c>
      <c r="P987" s="1">
        <f t="shared" si="90"/>
        <v>11030</v>
      </c>
      <c r="Q987" s="1">
        <v>25</v>
      </c>
      <c r="R987" s="1">
        <f t="shared" si="91"/>
        <v>2757.5</v>
      </c>
      <c r="S987" s="1">
        <f t="shared" si="92"/>
        <v>8272.5</v>
      </c>
      <c r="T987" s="1">
        <v>0.57999999999999996</v>
      </c>
      <c r="U987" s="1">
        <f t="shared" si="93"/>
        <v>4798.0499999999993</v>
      </c>
      <c r="V987" s="1">
        <f t="shared" si="94"/>
        <v>3474.4500000000007</v>
      </c>
      <c r="W987" s="4">
        <f t="shared" si="95"/>
        <v>0.4200000000000001</v>
      </c>
      <c r="X987" s="1" t="s">
        <v>147</v>
      </c>
      <c r="Y987" s="1" t="s">
        <v>81</v>
      </c>
      <c r="Z987" s="1" t="s">
        <v>41</v>
      </c>
      <c r="AA987" s="2">
        <v>45954</v>
      </c>
      <c r="AB987" s="1">
        <v>5</v>
      </c>
      <c r="AC987" s="9" t="s">
        <v>42</v>
      </c>
    </row>
    <row r="988" spans="1:29">
      <c r="A988" s="11" t="s">
        <v>1703</v>
      </c>
      <c r="B988" s="2">
        <v>45949</v>
      </c>
      <c r="C988" s="1">
        <v>2025</v>
      </c>
      <c r="D988" s="1" t="s">
        <v>1601</v>
      </c>
      <c r="E988" s="1" t="s">
        <v>1602</v>
      </c>
      <c r="F988" s="1" t="s">
        <v>126</v>
      </c>
      <c r="G988" s="1" t="s">
        <v>834</v>
      </c>
      <c r="H988" s="1" t="s">
        <v>33</v>
      </c>
      <c r="I988" s="1" t="s">
        <v>509</v>
      </c>
      <c r="J988" s="1" t="s">
        <v>220</v>
      </c>
      <c r="K988" s="1" t="s">
        <v>118</v>
      </c>
      <c r="L988" s="1" t="s">
        <v>96</v>
      </c>
      <c r="M988" s="1" t="s">
        <v>97</v>
      </c>
      <c r="N988" s="1">
        <v>2</v>
      </c>
      <c r="O988" s="1">
        <v>190</v>
      </c>
      <c r="P988" s="1">
        <f t="shared" si="90"/>
        <v>380</v>
      </c>
      <c r="Q988" s="1">
        <v>0</v>
      </c>
      <c r="R988" s="1">
        <f t="shared" si="91"/>
        <v>0</v>
      </c>
      <c r="S988" s="1">
        <f t="shared" si="92"/>
        <v>380</v>
      </c>
      <c r="T988" s="1">
        <v>0.62</v>
      </c>
      <c r="U988" s="1">
        <f t="shared" si="93"/>
        <v>235.6</v>
      </c>
      <c r="V988" s="1">
        <f t="shared" si="94"/>
        <v>144.4</v>
      </c>
      <c r="W988" s="4">
        <f t="shared" si="95"/>
        <v>0.38</v>
      </c>
      <c r="X988" s="1" t="s">
        <v>56</v>
      </c>
      <c r="Y988" s="1" t="s">
        <v>81</v>
      </c>
      <c r="Z988" s="1" t="s">
        <v>66</v>
      </c>
      <c r="AA988" s="1"/>
      <c r="AB988" s="1"/>
      <c r="AC988" s="9" t="s">
        <v>42</v>
      </c>
    </row>
    <row r="989" spans="1:29">
      <c r="A989" s="11" t="s">
        <v>1704</v>
      </c>
      <c r="B989" s="2">
        <v>45949</v>
      </c>
      <c r="C989" s="1">
        <v>2025</v>
      </c>
      <c r="D989" s="1" t="s">
        <v>1601</v>
      </c>
      <c r="E989" s="1" t="s">
        <v>1602</v>
      </c>
      <c r="F989" s="1" t="s">
        <v>126</v>
      </c>
      <c r="G989" s="1" t="s">
        <v>1705</v>
      </c>
      <c r="H989" s="1" t="s">
        <v>33</v>
      </c>
      <c r="I989" s="1" t="s">
        <v>575</v>
      </c>
      <c r="J989" s="1" t="s">
        <v>316</v>
      </c>
      <c r="K989" s="1" t="s">
        <v>62</v>
      </c>
      <c r="L989" s="1" t="s">
        <v>63</v>
      </c>
      <c r="M989" s="1" t="s">
        <v>362</v>
      </c>
      <c r="N989" s="1">
        <v>2</v>
      </c>
      <c r="O989" s="1">
        <v>290</v>
      </c>
      <c r="P989" s="1">
        <f t="shared" si="90"/>
        <v>580</v>
      </c>
      <c r="Q989" s="1">
        <v>0</v>
      </c>
      <c r="R989" s="1">
        <f t="shared" si="91"/>
        <v>0</v>
      </c>
      <c r="S989" s="1">
        <f t="shared" si="92"/>
        <v>580</v>
      </c>
      <c r="T989" s="1">
        <v>0.35</v>
      </c>
      <c r="U989" s="1">
        <f t="shared" si="93"/>
        <v>203</v>
      </c>
      <c r="V989" s="1">
        <f t="shared" si="94"/>
        <v>377</v>
      </c>
      <c r="W989" s="4">
        <f t="shared" si="95"/>
        <v>0.65</v>
      </c>
      <c r="X989" s="1" t="s">
        <v>50</v>
      </c>
      <c r="Y989" s="1" t="s">
        <v>81</v>
      </c>
      <c r="Z989" s="1" t="s">
        <v>41</v>
      </c>
      <c r="AA989" s="2">
        <v>45955</v>
      </c>
      <c r="AB989" s="1">
        <v>4</v>
      </c>
      <c r="AC989" s="9" t="s">
        <v>42</v>
      </c>
    </row>
    <row r="990" spans="1:29">
      <c r="A990" s="11" t="s">
        <v>1706</v>
      </c>
      <c r="B990" s="2">
        <v>45949</v>
      </c>
      <c r="C990" s="1">
        <v>2025</v>
      </c>
      <c r="D990" s="1" t="s">
        <v>1601</v>
      </c>
      <c r="E990" s="1" t="s">
        <v>1602</v>
      </c>
      <c r="F990" s="1" t="s">
        <v>126</v>
      </c>
      <c r="G990" s="1" t="s">
        <v>1221</v>
      </c>
      <c r="H990" s="1" t="s">
        <v>33</v>
      </c>
      <c r="I990" s="1" t="s">
        <v>219</v>
      </c>
      <c r="J990" s="1" t="s">
        <v>220</v>
      </c>
      <c r="K990" s="1" t="s">
        <v>118</v>
      </c>
      <c r="L990" s="1" t="s">
        <v>96</v>
      </c>
      <c r="M990" s="1" t="s">
        <v>195</v>
      </c>
      <c r="N990" s="1">
        <v>5</v>
      </c>
      <c r="O990" s="1">
        <v>120</v>
      </c>
      <c r="P990" s="1">
        <f t="shared" si="90"/>
        <v>600</v>
      </c>
      <c r="Q990" s="1">
        <v>5</v>
      </c>
      <c r="R990" s="1">
        <f t="shared" si="91"/>
        <v>30</v>
      </c>
      <c r="S990" s="1">
        <f t="shared" si="92"/>
        <v>570</v>
      </c>
      <c r="T990" s="1">
        <v>0.62</v>
      </c>
      <c r="U990" s="1">
        <f t="shared" si="93"/>
        <v>353.4</v>
      </c>
      <c r="V990" s="1">
        <f t="shared" si="94"/>
        <v>216.60000000000002</v>
      </c>
      <c r="W990" s="4">
        <f t="shared" si="95"/>
        <v>0.38000000000000006</v>
      </c>
      <c r="X990" s="1" t="s">
        <v>56</v>
      </c>
      <c r="Y990" s="1" t="s">
        <v>72</v>
      </c>
      <c r="Z990" s="1" t="s">
        <v>41</v>
      </c>
      <c r="AA990" s="2">
        <v>45950</v>
      </c>
      <c r="AB990" s="1">
        <v>3</v>
      </c>
      <c r="AC990" s="9" t="s">
        <v>42</v>
      </c>
    </row>
    <row r="991" spans="1:29">
      <c r="A991" s="11" t="s">
        <v>1707</v>
      </c>
      <c r="B991" s="2">
        <v>45950</v>
      </c>
      <c r="C991" s="1">
        <v>2025</v>
      </c>
      <c r="D991" s="1" t="s">
        <v>1601</v>
      </c>
      <c r="E991" s="1" t="s">
        <v>1602</v>
      </c>
      <c r="F991" s="1" t="s">
        <v>142</v>
      </c>
      <c r="G991" s="1" t="s">
        <v>1708</v>
      </c>
      <c r="H991" s="1" t="s">
        <v>89</v>
      </c>
      <c r="I991" s="1" t="s">
        <v>174</v>
      </c>
      <c r="J991" s="1" t="s">
        <v>108</v>
      </c>
      <c r="K991" s="1" t="s">
        <v>62</v>
      </c>
      <c r="L991" s="1" t="s">
        <v>79</v>
      </c>
      <c r="M991" s="1" t="s">
        <v>310</v>
      </c>
      <c r="N991" s="1">
        <v>1</v>
      </c>
      <c r="O991" s="1">
        <v>3320</v>
      </c>
      <c r="P991" s="1">
        <f t="shared" si="90"/>
        <v>3320</v>
      </c>
      <c r="Q991" s="1">
        <v>20</v>
      </c>
      <c r="R991" s="1">
        <f t="shared" si="91"/>
        <v>664</v>
      </c>
      <c r="S991" s="1">
        <f t="shared" si="92"/>
        <v>2656</v>
      </c>
      <c r="T991" s="1">
        <v>0.45</v>
      </c>
      <c r="U991" s="1">
        <f t="shared" si="93"/>
        <v>1195.2</v>
      </c>
      <c r="V991" s="1">
        <f t="shared" si="94"/>
        <v>1460.8</v>
      </c>
      <c r="W991" s="4">
        <f t="shared" si="95"/>
        <v>0.54999999999999993</v>
      </c>
      <c r="X991" s="1" t="s">
        <v>50</v>
      </c>
      <c r="Y991" s="1" t="s">
        <v>72</v>
      </c>
      <c r="Z991" s="1" t="s">
        <v>120</v>
      </c>
      <c r="AA991" s="1"/>
      <c r="AB991" s="1"/>
      <c r="AC991" s="9" t="s">
        <v>42</v>
      </c>
    </row>
    <row r="992" spans="1:29">
      <c r="A992" s="11" t="s">
        <v>1709</v>
      </c>
      <c r="B992" s="2">
        <v>45951</v>
      </c>
      <c r="C992" s="1">
        <v>2025</v>
      </c>
      <c r="D992" s="1" t="s">
        <v>1601</v>
      </c>
      <c r="E992" s="1" t="s">
        <v>1602</v>
      </c>
      <c r="F992" s="1" t="s">
        <v>167</v>
      </c>
      <c r="G992" s="1" t="s">
        <v>1710</v>
      </c>
      <c r="H992" s="1" t="s">
        <v>33</v>
      </c>
      <c r="I992" s="1" t="s">
        <v>591</v>
      </c>
      <c r="J992" s="1" t="s">
        <v>190</v>
      </c>
      <c r="K992" s="1" t="s">
        <v>48</v>
      </c>
      <c r="L992" s="1" t="s">
        <v>85</v>
      </c>
      <c r="M992" s="1" t="s">
        <v>140</v>
      </c>
      <c r="N992" s="1">
        <v>1</v>
      </c>
      <c r="O992" s="1">
        <v>5860</v>
      </c>
      <c r="P992" s="1">
        <f t="shared" si="90"/>
        <v>5860</v>
      </c>
      <c r="Q992" s="1">
        <v>0</v>
      </c>
      <c r="R992" s="1">
        <f t="shared" si="91"/>
        <v>0</v>
      </c>
      <c r="S992" s="1">
        <f t="shared" si="92"/>
        <v>5860</v>
      </c>
      <c r="T992" s="1">
        <v>0.5</v>
      </c>
      <c r="U992" s="1">
        <f t="shared" si="93"/>
        <v>2930</v>
      </c>
      <c r="V992" s="1">
        <f t="shared" si="94"/>
        <v>2930</v>
      </c>
      <c r="W992" s="4">
        <f t="shared" si="95"/>
        <v>0.5</v>
      </c>
      <c r="X992" s="1" t="s">
        <v>39</v>
      </c>
      <c r="Y992" s="1" t="s">
        <v>40</v>
      </c>
      <c r="Z992" s="1" t="s">
        <v>120</v>
      </c>
      <c r="AA992" s="1"/>
      <c r="AB992" s="1"/>
      <c r="AC992" s="9" t="s">
        <v>42</v>
      </c>
    </row>
    <row r="993" spans="1:29">
      <c r="A993" s="11" t="s">
        <v>1711</v>
      </c>
      <c r="B993" s="2">
        <v>45951</v>
      </c>
      <c r="C993" s="1">
        <v>2025</v>
      </c>
      <c r="D993" s="1" t="s">
        <v>1601</v>
      </c>
      <c r="E993" s="1" t="s">
        <v>1602</v>
      </c>
      <c r="F993" s="1" t="s">
        <v>167</v>
      </c>
      <c r="G993" s="1" t="s">
        <v>674</v>
      </c>
      <c r="H993" s="1" t="s">
        <v>89</v>
      </c>
      <c r="I993" s="1" t="s">
        <v>219</v>
      </c>
      <c r="J993" s="1" t="s">
        <v>220</v>
      </c>
      <c r="K993" s="1" t="s">
        <v>118</v>
      </c>
      <c r="L993" s="1" t="s">
        <v>79</v>
      </c>
      <c r="M993" s="1" t="s">
        <v>224</v>
      </c>
      <c r="N993" s="1">
        <v>3</v>
      </c>
      <c r="O993" s="1">
        <v>3090</v>
      </c>
      <c r="P993" s="1">
        <f t="shared" si="90"/>
        <v>9270</v>
      </c>
      <c r="Q993" s="1">
        <v>10</v>
      </c>
      <c r="R993" s="1">
        <f t="shared" si="91"/>
        <v>927</v>
      </c>
      <c r="S993" s="1">
        <f t="shared" si="92"/>
        <v>8343</v>
      </c>
      <c r="T993" s="1">
        <v>0.45</v>
      </c>
      <c r="U993" s="1">
        <f t="shared" si="93"/>
        <v>3754.35</v>
      </c>
      <c r="V993" s="1">
        <f t="shared" si="94"/>
        <v>4588.6499999999996</v>
      </c>
      <c r="W993" s="4">
        <f t="shared" si="95"/>
        <v>0.54999999999999993</v>
      </c>
      <c r="X993" s="1" t="s">
        <v>50</v>
      </c>
      <c r="Y993" s="1" t="s">
        <v>40</v>
      </c>
      <c r="Z993" s="1" t="s">
        <v>41</v>
      </c>
      <c r="AA993" s="2">
        <v>45952</v>
      </c>
      <c r="AB993" s="1">
        <v>4</v>
      </c>
      <c r="AC993" s="9" t="s">
        <v>42</v>
      </c>
    </row>
    <row r="994" spans="1:29">
      <c r="A994" s="11" t="s">
        <v>1712</v>
      </c>
      <c r="B994" s="2">
        <v>45951</v>
      </c>
      <c r="C994" s="1">
        <v>2025</v>
      </c>
      <c r="D994" s="1" t="s">
        <v>1601</v>
      </c>
      <c r="E994" s="1" t="s">
        <v>1602</v>
      </c>
      <c r="F994" s="1" t="s">
        <v>167</v>
      </c>
      <c r="G994" s="1" t="s">
        <v>1713</v>
      </c>
      <c r="H994" s="1" t="s">
        <v>89</v>
      </c>
      <c r="I994" s="1" t="s">
        <v>154</v>
      </c>
      <c r="J994" s="1" t="s">
        <v>155</v>
      </c>
      <c r="K994" s="1" t="s">
        <v>48</v>
      </c>
      <c r="L994" s="1" t="s">
        <v>112</v>
      </c>
      <c r="M994" s="1" t="s">
        <v>859</v>
      </c>
      <c r="N994" s="1">
        <v>5</v>
      </c>
      <c r="O994" s="1">
        <v>39240</v>
      </c>
      <c r="P994" s="1">
        <f t="shared" si="90"/>
        <v>196200</v>
      </c>
      <c r="Q994" s="1">
        <v>0</v>
      </c>
      <c r="R994" s="1">
        <f t="shared" si="91"/>
        <v>0</v>
      </c>
      <c r="S994" s="1">
        <f t="shared" si="92"/>
        <v>196200</v>
      </c>
      <c r="T994" s="1">
        <v>0.57999999999999996</v>
      </c>
      <c r="U994" s="1">
        <f t="shared" si="93"/>
        <v>113795.99999999999</v>
      </c>
      <c r="V994" s="1">
        <f t="shared" si="94"/>
        <v>82404.000000000015</v>
      </c>
      <c r="W994" s="4">
        <f t="shared" si="95"/>
        <v>0.4200000000000001</v>
      </c>
      <c r="X994" s="1" t="s">
        <v>56</v>
      </c>
      <c r="Y994" s="1" t="s">
        <v>81</v>
      </c>
      <c r="Z994" s="1" t="s">
        <v>41</v>
      </c>
      <c r="AA994" s="2">
        <v>45955</v>
      </c>
      <c r="AB994" s="1">
        <v>3</v>
      </c>
      <c r="AC994" s="9" t="s">
        <v>42</v>
      </c>
    </row>
    <row r="995" spans="1:29">
      <c r="A995" s="11" t="s">
        <v>1714</v>
      </c>
      <c r="B995" s="2">
        <v>45951</v>
      </c>
      <c r="C995" s="1">
        <v>2025</v>
      </c>
      <c r="D995" s="1" t="s">
        <v>1601</v>
      </c>
      <c r="E995" s="1" t="s">
        <v>1602</v>
      </c>
      <c r="F995" s="1" t="s">
        <v>167</v>
      </c>
      <c r="G995" s="1" t="s">
        <v>966</v>
      </c>
      <c r="H995" s="1" t="s">
        <v>33</v>
      </c>
      <c r="I995" s="1" t="s">
        <v>34</v>
      </c>
      <c r="J995" s="1" t="s">
        <v>35</v>
      </c>
      <c r="K995" s="1" t="s">
        <v>36</v>
      </c>
      <c r="L995" s="1" t="s">
        <v>150</v>
      </c>
      <c r="M995" s="1" t="s">
        <v>402</v>
      </c>
      <c r="N995" s="1">
        <v>1</v>
      </c>
      <c r="O995" s="1">
        <v>3880</v>
      </c>
      <c r="P995" s="1">
        <f t="shared" si="90"/>
        <v>3880</v>
      </c>
      <c r="Q995" s="1">
        <v>30</v>
      </c>
      <c r="R995" s="1">
        <f t="shared" si="91"/>
        <v>1164</v>
      </c>
      <c r="S995" s="1">
        <f t="shared" si="92"/>
        <v>2716</v>
      </c>
      <c r="T995" s="1">
        <v>0.52</v>
      </c>
      <c r="U995" s="1">
        <f t="shared" si="93"/>
        <v>1412.32</v>
      </c>
      <c r="V995" s="1">
        <f t="shared" si="94"/>
        <v>1303.68</v>
      </c>
      <c r="W995" s="4">
        <f t="shared" si="95"/>
        <v>0.48000000000000004</v>
      </c>
      <c r="X995" s="1" t="s">
        <v>65</v>
      </c>
      <c r="Y995" s="1" t="s">
        <v>81</v>
      </c>
      <c r="Z995" s="1" t="s">
        <v>51</v>
      </c>
      <c r="AA995" s="2">
        <v>45953</v>
      </c>
      <c r="AB995" s="1"/>
      <c r="AC995" s="9" t="s">
        <v>42</v>
      </c>
    </row>
    <row r="996" spans="1:29">
      <c r="A996" s="11" t="s">
        <v>1715</v>
      </c>
      <c r="B996" s="2">
        <v>45951</v>
      </c>
      <c r="C996" s="1">
        <v>2025</v>
      </c>
      <c r="D996" s="1" t="s">
        <v>1601</v>
      </c>
      <c r="E996" s="1" t="s">
        <v>1602</v>
      </c>
      <c r="F996" s="1" t="s">
        <v>167</v>
      </c>
      <c r="G996" s="1" t="s">
        <v>787</v>
      </c>
      <c r="H996" s="1" t="s">
        <v>89</v>
      </c>
      <c r="I996" s="1" t="s">
        <v>301</v>
      </c>
      <c r="J996" s="1" t="s">
        <v>129</v>
      </c>
      <c r="K996" s="1" t="s">
        <v>130</v>
      </c>
      <c r="L996" s="1" t="s">
        <v>179</v>
      </c>
      <c r="M996" s="1" t="s">
        <v>201</v>
      </c>
      <c r="N996" s="1">
        <v>4</v>
      </c>
      <c r="O996" s="1">
        <v>2040</v>
      </c>
      <c r="P996" s="1">
        <f t="shared" si="90"/>
        <v>8160</v>
      </c>
      <c r="Q996" s="1">
        <v>5</v>
      </c>
      <c r="R996" s="1">
        <f t="shared" si="91"/>
        <v>408</v>
      </c>
      <c r="S996" s="1">
        <f t="shared" si="92"/>
        <v>7752</v>
      </c>
      <c r="T996" s="1">
        <v>0.48</v>
      </c>
      <c r="U996" s="1">
        <f t="shared" si="93"/>
        <v>3720.96</v>
      </c>
      <c r="V996" s="1">
        <f t="shared" si="94"/>
        <v>4031.04</v>
      </c>
      <c r="W996" s="4">
        <f t="shared" si="95"/>
        <v>0.52</v>
      </c>
      <c r="X996" s="1" t="s">
        <v>65</v>
      </c>
      <c r="Y996" s="1" t="s">
        <v>40</v>
      </c>
      <c r="Z996" s="1" t="s">
        <v>51</v>
      </c>
      <c r="AA996" s="2">
        <v>45956</v>
      </c>
      <c r="AB996" s="1"/>
      <c r="AC996" s="9" t="s">
        <v>42</v>
      </c>
    </row>
    <row r="997" spans="1:29">
      <c r="A997" s="11" t="s">
        <v>1716</v>
      </c>
      <c r="B997" s="2">
        <v>45951</v>
      </c>
      <c r="C997" s="1">
        <v>2025</v>
      </c>
      <c r="D997" s="1" t="s">
        <v>1601</v>
      </c>
      <c r="E997" s="1" t="s">
        <v>1602</v>
      </c>
      <c r="F997" s="1" t="s">
        <v>167</v>
      </c>
      <c r="G997" s="1" t="s">
        <v>280</v>
      </c>
      <c r="H997" s="1" t="s">
        <v>89</v>
      </c>
      <c r="I997" s="1" t="s">
        <v>258</v>
      </c>
      <c r="J997" s="1" t="s">
        <v>117</v>
      </c>
      <c r="K997" s="1" t="s">
        <v>118</v>
      </c>
      <c r="L997" s="1" t="s">
        <v>37</v>
      </c>
      <c r="M997" s="1" t="s">
        <v>124</v>
      </c>
      <c r="N997" s="1">
        <v>4</v>
      </c>
      <c r="O997" s="1">
        <v>3420</v>
      </c>
      <c r="P997" s="1">
        <f t="shared" si="90"/>
        <v>13680</v>
      </c>
      <c r="Q997" s="1">
        <v>0</v>
      </c>
      <c r="R997" s="1">
        <f t="shared" si="91"/>
        <v>0</v>
      </c>
      <c r="S997" s="1">
        <f t="shared" si="92"/>
        <v>13680</v>
      </c>
      <c r="T997" s="1">
        <v>0.47</v>
      </c>
      <c r="U997" s="1">
        <f t="shared" si="93"/>
        <v>6429.5999999999995</v>
      </c>
      <c r="V997" s="1">
        <f t="shared" si="94"/>
        <v>7250.4000000000005</v>
      </c>
      <c r="W997" s="4">
        <f t="shared" si="95"/>
        <v>0.53</v>
      </c>
      <c r="X997" s="1" t="s">
        <v>39</v>
      </c>
      <c r="Y997" s="1" t="s">
        <v>40</v>
      </c>
      <c r="Z997" s="1" t="s">
        <v>51</v>
      </c>
      <c r="AA997" s="2">
        <v>45953</v>
      </c>
      <c r="AB997" s="1"/>
      <c r="AC997" s="9" t="s">
        <v>42</v>
      </c>
    </row>
    <row r="998" spans="1:29">
      <c r="A998" s="11" t="s">
        <v>1717</v>
      </c>
      <c r="B998" s="2">
        <v>45952</v>
      </c>
      <c r="C998" s="1">
        <v>2025</v>
      </c>
      <c r="D998" s="1" t="s">
        <v>1601</v>
      </c>
      <c r="E998" s="1" t="s">
        <v>1602</v>
      </c>
      <c r="F998" s="1" t="s">
        <v>31</v>
      </c>
      <c r="G998" s="1" t="s">
        <v>1718</v>
      </c>
      <c r="H998" s="1" t="s">
        <v>89</v>
      </c>
      <c r="I998" s="1" t="s">
        <v>163</v>
      </c>
      <c r="J998" s="1" t="s">
        <v>164</v>
      </c>
      <c r="K998" s="1" t="s">
        <v>130</v>
      </c>
      <c r="L998" s="1" t="s">
        <v>179</v>
      </c>
      <c r="M998" s="1" t="s">
        <v>356</v>
      </c>
      <c r="N998" s="1">
        <v>4</v>
      </c>
      <c r="O998" s="1">
        <v>7280</v>
      </c>
      <c r="P998" s="1">
        <f t="shared" si="90"/>
        <v>29120</v>
      </c>
      <c r="Q998" s="1">
        <v>20</v>
      </c>
      <c r="R998" s="1">
        <f t="shared" si="91"/>
        <v>5824</v>
      </c>
      <c r="S998" s="1">
        <f t="shared" si="92"/>
        <v>23296</v>
      </c>
      <c r="T998" s="1">
        <v>0.48</v>
      </c>
      <c r="U998" s="1">
        <f t="shared" si="93"/>
        <v>11182.08</v>
      </c>
      <c r="V998" s="1">
        <f t="shared" si="94"/>
        <v>12113.92</v>
      </c>
      <c r="W998" s="4">
        <f t="shared" si="95"/>
        <v>0.52</v>
      </c>
      <c r="X998" s="1" t="s">
        <v>147</v>
      </c>
      <c r="Y998" s="1" t="s">
        <v>40</v>
      </c>
      <c r="Z998" s="1" t="s">
        <v>120</v>
      </c>
      <c r="AA998" s="1"/>
      <c r="AB998" s="1"/>
      <c r="AC998" s="9" t="s">
        <v>42</v>
      </c>
    </row>
    <row r="999" spans="1:29">
      <c r="A999" s="11" t="s">
        <v>1719</v>
      </c>
      <c r="B999" s="2">
        <v>45952</v>
      </c>
      <c r="C999" s="1">
        <v>2025</v>
      </c>
      <c r="D999" s="1" t="s">
        <v>1601</v>
      </c>
      <c r="E999" s="1" t="s">
        <v>1602</v>
      </c>
      <c r="F999" s="1" t="s">
        <v>31</v>
      </c>
      <c r="G999" s="1" t="s">
        <v>894</v>
      </c>
      <c r="H999" s="1" t="s">
        <v>33</v>
      </c>
      <c r="I999" s="1" t="s">
        <v>34</v>
      </c>
      <c r="J999" s="1" t="s">
        <v>35</v>
      </c>
      <c r="K999" s="1" t="s">
        <v>36</v>
      </c>
      <c r="L999" s="1" t="s">
        <v>96</v>
      </c>
      <c r="M999" s="1" t="s">
        <v>259</v>
      </c>
      <c r="N999" s="1">
        <v>4</v>
      </c>
      <c r="O999" s="1">
        <v>280</v>
      </c>
      <c r="P999" s="1">
        <f t="shared" si="90"/>
        <v>1120</v>
      </c>
      <c r="Q999" s="1">
        <v>0</v>
      </c>
      <c r="R999" s="1">
        <f t="shared" si="91"/>
        <v>0</v>
      </c>
      <c r="S999" s="1">
        <f t="shared" si="92"/>
        <v>1120</v>
      </c>
      <c r="T999" s="1">
        <v>0.62</v>
      </c>
      <c r="U999" s="1">
        <f t="shared" si="93"/>
        <v>694.4</v>
      </c>
      <c r="V999" s="1">
        <f t="shared" si="94"/>
        <v>425.6</v>
      </c>
      <c r="W999" s="4">
        <f t="shared" si="95"/>
        <v>0.38</v>
      </c>
      <c r="X999" s="1" t="s">
        <v>104</v>
      </c>
      <c r="Y999" s="1" t="s">
        <v>72</v>
      </c>
      <c r="Z999" s="1" t="s">
        <v>41</v>
      </c>
      <c r="AA999" s="2">
        <v>45953</v>
      </c>
      <c r="AB999" s="1">
        <v>5</v>
      </c>
      <c r="AC999" s="9" t="s">
        <v>42</v>
      </c>
    </row>
    <row r="1000" spans="1:29">
      <c r="A1000" s="11" t="s">
        <v>1720</v>
      </c>
      <c r="B1000" s="2">
        <v>45953</v>
      </c>
      <c r="C1000" s="1">
        <v>2025</v>
      </c>
      <c r="D1000" s="1" t="s">
        <v>1601</v>
      </c>
      <c r="E1000" s="1" t="s">
        <v>1602</v>
      </c>
      <c r="F1000" s="1" t="s">
        <v>44</v>
      </c>
      <c r="G1000" s="1" t="s">
        <v>410</v>
      </c>
      <c r="H1000" s="1" t="s">
        <v>33</v>
      </c>
      <c r="I1000" s="1" t="s">
        <v>128</v>
      </c>
      <c r="J1000" s="1" t="s">
        <v>129</v>
      </c>
      <c r="K1000" s="1" t="s">
        <v>130</v>
      </c>
      <c r="L1000" s="1" t="s">
        <v>150</v>
      </c>
      <c r="M1000" s="1" t="s">
        <v>213</v>
      </c>
      <c r="N1000" s="1">
        <v>3</v>
      </c>
      <c r="O1000" s="1">
        <v>6320</v>
      </c>
      <c r="P1000" s="1">
        <f t="shared" si="90"/>
        <v>18960</v>
      </c>
      <c r="Q1000" s="1">
        <v>25</v>
      </c>
      <c r="R1000" s="1">
        <f t="shared" si="91"/>
        <v>4740</v>
      </c>
      <c r="S1000" s="1">
        <f t="shared" si="92"/>
        <v>14220</v>
      </c>
      <c r="T1000" s="1">
        <v>0.52</v>
      </c>
      <c r="U1000" s="1">
        <f t="shared" si="93"/>
        <v>7394.4000000000005</v>
      </c>
      <c r="V1000" s="1">
        <f t="shared" si="94"/>
        <v>6825.5999999999995</v>
      </c>
      <c r="W1000" s="4">
        <f t="shared" si="95"/>
        <v>0.48</v>
      </c>
      <c r="X1000" s="1" t="s">
        <v>92</v>
      </c>
      <c r="Y1000" s="1" t="s">
        <v>72</v>
      </c>
      <c r="Z1000" s="1" t="s">
        <v>22</v>
      </c>
      <c r="AA1000" s="1"/>
      <c r="AB1000" s="1"/>
      <c r="AC1000" s="9" t="s">
        <v>93</v>
      </c>
    </row>
    <row r="1001" spans="1:29">
      <c r="A1001" s="11" t="s">
        <v>1721</v>
      </c>
      <c r="B1001" s="2">
        <v>45953</v>
      </c>
      <c r="C1001" s="1">
        <v>2025</v>
      </c>
      <c r="D1001" s="1" t="s">
        <v>1601</v>
      </c>
      <c r="E1001" s="1" t="s">
        <v>1602</v>
      </c>
      <c r="F1001" s="1" t="s">
        <v>44</v>
      </c>
      <c r="G1001" s="1" t="s">
        <v>581</v>
      </c>
      <c r="H1001" s="1" t="s">
        <v>33</v>
      </c>
      <c r="I1001" s="1" t="s">
        <v>204</v>
      </c>
      <c r="J1001" s="1" t="s">
        <v>205</v>
      </c>
      <c r="K1001" s="1" t="s">
        <v>78</v>
      </c>
      <c r="L1001" s="1" t="s">
        <v>112</v>
      </c>
      <c r="M1001" s="1" t="s">
        <v>252</v>
      </c>
      <c r="N1001" s="1">
        <v>5</v>
      </c>
      <c r="O1001" s="1">
        <v>3340</v>
      </c>
      <c r="P1001" s="1">
        <f t="shared" si="90"/>
        <v>16700</v>
      </c>
      <c r="Q1001" s="1">
        <v>0</v>
      </c>
      <c r="R1001" s="1">
        <f t="shared" si="91"/>
        <v>0</v>
      </c>
      <c r="S1001" s="1">
        <f t="shared" si="92"/>
        <v>16700</v>
      </c>
      <c r="T1001" s="1">
        <v>0.57999999999999996</v>
      </c>
      <c r="U1001" s="1">
        <f t="shared" si="93"/>
        <v>9686</v>
      </c>
      <c r="V1001" s="1">
        <f t="shared" si="94"/>
        <v>7014</v>
      </c>
      <c r="W1001" s="4">
        <f t="shared" si="95"/>
        <v>0.42</v>
      </c>
      <c r="X1001" s="1" t="s">
        <v>104</v>
      </c>
      <c r="Y1001" s="1" t="s">
        <v>57</v>
      </c>
      <c r="Z1001" s="1" t="s">
        <v>22</v>
      </c>
      <c r="AA1001" s="1"/>
      <c r="AB1001" s="1"/>
      <c r="AC1001" s="9" t="s">
        <v>93</v>
      </c>
    </row>
    <row r="1002" spans="1:29">
      <c r="A1002" s="11" t="s">
        <v>1722</v>
      </c>
      <c r="B1002" s="2">
        <v>45954</v>
      </c>
      <c r="C1002" s="1">
        <v>2025</v>
      </c>
      <c r="D1002" s="1" t="s">
        <v>1601</v>
      </c>
      <c r="E1002" s="1" t="s">
        <v>1602</v>
      </c>
      <c r="F1002" s="1" t="s">
        <v>74</v>
      </c>
      <c r="G1002" s="1" t="s">
        <v>1723</v>
      </c>
      <c r="H1002" s="1" t="s">
        <v>89</v>
      </c>
      <c r="I1002" s="1" t="s">
        <v>1534</v>
      </c>
      <c r="J1002" s="1" t="s">
        <v>145</v>
      </c>
      <c r="K1002" s="1" t="s">
        <v>130</v>
      </c>
      <c r="L1002" s="1" t="s">
        <v>79</v>
      </c>
      <c r="M1002" s="1" t="s">
        <v>224</v>
      </c>
      <c r="N1002" s="1">
        <v>3</v>
      </c>
      <c r="O1002" s="1">
        <v>1830</v>
      </c>
      <c r="P1002" s="1">
        <f t="shared" si="90"/>
        <v>5490</v>
      </c>
      <c r="Q1002" s="1">
        <v>5</v>
      </c>
      <c r="R1002" s="1">
        <f t="shared" si="91"/>
        <v>274.5</v>
      </c>
      <c r="S1002" s="1">
        <f t="shared" si="92"/>
        <v>5215.5</v>
      </c>
      <c r="T1002" s="1">
        <v>0.45</v>
      </c>
      <c r="U1002" s="1">
        <f t="shared" si="93"/>
        <v>2346.9749999999999</v>
      </c>
      <c r="V1002" s="1">
        <f t="shared" si="94"/>
        <v>2868.5250000000001</v>
      </c>
      <c r="W1002" s="4">
        <f t="shared" si="95"/>
        <v>0.55000000000000004</v>
      </c>
      <c r="X1002" s="1" t="s">
        <v>39</v>
      </c>
      <c r="Y1002" s="1" t="s">
        <v>57</v>
      </c>
      <c r="Z1002" s="1" t="s">
        <v>41</v>
      </c>
      <c r="AA1002" s="2">
        <v>45957</v>
      </c>
      <c r="AB1002" s="1">
        <v>4</v>
      </c>
      <c r="AC1002" s="9" t="s">
        <v>42</v>
      </c>
    </row>
    <row r="1003" spans="1:29">
      <c r="A1003" s="11" t="s">
        <v>1724</v>
      </c>
      <c r="B1003" s="2">
        <v>45954</v>
      </c>
      <c r="C1003" s="1">
        <v>2025</v>
      </c>
      <c r="D1003" s="1" t="s">
        <v>1601</v>
      </c>
      <c r="E1003" s="1" t="s">
        <v>1602</v>
      </c>
      <c r="F1003" s="1" t="s">
        <v>74</v>
      </c>
      <c r="G1003" s="1" t="s">
        <v>849</v>
      </c>
      <c r="H1003" s="1" t="s">
        <v>89</v>
      </c>
      <c r="I1003" s="1" t="s">
        <v>242</v>
      </c>
      <c r="J1003" s="1" t="s">
        <v>164</v>
      </c>
      <c r="K1003" s="1" t="s">
        <v>130</v>
      </c>
      <c r="L1003" s="1" t="s">
        <v>37</v>
      </c>
      <c r="M1003" s="1" t="s">
        <v>49</v>
      </c>
      <c r="N1003" s="1">
        <v>2</v>
      </c>
      <c r="O1003" s="1">
        <v>2050</v>
      </c>
      <c r="P1003" s="1">
        <f t="shared" si="90"/>
        <v>4100</v>
      </c>
      <c r="Q1003" s="1">
        <v>0</v>
      </c>
      <c r="R1003" s="1">
        <f t="shared" si="91"/>
        <v>0</v>
      </c>
      <c r="S1003" s="1">
        <f t="shared" si="92"/>
        <v>4100</v>
      </c>
      <c r="T1003" s="1">
        <v>0.47</v>
      </c>
      <c r="U1003" s="1">
        <f t="shared" si="93"/>
        <v>1927</v>
      </c>
      <c r="V1003" s="1">
        <f t="shared" si="94"/>
        <v>2173</v>
      </c>
      <c r="W1003" s="4">
        <f t="shared" si="95"/>
        <v>0.53</v>
      </c>
      <c r="X1003" s="1" t="s">
        <v>147</v>
      </c>
      <c r="Y1003" s="1" t="s">
        <v>57</v>
      </c>
      <c r="Z1003" s="1" t="s">
        <v>41</v>
      </c>
      <c r="AA1003" s="2">
        <v>45958</v>
      </c>
      <c r="AB1003" s="1">
        <v>5</v>
      </c>
      <c r="AC1003" s="9" t="s">
        <v>42</v>
      </c>
    </row>
    <row r="1004" spans="1:29">
      <c r="A1004" s="11" t="s">
        <v>1725</v>
      </c>
      <c r="B1004" s="2">
        <v>45954</v>
      </c>
      <c r="C1004" s="1">
        <v>2025</v>
      </c>
      <c r="D1004" s="1" t="s">
        <v>1601</v>
      </c>
      <c r="E1004" s="1" t="s">
        <v>1602</v>
      </c>
      <c r="F1004" s="1" t="s">
        <v>74</v>
      </c>
      <c r="G1004" s="1" t="s">
        <v>233</v>
      </c>
      <c r="H1004" s="1" t="s">
        <v>89</v>
      </c>
      <c r="I1004" s="1" t="s">
        <v>90</v>
      </c>
      <c r="J1004" s="1" t="s">
        <v>61</v>
      </c>
      <c r="K1004" s="1" t="s">
        <v>62</v>
      </c>
      <c r="L1004" s="1" t="s">
        <v>179</v>
      </c>
      <c r="M1004" s="1" t="s">
        <v>247</v>
      </c>
      <c r="N1004" s="1">
        <v>1</v>
      </c>
      <c r="O1004" s="1">
        <v>3040</v>
      </c>
      <c r="P1004" s="1">
        <f t="shared" si="90"/>
        <v>3040</v>
      </c>
      <c r="Q1004" s="1">
        <v>0</v>
      </c>
      <c r="R1004" s="1">
        <f t="shared" si="91"/>
        <v>0</v>
      </c>
      <c r="S1004" s="1">
        <f t="shared" si="92"/>
        <v>3040</v>
      </c>
      <c r="T1004" s="1">
        <v>0.48</v>
      </c>
      <c r="U1004" s="1">
        <f t="shared" si="93"/>
        <v>1459.2</v>
      </c>
      <c r="V1004" s="1">
        <f t="shared" si="94"/>
        <v>1580.8</v>
      </c>
      <c r="W1004" s="4">
        <f t="shared" si="95"/>
        <v>0.52</v>
      </c>
      <c r="X1004" s="1" t="s">
        <v>147</v>
      </c>
      <c r="Y1004" s="1" t="s">
        <v>81</v>
      </c>
      <c r="Z1004" s="1" t="s">
        <v>41</v>
      </c>
      <c r="AA1004" s="2">
        <v>45961</v>
      </c>
      <c r="AB1004" s="1">
        <v>5</v>
      </c>
      <c r="AC1004" s="9" t="s">
        <v>42</v>
      </c>
    </row>
    <row r="1005" spans="1:29">
      <c r="A1005" s="11" t="s">
        <v>1726</v>
      </c>
      <c r="B1005" s="2">
        <v>45955</v>
      </c>
      <c r="C1005" s="1">
        <v>2025</v>
      </c>
      <c r="D1005" s="1" t="s">
        <v>1601</v>
      </c>
      <c r="E1005" s="1" t="s">
        <v>1602</v>
      </c>
      <c r="F1005" s="1" t="s">
        <v>99</v>
      </c>
      <c r="G1005" s="1" t="s">
        <v>1727</v>
      </c>
      <c r="H1005" s="1" t="s">
        <v>89</v>
      </c>
      <c r="I1005" s="1" t="s">
        <v>134</v>
      </c>
      <c r="J1005" s="1" t="s">
        <v>135</v>
      </c>
      <c r="K1005" s="1" t="s">
        <v>36</v>
      </c>
      <c r="L1005" s="1" t="s">
        <v>63</v>
      </c>
      <c r="M1005" s="1" t="s">
        <v>160</v>
      </c>
      <c r="N1005" s="1">
        <v>5</v>
      </c>
      <c r="O1005" s="1">
        <v>940</v>
      </c>
      <c r="P1005" s="1">
        <f t="shared" si="90"/>
        <v>4700</v>
      </c>
      <c r="Q1005" s="1">
        <v>10</v>
      </c>
      <c r="R1005" s="1">
        <f t="shared" si="91"/>
        <v>470</v>
      </c>
      <c r="S1005" s="1">
        <f t="shared" si="92"/>
        <v>4230</v>
      </c>
      <c r="T1005" s="1">
        <v>0.35</v>
      </c>
      <c r="U1005" s="1">
        <f t="shared" si="93"/>
        <v>1480.5</v>
      </c>
      <c r="V1005" s="1">
        <f t="shared" si="94"/>
        <v>2749.5</v>
      </c>
      <c r="W1005" s="4">
        <f t="shared" si="95"/>
        <v>0.65</v>
      </c>
      <c r="X1005" s="1" t="s">
        <v>56</v>
      </c>
      <c r="Y1005" s="1" t="s">
        <v>40</v>
      </c>
      <c r="Z1005" s="1" t="s">
        <v>41</v>
      </c>
      <c r="AA1005" s="2">
        <v>45960</v>
      </c>
      <c r="AB1005" s="1">
        <v>4</v>
      </c>
      <c r="AC1005" s="9" t="s">
        <v>42</v>
      </c>
    </row>
    <row r="1006" spans="1:29">
      <c r="A1006" s="11" t="s">
        <v>1728</v>
      </c>
      <c r="B1006" s="2">
        <v>45956</v>
      </c>
      <c r="C1006" s="1">
        <v>2025</v>
      </c>
      <c r="D1006" s="1" t="s">
        <v>1601</v>
      </c>
      <c r="E1006" s="1" t="s">
        <v>1602</v>
      </c>
      <c r="F1006" s="1" t="s">
        <v>126</v>
      </c>
      <c r="G1006" s="1" t="s">
        <v>531</v>
      </c>
      <c r="H1006" s="1" t="s">
        <v>33</v>
      </c>
      <c r="I1006" s="1" t="s">
        <v>134</v>
      </c>
      <c r="J1006" s="1" t="s">
        <v>135</v>
      </c>
      <c r="K1006" s="1" t="s">
        <v>36</v>
      </c>
      <c r="L1006" s="1" t="s">
        <v>179</v>
      </c>
      <c r="M1006" s="1" t="s">
        <v>532</v>
      </c>
      <c r="N1006" s="1">
        <v>5</v>
      </c>
      <c r="O1006" s="1">
        <v>4240</v>
      </c>
      <c r="P1006" s="1">
        <f t="shared" si="90"/>
        <v>21200</v>
      </c>
      <c r="Q1006" s="1">
        <v>20</v>
      </c>
      <c r="R1006" s="1">
        <f t="shared" si="91"/>
        <v>4240</v>
      </c>
      <c r="S1006" s="1">
        <f t="shared" si="92"/>
        <v>16960</v>
      </c>
      <c r="T1006" s="1">
        <v>0.48</v>
      </c>
      <c r="U1006" s="1">
        <f t="shared" si="93"/>
        <v>8140.7999999999993</v>
      </c>
      <c r="V1006" s="1">
        <f t="shared" si="94"/>
        <v>8819.2000000000007</v>
      </c>
      <c r="W1006" s="4">
        <f t="shared" si="95"/>
        <v>0.52</v>
      </c>
      <c r="X1006" s="1" t="s">
        <v>104</v>
      </c>
      <c r="Y1006" s="1" t="s">
        <v>57</v>
      </c>
      <c r="Z1006" s="1" t="s">
        <v>51</v>
      </c>
      <c r="AA1006" s="2">
        <v>45961</v>
      </c>
      <c r="AB1006" s="1"/>
      <c r="AC1006" s="9" t="s">
        <v>42</v>
      </c>
    </row>
    <row r="1007" spans="1:29">
      <c r="A1007" s="11" t="s">
        <v>1729</v>
      </c>
      <c r="B1007" s="2">
        <v>45956</v>
      </c>
      <c r="C1007" s="1">
        <v>2025</v>
      </c>
      <c r="D1007" s="1" t="s">
        <v>1601</v>
      </c>
      <c r="E1007" s="1" t="s">
        <v>1602</v>
      </c>
      <c r="F1007" s="1" t="s">
        <v>126</v>
      </c>
      <c r="G1007" s="1" t="s">
        <v>1730</v>
      </c>
      <c r="H1007" s="1" t="s">
        <v>89</v>
      </c>
      <c r="I1007" s="1" t="s">
        <v>512</v>
      </c>
      <c r="J1007" s="1" t="s">
        <v>77</v>
      </c>
      <c r="K1007" s="1" t="s">
        <v>78</v>
      </c>
      <c r="L1007" s="1" t="s">
        <v>112</v>
      </c>
      <c r="M1007" s="1" t="s">
        <v>859</v>
      </c>
      <c r="N1007" s="1">
        <v>4</v>
      </c>
      <c r="O1007" s="1">
        <v>45730</v>
      </c>
      <c r="P1007" s="1">
        <f t="shared" si="90"/>
        <v>182920</v>
      </c>
      <c r="Q1007" s="1">
        <v>0</v>
      </c>
      <c r="R1007" s="1">
        <f t="shared" si="91"/>
        <v>0</v>
      </c>
      <c r="S1007" s="1">
        <f t="shared" si="92"/>
        <v>182920</v>
      </c>
      <c r="T1007" s="1">
        <v>0.57999999999999996</v>
      </c>
      <c r="U1007" s="1">
        <f t="shared" si="93"/>
        <v>106093.59999999999</v>
      </c>
      <c r="V1007" s="1">
        <f t="shared" si="94"/>
        <v>76826.400000000009</v>
      </c>
      <c r="W1007" s="4">
        <f t="shared" si="95"/>
        <v>0.42000000000000004</v>
      </c>
      <c r="X1007" s="1" t="s">
        <v>104</v>
      </c>
      <c r="Y1007" s="1" t="s">
        <v>40</v>
      </c>
      <c r="Z1007" s="1" t="s">
        <v>120</v>
      </c>
      <c r="AA1007" s="1"/>
      <c r="AB1007" s="1"/>
      <c r="AC1007" s="9" t="s">
        <v>42</v>
      </c>
    </row>
    <row r="1008" spans="1:29">
      <c r="A1008" s="11" t="s">
        <v>1731</v>
      </c>
      <c r="B1008" s="2">
        <v>45956</v>
      </c>
      <c r="C1008" s="1">
        <v>2025</v>
      </c>
      <c r="D1008" s="1" t="s">
        <v>1601</v>
      </c>
      <c r="E1008" s="1" t="s">
        <v>1602</v>
      </c>
      <c r="F1008" s="1" t="s">
        <v>126</v>
      </c>
      <c r="G1008" s="1" t="s">
        <v>176</v>
      </c>
      <c r="H1008" s="1" t="s">
        <v>33</v>
      </c>
      <c r="I1008" s="1" t="s">
        <v>177</v>
      </c>
      <c r="J1008" s="1" t="s">
        <v>178</v>
      </c>
      <c r="K1008" s="1" t="s">
        <v>48</v>
      </c>
      <c r="L1008" s="1" t="s">
        <v>96</v>
      </c>
      <c r="M1008" s="1" t="s">
        <v>436</v>
      </c>
      <c r="N1008" s="1">
        <v>3</v>
      </c>
      <c r="O1008" s="1">
        <v>230</v>
      </c>
      <c r="P1008" s="1">
        <f t="shared" si="90"/>
        <v>690</v>
      </c>
      <c r="Q1008" s="1">
        <v>0</v>
      </c>
      <c r="R1008" s="1">
        <f t="shared" si="91"/>
        <v>0</v>
      </c>
      <c r="S1008" s="1">
        <f t="shared" si="92"/>
        <v>690</v>
      </c>
      <c r="T1008" s="1">
        <v>0.62</v>
      </c>
      <c r="U1008" s="1">
        <f t="shared" si="93"/>
        <v>427.8</v>
      </c>
      <c r="V1008" s="1">
        <f t="shared" si="94"/>
        <v>262.2</v>
      </c>
      <c r="W1008" s="4">
        <f t="shared" si="95"/>
        <v>0.38</v>
      </c>
      <c r="X1008" s="1" t="s">
        <v>50</v>
      </c>
      <c r="Y1008" s="1" t="s">
        <v>72</v>
      </c>
      <c r="Z1008" s="1" t="s">
        <v>120</v>
      </c>
      <c r="AA1008" s="1"/>
      <c r="AB1008" s="1"/>
      <c r="AC1008" s="9" t="s">
        <v>42</v>
      </c>
    </row>
    <row r="1009" spans="1:29">
      <c r="A1009" s="11" t="s">
        <v>1732</v>
      </c>
      <c r="B1009" s="2">
        <v>45957</v>
      </c>
      <c r="C1009" s="1">
        <v>2025</v>
      </c>
      <c r="D1009" s="1" t="s">
        <v>1601</v>
      </c>
      <c r="E1009" s="1" t="s">
        <v>1602</v>
      </c>
      <c r="F1009" s="1" t="s">
        <v>142</v>
      </c>
      <c r="G1009" s="1" t="s">
        <v>1078</v>
      </c>
      <c r="H1009" s="1" t="s">
        <v>89</v>
      </c>
      <c r="I1009" s="1" t="s">
        <v>288</v>
      </c>
      <c r="J1009" s="1" t="s">
        <v>178</v>
      </c>
      <c r="K1009" s="1" t="s">
        <v>48</v>
      </c>
      <c r="L1009" s="1" t="s">
        <v>63</v>
      </c>
      <c r="M1009" s="1" t="s">
        <v>337</v>
      </c>
      <c r="N1009" s="1">
        <v>1</v>
      </c>
      <c r="O1009" s="1">
        <v>650</v>
      </c>
      <c r="P1009" s="1">
        <f t="shared" si="90"/>
        <v>650</v>
      </c>
      <c r="Q1009" s="1">
        <v>20</v>
      </c>
      <c r="R1009" s="1">
        <f t="shared" si="91"/>
        <v>130</v>
      </c>
      <c r="S1009" s="1">
        <f t="shared" si="92"/>
        <v>520</v>
      </c>
      <c r="T1009" s="1">
        <v>0.35</v>
      </c>
      <c r="U1009" s="1">
        <f t="shared" si="93"/>
        <v>182</v>
      </c>
      <c r="V1009" s="1">
        <f t="shared" si="94"/>
        <v>338</v>
      </c>
      <c r="W1009" s="4">
        <f t="shared" si="95"/>
        <v>0.65</v>
      </c>
      <c r="X1009" s="1" t="s">
        <v>92</v>
      </c>
      <c r="Y1009" s="1" t="s">
        <v>72</v>
      </c>
      <c r="Z1009" s="1" t="s">
        <v>51</v>
      </c>
      <c r="AA1009" s="2">
        <v>45959</v>
      </c>
      <c r="AB1009" s="1"/>
      <c r="AC1009" s="9" t="s">
        <v>42</v>
      </c>
    </row>
    <row r="1010" spans="1:29">
      <c r="A1010" s="11" t="s">
        <v>1733</v>
      </c>
      <c r="B1010" s="2">
        <v>45958</v>
      </c>
      <c r="C1010" s="1">
        <v>2025</v>
      </c>
      <c r="D1010" s="1" t="s">
        <v>1601</v>
      </c>
      <c r="E1010" s="1" t="s">
        <v>1602</v>
      </c>
      <c r="F1010" s="1" t="s">
        <v>167</v>
      </c>
      <c r="G1010" s="1" t="s">
        <v>280</v>
      </c>
      <c r="H1010" s="1" t="s">
        <v>89</v>
      </c>
      <c r="I1010" s="1" t="s">
        <v>258</v>
      </c>
      <c r="J1010" s="1" t="s">
        <v>117</v>
      </c>
      <c r="K1010" s="1" t="s">
        <v>118</v>
      </c>
      <c r="L1010" s="1" t="s">
        <v>63</v>
      </c>
      <c r="M1010" s="1" t="s">
        <v>452</v>
      </c>
      <c r="N1010" s="1">
        <v>5</v>
      </c>
      <c r="O1010" s="1">
        <v>330</v>
      </c>
      <c r="P1010" s="1">
        <f t="shared" si="90"/>
        <v>1650</v>
      </c>
      <c r="Q1010" s="1">
        <v>15</v>
      </c>
      <c r="R1010" s="1">
        <f t="shared" si="91"/>
        <v>247.5</v>
      </c>
      <c r="S1010" s="1">
        <f t="shared" si="92"/>
        <v>1402.5</v>
      </c>
      <c r="T1010" s="1">
        <v>0.35</v>
      </c>
      <c r="U1010" s="1">
        <f t="shared" si="93"/>
        <v>490.87499999999994</v>
      </c>
      <c r="V1010" s="1">
        <f t="shared" si="94"/>
        <v>911.625</v>
      </c>
      <c r="W1010" s="4">
        <f t="shared" si="95"/>
        <v>0.65</v>
      </c>
      <c r="X1010" s="1" t="s">
        <v>56</v>
      </c>
      <c r="Y1010" s="1" t="s">
        <v>57</v>
      </c>
      <c r="Z1010" s="1" t="s">
        <v>41</v>
      </c>
      <c r="AA1010" s="2">
        <v>45964</v>
      </c>
      <c r="AB1010" s="1">
        <v>4</v>
      </c>
      <c r="AC1010" s="9" t="s">
        <v>42</v>
      </c>
    </row>
    <row r="1011" spans="1:29">
      <c r="A1011" s="11" t="s">
        <v>1734</v>
      </c>
      <c r="B1011" s="2">
        <v>45958</v>
      </c>
      <c r="C1011" s="1">
        <v>2025</v>
      </c>
      <c r="D1011" s="1" t="s">
        <v>1601</v>
      </c>
      <c r="E1011" s="1" t="s">
        <v>1602</v>
      </c>
      <c r="F1011" s="1" t="s">
        <v>167</v>
      </c>
      <c r="G1011" s="1" t="s">
        <v>596</v>
      </c>
      <c r="H1011" s="1" t="s">
        <v>33</v>
      </c>
      <c r="I1011" s="1" t="s">
        <v>466</v>
      </c>
      <c r="J1011" s="1" t="s">
        <v>316</v>
      </c>
      <c r="K1011" s="1" t="s">
        <v>62</v>
      </c>
      <c r="L1011" s="1" t="s">
        <v>150</v>
      </c>
      <c r="M1011" s="1" t="s">
        <v>255</v>
      </c>
      <c r="N1011" s="1">
        <v>1</v>
      </c>
      <c r="O1011" s="1">
        <v>780</v>
      </c>
      <c r="P1011" s="1">
        <f t="shared" si="90"/>
        <v>780</v>
      </c>
      <c r="Q1011" s="1">
        <v>0</v>
      </c>
      <c r="R1011" s="1">
        <f t="shared" si="91"/>
        <v>0</v>
      </c>
      <c r="S1011" s="1">
        <f t="shared" si="92"/>
        <v>780</v>
      </c>
      <c r="T1011" s="1">
        <v>0.52</v>
      </c>
      <c r="U1011" s="1">
        <f t="shared" si="93"/>
        <v>405.6</v>
      </c>
      <c r="V1011" s="1">
        <f t="shared" si="94"/>
        <v>374.4</v>
      </c>
      <c r="W1011" s="4">
        <f t="shared" si="95"/>
        <v>0.48</v>
      </c>
      <c r="X1011" s="1" t="s">
        <v>147</v>
      </c>
      <c r="Y1011" s="1" t="s">
        <v>40</v>
      </c>
      <c r="Z1011" s="1" t="s">
        <v>51</v>
      </c>
      <c r="AA1011" s="2">
        <v>45963</v>
      </c>
      <c r="AB1011" s="1"/>
      <c r="AC1011" s="9" t="s">
        <v>42</v>
      </c>
    </row>
    <row r="1012" spans="1:29">
      <c r="A1012" s="11" t="s">
        <v>1735</v>
      </c>
      <c r="B1012" s="2">
        <v>45958</v>
      </c>
      <c r="C1012" s="1">
        <v>2025</v>
      </c>
      <c r="D1012" s="1" t="s">
        <v>1601</v>
      </c>
      <c r="E1012" s="1" t="s">
        <v>1602</v>
      </c>
      <c r="F1012" s="1" t="s">
        <v>167</v>
      </c>
      <c r="G1012" s="1" t="s">
        <v>1312</v>
      </c>
      <c r="H1012" s="1" t="s">
        <v>33</v>
      </c>
      <c r="I1012" s="1" t="s">
        <v>291</v>
      </c>
      <c r="J1012" s="1" t="s">
        <v>228</v>
      </c>
      <c r="K1012" s="1" t="s">
        <v>78</v>
      </c>
      <c r="L1012" s="1" t="s">
        <v>79</v>
      </c>
      <c r="M1012" s="1" t="s">
        <v>281</v>
      </c>
      <c r="N1012" s="1">
        <v>2</v>
      </c>
      <c r="O1012" s="1">
        <v>3430</v>
      </c>
      <c r="P1012" s="1">
        <f t="shared" si="90"/>
        <v>6860</v>
      </c>
      <c r="Q1012" s="1">
        <v>0</v>
      </c>
      <c r="R1012" s="1">
        <f t="shared" si="91"/>
        <v>0</v>
      </c>
      <c r="S1012" s="1">
        <f t="shared" si="92"/>
        <v>6860</v>
      </c>
      <c r="T1012" s="1">
        <v>0.45</v>
      </c>
      <c r="U1012" s="1">
        <f t="shared" si="93"/>
        <v>3087</v>
      </c>
      <c r="V1012" s="1">
        <f t="shared" si="94"/>
        <v>3773</v>
      </c>
      <c r="W1012" s="4">
        <f t="shared" si="95"/>
        <v>0.55000000000000004</v>
      </c>
      <c r="X1012" s="1" t="s">
        <v>50</v>
      </c>
      <c r="Y1012" s="1" t="s">
        <v>72</v>
      </c>
      <c r="Z1012" s="1" t="s">
        <v>41</v>
      </c>
      <c r="AA1012" s="2">
        <v>45959</v>
      </c>
      <c r="AB1012" s="1">
        <v>3</v>
      </c>
      <c r="AC1012" s="9" t="s">
        <v>42</v>
      </c>
    </row>
    <row r="1013" spans="1:29">
      <c r="A1013" s="11" t="s">
        <v>1736</v>
      </c>
      <c r="B1013" s="2">
        <v>45958</v>
      </c>
      <c r="C1013" s="1">
        <v>2025</v>
      </c>
      <c r="D1013" s="1" t="s">
        <v>1601</v>
      </c>
      <c r="E1013" s="1" t="s">
        <v>1602</v>
      </c>
      <c r="F1013" s="1" t="s">
        <v>167</v>
      </c>
      <c r="G1013" s="1" t="s">
        <v>672</v>
      </c>
      <c r="H1013" s="1" t="s">
        <v>89</v>
      </c>
      <c r="I1013" s="1" t="s">
        <v>169</v>
      </c>
      <c r="J1013" s="1" t="s">
        <v>170</v>
      </c>
      <c r="K1013" s="1" t="s">
        <v>130</v>
      </c>
      <c r="L1013" s="1" t="s">
        <v>63</v>
      </c>
      <c r="M1013" s="1" t="s">
        <v>160</v>
      </c>
      <c r="N1013" s="1">
        <v>1</v>
      </c>
      <c r="O1013" s="1">
        <v>1050</v>
      </c>
      <c r="P1013" s="1">
        <f t="shared" si="90"/>
        <v>1050</v>
      </c>
      <c r="Q1013" s="1">
        <v>25</v>
      </c>
      <c r="R1013" s="1">
        <f t="shared" si="91"/>
        <v>262.5</v>
      </c>
      <c r="S1013" s="1">
        <f t="shared" si="92"/>
        <v>787.5</v>
      </c>
      <c r="T1013" s="1">
        <v>0.35</v>
      </c>
      <c r="U1013" s="1">
        <f t="shared" si="93"/>
        <v>275.625</v>
      </c>
      <c r="V1013" s="1">
        <f t="shared" si="94"/>
        <v>511.875</v>
      </c>
      <c r="W1013" s="4">
        <f t="shared" si="95"/>
        <v>0.65</v>
      </c>
      <c r="X1013" s="1" t="s">
        <v>56</v>
      </c>
      <c r="Y1013" s="1" t="s">
        <v>72</v>
      </c>
      <c r="Z1013" s="1" t="s">
        <v>41</v>
      </c>
      <c r="AA1013" s="2">
        <v>45965</v>
      </c>
      <c r="AB1013" s="1">
        <v>3</v>
      </c>
      <c r="AC1013" s="9" t="s">
        <v>42</v>
      </c>
    </row>
    <row r="1014" spans="1:29">
      <c r="A1014" s="11" t="s">
        <v>1737</v>
      </c>
      <c r="B1014" s="2">
        <v>45958</v>
      </c>
      <c r="C1014" s="1">
        <v>2025</v>
      </c>
      <c r="D1014" s="1" t="s">
        <v>1601</v>
      </c>
      <c r="E1014" s="1" t="s">
        <v>1602</v>
      </c>
      <c r="F1014" s="1" t="s">
        <v>167</v>
      </c>
      <c r="G1014" s="1" t="s">
        <v>1738</v>
      </c>
      <c r="H1014" s="1" t="s">
        <v>33</v>
      </c>
      <c r="I1014" s="1" t="s">
        <v>509</v>
      </c>
      <c r="J1014" s="1" t="s">
        <v>220</v>
      </c>
      <c r="K1014" s="1" t="s">
        <v>118</v>
      </c>
      <c r="L1014" s="1" t="s">
        <v>96</v>
      </c>
      <c r="M1014" s="1" t="s">
        <v>504</v>
      </c>
      <c r="N1014" s="1">
        <v>2</v>
      </c>
      <c r="O1014" s="1">
        <v>610</v>
      </c>
      <c r="P1014" s="1">
        <f t="shared" si="90"/>
        <v>1220</v>
      </c>
      <c r="Q1014" s="1">
        <v>15</v>
      </c>
      <c r="R1014" s="1">
        <f t="shared" si="91"/>
        <v>183</v>
      </c>
      <c r="S1014" s="1">
        <f t="shared" si="92"/>
        <v>1037</v>
      </c>
      <c r="T1014" s="1">
        <v>0.62</v>
      </c>
      <c r="U1014" s="1">
        <f t="shared" si="93"/>
        <v>642.93999999999994</v>
      </c>
      <c r="V1014" s="1">
        <f t="shared" si="94"/>
        <v>394.06000000000006</v>
      </c>
      <c r="W1014" s="4">
        <f t="shared" si="95"/>
        <v>0.38000000000000006</v>
      </c>
      <c r="X1014" s="1" t="s">
        <v>50</v>
      </c>
      <c r="Y1014" s="1" t="s">
        <v>72</v>
      </c>
      <c r="Z1014" s="1" t="s">
        <v>22</v>
      </c>
      <c r="AA1014" s="1"/>
      <c r="AB1014" s="1"/>
      <c r="AC1014" s="9" t="s">
        <v>93</v>
      </c>
    </row>
    <row r="1015" spans="1:29">
      <c r="A1015" s="11" t="s">
        <v>1739</v>
      </c>
      <c r="B1015" s="2">
        <v>45958</v>
      </c>
      <c r="C1015" s="1">
        <v>2025</v>
      </c>
      <c r="D1015" s="1" t="s">
        <v>1601</v>
      </c>
      <c r="E1015" s="1" t="s">
        <v>1602</v>
      </c>
      <c r="F1015" s="1" t="s">
        <v>167</v>
      </c>
      <c r="G1015" s="1" t="s">
        <v>1740</v>
      </c>
      <c r="H1015" s="1" t="s">
        <v>33</v>
      </c>
      <c r="I1015" s="1" t="s">
        <v>371</v>
      </c>
      <c r="J1015" s="1" t="s">
        <v>265</v>
      </c>
      <c r="K1015" s="1" t="s">
        <v>78</v>
      </c>
      <c r="L1015" s="1" t="s">
        <v>85</v>
      </c>
      <c r="M1015" s="1" t="s">
        <v>86</v>
      </c>
      <c r="N1015" s="1">
        <v>3</v>
      </c>
      <c r="O1015" s="1">
        <v>1930</v>
      </c>
      <c r="P1015" s="1">
        <f t="shared" si="90"/>
        <v>5790</v>
      </c>
      <c r="Q1015" s="1">
        <v>5</v>
      </c>
      <c r="R1015" s="1">
        <f t="shared" si="91"/>
        <v>289.5</v>
      </c>
      <c r="S1015" s="1">
        <f t="shared" si="92"/>
        <v>5500.5</v>
      </c>
      <c r="T1015" s="1">
        <v>0.5</v>
      </c>
      <c r="U1015" s="1">
        <f t="shared" si="93"/>
        <v>2750.25</v>
      </c>
      <c r="V1015" s="1">
        <f t="shared" si="94"/>
        <v>2750.25</v>
      </c>
      <c r="W1015" s="4">
        <f t="shared" si="95"/>
        <v>0.5</v>
      </c>
      <c r="X1015" s="1" t="s">
        <v>104</v>
      </c>
      <c r="Y1015" s="1" t="s">
        <v>72</v>
      </c>
      <c r="Z1015" s="1" t="s">
        <v>120</v>
      </c>
      <c r="AA1015" s="1"/>
      <c r="AB1015" s="1"/>
      <c r="AC1015" s="9" t="s">
        <v>42</v>
      </c>
    </row>
    <row r="1016" spans="1:29">
      <c r="A1016" s="11" t="s">
        <v>1741</v>
      </c>
      <c r="B1016" s="2">
        <v>45959</v>
      </c>
      <c r="C1016" s="1">
        <v>2025</v>
      </c>
      <c r="D1016" s="1" t="s">
        <v>1601</v>
      </c>
      <c r="E1016" s="1" t="s">
        <v>1602</v>
      </c>
      <c r="F1016" s="1" t="s">
        <v>31</v>
      </c>
      <c r="G1016" s="1" t="s">
        <v>1052</v>
      </c>
      <c r="H1016" s="1" t="s">
        <v>89</v>
      </c>
      <c r="I1016" s="1" t="s">
        <v>355</v>
      </c>
      <c r="J1016" s="1" t="s">
        <v>135</v>
      </c>
      <c r="K1016" s="1" t="s">
        <v>36</v>
      </c>
      <c r="L1016" s="1" t="s">
        <v>37</v>
      </c>
      <c r="M1016" s="1" t="s">
        <v>103</v>
      </c>
      <c r="N1016" s="1">
        <v>3</v>
      </c>
      <c r="O1016" s="1">
        <v>3820</v>
      </c>
      <c r="P1016" s="1">
        <f t="shared" si="90"/>
        <v>11460</v>
      </c>
      <c r="Q1016" s="1">
        <v>0</v>
      </c>
      <c r="R1016" s="1">
        <f t="shared" si="91"/>
        <v>0</v>
      </c>
      <c r="S1016" s="1">
        <f t="shared" si="92"/>
        <v>11460</v>
      </c>
      <c r="T1016" s="1">
        <v>0.47</v>
      </c>
      <c r="U1016" s="1">
        <f t="shared" si="93"/>
        <v>5386.2</v>
      </c>
      <c r="V1016" s="1">
        <f t="shared" si="94"/>
        <v>6073.8</v>
      </c>
      <c r="W1016" s="4">
        <f t="shared" si="95"/>
        <v>0.53</v>
      </c>
      <c r="X1016" s="1" t="s">
        <v>56</v>
      </c>
      <c r="Y1016" s="1" t="s">
        <v>40</v>
      </c>
      <c r="Z1016" s="1" t="s">
        <v>41</v>
      </c>
      <c r="AA1016" s="2">
        <v>45962</v>
      </c>
      <c r="AB1016" s="1">
        <v>3</v>
      </c>
      <c r="AC1016" s="9" t="s">
        <v>42</v>
      </c>
    </row>
    <row r="1017" spans="1:29">
      <c r="A1017" s="11" t="s">
        <v>1742</v>
      </c>
      <c r="B1017" s="2">
        <v>45959</v>
      </c>
      <c r="C1017" s="1">
        <v>2025</v>
      </c>
      <c r="D1017" s="1" t="s">
        <v>1601</v>
      </c>
      <c r="E1017" s="1" t="s">
        <v>1602</v>
      </c>
      <c r="F1017" s="1" t="s">
        <v>31</v>
      </c>
      <c r="G1017" s="1" t="s">
        <v>493</v>
      </c>
      <c r="H1017" s="1" t="s">
        <v>33</v>
      </c>
      <c r="I1017" s="1" t="s">
        <v>101</v>
      </c>
      <c r="J1017" s="1" t="s">
        <v>102</v>
      </c>
      <c r="K1017" s="1" t="s">
        <v>36</v>
      </c>
      <c r="L1017" s="1" t="s">
        <v>37</v>
      </c>
      <c r="M1017" s="1" t="s">
        <v>49</v>
      </c>
      <c r="N1017" s="1">
        <v>4</v>
      </c>
      <c r="O1017" s="1">
        <v>6120</v>
      </c>
      <c r="P1017" s="1">
        <f t="shared" si="90"/>
        <v>24480</v>
      </c>
      <c r="Q1017" s="1">
        <v>25</v>
      </c>
      <c r="R1017" s="1">
        <f t="shared" si="91"/>
        <v>6120</v>
      </c>
      <c r="S1017" s="1">
        <f t="shared" si="92"/>
        <v>18360</v>
      </c>
      <c r="T1017" s="1">
        <v>0.47</v>
      </c>
      <c r="U1017" s="1">
        <f t="shared" si="93"/>
        <v>8629.1999999999989</v>
      </c>
      <c r="V1017" s="1">
        <f t="shared" si="94"/>
        <v>9730.8000000000011</v>
      </c>
      <c r="W1017" s="4">
        <f t="shared" si="95"/>
        <v>0.53</v>
      </c>
      <c r="X1017" s="1" t="s">
        <v>56</v>
      </c>
      <c r="Y1017" s="1" t="s">
        <v>40</v>
      </c>
      <c r="Z1017" s="1" t="s">
        <v>41</v>
      </c>
      <c r="AA1017" s="2">
        <v>45961</v>
      </c>
      <c r="AB1017" s="1">
        <v>3</v>
      </c>
      <c r="AC1017" s="9" t="s">
        <v>42</v>
      </c>
    </row>
    <row r="1018" spans="1:29">
      <c r="A1018" s="11" t="s">
        <v>1743</v>
      </c>
      <c r="B1018" s="2">
        <v>45959</v>
      </c>
      <c r="C1018" s="1">
        <v>2025</v>
      </c>
      <c r="D1018" s="1" t="s">
        <v>1601</v>
      </c>
      <c r="E1018" s="1" t="s">
        <v>1602</v>
      </c>
      <c r="F1018" s="1" t="s">
        <v>31</v>
      </c>
      <c r="G1018" s="1" t="s">
        <v>831</v>
      </c>
      <c r="H1018" s="1" t="s">
        <v>33</v>
      </c>
      <c r="I1018" s="1" t="s">
        <v>326</v>
      </c>
      <c r="J1018" s="1" t="s">
        <v>205</v>
      </c>
      <c r="K1018" s="1" t="s">
        <v>78</v>
      </c>
      <c r="L1018" s="1" t="s">
        <v>179</v>
      </c>
      <c r="M1018" s="1" t="s">
        <v>356</v>
      </c>
      <c r="N1018" s="1">
        <v>5</v>
      </c>
      <c r="O1018" s="1">
        <v>5510</v>
      </c>
      <c r="P1018" s="1">
        <f t="shared" si="90"/>
        <v>27550</v>
      </c>
      <c r="Q1018" s="1">
        <v>25</v>
      </c>
      <c r="R1018" s="1">
        <f t="shared" si="91"/>
        <v>6887.5</v>
      </c>
      <c r="S1018" s="1">
        <f t="shared" si="92"/>
        <v>20662.5</v>
      </c>
      <c r="T1018" s="1">
        <v>0.48</v>
      </c>
      <c r="U1018" s="1">
        <f t="shared" si="93"/>
        <v>9918</v>
      </c>
      <c r="V1018" s="1">
        <f t="shared" si="94"/>
        <v>10744.5</v>
      </c>
      <c r="W1018" s="4">
        <f t="shared" si="95"/>
        <v>0.52</v>
      </c>
      <c r="X1018" s="1" t="s">
        <v>56</v>
      </c>
      <c r="Y1018" s="1" t="s">
        <v>40</v>
      </c>
      <c r="Z1018" s="1" t="s">
        <v>41</v>
      </c>
      <c r="AA1018" s="2">
        <v>45964</v>
      </c>
      <c r="AB1018" s="1">
        <v>4</v>
      </c>
      <c r="AC1018" s="9" t="s">
        <v>42</v>
      </c>
    </row>
    <row r="1019" spans="1:29">
      <c r="A1019" s="11" t="s">
        <v>1744</v>
      </c>
      <c r="B1019" s="2">
        <v>45961</v>
      </c>
      <c r="C1019" s="1">
        <v>2025</v>
      </c>
      <c r="D1019" s="1" t="s">
        <v>1601</v>
      </c>
      <c r="E1019" s="1" t="s">
        <v>1602</v>
      </c>
      <c r="F1019" s="1" t="s">
        <v>74</v>
      </c>
      <c r="G1019" s="1" t="s">
        <v>1745</v>
      </c>
      <c r="H1019" s="1" t="s">
        <v>33</v>
      </c>
      <c r="I1019" s="1" t="s">
        <v>159</v>
      </c>
      <c r="J1019" s="1" t="s">
        <v>35</v>
      </c>
      <c r="K1019" s="1" t="s">
        <v>36</v>
      </c>
      <c r="L1019" s="1" t="s">
        <v>150</v>
      </c>
      <c r="M1019" s="1" t="s">
        <v>234</v>
      </c>
      <c r="N1019" s="1">
        <v>1</v>
      </c>
      <c r="O1019" s="1">
        <v>9510</v>
      </c>
      <c r="P1019" s="1">
        <f t="shared" si="90"/>
        <v>9510</v>
      </c>
      <c r="Q1019" s="1">
        <v>20</v>
      </c>
      <c r="R1019" s="1">
        <f t="shared" si="91"/>
        <v>1902</v>
      </c>
      <c r="S1019" s="1">
        <f t="shared" si="92"/>
        <v>7608</v>
      </c>
      <c r="T1019" s="1">
        <v>0.52</v>
      </c>
      <c r="U1019" s="1">
        <f t="shared" si="93"/>
        <v>3956.1600000000003</v>
      </c>
      <c r="V1019" s="1">
        <f t="shared" si="94"/>
        <v>3651.8399999999997</v>
      </c>
      <c r="W1019" s="4">
        <f t="shared" si="95"/>
        <v>0.48</v>
      </c>
      <c r="X1019" s="1" t="s">
        <v>92</v>
      </c>
      <c r="Y1019" s="1" t="s">
        <v>81</v>
      </c>
      <c r="Z1019" s="1" t="s">
        <v>41</v>
      </c>
      <c r="AA1019" s="2">
        <v>45965</v>
      </c>
      <c r="AB1019" s="1">
        <v>4</v>
      </c>
      <c r="AC1019" s="9" t="s">
        <v>42</v>
      </c>
    </row>
    <row r="1020" spans="1:29">
      <c r="A1020" s="11" t="s">
        <v>1746</v>
      </c>
      <c r="B1020" s="2">
        <v>45961</v>
      </c>
      <c r="C1020" s="1">
        <v>2025</v>
      </c>
      <c r="D1020" s="1" t="s">
        <v>1601</v>
      </c>
      <c r="E1020" s="1" t="s">
        <v>1602</v>
      </c>
      <c r="F1020" s="1" t="s">
        <v>74</v>
      </c>
      <c r="G1020" s="1" t="s">
        <v>1747</v>
      </c>
      <c r="H1020" s="1" t="s">
        <v>89</v>
      </c>
      <c r="I1020" s="1" t="s">
        <v>183</v>
      </c>
      <c r="J1020" s="1" t="s">
        <v>102</v>
      </c>
      <c r="K1020" s="1" t="s">
        <v>36</v>
      </c>
      <c r="L1020" s="1" t="s">
        <v>85</v>
      </c>
      <c r="M1020" s="1" t="s">
        <v>343</v>
      </c>
      <c r="N1020" s="1">
        <v>4</v>
      </c>
      <c r="O1020" s="1">
        <v>2790</v>
      </c>
      <c r="P1020" s="1">
        <f t="shared" si="90"/>
        <v>11160</v>
      </c>
      <c r="Q1020" s="1">
        <v>25</v>
      </c>
      <c r="R1020" s="1">
        <f t="shared" si="91"/>
        <v>2790</v>
      </c>
      <c r="S1020" s="1">
        <f t="shared" si="92"/>
        <v>8370</v>
      </c>
      <c r="T1020" s="1">
        <v>0.5</v>
      </c>
      <c r="U1020" s="1">
        <f t="shared" si="93"/>
        <v>4185</v>
      </c>
      <c r="V1020" s="1">
        <f t="shared" si="94"/>
        <v>4185</v>
      </c>
      <c r="W1020" s="4">
        <f t="shared" si="95"/>
        <v>0.5</v>
      </c>
      <c r="X1020" s="1" t="s">
        <v>92</v>
      </c>
      <c r="Y1020" s="1" t="s">
        <v>40</v>
      </c>
      <c r="Z1020" s="1" t="s">
        <v>41</v>
      </c>
      <c r="AA1020" s="2">
        <v>45967</v>
      </c>
      <c r="AB1020" s="1">
        <v>3</v>
      </c>
      <c r="AC1020" s="9" t="s">
        <v>42</v>
      </c>
    </row>
    <row r="1021" spans="1:29">
      <c r="A1021" s="11" t="s">
        <v>1748</v>
      </c>
      <c r="B1021" s="2">
        <v>45961</v>
      </c>
      <c r="C1021" s="1">
        <v>2025</v>
      </c>
      <c r="D1021" s="1" t="s">
        <v>1601</v>
      </c>
      <c r="E1021" s="1" t="s">
        <v>1602</v>
      </c>
      <c r="F1021" s="1" t="s">
        <v>74</v>
      </c>
      <c r="G1021" s="1" t="s">
        <v>1749</v>
      </c>
      <c r="H1021" s="1" t="s">
        <v>33</v>
      </c>
      <c r="I1021" s="1" t="s">
        <v>544</v>
      </c>
      <c r="J1021" s="1" t="s">
        <v>70</v>
      </c>
      <c r="K1021" s="1" t="s">
        <v>62</v>
      </c>
      <c r="L1021" s="1" t="s">
        <v>79</v>
      </c>
      <c r="M1021" s="1" t="s">
        <v>545</v>
      </c>
      <c r="N1021" s="1">
        <v>3</v>
      </c>
      <c r="O1021" s="1">
        <v>3310</v>
      </c>
      <c r="P1021" s="1">
        <f t="shared" si="90"/>
        <v>9930</v>
      </c>
      <c r="Q1021" s="1">
        <v>20</v>
      </c>
      <c r="R1021" s="1">
        <f t="shared" si="91"/>
        <v>1986</v>
      </c>
      <c r="S1021" s="1">
        <f t="shared" si="92"/>
        <v>7944</v>
      </c>
      <c r="T1021" s="1">
        <v>0.45</v>
      </c>
      <c r="U1021" s="1">
        <f t="shared" si="93"/>
        <v>3574.8</v>
      </c>
      <c r="V1021" s="1">
        <f t="shared" si="94"/>
        <v>4369.2</v>
      </c>
      <c r="W1021" s="4">
        <f t="shared" si="95"/>
        <v>0.54999999999999993</v>
      </c>
      <c r="X1021" s="1" t="s">
        <v>92</v>
      </c>
      <c r="Y1021" s="1" t="s">
        <v>81</v>
      </c>
      <c r="Z1021" s="1" t="s">
        <v>41</v>
      </c>
      <c r="AA1021" s="2">
        <v>45966</v>
      </c>
      <c r="AB1021" s="1">
        <v>4</v>
      </c>
      <c r="AC1021" s="9" t="s">
        <v>42</v>
      </c>
    </row>
    <row r="1022" spans="1:29">
      <c r="A1022" s="11" t="s">
        <v>1750</v>
      </c>
      <c r="B1022" s="2">
        <v>45961</v>
      </c>
      <c r="C1022" s="1">
        <v>2025</v>
      </c>
      <c r="D1022" s="1" t="s">
        <v>1601</v>
      </c>
      <c r="E1022" s="1" t="s">
        <v>1602</v>
      </c>
      <c r="F1022" s="1" t="s">
        <v>74</v>
      </c>
      <c r="G1022" s="1" t="s">
        <v>1373</v>
      </c>
      <c r="H1022" s="1" t="s">
        <v>33</v>
      </c>
      <c r="I1022" s="1" t="s">
        <v>258</v>
      </c>
      <c r="J1022" s="1" t="s">
        <v>117</v>
      </c>
      <c r="K1022" s="1" t="s">
        <v>118</v>
      </c>
      <c r="L1022" s="1" t="s">
        <v>37</v>
      </c>
      <c r="M1022" s="1" t="s">
        <v>540</v>
      </c>
      <c r="N1022" s="1">
        <v>1</v>
      </c>
      <c r="O1022" s="1">
        <v>1120</v>
      </c>
      <c r="P1022" s="1">
        <f t="shared" si="90"/>
        <v>1120</v>
      </c>
      <c r="Q1022" s="1">
        <v>0</v>
      </c>
      <c r="R1022" s="1">
        <f t="shared" si="91"/>
        <v>0</v>
      </c>
      <c r="S1022" s="1">
        <f t="shared" si="92"/>
        <v>1120</v>
      </c>
      <c r="T1022" s="1">
        <v>0.47</v>
      </c>
      <c r="U1022" s="1">
        <f t="shared" si="93"/>
        <v>526.4</v>
      </c>
      <c r="V1022" s="1">
        <f t="shared" si="94"/>
        <v>593.6</v>
      </c>
      <c r="W1022" s="4">
        <f t="shared" si="95"/>
        <v>0.53</v>
      </c>
      <c r="X1022" s="1" t="s">
        <v>147</v>
      </c>
      <c r="Y1022" s="1" t="s">
        <v>81</v>
      </c>
      <c r="Z1022" s="1" t="s">
        <v>41</v>
      </c>
      <c r="AA1022" s="2">
        <v>45963</v>
      </c>
      <c r="AB1022" s="1">
        <v>5</v>
      </c>
      <c r="AC1022" s="9" t="s">
        <v>42</v>
      </c>
    </row>
    <row r="1023" spans="1:29">
      <c r="A1023" s="11" t="s">
        <v>1751</v>
      </c>
      <c r="B1023" s="2">
        <v>45961</v>
      </c>
      <c r="C1023" s="1">
        <v>2025</v>
      </c>
      <c r="D1023" s="1" t="s">
        <v>1601</v>
      </c>
      <c r="E1023" s="1" t="s">
        <v>1602</v>
      </c>
      <c r="F1023" s="1" t="s">
        <v>74</v>
      </c>
      <c r="G1023" s="1" t="s">
        <v>818</v>
      </c>
      <c r="H1023" s="1" t="s">
        <v>89</v>
      </c>
      <c r="I1023" s="1" t="s">
        <v>219</v>
      </c>
      <c r="J1023" s="1" t="s">
        <v>220</v>
      </c>
      <c r="K1023" s="1" t="s">
        <v>118</v>
      </c>
      <c r="L1023" s="1" t="s">
        <v>150</v>
      </c>
      <c r="M1023" s="1" t="s">
        <v>386</v>
      </c>
      <c r="N1023" s="1">
        <v>5</v>
      </c>
      <c r="O1023" s="1">
        <v>8600</v>
      </c>
      <c r="P1023" s="1">
        <f t="shared" si="90"/>
        <v>43000</v>
      </c>
      <c r="Q1023" s="1">
        <v>25</v>
      </c>
      <c r="R1023" s="1">
        <f t="shared" si="91"/>
        <v>10750</v>
      </c>
      <c r="S1023" s="1">
        <f t="shared" si="92"/>
        <v>32250</v>
      </c>
      <c r="T1023" s="1">
        <v>0.52</v>
      </c>
      <c r="U1023" s="1">
        <f t="shared" si="93"/>
        <v>16770</v>
      </c>
      <c r="V1023" s="1">
        <f t="shared" si="94"/>
        <v>15480</v>
      </c>
      <c r="W1023" s="4">
        <f t="shared" si="95"/>
        <v>0.48</v>
      </c>
      <c r="X1023" s="1" t="s">
        <v>65</v>
      </c>
      <c r="Y1023" s="1" t="s">
        <v>81</v>
      </c>
      <c r="Z1023" s="1" t="s">
        <v>51</v>
      </c>
      <c r="AA1023" s="2">
        <v>45962</v>
      </c>
      <c r="AB1023" s="1"/>
      <c r="AC1023" s="9" t="s">
        <v>42</v>
      </c>
    </row>
    <row r="1024" spans="1:29">
      <c r="A1024" s="11" t="s">
        <v>1752</v>
      </c>
      <c r="B1024" s="2">
        <v>45962</v>
      </c>
      <c r="C1024" s="1">
        <v>2025</v>
      </c>
      <c r="D1024" s="1" t="s">
        <v>1753</v>
      </c>
      <c r="E1024" s="1" t="s">
        <v>1602</v>
      </c>
      <c r="F1024" s="1" t="s">
        <v>99</v>
      </c>
      <c r="G1024" s="1" t="s">
        <v>606</v>
      </c>
      <c r="H1024" s="1" t="s">
        <v>33</v>
      </c>
      <c r="I1024" s="1" t="s">
        <v>219</v>
      </c>
      <c r="J1024" s="1" t="s">
        <v>220</v>
      </c>
      <c r="K1024" s="1" t="s">
        <v>118</v>
      </c>
      <c r="L1024" s="1" t="s">
        <v>63</v>
      </c>
      <c r="M1024" s="1" t="s">
        <v>337</v>
      </c>
      <c r="N1024" s="1">
        <v>1</v>
      </c>
      <c r="O1024" s="1">
        <v>840</v>
      </c>
      <c r="P1024" s="1">
        <f t="shared" si="90"/>
        <v>840</v>
      </c>
      <c r="Q1024" s="1">
        <v>10</v>
      </c>
      <c r="R1024" s="1">
        <f t="shared" si="91"/>
        <v>84</v>
      </c>
      <c r="S1024" s="1">
        <f t="shared" si="92"/>
        <v>756</v>
      </c>
      <c r="T1024" s="1">
        <v>0.35</v>
      </c>
      <c r="U1024" s="1">
        <f t="shared" si="93"/>
        <v>264.59999999999997</v>
      </c>
      <c r="V1024" s="1">
        <f t="shared" si="94"/>
        <v>491.40000000000003</v>
      </c>
      <c r="W1024" s="4">
        <f t="shared" si="95"/>
        <v>0.65</v>
      </c>
      <c r="X1024" s="1" t="s">
        <v>39</v>
      </c>
      <c r="Y1024" s="1" t="s">
        <v>72</v>
      </c>
      <c r="Z1024" s="1" t="s">
        <v>120</v>
      </c>
      <c r="AA1024" s="1"/>
      <c r="AB1024" s="1"/>
      <c r="AC1024" s="9" t="s">
        <v>42</v>
      </c>
    </row>
    <row r="1025" spans="1:29">
      <c r="A1025" s="11" t="s">
        <v>1754</v>
      </c>
      <c r="B1025" s="2">
        <v>45962</v>
      </c>
      <c r="C1025" s="1">
        <v>2025</v>
      </c>
      <c r="D1025" s="1" t="s">
        <v>1753</v>
      </c>
      <c r="E1025" s="1" t="s">
        <v>1602</v>
      </c>
      <c r="F1025" s="1" t="s">
        <v>99</v>
      </c>
      <c r="G1025" s="1" t="s">
        <v>994</v>
      </c>
      <c r="H1025" s="1" t="s">
        <v>33</v>
      </c>
      <c r="I1025" s="1" t="s">
        <v>227</v>
      </c>
      <c r="J1025" s="1" t="s">
        <v>228</v>
      </c>
      <c r="K1025" s="1" t="s">
        <v>78</v>
      </c>
      <c r="L1025" s="1" t="s">
        <v>85</v>
      </c>
      <c r="M1025" s="1" t="s">
        <v>140</v>
      </c>
      <c r="N1025" s="1">
        <v>4</v>
      </c>
      <c r="O1025" s="1">
        <v>5280</v>
      </c>
      <c r="P1025" s="1">
        <f t="shared" si="90"/>
        <v>21120</v>
      </c>
      <c r="Q1025" s="1">
        <v>25</v>
      </c>
      <c r="R1025" s="1">
        <f t="shared" si="91"/>
        <v>5280</v>
      </c>
      <c r="S1025" s="1">
        <f t="shared" si="92"/>
        <v>15840</v>
      </c>
      <c r="T1025" s="1">
        <v>0.5</v>
      </c>
      <c r="U1025" s="1">
        <f t="shared" si="93"/>
        <v>7920</v>
      </c>
      <c r="V1025" s="1">
        <f t="shared" si="94"/>
        <v>7920</v>
      </c>
      <c r="W1025" s="4">
        <f t="shared" si="95"/>
        <v>0.5</v>
      </c>
      <c r="X1025" s="1" t="s">
        <v>39</v>
      </c>
      <c r="Y1025" s="1" t="s">
        <v>81</v>
      </c>
      <c r="Z1025" s="1" t="s">
        <v>120</v>
      </c>
      <c r="AA1025" s="1"/>
      <c r="AB1025" s="1"/>
      <c r="AC1025" s="9" t="s">
        <v>42</v>
      </c>
    </row>
    <row r="1026" spans="1:29">
      <c r="A1026" s="11" t="s">
        <v>1755</v>
      </c>
      <c r="B1026" s="2">
        <v>45962</v>
      </c>
      <c r="C1026" s="1">
        <v>2025</v>
      </c>
      <c r="D1026" s="1" t="s">
        <v>1753</v>
      </c>
      <c r="E1026" s="1" t="s">
        <v>1602</v>
      </c>
      <c r="F1026" s="1" t="s">
        <v>99</v>
      </c>
      <c r="G1026" s="1" t="s">
        <v>496</v>
      </c>
      <c r="H1026" s="1" t="s">
        <v>89</v>
      </c>
      <c r="I1026" s="1" t="s">
        <v>34</v>
      </c>
      <c r="J1026" s="1" t="s">
        <v>35</v>
      </c>
      <c r="K1026" s="1" t="s">
        <v>36</v>
      </c>
      <c r="L1026" s="1" t="s">
        <v>150</v>
      </c>
      <c r="M1026" s="1" t="s">
        <v>229</v>
      </c>
      <c r="N1026" s="1">
        <v>5</v>
      </c>
      <c r="O1026" s="1">
        <v>6240</v>
      </c>
      <c r="P1026" s="1">
        <f t="shared" si="90"/>
        <v>31200</v>
      </c>
      <c r="Q1026" s="1">
        <v>5</v>
      </c>
      <c r="R1026" s="1">
        <f t="shared" si="91"/>
        <v>1560</v>
      </c>
      <c r="S1026" s="1">
        <f t="shared" si="92"/>
        <v>29640</v>
      </c>
      <c r="T1026" s="1">
        <v>0.52</v>
      </c>
      <c r="U1026" s="1">
        <f t="shared" si="93"/>
        <v>15412.800000000001</v>
      </c>
      <c r="V1026" s="1">
        <f t="shared" si="94"/>
        <v>14227.199999999999</v>
      </c>
      <c r="W1026" s="4">
        <f t="shared" si="95"/>
        <v>0.48</v>
      </c>
      <c r="X1026" s="1" t="s">
        <v>39</v>
      </c>
      <c r="Y1026" s="1" t="s">
        <v>57</v>
      </c>
      <c r="Z1026" s="1" t="s">
        <v>51</v>
      </c>
      <c r="AA1026" s="2">
        <v>45968</v>
      </c>
      <c r="AB1026" s="1"/>
      <c r="AC1026" s="9" t="s">
        <v>42</v>
      </c>
    </row>
    <row r="1027" spans="1:29">
      <c r="A1027" s="11" t="s">
        <v>1756</v>
      </c>
      <c r="B1027" s="2">
        <v>45962</v>
      </c>
      <c r="C1027" s="1">
        <v>2025</v>
      </c>
      <c r="D1027" s="1" t="s">
        <v>1753</v>
      </c>
      <c r="E1027" s="1" t="s">
        <v>1602</v>
      </c>
      <c r="F1027" s="1" t="s">
        <v>99</v>
      </c>
      <c r="G1027" s="1" t="s">
        <v>789</v>
      </c>
      <c r="H1027" s="1" t="s">
        <v>33</v>
      </c>
      <c r="I1027" s="1" t="s">
        <v>544</v>
      </c>
      <c r="J1027" s="1" t="s">
        <v>70</v>
      </c>
      <c r="K1027" s="1" t="s">
        <v>62</v>
      </c>
      <c r="L1027" s="1" t="s">
        <v>37</v>
      </c>
      <c r="M1027" s="1" t="s">
        <v>540</v>
      </c>
      <c r="N1027" s="1">
        <v>2</v>
      </c>
      <c r="O1027" s="1">
        <v>3830</v>
      </c>
      <c r="P1027" s="1">
        <f t="shared" ref="P1027:P1090" si="96">PRODUCT(N1027,O1027)</f>
        <v>7660</v>
      </c>
      <c r="Q1027" s="1">
        <v>10</v>
      </c>
      <c r="R1027" s="1">
        <f t="shared" ref="R1027:R1090" si="97">P1027*(Q1027/100)</f>
        <v>766</v>
      </c>
      <c r="S1027" s="1">
        <f t="shared" ref="S1027:S1090" si="98">P1027-R1027</f>
        <v>6894</v>
      </c>
      <c r="T1027" s="1">
        <v>0.47</v>
      </c>
      <c r="U1027" s="1">
        <f t="shared" ref="U1027:U1090" si="99">S1027*T1027</f>
        <v>3240.18</v>
      </c>
      <c r="V1027" s="1">
        <f t="shared" ref="V1027:V1090" si="100">S1027-U1027</f>
        <v>3653.82</v>
      </c>
      <c r="W1027" s="4">
        <f t="shared" ref="W1027:W1090" si="101">(V1027/S1027)</f>
        <v>0.53</v>
      </c>
      <c r="X1027" s="1" t="s">
        <v>104</v>
      </c>
      <c r="Y1027" s="1" t="s">
        <v>40</v>
      </c>
      <c r="Z1027" s="1" t="s">
        <v>41</v>
      </c>
      <c r="AA1027" s="2">
        <v>45963</v>
      </c>
      <c r="AB1027" s="1">
        <v>4</v>
      </c>
      <c r="AC1027" s="9" t="s">
        <v>42</v>
      </c>
    </row>
    <row r="1028" spans="1:29">
      <c r="A1028" s="11" t="s">
        <v>1757</v>
      </c>
      <c r="B1028" s="2">
        <v>45963</v>
      </c>
      <c r="C1028" s="1">
        <v>2025</v>
      </c>
      <c r="D1028" s="1" t="s">
        <v>1753</v>
      </c>
      <c r="E1028" s="1" t="s">
        <v>1602</v>
      </c>
      <c r="F1028" s="1" t="s">
        <v>126</v>
      </c>
      <c r="G1028" s="1" t="s">
        <v>910</v>
      </c>
      <c r="H1028" s="1" t="s">
        <v>33</v>
      </c>
      <c r="I1028" s="1" t="s">
        <v>177</v>
      </c>
      <c r="J1028" s="1" t="s">
        <v>178</v>
      </c>
      <c r="K1028" s="1" t="s">
        <v>48</v>
      </c>
      <c r="L1028" s="1" t="s">
        <v>37</v>
      </c>
      <c r="M1028" s="1" t="s">
        <v>458</v>
      </c>
      <c r="N1028" s="1">
        <v>5</v>
      </c>
      <c r="O1028" s="1">
        <v>3510</v>
      </c>
      <c r="P1028" s="1">
        <f t="shared" si="96"/>
        <v>17550</v>
      </c>
      <c r="Q1028" s="1">
        <v>0</v>
      </c>
      <c r="R1028" s="1">
        <f t="shared" si="97"/>
        <v>0</v>
      </c>
      <c r="S1028" s="1">
        <f t="shared" si="98"/>
        <v>17550</v>
      </c>
      <c r="T1028" s="1">
        <v>0.47</v>
      </c>
      <c r="U1028" s="1">
        <f t="shared" si="99"/>
        <v>8248.5</v>
      </c>
      <c r="V1028" s="1">
        <f t="shared" si="100"/>
        <v>9301.5</v>
      </c>
      <c r="W1028" s="4">
        <f t="shared" si="101"/>
        <v>0.53</v>
      </c>
      <c r="X1028" s="1" t="s">
        <v>92</v>
      </c>
      <c r="Y1028" s="1" t="s">
        <v>72</v>
      </c>
      <c r="Z1028" s="1" t="s">
        <v>51</v>
      </c>
      <c r="AA1028" s="2">
        <v>45966</v>
      </c>
      <c r="AB1028" s="1"/>
      <c r="AC1028" s="9" t="s">
        <v>42</v>
      </c>
    </row>
    <row r="1029" spans="1:29">
      <c r="A1029" s="11" t="s">
        <v>1758</v>
      </c>
      <c r="B1029" s="2">
        <v>45963</v>
      </c>
      <c r="C1029" s="1">
        <v>2025</v>
      </c>
      <c r="D1029" s="1" t="s">
        <v>1753</v>
      </c>
      <c r="E1029" s="1" t="s">
        <v>1602</v>
      </c>
      <c r="F1029" s="1" t="s">
        <v>126</v>
      </c>
      <c r="G1029" s="1" t="s">
        <v>1697</v>
      </c>
      <c r="H1029" s="1" t="s">
        <v>33</v>
      </c>
      <c r="I1029" s="1" t="s">
        <v>575</v>
      </c>
      <c r="J1029" s="1" t="s">
        <v>316</v>
      </c>
      <c r="K1029" s="1" t="s">
        <v>62</v>
      </c>
      <c r="L1029" s="1" t="s">
        <v>96</v>
      </c>
      <c r="M1029" s="1" t="s">
        <v>481</v>
      </c>
      <c r="N1029" s="1">
        <v>3</v>
      </c>
      <c r="O1029" s="1">
        <v>460</v>
      </c>
      <c r="P1029" s="1">
        <f t="shared" si="96"/>
        <v>1380</v>
      </c>
      <c r="Q1029" s="1">
        <v>10</v>
      </c>
      <c r="R1029" s="1">
        <f t="shared" si="97"/>
        <v>138</v>
      </c>
      <c r="S1029" s="1">
        <f t="shared" si="98"/>
        <v>1242</v>
      </c>
      <c r="T1029" s="1">
        <v>0.62</v>
      </c>
      <c r="U1029" s="1">
        <f t="shared" si="99"/>
        <v>770.04</v>
      </c>
      <c r="V1029" s="1">
        <f t="shared" si="100"/>
        <v>471.96000000000004</v>
      </c>
      <c r="W1029" s="4">
        <f t="shared" si="101"/>
        <v>0.38</v>
      </c>
      <c r="X1029" s="1" t="s">
        <v>92</v>
      </c>
      <c r="Y1029" s="1" t="s">
        <v>72</v>
      </c>
      <c r="Z1029" s="1" t="s">
        <v>41</v>
      </c>
      <c r="AA1029" s="2">
        <v>45969</v>
      </c>
      <c r="AB1029" s="1">
        <v>3</v>
      </c>
      <c r="AC1029" s="9" t="s">
        <v>42</v>
      </c>
    </row>
    <row r="1030" spans="1:29">
      <c r="A1030" s="11" t="s">
        <v>1759</v>
      </c>
      <c r="B1030" s="2">
        <v>45964</v>
      </c>
      <c r="C1030" s="1">
        <v>2025</v>
      </c>
      <c r="D1030" s="1" t="s">
        <v>1753</v>
      </c>
      <c r="E1030" s="1" t="s">
        <v>1602</v>
      </c>
      <c r="F1030" s="1" t="s">
        <v>142</v>
      </c>
      <c r="G1030" s="1" t="s">
        <v>1760</v>
      </c>
      <c r="H1030" s="1" t="s">
        <v>33</v>
      </c>
      <c r="I1030" s="1" t="s">
        <v>154</v>
      </c>
      <c r="J1030" s="1" t="s">
        <v>155</v>
      </c>
      <c r="K1030" s="1" t="s">
        <v>48</v>
      </c>
      <c r="L1030" s="1" t="s">
        <v>96</v>
      </c>
      <c r="M1030" s="1" t="s">
        <v>481</v>
      </c>
      <c r="N1030" s="1">
        <v>5</v>
      </c>
      <c r="O1030" s="1">
        <v>510</v>
      </c>
      <c r="P1030" s="1">
        <f t="shared" si="96"/>
        <v>2550</v>
      </c>
      <c r="Q1030" s="1">
        <v>25</v>
      </c>
      <c r="R1030" s="1">
        <f t="shared" si="97"/>
        <v>637.5</v>
      </c>
      <c r="S1030" s="1">
        <f t="shared" si="98"/>
        <v>1912.5</v>
      </c>
      <c r="T1030" s="1">
        <v>0.62</v>
      </c>
      <c r="U1030" s="1">
        <f t="shared" si="99"/>
        <v>1185.75</v>
      </c>
      <c r="V1030" s="1">
        <f t="shared" si="100"/>
        <v>726.75</v>
      </c>
      <c r="W1030" s="4">
        <f t="shared" si="101"/>
        <v>0.38</v>
      </c>
      <c r="X1030" s="1" t="s">
        <v>65</v>
      </c>
      <c r="Y1030" s="1" t="s">
        <v>81</v>
      </c>
      <c r="Z1030" s="1" t="s">
        <v>120</v>
      </c>
      <c r="AA1030" s="1"/>
      <c r="AB1030" s="1"/>
      <c r="AC1030" s="9" t="s">
        <v>42</v>
      </c>
    </row>
    <row r="1031" spans="1:29">
      <c r="A1031" s="11" t="s">
        <v>1761</v>
      </c>
      <c r="B1031" s="2">
        <v>45964</v>
      </c>
      <c r="C1031" s="1">
        <v>2025</v>
      </c>
      <c r="D1031" s="1" t="s">
        <v>1753</v>
      </c>
      <c r="E1031" s="1" t="s">
        <v>1602</v>
      </c>
      <c r="F1031" s="1" t="s">
        <v>142</v>
      </c>
      <c r="G1031" s="1" t="s">
        <v>1202</v>
      </c>
      <c r="H1031" s="1" t="s">
        <v>33</v>
      </c>
      <c r="I1031" s="1" t="s">
        <v>509</v>
      </c>
      <c r="J1031" s="1" t="s">
        <v>220</v>
      </c>
      <c r="K1031" s="1" t="s">
        <v>118</v>
      </c>
      <c r="L1031" s="1" t="s">
        <v>79</v>
      </c>
      <c r="M1031" s="1" t="s">
        <v>184</v>
      </c>
      <c r="N1031" s="1">
        <v>5</v>
      </c>
      <c r="O1031" s="1">
        <v>4140</v>
      </c>
      <c r="P1031" s="1">
        <f t="shared" si="96"/>
        <v>20700</v>
      </c>
      <c r="Q1031" s="1">
        <v>15</v>
      </c>
      <c r="R1031" s="1">
        <f t="shared" si="97"/>
        <v>3105</v>
      </c>
      <c r="S1031" s="1">
        <f t="shared" si="98"/>
        <v>17595</v>
      </c>
      <c r="T1031" s="1">
        <v>0.45</v>
      </c>
      <c r="U1031" s="1">
        <f t="shared" si="99"/>
        <v>7917.75</v>
      </c>
      <c r="V1031" s="1">
        <f t="shared" si="100"/>
        <v>9677.25</v>
      </c>
      <c r="W1031" s="4">
        <f t="shared" si="101"/>
        <v>0.55000000000000004</v>
      </c>
      <c r="X1031" s="1" t="s">
        <v>50</v>
      </c>
      <c r="Y1031" s="1" t="s">
        <v>81</v>
      </c>
      <c r="Z1031" s="1" t="s">
        <v>41</v>
      </c>
      <c r="AA1031" s="2">
        <v>45970</v>
      </c>
      <c r="AB1031" s="1">
        <v>5</v>
      </c>
      <c r="AC1031" s="9" t="s">
        <v>42</v>
      </c>
    </row>
    <row r="1032" spans="1:29">
      <c r="A1032" s="11" t="s">
        <v>1762</v>
      </c>
      <c r="B1032" s="2">
        <v>45964</v>
      </c>
      <c r="C1032" s="1">
        <v>2025</v>
      </c>
      <c r="D1032" s="1" t="s">
        <v>1753</v>
      </c>
      <c r="E1032" s="1" t="s">
        <v>1602</v>
      </c>
      <c r="F1032" s="1" t="s">
        <v>142</v>
      </c>
      <c r="G1032" s="1" t="s">
        <v>1139</v>
      </c>
      <c r="H1032" s="1" t="s">
        <v>89</v>
      </c>
      <c r="I1032" s="1" t="s">
        <v>575</v>
      </c>
      <c r="J1032" s="1" t="s">
        <v>316</v>
      </c>
      <c r="K1032" s="1" t="s">
        <v>62</v>
      </c>
      <c r="L1032" s="1" t="s">
        <v>79</v>
      </c>
      <c r="M1032" s="1" t="s">
        <v>216</v>
      </c>
      <c r="N1032" s="1">
        <v>3</v>
      </c>
      <c r="O1032" s="1">
        <v>4140</v>
      </c>
      <c r="P1032" s="1">
        <f t="shared" si="96"/>
        <v>12420</v>
      </c>
      <c r="Q1032" s="1">
        <v>0</v>
      </c>
      <c r="R1032" s="1">
        <f t="shared" si="97"/>
        <v>0</v>
      </c>
      <c r="S1032" s="1">
        <f t="shared" si="98"/>
        <v>12420</v>
      </c>
      <c r="T1032" s="1">
        <v>0.45</v>
      </c>
      <c r="U1032" s="1">
        <f t="shared" si="99"/>
        <v>5589</v>
      </c>
      <c r="V1032" s="1">
        <f t="shared" si="100"/>
        <v>6831</v>
      </c>
      <c r="W1032" s="4">
        <f t="shared" si="101"/>
        <v>0.55000000000000004</v>
      </c>
      <c r="X1032" s="1" t="s">
        <v>147</v>
      </c>
      <c r="Y1032" s="1" t="s">
        <v>72</v>
      </c>
      <c r="Z1032" s="1" t="s">
        <v>41</v>
      </c>
      <c r="AA1032" s="2">
        <v>45965</v>
      </c>
      <c r="AB1032" s="1">
        <v>4</v>
      </c>
      <c r="AC1032" s="9" t="s">
        <v>42</v>
      </c>
    </row>
    <row r="1033" spans="1:29">
      <c r="A1033" s="11" t="s">
        <v>1763</v>
      </c>
      <c r="B1033" s="2">
        <v>45964</v>
      </c>
      <c r="C1033" s="1">
        <v>2025</v>
      </c>
      <c r="D1033" s="1" t="s">
        <v>1753</v>
      </c>
      <c r="E1033" s="1" t="s">
        <v>1602</v>
      </c>
      <c r="F1033" s="1" t="s">
        <v>142</v>
      </c>
      <c r="G1033" s="1" t="s">
        <v>1417</v>
      </c>
      <c r="H1033" s="1" t="s">
        <v>89</v>
      </c>
      <c r="I1033" s="1" t="s">
        <v>269</v>
      </c>
      <c r="J1033" s="1" t="s">
        <v>70</v>
      </c>
      <c r="K1033" s="1" t="s">
        <v>62</v>
      </c>
      <c r="L1033" s="1" t="s">
        <v>150</v>
      </c>
      <c r="M1033" s="1" t="s">
        <v>402</v>
      </c>
      <c r="N1033" s="1">
        <v>3</v>
      </c>
      <c r="O1033" s="1">
        <v>5120</v>
      </c>
      <c r="P1033" s="1">
        <f t="shared" si="96"/>
        <v>15360</v>
      </c>
      <c r="Q1033" s="1">
        <v>10</v>
      </c>
      <c r="R1033" s="1">
        <f t="shared" si="97"/>
        <v>1536</v>
      </c>
      <c r="S1033" s="1">
        <f t="shared" si="98"/>
        <v>13824</v>
      </c>
      <c r="T1033" s="1">
        <v>0.52</v>
      </c>
      <c r="U1033" s="1">
        <f t="shared" si="99"/>
        <v>7188.4800000000005</v>
      </c>
      <c r="V1033" s="1">
        <f t="shared" si="100"/>
        <v>6635.5199999999995</v>
      </c>
      <c r="W1033" s="4">
        <f t="shared" si="101"/>
        <v>0.48</v>
      </c>
      <c r="X1033" s="1" t="s">
        <v>39</v>
      </c>
      <c r="Y1033" s="1" t="s">
        <v>81</v>
      </c>
      <c r="Z1033" s="1" t="s">
        <v>41</v>
      </c>
      <c r="AA1033" s="2">
        <v>45967</v>
      </c>
      <c r="AB1033" s="1">
        <v>5</v>
      </c>
      <c r="AC1033" s="9" t="s">
        <v>42</v>
      </c>
    </row>
    <row r="1034" spans="1:29">
      <c r="A1034" s="11" t="s">
        <v>1764</v>
      </c>
      <c r="B1034" s="2">
        <v>45964</v>
      </c>
      <c r="C1034" s="1">
        <v>2025</v>
      </c>
      <c r="D1034" s="1" t="s">
        <v>1753</v>
      </c>
      <c r="E1034" s="1" t="s">
        <v>1602</v>
      </c>
      <c r="F1034" s="1" t="s">
        <v>142</v>
      </c>
      <c r="G1034" s="1" t="s">
        <v>1765</v>
      </c>
      <c r="H1034" s="1" t="s">
        <v>33</v>
      </c>
      <c r="I1034" s="1" t="s">
        <v>154</v>
      </c>
      <c r="J1034" s="1" t="s">
        <v>155</v>
      </c>
      <c r="K1034" s="1" t="s">
        <v>48</v>
      </c>
      <c r="L1034" s="1" t="s">
        <v>85</v>
      </c>
      <c r="M1034" s="1" t="s">
        <v>86</v>
      </c>
      <c r="N1034" s="1">
        <v>5</v>
      </c>
      <c r="O1034" s="1">
        <v>4500</v>
      </c>
      <c r="P1034" s="1">
        <f t="shared" si="96"/>
        <v>22500</v>
      </c>
      <c r="Q1034" s="1">
        <v>20</v>
      </c>
      <c r="R1034" s="1">
        <f t="shared" si="97"/>
        <v>4500</v>
      </c>
      <c r="S1034" s="1">
        <f t="shared" si="98"/>
        <v>18000</v>
      </c>
      <c r="T1034" s="1">
        <v>0.5</v>
      </c>
      <c r="U1034" s="1">
        <f t="shared" si="99"/>
        <v>9000</v>
      </c>
      <c r="V1034" s="1">
        <f t="shared" si="100"/>
        <v>9000</v>
      </c>
      <c r="W1034" s="4">
        <f t="shared" si="101"/>
        <v>0.5</v>
      </c>
      <c r="X1034" s="1" t="s">
        <v>39</v>
      </c>
      <c r="Y1034" s="1" t="s">
        <v>40</v>
      </c>
      <c r="Z1034" s="1" t="s">
        <v>41</v>
      </c>
      <c r="AA1034" s="2">
        <v>45971</v>
      </c>
      <c r="AB1034" s="1">
        <v>5</v>
      </c>
      <c r="AC1034" s="9" t="s">
        <v>42</v>
      </c>
    </row>
    <row r="1035" spans="1:29">
      <c r="A1035" s="11" t="s">
        <v>1766</v>
      </c>
      <c r="B1035" s="2">
        <v>45965</v>
      </c>
      <c r="C1035" s="1">
        <v>2025</v>
      </c>
      <c r="D1035" s="1" t="s">
        <v>1753</v>
      </c>
      <c r="E1035" s="1" t="s">
        <v>1602</v>
      </c>
      <c r="F1035" s="1" t="s">
        <v>167</v>
      </c>
      <c r="G1035" s="1" t="s">
        <v>1767</v>
      </c>
      <c r="H1035" s="1" t="s">
        <v>33</v>
      </c>
      <c r="I1035" s="1" t="s">
        <v>512</v>
      </c>
      <c r="J1035" s="1" t="s">
        <v>77</v>
      </c>
      <c r="K1035" s="1" t="s">
        <v>78</v>
      </c>
      <c r="L1035" s="1" t="s">
        <v>85</v>
      </c>
      <c r="M1035" s="1" t="s">
        <v>306</v>
      </c>
      <c r="N1035" s="1">
        <v>5</v>
      </c>
      <c r="O1035" s="1">
        <v>2150</v>
      </c>
      <c r="P1035" s="1">
        <f t="shared" si="96"/>
        <v>10750</v>
      </c>
      <c r="Q1035" s="1">
        <v>15</v>
      </c>
      <c r="R1035" s="1">
        <f t="shared" si="97"/>
        <v>1612.5</v>
      </c>
      <c r="S1035" s="1">
        <f t="shared" si="98"/>
        <v>9137.5</v>
      </c>
      <c r="T1035" s="1">
        <v>0.5</v>
      </c>
      <c r="U1035" s="1">
        <f t="shared" si="99"/>
        <v>4568.75</v>
      </c>
      <c r="V1035" s="1">
        <f t="shared" si="100"/>
        <v>4568.75</v>
      </c>
      <c r="W1035" s="4">
        <f t="shared" si="101"/>
        <v>0.5</v>
      </c>
      <c r="X1035" s="1" t="s">
        <v>56</v>
      </c>
      <c r="Y1035" s="1" t="s">
        <v>81</v>
      </c>
      <c r="Z1035" s="1" t="s">
        <v>41</v>
      </c>
      <c r="AA1035" s="2">
        <v>45972</v>
      </c>
      <c r="AB1035" s="1">
        <v>5</v>
      </c>
      <c r="AC1035" s="9" t="s">
        <v>42</v>
      </c>
    </row>
    <row r="1036" spans="1:29">
      <c r="A1036" s="11" t="s">
        <v>1768</v>
      </c>
      <c r="B1036" s="2">
        <v>45965</v>
      </c>
      <c r="C1036" s="1">
        <v>2025</v>
      </c>
      <c r="D1036" s="1" t="s">
        <v>1753</v>
      </c>
      <c r="E1036" s="1" t="s">
        <v>1602</v>
      </c>
      <c r="F1036" s="1" t="s">
        <v>167</v>
      </c>
      <c r="G1036" s="1" t="s">
        <v>812</v>
      </c>
      <c r="H1036" s="1" t="s">
        <v>89</v>
      </c>
      <c r="I1036" s="1" t="s">
        <v>60</v>
      </c>
      <c r="J1036" s="1" t="s">
        <v>61</v>
      </c>
      <c r="K1036" s="1" t="s">
        <v>62</v>
      </c>
      <c r="L1036" s="1" t="s">
        <v>79</v>
      </c>
      <c r="M1036" s="1" t="s">
        <v>184</v>
      </c>
      <c r="N1036" s="1">
        <v>3</v>
      </c>
      <c r="O1036" s="1">
        <v>4840</v>
      </c>
      <c r="P1036" s="1">
        <f t="shared" si="96"/>
        <v>14520</v>
      </c>
      <c r="Q1036" s="1">
        <v>30</v>
      </c>
      <c r="R1036" s="1">
        <f t="shared" si="97"/>
        <v>4356</v>
      </c>
      <c r="S1036" s="1">
        <f t="shared" si="98"/>
        <v>10164</v>
      </c>
      <c r="T1036" s="1">
        <v>0.45</v>
      </c>
      <c r="U1036" s="1">
        <f t="shared" si="99"/>
        <v>4573.8</v>
      </c>
      <c r="V1036" s="1">
        <f t="shared" si="100"/>
        <v>5590.2</v>
      </c>
      <c r="W1036" s="4">
        <f t="shared" si="101"/>
        <v>0.54999999999999993</v>
      </c>
      <c r="X1036" s="1" t="s">
        <v>56</v>
      </c>
      <c r="Y1036" s="1" t="s">
        <v>81</v>
      </c>
      <c r="Z1036" s="1" t="s">
        <v>41</v>
      </c>
      <c r="AA1036" s="2">
        <v>45969</v>
      </c>
      <c r="AB1036" s="1">
        <v>5</v>
      </c>
      <c r="AC1036" s="9" t="s">
        <v>42</v>
      </c>
    </row>
    <row r="1037" spans="1:29">
      <c r="A1037" s="11" t="s">
        <v>1769</v>
      </c>
      <c r="B1037" s="2">
        <v>45965</v>
      </c>
      <c r="C1037" s="1">
        <v>2025</v>
      </c>
      <c r="D1037" s="1" t="s">
        <v>1753</v>
      </c>
      <c r="E1037" s="1" t="s">
        <v>1602</v>
      </c>
      <c r="F1037" s="1" t="s">
        <v>167</v>
      </c>
      <c r="G1037" s="1" t="s">
        <v>1000</v>
      </c>
      <c r="H1037" s="1" t="s">
        <v>33</v>
      </c>
      <c r="I1037" s="1" t="s">
        <v>154</v>
      </c>
      <c r="J1037" s="1" t="s">
        <v>155</v>
      </c>
      <c r="K1037" s="1" t="s">
        <v>48</v>
      </c>
      <c r="L1037" s="1" t="s">
        <v>85</v>
      </c>
      <c r="M1037" s="1" t="s">
        <v>626</v>
      </c>
      <c r="N1037" s="1">
        <v>1</v>
      </c>
      <c r="O1037" s="1">
        <v>5750</v>
      </c>
      <c r="P1037" s="1">
        <f t="shared" si="96"/>
        <v>5750</v>
      </c>
      <c r="Q1037" s="1">
        <v>30</v>
      </c>
      <c r="R1037" s="1">
        <f t="shared" si="97"/>
        <v>1725</v>
      </c>
      <c r="S1037" s="1">
        <f t="shared" si="98"/>
        <v>4025</v>
      </c>
      <c r="T1037" s="1">
        <v>0.5</v>
      </c>
      <c r="U1037" s="1">
        <f t="shared" si="99"/>
        <v>2012.5</v>
      </c>
      <c r="V1037" s="1">
        <f t="shared" si="100"/>
        <v>2012.5</v>
      </c>
      <c r="W1037" s="4">
        <f t="shared" si="101"/>
        <v>0.5</v>
      </c>
      <c r="X1037" s="1" t="s">
        <v>65</v>
      </c>
      <c r="Y1037" s="1" t="s">
        <v>81</v>
      </c>
      <c r="Z1037" s="1" t="s">
        <v>51</v>
      </c>
      <c r="AA1037" s="2">
        <v>45968</v>
      </c>
      <c r="AB1037" s="1"/>
      <c r="AC1037" s="9" t="s">
        <v>42</v>
      </c>
    </row>
    <row r="1038" spans="1:29">
      <c r="A1038" s="11" t="s">
        <v>1770</v>
      </c>
      <c r="B1038" s="2">
        <v>45965</v>
      </c>
      <c r="C1038" s="1">
        <v>2025</v>
      </c>
      <c r="D1038" s="1" t="s">
        <v>1753</v>
      </c>
      <c r="E1038" s="1" t="s">
        <v>1602</v>
      </c>
      <c r="F1038" s="1" t="s">
        <v>167</v>
      </c>
      <c r="G1038" s="1" t="s">
        <v>308</v>
      </c>
      <c r="H1038" s="1" t="s">
        <v>33</v>
      </c>
      <c r="I1038" s="1" t="s">
        <v>309</v>
      </c>
      <c r="J1038" s="1" t="s">
        <v>170</v>
      </c>
      <c r="K1038" s="1" t="s">
        <v>130</v>
      </c>
      <c r="L1038" s="1" t="s">
        <v>112</v>
      </c>
      <c r="M1038" s="1" t="s">
        <v>557</v>
      </c>
      <c r="N1038" s="1">
        <v>3</v>
      </c>
      <c r="O1038" s="1">
        <v>44060</v>
      </c>
      <c r="P1038" s="1">
        <f t="shared" si="96"/>
        <v>132180</v>
      </c>
      <c r="Q1038" s="1">
        <v>20</v>
      </c>
      <c r="R1038" s="1">
        <f t="shared" si="97"/>
        <v>26436</v>
      </c>
      <c r="S1038" s="1">
        <f t="shared" si="98"/>
        <v>105744</v>
      </c>
      <c r="T1038" s="1">
        <v>0.57999999999999996</v>
      </c>
      <c r="U1038" s="1">
        <f t="shared" si="99"/>
        <v>61331.519999999997</v>
      </c>
      <c r="V1038" s="1">
        <f t="shared" si="100"/>
        <v>44412.480000000003</v>
      </c>
      <c r="W1038" s="4">
        <f t="shared" si="101"/>
        <v>0.42000000000000004</v>
      </c>
      <c r="X1038" s="1" t="s">
        <v>39</v>
      </c>
      <c r="Y1038" s="1" t="s">
        <v>57</v>
      </c>
      <c r="Z1038" s="1" t="s">
        <v>120</v>
      </c>
      <c r="AA1038" s="1"/>
      <c r="AB1038" s="1"/>
      <c r="AC1038" s="9" t="s">
        <v>42</v>
      </c>
    </row>
    <row r="1039" spans="1:29">
      <c r="A1039" s="11" t="s">
        <v>1771</v>
      </c>
      <c r="B1039" s="2">
        <v>45966</v>
      </c>
      <c r="C1039" s="1">
        <v>2025</v>
      </c>
      <c r="D1039" s="1" t="s">
        <v>1753</v>
      </c>
      <c r="E1039" s="1" t="s">
        <v>1602</v>
      </c>
      <c r="F1039" s="1" t="s">
        <v>31</v>
      </c>
      <c r="G1039" s="1" t="s">
        <v>1772</v>
      </c>
      <c r="H1039" s="1" t="s">
        <v>33</v>
      </c>
      <c r="I1039" s="1" t="s">
        <v>84</v>
      </c>
      <c r="J1039" s="1" t="s">
        <v>47</v>
      </c>
      <c r="K1039" s="1" t="s">
        <v>48</v>
      </c>
      <c r="L1039" s="1" t="s">
        <v>96</v>
      </c>
      <c r="M1039" s="1" t="s">
        <v>119</v>
      </c>
      <c r="N1039" s="1">
        <v>5</v>
      </c>
      <c r="O1039" s="1">
        <v>740</v>
      </c>
      <c r="P1039" s="1">
        <f t="shared" si="96"/>
        <v>3700</v>
      </c>
      <c r="Q1039" s="1">
        <v>15</v>
      </c>
      <c r="R1039" s="1">
        <f t="shared" si="97"/>
        <v>555</v>
      </c>
      <c r="S1039" s="1">
        <f t="shared" si="98"/>
        <v>3145</v>
      </c>
      <c r="T1039" s="1">
        <v>0.62</v>
      </c>
      <c r="U1039" s="1">
        <f t="shared" si="99"/>
        <v>1949.9</v>
      </c>
      <c r="V1039" s="1">
        <f t="shared" si="100"/>
        <v>1195.0999999999999</v>
      </c>
      <c r="W1039" s="4">
        <f t="shared" si="101"/>
        <v>0.37999999999999995</v>
      </c>
      <c r="X1039" s="1" t="s">
        <v>56</v>
      </c>
      <c r="Y1039" s="1" t="s">
        <v>40</v>
      </c>
      <c r="Z1039" s="1" t="s">
        <v>41</v>
      </c>
      <c r="AA1039" s="2">
        <v>45969</v>
      </c>
      <c r="AB1039" s="1">
        <v>4</v>
      </c>
      <c r="AC1039" s="9" t="s">
        <v>42</v>
      </c>
    </row>
    <row r="1040" spans="1:29">
      <c r="A1040" s="11" t="s">
        <v>1773</v>
      </c>
      <c r="B1040" s="2">
        <v>45967</v>
      </c>
      <c r="C1040" s="1">
        <v>2025</v>
      </c>
      <c r="D1040" s="1" t="s">
        <v>1753</v>
      </c>
      <c r="E1040" s="1" t="s">
        <v>1602</v>
      </c>
      <c r="F1040" s="1" t="s">
        <v>44</v>
      </c>
      <c r="G1040" s="1" t="s">
        <v>1490</v>
      </c>
      <c r="H1040" s="1" t="s">
        <v>33</v>
      </c>
      <c r="I1040" s="1" t="s">
        <v>159</v>
      </c>
      <c r="J1040" s="1" t="s">
        <v>35</v>
      </c>
      <c r="K1040" s="1" t="s">
        <v>36</v>
      </c>
      <c r="L1040" s="1" t="s">
        <v>37</v>
      </c>
      <c r="M1040" s="1" t="s">
        <v>103</v>
      </c>
      <c r="N1040" s="1">
        <v>3</v>
      </c>
      <c r="O1040" s="1">
        <v>3340</v>
      </c>
      <c r="P1040" s="1">
        <f t="shared" si="96"/>
        <v>10020</v>
      </c>
      <c r="Q1040" s="1">
        <v>10</v>
      </c>
      <c r="R1040" s="1">
        <f t="shared" si="97"/>
        <v>1002</v>
      </c>
      <c r="S1040" s="1">
        <f t="shared" si="98"/>
        <v>9018</v>
      </c>
      <c r="T1040" s="1">
        <v>0.47</v>
      </c>
      <c r="U1040" s="1">
        <f t="shared" si="99"/>
        <v>4238.46</v>
      </c>
      <c r="V1040" s="1">
        <f t="shared" si="100"/>
        <v>4779.54</v>
      </c>
      <c r="W1040" s="4">
        <f t="shared" si="101"/>
        <v>0.53</v>
      </c>
      <c r="X1040" s="1" t="s">
        <v>147</v>
      </c>
      <c r="Y1040" s="1" t="s">
        <v>81</v>
      </c>
      <c r="Z1040" s="1" t="s">
        <v>41</v>
      </c>
      <c r="AA1040" s="2">
        <v>45970</v>
      </c>
      <c r="AB1040" s="1">
        <v>5</v>
      </c>
      <c r="AC1040" s="9" t="s">
        <v>42</v>
      </c>
    </row>
    <row r="1041" spans="1:29">
      <c r="A1041" s="11" t="s">
        <v>1774</v>
      </c>
      <c r="B1041" s="2">
        <v>45968</v>
      </c>
      <c r="C1041" s="1">
        <v>2025</v>
      </c>
      <c r="D1041" s="1" t="s">
        <v>1753</v>
      </c>
      <c r="E1041" s="1" t="s">
        <v>1602</v>
      </c>
      <c r="F1041" s="1" t="s">
        <v>74</v>
      </c>
      <c r="G1041" s="1" t="s">
        <v>894</v>
      </c>
      <c r="H1041" s="1" t="s">
        <v>33</v>
      </c>
      <c r="I1041" s="1" t="s">
        <v>34</v>
      </c>
      <c r="J1041" s="1" t="s">
        <v>35</v>
      </c>
      <c r="K1041" s="1" t="s">
        <v>36</v>
      </c>
      <c r="L1041" s="1" t="s">
        <v>85</v>
      </c>
      <c r="M1041" s="1" t="s">
        <v>274</v>
      </c>
      <c r="N1041" s="1">
        <v>3</v>
      </c>
      <c r="O1041" s="1">
        <v>3100</v>
      </c>
      <c r="P1041" s="1">
        <f t="shared" si="96"/>
        <v>9300</v>
      </c>
      <c r="Q1041" s="1">
        <v>0</v>
      </c>
      <c r="R1041" s="1">
        <f t="shared" si="97"/>
        <v>0</v>
      </c>
      <c r="S1041" s="1">
        <f t="shared" si="98"/>
        <v>9300</v>
      </c>
      <c r="T1041" s="1">
        <v>0.5</v>
      </c>
      <c r="U1041" s="1">
        <f t="shared" si="99"/>
        <v>4650</v>
      </c>
      <c r="V1041" s="1">
        <f t="shared" si="100"/>
        <v>4650</v>
      </c>
      <c r="W1041" s="4">
        <f t="shared" si="101"/>
        <v>0.5</v>
      </c>
      <c r="X1041" s="1" t="s">
        <v>65</v>
      </c>
      <c r="Y1041" s="1" t="s">
        <v>57</v>
      </c>
      <c r="Z1041" s="1" t="s">
        <v>41</v>
      </c>
      <c r="AA1041" s="2">
        <v>45972</v>
      </c>
      <c r="AB1041" s="1">
        <v>5</v>
      </c>
      <c r="AC1041" s="9" t="s">
        <v>42</v>
      </c>
    </row>
    <row r="1042" spans="1:29">
      <c r="A1042" s="11" t="s">
        <v>1775</v>
      </c>
      <c r="B1042" s="2">
        <v>45968</v>
      </c>
      <c r="C1042" s="1">
        <v>2025</v>
      </c>
      <c r="D1042" s="1" t="s">
        <v>1753</v>
      </c>
      <c r="E1042" s="1" t="s">
        <v>1602</v>
      </c>
      <c r="F1042" s="1" t="s">
        <v>74</v>
      </c>
      <c r="G1042" s="1" t="s">
        <v>1776</v>
      </c>
      <c r="H1042" s="1" t="s">
        <v>33</v>
      </c>
      <c r="I1042" s="1" t="s">
        <v>269</v>
      </c>
      <c r="J1042" s="1" t="s">
        <v>70</v>
      </c>
      <c r="K1042" s="1" t="s">
        <v>62</v>
      </c>
      <c r="L1042" s="1" t="s">
        <v>63</v>
      </c>
      <c r="M1042" s="1" t="s">
        <v>452</v>
      </c>
      <c r="N1042" s="1">
        <v>2</v>
      </c>
      <c r="O1042" s="1">
        <v>1010</v>
      </c>
      <c r="P1042" s="1">
        <f t="shared" si="96"/>
        <v>2020</v>
      </c>
      <c r="Q1042" s="1">
        <v>5</v>
      </c>
      <c r="R1042" s="1">
        <f t="shared" si="97"/>
        <v>101</v>
      </c>
      <c r="S1042" s="1">
        <f t="shared" si="98"/>
        <v>1919</v>
      </c>
      <c r="T1042" s="1">
        <v>0.35</v>
      </c>
      <c r="U1042" s="1">
        <f t="shared" si="99"/>
        <v>671.65</v>
      </c>
      <c r="V1042" s="1">
        <f t="shared" si="100"/>
        <v>1247.3499999999999</v>
      </c>
      <c r="W1042" s="4">
        <f t="shared" si="101"/>
        <v>0.64999999999999991</v>
      </c>
      <c r="X1042" s="1" t="s">
        <v>56</v>
      </c>
      <c r="Y1042" s="1" t="s">
        <v>57</v>
      </c>
      <c r="Z1042" s="1" t="s">
        <v>41</v>
      </c>
      <c r="AA1042" s="2">
        <v>45973</v>
      </c>
      <c r="AB1042" s="1">
        <v>4</v>
      </c>
      <c r="AC1042" s="9" t="s">
        <v>42</v>
      </c>
    </row>
    <row r="1043" spans="1:29">
      <c r="A1043" s="11" t="s">
        <v>1777</v>
      </c>
      <c r="B1043" s="2">
        <v>45968</v>
      </c>
      <c r="C1043" s="1">
        <v>2025</v>
      </c>
      <c r="D1043" s="1" t="s">
        <v>1753</v>
      </c>
      <c r="E1043" s="1" t="s">
        <v>1602</v>
      </c>
      <c r="F1043" s="1" t="s">
        <v>74</v>
      </c>
      <c r="G1043" s="1" t="s">
        <v>339</v>
      </c>
      <c r="H1043" s="1" t="s">
        <v>89</v>
      </c>
      <c r="I1043" s="1" t="s">
        <v>60</v>
      </c>
      <c r="J1043" s="1" t="s">
        <v>61</v>
      </c>
      <c r="K1043" s="1" t="s">
        <v>62</v>
      </c>
      <c r="L1043" s="1" t="s">
        <v>96</v>
      </c>
      <c r="M1043" s="1" t="s">
        <v>119</v>
      </c>
      <c r="N1043" s="1">
        <v>2</v>
      </c>
      <c r="O1043" s="1">
        <v>640</v>
      </c>
      <c r="P1043" s="1">
        <f t="shared" si="96"/>
        <v>1280</v>
      </c>
      <c r="Q1043" s="1">
        <v>25</v>
      </c>
      <c r="R1043" s="1">
        <f t="shared" si="97"/>
        <v>320</v>
      </c>
      <c r="S1043" s="1">
        <f t="shared" si="98"/>
        <v>960</v>
      </c>
      <c r="T1043" s="1">
        <v>0.62</v>
      </c>
      <c r="U1043" s="1">
        <f t="shared" si="99"/>
        <v>595.20000000000005</v>
      </c>
      <c r="V1043" s="1">
        <f t="shared" si="100"/>
        <v>364.79999999999995</v>
      </c>
      <c r="W1043" s="4">
        <f t="shared" si="101"/>
        <v>0.37999999999999995</v>
      </c>
      <c r="X1043" s="1" t="s">
        <v>65</v>
      </c>
      <c r="Y1043" s="1" t="s">
        <v>81</v>
      </c>
      <c r="Z1043" s="1" t="s">
        <v>120</v>
      </c>
      <c r="AA1043" s="1"/>
      <c r="AB1043" s="1"/>
      <c r="AC1043" s="9" t="s">
        <v>42</v>
      </c>
    </row>
    <row r="1044" spans="1:29">
      <c r="A1044" s="11" t="s">
        <v>1778</v>
      </c>
      <c r="B1044" s="2">
        <v>45969</v>
      </c>
      <c r="C1044" s="1">
        <v>2025</v>
      </c>
      <c r="D1044" s="1" t="s">
        <v>1753</v>
      </c>
      <c r="E1044" s="1" t="s">
        <v>1602</v>
      </c>
      <c r="F1044" s="1" t="s">
        <v>99</v>
      </c>
      <c r="G1044" s="1" t="s">
        <v>531</v>
      </c>
      <c r="H1044" s="1" t="s">
        <v>33</v>
      </c>
      <c r="I1044" s="1" t="s">
        <v>134</v>
      </c>
      <c r="J1044" s="1" t="s">
        <v>135</v>
      </c>
      <c r="K1044" s="1" t="s">
        <v>36</v>
      </c>
      <c r="L1044" s="1" t="s">
        <v>85</v>
      </c>
      <c r="M1044" s="1" t="s">
        <v>274</v>
      </c>
      <c r="N1044" s="1">
        <v>4</v>
      </c>
      <c r="O1044" s="1">
        <v>3770</v>
      </c>
      <c r="P1044" s="1">
        <f t="shared" si="96"/>
        <v>15080</v>
      </c>
      <c r="Q1044" s="1">
        <v>10</v>
      </c>
      <c r="R1044" s="1">
        <f t="shared" si="97"/>
        <v>1508</v>
      </c>
      <c r="S1044" s="1">
        <f t="shared" si="98"/>
        <v>13572</v>
      </c>
      <c r="T1044" s="1">
        <v>0.5</v>
      </c>
      <c r="U1044" s="1">
        <f t="shared" si="99"/>
        <v>6786</v>
      </c>
      <c r="V1044" s="1">
        <f t="shared" si="100"/>
        <v>6786</v>
      </c>
      <c r="W1044" s="4">
        <f t="shared" si="101"/>
        <v>0.5</v>
      </c>
      <c r="X1044" s="1" t="s">
        <v>104</v>
      </c>
      <c r="Y1044" s="1" t="s">
        <v>57</v>
      </c>
      <c r="Z1044" s="1" t="s">
        <v>22</v>
      </c>
      <c r="AA1044" s="1"/>
      <c r="AB1044" s="1"/>
      <c r="AC1044" s="9" t="s">
        <v>93</v>
      </c>
    </row>
    <row r="1045" spans="1:29">
      <c r="A1045" s="11" t="s">
        <v>1779</v>
      </c>
      <c r="B1045" s="2">
        <v>45969</v>
      </c>
      <c r="C1045" s="1">
        <v>2025</v>
      </c>
      <c r="D1045" s="1" t="s">
        <v>1753</v>
      </c>
      <c r="E1045" s="1" t="s">
        <v>1602</v>
      </c>
      <c r="F1045" s="1" t="s">
        <v>99</v>
      </c>
      <c r="G1045" s="1" t="s">
        <v>1780</v>
      </c>
      <c r="H1045" s="1" t="s">
        <v>89</v>
      </c>
      <c r="I1045" s="1" t="s">
        <v>434</v>
      </c>
      <c r="J1045" s="1" t="s">
        <v>435</v>
      </c>
      <c r="K1045" s="1" t="s">
        <v>130</v>
      </c>
      <c r="L1045" s="1" t="s">
        <v>96</v>
      </c>
      <c r="M1045" s="1" t="s">
        <v>259</v>
      </c>
      <c r="N1045" s="1">
        <v>5</v>
      </c>
      <c r="O1045" s="1">
        <v>320</v>
      </c>
      <c r="P1045" s="1">
        <f t="shared" si="96"/>
        <v>1600</v>
      </c>
      <c r="Q1045" s="1">
        <v>20</v>
      </c>
      <c r="R1045" s="1">
        <f t="shared" si="97"/>
        <v>320</v>
      </c>
      <c r="S1045" s="1">
        <f t="shared" si="98"/>
        <v>1280</v>
      </c>
      <c r="T1045" s="1">
        <v>0.62</v>
      </c>
      <c r="U1045" s="1">
        <f t="shared" si="99"/>
        <v>793.6</v>
      </c>
      <c r="V1045" s="1">
        <f t="shared" si="100"/>
        <v>486.4</v>
      </c>
      <c r="W1045" s="4">
        <f t="shared" si="101"/>
        <v>0.38</v>
      </c>
      <c r="X1045" s="1" t="s">
        <v>147</v>
      </c>
      <c r="Y1045" s="1" t="s">
        <v>72</v>
      </c>
      <c r="Z1045" s="1" t="s">
        <v>22</v>
      </c>
      <c r="AA1045" s="1"/>
      <c r="AB1045" s="1"/>
      <c r="AC1045" s="9" t="s">
        <v>93</v>
      </c>
    </row>
    <row r="1046" spans="1:29">
      <c r="A1046" s="11" t="s">
        <v>1781</v>
      </c>
      <c r="B1046" s="2">
        <v>45969</v>
      </c>
      <c r="C1046" s="1">
        <v>2025</v>
      </c>
      <c r="D1046" s="1" t="s">
        <v>1753</v>
      </c>
      <c r="E1046" s="1" t="s">
        <v>1602</v>
      </c>
      <c r="F1046" s="1" t="s">
        <v>99</v>
      </c>
      <c r="G1046" s="1" t="s">
        <v>1571</v>
      </c>
      <c r="H1046" s="1" t="s">
        <v>33</v>
      </c>
      <c r="I1046" s="1" t="s">
        <v>591</v>
      </c>
      <c r="J1046" s="1" t="s">
        <v>190</v>
      </c>
      <c r="K1046" s="1" t="s">
        <v>48</v>
      </c>
      <c r="L1046" s="1" t="s">
        <v>79</v>
      </c>
      <c r="M1046" s="1" t="s">
        <v>191</v>
      </c>
      <c r="N1046" s="1">
        <v>5</v>
      </c>
      <c r="O1046" s="1">
        <v>4500</v>
      </c>
      <c r="P1046" s="1">
        <f t="shared" si="96"/>
        <v>22500</v>
      </c>
      <c r="Q1046" s="1">
        <v>30</v>
      </c>
      <c r="R1046" s="1">
        <f t="shared" si="97"/>
        <v>6750</v>
      </c>
      <c r="S1046" s="1">
        <f t="shared" si="98"/>
        <v>15750</v>
      </c>
      <c r="T1046" s="1">
        <v>0.45</v>
      </c>
      <c r="U1046" s="1">
        <f t="shared" si="99"/>
        <v>7087.5</v>
      </c>
      <c r="V1046" s="1">
        <f t="shared" si="100"/>
        <v>8662.5</v>
      </c>
      <c r="W1046" s="4">
        <f t="shared" si="101"/>
        <v>0.55000000000000004</v>
      </c>
      <c r="X1046" s="1" t="s">
        <v>65</v>
      </c>
      <c r="Y1046" s="1" t="s">
        <v>72</v>
      </c>
      <c r="Z1046" s="1" t="s">
        <v>51</v>
      </c>
      <c r="AA1046" s="2">
        <v>45971</v>
      </c>
      <c r="AB1046" s="1"/>
      <c r="AC1046" s="9" t="s">
        <v>42</v>
      </c>
    </row>
    <row r="1047" spans="1:29">
      <c r="A1047" s="11" t="s">
        <v>1782</v>
      </c>
      <c r="B1047" s="2">
        <v>45969</v>
      </c>
      <c r="C1047" s="1">
        <v>2025</v>
      </c>
      <c r="D1047" s="1" t="s">
        <v>1753</v>
      </c>
      <c r="E1047" s="1" t="s">
        <v>1602</v>
      </c>
      <c r="F1047" s="1" t="s">
        <v>99</v>
      </c>
      <c r="G1047" s="1" t="s">
        <v>959</v>
      </c>
      <c r="H1047" s="1" t="s">
        <v>89</v>
      </c>
      <c r="I1047" s="1" t="s">
        <v>177</v>
      </c>
      <c r="J1047" s="1" t="s">
        <v>178</v>
      </c>
      <c r="K1047" s="1" t="s">
        <v>48</v>
      </c>
      <c r="L1047" s="1" t="s">
        <v>85</v>
      </c>
      <c r="M1047" s="1" t="s">
        <v>383</v>
      </c>
      <c r="N1047" s="1">
        <v>2</v>
      </c>
      <c r="O1047" s="1">
        <v>2410</v>
      </c>
      <c r="P1047" s="1">
        <f t="shared" si="96"/>
        <v>4820</v>
      </c>
      <c r="Q1047" s="1">
        <v>0</v>
      </c>
      <c r="R1047" s="1">
        <f t="shared" si="97"/>
        <v>0</v>
      </c>
      <c r="S1047" s="1">
        <f t="shared" si="98"/>
        <v>4820</v>
      </c>
      <c r="T1047" s="1">
        <v>0.5</v>
      </c>
      <c r="U1047" s="1">
        <f t="shared" si="99"/>
        <v>2410</v>
      </c>
      <c r="V1047" s="1">
        <f t="shared" si="100"/>
        <v>2410</v>
      </c>
      <c r="W1047" s="4">
        <f t="shared" si="101"/>
        <v>0.5</v>
      </c>
      <c r="X1047" s="1" t="s">
        <v>56</v>
      </c>
      <c r="Y1047" s="1" t="s">
        <v>81</v>
      </c>
      <c r="Z1047" s="1" t="s">
        <v>41</v>
      </c>
      <c r="AA1047" s="2">
        <v>45974</v>
      </c>
      <c r="AB1047" s="1">
        <v>4</v>
      </c>
      <c r="AC1047" s="9" t="s">
        <v>42</v>
      </c>
    </row>
    <row r="1048" spans="1:29">
      <c r="A1048" s="11" t="s">
        <v>1783</v>
      </c>
      <c r="B1048" s="2">
        <v>45969</v>
      </c>
      <c r="C1048" s="1">
        <v>2025</v>
      </c>
      <c r="D1048" s="1" t="s">
        <v>1753</v>
      </c>
      <c r="E1048" s="1" t="s">
        <v>1602</v>
      </c>
      <c r="F1048" s="1" t="s">
        <v>99</v>
      </c>
      <c r="G1048" s="1" t="s">
        <v>1221</v>
      </c>
      <c r="H1048" s="1" t="s">
        <v>33</v>
      </c>
      <c r="I1048" s="1" t="s">
        <v>219</v>
      </c>
      <c r="J1048" s="1" t="s">
        <v>220</v>
      </c>
      <c r="K1048" s="1" t="s">
        <v>118</v>
      </c>
      <c r="L1048" s="1" t="s">
        <v>37</v>
      </c>
      <c r="M1048" s="1" t="s">
        <v>323</v>
      </c>
      <c r="N1048" s="1">
        <v>3</v>
      </c>
      <c r="O1048" s="1">
        <v>3870</v>
      </c>
      <c r="P1048" s="1">
        <f t="shared" si="96"/>
        <v>11610</v>
      </c>
      <c r="Q1048" s="1">
        <v>0</v>
      </c>
      <c r="R1048" s="1">
        <f t="shared" si="97"/>
        <v>0</v>
      </c>
      <c r="S1048" s="1">
        <f t="shared" si="98"/>
        <v>11610</v>
      </c>
      <c r="T1048" s="1">
        <v>0.47</v>
      </c>
      <c r="U1048" s="1">
        <f t="shared" si="99"/>
        <v>5456.7</v>
      </c>
      <c r="V1048" s="1">
        <f t="shared" si="100"/>
        <v>6153.3</v>
      </c>
      <c r="W1048" s="4">
        <f t="shared" si="101"/>
        <v>0.53</v>
      </c>
      <c r="X1048" s="1" t="s">
        <v>104</v>
      </c>
      <c r="Y1048" s="1" t="s">
        <v>81</v>
      </c>
      <c r="Z1048" s="1" t="s">
        <v>41</v>
      </c>
      <c r="AA1048" s="2">
        <v>45971</v>
      </c>
      <c r="AB1048" s="1">
        <v>5</v>
      </c>
      <c r="AC1048" s="9" t="s">
        <v>42</v>
      </c>
    </row>
    <row r="1049" spans="1:29">
      <c r="A1049" s="11" t="s">
        <v>1784</v>
      </c>
      <c r="B1049" s="2">
        <v>45970</v>
      </c>
      <c r="C1049" s="1">
        <v>2025</v>
      </c>
      <c r="D1049" s="1" t="s">
        <v>1753</v>
      </c>
      <c r="E1049" s="1" t="s">
        <v>1602</v>
      </c>
      <c r="F1049" s="1" t="s">
        <v>126</v>
      </c>
      <c r="G1049" s="1" t="s">
        <v>1504</v>
      </c>
      <c r="H1049" s="1" t="s">
        <v>89</v>
      </c>
      <c r="I1049" s="1" t="s">
        <v>54</v>
      </c>
      <c r="J1049" s="1" t="s">
        <v>55</v>
      </c>
      <c r="K1049" s="1" t="s">
        <v>36</v>
      </c>
      <c r="L1049" s="1" t="s">
        <v>112</v>
      </c>
      <c r="M1049" s="1" t="s">
        <v>136</v>
      </c>
      <c r="N1049" s="1">
        <v>5</v>
      </c>
      <c r="O1049" s="1">
        <v>40010</v>
      </c>
      <c r="P1049" s="1">
        <f t="shared" si="96"/>
        <v>200050</v>
      </c>
      <c r="Q1049" s="1">
        <v>20</v>
      </c>
      <c r="R1049" s="1">
        <f t="shared" si="97"/>
        <v>40010</v>
      </c>
      <c r="S1049" s="1">
        <f t="shared" si="98"/>
        <v>160040</v>
      </c>
      <c r="T1049" s="1">
        <v>0.57999999999999996</v>
      </c>
      <c r="U1049" s="1">
        <f t="shared" si="99"/>
        <v>92823.2</v>
      </c>
      <c r="V1049" s="1">
        <f t="shared" si="100"/>
        <v>67216.800000000003</v>
      </c>
      <c r="W1049" s="4">
        <f t="shared" si="101"/>
        <v>0.42000000000000004</v>
      </c>
      <c r="X1049" s="1" t="s">
        <v>92</v>
      </c>
      <c r="Y1049" s="1" t="s">
        <v>72</v>
      </c>
      <c r="Z1049" s="1" t="s">
        <v>120</v>
      </c>
      <c r="AA1049" s="1"/>
      <c r="AB1049" s="1"/>
      <c r="AC1049" s="9" t="s">
        <v>42</v>
      </c>
    </row>
    <row r="1050" spans="1:29">
      <c r="A1050" s="11" t="s">
        <v>1785</v>
      </c>
      <c r="B1050" s="2">
        <v>45970</v>
      </c>
      <c r="C1050" s="1">
        <v>2025</v>
      </c>
      <c r="D1050" s="1" t="s">
        <v>1753</v>
      </c>
      <c r="E1050" s="1" t="s">
        <v>1602</v>
      </c>
      <c r="F1050" s="1" t="s">
        <v>126</v>
      </c>
      <c r="G1050" s="1" t="s">
        <v>268</v>
      </c>
      <c r="H1050" s="1" t="s">
        <v>89</v>
      </c>
      <c r="I1050" s="1" t="s">
        <v>269</v>
      </c>
      <c r="J1050" s="1" t="s">
        <v>70</v>
      </c>
      <c r="K1050" s="1" t="s">
        <v>62</v>
      </c>
      <c r="L1050" s="1" t="s">
        <v>96</v>
      </c>
      <c r="M1050" s="1" t="s">
        <v>119</v>
      </c>
      <c r="N1050" s="1">
        <v>3</v>
      </c>
      <c r="O1050" s="1">
        <v>170</v>
      </c>
      <c r="P1050" s="1">
        <f t="shared" si="96"/>
        <v>510</v>
      </c>
      <c r="Q1050" s="1">
        <v>0</v>
      </c>
      <c r="R1050" s="1">
        <f t="shared" si="97"/>
        <v>0</v>
      </c>
      <c r="S1050" s="1">
        <f t="shared" si="98"/>
        <v>510</v>
      </c>
      <c r="T1050" s="1">
        <v>0.62</v>
      </c>
      <c r="U1050" s="1">
        <f t="shared" si="99"/>
        <v>316.2</v>
      </c>
      <c r="V1050" s="1">
        <f t="shared" si="100"/>
        <v>193.8</v>
      </c>
      <c r="W1050" s="4">
        <f t="shared" si="101"/>
        <v>0.38</v>
      </c>
      <c r="X1050" s="1" t="s">
        <v>92</v>
      </c>
      <c r="Y1050" s="1" t="s">
        <v>57</v>
      </c>
      <c r="Z1050" s="1" t="s">
        <v>120</v>
      </c>
      <c r="AA1050" s="1"/>
      <c r="AB1050" s="1"/>
      <c r="AC1050" s="9" t="s">
        <v>42</v>
      </c>
    </row>
    <row r="1051" spans="1:29">
      <c r="A1051" s="11" t="s">
        <v>1786</v>
      </c>
      <c r="B1051" s="2">
        <v>45972</v>
      </c>
      <c r="C1051" s="1">
        <v>2025</v>
      </c>
      <c r="D1051" s="1" t="s">
        <v>1753</v>
      </c>
      <c r="E1051" s="1" t="s">
        <v>1602</v>
      </c>
      <c r="F1051" s="1" t="s">
        <v>167</v>
      </c>
      <c r="G1051" s="1" t="s">
        <v>1787</v>
      </c>
      <c r="H1051" s="1" t="s">
        <v>89</v>
      </c>
      <c r="I1051" s="1" t="s">
        <v>591</v>
      </c>
      <c r="J1051" s="1" t="s">
        <v>190</v>
      </c>
      <c r="K1051" s="1" t="s">
        <v>48</v>
      </c>
      <c r="L1051" s="1" t="s">
        <v>179</v>
      </c>
      <c r="M1051" s="1" t="s">
        <v>210</v>
      </c>
      <c r="N1051" s="1">
        <v>4</v>
      </c>
      <c r="O1051" s="1">
        <v>2790</v>
      </c>
      <c r="P1051" s="1">
        <f t="shared" si="96"/>
        <v>11160</v>
      </c>
      <c r="Q1051" s="1">
        <v>0</v>
      </c>
      <c r="R1051" s="1">
        <f t="shared" si="97"/>
        <v>0</v>
      </c>
      <c r="S1051" s="1">
        <f t="shared" si="98"/>
        <v>11160</v>
      </c>
      <c r="T1051" s="1">
        <v>0.48</v>
      </c>
      <c r="U1051" s="1">
        <f t="shared" si="99"/>
        <v>5356.8</v>
      </c>
      <c r="V1051" s="1">
        <f t="shared" si="100"/>
        <v>5803.2</v>
      </c>
      <c r="W1051" s="4">
        <f t="shared" si="101"/>
        <v>0.52</v>
      </c>
      <c r="X1051" s="1" t="s">
        <v>50</v>
      </c>
      <c r="Y1051" s="1" t="s">
        <v>40</v>
      </c>
      <c r="Z1051" s="1" t="s">
        <v>22</v>
      </c>
      <c r="AA1051" s="1"/>
      <c r="AB1051" s="1"/>
      <c r="AC1051" s="9" t="s">
        <v>93</v>
      </c>
    </row>
    <row r="1052" spans="1:29">
      <c r="A1052" s="11" t="s">
        <v>1788</v>
      </c>
      <c r="B1052" s="2">
        <v>45972</v>
      </c>
      <c r="C1052" s="1">
        <v>2025</v>
      </c>
      <c r="D1052" s="1" t="s">
        <v>1753</v>
      </c>
      <c r="E1052" s="1" t="s">
        <v>1602</v>
      </c>
      <c r="F1052" s="1" t="s">
        <v>167</v>
      </c>
      <c r="G1052" s="1" t="s">
        <v>526</v>
      </c>
      <c r="H1052" s="1" t="s">
        <v>33</v>
      </c>
      <c r="I1052" s="1" t="s">
        <v>315</v>
      </c>
      <c r="J1052" s="1" t="s">
        <v>316</v>
      </c>
      <c r="K1052" s="1" t="s">
        <v>62</v>
      </c>
      <c r="L1052" s="1" t="s">
        <v>179</v>
      </c>
      <c r="M1052" s="1" t="s">
        <v>243</v>
      </c>
      <c r="N1052" s="1">
        <v>4</v>
      </c>
      <c r="O1052" s="1">
        <v>5430</v>
      </c>
      <c r="P1052" s="1">
        <f t="shared" si="96"/>
        <v>21720</v>
      </c>
      <c r="Q1052" s="1">
        <v>15</v>
      </c>
      <c r="R1052" s="1">
        <f t="shared" si="97"/>
        <v>3258</v>
      </c>
      <c r="S1052" s="1">
        <f t="shared" si="98"/>
        <v>18462</v>
      </c>
      <c r="T1052" s="1">
        <v>0.48</v>
      </c>
      <c r="U1052" s="1">
        <f t="shared" si="99"/>
        <v>8861.76</v>
      </c>
      <c r="V1052" s="1">
        <f t="shared" si="100"/>
        <v>9600.24</v>
      </c>
      <c r="W1052" s="4">
        <f t="shared" si="101"/>
        <v>0.52</v>
      </c>
      <c r="X1052" s="1" t="s">
        <v>147</v>
      </c>
      <c r="Y1052" s="1" t="s">
        <v>81</v>
      </c>
      <c r="Z1052" s="1" t="s">
        <v>66</v>
      </c>
      <c r="AA1052" s="1"/>
      <c r="AB1052" s="1"/>
      <c r="AC1052" s="9" t="s">
        <v>42</v>
      </c>
    </row>
    <row r="1053" spans="1:29">
      <c r="A1053" s="11" t="s">
        <v>1789</v>
      </c>
      <c r="B1053" s="2">
        <v>45972</v>
      </c>
      <c r="C1053" s="1">
        <v>2025</v>
      </c>
      <c r="D1053" s="1" t="s">
        <v>1753</v>
      </c>
      <c r="E1053" s="1" t="s">
        <v>1602</v>
      </c>
      <c r="F1053" s="1" t="s">
        <v>167</v>
      </c>
      <c r="G1053" s="1" t="s">
        <v>364</v>
      </c>
      <c r="H1053" s="1" t="s">
        <v>33</v>
      </c>
      <c r="I1053" s="1" t="s">
        <v>90</v>
      </c>
      <c r="J1053" s="1" t="s">
        <v>61</v>
      </c>
      <c r="K1053" s="1" t="s">
        <v>62</v>
      </c>
      <c r="L1053" s="1" t="s">
        <v>85</v>
      </c>
      <c r="M1053" s="1" t="s">
        <v>86</v>
      </c>
      <c r="N1053" s="1">
        <v>2</v>
      </c>
      <c r="O1053" s="1">
        <v>3870</v>
      </c>
      <c r="P1053" s="1">
        <f t="shared" si="96"/>
        <v>7740</v>
      </c>
      <c r="Q1053" s="1">
        <v>20</v>
      </c>
      <c r="R1053" s="1">
        <f t="shared" si="97"/>
        <v>1548</v>
      </c>
      <c r="S1053" s="1">
        <f t="shared" si="98"/>
        <v>6192</v>
      </c>
      <c r="T1053" s="1">
        <v>0.5</v>
      </c>
      <c r="U1053" s="1">
        <f t="shared" si="99"/>
        <v>3096</v>
      </c>
      <c r="V1053" s="1">
        <f t="shared" si="100"/>
        <v>3096</v>
      </c>
      <c r="W1053" s="4">
        <f t="shared" si="101"/>
        <v>0.5</v>
      </c>
      <c r="X1053" s="1" t="s">
        <v>104</v>
      </c>
      <c r="Y1053" s="1" t="s">
        <v>40</v>
      </c>
      <c r="Z1053" s="1" t="s">
        <v>41</v>
      </c>
      <c r="AA1053" s="2">
        <v>45979</v>
      </c>
      <c r="AB1053" s="1">
        <v>4</v>
      </c>
      <c r="AC1053" s="9" t="s">
        <v>42</v>
      </c>
    </row>
    <row r="1054" spans="1:29">
      <c r="A1054" s="11" t="s">
        <v>1790</v>
      </c>
      <c r="B1054" s="2">
        <v>45972</v>
      </c>
      <c r="C1054" s="1">
        <v>2025</v>
      </c>
      <c r="D1054" s="1" t="s">
        <v>1753</v>
      </c>
      <c r="E1054" s="1" t="s">
        <v>1602</v>
      </c>
      <c r="F1054" s="1" t="s">
        <v>167</v>
      </c>
      <c r="G1054" s="1" t="s">
        <v>257</v>
      </c>
      <c r="H1054" s="1" t="s">
        <v>33</v>
      </c>
      <c r="I1054" s="1" t="s">
        <v>258</v>
      </c>
      <c r="J1054" s="1" t="s">
        <v>117</v>
      </c>
      <c r="K1054" s="1" t="s">
        <v>118</v>
      </c>
      <c r="L1054" s="1" t="s">
        <v>63</v>
      </c>
      <c r="M1054" s="1" t="s">
        <v>160</v>
      </c>
      <c r="N1054" s="1">
        <v>4</v>
      </c>
      <c r="O1054" s="1">
        <v>660</v>
      </c>
      <c r="P1054" s="1">
        <f t="shared" si="96"/>
        <v>2640</v>
      </c>
      <c r="Q1054" s="1">
        <v>0</v>
      </c>
      <c r="R1054" s="1">
        <f t="shared" si="97"/>
        <v>0</v>
      </c>
      <c r="S1054" s="1">
        <f t="shared" si="98"/>
        <v>2640</v>
      </c>
      <c r="T1054" s="1">
        <v>0.35</v>
      </c>
      <c r="U1054" s="1">
        <f t="shared" si="99"/>
        <v>923.99999999999989</v>
      </c>
      <c r="V1054" s="1">
        <f t="shared" si="100"/>
        <v>1716</v>
      </c>
      <c r="W1054" s="4">
        <f t="shared" si="101"/>
        <v>0.65</v>
      </c>
      <c r="X1054" s="1" t="s">
        <v>50</v>
      </c>
      <c r="Y1054" s="1" t="s">
        <v>40</v>
      </c>
      <c r="Z1054" s="1" t="s">
        <v>41</v>
      </c>
      <c r="AA1054" s="2">
        <v>45977</v>
      </c>
      <c r="AB1054" s="1">
        <v>4</v>
      </c>
      <c r="AC1054" s="9" t="s">
        <v>42</v>
      </c>
    </row>
    <row r="1055" spans="1:29">
      <c r="A1055" s="11" t="s">
        <v>1791</v>
      </c>
      <c r="B1055" s="2">
        <v>45972</v>
      </c>
      <c r="C1055" s="1">
        <v>2025</v>
      </c>
      <c r="D1055" s="1" t="s">
        <v>1753</v>
      </c>
      <c r="E1055" s="1" t="s">
        <v>1602</v>
      </c>
      <c r="F1055" s="1" t="s">
        <v>167</v>
      </c>
      <c r="G1055" s="1" t="s">
        <v>635</v>
      </c>
      <c r="H1055" s="1" t="s">
        <v>89</v>
      </c>
      <c r="I1055" s="1" t="s">
        <v>258</v>
      </c>
      <c r="J1055" s="1" t="s">
        <v>117</v>
      </c>
      <c r="K1055" s="1" t="s">
        <v>118</v>
      </c>
      <c r="L1055" s="1" t="s">
        <v>150</v>
      </c>
      <c r="M1055" s="1" t="s">
        <v>386</v>
      </c>
      <c r="N1055" s="1">
        <v>5</v>
      </c>
      <c r="O1055" s="1">
        <v>4280</v>
      </c>
      <c r="P1055" s="1">
        <f t="shared" si="96"/>
        <v>21400</v>
      </c>
      <c r="Q1055" s="1">
        <v>20</v>
      </c>
      <c r="R1055" s="1">
        <f t="shared" si="97"/>
        <v>4280</v>
      </c>
      <c r="S1055" s="1">
        <f t="shared" si="98"/>
        <v>17120</v>
      </c>
      <c r="T1055" s="1">
        <v>0.52</v>
      </c>
      <c r="U1055" s="1">
        <f t="shared" si="99"/>
        <v>8902.4</v>
      </c>
      <c r="V1055" s="1">
        <f t="shared" si="100"/>
        <v>8217.6</v>
      </c>
      <c r="W1055" s="4">
        <f t="shared" si="101"/>
        <v>0.48000000000000004</v>
      </c>
      <c r="X1055" s="1" t="s">
        <v>65</v>
      </c>
      <c r="Y1055" s="1" t="s">
        <v>81</v>
      </c>
      <c r="Z1055" s="1" t="s">
        <v>41</v>
      </c>
      <c r="AA1055" s="2">
        <v>45973</v>
      </c>
      <c r="AB1055" s="1">
        <v>4</v>
      </c>
      <c r="AC1055" s="9" t="s">
        <v>42</v>
      </c>
    </row>
    <row r="1056" spans="1:29">
      <c r="A1056" s="11" t="s">
        <v>1792</v>
      </c>
      <c r="B1056" s="2">
        <v>45973</v>
      </c>
      <c r="C1056" s="1">
        <v>2025</v>
      </c>
      <c r="D1056" s="1" t="s">
        <v>1753</v>
      </c>
      <c r="E1056" s="1" t="s">
        <v>1602</v>
      </c>
      <c r="F1056" s="1" t="s">
        <v>31</v>
      </c>
      <c r="G1056" s="1" t="s">
        <v>604</v>
      </c>
      <c r="H1056" s="1" t="s">
        <v>89</v>
      </c>
      <c r="I1056" s="1" t="s">
        <v>551</v>
      </c>
      <c r="J1056" s="1" t="s">
        <v>155</v>
      </c>
      <c r="K1056" s="1" t="s">
        <v>48</v>
      </c>
      <c r="L1056" s="1" t="s">
        <v>96</v>
      </c>
      <c r="M1056" s="1" t="s">
        <v>481</v>
      </c>
      <c r="N1056" s="1">
        <v>4</v>
      </c>
      <c r="O1056" s="1">
        <v>250</v>
      </c>
      <c r="P1056" s="1">
        <f t="shared" si="96"/>
        <v>1000</v>
      </c>
      <c r="Q1056" s="1">
        <v>0</v>
      </c>
      <c r="R1056" s="1">
        <f t="shared" si="97"/>
        <v>0</v>
      </c>
      <c r="S1056" s="1">
        <f t="shared" si="98"/>
        <v>1000</v>
      </c>
      <c r="T1056" s="1">
        <v>0.62</v>
      </c>
      <c r="U1056" s="1">
        <f t="shared" si="99"/>
        <v>620</v>
      </c>
      <c r="V1056" s="1">
        <f t="shared" si="100"/>
        <v>380</v>
      </c>
      <c r="W1056" s="4">
        <f t="shared" si="101"/>
        <v>0.38</v>
      </c>
      <c r="X1056" s="1" t="s">
        <v>56</v>
      </c>
      <c r="Y1056" s="1" t="s">
        <v>81</v>
      </c>
      <c r="Z1056" s="1" t="s">
        <v>41</v>
      </c>
      <c r="AA1056" s="2">
        <v>45975</v>
      </c>
      <c r="AB1056" s="1">
        <v>5</v>
      </c>
      <c r="AC1056" s="9" t="s">
        <v>42</v>
      </c>
    </row>
    <row r="1057" spans="1:29">
      <c r="A1057" s="11" t="s">
        <v>1793</v>
      </c>
      <c r="B1057" s="2">
        <v>45973</v>
      </c>
      <c r="C1057" s="1">
        <v>2025</v>
      </c>
      <c r="D1057" s="1" t="s">
        <v>1753</v>
      </c>
      <c r="E1057" s="1" t="s">
        <v>1602</v>
      </c>
      <c r="F1057" s="1" t="s">
        <v>31</v>
      </c>
      <c r="G1057" s="1" t="s">
        <v>83</v>
      </c>
      <c r="H1057" s="1" t="s">
        <v>33</v>
      </c>
      <c r="I1057" s="1" t="s">
        <v>84</v>
      </c>
      <c r="J1057" s="1" t="s">
        <v>47</v>
      </c>
      <c r="K1057" s="1" t="s">
        <v>48</v>
      </c>
      <c r="L1057" s="1" t="s">
        <v>179</v>
      </c>
      <c r="M1057" s="1" t="s">
        <v>611</v>
      </c>
      <c r="N1057" s="1">
        <v>2</v>
      </c>
      <c r="O1057" s="1">
        <v>6730</v>
      </c>
      <c r="P1057" s="1">
        <f t="shared" si="96"/>
        <v>13460</v>
      </c>
      <c r="Q1057" s="1">
        <v>0</v>
      </c>
      <c r="R1057" s="1">
        <f t="shared" si="97"/>
        <v>0</v>
      </c>
      <c r="S1057" s="1">
        <f t="shared" si="98"/>
        <v>13460</v>
      </c>
      <c r="T1057" s="1">
        <v>0.48</v>
      </c>
      <c r="U1057" s="1">
        <f t="shared" si="99"/>
        <v>6460.8</v>
      </c>
      <c r="V1057" s="1">
        <f t="shared" si="100"/>
        <v>6999.2</v>
      </c>
      <c r="W1057" s="4">
        <f t="shared" si="101"/>
        <v>0.52</v>
      </c>
      <c r="X1057" s="1" t="s">
        <v>65</v>
      </c>
      <c r="Y1057" s="1" t="s">
        <v>57</v>
      </c>
      <c r="Z1057" s="1" t="s">
        <v>41</v>
      </c>
      <c r="AA1057" s="2">
        <v>45977</v>
      </c>
      <c r="AB1057" s="1">
        <v>5</v>
      </c>
      <c r="AC1057" s="9" t="s">
        <v>42</v>
      </c>
    </row>
    <row r="1058" spans="1:29">
      <c r="A1058" s="11" t="s">
        <v>1794</v>
      </c>
      <c r="B1058" s="2">
        <v>45973</v>
      </c>
      <c r="C1058" s="1">
        <v>2025</v>
      </c>
      <c r="D1058" s="1" t="s">
        <v>1753</v>
      </c>
      <c r="E1058" s="1" t="s">
        <v>1602</v>
      </c>
      <c r="F1058" s="1" t="s">
        <v>31</v>
      </c>
      <c r="G1058" s="1" t="s">
        <v>1296</v>
      </c>
      <c r="H1058" s="1" t="s">
        <v>33</v>
      </c>
      <c r="I1058" s="1" t="s">
        <v>291</v>
      </c>
      <c r="J1058" s="1" t="s">
        <v>228</v>
      </c>
      <c r="K1058" s="1" t="s">
        <v>78</v>
      </c>
      <c r="L1058" s="1" t="s">
        <v>79</v>
      </c>
      <c r="M1058" s="1" t="s">
        <v>545</v>
      </c>
      <c r="N1058" s="1">
        <v>4</v>
      </c>
      <c r="O1058" s="1">
        <v>1370</v>
      </c>
      <c r="P1058" s="1">
        <f t="shared" si="96"/>
        <v>5480</v>
      </c>
      <c r="Q1058" s="1">
        <v>30</v>
      </c>
      <c r="R1058" s="1">
        <f t="shared" si="97"/>
        <v>1644</v>
      </c>
      <c r="S1058" s="1">
        <f t="shared" si="98"/>
        <v>3836</v>
      </c>
      <c r="T1058" s="1">
        <v>0.45</v>
      </c>
      <c r="U1058" s="1">
        <f t="shared" si="99"/>
        <v>1726.2</v>
      </c>
      <c r="V1058" s="1">
        <f t="shared" si="100"/>
        <v>2109.8000000000002</v>
      </c>
      <c r="W1058" s="4">
        <f t="shared" si="101"/>
        <v>0.55000000000000004</v>
      </c>
      <c r="X1058" s="1" t="s">
        <v>92</v>
      </c>
      <c r="Y1058" s="1" t="s">
        <v>57</v>
      </c>
      <c r="Z1058" s="1" t="s">
        <v>41</v>
      </c>
      <c r="AA1058" s="2">
        <v>45979</v>
      </c>
      <c r="AB1058" s="1">
        <v>4</v>
      </c>
      <c r="AC1058" s="9" t="s">
        <v>42</v>
      </c>
    </row>
    <row r="1059" spans="1:29">
      <c r="A1059" s="11" t="s">
        <v>1795</v>
      </c>
      <c r="B1059" s="2">
        <v>45973</v>
      </c>
      <c r="C1059" s="1">
        <v>2025</v>
      </c>
      <c r="D1059" s="1" t="s">
        <v>1753</v>
      </c>
      <c r="E1059" s="1" t="s">
        <v>1602</v>
      </c>
      <c r="F1059" s="1" t="s">
        <v>31</v>
      </c>
      <c r="G1059" s="1" t="s">
        <v>348</v>
      </c>
      <c r="H1059" s="1" t="s">
        <v>33</v>
      </c>
      <c r="I1059" s="1" t="s">
        <v>315</v>
      </c>
      <c r="J1059" s="1" t="s">
        <v>316</v>
      </c>
      <c r="K1059" s="1" t="s">
        <v>62</v>
      </c>
      <c r="L1059" s="1" t="s">
        <v>79</v>
      </c>
      <c r="M1059" s="1" t="s">
        <v>545</v>
      </c>
      <c r="N1059" s="1">
        <v>5</v>
      </c>
      <c r="O1059" s="1">
        <v>2310</v>
      </c>
      <c r="P1059" s="1">
        <f t="shared" si="96"/>
        <v>11550</v>
      </c>
      <c r="Q1059" s="1">
        <v>25</v>
      </c>
      <c r="R1059" s="1">
        <f t="shared" si="97"/>
        <v>2887.5</v>
      </c>
      <c r="S1059" s="1">
        <f t="shared" si="98"/>
        <v>8662.5</v>
      </c>
      <c r="T1059" s="1">
        <v>0.45</v>
      </c>
      <c r="U1059" s="1">
        <f t="shared" si="99"/>
        <v>3898.125</v>
      </c>
      <c r="V1059" s="1">
        <f t="shared" si="100"/>
        <v>4764.375</v>
      </c>
      <c r="W1059" s="4">
        <f t="shared" si="101"/>
        <v>0.55000000000000004</v>
      </c>
      <c r="X1059" s="1" t="s">
        <v>92</v>
      </c>
      <c r="Y1059" s="1" t="s">
        <v>40</v>
      </c>
      <c r="Z1059" s="1" t="s">
        <v>66</v>
      </c>
      <c r="AA1059" s="1"/>
      <c r="AB1059" s="1"/>
      <c r="AC1059" s="9" t="s">
        <v>42</v>
      </c>
    </row>
    <row r="1060" spans="1:29">
      <c r="A1060" s="11" t="s">
        <v>1796</v>
      </c>
      <c r="B1060" s="2">
        <v>45974</v>
      </c>
      <c r="C1060" s="1">
        <v>2025</v>
      </c>
      <c r="D1060" s="1" t="s">
        <v>1753</v>
      </c>
      <c r="E1060" s="1" t="s">
        <v>1602</v>
      </c>
      <c r="F1060" s="1" t="s">
        <v>44</v>
      </c>
      <c r="G1060" s="1" t="s">
        <v>910</v>
      </c>
      <c r="H1060" s="1" t="s">
        <v>33</v>
      </c>
      <c r="I1060" s="1" t="s">
        <v>177</v>
      </c>
      <c r="J1060" s="1" t="s">
        <v>178</v>
      </c>
      <c r="K1060" s="1" t="s">
        <v>48</v>
      </c>
      <c r="L1060" s="1" t="s">
        <v>150</v>
      </c>
      <c r="M1060" s="1" t="s">
        <v>234</v>
      </c>
      <c r="N1060" s="1">
        <v>3</v>
      </c>
      <c r="O1060" s="1">
        <v>12060</v>
      </c>
      <c r="P1060" s="1">
        <f t="shared" si="96"/>
        <v>36180</v>
      </c>
      <c r="Q1060" s="1">
        <v>30</v>
      </c>
      <c r="R1060" s="1">
        <f t="shared" si="97"/>
        <v>10854</v>
      </c>
      <c r="S1060" s="1">
        <f t="shared" si="98"/>
        <v>25326</v>
      </c>
      <c r="T1060" s="1">
        <v>0.52</v>
      </c>
      <c r="U1060" s="1">
        <f t="shared" si="99"/>
        <v>13169.52</v>
      </c>
      <c r="V1060" s="1">
        <f t="shared" si="100"/>
        <v>12156.48</v>
      </c>
      <c r="W1060" s="4">
        <f t="shared" si="101"/>
        <v>0.48</v>
      </c>
      <c r="X1060" s="1" t="s">
        <v>104</v>
      </c>
      <c r="Y1060" s="1" t="s">
        <v>81</v>
      </c>
      <c r="Z1060" s="1" t="s">
        <v>41</v>
      </c>
      <c r="AA1060" s="2">
        <v>45980</v>
      </c>
      <c r="AB1060" s="1">
        <v>4</v>
      </c>
      <c r="AC1060" s="9" t="s">
        <v>42</v>
      </c>
    </row>
    <row r="1061" spans="1:29">
      <c r="A1061" s="11" t="s">
        <v>1797</v>
      </c>
      <c r="B1061" s="2">
        <v>45974</v>
      </c>
      <c r="C1061" s="1">
        <v>2025</v>
      </c>
      <c r="D1061" s="1" t="s">
        <v>1753</v>
      </c>
      <c r="E1061" s="1" t="s">
        <v>1602</v>
      </c>
      <c r="F1061" s="1" t="s">
        <v>44</v>
      </c>
      <c r="G1061" s="1" t="s">
        <v>912</v>
      </c>
      <c r="H1061" s="1" t="s">
        <v>89</v>
      </c>
      <c r="I1061" s="1" t="s">
        <v>34</v>
      </c>
      <c r="J1061" s="1" t="s">
        <v>35</v>
      </c>
      <c r="K1061" s="1" t="s">
        <v>36</v>
      </c>
      <c r="L1061" s="1" t="s">
        <v>79</v>
      </c>
      <c r="M1061" s="1" t="s">
        <v>216</v>
      </c>
      <c r="N1061" s="1">
        <v>2</v>
      </c>
      <c r="O1061" s="1">
        <v>4360</v>
      </c>
      <c r="P1061" s="1">
        <f t="shared" si="96"/>
        <v>8720</v>
      </c>
      <c r="Q1061" s="1">
        <v>20</v>
      </c>
      <c r="R1061" s="1">
        <f t="shared" si="97"/>
        <v>1744</v>
      </c>
      <c r="S1061" s="1">
        <f t="shared" si="98"/>
        <v>6976</v>
      </c>
      <c r="T1061" s="1">
        <v>0.45</v>
      </c>
      <c r="U1061" s="1">
        <f t="shared" si="99"/>
        <v>3139.2000000000003</v>
      </c>
      <c r="V1061" s="1">
        <f t="shared" si="100"/>
        <v>3836.7999999999997</v>
      </c>
      <c r="W1061" s="4">
        <f t="shared" si="101"/>
        <v>0.54999999999999993</v>
      </c>
      <c r="X1061" s="1" t="s">
        <v>56</v>
      </c>
      <c r="Y1061" s="1" t="s">
        <v>81</v>
      </c>
      <c r="Z1061" s="1" t="s">
        <v>41</v>
      </c>
      <c r="AA1061" s="2">
        <v>45977</v>
      </c>
      <c r="AB1061" s="1">
        <v>3</v>
      </c>
      <c r="AC1061" s="9" t="s">
        <v>42</v>
      </c>
    </row>
    <row r="1062" spans="1:29">
      <c r="A1062" s="11" t="s">
        <v>1798</v>
      </c>
      <c r="B1062" s="2">
        <v>45974</v>
      </c>
      <c r="C1062" s="1">
        <v>2025</v>
      </c>
      <c r="D1062" s="1" t="s">
        <v>1753</v>
      </c>
      <c r="E1062" s="1" t="s">
        <v>1602</v>
      </c>
      <c r="F1062" s="1" t="s">
        <v>44</v>
      </c>
      <c r="G1062" s="1" t="s">
        <v>1799</v>
      </c>
      <c r="H1062" s="1" t="s">
        <v>33</v>
      </c>
      <c r="I1062" s="1" t="s">
        <v>116</v>
      </c>
      <c r="J1062" s="1" t="s">
        <v>117</v>
      </c>
      <c r="K1062" s="1" t="s">
        <v>118</v>
      </c>
      <c r="L1062" s="1" t="s">
        <v>96</v>
      </c>
      <c r="M1062" s="1" t="s">
        <v>97</v>
      </c>
      <c r="N1062" s="1">
        <v>1</v>
      </c>
      <c r="O1062" s="1">
        <v>210</v>
      </c>
      <c r="P1062" s="1">
        <f t="shared" si="96"/>
        <v>210</v>
      </c>
      <c r="Q1062" s="1">
        <v>5</v>
      </c>
      <c r="R1062" s="1">
        <f t="shared" si="97"/>
        <v>10.5</v>
      </c>
      <c r="S1062" s="1">
        <f t="shared" si="98"/>
        <v>199.5</v>
      </c>
      <c r="T1062" s="1">
        <v>0.62</v>
      </c>
      <c r="U1062" s="1">
        <f t="shared" si="99"/>
        <v>123.69</v>
      </c>
      <c r="V1062" s="1">
        <f t="shared" si="100"/>
        <v>75.81</v>
      </c>
      <c r="W1062" s="4">
        <f t="shared" si="101"/>
        <v>0.38</v>
      </c>
      <c r="X1062" s="1" t="s">
        <v>50</v>
      </c>
      <c r="Y1062" s="1" t="s">
        <v>72</v>
      </c>
      <c r="Z1062" s="1" t="s">
        <v>41</v>
      </c>
      <c r="AA1062" s="2">
        <v>45977</v>
      </c>
      <c r="AB1062" s="1">
        <v>5</v>
      </c>
      <c r="AC1062" s="9" t="s">
        <v>42</v>
      </c>
    </row>
    <row r="1063" spans="1:29">
      <c r="A1063" s="11" t="s">
        <v>1800</v>
      </c>
      <c r="B1063" s="2">
        <v>45974</v>
      </c>
      <c r="C1063" s="1">
        <v>2025</v>
      </c>
      <c r="D1063" s="1" t="s">
        <v>1753</v>
      </c>
      <c r="E1063" s="1" t="s">
        <v>1602</v>
      </c>
      <c r="F1063" s="1" t="s">
        <v>44</v>
      </c>
      <c r="G1063" s="1" t="s">
        <v>257</v>
      </c>
      <c r="H1063" s="1" t="s">
        <v>33</v>
      </c>
      <c r="I1063" s="1" t="s">
        <v>258</v>
      </c>
      <c r="J1063" s="1" t="s">
        <v>117</v>
      </c>
      <c r="K1063" s="1" t="s">
        <v>118</v>
      </c>
      <c r="L1063" s="1" t="s">
        <v>63</v>
      </c>
      <c r="M1063" s="1" t="s">
        <v>64</v>
      </c>
      <c r="N1063" s="1">
        <v>1</v>
      </c>
      <c r="O1063" s="1">
        <v>390</v>
      </c>
      <c r="P1063" s="1">
        <f t="shared" si="96"/>
        <v>390</v>
      </c>
      <c r="Q1063" s="1">
        <v>30</v>
      </c>
      <c r="R1063" s="1">
        <f t="shared" si="97"/>
        <v>117</v>
      </c>
      <c r="S1063" s="1">
        <f t="shared" si="98"/>
        <v>273</v>
      </c>
      <c r="T1063" s="1">
        <v>0.35</v>
      </c>
      <c r="U1063" s="1">
        <f t="shared" si="99"/>
        <v>95.55</v>
      </c>
      <c r="V1063" s="1">
        <f t="shared" si="100"/>
        <v>177.45</v>
      </c>
      <c r="W1063" s="4">
        <f t="shared" si="101"/>
        <v>0.64999999999999991</v>
      </c>
      <c r="X1063" s="1" t="s">
        <v>92</v>
      </c>
      <c r="Y1063" s="1" t="s">
        <v>40</v>
      </c>
      <c r="Z1063" s="1" t="s">
        <v>120</v>
      </c>
      <c r="AA1063" s="1"/>
      <c r="AB1063" s="1"/>
      <c r="AC1063" s="9" t="s">
        <v>42</v>
      </c>
    </row>
    <row r="1064" spans="1:29">
      <c r="A1064" s="11" t="s">
        <v>1801</v>
      </c>
      <c r="B1064" s="2">
        <v>45974</v>
      </c>
      <c r="C1064" s="1">
        <v>2025</v>
      </c>
      <c r="D1064" s="1" t="s">
        <v>1753</v>
      </c>
      <c r="E1064" s="1" t="s">
        <v>1602</v>
      </c>
      <c r="F1064" s="1" t="s">
        <v>44</v>
      </c>
      <c r="G1064" s="1" t="s">
        <v>1802</v>
      </c>
      <c r="H1064" s="1" t="s">
        <v>33</v>
      </c>
      <c r="I1064" s="1" t="s">
        <v>227</v>
      </c>
      <c r="J1064" s="1" t="s">
        <v>228</v>
      </c>
      <c r="K1064" s="1" t="s">
        <v>78</v>
      </c>
      <c r="L1064" s="1" t="s">
        <v>96</v>
      </c>
      <c r="M1064" s="1" t="s">
        <v>535</v>
      </c>
      <c r="N1064" s="1">
        <v>4</v>
      </c>
      <c r="O1064" s="1">
        <v>700</v>
      </c>
      <c r="P1064" s="1">
        <f t="shared" si="96"/>
        <v>2800</v>
      </c>
      <c r="Q1064" s="1">
        <v>0</v>
      </c>
      <c r="R1064" s="1">
        <f t="shared" si="97"/>
        <v>0</v>
      </c>
      <c r="S1064" s="1">
        <f t="shared" si="98"/>
        <v>2800</v>
      </c>
      <c r="T1064" s="1">
        <v>0.62</v>
      </c>
      <c r="U1064" s="1">
        <f t="shared" si="99"/>
        <v>1736</v>
      </c>
      <c r="V1064" s="1">
        <f t="shared" si="100"/>
        <v>1064</v>
      </c>
      <c r="W1064" s="4">
        <f t="shared" si="101"/>
        <v>0.38</v>
      </c>
      <c r="X1064" s="1" t="s">
        <v>65</v>
      </c>
      <c r="Y1064" s="1" t="s">
        <v>81</v>
      </c>
      <c r="Z1064" s="1" t="s">
        <v>41</v>
      </c>
      <c r="AA1064" s="2">
        <v>45975</v>
      </c>
      <c r="AB1064" s="1">
        <v>5</v>
      </c>
      <c r="AC1064" s="9" t="s">
        <v>42</v>
      </c>
    </row>
    <row r="1065" spans="1:29">
      <c r="A1065" s="11" t="s">
        <v>1803</v>
      </c>
      <c r="B1065" s="2">
        <v>45975</v>
      </c>
      <c r="C1065" s="1">
        <v>2025</v>
      </c>
      <c r="D1065" s="1" t="s">
        <v>1753</v>
      </c>
      <c r="E1065" s="1" t="s">
        <v>1602</v>
      </c>
      <c r="F1065" s="1" t="s">
        <v>74</v>
      </c>
      <c r="G1065" s="1" t="s">
        <v>1804</v>
      </c>
      <c r="H1065" s="1" t="s">
        <v>33</v>
      </c>
      <c r="I1065" s="1" t="s">
        <v>219</v>
      </c>
      <c r="J1065" s="1" t="s">
        <v>220</v>
      </c>
      <c r="K1065" s="1" t="s">
        <v>118</v>
      </c>
      <c r="L1065" s="1" t="s">
        <v>179</v>
      </c>
      <c r="M1065" s="1" t="s">
        <v>201</v>
      </c>
      <c r="N1065" s="1">
        <v>4</v>
      </c>
      <c r="O1065" s="1">
        <v>3200</v>
      </c>
      <c r="P1065" s="1">
        <f t="shared" si="96"/>
        <v>12800</v>
      </c>
      <c r="Q1065" s="1">
        <v>15</v>
      </c>
      <c r="R1065" s="1">
        <f t="shared" si="97"/>
        <v>1920</v>
      </c>
      <c r="S1065" s="1">
        <f t="shared" si="98"/>
        <v>10880</v>
      </c>
      <c r="T1065" s="1">
        <v>0.48</v>
      </c>
      <c r="U1065" s="1">
        <f t="shared" si="99"/>
        <v>5222.3999999999996</v>
      </c>
      <c r="V1065" s="1">
        <f t="shared" si="100"/>
        <v>5657.6</v>
      </c>
      <c r="W1065" s="4">
        <f t="shared" si="101"/>
        <v>0.52</v>
      </c>
      <c r="X1065" s="1" t="s">
        <v>92</v>
      </c>
      <c r="Y1065" s="1" t="s">
        <v>72</v>
      </c>
      <c r="Z1065" s="1" t="s">
        <v>41</v>
      </c>
      <c r="AA1065" s="2">
        <v>45978</v>
      </c>
      <c r="AB1065" s="1">
        <v>4</v>
      </c>
      <c r="AC1065" s="9" t="s">
        <v>42</v>
      </c>
    </row>
    <row r="1066" spans="1:29">
      <c r="A1066" s="11" t="s">
        <v>1805</v>
      </c>
      <c r="B1066" s="2">
        <v>45975</v>
      </c>
      <c r="C1066" s="1">
        <v>2025</v>
      </c>
      <c r="D1066" s="1" t="s">
        <v>1753</v>
      </c>
      <c r="E1066" s="1" t="s">
        <v>1602</v>
      </c>
      <c r="F1066" s="1" t="s">
        <v>74</v>
      </c>
      <c r="G1066" s="1" t="s">
        <v>1806</v>
      </c>
      <c r="H1066" s="1" t="s">
        <v>33</v>
      </c>
      <c r="I1066" s="1" t="s">
        <v>204</v>
      </c>
      <c r="J1066" s="1" t="s">
        <v>205</v>
      </c>
      <c r="K1066" s="1" t="s">
        <v>78</v>
      </c>
      <c r="L1066" s="1" t="s">
        <v>79</v>
      </c>
      <c r="M1066" s="1" t="s">
        <v>388</v>
      </c>
      <c r="N1066" s="1">
        <v>3</v>
      </c>
      <c r="O1066" s="1">
        <v>4420</v>
      </c>
      <c r="P1066" s="1">
        <f t="shared" si="96"/>
        <v>13260</v>
      </c>
      <c r="Q1066" s="1">
        <v>0</v>
      </c>
      <c r="R1066" s="1">
        <f t="shared" si="97"/>
        <v>0</v>
      </c>
      <c r="S1066" s="1">
        <f t="shared" si="98"/>
        <v>13260</v>
      </c>
      <c r="T1066" s="1">
        <v>0.45</v>
      </c>
      <c r="U1066" s="1">
        <f t="shared" si="99"/>
        <v>5967</v>
      </c>
      <c r="V1066" s="1">
        <f t="shared" si="100"/>
        <v>7293</v>
      </c>
      <c r="W1066" s="4">
        <f t="shared" si="101"/>
        <v>0.55000000000000004</v>
      </c>
      <c r="X1066" s="1" t="s">
        <v>147</v>
      </c>
      <c r="Y1066" s="1" t="s">
        <v>81</v>
      </c>
      <c r="Z1066" s="1" t="s">
        <v>41</v>
      </c>
      <c r="AA1066" s="2">
        <v>45979</v>
      </c>
      <c r="AB1066" s="1">
        <v>5</v>
      </c>
      <c r="AC1066" s="9" t="s">
        <v>42</v>
      </c>
    </row>
    <row r="1067" spans="1:29">
      <c r="A1067" s="11" t="s">
        <v>1807</v>
      </c>
      <c r="B1067" s="2">
        <v>45975</v>
      </c>
      <c r="C1067" s="1">
        <v>2025</v>
      </c>
      <c r="D1067" s="1" t="s">
        <v>1753</v>
      </c>
      <c r="E1067" s="1" t="s">
        <v>1602</v>
      </c>
      <c r="F1067" s="1" t="s">
        <v>74</v>
      </c>
      <c r="G1067" s="1" t="s">
        <v>590</v>
      </c>
      <c r="H1067" s="1" t="s">
        <v>33</v>
      </c>
      <c r="I1067" s="1" t="s">
        <v>591</v>
      </c>
      <c r="J1067" s="1" t="s">
        <v>190</v>
      </c>
      <c r="K1067" s="1" t="s">
        <v>48</v>
      </c>
      <c r="L1067" s="1" t="s">
        <v>79</v>
      </c>
      <c r="M1067" s="1" t="s">
        <v>281</v>
      </c>
      <c r="N1067" s="1">
        <v>4</v>
      </c>
      <c r="O1067" s="1">
        <v>1740</v>
      </c>
      <c r="P1067" s="1">
        <f t="shared" si="96"/>
        <v>6960</v>
      </c>
      <c r="Q1067" s="1">
        <v>0</v>
      </c>
      <c r="R1067" s="1">
        <f t="shared" si="97"/>
        <v>0</v>
      </c>
      <c r="S1067" s="1">
        <f t="shared" si="98"/>
        <v>6960</v>
      </c>
      <c r="T1067" s="1">
        <v>0.45</v>
      </c>
      <c r="U1067" s="1">
        <f t="shared" si="99"/>
        <v>3132</v>
      </c>
      <c r="V1067" s="1">
        <f t="shared" si="100"/>
        <v>3828</v>
      </c>
      <c r="W1067" s="4">
        <f t="shared" si="101"/>
        <v>0.55000000000000004</v>
      </c>
      <c r="X1067" s="1" t="s">
        <v>104</v>
      </c>
      <c r="Y1067" s="1" t="s">
        <v>81</v>
      </c>
      <c r="Z1067" s="1" t="s">
        <v>41</v>
      </c>
      <c r="AA1067" s="2">
        <v>45979</v>
      </c>
      <c r="AB1067" s="1">
        <v>4</v>
      </c>
      <c r="AC1067" s="9" t="s">
        <v>42</v>
      </c>
    </row>
    <row r="1068" spans="1:29">
      <c r="A1068" s="11" t="s">
        <v>1808</v>
      </c>
      <c r="B1068" s="2">
        <v>45975</v>
      </c>
      <c r="C1068" s="1">
        <v>2025</v>
      </c>
      <c r="D1068" s="1" t="s">
        <v>1753</v>
      </c>
      <c r="E1068" s="1" t="s">
        <v>1602</v>
      </c>
      <c r="F1068" s="1" t="s">
        <v>74</v>
      </c>
      <c r="G1068" s="1" t="s">
        <v>1606</v>
      </c>
      <c r="H1068" s="1" t="s">
        <v>33</v>
      </c>
      <c r="I1068" s="1" t="s">
        <v>355</v>
      </c>
      <c r="J1068" s="1" t="s">
        <v>135</v>
      </c>
      <c r="K1068" s="1" t="s">
        <v>36</v>
      </c>
      <c r="L1068" s="1" t="s">
        <v>112</v>
      </c>
      <c r="M1068" s="1" t="s">
        <v>136</v>
      </c>
      <c r="N1068" s="1">
        <v>2</v>
      </c>
      <c r="O1068" s="1">
        <v>86800</v>
      </c>
      <c r="P1068" s="1">
        <f t="shared" si="96"/>
        <v>173600</v>
      </c>
      <c r="Q1068" s="1">
        <v>10</v>
      </c>
      <c r="R1068" s="1">
        <f t="shared" si="97"/>
        <v>17360</v>
      </c>
      <c r="S1068" s="1">
        <f t="shared" si="98"/>
        <v>156240</v>
      </c>
      <c r="T1068" s="1">
        <v>0.57999999999999996</v>
      </c>
      <c r="U1068" s="1">
        <f t="shared" si="99"/>
        <v>90619.199999999997</v>
      </c>
      <c r="V1068" s="1">
        <f t="shared" si="100"/>
        <v>65620.800000000003</v>
      </c>
      <c r="W1068" s="4">
        <f t="shared" si="101"/>
        <v>0.42000000000000004</v>
      </c>
      <c r="X1068" s="1" t="s">
        <v>147</v>
      </c>
      <c r="Y1068" s="1" t="s">
        <v>72</v>
      </c>
      <c r="Z1068" s="1" t="s">
        <v>66</v>
      </c>
      <c r="AA1068" s="1"/>
      <c r="AB1068" s="1"/>
      <c r="AC1068" s="9" t="s">
        <v>42</v>
      </c>
    </row>
    <row r="1069" spans="1:29">
      <c r="A1069" s="11" t="s">
        <v>1809</v>
      </c>
      <c r="B1069" s="2">
        <v>45976</v>
      </c>
      <c r="C1069" s="1">
        <v>2025</v>
      </c>
      <c r="D1069" s="1" t="s">
        <v>1753</v>
      </c>
      <c r="E1069" s="1" t="s">
        <v>1602</v>
      </c>
      <c r="F1069" s="1" t="s">
        <v>99</v>
      </c>
      <c r="G1069" s="1" t="s">
        <v>604</v>
      </c>
      <c r="H1069" s="1" t="s">
        <v>89</v>
      </c>
      <c r="I1069" s="1" t="s">
        <v>551</v>
      </c>
      <c r="J1069" s="1" t="s">
        <v>155</v>
      </c>
      <c r="K1069" s="1" t="s">
        <v>48</v>
      </c>
      <c r="L1069" s="1" t="s">
        <v>150</v>
      </c>
      <c r="M1069" s="1" t="s">
        <v>234</v>
      </c>
      <c r="N1069" s="1">
        <v>4</v>
      </c>
      <c r="O1069" s="1">
        <v>800</v>
      </c>
      <c r="P1069" s="1">
        <f t="shared" si="96"/>
        <v>3200</v>
      </c>
      <c r="Q1069" s="1">
        <v>30</v>
      </c>
      <c r="R1069" s="1">
        <f t="shared" si="97"/>
        <v>960</v>
      </c>
      <c r="S1069" s="1">
        <f t="shared" si="98"/>
        <v>2240</v>
      </c>
      <c r="T1069" s="1">
        <v>0.52</v>
      </c>
      <c r="U1069" s="1">
        <f t="shared" si="99"/>
        <v>1164.8</v>
      </c>
      <c r="V1069" s="1">
        <f t="shared" si="100"/>
        <v>1075.2</v>
      </c>
      <c r="W1069" s="4">
        <f t="shared" si="101"/>
        <v>0.48000000000000004</v>
      </c>
      <c r="X1069" s="1" t="s">
        <v>39</v>
      </c>
      <c r="Y1069" s="1" t="s">
        <v>40</v>
      </c>
      <c r="Z1069" s="1" t="s">
        <v>66</v>
      </c>
      <c r="AA1069" s="1"/>
      <c r="AB1069" s="1"/>
      <c r="AC1069" s="9" t="s">
        <v>42</v>
      </c>
    </row>
    <row r="1070" spans="1:29">
      <c r="A1070" s="11" t="s">
        <v>1810</v>
      </c>
      <c r="B1070" s="2">
        <v>45976</v>
      </c>
      <c r="C1070" s="1">
        <v>2025</v>
      </c>
      <c r="D1070" s="1" t="s">
        <v>1753</v>
      </c>
      <c r="E1070" s="1" t="s">
        <v>1602</v>
      </c>
      <c r="F1070" s="1" t="s">
        <v>99</v>
      </c>
      <c r="G1070" s="1" t="s">
        <v>1780</v>
      </c>
      <c r="H1070" s="1" t="s">
        <v>89</v>
      </c>
      <c r="I1070" s="1" t="s">
        <v>434</v>
      </c>
      <c r="J1070" s="1" t="s">
        <v>435</v>
      </c>
      <c r="K1070" s="1" t="s">
        <v>130</v>
      </c>
      <c r="L1070" s="1" t="s">
        <v>85</v>
      </c>
      <c r="M1070" s="1" t="s">
        <v>156</v>
      </c>
      <c r="N1070" s="1">
        <v>4</v>
      </c>
      <c r="O1070" s="1">
        <v>4060</v>
      </c>
      <c r="P1070" s="1">
        <f t="shared" si="96"/>
        <v>16240</v>
      </c>
      <c r="Q1070" s="1">
        <v>20</v>
      </c>
      <c r="R1070" s="1">
        <f t="shared" si="97"/>
        <v>3248</v>
      </c>
      <c r="S1070" s="1">
        <f t="shared" si="98"/>
        <v>12992</v>
      </c>
      <c r="T1070" s="1">
        <v>0.5</v>
      </c>
      <c r="U1070" s="1">
        <f t="shared" si="99"/>
        <v>6496</v>
      </c>
      <c r="V1070" s="1">
        <f t="shared" si="100"/>
        <v>6496</v>
      </c>
      <c r="W1070" s="4">
        <f t="shared" si="101"/>
        <v>0.5</v>
      </c>
      <c r="X1070" s="1" t="s">
        <v>92</v>
      </c>
      <c r="Y1070" s="1" t="s">
        <v>81</v>
      </c>
      <c r="Z1070" s="1" t="s">
        <v>66</v>
      </c>
      <c r="AA1070" s="1"/>
      <c r="AB1070" s="1"/>
      <c r="AC1070" s="9" t="s">
        <v>42</v>
      </c>
    </row>
    <row r="1071" spans="1:29">
      <c r="A1071" s="11" t="s">
        <v>1811</v>
      </c>
      <c r="B1071" s="2">
        <v>45976</v>
      </c>
      <c r="C1071" s="1">
        <v>2025</v>
      </c>
      <c r="D1071" s="1" t="s">
        <v>1753</v>
      </c>
      <c r="E1071" s="1" t="s">
        <v>1602</v>
      </c>
      <c r="F1071" s="1" t="s">
        <v>99</v>
      </c>
      <c r="G1071" s="1" t="s">
        <v>1812</v>
      </c>
      <c r="H1071" s="1" t="s">
        <v>89</v>
      </c>
      <c r="I1071" s="1" t="s">
        <v>169</v>
      </c>
      <c r="J1071" s="1" t="s">
        <v>170</v>
      </c>
      <c r="K1071" s="1" t="s">
        <v>130</v>
      </c>
      <c r="L1071" s="1" t="s">
        <v>112</v>
      </c>
      <c r="M1071" s="1" t="s">
        <v>198</v>
      </c>
      <c r="N1071" s="1">
        <v>2</v>
      </c>
      <c r="O1071" s="1">
        <v>62990</v>
      </c>
      <c r="P1071" s="1">
        <f t="shared" si="96"/>
        <v>125980</v>
      </c>
      <c r="Q1071" s="1">
        <v>15</v>
      </c>
      <c r="R1071" s="1">
        <f t="shared" si="97"/>
        <v>18897</v>
      </c>
      <c r="S1071" s="1">
        <f t="shared" si="98"/>
        <v>107083</v>
      </c>
      <c r="T1071" s="1">
        <v>0.57999999999999996</v>
      </c>
      <c r="U1071" s="1">
        <f t="shared" si="99"/>
        <v>62108.139999999992</v>
      </c>
      <c r="V1071" s="1">
        <f t="shared" si="100"/>
        <v>44974.860000000008</v>
      </c>
      <c r="W1071" s="4">
        <f t="shared" si="101"/>
        <v>0.4200000000000001</v>
      </c>
      <c r="X1071" s="1" t="s">
        <v>39</v>
      </c>
      <c r="Y1071" s="1" t="s">
        <v>72</v>
      </c>
      <c r="Z1071" s="1" t="s">
        <v>41</v>
      </c>
      <c r="AA1071" s="2">
        <v>45980</v>
      </c>
      <c r="AB1071" s="1">
        <v>5</v>
      </c>
      <c r="AC1071" s="9" t="s">
        <v>42</v>
      </c>
    </row>
    <row r="1072" spans="1:29">
      <c r="A1072" s="11" t="s">
        <v>1813</v>
      </c>
      <c r="B1072" s="2">
        <v>45977</v>
      </c>
      <c r="C1072" s="1">
        <v>2025</v>
      </c>
      <c r="D1072" s="1" t="s">
        <v>1753</v>
      </c>
      <c r="E1072" s="1" t="s">
        <v>1602</v>
      </c>
      <c r="F1072" s="1" t="s">
        <v>126</v>
      </c>
      <c r="G1072" s="1" t="s">
        <v>1814</v>
      </c>
      <c r="H1072" s="1" t="s">
        <v>89</v>
      </c>
      <c r="I1072" s="1" t="s">
        <v>90</v>
      </c>
      <c r="J1072" s="1" t="s">
        <v>61</v>
      </c>
      <c r="K1072" s="1" t="s">
        <v>62</v>
      </c>
      <c r="L1072" s="1" t="s">
        <v>37</v>
      </c>
      <c r="M1072" s="1" t="s">
        <v>91</v>
      </c>
      <c r="N1072" s="1">
        <v>2</v>
      </c>
      <c r="O1072" s="1">
        <v>370</v>
      </c>
      <c r="P1072" s="1">
        <f t="shared" si="96"/>
        <v>740</v>
      </c>
      <c r="Q1072" s="1">
        <v>10</v>
      </c>
      <c r="R1072" s="1">
        <f t="shared" si="97"/>
        <v>74</v>
      </c>
      <c r="S1072" s="1">
        <f t="shared" si="98"/>
        <v>666</v>
      </c>
      <c r="T1072" s="1">
        <v>0.47</v>
      </c>
      <c r="U1072" s="1">
        <f t="shared" si="99"/>
        <v>313.02</v>
      </c>
      <c r="V1072" s="1">
        <f t="shared" si="100"/>
        <v>352.98</v>
      </c>
      <c r="W1072" s="4">
        <f t="shared" si="101"/>
        <v>0.53</v>
      </c>
      <c r="X1072" s="1" t="s">
        <v>56</v>
      </c>
      <c r="Y1072" s="1" t="s">
        <v>40</v>
      </c>
      <c r="Z1072" s="1" t="s">
        <v>120</v>
      </c>
      <c r="AA1072" s="1"/>
      <c r="AB1072" s="1"/>
      <c r="AC1072" s="9" t="s">
        <v>42</v>
      </c>
    </row>
    <row r="1073" spans="1:29">
      <c r="A1073" s="11" t="s">
        <v>1815</v>
      </c>
      <c r="B1073" s="2">
        <v>45977</v>
      </c>
      <c r="C1073" s="1">
        <v>2025</v>
      </c>
      <c r="D1073" s="1" t="s">
        <v>1753</v>
      </c>
      <c r="E1073" s="1" t="s">
        <v>1602</v>
      </c>
      <c r="F1073" s="1" t="s">
        <v>126</v>
      </c>
      <c r="G1073" s="1" t="s">
        <v>1514</v>
      </c>
      <c r="H1073" s="1" t="s">
        <v>33</v>
      </c>
      <c r="I1073" s="1" t="s">
        <v>116</v>
      </c>
      <c r="J1073" s="1" t="s">
        <v>117</v>
      </c>
      <c r="K1073" s="1" t="s">
        <v>118</v>
      </c>
      <c r="L1073" s="1" t="s">
        <v>79</v>
      </c>
      <c r="M1073" s="1" t="s">
        <v>281</v>
      </c>
      <c r="N1073" s="1">
        <v>4</v>
      </c>
      <c r="O1073" s="1">
        <v>4530</v>
      </c>
      <c r="P1073" s="1">
        <f t="shared" si="96"/>
        <v>18120</v>
      </c>
      <c r="Q1073" s="1">
        <v>20</v>
      </c>
      <c r="R1073" s="1">
        <f t="shared" si="97"/>
        <v>3624</v>
      </c>
      <c r="S1073" s="1">
        <f t="shared" si="98"/>
        <v>14496</v>
      </c>
      <c r="T1073" s="1">
        <v>0.45</v>
      </c>
      <c r="U1073" s="1">
        <f t="shared" si="99"/>
        <v>6523.2</v>
      </c>
      <c r="V1073" s="1">
        <f t="shared" si="100"/>
        <v>7972.8</v>
      </c>
      <c r="W1073" s="4">
        <f t="shared" si="101"/>
        <v>0.55000000000000004</v>
      </c>
      <c r="X1073" s="1" t="s">
        <v>147</v>
      </c>
      <c r="Y1073" s="1" t="s">
        <v>57</v>
      </c>
      <c r="Z1073" s="1" t="s">
        <v>41</v>
      </c>
      <c r="AA1073" s="2">
        <v>45978</v>
      </c>
      <c r="AB1073" s="1">
        <v>5</v>
      </c>
      <c r="AC1073" s="9" t="s">
        <v>42</v>
      </c>
    </row>
    <row r="1074" spans="1:29">
      <c r="A1074" s="11" t="s">
        <v>1816</v>
      </c>
      <c r="B1074" s="2">
        <v>45977</v>
      </c>
      <c r="C1074" s="1">
        <v>2025</v>
      </c>
      <c r="D1074" s="1" t="s">
        <v>1753</v>
      </c>
      <c r="E1074" s="1" t="s">
        <v>1602</v>
      </c>
      <c r="F1074" s="1" t="s">
        <v>126</v>
      </c>
      <c r="G1074" s="1" t="s">
        <v>487</v>
      </c>
      <c r="H1074" s="1" t="s">
        <v>89</v>
      </c>
      <c r="I1074" s="1" t="s">
        <v>264</v>
      </c>
      <c r="J1074" s="1" t="s">
        <v>265</v>
      </c>
      <c r="K1074" s="1" t="s">
        <v>78</v>
      </c>
      <c r="L1074" s="1" t="s">
        <v>85</v>
      </c>
      <c r="M1074" s="1" t="s">
        <v>140</v>
      </c>
      <c r="N1074" s="1">
        <v>2</v>
      </c>
      <c r="O1074" s="1">
        <v>430</v>
      </c>
      <c r="P1074" s="1">
        <f t="shared" si="96"/>
        <v>860</v>
      </c>
      <c r="Q1074" s="1">
        <v>0</v>
      </c>
      <c r="R1074" s="1">
        <f t="shared" si="97"/>
        <v>0</v>
      </c>
      <c r="S1074" s="1">
        <f t="shared" si="98"/>
        <v>860</v>
      </c>
      <c r="T1074" s="1">
        <v>0.5</v>
      </c>
      <c r="U1074" s="1">
        <f t="shared" si="99"/>
        <v>430</v>
      </c>
      <c r="V1074" s="1">
        <f t="shared" si="100"/>
        <v>430</v>
      </c>
      <c r="W1074" s="4">
        <f t="shared" si="101"/>
        <v>0.5</v>
      </c>
      <c r="X1074" s="1" t="s">
        <v>92</v>
      </c>
      <c r="Y1074" s="1" t="s">
        <v>81</v>
      </c>
      <c r="Z1074" s="1" t="s">
        <v>41</v>
      </c>
      <c r="AA1074" s="2">
        <v>45984</v>
      </c>
      <c r="AB1074" s="1">
        <v>5</v>
      </c>
      <c r="AC1074" s="9" t="s">
        <v>42</v>
      </c>
    </row>
    <row r="1075" spans="1:29">
      <c r="A1075" s="11" t="s">
        <v>1817</v>
      </c>
      <c r="B1075" s="2">
        <v>45978</v>
      </c>
      <c r="C1075" s="1">
        <v>2025</v>
      </c>
      <c r="D1075" s="1" t="s">
        <v>1753</v>
      </c>
      <c r="E1075" s="1" t="s">
        <v>1602</v>
      </c>
      <c r="F1075" s="1" t="s">
        <v>142</v>
      </c>
      <c r="G1075" s="1" t="s">
        <v>1818</v>
      </c>
      <c r="H1075" s="1" t="s">
        <v>89</v>
      </c>
      <c r="I1075" s="1" t="s">
        <v>219</v>
      </c>
      <c r="J1075" s="1" t="s">
        <v>220</v>
      </c>
      <c r="K1075" s="1" t="s">
        <v>118</v>
      </c>
      <c r="L1075" s="1" t="s">
        <v>85</v>
      </c>
      <c r="M1075" s="1" t="s">
        <v>383</v>
      </c>
      <c r="N1075" s="1">
        <v>5</v>
      </c>
      <c r="O1075" s="1">
        <v>540</v>
      </c>
      <c r="P1075" s="1">
        <f t="shared" si="96"/>
        <v>2700</v>
      </c>
      <c r="Q1075" s="1">
        <v>10</v>
      </c>
      <c r="R1075" s="1">
        <f t="shared" si="97"/>
        <v>270</v>
      </c>
      <c r="S1075" s="1">
        <f t="shared" si="98"/>
        <v>2430</v>
      </c>
      <c r="T1075" s="1">
        <v>0.5</v>
      </c>
      <c r="U1075" s="1">
        <f t="shared" si="99"/>
        <v>1215</v>
      </c>
      <c r="V1075" s="1">
        <f t="shared" si="100"/>
        <v>1215</v>
      </c>
      <c r="W1075" s="4">
        <f t="shared" si="101"/>
        <v>0.5</v>
      </c>
      <c r="X1075" s="1" t="s">
        <v>147</v>
      </c>
      <c r="Y1075" s="1" t="s">
        <v>57</v>
      </c>
      <c r="Z1075" s="1" t="s">
        <v>41</v>
      </c>
      <c r="AA1075" s="2">
        <v>45980</v>
      </c>
      <c r="AB1075" s="1">
        <v>5</v>
      </c>
      <c r="AC1075" s="9" t="s">
        <v>42</v>
      </c>
    </row>
    <row r="1076" spans="1:29">
      <c r="A1076" s="11" t="s">
        <v>1819</v>
      </c>
      <c r="B1076" s="2">
        <v>45978</v>
      </c>
      <c r="C1076" s="1">
        <v>2025</v>
      </c>
      <c r="D1076" s="1" t="s">
        <v>1753</v>
      </c>
      <c r="E1076" s="1" t="s">
        <v>1602</v>
      </c>
      <c r="F1076" s="1" t="s">
        <v>142</v>
      </c>
      <c r="G1076" s="1" t="s">
        <v>182</v>
      </c>
      <c r="H1076" s="1" t="s">
        <v>89</v>
      </c>
      <c r="I1076" s="1" t="s">
        <v>183</v>
      </c>
      <c r="J1076" s="1" t="s">
        <v>102</v>
      </c>
      <c r="K1076" s="1" t="s">
        <v>36</v>
      </c>
      <c r="L1076" s="1" t="s">
        <v>179</v>
      </c>
      <c r="M1076" s="1" t="s">
        <v>180</v>
      </c>
      <c r="N1076" s="1">
        <v>4</v>
      </c>
      <c r="O1076" s="1">
        <v>3830</v>
      </c>
      <c r="P1076" s="1">
        <f t="shared" si="96"/>
        <v>15320</v>
      </c>
      <c r="Q1076" s="1">
        <v>30</v>
      </c>
      <c r="R1076" s="1">
        <f t="shared" si="97"/>
        <v>4596</v>
      </c>
      <c r="S1076" s="1">
        <f t="shared" si="98"/>
        <v>10724</v>
      </c>
      <c r="T1076" s="1">
        <v>0.48</v>
      </c>
      <c r="U1076" s="1">
        <f t="shared" si="99"/>
        <v>5147.5199999999995</v>
      </c>
      <c r="V1076" s="1">
        <f t="shared" si="100"/>
        <v>5576.4800000000005</v>
      </c>
      <c r="W1076" s="4">
        <f t="shared" si="101"/>
        <v>0.52</v>
      </c>
      <c r="X1076" s="1" t="s">
        <v>50</v>
      </c>
      <c r="Y1076" s="1" t="s">
        <v>81</v>
      </c>
      <c r="Z1076" s="1" t="s">
        <v>41</v>
      </c>
      <c r="AA1076" s="2">
        <v>45982</v>
      </c>
      <c r="AB1076" s="1">
        <v>4</v>
      </c>
      <c r="AC1076" s="9" t="s">
        <v>42</v>
      </c>
    </row>
    <row r="1077" spans="1:29">
      <c r="A1077" s="11" t="s">
        <v>1820</v>
      </c>
      <c r="B1077" s="2">
        <v>45979</v>
      </c>
      <c r="C1077" s="1">
        <v>2025</v>
      </c>
      <c r="D1077" s="1" t="s">
        <v>1753</v>
      </c>
      <c r="E1077" s="1" t="s">
        <v>1602</v>
      </c>
      <c r="F1077" s="1" t="s">
        <v>167</v>
      </c>
      <c r="G1077" s="1" t="s">
        <v>912</v>
      </c>
      <c r="H1077" s="1" t="s">
        <v>89</v>
      </c>
      <c r="I1077" s="1" t="s">
        <v>34</v>
      </c>
      <c r="J1077" s="1" t="s">
        <v>35</v>
      </c>
      <c r="K1077" s="1" t="s">
        <v>36</v>
      </c>
      <c r="L1077" s="1" t="s">
        <v>85</v>
      </c>
      <c r="M1077" s="1" t="s">
        <v>86</v>
      </c>
      <c r="N1077" s="1">
        <v>1</v>
      </c>
      <c r="O1077" s="1">
        <v>3730</v>
      </c>
      <c r="P1077" s="1">
        <f t="shared" si="96"/>
        <v>3730</v>
      </c>
      <c r="Q1077" s="1">
        <v>25</v>
      </c>
      <c r="R1077" s="1">
        <f t="shared" si="97"/>
        <v>932.5</v>
      </c>
      <c r="S1077" s="1">
        <f t="shared" si="98"/>
        <v>2797.5</v>
      </c>
      <c r="T1077" s="1">
        <v>0.5</v>
      </c>
      <c r="U1077" s="1">
        <f t="shared" si="99"/>
        <v>1398.75</v>
      </c>
      <c r="V1077" s="1">
        <f t="shared" si="100"/>
        <v>1398.75</v>
      </c>
      <c r="W1077" s="4">
        <f t="shared" si="101"/>
        <v>0.5</v>
      </c>
      <c r="X1077" s="1" t="s">
        <v>65</v>
      </c>
      <c r="Y1077" s="1" t="s">
        <v>81</v>
      </c>
      <c r="Z1077" s="1" t="s">
        <v>41</v>
      </c>
      <c r="AA1077" s="2">
        <v>45981</v>
      </c>
      <c r="AB1077" s="1">
        <v>3</v>
      </c>
      <c r="AC1077" s="9" t="s">
        <v>42</v>
      </c>
    </row>
    <row r="1078" spans="1:29">
      <c r="A1078" s="11" t="s">
        <v>1821</v>
      </c>
      <c r="B1078" s="2">
        <v>45979</v>
      </c>
      <c r="C1078" s="1">
        <v>2025</v>
      </c>
      <c r="D1078" s="1" t="s">
        <v>1753</v>
      </c>
      <c r="E1078" s="1" t="s">
        <v>1602</v>
      </c>
      <c r="F1078" s="1" t="s">
        <v>167</v>
      </c>
      <c r="G1078" s="1" t="s">
        <v>1331</v>
      </c>
      <c r="H1078" s="1" t="s">
        <v>33</v>
      </c>
      <c r="I1078" s="1" t="s">
        <v>189</v>
      </c>
      <c r="J1078" s="1" t="s">
        <v>190</v>
      </c>
      <c r="K1078" s="1" t="s">
        <v>48</v>
      </c>
      <c r="L1078" s="1" t="s">
        <v>150</v>
      </c>
      <c r="M1078" s="1" t="s">
        <v>456</v>
      </c>
      <c r="N1078" s="1">
        <v>2</v>
      </c>
      <c r="O1078" s="1">
        <v>8680</v>
      </c>
      <c r="P1078" s="1">
        <f t="shared" si="96"/>
        <v>17360</v>
      </c>
      <c r="Q1078" s="1">
        <v>20</v>
      </c>
      <c r="R1078" s="1">
        <f t="shared" si="97"/>
        <v>3472</v>
      </c>
      <c r="S1078" s="1">
        <f t="shared" si="98"/>
        <v>13888</v>
      </c>
      <c r="T1078" s="1">
        <v>0.52</v>
      </c>
      <c r="U1078" s="1">
        <f t="shared" si="99"/>
        <v>7221.76</v>
      </c>
      <c r="V1078" s="1">
        <f t="shared" si="100"/>
        <v>6666.24</v>
      </c>
      <c r="W1078" s="4">
        <f t="shared" si="101"/>
        <v>0.48</v>
      </c>
      <c r="X1078" s="1" t="s">
        <v>65</v>
      </c>
      <c r="Y1078" s="1" t="s">
        <v>81</v>
      </c>
      <c r="Z1078" s="1" t="s">
        <v>41</v>
      </c>
      <c r="AA1078" s="2">
        <v>45985</v>
      </c>
      <c r="AB1078" s="1">
        <v>5</v>
      </c>
      <c r="AC1078" s="9" t="s">
        <v>42</v>
      </c>
    </row>
    <row r="1079" spans="1:29">
      <c r="A1079" s="11" t="s">
        <v>1822</v>
      </c>
      <c r="B1079" s="2">
        <v>45979</v>
      </c>
      <c r="C1079" s="1">
        <v>2025</v>
      </c>
      <c r="D1079" s="1" t="s">
        <v>1753</v>
      </c>
      <c r="E1079" s="1" t="s">
        <v>1602</v>
      </c>
      <c r="F1079" s="1" t="s">
        <v>167</v>
      </c>
      <c r="G1079" s="1" t="s">
        <v>1823</v>
      </c>
      <c r="H1079" s="1" t="s">
        <v>89</v>
      </c>
      <c r="I1079" s="1" t="s">
        <v>264</v>
      </c>
      <c r="J1079" s="1" t="s">
        <v>265</v>
      </c>
      <c r="K1079" s="1" t="s">
        <v>78</v>
      </c>
      <c r="L1079" s="1" t="s">
        <v>37</v>
      </c>
      <c r="M1079" s="1" t="s">
        <v>103</v>
      </c>
      <c r="N1079" s="1">
        <v>2</v>
      </c>
      <c r="O1079" s="1">
        <v>3540</v>
      </c>
      <c r="P1079" s="1">
        <f t="shared" si="96"/>
        <v>7080</v>
      </c>
      <c r="Q1079" s="1">
        <v>10</v>
      </c>
      <c r="R1079" s="1">
        <f t="shared" si="97"/>
        <v>708</v>
      </c>
      <c r="S1079" s="1">
        <f t="shared" si="98"/>
        <v>6372</v>
      </c>
      <c r="T1079" s="1">
        <v>0.47</v>
      </c>
      <c r="U1079" s="1">
        <f t="shared" si="99"/>
        <v>2994.8399999999997</v>
      </c>
      <c r="V1079" s="1">
        <f t="shared" si="100"/>
        <v>3377.1600000000003</v>
      </c>
      <c r="W1079" s="4">
        <f t="shared" si="101"/>
        <v>0.53</v>
      </c>
      <c r="X1079" s="1" t="s">
        <v>104</v>
      </c>
      <c r="Y1079" s="1" t="s">
        <v>81</v>
      </c>
      <c r="Z1079" s="1" t="s">
        <v>41</v>
      </c>
      <c r="AA1079" s="2">
        <v>45985</v>
      </c>
      <c r="AB1079" s="1">
        <v>4</v>
      </c>
      <c r="AC1079" s="9" t="s">
        <v>42</v>
      </c>
    </row>
    <row r="1080" spans="1:29">
      <c r="A1080" s="11" t="s">
        <v>1824</v>
      </c>
      <c r="B1080" s="2">
        <v>45979</v>
      </c>
      <c r="C1080" s="1">
        <v>2025</v>
      </c>
      <c r="D1080" s="1" t="s">
        <v>1753</v>
      </c>
      <c r="E1080" s="1" t="s">
        <v>1602</v>
      </c>
      <c r="F1080" s="1" t="s">
        <v>167</v>
      </c>
      <c r="G1080" s="1" t="s">
        <v>506</v>
      </c>
      <c r="H1080" s="1" t="s">
        <v>33</v>
      </c>
      <c r="I1080" s="1" t="s">
        <v>315</v>
      </c>
      <c r="J1080" s="1" t="s">
        <v>316</v>
      </c>
      <c r="K1080" s="1" t="s">
        <v>62</v>
      </c>
      <c r="L1080" s="1" t="s">
        <v>63</v>
      </c>
      <c r="M1080" s="1" t="s">
        <v>266</v>
      </c>
      <c r="N1080" s="1">
        <v>5</v>
      </c>
      <c r="O1080" s="1">
        <v>1250</v>
      </c>
      <c r="P1080" s="1">
        <f t="shared" si="96"/>
        <v>6250</v>
      </c>
      <c r="Q1080" s="1">
        <v>0</v>
      </c>
      <c r="R1080" s="1">
        <f t="shared" si="97"/>
        <v>0</v>
      </c>
      <c r="S1080" s="1">
        <f t="shared" si="98"/>
        <v>6250</v>
      </c>
      <c r="T1080" s="1">
        <v>0.35</v>
      </c>
      <c r="U1080" s="1">
        <f t="shared" si="99"/>
        <v>2187.5</v>
      </c>
      <c r="V1080" s="1">
        <f t="shared" si="100"/>
        <v>4062.5</v>
      </c>
      <c r="W1080" s="4">
        <f t="shared" si="101"/>
        <v>0.65</v>
      </c>
      <c r="X1080" s="1" t="s">
        <v>56</v>
      </c>
      <c r="Y1080" s="1" t="s">
        <v>81</v>
      </c>
      <c r="Z1080" s="1" t="s">
        <v>41</v>
      </c>
      <c r="AA1080" s="2">
        <v>45983</v>
      </c>
      <c r="AB1080" s="1">
        <v>5</v>
      </c>
      <c r="AC1080" s="9" t="s">
        <v>42</v>
      </c>
    </row>
    <row r="1081" spans="1:29">
      <c r="A1081" s="11" t="s">
        <v>1825</v>
      </c>
      <c r="B1081" s="2">
        <v>45980</v>
      </c>
      <c r="C1081" s="1">
        <v>2025</v>
      </c>
      <c r="D1081" s="1" t="s">
        <v>1753</v>
      </c>
      <c r="E1081" s="1" t="s">
        <v>1602</v>
      </c>
      <c r="F1081" s="1" t="s">
        <v>31</v>
      </c>
      <c r="G1081" s="1" t="s">
        <v>1826</v>
      </c>
      <c r="H1081" s="1" t="s">
        <v>33</v>
      </c>
      <c r="I1081" s="1" t="s">
        <v>371</v>
      </c>
      <c r="J1081" s="1" t="s">
        <v>265</v>
      </c>
      <c r="K1081" s="1" t="s">
        <v>78</v>
      </c>
      <c r="L1081" s="1" t="s">
        <v>179</v>
      </c>
      <c r="M1081" s="1" t="s">
        <v>247</v>
      </c>
      <c r="N1081" s="1">
        <v>2</v>
      </c>
      <c r="O1081" s="1">
        <v>7510</v>
      </c>
      <c r="P1081" s="1">
        <f t="shared" si="96"/>
        <v>15020</v>
      </c>
      <c r="Q1081" s="1">
        <v>0</v>
      </c>
      <c r="R1081" s="1">
        <f t="shared" si="97"/>
        <v>0</v>
      </c>
      <c r="S1081" s="1">
        <f t="shared" si="98"/>
        <v>15020</v>
      </c>
      <c r="T1081" s="1">
        <v>0.48</v>
      </c>
      <c r="U1081" s="1">
        <f t="shared" si="99"/>
        <v>7209.5999999999995</v>
      </c>
      <c r="V1081" s="1">
        <f t="shared" si="100"/>
        <v>7810.4000000000005</v>
      </c>
      <c r="W1081" s="4">
        <f t="shared" si="101"/>
        <v>0.52</v>
      </c>
      <c r="X1081" s="1" t="s">
        <v>147</v>
      </c>
      <c r="Y1081" s="1" t="s">
        <v>72</v>
      </c>
      <c r="Z1081" s="1" t="s">
        <v>120</v>
      </c>
      <c r="AA1081" s="1"/>
      <c r="AB1081" s="1"/>
      <c r="AC1081" s="9" t="s">
        <v>42</v>
      </c>
    </row>
    <row r="1082" spans="1:29">
      <c r="A1082" s="11" t="s">
        <v>1827</v>
      </c>
      <c r="B1082" s="2">
        <v>45980</v>
      </c>
      <c r="C1082" s="1">
        <v>2025</v>
      </c>
      <c r="D1082" s="1" t="s">
        <v>1753</v>
      </c>
      <c r="E1082" s="1" t="s">
        <v>1602</v>
      </c>
      <c r="F1082" s="1" t="s">
        <v>31</v>
      </c>
      <c r="G1082" s="1" t="s">
        <v>318</v>
      </c>
      <c r="H1082" s="1" t="s">
        <v>89</v>
      </c>
      <c r="I1082" s="1" t="s">
        <v>46</v>
      </c>
      <c r="J1082" s="1" t="s">
        <v>47</v>
      </c>
      <c r="K1082" s="1" t="s">
        <v>48</v>
      </c>
      <c r="L1082" s="1" t="s">
        <v>85</v>
      </c>
      <c r="M1082" s="1" t="s">
        <v>343</v>
      </c>
      <c r="N1082" s="1">
        <v>5</v>
      </c>
      <c r="O1082" s="1">
        <v>3350</v>
      </c>
      <c r="P1082" s="1">
        <f t="shared" si="96"/>
        <v>16750</v>
      </c>
      <c r="Q1082" s="1">
        <v>25</v>
      </c>
      <c r="R1082" s="1">
        <f t="shared" si="97"/>
        <v>4187.5</v>
      </c>
      <c r="S1082" s="1">
        <f t="shared" si="98"/>
        <v>12562.5</v>
      </c>
      <c r="T1082" s="1">
        <v>0.5</v>
      </c>
      <c r="U1082" s="1">
        <f t="shared" si="99"/>
        <v>6281.25</v>
      </c>
      <c r="V1082" s="1">
        <f t="shared" si="100"/>
        <v>6281.25</v>
      </c>
      <c r="W1082" s="4">
        <f t="shared" si="101"/>
        <v>0.5</v>
      </c>
      <c r="X1082" s="1" t="s">
        <v>104</v>
      </c>
      <c r="Y1082" s="1" t="s">
        <v>72</v>
      </c>
      <c r="Z1082" s="1" t="s">
        <v>41</v>
      </c>
      <c r="AA1082" s="2">
        <v>45984</v>
      </c>
      <c r="AB1082" s="1">
        <v>4</v>
      </c>
      <c r="AC1082" s="9" t="s">
        <v>42</v>
      </c>
    </row>
    <row r="1083" spans="1:29">
      <c r="A1083" s="11" t="s">
        <v>1828</v>
      </c>
      <c r="B1083" s="2">
        <v>45980</v>
      </c>
      <c r="C1083" s="1">
        <v>2025</v>
      </c>
      <c r="D1083" s="1" t="s">
        <v>1753</v>
      </c>
      <c r="E1083" s="1" t="s">
        <v>1602</v>
      </c>
      <c r="F1083" s="1" t="s">
        <v>31</v>
      </c>
      <c r="G1083" s="1" t="s">
        <v>1829</v>
      </c>
      <c r="H1083" s="1" t="s">
        <v>89</v>
      </c>
      <c r="I1083" s="1" t="s">
        <v>227</v>
      </c>
      <c r="J1083" s="1" t="s">
        <v>228</v>
      </c>
      <c r="K1083" s="1" t="s">
        <v>78</v>
      </c>
      <c r="L1083" s="1" t="s">
        <v>63</v>
      </c>
      <c r="M1083" s="1" t="s">
        <v>109</v>
      </c>
      <c r="N1083" s="1">
        <v>1</v>
      </c>
      <c r="O1083" s="1">
        <v>840</v>
      </c>
      <c r="P1083" s="1">
        <f t="shared" si="96"/>
        <v>840</v>
      </c>
      <c r="Q1083" s="1">
        <v>15</v>
      </c>
      <c r="R1083" s="1">
        <f t="shared" si="97"/>
        <v>126</v>
      </c>
      <c r="S1083" s="1">
        <f t="shared" si="98"/>
        <v>714</v>
      </c>
      <c r="T1083" s="1">
        <v>0.35</v>
      </c>
      <c r="U1083" s="1">
        <f t="shared" si="99"/>
        <v>249.89999999999998</v>
      </c>
      <c r="V1083" s="1">
        <f t="shared" si="100"/>
        <v>464.1</v>
      </c>
      <c r="W1083" s="4">
        <f t="shared" si="101"/>
        <v>0.65</v>
      </c>
      <c r="X1083" s="1" t="s">
        <v>56</v>
      </c>
      <c r="Y1083" s="1" t="s">
        <v>81</v>
      </c>
      <c r="Z1083" s="1" t="s">
        <v>41</v>
      </c>
      <c r="AA1083" s="2">
        <v>45986</v>
      </c>
      <c r="AB1083" s="1">
        <v>5</v>
      </c>
      <c r="AC1083" s="9" t="s">
        <v>42</v>
      </c>
    </row>
    <row r="1084" spans="1:29">
      <c r="A1084" s="11" t="s">
        <v>1830</v>
      </c>
      <c r="B1084" s="2">
        <v>45981</v>
      </c>
      <c r="C1084" s="1">
        <v>2025</v>
      </c>
      <c r="D1084" s="1" t="s">
        <v>1753</v>
      </c>
      <c r="E1084" s="1" t="s">
        <v>1602</v>
      </c>
      <c r="F1084" s="1" t="s">
        <v>44</v>
      </c>
      <c r="G1084" s="1" t="s">
        <v>778</v>
      </c>
      <c r="H1084" s="1" t="s">
        <v>33</v>
      </c>
      <c r="I1084" s="1" t="s">
        <v>551</v>
      </c>
      <c r="J1084" s="1" t="s">
        <v>155</v>
      </c>
      <c r="K1084" s="1" t="s">
        <v>48</v>
      </c>
      <c r="L1084" s="1" t="s">
        <v>112</v>
      </c>
      <c r="M1084" s="1" t="s">
        <v>806</v>
      </c>
      <c r="N1084" s="1">
        <v>2</v>
      </c>
      <c r="O1084" s="1">
        <v>88250</v>
      </c>
      <c r="P1084" s="1">
        <f t="shared" si="96"/>
        <v>176500</v>
      </c>
      <c r="Q1084" s="1">
        <v>10</v>
      </c>
      <c r="R1084" s="1">
        <f t="shared" si="97"/>
        <v>17650</v>
      </c>
      <c r="S1084" s="1">
        <f t="shared" si="98"/>
        <v>158850</v>
      </c>
      <c r="T1084" s="1">
        <v>0.57999999999999996</v>
      </c>
      <c r="U1084" s="1">
        <f t="shared" si="99"/>
        <v>92133</v>
      </c>
      <c r="V1084" s="1">
        <f t="shared" si="100"/>
        <v>66717</v>
      </c>
      <c r="W1084" s="4">
        <f t="shared" si="101"/>
        <v>0.42</v>
      </c>
      <c r="X1084" s="1" t="s">
        <v>50</v>
      </c>
      <c r="Y1084" s="1" t="s">
        <v>57</v>
      </c>
      <c r="Z1084" s="1" t="s">
        <v>22</v>
      </c>
      <c r="AA1084" s="1"/>
      <c r="AB1084" s="1"/>
      <c r="AC1084" s="9" t="s">
        <v>93</v>
      </c>
    </row>
    <row r="1085" spans="1:29">
      <c r="A1085" s="11" t="s">
        <v>1831</v>
      </c>
      <c r="B1085" s="2">
        <v>45981</v>
      </c>
      <c r="C1085" s="1">
        <v>2025</v>
      </c>
      <c r="D1085" s="1" t="s">
        <v>1753</v>
      </c>
      <c r="E1085" s="1" t="s">
        <v>1602</v>
      </c>
      <c r="F1085" s="1" t="s">
        <v>44</v>
      </c>
      <c r="G1085" s="1" t="s">
        <v>1127</v>
      </c>
      <c r="H1085" s="1" t="s">
        <v>33</v>
      </c>
      <c r="I1085" s="1" t="s">
        <v>509</v>
      </c>
      <c r="J1085" s="1" t="s">
        <v>220</v>
      </c>
      <c r="K1085" s="1" t="s">
        <v>118</v>
      </c>
      <c r="L1085" s="1" t="s">
        <v>150</v>
      </c>
      <c r="M1085" s="1" t="s">
        <v>255</v>
      </c>
      <c r="N1085" s="1">
        <v>4</v>
      </c>
      <c r="O1085" s="1">
        <v>8810</v>
      </c>
      <c r="P1085" s="1">
        <f t="shared" si="96"/>
        <v>35240</v>
      </c>
      <c r="Q1085" s="1">
        <v>25</v>
      </c>
      <c r="R1085" s="1">
        <f t="shared" si="97"/>
        <v>8810</v>
      </c>
      <c r="S1085" s="1">
        <f t="shared" si="98"/>
        <v>26430</v>
      </c>
      <c r="T1085" s="1">
        <v>0.52</v>
      </c>
      <c r="U1085" s="1">
        <f t="shared" si="99"/>
        <v>13743.6</v>
      </c>
      <c r="V1085" s="1">
        <f t="shared" si="100"/>
        <v>12686.4</v>
      </c>
      <c r="W1085" s="4">
        <f t="shared" si="101"/>
        <v>0.48</v>
      </c>
      <c r="X1085" s="1" t="s">
        <v>104</v>
      </c>
      <c r="Y1085" s="1" t="s">
        <v>57</v>
      </c>
      <c r="Z1085" s="1" t="s">
        <v>41</v>
      </c>
      <c r="AA1085" s="2">
        <v>45987</v>
      </c>
      <c r="AB1085" s="1">
        <v>4</v>
      </c>
      <c r="AC1085" s="9" t="s">
        <v>42</v>
      </c>
    </row>
    <row r="1086" spans="1:29">
      <c r="A1086" s="11" t="s">
        <v>1832</v>
      </c>
      <c r="B1086" s="2">
        <v>45981</v>
      </c>
      <c r="C1086" s="1">
        <v>2025</v>
      </c>
      <c r="D1086" s="1" t="s">
        <v>1753</v>
      </c>
      <c r="E1086" s="1" t="s">
        <v>1602</v>
      </c>
      <c r="F1086" s="1" t="s">
        <v>44</v>
      </c>
      <c r="G1086" s="1" t="s">
        <v>348</v>
      </c>
      <c r="H1086" s="1" t="s">
        <v>33</v>
      </c>
      <c r="I1086" s="1" t="s">
        <v>315</v>
      </c>
      <c r="J1086" s="1" t="s">
        <v>316</v>
      </c>
      <c r="K1086" s="1" t="s">
        <v>62</v>
      </c>
      <c r="L1086" s="1" t="s">
        <v>79</v>
      </c>
      <c r="M1086" s="1" t="s">
        <v>216</v>
      </c>
      <c r="N1086" s="1">
        <v>5</v>
      </c>
      <c r="O1086" s="1">
        <v>1470</v>
      </c>
      <c r="P1086" s="1">
        <f t="shared" si="96"/>
        <v>7350</v>
      </c>
      <c r="Q1086" s="1">
        <v>25</v>
      </c>
      <c r="R1086" s="1">
        <f t="shared" si="97"/>
        <v>1837.5</v>
      </c>
      <c r="S1086" s="1">
        <f t="shared" si="98"/>
        <v>5512.5</v>
      </c>
      <c r="T1086" s="1">
        <v>0.45</v>
      </c>
      <c r="U1086" s="1">
        <f t="shared" si="99"/>
        <v>2480.625</v>
      </c>
      <c r="V1086" s="1">
        <f t="shared" si="100"/>
        <v>3031.875</v>
      </c>
      <c r="W1086" s="4">
        <f t="shared" si="101"/>
        <v>0.55000000000000004</v>
      </c>
      <c r="X1086" s="1" t="s">
        <v>56</v>
      </c>
      <c r="Y1086" s="1" t="s">
        <v>81</v>
      </c>
      <c r="Z1086" s="1" t="s">
        <v>41</v>
      </c>
      <c r="AA1086" s="2">
        <v>45988</v>
      </c>
      <c r="AB1086" s="1">
        <v>4</v>
      </c>
      <c r="AC1086" s="9" t="s">
        <v>42</v>
      </c>
    </row>
    <row r="1087" spans="1:29">
      <c r="A1087" s="11" t="s">
        <v>1833</v>
      </c>
      <c r="B1087" s="2">
        <v>45981</v>
      </c>
      <c r="C1087" s="1">
        <v>2025</v>
      </c>
      <c r="D1087" s="1" t="s">
        <v>1753</v>
      </c>
      <c r="E1087" s="1" t="s">
        <v>1602</v>
      </c>
      <c r="F1087" s="1" t="s">
        <v>44</v>
      </c>
      <c r="G1087" s="1" t="s">
        <v>1834</v>
      </c>
      <c r="H1087" s="1" t="s">
        <v>89</v>
      </c>
      <c r="I1087" s="1" t="s">
        <v>194</v>
      </c>
      <c r="J1087" s="1" t="s">
        <v>108</v>
      </c>
      <c r="K1087" s="1" t="s">
        <v>62</v>
      </c>
      <c r="L1087" s="1" t="s">
        <v>79</v>
      </c>
      <c r="M1087" s="1" t="s">
        <v>310</v>
      </c>
      <c r="N1087" s="1">
        <v>3</v>
      </c>
      <c r="O1087" s="1">
        <v>3250</v>
      </c>
      <c r="P1087" s="1">
        <f t="shared" si="96"/>
        <v>9750</v>
      </c>
      <c r="Q1087" s="1">
        <v>0</v>
      </c>
      <c r="R1087" s="1">
        <f t="shared" si="97"/>
        <v>0</v>
      </c>
      <c r="S1087" s="1">
        <f t="shared" si="98"/>
        <v>9750</v>
      </c>
      <c r="T1087" s="1">
        <v>0.45</v>
      </c>
      <c r="U1087" s="1">
        <f t="shared" si="99"/>
        <v>4387.5</v>
      </c>
      <c r="V1087" s="1">
        <f t="shared" si="100"/>
        <v>5362.5</v>
      </c>
      <c r="W1087" s="4">
        <f t="shared" si="101"/>
        <v>0.55000000000000004</v>
      </c>
      <c r="X1087" s="1" t="s">
        <v>56</v>
      </c>
      <c r="Y1087" s="1" t="s">
        <v>57</v>
      </c>
      <c r="Z1087" s="1" t="s">
        <v>41</v>
      </c>
      <c r="AA1087" s="2">
        <v>45985</v>
      </c>
      <c r="AB1087" s="1">
        <v>4</v>
      </c>
      <c r="AC1087" s="9" t="s">
        <v>42</v>
      </c>
    </row>
    <row r="1088" spans="1:29">
      <c r="A1088" s="11" t="s">
        <v>1835</v>
      </c>
      <c r="B1088" s="2">
        <v>45982</v>
      </c>
      <c r="C1088" s="1">
        <v>2025</v>
      </c>
      <c r="D1088" s="1" t="s">
        <v>1753</v>
      </c>
      <c r="E1088" s="1" t="s">
        <v>1602</v>
      </c>
      <c r="F1088" s="1" t="s">
        <v>74</v>
      </c>
      <c r="G1088" s="1" t="s">
        <v>1760</v>
      </c>
      <c r="H1088" s="1" t="s">
        <v>33</v>
      </c>
      <c r="I1088" s="1" t="s">
        <v>154</v>
      </c>
      <c r="J1088" s="1" t="s">
        <v>155</v>
      </c>
      <c r="K1088" s="1" t="s">
        <v>48</v>
      </c>
      <c r="L1088" s="1" t="s">
        <v>85</v>
      </c>
      <c r="M1088" s="1" t="s">
        <v>343</v>
      </c>
      <c r="N1088" s="1">
        <v>2</v>
      </c>
      <c r="O1088" s="1">
        <v>2370</v>
      </c>
      <c r="P1088" s="1">
        <f t="shared" si="96"/>
        <v>4740</v>
      </c>
      <c r="Q1088" s="1">
        <v>15</v>
      </c>
      <c r="R1088" s="1">
        <f t="shared" si="97"/>
        <v>711</v>
      </c>
      <c r="S1088" s="1">
        <f t="shared" si="98"/>
        <v>4029</v>
      </c>
      <c r="T1088" s="1">
        <v>0.5</v>
      </c>
      <c r="U1088" s="1">
        <f t="shared" si="99"/>
        <v>2014.5</v>
      </c>
      <c r="V1088" s="1">
        <f t="shared" si="100"/>
        <v>2014.5</v>
      </c>
      <c r="W1088" s="4">
        <f t="shared" si="101"/>
        <v>0.5</v>
      </c>
      <c r="X1088" s="1" t="s">
        <v>39</v>
      </c>
      <c r="Y1088" s="1" t="s">
        <v>72</v>
      </c>
      <c r="Z1088" s="1" t="s">
        <v>120</v>
      </c>
      <c r="AA1088" s="1"/>
      <c r="AB1088" s="1"/>
      <c r="AC1088" s="9" t="s">
        <v>42</v>
      </c>
    </row>
    <row r="1089" spans="1:29">
      <c r="A1089" s="11" t="s">
        <v>1836</v>
      </c>
      <c r="B1089" s="2">
        <v>45982</v>
      </c>
      <c r="C1089" s="1">
        <v>2025</v>
      </c>
      <c r="D1089" s="1" t="s">
        <v>1753</v>
      </c>
      <c r="E1089" s="1" t="s">
        <v>1602</v>
      </c>
      <c r="F1089" s="1" t="s">
        <v>74</v>
      </c>
      <c r="G1089" s="1" t="s">
        <v>1837</v>
      </c>
      <c r="H1089" s="1" t="s">
        <v>89</v>
      </c>
      <c r="I1089" s="1" t="s">
        <v>189</v>
      </c>
      <c r="J1089" s="1" t="s">
        <v>190</v>
      </c>
      <c r="K1089" s="1" t="s">
        <v>48</v>
      </c>
      <c r="L1089" s="1" t="s">
        <v>79</v>
      </c>
      <c r="M1089" s="1" t="s">
        <v>388</v>
      </c>
      <c r="N1089" s="1">
        <v>4</v>
      </c>
      <c r="O1089" s="1">
        <v>2860</v>
      </c>
      <c r="P1089" s="1">
        <f t="shared" si="96"/>
        <v>11440</v>
      </c>
      <c r="Q1089" s="1">
        <v>5</v>
      </c>
      <c r="R1089" s="1">
        <f t="shared" si="97"/>
        <v>572</v>
      </c>
      <c r="S1089" s="1">
        <f t="shared" si="98"/>
        <v>10868</v>
      </c>
      <c r="T1089" s="1">
        <v>0.45</v>
      </c>
      <c r="U1089" s="1">
        <f t="shared" si="99"/>
        <v>4890.6000000000004</v>
      </c>
      <c r="V1089" s="1">
        <f t="shared" si="100"/>
        <v>5977.4</v>
      </c>
      <c r="W1089" s="4">
        <f t="shared" si="101"/>
        <v>0.54999999999999993</v>
      </c>
      <c r="X1089" s="1" t="s">
        <v>147</v>
      </c>
      <c r="Y1089" s="1" t="s">
        <v>81</v>
      </c>
      <c r="Z1089" s="1" t="s">
        <v>22</v>
      </c>
      <c r="AA1089" s="1"/>
      <c r="AB1089" s="1"/>
      <c r="AC1089" s="9" t="s">
        <v>93</v>
      </c>
    </row>
    <row r="1090" spans="1:29">
      <c r="A1090" s="11" t="s">
        <v>1838</v>
      </c>
      <c r="B1090" s="2">
        <v>45982</v>
      </c>
      <c r="C1090" s="1">
        <v>2025</v>
      </c>
      <c r="D1090" s="1" t="s">
        <v>1753</v>
      </c>
      <c r="E1090" s="1" t="s">
        <v>1602</v>
      </c>
      <c r="F1090" s="1" t="s">
        <v>74</v>
      </c>
      <c r="G1090" s="1" t="s">
        <v>1839</v>
      </c>
      <c r="H1090" s="1" t="s">
        <v>89</v>
      </c>
      <c r="I1090" s="1" t="s">
        <v>139</v>
      </c>
      <c r="J1090" s="1" t="s">
        <v>77</v>
      </c>
      <c r="K1090" s="1" t="s">
        <v>78</v>
      </c>
      <c r="L1090" s="1" t="s">
        <v>79</v>
      </c>
      <c r="M1090" s="1" t="s">
        <v>388</v>
      </c>
      <c r="N1090" s="1">
        <v>3</v>
      </c>
      <c r="O1090" s="1">
        <v>3790</v>
      </c>
      <c r="P1090" s="1">
        <f t="shared" si="96"/>
        <v>11370</v>
      </c>
      <c r="Q1090" s="1">
        <v>0</v>
      </c>
      <c r="R1090" s="1">
        <f t="shared" si="97"/>
        <v>0</v>
      </c>
      <c r="S1090" s="1">
        <f t="shared" si="98"/>
        <v>11370</v>
      </c>
      <c r="T1090" s="1">
        <v>0.45</v>
      </c>
      <c r="U1090" s="1">
        <f t="shared" si="99"/>
        <v>5116.5</v>
      </c>
      <c r="V1090" s="1">
        <f t="shared" si="100"/>
        <v>6253.5</v>
      </c>
      <c r="W1090" s="4">
        <f t="shared" si="101"/>
        <v>0.55000000000000004</v>
      </c>
      <c r="X1090" s="1" t="s">
        <v>39</v>
      </c>
      <c r="Y1090" s="1" t="s">
        <v>72</v>
      </c>
      <c r="Z1090" s="1" t="s">
        <v>22</v>
      </c>
      <c r="AA1090" s="1"/>
      <c r="AB1090" s="1"/>
      <c r="AC1090" s="9" t="s">
        <v>93</v>
      </c>
    </row>
    <row r="1091" spans="1:29">
      <c r="A1091" s="11" t="s">
        <v>1840</v>
      </c>
      <c r="B1091" s="2">
        <v>45983</v>
      </c>
      <c r="C1091" s="1">
        <v>2025</v>
      </c>
      <c r="D1091" s="1" t="s">
        <v>1753</v>
      </c>
      <c r="E1091" s="1" t="s">
        <v>1602</v>
      </c>
      <c r="F1091" s="1" t="s">
        <v>99</v>
      </c>
      <c r="G1091" s="1" t="s">
        <v>854</v>
      </c>
      <c r="H1091" s="1" t="s">
        <v>33</v>
      </c>
      <c r="I1091" s="1" t="s">
        <v>116</v>
      </c>
      <c r="J1091" s="1" t="s">
        <v>117</v>
      </c>
      <c r="K1091" s="1" t="s">
        <v>118</v>
      </c>
      <c r="L1091" s="1" t="s">
        <v>179</v>
      </c>
      <c r="M1091" s="1" t="s">
        <v>247</v>
      </c>
      <c r="N1091" s="1">
        <v>2</v>
      </c>
      <c r="O1091" s="1">
        <v>7550</v>
      </c>
      <c r="P1091" s="1">
        <f t="shared" ref="P1091:P1154" si="102">PRODUCT(N1091,O1091)</f>
        <v>15100</v>
      </c>
      <c r="Q1091" s="1">
        <v>10</v>
      </c>
      <c r="R1091" s="1">
        <f t="shared" ref="R1091:R1154" si="103">P1091*(Q1091/100)</f>
        <v>1510</v>
      </c>
      <c r="S1091" s="1">
        <f t="shared" ref="S1091:S1154" si="104">P1091-R1091</f>
        <v>13590</v>
      </c>
      <c r="T1091" s="1">
        <v>0.48</v>
      </c>
      <c r="U1091" s="1">
        <f t="shared" ref="U1091:U1154" si="105">S1091*T1091</f>
        <v>6523.2</v>
      </c>
      <c r="V1091" s="1">
        <f t="shared" ref="V1091:V1154" si="106">S1091-U1091</f>
        <v>7066.8</v>
      </c>
      <c r="W1091" s="4">
        <f t="shared" ref="W1091:W1154" si="107">(V1091/S1091)</f>
        <v>0.52</v>
      </c>
      <c r="X1091" s="1" t="s">
        <v>147</v>
      </c>
      <c r="Y1091" s="1" t="s">
        <v>72</v>
      </c>
      <c r="Z1091" s="1" t="s">
        <v>41</v>
      </c>
      <c r="AA1091" s="2">
        <v>45987</v>
      </c>
      <c r="AB1091" s="1">
        <v>4</v>
      </c>
      <c r="AC1091" s="9" t="s">
        <v>42</v>
      </c>
    </row>
    <row r="1092" spans="1:29">
      <c r="A1092" s="11" t="s">
        <v>1841</v>
      </c>
      <c r="B1092" s="2">
        <v>45984</v>
      </c>
      <c r="C1092" s="1">
        <v>2025</v>
      </c>
      <c r="D1092" s="1" t="s">
        <v>1753</v>
      </c>
      <c r="E1092" s="1" t="s">
        <v>1602</v>
      </c>
      <c r="F1092" s="1" t="s">
        <v>126</v>
      </c>
      <c r="G1092" s="1" t="s">
        <v>771</v>
      </c>
      <c r="H1092" s="1" t="s">
        <v>33</v>
      </c>
      <c r="I1092" s="1" t="s">
        <v>107</v>
      </c>
      <c r="J1092" s="1" t="s">
        <v>108</v>
      </c>
      <c r="K1092" s="1" t="s">
        <v>62</v>
      </c>
      <c r="L1092" s="1" t="s">
        <v>179</v>
      </c>
      <c r="M1092" s="1" t="s">
        <v>611</v>
      </c>
      <c r="N1092" s="1">
        <v>5</v>
      </c>
      <c r="O1092" s="1">
        <v>1560</v>
      </c>
      <c r="P1092" s="1">
        <f t="shared" si="102"/>
        <v>7800</v>
      </c>
      <c r="Q1092" s="1">
        <v>0</v>
      </c>
      <c r="R1092" s="1">
        <f t="shared" si="103"/>
        <v>0</v>
      </c>
      <c r="S1092" s="1">
        <f t="shared" si="104"/>
        <v>7800</v>
      </c>
      <c r="T1092" s="1">
        <v>0.48</v>
      </c>
      <c r="U1092" s="1">
        <f t="shared" si="105"/>
        <v>3744</v>
      </c>
      <c r="V1092" s="1">
        <f t="shared" si="106"/>
        <v>4056</v>
      </c>
      <c r="W1092" s="4">
        <f t="shared" si="107"/>
        <v>0.52</v>
      </c>
      <c r="X1092" s="1" t="s">
        <v>39</v>
      </c>
      <c r="Y1092" s="1" t="s">
        <v>72</v>
      </c>
      <c r="Z1092" s="1" t="s">
        <v>41</v>
      </c>
      <c r="AA1092" s="2">
        <v>45989</v>
      </c>
      <c r="AB1092" s="1">
        <v>5</v>
      </c>
      <c r="AC1092" s="9" t="s">
        <v>42</v>
      </c>
    </row>
    <row r="1093" spans="1:29">
      <c r="A1093" s="11" t="s">
        <v>1842</v>
      </c>
      <c r="B1093" s="2">
        <v>45984</v>
      </c>
      <c r="C1093" s="1">
        <v>2025</v>
      </c>
      <c r="D1093" s="1" t="s">
        <v>1753</v>
      </c>
      <c r="E1093" s="1" t="s">
        <v>1602</v>
      </c>
      <c r="F1093" s="1" t="s">
        <v>126</v>
      </c>
      <c r="G1093" s="1" t="s">
        <v>1139</v>
      </c>
      <c r="H1093" s="1" t="s">
        <v>89</v>
      </c>
      <c r="I1093" s="1" t="s">
        <v>575</v>
      </c>
      <c r="J1093" s="1" t="s">
        <v>316</v>
      </c>
      <c r="K1093" s="1" t="s">
        <v>62</v>
      </c>
      <c r="L1093" s="1" t="s">
        <v>79</v>
      </c>
      <c r="M1093" s="1" t="s">
        <v>545</v>
      </c>
      <c r="N1093" s="1">
        <v>2</v>
      </c>
      <c r="O1093" s="1">
        <v>4540</v>
      </c>
      <c r="P1093" s="1">
        <f t="shared" si="102"/>
        <v>9080</v>
      </c>
      <c r="Q1093" s="1">
        <v>10</v>
      </c>
      <c r="R1093" s="1">
        <f t="shared" si="103"/>
        <v>908</v>
      </c>
      <c r="S1093" s="1">
        <f t="shared" si="104"/>
        <v>8172</v>
      </c>
      <c r="T1093" s="1">
        <v>0.45</v>
      </c>
      <c r="U1093" s="1">
        <f t="shared" si="105"/>
        <v>3677.4</v>
      </c>
      <c r="V1093" s="1">
        <f t="shared" si="106"/>
        <v>4494.6000000000004</v>
      </c>
      <c r="W1093" s="4">
        <f t="shared" si="107"/>
        <v>0.55000000000000004</v>
      </c>
      <c r="X1093" s="1" t="s">
        <v>147</v>
      </c>
      <c r="Y1093" s="1" t="s">
        <v>72</v>
      </c>
      <c r="Z1093" s="1" t="s">
        <v>41</v>
      </c>
      <c r="AA1093" s="2">
        <v>45987</v>
      </c>
      <c r="AB1093" s="1">
        <v>5</v>
      </c>
      <c r="AC1093" s="9" t="s">
        <v>42</v>
      </c>
    </row>
    <row r="1094" spans="1:29">
      <c r="A1094" s="11" t="s">
        <v>1843</v>
      </c>
      <c r="B1094" s="2">
        <v>45984</v>
      </c>
      <c r="C1094" s="1">
        <v>2025</v>
      </c>
      <c r="D1094" s="1" t="s">
        <v>1753</v>
      </c>
      <c r="E1094" s="1" t="s">
        <v>1602</v>
      </c>
      <c r="F1094" s="1" t="s">
        <v>126</v>
      </c>
      <c r="G1094" s="1" t="s">
        <v>1844</v>
      </c>
      <c r="H1094" s="1" t="s">
        <v>89</v>
      </c>
      <c r="I1094" s="1" t="s">
        <v>509</v>
      </c>
      <c r="J1094" s="1" t="s">
        <v>220</v>
      </c>
      <c r="K1094" s="1" t="s">
        <v>118</v>
      </c>
      <c r="L1094" s="1" t="s">
        <v>179</v>
      </c>
      <c r="M1094" s="1" t="s">
        <v>247</v>
      </c>
      <c r="N1094" s="1">
        <v>5</v>
      </c>
      <c r="O1094" s="1">
        <v>6010</v>
      </c>
      <c r="P1094" s="1">
        <f t="shared" si="102"/>
        <v>30050</v>
      </c>
      <c r="Q1094" s="1">
        <v>0</v>
      </c>
      <c r="R1094" s="1">
        <f t="shared" si="103"/>
        <v>0</v>
      </c>
      <c r="S1094" s="1">
        <f t="shared" si="104"/>
        <v>30050</v>
      </c>
      <c r="T1094" s="1">
        <v>0.48</v>
      </c>
      <c r="U1094" s="1">
        <f t="shared" si="105"/>
        <v>14424</v>
      </c>
      <c r="V1094" s="1">
        <f t="shared" si="106"/>
        <v>15626</v>
      </c>
      <c r="W1094" s="4">
        <f t="shared" si="107"/>
        <v>0.52</v>
      </c>
      <c r="X1094" s="1" t="s">
        <v>65</v>
      </c>
      <c r="Y1094" s="1" t="s">
        <v>57</v>
      </c>
      <c r="Z1094" s="1" t="s">
        <v>41</v>
      </c>
      <c r="AA1094" s="2">
        <v>45985</v>
      </c>
      <c r="AB1094" s="1">
        <v>4</v>
      </c>
      <c r="AC1094" s="9" t="s">
        <v>42</v>
      </c>
    </row>
    <row r="1095" spans="1:29">
      <c r="A1095" s="11" t="s">
        <v>1845</v>
      </c>
      <c r="B1095" s="2">
        <v>45985</v>
      </c>
      <c r="C1095" s="1">
        <v>2025</v>
      </c>
      <c r="D1095" s="1" t="s">
        <v>1753</v>
      </c>
      <c r="E1095" s="1" t="s">
        <v>1602</v>
      </c>
      <c r="F1095" s="1" t="s">
        <v>142</v>
      </c>
      <c r="G1095" s="1" t="s">
        <v>910</v>
      </c>
      <c r="H1095" s="1" t="s">
        <v>33</v>
      </c>
      <c r="I1095" s="1" t="s">
        <v>177</v>
      </c>
      <c r="J1095" s="1" t="s">
        <v>178</v>
      </c>
      <c r="K1095" s="1" t="s">
        <v>48</v>
      </c>
      <c r="L1095" s="1" t="s">
        <v>37</v>
      </c>
      <c r="M1095" s="1" t="s">
        <v>124</v>
      </c>
      <c r="N1095" s="1">
        <v>5</v>
      </c>
      <c r="O1095" s="1">
        <v>540</v>
      </c>
      <c r="P1095" s="1">
        <f t="shared" si="102"/>
        <v>2700</v>
      </c>
      <c r="Q1095" s="1">
        <v>5</v>
      </c>
      <c r="R1095" s="1">
        <f t="shared" si="103"/>
        <v>135</v>
      </c>
      <c r="S1095" s="1">
        <f t="shared" si="104"/>
        <v>2565</v>
      </c>
      <c r="T1095" s="1">
        <v>0.47</v>
      </c>
      <c r="U1095" s="1">
        <f t="shared" si="105"/>
        <v>1205.55</v>
      </c>
      <c r="V1095" s="1">
        <f t="shared" si="106"/>
        <v>1359.45</v>
      </c>
      <c r="W1095" s="4">
        <f t="shared" si="107"/>
        <v>0.53</v>
      </c>
      <c r="X1095" s="1" t="s">
        <v>65</v>
      </c>
      <c r="Y1095" s="1" t="s">
        <v>72</v>
      </c>
      <c r="Z1095" s="1" t="s">
        <v>22</v>
      </c>
      <c r="AA1095" s="1"/>
      <c r="AB1095" s="1"/>
      <c r="AC1095" s="9" t="s">
        <v>93</v>
      </c>
    </row>
    <row r="1096" spans="1:29">
      <c r="A1096" s="11" t="s">
        <v>1846</v>
      </c>
      <c r="B1096" s="2">
        <v>45985</v>
      </c>
      <c r="C1096" s="1">
        <v>2025</v>
      </c>
      <c r="D1096" s="1" t="s">
        <v>1753</v>
      </c>
      <c r="E1096" s="1" t="s">
        <v>1602</v>
      </c>
      <c r="F1096" s="1" t="s">
        <v>142</v>
      </c>
      <c r="G1096" s="1" t="s">
        <v>616</v>
      </c>
      <c r="H1096" s="1" t="s">
        <v>33</v>
      </c>
      <c r="I1096" s="1" t="s">
        <v>154</v>
      </c>
      <c r="J1096" s="1" t="s">
        <v>155</v>
      </c>
      <c r="K1096" s="1" t="s">
        <v>48</v>
      </c>
      <c r="L1096" s="1" t="s">
        <v>150</v>
      </c>
      <c r="M1096" s="1" t="s">
        <v>213</v>
      </c>
      <c r="N1096" s="1">
        <v>3</v>
      </c>
      <c r="O1096" s="1">
        <v>1870</v>
      </c>
      <c r="P1096" s="1">
        <f t="shared" si="102"/>
        <v>5610</v>
      </c>
      <c r="Q1096" s="1">
        <v>0</v>
      </c>
      <c r="R1096" s="1">
        <f t="shared" si="103"/>
        <v>0</v>
      </c>
      <c r="S1096" s="1">
        <f t="shared" si="104"/>
        <v>5610</v>
      </c>
      <c r="T1096" s="1">
        <v>0.52</v>
      </c>
      <c r="U1096" s="1">
        <f t="shared" si="105"/>
        <v>2917.2000000000003</v>
      </c>
      <c r="V1096" s="1">
        <f t="shared" si="106"/>
        <v>2692.7999999999997</v>
      </c>
      <c r="W1096" s="4">
        <f t="shared" si="107"/>
        <v>0.47999999999999993</v>
      </c>
      <c r="X1096" s="1" t="s">
        <v>56</v>
      </c>
      <c r="Y1096" s="1" t="s">
        <v>57</v>
      </c>
      <c r="Z1096" s="1" t="s">
        <v>66</v>
      </c>
      <c r="AA1096" s="1"/>
      <c r="AB1096" s="1"/>
      <c r="AC1096" s="9" t="s">
        <v>42</v>
      </c>
    </row>
    <row r="1097" spans="1:29">
      <c r="A1097" s="11" t="s">
        <v>1847</v>
      </c>
      <c r="B1097" s="2">
        <v>45985</v>
      </c>
      <c r="C1097" s="1">
        <v>2025</v>
      </c>
      <c r="D1097" s="1" t="s">
        <v>1753</v>
      </c>
      <c r="E1097" s="1" t="s">
        <v>1602</v>
      </c>
      <c r="F1097" s="1" t="s">
        <v>142</v>
      </c>
      <c r="G1097" s="1" t="s">
        <v>236</v>
      </c>
      <c r="H1097" s="1" t="s">
        <v>33</v>
      </c>
      <c r="I1097" s="1" t="s">
        <v>204</v>
      </c>
      <c r="J1097" s="1" t="s">
        <v>205</v>
      </c>
      <c r="K1097" s="1" t="s">
        <v>78</v>
      </c>
      <c r="L1097" s="1" t="s">
        <v>96</v>
      </c>
      <c r="M1097" s="1" t="s">
        <v>97</v>
      </c>
      <c r="N1097" s="1">
        <v>4</v>
      </c>
      <c r="O1097" s="1">
        <v>890</v>
      </c>
      <c r="P1097" s="1">
        <f t="shared" si="102"/>
        <v>3560</v>
      </c>
      <c r="Q1097" s="1">
        <v>10</v>
      </c>
      <c r="R1097" s="1">
        <f t="shared" si="103"/>
        <v>356</v>
      </c>
      <c r="S1097" s="1">
        <f t="shared" si="104"/>
        <v>3204</v>
      </c>
      <c r="T1097" s="1">
        <v>0.62</v>
      </c>
      <c r="U1097" s="1">
        <f t="shared" si="105"/>
        <v>1986.48</v>
      </c>
      <c r="V1097" s="1">
        <f t="shared" si="106"/>
        <v>1217.52</v>
      </c>
      <c r="W1097" s="4">
        <f t="shared" si="107"/>
        <v>0.38</v>
      </c>
      <c r="X1097" s="1" t="s">
        <v>104</v>
      </c>
      <c r="Y1097" s="1" t="s">
        <v>81</v>
      </c>
      <c r="Z1097" s="1" t="s">
        <v>41</v>
      </c>
      <c r="AA1097" s="2">
        <v>45987</v>
      </c>
      <c r="AB1097" s="1">
        <v>3</v>
      </c>
      <c r="AC1097" s="9" t="s">
        <v>42</v>
      </c>
    </row>
    <row r="1098" spans="1:29">
      <c r="A1098" s="11" t="s">
        <v>1848</v>
      </c>
      <c r="B1098" s="2">
        <v>45985</v>
      </c>
      <c r="C1098" s="1">
        <v>2025</v>
      </c>
      <c r="D1098" s="1" t="s">
        <v>1753</v>
      </c>
      <c r="E1098" s="1" t="s">
        <v>1602</v>
      </c>
      <c r="F1098" s="1" t="s">
        <v>142</v>
      </c>
      <c r="G1098" s="1" t="s">
        <v>522</v>
      </c>
      <c r="H1098" s="1" t="s">
        <v>33</v>
      </c>
      <c r="I1098" s="1" t="s">
        <v>194</v>
      </c>
      <c r="J1098" s="1" t="s">
        <v>108</v>
      </c>
      <c r="K1098" s="1" t="s">
        <v>62</v>
      </c>
      <c r="L1098" s="1" t="s">
        <v>63</v>
      </c>
      <c r="M1098" s="1" t="s">
        <v>367</v>
      </c>
      <c r="N1098" s="1">
        <v>2</v>
      </c>
      <c r="O1098" s="1">
        <v>1300</v>
      </c>
      <c r="P1098" s="1">
        <f t="shared" si="102"/>
        <v>2600</v>
      </c>
      <c r="Q1098" s="1">
        <v>0</v>
      </c>
      <c r="R1098" s="1">
        <f t="shared" si="103"/>
        <v>0</v>
      </c>
      <c r="S1098" s="1">
        <f t="shared" si="104"/>
        <v>2600</v>
      </c>
      <c r="T1098" s="1">
        <v>0.35</v>
      </c>
      <c r="U1098" s="1">
        <f t="shared" si="105"/>
        <v>909.99999999999989</v>
      </c>
      <c r="V1098" s="1">
        <f t="shared" si="106"/>
        <v>1690</v>
      </c>
      <c r="W1098" s="4">
        <f t="shared" si="107"/>
        <v>0.65</v>
      </c>
      <c r="X1098" s="1" t="s">
        <v>56</v>
      </c>
      <c r="Y1098" s="1" t="s">
        <v>40</v>
      </c>
      <c r="Z1098" s="1" t="s">
        <v>41</v>
      </c>
      <c r="AA1098" s="2">
        <v>45988</v>
      </c>
      <c r="AB1098" s="1">
        <v>5</v>
      </c>
      <c r="AC1098" s="9" t="s">
        <v>42</v>
      </c>
    </row>
    <row r="1099" spans="1:29">
      <c r="A1099" s="11" t="s">
        <v>1849</v>
      </c>
      <c r="B1099" s="2">
        <v>45985</v>
      </c>
      <c r="C1099" s="1">
        <v>2025</v>
      </c>
      <c r="D1099" s="1" t="s">
        <v>1753</v>
      </c>
      <c r="E1099" s="1" t="s">
        <v>1602</v>
      </c>
      <c r="F1099" s="1" t="s">
        <v>142</v>
      </c>
      <c r="G1099" s="1" t="s">
        <v>1528</v>
      </c>
      <c r="H1099" s="1" t="s">
        <v>89</v>
      </c>
      <c r="I1099" s="1" t="s">
        <v>264</v>
      </c>
      <c r="J1099" s="1" t="s">
        <v>265</v>
      </c>
      <c r="K1099" s="1" t="s">
        <v>78</v>
      </c>
      <c r="L1099" s="1" t="s">
        <v>112</v>
      </c>
      <c r="M1099" s="1" t="s">
        <v>136</v>
      </c>
      <c r="N1099" s="1">
        <v>3</v>
      </c>
      <c r="O1099" s="1">
        <v>56260</v>
      </c>
      <c r="P1099" s="1">
        <f t="shared" si="102"/>
        <v>168780</v>
      </c>
      <c r="Q1099" s="1">
        <v>30</v>
      </c>
      <c r="R1099" s="1">
        <f t="shared" si="103"/>
        <v>50634</v>
      </c>
      <c r="S1099" s="1">
        <f t="shared" si="104"/>
        <v>118146</v>
      </c>
      <c r="T1099" s="1">
        <v>0.57999999999999996</v>
      </c>
      <c r="U1099" s="1">
        <f t="shared" si="105"/>
        <v>68524.679999999993</v>
      </c>
      <c r="V1099" s="1">
        <f t="shared" si="106"/>
        <v>49621.320000000007</v>
      </c>
      <c r="W1099" s="4">
        <f t="shared" si="107"/>
        <v>0.42000000000000004</v>
      </c>
      <c r="X1099" s="1" t="s">
        <v>147</v>
      </c>
      <c r="Y1099" s="1" t="s">
        <v>57</v>
      </c>
      <c r="Z1099" s="1" t="s">
        <v>120</v>
      </c>
      <c r="AA1099" s="1"/>
      <c r="AB1099" s="1"/>
      <c r="AC1099" s="9" t="s">
        <v>42</v>
      </c>
    </row>
    <row r="1100" spans="1:29">
      <c r="A1100" s="11" t="s">
        <v>1850</v>
      </c>
      <c r="B1100" s="2">
        <v>45986</v>
      </c>
      <c r="C1100" s="1">
        <v>2025</v>
      </c>
      <c r="D1100" s="1" t="s">
        <v>1753</v>
      </c>
      <c r="E1100" s="1" t="s">
        <v>1602</v>
      </c>
      <c r="F1100" s="1" t="s">
        <v>167</v>
      </c>
      <c r="G1100" s="1" t="s">
        <v>805</v>
      </c>
      <c r="H1100" s="1" t="s">
        <v>33</v>
      </c>
      <c r="I1100" s="1" t="s">
        <v>250</v>
      </c>
      <c r="J1100" s="1" t="s">
        <v>251</v>
      </c>
      <c r="K1100" s="1" t="s">
        <v>36</v>
      </c>
      <c r="L1100" s="1" t="s">
        <v>112</v>
      </c>
      <c r="M1100" s="1" t="s">
        <v>340</v>
      </c>
      <c r="N1100" s="1">
        <v>4</v>
      </c>
      <c r="O1100" s="1">
        <v>57690</v>
      </c>
      <c r="P1100" s="1">
        <f t="shared" si="102"/>
        <v>230760</v>
      </c>
      <c r="Q1100" s="1">
        <v>10</v>
      </c>
      <c r="R1100" s="1">
        <f t="shared" si="103"/>
        <v>23076</v>
      </c>
      <c r="S1100" s="1">
        <f t="shared" si="104"/>
        <v>207684</v>
      </c>
      <c r="T1100" s="1">
        <v>0.57999999999999996</v>
      </c>
      <c r="U1100" s="1">
        <f t="shared" si="105"/>
        <v>120456.71999999999</v>
      </c>
      <c r="V1100" s="1">
        <f t="shared" si="106"/>
        <v>87227.280000000013</v>
      </c>
      <c r="W1100" s="4">
        <f t="shared" si="107"/>
        <v>0.42000000000000004</v>
      </c>
      <c r="X1100" s="1" t="s">
        <v>147</v>
      </c>
      <c r="Y1100" s="1" t="s">
        <v>40</v>
      </c>
      <c r="Z1100" s="1" t="s">
        <v>41</v>
      </c>
      <c r="AA1100" s="2">
        <v>45992</v>
      </c>
      <c r="AB1100" s="1">
        <v>5</v>
      </c>
      <c r="AC1100" s="9" t="s">
        <v>42</v>
      </c>
    </row>
    <row r="1101" spans="1:29">
      <c r="A1101" s="11" t="s">
        <v>1851</v>
      </c>
      <c r="B1101" s="2">
        <v>45986</v>
      </c>
      <c r="C1101" s="1">
        <v>2025</v>
      </c>
      <c r="D1101" s="1" t="s">
        <v>1753</v>
      </c>
      <c r="E1101" s="1" t="s">
        <v>1602</v>
      </c>
      <c r="F1101" s="1" t="s">
        <v>167</v>
      </c>
      <c r="G1101" s="1" t="s">
        <v>1095</v>
      </c>
      <c r="H1101" s="1" t="s">
        <v>89</v>
      </c>
      <c r="I1101" s="1" t="s">
        <v>371</v>
      </c>
      <c r="J1101" s="1" t="s">
        <v>265</v>
      </c>
      <c r="K1101" s="1" t="s">
        <v>78</v>
      </c>
      <c r="L1101" s="1" t="s">
        <v>79</v>
      </c>
      <c r="M1101" s="1" t="s">
        <v>388</v>
      </c>
      <c r="N1101" s="1">
        <v>1</v>
      </c>
      <c r="O1101" s="1">
        <v>4580</v>
      </c>
      <c r="P1101" s="1">
        <f t="shared" si="102"/>
        <v>4580</v>
      </c>
      <c r="Q1101" s="1">
        <v>0</v>
      </c>
      <c r="R1101" s="1">
        <f t="shared" si="103"/>
        <v>0</v>
      </c>
      <c r="S1101" s="1">
        <f t="shared" si="104"/>
        <v>4580</v>
      </c>
      <c r="T1101" s="1">
        <v>0.45</v>
      </c>
      <c r="U1101" s="1">
        <f t="shared" si="105"/>
        <v>2061</v>
      </c>
      <c r="V1101" s="1">
        <f t="shared" si="106"/>
        <v>2519</v>
      </c>
      <c r="W1101" s="4">
        <f t="shared" si="107"/>
        <v>0.55000000000000004</v>
      </c>
      <c r="X1101" s="1" t="s">
        <v>104</v>
      </c>
      <c r="Y1101" s="1" t="s">
        <v>81</v>
      </c>
      <c r="Z1101" s="1" t="s">
        <v>41</v>
      </c>
      <c r="AA1101" s="2">
        <v>45990</v>
      </c>
      <c r="AB1101" s="1">
        <v>4</v>
      </c>
      <c r="AC1101" s="9" t="s">
        <v>42</v>
      </c>
    </row>
    <row r="1102" spans="1:29">
      <c r="A1102" s="11" t="s">
        <v>1852</v>
      </c>
      <c r="B1102" s="2">
        <v>45987</v>
      </c>
      <c r="C1102" s="1">
        <v>2025</v>
      </c>
      <c r="D1102" s="1" t="s">
        <v>1753</v>
      </c>
      <c r="E1102" s="1" t="s">
        <v>1602</v>
      </c>
      <c r="F1102" s="1" t="s">
        <v>31</v>
      </c>
      <c r="G1102" s="1" t="s">
        <v>380</v>
      </c>
      <c r="H1102" s="1" t="s">
        <v>33</v>
      </c>
      <c r="I1102" s="1" t="s">
        <v>177</v>
      </c>
      <c r="J1102" s="1" t="s">
        <v>178</v>
      </c>
      <c r="K1102" s="1" t="s">
        <v>48</v>
      </c>
      <c r="L1102" s="1" t="s">
        <v>179</v>
      </c>
      <c r="M1102" s="1" t="s">
        <v>180</v>
      </c>
      <c r="N1102" s="1">
        <v>3</v>
      </c>
      <c r="O1102" s="1">
        <v>3890</v>
      </c>
      <c r="P1102" s="1">
        <f t="shared" si="102"/>
        <v>11670</v>
      </c>
      <c r="Q1102" s="1">
        <v>20</v>
      </c>
      <c r="R1102" s="1">
        <f t="shared" si="103"/>
        <v>2334</v>
      </c>
      <c r="S1102" s="1">
        <f t="shared" si="104"/>
        <v>9336</v>
      </c>
      <c r="T1102" s="1">
        <v>0.48</v>
      </c>
      <c r="U1102" s="1">
        <f t="shared" si="105"/>
        <v>4481.28</v>
      </c>
      <c r="V1102" s="1">
        <f t="shared" si="106"/>
        <v>4854.72</v>
      </c>
      <c r="W1102" s="4">
        <f t="shared" si="107"/>
        <v>0.52</v>
      </c>
      <c r="X1102" s="1" t="s">
        <v>104</v>
      </c>
      <c r="Y1102" s="1" t="s">
        <v>57</v>
      </c>
      <c r="Z1102" s="1" t="s">
        <v>120</v>
      </c>
      <c r="AA1102" s="1"/>
      <c r="AB1102" s="1"/>
      <c r="AC1102" s="9" t="s">
        <v>42</v>
      </c>
    </row>
    <row r="1103" spans="1:29">
      <c r="A1103" s="11" t="s">
        <v>1853</v>
      </c>
      <c r="B1103" s="2">
        <v>45987</v>
      </c>
      <c r="C1103" s="1">
        <v>2025</v>
      </c>
      <c r="D1103" s="1" t="s">
        <v>1753</v>
      </c>
      <c r="E1103" s="1" t="s">
        <v>1602</v>
      </c>
      <c r="F1103" s="1" t="s">
        <v>31</v>
      </c>
      <c r="G1103" s="1" t="s">
        <v>691</v>
      </c>
      <c r="H1103" s="1" t="s">
        <v>33</v>
      </c>
      <c r="I1103" s="1" t="s">
        <v>594</v>
      </c>
      <c r="J1103" s="1" t="s">
        <v>135</v>
      </c>
      <c r="K1103" s="1" t="s">
        <v>36</v>
      </c>
      <c r="L1103" s="1" t="s">
        <v>112</v>
      </c>
      <c r="M1103" s="1" t="s">
        <v>221</v>
      </c>
      <c r="N1103" s="1">
        <v>4</v>
      </c>
      <c r="O1103" s="1">
        <v>75870</v>
      </c>
      <c r="P1103" s="1">
        <f t="shared" si="102"/>
        <v>303480</v>
      </c>
      <c r="Q1103" s="1">
        <v>25</v>
      </c>
      <c r="R1103" s="1">
        <f t="shared" si="103"/>
        <v>75870</v>
      </c>
      <c r="S1103" s="1">
        <f t="shared" si="104"/>
        <v>227610</v>
      </c>
      <c r="T1103" s="1">
        <v>0.57999999999999996</v>
      </c>
      <c r="U1103" s="1">
        <f t="shared" si="105"/>
        <v>132013.79999999999</v>
      </c>
      <c r="V1103" s="1">
        <f t="shared" si="106"/>
        <v>95596.200000000012</v>
      </c>
      <c r="W1103" s="4">
        <f t="shared" si="107"/>
        <v>0.42000000000000004</v>
      </c>
      <c r="X1103" s="1" t="s">
        <v>50</v>
      </c>
      <c r="Y1103" s="1" t="s">
        <v>72</v>
      </c>
      <c r="Z1103" s="1" t="s">
        <v>41</v>
      </c>
      <c r="AA1103" s="2">
        <v>45988</v>
      </c>
      <c r="AB1103" s="1">
        <v>5</v>
      </c>
      <c r="AC1103" s="9" t="s">
        <v>42</v>
      </c>
    </row>
    <row r="1104" spans="1:29">
      <c r="A1104" s="11" t="s">
        <v>1854</v>
      </c>
      <c r="B1104" s="2">
        <v>45988</v>
      </c>
      <c r="C1104" s="1">
        <v>2025</v>
      </c>
      <c r="D1104" s="1" t="s">
        <v>1753</v>
      </c>
      <c r="E1104" s="1" t="s">
        <v>1602</v>
      </c>
      <c r="F1104" s="1" t="s">
        <v>44</v>
      </c>
      <c r="G1104" s="1" t="s">
        <v>852</v>
      </c>
      <c r="H1104" s="1" t="s">
        <v>89</v>
      </c>
      <c r="I1104" s="1" t="s">
        <v>250</v>
      </c>
      <c r="J1104" s="1" t="s">
        <v>251</v>
      </c>
      <c r="K1104" s="1" t="s">
        <v>36</v>
      </c>
      <c r="L1104" s="1" t="s">
        <v>150</v>
      </c>
      <c r="M1104" s="1" t="s">
        <v>386</v>
      </c>
      <c r="N1104" s="1">
        <v>4</v>
      </c>
      <c r="O1104" s="1">
        <v>3040</v>
      </c>
      <c r="P1104" s="1">
        <f t="shared" si="102"/>
        <v>12160</v>
      </c>
      <c r="Q1104" s="1">
        <v>25</v>
      </c>
      <c r="R1104" s="1">
        <f t="shared" si="103"/>
        <v>3040</v>
      </c>
      <c r="S1104" s="1">
        <f t="shared" si="104"/>
        <v>9120</v>
      </c>
      <c r="T1104" s="1">
        <v>0.52</v>
      </c>
      <c r="U1104" s="1">
        <f t="shared" si="105"/>
        <v>4742.4000000000005</v>
      </c>
      <c r="V1104" s="1">
        <f t="shared" si="106"/>
        <v>4377.5999999999995</v>
      </c>
      <c r="W1104" s="4">
        <f t="shared" si="107"/>
        <v>0.47999999999999993</v>
      </c>
      <c r="X1104" s="1" t="s">
        <v>92</v>
      </c>
      <c r="Y1104" s="1" t="s">
        <v>72</v>
      </c>
      <c r="Z1104" s="1" t="s">
        <v>51</v>
      </c>
      <c r="AA1104" s="2">
        <v>45992</v>
      </c>
      <c r="AB1104" s="1"/>
      <c r="AC1104" s="9" t="s">
        <v>42</v>
      </c>
    </row>
    <row r="1105" spans="1:29">
      <c r="A1105" s="11" t="s">
        <v>1855</v>
      </c>
      <c r="B1105" s="2">
        <v>45988</v>
      </c>
      <c r="C1105" s="1">
        <v>2025</v>
      </c>
      <c r="D1105" s="1" t="s">
        <v>1753</v>
      </c>
      <c r="E1105" s="1" t="s">
        <v>1602</v>
      </c>
      <c r="F1105" s="1" t="s">
        <v>44</v>
      </c>
      <c r="G1105" s="1" t="s">
        <v>1323</v>
      </c>
      <c r="H1105" s="1" t="s">
        <v>33</v>
      </c>
      <c r="I1105" s="1" t="s">
        <v>69</v>
      </c>
      <c r="J1105" s="1" t="s">
        <v>70</v>
      </c>
      <c r="K1105" s="1" t="s">
        <v>62</v>
      </c>
      <c r="L1105" s="1" t="s">
        <v>63</v>
      </c>
      <c r="M1105" s="1" t="s">
        <v>160</v>
      </c>
      <c r="N1105" s="1">
        <v>3</v>
      </c>
      <c r="O1105" s="1">
        <v>370</v>
      </c>
      <c r="P1105" s="1">
        <f t="shared" si="102"/>
        <v>1110</v>
      </c>
      <c r="Q1105" s="1">
        <v>25</v>
      </c>
      <c r="R1105" s="1">
        <f t="shared" si="103"/>
        <v>277.5</v>
      </c>
      <c r="S1105" s="1">
        <f t="shared" si="104"/>
        <v>832.5</v>
      </c>
      <c r="T1105" s="1">
        <v>0.35</v>
      </c>
      <c r="U1105" s="1">
        <f t="shared" si="105"/>
        <v>291.375</v>
      </c>
      <c r="V1105" s="1">
        <f t="shared" si="106"/>
        <v>541.125</v>
      </c>
      <c r="W1105" s="4">
        <f t="shared" si="107"/>
        <v>0.65</v>
      </c>
      <c r="X1105" s="1" t="s">
        <v>65</v>
      </c>
      <c r="Y1105" s="1" t="s">
        <v>81</v>
      </c>
      <c r="Z1105" s="1" t="s">
        <v>66</v>
      </c>
      <c r="AA1105" s="1"/>
      <c r="AB1105" s="1"/>
      <c r="AC1105" s="9" t="s">
        <v>42</v>
      </c>
    </row>
    <row r="1106" spans="1:29">
      <c r="A1106" s="11" t="s">
        <v>1856</v>
      </c>
      <c r="B1106" s="2">
        <v>45988</v>
      </c>
      <c r="C1106" s="1">
        <v>2025</v>
      </c>
      <c r="D1106" s="1" t="s">
        <v>1753</v>
      </c>
      <c r="E1106" s="1" t="s">
        <v>1602</v>
      </c>
      <c r="F1106" s="1" t="s">
        <v>44</v>
      </c>
      <c r="G1106" s="1" t="s">
        <v>1857</v>
      </c>
      <c r="H1106" s="1" t="s">
        <v>33</v>
      </c>
      <c r="I1106" s="1" t="s">
        <v>101</v>
      </c>
      <c r="J1106" s="1" t="s">
        <v>102</v>
      </c>
      <c r="K1106" s="1" t="s">
        <v>36</v>
      </c>
      <c r="L1106" s="1" t="s">
        <v>96</v>
      </c>
      <c r="M1106" s="1" t="s">
        <v>552</v>
      </c>
      <c r="N1106" s="1">
        <v>3</v>
      </c>
      <c r="O1106" s="1">
        <v>820</v>
      </c>
      <c r="P1106" s="1">
        <f t="shared" si="102"/>
        <v>2460</v>
      </c>
      <c r="Q1106" s="1">
        <v>15</v>
      </c>
      <c r="R1106" s="1">
        <f t="shared" si="103"/>
        <v>369</v>
      </c>
      <c r="S1106" s="1">
        <f t="shared" si="104"/>
        <v>2091</v>
      </c>
      <c r="T1106" s="1">
        <v>0.62</v>
      </c>
      <c r="U1106" s="1">
        <f t="shared" si="105"/>
        <v>1296.42</v>
      </c>
      <c r="V1106" s="1">
        <f t="shared" si="106"/>
        <v>794.57999999999993</v>
      </c>
      <c r="W1106" s="4">
        <f t="shared" si="107"/>
        <v>0.37999999999999995</v>
      </c>
      <c r="X1106" s="1" t="s">
        <v>56</v>
      </c>
      <c r="Y1106" s="1" t="s">
        <v>72</v>
      </c>
      <c r="Z1106" s="1" t="s">
        <v>41</v>
      </c>
      <c r="AA1106" s="2">
        <v>45992</v>
      </c>
      <c r="AB1106" s="1">
        <v>4</v>
      </c>
      <c r="AC1106" s="9" t="s">
        <v>42</v>
      </c>
    </row>
    <row r="1107" spans="1:29">
      <c r="A1107" s="11" t="s">
        <v>1858</v>
      </c>
      <c r="B1107" s="2">
        <v>45988</v>
      </c>
      <c r="C1107" s="1">
        <v>2025</v>
      </c>
      <c r="D1107" s="1" t="s">
        <v>1753</v>
      </c>
      <c r="E1107" s="1" t="s">
        <v>1602</v>
      </c>
      <c r="F1107" s="1" t="s">
        <v>44</v>
      </c>
      <c r="G1107" s="1" t="s">
        <v>994</v>
      </c>
      <c r="H1107" s="1" t="s">
        <v>33</v>
      </c>
      <c r="I1107" s="1" t="s">
        <v>227</v>
      </c>
      <c r="J1107" s="1" t="s">
        <v>228</v>
      </c>
      <c r="K1107" s="1" t="s">
        <v>78</v>
      </c>
      <c r="L1107" s="1" t="s">
        <v>179</v>
      </c>
      <c r="M1107" s="1" t="s">
        <v>208</v>
      </c>
      <c r="N1107" s="1">
        <v>1</v>
      </c>
      <c r="O1107" s="1">
        <v>4200</v>
      </c>
      <c r="P1107" s="1">
        <f t="shared" si="102"/>
        <v>4200</v>
      </c>
      <c r="Q1107" s="1">
        <v>0</v>
      </c>
      <c r="R1107" s="1">
        <f t="shared" si="103"/>
        <v>0</v>
      </c>
      <c r="S1107" s="1">
        <f t="shared" si="104"/>
        <v>4200</v>
      </c>
      <c r="T1107" s="1">
        <v>0.48</v>
      </c>
      <c r="U1107" s="1">
        <f t="shared" si="105"/>
        <v>2016</v>
      </c>
      <c r="V1107" s="1">
        <f t="shared" si="106"/>
        <v>2184</v>
      </c>
      <c r="W1107" s="4">
        <f t="shared" si="107"/>
        <v>0.52</v>
      </c>
      <c r="X1107" s="1" t="s">
        <v>56</v>
      </c>
      <c r="Y1107" s="1" t="s">
        <v>81</v>
      </c>
      <c r="Z1107" s="1" t="s">
        <v>41</v>
      </c>
      <c r="AA1107" s="2">
        <v>45993</v>
      </c>
      <c r="AB1107" s="1">
        <v>4</v>
      </c>
      <c r="AC1107" s="9" t="s">
        <v>42</v>
      </c>
    </row>
    <row r="1108" spans="1:29">
      <c r="A1108" s="11" t="s">
        <v>1859</v>
      </c>
      <c r="B1108" s="2">
        <v>45988</v>
      </c>
      <c r="C1108" s="1">
        <v>2025</v>
      </c>
      <c r="D1108" s="1" t="s">
        <v>1753</v>
      </c>
      <c r="E1108" s="1" t="s">
        <v>1602</v>
      </c>
      <c r="F1108" s="1" t="s">
        <v>44</v>
      </c>
      <c r="G1108" s="1" t="s">
        <v>1274</v>
      </c>
      <c r="H1108" s="1" t="s">
        <v>33</v>
      </c>
      <c r="I1108" s="1" t="s">
        <v>219</v>
      </c>
      <c r="J1108" s="1" t="s">
        <v>220</v>
      </c>
      <c r="K1108" s="1" t="s">
        <v>118</v>
      </c>
      <c r="L1108" s="1" t="s">
        <v>179</v>
      </c>
      <c r="M1108" s="1" t="s">
        <v>247</v>
      </c>
      <c r="N1108" s="1">
        <v>2</v>
      </c>
      <c r="O1108" s="1">
        <v>8790</v>
      </c>
      <c r="P1108" s="1">
        <f t="shared" si="102"/>
        <v>17580</v>
      </c>
      <c r="Q1108" s="1">
        <v>0</v>
      </c>
      <c r="R1108" s="1">
        <f t="shared" si="103"/>
        <v>0</v>
      </c>
      <c r="S1108" s="1">
        <f t="shared" si="104"/>
        <v>17580</v>
      </c>
      <c r="T1108" s="1">
        <v>0.48</v>
      </c>
      <c r="U1108" s="1">
        <f t="shared" si="105"/>
        <v>8438.4</v>
      </c>
      <c r="V1108" s="1">
        <f t="shared" si="106"/>
        <v>9141.6</v>
      </c>
      <c r="W1108" s="4">
        <f t="shared" si="107"/>
        <v>0.52</v>
      </c>
      <c r="X1108" s="1" t="s">
        <v>39</v>
      </c>
      <c r="Y1108" s="1" t="s">
        <v>40</v>
      </c>
      <c r="Z1108" s="1" t="s">
        <v>41</v>
      </c>
      <c r="AA1108" s="2">
        <v>45991</v>
      </c>
      <c r="AB1108" s="1">
        <v>5</v>
      </c>
      <c r="AC1108" s="9" t="s">
        <v>42</v>
      </c>
    </row>
    <row r="1109" spans="1:29">
      <c r="A1109" s="11" t="s">
        <v>1860</v>
      </c>
      <c r="B1109" s="2">
        <v>45988</v>
      </c>
      <c r="C1109" s="1">
        <v>2025</v>
      </c>
      <c r="D1109" s="1" t="s">
        <v>1753</v>
      </c>
      <c r="E1109" s="1" t="s">
        <v>1602</v>
      </c>
      <c r="F1109" s="1" t="s">
        <v>44</v>
      </c>
      <c r="G1109" s="1" t="s">
        <v>1861</v>
      </c>
      <c r="H1109" s="1" t="s">
        <v>89</v>
      </c>
      <c r="I1109" s="1" t="s">
        <v>475</v>
      </c>
      <c r="J1109" s="1" t="s">
        <v>435</v>
      </c>
      <c r="K1109" s="1" t="s">
        <v>130</v>
      </c>
      <c r="L1109" s="1" t="s">
        <v>179</v>
      </c>
      <c r="M1109" s="1" t="s">
        <v>463</v>
      </c>
      <c r="N1109" s="1">
        <v>3</v>
      </c>
      <c r="O1109" s="1">
        <v>6850</v>
      </c>
      <c r="P1109" s="1">
        <f t="shared" si="102"/>
        <v>20550</v>
      </c>
      <c r="Q1109" s="1">
        <v>0</v>
      </c>
      <c r="R1109" s="1">
        <f t="shared" si="103"/>
        <v>0</v>
      </c>
      <c r="S1109" s="1">
        <f t="shared" si="104"/>
        <v>20550</v>
      </c>
      <c r="T1109" s="1">
        <v>0.48</v>
      </c>
      <c r="U1109" s="1">
        <f t="shared" si="105"/>
        <v>9864</v>
      </c>
      <c r="V1109" s="1">
        <f t="shared" si="106"/>
        <v>10686</v>
      </c>
      <c r="W1109" s="4">
        <f t="shared" si="107"/>
        <v>0.52</v>
      </c>
      <c r="X1109" s="1" t="s">
        <v>39</v>
      </c>
      <c r="Y1109" s="1" t="s">
        <v>81</v>
      </c>
      <c r="Z1109" s="1" t="s">
        <v>41</v>
      </c>
      <c r="AA1109" s="2">
        <v>45989</v>
      </c>
      <c r="AB1109" s="1">
        <v>4</v>
      </c>
      <c r="AC1109" s="9" t="s">
        <v>42</v>
      </c>
    </row>
    <row r="1110" spans="1:29">
      <c r="A1110" s="11" t="s">
        <v>1862</v>
      </c>
      <c r="B1110" s="2">
        <v>45988</v>
      </c>
      <c r="C1110" s="1">
        <v>2025</v>
      </c>
      <c r="D1110" s="1" t="s">
        <v>1753</v>
      </c>
      <c r="E1110" s="1" t="s">
        <v>1602</v>
      </c>
      <c r="F1110" s="1" t="s">
        <v>44</v>
      </c>
      <c r="G1110" s="1" t="s">
        <v>233</v>
      </c>
      <c r="H1110" s="1" t="s">
        <v>89</v>
      </c>
      <c r="I1110" s="1" t="s">
        <v>90</v>
      </c>
      <c r="J1110" s="1" t="s">
        <v>61</v>
      </c>
      <c r="K1110" s="1" t="s">
        <v>62</v>
      </c>
      <c r="L1110" s="1" t="s">
        <v>63</v>
      </c>
      <c r="M1110" s="1" t="s">
        <v>171</v>
      </c>
      <c r="N1110" s="1">
        <v>1</v>
      </c>
      <c r="O1110" s="1">
        <v>860</v>
      </c>
      <c r="P1110" s="1">
        <f t="shared" si="102"/>
        <v>860</v>
      </c>
      <c r="Q1110" s="1">
        <v>20</v>
      </c>
      <c r="R1110" s="1">
        <f t="shared" si="103"/>
        <v>172</v>
      </c>
      <c r="S1110" s="1">
        <f t="shared" si="104"/>
        <v>688</v>
      </c>
      <c r="T1110" s="1">
        <v>0.35</v>
      </c>
      <c r="U1110" s="1">
        <f t="shared" si="105"/>
        <v>240.79999999999998</v>
      </c>
      <c r="V1110" s="1">
        <f t="shared" si="106"/>
        <v>447.20000000000005</v>
      </c>
      <c r="W1110" s="4">
        <f t="shared" si="107"/>
        <v>0.65</v>
      </c>
      <c r="X1110" s="1" t="s">
        <v>56</v>
      </c>
      <c r="Y1110" s="1" t="s">
        <v>81</v>
      </c>
      <c r="Z1110" s="1" t="s">
        <v>41</v>
      </c>
      <c r="AA1110" s="2">
        <v>45991</v>
      </c>
      <c r="AB1110" s="1">
        <v>4</v>
      </c>
      <c r="AC1110" s="9" t="s">
        <v>42</v>
      </c>
    </row>
    <row r="1111" spans="1:29">
      <c r="A1111" s="11" t="s">
        <v>1863</v>
      </c>
      <c r="B1111" s="2">
        <v>45989</v>
      </c>
      <c r="C1111" s="1">
        <v>2025</v>
      </c>
      <c r="D1111" s="1" t="s">
        <v>1753</v>
      </c>
      <c r="E1111" s="1" t="s">
        <v>1602</v>
      </c>
      <c r="F1111" s="1" t="s">
        <v>74</v>
      </c>
      <c r="G1111" s="1" t="s">
        <v>342</v>
      </c>
      <c r="H1111" s="1" t="s">
        <v>33</v>
      </c>
      <c r="I1111" s="1" t="s">
        <v>183</v>
      </c>
      <c r="J1111" s="1" t="s">
        <v>55</v>
      </c>
      <c r="K1111" s="1" t="s">
        <v>36</v>
      </c>
      <c r="L1111" s="1" t="s">
        <v>63</v>
      </c>
      <c r="M1111" s="1" t="s">
        <v>109</v>
      </c>
      <c r="N1111" s="1">
        <v>1</v>
      </c>
      <c r="O1111" s="1">
        <v>510</v>
      </c>
      <c r="P1111" s="1">
        <f t="shared" si="102"/>
        <v>510</v>
      </c>
      <c r="Q1111" s="1">
        <v>20</v>
      </c>
      <c r="R1111" s="1">
        <f t="shared" si="103"/>
        <v>102</v>
      </c>
      <c r="S1111" s="1">
        <f t="shared" si="104"/>
        <v>408</v>
      </c>
      <c r="T1111" s="1">
        <v>0.35</v>
      </c>
      <c r="U1111" s="1">
        <f t="shared" si="105"/>
        <v>142.79999999999998</v>
      </c>
      <c r="V1111" s="1">
        <f t="shared" si="106"/>
        <v>265.20000000000005</v>
      </c>
      <c r="W1111" s="4">
        <f t="shared" si="107"/>
        <v>0.65000000000000013</v>
      </c>
      <c r="X1111" s="1" t="s">
        <v>39</v>
      </c>
      <c r="Y1111" s="1" t="s">
        <v>81</v>
      </c>
      <c r="Z1111" s="1" t="s">
        <v>51</v>
      </c>
      <c r="AA1111" s="2">
        <v>45990</v>
      </c>
      <c r="AB1111" s="1"/>
      <c r="AC1111" s="9" t="s">
        <v>42</v>
      </c>
    </row>
    <row r="1112" spans="1:29">
      <c r="A1112" s="11" t="s">
        <v>1864</v>
      </c>
      <c r="B1112" s="2">
        <v>45989</v>
      </c>
      <c r="C1112" s="1">
        <v>2025</v>
      </c>
      <c r="D1112" s="1" t="s">
        <v>1753</v>
      </c>
      <c r="E1112" s="1" t="s">
        <v>1602</v>
      </c>
      <c r="F1112" s="1" t="s">
        <v>74</v>
      </c>
      <c r="G1112" s="1" t="s">
        <v>803</v>
      </c>
      <c r="H1112" s="1" t="s">
        <v>33</v>
      </c>
      <c r="I1112" s="1" t="s">
        <v>239</v>
      </c>
      <c r="J1112" s="1" t="s">
        <v>228</v>
      </c>
      <c r="K1112" s="1" t="s">
        <v>78</v>
      </c>
      <c r="L1112" s="1" t="s">
        <v>112</v>
      </c>
      <c r="M1112" s="1" t="s">
        <v>450</v>
      </c>
      <c r="N1112" s="1">
        <v>3</v>
      </c>
      <c r="O1112" s="1">
        <v>21890</v>
      </c>
      <c r="P1112" s="1">
        <f t="shared" si="102"/>
        <v>65670</v>
      </c>
      <c r="Q1112" s="1">
        <v>0</v>
      </c>
      <c r="R1112" s="1">
        <f t="shared" si="103"/>
        <v>0</v>
      </c>
      <c r="S1112" s="1">
        <f t="shared" si="104"/>
        <v>65670</v>
      </c>
      <c r="T1112" s="1">
        <v>0.57999999999999996</v>
      </c>
      <c r="U1112" s="1">
        <f t="shared" si="105"/>
        <v>38088.6</v>
      </c>
      <c r="V1112" s="1">
        <f t="shared" si="106"/>
        <v>27581.4</v>
      </c>
      <c r="W1112" s="4">
        <f t="shared" si="107"/>
        <v>0.42000000000000004</v>
      </c>
      <c r="X1112" s="1" t="s">
        <v>50</v>
      </c>
      <c r="Y1112" s="1" t="s">
        <v>57</v>
      </c>
      <c r="Z1112" s="1" t="s">
        <v>41</v>
      </c>
      <c r="AA1112" s="2">
        <v>45992</v>
      </c>
      <c r="AB1112" s="1">
        <v>4</v>
      </c>
      <c r="AC1112" s="9" t="s">
        <v>42</v>
      </c>
    </row>
    <row r="1113" spans="1:29">
      <c r="A1113" s="11" t="s">
        <v>1865</v>
      </c>
      <c r="B1113" s="2">
        <v>45989</v>
      </c>
      <c r="C1113" s="1">
        <v>2025</v>
      </c>
      <c r="D1113" s="1" t="s">
        <v>1753</v>
      </c>
      <c r="E1113" s="1" t="s">
        <v>1602</v>
      </c>
      <c r="F1113" s="1" t="s">
        <v>74</v>
      </c>
      <c r="G1113" s="1" t="s">
        <v>1066</v>
      </c>
      <c r="H1113" s="1" t="s">
        <v>33</v>
      </c>
      <c r="I1113" s="1" t="s">
        <v>264</v>
      </c>
      <c r="J1113" s="1" t="s">
        <v>265</v>
      </c>
      <c r="K1113" s="1" t="s">
        <v>78</v>
      </c>
      <c r="L1113" s="1" t="s">
        <v>150</v>
      </c>
      <c r="M1113" s="1" t="s">
        <v>386</v>
      </c>
      <c r="N1113" s="1">
        <v>5</v>
      </c>
      <c r="O1113" s="1">
        <v>9140</v>
      </c>
      <c r="P1113" s="1">
        <f t="shared" si="102"/>
        <v>45700</v>
      </c>
      <c r="Q1113" s="1">
        <v>0</v>
      </c>
      <c r="R1113" s="1">
        <f t="shared" si="103"/>
        <v>0</v>
      </c>
      <c r="S1113" s="1">
        <f t="shared" si="104"/>
        <v>45700</v>
      </c>
      <c r="T1113" s="1">
        <v>0.52</v>
      </c>
      <c r="U1113" s="1">
        <f t="shared" si="105"/>
        <v>23764</v>
      </c>
      <c r="V1113" s="1">
        <f t="shared" si="106"/>
        <v>21936</v>
      </c>
      <c r="W1113" s="4">
        <f t="shared" si="107"/>
        <v>0.48</v>
      </c>
      <c r="X1113" s="1" t="s">
        <v>39</v>
      </c>
      <c r="Y1113" s="1" t="s">
        <v>72</v>
      </c>
      <c r="Z1113" s="1" t="s">
        <v>41</v>
      </c>
      <c r="AA1113" s="2">
        <v>45993</v>
      </c>
      <c r="AB1113" s="1">
        <v>5</v>
      </c>
      <c r="AC1113" s="9" t="s">
        <v>42</v>
      </c>
    </row>
    <row r="1114" spans="1:29">
      <c r="A1114" s="11" t="s">
        <v>1866</v>
      </c>
      <c r="B1114" s="2">
        <v>45989</v>
      </c>
      <c r="C1114" s="1">
        <v>2025</v>
      </c>
      <c r="D1114" s="1" t="s">
        <v>1753</v>
      </c>
      <c r="E1114" s="1" t="s">
        <v>1602</v>
      </c>
      <c r="F1114" s="1" t="s">
        <v>74</v>
      </c>
      <c r="G1114" s="1" t="s">
        <v>1481</v>
      </c>
      <c r="H1114" s="1" t="s">
        <v>33</v>
      </c>
      <c r="I1114" s="1" t="s">
        <v>60</v>
      </c>
      <c r="J1114" s="1" t="s">
        <v>61</v>
      </c>
      <c r="K1114" s="1" t="s">
        <v>62</v>
      </c>
      <c r="L1114" s="1" t="s">
        <v>63</v>
      </c>
      <c r="M1114" s="1" t="s">
        <v>165</v>
      </c>
      <c r="N1114" s="1">
        <v>3</v>
      </c>
      <c r="O1114" s="1">
        <v>930</v>
      </c>
      <c r="P1114" s="1">
        <f t="shared" si="102"/>
        <v>2790</v>
      </c>
      <c r="Q1114" s="1">
        <v>0</v>
      </c>
      <c r="R1114" s="1">
        <f t="shared" si="103"/>
        <v>0</v>
      </c>
      <c r="S1114" s="1">
        <f t="shared" si="104"/>
        <v>2790</v>
      </c>
      <c r="T1114" s="1">
        <v>0.35</v>
      </c>
      <c r="U1114" s="1">
        <f t="shared" si="105"/>
        <v>976.49999999999989</v>
      </c>
      <c r="V1114" s="1">
        <f t="shared" si="106"/>
        <v>1813.5</v>
      </c>
      <c r="W1114" s="4">
        <f t="shared" si="107"/>
        <v>0.65</v>
      </c>
      <c r="X1114" s="1" t="s">
        <v>65</v>
      </c>
      <c r="Y1114" s="1" t="s">
        <v>57</v>
      </c>
      <c r="Z1114" s="1" t="s">
        <v>22</v>
      </c>
      <c r="AA1114" s="1"/>
      <c r="AB1114" s="1"/>
      <c r="AC1114" s="9" t="s">
        <v>93</v>
      </c>
    </row>
    <row r="1115" spans="1:29">
      <c r="A1115" s="11" t="s">
        <v>1867</v>
      </c>
      <c r="B1115" s="2">
        <v>45989</v>
      </c>
      <c r="C1115" s="1">
        <v>2025</v>
      </c>
      <c r="D1115" s="1" t="s">
        <v>1753</v>
      </c>
      <c r="E1115" s="1" t="s">
        <v>1602</v>
      </c>
      <c r="F1115" s="1" t="s">
        <v>74</v>
      </c>
      <c r="G1115" s="1" t="s">
        <v>885</v>
      </c>
      <c r="H1115" s="1" t="s">
        <v>33</v>
      </c>
      <c r="I1115" s="1" t="s">
        <v>371</v>
      </c>
      <c r="J1115" s="1" t="s">
        <v>265</v>
      </c>
      <c r="K1115" s="1" t="s">
        <v>78</v>
      </c>
      <c r="L1115" s="1" t="s">
        <v>150</v>
      </c>
      <c r="M1115" s="1" t="s">
        <v>402</v>
      </c>
      <c r="N1115" s="1">
        <v>2</v>
      </c>
      <c r="O1115" s="1">
        <v>8400</v>
      </c>
      <c r="P1115" s="1">
        <f t="shared" si="102"/>
        <v>16800</v>
      </c>
      <c r="Q1115" s="1">
        <v>20</v>
      </c>
      <c r="R1115" s="1">
        <f t="shared" si="103"/>
        <v>3360</v>
      </c>
      <c r="S1115" s="1">
        <f t="shared" si="104"/>
        <v>13440</v>
      </c>
      <c r="T1115" s="1">
        <v>0.52</v>
      </c>
      <c r="U1115" s="1">
        <f t="shared" si="105"/>
        <v>6988.8</v>
      </c>
      <c r="V1115" s="1">
        <f t="shared" si="106"/>
        <v>6451.2</v>
      </c>
      <c r="W1115" s="4">
        <f t="shared" si="107"/>
        <v>0.48</v>
      </c>
      <c r="X1115" s="1" t="s">
        <v>39</v>
      </c>
      <c r="Y1115" s="1" t="s">
        <v>81</v>
      </c>
      <c r="Z1115" s="1" t="s">
        <v>120</v>
      </c>
      <c r="AA1115" s="1"/>
      <c r="AB1115" s="1"/>
      <c r="AC1115" s="9" t="s">
        <v>42</v>
      </c>
    </row>
    <row r="1116" spans="1:29">
      <c r="A1116" s="11" t="s">
        <v>1868</v>
      </c>
      <c r="B1116" s="2">
        <v>45990</v>
      </c>
      <c r="C1116" s="1">
        <v>2025</v>
      </c>
      <c r="D1116" s="1" t="s">
        <v>1753</v>
      </c>
      <c r="E1116" s="1" t="s">
        <v>1602</v>
      </c>
      <c r="F1116" s="1" t="s">
        <v>99</v>
      </c>
      <c r="G1116" s="1" t="s">
        <v>1869</v>
      </c>
      <c r="H1116" s="1" t="s">
        <v>33</v>
      </c>
      <c r="I1116" s="1" t="s">
        <v>54</v>
      </c>
      <c r="J1116" s="1" t="s">
        <v>55</v>
      </c>
      <c r="K1116" s="1" t="s">
        <v>36</v>
      </c>
      <c r="L1116" s="1" t="s">
        <v>79</v>
      </c>
      <c r="M1116" s="1" t="s">
        <v>224</v>
      </c>
      <c r="N1116" s="1">
        <v>3</v>
      </c>
      <c r="O1116" s="1">
        <v>4110</v>
      </c>
      <c r="P1116" s="1">
        <f t="shared" si="102"/>
        <v>12330</v>
      </c>
      <c r="Q1116" s="1">
        <v>5</v>
      </c>
      <c r="R1116" s="1">
        <f t="shared" si="103"/>
        <v>616.5</v>
      </c>
      <c r="S1116" s="1">
        <f t="shared" si="104"/>
        <v>11713.5</v>
      </c>
      <c r="T1116" s="1">
        <v>0.45</v>
      </c>
      <c r="U1116" s="1">
        <f t="shared" si="105"/>
        <v>5271.0749999999998</v>
      </c>
      <c r="V1116" s="1">
        <f t="shared" si="106"/>
        <v>6442.4250000000002</v>
      </c>
      <c r="W1116" s="4">
        <f t="shared" si="107"/>
        <v>0.55000000000000004</v>
      </c>
      <c r="X1116" s="1" t="s">
        <v>92</v>
      </c>
      <c r="Y1116" s="1" t="s">
        <v>57</v>
      </c>
      <c r="Z1116" s="1" t="s">
        <v>41</v>
      </c>
      <c r="AA1116" s="2">
        <v>45991</v>
      </c>
      <c r="AB1116" s="1">
        <v>3</v>
      </c>
      <c r="AC1116" s="9" t="s">
        <v>42</v>
      </c>
    </row>
    <row r="1117" spans="1:29">
      <c r="A1117" s="11" t="s">
        <v>1870</v>
      </c>
      <c r="B1117" s="2">
        <v>45990</v>
      </c>
      <c r="C1117" s="1">
        <v>2025</v>
      </c>
      <c r="D1117" s="1" t="s">
        <v>1753</v>
      </c>
      <c r="E1117" s="1" t="s">
        <v>1602</v>
      </c>
      <c r="F1117" s="1" t="s">
        <v>99</v>
      </c>
      <c r="G1117" s="1" t="s">
        <v>1232</v>
      </c>
      <c r="H1117" s="1" t="s">
        <v>33</v>
      </c>
      <c r="I1117" s="1" t="s">
        <v>116</v>
      </c>
      <c r="J1117" s="1" t="s">
        <v>117</v>
      </c>
      <c r="K1117" s="1" t="s">
        <v>118</v>
      </c>
      <c r="L1117" s="1" t="s">
        <v>96</v>
      </c>
      <c r="M1117" s="1" t="s">
        <v>481</v>
      </c>
      <c r="N1117" s="1">
        <v>4</v>
      </c>
      <c r="O1117" s="1">
        <v>760</v>
      </c>
      <c r="P1117" s="1">
        <f t="shared" si="102"/>
        <v>3040</v>
      </c>
      <c r="Q1117" s="1">
        <v>10</v>
      </c>
      <c r="R1117" s="1">
        <f t="shared" si="103"/>
        <v>304</v>
      </c>
      <c r="S1117" s="1">
        <f t="shared" si="104"/>
        <v>2736</v>
      </c>
      <c r="T1117" s="1">
        <v>0.62</v>
      </c>
      <c r="U1117" s="1">
        <f t="shared" si="105"/>
        <v>1696.32</v>
      </c>
      <c r="V1117" s="1">
        <f t="shared" si="106"/>
        <v>1039.68</v>
      </c>
      <c r="W1117" s="4">
        <f t="shared" si="107"/>
        <v>0.38</v>
      </c>
      <c r="X1117" s="1" t="s">
        <v>147</v>
      </c>
      <c r="Y1117" s="1" t="s">
        <v>57</v>
      </c>
      <c r="Z1117" s="1" t="s">
        <v>120</v>
      </c>
      <c r="AA1117" s="1"/>
      <c r="AB1117" s="1"/>
      <c r="AC1117" s="9" t="s">
        <v>42</v>
      </c>
    </row>
    <row r="1118" spans="1:29">
      <c r="A1118" s="11" t="s">
        <v>1871</v>
      </c>
      <c r="B1118" s="2">
        <v>45990</v>
      </c>
      <c r="C1118" s="1">
        <v>2025</v>
      </c>
      <c r="D1118" s="1" t="s">
        <v>1753</v>
      </c>
      <c r="E1118" s="1" t="s">
        <v>1602</v>
      </c>
      <c r="F1118" s="1" t="s">
        <v>99</v>
      </c>
      <c r="G1118" s="1" t="s">
        <v>818</v>
      </c>
      <c r="H1118" s="1" t="s">
        <v>89</v>
      </c>
      <c r="I1118" s="1" t="s">
        <v>219</v>
      </c>
      <c r="J1118" s="1" t="s">
        <v>220</v>
      </c>
      <c r="K1118" s="1" t="s">
        <v>118</v>
      </c>
      <c r="L1118" s="1" t="s">
        <v>79</v>
      </c>
      <c r="M1118" s="1" t="s">
        <v>224</v>
      </c>
      <c r="N1118" s="1">
        <v>3</v>
      </c>
      <c r="O1118" s="1">
        <v>260</v>
      </c>
      <c r="P1118" s="1">
        <f t="shared" si="102"/>
        <v>780</v>
      </c>
      <c r="Q1118" s="1">
        <v>20</v>
      </c>
      <c r="R1118" s="1">
        <f t="shared" si="103"/>
        <v>156</v>
      </c>
      <c r="S1118" s="1">
        <f t="shared" si="104"/>
        <v>624</v>
      </c>
      <c r="T1118" s="1">
        <v>0.45</v>
      </c>
      <c r="U1118" s="1">
        <f t="shared" si="105"/>
        <v>280.8</v>
      </c>
      <c r="V1118" s="1">
        <f t="shared" si="106"/>
        <v>343.2</v>
      </c>
      <c r="W1118" s="4">
        <f t="shared" si="107"/>
        <v>0.54999999999999993</v>
      </c>
      <c r="X1118" s="1" t="s">
        <v>65</v>
      </c>
      <c r="Y1118" s="1" t="s">
        <v>81</v>
      </c>
      <c r="Z1118" s="1" t="s">
        <v>41</v>
      </c>
      <c r="AA1118" s="2">
        <v>45992</v>
      </c>
      <c r="AB1118" s="1">
        <v>3</v>
      </c>
      <c r="AC1118" s="9" t="s">
        <v>42</v>
      </c>
    </row>
    <row r="1119" spans="1:29">
      <c r="A1119" s="11" t="s">
        <v>1872</v>
      </c>
      <c r="B1119" s="2">
        <v>45991</v>
      </c>
      <c r="C1119" s="1">
        <v>2025</v>
      </c>
      <c r="D1119" s="1" t="s">
        <v>1753</v>
      </c>
      <c r="E1119" s="1" t="s">
        <v>1602</v>
      </c>
      <c r="F1119" s="1" t="s">
        <v>126</v>
      </c>
      <c r="G1119" s="1" t="s">
        <v>970</v>
      </c>
      <c r="H1119" s="1" t="s">
        <v>33</v>
      </c>
      <c r="I1119" s="1" t="s">
        <v>371</v>
      </c>
      <c r="J1119" s="1" t="s">
        <v>265</v>
      </c>
      <c r="K1119" s="1" t="s">
        <v>78</v>
      </c>
      <c r="L1119" s="1" t="s">
        <v>179</v>
      </c>
      <c r="M1119" s="1" t="s">
        <v>201</v>
      </c>
      <c r="N1119" s="1">
        <v>2</v>
      </c>
      <c r="O1119" s="1">
        <v>4630</v>
      </c>
      <c r="P1119" s="1">
        <f t="shared" si="102"/>
        <v>9260</v>
      </c>
      <c r="Q1119" s="1">
        <v>0</v>
      </c>
      <c r="R1119" s="1">
        <f t="shared" si="103"/>
        <v>0</v>
      </c>
      <c r="S1119" s="1">
        <f t="shared" si="104"/>
        <v>9260</v>
      </c>
      <c r="T1119" s="1">
        <v>0.48</v>
      </c>
      <c r="U1119" s="1">
        <f t="shared" si="105"/>
        <v>4444.8</v>
      </c>
      <c r="V1119" s="1">
        <f t="shared" si="106"/>
        <v>4815.2</v>
      </c>
      <c r="W1119" s="4">
        <f t="shared" si="107"/>
        <v>0.52</v>
      </c>
      <c r="X1119" s="1" t="s">
        <v>104</v>
      </c>
      <c r="Y1119" s="1" t="s">
        <v>81</v>
      </c>
      <c r="Z1119" s="1" t="s">
        <v>41</v>
      </c>
      <c r="AA1119" s="2">
        <v>45998</v>
      </c>
      <c r="AB1119" s="1">
        <v>5</v>
      </c>
      <c r="AC1119" s="9" t="s">
        <v>42</v>
      </c>
    </row>
    <row r="1120" spans="1:29">
      <c r="A1120" s="11" t="s">
        <v>1873</v>
      </c>
      <c r="B1120" s="2">
        <v>45991</v>
      </c>
      <c r="C1120" s="1">
        <v>2025</v>
      </c>
      <c r="D1120" s="1" t="s">
        <v>1753</v>
      </c>
      <c r="E1120" s="1" t="s">
        <v>1602</v>
      </c>
      <c r="F1120" s="1" t="s">
        <v>126</v>
      </c>
      <c r="G1120" s="1" t="s">
        <v>1874</v>
      </c>
      <c r="H1120" s="1" t="s">
        <v>89</v>
      </c>
      <c r="I1120" s="1" t="s">
        <v>475</v>
      </c>
      <c r="J1120" s="1" t="s">
        <v>435</v>
      </c>
      <c r="K1120" s="1" t="s">
        <v>130</v>
      </c>
      <c r="L1120" s="1" t="s">
        <v>112</v>
      </c>
      <c r="M1120" s="1" t="s">
        <v>340</v>
      </c>
      <c r="N1120" s="1">
        <v>1</v>
      </c>
      <c r="O1120" s="1">
        <v>76450</v>
      </c>
      <c r="P1120" s="1">
        <f t="shared" si="102"/>
        <v>76450</v>
      </c>
      <c r="Q1120" s="1">
        <v>0</v>
      </c>
      <c r="R1120" s="1">
        <f t="shared" si="103"/>
        <v>0</v>
      </c>
      <c r="S1120" s="1">
        <f t="shared" si="104"/>
        <v>76450</v>
      </c>
      <c r="T1120" s="1">
        <v>0.57999999999999996</v>
      </c>
      <c r="U1120" s="1">
        <f t="shared" si="105"/>
        <v>44341</v>
      </c>
      <c r="V1120" s="1">
        <f t="shared" si="106"/>
        <v>32109</v>
      </c>
      <c r="W1120" s="4">
        <f t="shared" si="107"/>
        <v>0.42</v>
      </c>
      <c r="X1120" s="1" t="s">
        <v>147</v>
      </c>
      <c r="Y1120" s="1" t="s">
        <v>57</v>
      </c>
      <c r="Z1120" s="1" t="s">
        <v>120</v>
      </c>
      <c r="AA1120" s="1"/>
      <c r="AB1120" s="1"/>
      <c r="AC1120" s="9" t="s">
        <v>42</v>
      </c>
    </row>
    <row r="1121" spans="1:29">
      <c r="A1121" s="11" t="s">
        <v>1875</v>
      </c>
      <c r="B1121" s="2">
        <v>45991</v>
      </c>
      <c r="C1121" s="1">
        <v>2025</v>
      </c>
      <c r="D1121" s="1" t="s">
        <v>1753</v>
      </c>
      <c r="E1121" s="1" t="s">
        <v>1602</v>
      </c>
      <c r="F1121" s="1" t="s">
        <v>126</v>
      </c>
      <c r="G1121" s="1" t="s">
        <v>83</v>
      </c>
      <c r="H1121" s="1" t="s">
        <v>33</v>
      </c>
      <c r="I1121" s="1" t="s">
        <v>84</v>
      </c>
      <c r="J1121" s="1" t="s">
        <v>47</v>
      </c>
      <c r="K1121" s="1" t="s">
        <v>48</v>
      </c>
      <c r="L1121" s="1" t="s">
        <v>79</v>
      </c>
      <c r="M1121" s="1" t="s">
        <v>80</v>
      </c>
      <c r="N1121" s="1">
        <v>3</v>
      </c>
      <c r="O1121" s="1">
        <v>410</v>
      </c>
      <c r="P1121" s="1">
        <f t="shared" si="102"/>
        <v>1230</v>
      </c>
      <c r="Q1121" s="1">
        <v>20</v>
      </c>
      <c r="R1121" s="1">
        <f t="shared" si="103"/>
        <v>246</v>
      </c>
      <c r="S1121" s="1">
        <f t="shared" si="104"/>
        <v>984</v>
      </c>
      <c r="T1121" s="1">
        <v>0.45</v>
      </c>
      <c r="U1121" s="1">
        <f t="shared" si="105"/>
        <v>442.8</v>
      </c>
      <c r="V1121" s="1">
        <f t="shared" si="106"/>
        <v>541.20000000000005</v>
      </c>
      <c r="W1121" s="4">
        <f t="shared" si="107"/>
        <v>0.55000000000000004</v>
      </c>
      <c r="X1121" s="1" t="s">
        <v>147</v>
      </c>
      <c r="Y1121" s="1" t="s">
        <v>57</v>
      </c>
      <c r="Z1121" s="1" t="s">
        <v>51</v>
      </c>
      <c r="AA1121" s="2">
        <v>45997</v>
      </c>
      <c r="AB1121" s="1"/>
      <c r="AC1121" s="9" t="s">
        <v>42</v>
      </c>
    </row>
    <row r="1122" spans="1:29">
      <c r="A1122" s="11" t="s">
        <v>1876</v>
      </c>
      <c r="B1122" s="2">
        <v>45991</v>
      </c>
      <c r="C1122" s="1">
        <v>2025</v>
      </c>
      <c r="D1122" s="1" t="s">
        <v>1753</v>
      </c>
      <c r="E1122" s="1" t="s">
        <v>1602</v>
      </c>
      <c r="F1122" s="1" t="s">
        <v>126</v>
      </c>
      <c r="G1122" s="1" t="s">
        <v>689</v>
      </c>
      <c r="H1122" s="1" t="s">
        <v>89</v>
      </c>
      <c r="I1122" s="1" t="s">
        <v>46</v>
      </c>
      <c r="J1122" s="1" t="s">
        <v>47</v>
      </c>
      <c r="K1122" s="1" t="s">
        <v>48</v>
      </c>
      <c r="L1122" s="1" t="s">
        <v>179</v>
      </c>
      <c r="M1122" s="1" t="s">
        <v>208</v>
      </c>
      <c r="N1122" s="1">
        <v>4</v>
      </c>
      <c r="O1122" s="1">
        <v>820</v>
      </c>
      <c r="P1122" s="1">
        <f t="shared" si="102"/>
        <v>3280</v>
      </c>
      <c r="Q1122" s="1">
        <v>0</v>
      </c>
      <c r="R1122" s="1">
        <f t="shared" si="103"/>
        <v>0</v>
      </c>
      <c r="S1122" s="1">
        <f t="shared" si="104"/>
        <v>3280</v>
      </c>
      <c r="T1122" s="1">
        <v>0.48</v>
      </c>
      <c r="U1122" s="1">
        <f t="shared" si="105"/>
        <v>1574.3999999999999</v>
      </c>
      <c r="V1122" s="1">
        <f t="shared" si="106"/>
        <v>1705.6000000000001</v>
      </c>
      <c r="W1122" s="4">
        <f t="shared" si="107"/>
        <v>0.52</v>
      </c>
      <c r="X1122" s="1" t="s">
        <v>147</v>
      </c>
      <c r="Y1122" s="1" t="s">
        <v>57</v>
      </c>
      <c r="Z1122" s="1" t="s">
        <v>51</v>
      </c>
      <c r="AA1122" s="2">
        <v>45993</v>
      </c>
      <c r="AB1122" s="1"/>
      <c r="AC1122" s="9" t="s">
        <v>42</v>
      </c>
    </row>
    <row r="1123" spans="1:29">
      <c r="A1123" s="11" t="s">
        <v>1877</v>
      </c>
      <c r="B1123" s="2">
        <v>45992</v>
      </c>
      <c r="C1123" s="1">
        <v>2025</v>
      </c>
      <c r="D1123" s="1" t="s">
        <v>1878</v>
      </c>
      <c r="E1123" s="1" t="s">
        <v>1602</v>
      </c>
      <c r="F1123" s="1" t="s">
        <v>142</v>
      </c>
      <c r="G1123" s="1" t="s">
        <v>727</v>
      </c>
      <c r="H1123" s="1" t="s">
        <v>33</v>
      </c>
      <c r="I1123" s="1" t="s">
        <v>258</v>
      </c>
      <c r="J1123" s="1" t="s">
        <v>117</v>
      </c>
      <c r="K1123" s="1" t="s">
        <v>118</v>
      </c>
      <c r="L1123" s="1" t="s">
        <v>37</v>
      </c>
      <c r="M1123" s="1" t="s">
        <v>103</v>
      </c>
      <c r="N1123" s="1">
        <v>1</v>
      </c>
      <c r="O1123" s="1">
        <v>5110</v>
      </c>
      <c r="P1123" s="1">
        <f t="shared" si="102"/>
        <v>5110</v>
      </c>
      <c r="Q1123" s="1">
        <v>25</v>
      </c>
      <c r="R1123" s="1">
        <f t="shared" si="103"/>
        <v>1277.5</v>
      </c>
      <c r="S1123" s="1">
        <f t="shared" si="104"/>
        <v>3832.5</v>
      </c>
      <c r="T1123" s="1">
        <v>0.47</v>
      </c>
      <c r="U1123" s="1">
        <f t="shared" si="105"/>
        <v>1801.2749999999999</v>
      </c>
      <c r="V1123" s="1">
        <f t="shared" si="106"/>
        <v>2031.2250000000001</v>
      </c>
      <c r="W1123" s="4">
        <f t="shared" si="107"/>
        <v>0.53</v>
      </c>
      <c r="X1123" s="1" t="s">
        <v>65</v>
      </c>
      <c r="Y1123" s="1" t="s">
        <v>72</v>
      </c>
      <c r="Z1123" s="1" t="s">
        <v>41</v>
      </c>
      <c r="AA1123" s="2">
        <v>45996</v>
      </c>
      <c r="AB1123" s="1">
        <v>4</v>
      </c>
      <c r="AC1123" s="9" t="s">
        <v>42</v>
      </c>
    </row>
    <row r="1124" spans="1:29">
      <c r="A1124" s="11" t="s">
        <v>1879</v>
      </c>
      <c r="B1124" s="2">
        <v>45992</v>
      </c>
      <c r="C1124" s="1">
        <v>2025</v>
      </c>
      <c r="D1124" s="1" t="s">
        <v>1878</v>
      </c>
      <c r="E1124" s="1" t="s">
        <v>1602</v>
      </c>
      <c r="F1124" s="1" t="s">
        <v>142</v>
      </c>
      <c r="G1124" s="1" t="s">
        <v>773</v>
      </c>
      <c r="H1124" s="1" t="s">
        <v>89</v>
      </c>
      <c r="I1124" s="1" t="s">
        <v>509</v>
      </c>
      <c r="J1124" s="1" t="s">
        <v>220</v>
      </c>
      <c r="K1124" s="1" t="s">
        <v>118</v>
      </c>
      <c r="L1124" s="1" t="s">
        <v>179</v>
      </c>
      <c r="M1124" s="1" t="s">
        <v>406</v>
      </c>
      <c r="N1124" s="1">
        <v>5</v>
      </c>
      <c r="O1124" s="1">
        <v>6410</v>
      </c>
      <c r="P1124" s="1">
        <f t="shared" si="102"/>
        <v>32050</v>
      </c>
      <c r="Q1124" s="1">
        <v>0</v>
      </c>
      <c r="R1124" s="1">
        <f t="shared" si="103"/>
        <v>0</v>
      </c>
      <c r="S1124" s="1">
        <f t="shared" si="104"/>
        <v>32050</v>
      </c>
      <c r="T1124" s="1">
        <v>0.48</v>
      </c>
      <c r="U1124" s="1">
        <f t="shared" si="105"/>
        <v>15384</v>
      </c>
      <c r="V1124" s="1">
        <f t="shared" si="106"/>
        <v>16666</v>
      </c>
      <c r="W1124" s="4">
        <f t="shared" si="107"/>
        <v>0.52</v>
      </c>
      <c r="X1124" s="1" t="s">
        <v>56</v>
      </c>
      <c r="Y1124" s="1" t="s">
        <v>40</v>
      </c>
      <c r="Z1124" s="1" t="s">
        <v>41</v>
      </c>
      <c r="AA1124" s="2">
        <v>45999</v>
      </c>
      <c r="AB1124" s="1">
        <v>4</v>
      </c>
      <c r="AC1124" s="9" t="s">
        <v>42</v>
      </c>
    </row>
    <row r="1125" spans="1:29">
      <c r="A1125" s="11" t="s">
        <v>1880</v>
      </c>
      <c r="B1125" s="2">
        <v>45993</v>
      </c>
      <c r="C1125" s="1">
        <v>2025</v>
      </c>
      <c r="D1125" s="1" t="s">
        <v>1878</v>
      </c>
      <c r="E1125" s="1" t="s">
        <v>1602</v>
      </c>
      <c r="F1125" s="1" t="s">
        <v>167</v>
      </c>
      <c r="G1125" s="1" t="s">
        <v>531</v>
      </c>
      <c r="H1125" s="1" t="s">
        <v>33</v>
      </c>
      <c r="I1125" s="1" t="s">
        <v>134</v>
      </c>
      <c r="J1125" s="1" t="s">
        <v>135</v>
      </c>
      <c r="K1125" s="1" t="s">
        <v>36</v>
      </c>
      <c r="L1125" s="1" t="s">
        <v>85</v>
      </c>
      <c r="M1125" s="1" t="s">
        <v>343</v>
      </c>
      <c r="N1125" s="1">
        <v>5</v>
      </c>
      <c r="O1125" s="1">
        <v>1530</v>
      </c>
      <c r="P1125" s="1">
        <f t="shared" si="102"/>
        <v>7650</v>
      </c>
      <c r="Q1125" s="1">
        <v>5</v>
      </c>
      <c r="R1125" s="1">
        <f t="shared" si="103"/>
        <v>382.5</v>
      </c>
      <c r="S1125" s="1">
        <f t="shared" si="104"/>
        <v>7267.5</v>
      </c>
      <c r="T1125" s="1">
        <v>0.5</v>
      </c>
      <c r="U1125" s="1">
        <f t="shared" si="105"/>
        <v>3633.75</v>
      </c>
      <c r="V1125" s="1">
        <f t="shared" si="106"/>
        <v>3633.75</v>
      </c>
      <c r="W1125" s="4">
        <f t="shared" si="107"/>
        <v>0.5</v>
      </c>
      <c r="X1125" s="1" t="s">
        <v>50</v>
      </c>
      <c r="Y1125" s="1" t="s">
        <v>40</v>
      </c>
      <c r="Z1125" s="1" t="s">
        <v>41</v>
      </c>
      <c r="AA1125" s="2">
        <v>46000</v>
      </c>
      <c r="AB1125" s="1">
        <v>5</v>
      </c>
      <c r="AC1125" s="9" t="s">
        <v>42</v>
      </c>
    </row>
    <row r="1126" spans="1:29">
      <c r="A1126" s="11" t="s">
        <v>1881</v>
      </c>
      <c r="B1126" s="2">
        <v>45993</v>
      </c>
      <c r="C1126" s="1">
        <v>2025</v>
      </c>
      <c r="D1126" s="1" t="s">
        <v>1878</v>
      </c>
      <c r="E1126" s="1" t="s">
        <v>1602</v>
      </c>
      <c r="F1126" s="1" t="s">
        <v>167</v>
      </c>
      <c r="G1126" s="1" t="s">
        <v>778</v>
      </c>
      <c r="H1126" s="1" t="s">
        <v>33</v>
      </c>
      <c r="I1126" s="1" t="s">
        <v>551</v>
      </c>
      <c r="J1126" s="1" t="s">
        <v>155</v>
      </c>
      <c r="K1126" s="1" t="s">
        <v>48</v>
      </c>
      <c r="L1126" s="1" t="s">
        <v>85</v>
      </c>
      <c r="M1126" s="1" t="s">
        <v>383</v>
      </c>
      <c r="N1126" s="1">
        <v>2</v>
      </c>
      <c r="O1126" s="1">
        <v>1700</v>
      </c>
      <c r="P1126" s="1">
        <f t="shared" si="102"/>
        <v>3400</v>
      </c>
      <c r="Q1126" s="1">
        <v>10</v>
      </c>
      <c r="R1126" s="1">
        <f t="shared" si="103"/>
        <v>340</v>
      </c>
      <c r="S1126" s="1">
        <f t="shared" si="104"/>
        <v>3060</v>
      </c>
      <c r="T1126" s="1">
        <v>0.5</v>
      </c>
      <c r="U1126" s="1">
        <f t="shared" si="105"/>
        <v>1530</v>
      </c>
      <c r="V1126" s="1">
        <f t="shared" si="106"/>
        <v>1530</v>
      </c>
      <c r="W1126" s="4">
        <f t="shared" si="107"/>
        <v>0.5</v>
      </c>
      <c r="X1126" s="1" t="s">
        <v>56</v>
      </c>
      <c r="Y1126" s="1" t="s">
        <v>72</v>
      </c>
      <c r="Z1126" s="1" t="s">
        <v>41</v>
      </c>
      <c r="AA1126" s="2">
        <v>45999</v>
      </c>
      <c r="AB1126" s="1">
        <v>4</v>
      </c>
      <c r="AC1126" s="9" t="s">
        <v>42</v>
      </c>
    </row>
    <row r="1127" spans="1:29">
      <c r="A1127" s="11" t="s">
        <v>1882</v>
      </c>
      <c r="B1127" s="2">
        <v>45993</v>
      </c>
      <c r="C1127" s="1">
        <v>2025</v>
      </c>
      <c r="D1127" s="1" t="s">
        <v>1878</v>
      </c>
      <c r="E1127" s="1" t="s">
        <v>1602</v>
      </c>
      <c r="F1127" s="1" t="s">
        <v>167</v>
      </c>
      <c r="G1127" s="1" t="s">
        <v>721</v>
      </c>
      <c r="H1127" s="1" t="s">
        <v>89</v>
      </c>
      <c r="I1127" s="1" t="s">
        <v>264</v>
      </c>
      <c r="J1127" s="1" t="s">
        <v>265</v>
      </c>
      <c r="K1127" s="1" t="s">
        <v>78</v>
      </c>
      <c r="L1127" s="1" t="s">
        <v>37</v>
      </c>
      <c r="M1127" s="1" t="s">
        <v>91</v>
      </c>
      <c r="N1127" s="1">
        <v>3</v>
      </c>
      <c r="O1127" s="1">
        <v>1620</v>
      </c>
      <c r="P1127" s="1">
        <f t="shared" si="102"/>
        <v>4860</v>
      </c>
      <c r="Q1127" s="1">
        <v>0</v>
      </c>
      <c r="R1127" s="1">
        <f t="shared" si="103"/>
        <v>0</v>
      </c>
      <c r="S1127" s="1">
        <f t="shared" si="104"/>
        <v>4860</v>
      </c>
      <c r="T1127" s="1">
        <v>0.47</v>
      </c>
      <c r="U1127" s="1">
        <f t="shared" si="105"/>
        <v>2284.1999999999998</v>
      </c>
      <c r="V1127" s="1">
        <f t="shared" si="106"/>
        <v>2575.8000000000002</v>
      </c>
      <c r="W1127" s="4">
        <f t="shared" si="107"/>
        <v>0.53</v>
      </c>
      <c r="X1127" s="1" t="s">
        <v>147</v>
      </c>
      <c r="Y1127" s="1" t="s">
        <v>72</v>
      </c>
      <c r="Z1127" s="1" t="s">
        <v>66</v>
      </c>
      <c r="AA1127" s="1"/>
      <c r="AB1127" s="1"/>
      <c r="AC1127" s="9" t="s">
        <v>42</v>
      </c>
    </row>
    <row r="1128" spans="1:29">
      <c r="A1128" s="11" t="s">
        <v>1883</v>
      </c>
      <c r="B1128" s="2">
        <v>45993</v>
      </c>
      <c r="C1128" s="1">
        <v>2025</v>
      </c>
      <c r="D1128" s="1" t="s">
        <v>1878</v>
      </c>
      <c r="E1128" s="1" t="s">
        <v>1602</v>
      </c>
      <c r="F1128" s="1" t="s">
        <v>167</v>
      </c>
      <c r="G1128" s="1" t="s">
        <v>793</v>
      </c>
      <c r="H1128" s="1" t="s">
        <v>33</v>
      </c>
      <c r="I1128" s="1" t="s">
        <v>239</v>
      </c>
      <c r="J1128" s="1" t="s">
        <v>228</v>
      </c>
      <c r="K1128" s="1" t="s">
        <v>78</v>
      </c>
      <c r="L1128" s="1" t="s">
        <v>150</v>
      </c>
      <c r="M1128" s="1" t="s">
        <v>234</v>
      </c>
      <c r="N1128" s="1">
        <v>4</v>
      </c>
      <c r="O1128" s="1">
        <v>2110</v>
      </c>
      <c r="P1128" s="1">
        <f t="shared" si="102"/>
        <v>8440</v>
      </c>
      <c r="Q1128" s="1">
        <v>30</v>
      </c>
      <c r="R1128" s="1">
        <f t="shared" si="103"/>
        <v>2532</v>
      </c>
      <c r="S1128" s="1">
        <f t="shared" si="104"/>
        <v>5908</v>
      </c>
      <c r="T1128" s="1">
        <v>0.52</v>
      </c>
      <c r="U1128" s="1">
        <f t="shared" si="105"/>
        <v>3072.1600000000003</v>
      </c>
      <c r="V1128" s="1">
        <f t="shared" si="106"/>
        <v>2835.8399999999997</v>
      </c>
      <c r="W1128" s="4">
        <f t="shared" si="107"/>
        <v>0.47999999999999993</v>
      </c>
      <c r="X1128" s="1" t="s">
        <v>147</v>
      </c>
      <c r="Y1128" s="1" t="s">
        <v>72</v>
      </c>
      <c r="Z1128" s="1" t="s">
        <v>120</v>
      </c>
      <c r="AA1128" s="1"/>
      <c r="AB1128" s="1"/>
      <c r="AC1128" s="9" t="s">
        <v>42</v>
      </c>
    </row>
    <row r="1129" spans="1:29">
      <c r="A1129" s="11" t="s">
        <v>1884</v>
      </c>
      <c r="B1129" s="2">
        <v>45994</v>
      </c>
      <c r="C1129" s="1">
        <v>2025</v>
      </c>
      <c r="D1129" s="1" t="s">
        <v>1878</v>
      </c>
      <c r="E1129" s="1" t="s">
        <v>1602</v>
      </c>
      <c r="F1129" s="1" t="s">
        <v>31</v>
      </c>
      <c r="G1129" s="1" t="s">
        <v>898</v>
      </c>
      <c r="H1129" s="1" t="s">
        <v>89</v>
      </c>
      <c r="I1129" s="1" t="s">
        <v>128</v>
      </c>
      <c r="J1129" s="1" t="s">
        <v>129</v>
      </c>
      <c r="K1129" s="1" t="s">
        <v>130</v>
      </c>
      <c r="L1129" s="1" t="s">
        <v>150</v>
      </c>
      <c r="M1129" s="1" t="s">
        <v>402</v>
      </c>
      <c r="N1129" s="1">
        <v>4</v>
      </c>
      <c r="O1129" s="1">
        <v>10330</v>
      </c>
      <c r="P1129" s="1">
        <f t="shared" si="102"/>
        <v>41320</v>
      </c>
      <c r="Q1129" s="1">
        <v>10</v>
      </c>
      <c r="R1129" s="1">
        <f t="shared" si="103"/>
        <v>4132</v>
      </c>
      <c r="S1129" s="1">
        <f t="shared" si="104"/>
        <v>37188</v>
      </c>
      <c r="T1129" s="1">
        <v>0.52</v>
      </c>
      <c r="U1129" s="1">
        <f t="shared" si="105"/>
        <v>19337.760000000002</v>
      </c>
      <c r="V1129" s="1">
        <f t="shared" si="106"/>
        <v>17850.239999999998</v>
      </c>
      <c r="W1129" s="4">
        <f t="shared" si="107"/>
        <v>0.47999999999999993</v>
      </c>
      <c r="X1129" s="1" t="s">
        <v>104</v>
      </c>
      <c r="Y1129" s="1" t="s">
        <v>40</v>
      </c>
      <c r="Z1129" s="1" t="s">
        <v>51</v>
      </c>
      <c r="AA1129" s="2">
        <v>45999</v>
      </c>
      <c r="AB1129" s="1"/>
      <c r="AC1129" s="9" t="s">
        <v>42</v>
      </c>
    </row>
    <row r="1130" spans="1:29">
      <c r="A1130" s="11" t="s">
        <v>1885</v>
      </c>
      <c r="B1130" s="2">
        <v>45994</v>
      </c>
      <c r="C1130" s="1">
        <v>2025</v>
      </c>
      <c r="D1130" s="1" t="s">
        <v>1878</v>
      </c>
      <c r="E1130" s="1" t="s">
        <v>1602</v>
      </c>
      <c r="F1130" s="1" t="s">
        <v>31</v>
      </c>
      <c r="G1130" s="1" t="s">
        <v>472</v>
      </c>
      <c r="H1130" s="1" t="s">
        <v>89</v>
      </c>
      <c r="I1130" s="1" t="s">
        <v>116</v>
      </c>
      <c r="J1130" s="1" t="s">
        <v>117</v>
      </c>
      <c r="K1130" s="1" t="s">
        <v>118</v>
      </c>
      <c r="L1130" s="1" t="s">
        <v>150</v>
      </c>
      <c r="M1130" s="1" t="s">
        <v>962</v>
      </c>
      <c r="N1130" s="1">
        <v>1</v>
      </c>
      <c r="O1130" s="1">
        <v>12990</v>
      </c>
      <c r="P1130" s="1">
        <f t="shared" si="102"/>
        <v>12990</v>
      </c>
      <c r="Q1130" s="1">
        <v>0</v>
      </c>
      <c r="R1130" s="1">
        <f t="shared" si="103"/>
        <v>0</v>
      </c>
      <c r="S1130" s="1">
        <f t="shared" si="104"/>
        <v>12990</v>
      </c>
      <c r="T1130" s="1">
        <v>0.52</v>
      </c>
      <c r="U1130" s="1">
        <f t="shared" si="105"/>
        <v>6754.8</v>
      </c>
      <c r="V1130" s="1">
        <f t="shared" si="106"/>
        <v>6235.2</v>
      </c>
      <c r="W1130" s="4">
        <f t="shared" si="107"/>
        <v>0.48</v>
      </c>
      <c r="X1130" s="1" t="s">
        <v>65</v>
      </c>
      <c r="Y1130" s="1" t="s">
        <v>81</v>
      </c>
      <c r="Z1130" s="1" t="s">
        <v>41</v>
      </c>
      <c r="AA1130" s="2">
        <v>45999</v>
      </c>
      <c r="AB1130" s="1">
        <v>5</v>
      </c>
      <c r="AC1130" s="9" t="s">
        <v>42</v>
      </c>
    </row>
    <row r="1131" spans="1:29">
      <c r="A1131" s="11" t="s">
        <v>1886</v>
      </c>
      <c r="B1131" s="2">
        <v>45994</v>
      </c>
      <c r="C1131" s="1">
        <v>2025</v>
      </c>
      <c r="D1131" s="1" t="s">
        <v>1878</v>
      </c>
      <c r="E1131" s="1" t="s">
        <v>1602</v>
      </c>
      <c r="F1131" s="1" t="s">
        <v>31</v>
      </c>
      <c r="G1131" s="1" t="s">
        <v>1370</v>
      </c>
      <c r="H1131" s="1" t="s">
        <v>33</v>
      </c>
      <c r="I1131" s="1" t="s">
        <v>269</v>
      </c>
      <c r="J1131" s="1" t="s">
        <v>70</v>
      </c>
      <c r="K1131" s="1" t="s">
        <v>62</v>
      </c>
      <c r="L1131" s="1" t="s">
        <v>79</v>
      </c>
      <c r="M1131" s="1" t="s">
        <v>80</v>
      </c>
      <c r="N1131" s="1">
        <v>4</v>
      </c>
      <c r="O1131" s="1">
        <v>2190</v>
      </c>
      <c r="P1131" s="1">
        <f t="shared" si="102"/>
        <v>8760</v>
      </c>
      <c r="Q1131" s="1">
        <v>5</v>
      </c>
      <c r="R1131" s="1">
        <f t="shared" si="103"/>
        <v>438</v>
      </c>
      <c r="S1131" s="1">
        <f t="shared" si="104"/>
        <v>8322</v>
      </c>
      <c r="T1131" s="1">
        <v>0.45</v>
      </c>
      <c r="U1131" s="1">
        <f t="shared" si="105"/>
        <v>3744.9</v>
      </c>
      <c r="V1131" s="1">
        <f t="shared" si="106"/>
        <v>4577.1000000000004</v>
      </c>
      <c r="W1131" s="4">
        <f t="shared" si="107"/>
        <v>0.55000000000000004</v>
      </c>
      <c r="X1131" s="1" t="s">
        <v>50</v>
      </c>
      <c r="Y1131" s="1" t="s">
        <v>81</v>
      </c>
      <c r="Z1131" s="1" t="s">
        <v>41</v>
      </c>
      <c r="AA1131" s="2">
        <v>45995</v>
      </c>
      <c r="AB1131" s="1">
        <v>5</v>
      </c>
      <c r="AC1131" s="9" t="s">
        <v>42</v>
      </c>
    </row>
    <row r="1132" spans="1:29">
      <c r="A1132" s="11" t="s">
        <v>1887</v>
      </c>
      <c r="B1132" s="2">
        <v>45995</v>
      </c>
      <c r="C1132" s="1">
        <v>2025</v>
      </c>
      <c r="D1132" s="1" t="s">
        <v>1878</v>
      </c>
      <c r="E1132" s="1" t="s">
        <v>1602</v>
      </c>
      <c r="F1132" s="1" t="s">
        <v>44</v>
      </c>
      <c r="G1132" s="1" t="s">
        <v>805</v>
      </c>
      <c r="H1132" s="1" t="s">
        <v>33</v>
      </c>
      <c r="I1132" s="1" t="s">
        <v>250</v>
      </c>
      <c r="J1132" s="1" t="s">
        <v>251</v>
      </c>
      <c r="K1132" s="1" t="s">
        <v>36</v>
      </c>
      <c r="L1132" s="1" t="s">
        <v>150</v>
      </c>
      <c r="M1132" s="1" t="s">
        <v>229</v>
      </c>
      <c r="N1132" s="1">
        <v>2</v>
      </c>
      <c r="O1132" s="1">
        <v>10140</v>
      </c>
      <c r="P1132" s="1">
        <f t="shared" si="102"/>
        <v>20280</v>
      </c>
      <c r="Q1132" s="1">
        <v>0</v>
      </c>
      <c r="R1132" s="1">
        <f t="shared" si="103"/>
        <v>0</v>
      </c>
      <c r="S1132" s="1">
        <f t="shared" si="104"/>
        <v>20280</v>
      </c>
      <c r="T1132" s="1">
        <v>0.52</v>
      </c>
      <c r="U1132" s="1">
        <f t="shared" si="105"/>
        <v>10545.6</v>
      </c>
      <c r="V1132" s="1">
        <f t="shared" si="106"/>
        <v>9734.4</v>
      </c>
      <c r="W1132" s="4">
        <f t="shared" si="107"/>
        <v>0.48</v>
      </c>
      <c r="X1132" s="1" t="s">
        <v>65</v>
      </c>
      <c r="Y1132" s="1" t="s">
        <v>40</v>
      </c>
      <c r="Z1132" s="1" t="s">
        <v>41</v>
      </c>
      <c r="AA1132" s="2">
        <v>45998</v>
      </c>
      <c r="AB1132" s="1">
        <v>4</v>
      </c>
      <c r="AC1132" s="9" t="s">
        <v>42</v>
      </c>
    </row>
    <row r="1133" spans="1:29">
      <c r="A1133" s="11" t="s">
        <v>1888</v>
      </c>
      <c r="B1133" s="2">
        <v>45995</v>
      </c>
      <c r="C1133" s="1">
        <v>2025</v>
      </c>
      <c r="D1133" s="1" t="s">
        <v>1878</v>
      </c>
      <c r="E1133" s="1" t="s">
        <v>1602</v>
      </c>
      <c r="F1133" s="1" t="s">
        <v>44</v>
      </c>
      <c r="G1133" s="1" t="s">
        <v>894</v>
      </c>
      <c r="H1133" s="1" t="s">
        <v>33</v>
      </c>
      <c r="I1133" s="1" t="s">
        <v>34</v>
      </c>
      <c r="J1133" s="1" t="s">
        <v>35</v>
      </c>
      <c r="K1133" s="1" t="s">
        <v>36</v>
      </c>
      <c r="L1133" s="1" t="s">
        <v>96</v>
      </c>
      <c r="M1133" s="1" t="s">
        <v>552</v>
      </c>
      <c r="N1133" s="1">
        <v>2</v>
      </c>
      <c r="O1133" s="1">
        <v>370</v>
      </c>
      <c r="P1133" s="1">
        <f t="shared" si="102"/>
        <v>740</v>
      </c>
      <c r="Q1133" s="1">
        <v>30</v>
      </c>
      <c r="R1133" s="1">
        <f t="shared" si="103"/>
        <v>222</v>
      </c>
      <c r="S1133" s="1">
        <f t="shared" si="104"/>
        <v>518</v>
      </c>
      <c r="T1133" s="1">
        <v>0.62</v>
      </c>
      <c r="U1133" s="1">
        <f t="shared" si="105"/>
        <v>321.16000000000003</v>
      </c>
      <c r="V1133" s="1">
        <f t="shared" si="106"/>
        <v>196.83999999999997</v>
      </c>
      <c r="W1133" s="4">
        <f t="shared" si="107"/>
        <v>0.37999999999999995</v>
      </c>
      <c r="X1133" s="1" t="s">
        <v>56</v>
      </c>
      <c r="Y1133" s="1" t="s">
        <v>40</v>
      </c>
      <c r="Z1133" s="1" t="s">
        <v>41</v>
      </c>
      <c r="AA1133" s="2">
        <v>45997</v>
      </c>
      <c r="AB1133" s="1">
        <v>5</v>
      </c>
      <c r="AC1133" s="9" t="s">
        <v>42</v>
      </c>
    </row>
    <row r="1134" spans="1:29">
      <c r="A1134" s="11" t="s">
        <v>1889</v>
      </c>
      <c r="B1134" s="2">
        <v>45996</v>
      </c>
      <c r="C1134" s="1">
        <v>2025</v>
      </c>
      <c r="D1134" s="1" t="s">
        <v>1878</v>
      </c>
      <c r="E1134" s="1" t="s">
        <v>1602</v>
      </c>
      <c r="F1134" s="1" t="s">
        <v>74</v>
      </c>
      <c r="G1134" s="1" t="s">
        <v>727</v>
      </c>
      <c r="H1134" s="1" t="s">
        <v>33</v>
      </c>
      <c r="I1134" s="1" t="s">
        <v>258</v>
      </c>
      <c r="J1134" s="1" t="s">
        <v>117</v>
      </c>
      <c r="K1134" s="1" t="s">
        <v>118</v>
      </c>
      <c r="L1134" s="1" t="s">
        <v>179</v>
      </c>
      <c r="M1134" s="1" t="s">
        <v>611</v>
      </c>
      <c r="N1134" s="1">
        <v>1</v>
      </c>
      <c r="O1134" s="1">
        <v>6010</v>
      </c>
      <c r="P1134" s="1">
        <f t="shared" si="102"/>
        <v>6010</v>
      </c>
      <c r="Q1134" s="1">
        <v>20</v>
      </c>
      <c r="R1134" s="1">
        <f t="shared" si="103"/>
        <v>1202</v>
      </c>
      <c r="S1134" s="1">
        <f t="shared" si="104"/>
        <v>4808</v>
      </c>
      <c r="T1134" s="1">
        <v>0.48</v>
      </c>
      <c r="U1134" s="1">
        <f t="shared" si="105"/>
        <v>2307.8399999999997</v>
      </c>
      <c r="V1134" s="1">
        <f t="shared" si="106"/>
        <v>2500.1600000000003</v>
      </c>
      <c r="W1134" s="4">
        <f t="shared" si="107"/>
        <v>0.52</v>
      </c>
      <c r="X1134" s="1" t="s">
        <v>147</v>
      </c>
      <c r="Y1134" s="1" t="s">
        <v>57</v>
      </c>
      <c r="Z1134" s="1" t="s">
        <v>22</v>
      </c>
      <c r="AA1134" s="1"/>
      <c r="AB1134" s="1"/>
      <c r="AC1134" s="9" t="s">
        <v>93</v>
      </c>
    </row>
    <row r="1135" spans="1:29">
      <c r="A1135" s="11" t="s">
        <v>1890</v>
      </c>
      <c r="B1135" s="2">
        <v>45996</v>
      </c>
      <c r="C1135" s="1">
        <v>2025</v>
      </c>
      <c r="D1135" s="1" t="s">
        <v>1878</v>
      </c>
      <c r="E1135" s="1" t="s">
        <v>1602</v>
      </c>
      <c r="F1135" s="1" t="s">
        <v>74</v>
      </c>
      <c r="G1135" s="1" t="s">
        <v>604</v>
      </c>
      <c r="H1135" s="1" t="s">
        <v>89</v>
      </c>
      <c r="I1135" s="1" t="s">
        <v>551</v>
      </c>
      <c r="J1135" s="1" t="s">
        <v>155</v>
      </c>
      <c r="K1135" s="1" t="s">
        <v>48</v>
      </c>
      <c r="L1135" s="1" t="s">
        <v>85</v>
      </c>
      <c r="M1135" s="1" t="s">
        <v>86</v>
      </c>
      <c r="N1135" s="1">
        <v>1</v>
      </c>
      <c r="O1135" s="1">
        <v>1180</v>
      </c>
      <c r="P1135" s="1">
        <f t="shared" si="102"/>
        <v>1180</v>
      </c>
      <c r="Q1135" s="1">
        <v>10</v>
      </c>
      <c r="R1135" s="1">
        <f t="shared" si="103"/>
        <v>118</v>
      </c>
      <c r="S1135" s="1">
        <f t="shared" si="104"/>
        <v>1062</v>
      </c>
      <c r="T1135" s="1">
        <v>0.5</v>
      </c>
      <c r="U1135" s="1">
        <f t="shared" si="105"/>
        <v>531</v>
      </c>
      <c r="V1135" s="1">
        <f t="shared" si="106"/>
        <v>531</v>
      </c>
      <c r="W1135" s="4">
        <f t="shared" si="107"/>
        <v>0.5</v>
      </c>
      <c r="X1135" s="1" t="s">
        <v>56</v>
      </c>
      <c r="Y1135" s="1" t="s">
        <v>72</v>
      </c>
      <c r="Z1135" s="1" t="s">
        <v>120</v>
      </c>
      <c r="AA1135" s="1"/>
      <c r="AB1135" s="1"/>
      <c r="AC1135" s="9" t="s">
        <v>42</v>
      </c>
    </row>
    <row r="1136" spans="1:29">
      <c r="A1136" s="11" t="s">
        <v>1891</v>
      </c>
      <c r="B1136" s="2">
        <v>45996</v>
      </c>
      <c r="C1136" s="1">
        <v>2025</v>
      </c>
      <c r="D1136" s="1" t="s">
        <v>1878</v>
      </c>
      <c r="E1136" s="1" t="s">
        <v>1602</v>
      </c>
      <c r="F1136" s="1" t="s">
        <v>74</v>
      </c>
      <c r="G1136" s="1" t="s">
        <v>385</v>
      </c>
      <c r="H1136" s="1" t="s">
        <v>33</v>
      </c>
      <c r="I1136" s="1" t="s">
        <v>269</v>
      </c>
      <c r="J1136" s="1" t="s">
        <v>70</v>
      </c>
      <c r="K1136" s="1" t="s">
        <v>62</v>
      </c>
      <c r="L1136" s="1" t="s">
        <v>96</v>
      </c>
      <c r="M1136" s="1" t="s">
        <v>504</v>
      </c>
      <c r="N1136" s="1">
        <v>5</v>
      </c>
      <c r="O1136" s="1">
        <v>310</v>
      </c>
      <c r="P1136" s="1">
        <f t="shared" si="102"/>
        <v>1550</v>
      </c>
      <c r="Q1136" s="1">
        <v>10</v>
      </c>
      <c r="R1136" s="1">
        <f t="shared" si="103"/>
        <v>155</v>
      </c>
      <c r="S1136" s="1">
        <f t="shared" si="104"/>
        <v>1395</v>
      </c>
      <c r="T1136" s="1">
        <v>0.62</v>
      </c>
      <c r="U1136" s="1">
        <f t="shared" si="105"/>
        <v>864.9</v>
      </c>
      <c r="V1136" s="1">
        <f t="shared" si="106"/>
        <v>530.1</v>
      </c>
      <c r="W1136" s="4">
        <f t="shared" si="107"/>
        <v>0.38</v>
      </c>
      <c r="X1136" s="1" t="s">
        <v>92</v>
      </c>
      <c r="Y1136" s="1" t="s">
        <v>81</v>
      </c>
      <c r="Z1136" s="1" t="s">
        <v>41</v>
      </c>
      <c r="AA1136" s="2">
        <v>46002</v>
      </c>
      <c r="AB1136" s="1">
        <v>4</v>
      </c>
      <c r="AC1136" s="9" t="s">
        <v>42</v>
      </c>
    </row>
    <row r="1137" spans="1:29">
      <c r="A1137" s="11" t="s">
        <v>1892</v>
      </c>
      <c r="B1137" s="2">
        <v>45996</v>
      </c>
      <c r="C1137" s="1">
        <v>2025</v>
      </c>
      <c r="D1137" s="1" t="s">
        <v>1878</v>
      </c>
      <c r="E1137" s="1" t="s">
        <v>1602</v>
      </c>
      <c r="F1137" s="1" t="s">
        <v>74</v>
      </c>
      <c r="G1137" s="1" t="s">
        <v>579</v>
      </c>
      <c r="H1137" s="1" t="s">
        <v>33</v>
      </c>
      <c r="I1137" s="1" t="s">
        <v>455</v>
      </c>
      <c r="J1137" s="1" t="s">
        <v>102</v>
      </c>
      <c r="K1137" s="1" t="s">
        <v>36</v>
      </c>
      <c r="L1137" s="1" t="s">
        <v>79</v>
      </c>
      <c r="M1137" s="1" t="s">
        <v>191</v>
      </c>
      <c r="N1137" s="1">
        <v>1</v>
      </c>
      <c r="O1137" s="1">
        <v>820</v>
      </c>
      <c r="P1137" s="1">
        <f t="shared" si="102"/>
        <v>820</v>
      </c>
      <c r="Q1137" s="1">
        <v>0</v>
      </c>
      <c r="R1137" s="1">
        <f t="shared" si="103"/>
        <v>0</v>
      </c>
      <c r="S1137" s="1">
        <f t="shared" si="104"/>
        <v>820</v>
      </c>
      <c r="T1137" s="1">
        <v>0.45</v>
      </c>
      <c r="U1137" s="1">
        <f t="shared" si="105"/>
        <v>369</v>
      </c>
      <c r="V1137" s="1">
        <f t="shared" si="106"/>
        <v>451</v>
      </c>
      <c r="W1137" s="4">
        <f t="shared" si="107"/>
        <v>0.55000000000000004</v>
      </c>
      <c r="X1137" s="1" t="s">
        <v>147</v>
      </c>
      <c r="Y1137" s="1" t="s">
        <v>72</v>
      </c>
      <c r="Z1137" s="1" t="s">
        <v>41</v>
      </c>
      <c r="AA1137" s="2">
        <v>45999</v>
      </c>
      <c r="AB1137" s="1">
        <v>4</v>
      </c>
      <c r="AC1137" s="9" t="s">
        <v>42</v>
      </c>
    </row>
    <row r="1138" spans="1:29">
      <c r="A1138" s="11" t="s">
        <v>1893</v>
      </c>
      <c r="B1138" s="2">
        <v>45996</v>
      </c>
      <c r="C1138" s="1">
        <v>2025</v>
      </c>
      <c r="D1138" s="1" t="s">
        <v>1878</v>
      </c>
      <c r="E1138" s="1" t="s">
        <v>1602</v>
      </c>
      <c r="F1138" s="1" t="s">
        <v>74</v>
      </c>
      <c r="G1138" s="1" t="s">
        <v>1894</v>
      </c>
      <c r="H1138" s="1" t="s">
        <v>33</v>
      </c>
      <c r="I1138" s="1" t="s">
        <v>183</v>
      </c>
      <c r="J1138" s="1" t="s">
        <v>55</v>
      </c>
      <c r="K1138" s="1" t="s">
        <v>36</v>
      </c>
      <c r="L1138" s="1" t="s">
        <v>112</v>
      </c>
      <c r="M1138" s="1" t="s">
        <v>302</v>
      </c>
      <c r="N1138" s="1">
        <v>2</v>
      </c>
      <c r="O1138" s="1">
        <v>33950</v>
      </c>
      <c r="P1138" s="1">
        <f t="shared" si="102"/>
        <v>67900</v>
      </c>
      <c r="Q1138" s="1">
        <v>10</v>
      </c>
      <c r="R1138" s="1">
        <f t="shared" si="103"/>
        <v>6790</v>
      </c>
      <c r="S1138" s="1">
        <f t="shared" si="104"/>
        <v>61110</v>
      </c>
      <c r="T1138" s="1">
        <v>0.57999999999999996</v>
      </c>
      <c r="U1138" s="1">
        <f t="shared" si="105"/>
        <v>35443.799999999996</v>
      </c>
      <c r="V1138" s="1">
        <f t="shared" si="106"/>
        <v>25666.200000000004</v>
      </c>
      <c r="W1138" s="4">
        <f t="shared" si="107"/>
        <v>0.4200000000000001</v>
      </c>
      <c r="X1138" s="1" t="s">
        <v>39</v>
      </c>
      <c r="Y1138" s="1" t="s">
        <v>40</v>
      </c>
      <c r="Z1138" s="1" t="s">
        <v>41</v>
      </c>
      <c r="AA1138" s="2">
        <v>46003</v>
      </c>
      <c r="AB1138" s="1">
        <v>4</v>
      </c>
      <c r="AC1138" s="9" t="s">
        <v>42</v>
      </c>
    </row>
    <row r="1139" spans="1:29">
      <c r="A1139" s="11" t="s">
        <v>1895</v>
      </c>
      <c r="B1139" s="2">
        <v>45998</v>
      </c>
      <c r="C1139" s="1">
        <v>2025</v>
      </c>
      <c r="D1139" s="1" t="s">
        <v>1878</v>
      </c>
      <c r="E1139" s="1" t="s">
        <v>1602</v>
      </c>
      <c r="F1139" s="1" t="s">
        <v>126</v>
      </c>
      <c r="G1139" s="1" t="s">
        <v>333</v>
      </c>
      <c r="H1139" s="1" t="s">
        <v>89</v>
      </c>
      <c r="I1139" s="1" t="s">
        <v>250</v>
      </c>
      <c r="J1139" s="1" t="s">
        <v>251</v>
      </c>
      <c r="K1139" s="1" t="s">
        <v>36</v>
      </c>
      <c r="L1139" s="1" t="s">
        <v>85</v>
      </c>
      <c r="M1139" s="1" t="s">
        <v>146</v>
      </c>
      <c r="N1139" s="1">
        <v>5</v>
      </c>
      <c r="O1139" s="1">
        <v>4300</v>
      </c>
      <c r="P1139" s="1">
        <f t="shared" si="102"/>
        <v>21500</v>
      </c>
      <c r="Q1139" s="1">
        <v>30</v>
      </c>
      <c r="R1139" s="1">
        <f t="shared" si="103"/>
        <v>6450</v>
      </c>
      <c r="S1139" s="1">
        <f t="shared" si="104"/>
        <v>15050</v>
      </c>
      <c r="T1139" s="1">
        <v>0.5</v>
      </c>
      <c r="U1139" s="1">
        <f t="shared" si="105"/>
        <v>7525</v>
      </c>
      <c r="V1139" s="1">
        <f t="shared" si="106"/>
        <v>7525</v>
      </c>
      <c r="W1139" s="4">
        <f t="shared" si="107"/>
        <v>0.5</v>
      </c>
      <c r="X1139" s="1" t="s">
        <v>65</v>
      </c>
      <c r="Y1139" s="1" t="s">
        <v>72</v>
      </c>
      <c r="Z1139" s="1" t="s">
        <v>120</v>
      </c>
      <c r="AA1139" s="1"/>
      <c r="AB1139" s="1"/>
      <c r="AC1139" s="9" t="s">
        <v>42</v>
      </c>
    </row>
    <row r="1140" spans="1:29">
      <c r="A1140" s="11" t="s">
        <v>1896</v>
      </c>
      <c r="B1140" s="2">
        <v>45999</v>
      </c>
      <c r="C1140" s="1">
        <v>2025</v>
      </c>
      <c r="D1140" s="1" t="s">
        <v>1878</v>
      </c>
      <c r="E1140" s="1" t="s">
        <v>1602</v>
      </c>
      <c r="F1140" s="1" t="s">
        <v>142</v>
      </c>
      <c r="G1140" s="1" t="s">
        <v>1897</v>
      </c>
      <c r="H1140" s="1" t="s">
        <v>33</v>
      </c>
      <c r="I1140" s="1" t="s">
        <v>594</v>
      </c>
      <c r="J1140" s="1" t="s">
        <v>135</v>
      </c>
      <c r="K1140" s="1" t="s">
        <v>36</v>
      </c>
      <c r="L1140" s="1" t="s">
        <v>96</v>
      </c>
      <c r="M1140" s="1" t="s">
        <v>331</v>
      </c>
      <c r="N1140" s="1">
        <v>5</v>
      </c>
      <c r="O1140" s="1">
        <v>250</v>
      </c>
      <c r="P1140" s="1">
        <f t="shared" si="102"/>
        <v>1250</v>
      </c>
      <c r="Q1140" s="1">
        <v>5</v>
      </c>
      <c r="R1140" s="1">
        <f t="shared" si="103"/>
        <v>62.5</v>
      </c>
      <c r="S1140" s="1">
        <f t="shared" si="104"/>
        <v>1187.5</v>
      </c>
      <c r="T1140" s="1">
        <v>0.62</v>
      </c>
      <c r="U1140" s="1">
        <f t="shared" si="105"/>
        <v>736.25</v>
      </c>
      <c r="V1140" s="1">
        <f t="shared" si="106"/>
        <v>451.25</v>
      </c>
      <c r="W1140" s="4">
        <f t="shared" si="107"/>
        <v>0.38</v>
      </c>
      <c r="X1140" s="1" t="s">
        <v>147</v>
      </c>
      <c r="Y1140" s="1" t="s">
        <v>81</v>
      </c>
      <c r="Z1140" s="1" t="s">
        <v>41</v>
      </c>
      <c r="AA1140" s="2">
        <v>46000</v>
      </c>
      <c r="AB1140" s="1">
        <v>4</v>
      </c>
      <c r="AC1140" s="9" t="s">
        <v>42</v>
      </c>
    </row>
    <row r="1141" spans="1:29">
      <c r="A1141" s="11" t="s">
        <v>1898</v>
      </c>
      <c r="B1141" s="2">
        <v>45999</v>
      </c>
      <c r="C1141" s="1">
        <v>2025</v>
      </c>
      <c r="D1141" s="1" t="s">
        <v>1878</v>
      </c>
      <c r="E1141" s="1" t="s">
        <v>1602</v>
      </c>
      <c r="F1141" s="1" t="s">
        <v>142</v>
      </c>
      <c r="G1141" s="1" t="s">
        <v>1899</v>
      </c>
      <c r="H1141" s="1" t="s">
        <v>33</v>
      </c>
      <c r="I1141" s="1" t="s">
        <v>291</v>
      </c>
      <c r="J1141" s="1" t="s">
        <v>228</v>
      </c>
      <c r="K1141" s="1" t="s">
        <v>78</v>
      </c>
      <c r="L1141" s="1" t="s">
        <v>85</v>
      </c>
      <c r="M1141" s="1" t="s">
        <v>626</v>
      </c>
      <c r="N1141" s="1">
        <v>2</v>
      </c>
      <c r="O1141" s="1">
        <v>1080</v>
      </c>
      <c r="P1141" s="1">
        <f t="shared" si="102"/>
        <v>2160</v>
      </c>
      <c r="Q1141" s="1">
        <v>25</v>
      </c>
      <c r="R1141" s="1">
        <f t="shared" si="103"/>
        <v>540</v>
      </c>
      <c r="S1141" s="1">
        <f t="shared" si="104"/>
        <v>1620</v>
      </c>
      <c r="T1141" s="1">
        <v>0.5</v>
      </c>
      <c r="U1141" s="1">
        <f t="shared" si="105"/>
        <v>810</v>
      </c>
      <c r="V1141" s="1">
        <f t="shared" si="106"/>
        <v>810</v>
      </c>
      <c r="W1141" s="4">
        <f t="shared" si="107"/>
        <v>0.5</v>
      </c>
      <c r="X1141" s="1" t="s">
        <v>92</v>
      </c>
      <c r="Y1141" s="1" t="s">
        <v>57</v>
      </c>
      <c r="Z1141" s="1" t="s">
        <v>66</v>
      </c>
      <c r="AA1141" s="1"/>
      <c r="AB1141" s="1"/>
      <c r="AC1141" s="9" t="s">
        <v>42</v>
      </c>
    </row>
    <row r="1142" spans="1:29">
      <c r="A1142" s="11" t="s">
        <v>1900</v>
      </c>
      <c r="B1142" s="2">
        <v>46000</v>
      </c>
      <c r="C1142" s="1">
        <v>2025</v>
      </c>
      <c r="D1142" s="1" t="s">
        <v>1878</v>
      </c>
      <c r="E1142" s="1" t="s">
        <v>1602</v>
      </c>
      <c r="F1142" s="1" t="s">
        <v>167</v>
      </c>
      <c r="G1142" s="1" t="s">
        <v>415</v>
      </c>
      <c r="H1142" s="1" t="s">
        <v>33</v>
      </c>
      <c r="I1142" s="1" t="s">
        <v>227</v>
      </c>
      <c r="J1142" s="1" t="s">
        <v>228</v>
      </c>
      <c r="K1142" s="1" t="s">
        <v>78</v>
      </c>
      <c r="L1142" s="1" t="s">
        <v>63</v>
      </c>
      <c r="M1142" s="1" t="s">
        <v>165</v>
      </c>
      <c r="N1142" s="1">
        <v>4</v>
      </c>
      <c r="O1142" s="1">
        <v>490</v>
      </c>
      <c r="P1142" s="1">
        <f t="shared" si="102"/>
        <v>1960</v>
      </c>
      <c r="Q1142" s="1">
        <v>10</v>
      </c>
      <c r="R1142" s="1">
        <f t="shared" si="103"/>
        <v>196</v>
      </c>
      <c r="S1142" s="1">
        <f t="shared" si="104"/>
        <v>1764</v>
      </c>
      <c r="T1142" s="1">
        <v>0.35</v>
      </c>
      <c r="U1142" s="1">
        <f t="shared" si="105"/>
        <v>617.4</v>
      </c>
      <c r="V1142" s="1">
        <f t="shared" si="106"/>
        <v>1146.5999999999999</v>
      </c>
      <c r="W1142" s="4">
        <f t="shared" si="107"/>
        <v>0.64999999999999991</v>
      </c>
      <c r="X1142" s="1" t="s">
        <v>147</v>
      </c>
      <c r="Y1142" s="1" t="s">
        <v>57</v>
      </c>
      <c r="Z1142" s="1" t="s">
        <v>41</v>
      </c>
      <c r="AA1142" s="2">
        <v>46001</v>
      </c>
      <c r="AB1142" s="1">
        <v>4</v>
      </c>
      <c r="AC1142" s="9" t="s">
        <v>42</v>
      </c>
    </row>
    <row r="1143" spans="1:29">
      <c r="A1143" s="11" t="s">
        <v>1901</v>
      </c>
      <c r="B1143" s="2">
        <v>46000</v>
      </c>
      <c r="C1143" s="1">
        <v>2025</v>
      </c>
      <c r="D1143" s="1" t="s">
        <v>1878</v>
      </c>
      <c r="E1143" s="1" t="s">
        <v>1602</v>
      </c>
      <c r="F1143" s="1" t="s">
        <v>167</v>
      </c>
      <c r="G1143" s="1" t="s">
        <v>176</v>
      </c>
      <c r="H1143" s="1" t="s">
        <v>33</v>
      </c>
      <c r="I1143" s="1" t="s">
        <v>177</v>
      </c>
      <c r="J1143" s="1" t="s">
        <v>178</v>
      </c>
      <c r="K1143" s="1" t="s">
        <v>48</v>
      </c>
      <c r="L1143" s="1" t="s">
        <v>63</v>
      </c>
      <c r="M1143" s="1" t="s">
        <v>518</v>
      </c>
      <c r="N1143" s="1">
        <v>2</v>
      </c>
      <c r="O1143" s="1">
        <v>1280</v>
      </c>
      <c r="P1143" s="1">
        <f t="shared" si="102"/>
        <v>2560</v>
      </c>
      <c r="Q1143" s="1">
        <v>30</v>
      </c>
      <c r="R1143" s="1">
        <f t="shared" si="103"/>
        <v>768</v>
      </c>
      <c r="S1143" s="1">
        <f t="shared" si="104"/>
        <v>1792</v>
      </c>
      <c r="T1143" s="1">
        <v>0.35</v>
      </c>
      <c r="U1143" s="1">
        <f t="shared" si="105"/>
        <v>627.19999999999993</v>
      </c>
      <c r="V1143" s="1">
        <f t="shared" si="106"/>
        <v>1164.8000000000002</v>
      </c>
      <c r="W1143" s="4">
        <f t="shared" si="107"/>
        <v>0.65000000000000013</v>
      </c>
      <c r="X1143" s="1" t="s">
        <v>50</v>
      </c>
      <c r="Y1143" s="1" t="s">
        <v>72</v>
      </c>
      <c r="Z1143" s="1" t="s">
        <v>22</v>
      </c>
      <c r="AA1143" s="1"/>
      <c r="AB1143" s="1"/>
      <c r="AC1143" s="9" t="s">
        <v>93</v>
      </c>
    </row>
    <row r="1144" spans="1:29">
      <c r="A1144" s="11" t="s">
        <v>1902</v>
      </c>
      <c r="B1144" s="2">
        <v>46000</v>
      </c>
      <c r="C1144" s="1">
        <v>2025</v>
      </c>
      <c r="D1144" s="1" t="s">
        <v>1878</v>
      </c>
      <c r="E1144" s="1" t="s">
        <v>1602</v>
      </c>
      <c r="F1144" s="1" t="s">
        <v>167</v>
      </c>
      <c r="G1144" s="1" t="s">
        <v>879</v>
      </c>
      <c r="H1144" s="1" t="s">
        <v>89</v>
      </c>
      <c r="I1144" s="1" t="s">
        <v>512</v>
      </c>
      <c r="J1144" s="1" t="s">
        <v>77</v>
      </c>
      <c r="K1144" s="1" t="s">
        <v>78</v>
      </c>
      <c r="L1144" s="1" t="s">
        <v>63</v>
      </c>
      <c r="M1144" s="1" t="s">
        <v>367</v>
      </c>
      <c r="N1144" s="1">
        <v>5</v>
      </c>
      <c r="O1144" s="1">
        <v>1210</v>
      </c>
      <c r="P1144" s="1">
        <f t="shared" si="102"/>
        <v>6050</v>
      </c>
      <c r="Q1144" s="1">
        <v>5</v>
      </c>
      <c r="R1144" s="1">
        <f t="shared" si="103"/>
        <v>302.5</v>
      </c>
      <c r="S1144" s="1">
        <f t="shared" si="104"/>
        <v>5747.5</v>
      </c>
      <c r="T1144" s="1">
        <v>0.35</v>
      </c>
      <c r="U1144" s="1">
        <f t="shared" si="105"/>
        <v>2011.6249999999998</v>
      </c>
      <c r="V1144" s="1">
        <f t="shared" si="106"/>
        <v>3735.875</v>
      </c>
      <c r="W1144" s="4">
        <f t="shared" si="107"/>
        <v>0.65</v>
      </c>
      <c r="X1144" s="1" t="s">
        <v>92</v>
      </c>
      <c r="Y1144" s="1" t="s">
        <v>57</v>
      </c>
      <c r="Z1144" s="1" t="s">
        <v>41</v>
      </c>
      <c r="AA1144" s="2">
        <v>46002</v>
      </c>
      <c r="AB1144" s="1">
        <v>4</v>
      </c>
      <c r="AC1144" s="9" t="s">
        <v>42</v>
      </c>
    </row>
    <row r="1145" spans="1:29">
      <c r="A1145" s="11" t="s">
        <v>1903</v>
      </c>
      <c r="B1145" s="2">
        <v>46000</v>
      </c>
      <c r="C1145" s="1">
        <v>2025</v>
      </c>
      <c r="D1145" s="1" t="s">
        <v>1878</v>
      </c>
      <c r="E1145" s="1" t="s">
        <v>1602</v>
      </c>
      <c r="F1145" s="1" t="s">
        <v>167</v>
      </c>
      <c r="G1145" s="1" t="s">
        <v>914</v>
      </c>
      <c r="H1145" s="1" t="s">
        <v>33</v>
      </c>
      <c r="I1145" s="1" t="s">
        <v>46</v>
      </c>
      <c r="J1145" s="1" t="s">
        <v>47</v>
      </c>
      <c r="K1145" s="1" t="s">
        <v>48</v>
      </c>
      <c r="L1145" s="1" t="s">
        <v>85</v>
      </c>
      <c r="M1145" s="1" t="s">
        <v>383</v>
      </c>
      <c r="N1145" s="1">
        <v>1</v>
      </c>
      <c r="O1145" s="1">
        <v>2470</v>
      </c>
      <c r="P1145" s="1">
        <f t="shared" si="102"/>
        <v>2470</v>
      </c>
      <c r="Q1145" s="1">
        <v>25</v>
      </c>
      <c r="R1145" s="1">
        <f t="shared" si="103"/>
        <v>617.5</v>
      </c>
      <c r="S1145" s="1">
        <f t="shared" si="104"/>
        <v>1852.5</v>
      </c>
      <c r="T1145" s="1">
        <v>0.5</v>
      </c>
      <c r="U1145" s="1">
        <f t="shared" si="105"/>
        <v>926.25</v>
      </c>
      <c r="V1145" s="1">
        <f t="shared" si="106"/>
        <v>926.25</v>
      </c>
      <c r="W1145" s="4">
        <f t="shared" si="107"/>
        <v>0.5</v>
      </c>
      <c r="X1145" s="1" t="s">
        <v>92</v>
      </c>
      <c r="Y1145" s="1" t="s">
        <v>72</v>
      </c>
      <c r="Z1145" s="1" t="s">
        <v>41</v>
      </c>
      <c r="AA1145" s="2">
        <v>46001</v>
      </c>
      <c r="AB1145" s="1">
        <v>4</v>
      </c>
      <c r="AC1145" s="9" t="s">
        <v>42</v>
      </c>
    </row>
    <row r="1146" spans="1:29">
      <c r="A1146" s="11" t="s">
        <v>1904</v>
      </c>
      <c r="B1146" s="2">
        <v>46000</v>
      </c>
      <c r="C1146" s="1">
        <v>2025</v>
      </c>
      <c r="D1146" s="1" t="s">
        <v>1878</v>
      </c>
      <c r="E1146" s="1" t="s">
        <v>1602</v>
      </c>
      <c r="F1146" s="1" t="s">
        <v>167</v>
      </c>
      <c r="G1146" s="1" t="s">
        <v>1312</v>
      </c>
      <c r="H1146" s="1" t="s">
        <v>33</v>
      </c>
      <c r="I1146" s="1" t="s">
        <v>291</v>
      </c>
      <c r="J1146" s="1" t="s">
        <v>228</v>
      </c>
      <c r="K1146" s="1" t="s">
        <v>78</v>
      </c>
      <c r="L1146" s="1" t="s">
        <v>63</v>
      </c>
      <c r="M1146" s="1" t="s">
        <v>367</v>
      </c>
      <c r="N1146" s="1">
        <v>3</v>
      </c>
      <c r="O1146" s="1">
        <v>970</v>
      </c>
      <c r="P1146" s="1">
        <f t="shared" si="102"/>
        <v>2910</v>
      </c>
      <c r="Q1146" s="1">
        <v>15</v>
      </c>
      <c r="R1146" s="1">
        <f t="shared" si="103"/>
        <v>436.5</v>
      </c>
      <c r="S1146" s="1">
        <f t="shared" si="104"/>
        <v>2473.5</v>
      </c>
      <c r="T1146" s="1">
        <v>0.35</v>
      </c>
      <c r="U1146" s="1">
        <f t="shared" si="105"/>
        <v>865.72499999999991</v>
      </c>
      <c r="V1146" s="1">
        <f t="shared" si="106"/>
        <v>1607.7750000000001</v>
      </c>
      <c r="W1146" s="4">
        <f t="shared" si="107"/>
        <v>0.65</v>
      </c>
      <c r="X1146" s="1" t="s">
        <v>65</v>
      </c>
      <c r="Y1146" s="1" t="s">
        <v>81</v>
      </c>
      <c r="Z1146" s="1" t="s">
        <v>41</v>
      </c>
      <c r="AA1146" s="2">
        <v>46007</v>
      </c>
      <c r="AB1146" s="1">
        <v>4</v>
      </c>
      <c r="AC1146" s="9" t="s">
        <v>42</v>
      </c>
    </row>
    <row r="1147" spans="1:29">
      <c r="A1147" s="11" t="s">
        <v>1905</v>
      </c>
      <c r="B1147" s="2">
        <v>46001</v>
      </c>
      <c r="C1147" s="1">
        <v>2025</v>
      </c>
      <c r="D1147" s="1" t="s">
        <v>1878</v>
      </c>
      <c r="E1147" s="1" t="s">
        <v>1602</v>
      </c>
      <c r="F1147" s="1" t="s">
        <v>31</v>
      </c>
      <c r="G1147" s="1" t="s">
        <v>659</v>
      </c>
      <c r="H1147" s="1" t="s">
        <v>33</v>
      </c>
      <c r="I1147" s="1" t="s">
        <v>509</v>
      </c>
      <c r="J1147" s="1" t="s">
        <v>220</v>
      </c>
      <c r="K1147" s="1" t="s">
        <v>118</v>
      </c>
      <c r="L1147" s="1" t="s">
        <v>112</v>
      </c>
      <c r="M1147" s="1" t="s">
        <v>450</v>
      </c>
      <c r="N1147" s="1">
        <v>2</v>
      </c>
      <c r="O1147" s="1">
        <v>35990</v>
      </c>
      <c r="P1147" s="1">
        <f t="shared" si="102"/>
        <v>71980</v>
      </c>
      <c r="Q1147" s="1">
        <v>10</v>
      </c>
      <c r="R1147" s="1">
        <f t="shared" si="103"/>
        <v>7198</v>
      </c>
      <c r="S1147" s="1">
        <f t="shared" si="104"/>
        <v>64782</v>
      </c>
      <c r="T1147" s="1">
        <v>0.57999999999999996</v>
      </c>
      <c r="U1147" s="1">
        <f t="shared" si="105"/>
        <v>37573.56</v>
      </c>
      <c r="V1147" s="1">
        <f t="shared" si="106"/>
        <v>27208.440000000002</v>
      </c>
      <c r="W1147" s="4">
        <f t="shared" si="107"/>
        <v>0.42000000000000004</v>
      </c>
      <c r="X1147" s="1" t="s">
        <v>50</v>
      </c>
      <c r="Y1147" s="1" t="s">
        <v>40</v>
      </c>
      <c r="Z1147" s="1" t="s">
        <v>41</v>
      </c>
      <c r="AA1147" s="2">
        <v>46003</v>
      </c>
      <c r="AB1147" s="1">
        <v>3</v>
      </c>
      <c r="AC1147" s="9" t="s">
        <v>42</v>
      </c>
    </row>
    <row r="1148" spans="1:29">
      <c r="A1148" s="11" t="s">
        <v>1906</v>
      </c>
      <c r="B1148" s="2">
        <v>46001</v>
      </c>
      <c r="C1148" s="1">
        <v>2025</v>
      </c>
      <c r="D1148" s="1" t="s">
        <v>1878</v>
      </c>
      <c r="E1148" s="1" t="s">
        <v>1602</v>
      </c>
      <c r="F1148" s="1" t="s">
        <v>31</v>
      </c>
      <c r="G1148" s="1" t="s">
        <v>1622</v>
      </c>
      <c r="H1148" s="1" t="s">
        <v>33</v>
      </c>
      <c r="I1148" s="1" t="s">
        <v>509</v>
      </c>
      <c r="J1148" s="1" t="s">
        <v>220</v>
      </c>
      <c r="K1148" s="1" t="s">
        <v>118</v>
      </c>
      <c r="L1148" s="1" t="s">
        <v>63</v>
      </c>
      <c r="M1148" s="1" t="s">
        <v>337</v>
      </c>
      <c r="N1148" s="1">
        <v>2</v>
      </c>
      <c r="O1148" s="1">
        <v>500</v>
      </c>
      <c r="P1148" s="1">
        <f t="shared" si="102"/>
        <v>1000</v>
      </c>
      <c r="Q1148" s="1">
        <v>10</v>
      </c>
      <c r="R1148" s="1">
        <f t="shared" si="103"/>
        <v>100</v>
      </c>
      <c r="S1148" s="1">
        <f t="shared" si="104"/>
        <v>900</v>
      </c>
      <c r="T1148" s="1">
        <v>0.35</v>
      </c>
      <c r="U1148" s="1">
        <f t="shared" si="105"/>
        <v>315</v>
      </c>
      <c r="V1148" s="1">
        <f t="shared" si="106"/>
        <v>585</v>
      </c>
      <c r="W1148" s="4">
        <f t="shared" si="107"/>
        <v>0.65</v>
      </c>
      <c r="X1148" s="1" t="s">
        <v>56</v>
      </c>
      <c r="Y1148" s="1" t="s">
        <v>40</v>
      </c>
      <c r="Z1148" s="1" t="s">
        <v>41</v>
      </c>
      <c r="AA1148" s="2">
        <v>46002</v>
      </c>
      <c r="AB1148" s="1">
        <v>3</v>
      </c>
      <c r="AC1148" s="9" t="s">
        <v>42</v>
      </c>
    </row>
    <row r="1149" spans="1:29">
      <c r="A1149" s="11" t="s">
        <v>1907</v>
      </c>
      <c r="B1149" s="2">
        <v>46001</v>
      </c>
      <c r="C1149" s="1">
        <v>2025</v>
      </c>
      <c r="D1149" s="1" t="s">
        <v>1878</v>
      </c>
      <c r="E1149" s="1" t="s">
        <v>1602</v>
      </c>
      <c r="F1149" s="1" t="s">
        <v>31</v>
      </c>
      <c r="G1149" s="1" t="s">
        <v>610</v>
      </c>
      <c r="H1149" s="1" t="s">
        <v>33</v>
      </c>
      <c r="I1149" s="1" t="s">
        <v>183</v>
      </c>
      <c r="J1149" s="1" t="s">
        <v>55</v>
      </c>
      <c r="K1149" s="1" t="s">
        <v>36</v>
      </c>
      <c r="L1149" s="1" t="s">
        <v>150</v>
      </c>
      <c r="M1149" s="1" t="s">
        <v>456</v>
      </c>
      <c r="N1149" s="1">
        <v>3</v>
      </c>
      <c r="O1149" s="1">
        <v>2750</v>
      </c>
      <c r="P1149" s="1">
        <f t="shared" si="102"/>
        <v>8250</v>
      </c>
      <c r="Q1149" s="1">
        <v>0</v>
      </c>
      <c r="R1149" s="1">
        <f t="shared" si="103"/>
        <v>0</v>
      </c>
      <c r="S1149" s="1">
        <f t="shared" si="104"/>
        <v>8250</v>
      </c>
      <c r="T1149" s="1">
        <v>0.52</v>
      </c>
      <c r="U1149" s="1">
        <f t="shared" si="105"/>
        <v>4290</v>
      </c>
      <c r="V1149" s="1">
        <f t="shared" si="106"/>
        <v>3960</v>
      </c>
      <c r="W1149" s="4">
        <f t="shared" si="107"/>
        <v>0.48</v>
      </c>
      <c r="X1149" s="1" t="s">
        <v>92</v>
      </c>
      <c r="Y1149" s="1" t="s">
        <v>81</v>
      </c>
      <c r="Z1149" s="1" t="s">
        <v>66</v>
      </c>
      <c r="AA1149" s="1"/>
      <c r="AB1149" s="1"/>
      <c r="AC1149" s="9" t="s">
        <v>42</v>
      </c>
    </row>
    <row r="1150" spans="1:29">
      <c r="A1150" s="11" t="s">
        <v>1908</v>
      </c>
      <c r="B1150" s="2">
        <v>46002</v>
      </c>
      <c r="C1150" s="1">
        <v>2025</v>
      </c>
      <c r="D1150" s="1" t="s">
        <v>1878</v>
      </c>
      <c r="E1150" s="1" t="s">
        <v>1602</v>
      </c>
      <c r="F1150" s="1" t="s">
        <v>44</v>
      </c>
      <c r="G1150" s="1" t="s">
        <v>539</v>
      </c>
      <c r="H1150" s="1" t="s">
        <v>89</v>
      </c>
      <c r="I1150" s="1" t="s">
        <v>84</v>
      </c>
      <c r="J1150" s="1" t="s">
        <v>47</v>
      </c>
      <c r="K1150" s="1" t="s">
        <v>48</v>
      </c>
      <c r="L1150" s="1" t="s">
        <v>150</v>
      </c>
      <c r="M1150" s="1" t="s">
        <v>962</v>
      </c>
      <c r="N1150" s="1">
        <v>4</v>
      </c>
      <c r="O1150" s="1">
        <v>9600</v>
      </c>
      <c r="P1150" s="1">
        <f t="shared" si="102"/>
        <v>38400</v>
      </c>
      <c r="Q1150" s="1">
        <v>15</v>
      </c>
      <c r="R1150" s="1">
        <f t="shared" si="103"/>
        <v>5760</v>
      </c>
      <c r="S1150" s="1">
        <f t="shared" si="104"/>
        <v>32640</v>
      </c>
      <c r="T1150" s="1">
        <v>0.52</v>
      </c>
      <c r="U1150" s="1">
        <f t="shared" si="105"/>
        <v>16972.8</v>
      </c>
      <c r="V1150" s="1">
        <f t="shared" si="106"/>
        <v>15667.2</v>
      </c>
      <c r="W1150" s="4">
        <f t="shared" si="107"/>
        <v>0.48000000000000004</v>
      </c>
      <c r="X1150" s="1" t="s">
        <v>39</v>
      </c>
      <c r="Y1150" s="1" t="s">
        <v>81</v>
      </c>
      <c r="Z1150" s="1" t="s">
        <v>66</v>
      </c>
      <c r="AA1150" s="1"/>
      <c r="AB1150" s="1"/>
      <c r="AC1150" s="9" t="s">
        <v>42</v>
      </c>
    </row>
    <row r="1151" spans="1:29">
      <c r="A1151" s="11" t="s">
        <v>1909</v>
      </c>
      <c r="B1151" s="2">
        <v>46002</v>
      </c>
      <c r="C1151" s="1">
        <v>2025</v>
      </c>
      <c r="D1151" s="1" t="s">
        <v>1878</v>
      </c>
      <c r="E1151" s="1" t="s">
        <v>1602</v>
      </c>
      <c r="F1151" s="1" t="s">
        <v>44</v>
      </c>
      <c r="G1151" s="1" t="s">
        <v>1910</v>
      </c>
      <c r="H1151" s="1" t="s">
        <v>89</v>
      </c>
      <c r="I1151" s="1" t="s">
        <v>139</v>
      </c>
      <c r="J1151" s="1" t="s">
        <v>77</v>
      </c>
      <c r="K1151" s="1" t="s">
        <v>78</v>
      </c>
      <c r="L1151" s="1" t="s">
        <v>63</v>
      </c>
      <c r="M1151" s="1" t="s">
        <v>518</v>
      </c>
      <c r="N1151" s="1">
        <v>3</v>
      </c>
      <c r="O1151" s="1">
        <v>790</v>
      </c>
      <c r="P1151" s="1">
        <f t="shared" si="102"/>
        <v>2370</v>
      </c>
      <c r="Q1151" s="1">
        <v>10</v>
      </c>
      <c r="R1151" s="1">
        <f t="shared" si="103"/>
        <v>237</v>
      </c>
      <c r="S1151" s="1">
        <f t="shared" si="104"/>
        <v>2133</v>
      </c>
      <c r="T1151" s="1">
        <v>0.35</v>
      </c>
      <c r="U1151" s="1">
        <f t="shared" si="105"/>
        <v>746.55</v>
      </c>
      <c r="V1151" s="1">
        <f t="shared" si="106"/>
        <v>1386.45</v>
      </c>
      <c r="W1151" s="4">
        <f t="shared" si="107"/>
        <v>0.65</v>
      </c>
      <c r="X1151" s="1" t="s">
        <v>65</v>
      </c>
      <c r="Y1151" s="1" t="s">
        <v>72</v>
      </c>
      <c r="Z1151" s="1" t="s">
        <v>41</v>
      </c>
      <c r="AA1151" s="2">
        <v>46003</v>
      </c>
      <c r="AB1151" s="1">
        <v>4</v>
      </c>
      <c r="AC1151" s="9" t="s">
        <v>42</v>
      </c>
    </row>
    <row r="1152" spans="1:29">
      <c r="A1152" s="11" t="s">
        <v>1911</v>
      </c>
      <c r="B1152" s="2">
        <v>46003</v>
      </c>
      <c r="C1152" s="1">
        <v>2025</v>
      </c>
      <c r="D1152" s="1" t="s">
        <v>1878</v>
      </c>
      <c r="E1152" s="1" t="s">
        <v>1602</v>
      </c>
      <c r="F1152" s="1" t="s">
        <v>74</v>
      </c>
      <c r="G1152" s="1" t="s">
        <v>961</v>
      </c>
      <c r="H1152" s="1" t="s">
        <v>33</v>
      </c>
      <c r="I1152" s="1" t="s">
        <v>116</v>
      </c>
      <c r="J1152" s="1" t="s">
        <v>117</v>
      </c>
      <c r="K1152" s="1" t="s">
        <v>118</v>
      </c>
      <c r="L1152" s="1" t="s">
        <v>112</v>
      </c>
      <c r="M1152" s="1" t="s">
        <v>340</v>
      </c>
      <c r="N1152" s="1">
        <v>1</v>
      </c>
      <c r="O1152" s="1">
        <v>32360</v>
      </c>
      <c r="P1152" s="1">
        <f t="shared" si="102"/>
        <v>32360</v>
      </c>
      <c r="Q1152" s="1">
        <v>0</v>
      </c>
      <c r="R1152" s="1">
        <f t="shared" si="103"/>
        <v>0</v>
      </c>
      <c r="S1152" s="1">
        <f t="shared" si="104"/>
        <v>32360</v>
      </c>
      <c r="T1152" s="1">
        <v>0.57999999999999996</v>
      </c>
      <c r="U1152" s="1">
        <f t="shared" si="105"/>
        <v>18768.8</v>
      </c>
      <c r="V1152" s="1">
        <f t="shared" si="106"/>
        <v>13591.2</v>
      </c>
      <c r="W1152" s="4">
        <f t="shared" si="107"/>
        <v>0.42000000000000004</v>
      </c>
      <c r="X1152" s="1" t="s">
        <v>104</v>
      </c>
      <c r="Y1152" s="1" t="s">
        <v>72</v>
      </c>
      <c r="Z1152" s="1" t="s">
        <v>41</v>
      </c>
      <c r="AA1152" s="2">
        <v>46006</v>
      </c>
      <c r="AB1152" s="1">
        <v>5</v>
      </c>
      <c r="AC1152" s="9" t="s">
        <v>42</v>
      </c>
    </row>
    <row r="1153" spans="1:29">
      <c r="A1153" s="11" t="s">
        <v>1912</v>
      </c>
      <c r="B1153" s="2">
        <v>46003</v>
      </c>
      <c r="C1153" s="1">
        <v>2025</v>
      </c>
      <c r="D1153" s="1" t="s">
        <v>1878</v>
      </c>
      <c r="E1153" s="1" t="s">
        <v>1602</v>
      </c>
      <c r="F1153" s="1" t="s">
        <v>74</v>
      </c>
      <c r="G1153" s="1" t="s">
        <v>1141</v>
      </c>
      <c r="H1153" s="1" t="s">
        <v>33</v>
      </c>
      <c r="I1153" s="1" t="s">
        <v>291</v>
      </c>
      <c r="J1153" s="1" t="s">
        <v>228</v>
      </c>
      <c r="K1153" s="1" t="s">
        <v>78</v>
      </c>
      <c r="L1153" s="1" t="s">
        <v>85</v>
      </c>
      <c r="M1153" s="1" t="s">
        <v>156</v>
      </c>
      <c r="N1153" s="1">
        <v>3</v>
      </c>
      <c r="O1153" s="1">
        <v>4740</v>
      </c>
      <c r="P1153" s="1">
        <f t="shared" si="102"/>
        <v>14220</v>
      </c>
      <c r="Q1153" s="1">
        <v>0</v>
      </c>
      <c r="R1153" s="1">
        <f t="shared" si="103"/>
        <v>0</v>
      </c>
      <c r="S1153" s="1">
        <f t="shared" si="104"/>
        <v>14220</v>
      </c>
      <c r="T1153" s="1">
        <v>0.5</v>
      </c>
      <c r="U1153" s="1">
        <f t="shared" si="105"/>
        <v>7110</v>
      </c>
      <c r="V1153" s="1">
        <f t="shared" si="106"/>
        <v>7110</v>
      </c>
      <c r="W1153" s="4">
        <f t="shared" si="107"/>
        <v>0.5</v>
      </c>
      <c r="X1153" s="1" t="s">
        <v>39</v>
      </c>
      <c r="Y1153" s="1" t="s">
        <v>72</v>
      </c>
      <c r="Z1153" s="1" t="s">
        <v>41</v>
      </c>
      <c r="AA1153" s="2">
        <v>46006</v>
      </c>
      <c r="AB1153" s="1">
        <v>5</v>
      </c>
      <c r="AC1153" s="9" t="s">
        <v>42</v>
      </c>
    </row>
    <row r="1154" spans="1:29">
      <c r="A1154" s="11" t="s">
        <v>1913</v>
      </c>
      <c r="B1154" s="2">
        <v>46004</v>
      </c>
      <c r="C1154" s="1">
        <v>2025</v>
      </c>
      <c r="D1154" s="1" t="s">
        <v>1878</v>
      </c>
      <c r="E1154" s="1" t="s">
        <v>1602</v>
      </c>
      <c r="F1154" s="1" t="s">
        <v>99</v>
      </c>
      <c r="G1154" s="1" t="s">
        <v>1914</v>
      </c>
      <c r="H1154" s="1" t="s">
        <v>89</v>
      </c>
      <c r="I1154" s="1" t="s">
        <v>258</v>
      </c>
      <c r="J1154" s="1" t="s">
        <v>117</v>
      </c>
      <c r="K1154" s="1" t="s">
        <v>118</v>
      </c>
      <c r="L1154" s="1" t="s">
        <v>79</v>
      </c>
      <c r="M1154" s="1" t="s">
        <v>224</v>
      </c>
      <c r="N1154" s="1">
        <v>1</v>
      </c>
      <c r="O1154" s="1">
        <v>1340</v>
      </c>
      <c r="P1154" s="1">
        <f t="shared" si="102"/>
        <v>1340</v>
      </c>
      <c r="Q1154" s="1">
        <v>25</v>
      </c>
      <c r="R1154" s="1">
        <f t="shared" si="103"/>
        <v>335</v>
      </c>
      <c r="S1154" s="1">
        <f t="shared" si="104"/>
        <v>1005</v>
      </c>
      <c r="T1154" s="1">
        <v>0.45</v>
      </c>
      <c r="U1154" s="1">
        <f t="shared" si="105"/>
        <v>452.25</v>
      </c>
      <c r="V1154" s="1">
        <f t="shared" si="106"/>
        <v>552.75</v>
      </c>
      <c r="W1154" s="4">
        <f t="shared" si="107"/>
        <v>0.55000000000000004</v>
      </c>
      <c r="X1154" s="1" t="s">
        <v>39</v>
      </c>
      <c r="Y1154" s="1" t="s">
        <v>72</v>
      </c>
      <c r="Z1154" s="1" t="s">
        <v>51</v>
      </c>
      <c r="AA1154" s="2">
        <v>46005</v>
      </c>
      <c r="AB1154" s="1"/>
      <c r="AC1154" s="9" t="s">
        <v>42</v>
      </c>
    </row>
    <row r="1155" spans="1:29">
      <c r="A1155" s="11" t="s">
        <v>1915</v>
      </c>
      <c r="B1155" s="2">
        <v>46004</v>
      </c>
      <c r="C1155" s="1">
        <v>2025</v>
      </c>
      <c r="D1155" s="1" t="s">
        <v>1878</v>
      </c>
      <c r="E1155" s="1" t="s">
        <v>1602</v>
      </c>
      <c r="F1155" s="1" t="s">
        <v>99</v>
      </c>
      <c r="G1155" s="1" t="s">
        <v>554</v>
      </c>
      <c r="H1155" s="1" t="s">
        <v>33</v>
      </c>
      <c r="I1155" s="1" t="s">
        <v>46</v>
      </c>
      <c r="J1155" s="1" t="s">
        <v>47</v>
      </c>
      <c r="K1155" s="1" t="s">
        <v>48</v>
      </c>
      <c r="L1155" s="1" t="s">
        <v>85</v>
      </c>
      <c r="M1155" s="1" t="s">
        <v>274</v>
      </c>
      <c r="N1155" s="1">
        <v>1</v>
      </c>
      <c r="O1155" s="1">
        <v>1720</v>
      </c>
      <c r="P1155" s="1">
        <f t="shared" ref="P1155:P1218" si="108">PRODUCT(N1155,O1155)</f>
        <v>1720</v>
      </c>
      <c r="Q1155" s="1">
        <v>15</v>
      </c>
      <c r="R1155" s="1">
        <f t="shared" ref="R1155:R1218" si="109">P1155*(Q1155/100)</f>
        <v>258</v>
      </c>
      <c r="S1155" s="1">
        <f t="shared" ref="S1155:S1218" si="110">P1155-R1155</f>
        <v>1462</v>
      </c>
      <c r="T1155" s="1">
        <v>0.5</v>
      </c>
      <c r="U1155" s="1">
        <f t="shared" ref="U1155:U1218" si="111">S1155*T1155</f>
        <v>731</v>
      </c>
      <c r="V1155" s="1">
        <f t="shared" ref="V1155:V1218" si="112">S1155-U1155</f>
        <v>731</v>
      </c>
      <c r="W1155" s="4">
        <f t="shared" ref="W1155:W1218" si="113">(V1155/S1155)</f>
        <v>0.5</v>
      </c>
      <c r="X1155" s="1" t="s">
        <v>65</v>
      </c>
      <c r="Y1155" s="1" t="s">
        <v>57</v>
      </c>
      <c r="Z1155" s="1" t="s">
        <v>22</v>
      </c>
      <c r="AA1155" s="1"/>
      <c r="AB1155" s="1"/>
      <c r="AC1155" s="9" t="s">
        <v>93</v>
      </c>
    </row>
    <row r="1156" spans="1:29">
      <c r="A1156" s="11" t="s">
        <v>1916</v>
      </c>
      <c r="B1156" s="2">
        <v>46004</v>
      </c>
      <c r="C1156" s="1">
        <v>2025</v>
      </c>
      <c r="D1156" s="1" t="s">
        <v>1878</v>
      </c>
      <c r="E1156" s="1" t="s">
        <v>1602</v>
      </c>
      <c r="F1156" s="1" t="s">
        <v>99</v>
      </c>
      <c r="G1156" s="1" t="s">
        <v>754</v>
      </c>
      <c r="H1156" s="1" t="s">
        <v>33</v>
      </c>
      <c r="I1156" s="1" t="s">
        <v>46</v>
      </c>
      <c r="J1156" s="1" t="s">
        <v>47</v>
      </c>
      <c r="K1156" s="1" t="s">
        <v>48</v>
      </c>
      <c r="L1156" s="1" t="s">
        <v>179</v>
      </c>
      <c r="M1156" s="1" t="s">
        <v>356</v>
      </c>
      <c r="N1156" s="1">
        <v>5</v>
      </c>
      <c r="O1156" s="1">
        <v>7310</v>
      </c>
      <c r="P1156" s="1">
        <f t="shared" si="108"/>
        <v>36550</v>
      </c>
      <c r="Q1156" s="1">
        <v>0</v>
      </c>
      <c r="R1156" s="1">
        <f t="shared" si="109"/>
        <v>0</v>
      </c>
      <c r="S1156" s="1">
        <f t="shared" si="110"/>
        <v>36550</v>
      </c>
      <c r="T1156" s="1">
        <v>0.48</v>
      </c>
      <c r="U1156" s="1">
        <f t="shared" si="111"/>
        <v>17544</v>
      </c>
      <c r="V1156" s="1">
        <f t="shared" si="112"/>
        <v>19006</v>
      </c>
      <c r="W1156" s="4">
        <f t="shared" si="113"/>
        <v>0.52</v>
      </c>
      <c r="X1156" s="1" t="s">
        <v>50</v>
      </c>
      <c r="Y1156" s="1" t="s">
        <v>57</v>
      </c>
      <c r="Z1156" s="1" t="s">
        <v>41</v>
      </c>
      <c r="AA1156" s="2">
        <v>46008</v>
      </c>
      <c r="AB1156" s="1">
        <v>4</v>
      </c>
      <c r="AC1156" s="9" t="s">
        <v>42</v>
      </c>
    </row>
    <row r="1157" spans="1:29">
      <c r="A1157" s="11" t="s">
        <v>1917</v>
      </c>
      <c r="B1157" s="2">
        <v>46004</v>
      </c>
      <c r="C1157" s="1">
        <v>2025</v>
      </c>
      <c r="D1157" s="1" t="s">
        <v>1878</v>
      </c>
      <c r="E1157" s="1" t="s">
        <v>1602</v>
      </c>
      <c r="F1157" s="1" t="s">
        <v>99</v>
      </c>
      <c r="G1157" s="1" t="s">
        <v>1918</v>
      </c>
      <c r="H1157" s="1" t="s">
        <v>89</v>
      </c>
      <c r="I1157" s="1" t="s">
        <v>204</v>
      </c>
      <c r="J1157" s="1" t="s">
        <v>205</v>
      </c>
      <c r="K1157" s="1" t="s">
        <v>78</v>
      </c>
      <c r="L1157" s="1" t="s">
        <v>112</v>
      </c>
      <c r="M1157" s="1" t="s">
        <v>859</v>
      </c>
      <c r="N1157" s="1">
        <v>2</v>
      </c>
      <c r="O1157" s="1">
        <v>33610</v>
      </c>
      <c r="P1157" s="1">
        <f t="shared" si="108"/>
        <v>67220</v>
      </c>
      <c r="Q1157" s="1">
        <v>10</v>
      </c>
      <c r="R1157" s="1">
        <f t="shared" si="109"/>
        <v>6722</v>
      </c>
      <c r="S1157" s="1">
        <f t="shared" si="110"/>
        <v>60498</v>
      </c>
      <c r="T1157" s="1">
        <v>0.57999999999999996</v>
      </c>
      <c r="U1157" s="1">
        <f t="shared" si="111"/>
        <v>35088.839999999997</v>
      </c>
      <c r="V1157" s="1">
        <f t="shared" si="112"/>
        <v>25409.160000000003</v>
      </c>
      <c r="W1157" s="4">
        <f t="shared" si="113"/>
        <v>0.42000000000000004</v>
      </c>
      <c r="X1157" s="1" t="s">
        <v>147</v>
      </c>
      <c r="Y1157" s="1" t="s">
        <v>40</v>
      </c>
      <c r="Z1157" s="1" t="s">
        <v>41</v>
      </c>
      <c r="AA1157" s="2">
        <v>46006</v>
      </c>
      <c r="AB1157" s="1">
        <v>3</v>
      </c>
      <c r="AC1157" s="9" t="s">
        <v>42</v>
      </c>
    </row>
    <row r="1158" spans="1:29">
      <c r="A1158" s="11" t="s">
        <v>1919</v>
      </c>
      <c r="B1158" s="2">
        <v>46004</v>
      </c>
      <c r="C1158" s="1">
        <v>2025</v>
      </c>
      <c r="D1158" s="1" t="s">
        <v>1878</v>
      </c>
      <c r="E1158" s="1" t="s">
        <v>1602</v>
      </c>
      <c r="F1158" s="1" t="s">
        <v>99</v>
      </c>
      <c r="G1158" s="1" t="s">
        <v>931</v>
      </c>
      <c r="H1158" s="1" t="s">
        <v>33</v>
      </c>
      <c r="I1158" s="1" t="s">
        <v>512</v>
      </c>
      <c r="J1158" s="1" t="s">
        <v>77</v>
      </c>
      <c r="K1158" s="1" t="s">
        <v>78</v>
      </c>
      <c r="L1158" s="1" t="s">
        <v>179</v>
      </c>
      <c r="M1158" s="1" t="s">
        <v>532</v>
      </c>
      <c r="N1158" s="1">
        <v>3</v>
      </c>
      <c r="O1158" s="1">
        <v>7360</v>
      </c>
      <c r="P1158" s="1">
        <f t="shared" si="108"/>
        <v>22080</v>
      </c>
      <c r="Q1158" s="1">
        <v>25</v>
      </c>
      <c r="R1158" s="1">
        <f t="shared" si="109"/>
        <v>5520</v>
      </c>
      <c r="S1158" s="1">
        <f t="shared" si="110"/>
        <v>16560</v>
      </c>
      <c r="T1158" s="1">
        <v>0.48</v>
      </c>
      <c r="U1158" s="1">
        <f t="shared" si="111"/>
        <v>7948.7999999999993</v>
      </c>
      <c r="V1158" s="1">
        <f t="shared" si="112"/>
        <v>8611.2000000000007</v>
      </c>
      <c r="W1158" s="4">
        <f t="shared" si="113"/>
        <v>0.52</v>
      </c>
      <c r="X1158" s="1" t="s">
        <v>39</v>
      </c>
      <c r="Y1158" s="1" t="s">
        <v>40</v>
      </c>
      <c r="Z1158" s="1" t="s">
        <v>66</v>
      </c>
      <c r="AA1158" s="1"/>
      <c r="AB1158" s="1"/>
      <c r="AC1158" s="9" t="s">
        <v>42</v>
      </c>
    </row>
    <row r="1159" spans="1:29">
      <c r="A1159" s="11" t="s">
        <v>1920</v>
      </c>
      <c r="B1159" s="2">
        <v>46004</v>
      </c>
      <c r="C1159" s="1">
        <v>2025</v>
      </c>
      <c r="D1159" s="1" t="s">
        <v>1878</v>
      </c>
      <c r="E1159" s="1" t="s">
        <v>1602</v>
      </c>
      <c r="F1159" s="1" t="s">
        <v>99</v>
      </c>
      <c r="G1159" s="1" t="s">
        <v>1687</v>
      </c>
      <c r="H1159" s="1" t="s">
        <v>33</v>
      </c>
      <c r="I1159" s="1" t="s">
        <v>107</v>
      </c>
      <c r="J1159" s="1" t="s">
        <v>108</v>
      </c>
      <c r="K1159" s="1" t="s">
        <v>62</v>
      </c>
      <c r="L1159" s="1" t="s">
        <v>63</v>
      </c>
      <c r="M1159" s="1" t="s">
        <v>160</v>
      </c>
      <c r="N1159" s="1">
        <v>3</v>
      </c>
      <c r="O1159" s="1">
        <v>250</v>
      </c>
      <c r="P1159" s="1">
        <f t="shared" si="108"/>
        <v>750</v>
      </c>
      <c r="Q1159" s="1">
        <v>0</v>
      </c>
      <c r="R1159" s="1">
        <f t="shared" si="109"/>
        <v>0</v>
      </c>
      <c r="S1159" s="1">
        <f t="shared" si="110"/>
        <v>750</v>
      </c>
      <c r="T1159" s="1">
        <v>0.35</v>
      </c>
      <c r="U1159" s="1">
        <f t="shared" si="111"/>
        <v>262.5</v>
      </c>
      <c r="V1159" s="1">
        <f t="shared" si="112"/>
        <v>487.5</v>
      </c>
      <c r="W1159" s="4">
        <f t="shared" si="113"/>
        <v>0.65</v>
      </c>
      <c r="X1159" s="1" t="s">
        <v>104</v>
      </c>
      <c r="Y1159" s="1" t="s">
        <v>81</v>
      </c>
      <c r="Z1159" s="1" t="s">
        <v>120</v>
      </c>
      <c r="AA1159" s="1"/>
      <c r="AB1159" s="1"/>
      <c r="AC1159" s="9" t="s">
        <v>42</v>
      </c>
    </row>
    <row r="1160" spans="1:29">
      <c r="A1160" s="11" t="s">
        <v>1921</v>
      </c>
      <c r="B1160" s="2">
        <v>46004</v>
      </c>
      <c r="C1160" s="1">
        <v>2025</v>
      </c>
      <c r="D1160" s="1" t="s">
        <v>1878</v>
      </c>
      <c r="E1160" s="1" t="s">
        <v>1602</v>
      </c>
      <c r="F1160" s="1" t="s">
        <v>99</v>
      </c>
      <c r="G1160" s="1" t="s">
        <v>1400</v>
      </c>
      <c r="H1160" s="1" t="s">
        <v>89</v>
      </c>
      <c r="I1160" s="1" t="s">
        <v>174</v>
      </c>
      <c r="J1160" s="1" t="s">
        <v>108</v>
      </c>
      <c r="K1160" s="1" t="s">
        <v>62</v>
      </c>
      <c r="L1160" s="1" t="s">
        <v>37</v>
      </c>
      <c r="M1160" s="1" t="s">
        <v>458</v>
      </c>
      <c r="N1160" s="1">
        <v>5</v>
      </c>
      <c r="O1160" s="1">
        <v>4880</v>
      </c>
      <c r="P1160" s="1">
        <f t="shared" si="108"/>
        <v>24400</v>
      </c>
      <c r="Q1160" s="1">
        <v>15</v>
      </c>
      <c r="R1160" s="1">
        <f t="shared" si="109"/>
        <v>3660</v>
      </c>
      <c r="S1160" s="1">
        <f t="shared" si="110"/>
        <v>20740</v>
      </c>
      <c r="T1160" s="1">
        <v>0.47</v>
      </c>
      <c r="U1160" s="1">
        <f t="shared" si="111"/>
        <v>9747.7999999999993</v>
      </c>
      <c r="V1160" s="1">
        <f t="shared" si="112"/>
        <v>10992.2</v>
      </c>
      <c r="W1160" s="4">
        <f t="shared" si="113"/>
        <v>0.53</v>
      </c>
      <c r="X1160" s="1" t="s">
        <v>50</v>
      </c>
      <c r="Y1160" s="1" t="s">
        <v>72</v>
      </c>
      <c r="Z1160" s="1" t="s">
        <v>41</v>
      </c>
      <c r="AA1160" s="2">
        <v>46009</v>
      </c>
      <c r="AB1160" s="1">
        <v>5</v>
      </c>
      <c r="AC1160" s="9" t="s">
        <v>42</v>
      </c>
    </row>
    <row r="1161" spans="1:29">
      <c r="A1161" s="11" t="s">
        <v>1922</v>
      </c>
      <c r="B1161" s="2">
        <v>46004</v>
      </c>
      <c r="C1161" s="1">
        <v>2025</v>
      </c>
      <c r="D1161" s="1" t="s">
        <v>1878</v>
      </c>
      <c r="E1161" s="1" t="s">
        <v>1602</v>
      </c>
      <c r="F1161" s="1" t="s">
        <v>99</v>
      </c>
      <c r="G1161" s="1" t="s">
        <v>900</v>
      </c>
      <c r="H1161" s="1" t="s">
        <v>33</v>
      </c>
      <c r="I1161" s="1" t="s">
        <v>591</v>
      </c>
      <c r="J1161" s="1" t="s">
        <v>190</v>
      </c>
      <c r="K1161" s="1" t="s">
        <v>48</v>
      </c>
      <c r="L1161" s="1" t="s">
        <v>112</v>
      </c>
      <c r="M1161" s="1" t="s">
        <v>198</v>
      </c>
      <c r="N1161" s="1">
        <v>3</v>
      </c>
      <c r="O1161" s="1">
        <v>7840</v>
      </c>
      <c r="P1161" s="1">
        <f t="shared" si="108"/>
        <v>23520</v>
      </c>
      <c r="Q1161" s="1">
        <v>15</v>
      </c>
      <c r="R1161" s="1">
        <f t="shared" si="109"/>
        <v>3528</v>
      </c>
      <c r="S1161" s="1">
        <f t="shared" si="110"/>
        <v>19992</v>
      </c>
      <c r="T1161" s="1">
        <v>0.57999999999999996</v>
      </c>
      <c r="U1161" s="1">
        <f t="shared" si="111"/>
        <v>11595.359999999999</v>
      </c>
      <c r="V1161" s="1">
        <f t="shared" si="112"/>
        <v>8396.6400000000012</v>
      </c>
      <c r="W1161" s="4">
        <f t="shared" si="113"/>
        <v>0.42000000000000004</v>
      </c>
      <c r="X1161" s="1" t="s">
        <v>39</v>
      </c>
      <c r="Y1161" s="1" t="s">
        <v>72</v>
      </c>
      <c r="Z1161" s="1" t="s">
        <v>120</v>
      </c>
      <c r="AA1161" s="1"/>
      <c r="AB1161" s="1"/>
      <c r="AC1161" s="9" t="s">
        <v>42</v>
      </c>
    </row>
    <row r="1162" spans="1:29">
      <c r="A1162" s="11" t="s">
        <v>1923</v>
      </c>
      <c r="B1162" s="2">
        <v>46004</v>
      </c>
      <c r="C1162" s="1">
        <v>2025</v>
      </c>
      <c r="D1162" s="1" t="s">
        <v>1878</v>
      </c>
      <c r="E1162" s="1" t="s">
        <v>1602</v>
      </c>
      <c r="F1162" s="1" t="s">
        <v>99</v>
      </c>
      <c r="G1162" s="1" t="s">
        <v>829</v>
      </c>
      <c r="H1162" s="1" t="s">
        <v>89</v>
      </c>
      <c r="I1162" s="1" t="s">
        <v>60</v>
      </c>
      <c r="J1162" s="1" t="s">
        <v>61</v>
      </c>
      <c r="K1162" s="1" t="s">
        <v>62</v>
      </c>
      <c r="L1162" s="1" t="s">
        <v>63</v>
      </c>
      <c r="M1162" s="1" t="s">
        <v>452</v>
      </c>
      <c r="N1162" s="1">
        <v>1</v>
      </c>
      <c r="O1162" s="1">
        <v>370</v>
      </c>
      <c r="P1162" s="1">
        <f t="shared" si="108"/>
        <v>370</v>
      </c>
      <c r="Q1162" s="1">
        <v>0</v>
      </c>
      <c r="R1162" s="1">
        <f t="shared" si="109"/>
        <v>0</v>
      </c>
      <c r="S1162" s="1">
        <f t="shared" si="110"/>
        <v>370</v>
      </c>
      <c r="T1162" s="1">
        <v>0.35</v>
      </c>
      <c r="U1162" s="1">
        <f t="shared" si="111"/>
        <v>129.5</v>
      </c>
      <c r="V1162" s="1">
        <f t="shared" si="112"/>
        <v>240.5</v>
      </c>
      <c r="W1162" s="4">
        <f t="shared" si="113"/>
        <v>0.65</v>
      </c>
      <c r="X1162" s="1" t="s">
        <v>104</v>
      </c>
      <c r="Y1162" s="1" t="s">
        <v>40</v>
      </c>
      <c r="Z1162" s="1" t="s">
        <v>41</v>
      </c>
      <c r="AA1162" s="2">
        <v>46007</v>
      </c>
      <c r="AB1162" s="1">
        <v>3</v>
      </c>
      <c r="AC1162" s="9" t="s">
        <v>42</v>
      </c>
    </row>
    <row r="1163" spans="1:29">
      <c r="A1163" s="11" t="s">
        <v>1924</v>
      </c>
      <c r="B1163" s="2">
        <v>46004</v>
      </c>
      <c r="C1163" s="1">
        <v>2025</v>
      </c>
      <c r="D1163" s="1" t="s">
        <v>1878</v>
      </c>
      <c r="E1163" s="1" t="s">
        <v>1602</v>
      </c>
      <c r="F1163" s="1" t="s">
        <v>99</v>
      </c>
      <c r="G1163" s="1" t="s">
        <v>639</v>
      </c>
      <c r="H1163" s="1" t="s">
        <v>33</v>
      </c>
      <c r="I1163" s="1" t="s">
        <v>326</v>
      </c>
      <c r="J1163" s="1" t="s">
        <v>205</v>
      </c>
      <c r="K1163" s="1" t="s">
        <v>78</v>
      </c>
      <c r="L1163" s="1" t="s">
        <v>37</v>
      </c>
      <c r="M1163" s="1" t="s">
        <v>372</v>
      </c>
      <c r="N1163" s="1">
        <v>3</v>
      </c>
      <c r="O1163" s="1">
        <v>2800</v>
      </c>
      <c r="P1163" s="1">
        <f t="shared" si="108"/>
        <v>8400</v>
      </c>
      <c r="Q1163" s="1">
        <v>10</v>
      </c>
      <c r="R1163" s="1">
        <f t="shared" si="109"/>
        <v>840</v>
      </c>
      <c r="S1163" s="1">
        <f t="shared" si="110"/>
        <v>7560</v>
      </c>
      <c r="T1163" s="1">
        <v>0.47</v>
      </c>
      <c r="U1163" s="1">
        <f t="shared" si="111"/>
        <v>3553.2</v>
      </c>
      <c r="V1163" s="1">
        <f t="shared" si="112"/>
        <v>4006.8</v>
      </c>
      <c r="W1163" s="4">
        <f t="shared" si="113"/>
        <v>0.53</v>
      </c>
      <c r="X1163" s="1" t="s">
        <v>104</v>
      </c>
      <c r="Y1163" s="1" t="s">
        <v>57</v>
      </c>
      <c r="Z1163" s="1" t="s">
        <v>22</v>
      </c>
      <c r="AA1163" s="1"/>
      <c r="AB1163" s="1"/>
      <c r="AC1163" s="9" t="s">
        <v>93</v>
      </c>
    </row>
    <row r="1164" spans="1:29">
      <c r="A1164" s="11" t="s">
        <v>1925</v>
      </c>
      <c r="B1164" s="2">
        <v>46005</v>
      </c>
      <c r="C1164" s="1">
        <v>2025</v>
      </c>
      <c r="D1164" s="1" t="s">
        <v>1878</v>
      </c>
      <c r="E1164" s="1" t="s">
        <v>1602</v>
      </c>
      <c r="F1164" s="1" t="s">
        <v>126</v>
      </c>
      <c r="G1164" s="1" t="s">
        <v>1261</v>
      </c>
      <c r="H1164" s="1" t="s">
        <v>89</v>
      </c>
      <c r="I1164" s="1" t="s">
        <v>60</v>
      </c>
      <c r="J1164" s="1" t="s">
        <v>61</v>
      </c>
      <c r="K1164" s="1" t="s">
        <v>62</v>
      </c>
      <c r="L1164" s="1" t="s">
        <v>150</v>
      </c>
      <c r="M1164" s="1" t="s">
        <v>255</v>
      </c>
      <c r="N1164" s="1">
        <v>3</v>
      </c>
      <c r="O1164" s="1">
        <v>3370</v>
      </c>
      <c r="P1164" s="1">
        <f t="shared" si="108"/>
        <v>10110</v>
      </c>
      <c r="Q1164" s="1">
        <v>20</v>
      </c>
      <c r="R1164" s="1">
        <f t="shared" si="109"/>
        <v>2022</v>
      </c>
      <c r="S1164" s="1">
        <f t="shared" si="110"/>
        <v>8088</v>
      </c>
      <c r="T1164" s="1">
        <v>0.52</v>
      </c>
      <c r="U1164" s="1">
        <f t="shared" si="111"/>
        <v>4205.76</v>
      </c>
      <c r="V1164" s="1">
        <f t="shared" si="112"/>
        <v>3882.24</v>
      </c>
      <c r="W1164" s="4">
        <f t="shared" si="113"/>
        <v>0.48</v>
      </c>
      <c r="X1164" s="1" t="s">
        <v>65</v>
      </c>
      <c r="Y1164" s="1" t="s">
        <v>72</v>
      </c>
      <c r="Z1164" s="1" t="s">
        <v>41</v>
      </c>
      <c r="AA1164" s="2">
        <v>46008</v>
      </c>
      <c r="AB1164" s="1">
        <v>3</v>
      </c>
      <c r="AC1164" s="9" t="s">
        <v>42</v>
      </c>
    </row>
    <row r="1165" spans="1:29">
      <c r="A1165" s="11" t="s">
        <v>1926</v>
      </c>
      <c r="B1165" s="2">
        <v>46005</v>
      </c>
      <c r="C1165" s="1">
        <v>2025</v>
      </c>
      <c r="D1165" s="1" t="s">
        <v>1878</v>
      </c>
      <c r="E1165" s="1" t="s">
        <v>1602</v>
      </c>
      <c r="F1165" s="1" t="s">
        <v>126</v>
      </c>
      <c r="G1165" s="1" t="s">
        <v>579</v>
      </c>
      <c r="H1165" s="1" t="s">
        <v>33</v>
      </c>
      <c r="I1165" s="1" t="s">
        <v>455</v>
      </c>
      <c r="J1165" s="1" t="s">
        <v>102</v>
      </c>
      <c r="K1165" s="1" t="s">
        <v>36</v>
      </c>
      <c r="L1165" s="1" t="s">
        <v>37</v>
      </c>
      <c r="M1165" s="1" t="s">
        <v>323</v>
      </c>
      <c r="N1165" s="1">
        <v>3</v>
      </c>
      <c r="O1165" s="1">
        <v>5760</v>
      </c>
      <c r="P1165" s="1">
        <f t="shared" si="108"/>
        <v>17280</v>
      </c>
      <c r="Q1165" s="1">
        <v>30</v>
      </c>
      <c r="R1165" s="1">
        <f t="shared" si="109"/>
        <v>5184</v>
      </c>
      <c r="S1165" s="1">
        <f t="shared" si="110"/>
        <v>12096</v>
      </c>
      <c r="T1165" s="1">
        <v>0.47</v>
      </c>
      <c r="U1165" s="1">
        <f t="shared" si="111"/>
        <v>5685.12</v>
      </c>
      <c r="V1165" s="1">
        <f t="shared" si="112"/>
        <v>6410.88</v>
      </c>
      <c r="W1165" s="4">
        <f t="shared" si="113"/>
        <v>0.53</v>
      </c>
      <c r="X1165" s="1" t="s">
        <v>104</v>
      </c>
      <c r="Y1165" s="1" t="s">
        <v>72</v>
      </c>
      <c r="Z1165" s="1" t="s">
        <v>41</v>
      </c>
      <c r="AA1165" s="2">
        <v>46008</v>
      </c>
      <c r="AB1165" s="1">
        <v>3</v>
      </c>
      <c r="AC1165" s="9" t="s">
        <v>42</v>
      </c>
    </row>
    <row r="1166" spans="1:29">
      <c r="A1166" s="11" t="s">
        <v>1927</v>
      </c>
      <c r="B1166" s="2">
        <v>46005</v>
      </c>
      <c r="C1166" s="1">
        <v>2025</v>
      </c>
      <c r="D1166" s="1" t="s">
        <v>1878</v>
      </c>
      <c r="E1166" s="1" t="s">
        <v>1602</v>
      </c>
      <c r="F1166" s="1" t="s">
        <v>126</v>
      </c>
      <c r="G1166" s="1" t="s">
        <v>1373</v>
      </c>
      <c r="H1166" s="1" t="s">
        <v>33</v>
      </c>
      <c r="I1166" s="1" t="s">
        <v>258</v>
      </c>
      <c r="J1166" s="1" t="s">
        <v>117</v>
      </c>
      <c r="K1166" s="1" t="s">
        <v>118</v>
      </c>
      <c r="L1166" s="1" t="s">
        <v>79</v>
      </c>
      <c r="M1166" s="1" t="s">
        <v>184</v>
      </c>
      <c r="N1166" s="1">
        <v>1</v>
      </c>
      <c r="O1166" s="1">
        <v>920</v>
      </c>
      <c r="P1166" s="1">
        <f t="shared" si="108"/>
        <v>920</v>
      </c>
      <c r="Q1166" s="1">
        <v>0</v>
      </c>
      <c r="R1166" s="1">
        <f t="shared" si="109"/>
        <v>0</v>
      </c>
      <c r="S1166" s="1">
        <f t="shared" si="110"/>
        <v>920</v>
      </c>
      <c r="T1166" s="1">
        <v>0.45</v>
      </c>
      <c r="U1166" s="1">
        <f t="shared" si="111"/>
        <v>414</v>
      </c>
      <c r="V1166" s="1">
        <f t="shared" si="112"/>
        <v>506</v>
      </c>
      <c r="W1166" s="4">
        <f t="shared" si="113"/>
        <v>0.55000000000000004</v>
      </c>
      <c r="X1166" s="1" t="s">
        <v>39</v>
      </c>
      <c r="Y1166" s="1" t="s">
        <v>81</v>
      </c>
      <c r="Z1166" s="1" t="s">
        <v>41</v>
      </c>
      <c r="AA1166" s="2">
        <v>46008</v>
      </c>
      <c r="AB1166" s="1">
        <v>3</v>
      </c>
      <c r="AC1166" s="9" t="s">
        <v>42</v>
      </c>
    </row>
    <row r="1167" spans="1:29">
      <c r="A1167" s="11" t="s">
        <v>1928</v>
      </c>
      <c r="B1167" s="2">
        <v>46006</v>
      </c>
      <c r="C1167" s="1">
        <v>2025</v>
      </c>
      <c r="D1167" s="1" t="s">
        <v>1878</v>
      </c>
      <c r="E1167" s="1" t="s">
        <v>1602</v>
      </c>
      <c r="F1167" s="1" t="s">
        <v>142</v>
      </c>
      <c r="G1167" s="1" t="s">
        <v>1438</v>
      </c>
      <c r="H1167" s="1" t="s">
        <v>89</v>
      </c>
      <c r="I1167" s="1" t="s">
        <v>116</v>
      </c>
      <c r="J1167" s="1" t="s">
        <v>117</v>
      </c>
      <c r="K1167" s="1" t="s">
        <v>118</v>
      </c>
      <c r="L1167" s="1" t="s">
        <v>179</v>
      </c>
      <c r="M1167" s="1" t="s">
        <v>406</v>
      </c>
      <c r="N1167" s="1">
        <v>1</v>
      </c>
      <c r="O1167" s="1">
        <v>8610</v>
      </c>
      <c r="P1167" s="1">
        <f t="shared" si="108"/>
        <v>8610</v>
      </c>
      <c r="Q1167" s="1">
        <v>25</v>
      </c>
      <c r="R1167" s="1">
        <f t="shared" si="109"/>
        <v>2152.5</v>
      </c>
      <c r="S1167" s="1">
        <f t="shared" si="110"/>
        <v>6457.5</v>
      </c>
      <c r="T1167" s="1">
        <v>0.48</v>
      </c>
      <c r="U1167" s="1">
        <f t="shared" si="111"/>
        <v>3099.6</v>
      </c>
      <c r="V1167" s="1">
        <f t="shared" si="112"/>
        <v>3357.9</v>
      </c>
      <c r="W1167" s="4">
        <f t="shared" si="113"/>
        <v>0.52</v>
      </c>
      <c r="X1167" s="1" t="s">
        <v>92</v>
      </c>
      <c r="Y1167" s="1" t="s">
        <v>81</v>
      </c>
      <c r="Z1167" s="1" t="s">
        <v>22</v>
      </c>
      <c r="AA1167" s="1"/>
      <c r="AB1167" s="1"/>
      <c r="AC1167" s="9" t="s">
        <v>93</v>
      </c>
    </row>
    <row r="1168" spans="1:29">
      <c r="A1168" s="11" t="s">
        <v>1929</v>
      </c>
      <c r="B1168" s="2">
        <v>46006</v>
      </c>
      <c r="C1168" s="1">
        <v>2025</v>
      </c>
      <c r="D1168" s="1" t="s">
        <v>1878</v>
      </c>
      <c r="E1168" s="1" t="s">
        <v>1602</v>
      </c>
      <c r="F1168" s="1" t="s">
        <v>142</v>
      </c>
      <c r="G1168" s="1" t="s">
        <v>1930</v>
      </c>
      <c r="H1168" s="1" t="s">
        <v>33</v>
      </c>
      <c r="I1168" s="1" t="s">
        <v>269</v>
      </c>
      <c r="J1168" s="1" t="s">
        <v>70</v>
      </c>
      <c r="K1168" s="1" t="s">
        <v>62</v>
      </c>
      <c r="L1168" s="1" t="s">
        <v>37</v>
      </c>
      <c r="M1168" s="1" t="s">
        <v>540</v>
      </c>
      <c r="N1168" s="1">
        <v>5</v>
      </c>
      <c r="O1168" s="1">
        <v>6620</v>
      </c>
      <c r="P1168" s="1">
        <f t="shared" si="108"/>
        <v>33100</v>
      </c>
      <c r="Q1168" s="1">
        <v>10</v>
      </c>
      <c r="R1168" s="1">
        <f t="shared" si="109"/>
        <v>3310</v>
      </c>
      <c r="S1168" s="1">
        <f t="shared" si="110"/>
        <v>29790</v>
      </c>
      <c r="T1168" s="1">
        <v>0.47</v>
      </c>
      <c r="U1168" s="1">
        <f t="shared" si="111"/>
        <v>14001.3</v>
      </c>
      <c r="V1168" s="1">
        <f t="shared" si="112"/>
        <v>15788.7</v>
      </c>
      <c r="W1168" s="4">
        <f t="shared" si="113"/>
        <v>0.53</v>
      </c>
      <c r="X1168" s="1" t="s">
        <v>39</v>
      </c>
      <c r="Y1168" s="1" t="s">
        <v>40</v>
      </c>
      <c r="Z1168" s="1" t="s">
        <v>41</v>
      </c>
      <c r="AA1168" s="2">
        <v>46012</v>
      </c>
      <c r="AB1168" s="1">
        <v>3</v>
      </c>
      <c r="AC1168" s="9" t="s">
        <v>42</v>
      </c>
    </row>
    <row r="1169" spans="1:29">
      <c r="A1169" s="11" t="s">
        <v>1931</v>
      </c>
      <c r="B1169" s="2">
        <v>46006</v>
      </c>
      <c r="C1169" s="1">
        <v>2025</v>
      </c>
      <c r="D1169" s="1" t="s">
        <v>1878</v>
      </c>
      <c r="E1169" s="1" t="s">
        <v>1602</v>
      </c>
      <c r="F1169" s="1" t="s">
        <v>142</v>
      </c>
      <c r="G1169" s="1" t="s">
        <v>531</v>
      </c>
      <c r="H1169" s="1" t="s">
        <v>33</v>
      </c>
      <c r="I1169" s="1" t="s">
        <v>134</v>
      </c>
      <c r="J1169" s="1" t="s">
        <v>135</v>
      </c>
      <c r="K1169" s="1" t="s">
        <v>36</v>
      </c>
      <c r="L1169" s="1" t="s">
        <v>150</v>
      </c>
      <c r="M1169" s="1" t="s">
        <v>151</v>
      </c>
      <c r="N1169" s="1">
        <v>4</v>
      </c>
      <c r="O1169" s="1">
        <v>11240</v>
      </c>
      <c r="P1169" s="1">
        <f t="shared" si="108"/>
        <v>44960</v>
      </c>
      <c r="Q1169" s="1">
        <v>10</v>
      </c>
      <c r="R1169" s="1">
        <f t="shared" si="109"/>
        <v>4496</v>
      </c>
      <c r="S1169" s="1">
        <f t="shared" si="110"/>
        <v>40464</v>
      </c>
      <c r="T1169" s="1">
        <v>0.52</v>
      </c>
      <c r="U1169" s="1">
        <f t="shared" si="111"/>
        <v>21041.280000000002</v>
      </c>
      <c r="V1169" s="1">
        <f t="shared" si="112"/>
        <v>19422.719999999998</v>
      </c>
      <c r="W1169" s="4">
        <f t="shared" si="113"/>
        <v>0.47999999999999993</v>
      </c>
      <c r="X1169" s="1" t="s">
        <v>147</v>
      </c>
      <c r="Y1169" s="1" t="s">
        <v>81</v>
      </c>
      <c r="Z1169" s="1" t="s">
        <v>41</v>
      </c>
      <c r="AA1169" s="2">
        <v>46010</v>
      </c>
      <c r="AB1169" s="1">
        <v>5</v>
      </c>
      <c r="AC1169" s="9" t="s">
        <v>42</v>
      </c>
    </row>
    <row r="1170" spans="1:29">
      <c r="A1170" s="11" t="s">
        <v>1932</v>
      </c>
      <c r="B1170" s="2">
        <v>46006</v>
      </c>
      <c r="C1170" s="1">
        <v>2025</v>
      </c>
      <c r="D1170" s="1" t="s">
        <v>1878</v>
      </c>
      <c r="E1170" s="1" t="s">
        <v>1602</v>
      </c>
      <c r="F1170" s="1" t="s">
        <v>142</v>
      </c>
      <c r="G1170" s="1" t="s">
        <v>1524</v>
      </c>
      <c r="H1170" s="1" t="s">
        <v>33</v>
      </c>
      <c r="I1170" s="1" t="s">
        <v>288</v>
      </c>
      <c r="J1170" s="1" t="s">
        <v>178</v>
      </c>
      <c r="K1170" s="1" t="s">
        <v>48</v>
      </c>
      <c r="L1170" s="1" t="s">
        <v>112</v>
      </c>
      <c r="M1170" s="1" t="s">
        <v>450</v>
      </c>
      <c r="N1170" s="1">
        <v>4</v>
      </c>
      <c r="O1170" s="1">
        <v>13930</v>
      </c>
      <c r="P1170" s="1">
        <f t="shared" si="108"/>
        <v>55720</v>
      </c>
      <c r="Q1170" s="1">
        <v>0</v>
      </c>
      <c r="R1170" s="1">
        <f t="shared" si="109"/>
        <v>0</v>
      </c>
      <c r="S1170" s="1">
        <f t="shared" si="110"/>
        <v>55720</v>
      </c>
      <c r="T1170" s="1">
        <v>0.57999999999999996</v>
      </c>
      <c r="U1170" s="1">
        <f t="shared" si="111"/>
        <v>32317.599999999999</v>
      </c>
      <c r="V1170" s="1">
        <f t="shared" si="112"/>
        <v>23402.400000000001</v>
      </c>
      <c r="W1170" s="4">
        <f t="shared" si="113"/>
        <v>0.42000000000000004</v>
      </c>
      <c r="X1170" s="1" t="s">
        <v>39</v>
      </c>
      <c r="Y1170" s="1" t="s">
        <v>57</v>
      </c>
      <c r="Z1170" s="1" t="s">
        <v>41</v>
      </c>
      <c r="AA1170" s="2">
        <v>46012</v>
      </c>
      <c r="AB1170" s="1">
        <v>5</v>
      </c>
      <c r="AC1170" s="9" t="s">
        <v>42</v>
      </c>
    </row>
    <row r="1171" spans="1:29">
      <c r="A1171" s="11" t="s">
        <v>1933</v>
      </c>
      <c r="B1171" s="2">
        <v>46006</v>
      </c>
      <c r="C1171" s="1">
        <v>2025</v>
      </c>
      <c r="D1171" s="1" t="s">
        <v>1878</v>
      </c>
      <c r="E1171" s="1" t="s">
        <v>1602</v>
      </c>
      <c r="F1171" s="1" t="s">
        <v>142</v>
      </c>
      <c r="G1171" s="1" t="s">
        <v>1526</v>
      </c>
      <c r="H1171" s="1" t="s">
        <v>89</v>
      </c>
      <c r="I1171" s="1" t="s">
        <v>258</v>
      </c>
      <c r="J1171" s="1" t="s">
        <v>117</v>
      </c>
      <c r="K1171" s="1" t="s">
        <v>118</v>
      </c>
      <c r="L1171" s="1" t="s">
        <v>112</v>
      </c>
      <c r="M1171" s="1" t="s">
        <v>221</v>
      </c>
      <c r="N1171" s="1">
        <v>2</v>
      </c>
      <c r="O1171" s="1">
        <v>85350</v>
      </c>
      <c r="P1171" s="1">
        <f t="shared" si="108"/>
        <v>170700</v>
      </c>
      <c r="Q1171" s="1">
        <v>5</v>
      </c>
      <c r="R1171" s="1">
        <f t="shared" si="109"/>
        <v>8535</v>
      </c>
      <c r="S1171" s="1">
        <f t="shared" si="110"/>
        <v>162165</v>
      </c>
      <c r="T1171" s="1">
        <v>0.57999999999999996</v>
      </c>
      <c r="U1171" s="1">
        <f t="shared" si="111"/>
        <v>94055.7</v>
      </c>
      <c r="V1171" s="1">
        <f t="shared" si="112"/>
        <v>68109.3</v>
      </c>
      <c r="W1171" s="4">
        <f t="shared" si="113"/>
        <v>0.42000000000000004</v>
      </c>
      <c r="X1171" s="1" t="s">
        <v>50</v>
      </c>
      <c r="Y1171" s="1" t="s">
        <v>40</v>
      </c>
      <c r="Z1171" s="1" t="s">
        <v>51</v>
      </c>
      <c r="AA1171" s="2">
        <v>46007</v>
      </c>
      <c r="AB1171" s="1"/>
      <c r="AC1171" s="9" t="s">
        <v>42</v>
      </c>
    </row>
    <row r="1172" spans="1:29">
      <c r="A1172" s="11" t="s">
        <v>1934</v>
      </c>
      <c r="B1172" s="2">
        <v>46007</v>
      </c>
      <c r="C1172" s="1">
        <v>2025</v>
      </c>
      <c r="D1172" s="1" t="s">
        <v>1878</v>
      </c>
      <c r="E1172" s="1" t="s">
        <v>1602</v>
      </c>
      <c r="F1172" s="1" t="s">
        <v>167</v>
      </c>
      <c r="G1172" s="1" t="s">
        <v>1156</v>
      </c>
      <c r="H1172" s="1" t="s">
        <v>33</v>
      </c>
      <c r="I1172" s="1" t="s">
        <v>315</v>
      </c>
      <c r="J1172" s="1" t="s">
        <v>316</v>
      </c>
      <c r="K1172" s="1" t="s">
        <v>62</v>
      </c>
      <c r="L1172" s="1" t="s">
        <v>79</v>
      </c>
      <c r="M1172" s="1" t="s">
        <v>281</v>
      </c>
      <c r="N1172" s="1">
        <v>5</v>
      </c>
      <c r="O1172" s="1">
        <v>2460</v>
      </c>
      <c r="P1172" s="1">
        <f t="shared" si="108"/>
        <v>12300</v>
      </c>
      <c r="Q1172" s="1">
        <v>10</v>
      </c>
      <c r="R1172" s="1">
        <f t="shared" si="109"/>
        <v>1230</v>
      </c>
      <c r="S1172" s="1">
        <f t="shared" si="110"/>
        <v>11070</v>
      </c>
      <c r="T1172" s="1">
        <v>0.45</v>
      </c>
      <c r="U1172" s="1">
        <f t="shared" si="111"/>
        <v>4981.5</v>
      </c>
      <c r="V1172" s="1">
        <f t="shared" si="112"/>
        <v>6088.5</v>
      </c>
      <c r="W1172" s="4">
        <f t="shared" si="113"/>
        <v>0.55000000000000004</v>
      </c>
      <c r="X1172" s="1" t="s">
        <v>147</v>
      </c>
      <c r="Y1172" s="1" t="s">
        <v>57</v>
      </c>
      <c r="Z1172" s="1" t="s">
        <v>41</v>
      </c>
      <c r="AA1172" s="2">
        <v>46013</v>
      </c>
      <c r="AB1172" s="1">
        <v>5</v>
      </c>
      <c r="AC1172" s="9" t="s">
        <v>42</v>
      </c>
    </row>
    <row r="1173" spans="1:29">
      <c r="A1173" s="11" t="s">
        <v>1935</v>
      </c>
      <c r="B1173" s="2">
        <v>46007</v>
      </c>
      <c r="C1173" s="1">
        <v>2025</v>
      </c>
      <c r="D1173" s="1" t="s">
        <v>1878</v>
      </c>
      <c r="E1173" s="1" t="s">
        <v>1602</v>
      </c>
      <c r="F1173" s="1" t="s">
        <v>167</v>
      </c>
      <c r="G1173" s="1" t="s">
        <v>280</v>
      </c>
      <c r="H1173" s="1" t="s">
        <v>89</v>
      </c>
      <c r="I1173" s="1" t="s">
        <v>258</v>
      </c>
      <c r="J1173" s="1" t="s">
        <v>117</v>
      </c>
      <c r="K1173" s="1" t="s">
        <v>118</v>
      </c>
      <c r="L1173" s="1" t="s">
        <v>79</v>
      </c>
      <c r="M1173" s="1" t="s">
        <v>281</v>
      </c>
      <c r="N1173" s="1">
        <v>1</v>
      </c>
      <c r="O1173" s="1">
        <v>1580</v>
      </c>
      <c r="P1173" s="1">
        <f t="shared" si="108"/>
        <v>1580</v>
      </c>
      <c r="Q1173" s="1">
        <v>25</v>
      </c>
      <c r="R1173" s="1">
        <f t="shared" si="109"/>
        <v>395</v>
      </c>
      <c r="S1173" s="1">
        <f t="shared" si="110"/>
        <v>1185</v>
      </c>
      <c r="T1173" s="1">
        <v>0.45</v>
      </c>
      <c r="U1173" s="1">
        <f t="shared" si="111"/>
        <v>533.25</v>
      </c>
      <c r="V1173" s="1">
        <f t="shared" si="112"/>
        <v>651.75</v>
      </c>
      <c r="W1173" s="4">
        <f t="shared" si="113"/>
        <v>0.55000000000000004</v>
      </c>
      <c r="X1173" s="1" t="s">
        <v>147</v>
      </c>
      <c r="Y1173" s="1" t="s">
        <v>40</v>
      </c>
      <c r="Z1173" s="1" t="s">
        <v>41</v>
      </c>
      <c r="AA1173" s="2">
        <v>46008</v>
      </c>
      <c r="AB1173" s="1">
        <v>5</v>
      </c>
      <c r="AC1173" s="9" t="s">
        <v>42</v>
      </c>
    </row>
    <row r="1174" spans="1:29">
      <c r="A1174" s="11" t="s">
        <v>1936</v>
      </c>
      <c r="B1174" s="2">
        <v>46007</v>
      </c>
      <c r="C1174" s="1">
        <v>2025</v>
      </c>
      <c r="D1174" s="1" t="s">
        <v>1878</v>
      </c>
      <c r="E1174" s="1" t="s">
        <v>1602</v>
      </c>
      <c r="F1174" s="1" t="s">
        <v>167</v>
      </c>
      <c r="G1174" s="1" t="s">
        <v>1232</v>
      </c>
      <c r="H1174" s="1" t="s">
        <v>33</v>
      </c>
      <c r="I1174" s="1" t="s">
        <v>116</v>
      </c>
      <c r="J1174" s="1" t="s">
        <v>117</v>
      </c>
      <c r="K1174" s="1" t="s">
        <v>118</v>
      </c>
      <c r="L1174" s="1" t="s">
        <v>96</v>
      </c>
      <c r="M1174" s="1" t="s">
        <v>481</v>
      </c>
      <c r="N1174" s="1">
        <v>3</v>
      </c>
      <c r="O1174" s="1">
        <v>360</v>
      </c>
      <c r="P1174" s="1">
        <f t="shared" si="108"/>
        <v>1080</v>
      </c>
      <c r="Q1174" s="1">
        <v>20</v>
      </c>
      <c r="R1174" s="1">
        <f t="shared" si="109"/>
        <v>216</v>
      </c>
      <c r="S1174" s="1">
        <f t="shared" si="110"/>
        <v>864</v>
      </c>
      <c r="T1174" s="1">
        <v>0.62</v>
      </c>
      <c r="U1174" s="1">
        <f t="shared" si="111"/>
        <v>535.67999999999995</v>
      </c>
      <c r="V1174" s="1">
        <f t="shared" si="112"/>
        <v>328.32000000000005</v>
      </c>
      <c r="W1174" s="4">
        <f t="shared" si="113"/>
        <v>0.38000000000000006</v>
      </c>
      <c r="X1174" s="1" t="s">
        <v>56</v>
      </c>
      <c r="Y1174" s="1" t="s">
        <v>72</v>
      </c>
      <c r="Z1174" s="1" t="s">
        <v>22</v>
      </c>
      <c r="AA1174" s="1"/>
      <c r="AB1174" s="1"/>
      <c r="AC1174" s="9" t="s">
        <v>93</v>
      </c>
    </row>
    <row r="1175" spans="1:29">
      <c r="A1175" s="11" t="s">
        <v>1937</v>
      </c>
      <c r="B1175" s="2">
        <v>46007</v>
      </c>
      <c r="C1175" s="1">
        <v>2025</v>
      </c>
      <c r="D1175" s="1" t="s">
        <v>1878</v>
      </c>
      <c r="E1175" s="1" t="s">
        <v>1602</v>
      </c>
      <c r="F1175" s="1" t="s">
        <v>167</v>
      </c>
      <c r="G1175" s="1" t="s">
        <v>308</v>
      </c>
      <c r="H1175" s="1" t="s">
        <v>33</v>
      </c>
      <c r="I1175" s="1" t="s">
        <v>309</v>
      </c>
      <c r="J1175" s="1" t="s">
        <v>170</v>
      </c>
      <c r="K1175" s="1" t="s">
        <v>130</v>
      </c>
      <c r="L1175" s="1" t="s">
        <v>150</v>
      </c>
      <c r="M1175" s="1" t="s">
        <v>151</v>
      </c>
      <c r="N1175" s="1">
        <v>2</v>
      </c>
      <c r="O1175" s="1">
        <v>1850</v>
      </c>
      <c r="P1175" s="1">
        <f t="shared" si="108"/>
        <v>3700</v>
      </c>
      <c r="Q1175" s="1">
        <v>0</v>
      </c>
      <c r="R1175" s="1">
        <f t="shared" si="109"/>
        <v>0</v>
      </c>
      <c r="S1175" s="1">
        <f t="shared" si="110"/>
        <v>3700</v>
      </c>
      <c r="T1175" s="1">
        <v>0.52</v>
      </c>
      <c r="U1175" s="1">
        <f t="shared" si="111"/>
        <v>1924</v>
      </c>
      <c r="V1175" s="1">
        <f t="shared" si="112"/>
        <v>1776</v>
      </c>
      <c r="W1175" s="4">
        <f t="shared" si="113"/>
        <v>0.48</v>
      </c>
      <c r="X1175" s="1" t="s">
        <v>104</v>
      </c>
      <c r="Y1175" s="1" t="s">
        <v>40</v>
      </c>
      <c r="Z1175" s="1" t="s">
        <v>22</v>
      </c>
      <c r="AA1175" s="1"/>
      <c r="AB1175" s="1"/>
      <c r="AC1175" s="9" t="s">
        <v>93</v>
      </c>
    </row>
    <row r="1176" spans="1:29">
      <c r="A1176" s="11" t="s">
        <v>1938</v>
      </c>
      <c r="B1176" s="2">
        <v>46008</v>
      </c>
      <c r="C1176" s="1">
        <v>2025</v>
      </c>
      <c r="D1176" s="1" t="s">
        <v>1878</v>
      </c>
      <c r="E1176" s="1" t="s">
        <v>1602</v>
      </c>
      <c r="F1176" s="1" t="s">
        <v>31</v>
      </c>
      <c r="G1176" s="1" t="s">
        <v>674</v>
      </c>
      <c r="H1176" s="1" t="s">
        <v>89</v>
      </c>
      <c r="I1176" s="1" t="s">
        <v>219</v>
      </c>
      <c r="J1176" s="1" t="s">
        <v>220</v>
      </c>
      <c r="K1176" s="1" t="s">
        <v>118</v>
      </c>
      <c r="L1176" s="1" t="s">
        <v>85</v>
      </c>
      <c r="M1176" s="1" t="s">
        <v>346</v>
      </c>
      <c r="N1176" s="1">
        <v>3</v>
      </c>
      <c r="O1176" s="1">
        <v>730</v>
      </c>
      <c r="P1176" s="1">
        <f t="shared" si="108"/>
        <v>2190</v>
      </c>
      <c r="Q1176" s="1">
        <v>25</v>
      </c>
      <c r="R1176" s="1">
        <f t="shared" si="109"/>
        <v>547.5</v>
      </c>
      <c r="S1176" s="1">
        <f t="shared" si="110"/>
        <v>1642.5</v>
      </c>
      <c r="T1176" s="1">
        <v>0.5</v>
      </c>
      <c r="U1176" s="1">
        <f t="shared" si="111"/>
        <v>821.25</v>
      </c>
      <c r="V1176" s="1">
        <f t="shared" si="112"/>
        <v>821.25</v>
      </c>
      <c r="W1176" s="4">
        <f t="shared" si="113"/>
        <v>0.5</v>
      </c>
      <c r="X1176" s="1" t="s">
        <v>65</v>
      </c>
      <c r="Y1176" s="1" t="s">
        <v>72</v>
      </c>
      <c r="Z1176" s="1" t="s">
        <v>41</v>
      </c>
      <c r="AA1176" s="2">
        <v>46012</v>
      </c>
      <c r="AB1176" s="1">
        <v>5</v>
      </c>
      <c r="AC1176" s="9" t="s">
        <v>42</v>
      </c>
    </row>
    <row r="1177" spans="1:29">
      <c r="A1177" s="11" t="s">
        <v>1939</v>
      </c>
      <c r="B1177" s="2">
        <v>46008</v>
      </c>
      <c r="C1177" s="1">
        <v>2025</v>
      </c>
      <c r="D1177" s="1" t="s">
        <v>1878</v>
      </c>
      <c r="E1177" s="1" t="s">
        <v>1602</v>
      </c>
      <c r="F1177" s="1" t="s">
        <v>31</v>
      </c>
      <c r="G1177" s="1" t="s">
        <v>1940</v>
      </c>
      <c r="H1177" s="1" t="s">
        <v>89</v>
      </c>
      <c r="I1177" s="1" t="s">
        <v>1534</v>
      </c>
      <c r="J1177" s="1" t="s">
        <v>145</v>
      </c>
      <c r="K1177" s="1" t="s">
        <v>130</v>
      </c>
      <c r="L1177" s="1" t="s">
        <v>96</v>
      </c>
      <c r="M1177" s="1" t="s">
        <v>259</v>
      </c>
      <c r="N1177" s="1">
        <v>2</v>
      </c>
      <c r="O1177" s="1">
        <v>910</v>
      </c>
      <c r="P1177" s="1">
        <f t="shared" si="108"/>
        <v>1820</v>
      </c>
      <c r="Q1177" s="1">
        <v>20</v>
      </c>
      <c r="R1177" s="1">
        <f t="shared" si="109"/>
        <v>364</v>
      </c>
      <c r="S1177" s="1">
        <f t="shared" si="110"/>
        <v>1456</v>
      </c>
      <c r="T1177" s="1">
        <v>0.62</v>
      </c>
      <c r="U1177" s="1">
        <f t="shared" si="111"/>
        <v>902.72</v>
      </c>
      <c r="V1177" s="1">
        <f t="shared" si="112"/>
        <v>553.28</v>
      </c>
      <c r="W1177" s="4">
        <f t="shared" si="113"/>
        <v>0.38</v>
      </c>
      <c r="X1177" s="1" t="s">
        <v>50</v>
      </c>
      <c r="Y1177" s="1" t="s">
        <v>81</v>
      </c>
      <c r="Z1177" s="1" t="s">
        <v>66</v>
      </c>
      <c r="AA1177" s="1"/>
      <c r="AB1177" s="1"/>
      <c r="AC1177" s="9" t="s">
        <v>42</v>
      </c>
    </row>
    <row r="1178" spans="1:29">
      <c r="A1178" s="11" t="s">
        <v>1941</v>
      </c>
      <c r="B1178" s="2">
        <v>46008</v>
      </c>
      <c r="C1178" s="1">
        <v>2025</v>
      </c>
      <c r="D1178" s="1" t="s">
        <v>1878</v>
      </c>
      <c r="E1178" s="1" t="s">
        <v>1602</v>
      </c>
      <c r="F1178" s="1" t="s">
        <v>31</v>
      </c>
      <c r="G1178" s="1" t="s">
        <v>465</v>
      </c>
      <c r="H1178" s="1" t="s">
        <v>33</v>
      </c>
      <c r="I1178" s="1" t="s">
        <v>466</v>
      </c>
      <c r="J1178" s="1" t="s">
        <v>316</v>
      </c>
      <c r="K1178" s="1" t="s">
        <v>62</v>
      </c>
      <c r="L1178" s="1" t="s">
        <v>63</v>
      </c>
      <c r="M1178" s="1" t="s">
        <v>362</v>
      </c>
      <c r="N1178" s="1">
        <v>5</v>
      </c>
      <c r="O1178" s="1">
        <v>1260</v>
      </c>
      <c r="P1178" s="1">
        <f t="shared" si="108"/>
        <v>6300</v>
      </c>
      <c r="Q1178" s="1">
        <v>0</v>
      </c>
      <c r="R1178" s="1">
        <f t="shared" si="109"/>
        <v>0</v>
      </c>
      <c r="S1178" s="1">
        <f t="shared" si="110"/>
        <v>6300</v>
      </c>
      <c r="T1178" s="1">
        <v>0.35</v>
      </c>
      <c r="U1178" s="1">
        <f t="shared" si="111"/>
        <v>2205</v>
      </c>
      <c r="V1178" s="1">
        <f t="shared" si="112"/>
        <v>4095</v>
      </c>
      <c r="W1178" s="4">
        <f t="shared" si="113"/>
        <v>0.65</v>
      </c>
      <c r="X1178" s="1" t="s">
        <v>104</v>
      </c>
      <c r="Y1178" s="1" t="s">
        <v>81</v>
      </c>
      <c r="Z1178" s="1" t="s">
        <v>41</v>
      </c>
      <c r="AA1178" s="2">
        <v>46014</v>
      </c>
      <c r="AB1178" s="1">
        <v>5</v>
      </c>
      <c r="AC1178" s="9" t="s">
        <v>42</v>
      </c>
    </row>
    <row r="1179" spans="1:29">
      <c r="A1179" s="11" t="s">
        <v>1942</v>
      </c>
      <c r="B1179" s="2">
        <v>46008</v>
      </c>
      <c r="C1179" s="1">
        <v>2025</v>
      </c>
      <c r="D1179" s="1" t="s">
        <v>1878</v>
      </c>
      <c r="E1179" s="1" t="s">
        <v>1602</v>
      </c>
      <c r="F1179" s="1" t="s">
        <v>31</v>
      </c>
      <c r="G1179" s="1" t="s">
        <v>1943</v>
      </c>
      <c r="H1179" s="1" t="s">
        <v>33</v>
      </c>
      <c r="I1179" s="1" t="s">
        <v>116</v>
      </c>
      <c r="J1179" s="1" t="s">
        <v>117</v>
      </c>
      <c r="K1179" s="1" t="s">
        <v>118</v>
      </c>
      <c r="L1179" s="1" t="s">
        <v>79</v>
      </c>
      <c r="M1179" s="1" t="s">
        <v>545</v>
      </c>
      <c r="N1179" s="1">
        <v>3</v>
      </c>
      <c r="O1179" s="1">
        <v>1160</v>
      </c>
      <c r="P1179" s="1">
        <f t="shared" si="108"/>
        <v>3480</v>
      </c>
      <c r="Q1179" s="1">
        <v>10</v>
      </c>
      <c r="R1179" s="1">
        <f t="shared" si="109"/>
        <v>348</v>
      </c>
      <c r="S1179" s="1">
        <f t="shared" si="110"/>
        <v>3132</v>
      </c>
      <c r="T1179" s="1">
        <v>0.45</v>
      </c>
      <c r="U1179" s="1">
        <f t="shared" si="111"/>
        <v>1409.4</v>
      </c>
      <c r="V1179" s="1">
        <f t="shared" si="112"/>
        <v>1722.6</v>
      </c>
      <c r="W1179" s="4">
        <f t="shared" si="113"/>
        <v>0.54999999999999993</v>
      </c>
      <c r="X1179" s="1" t="s">
        <v>147</v>
      </c>
      <c r="Y1179" s="1" t="s">
        <v>72</v>
      </c>
      <c r="Z1179" s="1" t="s">
        <v>66</v>
      </c>
      <c r="AA1179" s="1"/>
      <c r="AB1179" s="1"/>
      <c r="AC1179" s="9" t="s">
        <v>42</v>
      </c>
    </row>
    <row r="1180" spans="1:29">
      <c r="A1180" s="11" t="s">
        <v>1944</v>
      </c>
      <c r="B1180" s="2">
        <v>46008</v>
      </c>
      <c r="C1180" s="1">
        <v>2025</v>
      </c>
      <c r="D1180" s="1" t="s">
        <v>1878</v>
      </c>
      <c r="E1180" s="1" t="s">
        <v>1602</v>
      </c>
      <c r="F1180" s="1" t="s">
        <v>31</v>
      </c>
      <c r="G1180" s="1" t="s">
        <v>1945</v>
      </c>
      <c r="H1180" s="1" t="s">
        <v>89</v>
      </c>
      <c r="I1180" s="1" t="s">
        <v>301</v>
      </c>
      <c r="J1180" s="1" t="s">
        <v>129</v>
      </c>
      <c r="K1180" s="1" t="s">
        <v>130</v>
      </c>
      <c r="L1180" s="1" t="s">
        <v>150</v>
      </c>
      <c r="M1180" s="1" t="s">
        <v>229</v>
      </c>
      <c r="N1180" s="1">
        <v>3</v>
      </c>
      <c r="O1180" s="1">
        <v>8280</v>
      </c>
      <c r="P1180" s="1">
        <f t="shared" si="108"/>
        <v>24840</v>
      </c>
      <c r="Q1180" s="1">
        <v>0</v>
      </c>
      <c r="R1180" s="1">
        <f t="shared" si="109"/>
        <v>0</v>
      </c>
      <c r="S1180" s="1">
        <f t="shared" si="110"/>
        <v>24840</v>
      </c>
      <c r="T1180" s="1">
        <v>0.52</v>
      </c>
      <c r="U1180" s="1">
        <f t="shared" si="111"/>
        <v>12916.800000000001</v>
      </c>
      <c r="V1180" s="1">
        <f t="shared" si="112"/>
        <v>11923.199999999999</v>
      </c>
      <c r="W1180" s="4">
        <f t="shared" si="113"/>
        <v>0.48</v>
      </c>
      <c r="X1180" s="1" t="s">
        <v>39</v>
      </c>
      <c r="Y1180" s="1" t="s">
        <v>81</v>
      </c>
      <c r="Z1180" s="1" t="s">
        <v>66</v>
      </c>
      <c r="AA1180" s="1"/>
      <c r="AB1180" s="1"/>
      <c r="AC1180" s="9" t="s">
        <v>42</v>
      </c>
    </row>
    <row r="1181" spans="1:29">
      <c r="A1181" s="11" t="s">
        <v>1946</v>
      </c>
      <c r="B1181" s="2">
        <v>46009</v>
      </c>
      <c r="C1181" s="1">
        <v>2025</v>
      </c>
      <c r="D1181" s="1" t="s">
        <v>1878</v>
      </c>
      <c r="E1181" s="1" t="s">
        <v>1602</v>
      </c>
      <c r="F1181" s="1" t="s">
        <v>44</v>
      </c>
      <c r="G1181" s="1" t="s">
        <v>1073</v>
      </c>
      <c r="H1181" s="1" t="s">
        <v>33</v>
      </c>
      <c r="I1181" s="1" t="s">
        <v>242</v>
      </c>
      <c r="J1181" s="1" t="s">
        <v>164</v>
      </c>
      <c r="K1181" s="1" t="s">
        <v>130</v>
      </c>
      <c r="L1181" s="1" t="s">
        <v>179</v>
      </c>
      <c r="M1181" s="1" t="s">
        <v>611</v>
      </c>
      <c r="N1181" s="1">
        <v>5</v>
      </c>
      <c r="O1181" s="1">
        <v>7530</v>
      </c>
      <c r="P1181" s="1">
        <f t="shared" si="108"/>
        <v>37650</v>
      </c>
      <c r="Q1181" s="1">
        <v>10</v>
      </c>
      <c r="R1181" s="1">
        <f t="shared" si="109"/>
        <v>3765</v>
      </c>
      <c r="S1181" s="1">
        <f t="shared" si="110"/>
        <v>33885</v>
      </c>
      <c r="T1181" s="1">
        <v>0.48</v>
      </c>
      <c r="U1181" s="1">
        <f t="shared" si="111"/>
        <v>16264.8</v>
      </c>
      <c r="V1181" s="1">
        <f t="shared" si="112"/>
        <v>17620.2</v>
      </c>
      <c r="W1181" s="4">
        <f t="shared" si="113"/>
        <v>0.52</v>
      </c>
      <c r="X1181" s="1" t="s">
        <v>39</v>
      </c>
      <c r="Y1181" s="1" t="s">
        <v>40</v>
      </c>
      <c r="Z1181" s="1" t="s">
        <v>41</v>
      </c>
      <c r="AA1181" s="2">
        <v>46010</v>
      </c>
      <c r="AB1181" s="1">
        <v>3</v>
      </c>
      <c r="AC1181" s="9" t="s">
        <v>42</v>
      </c>
    </row>
    <row r="1182" spans="1:29">
      <c r="A1182" s="11" t="s">
        <v>1947</v>
      </c>
      <c r="B1182" s="2">
        <v>46009</v>
      </c>
      <c r="C1182" s="1">
        <v>2025</v>
      </c>
      <c r="D1182" s="1" t="s">
        <v>1878</v>
      </c>
      <c r="E1182" s="1" t="s">
        <v>1602</v>
      </c>
      <c r="F1182" s="1" t="s">
        <v>44</v>
      </c>
      <c r="G1182" s="1" t="s">
        <v>1948</v>
      </c>
      <c r="H1182" s="1" t="s">
        <v>33</v>
      </c>
      <c r="I1182" s="1" t="s">
        <v>717</v>
      </c>
      <c r="J1182" s="1" t="s">
        <v>145</v>
      </c>
      <c r="K1182" s="1" t="s">
        <v>130</v>
      </c>
      <c r="L1182" s="1" t="s">
        <v>37</v>
      </c>
      <c r="M1182" s="1" t="s">
        <v>477</v>
      </c>
      <c r="N1182" s="1">
        <v>3</v>
      </c>
      <c r="O1182" s="1">
        <v>2750</v>
      </c>
      <c r="P1182" s="1">
        <f t="shared" si="108"/>
        <v>8250</v>
      </c>
      <c r="Q1182" s="1">
        <v>30</v>
      </c>
      <c r="R1182" s="1">
        <f t="shared" si="109"/>
        <v>2475</v>
      </c>
      <c r="S1182" s="1">
        <f t="shared" si="110"/>
        <v>5775</v>
      </c>
      <c r="T1182" s="1">
        <v>0.47</v>
      </c>
      <c r="U1182" s="1">
        <f t="shared" si="111"/>
        <v>2714.25</v>
      </c>
      <c r="V1182" s="1">
        <f t="shared" si="112"/>
        <v>3060.75</v>
      </c>
      <c r="W1182" s="4">
        <f t="shared" si="113"/>
        <v>0.53</v>
      </c>
      <c r="X1182" s="1" t="s">
        <v>56</v>
      </c>
      <c r="Y1182" s="1" t="s">
        <v>57</v>
      </c>
      <c r="Z1182" s="1" t="s">
        <v>41</v>
      </c>
      <c r="AA1182" s="2">
        <v>46014</v>
      </c>
      <c r="AB1182" s="1">
        <v>3</v>
      </c>
      <c r="AC1182" s="9" t="s">
        <v>42</v>
      </c>
    </row>
    <row r="1183" spans="1:29">
      <c r="A1183" s="11" t="s">
        <v>1949</v>
      </c>
      <c r="B1183" s="2">
        <v>46009</v>
      </c>
      <c r="C1183" s="1">
        <v>2025</v>
      </c>
      <c r="D1183" s="1" t="s">
        <v>1878</v>
      </c>
      <c r="E1183" s="1" t="s">
        <v>1602</v>
      </c>
      <c r="F1183" s="1" t="s">
        <v>44</v>
      </c>
      <c r="G1183" s="1" t="s">
        <v>644</v>
      </c>
      <c r="H1183" s="1" t="s">
        <v>33</v>
      </c>
      <c r="I1183" s="1" t="s">
        <v>258</v>
      </c>
      <c r="J1183" s="1" t="s">
        <v>117</v>
      </c>
      <c r="K1183" s="1" t="s">
        <v>118</v>
      </c>
      <c r="L1183" s="1" t="s">
        <v>179</v>
      </c>
      <c r="M1183" s="1" t="s">
        <v>208</v>
      </c>
      <c r="N1183" s="1">
        <v>1</v>
      </c>
      <c r="O1183" s="1">
        <v>2950</v>
      </c>
      <c r="P1183" s="1">
        <f t="shared" si="108"/>
        <v>2950</v>
      </c>
      <c r="Q1183" s="1">
        <v>15</v>
      </c>
      <c r="R1183" s="1">
        <f t="shared" si="109"/>
        <v>442.5</v>
      </c>
      <c r="S1183" s="1">
        <f t="shared" si="110"/>
        <v>2507.5</v>
      </c>
      <c r="T1183" s="1">
        <v>0.48</v>
      </c>
      <c r="U1183" s="1">
        <f t="shared" si="111"/>
        <v>1203.5999999999999</v>
      </c>
      <c r="V1183" s="1">
        <f t="shared" si="112"/>
        <v>1303.9000000000001</v>
      </c>
      <c r="W1183" s="4">
        <f t="shared" si="113"/>
        <v>0.52</v>
      </c>
      <c r="X1183" s="1" t="s">
        <v>39</v>
      </c>
      <c r="Y1183" s="1" t="s">
        <v>57</v>
      </c>
      <c r="Z1183" s="1" t="s">
        <v>41</v>
      </c>
      <c r="AA1183" s="2">
        <v>46013</v>
      </c>
      <c r="AB1183" s="1">
        <v>5</v>
      </c>
      <c r="AC1183" s="9" t="s">
        <v>42</v>
      </c>
    </row>
    <row r="1184" spans="1:29">
      <c r="A1184" s="11" t="s">
        <v>1950</v>
      </c>
      <c r="B1184" s="2">
        <v>46009</v>
      </c>
      <c r="C1184" s="1">
        <v>2025</v>
      </c>
      <c r="D1184" s="1" t="s">
        <v>1878</v>
      </c>
      <c r="E1184" s="1" t="s">
        <v>1602</v>
      </c>
      <c r="F1184" s="1" t="s">
        <v>44</v>
      </c>
      <c r="G1184" s="1" t="s">
        <v>1312</v>
      </c>
      <c r="H1184" s="1" t="s">
        <v>33</v>
      </c>
      <c r="I1184" s="1" t="s">
        <v>291</v>
      </c>
      <c r="J1184" s="1" t="s">
        <v>228</v>
      </c>
      <c r="K1184" s="1" t="s">
        <v>78</v>
      </c>
      <c r="L1184" s="1" t="s">
        <v>112</v>
      </c>
      <c r="M1184" s="1" t="s">
        <v>252</v>
      </c>
      <c r="N1184" s="1">
        <v>2</v>
      </c>
      <c r="O1184" s="1">
        <v>32300</v>
      </c>
      <c r="P1184" s="1">
        <f t="shared" si="108"/>
        <v>64600</v>
      </c>
      <c r="Q1184" s="1">
        <v>5</v>
      </c>
      <c r="R1184" s="1">
        <f t="shared" si="109"/>
        <v>3230</v>
      </c>
      <c r="S1184" s="1">
        <f t="shared" si="110"/>
        <v>61370</v>
      </c>
      <c r="T1184" s="1">
        <v>0.57999999999999996</v>
      </c>
      <c r="U1184" s="1">
        <f t="shared" si="111"/>
        <v>35594.6</v>
      </c>
      <c r="V1184" s="1">
        <f t="shared" si="112"/>
        <v>25775.4</v>
      </c>
      <c r="W1184" s="4">
        <f t="shared" si="113"/>
        <v>0.42000000000000004</v>
      </c>
      <c r="X1184" s="1" t="s">
        <v>56</v>
      </c>
      <c r="Y1184" s="1" t="s">
        <v>40</v>
      </c>
      <c r="Z1184" s="1" t="s">
        <v>41</v>
      </c>
      <c r="AA1184" s="2">
        <v>46016</v>
      </c>
      <c r="AB1184" s="1">
        <v>5</v>
      </c>
      <c r="AC1184" s="9" t="s">
        <v>42</v>
      </c>
    </row>
    <row r="1185" spans="1:29">
      <c r="A1185" s="11" t="s">
        <v>1951</v>
      </c>
      <c r="B1185" s="2">
        <v>46009</v>
      </c>
      <c r="C1185" s="1">
        <v>2025</v>
      </c>
      <c r="D1185" s="1" t="s">
        <v>1878</v>
      </c>
      <c r="E1185" s="1" t="s">
        <v>1602</v>
      </c>
      <c r="F1185" s="1" t="s">
        <v>44</v>
      </c>
      <c r="G1185" s="1" t="s">
        <v>487</v>
      </c>
      <c r="H1185" s="1" t="s">
        <v>89</v>
      </c>
      <c r="I1185" s="1" t="s">
        <v>264</v>
      </c>
      <c r="J1185" s="1" t="s">
        <v>265</v>
      </c>
      <c r="K1185" s="1" t="s">
        <v>78</v>
      </c>
      <c r="L1185" s="1" t="s">
        <v>85</v>
      </c>
      <c r="M1185" s="1" t="s">
        <v>383</v>
      </c>
      <c r="N1185" s="1">
        <v>2</v>
      </c>
      <c r="O1185" s="1">
        <v>4960</v>
      </c>
      <c r="P1185" s="1">
        <f t="shared" si="108"/>
        <v>9920</v>
      </c>
      <c r="Q1185" s="1">
        <v>0</v>
      </c>
      <c r="R1185" s="1">
        <f t="shared" si="109"/>
        <v>0</v>
      </c>
      <c r="S1185" s="1">
        <f t="shared" si="110"/>
        <v>9920</v>
      </c>
      <c r="T1185" s="1">
        <v>0.5</v>
      </c>
      <c r="U1185" s="1">
        <f t="shared" si="111"/>
        <v>4960</v>
      </c>
      <c r="V1185" s="1">
        <f t="shared" si="112"/>
        <v>4960</v>
      </c>
      <c r="W1185" s="4">
        <f t="shared" si="113"/>
        <v>0.5</v>
      </c>
      <c r="X1185" s="1" t="s">
        <v>50</v>
      </c>
      <c r="Y1185" s="1" t="s">
        <v>57</v>
      </c>
      <c r="Z1185" s="1" t="s">
        <v>66</v>
      </c>
      <c r="AA1185" s="1"/>
      <c r="AB1185" s="1"/>
      <c r="AC1185" s="9" t="s">
        <v>42</v>
      </c>
    </row>
    <row r="1186" spans="1:29">
      <c r="A1186" s="11" t="s">
        <v>1952</v>
      </c>
      <c r="B1186" s="2">
        <v>46009</v>
      </c>
      <c r="C1186" s="1">
        <v>2025</v>
      </c>
      <c r="D1186" s="1" t="s">
        <v>1878</v>
      </c>
      <c r="E1186" s="1" t="s">
        <v>1602</v>
      </c>
      <c r="F1186" s="1" t="s">
        <v>44</v>
      </c>
      <c r="G1186" s="1" t="s">
        <v>1953</v>
      </c>
      <c r="H1186" s="1" t="s">
        <v>89</v>
      </c>
      <c r="I1186" s="1" t="s">
        <v>551</v>
      </c>
      <c r="J1186" s="1" t="s">
        <v>35</v>
      </c>
      <c r="K1186" s="1" t="s">
        <v>36</v>
      </c>
      <c r="L1186" s="1" t="s">
        <v>63</v>
      </c>
      <c r="M1186" s="1" t="s">
        <v>367</v>
      </c>
      <c r="N1186" s="1">
        <v>3</v>
      </c>
      <c r="O1186" s="1">
        <v>1290</v>
      </c>
      <c r="P1186" s="1">
        <f t="shared" si="108"/>
        <v>3870</v>
      </c>
      <c r="Q1186" s="1">
        <v>0</v>
      </c>
      <c r="R1186" s="1">
        <f t="shared" si="109"/>
        <v>0</v>
      </c>
      <c r="S1186" s="1">
        <f t="shared" si="110"/>
        <v>3870</v>
      </c>
      <c r="T1186" s="1">
        <v>0.35</v>
      </c>
      <c r="U1186" s="1">
        <f t="shared" si="111"/>
        <v>1354.5</v>
      </c>
      <c r="V1186" s="1">
        <f t="shared" si="112"/>
        <v>2515.5</v>
      </c>
      <c r="W1186" s="4">
        <f t="shared" si="113"/>
        <v>0.65</v>
      </c>
      <c r="X1186" s="1" t="s">
        <v>104</v>
      </c>
      <c r="Y1186" s="1" t="s">
        <v>72</v>
      </c>
      <c r="Z1186" s="1" t="s">
        <v>41</v>
      </c>
      <c r="AA1186" s="2">
        <v>46010</v>
      </c>
      <c r="AB1186" s="1">
        <v>3</v>
      </c>
      <c r="AC1186" s="9" t="s">
        <v>42</v>
      </c>
    </row>
    <row r="1187" spans="1:29">
      <c r="A1187" s="11" t="s">
        <v>1954</v>
      </c>
      <c r="B1187" s="2">
        <v>46010</v>
      </c>
      <c r="C1187" s="1">
        <v>2025</v>
      </c>
      <c r="D1187" s="1" t="s">
        <v>1878</v>
      </c>
      <c r="E1187" s="1" t="s">
        <v>1602</v>
      </c>
      <c r="F1187" s="1" t="s">
        <v>74</v>
      </c>
      <c r="G1187" s="1" t="s">
        <v>1955</v>
      </c>
      <c r="H1187" s="1" t="s">
        <v>89</v>
      </c>
      <c r="I1187" s="1" t="s">
        <v>509</v>
      </c>
      <c r="J1187" s="1" t="s">
        <v>220</v>
      </c>
      <c r="K1187" s="1" t="s">
        <v>118</v>
      </c>
      <c r="L1187" s="1" t="s">
        <v>63</v>
      </c>
      <c r="M1187" s="1" t="s">
        <v>64</v>
      </c>
      <c r="N1187" s="1">
        <v>2</v>
      </c>
      <c r="O1187" s="1">
        <v>1130</v>
      </c>
      <c r="P1187" s="1">
        <f t="shared" si="108"/>
        <v>2260</v>
      </c>
      <c r="Q1187" s="1">
        <v>5</v>
      </c>
      <c r="R1187" s="1">
        <f t="shared" si="109"/>
        <v>113</v>
      </c>
      <c r="S1187" s="1">
        <f t="shared" si="110"/>
        <v>2147</v>
      </c>
      <c r="T1187" s="1">
        <v>0.35</v>
      </c>
      <c r="U1187" s="1">
        <f t="shared" si="111"/>
        <v>751.44999999999993</v>
      </c>
      <c r="V1187" s="1">
        <f t="shared" si="112"/>
        <v>1395.5500000000002</v>
      </c>
      <c r="W1187" s="4">
        <f t="shared" si="113"/>
        <v>0.65000000000000013</v>
      </c>
      <c r="X1187" s="1" t="s">
        <v>147</v>
      </c>
      <c r="Y1187" s="1" t="s">
        <v>57</v>
      </c>
      <c r="Z1187" s="1" t="s">
        <v>41</v>
      </c>
      <c r="AA1187" s="2">
        <v>46017</v>
      </c>
      <c r="AB1187" s="1">
        <v>3</v>
      </c>
      <c r="AC1187" s="9" t="s">
        <v>42</v>
      </c>
    </row>
    <row r="1188" spans="1:29">
      <c r="A1188" s="11" t="s">
        <v>1956</v>
      </c>
      <c r="B1188" s="2">
        <v>46010</v>
      </c>
      <c r="C1188" s="1">
        <v>2025</v>
      </c>
      <c r="D1188" s="1" t="s">
        <v>1878</v>
      </c>
      <c r="E1188" s="1" t="s">
        <v>1602</v>
      </c>
      <c r="F1188" s="1" t="s">
        <v>74</v>
      </c>
      <c r="G1188" s="1" t="s">
        <v>1957</v>
      </c>
      <c r="H1188" s="1" t="s">
        <v>33</v>
      </c>
      <c r="I1188" s="1" t="s">
        <v>116</v>
      </c>
      <c r="J1188" s="1" t="s">
        <v>117</v>
      </c>
      <c r="K1188" s="1" t="s">
        <v>118</v>
      </c>
      <c r="L1188" s="1" t="s">
        <v>63</v>
      </c>
      <c r="M1188" s="1" t="s">
        <v>160</v>
      </c>
      <c r="N1188" s="1">
        <v>5</v>
      </c>
      <c r="O1188" s="1">
        <v>900</v>
      </c>
      <c r="P1188" s="1">
        <f t="shared" si="108"/>
        <v>4500</v>
      </c>
      <c r="Q1188" s="1">
        <v>10</v>
      </c>
      <c r="R1188" s="1">
        <f t="shared" si="109"/>
        <v>450</v>
      </c>
      <c r="S1188" s="1">
        <f t="shared" si="110"/>
        <v>4050</v>
      </c>
      <c r="T1188" s="1">
        <v>0.35</v>
      </c>
      <c r="U1188" s="1">
        <f t="shared" si="111"/>
        <v>1417.5</v>
      </c>
      <c r="V1188" s="1">
        <f t="shared" si="112"/>
        <v>2632.5</v>
      </c>
      <c r="W1188" s="4">
        <f t="shared" si="113"/>
        <v>0.65</v>
      </c>
      <c r="X1188" s="1" t="s">
        <v>50</v>
      </c>
      <c r="Y1188" s="1" t="s">
        <v>81</v>
      </c>
      <c r="Z1188" s="1" t="s">
        <v>51</v>
      </c>
      <c r="AA1188" s="2">
        <v>46017</v>
      </c>
      <c r="AB1188" s="1"/>
      <c r="AC1188" s="9" t="s">
        <v>42</v>
      </c>
    </row>
    <row r="1189" spans="1:29">
      <c r="A1189" s="11" t="s">
        <v>1958</v>
      </c>
      <c r="B1189" s="2">
        <v>46011</v>
      </c>
      <c r="C1189" s="1">
        <v>2025</v>
      </c>
      <c r="D1189" s="1" t="s">
        <v>1878</v>
      </c>
      <c r="E1189" s="1" t="s">
        <v>1602</v>
      </c>
      <c r="F1189" s="1" t="s">
        <v>99</v>
      </c>
      <c r="G1189" s="1" t="s">
        <v>271</v>
      </c>
      <c r="H1189" s="1" t="s">
        <v>33</v>
      </c>
      <c r="I1189" s="1" t="s">
        <v>76</v>
      </c>
      <c r="J1189" s="1" t="s">
        <v>77</v>
      </c>
      <c r="K1189" s="1" t="s">
        <v>78</v>
      </c>
      <c r="L1189" s="1" t="s">
        <v>79</v>
      </c>
      <c r="M1189" s="1" t="s">
        <v>80</v>
      </c>
      <c r="N1189" s="1">
        <v>5</v>
      </c>
      <c r="O1189" s="1">
        <v>3820</v>
      </c>
      <c r="P1189" s="1">
        <f t="shared" si="108"/>
        <v>19100</v>
      </c>
      <c r="Q1189" s="1">
        <v>25</v>
      </c>
      <c r="R1189" s="1">
        <f t="shared" si="109"/>
        <v>4775</v>
      </c>
      <c r="S1189" s="1">
        <f t="shared" si="110"/>
        <v>14325</v>
      </c>
      <c r="T1189" s="1">
        <v>0.45</v>
      </c>
      <c r="U1189" s="1">
        <f t="shared" si="111"/>
        <v>6446.25</v>
      </c>
      <c r="V1189" s="1">
        <f t="shared" si="112"/>
        <v>7878.75</v>
      </c>
      <c r="W1189" s="4">
        <f t="shared" si="113"/>
        <v>0.55000000000000004</v>
      </c>
      <c r="X1189" s="1" t="s">
        <v>50</v>
      </c>
      <c r="Y1189" s="1" t="s">
        <v>40</v>
      </c>
      <c r="Z1189" s="1" t="s">
        <v>51</v>
      </c>
      <c r="AA1189" s="2">
        <v>46013</v>
      </c>
      <c r="AB1189" s="1"/>
      <c r="AC1189" s="9" t="s">
        <v>42</v>
      </c>
    </row>
    <row r="1190" spans="1:29">
      <c r="A1190" s="11" t="s">
        <v>1959</v>
      </c>
      <c r="B1190" s="2">
        <v>46011</v>
      </c>
      <c r="C1190" s="1">
        <v>2025</v>
      </c>
      <c r="D1190" s="1" t="s">
        <v>1878</v>
      </c>
      <c r="E1190" s="1" t="s">
        <v>1602</v>
      </c>
      <c r="F1190" s="1" t="s">
        <v>99</v>
      </c>
      <c r="G1190" s="1" t="s">
        <v>520</v>
      </c>
      <c r="H1190" s="1" t="s">
        <v>89</v>
      </c>
      <c r="I1190" s="1" t="s">
        <v>219</v>
      </c>
      <c r="J1190" s="1" t="s">
        <v>220</v>
      </c>
      <c r="K1190" s="1" t="s">
        <v>118</v>
      </c>
      <c r="L1190" s="1" t="s">
        <v>79</v>
      </c>
      <c r="M1190" s="1" t="s">
        <v>388</v>
      </c>
      <c r="N1190" s="1">
        <v>5</v>
      </c>
      <c r="O1190" s="1">
        <v>1190</v>
      </c>
      <c r="P1190" s="1">
        <f t="shared" si="108"/>
        <v>5950</v>
      </c>
      <c r="Q1190" s="1">
        <v>25</v>
      </c>
      <c r="R1190" s="1">
        <f t="shared" si="109"/>
        <v>1487.5</v>
      </c>
      <c r="S1190" s="1">
        <f t="shared" si="110"/>
        <v>4462.5</v>
      </c>
      <c r="T1190" s="1">
        <v>0.45</v>
      </c>
      <c r="U1190" s="1">
        <f t="shared" si="111"/>
        <v>2008.125</v>
      </c>
      <c r="V1190" s="1">
        <f t="shared" si="112"/>
        <v>2454.375</v>
      </c>
      <c r="W1190" s="4">
        <f t="shared" si="113"/>
        <v>0.55000000000000004</v>
      </c>
      <c r="X1190" s="1" t="s">
        <v>65</v>
      </c>
      <c r="Y1190" s="1" t="s">
        <v>57</v>
      </c>
      <c r="Z1190" s="1" t="s">
        <v>41</v>
      </c>
      <c r="AA1190" s="2">
        <v>46017</v>
      </c>
      <c r="AB1190" s="1">
        <v>4</v>
      </c>
      <c r="AC1190" s="9" t="s">
        <v>42</v>
      </c>
    </row>
    <row r="1191" spans="1:29">
      <c r="A1191" s="11" t="s">
        <v>1960</v>
      </c>
      <c r="B1191" s="2">
        <v>46012</v>
      </c>
      <c r="C1191" s="1">
        <v>2025</v>
      </c>
      <c r="D1191" s="1" t="s">
        <v>1878</v>
      </c>
      <c r="E1191" s="1" t="s">
        <v>1602</v>
      </c>
      <c r="F1191" s="1" t="s">
        <v>126</v>
      </c>
      <c r="G1191" s="1" t="s">
        <v>330</v>
      </c>
      <c r="H1191" s="1" t="s">
        <v>33</v>
      </c>
      <c r="I1191" s="1" t="s">
        <v>144</v>
      </c>
      <c r="J1191" s="1" t="s">
        <v>145</v>
      </c>
      <c r="K1191" s="1" t="s">
        <v>130</v>
      </c>
      <c r="L1191" s="1" t="s">
        <v>112</v>
      </c>
      <c r="M1191" s="1" t="s">
        <v>252</v>
      </c>
      <c r="N1191" s="1">
        <v>1</v>
      </c>
      <c r="O1191" s="1">
        <v>18890</v>
      </c>
      <c r="P1191" s="1">
        <f t="shared" si="108"/>
        <v>18890</v>
      </c>
      <c r="Q1191" s="1">
        <v>20</v>
      </c>
      <c r="R1191" s="1">
        <f t="shared" si="109"/>
        <v>3778</v>
      </c>
      <c r="S1191" s="1">
        <f t="shared" si="110"/>
        <v>15112</v>
      </c>
      <c r="T1191" s="1">
        <v>0.57999999999999996</v>
      </c>
      <c r="U1191" s="1">
        <f t="shared" si="111"/>
        <v>8764.9599999999991</v>
      </c>
      <c r="V1191" s="1">
        <f t="shared" si="112"/>
        <v>6347.0400000000009</v>
      </c>
      <c r="W1191" s="4">
        <f t="shared" si="113"/>
        <v>0.42000000000000004</v>
      </c>
      <c r="X1191" s="1" t="s">
        <v>147</v>
      </c>
      <c r="Y1191" s="1" t="s">
        <v>57</v>
      </c>
      <c r="Z1191" s="1" t="s">
        <v>22</v>
      </c>
      <c r="AA1191" s="1"/>
      <c r="AB1191" s="1"/>
      <c r="AC1191" s="9" t="s">
        <v>93</v>
      </c>
    </row>
    <row r="1192" spans="1:29">
      <c r="A1192" s="11" t="s">
        <v>1961</v>
      </c>
      <c r="B1192" s="2">
        <v>46013</v>
      </c>
      <c r="C1192" s="1">
        <v>2025</v>
      </c>
      <c r="D1192" s="1" t="s">
        <v>1878</v>
      </c>
      <c r="E1192" s="1" t="s">
        <v>1602</v>
      </c>
      <c r="F1192" s="1" t="s">
        <v>142</v>
      </c>
      <c r="G1192" s="1" t="s">
        <v>1962</v>
      </c>
      <c r="H1192" s="1" t="s">
        <v>89</v>
      </c>
      <c r="I1192" s="1" t="s">
        <v>717</v>
      </c>
      <c r="J1192" s="1" t="s">
        <v>145</v>
      </c>
      <c r="K1192" s="1" t="s">
        <v>130</v>
      </c>
      <c r="L1192" s="1" t="s">
        <v>63</v>
      </c>
      <c r="M1192" s="1" t="s">
        <v>109</v>
      </c>
      <c r="N1192" s="1">
        <v>1</v>
      </c>
      <c r="O1192" s="1">
        <v>540</v>
      </c>
      <c r="P1192" s="1">
        <f t="shared" si="108"/>
        <v>540</v>
      </c>
      <c r="Q1192" s="1">
        <v>10</v>
      </c>
      <c r="R1192" s="1">
        <f t="shared" si="109"/>
        <v>54</v>
      </c>
      <c r="S1192" s="1">
        <f t="shared" si="110"/>
        <v>486</v>
      </c>
      <c r="T1192" s="1">
        <v>0.35</v>
      </c>
      <c r="U1192" s="1">
        <f t="shared" si="111"/>
        <v>170.1</v>
      </c>
      <c r="V1192" s="1">
        <f t="shared" si="112"/>
        <v>315.89999999999998</v>
      </c>
      <c r="W1192" s="4">
        <f t="shared" si="113"/>
        <v>0.64999999999999991</v>
      </c>
      <c r="X1192" s="1" t="s">
        <v>65</v>
      </c>
      <c r="Y1192" s="1" t="s">
        <v>72</v>
      </c>
      <c r="Z1192" s="1" t="s">
        <v>41</v>
      </c>
      <c r="AA1192" s="2">
        <v>46016</v>
      </c>
      <c r="AB1192" s="1">
        <v>4</v>
      </c>
      <c r="AC1192" s="9" t="s">
        <v>42</v>
      </c>
    </row>
    <row r="1193" spans="1:29">
      <c r="A1193" s="11" t="s">
        <v>1963</v>
      </c>
      <c r="B1193" s="2">
        <v>46013</v>
      </c>
      <c r="C1193" s="1">
        <v>2025</v>
      </c>
      <c r="D1193" s="1" t="s">
        <v>1878</v>
      </c>
      <c r="E1193" s="1" t="s">
        <v>1602</v>
      </c>
      <c r="F1193" s="1" t="s">
        <v>142</v>
      </c>
      <c r="G1193" s="1" t="s">
        <v>759</v>
      </c>
      <c r="H1193" s="1" t="s">
        <v>89</v>
      </c>
      <c r="I1193" s="1" t="s">
        <v>69</v>
      </c>
      <c r="J1193" s="1" t="s">
        <v>70</v>
      </c>
      <c r="K1193" s="1" t="s">
        <v>62</v>
      </c>
      <c r="L1193" s="1" t="s">
        <v>96</v>
      </c>
      <c r="M1193" s="1" t="s">
        <v>97</v>
      </c>
      <c r="N1193" s="1">
        <v>2</v>
      </c>
      <c r="O1193" s="1">
        <v>510</v>
      </c>
      <c r="P1193" s="1">
        <f t="shared" si="108"/>
        <v>1020</v>
      </c>
      <c r="Q1193" s="1">
        <v>10</v>
      </c>
      <c r="R1193" s="1">
        <f t="shared" si="109"/>
        <v>102</v>
      </c>
      <c r="S1193" s="1">
        <f t="shared" si="110"/>
        <v>918</v>
      </c>
      <c r="T1193" s="1">
        <v>0.62</v>
      </c>
      <c r="U1193" s="1">
        <f t="shared" si="111"/>
        <v>569.16</v>
      </c>
      <c r="V1193" s="1">
        <f t="shared" si="112"/>
        <v>348.84000000000003</v>
      </c>
      <c r="W1193" s="4">
        <f t="shared" si="113"/>
        <v>0.38000000000000006</v>
      </c>
      <c r="X1193" s="1" t="s">
        <v>39</v>
      </c>
      <c r="Y1193" s="1" t="s">
        <v>81</v>
      </c>
      <c r="Z1193" s="1" t="s">
        <v>41</v>
      </c>
      <c r="AA1193" s="2">
        <v>46017</v>
      </c>
      <c r="AB1193" s="1">
        <v>3</v>
      </c>
      <c r="AC1193" s="9" t="s">
        <v>42</v>
      </c>
    </row>
    <row r="1194" spans="1:29">
      <c r="A1194" s="11" t="s">
        <v>1964</v>
      </c>
      <c r="B1194" s="2">
        <v>46014</v>
      </c>
      <c r="C1194" s="1">
        <v>2025</v>
      </c>
      <c r="D1194" s="1" t="s">
        <v>1878</v>
      </c>
      <c r="E1194" s="1" t="s">
        <v>1602</v>
      </c>
      <c r="F1194" s="1" t="s">
        <v>167</v>
      </c>
      <c r="G1194" s="1" t="s">
        <v>246</v>
      </c>
      <c r="H1194" s="1" t="s">
        <v>33</v>
      </c>
      <c r="I1194" s="1" t="s">
        <v>116</v>
      </c>
      <c r="J1194" s="1" t="s">
        <v>117</v>
      </c>
      <c r="K1194" s="1" t="s">
        <v>118</v>
      </c>
      <c r="L1194" s="1" t="s">
        <v>85</v>
      </c>
      <c r="M1194" s="1" t="s">
        <v>274</v>
      </c>
      <c r="N1194" s="1">
        <v>2</v>
      </c>
      <c r="O1194" s="1">
        <v>2740</v>
      </c>
      <c r="P1194" s="1">
        <f t="shared" si="108"/>
        <v>5480</v>
      </c>
      <c r="Q1194" s="1">
        <v>0</v>
      </c>
      <c r="R1194" s="1">
        <f t="shared" si="109"/>
        <v>0</v>
      </c>
      <c r="S1194" s="1">
        <f t="shared" si="110"/>
        <v>5480</v>
      </c>
      <c r="T1194" s="1">
        <v>0.5</v>
      </c>
      <c r="U1194" s="1">
        <f t="shared" si="111"/>
        <v>2740</v>
      </c>
      <c r="V1194" s="1">
        <f t="shared" si="112"/>
        <v>2740</v>
      </c>
      <c r="W1194" s="4">
        <f t="shared" si="113"/>
        <v>0.5</v>
      </c>
      <c r="X1194" s="1" t="s">
        <v>56</v>
      </c>
      <c r="Y1194" s="1" t="s">
        <v>81</v>
      </c>
      <c r="Z1194" s="1" t="s">
        <v>41</v>
      </c>
      <c r="AA1194" s="2">
        <v>46018</v>
      </c>
      <c r="AB1194" s="1">
        <v>5</v>
      </c>
      <c r="AC1194" s="9" t="s">
        <v>42</v>
      </c>
    </row>
    <row r="1195" spans="1:29">
      <c r="A1195" s="11" t="s">
        <v>1965</v>
      </c>
      <c r="B1195" s="2">
        <v>46014</v>
      </c>
      <c r="C1195" s="1">
        <v>2025</v>
      </c>
      <c r="D1195" s="1" t="s">
        <v>1878</v>
      </c>
      <c r="E1195" s="1" t="s">
        <v>1602</v>
      </c>
      <c r="F1195" s="1" t="s">
        <v>167</v>
      </c>
      <c r="G1195" s="1" t="s">
        <v>1036</v>
      </c>
      <c r="H1195" s="1" t="s">
        <v>33</v>
      </c>
      <c r="I1195" s="1" t="s">
        <v>291</v>
      </c>
      <c r="J1195" s="1" t="s">
        <v>228</v>
      </c>
      <c r="K1195" s="1" t="s">
        <v>78</v>
      </c>
      <c r="L1195" s="1" t="s">
        <v>179</v>
      </c>
      <c r="M1195" s="1" t="s">
        <v>406</v>
      </c>
      <c r="N1195" s="1">
        <v>1</v>
      </c>
      <c r="O1195" s="1">
        <v>1550</v>
      </c>
      <c r="P1195" s="1">
        <f t="shared" si="108"/>
        <v>1550</v>
      </c>
      <c r="Q1195" s="1">
        <v>30</v>
      </c>
      <c r="R1195" s="1">
        <f t="shared" si="109"/>
        <v>465</v>
      </c>
      <c r="S1195" s="1">
        <f t="shared" si="110"/>
        <v>1085</v>
      </c>
      <c r="T1195" s="1">
        <v>0.48</v>
      </c>
      <c r="U1195" s="1">
        <f t="shared" si="111"/>
        <v>520.79999999999995</v>
      </c>
      <c r="V1195" s="1">
        <f t="shared" si="112"/>
        <v>564.20000000000005</v>
      </c>
      <c r="W1195" s="4">
        <f t="shared" si="113"/>
        <v>0.52</v>
      </c>
      <c r="X1195" s="1" t="s">
        <v>39</v>
      </c>
      <c r="Y1195" s="1" t="s">
        <v>72</v>
      </c>
      <c r="Z1195" s="1" t="s">
        <v>66</v>
      </c>
      <c r="AA1195" s="1"/>
      <c r="AB1195" s="1"/>
      <c r="AC1195" s="9" t="s">
        <v>42</v>
      </c>
    </row>
    <row r="1196" spans="1:29">
      <c r="A1196" s="11" t="s">
        <v>1966</v>
      </c>
      <c r="B1196" s="2">
        <v>46014</v>
      </c>
      <c r="C1196" s="1">
        <v>2025</v>
      </c>
      <c r="D1196" s="1" t="s">
        <v>1878</v>
      </c>
      <c r="E1196" s="1" t="s">
        <v>1602</v>
      </c>
      <c r="F1196" s="1" t="s">
        <v>167</v>
      </c>
      <c r="G1196" s="1" t="s">
        <v>143</v>
      </c>
      <c r="H1196" s="1" t="s">
        <v>33</v>
      </c>
      <c r="I1196" s="1" t="s">
        <v>144</v>
      </c>
      <c r="J1196" s="1" t="s">
        <v>145</v>
      </c>
      <c r="K1196" s="1" t="s">
        <v>130</v>
      </c>
      <c r="L1196" s="1" t="s">
        <v>112</v>
      </c>
      <c r="M1196" s="1" t="s">
        <v>859</v>
      </c>
      <c r="N1196" s="1">
        <v>1</v>
      </c>
      <c r="O1196" s="1">
        <v>69530</v>
      </c>
      <c r="P1196" s="1">
        <f t="shared" si="108"/>
        <v>69530</v>
      </c>
      <c r="Q1196" s="1">
        <v>15</v>
      </c>
      <c r="R1196" s="1">
        <f t="shared" si="109"/>
        <v>10429.5</v>
      </c>
      <c r="S1196" s="1">
        <f t="shared" si="110"/>
        <v>59100.5</v>
      </c>
      <c r="T1196" s="1">
        <v>0.57999999999999996</v>
      </c>
      <c r="U1196" s="1">
        <f t="shared" si="111"/>
        <v>34278.29</v>
      </c>
      <c r="V1196" s="1">
        <f t="shared" si="112"/>
        <v>24822.21</v>
      </c>
      <c r="W1196" s="4">
        <f t="shared" si="113"/>
        <v>0.42</v>
      </c>
      <c r="X1196" s="1" t="s">
        <v>65</v>
      </c>
      <c r="Y1196" s="1" t="s">
        <v>81</v>
      </c>
      <c r="Z1196" s="1" t="s">
        <v>41</v>
      </c>
      <c r="AA1196" s="2">
        <v>46018</v>
      </c>
      <c r="AB1196" s="1">
        <v>3</v>
      </c>
      <c r="AC1196" s="9" t="s">
        <v>42</v>
      </c>
    </row>
    <row r="1197" spans="1:29">
      <c r="A1197" s="11" t="s">
        <v>1967</v>
      </c>
      <c r="B1197" s="2">
        <v>46014</v>
      </c>
      <c r="C1197" s="1">
        <v>2025</v>
      </c>
      <c r="D1197" s="1" t="s">
        <v>1878</v>
      </c>
      <c r="E1197" s="1" t="s">
        <v>1602</v>
      </c>
      <c r="F1197" s="1" t="s">
        <v>167</v>
      </c>
      <c r="G1197" s="1" t="s">
        <v>778</v>
      </c>
      <c r="H1197" s="1" t="s">
        <v>33</v>
      </c>
      <c r="I1197" s="1" t="s">
        <v>551</v>
      </c>
      <c r="J1197" s="1" t="s">
        <v>155</v>
      </c>
      <c r="K1197" s="1" t="s">
        <v>48</v>
      </c>
      <c r="L1197" s="1" t="s">
        <v>112</v>
      </c>
      <c r="M1197" s="1" t="s">
        <v>859</v>
      </c>
      <c r="N1197" s="1">
        <v>4</v>
      </c>
      <c r="O1197" s="1">
        <v>51500</v>
      </c>
      <c r="P1197" s="1">
        <f t="shared" si="108"/>
        <v>206000</v>
      </c>
      <c r="Q1197" s="1">
        <v>5</v>
      </c>
      <c r="R1197" s="1">
        <f t="shared" si="109"/>
        <v>10300</v>
      </c>
      <c r="S1197" s="1">
        <f t="shared" si="110"/>
        <v>195700</v>
      </c>
      <c r="T1197" s="1">
        <v>0.57999999999999996</v>
      </c>
      <c r="U1197" s="1">
        <f t="shared" si="111"/>
        <v>113505.99999999999</v>
      </c>
      <c r="V1197" s="1">
        <f t="shared" si="112"/>
        <v>82194.000000000015</v>
      </c>
      <c r="W1197" s="4">
        <f t="shared" si="113"/>
        <v>0.4200000000000001</v>
      </c>
      <c r="X1197" s="1" t="s">
        <v>92</v>
      </c>
      <c r="Y1197" s="1" t="s">
        <v>40</v>
      </c>
      <c r="Z1197" s="1" t="s">
        <v>41</v>
      </c>
      <c r="AA1197" s="2">
        <v>46018</v>
      </c>
      <c r="AB1197" s="1">
        <v>3</v>
      </c>
      <c r="AC1197" s="9" t="s">
        <v>42</v>
      </c>
    </row>
    <row r="1198" spans="1:29">
      <c r="A1198" s="11" t="s">
        <v>1968</v>
      </c>
      <c r="B1198" s="2">
        <v>46014</v>
      </c>
      <c r="C1198" s="1">
        <v>2025</v>
      </c>
      <c r="D1198" s="1" t="s">
        <v>1878</v>
      </c>
      <c r="E1198" s="1" t="s">
        <v>1602</v>
      </c>
      <c r="F1198" s="1" t="s">
        <v>167</v>
      </c>
      <c r="G1198" s="1" t="s">
        <v>1969</v>
      </c>
      <c r="H1198" s="1" t="s">
        <v>33</v>
      </c>
      <c r="I1198" s="1" t="s">
        <v>326</v>
      </c>
      <c r="J1198" s="1" t="s">
        <v>205</v>
      </c>
      <c r="K1198" s="1" t="s">
        <v>78</v>
      </c>
      <c r="L1198" s="1" t="s">
        <v>179</v>
      </c>
      <c r="M1198" s="1" t="s">
        <v>356</v>
      </c>
      <c r="N1198" s="1">
        <v>3</v>
      </c>
      <c r="O1198" s="1">
        <v>2550</v>
      </c>
      <c r="P1198" s="1">
        <f t="shared" si="108"/>
        <v>7650</v>
      </c>
      <c r="Q1198" s="1">
        <v>10</v>
      </c>
      <c r="R1198" s="1">
        <f t="shared" si="109"/>
        <v>765</v>
      </c>
      <c r="S1198" s="1">
        <f t="shared" si="110"/>
        <v>6885</v>
      </c>
      <c r="T1198" s="1">
        <v>0.48</v>
      </c>
      <c r="U1198" s="1">
        <f t="shared" si="111"/>
        <v>3304.7999999999997</v>
      </c>
      <c r="V1198" s="1">
        <f t="shared" si="112"/>
        <v>3580.2000000000003</v>
      </c>
      <c r="W1198" s="4">
        <f t="shared" si="113"/>
        <v>0.52</v>
      </c>
      <c r="X1198" s="1" t="s">
        <v>39</v>
      </c>
      <c r="Y1198" s="1" t="s">
        <v>40</v>
      </c>
      <c r="Z1198" s="1" t="s">
        <v>41</v>
      </c>
      <c r="AA1198" s="2">
        <v>46020</v>
      </c>
      <c r="AB1198" s="1">
        <v>3</v>
      </c>
      <c r="AC1198" s="9" t="s">
        <v>42</v>
      </c>
    </row>
    <row r="1199" spans="1:29">
      <c r="A1199" s="11" t="s">
        <v>1970</v>
      </c>
      <c r="B1199" s="2">
        <v>46015</v>
      </c>
      <c r="C1199" s="1">
        <v>2025</v>
      </c>
      <c r="D1199" s="1" t="s">
        <v>1878</v>
      </c>
      <c r="E1199" s="1" t="s">
        <v>1602</v>
      </c>
      <c r="F1199" s="1" t="s">
        <v>31</v>
      </c>
      <c r="G1199" s="1" t="s">
        <v>1559</v>
      </c>
      <c r="H1199" s="1" t="s">
        <v>89</v>
      </c>
      <c r="I1199" s="1" t="s">
        <v>509</v>
      </c>
      <c r="J1199" s="1" t="s">
        <v>220</v>
      </c>
      <c r="K1199" s="1" t="s">
        <v>118</v>
      </c>
      <c r="L1199" s="1" t="s">
        <v>150</v>
      </c>
      <c r="M1199" s="1" t="s">
        <v>386</v>
      </c>
      <c r="N1199" s="1">
        <v>1</v>
      </c>
      <c r="O1199" s="1">
        <v>11530</v>
      </c>
      <c r="P1199" s="1">
        <f t="shared" si="108"/>
        <v>11530</v>
      </c>
      <c r="Q1199" s="1">
        <v>0</v>
      </c>
      <c r="R1199" s="1">
        <f t="shared" si="109"/>
        <v>0</v>
      </c>
      <c r="S1199" s="1">
        <f t="shared" si="110"/>
        <v>11530</v>
      </c>
      <c r="T1199" s="1">
        <v>0.52</v>
      </c>
      <c r="U1199" s="1">
        <f t="shared" si="111"/>
        <v>5995.6</v>
      </c>
      <c r="V1199" s="1">
        <f t="shared" si="112"/>
        <v>5534.4</v>
      </c>
      <c r="W1199" s="4">
        <f t="shared" si="113"/>
        <v>0.48</v>
      </c>
      <c r="X1199" s="1" t="s">
        <v>147</v>
      </c>
      <c r="Y1199" s="1" t="s">
        <v>57</v>
      </c>
      <c r="Z1199" s="1" t="s">
        <v>51</v>
      </c>
      <c r="AA1199" s="2">
        <v>46019</v>
      </c>
      <c r="AB1199" s="1"/>
      <c r="AC1199" s="9" t="s">
        <v>42</v>
      </c>
    </row>
    <row r="1200" spans="1:29">
      <c r="A1200" s="11" t="s">
        <v>1971</v>
      </c>
      <c r="B1200" s="2">
        <v>46015</v>
      </c>
      <c r="C1200" s="1">
        <v>2025</v>
      </c>
      <c r="D1200" s="1" t="s">
        <v>1878</v>
      </c>
      <c r="E1200" s="1" t="s">
        <v>1602</v>
      </c>
      <c r="F1200" s="1" t="s">
        <v>31</v>
      </c>
      <c r="G1200" s="1" t="s">
        <v>825</v>
      </c>
      <c r="H1200" s="1" t="s">
        <v>33</v>
      </c>
      <c r="I1200" s="1" t="s">
        <v>509</v>
      </c>
      <c r="J1200" s="1" t="s">
        <v>220</v>
      </c>
      <c r="K1200" s="1" t="s">
        <v>118</v>
      </c>
      <c r="L1200" s="1" t="s">
        <v>37</v>
      </c>
      <c r="M1200" s="1" t="s">
        <v>91</v>
      </c>
      <c r="N1200" s="1">
        <v>3</v>
      </c>
      <c r="O1200" s="1">
        <v>1620</v>
      </c>
      <c r="P1200" s="1">
        <f t="shared" si="108"/>
        <v>4860</v>
      </c>
      <c r="Q1200" s="1">
        <v>5</v>
      </c>
      <c r="R1200" s="1">
        <f t="shared" si="109"/>
        <v>243</v>
      </c>
      <c r="S1200" s="1">
        <f t="shared" si="110"/>
        <v>4617</v>
      </c>
      <c r="T1200" s="1">
        <v>0.47</v>
      </c>
      <c r="U1200" s="1">
        <f t="shared" si="111"/>
        <v>2169.9899999999998</v>
      </c>
      <c r="V1200" s="1">
        <f t="shared" si="112"/>
        <v>2447.0100000000002</v>
      </c>
      <c r="W1200" s="4">
        <f t="shared" si="113"/>
        <v>0.53</v>
      </c>
      <c r="X1200" s="1" t="s">
        <v>104</v>
      </c>
      <c r="Y1200" s="1" t="s">
        <v>72</v>
      </c>
      <c r="Z1200" s="1" t="s">
        <v>22</v>
      </c>
      <c r="AA1200" s="1"/>
      <c r="AB1200" s="1"/>
      <c r="AC1200" s="9" t="s">
        <v>93</v>
      </c>
    </row>
    <row r="1201" spans="1:29">
      <c r="A1201" s="11" t="s">
        <v>1972</v>
      </c>
      <c r="B1201" s="2">
        <v>46015</v>
      </c>
      <c r="C1201" s="1">
        <v>2025</v>
      </c>
      <c r="D1201" s="1" t="s">
        <v>1878</v>
      </c>
      <c r="E1201" s="1" t="s">
        <v>1602</v>
      </c>
      <c r="F1201" s="1" t="s">
        <v>31</v>
      </c>
      <c r="G1201" s="1" t="s">
        <v>1705</v>
      </c>
      <c r="H1201" s="1" t="s">
        <v>33</v>
      </c>
      <c r="I1201" s="1" t="s">
        <v>575</v>
      </c>
      <c r="J1201" s="1" t="s">
        <v>316</v>
      </c>
      <c r="K1201" s="1" t="s">
        <v>62</v>
      </c>
      <c r="L1201" s="1" t="s">
        <v>179</v>
      </c>
      <c r="M1201" s="1" t="s">
        <v>180</v>
      </c>
      <c r="N1201" s="1">
        <v>5</v>
      </c>
      <c r="O1201" s="1">
        <v>7340</v>
      </c>
      <c r="P1201" s="1">
        <f t="shared" si="108"/>
        <v>36700</v>
      </c>
      <c r="Q1201" s="1">
        <v>0</v>
      </c>
      <c r="R1201" s="1">
        <f t="shared" si="109"/>
        <v>0</v>
      </c>
      <c r="S1201" s="1">
        <f t="shared" si="110"/>
        <v>36700</v>
      </c>
      <c r="T1201" s="1">
        <v>0.48</v>
      </c>
      <c r="U1201" s="1">
        <f t="shared" si="111"/>
        <v>17616</v>
      </c>
      <c r="V1201" s="1">
        <f t="shared" si="112"/>
        <v>19084</v>
      </c>
      <c r="W1201" s="4">
        <f t="shared" si="113"/>
        <v>0.52</v>
      </c>
      <c r="X1201" s="1" t="s">
        <v>92</v>
      </c>
      <c r="Y1201" s="1" t="s">
        <v>81</v>
      </c>
      <c r="Z1201" s="1" t="s">
        <v>51</v>
      </c>
      <c r="AA1201" s="2">
        <v>46016</v>
      </c>
      <c r="AB1201" s="1"/>
      <c r="AC1201" s="9" t="s">
        <v>42</v>
      </c>
    </row>
    <row r="1202" spans="1:29">
      <c r="A1202" s="11" t="s">
        <v>1973</v>
      </c>
      <c r="B1202" s="2">
        <v>46015</v>
      </c>
      <c r="C1202" s="1">
        <v>2025</v>
      </c>
      <c r="D1202" s="1" t="s">
        <v>1878</v>
      </c>
      <c r="E1202" s="1" t="s">
        <v>1602</v>
      </c>
      <c r="F1202" s="1" t="s">
        <v>31</v>
      </c>
      <c r="G1202" s="1" t="s">
        <v>778</v>
      </c>
      <c r="H1202" s="1" t="s">
        <v>33</v>
      </c>
      <c r="I1202" s="1" t="s">
        <v>551</v>
      </c>
      <c r="J1202" s="1" t="s">
        <v>155</v>
      </c>
      <c r="K1202" s="1" t="s">
        <v>48</v>
      </c>
      <c r="L1202" s="1" t="s">
        <v>85</v>
      </c>
      <c r="M1202" s="1" t="s">
        <v>156</v>
      </c>
      <c r="N1202" s="1">
        <v>4</v>
      </c>
      <c r="O1202" s="1">
        <v>1680</v>
      </c>
      <c r="P1202" s="1">
        <f t="shared" si="108"/>
        <v>6720</v>
      </c>
      <c r="Q1202" s="1">
        <v>0</v>
      </c>
      <c r="R1202" s="1">
        <f t="shared" si="109"/>
        <v>0</v>
      </c>
      <c r="S1202" s="1">
        <f t="shared" si="110"/>
        <v>6720</v>
      </c>
      <c r="T1202" s="1">
        <v>0.5</v>
      </c>
      <c r="U1202" s="1">
        <f t="shared" si="111"/>
        <v>3360</v>
      </c>
      <c r="V1202" s="1">
        <f t="shared" si="112"/>
        <v>3360</v>
      </c>
      <c r="W1202" s="4">
        <f t="shared" si="113"/>
        <v>0.5</v>
      </c>
      <c r="X1202" s="1" t="s">
        <v>65</v>
      </c>
      <c r="Y1202" s="1" t="s">
        <v>72</v>
      </c>
      <c r="Z1202" s="1" t="s">
        <v>41</v>
      </c>
      <c r="AA1202" s="2">
        <v>46016</v>
      </c>
      <c r="AB1202" s="1">
        <v>5</v>
      </c>
      <c r="AC1202" s="9" t="s">
        <v>42</v>
      </c>
    </row>
    <row r="1203" spans="1:29">
      <c r="A1203" s="11" t="s">
        <v>1974</v>
      </c>
      <c r="B1203" s="2">
        <v>46015</v>
      </c>
      <c r="C1203" s="1">
        <v>2025</v>
      </c>
      <c r="D1203" s="1" t="s">
        <v>1878</v>
      </c>
      <c r="E1203" s="1" t="s">
        <v>1602</v>
      </c>
      <c r="F1203" s="1" t="s">
        <v>31</v>
      </c>
      <c r="G1203" s="1" t="s">
        <v>474</v>
      </c>
      <c r="H1203" s="1" t="s">
        <v>89</v>
      </c>
      <c r="I1203" s="1" t="s">
        <v>475</v>
      </c>
      <c r="J1203" s="1" t="s">
        <v>435</v>
      </c>
      <c r="K1203" s="1" t="s">
        <v>130</v>
      </c>
      <c r="L1203" s="1" t="s">
        <v>85</v>
      </c>
      <c r="M1203" s="1" t="s">
        <v>86</v>
      </c>
      <c r="N1203" s="1">
        <v>3</v>
      </c>
      <c r="O1203" s="1">
        <v>3480</v>
      </c>
      <c r="P1203" s="1">
        <f t="shared" si="108"/>
        <v>10440</v>
      </c>
      <c r="Q1203" s="1">
        <v>5</v>
      </c>
      <c r="R1203" s="1">
        <f t="shared" si="109"/>
        <v>522</v>
      </c>
      <c r="S1203" s="1">
        <f t="shared" si="110"/>
        <v>9918</v>
      </c>
      <c r="T1203" s="1">
        <v>0.5</v>
      </c>
      <c r="U1203" s="1">
        <f t="shared" si="111"/>
        <v>4959</v>
      </c>
      <c r="V1203" s="1">
        <f t="shared" si="112"/>
        <v>4959</v>
      </c>
      <c r="W1203" s="4">
        <f t="shared" si="113"/>
        <v>0.5</v>
      </c>
      <c r="X1203" s="1" t="s">
        <v>50</v>
      </c>
      <c r="Y1203" s="1" t="s">
        <v>81</v>
      </c>
      <c r="Z1203" s="1" t="s">
        <v>41</v>
      </c>
      <c r="AA1203" s="2">
        <v>46019</v>
      </c>
      <c r="AB1203" s="1">
        <v>5</v>
      </c>
      <c r="AC1203" s="9" t="s">
        <v>42</v>
      </c>
    </row>
    <row r="1204" spans="1:29">
      <c r="A1204" s="11" t="s">
        <v>1975</v>
      </c>
      <c r="B1204" s="2">
        <v>46015</v>
      </c>
      <c r="C1204" s="1">
        <v>2025</v>
      </c>
      <c r="D1204" s="1" t="s">
        <v>1878</v>
      </c>
      <c r="E1204" s="1" t="s">
        <v>1602</v>
      </c>
      <c r="F1204" s="1" t="s">
        <v>31</v>
      </c>
      <c r="G1204" s="1" t="s">
        <v>1957</v>
      </c>
      <c r="H1204" s="1" t="s">
        <v>33</v>
      </c>
      <c r="I1204" s="1" t="s">
        <v>116</v>
      </c>
      <c r="J1204" s="1" t="s">
        <v>117</v>
      </c>
      <c r="K1204" s="1" t="s">
        <v>118</v>
      </c>
      <c r="L1204" s="1" t="s">
        <v>37</v>
      </c>
      <c r="M1204" s="1" t="s">
        <v>458</v>
      </c>
      <c r="N1204" s="1">
        <v>4</v>
      </c>
      <c r="O1204" s="1">
        <v>4800</v>
      </c>
      <c r="P1204" s="1">
        <f t="shared" si="108"/>
        <v>19200</v>
      </c>
      <c r="Q1204" s="1">
        <v>10</v>
      </c>
      <c r="R1204" s="1">
        <f t="shared" si="109"/>
        <v>1920</v>
      </c>
      <c r="S1204" s="1">
        <f t="shared" si="110"/>
        <v>17280</v>
      </c>
      <c r="T1204" s="1">
        <v>0.47</v>
      </c>
      <c r="U1204" s="1">
        <f t="shared" si="111"/>
        <v>8121.5999999999995</v>
      </c>
      <c r="V1204" s="1">
        <f t="shared" si="112"/>
        <v>9158.4000000000015</v>
      </c>
      <c r="W1204" s="4">
        <f t="shared" si="113"/>
        <v>0.53000000000000014</v>
      </c>
      <c r="X1204" s="1" t="s">
        <v>147</v>
      </c>
      <c r="Y1204" s="1" t="s">
        <v>40</v>
      </c>
      <c r="Z1204" s="1" t="s">
        <v>66</v>
      </c>
      <c r="AA1204" s="1"/>
      <c r="AB1204" s="1"/>
      <c r="AC1204" s="9" t="s">
        <v>42</v>
      </c>
    </row>
    <row r="1205" spans="1:29">
      <c r="A1205" s="11" t="s">
        <v>1976</v>
      </c>
      <c r="B1205" s="2">
        <v>46016</v>
      </c>
      <c r="C1205" s="1">
        <v>2025</v>
      </c>
      <c r="D1205" s="1" t="s">
        <v>1878</v>
      </c>
      <c r="E1205" s="1" t="s">
        <v>1602</v>
      </c>
      <c r="F1205" s="1" t="s">
        <v>44</v>
      </c>
      <c r="G1205" s="1" t="s">
        <v>768</v>
      </c>
      <c r="H1205" s="1" t="s">
        <v>89</v>
      </c>
      <c r="I1205" s="1" t="s">
        <v>466</v>
      </c>
      <c r="J1205" s="1" t="s">
        <v>316</v>
      </c>
      <c r="K1205" s="1" t="s">
        <v>62</v>
      </c>
      <c r="L1205" s="1" t="s">
        <v>85</v>
      </c>
      <c r="M1205" s="1" t="s">
        <v>140</v>
      </c>
      <c r="N1205" s="1">
        <v>5</v>
      </c>
      <c r="O1205" s="1">
        <v>2520</v>
      </c>
      <c r="P1205" s="1">
        <f t="shared" si="108"/>
        <v>12600</v>
      </c>
      <c r="Q1205" s="1">
        <v>0</v>
      </c>
      <c r="R1205" s="1">
        <f t="shared" si="109"/>
        <v>0</v>
      </c>
      <c r="S1205" s="1">
        <f t="shared" si="110"/>
        <v>12600</v>
      </c>
      <c r="T1205" s="1">
        <v>0.5</v>
      </c>
      <c r="U1205" s="1">
        <f t="shared" si="111"/>
        <v>6300</v>
      </c>
      <c r="V1205" s="1">
        <f t="shared" si="112"/>
        <v>6300</v>
      </c>
      <c r="W1205" s="4">
        <f t="shared" si="113"/>
        <v>0.5</v>
      </c>
      <c r="X1205" s="1" t="s">
        <v>92</v>
      </c>
      <c r="Y1205" s="1" t="s">
        <v>72</v>
      </c>
      <c r="Z1205" s="1" t="s">
        <v>41</v>
      </c>
      <c r="AA1205" s="2">
        <v>46018</v>
      </c>
      <c r="AB1205" s="1">
        <v>5</v>
      </c>
      <c r="AC1205" s="9" t="s">
        <v>42</v>
      </c>
    </row>
    <row r="1206" spans="1:29">
      <c r="A1206" s="11" t="s">
        <v>1977</v>
      </c>
      <c r="B1206" s="2">
        <v>46016</v>
      </c>
      <c r="C1206" s="1">
        <v>2025</v>
      </c>
      <c r="D1206" s="1" t="s">
        <v>1878</v>
      </c>
      <c r="E1206" s="1" t="s">
        <v>1602</v>
      </c>
      <c r="F1206" s="1" t="s">
        <v>44</v>
      </c>
      <c r="G1206" s="1" t="s">
        <v>1370</v>
      </c>
      <c r="H1206" s="1" t="s">
        <v>33</v>
      </c>
      <c r="I1206" s="1" t="s">
        <v>269</v>
      </c>
      <c r="J1206" s="1" t="s">
        <v>70</v>
      </c>
      <c r="K1206" s="1" t="s">
        <v>62</v>
      </c>
      <c r="L1206" s="1" t="s">
        <v>85</v>
      </c>
      <c r="M1206" s="1" t="s">
        <v>346</v>
      </c>
      <c r="N1206" s="1">
        <v>5</v>
      </c>
      <c r="O1206" s="1">
        <v>2550</v>
      </c>
      <c r="P1206" s="1">
        <f t="shared" si="108"/>
        <v>12750</v>
      </c>
      <c r="Q1206" s="1">
        <v>0</v>
      </c>
      <c r="R1206" s="1">
        <f t="shared" si="109"/>
        <v>0</v>
      </c>
      <c r="S1206" s="1">
        <f t="shared" si="110"/>
        <v>12750</v>
      </c>
      <c r="T1206" s="1">
        <v>0.5</v>
      </c>
      <c r="U1206" s="1">
        <f t="shared" si="111"/>
        <v>6375</v>
      </c>
      <c r="V1206" s="1">
        <f t="shared" si="112"/>
        <v>6375</v>
      </c>
      <c r="W1206" s="4">
        <f t="shared" si="113"/>
        <v>0.5</v>
      </c>
      <c r="X1206" s="1" t="s">
        <v>39</v>
      </c>
      <c r="Y1206" s="1" t="s">
        <v>57</v>
      </c>
      <c r="Z1206" s="1" t="s">
        <v>41</v>
      </c>
      <c r="AA1206" s="2">
        <v>46018</v>
      </c>
      <c r="AB1206" s="1">
        <v>4</v>
      </c>
      <c r="AC1206" s="9" t="s">
        <v>42</v>
      </c>
    </row>
    <row r="1207" spans="1:29">
      <c r="A1207" s="11" t="s">
        <v>1978</v>
      </c>
      <c r="B1207" s="2">
        <v>46016</v>
      </c>
      <c r="C1207" s="1">
        <v>2025</v>
      </c>
      <c r="D1207" s="1" t="s">
        <v>1878</v>
      </c>
      <c r="E1207" s="1" t="s">
        <v>1602</v>
      </c>
      <c r="F1207" s="1" t="s">
        <v>44</v>
      </c>
      <c r="G1207" s="1" t="s">
        <v>182</v>
      </c>
      <c r="H1207" s="1" t="s">
        <v>89</v>
      </c>
      <c r="I1207" s="1" t="s">
        <v>183</v>
      </c>
      <c r="J1207" s="1" t="s">
        <v>102</v>
      </c>
      <c r="K1207" s="1" t="s">
        <v>36</v>
      </c>
      <c r="L1207" s="1" t="s">
        <v>63</v>
      </c>
      <c r="M1207" s="1" t="s">
        <v>109</v>
      </c>
      <c r="N1207" s="1">
        <v>2</v>
      </c>
      <c r="O1207" s="1">
        <v>350</v>
      </c>
      <c r="P1207" s="1">
        <f t="shared" si="108"/>
        <v>700</v>
      </c>
      <c r="Q1207" s="1">
        <v>0</v>
      </c>
      <c r="R1207" s="1">
        <f t="shared" si="109"/>
        <v>0</v>
      </c>
      <c r="S1207" s="1">
        <f t="shared" si="110"/>
        <v>700</v>
      </c>
      <c r="T1207" s="1">
        <v>0.35</v>
      </c>
      <c r="U1207" s="1">
        <f t="shared" si="111"/>
        <v>244.99999999999997</v>
      </c>
      <c r="V1207" s="1">
        <f t="shared" si="112"/>
        <v>455</v>
      </c>
      <c r="W1207" s="4">
        <f t="shared" si="113"/>
        <v>0.65</v>
      </c>
      <c r="X1207" s="1" t="s">
        <v>56</v>
      </c>
      <c r="Y1207" s="1" t="s">
        <v>57</v>
      </c>
      <c r="Z1207" s="1" t="s">
        <v>51</v>
      </c>
      <c r="AA1207" s="2">
        <v>46023</v>
      </c>
      <c r="AB1207" s="1"/>
      <c r="AC1207" s="9" t="s">
        <v>42</v>
      </c>
    </row>
    <row r="1208" spans="1:29">
      <c r="A1208" s="11" t="s">
        <v>1979</v>
      </c>
      <c r="B1208" s="2">
        <v>46017</v>
      </c>
      <c r="C1208" s="1">
        <v>2025</v>
      </c>
      <c r="D1208" s="1" t="s">
        <v>1878</v>
      </c>
      <c r="E1208" s="1" t="s">
        <v>1602</v>
      </c>
      <c r="F1208" s="1" t="s">
        <v>74</v>
      </c>
      <c r="G1208" s="1" t="s">
        <v>616</v>
      </c>
      <c r="H1208" s="1" t="s">
        <v>33</v>
      </c>
      <c r="I1208" s="1" t="s">
        <v>154</v>
      </c>
      <c r="J1208" s="1" t="s">
        <v>155</v>
      </c>
      <c r="K1208" s="1" t="s">
        <v>48</v>
      </c>
      <c r="L1208" s="1" t="s">
        <v>112</v>
      </c>
      <c r="M1208" s="1" t="s">
        <v>557</v>
      </c>
      <c r="N1208" s="1">
        <v>3</v>
      </c>
      <c r="O1208" s="1">
        <v>66060</v>
      </c>
      <c r="P1208" s="1">
        <f t="shared" si="108"/>
        <v>198180</v>
      </c>
      <c r="Q1208" s="1">
        <v>25</v>
      </c>
      <c r="R1208" s="1">
        <f t="shared" si="109"/>
        <v>49545</v>
      </c>
      <c r="S1208" s="1">
        <f t="shared" si="110"/>
        <v>148635</v>
      </c>
      <c r="T1208" s="1">
        <v>0.57999999999999996</v>
      </c>
      <c r="U1208" s="1">
        <f t="shared" si="111"/>
        <v>86208.299999999988</v>
      </c>
      <c r="V1208" s="1">
        <f t="shared" si="112"/>
        <v>62426.700000000012</v>
      </c>
      <c r="W1208" s="4">
        <f t="shared" si="113"/>
        <v>0.4200000000000001</v>
      </c>
      <c r="X1208" s="1" t="s">
        <v>92</v>
      </c>
      <c r="Y1208" s="1" t="s">
        <v>40</v>
      </c>
      <c r="Z1208" s="1" t="s">
        <v>66</v>
      </c>
      <c r="AA1208" s="1"/>
      <c r="AB1208" s="1"/>
      <c r="AC1208" s="9" t="s">
        <v>42</v>
      </c>
    </row>
    <row r="1209" spans="1:29">
      <c r="A1209" s="11" t="s">
        <v>1980</v>
      </c>
      <c r="B1209" s="2">
        <v>46017</v>
      </c>
      <c r="C1209" s="1">
        <v>2025</v>
      </c>
      <c r="D1209" s="1" t="s">
        <v>1878</v>
      </c>
      <c r="E1209" s="1" t="s">
        <v>1602</v>
      </c>
      <c r="F1209" s="1" t="s">
        <v>74</v>
      </c>
      <c r="G1209" s="1" t="s">
        <v>361</v>
      </c>
      <c r="H1209" s="1" t="s">
        <v>89</v>
      </c>
      <c r="I1209" s="1" t="s">
        <v>227</v>
      </c>
      <c r="J1209" s="1" t="s">
        <v>228</v>
      </c>
      <c r="K1209" s="1" t="s">
        <v>78</v>
      </c>
      <c r="L1209" s="1" t="s">
        <v>150</v>
      </c>
      <c r="M1209" s="1" t="s">
        <v>294</v>
      </c>
      <c r="N1209" s="1">
        <v>1</v>
      </c>
      <c r="O1209" s="1">
        <v>11890</v>
      </c>
      <c r="P1209" s="1">
        <f t="shared" si="108"/>
        <v>11890</v>
      </c>
      <c r="Q1209" s="1">
        <v>10</v>
      </c>
      <c r="R1209" s="1">
        <f t="shared" si="109"/>
        <v>1189</v>
      </c>
      <c r="S1209" s="1">
        <f t="shared" si="110"/>
        <v>10701</v>
      </c>
      <c r="T1209" s="1">
        <v>0.52</v>
      </c>
      <c r="U1209" s="1">
        <f t="shared" si="111"/>
        <v>5564.52</v>
      </c>
      <c r="V1209" s="1">
        <f t="shared" si="112"/>
        <v>5136.4799999999996</v>
      </c>
      <c r="W1209" s="4">
        <f t="shared" si="113"/>
        <v>0.48</v>
      </c>
      <c r="X1209" s="1" t="s">
        <v>50</v>
      </c>
      <c r="Y1209" s="1" t="s">
        <v>81</v>
      </c>
      <c r="Z1209" s="1" t="s">
        <v>120</v>
      </c>
      <c r="AA1209" s="1"/>
      <c r="AB1209" s="1"/>
      <c r="AC1209" s="9" t="s">
        <v>42</v>
      </c>
    </row>
    <row r="1210" spans="1:29">
      <c r="A1210" s="11" t="s">
        <v>1981</v>
      </c>
      <c r="B1210" s="2">
        <v>46017</v>
      </c>
      <c r="C1210" s="1">
        <v>2025</v>
      </c>
      <c r="D1210" s="1" t="s">
        <v>1878</v>
      </c>
      <c r="E1210" s="1" t="s">
        <v>1602</v>
      </c>
      <c r="F1210" s="1" t="s">
        <v>74</v>
      </c>
      <c r="G1210" s="1" t="s">
        <v>133</v>
      </c>
      <c r="H1210" s="1" t="s">
        <v>89</v>
      </c>
      <c r="I1210" s="1" t="s">
        <v>134</v>
      </c>
      <c r="J1210" s="1" t="s">
        <v>135</v>
      </c>
      <c r="K1210" s="1" t="s">
        <v>36</v>
      </c>
      <c r="L1210" s="1" t="s">
        <v>63</v>
      </c>
      <c r="M1210" s="1" t="s">
        <v>165</v>
      </c>
      <c r="N1210" s="1">
        <v>2</v>
      </c>
      <c r="O1210" s="1">
        <v>1200</v>
      </c>
      <c r="P1210" s="1">
        <f t="shared" si="108"/>
        <v>2400</v>
      </c>
      <c r="Q1210" s="1">
        <v>10</v>
      </c>
      <c r="R1210" s="1">
        <f t="shared" si="109"/>
        <v>240</v>
      </c>
      <c r="S1210" s="1">
        <f t="shared" si="110"/>
        <v>2160</v>
      </c>
      <c r="T1210" s="1">
        <v>0.35</v>
      </c>
      <c r="U1210" s="1">
        <f t="shared" si="111"/>
        <v>756</v>
      </c>
      <c r="V1210" s="1">
        <f t="shared" si="112"/>
        <v>1404</v>
      </c>
      <c r="W1210" s="4">
        <f t="shared" si="113"/>
        <v>0.65</v>
      </c>
      <c r="X1210" s="1" t="s">
        <v>92</v>
      </c>
      <c r="Y1210" s="1" t="s">
        <v>40</v>
      </c>
      <c r="Z1210" s="1" t="s">
        <v>66</v>
      </c>
      <c r="AA1210" s="1"/>
      <c r="AB1210" s="1"/>
      <c r="AC1210" s="9" t="s">
        <v>42</v>
      </c>
    </row>
    <row r="1211" spans="1:29">
      <c r="A1211" s="11" t="s">
        <v>1982</v>
      </c>
      <c r="B1211" s="2">
        <v>46017</v>
      </c>
      <c r="C1211" s="1">
        <v>2025</v>
      </c>
      <c r="D1211" s="1" t="s">
        <v>1878</v>
      </c>
      <c r="E1211" s="1" t="s">
        <v>1602</v>
      </c>
      <c r="F1211" s="1" t="s">
        <v>74</v>
      </c>
      <c r="G1211" s="1" t="s">
        <v>898</v>
      </c>
      <c r="H1211" s="1" t="s">
        <v>89</v>
      </c>
      <c r="I1211" s="1" t="s">
        <v>128</v>
      </c>
      <c r="J1211" s="1" t="s">
        <v>129</v>
      </c>
      <c r="K1211" s="1" t="s">
        <v>130</v>
      </c>
      <c r="L1211" s="1" t="s">
        <v>37</v>
      </c>
      <c r="M1211" s="1" t="s">
        <v>540</v>
      </c>
      <c r="N1211" s="1">
        <v>2</v>
      </c>
      <c r="O1211" s="1">
        <v>1660</v>
      </c>
      <c r="P1211" s="1">
        <f t="shared" si="108"/>
        <v>3320</v>
      </c>
      <c r="Q1211" s="1">
        <v>25</v>
      </c>
      <c r="R1211" s="1">
        <f t="shared" si="109"/>
        <v>830</v>
      </c>
      <c r="S1211" s="1">
        <f t="shared" si="110"/>
        <v>2490</v>
      </c>
      <c r="T1211" s="1">
        <v>0.47</v>
      </c>
      <c r="U1211" s="1">
        <f t="shared" si="111"/>
        <v>1170.3</v>
      </c>
      <c r="V1211" s="1">
        <f t="shared" si="112"/>
        <v>1319.7</v>
      </c>
      <c r="W1211" s="4">
        <f t="shared" si="113"/>
        <v>0.53</v>
      </c>
      <c r="X1211" s="1" t="s">
        <v>65</v>
      </c>
      <c r="Y1211" s="1" t="s">
        <v>40</v>
      </c>
      <c r="Z1211" s="1" t="s">
        <v>120</v>
      </c>
      <c r="AA1211" s="1"/>
      <c r="AB1211" s="1"/>
      <c r="AC1211" s="9" t="s">
        <v>42</v>
      </c>
    </row>
    <row r="1212" spans="1:29">
      <c r="A1212" s="11" t="s">
        <v>1983</v>
      </c>
      <c r="B1212" s="2">
        <v>46017</v>
      </c>
      <c r="C1212" s="1">
        <v>2025</v>
      </c>
      <c r="D1212" s="1" t="s">
        <v>1878</v>
      </c>
      <c r="E1212" s="1" t="s">
        <v>1602</v>
      </c>
      <c r="F1212" s="1" t="s">
        <v>74</v>
      </c>
      <c r="G1212" s="1" t="s">
        <v>1984</v>
      </c>
      <c r="H1212" s="1" t="s">
        <v>33</v>
      </c>
      <c r="I1212" s="1" t="s">
        <v>1534</v>
      </c>
      <c r="J1212" s="1" t="s">
        <v>145</v>
      </c>
      <c r="K1212" s="1" t="s">
        <v>130</v>
      </c>
      <c r="L1212" s="1" t="s">
        <v>63</v>
      </c>
      <c r="M1212" s="1" t="s">
        <v>171</v>
      </c>
      <c r="N1212" s="1">
        <v>1</v>
      </c>
      <c r="O1212" s="1">
        <v>810</v>
      </c>
      <c r="P1212" s="1">
        <f t="shared" si="108"/>
        <v>810</v>
      </c>
      <c r="Q1212" s="1">
        <v>30</v>
      </c>
      <c r="R1212" s="1">
        <f t="shared" si="109"/>
        <v>243</v>
      </c>
      <c r="S1212" s="1">
        <f t="shared" si="110"/>
        <v>567</v>
      </c>
      <c r="T1212" s="1">
        <v>0.35</v>
      </c>
      <c r="U1212" s="1">
        <f t="shared" si="111"/>
        <v>198.45</v>
      </c>
      <c r="V1212" s="1">
        <f t="shared" si="112"/>
        <v>368.55</v>
      </c>
      <c r="W1212" s="4">
        <f t="shared" si="113"/>
        <v>0.65</v>
      </c>
      <c r="X1212" s="1" t="s">
        <v>39</v>
      </c>
      <c r="Y1212" s="1" t="s">
        <v>81</v>
      </c>
      <c r="Z1212" s="1" t="s">
        <v>120</v>
      </c>
      <c r="AA1212" s="1"/>
      <c r="AB1212" s="1"/>
      <c r="AC1212" s="9" t="s">
        <v>42</v>
      </c>
    </row>
    <row r="1213" spans="1:29">
      <c r="A1213" s="11" t="s">
        <v>1985</v>
      </c>
      <c r="B1213" s="2">
        <v>46017</v>
      </c>
      <c r="C1213" s="1">
        <v>2025</v>
      </c>
      <c r="D1213" s="1" t="s">
        <v>1878</v>
      </c>
      <c r="E1213" s="1" t="s">
        <v>1602</v>
      </c>
      <c r="F1213" s="1" t="s">
        <v>74</v>
      </c>
      <c r="G1213" s="1" t="s">
        <v>1986</v>
      </c>
      <c r="H1213" s="1" t="s">
        <v>33</v>
      </c>
      <c r="I1213" s="1" t="s">
        <v>116</v>
      </c>
      <c r="J1213" s="1" t="s">
        <v>117</v>
      </c>
      <c r="K1213" s="1" t="s">
        <v>118</v>
      </c>
      <c r="L1213" s="1" t="s">
        <v>150</v>
      </c>
      <c r="M1213" s="1" t="s">
        <v>151</v>
      </c>
      <c r="N1213" s="1">
        <v>1</v>
      </c>
      <c r="O1213" s="1">
        <v>3320</v>
      </c>
      <c r="P1213" s="1">
        <f t="shared" si="108"/>
        <v>3320</v>
      </c>
      <c r="Q1213" s="1">
        <v>10</v>
      </c>
      <c r="R1213" s="1">
        <f t="shared" si="109"/>
        <v>332</v>
      </c>
      <c r="S1213" s="1">
        <f t="shared" si="110"/>
        <v>2988</v>
      </c>
      <c r="T1213" s="1">
        <v>0.52</v>
      </c>
      <c r="U1213" s="1">
        <f t="shared" si="111"/>
        <v>1553.76</v>
      </c>
      <c r="V1213" s="1">
        <f t="shared" si="112"/>
        <v>1434.24</v>
      </c>
      <c r="W1213" s="4">
        <f t="shared" si="113"/>
        <v>0.48</v>
      </c>
      <c r="X1213" s="1" t="s">
        <v>92</v>
      </c>
      <c r="Y1213" s="1" t="s">
        <v>81</v>
      </c>
      <c r="Z1213" s="1" t="s">
        <v>41</v>
      </c>
      <c r="AA1213" s="2">
        <v>46021</v>
      </c>
      <c r="AB1213" s="1">
        <v>4</v>
      </c>
      <c r="AC1213" s="9" t="s">
        <v>42</v>
      </c>
    </row>
    <row r="1214" spans="1:29">
      <c r="A1214" s="11" t="s">
        <v>1987</v>
      </c>
      <c r="B1214" s="2">
        <v>46017</v>
      </c>
      <c r="C1214" s="1">
        <v>2025</v>
      </c>
      <c r="D1214" s="1" t="s">
        <v>1878</v>
      </c>
      <c r="E1214" s="1" t="s">
        <v>1602</v>
      </c>
      <c r="F1214" s="1" t="s">
        <v>74</v>
      </c>
      <c r="G1214" s="1" t="s">
        <v>1988</v>
      </c>
      <c r="H1214" s="1" t="s">
        <v>89</v>
      </c>
      <c r="I1214" s="1" t="s">
        <v>466</v>
      </c>
      <c r="J1214" s="1" t="s">
        <v>316</v>
      </c>
      <c r="K1214" s="1" t="s">
        <v>62</v>
      </c>
      <c r="L1214" s="1" t="s">
        <v>150</v>
      </c>
      <c r="M1214" s="1" t="s">
        <v>151</v>
      </c>
      <c r="N1214" s="1">
        <v>5</v>
      </c>
      <c r="O1214" s="1">
        <v>7070</v>
      </c>
      <c r="P1214" s="1">
        <f t="shared" si="108"/>
        <v>35350</v>
      </c>
      <c r="Q1214" s="1">
        <v>15</v>
      </c>
      <c r="R1214" s="1">
        <f t="shared" si="109"/>
        <v>5302.5</v>
      </c>
      <c r="S1214" s="1">
        <f t="shared" si="110"/>
        <v>30047.5</v>
      </c>
      <c r="T1214" s="1">
        <v>0.52</v>
      </c>
      <c r="U1214" s="1">
        <f t="shared" si="111"/>
        <v>15624.7</v>
      </c>
      <c r="V1214" s="1">
        <f t="shared" si="112"/>
        <v>14422.8</v>
      </c>
      <c r="W1214" s="4">
        <f t="shared" si="113"/>
        <v>0.48</v>
      </c>
      <c r="X1214" s="1" t="s">
        <v>104</v>
      </c>
      <c r="Y1214" s="1" t="s">
        <v>57</v>
      </c>
      <c r="Z1214" s="1" t="s">
        <v>41</v>
      </c>
      <c r="AA1214" s="2">
        <v>46019</v>
      </c>
      <c r="AB1214" s="1">
        <v>3</v>
      </c>
      <c r="AC1214" s="9" t="s">
        <v>42</v>
      </c>
    </row>
    <row r="1215" spans="1:29">
      <c r="A1215" s="11" t="s">
        <v>1989</v>
      </c>
      <c r="B1215" s="2">
        <v>46017</v>
      </c>
      <c r="C1215" s="1">
        <v>2025</v>
      </c>
      <c r="D1215" s="1" t="s">
        <v>1878</v>
      </c>
      <c r="E1215" s="1" t="s">
        <v>1602</v>
      </c>
      <c r="F1215" s="1" t="s">
        <v>74</v>
      </c>
      <c r="G1215" s="1" t="s">
        <v>1614</v>
      </c>
      <c r="H1215" s="1" t="s">
        <v>33</v>
      </c>
      <c r="I1215" s="1" t="s">
        <v>544</v>
      </c>
      <c r="J1215" s="1" t="s">
        <v>70</v>
      </c>
      <c r="K1215" s="1" t="s">
        <v>62</v>
      </c>
      <c r="L1215" s="1" t="s">
        <v>63</v>
      </c>
      <c r="M1215" s="1" t="s">
        <v>64</v>
      </c>
      <c r="N1215" s="1">
        <v>1</v>
      </c>
      <c r="O1215" s="1">
        <v>940</v>
      </c>
      <c r="P1215" s="1">
        <f t="shared" si="108"/>
        <v>940</v>
      </c>
      <c r="Q1215" s="1">
        <v>5</v>
      </c>
      <c r="R1215" s="1">
        <f t="shared" si="109"/>
        <v>47</v>
      </c>
      <c r="S1215" s="1">
        <f t="shared" si="110"/>
        <v>893</v>
      </c>
      <c r="T1215" s="1">
        <v>0.35</v>
      </c>
      <c r="U1215" s="1">
        <f t="shared" si="111"/>
        <v>312.54999999999995</v>
      </c>
      <c r="V1215" s="1">
        <f t="shared" si="112"/>
        <v>580.45000000000005</v>
      </c>
      <c r="W1215" s="4">
        <f t="shared" si="113"/>
        <v>0.65</v>
      </c>
      <c r="X1215" s="1" t="s">
        <v>56</v>
      </c>
      <c r="Y1215" s="1" t="s">
        <v>81</v>
      </c>
      <c r="Z1215" s="1" t="s">
        <v>41</v>
      </c>
      <c r="AA1215" s="2">
        <v>46020</v>
      </c>
      <c r="AB1215" s="1">
        <v>5</v>
      </c>
      <c r="AC1215" s="9" t="s">
        <v>42</v>
      </c>
    </row>
    <row r="1216" spans="1:29">
      <c r="A1216" s="11" t="s">
        <v>1990</v>
      </c>
      <c r="B1216" s="2">
        <v>46017</v>
      </c>
      <c r="C1216" s="1">
        <v>2025</v>
      </c>
      <c r="D1216" s="1" t="s">
        <v>1878</v>
      </c>
      <c r="E1216" s="1" t="s">
        <v>1602</v>
      </c>
      <c r="F1216" s="1" t="s">
        <v>74</v>
      </c>
      <c r="G1216" s="1" t="s">
        <v>861</v>
      </c>
      <c r="H1216" s="1" t="s">
        <v>33</v>
      </c>
      <c r="I1216" s="1" t="s">
        <v>60</v>
      </c>
      <c r="J1216" s="1" t="s">
        <v>61</v>
      </c>
      <c r="K1216" s="1" t="s">
        <v>62</v>
      </c>
      <c r="L1216" s="1" t="s">
        <v>63</v>
      </c>
      <c r="M1216" s="1" t="s">
        <v>452</v>
      </c>
      <c r="N1216" s="1">
        <v>1</v>
      </c>
      <c r="O1216" s="1">
        <v>410</v>
      </c>
      <c r="P1216" s="1">
        <f t="shared" si="108"/>
        <v>410</v>
      </c>
      <c r="Q1216" s="1">
        <v>0</v>
      </c>
      <c r="R1216" s="1">
        <f t="shared" si="109"/>
        <v>0</v>
      </c>
      <c r="S1216" s="1">
        <f t="shared" si="110"/>
        <v>410</v>
      </c>
      <c r="T1216" s="1">
        <v>0.35</v>
      </c>
      <c r="U1216" s="1">
        <f t="shared" si="111"/>
        <v>143.5</v>
      </c>
      <c r="V1216" s="1">
        <f t="shared" si="112"/>
        <v>266.5</v>
      </c>
      <c r="W1216" s="4">
        <f t="shared" si="113"/>
        <v>0.65</v>
      </c>
      <c r="X1216" s="1" t="s">
        <v>39</v>
      </c>
      <c r="Y1216" s="1" t="s">
        <v>72</v>
      </c>
      <c r="Z1216" s="1" t="s">
        <v>120</v>
      </c>
      <c r="AA1216" s="1"/>
      <c r="AB1216" s="1"/>
      <c r="AC1216" s="9" t="s">
        <v>42</v>
      </c>
    </row>
    <row r="1217" spans="1:29">
      <c r="A1217" s="11" t="s">
        <v>1991</v>
      </c>
      <c r="B1217" s="2">
        <v>46017</v>
      </c>
      <c r="C1217" s="1">
        <v>2025</v>
      </c>
      <c r="D1217" s="1" t="s">
        <v>1878</v>
      </c>
      <c r="E1217" s="1" t="s">
        <v>1602</v>
      </c>
      <c r="F1217" s="1" t="s">
        <v>74</v>
      </c>
      <c r="G1217" s="1" t="s">
        <v>296</v>
      </c>
      <c r="H1217" s="1" t="s">
        <v>33</v>
      </c>
      <c r="I1217" s="1" t="s">
        <v>189</v>
      </c>
      <c r="J1217" s="1" t="s">
        <v>190</v>
      </c>
      <c r="K1217" s="1" t="s">
        <v>48</v>
      </c>
      <c r="L1217" s="1" t="s">
        <v>63</v>
      </c>
      <c r="M1217" s="1" t="s">
        <v>266</v>
      </c>
      <c r="N1217" s="1">
        <v>4</v>
      </c>
      <c r="O1217" s="1">
        <v>1000</v>
      </c>
      <c r="P1217" s="1">
        <f t="shared" si="108"/>
        <v>4000</v>
      </c>
      <c r="Q1217" s="1">
        <v>0</v>
      </c>
      <c r="R1217" s="1">
        <f t="shared" si="109"/>
        <v>0</v>
      </c>
      <c r="S1217" s="1">
        <f t="shared" si="110"/>
        <v>4000</v>
      </c>
      <c r="T1217" s="1">
        <v>0.35</v>
      </c>
      <c r="U1217" s="1">
        <f t="shared" si="111"/>
        <v>1400</v>
      </c>
      <c r="V1217" s="1">
        <f t="shared" si="112"/>
        <v>2600</v>
      </c>
      <c r="W1217" s="4">
        <f t="shared" si="113"/>
        <v>0.65</v>
      </c>
      <c r="X1217" s="1" t="s">
        <v>39</v>
      </c>
      <c r="Y1217" s="1" t="s">
        <v>57</v>
      </c>
      <c r="Z1217" s="1" t="s">
        <v>41</v>
      </c>
      <c r="AA1217" s="2">
        <v>46023</v>
      </c>
      <c r="AB1217" s="1">
        <v>5</v>
      </c>
      <c r="AC1217" s="9" t="s">
        <v>42</v>
      </c>
    </row>
    <row r="1218" spans="1:29">
      <c r="A1218" s="11" t="s">
        <v>1992</v>
      </c>
      <c r="B1218" s="2">
        <v>46017</v>
      </c>
      <c r="C1218" s="1">
        <v>2025</v>
      </c>
      <c r="D1218" s="1" t="s">
        <v>1878</v>
      </c>
      <c r="E1218" s="1" t="s">
        <v>1602</v>
      </c>
      <c r="F1218" s="1" t="s">
        <v>74</v>
      </c>
      <c r="G1218" s="1" t="s">
        <v>449</v>
      </c>
      <c r="H1218" s="1" t="s">
        <v>33</v>
      </c>
      <c r="I1218" s="1" t="s">
        <v>54</v>
      </c>
      <c r="J1218" s="1" t="s">
        <v>55</v>
      </c>
      <c r="K1218" s="1" t="s">
        <v>36</v>
      </c>
      <c r="L1218" s="1" t="s">
        <v>63</v>
      </c>
      <c r="M1218" s="1" t="s">
        <v>171</v>
      </c>
      <c r="N1218" s="1">
        <v>5</v>
      </c>
      <c r="O1218" s="1">
        <v>950</v>
      </c>
      <c r="P1218" s="1">
        <f t="shared" si="108"/>
        <v>4750</v>
      </c>
      <c r="Q1218" s="1">
        <v>0</v>
      </c>
      <c r="R1218" s="1">
        <f t="shared" si="109"/>
        <v>0</v>
      </c>
      <c r="S1218" s="1">
        <f t="shared" si="110"/>
        <v>4750</v>
      </c>
      <c r="T1218" s="1">
        <v>0.35</v>
      </c>
      <c r="U1218" s="1">
        <f t="shared" si="111"/>
        <v>1662.5</v>
      </c>
      <c r="V1218" s="1">
        <f t="shared" si="112"/>
        <v>3087.5</v>
      </c>
      <c r="W1218" s="4">
        <f t="shared" si="113"/>
        <v>0.65</v>
      </c>
      <c r="X1218" s="1" t="s">
        <v>56</v>
      </c>
      <c r="Y1218" s="1" t="s">
        <v>57</v>
      </c>
      <c r="Z1218" s="1" t="s">
        <v>120</v>
      </c>
      <c r="AA1218" s="1"/>
      <c r="AB1218" s="1"/>
      <c r="AC1218" s="9" t="s">
        <v>42</v>
      </c>
    </row>
    <row r="1219" spans="1:29">
      <c r="A1219" s="11" t="s">
        <v>1993</v>
      </c>
      <c r="B1219" s="2">
        <v>46018</v>
      </c>
      <c r="C1219" s="1">
        <v>2025</v>
      </c>
      <c r="D1219" s="1" t="s">
        <v>1878</v>
      </c>
      <c r="E1219" s="1" t="s">
        <v>1602</v>
      </c>
      <c r="F1219" s="1" t="s">
        <v>99</v>
      </c>
      <c r="G1219" s="1" t="s">
        <v>32</v>
      </c>
      <c r="H1219" s="1" t="s">
        <v>33</v>
      </c>
      <c r="I1219" s="1" t="s">
        <v>34</v>
      </c>
      <c r="J1219" s="1" t="s">
        <v>35</v>
      </c>
      <c r="K1219" s="1" t="s">
        <v>36</v>
      </c>
      <c r="L1219" s="1" t="s">
        <v>63</v>
      </c>
      <c r="M1219" s="1" t="s">
        <v>71</v>
      </c>
      <c r="N1219" s="1">
        <v>4</v>
      </c>
      <c r="O1219" s="1">
        <v>640</v>
      </c>
      <c r="P1219" s="1">
        <f t="shared" ref="P1219:P1282" si="114">PRODUCT(N1219,O1219)</f>
        <v>2560</v>
      </c>
      <c r="Q1219" s="1">
        <v>0</v>
      </c>
      <c r="R1219" s="1">
        <f t="shared" ref="R1219:R1282" si="115">P1219*(Q1219/100)</f>
        <v>0</v>
      </c>
      <c r="S1219" s="1">
        <f t="shared" ref="S1219:S1282" si="116">P1219-R1219</f>
        <v>2560</v>
      </c>
      <c r="T1219" s="1">
        <v>0.35</v>
      </c>
      <c r="U1219" s="1">
        <f t="shared" ref="U1219:U1282" si="117">S1219*T1219</f>
        <v>896</v>
      </c>
      <c r="V1219" s="1">
        <f t="shared" ref="V1219:V1282" si="118">S1219-U1219</f>
        <v>1664</v>
      </c>
      <c r="W1219" s="4">
        <f t="shared" ref="W1219:W1282" si="119">(V1219/S1219)</f>
        <v>0.65</v>
      </c>
      <c r="X1219" s="1" t="s">
        <v>65</v>
      </c>
      <c r="Y1219" s="1" t="s">
        <v>72</v>
      </c>
      <c r="Z1219" s="1" t="s">
        <v>41</v>
      </c>
      <c r="AA1219" s="2">
        <v>46023</v>
      </c>
      <c r="AB1219" s="1">
        <v>4</v>
      </c>
      <c r="AC1219" s="9" t="s">
        <v>42</v>
      </c>
    </row>
    <row r="1220" spans="1:29">
      <c r="A1220" s="11" t="s">
        <v>1994</v>
      </c>
      <c r="B1220" s="2">
        <v>46018</v>
      </c>
      <c r="C1220" s="1">
        <v>2025</v>
      </c>
      <c r="D1220" s="1" t="s">
        <v>1878</v>
      </c>
      <c r="E1220" s="1" t="s">
        <v>1602</v>
      </c>
      <c r="F1220" s="1" t="s">
        <v>99</v>
      </c>
      <c r="G1220" s="1" t="s">
        <v>1995</v>
      </c>
      <c r="H1220" s="1" t="s">
        <v>33</v>
      </c>
      <c r="I1220" s="1" t="s">
        <v>242</v>
      </c>
      <c r="J1220" s="1" t="s">
        <v>164</v>
      </c>
      <c r="K1220" s="1" t="s">
        <v>130</v>
      </c>
      <c r="L1220" s="1" t="s">
        <v>112</v>
      </c>
      <c r="M1220" s="1" t="s">
        <v>859</v>
      </c>
      <c r="N1220" s="1">
        <v>4</v>
      </c>
      <c r="O1220" s="1">
        <v>10260</v>
      </c>
      <c r="P1220" s="1">
        <f t="shared" si="114"/>
        <v>41040</v>
      </c>
      <c r="Q1220" s="1">
        <v>10</v>
      </c>
      <c r="R1220" s="1">
        <f t="shared" si="115"/>
        <v>4104</v>
      </c>
      <c r="S1220" s="1">
        <f t="shared" si="116"/>
        <v>36936</v>
      </c>
      <c r="T1220" s="1">
        <v>0.57999999999999996</v>
      </c>
      <c r="U1220" s="1">
        <f t="shared" si="117"/>
        <v>21422.879999999997</v>
      </c>
      <c r="V1220" s="1">
        <f t="shared" si="118"/>
        <v>15513.120000000003</v>
      </c>
      <c r="W1220" s="4">
        <f t="shared" si="119"/>
        <v>0.4200000000000001</v>
      </c>
      <c r="X1220" s="1" t="s">
        <v>39</v>
      </c>
      <c r="Y1220" s="1" t="s">
        <v>40</v>
      </c>
      <c r="Z1220" s="1" t="s">
        <v>66</v>
      </c>
      <c r="AA1220" s="1"/>
      <c r="AB1220" s="1"/>
      <c r="AC1220" s="9" t="s">
        <v>42</v>
      </c>
    </row>
    <row r="1221" spans="1:29">
      <c r="A1221" s="11" t="s">
        <v>1996</v>
      </c>
      <c r="B1221" s="2">
        <v>46018</v>
      </c>
      <c r="C1221" s="1">
        <v>2025</v>
      </c>
      <c r="D1221" s="1" t="s">
        <v>1878</v>
      </c>
      <c r="E1221" s="1" t="s">
        <v>1602</v>
      </c>
      <c r="F1221" s="1" t="s">
        <v>99</v>
      </c>
      <c r="G1221" s="1" t="s">
        <v>1997</v>
      </c>
      <c r="H1221" s="1" t="s">
        <v>89</v>
      </c>
      <c r="I1221" s="1" t="s">
        <v>466</v>
      </c>
      <c r="J1221" s="1" t="s">
        <v>316</v>
      </c>
      <c r="K1221" s="1" t="s">
        <v>62</v>
      </c>
      <c r="L1221" s="1" t="s">
        <v>63</v>
      </c>
      <c r="M1221" s="1" t="s">
        <v>71</v>
      </c>
      <c r="N1221" s="1">
        <v>2</v>
      </c>
      <c r="O1221" s="1">
        <v>860</v>
      </c>
      <c r="P1221" s="1">
        <f t="shared" si="114"/>
        <v>1720</v>
      </c>
      <c r="Q1221" s="1">
        <v>30</v>
      </c>
      <c r="R1221" s="1">
        <f t="shared" si="115"/>
        <v>516</v>
      </c>
      <c r="S1221" s="1">
        <f t="shared" si="116"/>
        <v>1204</v>
      </c>
      <c r="T1221" s="1">
        <v>0.35</v>
      </c>
      <c r="U1221" s="1">
        <f t="shared" si="117"/>
        <v>421.4</v>
      </c>
      <c r="V1221" s="1">
        <f t="shared" si="118"/>
        <v>782.6</v>
      </c>
      <c r="W1221" s="4">
        <f t="shared" si="119"/>
        <v>0.65</v>
      </c>
      <c r="X1221" s="1" t="s">
        <v>65</v>
      </c>
      <c r="Y1221" s="1" t="s">
        <v>40</v>
      </c>
      <c r="Z1221" s="1" t="s">
        <v>41</v>
      </c>
      <c r="AA1221" s="2">
        <v>46020</v>
      </c>
      <c r="AB1221" s="1">
        <v>5</v>
      </c>
      <c r="AC1221" s="9" t="s">
        <v>42</v>
      </c>
    </row>
    <row r="1222" spans="1:29">
      <c r="A1222" s="11" t="s">
        <v>1998</v>
      </c>
      <c r="B1222" s="2">
        <v>46018</v>
      </c>
      <c r="C1222" s="1">
        <v>2025</v>
      </c>
      <c r="D1222" s="1" t="s">
        <v>1878</v>
      </c>
      <c r="E1222" s="1" t="s">
        <v>1602</v>
      </c>
      <c r="F1222" s="1" t="s">
        <v>99</v>
      </c>
      <c r="G1222" s="1" t="s">
        <v>1839</v>
      </c>
      <c r="H1222" s="1" t="s">
        <v>89</v>
      </c>
      <c r="I1222" s="1" t="s">
        <v>139</v>
      </c>
      <c r="J1222" s="1" t="s">
        <v>77</v>
      </c>
      <c r="K1222" s="1" t="s">
        <v>78</v>
      </c>
      <c r="L1222" s="1" t="s">
        <v>179</v>
      </c>
      <c r="M1222" s="1" t="s">
        <v>247</v>
      </c>
      <c r="N1222" s="1">
        <v>5</v>
      </c>
      <c r="O1222" s="1">
        <v>8200</v>
      </c>
      <c r="P1222" s="1">
        <f t="shared" si="114"/>
        <v>41000</v>
      </c>
      <c r="Q1222" s="1">
        <v>25</v>
      </c>
      <c r="R1222" s="1">
        <f t="shared" si="115"/>
        <v>10250</v>
      </c>
      <c r="S1222" s="1">
        <f t="shared" si="116"/>
        <v>30750</v>
      </c>
      <c r="T1222" s="1">
        <v>0.48</v>
      </c>
      <c r="U1222" s="1">
        <f t="shared" si="117"/>
        <v>14760</v>
      </c>
      <c r="V1222" s="1">
        <f t="shared" si="118"/>
        <v>15990</v>
      </c>
      <c r="W1222" s="4">
        <f t="shared" si="119"/>
        <v>0.52</v>
      </c>
      <c r="X1222" s="1" t="s">
        <v>50</v>
      </c>
      <c r="Y1222" s="1" t="s">
        <v>81</v>
      </c>
      <c r="Z1222" s="1" t="s">
        <v>41</v>
      </c>
      <c r="AA1222" s="2">
        <v>46021</v>
      </c>
      <c r="AB1222" s="1">
        <v>5</v>
      </c>
      <c r="AC1222" s="9" t="s">
        <v>42</v>
      </c>
    </row>
    <row r="1223" spans="1:29">
      <c r="A1223" s="11" t="s">
        <v>1999</v>
      </c>
      <c r="B1223" s="2">
        <v>46019</v>
      </c>
      <c r="C1223" s="1">
        <v>2025</v>
      </c>
      <c r="D1223" s="1" t="s">
        <v>1878</v>
      </c>
      <c r="E1223" s="1" t="s">
        <v>1602</v>
      </c>
      <c r="F1223" s="1" t="s">
        <v>126</v>
      </c>
      <c r="G1223" s="1" t="s">
        <v>2000</v>
      </c>
      <c r="H1223" s="1" t="s">
        <v>89</v>
      </c>
      <c r="I1223" s="1" t="s">
        <v>90</v>
      </c>
      <c r="J1223" s="1" t="s">
        <v>61</v>
      </c>
      <c r="K1223" s="1" t="s">
        <v>62</v>
      </c>
      <c r="L1223" s="1" t="s">
        <v>96</v>
      </c>
      <c r="M1223" s="1" t="s">
        <v>195</v>
      </c>
      <c r="N1223" s="1">
        <v>4</v>
      </c>
      <c r="O1223" s="1">
        <v>220</v>
      </c>
      <c r="P1223" s="1">
        <f t="shared" si="114"/>
        <v>880</v>
      </c>
      <c r="Q1223" s="1">
        <v>0</v>
      </c>
      <c r="R1223" s="1">
        <f t="shared" si="115"/>
        <v>0</v>
      </c>
      <c r="S1223" s="1">
        <f t="shared" si="116"/>
        <v>880</v>
      </c>
      <c r="T1223" s="1">
        <v>0.62</v>
      </c>
      <c r="U1223" s="1">
        <f t="shared" si="117"/>
        <v>545.6</v>
      </c>
      <c r="V1223" s="1">
        <f t="shared" si="118"/>
        <v>334.4</v>
      </c>
      <c r="W1223" s="4">
        <f t="shared" si="119"/>
        <v>0.37999999999999995</v>
      </c>
      <c r="X1223" s="1" t="s">
        <v>104</v>
      </c>
      <c r="Y1223" s="1" t="s">
        <v>72</v>
      </c>
      <c r="Z1223" s="1" t="s">
        <v>22</v>
      </c>
      <c r="AA1223" s="1"/>
      <c r="AB1223" s="1"/>
      <c r="AC1223" s="9" t="s">
        <v>93</v>
      </c>
    </row>
    <row r="1224" spans="1:29">
      <c r="A1224" s="11" t="s">
        <v>2001</v>
      </c>
      <c r="B1224" s="2">
        <v>46019</v>
      </c>
      <c r="C1224" s="1">
        <v>2025</v>
      </c>
      <c r="D1224" s="1" t="s">
        <v>1878</v>
      </c>
      <c r="E1224" s="1" t="s">
        <v>1602</v>
      </c>
      <c r="F1224" s="1" t="s">
        <v>126</v>
      </c>
      <c r="G1224" s="1" t="s">
        <v>1012</v>
      </c>
      <c r="H1224" s="1" t="s">
        <v>89</v>
      </c>
      <c r="I1224" s="1" t="s">
        <v>455</v>
      </c>
      <c r="J1224" s="1" t="s">
        <v>102</v>
      </c>
      <c r="K1224" s="1" t="s">
        <v>36</v>
      </c>
      <c r="L1224" s="1" t="s">
        <v>79</v>
      </c>
      <c r="M1224" s="1" t="s">
        <v>131</v>
      </c>
      <c r="N1224" s="1">
        <v>3</v>
      </c>
      <c r="O1224" s="1">
        <v>3830</v>
      </c>
      <c r="P1224" s="1">
        <f t="shared" si="114"/>
        <v>11490</v>
      </c>
      <c r="Q1224" s="1">
        <v>10</v>
      </c>
      <c r="R1224" s="1">
        <f t="shared" si="115"/>
        <v>1149</v>
      </c>
      <c r="S1224" s="1">
        <f t="shared" si="116"/>
        <v>10341</v>
      </c>
      <c r="T1224" s="1">
        <v>0.45</v>
      </c>
      <c r="U1224" s="1">
        <f t="shared" si="117"/>
        <v>4653.45</v>
      </c>
      <c r="V1224" s="1">
        <f t="shared" si="118"/>
        <v>5687.55</v>
      </c>
      <c r="W1224" s="4">
        <f t="shared" si="119"/>
        <v>0.55000000000000004</v>
      </c>
      <c r="X1224" s="1" t="s">
        <v>104</v>
      </c>
      <c r="Y1224" s="1" t="s">
        <v>57</v>
      </c>
      <c r="Z1224" s="1" t="s">
        <v>66</v>
      </c>
      <c r="AA1224" s="1"/>
      <c r="AB1224" s="1"/>
      <c r="AC1224" s="9" t="s">
        <v>42</v>
      </c>
    </row>
    <row r="1225" spans="1:29">
      <c r="A1225" s="11" t="s">
        <v>2002</v>
      </c>
      <c r="B1225" s="2">
        <v>46019</v>
      </c>
      <c r="C1225" s="1">
        <v>2025</v>
      </c>
      <c r="D1225" s="1" t="s">
        <v>1878</v>
      </c>
      <c r="E1225" s="1" t="s">
        <v>1602</v>
      </c>
      <c r="F1225" s="1" t="s">
        <v>126</v>
      </c>
      <c r="G1225" s="1" t="s">
        <v>257</v>
      </c>
      <c r="H1225" s="1" t="s">
        <v>33</v>
      </c>
      <c r="I1225" s="1" t="s">
        <v>258</v>
      </c>
      <c r="J1225" s="1" t="s">
        <v>117</v>
      </c>
      <c r="K1225" s="1" t="s">
        <v>118</v>
      </c>
      <c r="L1225" s="1" t="s">
        <v>79</v>
      </c>
      <c r="M1225" s="1" t="s">
        <v>191</v>
      </c>
      <c r="N1225" s="1">
        <v>3</v>
      </c>
      <c r="O1225" s="1">
        <v>3730</v>
      </c>
      <c r="P1225" s="1">
        <f t="shared" si="114"/>
        <v>11190</v>
      </c>
      <c r="Q1225" s="1">
        <v>10</v>
      </c>
      <c r="R1225" s="1">
        <f t="shared" si="115"/>
        <v>1119</v>
      </c>
      <c r="S1225" s="1">
        <f t="shared" si="116"/>
        <v>10071</v>
      </c>
      <c r="T1225" s="1">
        <v>0.45</v>
      </c>
      <c r="U1225" s="1">
        <f t="shared" si="117"/>
        <v>4531.95</v>
      </c>
      <c r="V1225" s="1">
        <f t="shared" si="118"/>
        <v>5539.05</v>
      </c>
      <c r="W1225" s="4">
        <f t="shared" si="119"/>
        <v>0.55000000000000004</v>
      </c>
      <c r="X1225" s="1" t="s">
        <v>39</v>
      </c>
      <c r="Y1225" s="1" t="s">
        <v>57</v>
      </c>
      <c r="Z1225" s="1" t="s">
        <v>41</v>
      </c>
      <c r="AA1225" s="2">
        <v>46022</v>
      </c>
      <c r="AB1225" s="1">
        <v>5</v>
      </c>
      <c r="AC1225" s="9" t="s">
        <v>42</v>
      </c>
    </row>
    <row r="1226" spans="1:29">
      <c r="A1226" s="11" t="s">
        <v>2003</v>
      </c>
      <c r="B1226" s="2">
        <v>46020</v>
      </c>
      <c r="C1226" s="1">
        <v>2025</v>
      </c>
      <c r="D1226" s="1" t="s">
        <v>1878</v>
      </c>
      <c r="E1226" s="1" t="s">
        <v>1602</v>
      </c>
      <c r="F1226" s="1" t="s">
        <v>142</v>
      </c>
      <c r="G1226" s="1" t="s">
        <v>998</v>
      </c>
      <c r="H1226" s="1" t="s">
        <v>33</v>
      </c>
      <c r="I1226" s="1" t="s">
        <v>46</v>
      </c>
      <c r="J1226" s="1" t="s">
        <v>47</v>
      </c>
      <c r="K1226" s="1" t="s">
        <v>48</v>
      </c>
      <c r="L1226" s="1" t="s">
        <v>112</v>
      </c>
      <c r="M1226" s="1" t="s">
        <v>136</v>
      </c>
      <c r="N1226" s="1">
        <v>3</v>
      </c>
      <c r="O1226" s="1">
        <v>83590</v>
      </c>
      <c r="P1226" s="1">
        <f t="shared" si="114"/>
        <v>250770</v>
      </c>
      <c r="Q1226" s="1">
        <v>25</v>
      </c>
      <c r="R1226" s="1">
        <f t="shared" si="115"/>
        <v>62692.5</v>
      </c>
      <c r="S1226" s="1">
        <f t="shared" si="116"/>
        <v>188077.5</v>
      </c>
      <c r="T1226" s="1">
        <v>0.57999999999999996</v>
      </c>
      <c r="U1226" s="1">
        <f t="shared" si="117"/>
        <v>109084.95</v>
      </c>
      <c r="V1226" s="1">
        <f t="shared" si="118"/>
        <v>78992.55</v>
      </c>
      <c r="W1226" s="4">
        <f t="shared" si="119"/>
        <v>0.42000000000000004</v>
      </c>
      <c r="X1226" s="1" t="s">
        <v>56</v>
      </c>
      <c r="Y1226" s="1" t="s">
        <v>81</v>
      </c>
      <c r="Z1226" s="1" t="s">
        <v>41</v>
      </c>
      <c r="AA1226" s="2">
        <v>46026</v>
      </c>
      <c r="AB1226" s="1">
        <v>3</v>
      </c>
      <c r="AC1226" s="9" t="s">
        <v>42</v>
      </c>
    </row>
    <row r="1227" spans="1:29">
      <c r="A1227" s="11" t="s">
        <v>2004</v>
      </c>
      <c r="B1227" s="2">
        <v>46021</v>
      </c>
      <c r="C1227" s="1">
        <v>2025</v>
      </c>
      <c r="D1227" s="1" t="s">
        <v>1878</v>
      </c>
      <c r="E1227" s="1" t="s">
        <v>1602</v>
      </c>
      <c r="F1227" s="1" t="s">
        <v>167</v>
      </c>
      <c r="G1227" s="1" t="s">
        <v>754</v>
      </c>
      <c r="H1227" s="1" t="s">
        <v>33</v>
      </c>
      <c r="I1227" s="1" t="s">
        <v>46</v>
      </c>
      <c r="J1227" s="1" t="s">
        <v>47</v>
      </c>
      <c r="K1227" s="1" t="s">
        <v>48</v>
      </c>
      <c r="L1227" s="1" t="s">
        <v>37</v>
      </c>
      <c r="M1227" s="1" t="s">
        <v>323</v>
      </c>
      <c r="N1227" s="1">
        <v>5</v>
      </c>
      <c r="O1227" s="1">
        <v>6690</v>
      </c>
      <c r="P1227" s="1">
        <f t="shared" si="114"/>
        <v>33450</v>
      </c>
      <c r="Q1227" s="1">
        <v>30</v>
      </c>
      <c r="R1227" s="1">
        <f t="shared" si="115"/>
        <v>10035</v>
      </c>
      <c r="S1227" s="1">
        <f t="shared" si="116"/>
        <v>23415</v>
      </c>
      <c r="T1227" s="1">
        <v>0.47</v>
      </c>
      <c r="U1227" s="1">
        <f t="shared" si="117"/>
        <v>11005.05</v>
      </c>
      <c r="V1227" s="1">
        <f t="shared" si="118"/>
        <v>12409.95</v>
      </c>
      <c r="W1227" s="4">
        <f t="shared" si="119"/>
        <v>0.53</v>
      </c>
      <c r="X1227" s="1" t="s">
        <v>92</v>
      </c>
      <c r="Y1227" s="1" t="s">
        <v>57</v>
      </c>
      <c r="Z1227" s="1" t="s">
        <v>41</v>
      </c>
      <c r="AA1227" s="2">
        <v>46023</v>
      </c>
      <c r="AB1227" s="1">
        <v>4</v>
      </c>
      <c r="AC1227" s="9" t="s">
        <v>42</v>
      </c>
    </row>
    <row r="1228" spans="1:29">
      <c r="A1228" s="11" t="s">
        <v>2005</v>
      </c>
      <c r="B1228" s="2">
        <v>46021</v>
      </c>
      <c r="C1228" s="1">
        <v>2025</v>
      </c>
      <c r="D1228" s="1" t="s">
        <v>1878</v>
      </c>
      <c r="E1228" s="1" t="s">
        <v>1602</v>
      </c>
      <c r="F1228" s="1" t="s">
        <v>167</v>
      </c>
      <c r="G1228" s="1" t="s">
        <v>2006</v>
      </c>
      <c r="H1228" s="1" t="s">
        <v>33</v>
      </c>
      <c r="I1228" s="1" t="s">
        <v>90</v>
      </c>
      <c r="J1228" s="1" t="s">
        <v>61</v>
      </c>
      <c r="K1228" s="1" t="s">
        <v>62</v>
      </c>
      <c r="L1228" s="1" t="s">
        <v>150</v>
      </c>
      <c r="M1228" s="1" t="s">
        <v>294</v>
      </c>
      <c r="N1228" s="1">
        <v>4</v>
      </c>
      <c r="O1228" s="1">
        <v>3550</v>
      </c>
      <c r="P1228" s="1">
        <f t="shared" si="114"/>
        <v>14200</v>
      </c>
      <c r="Q1228" s="1">
        <v>10</v>
      </c>
      <c r="R1228" s="1">
        <f t="shared" si="115"/>
        <v>1420</v>
      </c>
      <c r="S1228" s="1">
        <f t="shared" si="116"/>
        <v>12780</v>
      </c>
      <c r="T1228" s="1">
        <v>0.52</v>
      </c>
      <c r="U1228" s="1">
        <f t="shared" si="117"/>
        <v>6645.6</v>
      </c>
      <c r="V1228" s="1">
        <f t="shared" si="118"/>
        <v>6134.4</v>
      </c>
      <c r="W1228" s="4">
        <f t="shared" si="119"/>
        <v>0.48</v>
      </c>
      <c r="X1228" s="1" t="s">
        <v>147</v>
      </c>
      <c r="Y1228" s="1" t="s">
        <v>81</v>
      </c>
      <c r="Z1228" s="1" t="s">
        <v>66</v>
      </c>
      <c r="AA1228" s="1"/>
      <c r="AB1228" s="1"/>
      <c r="AC1228" s="9" t="s">
        <v>42</v>
      </c>
    </row>
    <row r="1229" spans="1:29">
      <c r="A1229" s="11" t="s">
        <v>2007</v>
      </c>
      <c r="B1229" s="2">
        <v>46021</v>
      </c>
      <c r="C1229" s="1">
        <v>2025</v>
      </c>
      <c r="D1229" s="1" t="s">
        <v>1878</v>
      </c>
      <c r="E1229" s="1" t="s">
        <v>1602</v>
      </c>
      <c r="F1229" s="1" t="s">
        <v>167</v>
      </c>
      <c r="G1229" s="1" t="s">
        <v>254</v>
      </c>
      <c r="H1229" s="1" t="s">
        <v>89</v>
      </c>
      <c r="I1229" s="1" t="s">
        <v>194</v>
      </c>
      <c r="J1229" s="1" t="s">
        <v>108</v>
      </c>
      <c r="K1229" s="1" t="s">
        <v>62</v>
      </c>
      <c r="L1229" s="1" t="s">
        <v>150</v>
      </c>
      <c r="M1229" s="1" t="s">
        <v>402</v>
      </c>
      <c r="N1229" s="1">
        <v>5</v>
      </c>
      <c r="O1229" s="1">
        <v>2440</v>
      </c>
      <c r="P1229" s="1">
        <f t="shared" si="114"/>
        <v>12200</v>
      </c>
      <c r="Q1229" s="1">
        <v>15</v>
      </c>
      <c r="R1229" s="1">
        <f t="shared" si="115"/>
        <v>1830</v>
      </c>
      <c r="S1229" s="1">
        <f t="shared" si="116"/>
        <v>10370</v>
      </c>
      <c r="T1229" s="1">
        <v>0.52</v>
      </c>
      <c r="U1229" s="1">
        <f t="shared" si="117"/>
        <v>5392.4000000000005</v>
      </c>
      <c r="V1229" s="1">
        <f t="shared" si="118"/>
        <v>4977.5999999999995</v>
      </c>
      <c r="W1229" s="4">
        <f t="shared" si="119"/>
        <v>0.47999999999999993</v>
      </c>
      <c r="X1229" s="1" t="s">
        <v>104</v>
      </c>
      <c r="Y1229" s="1" t="s">
        <v>57</v>
      </c>
      <c r="Z1229" s="1" t="s">
        <v>41</v>
      </c>
      <c r="AA1229" s="2">
        <v>46028</v>
      </c>
      <c r="AB1229" s="1">
        <v>4</v>
      </c>
      <c r="AC1229" s="9" t="s">
        <v>42</v>
      </c>
    </row>
    <row r="1230" spans="1:29">
      <c r="A1230" s="11" t="s">
        <v>2008</v>
      </c>
      <c r="B1230" s="2">
        <v>46021</v>
      </c>
      <c r="C1230" s="1">
        <v>2025</v>
      </c>
      <c r="D1230" s="1" t="s">
        <v>1878</v>
      </c>
      <c r="E1230" s="1" t="s">
        <v>1602</v>
      </c>
      <c r="F1230" s="1" t="s">
        <v>167</v>
      </c>
      <c r="G1230" s="1" t="s">
        <v>1555</v>
      </c>
      <c r="H1230" s="1" t="s">
        <v>89</v>
      </c>
      <c r="I1230" s="1" t="s">
        <v>326</v>
      </c>
      <c r="J1230" s="1" t="s">
        <v>205</v>
      </c>
      <c r="K1230" s="1" t="s">
        <v>78</v>
      </c>
      <c r="L1230" s="1" t="s">
        <v>63</v>
      </c>
      <c r="M1230" s="1" t="s">
        <v>109</v>
      </c>
      <c r="N1230" s="1">
        <v>2</v>
      </c>
      <c r="O1230" s="1">
        <v>710</v>
      </c>
      <c r="P1230" s="1">
        <f t="shared" si="114"/>
        <v>1420</v>
      </c>
      <c r="Q1230" s="1">
        <v>30</v>
      </c>
      <c r="R1230" s="1">
        <f t="shared" si="115"/>
        <v>426</v>
      </c>
      <c r="S1230" s="1">
        <f t="shared" si="116"/>
        <v>994</v>
      </c>
      <c r="T1230" s="1">
        <v>0.35</v>
      </c>
      <c r="U1230" s="1">
        <f t="shared" si="117"/>
        <v>347.9</v>
      </c>
      <c r="V1230" s="1">
        <f t="shared" si="118"/>
        <v>646.1</v>
      </c>
      <c r="W1230" s="4">
        <f t="shared" si="119"/>
        <v>0.65</v>
      </c>
      <c r="X1230" s="1" t="s">
        <v>56</v>
      </c>
      <c r="Y1230" s="1" t="s">
        <v>81</v>
      </c>
      <c r="Z1230" s="1" t="s">
        <v>41</v>
      </c>
      <c r="AA1230" s="2">
        <v>46022</v>
      </c>
      <c r="AB1230" s="1">
        <v>5</v>
      </c>
      <c r="AC1230" s="9" t="s">
        <v>42</v>
      </c>
    </row>
    <row r="1231" spans="1:29">
      <c r="A1231" s="11" t="s">
        <v>2009</v>
      </c>
      <c r="B1231" s="2">
        <v>46022</v>
      </c>
      <c r="C1231" s="1">
        <v>2025</v>
      </c>
      <c r="D1231" s="1" t="s">
        <v>1878</v>
      </c>
      <c r="E1231" s="1" t="s">
        <v>1602</v>
      </c>
      <c r="F1231" s="1" t="s">
        <v>31</v>
      </c>
      <c r="G1231" s="1" t="s">
        <v>659</v>
      </c>
      <c r="H1231" s="1" t="s">
        <v>33</v>
      </c>
      <c r="I1231" s="1" t="s">
        <v>509</v>
      </c>
      <c r="J1231" s="1" t="s">
        <v>220</v>
      </c>
      <c r="K1231" s="1" t="s">
        <v>118</v>
      </c>
      <c r="L1231" s="1" t="s">
        <v>179</v>
      </c>
      <c r="M1231" s="1" t="s">
        <v>210</v>
      </c>
      <c r="N1231" s="1">
        <v>5</v>
      </c>
      <c r="O1231" s="1">
        <v>4030</v>
      </c>
      <c r="P1231" s="1">
        <f t="shared" si="114"/>
        <v>20150</v>
      </c>
      <c r="Q1231" s="1">
        <v>10</v>
      </c>
      <c r="R1231" s="1">
        <f t="shared" si="115"/>
        <v>2015</v>
      </c>
      <c r="S1231" s="1">
        <f t="shared" si="116"/>
        <v>18135</v>
      </c>
      <c r="T1231" s="1">
        <v>0.48</v>
      </c>
      <c r="U1231" s="1">
        <f t="shared" si="117"/>
        <v>8704.7999999999993</v>
      </c>
      <c r="V1231" s="1">
        <f t="shared" si="118"/>
        <v>9430.2000000000007</v>
      </c>
      <c r="W1231" s="4">
        <f t="shared" si="119"/>
        <v>0.52</v>
      </c>
      <c r="X1231" s="1" t="s">
        <v>56</v>
      </c>
      <c r="Y1231" s="1" t="s">
        <v>57</v>
      </c>
      <c r="Z1231" s="1" t="s">
        <v>51</v>
      </c>
      <c r="AA1231" s="2">
        <v>46028</v>
      </c>
      <c r="AB1231" s="1"/>
      <c r="AC1231" s="9" t="s">
        <v>42</v>
      </c>
    </row>
    <row r="1232" spans="1:29">
      <c r="A1232" s="11" t="s">
        <v>2010</v>
      </c>
      <c r="B1232" s="2">
        <v>46022</v>
      </c>
      <c r="C1232" s="1">
        <v>2025</v>
      </c>
      <c r="D1232" s="1" t="s">
        <v>1878</v>
      </c>
      <c r="E1232" s="1" t="s">
        <v>1602</v>
      </c>
      <c r="F1232" s="1" t="s">
        <v>31</v>
      </c>
      <c r="G1232" s="1" t="s">
        <v>420</v>
      </c>
      <c r="H1232" s="1" t="s">
        <v>33</v>
      </c>
      <c r="I1232" s="1" t="s">
        <v>219</v>
      </c>
      <c r="J1232" s="1" t="s">
        <v>220</v>
      </c>
      <c r="K1232" s="1" t="s">
        <v>118</v>
      </c>
      <c r="L1232" s="1" t="s">
        <v>112</v>
      </c>
      <c r="M1232" s="1" t="s">
        <v>557</v>
      </c>
      <c r="N1232" s="1">
        <v>4</v>
      </c>
      <c r="O1232" s="1">
        <v>84920</v>
      </c>
      <c r="P1232" s="1">
        <f t="shared" si="114"/>
        <v>339680</v>
      </c>
      <c r="Q1232" s="1">
        <v>20</v>
      </c>
      <c r="R1232" s="1">
        <f t="shared" si="115"/>
        <v>67936</v>
      </c>
      <c r="S1232" s="1">
        <f t="shared" si="116"/>
        <v>271744</v>
      </c>
      <c r="T1232" s="1">
        <v>0.57999999999999996</v>
      </c>
      <c r="U1232" s="1">
        <f t="shared" si="117"/>
        <v>157611.51999999999</v>
      </c>
      <c r="V1232" s="1">
        <f t="shared" si="118"/>
        <v>114132.48000000001</v>
      </c>
      <c r="W1232" s="4">
        <f t="shared" si="119"/>
        <v>0.42000000000000004</v>
      </c>
      <c r="X1232" s="1" t="s">
        <v>56</v>
      </c>
      <c r="Y1232" s="1" t="s">
        <v>81</v>
      </c>
      <c r="Z1232" s="1" t="s">
        <v>41</v>
      </c>
      <c r="AA1232" s="2">
        <v>46024</v>
      </c>
      <c r="AB1232" s="1">
        <v>4</v>
      </c>
      <c r="AC1232" s="9" t="s">
        <v>42</v>
      </c>
    </row>
    <row r="1233" spans="1:29">
      <c r="A1233" s="11" t="s">
        <v>2011</v>
      </c>
      <c r="B1233" s="2">
        <v>46022</v>
      </c>
      <c r="C1233" s="1">
        <v>2025</v>
      </c>
      <c r="D1233" s="1" t="s">
        <v>1878</v>
      </c>
      <c r="E1233" s="1" t="s">
        <v>1602</v>
      </c>
      <c r="F1233" s="1" t="s">
        <v>31</v>
      </c>
      <c r="G1233" s="1" t="s">
        <v>1270</v>
      </c>
      <c r="H1233" s="1" t="s">
        <v>89</v>
      </c>
      <c r="I1233" s="1" t="s">
        <v>594</v>
      </c>
      <c r="J1233" s="1" t="s">
        <v>135</v>
      </c>
      <c r="K1233" s="1" t="s">
        <v>36</v>
      </c>
      <c r="L1233" s="1" t="s">
        <v>85</v>
      </c>
      <c r="M1233" s="1" t="s">
        <v>383</v>
      </c>
      <c r="N1233" s="1">
        <v>5</v>
      </c>
      <c r="O1233" s="1">
        <v>4770</v>
      </c>
      <c r="P1233" s="1">
        <f t="shared" si="114"/>
        <v>23850</v>
      </c>
      <c r="Q1233" s="1">
        <v>10</v>
      </c>
      <c r="R1233" s="1">
        <f t="shared" si="115"/>
        <v>2385</v>
      </c>
      <c r="S1233" s="1">
        <f t="shared" si="116"/>
        <v>21465</v>
      </c>
      <c r="T1233" s="1">
        <v>0.5</v>
      </c>
      <c r="U1233" s="1">
        <f t="shared" si="117"/>
        <v>10732.5</v>
      </c>
      <c r="V1233" s="1">
        <f t="shared" si="118"/>
        <v>10732.5</v>
      </c>
      <c r="W1233" s="4">
        <f t="shared" si="119"/>
        <v>0.5</v>
      </c>
      <c r="X1233" s="1" t="s">
        <v>50</v>
      </c>
      <c r="Y1233" s="1" t="s">
        <v>40</v>
      </c>
      <c r="Z1233" s="1" t="s">
        <v>41</v>
      </c>
      <c r="AA1233" s="2">
        <v>46023</v>
      </c>
      <c r="AB1233" s="1">
        <v>5</v>
      </c>
      <c r="AC1233" s="9" t="s">
        <v>42</v>
      </c>
    </row>
    <row r="1234" spans="1:29">
      <c r="A1234" s="11" t="s">
        <v>2012</v>
      </c>
      <c r="B1234" s="2">
        <v>46022</v>
      </c>
      <c r="C1234" s="1">
        <v>2025</v>
      </c>
      <c r="D1234" s="1" t="s">
        <v>1878</v>
      </c>
      <c r="E1234" s="1" t="s">
        <v>1602</v>
      </c>
      <c r="F1234" s="1" t="s">
        <v>31</v>
      </c>
      <c r="G1234" s="1" t="s">
        <v>366</v>
      </c>
      <c r="H1234" s="1" t="s">
        <v>33</v>
      </c>
      <c r="I1234" s="1" t="s">
        <v>189</v>
      </c>
      <c r="J1234" s="1" t="s">
        <v>190</v>
      </c>
      <c r="K1234" s="1" t="s">
        <v>48</v>
      </c>
      <c r="L1234" s="1" t="s">
        <v>37</v>
      </c>
      <c r="M1234" s="1" t="s">
        <v>124</v>
      </c>
      <c r="N1234" s="1">
        <v>1</v>
      </c>
      <c r="O1234" s="1">
        <v>970</v>
      </c>
      <c r="P1234" s="1">
        <f t="shared" si="114"/>
        <v>970</v>
      </c>
      <c r="Q1234" s="1">
        <v>0</v>
      </c>
      <c r="R1234" s="1">
        <f t="shared" si="115"/>
        <v>0</v>
      </c>
      <c r="S1234" s="1">
        <f t="shared" si="116"/>
        <v>970</v>
      </c>
      <c r="T1234" s="1">
        <v>0.47</v>
      </c>
      <c r="U1234" s="1">
        <f t="shared" si="117"/>
        <v>455.9</v>
      </c>
      <c r="V1234" s="1">
        <f t="shared" si="118"/>
        <v>514.1</v>
      </c>
      <c r="W1234" s="4">
        <f t="shared" si="119"/>
        <v>0.53</v>
      </c>
      <c r="X1234" s="1" t="s">
        <v>56</v>
      </c>
      <c r="Y1234" s="1" t="s">
        <v>72</v>
      </c>
      <c r="Z1234" s="1" t="s">
        <v>120</v>
      </c>
      <c r="AA1234" s="1"/>
      <c r="AB1234" s="1"/>
      <c r="AC1234" s="9" t="s">
        <v>42</v>
      </c>
    </row>
    <row r="1235" spans="1:29">
      <c r="A1235" s="11" t="s">
        <v>2013</v>
      </c>
      <c r="B1235" s="2">
        <v>46022</v>
      </c>
      <c r="C1235" s="1">
        <v>2025</v>
      </c>
      <c r="D1235" s="1" t="s">
        <v>1878</v>
      </c>
      <c r="E1235" s="1" t="s">
        <v>1602</v>
      </c>
      <c r="F1235" s="1" t="s">
        <v>31</v>
      </c>
      <c r="G1235" s="1" t="s">
        <v>1400</v>
      </c>
      <c r="H1235" s="1" t="s">
        <v>89</v>
      </c>
      <c r="I1235" s="1" t="s">
        <v>174</v>
      </c>
      <c r="J1235" s="1" t="s">
        <v>108</v>
      </c>
      <c r="K1235" s="1" t="s">
        <v>62</v>
      </c>
      <c r="L1235" s="1" t="s">
        <v>96</v>
      </c>
      <c r="M1235" s="1" t="s">
        <v>504</v>
      </c>
      <c r="N1235" s="1">
        <v>5</v>
      </c>
      <c r="O1235" s="1">
        <v>820</v>
      </c>
      <c r="P1235" s="1">
        <f t="shared" si="114"/>
        <v>4100</v>
      </c>
      <c r="Q1235" s="1">
        <v>25</v>
      </c>
      <c r="R1235" s="1">
        <f t="shared" si="115"/>
        <v>1025</v>
      </c>
      <c r="S1235" s="1">
        <f t="shared" si="116"/>
        <v>3075</v>
      </c>
      <c r="T1235" s="1">
        <v>0.62</v>
      </c>
      <c r="U1235" s="1">
        <f t="shared" si="117"/>
        <v>1906.5</v>
      </c>
      <c r="V1235" s="1">
        <f t="shared" si="118"/>
        <v>1168.5</v>
      </c>
      <c r="W1235" s="4">
        <f t="shared" si="119"/>
        <v>0.38</v>
      </c>
      <c r="X1235" s="1" t="s">
        <v>147</v>
      </c>
      <c r="Y1235" s="1" t="s">
        <v>72</v>
      </c>
      <c r="Z1235" s="1" t="s">
        <v>41</v>
      </c>
      <c r="AA1235" s="2">
        <v>46028</v>
      </c>
      <c r="AB1235" s="1">
        <v>4</v>
      </c>
      <c r="AC1235" s="9" t="s">
        <v>42</v>
      </c>
    </row>
    <row r="1236" spans="1:29">
      <c r="A1236" s="11" t="s">
        <v>2014</v>
      </c>
      <c r="B1236" s="2">
        <v>46022</v>
      </c>
      <c r="C1236" s="1">
        <v>2025</v>
      </c>
      <c r="D1236" s="1" t="s">
        <v>1878</v>
      </c>
      <c r="E1236" s="1" t="s">
        <v>1602</v>
      </c>
      <c r="F1236" s="1" t="s">
        <v>31</v>
      </c>
      <c r="G1236" s="1" t="s">
        <v>1219</v>
      </c>
      <c r="H1236" s="1" t="s">
        <v>33</v>
      </c>
      <c r="I1236" s="1" t="s">
        <v>107</v>
      </c>
      <c r="J1236" s="1" t="s">
        <v>108</v>
      </c>
      <c r="K1236" s="1" t="s">
        <v>62</v>
      </c>
      <c r="L1236" s="1" t="s">
        <v>63</v>
      </c>
      <c r="M1236" s="1" t="s">
        <v>165</v>
      </c>
      <c r="N1236" s="1">
        <v>5</v>
      </c>
      <c r="O1236" s="1">
        <v>1270</v>
      </c>
      <c r="P1236" s="1">
        <f t="shared" si="114"/>
        <v>6350</v>
      </c>
      <c r="Q1236" s="1">
        <v>30</v>
      </c>
      <c r="R1236" s="1">
        <f t="shared" si="115"/>
        <v>1905</v>
      </c>
      <c r="S1236" s="1">
        <f t="shared" si="116"/>
        <v>4445</v>
      </c>
      <c r="T1236" s="1">
        <v>0.35</v>
      </c>
      <c r="U1236" s="1">
        <f t="shared" si="117"/>
        <v>1555.75</v>
      </c>
      <c r="V1236" s="1">
        <f t="shared" si="118"/>
        <v>2889.25</v>
      </c>
      <c r="W1236" s="4">
        <f t="shared" si="119"/>
        <v>0.65</v>
      </c>
      <c r="X1236" s="1" t="s">
        <v>39</v>
      </c>
      <c r="Y1236" s="1" t="s">
        <v>40</v>
      </c>
      <c r="Z1236" s="1" t="s">
        <v>41</v>
      </c>
      <c r="AA1236" s="2">
        <v>46025</v>
      </c>
      <c r="AB1236" s="1">
        <v>3</v>
      </c>
      <c r="AC1236" s="9" t="s">
        <v>42</v>
      </c>
    </row>
    <row r="1237" spans="1:29">
      <c r="A1237" s="11" t="s">
        <v>2015</v>
      </c>
      <c r="B1237" s="2">
        <v>46023</v>
      </c>
      <c r="C1237" s="1">
        <v>2026</v>
      </c>
      <c r="D1237" s="1" t="s">
        <v>29</v>
      </c>
      <c r="E1237" s="1" t="s">
        <v>30</v>
      </c>
      <c r="F1237" s="1" t="s">
        <v>44</v>
      </c>
      <c r="G1237" s="1" t="s">
        <v>2016</v>
      </c>
      <c r="H1237" s="1" t="s">
        <v>33</v>
      </c>
      <c r="I1237" s="1" t="s">
        <v>177</v>
      </c>
      <c r="J1237" s="1" t="s">
        <v>178</v>
      </c>
      <c r="K1237" s="1" t="s">
        <v>48</v>
      </c>
      <c r="L1237" s="1" t="s">
        <v>37</v>
      </c>
      <c r="M1237" s="1" t="s">
        <v>540</v>
      </c>
      <c r="N1237" s="1">
        <v>2</v>
      </c>
      <c r="O1237" s="1">
        <v>2200</v>
      </c>
      <c r="P1237" s="1">
        <f t="shared" si="114"/>
        <v>4400</v>
      </c>
      <c r="Q1237" s="1">
        <v>20</v>
      </c>
      <c r="R1237" s="1">
        <f t="shared" si="115"/>
        <v>880</v>
      </c>
      <c r="S1237" s="1">
        <f t="shared" si="116"/>
        <v>3520</v>
      </c>
      <c r="T1237" s="1">
        <v>0.47</v>
      </c>
      <c r="U1237" s="1">
        <f t="shared" si="117"/>
        <v>1654.3999999999999</v>
      </c>
      <c r="V1237" s="1">
        <f t="shared" si="118"/>
        <v>1865.6000000000001</v>
      </c>
      <c r="W1237" s="4">
        <f t="shared" si="119"/>
        <v>0.53</v>
      </c>
      <c r="X1237" s="1" t="s">
        <v>39</v>
      </c>
      <c r="Y1237" s="1" t="s">
        <v>40</v>
      </c>
      <c r="Z1237" s="1" t="s">
        <v>120</v>
      </c>
      <c r="AA1237" s="1"/>
      <c r="AB1237" s="1"/>
      <c r="AC1237" s="9" t="s">
        <v>42</v>
      </c>
    </row>
    <row r="1238" spans="1:29">
      <c r="A1238" s="11" t="s">
        <v>2017</v>
      </c>
      <c r="B1238" s="2">
        <v>46024</v>
      </c>
      <c r="C1238" s="1">
        <v>2026</v>
      </c>
      <c r="D1238" s="1" t="s">
        <v>29</v>
      </c>
      <c r="E1238" s="1" t="s">
        <v>30</v>
      </c>
      <c r="F1238" s="1" t="s">
        <v>74</v>
      </c>
      <c r="G1238" s="1" t="s">
        <v>1642</v>
      </c>
      <c r="H1238" s="1" t="s">
        <v>89</v>
      </c>
      <c r="I1238" s="1" t="s">
        <v>60</v>
      </c>
      <c r="J1238" s="1" t="s">
        <v>61</v>
      </c>
      <c r="K1238" s="1" t="s">
        <v>62</v>
      </c>
      <c r="L1238" s="1" t="s">
        <v>79</v>
      </c>
      <c r="M1238" s="1" t="s">
        <v>545</v>
      </c>
      <c r="N1238" s="1">
        <v>1</v>
      </c>
      <c r="O1238" s="1">
        <v>1130</v>
      </c>
      <c r="P1238" s="1">
        <f t="shared" si="114"/>
        <v>1130</v>
      </c>
      <c r="Q1238" s="1">
        <v>5</v>
      </c>
      <c r="R1238" s="1">
        <f t="shared" si="115"/>
        <v>56.5</v>
      </c>
      <c r="S1238" s="1">
        <f t="shared" si="116"/>
        <v>1073.5</v>
      </c>
      <c r="T1238" s="1">
        <v>0.45</v>
      </c>
      <c r="U1238" s="1">
        <f t="shared" si="117"/>
        <v>483.07499999999999</v>
      </c>
      <c r="V1238" s="1">
        <f t="shared" si="118"/>
        <v>590.42499999999995</v>
      </c>
      <c r="W1238" s="4">
        <f t="shared" si="119"/>
        <v>0.54999999999999993</v>
      </c>
      <c r="X1238" s="1" t="s">
        <v>92</v>
      </c>
      <c r="Y1238" s="1" t="s">
        <v>40</v>
      </c>
      <c r="Z1238" s="1" t="s">
        <v>41</v>
      </c>
      <c r="AA1238" s="2">
        <v>46027</v>
      </c>
      <c r="AB1238" s="1">
        <v>5</v>
      </c>
      <c r="AC1238" s="9" t="s">
        <v>42</v>
      </c>
    </row>
    <row r="1239" spans="1:29">
      <c r="A1239" s="11" t="s">
        <v>2018</v>
      </c>
      <c r="B1239" s="2">
        <v>46024</v>
      </c>
      <c r="C1239" s="1">
        <v>2026</v>
      </c>
      <c r="D1239" s="1" t="s">
        <v>29</v>
      </c>
      <c r="E1239" s="1" t="s">
        <v>30</v>
      </c>
      <c r="F1239" s="1" t="s">
        <v>74</v>
      </c>
      <c r="G1239" s="1" t="s">
        <v>53</v>
      </c>
      <c r="H1239" s="1" t="s">
        <v>33</v>
      </c>
      <c r="I1239" s="1" t="s">
        <v>54</v>
      </c>
      <c r="J1239" s="1" t="s">
        <v>55</v>
      </c>
      <c r="K1239" s="1" t="s">
        <v>36</v>
      </c>
      <c r="L1239" s="1" t="s">
        <v>79</v>
      </c>
      <c r="M1239" s="1" t="s">
        <v>191</v>
      </c>
      <c r="N1239" s="1">
        <v>5</v>
      </c>
      <c r="O1239" s="1">
        <v>370</v>
      </c>
      <c r="P1239" s="1">
        <f t="shared" si="114"/>
        <v>1850</v>
      </c>
      <c r="Q1239" s="1">
        <v>0</v>
      </c>
      <c r="R1239" s="1">
        <f t="shared" si="115"/>
        <v>0</v>
      </c>
      <c r="S1239" s="1">
        <f t="shared" si="116"/>
        <v>1850</v>
      </c>
      <c r="T1239" s="1">
        <v>0.45</v>
      </c>
      <c r="U1239" s="1">
        <f t="shared" si="117"/>
        <v>832.5</v>
      </c>
      <c r="V1239" s="1">
        <f t="shared" si="118"/>
        <v>1017.5</v>
      </c>
      <c r="W1239" s="4">
        <f t="shared" si="119"/>
        <v>0.55000000000000004</v>
      </c>
      <c r="X1239" s="1" t="s">
        <v>104</v>
      </c>
      <c r="Y1239" s="1" t="s">
        <v>72</v>
      </c>
      <c r="Z1239" s="1" t="s">
        <v>41</v>
      </c>
      <c r="AA1239" s="2">
        <v>46030</v>
      </c>
      <c r="AB1239" s="1">
        <v>4</v>
      </c>
      <c r="AC1239" s="9" t="s">
        <v>42</v>
      </c>
    </row>
    <row r="1240" spans="1:29">
      <c r="A1240" s="11" t="s">
        <v>2019</v>
      </c>
      <c r="B1240" s="2">
        <v>46025</v>
      </c>
      <c r="C1240" s="1">
        <v>2026</v>
      </c>
      <c r="D1240" s="1" t="s">
        <v>29</v>
      </c>
      <c r="E1240" s="1" t="s">
        <v>30</v>
      </c>
      <c r="F1240" s="1" t="s">
        <v>99</v>
      </c>
      <c r="G1240" s="1" t="s">
        <v>182</v>
      </c>
      <c r="H1240" s="1" t="s">
        <v>89</v>
      </c>
      <c r="I1240" s="1" t="s">
        <v>183</v>
      </c>
      <c r="J1240" s="1" t="s">
        <v>102</v>
      </c>
      <c r="K1240" s="1" t="s">
        <v>36</v>
      </c>
      <c r="L1240" s="1" t="s">
        <v>63</v>
      </c>
      <c r="M1240" s="1" t="s">
        <v>71</v>
      </c>
      <c r="N1240" s="1">
        <v>2</v>
      </c>
      <c r="O1240" s="1">
        <v>1080</v>
      </c>
      <c r="P1240" s="1">
        <f t="shared" si="114"/>
        <v>2160</v>
      </c>
      <c r="Q1240" s="1">
        <v>5</v>
      </c>
      <c r="R1240" s="1">
        <f t="shared" si="115"/>
        <v>108</v>
      </c>
      <c r="S1240" s="1">
        <f t="shared" si="116"/>
        <v>2052</v>
      </c>
      <c r="T1240" s="1">
        <v>0.35</v>
      </c>
      <c r="U1240" s="1">
        <f t="shared" si="117"/>
        <v>718.19999999999993</v>
      </c>
      <c r="V1240" s="1">
        <f t="shared" si="118"/>
        <v>1333.8000000000002</v>
      </c>
      <c r="W1240" s="4">
        <f t="shared" si="119"/>
        <v>0.65000000000000013</v>
      </c>
      <c r="X1240" s="1" t="s">
        <v>147</v>
      </c>
      <c r="Y1240" s="1" t="s">
        <v>40</v>
      </c>
      <c r="Z1240" s="1" t="s">
        <v>41</v>
      </c>
      <c r="AA1240" s="2">
        <v>46031</v>
      </c>
      <c r="AB1240" s="1">
        <v>3</v>
      </c>
      <c r="AC1240" s="9" t="s">
        <v>42</v>
      </c>
    </row>
    <row r="1241" spans="1:29">
      <c r="A1241" s="11" t="s">
        <v>2020</v>
      </c>
      <c r="B1241" s="2">
        <v>46025</v>
      </c>
      <c r="C1241" s="1">
        <v>2026</v>
      </c>
      <c r="D1241" s="1" t="s">
        <v>29</v>
      </c>
      <c r="E1241" s="1" t="s">
        <v>30</v>
      </c>
      <c r="F1241" s="1" t="s">
        <v>99</v>
      </c>
      <c r="G1241" s="1" t="s">
        <v>550</v>
      </c>
      <c r="H1241" s="1" t="s">
        <v>89</v>
      </c>
      <c r="I1241" s="1" t="s">
        <v>551</v>
      </c>
      <c r="J1241" s="1" t="s">
        <v>155</v>
      </c>
      <c r="K1241" s="1" t="s">
        <v>48</v>
      </c>
      <c r="L1241" s="1" t="s">
        <v>96</v>
      </c>
      <c r="M1241" s="1" t="s">
        <v>195</v>
      </c>
      <c r="N1241" s="1">
        <v>1</v>
      </c>
      <c r="O1241" s="1">
        <v>520</v>
      </c>
      <c r="P1241" s="1">
        <f t="shared" si="114"/>
        <v>520</v>
      </c>
      <c r="Q1241" s="1">
        <v>25</v>
      </c>
      <c r="R1241" s="1">
        <f t="shared" si="115"/>
        <v>130</v>
      </c>
      <c r="S1241" s="1">
        <f t="shared" si="116"/>
        <v>390</v>
      </c>
      <c r="T1241" s="1">
        <v>0.62</v>
      </c>
      <c r="U1241" s="1">
        <f t="shared" si="117"/>
        <v>241.8</v>
      </c>
      <c r="V1241" s="1">
        <f t="shared" si="118"/>
        <v>148.19999999999999</v>
      </c>
      <c r="W1241" s="4">
        <f t="shared" si="119"/>
        <v>0.37999999999999995</v>
      </c>
      <c r="X1241" s="1" t="s">
        <v>147</v>
      </c>
      <c r="Y1241" s="1" t="s">
        <v>81</v>
      </c>
      <c r="Z1241" s="1" t="s">
        <v>41</v>
      </c>
      <c r="AA1241" s="2">
        <v>46031</v>
      </c>
      <c r="AB1241" s="1">
        <v>4</v>
      </c>
      <c r="AC1241" s="9" t="s">
        <v>42</v>
      </c>
    </row>
    <row r="1242" spans="1:29">
      <c r="A1242" s="11" t="s">
        <v>2021</v>
      </c>
      <c r="B1242" s="2">
        <v>46025</v>
      </c>
      <c r="C1242" s="1">
        <v>2026</v>
      </c>
      <c r="D1242" s="1" t="s">
        <v>29</v>
      </c>
      <c r="E1242" s="1" t="s">
        <v>30</v>
      </c>
      <c r="F1242" s="1" t="s">
        <v>99</v>
      </c>
      <c r="G1242" s="1" t="s">
        <v>1526</v>
      </c>
      <c r="H1242" s="1" t="s">
        <v>89</v>
      </c>
      <c r="I1242" s="1" t="s">
        <v>258</v>
      </c>
      <c r="J1242" s="1" t="s">
        <v>117</v>
      </c>
      <c r="K1242" s="1" t="s">
        <v>118</v>
      </c>
      <c r="L1242" s="1" t="s">
        <v>150</v>
      </c>
      <c r="M1242" s="1" t="s">
        <v>278</v>
      </c>
      <c r="N1242" s="1">
        <v>5</v>
      </c>
      <c r="O1242" s="1">
        <v>5740</v>
      </c>
      <c r="P1242" s="1">
        <f t="shared" si="114"/>
        <v>28700</v>
      </c>
      <c r="Q1242" s="1">
        <v>30</v>
      </c>
      <c r="R1242" s="1">
        <f t="shared" si="115"/>
        <v>8610</v>
      </c>
      <c r="S1242" s="1">
        <f t="shared" si="116"/>
        <v>20090</v>
      </c>
      <c r="T1242" s="1">
        <v>0.52</v>
      </c>
      <c r="U1242" s="1">
        <f t="shared" si="117"/>
        <v>10446.800000000001</v>
      </c>
      <c r="V1242" s="1">
        <f t="shared" si="118"/>
        <v>9643.1999999999989</v>
      </c>
      <c r="W1242" s="4">
        <f t="shared" si="119"/>
        <v>0.47999999999999993</v>
      </c>
      <c r="X1242" s="1" t="s">
        <v>92</v>
      </c>
      <c r="Y1242" s="1" t="s">
        <v>40</v>
      </c>
      <c r="Z1242" s="1" t="s">
        <v>41</v>
      </c>
      <c r="AA1242" s="2">
        <v>46029</v>
      </c>
      <c r="AB1242" s="1">
        <v>3</v>
      </c>
      <c r="AC1242" s="9" t="s">
        <v>42</v>
      </c>
    </row>
    <row r="1243" spans="1:29">
      <c r="A1243" s="11" t="s">
        <v>2022</v>
      </c>
      <c r="B1243" s="2">
        <v>46025</v>
      </c>
      <c r="C1243" s="1">
        <v>2026</v>
      </c>
      <c r="D1243" s="1" t="s">
        <v>29</v>
      </c>
      <c r="E1243" s="1" t="s">
        <v>30</v>
      </c>
      <c r="F1243" s="1" t="s">
        <v>99</v>
      </c>
      <c r="G1243" s="1" t="s">
        <v>1637</v>
      </c>
      <c r="H1243" s="1" t="s">
        <v>33</v>
      </c>
      <c r="I1243" s="1" t="s">
        <v>359</v>
      </c>
      <c r="J1243" s="1" t="s">
        <v>251</v>
      </c>
      <c r="K1243" s="1" t="s">
        <v>36</v>
      </c>
      <c r="L1243" s="1" t="s">
        <v>112</v>
      </c>
      <c r="M1243" s="1" t="s">
        <v>113</v>
      </c>
      <c r="N1243" s="1">
        <v>4</v>
      </c>
      <c r="O1243" s="1">
        <v>75260</v>
      </c>
      <c r="P1243" s="1">
        <f t="shared" si="114"/>
        <v>301040</v>
      </c>
      <c r="Q1243" s="1">
        <v>5</v>
      </c>
      <c r="R1243" s="1">
        <f t="shared" si="115"/>
        <v>15052</v>
      </c>
      <c r="S1243" s="1">
        <f t="shared" si="116"/>
        <v>285988</v>
      </c>
      <c r="T1243" s="1">
        <v>0.57999999999999996</v>
      </c>
      <c r="U1243" s="1">
        <f t="shared" si="117"/>
        <v>165873.03999999998</v>
      </c>
      <c r="V1243" s="1">
        <f t="shared" si="118"/>
        <v>120114.96000000002</v>
      </c>
      <c r="W1243" s="4">
        <f t="shared" si="119"/>
        <v>0.4200000000000001</v>
      </c>
      <c r="X1243" s="1" t="s">
        <v>56</v>
      </c>
      <c r="Y1243" s="1" t="s">
        <v>81</v>
      </c>
      <c r="Z1243" s="1" t="s">
        <v>22</v>
      </c>
      <c r="AA1243" s="1"/>
      <c r="AB1243" s="1"/>
      <c r="AC1243" s="9" t="s">
        <v>93</v>
      </c>
    </row>
    <row r="1244" spans="1:29">
      <c r="A1244" s="11" t="s">
        <v>2023</v>
      </c>
      <c r="B1244" s="2">
        <v>46027</v>
      </c>
      <c r="C1244" s="1">
        <v>2026</v>
      </c>
      <c r="D1244" s="1" t="s">
        <v>29</v>
      </c>
      <c r="E1244" s="1" t="s">
        <v>30</v>
      </c>
      <c r="F1244" s="1" t="s">
        <v>142</v>
      </c>
      <c r="G1244" s="1" t="s">
        <v>1767</v>
      </c>
      <c r="H1244" s="1" t="s">
        <v>33</v>
      </c>
      <c r="I1244" s="1" t="s">
        <v>512</v>
      </c>
      <c r="J1244" s="1" t="s">
        <v>77</v>
      </c>
      <c r="K1244" s="1" t="s">
        <v>78</v>
      </c>
      <c r="L1244" s="1" t="s">
        <v>112</v>
      </c>
      <c r="M1244" s="1" t="s">
        <v>653</v>
      </c>
      <c r="N1244" s="1">
        <v>4</v>
      </c>
      <c r="O1244" s="1">
        <v>44000</v>
      </c>
      <c r="P1244" s="1">
        <f t="shared" si="114"/>
        <v>176000</v>
      </c>
      <c r="Q1244" s="1">
        <v>0</v>
      </c>
      <c r="R1244" s="1">
        <f t="shared" si="115"/>
        <v>0</v>
      </c>
      <c r="S1244" s="1">
        <f t="shared" si="116"/>
        <v>176000</v>
      </c>
      <c r="T1244" s="1">
        <v>0.57999999999999996</v>
      </c>
      <c r="U1244" s="1">
        <f t="shared" si="117"/>
        <v>102080</v>
      </c>
      <c r="V1244" s="1">
        <f t="shared" si="118"/>
        <v>73920</v>
      </c>
      <c r="W1244" s="4">
        <f t="shared" si="119"/>
        <v>0.42</v>
      </c>
      <c r="X1244" s="1" t="s">
        <v>104</v>
      </c>
      <c r="Y1244" s="1" t="s">
        <v>72</v>
      </c>
      <c r="Z1244" s="1" t="s">
        <v>120</v>
      </c>
      <c r="AA1244" s="1"/>
      <c r="AB1244" s="1"/>
      <c r="AC1244" s="9" t="s">
        <v>42</v>
      </c>
    </row>
    <row r="1245" spans="1:29">
      <c r="A1245" s="11" t="s">
        <v>2024</v>
      </c>
      <c r="B1245" s="2">
        <v>46027</v>
      </c>
      <c r="C1245" s="1">
        <v>2026</v>
      </c>
      <c r="D1245" s="1" t="s">
        <v>29</v>
      </c>
      <c r="E1245" s="1" t="s">
        <v>30</v>
      </c>
      <c r="F1245" s="1" t="s">
        <v>142</v>
      </c>
      <c r="G1245" s="1" t="s">
        <v>354</v>
      </c>
      <c r="H1245" s="1" t="s">
        <v>33</v>
      </c>
      <c r="I1245" s="1" t="s">
        <v>355</v>
      </c>
      <c r="J1245" s="1" t="s">
        <v>135</v>
      </c>
      <c r="K1245" s="1" t="s">
        <v>36</v>
      </c>
      <c r="L1245" s="1" t="s">
        <v>150</v>
      </c>
      <c r="M1245" s="1" t="s">
        <v>962</v>
      </c>
      <c r="N1245" s="1">
        <v>3</v>
      </c>
      <c r="O1245" s="1">
        <v>10520</v>
      </c>
      <c r="P1245" s="1">
        <f t="shared" si="114"/>
        <v>31560</v>
      </c>
      <c r="Q1245" s="1">
        <v>10</v>
      </c>
      <c r="R1245" s="1">
        <f t="shared" si="115"/>
        <v>3156</v>
      </c>
      <c r="S1245" s="1">
        <f t="shared" si="116"/>
        <v>28404</v>
      </c>
      <c r="T1245" s="1">
        <v>0.52</v>
      </c>
      <c r="U1245" s="1">
        <f t="shared" si="117"/>
        <v>14770.08</v>
      </c>
      <c r="V1245" s="1">
        <f t="shared" si="118"/>
        <v>13633.92</v>
      </c>
      <c r="W1245" s="4">
        <f t="shared" si="119"/>
        <v>0.48</v>
      </c>
      <c r="X1245" s="1" t="s">
        <v>92</v>
      </c>
      <c r="Y1245" s="1" t="s">
        <v>40</v>
      </c>
      <c r="Z1245" s="1" t="s">
        <v>41</v>
      </c>
      <c r="AA1245" s="2">
        <v>46033</v>
      </c>
      <c r="AB1245" s="1">
        <v>3</v>
      </c>
      <c r="AC1245" s="9" t="s">
        <v>42</v>
      </c>
    </row>
    <row r="1246" spans="1:29">
      <c r="A1246" s="11" t="s">
        <v>2025</v>
      </c>
      <c r="B1246" s="2">
        <v>46027</v>
      </c>
      <c r="C1246" s="1">
        <v>2026</v>
      </c>
      <c r="D1246" s="1" t="s">
        <v>29</v>
      </c>
      <c r="E1246" s="1" t="s">
        <v>30</v>
      </c>
      <c r="F1246" s="1" t="s">
        <v>142</v>
      </c>
      <c r="G1246" s="1" t="s">
        <v>764</v>
      </c>
      <c r="H1246" s="1" t="s">
        <v>89</v>
      </c>
      <c r="I1246" s="1" t="s">
        <v>159</v>
      </c>
      <c r="J1246" s="1" t="s">
        <v>35</v>
      </c>
      <c r="K1246" s="1" t="s">
        <v>36</v>
      </c>
      <c r="L1246" s="1" t="s">
        <v>150</v>
      </c>
      <c r="M1246" s="1" t="s">
        <v>151</v>
      </c>
      <c r="N1246" s="1">
        <v>4</v>
      </c>
      <c r="O1246" s="1">
        <v>11760</v>
      </c>
      <c r="P1246" s="1">
        <f t="shared" si="114"/>
        <v>47040</v>
      </c>
      <c r="Q1246" s="1">
        <v>10</v>
      </c>
      <c r="R1246" s="1">
        <f t="shared" si="115"/>
        <v>4704</v>
      </c>
      <c r="S1246" s="1">
        <f t="shared" si="116"/>
        <v>42336</v>
      </c>
      <c r="T1246" s="1">
        <v>0.52</v>
      </c>
      <c r="U1246" s="1">
        <f t="shared" si="117"/>
        <v>22014.720000000001</v>
      </c>
      <c r="V1246" s="1">
        <f t="shared" si="118"/>
        <v>20321.28</v>
      </c>
      <c r="W1246" s="4">
        <f t="shared" si="119"/>
        <v>0.48</v>
      </c>
      <c r="X1246" s="1" t="s">
        <v>50</v>
      </c>
      <c r="Y1246" s="1" t="s">
        <v>81</v>
      </c>
      <c r="Z1246" s="1" t="s">
        <v>41</v>
      </c>
      <c r="AA1246" s="2">
        <v>46033</v>
      </c>
      <c r="AB1246" s="1">
        <v>5</v>
      </c>
      <c r="AC1246" s="9" t="s">
        <v>42</v>
      </c>
    </row>
    <row r="1247" spans="1:29">
      <c r="A1247" s="11" t="s">
        <v>2026</v>
      </c>
      <c r="B1247" s="2">
        <v>46028</v>
      </c>
      <c r="C1247" s="1">
        <v>2026</v>
      </c>
      <c r="D1247" s="1" t="s">
        <v>29</v>
      </c>
      <c r="E1247" s="1" t="s">
        <v>30</v>
      </c>
      <c r="F1247" s="1" t="s">
        <v>167</v>
      </c>
      <c r="G1247" s="1" t="s">
        <v>1438</v>
      </c>
      <c r="H1247" s="1" t="s">
        <v>89</v>
      </c>
      <c r="I1247" s="1" t="s">
        <v>116</v>
      </c>
      <c r="J1247" s="1" t="s">
        <v>117</v>
      </c>
      <c r="K1247" s="1" t="s">
        <v>118</v>
      </c>
      <c r="L1247" s="1" t="s">
        <v>112</v>
      </c>
      <c r="M1247" s="1" t="s">
        <v>221</v>
      </c>
      <c r="N1247" s="1">
        <v>1</v>
      </c>
      <c r="O1247" s="1">
        <v>34350</v>
      </c>
      <c r="P1247" s="1">
        <f t="shared" si="114"/>
        <v>34350</v>
      </c>
      <c r="Q1247" s="1">
        <v>5</v>
      </c>
      <c r="R1247" s="1">
        <f t="shared" si="115"/>
        <v>1717.5</v>
      </c>
      <c r="S1247" s="1">
        <f t="shared" si="116"/>
        <v>32632.5</v>
      </c>
      <c r="T1247" s="1">
        <v>0.57999999999999996</v>
      </c>
      <c r="U1247" s="1">
        <f t="shared" si="117"/>
        <v>18926.849999999999</v>
      </c>
      <c r="V1247" s="1">
        <f t="shared" si="118"/>
        <v>13705.650000000001</v>
      </c>
      <c r="W1247" s="4">
        <f t="shared" si="119"/>
        <v>0.42000000000000004</v>
      </c>
      <c r="X1247" s="1" t="s">
        <v>104</v>
      </c>
      <c r="Y1247" s="1" t="s">
        <v>81</v>
      </c>
      <c r="Z1247" s="1" t="s">
        <v>41</v>
      </c>
      <c r="AA1247" s="2">
        <v>46029</v>
      </c>
      <c r="AB1247" s="1">
        <v>5</v>
      </c>
      <c r="AC1247" s="9" t="s">
        <v>42</v>
      </c>
    </row>
    <row r="1248" spans="1:29">
      <c r="A1248" s="11" t="s">
        <v>2027</v>
      </c>
      <c r="B1248" s="2">
        <v>46028</v>
      </c>
      <c r="C1248" s="1">
        <v>2026</v>
      </c>
      <c r="D1248" s="1" t="s">
        <v>29</v>
      </c>
      <c r="E1248" s="1" t="s">
        <v>30</v>
      </c>
      <c r="F1248" s="1" t="s">
        <v>167</v>
      </c>
      <c r="G1248" s="1" t="s">
        <v>2028</v>
      </c>
      <c r="H1248" s="1" t="s">
        <v>89</v>
      </c>
      <c r="I1248" s="1" t="s">
        <v>159</v>
      </c>
      <c r="J1248" s="1" t="s">
        <v>35</v>
      </c>
      <c r="K1248" s="1" t="s">
        <v>36</v>
      </c>
      <c r="L1248" s="1" t="s">
        <v>63</v>
      </c>
      <c r="M1248" s="1" t="s">
        <v>337</v>
      </c>
      <c r="N1248" s="1">
        <v>4</v>
      </c>
      <c r="O1248" s="1">
        <v>670</v>
      </c>
      <c r="P1248" s="1">
        <f t="shared" si="114"/>
        <v>2680</v>
      </c>
      <c r="Q1248" s="1">
        <v>10</v>
      </c>
      <c r="R1248" s="1">
        <f t="shared" si="115"/>
        <v>268</v>
      </c>
      <c r="S1248" s="1">
        <f t="shared" si="116"/>
        <v>2412</v>
      </c>
      <c r="T1248" s="1">
        <v>0.35</v>
      </c>
      <c r="U1248" s="1">
        <f t="shared" si="117"/>
        <v>844.19999999999993</v>
      </c>
      <c r="V1248" s="1">
        <f t="shared" si="118"/>
        <v>1567.8000000000002</v>
      </c>
      <c r="W1248" s="4">
        <f t="shared" si="119"/>
        <v>0.65</v>
      </c>
      <c r="X1248" s="1" t="s">
        <v>39</v>
      </c>
      <c r="Y1248" s="1" t="s">
        <v>57</v>
      </c>
      <c r="Z1248" s="1" t="s">
        <v>41</v>
      </c>
      <c r="AA1248" s="2">
        <v>46032</v>
      </c>
      <c r="AB1248" s="1">
        <v>3</v>
      </c>
      <c r="AC1248" s="9" t="s">
        <v>42</v>
      </c>
    </row>
    <row r="1249" spans="1:29">
      <c r="A1249" s="11" t="s">
        <v>2029</v>
      </c>
      <c r="B1249" s="2">
        <v>46028</v>
      </c>
      <c r="C1249" s="1">
        <v>2026</v>
      </c>
      <c r="D1249" s="1" t="s">
        <v>29</v>
      </c>
      <c r="E1249" s="1" t="s">
        <v>30</v>
      </c>
      <c r="F1249" s="1" t="s">
        <v>167</v>
      </c>
      <c r="G1249" s="1" t="s">
        <v>261</v>
      </c>
      <c r="H1249" s="1" t="s">
        <v>33</v>
      </c>
      <c r="I1249" s="1" t="s">
        <v>183</v>
      </c>
      <c r="J1249" s="1" t="s">
        <v>55</v>
      </c>
      <c r="K1249" s="1" t="s">
        <v>36</v>
      </c>
      <c r="L1249" s="1" t="s">
        <v>63</v>
      </c>
      <c r="M1249" s="1" t="s">
        <v>367</v>
      </c>
      <c r="N1249" s="1">
        <v>3</v>
      </c>
      <c r="O1249" s="1">
        <v>980</v>
      </c>
      <c r="P1249" s="1">
        <f t="shared" si="114"/>
        <v>2940</v>
      </c>
      <c r="Q1249" s="1">
        <v>5</v>
      </c>
      <c r="R1249" s="1">
        <f t="shared" si="115"/>
        <v>147</v>
      </c>
      <c r="S1249" s="1">
        <f t="shared" si="116"/>
        <v>2793</v>
      </c>
      <c r="T1249" s="1">
        <v>0.35</v>
      </c>
      <c r="U1249" s="1">
        <f t="shared" si="117"/>
        <v>977.55</v>
      </c>
      <c r="V1249" s="1">
        <f t="shared" si="118"/>
        <v>1815.45</v>
      </c>
      <c r="W1249" s="4">
        <f t="shared" si="119"/>
        <v>0.65</v>
      </c>
      <c r="X1249" s="1" t="s">
        <v>39</v>
      </c>
      <c r="Y1249" s="1" t="s">
        <v>40</v>
      </c>
      <c r="Z1249" s="1" t="s">
        <v>22</v>
      </c>
      <c r="AA1249" s="1"/>
      <c r="AB1249" s="1"/>
      <c r="AC1249" s="9" t="s">
        <v>93</v>
      </c>
    </row>
    <row r="1250" spans="1:29">
      <c r="A1250" s="11" t="s">
        <v>2030</v>
      </c>
      <c r="B1250" s="2">
        <v>46028</v>
      </c>
      <c r="C1250" s="1">
        <v>2026</v>
      </c>
      <c r="D1250" s="1" t="s">
        <v>29</v>
      </c>
      <c r="E1250" s="1" t="s">
        <v>30</v>
      </c>
      <c r="F1250" s="1" t="s">
        <v>167</v>
      </c>
      <c r="G1250" s="1" t="s">
        <v>2031</v>
      </c>
      <c r="H1250" s="1" t="s">
        <v>33</v>
      </c>
      <c r="I1250" s="1" t="s">
        <v>116</v>
      </c>
      <c r="J1250" s="1" t="s">
        <v>117</v>
      </c>
      <c r="K1250" s="1" t="s">
        <v>118</v>
      </c>
      <c r="L1250" s="1" t="s">
        <v>85</v>
      </c>
      <c r="M1250" s="1" t="s">
        <v>343</v>
      </c>
      <c r="N1250" s="1">
        <v>5</v>
      </c>
      <c r="O1250" s="1">
        <v>1980</v>
      </c>
      <c r="P1250" s="1">
        <f t="shared" si="114"/>
        <v>9900</v>
      </c>
      <c r="Q1250" s="1">
        <v>10</v>
      </c>
      <c r="R1250" s="1">
        <f t="shared" si="115"/>
        <v>990</v>
      </c>
      <c r="S1250" s="1">
        <f t="shared" si="116"/>
        <v>8910</v>
      </c>
      <c r="T1250" s="1">
        <v>0.5</v>
      </c>
      <c r="U1250" s="1">
        <f t="shared" si="117"/>
        <v>4455</v>
      </c>
      <c r="V1250" s="1">
        <f t="shared" si="118"/>
        <v>4455</v>
      </c>
      <c r="W1250" s="4">
        <f t="shared" si="119"/>
        <v>0.5</v>
      </c>
      <c r="X1250" s="1" t="s">
        <v>104</v>
      </c>
      <c r="Y1250" s="1" t="s">
        <v>57</v>
      </c>
      <c r="Z1250" s="1" t="s">
        <v>41</v>
      </c>
      <c r="AA1250" s="2">
        <v>46034</v>
      </c>
      <c r="AB1250" s="1">
        <v>5</v>
      </c>
      <c r="AC1250" s="9" t="s">
        <v>42</v>
      </c>
    </row>
    <row r="1251" spans="1:29">
      <c r="A1251" s="11" t="s">
        <v>2032</v>
      </c>
      <c r="B1251" s="2">
        <v>46028</v>
      </c>
      <c r="C1251" s="1">
        <v>2026</v>
      </c>
      <c r="D1251" s="1" t="s">
        <v>29</v>
      </c>
      <c r="E1251" s="1" t="s">
        <v>30</v>
      </c>
      <c r="F1251" s="1" t="s">
        <v>167</v>
      </c>
      <c r="G1251" s="1" t="s">
        <v>1528</v>
      </c>
      <c r="H1251" s="1" t="s">
        <v>89</v>
      </c>
      <c r="I1251" s="1" t="s">
        <v>264</v>
      </c>
      <c r="J1251" s="1" t="s">
        <v>265</v>
      </c>
      <c r="K1251" s="1" t="s">
        <v>78</v>
      </c>
      <c r="L1251" s="1" t="s">
        <v>37</v>
      </c>
      <c r="M1251" s="1" t="s">
        <v>103</v>
      </c>
      <c r="N1251" s="1">
        <v>4</v>
      </c>
      <c r="O1251" s="1">
        <v>1180</v>
      </c>
      <c r="P1251" s="1">
        <f t="shared" si="114"/>
        <v>4720</v>
      </c>
      <c r="Q1251" s="1">
        <v>30</v>
      </c>
      <c r="R1251" s="1">
        <f t="shared" si="115"/>
        <v>1416</v>
      </c>
      <c r="S1251" s="1">
        <f t="shared" si="116"/>
        <v>3304</v>
      </c>
      <c r="T1251" s="1">
        <v>0.47</v>
      </c>
      <c r="U1251" s="1">
        <f t="shared" si="117"/>
        <v>1552.8799999999999</v>
      </c>
      <c r="V1251" s="1">
        <f t="shared" si="118"/>
        <v>1751.1200000000001</v>
      </c>
      <c r="W1251" s="4">
        <f t="shared" si="119"/>
        <v>0.53</v>
      </c>
      <c r="X1251" s="1" t="s">
        <v>56</v>
      </c>
      <c r="Y1251" s="1" t="s">
        <v>40</v>
      </c>
      <c r="Z1251" s="1" t="s">
        <v>120</v>
      </c>
      <c r="AA1251" s="1"/>
      <c r="AB1251" s="1"/>
      <c r="AC1251" s="9" t="s">
        <v>42</v>
      </c>
    </row>
    <row r="1252" spans="1:29">
      <c r="A1252" s="11" t="s">
        <v>2033</v>
      </c>
      <c r="B1252" s="2">
        <v>46028</v>
      </c>
      <c r="C1252" s="1">
        <v>2026</v>
      </c>
      <c r="D1252" s="1" t="s">
        <v>29</v>
      </c>
      <c r="E1252" s="1" t="s">
        <v>30</v>
      </c>
      <c r="F1252" s="1" t="s">
        <v>167</v>
      </c>
      <c r="G1252" s="1" t="s">
        <v>572</v>
      </c>
      <c r="H1252" s="1" t="s">
        <v>33</v>
      </c>
      <c r="I1252" s="1" t="s">
        <v>116</v>
      </c>
      <c r="J1252" s="1" t="s">
        <v>117</v>
      </c>
      <c r="K1252" s="1" t="s">
        <v>118</v>
      </c>
      <c r="L1252" s="1" t="s">
        <v>85</v>
      </c>
      <c r="M1252" s="1" t="s">
        <v>146</v>
      </c>
      <c r="N1252" s="1">
        <v>5</v>
      </c>
      <c r="O1252" s="1">
        <v>5690</v>
      </c>
      <c r="P1252" s="1">
        <f t="shared" si="114"/>
        <v>28450</v>
      </c>
      <c r="Q1252" s="1">
        <v>30</v>
      </c>
      <c r="R1252" s="1">
        <f t="shared" si="115"/>
        <v>8535</v>
      </c>
      <c r="S1252" s="1">
        <f t="shared" si="116"/>
        <v>19915</v>
      </c>
      <c r="T1252" s="1">
        <v>0.5</v>
      </c>
      <c r="U1252" s="1">
        <f t="shared" si="117"/>
        <v>9957.5</v>
      </c>
      <c r="V1252" s="1">
        <f t="shared" si="118"/>
        <v>9957.5</v>
      </c>
      <c r="W1252" s="4">
        <f t="shared" si="119"/>
        <v>0.5</v>
      </c>
      <c r="X1252" s="1" t="s">
        <v>104</v>
      </c>
      <c r="Y1252" s="1" t="s">
        <v>57</v>
      </c>
      <c r="Z1252" s="1" t="s">
        <v>120</v>
      </c>
      <c r="AA1252" s="1"/>
      <c r="AB1252" s="1"/>
      <c r="AC1252" s="9" t="s">
        <v>42</v>
      </c>
    </row>
    <row r="1253" spans="1:29">
      <c r="A1253" s="11" t="s">
        <v>2034</v>
      </c>
      <c r="B1253" s="2">
        <v>46029</v>
      </c>
      <c r="C1253" s="1">
        <v>2026</v>
      </c>
      <c r="D1253" s="1" t="s">
        <v>29</v>
      </c>
      <c r="E1253" s="1" t="s">
        <v>30</v>
      </c>
      <c r="F1253" s="1" t="s">
        <v>31</v>
      </c>
      <c r="G1253" s="1" t="s">
        <v>100</v>
      </c>
      <c r="H1253" s="1" t="s">
        <v>89</v>
      </c>
      <c r="I1253" s="1" t="s">
        <v>101</v>
      </c>
      <c r="J1253" s="1" t="s">
        <v>102</v>
      </c>
      <c r="K1253" s="1" t="s">
        <v>36</v>
      </c>
      <c r="L1253" s="1" t="s">
        <v>179</v>
      </c>
      <c r="M1253" s="1" t="s">
        <v>406</v>
      </c>
      <c r="N1253" s="1">
        <v>4</v>
      </c>
      <c r="O1253" s="1">
        <v>3380</v>
      </c>
      <c r="P1253" s="1">
        <f t="shared" si="114"/>
        <v>13520</v>
      </c>
      <c r="Q1253" s="1">
        <v>0</v>
      </c>
      <c r="R1253" s="1">
        <f t="shared" si="115"/>
        <v>0</v>
      </c>
      <c r="S1253" s="1">
        <f t="shared" si="116"/>
        <v>13520</v>
      </c>
      <c r="T1253" s="1">
        <v>0.48</v>
      </c>
      <c r="U1253" s="1">
        <f t="shared" si="117"/>
        <v>6489.5999999999995</v>
      </c>
      <c r="V1253" s="1">
        <f t="shared" si="118"/>
        <v>7030.4000000000005</v>
      </c>
      <c r="W1253" s="4">
        <f t="shared" si="119"/>
        <v>0.52</v>
      </c>
      <c r="X1253" s="1" t="s">
        <v>104</v>
      </c>
      <c r="Y1253" s="1" t="s">
        <v>72</v>
      </c>
      <c r="Z1253" s="1" t="s">
        <v>41</v>
      </c>
      <c r="AA1253" s="2">
        <v>46032</v>
      </c>
      <c r="AB1253" s="1">
        <v>4</v>
      </c>
      <c r="AC1253" s="9" t="s">
        <v>42</v>
      </c>
    </row>
    <row r="1254" spans="1:29">
      <c r="A1254" s="11" t="s">
        <v>2035</v>
      </c>
      <c r="B1254" s="2">
        <v>46029</v>
      </c>
      <c r="C1254" s="1">
        <v>2026</v>
      </c>
      <c r="D1254" s="1" t="s">
        <v>29</v>
      </c>
      <c r="E1254" s="1" t="s">
        <v>30</v>
      </c>
      <c r="F1254" s="1" t="s">
        <v>31</v>
      </c>
      <c r="G1254" s="1" t="s">
        <v>1012</v>
      </c>
      <c r="H1254" s="1" t="s">
        <v>89</v>
      </c>
      <c r="I1254" s="1" t="s">
        <v>455</v>
      </c>
      <c r="J1254" s="1" t="s">
        <v>102</v>
      </c>
      <c r="K1254" s="1" t="s">
        <v>36</v>
      </c>
      <c r="L1254" s="1" t="s">
        <v>150</v>
      </c>
      <c r="M1254" s="1" t="s">
        <v>151</v>
      </c>
      <c r="N1254" s="1">
        <v>4</v>
      </c>
      <c r="O1254" s="1">
        <v>4350</v>
      </c>
      <c r="P1254" s="1">
        <f t="shared" si="114"/>
        <v>17400</v>
      </c>
      <c r="Q1254" s="1">
        <v>20</v>
      </c>
      <c r="R1254" s="1">
        <f t="shared" si="115"/>
        <v>3480</v>
      </c>
      <c r="S1254" s="1">
        <f t="shared" si="116"/>
        <v>13920</v>
      </c>
      <c r="T1254" s="1">
        <v>0.52</v>
      </c>
      <c r="U1254" s="1">
        <f t="shared" si="117"/>
        <v>7238.4000000000005</v>
      </c>
      <c r="V1254" s="1">
        <f t="shared" si="118"/>
        <v>6681.5999999999995</v>
      </c>
      <c r="W1254" s="4">
        <f t="shared" si="119"/>
        <v>0.48</v>
      </c>
      <c r="X1254" s="1" t="s">
        <v>92</v>
      </c>
      <c r="Y1254" s="1" t="s">
        <v>81</v>
      </c>
      <c r="Z1254" s="1" t="s">
        <v>41</v>
      </c>
      <c r="AA1254" s="2">
        <v>46030</v>
      </c>
      <c r="AB1254" s="1">
        <v>5</v>
      </c>
      <c r="AC1254" s="9" t="s">
        <v>42</v>
      </c>
    </row>
    <row r="1255" spans="1:29">
      <c r="A1255" s="11" t="s">
        <v>2036</v>
      </c>
      <c r="B1255" s="2">
        <v>46030</v>
      </c>
      <c r="C1255" s="1">
        <v>2026</v>
      </c>
      <c r="D1255" s="1" t="s">
        <v>29</v>
      </c>
      <c r="E1255" s="1" t="s">
        <v>30</v>
      </c>
      <c r="F1255" s="1" t="s">
        <v>44</v>
      </c>
      <c r="G1255" s="1" t="s">
        <v>644</v>
      </c>
      <c r="H1255" s="1" t="s">
        <v>33</v>
      </c>
      <c r="I1255" s="1" t="s">
        <v>258</v>
      </c>
      <c r="J1255" s="1" t="s">
        <v>117</v>
      </c>
      <c r="K1255" s="1" t="s">
        <v>118</v>
      </c>
      <c r="L1255" s="1" t="s">
        <v>112</v>
      </c>
      <c r="M1255" s="1" t="s">
        <v>136</v>
      </c>
      <c r="N1255" s="1">
        <v>4</v>
      </c>
      <c r="O1255" s="1">
        <v>14070</v>
      </c>
      <c r="P1255" s="1">
        <f t="shared" si="114"/>
        <v>56280</v>
      </c>
      <c r="Q1255" s="1">
        <v>15</v>
      </c>
      <c r="R1255" s="1">
        <f t="shared" si="115"/>
        <v>8442</v>
      </c>
      <c r="S1255" s="1">
        <f t="shared" si="116"/>
        <v>47838</v>
      </c>
      <c r="T1255" s="1">
        <v>0.57999999999999996</v>
      </c>
      <c r="U1255" s="1">
        <f t="shared" si="117"/>
        <v>27746.039999999997</v>
      </c>
      <c r="V1255" s="1">
        <f t="shared" si="118"/>
        <v>20091.960000000003</v>
      </c>
      <c r="W1255" s="4">
        <f t="shared" si="119"/>
        <v>0.42000000000000004</v>
      </c>
      <c r="X1255" s="1" t="s">
        <v>92</v>
      </c>
      <c r="Y1255" s="1" t="s">
        <v>81</v>
      </c>
      <c r="Z1255" s="1" t="s">
        <v>41</v>
      </c>
      <c r="AA1255" s="2">
        <v>46031</v>
      </c>
      <c r="AB1255" s="1">
        <v>3</v>
      </c>
      <c r="AC1255" s="9" t="s">
        <v>42</v>
      </c>
    </row>
    <row r="1256" spans="1:29">
      <c r="A1256" s="11" t="s">
        <v>2037</v>
      </c>
      <c r="B1256" s="2">
        <v>46030</v>
      </c>
      <c r="C1256" s="1">
        <v>2026</v>
      </c>
      <c r="D1256" s="1" t="s">
        <v>29</v>
      </c>
      <c r="E1256" s="1" t="s">
        <v>30</v>
      </c>
      <c r="F1256" s="1" t="s">
        <v>44</v>
      </c>
      <c r="G1256" s="1" t="s">
        <v>2038</v>
      </c>
      <c r="H1256" s="1" t="s">
        <v>89</v>
      </c>
      <c r="I1256" s="1" t="s">
        <v>116</v>
      </c>
      <c r="J1256" s="1" t="s">
        <v>117</v>
      </c>
      <c r="K1256" s="1" t="s">
        <v>118</v>
      </c>
      <c r="L1256" s="1" t="s">
        <v>150</v>
      </c>
      <c r="M1256" s="1" t="s">
        <v>234</v>
      </c>
      <c r="N1256" s="1">
        <v>4</v>
      </c>
      <c r="O1256" s="1">
        <v>8580</v>
      </c>
      <c r="P1256" s="1">
        <f t="shared" si="114"/>
        <v>34320</v>
      </c>
      <c r="Q1256" s="1">
        <v>10</v>
      </c>
      <c r="R1256" s="1">
        <f t="shared" si="115"/>
        <v>3432</v>
      </c>
      <c r="S1256" s="1">
        <f t="shared" si="116"/>
        <v>30888</v>
      </c>
      <c r="T1256" s="1">
        <v>0.52</v>
      </c>
      <c r="U1256" s="1">
        <f t="shared" si="117"/>
        <v>16061.76</v>
      </c>
      <c r="V1256" s="1">
        <f t="shared" si="118"/>
        <v>14826.24</v>
      </c>
      <c r="W1256" s="4">
        <f t="shared" si="119"/>
        <v>0.48</v>
      </c>
      <c r="X1256" s="1" t="s">
        <v>50</v>
      </c>
      <c r="Y1256" s="1" t="s">
        <v>57</v>
      </c>
      <c r="Z1256" s="1" t="s">
        <v>51</v>
      </c>
      <c r="AA1256" s="2">
        <v>46034</v>
      </c>
      <c r="AB1256" s="1"/>
      <c r="AC1256" s="9" t="s">
        <v>42</v>
      </c>
    </row>
    <row r="1257" spans="1:29">
      <c r="A1257" s="11" t="s">
        <v>2039</v>
      </c>
      <c r="B1257" s="2">
        <v>46030</v>
      </c>
      <c r="C1257" s="1">
        <v>2026</v>
      </c>
      <c r="D1257" s="1" t="s">
        <v>29</v>
      </c>
      <c r="E1257" s="1" t="s">
        <v>30</v>
      </c>
      <c r="F1257" s="1" t="s">
        <v>44</v>
      </c>
      <c r="G1257" s="1" t="s">
        <v>88</v>
      </c>
      <c r="H1257" s="1" t="s">
        <v>89</v>
      </c>
      <c r="I1257" s="1" t="s">
        <v>90</v>
      </c>
      <c r="J1257" s="1" t="s">
        <v>61</v>
      </c>
      <c r="K1257" s="1" t="s">
        <v>62</v>
      </c>
      <c r="L1257" s="1" t="s">
        <v>79</v>
      </c>
      <c r="M1257" s="1" t="s">
        <v>310</v>
      </c>
      <c r="N1257" s="1">
        <v>3</v>
      </c>
      <c r="O1257" s="1">
        <v>3880</v>
      </c>
      <c r="P1257" s="1">
        <f t="shared" si="114"/>
        <v>11640</v>
      </c>
      <c r="Q1257" s="1">
        <v>15</v>
      </c>
      <c r="R1257" s="1">
        <f t="shared" si="115"/>
        <v>1746</v>
      </c>
      <c r="S1257" s="1">
        <f t="shared" si="116"/>
        <v>9894</v>
      </c>
      <c r="T1257" s="1">
        <v>0.45</v>
      </c>
      <c r="U1257" s="1">
        <f t="shared" si="117"/>
        <v>4452.3</v>
      </c>
      <c r="V1257" s="1">
        <f t="shared" si="118"/>
        <v>5441.7</v>
      </c>
      <c r="W1257" s="4">
        <f t="shared" si="119"/>
        <v>0.54999999999999993</v>
      </c>
      <c r="X1257" s="1" t="s">
        <v>92</v>
      </c>
      <c r="Y1257" s="1" t="s">
        <v>72</v>
      </c>
      <c r="Z1257" s="1" t="s">
        <v>120</v>
      </c>
      <c r="AA1257" s="1"/>
      <c r="AB1257" s="1"/>
      <c r="AC1257" s="9" t="s">
        <v>42</v>
      </c>
    </row>
    <row r="1258" spans="1:29">
      <c r="A1258" s="11" t="s">
        <v>2040</v>
      </c>
      <c r="B1258" s="2">
        <v>46031</v>
      </c>
      <c r="C1258" s="1">
        <v>2026</v>
      </c>
      <c r="D1258" s="1" t="s">
        <v>29</v>
      </c>
      <c r="E1258" s="1" t="s">
        <v>30</v>
      </c>
      <c r="F1258" s="1" t="s">
        <v>74</v>
      </c>
      <c r="G1258" s="1" t="s">
        <v>879</v>
      </c>
      <c r="H1258" s="1" t="s">
        <v>89</v>
      </c>
      <c r="I1258" s="1" t="s">
        <v>512</v>
      </c>
      <c r="J1258" s="1" t="s">
        <v>77</v>
      </c>
      <c r="K1258" s="1" t="s">
        <v>78</v>
      </c>
      <c r="L1258" s="1" t="s">
        <v>85</v>
      </c>
      <c r="M1258" s="1" t="s">
        <v>86</v>
      </c>
      <c r="N1258" s="1">
        <v>5</v>
      </c>
      <c r="O1258" s="1">
        <v>4080</v>
      </c>
      <c r="P1258" s="1">
        <f t="shared" si="114"/>
        <v>20400</v>
      </c>
      <c r="Q1258" s="1">
        <v>25</v>
      </c>
      <c r="R1258" s="1">
        <f t="shared" si="115"/>
        <v>5100</v>
      </c>
      <c r="S1258" s="1">
        <f t="shared" si="116"/>
        <v>15300</v>
      </c>
      <c r="T1258" s="1">
        <v>0.5</v>
      </c>
      <c r="U1258" s="1">
        <f t="shared" si="117"/>
        <v>7650</v>
      </c>
      <c r="V1258" s="1">
        <f t="shared" si="118"/>
        <v>7650</v>
      </c>
      <c r="W1258" s="4">
        <f t="shared" si="119"/>
        <v>0.5</v>
      </c>
      <c r="X1258" s="1" t="s">
        <v>65</v>
      </c>
      <c r="Y1258" s="1" t="s">
        <v>40</v>
      </c>
      <c r="Z1258" s="1" t="s">
        <v>66</v>
      </c>
      <c r="AA1258" s="1"/>
      <c r="AB1258" s="1"/>
      <c r="AC1258" s="9" t="s">
        <v>42</v>
      </c>
    </row>
    <row r="1259" spans="1:29">
      <c r="A1259" s="11" t="s">
        <v>2041</v>
      </c>
      <c r="B1259" s="2">
        <v>46031</v>
      </c>
      <c r="C1259" s="1">
        <v>2026</v>
      </c>
      <c r="D1259" s="1" t="s">
        <v>29</v>
      </c>
      <c r="E1259" s="1" t="s">
        <v>30</v>
      </c>
      <c r="F1259" s="1" t="s">
        <v>74</v>
      </c>
      <c r="G1259" s="1" t="s">
        <v>714</v>
      </c>
      <c r="H1259" s="1" t="s">
        <v>33</v>
      </c>
      <c r="I1259" s="1" t="s">
        <v>174</v>
      </c>
      <c r="J1259" s="1" t="s">
        <v>108</v>
      </c>
      <c r="K1259" s="1" t="s">
        <v>62</v>
      </c>
      <c r="L1259" s="1" t="s">
        <v>150</v>
      </c>
      <c r="M1259" s="1" t="s">
        <v>278</v>
      </c>
      <c r="N1259" s="1">
        <v>5</v>
      </c>
      <c r="O1259" s="1">
        <v>12590</v>
      </c>
      <c r="P1259" s="1">
        <f t="shared" si="114"/>
        <v>62950</v>
      </c>
      <c r="Q1259" s="1">
        <v>5</v>
      </c>
      <c r="R1259" s="1">
        <f t="shared" si="115"/>
        <v>3147.5</v>
      </c>
      <c r="S1259" s="1">
        <f t="shared" si="116"/>
        <v>59802.5</v>
      </c>
      <c r="T1259" s="1">
        <v>0.52</v>
      </c>
      <c r="U1259" s="1">
        <f t="shared" si="117"/>
        <v>31097.3</v>
      </c>
      <c r="V1259" s="1">
        <f t="shared" si="118"/>
        <v>28705.200000000001</v>
      </c>
      <c r="W1259" s="4">
        <f t="shared" si="119"/>
        <v>0.48000000000000004</v>
      </c>
      <c r="X1259" s="1" t="s">
        <v>39</v>
      </c>
      <c r="Y1259" s="1" t="s">
        <v>40</v>
      </c>
      <c r="Z1259" s="1" t="s">
        <v>120</v>
      </c>
      <c r="AA1259" s="1"/>
      <c r="AB1259" s="1"/>
      <c r="AC1259" s="9" t="s">
        <v>42</v>
      </c>
    </row>
    <row r="1260" spans="1:29">
      <c r="A1260" s="11" t="s">
        <v>2042</v>
      </c>
      <c r="B1260" s="2">
        <v>46031</v>
      </c>
      <c r="C1260" s="1">
        <v>2026</v>
      </c>
      <c r="D1260" s="1" t="s">
        <v>29</v>
      </c>
      <c r="E1260" s="1" t="s">
        <v>30</v>
      </c>
      <c r="F1260" s="1" t="s">
        <v>74</v>
      </c>
      <c r="G1260" s="1" t="s">
        <v>693</v>
      </c>
      <c r="H1260" s="1" t="s">
        <v>89</v>
      </c>
      <c r="I1260" s="1" t="s">
        <v>512</v>
      </c>
      <c r="J1260" s="1" t="s">
        <v>77</v>
      </c>
      <c r="K1260" s="1" t="s">
        <v>78</v>
      </c>
      <c r="L1260" s="1" t="s">
        <v>112</v>
      </c>
      <c r="M1260" s="1" t="s">
        <v>198</v>
      </c>
      <c r="N1260" s="1">
        <v>4</v>
      </c>
      <c r="O1260" s="1">
        <v>6160</v>
      </c>
      <c r="P1260" s="1">
        <f t="shared" si="114"/>
        <v>24640</v>
      </c>
      <c r="Q1260" s="1">
        <v>0</v>
      </c>
      <c r="R1260" s="1">
        <f t="shared" si="115"/>
        <v>0</v>
      </c>
      <c r="S1260" s="1">
        <f t="shared" si="116"/>
        <v>24640</v>
      </c>
      <c r="T1260" s="1">
        <v>0.57999999999999996</v>
      </c>
      <c r="U1260" s="1">
        <f t="shared" si="117"/>
        <v>14291.199999999999</v>
      </c>
      <c r="V1260" s="1">
        <f t="shared" si="118"/>
        <v>10348.800000000001</v>
      </c>
      <c r="W1260" s="4">
        <f t="shared" si="119"/>
        <v>0.42000000000000004</v>
      </c>
      <c r="X1260" s="1" t="s">
        <v>56</v>
      </c>
      <c r="Y1260" s="1" t="s">
        <v>57</v>
      </c>
      <c r="Z1260" s="1" t="s">
        <v>120</v>
      </c>
      <c r="AA1260" s="1"/>
      <c r="AB1260" s="1"/>
      <c r="AC1260" s="9" t="s">
        <v>42</v>
      </c>
    </row>
    <row r="1261" spans="1:29">
      <c r="A1261" s="11" t="s">
        <v>2043</v>
      </c>
      <c r="B1261" s="2">
        <v>46032</v>
      </c>
      <c r="C1261" s="1">
        <v>2026</v>
      </c>
      <c r="D1261" s="1" t="s">
        <v>29</v>
      </c>
      <c r="E1261" s="1" t="s">
        <v>30</v>
      </c>
      <c r="F1261" s="1" t="s">
        <v>99</v>
      </c>
      <c r="G1261" s="1" t="s">
        <v>776</v>
      </c>
      <c r="H1261" s="1" t="s">
        <v>33</v>
      </c>
      <c r="I1261" s="1" t="s">
        <v>69</v>
      </c>
      <c r="J1261" s="1" t="s">
        <v>70</v>
      </c>
      <c r="K1261" s="1" t="s">
        <v>62</v>
      </c>
      <c r="L1261" s="1" t="s">
        <v>96</v>
      </c>
      <c r="M1261" s="1" t="s">
        <v>119</v>
      </c>
      <c r="N1261" s="1">
        <v>5</v>
      </c>
      <c r="O1261" s="1">
        <v>240</v>
      </c>
      <c r="P1261" s="1">
        <f t="shared" si="114"/>
        <v>1200</v>
      </c>
      <c r="Q1261" s="1">
        <v>0</v>
      </c>
      <c r="R1261" s="1">
        <f t="shared" si="115"/>
        <v>0</v>
      </c>
      <c r="S1261" s="1">
        <f t="shared" si="116"/>
        <v>1200</v>
      </c>
      <c r="T1261" s="1">
        <v>0.62</v>
      </c>
      <c r="U1261" s="1">
        <f t="shared" si="117"/>
        <v>744</v>
      </c>
      <c r="V1261" s="1">
        <f t="shared" si="118"/>
        <v>456</v>
      </c>
      <c r="W1261" s="4">
        <f t="shared" si="119"/>
        <v>0.38</v>
      </c>
      <c r="X1261" s="1" t="s">
        <v>65</v>
      </c>
      <c r="Y1261" s="1" t="s">
        <v>57</v>
      </c>
      <c r="Z1261" s="1" t="s">
        <v>41</v>
      </c>
      <c r="AA1261" s="2">
        <v>46033</v>
      </c>
      <c r="AB1261" s="1">
        <v>5</v>
      </c>
      <c r="AC1261" s="9" t="s">
        <v>42</v>
      </c>
    </row>
    <row r="1262" spans="1:29">
      <c r="A1262" s="11" t="s">
        <v>2044</v>
      </c>
      <c r="B1262" s="2">
        <v>46032</v>
      </c>
      <c r="C1262" s="1">
        <v>2026</v>
      </c>
      <c r="D1262" s="1" t="s">
        <v>29</v>
      </c>
      <c r="E1262" s="1" t="s">
        <v>30</v>
      </c>
      <c r="F1262" s="1" t="s">
        <v>99</v>
      </c>
      <c r="G1262" s="1" t="s">
        <v>719</v>
      </c>
      <c r="H1262" s="1" t="s">
        <v>33</v>
      </c>
      <c r="I1262" s="1" t="s">
        <v>359</v>
      </c>
      <c r="J1262" s="1" t="s">
        <v>251</v>
      </c>
      <c r="K1262" s="1" t="s">
        <v>36</v>
      </c>
      <c r="L1262" s="1" t="s">
        <v>79</v>
      </c>
      <c r="M1262" s="1" t="s">
        <v>191</v>
      </c>
      <c r="N1262" s="1">
        <v>1</v>
      </c>
      <c r="O1262" s="1">
        <v>1280</v>
      </c>
      <c r="P1262" s="1">
        <f t="shared" si="114"/>
        <v>1280</v>
      </c>
      <c r="Q1262" s="1">
        <v>25</v>
      </c>
      <c r="R1262" s="1">
        <f t="shared" si="115"/>
        <v>320</v>
      </c>
      <c r="S1262" s="1">
        <f t="shared" si="116"/>
        <v>960</v>
      </c>
      <c r="T1262" s="1">
        <v>0.45</v>
      </c>
      <c r="U1262" s="1">
        <f t="shared" si="117"/>
        <v>432</v>
      </c>
      <c r="V1262" s="1">
        <f t="shared" si="118"/>
        <v>528</v>
      </c>
      <c r="W1262" s="4">
        <f t="shared" si="119"/>
        <v>0.55000000000000004</v>
      </c>
      <c r="X1262" s="1" t="s">
        <v>104</v>
      </c>
      <c r="Y1262" s="1" t="s">
        <v>40</v>
      </c>
      <c r="Z1262" s="1" t="s">
        <v>51</v>
      </c>
      <c r="AA1262" s="2">
        <v>46038</v>
      </c>
      <c r="AB1262" s="1"/>
      <c r="AC1262" s="9" t="s">
        <v>42</v>
      </c>
    </row>
    <row r="1263" spans="1:29">
      <c r="A1263" s="11" t="s">
        <v>2045</v>
      </c>
      <c r="B1263" s="2">
        <v>46033</v>
      </c>
      <c r="C1263" s="1">
        <v>2026</v>
      </c>
      <c r="D1263" s="1" t="s">
        <v>29</v>
      </c>
      <c r="E1263" s="1" t="s">
        <v>30</v>
      </c>
      <c r="F1263" s="1" t="s">
        <v>126</v>
      </c>
      <c r="G1263" s="1" t="s">
        <v>378</v>
      </c>
      <c r="H1263" s="1" t="s">
        <v>33</v>
      </c>
      <c r="I1263" s="1" t="s">
        <v>84</v>
      </c>
      <c r="J1263" s="1" t="s">
        <v>47</v>
      </c>
      <c r="K1263" s="1" t="s">
        <v>48</v>
      </c>
      <c r="L1263" s="1" t="s">
        <v>63</v>
      </c>
      <c r="M1263" s="1" t="s">
        <v>337</v>
      </c>
      <c r="N1263" s="1">
        <v>2</v>
      </c>
      <c r="O1263" s="1">
        <v>360</v>
      </c>
      <c r="P1263" s="1">
        <f t="shared" si="114"/>
        <v>720</v>
      </c>
      <c r="Q1263" s="1">
        <v>25</v>
      </c>
      <c r="R1263" s="1">
        <f t="shared" si="115"/>
        <v>180</v>
      </c>
      <c r="S1263" s="1">
        <f t="shared" si="116"/>
        <v>540</v>
      </c>
      <c r="T1263" s="1">
        <v>0.35</v>
      </c>
      <c r="U1263" s="1">
        <f t="shared" si="117"/>
        <v>189</v>
      </c>
      <c r="V1263" s="1">
        <f t="shared" si="118"/>
        <v>351</v>
      </c>
      <c r="W1263" s="4">
        <f t="shared" si="119"/>
        <v>0.65</v>
      </c>
      <c r="X1263" s="1" t="s">
        <v>65</v>
      </c>
      <c r="Y1263" s="1" t="s">
        <v>72</v>
      </c>
      <c r="Z1263" s="1" t="s">
        <v>41</v>
      </c>
      <c r="AA1263" s="2">
        <v>46034</v>
      </c>
      <c r="AB1263" s="1">
        <v>4</v>
      </c>
      <c r="AC1263" s="9" t="s">
        <v>42</v>
      </c>
    </row>
    <row r="1264" spans="1:29">
      <c r="A1264" s="11" t="s">
        <v>2046</v>
      </c>
      <c r="B1264" s="2">
        <v>46033</v>
      </c>
      <c r="C1264" s="1">
        <v>2026</v>
      </c>
      <c r="D1264" s="1" t="s">
        <v>29</v>
      </c>
      <c r="E1264" s="1" t="s">
        <v>30</v>
      </c>
      <c r="F1264" s="1" t="s">
        <v>126</v>
      </c>
      <c r="G1264" s="1" t="s">
        <v>778</v>
      </c>
      <c r="H1264" s="1" t="s">
        <v>33</v>
      </c>
      <c r="I1264" s="1" t="s">
        <v>551</v>
      </c>
      <c r="J1264" s="1" t="s">
        <v>155</v>
      </c>
      <c r="K1264" s="1" t="s">
        <v>48</v>
      </c>
      <c r="L1264" s="1" t="s">
        <v>37</v>
      </c>
      <c r="M1264" s="1" t="s">
        <v>540</v>
      </c>
      <c r="N1264" s="1">
        <v>5</v>
      </c>
      <c r="O1264" s="1">
        <v>1190</v>
      </c>
      <c r="P1264" s="1">
        <f t="shared" si="114"/>
        <v>5950</v>
      </c>
      <c r="Q1264" s="1">
        <v>10</v>
      </c>
      <c r="R1264" s="1">
        <f t="shared" si="115"/>
        <v>595</v>
      </c>
      <c r="S1264" s="1">
        <f t="shared" si="116"/>
        <v>5355</v>
      </c>
      <c r="T1264" s="1">
        <v>0.47</v>
      </c>
      <c r="U1264" s="1">
        <f t="shared" si="117"/>
        <v>2516.85</v>
      </c>
      <c r="V1264" s="1">
        <f t="shared" si="118"/>
        <v>2838.15</v>
      </c>
      <c r="W1264" s="4">
        <f t="shared" si="119"/>
        <v>0.53</v>
      </c>
      <c r="X1264" s="1" t="s">
        <v>50</v>
      </c>
      <c r="Y1264" s="1" t="s">
        <v>72</v>
      </c>
      <c r="Z1264" s="1" t="s">
        <v>41</v>
      </c>
      <c r="AA1264" s="2">
        <v>46036</v>
      </c>
      <c r="AB1264" s="1">
        <v>4</v>
      </c>
      <c r="AC1264" s="9" t="s">
        <v>42</v>
      </c>
    </row>
    <row r="1265" spans="1:29">
      <c r="A1265" s="11" t="s">
        <v>2047</v>
      </c>
      <c r="B1265" s="2">
        <v>46033</v>
      </c>
      <c r="C1265" s="1">
        <v>2026</v>
      </c>
      <c r="D1265" s="1" t="s">
        <v>29</v>
      </c>
      <c r="E1265" s="1" t="s">
        <v>30</v>
      </c>
      <c r="F1265" s="1" t="s">
        <v>126</v>
      </c>
      <c r="G1265" s="1" t="s">
        <v>287</v>
      </c>
      <c r="H1265" s="1" t="s">
        <v>89</v>
      </c>
      <c r="I1265" s="1" t="s">
        <v>288</v>
      </c>
      <c r="J1265" s="1" t="s">
        <v>178</v>
      </c>
      <c r="K1265" s="1" t="s">
        <v>48</v>
      </c>
      <c r="L1265" s="1" t="s">
        <v>112</v>
      </c>
      <c r="M1265" s="1" t="s">
        <v>806</v>
      </c>
      <c r="N1265" s="1">
        <v>3</v>
      </c>
      <c r="O1265" s="1">
        <v>56670</v>
      </c>
      <c r="P1265" s="1">
        <f t="shared" si="114"/>
        <v>170010</v>
      </c>
      <c r="Q1265" s="1">
        <v>0</v>
      </c>
      <c r="R1265" s="1">
        <f t="shared" si="115"/>
        <v>0</v>
      </c>
      <c r="S1265" s="1">
        <f t="shared" si="116"/>
        <v>170010</v>
      </c>
      <c r="T1265" s="1">
        <v>0.57999999999999996</v>
      </c>
      <c r="U1265" s="1">
        <f t="shared" si="117"/>
        <v>98605.799999999988</v>
      </c>
      <c r="V1265" s="1">
        <f t="shared" si="118"/>
        <v>71404.200000000012</v>
      </c>
      <c r="W1265" s="4">
        <f t="shared" si="119"/>
        <v>0.4200000000000001</v>
      </c>
      <c r="X1265" s="1" t="s">
        <v>147</v>
      </c>
      <c r="Y1265" s="1" t="s">
        <v>57</v>
      </c>
      <c r="Z1265" s="1" t="s">
        <v>41</v>
      </c>
      <c r="AA1265" s="2">
        <v>46039</v>
      </c>
      <c r="AB1265" s="1">
        <v>3</v>
      </c>
      <c r="AC1265" s="9" t="s">
        <v>42</v>
      </c>
    </row>
    <row r="1266" spans="1:29">
      <c r="A1266" s="11" t="s">
        <v>2048</v>
      </c>
      <c r="B1266" s="2">
        <v>46033</v>
      </c>
      <c r="C1266" s="1">
        <v>2026</v>
      </c>
      <c r="D1266" s="1" t="s">
        <v>29</v>
      </c>
      <c r="E1266" s="1" t="s">
        <v>30</v>
      </c>
      <c r="F1266" s="1" t="s">
        <v>126</v>
      </c>
      <c r="G1266" s="1" t="s">
        <v>2049</v>
      </c>
      <c r="H1266" s="1" t="s">
        <v>33</v>
      </c>
      <c r="I1266" s="1" t="s">
        <v>591</v>
      </c>
      <c r="J1266" s="1" t="s">
        <v>190</v>
      </c>
      <c r="K1266" s="1" t="s">
        <v>48</v>
      </c>
      <c r="L1266" s="1" t="s">
        <v>112</v>
      </c>
      <c r="M1266" s="1" t="s">
        <v>653</v>
      </c>
      <c r="N1266" s="1">
        <v>5</v>
      </c>
      <c r="O1266" s="1">
        <v>25260</v>
      </c>
      <c r="P1266" s="1">
        <f t="shared" si="114"/>
        <v>126300</v>
      </c>
      <c r="Q1266" s="1">
        <v>30</v>
      </c>
      <c r="R1266" s="1">
        <f t="shared" si="115"/>
        <v>37890</v>
      </c>
      <c r="S1266" s="1">
        <f t="shared" si="116"/>
        <v>88410</v>
      </c>
      <c r="T1266" s="1">
        <v>0.57999999999999996</v>
      </c>
      <c r="U1266" s="1">
        <f t="shared" si="117"/>
        <v>51277.799999999996</v>
      </c>
      <c r="V1266" s="1">
        <f t="shared" si="118"/>
        <v>37132.200000000004</v>
      </c>
      <c r="W1266" s="4">
        <f t="shared" si="119"/>
        <v>0.42000000000000004</v>
      </c>
      <c r="X1266" s="1" t="s">
        <v>50</v>
      </c>
      <c r="Y1266" s="1" t="s">
        <v>40</v>
      </c>
      <c r="Z1266" s="1" t="s">
        <v>22</v>
      </c>
      <c r="AA1266" s="1"/>
      <c r="AB1266" s="1"/>
      <c r="AC1266" s="9" t="s">
        <v>93</v>
      </c>
    </row>
    <row r="1267" spans="1:29">
      <c r="A1267" s="11" t="s">
        <v>2050</v>
      </c>
      <c r="B1267" s="2">
        <v>46033</v>
      </c>
      <c r="C1267" s="1">
        <v>2026</v>
      </c>
      <c r="D1267" s="1" t="s">
        <v>29</v>
      </c>
      <c r="E1267" s="1" t="s">
        <v>30</v>
      </c>
      <c r="F1267" s="1" t="s">
        <v>126</v>
      </c>
      <c r="G1267" s="1" t="s">
        <v>263</v>
      </c>
      <c r="H1267" s="1" t="s">
        <v>33</v>
      </c>
      <c r="I1267" s="1" t="s">
        <v>264</v>
      </c>
      <c r="J1267" s="1" t="s">
        <v>265</v>
      </c>
      <c r="K1267" s="1" t="s">
        <v>78</v>
      </c>
      <c r="L1267" s="1" t="s">
        <v>150</v>
      </c>
      <c r="M1267" s="1" t="s">
        <v>294</v>
      </c>
      <c r="N1267" s="1">
        <v>2</v>
      </c>
      <c r="O1267" s="1">
        <v>3920</v>
      </c>
      <c r="P1267" s="1">
        <f t="shared" si="114"/>
        <v>7840</v>
      </c>
      <c r="Q1267" s="1">
        <v>0</v>
      </c>
      <c r="R1267" s="1">
        <f t="shared" si="115"/>
        <v>0</v>
      </c>
      <c r="S1267" s="1">
        <f t="shared" si="116"/>
        <v>7840</v>
      </c>
      <c r="T1267" s="1">
        <v>0.52</v>
      </c>
      <c r="U1267" s="1">
        <f t="shared" si="117"/>
        <v>4076.8</v>
      </c>
      <c r="V1267" s="1">
        <f t="shared" si="118"/>
        <v>3763.2</v>
      </c>
      <c r="W1267" s="4">
        <f t="shared" si="119"/>
        <v>0.48</v>
      </c>
      <c r="X1267" s="1" t="s">
        <v>50</v>
      </c>
      <c r="Y1267" s="1" t="s">
        <v>72</v>
      </c>
      <c r="Z1267" s="1" t="s">
        <v>41</v>
      </c>
      <c r="AA1267" s="2">
        <v>46037</v>
      </c>
      <c r="AB1267" s="1">
        <v>3</v>
      </c>
      <c r="AC1267" s="9" t="s">
        <v>42</v>
      </c>
    </row>
    <row r="1268" spans="1:29">
      <c r="A1268" s="11" t="s">
        <v>2051</v>
      </c>
      <c r="B1268" s="2">
        <v>46034</v>
      </c>
      <c r="C1268" s="1">
        <v>2026</v>
      </c>
      <c r="D1268" s="1" t="s">
        <v>29</v>
      </c>
      <c r="E1268" s="1" t="s">
        <v>30</v>
      </c>
      <c r="F1268" s="1" t="s">
        <v>142</v>
      </c>
      <c r="G1268" s="1" t="s">
        <v>1080</v>
      </c>
      <c r="H1268" s="1" t="s">
        <v>33</v>
      </c>
      <c r="I1268" s="1" t="s">
        <v>116</v>
      </c>
      <c r="J1268" s="1" t="s">
        <v>117</v>
      </c>
      <c r="K1268" s="1" t="s">
        <v>118</v>
      </c>
      <c r="L1268" s="1" t="s">
        <v>37</v>
      </c>
      <c r="M1268" s="1" t="s">
        <v>38</v>
      </c>
      <c r="N1268" s="1">
        <v>3</v>
      </c>
      <c r="O1268" s="1">
        <v>5260</v>
      </c>
      <c r="P1268" s="1">
        <f t="shared" si="114"/>
        <v>15780</v>
      </c>
      <c r="Q1268" s="1">
        <v>10</v>
      </c>
      <c r="R1268" s="1">
        <f t="shared" si="115"/>
        <v>1578</v>
      </c>
      <c r="S1268" s="1">
        <f t="shared" si="116"/>
        <v>14202</v>
      </c>
      <c r="T1268" s="1">
        <v>0.47</v>
      </c>
      <c r="U1268" s="1">
        <f t="shared" si="117"/>
        <v>6674.94</v>
      </c>
      <c r="V1268" s="1">
        <f t="shared" si="118"/>
        <v>7527.06</v>
      </c>
      <c r="W1268" s="4">
        <f t="shared" si="119"/>
        <v>0.53</v>
      </c>
      <c r="X1268" s="1" t="s">
        <v>65</v>
      </c>
      <c r="Y1268" s="1" t="s">
        <v>81</v>
      </c>
      <c r="Z1268" s="1" t="s">
        <v>120</v>
      </c>
      <c r="AA1268" s="1"/>
      <c r="AB1268" s="1"/>
      <c r="AC1268" s="9" t="s">
        <v>42</v>
      </c>
    </row>
    <row r="1269" spans="1:29">
      <c r="A1269" s="11" t="s">
        <v>2052</v>
      </c>
      <c r="B1269" s="2">
        <v>46034</v>
      </c>
      <c r="C1269" s="1">
        <v>2026</v>
      </c>
      <c r="D1269" s="1" t="s">
        <v>29</v>
      </c>
      <c r="E1269" s="1" t="s">
        <v>30</v>
      </c>
      <c r="F1269" s="1" t="s">
        <v>142</v>
      </c>
      <c r="G1269" s="1" t="s">
        <v>522</v>
      </c>
      <c r="H1269" s="1" t="s">
        <v>33</v>
      </c>
      <c r="I1269" s="1" t="s">
        <v>194</v>
      </c>
      <c r="J1269" s="1" t="s">
        <v>108</v>
      </c>
      <c r="K1269" s="1" t="s">
        <v>62</v>
      </c>
      <c r="L1269" s="1" t="s">
        <v>96</v>
      </c>
      <c r="M1269" s="1" t="s">
        <v>481</v>
      </c>
      <c r="N1269" s="1">
        <v>2</v>
      </c>
      <c r="O1269" s="1">
        <v>550</v>
      </c>
      <c r="P1269" s="1">
        <f t="shared" si="114"/>
        <v>1100</v>
      </c>
      <c r="Q1269" s="1">
        <v>15</v>
      </c>
      <c r="R1269" s="1">
        <f t="shared" si="115"/>
        <v>165</v>
      </c>
      <c r="S1269" s="1">
        <f t="shared" si="116"/>
        <v>935</v>
      </c>
      <c r="T1269" s="1">
        <v>0.62</v>
      </c>
      <c r="U1269" s="1">
        <f t="shared" si="117"/>
        <v>579.70000000000005</v>
      </c>
      <c r="V1269" s="1">
        <f t="shared" si="118"/>
        <v>355.29999999999995</v>
      </c>
      <c r="W1269" s="4">
        <f t="shared" si="119"/>
        <v>0.37999999999999995</v>
      </c>
      <c r="X1269" s="1" t="s">
        <v>39</v>
      </c>
      <c r="Y1269" s="1" t="s">
        <v>57</v>
      </c>
      <c r="Z1269" s="1" t="s">
        <v>41</v>
      </c>
      <c r="AA1269" s="2">
        <v>46041</v>
      </c>
      <c r="AB1269" s="1">
        <v>4</v>
      </c>
      <c r="AC1269" s="9" t="s">
        <v>42</v>
      </c>
    </row>
    <row r="1270" spans="1:29">
      <c r="A1270" s="11" t="s">
        <v>2053</v>
      </c>
      <c r="B1270" s="2">
        <v>46036</v>
      </c>
      <c r="C1270" s="1">
        <v>2026</v>
      </c>
      <c r="D1270" s="1" t="s">
        <v>29</v>
      </c>
      <c r="E1270" s="1" t="s">
        <v>30</v>
      </c>
      <c r="F1270" s="1" t="s">
        <v>31</v>
      </c>
      <c r="G1270" s="1" t="s">
        <v>1869</v>
      </c>
      <c r="H1270" s="1" t="s">
        <v>33</v>
      </c>
      <c r="I1270" s="1" t="s">
        <v>54</v>
      </c>
      <c r="J1270" s="1" t="s">
        <v>55</v>
      </c>
      <c r="K1270" s="1" t="s">
        <v>36</v>
      </c>
      <c r="L1270" s="1" t="s">
        <v>63</v>
      </c>
      <c r="M1270" s="1" t="s">
        <v>518</v>
      </c>
      <c r="N1270" s="1">
        <v>2</v>
      </c>
      <c r="O1270" s="1">
        <v>1180</v>
      </c>
      <c r="P1270" s="1">
        <f t="shared" si="114"/>
        <v>2360</v>
      </c>
      <c r="Q1270" s="1">
        <v>10</v>
      </c>
      <c r="R1270" s="1">
        <f t="shared" si="115"/>
        <v>236</v>
      </c>
      <c r="S1270" s="1">
        <f t="shared" si="116"/>
        <v>2124</v>
      </c>
      <c r="T1270" s="1">
        <v>0.35</v>
      </c>
      <c r="U1270" s="1">
        <f t="shared" si="117"/>
        <v>743.4</v>
      </c>
      <c r="V1270" s="1">
        <f t="shared" si="118"/>
        <v>1380.6</v>
      </c>
      <c r="W1270" s="4">
        <f t="shared" si="119"/>
        <v>0.64999999999999991</v>
      </c>
      <c r="X1270" s="1" t="s">
        <v>147</v>
      </c>
      <c r="Y1270" s="1" t="s">
        <v>57</v>
      </c>
      <c r="Z1270" s="1" t="s">
        <v>41</v>
      </c>
      <c r="AA1270" s="2">
        <v>46037</v>
      </c>
      <c r="AB1270" s="1">
        <v>3</v>
      </c>
      <c r="AC1270" s="9" t="s">
        <v>42</v>
      </c>
    </row>
    <row r="1271" spans="1:29">
      <c r="A1271" s="11" t="s">
        <v>2054</v>
      </c>
      <c r="B1271" s="2">
        <v>46036</v>
      </c>
      <c r="C1271" s="1">
        <v>2026</v>
      </c>
      <c r="D1271" s="1" t="s">
        <v>29</v>
      </c>
      <c r="E1271" s="1" t="s">
        <v>30</v>
      </c>
      <c r="F1271" s="1" t="s">
        <v>31</v>
      </c>
      <c r="G1271" s="1" t="s">
        <v>849</v>
      </c>
      <c r="H1271" s="1" t="s">
        <v>89</v>
      </c>
      <c r="I1271" s="1" t="s">
        <v>242</v>
      </c>
      <c r="J1271" s="1" t="s">
        <v>164</v>
      </c>
      <c r="K1271" s="1" t="s">
        <v>130</v>
      </c>
      <c r="L1271" s="1" t="s">
        <v>37</v>
      </c>
      <c r="M1271" s="1" t="s">
        <v>458</v>
      </c>
      <c r="N1271" s="1">
        <v>4</v>
      </c>
      <c r="O1271" s="1">
        <v>6450</v>
      </c>
      <c r="P1271" s="1">
        <f t="shared" si="114"/>
        <v>25800</v>
      </c>
      <c r="Q1271" s="1">
        <v>0</v>
      </c>
      <c r="R1271" s="1">
        <f t="shared" si="115"/>
        <v>0</v>
      </c>
      <c r="S1271" s="1">
        <f t="shared" si="116"/>
        <v>25800</v>
      </c>
      <c r="T1271" s="1">
        <v>0.47</v>
      </c>
      <c r="U1271" s="1">
        <f t="shared" si="117"/>
        <v>12126</v>
      </c>
      <c r="V1271" s="1">
        <f t="shared" si="118"/>
        <v>13674</v>
      </c>
      <c r="W1271" s="4">
        <f t="shared" si="119"/>
        <v>0.53</v>
      </c>
      <c r="X1271" s="1" t="s">
        <v>92</v>
      </c>
      <c r="Y1271" s="1" t="s">
        <v>40</v>
      </c>
      <c r="Z1271" s="1" t="s">
        <v>66</v>
      </c>
      <c r="AA1271" s="1"/>
      <c r="AB1271" s="1"/>
      <c r="AC1271" s="9" t="s">
        <v>42</v>
      </c>
    </row>
    <row r="1272" spans="1:29">
      <c r="A1272" s="11" t="s">
        <v>2055</v>
      </c>
      <c r="B1272" s="2">
        <v>46037</v>
      </c>
      <c r="C1272" s="1">
        <v>2026</v>
      </c>
      <c r="D1272" s="1" t="s">
        <v>29</v>
      </c>
      <c r="E1272" s="1" t="s">
        <v>30</v>
      </c>
      <c r="F1272" s="1" t="s">
        <v>44</v>
      </c>
      <c r="G1272" s="1" t="s">
        <v>809</v>
      </c>
      <c r="H1272" s="1" t="s">
        <v>33</v>
      </c>
      <c r="I1272" s="1" t="s">
        <v>139</v>
      </c>
      <c r="J1272" s="1" t="s">
        <v>77</v>
      </c>
      <c r="K1272" s="1" t="s">
        <v>78</v>
      </c>
      <c r="L1272" s="1" t="s">
        <v>150</v>
      </c>
      <c r="M1272" s="1" t="s">
        <v>151</v>
      </c>
      <c r="N1272" s="1">
        <v>5</v>
      </c>
      <c r="O1272" s="1">
        <v>4770</v>
      </c>
      <c r="P1272" s="1">
        <f t="shared" si="114"/>
        <v>23850</v>
      </c>
      <c r="Q1272" s="1">
        <v>30</v>
      </c>
      <c r="R1272" s="1">
        <f t="shared" si="115"/>
        <v>7155</v>
      </c>
      <c r="S1272" s="1">
        <f t="shared" si="116"/>
        <v>16695</v>
      </c>
      <c r="T1272" s="1">
        <v>0.52</v>
      </c>
      <c r="U1272" s="1">
        <f t="shared" si="117"/>
        <v>8681.4</v>
      </c>
      <c r="V1272" s="1">
        <f t="shared" si="118"/>
        <v>8013.6</v>
      </c>
      <c r="W1272" s="4">
        <f t="shared" si="119"/>
        <v>0.48000000000000004</v>
      </c>
      <c r="X1272" s="1" t="s">
        <v>104</v>
      </c>
      <c r="Y1272" s="1" t="s">
        <v>57</v>
      </c>
      <c r="Z1272" s="1" t="s">
        <v>120</v>
      </c>
      <c r="AA1272" s="1"/>
      <c r="AB1272" s="1"/>
      <c r="AC1272" s="9" t="s">
        <v>42</v>
      </c>
    </row>
    <row r="1273" spans="1:29">
      <c r="A1273" s="11" t="s">
        <v>2056</v>
      </c>
      <c r="B1273" s="2">
        <v>46037</v>
      </c>
      <c r="C1273" s="1">
        <v>2026</v>
      </c>
      <c r="D1273" s="1" t="s">
        <v>29</v>
      </c>
      <c r="E1273" s="1" t="s">
        <v>30</v>
      </c>
      <c r="F1273" s="1" t="s">
        <v>44</v>
      </c>
      <c r="G1273" s="1" t="s">
        <v>912</v>
      </c>
      <c r="H1273" s="1" t="s">
        <v>89</v>
      </c>
      <c r="I1273" s="1" t="s">
        <v>34</v>
      </c>
      <c r="J1273" s="1" t="s">
        <v>35</v>
      </c>
      <c r="K1273" s="1" t="s">
        <v>36</v>
      </c>
      <c r="L1273" s="1" t="s">
        <v>112</v>
      </c>
      <c r="M1273" s="1" t="s">
        <v>198</v>
      </c>
      <c r="N1273" s="1">
        <v>2</v>
      </c>
      <c r="O1273" s="1">
        <v>24050</v>
      </c>
      <c r="P1273" s="1">
        <f t="shared" si="114"/>
        <v>48100</v>
      </c>
      <c r="Q1273" s="1">
        <v>0</v>
      </c>
      <c r="R1273" s="1">
        <f t="shared" si="115"/>
        <v>0</v>
      </c>
      <c r="S1273" s="1">
        <f t="shared" si="116"/>
        <v>48100</v>
      </c>
      <c r="T1273" s="1">
        <v>0.57999999999999996</v>
      </c>
      <c r="U1273" s="1">
        <f t="shared" si="117"/>
        <v>27897.999999999996</v>
      </c>
      <c r="V1273" s="1">
        <f t="shared" si="118"/>
        <v>20202.000000000004</v>
      </c>
      <c r="W1273" s="4">
        <f t="shared" si="119"/>
        <v>0.4200000000000001</v>
      </c>
      <c r="X1273" s="1" t="s">
        <v>65</v>
      </c>
      <c r="Y1273" s="1" t="s">
        <v>81</v>
      </c>
      <c r="Z1273" s="1" t="s">
        <v>22</v>
      </c>
      <c r="AA1273" s="1"/>
      <c r="AB1273" s="1"/>
      <c r="AC1273" s="9" t="s">
        <v>93</v>
      </c>
    </row>
    <row r="1274" spans="1:29">
      <c r="A1274" s="11" t="s">
        <v>2057</v>
      </c>
      <c r="B1274" s="2">
        <v>46037</v>
      </c>
      <c r="C1274" s="1">
        <v>2026</v>
      </c>
      <c r="D1274" s="1" t="s">
        <v>29</v>
      </c>
      <c r="E1274" s="1" t="s">
        <v>30</v>
      </c>
      <c r="F1274" s="1" t="s">
        <v>44</v>
      </c>
      <c r="G1274" s="1" t="s">
        <v>2058</v>
      </c>
      <c r="H1274" s="1" t="s">
        <v>89</v>
      </c>
      <c r="I1274" s="1" t="s">
        <v>1132</v>
      </c>
      <c r="J1274" s="1" t="s">
        <v>170</v>
      </c>
      <c r="K1274" s="1" t="s">
        <v>130</v>
      </c>
      <c r="L1274" s="1" t="s">
        <v>79</v>
      </c>
      <c r="M1274" s="1" t="s">
        <v>310</v>
      </c>
      <c r="N1274" s="1">
        <v>2</v>
      </c>
      <c r="O1274" s="1">
        <v>3600</v>
      </c>
      <c r="P1274" s="1">
        <f t="shared" si="114"/>
        <v>7200</v>
      </c>
      <c r="Q1274" s="1">
        <v>5</v>
      </c>
      <c r="R1274" s="1">
        <f t="shared" si="115"/>
        <v>360</v>
      </c>
      <c r="S1274" s="1">
        <f t="shared" si="116"/>
        <v>6840</v>
      </c>
      <c r="T1274" s="1">
        <v>0.45</v>
      </c>
      <c r="U1274" s="1">
        <f t="shared" si="117"/>
        <v>3078</v>
      </c>
      <c r="V1274" s="1">
        <f t="shared" si="118"/>
        <v>3762</v>
      </c>
      <c r="W1274" s="4">
        <f t="shared" si="119"/>
        <v>0.55000000000000004</v>
      </c>
      <c r="X1274" s="1" t="s">
        <v>147</v>
      </c>
      <c r="Y1274" s="1" t="s">
        <v>40</v>
      </c>
      <c r="Z1274" s="1" t="s">
        <v>41</v>
      </c>
      <c r="AA1274" s="2">
        <v>46044</v>
      </c>
      <c r="AB1274" s="1">
        <v>5</v>
      </c>
      <c r="AC1274" s="9" t="s">
        <v>42</v>
      </c>
    </row>
    <row r="1275" spans="1:29">
      <c r="A1275" s="11" t="s">
        <v>2059</v>
      </c>
      <c r="B1275" s="2">
        <v>46037</v>
      </c>
      <c r="C1275" s="1">
        <v>2026</v>
      </c>
      <c r="D1275" s="1" t="s">
        <v>29</v>
      </c>
      <c r="E1275" s="1" t="s">
        <v>30</v>
      </c>
      <c r="F1275" s="1" t="s">
        <v>44</v>
      </c>
      <c r="G1275" s="1" t="s">
        <v>1123</v>
      </c>
      <c r="H1275" s="1" t="s">
        <v>33</v>
      </c>
      <c r="I1275" s="1" t="s">
        <v>46</v>
      </c>
      <c r="J1275" s="1" t="s">
        <v>47</v>
      </c>
      <c r="K1275" s="1" t="s">
        <v>48</v>
      </c>
      <c r="L1275" s="1" t="s">
        <v>37</v>
      </c>
      <c r="M1275" s="1" t="s">
        <v>103</v>
      </c>
      <c r="N1275" s="1">
        <v>2</v>
      </c>
      <c r="O1275" s="1">
        <v>6700</v>
      </c>
      <c r="P1275" s="1">
        <f t="shared" si="114"/>
        <v>13400</v>
      </c>
      <c r="Q1275" s="1">
        <v>20</v>
      </c>
      <c r="R1275" s="1">
        <f t="shared" si="115"/>
        <v>2680</v>
      </c>
      <c r="S1275" s="1">
        <f t="shared" si="116"/>
        <v>10720</v>
      </c>
      <c r="T1275" s="1">
        <v>0.47</v>
      </c>
      <c r="U1275" s="1">
        <f t="shared" si="117"/>
        <v>5038.3999999999996</v>
      </c>
      <c r="V1275" s="1">
        <f t="shared" si="118"/>
        <v>5681.6</v>
      </c>
      <c r="W1275" s="4">
        <f t="shared" si="119"/>
        <v>0.53</v>
      </c>
      <c r="X1275" s="1" t="s">
        <v>65</v>
      </c>
      <c r="Y1275" s="1" t="s">
        <v>57</v>
      </c>
      <c r="Z1275" s="1" t="s">
        <v>41</v>
      </c>
      <c r="AA1275" s="2">
        <v>46040</v>
      </c>
      <c r="AB1275" s="1">
        <v>5</v>
      </c>
      <c r="AC1275" s="9" t="s">
        <v>42</v>
      </c>
    </row>
    <row r="1276" spans="1:29">
      <c r="A1276" s="11" t="s">
        <v>2060</v>
      </c>
      <c r="B1276" s="2">
        <v>46038</v>
      </c>
      <c r="C1276" s="1">
        <v>2026</v>
      </c>
      <c r="D1276" s="1" t="s">
        <v>29</v>
      </c>
      <c r="E1276" s="1" t="s">
        <v>30</v>
      </c>
      <c r="F1276" s="1" t="s">
        <v>74</v>
      </c>
      <c r="G1276" s="1" t="s">
        <v>894</v>
      </c>
      <c r="H1276" s="1" t="s">
        <v>33</v>
      </c>
      <c r="I1276" s="1" t="s">
        <v>34</v>
      </c>
      <c r="J1276" s="1" t="s">
        <v>35</v>
      </c>
      <c r="K1276" s="1" t="s">
        <v>36</v>
      </c>
      <c r="L1276" s="1" t="s">
        <v>63</v>
      </c>
      <c r="M1276" s="1" t="s">
        <v>165</v>
      </c>
      <c r="N1276" s="1">
        <v>4</v>
      </c>
      <c r="O1276" s="1">
        <v>270</v>
      </c>
      <c r="P1276" s="1">
        <f t="shared" si="114"/>
        <v>1080</v>
      </c>
      <c r="Q1276" s="1">
        <v>0</v>
      </c>
      <c r="R1276" s="1">
        <f t="shared" si="115"/>
        <v>0</v>
      </c>
      <c r="S1276" s="1">
        <f t="shared" si="116"/>
        <v>1080</v>
      </c>
      <c r="T1276" s="1">
        <v>0.35</v>
      </c>
      <c r="U1276" s="1">
        <f t="shared" si="117"/>
        <v>378</v>
      </c>
      <c r="V1276" s="1">
        <f t="shared" si="118"/>
        <v>702</v>
      </c>
      <c r="W1276" s="4">
        <f t="shared" si="119"/>
        <v>0.65</v>
      </c>
      <c r="X1276" s="1" t="s">
        <v>65</v>
      </c>
      <c r="Y1276" s="1" t="s">
        <v>72</v>
      </c>
      <c r="Z1276" s="1" t="s">
        <v>41</v>
      </c>
      <c r="AA1276" s="2">
        <v>46039</v>
      </c>
      <c r="AB1276" s="1">
        <v>4</v>
      </c>
      <c r="AC1276" s="9" t="s">
        <v>42</v>
      </c>
    </row>
    <row r="1277" spans="1:29">
      <c r="A1277" s="11" t="s">
        <v>2061</v>
      </c>
      <c r="B1277" s="2">
        <v>46038</v>
      </c>
      <c r="C1277" s="1">
        <v>2026</v>
      </c>
      <c r="D1277" s="1" t="s">
        <v>29</v>
      </c>
      <c r="E1277" s="1" t="s">
        <v>30</v>
      </c>
      <c r="F1277" s="1" t="s">
        <v>74</v>
      </c>
      <c r="G1277" s="1" t="s">
        <v>442</v>
      </c>
      <c r="H1277" s="1" t="s">
        <v>33</v>
      </c>
      <c r="I1277" s="1" t="s">
        <v>227</v>
      </c>
      <c r="J1277" s="1" t="s">
        <v>228</v>
      </c>
      <c r="K1277" s="1" t="s">
        <v>78</v>
      </c>
      <c r="L1277" s="1" t="s">
        <v>79</v>
      </c>
      <c r="M1277" s="1" t="s">
        <v>131</v>
      </c>
      <c r="N1277" s="1">
        <v>1</v>
      </c>
      <c r="O1277" s="1">
        <v>3810</v>
      </c>
      <c r="P1277" s="1">
        <f t="shared" si="114"/>
        <v>3810</v>
      </c>
      <c r="Q1277" s="1">
        <v>30</v>
      </c>
      <c r="R1277" s="1">
        <f t="shared" si="115"/>
        <v>1143</v>
      </c>
      <c r="S1277" s="1">
        <f t="shared" si="116"/>
        <v>2667</v>
      </c>
      <c r="T1277" s="1">
        <v>0.45</v>
      </c>
      <c r="U1277" s="1">
        <f t="shared" si="117"/>
        <v>1200.1500000000001</v>
      </c>
      <c r="V1277" s="1">
        <f t="shared" si="118"/>
        <v>1466.85</v>
      </c>
      <c r="W1277" s="4">
        <f t="shared" si="119"/>
        <v>0.54999999999999993</v>
      </c>
      <c r="X1277" s="1" t="s">
        <v>39</v>
      </c>
      <c r="Y1277" s="1" t="s">
        <v>72</v>
      </c>
      <c r="Z1277" s="1" t="s">
        <v>41</v>
      </c>
      <c r="AA1277" s="2">
        <v>46040</v>
      </c>
      <c r="AB1277" s="1">
        <v>3</v>
      </c>
      <c r="AC1277" s="9" t="s">
        <v>42</v>
      </c>
    </row>
    <row r="1278" spans="1:29">
      <c r="A1278" s="11" t="s">
        <v>2062</v>
      </c>
      <c r="B1278" s="2">
        <v>46039</v>
      </c>
      <c r="C1278" s="1">
        <v>2026</v>
      </c>
      <c r="D1278" s="1" t="s">
        <v>29</v>
      </c>
      <c r="E1278" s="1" t="s">
        <v>30</v>
      </c>
      <c r="F1278" s="1" t="s">
        <v>99</v>
      </c>
      <c r="G1278" s="1" t="s">
        <v>2063</v>
      </c>
      <c r="H1278" s="1" t="s">
        <v>89</v>
      </c>
      <c r="I1278" s="1" t="s">
        <v>551</v>
      </c>
      <c r="J1278" s="1" t="s">
        <v>35</v>
      </c>
      <c r="K1278" s="1" t="s">
        <v>36</v>
      </c>
      <c r="L1278" s="1" t="s">
        <v>85</v>
      </c>
      <c r="M1278" s="1" t="s">
        <v>156</v>
      </c>
      <c r="N1278" s="1">
        <v>3</v>
      </c>
      <c r="O1278" s="1">
        <v>5030</v>
      </c>
      <c r="P1278" s="1">
        <f t="shared" si="114"/>
        <v>15090</v>
      </c>
      <c r="Q1278" s="1">
        <v>5</v>
      </c>
      <c r="R1278" s="1">
        <f t="shared" si="115"/>
        <v>754.5</v>
      </c>
      <c r="S1278" s="1">
        <f t="shared" si="116"/>
        <v>14335.5</v>
      </c>
      <c r="T1278" s="1">
        <v>0.5</v>
      </c>
      <c r="U1278" s="1">
        <f t="shared" si="117"/>
        <v>7167.75</v>
      </c>
      <c r="V1278" s="1">
        <f t="shared" si="118"/>
        <v>7167.75</v>
      </c>
      <c r="W1278" s="4">
        <f t="shared" si="119"/>
        <v>0.5</v>
      </c>
      <c r="X1278" s="1" t="s">
        <v>56</v>
      </c>
      <c r="Y1278" s="1" t="s">
        <v>40</v>
      </c>
      <c r="Z1278" s="1" t="s">
        <v>51</v>
      </c>
      <c r="AA1278" s="2">
        <v>46041</v>
      </c>
      <c r="AB1278" s="1"/>
      <c r="AC1278" s="9" t="s">
        <v>42</v>
      </c>
    </row>
    <row r="1279" spans="1:29">
      <c r="A1279" s="11" t="s">
        <v>2064</v>
      </c>
      <c r="B1279" s="2">
        <v>46039</v>
      </c>
      <c r="C1279" s="1">
        <v>2026</v>
      </c>
      <c r="D1279" s="1" t="s">
        <v>29</v>
      </c>
      <c r="E1279" s="1" t="s">
        <v>30</v>
      </c>
      <c r="F1279" s="1" t="s">
        <v>99</v>
      </c>
      <c r="G1279" s="1" t="s">
        <v>468</v>
      </c>
      <c r="H1279" s="1" t="s">
        <v>33</v>
      </c>
      <c r="I1279" s="1" t="s">
        <v>169</v>
      </c>
      <c r="J1279" s="1" t="s">
        <v>170</v>
      </c>
      <c r="K1279" s="1" t="s">
        <v>130</v>
      </c>
      <c r="L1279" s="1" t="s">
        <v>85</v>
      </c>
      <c r="M1279" s="1" t="s">
        <v>343</v>
      </c>
      <c r="N1279" s="1">
        <v>2</v>
      </c>
      <c r="O1279" s="1">
        <v>5250</v>
      </c>
      <c r="P1279" s="1">
        <f t="shared" si="114"/>
        <v>10500</v>
      </c>
      <c r="Q1279" s="1">
        <v>25</v>
      </c>
      <c r="R1279" s="1">
        <f t="shared" si="115"/>
        <v>2625</v>
      </c>
      <c r="S1279" s="1">
        <f t="shared" si="116"/>
        <v>7875</v>
      </c>
      <c r="T1279" s="1">
        <v>0.5</v>
      </c>
      <c r="U1279" s="1">
        <f t="shared" si="117"/>
        <v>3937.5</v>
      </c>
      <c r="V1279" s="1">
        <f t="shared" si="118"/>
        <v>3937.5</v>
      </c>
      <c r="W1279" s="4">
        <f t="shared" si="119"/>
        <v>0.5</v>
      </c>
      <c r="X1279" s="1" t="s">
        <v>104</v>
      </c>
      <c r="Y1279" s="1" t="s">
        <v>40</v>
      </c>
      <c r="Z1279" s="1" t="s">
        <v>41</v>
      </c>
      <c r="AA1279" s="2">
        <v>46040</v>
      </c>
      <c r="AB1279" s="1">
        <v>4</v>
      </c>
      <c r="AC1279" s="9" t="s">
        <v>42</v>
      </c>
    </row>
    <row r="1280" spans="1:29">
      <c r="A1280" s="11" t="s">
        <v>2065</v>
      </c>
      <c r="B1280" s="2">
        <v>46039</v>
      </c>
      <c r="C1280" s="1">
        <v>2026</v>
      </c>
      <c r="D1280" s="1" t="s">
        <v>29</v>
      </c>
      <c r="E1280" s="1" t="s">
        <v>30</v>
      </c>
      <c r="F1280" s="1" t="s">
        <v>99</v>
      </c>
      <c r="G1280" s="1" t="s">
        <v>550</v>
      </c>
      <c r="H1280" s="1" t="s">
        <v>89</v>
      </c>
      <c r="I1280" s="1" t="s">
        <v>551</v>
      </c>
      <c r="J1280" s="1" t="s">
        <v>155</v>
      </c>
      <c r="K1280" s="1" t="s">
        <v>48</v>
      </c>
      <c r="L1280" s="1" t="s">
        <v>37</v>
      </c>
      <c r="M1280" s="1" t="s">
        <v>103</v>
      </c>
      <c r="N1280" s="1">
        <v>5</v>
      </c>
      <c r="O1280" s="1">
        <v>6460</v>
      </c>
      <c r="P1280" s="1">
        <f t="shared" si="114"/>
        <v>32300</v>
      </c>
      <c r="Q1280" s="1">
        <v>0</v>
      </c>
      <c r="R1280" s="1">
        <f t="shared" si="115"/>
        <v>0</v>
      </c>
      <c r="S1280" s="1">
        <f t="shared" si="116"/>
        <v>32300</v>
      </c>
      <c r="T1280" s="1">
        <v>0.47</v>
      </c>
      <c r="U1280" s="1">
        <f t="shared" si="117"/>
        <v>15181</v>
      </c>
      <c r="V1280" s="1">
        <f t="shared" si="118"/>
        <v>17119</v>
      </c>
      <c r="W1280" s="4">
        <f t="shared" si="119"/>
        <v>0.53</v>
      </c>
      <c r="X1280" s="1" t="s">
        <v>104</v>
      </c>
      <c r="Y1280" s="1" t="s">
        <v>72</v>
      </c>
      <c r="Z1280" s="1" t="s">
        <v>41</v>
      </c>
      <c r="AA1280" s="2">
        <v>46046</v>
      </c>
      <c r="AB1280" s="1">
        <v>4</v>
      </c>
      <c r="AC1280" s="9" t="s">
        <v>42</v>
      </c>
    </row>
    <row r="1281" spans="1:29">
      <c r="A1281" s="11" t="s">
        <v>2066</v>
      </c>
      <c r="B1281" s="2">
        <v>46039</v>
      </c>
      <c r="C1281" s="1">
        <v>2026</v>
      </c>
      <c r="D1281" s="1" t="s">
        <v>29</v>
      </c>
      <c r="E1281" s="1" t="s">
        <v>30</v>
      </c>
      <c r="F1281" s="1" t="s">
        <v>99</v>
      </c>
      <c r="G1281" s="1" t="s">
        <v>610</v>
      </c>
      <c r="H1281" s="1" t="s">
        <v>33</v>
      </c>
      <c r="I1281" s="1" t="s">
        <v>183</v>
      </c>
      <c r="J1281" s="1" t="s">
        <v>55</v>
      </c>
      <c r="K1281" s="1" t="s">
        <v>36</v>
      </c>
      <c r="L1281" s="1" t="s">
        <v>96</v>
      </c>
      <c r="M1281" s="1" t="s">
        <v>535</v>
      </c>
      <c r="N1281" s="1">
        <v>1</v>
      </c>
      <c r="O1281" s="1">
        <v>490</v>
      </c>
      <c r="P1281" s="1">
        <f t="shared" si="114"/>
        <v>490</v>
      </c>
      <c r="Q1281" s="1">
        <v>0</v>
      </c>
      <c r="R1281" s="1">
        <f t="shared" si="115"/>
        <v>0</v>
      </c>
      <c r="S1281" s="1">
        <f t="shared" si="116"/>
        <v>490</v>
      </c>
      <c r="T1281" s="1">
        <v>0.62</v>
      </c>
      <c r="U1281" s="1">
        <f t="shared" si="117"/>
        <v>303.8</v>
      </c>
      <c r="V1281" s="1">
        <f t="shared" si="118"/>
        <v>186.2</v>
      </c>
      <c r="W1281" s="4">
        <f t="shared" si="119"/>
        <v>0.38</v>
      </c>
      <c r="X1281" s="1" t="s">
        <v>39</v>
      </c>
      <c r="Y1281" s="1" t="s">
        <v>72</v>
      </c>
      <c r="Z1281" s="1" t="s">
        <v>41</v>
      </c>
      <c r="AA1281" s="2">
        <v>46046</v>
      </c>
      <c r="AB1281" s="1">
        <v>4</v>
      </c>
      <c r="AC1281" s="9" t="s">
        <v>42</v>
      </c>
    </row>
    <row r="1282" spans="1:29">
      <c r="A1282" s="11" t="s">
        <v>2067</v>
      </c>
      <c r="B1282" s="2">
        <v>46040</v>
      </c>
      <c r="C1282" s="1">
        <v>2026</v>
      </c>
      <c r="D1282" s="1" t="s">
        <v>29</v>
      </c>
      <c r="E1282" s="1" t="s">
        <v>30</v>
      </c>
      <c r="F1282" s="1" t="s">
        <v>126</v>
      </c>
      <c r="G1282" s="1" t="s">
        <v>1114</v>
      </c>
      <c r="H1282" s="1" t="s">
        <v>33</v>
      </c>
      <c r="I1282" s="1" t="s">
        <v>315</v>
      </c>
      <c r="J1282" s="1" t="s">
        <v>316</v>
      </c>
      <c r="K1282" s="1" t="s">
        <v>62</v>
      </c>
      <c r="L1282" s="1" t="s">
        <v>79</v>
      </c>
      <c r="M1282" s="1" t="s">
        <v>224</v>
      </c>
      <c r="N1282" s="1">
        <v>3</v>
      </c>
      <c r="O1282" s="1">
        <v>2520</v>
      </c>
      <c r="P1282" s="1">
        <f t="shared" si="114"/>
        <v>7560</v>
      </c>
      <c r="Q1282" s="1">
        <v>30</v>
      </c>
      <c r="R1282" s="1">
        <f t="shared" si="115"/>
        <v>2268</v>
      </c>
      <c r="S1282" s="1">
        <f t="shared" si="116"/>
        <v>5292</v>
      </c>
      <c r="T1282" s="1">
        <v>0.45</v>
      </c>
      <c r="U1282" s="1">
        <f t="shared" si="117"/>
        <v>2381.4</v>
      </c>
      <c r="V1282" s="1">
        <f t="shared" si="118"/>
        <v>2910.6</v>
      </c>
      <c r="W1282" s="4">
        <f t="shared" si="119"/>
        <v>0.54999999999999993</v>
      </c>
      <c r="X1282" s="1" t="s">
        <v>147</v>
      </c>
      <c r="Y1282" s="1" t="s">
        <v>57</v>
      </c>
      <c r="Z1282" s="1" t="s">
        <v>41</v>
      </c>
      <c r="AA1282" s="2">
        <v>46045</v>
      </c>
      <c r="AB1282" s="1">
        <v>5</v>
      </c>
      <c r="AC1282" s="9" t="s">
        <v>42</v>
      </c>
    </row>
    <row r="1283" spans="1:29">
      <c r="A1283" s="11" t="s">
        <v>2068</v>
      </c>
      <c r="B1283" s="2">
        <v>46040</v>
      </c>
      <c r="C1283" s="1">
        <v>2026</v>
      </c>
      <c r="D1283" s="1" t="s">
        <v>29</v>
      </c>
      <c r="E1283" s="1" t="s">
        <v>30</v>
      </c>
      <c r="F1283" s="1" t="s">
        <v>126</v>
      </c>
      <c r="G1283" s="1" t="s">
        <v>380</v>
      </c>
      <c r="H1283" s="1" t="s">
        <v>33</v>
      </c>
      <c r="I1283" s="1" t="s">
        <v>177</v>
      </c>
      <c r="J1283" s="1" t="s">
        <v>178</v>
      </c>
      <c r="K1283" s="1" t="s">
        <v>48</v>
      </c>
      <c r="L1283" s="1" t="s">
        <v>37</v>
      </c>
      <c r="M1283" s="1" t="s">
        <v>91</v>
      </c>
      <c r="N1283" s="1">
        <v>5</v>
      </c>
      <c r="O1283" s="1">
        <v>810</v>
      </c>
      <c r="P1283" s="1">
        <f t="shared" ref="P1283:P1346" si="120">PRODUCT(N1283,O1283)</f>
        <v>4050</v>
      </c>
      <c r="Q1283" s="1">
        <v>0</v>
      </c>
      <c r="R1283" s="1">
        <f t="shared" ref="R1283:R1346" si="121">P1283*(Q1283/100)</f>
        <v>0</v>
      </c>
      <c r="S1283" s="1">
        <f t="shared" ref="S1283:S1346" si="122">P1283-R1283</f>
        <v>4050</v>
      </c>
      <c r="T1283" s="1">
        <v>0.47</v>
      </c>
      <c r="U1283" s="1">
        <f t="shared" ref="U1283:U1346" si="123">S1283*T1283</f>
        <v>1903.5</v>
      </c>
      <c r="V1283" s="1">
        <f t="shared" ref="V1283:V1346" si="124">S1283-U1283</f>
        <v>2146.5</v>
      </c>
      <c r="W1283" s="4">
        <f t="shared" ref="W1283:W1346" si="125">(V1283/S1283)</f>
        <v>0.53</v>
      </c>
      <c r="X1283" s="1" t="s">
        <v>92</v>
      </c>
      <c r="Y1283" s="1" t="s">
        <v>57</v>
      </c>
      <c r="Z1283" s="1" t="s">
        <v>41</v>
      </c>
      <c r="AA1283" s="2">
        <v>46043</v>
      </c>
      <c r="AB1283" s="1">
        <v>4</v>
      </c>
      <c r="AC1283" s="9" t="s">
        <v>42</v>
      </c>
    </row>
    <row r="1284" spans="1:29">
      <c r="A1284" s="11" t="s">
        <v>2069</v>
      </c>
      <c r="B1284" s="2">
        <v>46040</v>
      </c>
      <c r="C1284" s="1">
        <v>2026</v>
      </c>
      <c r="D1284" s="1" t="s">
        <v>29</v>
      </c>
      <c r="E1284" s="1" t="s">
        <v>30</v>
      </c>
      <c r="F1284" s="1" t="s">
        <v>126</v>
      </c>
      <c r="G1284" s="1" t="s">
        <v>2070</v>
      </c>
      <c r="H1284" s="1" t="s">
        <v>33</v>
      </c>
      <c r="I1284" s="1" t="s">
        <v>154</v>
      </c>
      <c r="J1284" s="1" t="s">
        <v>155</v>
      </c>
      <c r="K1284" s="1" t="s">
        <v>48</v>
      </c>
      <c r="L1284" s="1" t="s">
        <v>112</v>
      </c>
      <c r="M1284" s="1" t="s">
        <v>557</v>
      </c>
      <c r="N1284" s="1">
        <v>5</v>
      </c>
      <c r="O1284" s="1">
        <v>49010</v>
      </c>
      <c r="P1284" s="1">
        <f t="shared" si="120"/>
        <v>245050</v>
      </c>
      <c r="Q1284" s="1">
        <v>0</v>
      </c>
      <c r="R1284" s="1">
        <f t="shared" si="121"/>
        <v>0</v>
      </c>
      <c r="S1284" s="1">
        <f t="shared" si="122"/>
        <v>245050</v>
      </c>
      <c r="T1284" s="1">
        <v>0.57999999999999996</v>
      </c>
      <c r="U1284" s="1">
        <f t="shared" si="123"/>
        <v>142129</v>
      </c>
      <c r="V1284" s="1">
        <f t="shared" si="124"/>
        <v>102921</v>
      </c>
      <c r="W1284" s="4">
        <f t="shared" si="125"/>
        <v>0.42</v>
      </c>
      <c r="X1284" s="1" t="s">
        <v>56</v>
      </c>
      <c r="Y1284" s="1" t="s">
        <v>81</v>
      </c>
      <c r="Z1284" s="1" t="s">
        <v>51</v>
      </c>
      <c r="AA1284" s="2">
        <v>46043</v>
      </c>
      <c r="AB1284" s="1"/>
      <c r="AC1284" s="9" t="s">
        <v>42</v>
      </c>
    </row>
    <row r="1285" spans="1:29">
      <c r="A1285" s="11" t="s">
        <v>2071</v>
      </c>
      <c r="B1285" s="2">
        <v>46041</v>
      </c>
      <c r="C1285" s="1">
        <v>2026</v>
      </c>
      <c r="D1285" s="1" t="s">
        <v>29</v>
      </c>
      <c r="E1285" s="1" t="s">
        <v>30</v>
      </c>
      <c r="F1285" s="1" t="s">
        <v>142</v>
      </c>
      <c r="G1285" s="1" t="s">
        <v>861</v>
      </c>
      <c r="H1285" s="1" t="s">
        <v>33</v>
      </c>
      <c r="I1285" s="1" t="s">
        <v>60</v>
      </c>
      <c r="J1285" s="1" t="s">
        <v>61</v>
      </c>
      <c r="K1285" s="1" t="s">
        <v>62</v>
      </c>
      <c r="L1285" s="1" t="s">
        <v>63</v>
      </c>
      <c r="M1285" s="1" t="s">
        <v>266</v>
      </c>
      <c r="N1285" s="1">
        <v>5</v>
      </c>
      <c r="O1285" s="1">
        <v>1110</v>
      </c>
      <c r="P1285" s="1">
        <f t="shared" si="120"/>
        <v>5550</v>
      </c>
      <c r="Q1285" s="1">
        <v>30</v>
      </c>
      <c r="R1285" s="1">
        <f t="shared" si="121"/>
        <v>1665</v>
      </c>
      <c r="S1285" s="1">
        <f t="shared" si="122"/>
        <v>3885</v>
      </c>
      <c r="T1285" s="1">
        <v>0.35</v>
      </c>
      <c r="U1285" s="1">
        <f t="shared" si="123"/>
        <v>1359.75</v>
      </c>
      <c r="V1285" s="1">
        <f t="shared" si="124"/>
        <v>2525.25</v>
      </c>
      <c r="W1285" s="4">
        <f t="shared" si="125"/>
        <v>0.65</v>
      </c>
      <c r="X1285" s="1" t="s">
        <v>92</v>
      </c>
      <c r="Y1285" s="1" t="s">
        <v>72</v>
      </c>
      <c r="Z1285" s="1" t="s">
        <v>41</v>
      </c>
      <c r="AA1285" s="2">
        <v>46047</v>
      </c>
      <c r="AB1285" s="1">
        <v>4</v>
      </c>
      <c r="AC1285" s="9" t="s">
        <v>42</v>
      </c>
    </row>
    <row r="1286" spans="1:29">
      <c r="A1286" s="11" t="s">
        <v>2072</v>
      </c>
      <c r="B1286" s="2">
        <v>46041</v>
      </c>
      <c r="C1286" s="1">
        <v>2026</v>
      </c>
      <c r="D1286" s="1" t="s">
        <v>29</v>
      </c>
      <c r="E1286" s="1" t="s">
        <v>30</v>
      </c>
      <c r="F1286" s="1" t="s">
        <v>142</v>
      </c>
      <c r="G1286" s="1" t="s">
        <v>226</v>
      </c>
      <c r="H1286" s="1" t="s">
        <v>33</v>
      </c>
      <c r="I1286" s="1" t="s">
        <v>227</v>
      </c>
      <c r="J1286" s="1" t="s">
        <v>228</v>
      </c>
      <c r="K1286" s="1" t="s">
        <v>78</v>
      </c>
      <c r="L1286" s="1" t="s">
        <v>96</v>
      </c>
      <c r="M1286" s="1" t="s">
        <v>436</v>
      </c>
      <c r="N1286" s="1">
        <v>5</v>
      </c>
      <c r="O1286" s="1">
        <v>440</v>
      </c>
      <c r="P1286" s="1">
        <f t="shared" si="120"/>
        <v>2200</v>
      </c>
      <c r="Q1286" s="1">
        <v>0</v>
      </c>
      <c r="R1286" s="1">
        <f t="shared" si="121"/>
        <v>0</v>
      </c>
      <c r="S1286" s="1">
        <f t="shared" si="122"/>
        <v>2200</v>
      </c>
      <c r="T1286" s="1">
        <v>0.62</v>
      </c>
      <c r="U1286" s="1">
        <f t="shared" si="123"/>
        <v>1364</v>
      </c>
      <c r="V1286" s="1">
        <f t="shared" si="124"/>
        <v>836</v>
      </c>
      <c r="W1286" s="4">
        <f t="shared" si="125"/>
        <v>0.38</v>
      </c>
      <c r="X1286" s="1" t="s">
        <v>50</v>
      </c>
      <c r="Y1286" s="1" t="s">
        <v>81</v>
      </c>
      <c r="Z1286" s="1" t="s">
        <v>41</v>
      </c>
      <c r="AA1286" s="2">
        <v>46048</v>
      </c>
      <c r="AB1286" s="1">
        <v>3</v>
      </c>
      <c r="AC1286" s="9" t="s">
        <v>42</v>
      </c>
    </row>
    <row r="1287" spans="1:29">
      <c r="A1287" s="11" t="s">
        <v>2073</v>
      </c>
      <c r="B1287" s="2">
        <v>46042</v>
      </c>
      <c r="C1287" s="1">
        <v>2026</v>
      </c>
      <c r="D1287" s="1" t="s">
        <v>29</v>
      </c>
      <c r="E1287" s="1" t="s">
        <v>30</v>
      </c>
      <c r="F1287" s="1" t="s">
        <v>167</v>
      </c>
      <c r="G1287" s="1" t="s">
        <v>2074</v>
      </c>
      <c r="H1287" s="1" t="s">
        <v>33</v>
      </c>
      <c r="I1287" s="1" t="s">
        <v>242</v>
      </c>
      <c r="J1287" s="1" t="s">
        <v>164</v>
      </c>
      <c r="K1287" s="1" t="s">
        <v>130</v>
      </c>
      <c r="L1287" s="1" t="s">
        <v>63</v>
      </c>
      <c r="M1287" s="1" t="s">
        <v>337</v>
      </c>
      <c r="N1287" s="1">
        <v>5</v>
      </c>
      <c r="O1287" s="1">
        <v>1110</v>
      </c>
      <c r="P1287" s="1">
        <f t="shared" si="120"/>
        <v>5550</v>
      </c>
      <c r="Q1287" s="1">
        <v>10</v>
      </c>
      <c r="R1287" s="1">
        <f t="shared" si="121"/>
        <v>555</v>
      </c>
      <c r="S1287" s="1">
        <f t="shared" si="122"/>
        <v>4995</v>
      </c>
      <c r="T1287" s="1">
        <v>0.35</v>
      </c>
      <c r="U1287" s="1">
        <f t="shared" si="123"/>
        <v>1748.25</v>
      </c>
      <c r="V1287" s="1">
        <f t="shared" si="124"/>
        <v>3246.75</v>
      </c>
      <c r="W1287" s="4">
        <f t="shared" si="125"/>
        <v>0.65</v>
      </c>
      <c r="X1287" s="1" t="s">
        <v>147</v>
      </c>
      <c r="Y1287" s="1" t="s">
        <v>40</v>
      </c>
      <c r="Z1287" s="1" t="s">
        <v>41</v>
      </c>
      <c r="AA1287" s="2">
        <v>46047</v>
      </c>
      <c r="AB1287" s="1">
        <v>3</v>
      </c>
      <c r="AC1287" s="9" t="s">
        <v>42</v>
      </c>
    </row>
    <row r="1288" spans="1:29">
      <c r="A1288" s="11" t="s">
        <v>2075</v>
      </c>
      <c r="B1288" s="2">
        <v>46042</v>
      </c>
      <c r="C1288" s="1">
        <v>2026</v>
      </c>
      <c r="D1288" s="1" t="s">
        <v>29</v>
      </c>
      <c r="E1288" s="1" t="s">
        <v>30</v>
      </c>
      <c r="F1288" s="1" t="s">
        <v>167</v>
      </c>
      <c r="G1288" s="1" t="s">
        <v>462</v>
      </c>
      <c r="H1288" s="1" t="s">
        <v>89</v>
      </c>
      <c r="I1288" s="1" t="s">
        <v>116</v>
      </c>
      <c r="J1288" s="1" t="s">
        <v>117</v>
      </c>
      <c r="K1288" s="1" t="s">
        <v>118</v>
      </c>
      <c r="L1288" s="1" t="s">
        <v>112</v>
      </c>
      <c r="M1288" s="1" t="s">
        <v>450</v>
      </c>
      <c r="N1288" s="1">
        <v>3</v>
      </c>
      <c r="O1288" s="1">
        <v>44420</v>
      </c>
      <c r="P1288" s="1">
        <f t="shared" si="120"/>
        <v>133260</v>
      </c>
      <c r="Q1288" s="1">
        <v>5</v>
      </c>
      <c r="R1288" s="1">
        <f t="shared" si="121"/>
        <v>6663</v>
      </c>
      <c r="S1288" s="1">
        <f t="shared" si="122"/>
        <v>126597</v>
      </c>
      <c r="T1288" s="1">
        <v>0.57999999999999996</v>
      </c>
      <c r="U1288" s="1">
        <f t="shared" si="123"/>
        <v>73426.259999999995</v>
      </c>
      <c r="V1288" s="1">
        <f t="shared" si="124"/>
        <v>53170.740000000005</v>
      </c>
      <c r="W1288" s="4">
        <f t="shared" si="125"/>
        <v>0.42000000000000004</v>
      </c>
      <c r="X1288" s="1" t="s">
        <v>50</v>
      </c>
      <c r="Y1288" s="1" t="s">
        <v>57</v>
      </c>
      <c r="Z1288" s="1" t="s">
        <v>41</v>
      </c>
      <c r="AA1288" s="2">
        <v>46047</v>
      </c>
      <c r="AB1288" s="1">
        <v>3</v>
      </c>
      <c r="AC1288" s="9" t="s">
        <v>42</v>
      </c>
    </row>
    <row r="1289" spans="1:29">
      <c r="A1289" s="11" t="s">
        <v>2076</v>
      </c>
      <c r="B1289" s="2">
        <v>46042</v>
      </c>
      <c r="C1289" s="1">
        <v>2026</v>
      </c>
      <c r="D1289" s="1" t="s">
        <v>29</v>
      </c>
      <c r="E1289" s="1" t="s">
        <v>30</v>
      </c>
      <c r="F1289" s="1" t="s">
        <v>167</v>
      </c>
      <c r="G1289" s="1" t="s">
        <v>1776</v>
      </c>
      <c r="H1289" s="1" t="s">
        <v>33</v>
      </c>
      <c r="I1289" s="1" t="s">
        <v>269</v>
      </c>
      <c r="J1289" s="1" t="s">
        <v>70</v>
      </c>
      <c r="K1289" s="1" t="s">
        <v>62</v>
      </c>
      <c r="L1289" s="1" t="s">
        <v>85</v>
      </c>
      <c r="M1289" s="1" t="s">
        <v>140</v>
      </c>
      <c r="N1289" s="1">
        <v>2</v>
      </c>
      <c r="O1289" s="1">
        <v>4320</v>
      </c>
      <c r="P1289" s="1">
        <f t="shared" si="120"/>
        <v>8640</v>
      </c>
      <c r="Q1289" s="1">
        <v>15</v>
      </c>
      <c r="R1289" s="1">
        <f t="shared" si="121"/>
        <v>1296</v>
      </c>
      <c r="S1289" s="1">
        <f t="shared" si="122"/>
        <v>7344</v>
      </c>
      <c r="T1289" s="1">
        <v>0.5</v>
      </c>
      <c r="U1289" s="1">
        <f t="shared" si="123"/>
        <v>3672</v>
      </c>
      <c r="V1289" s="1">
        <f t="shared" si="124"/>
        <v>3672</v>
      </c>
      <c r="W1289" s="4">
        <f t="shared" si="125"/>
        <v>0.5</v>
      </c>
      <c r="X1289" s="1" t="s">
        <v>56</v>
      </c>
      <c r="Y1289" s="1" t="s">
        <v>72</v>
      </c>
      <c r="Z1289" s="1" t="s">
        <v>66</v>
      </c>
      <c r="AA1289" s="1"/>
      <c r="AB1289" s="1"/>
      <c r="AC1289" s="9" t="s">
        <v>42</v>
      </c>
    </row>
    <row r="1290" spans="1:29">
      <c r="A1290" s="11" t="s">
        <v>2077</v>
      </c>
      <c r="B1290" s="2">
        <v>46043</v>
      </c>
      <c r="C1290" s="1">
        <v>2026</v>
      </c>
      <c r="D1290" s="1" t="s">
        <v>29</v>
      </c>
      <c r="E1290" s="1" t="s">
        <v>30</v>
      </c>
      <c r="F1290" s="1" t="s">
        <v>31</v>
      </c>
      <c r="G1290" s="1" t="s">
        <v>422</v>
      </c>
      <c r="H1290" s="1" t="s">
        <v>33</v>
      </c>
      <c r="I1290" s="1" t="s">
        <v>204</v>
      </c>
      <c r="J1290" s="1" t="s">
        <v>205</v>
      </c>
      <c r="K1290" s="1" t="s">
        <v>78</v>
      </c>
      <c r="L1290" s="1" t="s">
        <v>179</v>
      </c>
      <c r="M1290" s="1" t="s">
        <v>532</v>
      </c>
      <c r="N1290" s="1">
        <v>3</v>
      </c>
      <c r="O1290" s="1">
        <v>6380</v>
      </c>
      <c r="P1290" s="1">
        <f t="shared" si="120"/>
        <v>19140</v>
      </c>
      <c r="Q1290" s="1">
        <v>25</v>
      </c>
      <c r="R1290" s="1">
        <f t="shared" si="121"/>
        <v>4785</v>
      </c>
      <c r="S1290" s="1">
        <f t="shared" si="122"/>
        <v>14355</v>
      </c>
      <c r="T1290" s="1">
        <v>0.48</v>
      </c>
      <c r="U1290" s="1">
        <f t="shared" si="123"/>
        <v>6890.4</v>
      </c>
      <c r="V1290" s="1">
        <f t="shared" si="124"/>
        <v>7464.6</v>
      </c>
      <c r="W1290" s="4">
        <f t="shared" si="125"/>
        <v>0.52</v>
      </c>
      <c r="X1290" s="1" t="s">
        <v>104</v>
      </c>
      <c r="Y1290" s="1" t="s">
        <v>81</v>
      </c>
      <c r="Z1290" s="1" t="s">
        <v>120</v>
      </c>
      <c r="AA1290" s="1"/>
      <c r="AB1290" s="1"/>
      <c r="AC1290" s="9" t="s">
        <v>42</v>
      </c>
    </row>
    <row r="1291" spans="1:29">
      <c r="A1291" s="11" t="s">
        <v>2078</v>
      </c>
      <c r="B1291" s="2">
        <v>46043</v>
      </c>
      <c r="C1291" s="1">
        <v>2026</v>
      </c>
      <c r="D1291" s="1" t="s">
        <v>29</v>
      </c>
      <c r="E1291" s="1" t="s">
        <v>30</v>
      </c>
      <c r="F1291" s="1" t="s">
        <v>31</v>
      </c>
      <c r="G1291" s="1" t="s">
        <v>2079</v>
      </c>
      <c r="H1291" s="1" t="s">
        <v>89</v>
      </c>
      <c r="I1291" s="1" t="s">
        <v>355</v>
      </c>
      <c r="J1291" s="1" t="s">
        <v>135</v>
      </c>
      <c r="K1291" s="1" t="s">
        <v>36</v>
      </c>
      <c r="L1291" s="1" t="s">
        <v>179</v>
      </c>
      <c r="M1291" s="1" t="s">
        <v>180</v>
      </c>
      <c r="N1291" s="1">
        <v>5</v>
      </c>
      <c r="O1291" s="1">
        <v>8930</v>
      </c>
      <c r="P1291" s="1">
        <f t="shared" si="120"/>
        <v>44650</v>
      </c>
      <c r="Q1291" s="1">
        <v>15</v>
      </c>
      <c r="R1291" s="1">
        <f t="shared" si="121"/>
        <v>6697.5</v>
      </c>
      <c r="S1291" s="1">
        <f t="shared" si="122"/>
        <v>37952.5</v>
      </c>
      <c r="T1291" s="1">
        <v>0.48</v>
      </c>
      <c r="U1291" s="1">
        <f t="shared" si="123"/>
        <v>18217.2</v>
      </c>
      <c r="V1291" s="1">
        <f t="shared" si="124"/>
        <v>19735.3</v>
      </c>
      <c r="W1291" s="4">
        <f t="shared" si="125"/>
        <v>0.52</v>
      </c>
      <c r="X1291" s="1" t="s">
        <v>104</v>
      </c>
      <c r="Y1291" s="1" t="s">
        <v>72</v>
      </c>
      <c r="Z1291" s="1" t="s">
        <v>41</v>
      </c>
      <c r="AA1291" s="2">
        <v>46046</v>
      </c>
      <c r="AB1291" s="1">
        <v>3</v>
      </c>
      <c r="AC1291" s="9" t="s">
        <v>42</v>
      </c>
    </row>
    <row r="1292" spans="1:29">
      <c r="A1292" s="11" t="s">
        <v>2080</v>
      </c>
      <c r="B1292" s="2">
        <v>46043</v>
      </c>
      <c r="C1292" s="1">
        <v>2026</v>
      </c>
      <c r="D1292" s="1" t="s">
        <v>29</v>
      </c>
      <c r="E1292" s="1" t="s">
        <v>30</v>
      </c>
      <c r="F1292" s="1" t="s">
        <v>31</v>
      </c>
      <c r="G1292" s="1" t="s">
        <v>1481</v>
      </c>
      <c r="H1292" s="1" t="s">
        <v>33</v>
      </c>
      <c r="I1292" s="1" t="s">
        <v>60</v>
      </c>
      <c r="J1292" s="1" t="s">
        <v>61</v>
      </c>
      <c r="K1292" s="1" t="s">
        <v>62</v>
      </c>
      <c r="L1292" s="1" t="s">
        <v>112</v>
      </c>
      <c r="M1292" s="1" t="s">
        <v>113</v>
      </c>
      <c r="N1292" s="1">
        <v>4</v>
      </c>
      <c r="O1292" s="1">
        <v>81820</v>
      </c>
      <c r="P1292" s="1">
        <f t="shared" si="120"/>
        <v>327280</v>
      </c>
      <c r="Q1292" s="1">
        <v>30</v>
      </c>
      <c r="R1292" s="1">
        <f t="shared" si="121"/>
        <v>98184</v>
      </c>
      <c r="S1292" s="1">
        <f t="shared" si="122"/>
        <v>229096</v>
      </c>
      <c r="T1292" s="1">
        <v>0.57999999999999996</v>
      </c>
      <c r="U1292" s="1">
        <f t="shared" si="123"/>
        <v>132875.68</v>
      </c>
      <c r="V1292" s="1">
        <f t="shared" si="124"/>
        <v>96220.32</v>
      </c>
      <c r="W1292" s="4">
        <f t="shared" si="125"/>
        <v>0.42000000000000004</v>
      </c>
      <c r="X1292" s="1" t="s">
        <v>50</v>
      </c>
      <c r="Y1292" s="1" t="s">
        <v>72</v>
      </c>
      <c r="Z1292" s="1" t="s">
        <v>120</v>
      </c>
      <c r="AA1292" s="1"/>
      <c r="AB1292" s="1"/>
      <c r="AC1292" s="9" t="s">
        <v>42</v>
      </c>
    </row>
    <row r="1293" spans="1:29">
      <c r="A1293" s="11" t="s">
        <v>2081</v>
      </c>
      <c r="B1293" s="2">
        <v>46044</v>
      </c>
      <c r="C1293" s="1">
        <v>2026</v>
      </c>
      <c r="D1293" s="1" t="s">
        <v>29</v>
      </c>
      <c r="E1293" s="1" t="s">
        <v>30</v>
      </c>
      <c r="F1293" s="1" t="s">
        <v>44</v>
      </c>
      <c r="G1293" s="1" t="s">
        <v>212</v>
      </c>
      <c r="H1293" s="1" t="s">
        <v>89</v>
      </c>
      <c r="I1293" s="1" t="s">
        <v>163</v>
      </c>
      <c r="J1293" s="1" t="s">
        <v>164</v>
      </c>
      <c r="K1293" s="1" t="s">
        <v>130</v>
      </c>
      <c r="L1293" s="1" t="s">
        <v>150</v>
      </c>
      <c r="M1293" s="1" t="s">
        <v>229</v>
      </c>
      <c r="N1293" s="1">
        <v>3</v>
      </c>
      <c r="O1293" s="1">
        <v>2140</v>
      </c>
      <c r="P1293" s="1">
        <f t="shared" si="120"/>
        <v>6420</v>
      </c>
      <c r="Q1293" s="1">
        <v>10</v>
      </c>
      <c r="R1293" s="1">
        <f t="shared" si="121"/>
        <v>642</v>
      </c>
      <c r="S1293" s="1">
        <f t="shared" si="122"/>
        <v>5778</v>
      </c>
      <c r="T1293" s="1">
        <v>0.52</v>
      </c>
      <c r="U1293" s="1">
        <f t="shared" si="123"/>
        <v>3004.56</v>
      </c>
      <c r="V1293" s="1">
        <f t="shared" si="124"/>
        <v>2773.44</v>
      </c>
      <c r="W1293" s="4">
        <f t="shared" si="125"/>
        <v>0.48</v>
      </c>
      <c r="X1293" s="1" t="s">
        <v>147</v>
      </c>
      <c r="Y1293" s="1" t="s">
        <v>40</v>
      </c>
      <c r="Z1293" s="1" t="s">
        <v>22</v>
      </c>
      <c r="AA1293" s="1"/>
      <c r="AB1293" s="1"/>
      <c r="AC1293" s="9" t="s">
        <v>93</v>
      </c>
    </row>
    <row r="1294" spans="1:29">
      <c r="A1294" s="11" t="s">
        <v>2082</v>
      </c>
      <c r="B1294" s="2">
        <v>46044</v>
      </c>
      <c r="C1294" s="1">
        <v>2026</v>
      </c>
      <c r="D1294" s="1" t="s">
        <v>29</v>
      </c>
      <c r="E1294" s="1" t="s">
        <v>30</v>
      </c>
      <c r="F1294" s="1" t="s">
        <v>44</v>
      </c>
      <c r="G1294" s="1" t="s">
        <v>520</v>
      </c>
      <c r="H1294" s="1" t="s">
        <v>89</v>
      </c>
      <c r="I1294" s="1" t="s">
        <v>219</v>
      </c>
      <c r="J1294" s="1" t="s">
        <v>220</v>
      </c>
      <c r="K1294" s="1" t="s">
        <v>118</v>
      </c>
      <c r="L1294" s="1" t="s">
        <v>37</v>
      </c>
      <c r="M1294" s="1" t="s">
        <v>323</v>
      </c>
      <c r="N1294" s="1">
        <v>1</v>
      </c>
      <c r="O1294" s="1">
        <v>3600</v>
      </c>
      <c r="P1294" s="1">
        <f t="shared" si="120"/>
        <v>3600</v>
      </c>
      <c r="Q1294" s="1">
        <v>20</v>
      </c>
      <c r="R1294" s="1">
        <f t="shared" si="121"/>
        <v>720</v>
      </c>
      <c r="S1294" s="1">
        <f t="shared" si="122"/>
        <v>2880</v>
      </c>
      <c r="T1294" s="1">
        <v>0.47</v>
      </c>
      <c r="U1294" s="1">
        <f t="shared" si="123"/>
        <v>1353.6</v>
      </c>
      <c r="V1294" s="1">
        <f t="shared" si="124"/>
        <v>1526.4</v>
      </c>
      <c r="W1294" s="4">
        <f t="shared" si="125"/>
        <v>0.53</v>
      </c>
      <c r="X1294" s="1" t="s">
        <v>147</v>
      </c>
      <c r="Y1294" s="1" t="s">
        <v>81</v>
      </c>
      <c r="Z1294" s="1" t="s">
        <v>66</v>
      </c>
      <c r="AA1294" s="1"/>
      <c r="AB1294" s="1"/>
      <c r="AC1294" s="9" t="s">
        <v>42</v>
      </c>
    </row>
    <row r="1295" spans="1:29">
      <c r="A1295" s="11" t="s">
        <v>2083</v>
      </c>
      <c r="B1295" s="2">
        <v>46044</v>
      </c>
      <c r="C1295" s="1">
        <v>2026</v>
      </c>
      <c r="D1295" s="1" t="s">
        <v>29</v>
      </c>
      <c r="E1295" s="1" t="s">
        <v>30</v>
      </c>
      <c r="F1295" s="1" t="s">
        <v>44</v>
      </c>
      <c r="G1295" s="1" t="s">
        <v>1123</v>
      </c>
      <c r="H1295" s="1" t="s">
        <v>33</v>
      </c>
      <c r="I1295" s="1" t="s">
        <v>46</v>
      </c>
      <c r="J1295" s="1" t="s">
        <v>47</v>
      </c>
      <c r="K1295" s="1" t="s">
        <v>48</v>
      </c>
      <c r="L1295" s="1" t="s">
        <v>150</v>
      </c>
      <c r="M1295" s="1" t="s">
        <v>278</v>
      </c>
      <c r="N1295" s="1">
        <v>1</v>
      </c>
      <c r="O1295" s="1">
        <v>5790</v>
      </c>
      <c r="P1295" s="1">
        <f t="shared" si="120"/>
        <v>5790</v>
      </c>
      <c r="Q1295" s="1">
        <v>0</v>
      </c>
      <c r="R1295" s="1">
        <f t="shared" si="121"/>
        <v>0</v>
      </c>
      <c r="S1295" s="1">
        <f t="shared" si="122"/>
        <v>5790</v>
      </c>
      <c r="T1295" s="1">
        <v>0.52</v>
      </c>
      <c r="U1295" s="1">
        <f t="shared" si="123"/>
        <v>3010.8</v>
      </c>
      <c r="V1295" s="1">
        <f t="shared" si="124"/>
        <v>2779.2</v>
      </c>
      <c r="W1295" s="4">
        <f t="shared" si="125"/>
        <v>0.48</v>
      </c>
      <c r="X1295" s="1" t="s">
        <v>65</v>
      </c>
      <c r="Y1295" s="1" t="s">
        <v>40</v>
      </c>
      <c r="Z1295" s="1" t="s">
        <v>41</v>
      </c>
      <c r="AA1295" s="2">
        <v>46049</v>
      </c>
      <c r="AB1295" s="1">
        <v>4</v>
      </c>
      <c r="AC1295" s="9" t="s">
        <v>42</v>
      </c>
    </row>
    <row r="1296" spans="1:29">
      <c r="A1296" s="11" t="s">
        <v>2084</v>
      </c>
      <c r="B1296" s="2">
        <v>46044</v>
      </c>
      <c r="C1296" s="1">
        <v>2026</v>
      </c>
      <c r="D1296" s="1" t="s">
        <v>29</v>
      </c>
      <c r="E1296" s="1" t="s">
        <v>30</v>
      </c>
      <c r="F1296" s="1" t="s">
        <v>44</v>
      </c>
      <c r="G1296" s="1" t="s">
        <v>2085</v>
      </c>
      <c r="H1296" s="1" t="s">
        <v>89</v>
      </c>
      <c r="I1296" s="1" t="s">
        <v>189</v>
      </c>
      <c r="J1296" s="1" t="s">
        <v>190</v>
      </c>
      <c r="K1296" s="1" t="s">
        <v>48</v>
      </c>
      <c r="L1296" s="1" t="s">
        <v>37</v>
      </c>
      <c r="M1296" s="1" t="s">
        <v>372</v>
      </c>
      <c r="N1296" s="1">
        <v>5</v>
      </c>
      <c r="O1296" s="1">
        <v>2010</v>
      </c>
      <c r="P1296" s="1">
        <f t="shared" si="120"/>
        <v>10050</v>
      </c>
      <c r="Q1296" s="1">
        <v>0</v>
      </c>
      <c r="R1296" s="1">
        <f t="shared" si="121"/>
        <v>0</v>
      </c>
      <c r="S1296" s="1">
        <f t="shared" si="122"/>
        <v>10050</v>
      </c>
      <c r="T1296" s="1">
        <v>0.47</v>
      </c>
      <c r="U1296" s="1">
        <f t="shared" si="123"/>
        <v>4723.5</v>
      </c>
      <c r="V1296" s="1">
        <f t="shared" si="124"/>
        <v>5326.5</v>
      </c>
      <c r="W1296" s="4">
        <f t="shared" si="125"/>
        <v>0.53</v>
      </c>
      <c r="X1296" s="1" t="s">
        <v>39</v>
      </c>
      <c r="Y1296" s="1" t="s">
        <v>40</v>
      </c>
      <c r="Z1296" s="1" t="s">
        <v>41</v>
      </c>
      <c r="AA1296" s="2">
        <v>46045</v>
      </c>
      <c r="AB1296" s="1">
        <v>3</v>
      </c>
      <c r="AC1296" s="9" t="s">
        <v>42</v>
      </c>
    </row>
    <row r="1297" spans="1:29">
      <c r="A1297" s="11" t="s">
        <v>2086</v>
      </c>
      <c r="B1297" s="2">
        <v>46044</v>
      </c>
      <c r="C1297" s="1">
        <v>2026</v>
      </c>
      <c r="D1297" s="1" t="s">
        <v>29</v>
      </c>
      <c r="E1297" s="1" t="s">
        <v>30</v>
      </c>
      <c r="F1297" s="1" t="s">
        <v>44</v>
      </c>
      <c r="G1297" s="1" t="s">
        <v>633</v>
      </c>
      <c r="H1297" s="1" t="s">
        <v>33</v>
      </c>
      <c r="I1297" s="1" t="s">
        <v>544</v>
      </c>
      <c r="J1297" s="1" t="s">
        <v>70</v>
      </c>
      <c r="K1297" s="1" t="s">
        <v>62</v>
      </c>
      <c r="L1297" s="1" t="s">
        <v>37</v>
      </c>
      <c r="M1297" s="1" t="s">
        <v>477</v>
      </c>
      <c r="N1297" s="1">
        <v>4</v>
      </c>
      <c r="O1297" s="1">
        <v>4730</v>
      </c>
      <c r="P1297" s="1">
        <f t="shared" si="120"/>
        <v>18920</v>
      </c>
      <c r="Q1297" s="1">
        <v>25</v>
      </c>
      <c r="R1297" s="1">
        <f t="shared" si="121"/>
        <v>4730</v>
      </c>
      <c r="S1297" s="1">
        <f t="shared" si="122"/>
        <v>14190</v>
      </c>
      <c r="T1297" s="1">
        <v>0.47</v>
      </c>
      <c r="U1297" s="1">
        <f t="shared" si="123"/>
        <v>6669.2999999999993</v>
      </c>
      <c r="V1297" s="1">
        <f t="shared" si="124"/>
        <v>7520.7000000000007</v>
      </c>
      <c r="W1297" s="4">
        <f t="shared" si="125"/>
        <v>0.53</v>
      </c>
      <c r="X1297" s="1" t="s">
        <v>50</v>
      </c>
      <c r="Y1297" s="1" t="s">
        <v>40</v>
      </c>
      <c r="Z1297" s="1" t="s">
        <v>22</v>
      </c>
      <c r="AA1297" s="1"/>
      <c r="AB1297" s="1"/>
      <c r="AC1297" s="9" t="s">
        <v>93</v>
      </c>
    </row>
    <row r="1298" spans="1:29">
      <c r="A1298" s="11" t="s">
        <v>2087</v>
      </c>
      <c r="B1298" s="2">
        <v>46044</v>
      </c>
      <c r="C1298" s="1">
        <v>2026</v>
      </c>
      <c r="D1298" s="1" t="s">
        <v>29</v>
      </c>
      <c r="E1298" s="1" t="s">
        <v>30</v>
      </c>
      <c r="F1298" s="1" t="s">
        <v>44</v>
      </c>
      <c r="G1298" s="1" t="s">
        <v>489</v>
      </c>
      <c r="H1298" s="1" t="s">
        <v>89</v>
      </c>
      <c r="I1298" s="1" t="s">
        <v>189</v>
      </c>
      <c r="J1298" s="1" t="s">
        <v>190</v>
      </c>
      <c r="K1298" s="1" t="s">
        <v>48</v>
      </c>
      <c r="L1298" s="1" t="s">
        <v>96</v>
      </c>
      <c r="M1298" s="1" t="s">
        <v>552</v>
      </c>
      <c r="N1298" s="1">
        <v>5</v>
      </c>
      <c r="O1298" s="1">
        <v>980</v>
      </c>
      <c r="P1298" s="1">
        <f t="shared" si="120"/>
        <v>4900</v>
      </c>
      <c r="Q1298" s="1">
        <v>0</v>
      </c>
      <c r="R1298" s="1">
        <f t="shared" si="121"/>
        <v>0</v>
      </c>
      <c r="S1298" s="1">
        <f t="shared" si="122"/>
        <v>4900</v>
      </c>
      <c r="T1298" s="1">
        <v>0.62</v>
      </c>
      <c r="U1298" s="1">
        <f t="shared" si="123"/>
        <v>3038</v>
      </c>
      <c r="V1298" s="1">
        <f t="shared" si="124"/>
        <v>1862</v>
      </c>
      <c r="W1298" s="4">
        <f t="shared" si="125"/>
        <v>0.38</v>
      </c>
      <c r="X1298" s="1" t="s">
        <v>104</v>
      </c>
      <c r="Y1298" s="1" t="s">
        <v>57</v>
      </c>
      <c r="Z1298" s="1" t="s">
        <v>41</v>
      </c>
      <c r="AA1298" s="2">
        <v>46046</v>
      </c>
      <c r="AB1298" s="1">
        <v>5</v>
      </c>
      <c r="AC1298" s="9" t="s">
        <v>42</v>
      </c>
    </row>
    <row r="1299" spans="1:29">
      <c r="A1299" s="11" t="s">
        <v>2088</v>
      </c>
      <c r="B1299" s="2">
        <v>46045</v>
      </c>
      <c r="C1299" s="1">
        <v>2026</v>
      </c>
      <c r="D1299" s="1" t="s">
        <v>29</v>
      </c>
      <c r="E1299" s="1" t="s">
        <v>30</v>
      </c>
      <c r="F1299" s="1" t="s">
        <v>74</v>
      </c>
      <c r="G1299" s="1" t="s">
        <v>1123</v>
      </c>
      <c r="H1299" s="1" t="s">
        <v>33</v>
      </c>
      <c r="I1299" s="1" t="s">
        <v>46</v>
      </c>
      <c r="J1299" s="1" t="s">
        <v>47</v>
      </c>
      <c r="K1299" s="1" t="s">
        <v>48</v>
      </c>
      <c r="L1299" s="1" t="s">
        <v>37</v>
      </c>
      <c r="M1299" s="1" t="s">
        <v>38</v>
      </c>
      <c r="N1299" s="1">
        <v>4</v>
      </c>
      <c r="O1299" s="1">
        <v>2470</v>
      </c>
      <c r="P1299" s="1">
        <f t="shared" si="120"/>
        <v>9880</v>
      </c>
      <c r="Q1299" s="1">
        <v>10</v>
      </c>
      <c r="R1299" s="1">
        <f t="shared" si="121"/>
        <v>988</v>
      </c>
      <c r="S1299" s="1">
        <f t="shared" si="122"/>
        <v>8892</v>
      </c>
      <c r="T1299" s="1">
        <v>0.47</v>
      </c>
      <c r="U1299" s="1">
        <f t="shared" si="123"/>
        <v>4179.24</v>
      </c>
      <c r="V1299" s="1">
        <f t="shared" si="124"/>
        <v>4712.76</v>
      </c>
      <c r="W1299" s="4">
        <f t="shared" si="125"/>
        <v>0.53</v>
      </c>
      <c r="X1299" s="1" t="s">
        <v>147</v>
      </c>
      <c r="Y1299" s="1" t="s">
        <v>40</v>
      </c>
      <c r="Z1299" s="1" t="s">
        <v>51</v>
      </c>
      <c r="AA1299" s="2">
        <v>46052</v>
      </c>
      <c r="AB1299" s="1"/>
      <c r="AC1299" s="9" t="s">
        <v>42</v>
      </c>
    </row>
    <row r="1300" spans="1:29">
      <c r="A1300" s="11" t="s">
        <v>2089</v>
      </c>
      <c r="B1300" s="2">
        <v>46046</v>
      </c>
      <c r="C1300" s="1">
        <v>2026</v>
      </c>
      <c r="D1300" s="1" t="s">
        <v>29</v>
      </c>
      <c r="E1300" s="1" t="s">
        <v>30</v>
      </c>
      <c r="F1300" s="1" t="s">
        <v>99</v>
      </c>
      <c r="G1300" s="1" t="s">
        <v>539</v>
      </c>
      <c r="H1300" s="1" t="s">
        <v>89</v>
      </c>
      <c r="I1300" s="1" t="s">
        <v>84</v>
      </c>
      <c r="J1300" s="1" t="s">
        <v>47</v>
      </c>
      <c r="K1300" s="1" t="s">
        <v>48</v>
      </c>
      <c r="L1300" s="1" t="s">
        <v>85</v>
      </c>
      <c r="M1300" s="1" t="s">
        <v>86</v>
      </c>
      <c r="N1300" s="1">
        <v>1</v>
      </c>
      <c r="O1300" s="1">
        <v>1870</v>
      </c>
      <c r="P1300" s="1">
        <f t="shared" si="120"/>
        <v>1870</v>
      </c>
      <c r="Q1300" s="1">
        <v>30</v>
      </c>
      <c r="R1300" s="1">
        <f t="shared" si="121"/>
        <v>561</v>
      </c>
      <c r="S1300" s="1">
        <f t="shared" si="122"/>
        <v>1309</v>
      </c>
      <c r="T1300" s="1">
        <v>0.5</v>
      </c>
      <c r="U1300" s="1">
        <f t="shared" si="123"/>
        <v>654.5</v>
      </c>
      <c r="V1300" s="1">
        <f t="shared" si="124"/>
        <v>654.5</v>
      </c>
      <c r="W1300" s="4">
        <f t="shared" si="125"/>
        <v>0.5</v>
      </c>
      <c r="X1300" s="1" t="s">
        <v>56</v>
      </c>
      <c r="Y1300" s="1" t="s">
        <v>72</v>
      </c>
      <c r="Z1300" s="1" t="s">
        <v>41</v>
      </c>
      <c r="AA1300" s="2">
        <v>46053</v>
      </c>
      <c r="AB1300" s="1">
        <v>4</v>
      </c>
      <c r="AC1300" s="9" t="s">
        <v>42</v>
      </c>
    </row>
    <row r="1301" spans="1:29">
      <c r="A1301" s="11" t="s">
        <v>2090</v>
      </c>
      <c r="B1301" s="2">
        <v>46047</v>
      </c>
      <c r="C1301" s="1">
        <v>2026</v>
      </c>
      <c r="D1301" s="1" t="s">
        <v>29</v>
      </c>
      <c r="E1301" s="1" t="s">
        <v>30</v>
      </c>
      <c r="F1301" s="1" t="s">
        <v>126</v>
      </c>
      <c r="G1301" s="1" t="s">
        <v>723</v>
      </c>
      <c r="H1301" s="1" t="s">
        <v>33</v>
      </c>
      <c r="I1301" s="1" t="s">
        <v>219</v>
      </c>
      <c r="J1301" s="1" t="s">
        <v>220</v>
      </c>
      <c r="K1301" s="1" t="s">
        <v>118</v>
      </c>
      <c r="L1301" s="1" t="s">
        <v>96</v>
      </c>
      <c r="M1301" s="1" t="s">
        <v>331</v>
      </c>
      <c r="N1301" s="1">
        <v>4</v>
      </c>
      <c r="O1301" s="1">
        <v>320</v>
      </c>
      <c r="P1301" s="1">
        <f t="shared" si="120"/>
        <v>1280</v>
      </c>
      <c r="Q1301" s="1">
        <v>0</v>
      </c>
      <c r="R1301" s="1">
        <f t="shared" si="121"/>
        <v>0</v>
      </c>
      <c r="S1301" s="1">
        <f t="shared" si="122"/>
        <v>1280</v>
      </c>
      <c r="T1301" s="1">
        <v>0.62</v>
      </c>
      <c r="U1301" s="1">
        <f t="shared" si="123"/>
        <v>793.6</v>
      </c>
      <c r="V1301" s="1">
        <f t="shared" si="124"/>
        <v>486.4</v>
      </c>
      <c r="W1301" s="4">
        <f t="shared" si="125"/>
        <v>0.38</v>
      </c>
      <c r="X1301" s="1" t="s">
        <v>147</v>
      </c>
      <c r="Y1301" s="1" t="s">
        <v>40</v>
      </c>
      <c r="Z1301" s="1" t="s">
        <v>41</v>
      </c>
      <c r="AA1301" s="2">
        <v>46050</v>
      </c>
      <c r="AB1301" s="1">
        <v>3</v>
      </c>
      <c r="AC1301" s="9" t="s">
        <v>42</v>
      </c>
    </row>
    <row r="1302" spans="1:29">
      <c r="A1302" s="11" t="s">
        <v>2091</v>
      </c>
      <c r="B1302" s="2">
        <v>46047</v>
      </c>
      <c r="C1302" s="1">
        <v>2026</v>
      </c>
      <c r="D1302" s="1" t="s">
        <v>29</v>
      </c>
      <c r="E1302" s="1" t="s">
        <v>30</v>
      </c>
      <c r="F1302" s="1" t="s">
        <v>126</v>
      </c>
      <c r="G1302" s="1" t="s">
        <v>823</v>
      </c>
      <c r="H1302" s="1" t="s">
        <v>33</v>
      </c>
      <c r="I1302" s="1" t="s">
        <v>355</v>
      </c>
      <c r="J1302" s="1" t="s">
        <v>135</v>
      </c>
      <c r="K1302" s="1" t="s">
        <v>36</v>
      </c>
      <c r="L1302" s="1" t="s">
        <v>150</v>
      </c>
      <c r="M1302" s="1" t="s">
        <v>456</v>
      </c>
      <c r="N1302" s="1">
        <v>4</v>
      </c>
      <c r="O1302" s="1">
        <v>3090</v>
      </c>
      <c r="P1302" s="1">
        <f t="shared" si="120"/>
        <v>12360</v>
      </c>
      <c r="Q1302" s="1">
        <v>0</v>
      </c>
      <c r="R1302" s="1">
        <f t="shared" si="121"/>
        <v>0</v>
      </c>
      <c r="S1302" s="1">
        <f t="shared" si="122"/>
        <v>12360</v>
      </c>
      <c r="T1302" s="1">
        <v>0.52</v>
      </c>
      <c r="U1302" s="1">
        <f t="shared" si="123"/>
        <v>6427.2</v>
      </c>
      <c r="V1302" s="1">
        <f t="shared" si="124"/>
        <v>5932.8</v>
      </c>
      <c r="W1302" s="4">
        <f t="shared" si="125"/>
        <v>0.48000000000000004</v>
      </c>
      <c r="X1302" s="1" t="s">
        <v>50</v>
      </c>
      <c r="Y1302" s="1" t="s">
        <v>72</v>
      </c>
      <c r="Z1302" s="1" t="s">
        <v>41</v>
      </c>
      <c r="AA1302" s="2">
        <v>46052</v>
      </c>
      <c r="AB1302" s="1">
        <v>5</v>
      </c>
      <c r="AC1302" s="9" t="s">
        <v>42</v>
      </c>
    </row>
    <row r="1303" spans="1:29">
      <c r="A1303" s="11" t="s">
        <v>2092</v>
      </c>
      <c r="B1303" s="2">
        <v>46047</v>
      </c>
      <c r="C1303" s="1">
        <v>2026</v>
      </c>
      <c r="D1303" s="1" t="s">
        <v>29</v>
      </c>
      <c r="E1303" s="1" t="s">
        <v>30</v>
      </c>
      <c r="F1303" s="1" t="s">
        <v>126</v>
      </c>
      <c r="G1303" s="1" t="s">
        <v>330</v>
      </c>
      <c r="H1303" s="1" t="s">
        <v>33</v>
      </c>
      <c r="I1303" s="1" t="s">
        <v>144</v>
      </c>
      <c r="J1303" s="1" t="s">
        <v>145</v>
      </c>
      <c r="K1303" s="1" t="s">
        <v>130</v>
      </c>
      <c r="L1303" s="1" t="s">
        <v>79</v>
      </c>
      <c r="M1303" s="1" t="s">
        <v>131</v>
      </c>
      <c r="N1303" s="1">
        <v>5</v>
      </c>
      <c r="O1303" s="1">
        <v>2620</v>
      </c>
      <c r="P1303" s="1">
        <f t="shared" si="120"/>
        <v>13100</v>
      </c>
      <c r="Q1303" s="1">
        <v>0</v>
      </c>
      <c r="R1303" s="1">
        <f t="shared" si="121"/>
        <v>0</v>
      </c>
      <c r="S1303" s="1">
        <f t="shared" si="122"/>
        <v>13100</v>
      </c>
      <c r="T1303" s="1">
        <v>0.45</v>
      </c>
      <c r="U1303" s="1">
        <f t="shared" si="123"/>
        <v>5895</v>
      </c>
      <c r="V1303" s="1">
        <f t="shared" si="124"/>
        <v>7205</v>
      </c>
      <c r="W1303" s="4">
        <f t="shared" si="125"/>
        <v>0.55000000000000004</v>
      </c>
      <c r="X1303" s="1" t="s">
        <v>39</v>
      </c>
      <c r="Y1303" s="1" t="s">
        <v>72</v>
      </c>
      <c r="Z1303" s="1" t="s">
        <v>41</v>
      </c>
      <c r="AA1303" s="2">
        <v>46052</v>
      </c>
      <c r="AB1303" s="1">
        <v>4</v>
      </c>
      <c r="AC1303" s="9" t="s">
        <v>42</v>
      </c>
    </row>
    <row r="1304" spans="1:29">
      <c r="A1304" s="11" t="s">
        <v>2093</v>
      </c>
      <c r="B1304" s="2">
        <v>46047</v>
      </c>
      <c r="C1304" s="1">
        <v>2026</v>
      </c>
      <c r="D1304" s="1" t="s">
        <v>29</v>
      </c>
      <c r="E1304" s="1" t="s">
        <v>30</v>
      </c>
      <c r="F1304" s="1" t="s">
        <v>126</v>
      </c>
      <c r="G1304" s="1" t="s">
        <v>176</v>
      </c>
      <c r="H1304" s="1" t="s">
        <v>33</v>
      </c>
      <c r="I1304" s="1" t="s">
        <v>177</v>
      </c>
      <c r="J1304" s="1" t="s">
        <v>178</v>
      </c>
      <c r="K1304" s="1" t="s">
        <v>48</v>
      </c>
      <c r="L1304" s="1" t="s">
        <v>85</v>
      </c>
      <c r="M1304" s="1" t="s">
        <v>306</v>
      </c>
      <c r="N1304" s="1">
        <v>2</v>
      </c>
      <c r="O1304" s="1">
        <v>5670</v>
      </c>
      <c r="P1304" s="1">
        <f t="shared" si="120"/>
        <v>11340</v>
      </c>
      <c r="Q1304" s="1">
        <v>25</v>
      </c>
      <c r="R1304" s="1">
        <f t="shared" si="121"/>
        <v>2835</v>
      </c>
      <c r="S1304" s="1">
        <f t="shared" si="122"/>
        <v>8505</v>
      </c>
      <c r="T1304" s="1">
        <v>0.5</v>
      </c>
      <c r="U1304" s="1">
        <f t="shared" si="123"/>
        <v>4252.5</v>
      </c>
      <c r="V1304" s="1">
        <f t="shared" si="124"/>
        <v>4252.5</v>
      </c>
      <c r="W1304" s="4">
        <f t="shared" si="125"/>
        <v>0.5</v>
      </c>
      <c r="X1304" s="1" t="s">
        <v>104</v>
      </c>
      <c r="Y1304" s="1" t="s">
        <v>72</v>
      </c>
      <c r="Z1304" s="1" t="s">
        <v>41</v>
      </c>
      <c r="AA1304" s="2">
        <v>46049</v>
      </c>
      <c r="AB1304" s="1">
        <v>4</v>
      </c>
      <c r="AC1304" s="9" t="s">
        <v>42</v>
      </c>
    </row>
    <row r="1305" spans="1:29">
      <c r="A1305" s="11" t="s">
        <v>2094</v>
      </c>
      <c r="B1305" s="2">
        <v>46047</v>
      </c>
      <c r="C1305" s="1">
        <v>2026</v>
      </c>
      <c r="D1305" s="1" t="s">
        <v>29</v>
      </c>
      <c r="E1305" s="1" t="s">
        <v>30</v>
      </c>
      <c r="F1305" s="1" t="s">
        <v>126</v>
      </c>
      <c r="G1305" s="1" t="s">
        <v>879</v>
      </c>
      <c r="H1305" s="1" t="s">
        <v>89</v>
      </c>
      <c r="I1305" s="1" t="s">
        <v>512</v>
      </c>
      <c r="J1305" s="1" t="s">
        <v>77</v>
      </c>
      <c r="K1305" s="1" t="s">
        <v>78</v>
      </c>
      <c r="L1305" s="1" t="s">
        <v>150</v>
      </c>
      <c r="M1305" s="1" t="s">
        <v>255</v>
      </c>
      <c r="N1305" s="1">
        <v>3</v>
      </c>
      <c r="O1305" s="1">
        <v>7410</v>
      </c>
      <c r="P1305" s="1">
        <f t="shared" si="120"/>
        <v>22230</v>
      </c>
      <c r="Q1305" s="1">
        <v>0</v>
      </c>
      <c r="R1305" s="1">
        <f t="shared" si="121"/>
        <v>0</v>
      </c>
      <c r="S1305" s="1">
        <f t="shared" si="122"/>
        <v>22230</v>
      </c>
      <c r="T1305" s="1">
        <v>0.52</v>
      </c>
      <c r="U1305" s="1">
        <f t="shared" si="123"/>
        <v>11559.6</v>
      </c>
      <c r="V1305" s="1">
        <f t="shared" si="124"/>
        <v>10670.4</v>
      </c>
      <c r="W1305" s="4">
        <f t="shared" si="125"/>
        <v>0.48</v>
      </c>
      <c r="X1305" s="1" t="s">
        <v>50</v>
      </c>
      <c r="Y1305" s="1" t="s">
        <v>81</v>
      </c>
      <c r="Z1305" s="1" t="s">
        <v>41</v>
      </c>
      <c r="AA1305" s="2">
        <v>46053</v>
      </c>
      <c r="AB1305" s="1">
        <v>5</v>
      </c>
      <c r="AC1305" s="9" t="s">
        <v>42</v>
      </c>
    </row>
    <row r="1306" spans="1:29">
      <c r="A1306" s="11" t="s">
        <v>2095</v>
      </c>
      <c r="B1306" s="2">
        <v>46048</v>
      </c>
      <c r="C1306" s="1">
        <v>2026</v>
      </c>
      <c r="D1306" s="1" t="s">
        <v>29</v>
      </c>
      <c r="E1306" s="1" t="s">
        <v>30</v>
      </c>
      <c r="F1306" s="1" t="s">
        <v>142</v>
      </c>
      <c r="G1306" s="1" t="s">
        <v>2096</v>
      </c>
      <c r="H1306" s="1" t="s">
        <v>33</v>
      </c>
      <c r="I1306" s="1" t="s">
        <v>154</v>
      </c>
      <c r="J1306" s="1" t="s">
        <v>155</v>
      </c>
      <c r="K1306" s="1" t="s">
        <v>48</v>
      </c>
      <c r="L1306" s="1" t="s">
        <v>179</v>
      </c>
      <c r="M1306" s="1" t="s">
        <v>243</v>
      </c>
      <c r="N1306" s="1">
        <v>5</v>
      </c>
      <c r="O1306" s="1">
        <v>1940</v>
      </c>
      <c r="P1306" s="1">
        <f t="shared" si="120"/>
        <v>9700</v>
      </c>
      <c r="Q1306" s="1">
        <v>20</v>
      </c>
      <c r="R1306" s="1">
        <f t="shared" si="121"/>
        <v>1940</v>
      </c>
      <c r="S1306" s="1">
        <f t="shared" si="122"/>
        <v>7760</v>
      </c>
      <c r="T1306" s="1">
        <v>0.48</v>
      </c>
      <c r="U1306" s="1">
        <f t="shared" si="123"/>
        <v>3724.7999999999997</v>
      </c>
      <c r="V1306" s="1">
        <f t="shared" si="124"/>
        <v>4035.2000000000003</v>
      </c>
      <c r="W1306" s="4">
        <f t="shared" si="125"/>
        <v>0.52</v>
      </c>
      <c r="X1306" s="1" t="s">
        <v>50</v>
      </c>
      <c r="Y1306" s="1" t="s">
        <v>40</v>
      </c>
      <c r="Z1306" s="1" t="s">
        <v>66</v>
      </c>
      <c r="AA1306" s="1"/>
      <c r="AB1306" s="1"/>
      <c r="AC1306" s="9" t="s">
        <v>42</v>
      </c>
    </row>
    <row r="1307" spans="1:29">
      <c r="A1307" s="11" t="s">
        <v>2097</v>
      </c>
      <c r="B1307" s="2">
        <v>46048</v>
      </c>
      <c r="C1307" s="1">
        <v>2026</v>
      </c>
      <c r="D1307" s="1" t="s">
        <v>29</v>
      </c>
      <c r="E1307" s="1" t="s">
        <v>30</v>
      </c>
      <c r="F1307" s="1" t="s">
        <v>142</v>
      </c>
      <c r="G1307" s="1" t="s">
        <v>2098</v>
      </c>
      <c r="H1307" s="1" t="s">
        <v>33</v>
      </c>
      <c r="I1307" s="1" t="s">
        <v>242</v>
      </c>
      <c r="J1307" s="1" t="s">
        <v>164</v>
      </c>
      <c r="K1307" s="1" t="s">
        <v>130</v>
      </c>
      <c r="L1307" s="1" t="s">
        <v>96</v>
      </c>
      <c r="M1307" s="1" t="s">
        <v>436</v>
      </c>
      <c r="N1307" s="1">
        <v>3</v>
      </c>
      <c r="O1307" s="1">
        <v>260</v>
      </c>
      <c r="P1307" s="1">
        <f t="shared" si="120"/>
        <v>780</v>
      </c>
      <c r="Q1307" s="1">
        <v>10</v>
      </c>
      <c r="R1307" s="1">
        <f t="shared" si="121"/>
        <v>78</v>
      </c>
      <c r="S1307" s="1">
        <f t="shared" si="122"/>
        <v>702</v>
      </c>
      <c r="T1307" s="1">
        <v>0.62</v>
      </c>
      <c r="U1307" s="1">
        <f t="shared" si="123"/>
        <v>435.24</v>
      </c>
      <c r="V1307" s="1">
        <f t="shared" si="124"/>
        <v>266.76</v>
      </c>
      <c r="W1307" s="4">
        <f t="shared" si="125"/>
        <v>0.38</v>
      </c>
      <c r="X1307" s="1" t="s">
        <v>147</v>
      </c>
      <c r="Y1307" s="1" t="s">
        <v>72</v>
      </c>
      <c r="Z1307" s="1" t="s">
        <v>41</v>
      </c>
      <c r="AA1307" s="2">
        <v>46049</v>
      </c>
      <c r="AB1307" s="1">
        <v>4</v>
      </c>
      <c r="AC1307" s="9" t="s">
        <v>42</v>
      </c>
    </row>
    <row r="1308" spans="1:29">
      <c r="A1308" s="11" t="s">
        <v>2099</v>
      </c>
      <c r="B1308" s="2">
        <v>46048</v>
      </c>
      <c r="C1308" s="1">
        <v>2026</v>
      </c>
      <c r="D1308" s="1" t="s">
        <v>29</v>
      </c>
      <c r="E1308" s="1" t="s">
        <v>30</v>
      </c>
      <c r="F1308" s="1" t="s">
        <v>142</v>
      </c>
      <c r="G1308" s="1" t="s">
        <v>679</v>
      </c>
      <c r="H1308" s="1" t="s">
        <v>33</v>
      </c>
      <c r="I1308" s="1" t="s">
        <v>371</v>
      </c>
      <c r="J1308" s="1" t="s">
        <v>265</v>
      </c>
      <c r="K1308" s="1" t="s">
        <v>78</v>
      </c>
      <c r="L1308" s="1" t="s">
        <v>96</v>
      </c>
      <c r="M1308" s="1" t="s">
        <v>552</v>
      </c>
      <c r="N1308" s="1">
        <v>2</v>
      </c>
      <c r="O1308" s="1">
        <v>660</v>
      </c>
      <c r="P1308" s="1">
        <f t="shared" si="120"/>
        <v>1320</v>
      </c>
      <c r="Q1308" s="1">
        <v>5</v>
      </c>
      <c r="R1308" s="1">
        <f t="shared" si="121"/>
        <v>66</v>
      </c>
      <c r="S1308" s="1">
        <f t="shared" si="122"/>
        <v>1254</v>
      </c>
      <c r="T1308" s="1">
        <v>0.62</v>
      </c>
      <c r="U1308" s="1">
        <f t="shared" si="123"/>
        <v>777.48</v>
      </c>
      <c r="V1308" s="1">
        <f t="shared" si="124"/>
        <v>476.52</v>
      </c>
      <c r="W1308" s="4">
        <f t="shared" si="125"/>
        <v>0.38</v>
      </c>
      <c r="X1308" s="1" t="s">
        <v>147</v>
      </c>
      <c r="Y1308" s="1" t="s">
        <v>72</v>
      </c>
      <c r="Z1308" s="1" t="s">
        <v>41</v>
      </c>
      <c r="AA1308" s="2">
        <v>46049</v>
      </c>
      <c r="AB1308" s="1">
        <v>5</v>
      </c>
      <c r="AC1308" s="9" t="s">
        <v>42</v>
      </c>
    </row>
    <row r="1309" spans="1:29">
      <c r="A1309" s="11" t="s">
        <v>2100</v>
      </c>
      <c r="B1309" s="2">
        <v>46048</v>
      </c>
      <c r="C1309" s="1">
        <v>2026</v>
      </c>
      <c r="D1309" s="1" t="s">
        <v>29</v>
      </c>
      <c r="E1309" s="1" t="s">
        <v>30</v>
      </c>
      <c r="F1309" s="1" t="s">
        <v>142</v>
      </c>
      <c r="G1309" s="1" t="s">
        <v>2101</v>
      </c>
      <c r="H1309" s="1" t="s">
        <v>33</v>
      </c>
      <c r="I1309" s="1" t="s">
        <v>1534</v>
      </c>
      <c r="J1309" s="1" t="s">
        <v>145</v>
      </c>
      <c r="K1309" s="1" t="s">
        <v>130</v>
      </c>
      <c r="L1309" s="1" t="s">
        <v>79</v>
      </c>
      <c r="M1309" s="1" t="s">
        <v>216</v>
      </c>
      <c r="N1309" s="1">
        <v>4</v>
      </c>
      <c r="O1309" s="1">
        <v>1400</v>
      </c>
      <c r="P1309" s="1">
        <f t="shared" si="120"/>
        <v>5600</v>
      </c>
      <c r="Q1309" s="1">
        <v>10</v>
      </c>
      <c r="R1309" s="1">
        <f t="shared" si="121"/>
        <v>560</v>
      </c>
      <c r="S1309" s="1">
        <f t="shared" si="122"/>
        <v>5040</v>
      </c>
      <c r="T1309" s="1">
        <v>0.45</v>
      </c>
      <c r="U1309" s="1">
        <f t="shared" si="123"/>
        <v>2268</v>
      </c>
      <c r="V1309" s="1">
        <f t="shared" si="124"/>
        <v>2772</v>
      </c>
      <c r="W1309" s="4">
        <f t="shared" si="125"/>
        <v>0.55000000000000004</v>
      </c>
      <c r="X1309" s="1" t="s">
        <v>65</v>
      </c>
      <c r="Y1309" s="1" t="s">
        <v>72</v>
      </c>
      <c r="Z1309" s="1" t="s">
        <v>41</v>
      </c>
      <c r="AA1309" s="2">
        <v>46055</v>
      </c>
      <c r="AB1309" s="1">
        <v>5</v>
      </c>
      <c r="AC1309" s="9" t="s">
        <v>42</v>
      </c>
    </row>
    <row r="1310" spans="1:29">
      <c r="A1310" s="11" t="s">
        <v>2102</v>
      </c>
      <c r="B1310" s="2">
        <v>46049</v>
      </c>
      <c r="C1310" s="1">
        <v>2026</v>
      </c>
      <c r="D1310" s="1" t="s">
        <v>29</v>
      </c>
      <c r="E1310" s="1" t="s">
        <v>30</v>
      </c>
      <c r="F1310" s="1" t="s">
        <v>167</v>
      </c>
      <c r="G1310" s="1" t="s">
        <v>526</v>
      </c>
      <c r="H1310" s="1" t="s">
        <v>33</v>
      </c>
      <c r="I1310" s="1" t="s">
        <v>315</v>
      </c>
      <c r="J1310" s="1" t="s">
        <v>316</v>
      </c>
      <c r="K1310" s="1" t="s">
        <v>62</v>
      </c>
      <c r="L1310" s="1" t="s">
        <v>179</v>
      </c>
      <c r="M1310" s="1" t="s">
        <v>406</v>
      </c>
      <c r="N1310" s="1">
        <v>3</v>
      </c>
      <c r="O1310" s="1">
        <v>6960</v>
      </c>
      <c r="P1310" s="1">
        <f t="shared" si="120"/>
        <v>20880</v>
      </c>
      <c r="Q1310" s="1">
        <v>0</v>
      </c>
      <c r="R1310" s="1">
        <f t="shared" si="121"/>
        <v>0</v>
      </c>
      <c r="S1310" s="1">
        <f t="shared" si="122"/>
        <v>20880</v>
      </c>
      <c r="T1310" s="1">
        <v>0.48</v>
      </c>
      <c r="U1310" s="1">
        <f t="shared" si="123"/>
        <v>10022.4</v>
      </c>
      <c r="V1310" s="1">
        <f t="shared" si="124"/>
        <v>10857.6</v>
      </c>
      <c r="W1310" s="4">
        <f t="shared" si="125"/>
        <v>0.52</v>
      </c>
      <c r="X1310" s="1" t="s">
        <v>92</v>
      </c>
      <c r="Y1310" s="1" t="s">
        <v>40</v>
      </c>
      <c r="Z1310" s="1" t="s">
        <v>41</v>
      </c>
      <c r="AA1310" s="2">
        <v>46051</v>
      </c>
      <c r="AB1310" s="1">
        <v>5</v>
      </c>
      <c r="AC1310" s="9" t="s">
        <v>42</v>
      </c>
    </row>
    <row r="1311" spans="1:29">
      <c r="A1311" s="11" t="s">
        <v>2103</v>
      </c>
      <c r="B1311" s="2">
        <v>46049</v>
      </c>
      <c r="C1311" s="1">
        <v>2026</v>
      </c>
      <c r="D1311" s="1" t="s">
        <v>29</v>
      </c>
      <c r="E1311" s="1" t="s">
        <v>30</v>
      </c>
      <c r="F1311" s="1" t="s">
        <v>167</v>
      </c>
      <c r="G1311" s="1" t="s">
        <v>2104</v>
      </c>
      <c r="H1311" s="1" t="s">
        <v>89</v>
      </c>
      <c r="I1311" s="1" t="s">
        <v>371</v>
      </c>
      <c r="J1311" s="1" t="s">
        <v>265</v>
      </c>
      <c r="K1311" s="1" t="s">
        <v>78</v>
      </c>
      <c r="L1311" s="1" t="s">
        <v>63</v>
      </c>
      <c r="M1311" s="1" t="s">
        <v>171</v>
      </c>
      <c r="N1311" s="1">
        <v>5</v>
      </c>
      <c r="O1311" s="1">
        <v>1200</v>
      </c>
      <c r="P1311" s="1">
        <f t="shared" si="120"/>
        <v>6000</v>
      </c>
      <c r="Q1311" s="1">
        <v>25</v>
      </c>
      <c r="R1311" s="1">
        <f t="shared" si="121"/>
        <v>1500</v>
      </c>
      <c r="S1311" s="1">
        <f t="shared" si="122"/>
        <v>4500</v>
      </c>
      <c r="T1311" s="1">
        <v>0.35</v>
      </c>
      <c r="U1311" s="1">
        <f t="shared" si="123"/>
        <v>1575</v>
      </c>
      <c r="V1311" s="1">
        <f t="shared" si="124"/>
        <v>2925</v>
      </c>
      <c r="W1311" s="4">
        <f t="shared" si="125"/>
        <v>0.65</v>
      </c>
      <c r="X1311" s="1" t="s">
        <v>147</v>
      </c>
      <c r="Y1311" s="1" t="s">
        <v>57</v>
      </c>
      <c r="Z1311" s="1" t="s">
        <v>22</v>
      </c>
      <c r="AA1311" s="1"/>
      <c r="AB1311" s="1"/>
      <c r="AC1311" s="9" t="s">
        <v>93</v>
      </c>
    </row>
    <row r="1312" spans="1:29">
      <c r="A1312" s="11" t="s">
        <v>2105</v>
      </c>
      <c r="B1312" s="2">
        <v>46049</v>
      </c>
      <c r="C1312" s="1">
        <v>2026</v>
      </c>
      <c r="D1312" s="1" t="s">
        <v>29</v>
      </c>
      <c r="E1312" s="1" t="s">
        <v>30</v>
      </c>
      <c r="F1312" s="1" t="s">
        <v>167</v>
      </c>
      <c r="G1312" s="1" t="s">
        <v>854</v>
      </c>
      <c r="H1312" s="1" t="s">
        <v>33</v>
      </c>
      <c r="I1312" s="1" t="s">
        <v>116</v>
      </c>
      <c r="J1312" s="1" t="s">
        <v>117</v>
      </c>
      <c r="K1312" s="1" t="s">
        <v>118</v>
      </c>
      <c r="L1312" s="1" t="s">
        <v>179</v>
      </c>
      <c r="M1312" s="1" t="s">
        <v>611</v>
      </c>
      <c r="N1312" s="1">
        <v>4</v>
      </c>
      <c r="O1312" s="1">
        <v>3210</v>
      </c>
      <c r="P1312" s="1">
        <f t="shared" si="120"/>
        <v>12840</v>
      </c>
      <c r="Q1312" s="1">
        <v>15</v>
      </c>
      <c r="R1312" s="1">
        <f t="shared" si="121"/>
        <v>1926</v>
      </c>
      <c r="S1312" s="1">
        <f t="shared" si="122"/>
        <v>10914</v>
      </c>
      <c r="T1312" s="1">
        <v>0.48</v>
      </c>
      <c r="U1312" s="1">
        <f t="shared" si="123"/>
        <v>5238.72</v>
      </c>
      <c r="V1312" s="1">
        <f t="shared" si="124"/>
        <v>5675.28</v>
      </c>
      <c r="W1312" s="4">
        <f t="shared" si="125"/>
        <v>0.52</v>
      </c>
      <c r="X1312" s="1" t="s">
        <v>39</v>
      </c>
      <c r="Y1312" s="1" t="s">
        <v>57</v>
      </c>
      <c r="Z1312" s="1" t="s">
        <v>41</v>
      </c>
      <c r="AA1312" s="2">
        <v>46051</v>
      </c>
      <c r="AB1312" s="1">
        <v>5</v>
      </c>
      <c r="AC1312" s="9" t="s">
        <v>42</v>
      </c>
    </row>
    <row r="1313" spans="1:29">
      <c r="A1313" s="11" t="s">
        <v>2106</v>
      </c>
      <c r="B1313" s="2">
        <v>46049</v>
      </c>
      <c r="C1313" s="1">
        <v>2026</v>
      </c>
      <c r="D1313" s="1" t="s">
        <v>29</v>
      </c>
      <c r="E1313" s="1" t="s">
        <v>30</v>
      </c>
      <c r="F1313" s="1" t="s">
        <v>167</v>
      </c>
      <c r="G1313" s="1" t="s">
        <v>980</v>
      </c>
      <c r="H1313" s="1" t="s">
        <v>33</v>
      </c>
      <c r="I1313" s="1" t="s">
        <v>219</v>
      </c>
      <c r="J1313" s="1" t="s">
        <v>220</v>
      </c>
      <c r="K1313" s="1" t="s">
        <v>118</v>
      </c>
      <c r="L1313" s="1" t="s">
        <v>63</v>
      </c>
      <c r="M1313" s="1" t="s">
        <v>165</v>
      </c>
      <c r="N1313" s="1">
        <v>4</v>
      </c>
      <c r="O1313" s="1">
        <v>1240</v>
      </c>
      <c r="P1313" s="1">
        <f t="shared" si="120"/>
        <v>4960</v>
      </c>
      <c r="Q1313" s="1">
        <v>30</v>
      </c>
      <c r="R1313" s="1">
        <f t="shared" si="121"/>
        <v>1488</v>
      </c>
      <c r="S1313" s="1">
        <f t="shared" si="122"/>
        <v>3472</v>
      </c>
      <c r="T1313" s="1">
        <v>0.35</v>
      </c>
      <c r="U1313" s="1">
        <f t="shared" si="123"/>
        <v>1215.1999999999998</v>
      </c>
      <c r="V1313" s="1">
        <f t="shared" si="124"/>
        <v>2256.8000000000002</v>
      </c>
      <c r="W1313" s="4">
        <f t="shared" si="125"/>
        <v>0.65</v>
      </c>
      <c r="X1313" s="1" t="s">
        <v>65</v>
      </c>
      <c r="Y1313" s="1" t="s">
        <v>72</v>
      </c>
      <c r="Z1313" s="1" t="s">
        <v>41</v>
      </c>
      <c r="AA1313" s="2">
        <v>46056</v>
      </c>
      <c r="AB1313" s="1">
        <v>4</v>
      </c>
      <c r="AC1313" s="9" t="s">
        <v>42</v>
      </c>
    </row>
    <row r="1314" spans="1:29">
      <c r="A1314" s="11" t="s">
        <v>2107</v>
      </c>
      <c r="B1314" s="2">
        <v>46050</v>
      </c>
      <c r="C1314" s="1">
        <v>2026</v>
      </c>
      <c r="D1314" s="1" t="s">
        <v>29</v>
      </c>
      <c r="E1314" s="1" t="s">
        <v>30</v>
      </c>
      <c r="F1314" s="1" t="s">
        <v>31</v>
      </c>
      <c r="G1314" s="1" t="s">
        <v>1438</v>
      </c>
      <c r="H1314" s="1" t="s">
        <v>89</v>
      </c>
      <c r="I1314" s="1" t="s">
        <v>116</v>
      </c>
      <c r="J1314" s="1" t="s">
        <v>117</v>
      </c>
      <c r="K1314" s="1" t="s">
        <v>118</v>
      </c>
      <c r="L1314" s="1" t="s">
        <v>37</v>
      </c>
      <c r="M1314" s="1" t="s">
        <v>103</v>
      </c>
      <c r="N1314" s="1">
        <v>4</v>
      </c>
      <c r="O1314" s="1">
        <v>3430</v>
      </c>
      <c r="P1314" s="1">
        <f t="shared" si="120"/>
        <v>13720</v>
      </c>
      <c r="Q1314" s="1">
        <v>15</v>
      </c>
      <c r="R1314" s="1">
        <f t="shared" si="121"/>
        <v>2058</v>
      </c>
      <c r="S1314" s="1">
        <f t="shared" si="122"/>
        <v>11662</v>
      </c>
      <c r="T1314" s="1">
        <v>0.47</v>
      </c>
      <c r="U1314" s="1">
        <f t="shared" si="123"/>
        <v>5481.1399999999994</v>
      </c>
      <c r="V1314" s="1">
        <f t="shared" si="124"/>
        <v>6180.8600000000006</v>
      </c>
      <c r="W1314" s="4">
        <f t="shared" si="125"/>
        <v>0.53</v>
      </c>
      <c r="X1314" s="1" t="s">
        <v>39</v>
      </c>
      <c r="Y1314" s="1" t="s">
        <v>57</v>
      </c>
      <c r="Z1314" s="1" t="s">
        <v>120</v>
      </c>
      <c r="AA1314" s="1"/>
      <c r="AB1314" s="1"/>
      <c r="AC1314" s="9" t="s">
        <v>42</v>
      </c>
    </row>
    <row r="1315" spans="1:29">
      <c r="A1315" s="11" t="s">
        <v>2108</v>
      </c>
      <c r="B1315" s="2">
        <v>46050</v>
      </c>
      <c r="C1315" s="1">
        <v>2026</v>
      </c>
      <c r="D1315" s="1" t="s">
        <v>29</v>
      </c>
      <c r="E1315" s="1" t="s">
        <v>30</v>
      </c>
      <c r="F1315" s="1" t="s">
        <v>31</v>
      </c>
      <c r="G1315" s="1" t="s">
        <v>898</v>
      </c>
      <c r="H1315" s="1" t="s">
        <v>89</v>
      </c>
      <c r="I1315" s="1" t="s">
        <v>128</v>
      </c>
      <c r="J1315" s="1" t="s">
        <v>129</v>
      </c>
      <c r="K1315" s="1" t="s">
        <v>130</v>
      </c>
      <c r="L1315" s="1" t="s">
        <v>85</v>
      </c>
      <c r="M1315" s="1" t="s">
        <v>86</v>
      </c>
      <c r="N1315" s="1">
        <v>4</v>
      </c>
      <c r="O1315" s="1">
        <v>4000</v>
      </c>
      <c r="P1315" s="1">
        <f t="shared" si="120"/>
        <v>16000</v>
      </c>
      <c r="Q1315" s="1">
        <v>15</v>
      </c>
      <c r="R1315" s="1">
        <f t="shared" si="121"/>
        <v>2400</v>
      </c>
      <c r="S1315" s="1">
        <f t="shared" si="122"/>
        <v>13600</v>
      </c>
      <c r="T1315" s="1">
        <v>0.5</v>
      </c>
      <c r="U1315" s="1">
        <f t="shared" si="123"/>
        <v>6800</v>
      </c>
      <c r="V1315" s="1">
        <f t="shared" si="124"/>
        <v>6800</v>
      </c>
      <c r="W1315" s="4">
        <f t="shared" si="125"/>
        <v>0.5</v>
      </c>
      <c r="X1315" s="1" t="s">
        <v>104</v>
      </c>
      <c r="Y1315" s="1" t="s">
        <v>81</v>
      </c>
      <c r="Z1315" s="1" t="s">
        <v>41</v>
      </c>
      <c r="AA1315" s="2">
        <v>46056</v>
      </c>
      <c r="AB1315" s="1">
        <v>3</v>
      </c>
      <c r="AC1315" s="9" t="s">
        <v>42</v>
      </c>
    </row>
    <row r="1316" spans="1:29">
      <c r="A1316" s="11" t="s">
        <v>2109</v>
      </c>
      <c r="B1316" s="2">
        <v>46050</v>
      </c>
      <c r="C1316" s="1">
        <v>2026</v>
      </c>
      <c r="D1316" s="1" t="s">
        <v>29</v>
      </c>
      <c r="E1316" s="1" t="s">
        <v>30</v>
      </c>
      <c r="F1316" s="1" t="s">
        <v>31</v>
      </c>
      <c r="G1316" s="1" t="s">
        <v>1776</v>
      </c>
      <c r="H1316" s="1" t="s">
        <v>33</v>
      </c>
      <c r="I1316" s="1" t="s">
        <v>269</v>
      </c>
      <c r="J1316" s="1" t="s">
        <v>70</v>
      </c>
      <c r="K1316" s="1" t="s">
        <v>62</v>
      </c>
      <c r="L1316" s="1" t="s">
        <v>37</v>
      </c>
      <c r="M1316" s="1" t="s">
        <v>477</v>
      </c>
      <c r="N1316" s="1">
        <v>3</v>
      </c>
      <c r="O1316" s="1">
        <v>3640</v>
      </c>
      <c r="P1316" s="1">
        <f t="shared" si="120"/>
        <v>10920</v>
      </c>
      <c r="Q1316" s="1">
        <v>5</v>
      </c>
      <c r="R1316" s="1">
        <f t="shared" si="121"/>
        <v>546</v>
      </c>
      <c r="S1316" s="1">
        <f t="shared" si="122"/>
        <v>10374</v>
      </c>
      <c r="T1316" s="1">
        <v>0.47</v>
      </c>
      <c r="U1316" s="1">
        <f t="shared" si="123"/>
        <v>4875.78</v>
      </c>
      <c r="V1316" s="1">
        <f t="shared" si="124"/>
        <v>5498.22</v>
      </c>
      <c r="W1316" s="4">
        <f t="shared" si="125"/>
        <v>0.53</v>
      </c>
      <c r="X1316" s="1" t="s">
        <v>65</v>
      </c>
      <c r="Y1316" s="1" t="s">
        <v>40</v>
      </c>
      <c r="Z1316" s="1" t="s">
        <v>120</v>
      </c>
      <c r="AA1316" s="1"/>
      <c r="AB1316" s="1"/>
      <c r="AC1316" s="9" t="s">
        <v>42</v>
      </c>
    </row>
    <row r="1317" spans="1:29">
      <c r="A1317" s="11" t="s">
        <v>2110</v>
      </c>
      <c r="B1317" s="2">
        <v>46050</v>
      </c>
      <c r="C1317" s="1">
        <v>2026</v>
      </c>
      <c r="D1317" s="1" t="s">
        <v>29</v>
      </c>
      <c r="E1317" s="1" t="s">
        <v>30</v>
      </c>
      <c r="F1317" s="1" t="s">
        <v>31</v>
      </c>
      <c r="G1317" s="1" t="s">
        <v>1459</v>
      </c>
      <c r="H1317" s="1" t="s">
        <v>33</v>
      </c>
      <c r="I1317" s="1" t="s">
        <v>159</v>
      </c>
      <c r="J1317" s="1" t="s">
        <v>35</v>
      </c>
      <c r="K1317" s="1" t="s">
        <v>36</v>
      </c>
      <c r="L1317" s="1" t="s">
        <v>96</v>
      </c>
      <c r="M1317" s="1" t="s">
        <v>195</v>
      </c>
      <c r="N1317" s="1">
        <v>1</v>
      </c>
      <c r="O1317" s="1">
        <v>630</v>
      </c>
      <c r="P1317" s="1">
        <f t="shared" si="120"/>
        <v>630</v>
      </c>
      <c r="Q1317" s="1">
        <v>20</v>
      </c>
      <c r="R1317" s="1">
        <f t="shared" si="121"/>
        <v>126</v>
      </c>
      <c r="S1317" s="1">
        <f t="shared" si="122"/>
        <v>504</v>
      </c>
      <c r="T1317" s="1">
        <v>0.62</v>
      </c>
      <c r="U1317" s="1">
        <f t="shared" si="123"/>
        <v>312.48</v>
      </c>
      <c r="V1317" s="1">
        <f t="shared" si="124"/>
        <v>191.51999999999998</v>
      </c>
      <c r="W1317" s="4">
        <f t="shared" si="125"/>
        <v>0.37999999999999995</v>
      </c>
      <c r="X1317" s="1" t="s">
        <v>104</v>
      </c>
      <c r="Y1317" s="1" t="s">
        <v>72</v>
      </c>
      <c r="Z1317" s="1" t="s">
        <v>41</v>
      </c>
      <c r="AA1317" s="2">
        <v>46057</v>
      </c>
      <c r="AB1317" s="1">
        <v>4</v>
      </c>
      <c r="AC1317" s="9" t="s">
        <v>42</v>
      </c>
    </row>
    <row r="1318" spans="1:29">
      <c r="A1318" s="11" t="s">
        <v>2111</v>
      </c>
      <c r="B1318" s="2">
        <v>46051</v>
      </c>
      <c r="C1318" s="1">
        <v>2026</v>
      </c>
      <c r="D1318" s="1" t="s">
        <v>29</v>
      </c>
      <c r="E1318" s="1" t="s">
        <v>30</v>
      </c>
      <c r="F1318" s="1" t="s">
        <v>44</v>
      </c>
      <c r="G1318" s="1" t="s">
        <v>2112</v>
      </c>
      <c r="H1318" s="1" t="s">
        <v>89</v>
      </c>
      <c r="I1318" s="1" t="s">
        <v>359</v>
      </c>
      <c r="J1318" s="1" t="s">
        <v>251</v>
      </c>
      <c r="K1318" s="1" t="s">
        <v>36</v>
      </c>
      <c r="L1318" s="1" t="s">
        <v>37</v>
      </c>
      <c r="M1318" s="1" t="s">
        <v>103</v>
      </c>
      <c r="N1318" s="1">
        <v>3</v>
      </c>
      <c r="O1318" s="1">
        <v>540</v>
      </c>
      <c r="P1318" s="1">
        <f t="shared" si="120"/>
        <v>1620</v>
      </c>
      <c r="Q1318" s="1">
        <v>20</v>
      </c>
      <c r="R1318" s="1">
        <f t="shared" si="121"/>
        <v>324</v>
      </c>
      <c r="S1318" s="1">
        <f t="shared" si="122"/>
        <v>1296</v>
      </c>
      <c r="T1318" s="1">
        <v>0.47</v>
      </c>
      <c r="U1318" s="1">
        <f t="shared" si="123"/>
        <v>609.12</v>
      </c>
      <c r="V1318" s="1">
        <f t="shared" si="124"/>
        <v>686.88</v>
      </c>
      <c r="W1318" s="4">
        <f t="shared" si="125"/>
        <v>0.53</v>
      </c>
      <c r="X1318" s="1" t="s">
        <v>56</v>
      </c>
      <c r="Y1318" s="1" t="s">
        <v>40</v>
      </c>
      <c r="Z1318" s="1" t="s">
        <v>22</v>
      </c>
      <c r="AA1318" s="1"/>
      <c r="AB1318" s="1"/>
      <c r="AC1318" s="9" t="s">
        <v>93</v>
      </c>
    </row>
    <row r="1319" spans="1:29">
      <c r="A1319" s="11" t="s">
        <v>2113</v>
      </c>
      <c r="B1319" s="2">
        <v>46051</v>
      </c>
      <c r="C1319" s="1">
        <v>2026</v>
      </c>
      <c r="D1319" s="1" t="s">
        <v>29</v>
      </c>
      <c r="E1319" s="1" t="s">
        <v>30</v>
      </c>
      <c r="F1319" s="1" t="s">
        <v>44</v>
      </c>
      <c r="G1319" s="1" t="s">
        <v>1050</v>
      </c>
      <c r="H1319" s="1" t="s">
        <v>33</v>
      </c>
      <c r="I1319" s="1" t="s">
        <v>46</v>
      </c>
      <c r="J1319" s="1" t="s">
        <v>47</v>
      </c>
      <c r="K1319" s="1" t="s">
        <v>48</v>
      </c>
      <c r="L1319" s="1" t="s">
        <v>179</v>
      </c>
      <c r="M1319" s="1" t="s">
        <v>243</v>
      </c>
      <c r="N1319" s="1">
        <v>2</v>
      </c>
      <c r="O1319" s="1">
        <v>6420</v>
      </c>
      <c r="P1319" s="1">
        <f t="shared" si="120"/>
        <v>12840</v>
      </c>
      <c r="Q1319" s="1">
        <v>30</v>
      </c>
      <c r="R1319" s="1">
        <f t="shared" si="121"/>
        <v>3852</v>
      </c>
      <c r="S1319" s="1">
        <f t="shared" si="122"/>
        <v>8988</v>
      </c>
      <c r="T1319" s="1">
        <v>0.48</v>
      </c>
      <c r="U1319" s="1">
        <f t="shared" si="123"/>
        <v>4314.24</v>
      </c>
      <c r="V1319" s="1">
        <f t="shared" si="124"/>
        <v>4673.76</v>
      </c>
      <c r="W1319" s="4">
        <f t="shared" si="125"/>
        <v>0.52</v>
      </c>
      <c r="X1319" s="1" t="s">
        <v>92</v>
      </c>
      <c r="Y1319" s="1" t="s">
        <v>40</v>
      </c>
      <c r="Z1319" s="1" t="s">
        <v>41</v>
      </c>
      <c r="AA1319" s="2">
        <v>46056</v>
      </c>
      <c r="AB1319" s="1">
        <v>5</v>
      </c>
      <c r="AC1319" s="9" t="s">
        <v>42</v>
      </c>
    </row>
    <row r="1320" spans="1:29">
      <c r="A1320" s="11" t="s">
        <v>2114</v>
      </c>
      <c r="B1320" s="2">
        <v>46051</v>
      </c>
      <c r="C1320" s="1">
        <v>2026</v>
      </c>
      <c r="D1320" s="1" t="s">
        <v>29</v>
      </c>
      <c r="E1320" s="1" t="s">
        <v>30</v>
      </c>
      <c r="F1320" s="1" t="s">
        <v>44</v>
      </c>
      <c r="G1320" s="1" t="s">
        <v>1036</v>
      </c>
      <c r="H1320" s="1" t="s">
        <v>33</v>
      </c>
      <c r="I1320" s="1" t="s">
        <v>291</v>
      </c>
      <c r="J1320" s="1" t="s">
        <v>228</v>
      </c>
      <c r="K1320" s="1" t="s">
        <v>78</v>
      </c>
      <c r="L1320" s="1" t="s">
        <v>85</v>
      </c>
      <c r="M1320" s="1" t="s">
        <v>86</v>
      </c>
      <c r="N1320" s="1">
        <v>4</v>
      </c>
      <c r="O1320" s="1">
        <v>3320</v>
      </c>
      <c r="P1320" s="1">
        <f t="shared" si="120"/>
        <v>13280</v>
      </c>
      <c r="Q1320" s="1">
        <v>0</v>
      </c>
      <c r="R1320" s="1">
        <f t="shared" si="121"/>
        <v>0</v>
      </c>
      <c r="S1320" s="1">
        <f t="shared" si="122"/>
        <v>13280</v>
      </c>
      <c r="T1320" s="1">
        <v>0.5</v>
      </c>
      <c r="U1320" s="1">
        <f t="shared" si="123"/>
        <v>6640</v>
      </c>
      <c r="V1320" s="1">
        <f t="shared" si="124"/>
        <v>6640</v>
      </c>
      <c r="W1320" s="4">
        <f t="shared" si="125"/>
        <v>0.5</v>
      </c>
      <c r="X1320" s="1" t="s">
        <v>92</v>
      </c>
      <c r="Y1320" s="1" t="s">
        <v>81</v>
      </c>
      <c r="Z1320" s="1" t="s">
        <v>120</v>
      </c>
      <c r="AA1320" s="1"/>
      <c r="AB1320" s="1"/>
      <c r="AC1320" s="9" t="s">
        <v>42</v>
      </c>
    </row>
    <row r="1321" spans="1:29">
      <c r="A1321" s="11" t="s">
        <v>2115</v>
      </c>
      <c r="B1321" s="2">
        <v>46051</v>
      </c>
      <c r="C1321" s="1">
        <v>2026</v>
      </c>
      <c r="D1321" s="1" t="s">
        <v>29</v>
      </c>
      <c r="E1321" s="1" t="s">
        <v>30</v>
      </c>
      <c r="F1321" s="1" t="s">
        <v>44</v>
      </c>
      <c r="G1321" s="1" t="s">
        <v>283</v>
      </c>
      <c r="H1321" s="1" t="s">
        <v>33</v>
      </c>
      <c r="I1321" s="1" t="s">
        <v>219</v>
      </c>
      <c r="J1321" s="1" t="s">
        <v>220</v>
      </c>
      <c r="K1321" s="1" t="s">
        <v>118</v>
      </c>
      <c r="L1321" s="1" t="s">
        <v>96</v>
      </c>
      <c r="M1321" s="1" t="s">
        <v>436</v>
      </c>
      <c r="N1321" s="1">
        <v>3</v>
      </c>
      <c r="O1321" s="1">
        <v>220</v>
      </c>
      <c r="P1321" s="1">
        <f t="shared" si="120"/>
        <v>660</v>
      </c>
      <c r="Q1321" s="1">
        <v>20</v>
      </c>
      <c r="R1321" s="1">
        <f t="shared" si="121"/>
        <v>132</v>
      </c>
      <c r="S1321" s="1">
        <f t="shared" si="122"/>
        <v>528</v>
      </c>
      <c r="T1321" s="1">
        <v>0.62</v>
      </c>
      <c r="U1321" s="1">
        <f t="shared" si="123"/>
        <v>327.36</v>
      </c>
      <c r="V1321" s="1">
        <f t="shared" si="124"/>
        <v>200.64</v>
      </c>
      <c r="W1321" s="4">
        <f t="shared" si="125"/>
        <v>0.37999999999999995</v>
      </c>
      <c r="X1321" s="1" t="s">
        <v>56</v>
      </c>
      <c r="Y1321" s="1" t="s">
        <v>57</v>
      </c>
      <c r="Z1321" s="1" t="s">
        <v>22</v>
      </c>
      <c r="AA1321" s="1"/>
      <c r="AB1321" s="1"/>
      <c r="AC1321" s="9" t="s">
        <v>93</v>
      </c>
    </row>
    <row r="1322" spans="1:29">
      <c r="A1322" s="11" t="s">
        <v>2116</v>
      </c>
      <c r="B1322" s="2">
        <v>46051</v>
      </c>
      <c r="C1322" s="1">
        <v>2026</v>
      </c>
      <c r="D1322" s="1" t="s">
        <v>29</v>
      </c>
      <c r="E1322" s="1" t="s">
        <v>30</v>
      </c>
      <c r="F1322" s="1" t="s">
        <v>44</v>
      </c>
      <c r="G1322" s="1" t="s">
        <v>2098</v>
      </c>
      <c r="H1322" s="1" t="s">
        <v>33</v>
      </c>
      <c r="I1322" s="1" t="s">
        <v>242</v>
      </c>
      <c r="J1322" s="1" t="s">
        <v>164</v>
      </c>
      <c r="K1322" s="1" t="s">
        <v>130</v>
      </c>
      <c r="L1322" s="1" t="s">
        <v>112</v>
      </c>
      <c r="M1322" s="1" t="s">
        <v>450</v>
      </c>
      <c r="N1322" s="1">
        <v>3</v>
      </c>
      <c r="O1322" s="1">
        <v>63080</v>
      </c>
      <c r="P1322" s="1">
        <f t="shared" si="120"/>
        <v>189240</v>
      </c>
      <c r="Q1322" s="1">
        <v>10</v>
      </c>
      <c r="R1322" s="1">
        <f t="shared" si="121"/>
        <v>18924</v>
      </c>
      <c r="S1322" s="1">
        <f t="shared" si="122"/>
        <v>170316</v>
      </c>
      <c r="T1322" s="1">
        <v>0.57999999999999996</v>
      </c>
      <c r="U1322" s="1">
        <f t="shared" si="123"/>
        <v>98783.28</v>
      </c>
      <c r="V1322" s="1">
        <f t="shared" si="124"/>
        <v>71532.72</v>
      </c>
      <c r="W1322" s="4">
        <f t="shared" si="125"/>
        <v>0.42</v>
      </c>
      <c r="X1322" s="1" t="s">
        <v>56</v>
      </c>
      <c r="Y1322" s="1" t="s">
        <v>81</v>
      </c>
      <c r="Z1322" s="1" t="s">
        <v>66</v>
      </c>
      <c r="AA1322" s="1"/>
      <c r="AB1322" s="1"/>
      <c r="AC1322" s="9" t="s">
        <v>42</v>
      </c>
    </row>
    <row r="1323" spans="1:29">
      <c r="A1323" s="11" t="s">
        <v>2117</v>
      </c>
      <c r="B1323" s="2">
        <v>46051</v>
      </c>
      <c r="C1323" s="1">
        <v>2026</v>
      </c>
      <c r="D1323" s="1" t="s">
        <v>29</v>
      </c>
      <c r="E1323" s="1" t="s">
        <v>30</v>
      </c>
      <c r="F1323" s="1" t="s">
        <v>44</v>
      </c>
      <c r="G1323" s="1" t="s">
        <v>937</v>
      </c>
      <c r="H1323" s="1" t="s">
        <v>89</v>
      </c>
      <c r="I1323" s="1" t="s">
        <v>544</v>
      </c>
      <c r="J1323" s="1" t="s">
        <v>70</v>
      </c>
      <c r="K1323" s="1" t="s">
        <v>62</v>
      </c>
      <c r="L1323" s="1" t="s">
        <v>150</v>
      </c>
      <c r="M1323" s="1" t="s">
        <v>213</v>
      </c>
      <c r="N1323" s="1">
        <v>3</v>
      </c>
      <c r="O1323" s="1">
        <v>3610</v>
      </c>
      <c r="P1323" s="1">
        <f t="shared" si="120"/>
        <v>10830</v>
      </c>
      <c r="Q1323" s="1">
        <v>25</v>
      </c>
      <c r="R1323" s="1">
        <f t="shared" si="121"/>
        <v>2707.5</v>
      </c>
      <c r="S1323" s="1">
        <f t="shared" si="122"/>
        <v>8122.5</v>
      </c>
      <c r="T1323" s="1">
        <v>0.52</v>
      </c>
      <c r="U1323" s="1">
        <f t="shared" si="123"/>
        <v>4223.7</v>
      </c>
      <c r="V1323" s="1">
        <f t="shared" si="124"/>
        <v>3898.8</v>
      </c>
      <c r="W1323" s="4">
        <f t="shared" si="125"/>
        <v>0.48000000000000004</v>
      </c>
      <c r="X1323" s="1" t="s">
        <v>104</v>
      </c>
      <c r="Y1323" s="1" t="s">
        <v>57</v>
      </c>
      <c r="Z1323" s="1" t="s">
        <v>66</v>
      </c>
      <c r="AA1323" s="1"/>
      <c r="AB1323" s="1"/>
      <c r="AC1323" s="9" t="s">
        <v>42</v>
      </c>
    </row>
    <row r="1324" spans="1:29">
      <c r="A1324" s="11" t="s">
        <v>2118</v>
      </c>
      <c r="B1324" s="2">
        <v>46051</v>
      </c>
      <c r="C1324" s="1">
        <v>2026</v>
      </c>
      <c r="D1324" s="1" t="s">
        <v>29</v>
      </c>
      <c r="E1324" s="1" t="s">
        <v>30</v>
      </c>
      <c r="F1324" s="1" t="s">
        <v>44</v>
      </c>
      <c r="G1324" s="1" t="s">
        <v>914</v>
      </c>
      <c r="H1324" s="1" t="s">
        <v>33</v>
      </c>
      <c r="I1324" s="1" t="s">
        <v>46</v>
      </c>
      <c r="J1324" s="1" t="s">
        <v>47</v>
      </c>
      <c r="K1324" s="1" t="s">
        <v>48</v>
      </c>
      <c r="L1324" s="1" t="s">
        <v>112</v>
      </c>
      <c r="M1324" s="1" t="s">
        <v>113</v>
      </c>
      <c r="N1324" s="1">
        <v>2</v>
      </c>
      <c r="O1324" s="1">
        <v>77040</v>
      </c>
      <c r="P1324" s="1">
        <f t="shared" si="120"/>
        <v>154080</v>
      </c>
      <c r="Q1324" s="1">
        <v>25</v>
      </c>
      <c r="R1324" s="1">
        <f t="shared" si="121"/>
        <v>38520</v>
      </c>
      <c r="S1324" s="1">
        <f t="shared" si="122"/>
        <v>115560</v>
      </c>
      <c r="T1324" s="1">
        <v>0.57999999999999996</v>
      </c>
      <c r="U1324" s="1">
        <f t="shared" si="123"/>
        <v>67024.799999999988</v>
      </c>
      <c r="V1324" s="1">
        <f t="shared" si="124"/>
        <v>48535.200000000012</v>
      </c>
      <c r="W1324" s="4">
        <f t="shared" si="125"/>
        <v>0.4200000000000001</v>
      </c>
      <c r="X1324" s="1" t="s">
        <v>104</v>
      </c>
      <c r="Y1324" s="1" t="s">
        <v>81</v>
      </c>
      <c r="Z1324" s="1" t="s">
        <v>66</v>
      </c>
      <c r="AA1324" s="1"/>
      <c r="AB1324" s="1"/>
      <c r="AC1324" s="9" t="s">
        <v>42</v>
      </c>
    </row>
    <row r="1325" spans="1:29">
      <c r="A1325" s="11" t="s">
        <v>2119</v>
      </c>
      <c r="B1325" s="2">
        <v>46051</v>
      </c>
      <c r="C1325" s="1">
        <v>2026</v>
      </c>
      <c r="D1325" s="1" t="s">
        <v>29</v>
      </c>
      <c r="E1325" s="1" t="s">
        <v>30</v>
      </c>
      <c r="F1325" s="1" t="s">
        <v>44</v>
      </c>
      <c r="G1325" s="1" t="s">
        <v>1219</v>
      </c>
      <c r="H1325" s="1" t="s">
        <v>33</v>
      </c>
      <c r="I1325" s="1" t="s">
        <v>107</v>
      </c>
      <c r="J1325" s="1" t="s">
        <v>108</v>
      </c>
      <c r="K1325" s="1" t="s">
        <v>62</v>
      </c>
      <c r="L1325" s="1" t="s">
        <v>79</v>
      </c>
      <c r="M1325" s="1" t="s">
        <v>310</v>
      </c>
      <c r="N1325" s="1">
        <v>2</v>
      </c>
      <c r="O1325" s="1">
        <v>1210</v>
      </c>
      <c r="P1325" s="1">
        <f t="shared" si="120"/>
        <v>2420</v>
      </c>
      <c r="Q1325" s="1">
        <v>30</v>
      </c>
      <c r="R1325" s="1">
        <f t="shared" si="121"/>
        <v>726</v>
      </c>
      <c r="S1325" s="1">
        <f t="shared" si="122"/>
        <v>1694</v>
      </c>
      <c r="T1325" s="1">
        <v>0.45</v>
      </c>
      <c r="U1325" s="1">
        <f t="shared" si="123"/>
        <v>762.30000000000007</v>
      </c>
      <c r="V1325" s="1">
        <f t="shared" si="124"/>
        <v>931.69999999999993</v>
      </c>
      <c r="W1325" s="4">
        <f t="shared" si="125"/>
        <v>0.54999999999999993</v>
      </c>
      <c r="X1325" s="1" t="s">
        <v>56</v>
      </c>
      <c r="Y1325" s="1" t="s">
        <v>81</v>
      </c>
      <c r="Z1325" s="1" t="s">
        <v>41</v>
      </c>
      <c r="AA1325" s="2">
        <v>46056</v>
      </c>
      <c r="AB1325" s="1">
        <v>3</v>
      </c>
      <c r="AC1325" s="9" t="s">
        <v>42</v>
      </c>
    </row>
    <row r="1326" spans="1:29">
      <c r="A1326" s="11" t="s">
        <v>2120</v>
      </c>
      <c r="B1326" s="2">
        <v>46051</v>
      </c>
      <c r="C1326" s="1">
        <v>2026</v>
      </c>
      <c r="D1326" s="1" t="s">
        <v>29</v>
      </c>
      <c r="E1326" s="1" t="s">
        <v>30</v>
      </c>
      <c r="F1326" s="1" t="s">
        <v>44</v>
      </c>
      <c r="G1326" s="1" t="s">
        <v>380</v>
      </c>
      <c r="H1326" s="1" t="s">
        <v>33</v>
      </c>
      <c r="I1326" s="1" t="s">
        <v>177</v>
      </c>
      <c r="J1326" s="1" t="s">
        <v>178</v>
      </c>
      <c r="K1326" s="1" t="s">
        <v>48</v>
      </c>
      <c r="L1326" s="1" t="s">
        <v>112</v>
      </c>
      <c r="M1326" s="1" t="s">
        <v>113</v>
      </c>
      <c r="N1326" s="1">
        <v>1</v>
      </c>
      <c r="O1326" s="1">
        <v>70410</v>
      </c>
      <c r="P1326" s="1">
        <f t="shared" si="120"/>
        <v>70410</v>
      </c>
      <c r="Q1326" s="1">
        <v>30</v>
      </c>
      <c r="R1326" s="1">
        <f t="shared" si="121"/>
        <v>21123</v>
      </c>
      <c r="S1326" s="1">
        <f t="shared" si="122"/>
        <v>49287</v>
      </c>
      <c r="T1326" s="1">
        <v>0.57999999999999996</v>
      </c>
      <c r="U1326" s="1">
        <f t="shared" si="123"/>
        <v>28586.46</v>
      </c>
      <c r="V1326" s="1">
        <f t="shared" si="124"/>
        <v>20700.54</v>
      </c>
      <c r="W1326" s="4">
        <f t="shared" si="125"/>
        <v>0.42000000000000004</v>
      </c>
      <c r="X1326" s="1" t="s">
        <v>104</v>
      </c>
      <c r="Y1326" s="1" t="s">
        <v>40</v>
      </c>
      <c r="Z1326" s="1" t="s">
        <v>22</v>
      </c>
      <c r="AA1326" s="1"/>
      <c r="AB1326" s="1"/>
      <c r="AC1326" s="9" t="s">
        <v>93</v>
      </c>
    </row>
    <row r="1327" spans="1:29">
      <c r="A1327" s="11" t="s">
        <v>2121</v>
      </c>
      <c r="B1327" s="2">
        <v>46052</v>
      </c>
      <c r="C1327" s="1">
        <v>2026</v>
      </c>
      <c r="D1327" s="1" t="s">
        <v>29</v>
      </c>
      <c r="E1327" s="1" t="s">
        <v>30</v>
      </c>
      <c r="F1327" s="1" t="s">
        <v>74</v>
      </c>
      <c r="G1327" s="1" t="s">
        <v>133</v>
      </c>
      <c r="H1327" s="1" t="s">
        <v>89</v>
      </c>
      <c r="I1327" s="1" t="s">
        <v>134</v>
      </c>
      <c r="J1327" s="1" t="s">
        <v>135</v>
      </c>
      <c r="K1327" s="1" t="s">
        <v>36</v>
      </c>
      <c r="L1327" s="1" t="s">
        <v>96</v>
      </c>
      <c r="M1327" s="1" t="s">
        <v>259</v>
      </c>
      <c r="N1327" s="1">
        <v>1</v>
      </c>
      <c r="O1327" s="1">
        <v>850</v>
      </c>
      <c r="P1327" s="1">
        <f t="shared" si="120"/>
        <v>850</v>
      </c>
      <c r="Q1327" s="1">
        <v>5</v>
      </c>
      <c r="R1327" s="1">
        <f t="shared" si="121"/>
        <v>42.5</v>
      </c>
      <c r="S1327" s="1">
        <f t="shared" si="122"/>
        <v>807.5</v>
      </c>
      <c r="T1327" s="1">
        <v>0.62</v>
      </c>
      <c r="U1327" s="1">
        <f t="shared" si="123"/>
        <v>500.65</v>
      </c>
      <c r="V1327" s="1">
        <f t="shared" si="124"/>
        <v>306.85000000000002</v>
      </c>
      <c r="W1327" s="4">
        <f t="shared" si="125"/>
        <v>0.38</v>
      </c>
      <c r="X1327" s="1" t="s">
        <v>50</v>
      </c>
      <c r="Y1327" s="1" t="s">
        <v>81</v>
      </c>
      <c r="Z1327" s="1" t="s">
        <v>22</v>
      </c>
      <c r="AA1327" s="1"/>
      <c r="AB1327" s="1"/>
      <c r="AC1327" s="9" t="s">
        <v>93</v>
      </c>
    </row>
    <row r="1328" spans="1:29">
      <c r="A1328" s="11" t="s">
        <v>2122</v>
      </c>
      <c r="B1328" s="2">
        <v>46052</v>
      </c>
      <c r="C1328" s="1">
        <v>2026</v>
      </c>
      <c r="D1328" s="1" t="s">
        <v>29</v>
      </c>
      <c r="E1328" s="1" t="s">
        <v>30</v>
      </c>
      <c r="F1328" s="1" t="s">
        <v>74</v>
      </c>
      <c r="G1328" s="1" t="s">
        <v>776</v>
      </c>
      <c r="H1328" s="1" t="s">
        <v>33</v>
      </c>
      <c r="I1328" s="1" t="s">
        <v>69</v>
      </c>
      <c r="J1328" s="1" t="s">
        <v>70</v>
      </c>
      <c r="K1328" s="1" t="s">
        <v>62</v>
      </c>
      <c r="L1328" s="1" t="s">
        <v>112</v>
      </c>
      <c r="M1328" s="1" t="s">
        <v>557</v>
      </c>
      <c r="N1328" s="1">
        <v>3</v>
      </c>
      <c r="O1328" s="1">
        <v>47280</v>
      </c>
      <c r="P1328" s="1">
        <f t="shared" si="120"/>
        <v>141840</v>
      </c>
      <c r="Q1328" s="1">
        <v>20</v>
      </c>
      <c r="R1328" s="1">
        <f t="shared" si="121"/>
        <v>28368</v>
      </c>
      <c r="S1328" s="1">
        <f t="shared" si="122"/>
        <v>113472</v>
      </c>
      <c r="T1328" s="1">
        <v>0.57999999999999996</v>
      </c>
      <c r="U1328" s="1">
        <f t="shared" si="123"/>
        <v>65813.759999999995</v>
      </c>
      <c r="V1328" s="1">
        <f t="shared" si="124"/>
        <v>47658.240000000005</v>
      </c>
      <c r="W1328" s="4">
        <f t="shared" si="125"/>
        <v>0.42000000000000004</v>
      </c>
      <c r="X1328" s="1" t="s">
        <v>50</v>
      </c>
      <c r="Y1328" s="1" t="s">
        <v>40</v>
      </c>
      <c r="Z1328" s="1" t="s">
        <v>41</v>
      </c>
      <c r="AA1328" s="2">
        <v>46057</v>
      </c>
      <c r="AB1328" s="1">
        <v>4</v>
      </c>
      <c r="AC1328" s="9" t="s">
        <v>42</v>
      </c>
    </row>
    <row r="1329" spans="1:29">
      <c r="A1329" s="11" t="s">
        <v>2123</v>
      </c>
      <c r="B1329" s="2">
        <v>46052</v>
      </c>
      <c r="C1329" s="1">
        <v>2026</v>
      </c>
      <c r="D1329" s="1" t="s">
        <v>29</v>
      </c>
      <c r="E1329" s="1" t="s">
        <v>30</v>
      </c>
      <c r="F1329" s="1" t="s">
        <v>74</v>
      </c>
      <c r="G1329" s="1" t="s">
        <v>2124</v>
      </c>
      <c r="H1329" s="1" t="s">
        <v>33</v>
      </c>
      <c r="I1329" s="1" t="s">
        <v>76</v>
      </c>
      <c r="J1329" s="1" t="s">
        <v>77</v>
      </c>
      <c r="K1329" s="1" t="s">
        <v>78</v>
      </c>
      <c r="L1329" s="1" t="s">
        <v>85</v>
      </c>
      <c r="M1329" s="1" t="s">
        <v>626</v>
      </c>
      <c r="N1329" s="1">
        <v>5</v>
      </c>
      <c r="O1329" s="1">
        <v>5950</v>
      </c>
      <c r="P1329" s="1">
        <f t="shared" si="120"/>
        <v>29750</v>
      </c>
      <c r="Q1329" s="1">
        <v>30</v>
      </c>
      <c r="R1329" s="1">
        <f t="shared" si="121"/>
        <v>8925</v>
      </c>
      <c r="S1329" s="1">
        <f t="shared" si="122"/>
        <v>20825</v>
      </c>
      <c r="T1329" s="1">
        <v>0.5</v>
      </c>
      <c r="U1329" s="1">
        <f t="shared" si="123"/>
        <v>10412.5</v>
      </c>
      <c r="V1329" s="1">
        <f t="shared" si="124"/>
        <v>10412.5</v>
      </c>
      <c r="W1329" s="4">
        <f t="shared" si="125"/>
        <v>0.5</v>
      </c>
      <c r="X1329" s="1" t="s">
        <v>147</v>
      </c>
      <c r="Y1329" s="1" t="s">
        <v>72</v>
      </c>
      <c r="Z1329" s="1" t="s">
        <v>41</v>
      </c>
      <c r="AA1329" s="2">
        <v>46058</v>
      </c>
      <c r="AB1329" s="1">
        <v>3</v>
      </c>
      <c r="AC1329" s="9" t="s">
        <v>42</v>
      </c>
    </row>
    <row r="1330" spans="1:29">
      <c r="A1330" s="11" t="s">
        <v>2125</v>
      </c>
      <c r="B1330" s="2">
        <v>46052</v>
      </c>
      <c r="C1330" s="1">
        <v>2026</v>
      </c>
      <c r="D1330" s="1" t="s">
        <v>29</v>
      </c>
      <c r="E1330" s="1" t="s">
        <v>30</v>
      </c>
      <c r="F1330" s="1" t="s">
        <v>74</v>
      </c>
      <c r="G1330" s="1" t="s">
        <v>2126</v>
      </c>
      <c r="H1330" s="1" t="s">
        <v>89</v>
      </c>
      <c r="I1330" s="1" t="s">
        <v>69</v>
      </c>
      <c r="J1330" s="1" t="s">
        <v>70</v>
      </c>
      <c r="K1330" s="1" t="s">
        <v>62</v>
      </c>
      <c r="L1330" s="1" t="s">
        <v>112</v>
      </c>
      <c r="M1330" s="1" t="s">
        <v>252</v>
      </c>
      <c r="N1330" s="1">
        <v>3</v>
      </c>
      <c r="O1330" s="1">
        <v>56700</v>
      </c>
      <c r="P1330" s="1">
        <f t="shared" si="120"/>
        <v>170100</v>
      </c>
      <c r="Q1330" s="1">
        <v>0</v>
      </c>
      <c r="R1330" s="1">
        <f t="shared" si="121"/>
        <v>0</v>
      </c>
      <c r="S1330" s="1">
        <f t="shared" si="122"/>
        <v>170100</v>
      </c>
      <c r="T1330" s="1">
        <v>0.57999999999999996</v>
      </c>
      <c r="U1330" s="1">
        <f t="shared" si="123"/>
        <v>98658</v>
      </c>
      <c r="V1330" s="1">
        <f t="shared" si="124"/>
        <v>71442</v>
      </c>
      <c r="W1330" s="4">
        <f t="shared" si="125"/>
        <v>0.42</v>
      </c>
      <c r="X1330" s="1" t="s">
        <v>65</v>
      </c>
      <c r="Y1330" s="1" t="s">
        <v>40</v>
      </c>
      <c r="Z1330" s="1" t="s">
        <v>22</v>
      </c>
      <c r="AA1330" s="1"/>
      <c r="AB1330" s="1"/>
      <c r="AC1330" s="9" t="s">
        <v>93</v>
      </c>
    </row>
    <row r="1331" spans="1:29">
      <c r="A1331" s="11" t="s">
        <v>2127</v>
      </c>
      <c r="B1331" s="2">
        <v>46053</v>
      </c>
      <c r="C1331" s="1">
        <v>2026</v>
      </c>
      <c r="D1331" s="1" t="s">
        <v>29</v>
      </c>
      <c r="E1331" s="1" t="s">
        <v>30</v>
      </c>
      <c r="F1331" s="1" t="s">
        <v>99</v>
      </c>
      <c r="G1331" s="1" t="s">
        <v>127</v>
      </c>
      <c r="H1331" s="1" t="s">
        <v>89</v>
      </c>
      <c r="I1331" s="1" t="s">
        <v>128</v>
      </c>
      <c r="J1331" s="1" t="s">
        <v>129</v>
      </c>
      <c r="K1331" s="1" t="s">
        <v>130</v>
      </c>
      <c r="L1331" s="1" t="s">
        <v>179</v>
      </c>
      <c r="M1331" s="1" t="s">
        <v>201</v>
      </c>
      <c r="N1331" s="1">
        <v>2</v>
      </c>
      <c r="O1331" s="1">
        <v>4620</v>
      </c>
      <c r="P1331" s="1">
        <f t="shared" si="120"/>
        <v>9240</v>
      </c>
      <c r="Q1331" s="1">
        <v>0</v>
      </c>
      <c r="R1331" s="1">
        <f t="shared" si="121"/>
        <v>0</v>
      </c>
      <c r="S1331" s="1">
        <f t="shared" si="122"/>
        <v>9240</v>
      </c>
      <c r="T1331" s="1">
        <v>0.48</v>
      </c>
      <c r="U1331" s="1">
        <f t="shared" si="123"/>
        <v>4435.2</v>
      </c>
      <c r="V1331" s="1">
        <f t="shared" si="124"/>
        <v>4804.8</v>
      </c>
      <c r="W1331" s="4">
        <f t="shared" si="125"/>
        <v>0.52</v>
      </c>
      <c r="X1331" s="1" t="s">
        <v>39</v>
      </c>
      <c r="Y1331" s="1" t="s">
        <v>57</v>
      </c>
      <c r="Z1331" s="1" t="s">
        <v>120</v>
      </c>
      <c r="AA1331" s="1"/>
      <c r="AB1331" s="1"/>
      <c r="AC1331" s="9" t="s">
        <v>42</v>
      </c>
    </row>
    <row r="1332" spans="1:29">
      <c r="A1332" s="11" t="s">
        <v>2128</v>
      </c>
      <c r="B1332" s="2">
        <v>46053</v>
      </c>
      <c r="C1332" s="1">
        <v>2026</v>
      </c>
      <c r="D1332" s="1" t="s">
        <v>29</v>
      </c>
      <c r="E1332" s="1" t="s">
        <v>30</v>
      </c>
      <c r="F1332" s="1" t="s">
        <v>99</v>
      </c>
      <c r="G1332" s="1" t="s">
        <v>1661</v>
      </c>
      <c r="H1332" s="1" t="s">
        <v>33</v>
      </c>
      <c r="I1332" s="1" t="s">
        <v>434</v>
      </c>
      <c r="J1332" s="1" t="s">
        <v>435</v>
      </c>
      <c r="K1332" s="1" t="s">
        <v>130</v>
      </c>
      <c r="L1332" s="1" t="s">
        <v>96</v>
      </c>
      <c r="M1332" s="1" t="s">
        <v>535</v>
      </c>
      <c r="N1332" s="1">
        <v>5</v>
      </c>
      <c r="O1332" s="1">
        <v>770</v>
      </c>
      <c r="P1332" s="1">
        <f t="shared" si="120"/>
        <v>3850</v>
      </c>
      <c r="Q1332" s="1">
        <v>25</v>
      </c>
      <c r="R1332" s="1">
        <f t="shared" si="121"/>
        <v>962.5</v>
      </c>
      <c r="S1332" s="1">
        <f t="shared" si="122"/>
        <v>2887.5</v>
      </c>
      <c r="T1332" s="1">
        <v>0.62</v>
      </c>
      <c r="U1332" s="1">
        <f t="shared" si="123"/>
        <v>1790.25</v>
      </c>
      <c r="V1332" s="1">
        <f t="shared" si="124"/>
        <v>1097.25</v>
      </c>
      <c r="W1332" s="4">
        <f t="shared" si="125"/>
        <v>0.38</v>
      </c>
      <c r="X1332" s="1" t="s">
        <v>65</v>
      </c>
      <c r="Y1332" s="1" t="s">
        <v>81</v>
      </c>
      <c r="Z1332" s="1" t="s">
        <v>41</v>
      </c>
      <c r="AA1332" s="2">
        <v>46057</v>
      </c>
      <c r="AB1332" s="1">
        <v>3</v>
      </c>
      <c r="AC1332" s="9" t="s">
        <v>42</v>
      </c>
    </row>
    <row r="1333" spans="1:29">
      <c r="A1333" s="11" t="s">
        <v>2129</v>
      </c>
      <c r="B1333" s="2">
        <v>46053</v>
      </c>
      <c r="C1333" s="1">
        <v>2026</v>
      </c>
      <c r="D1333" s="1" t="s">
        <v>29</v>
      </c>
      <c r="E1333" s="1" t="s">
        <v>30</v>
      </c>
      <c r="F1333" s="1" t="s">
        <v>99</v>
      </c>
      <c r="G1333" s="1" t="s">
        <v>773</v>
      </c>
      <c r="H1333" s="1" t="s">
        <v>89</v>
      </c>
      <c r="I1333" s="1" t="s">
        <v>509</v>
      </c>
      <c r="J1333" s="1" t="s">
        <v>220</v>
      </c>
      <c r="K1333" s="1" t="s">
        <v>118</v>
      </c>
      <c r="L1333" s="1" t="s">
        <v>79</v>
      </c>
      <c r="M1333" s="1" t="s">
        <v>388</v>
      </c>
      <c r="N1333" s="1">
        <v>4</v>
      </c>
      <c r="O1333" s="1">
        <v>1320</v>
      </c>
      <c r="P1333" s="1">
        <f t="shared" si="120"/>
        <v>5280</v>
      </c>
      <c r="Q1333" s="1">
        <v>0</v>
      </c>
      <c r="R1333" s="1">
        <f t="shared" si="121"/>
        <v>0</v>
      </c>
      <c r="S1333" s="1">
        <f t="shared" si="122"/>
        <v>5280</v>
      </c>
      <c r="T1333" s="1">
        <v>0.45</v>
      </c>
      <c r="U1333" s="1">
        <f t="shared" si="123"/>
        <v>2376</v>
      </c>
      <c r="V1333" s="1">
        <f t="shared" si="124"/>
        <v>2904</v>
      </c>
      <c r="W1333" s="4">
        <f t="shared" si="125"/>
        <v>0.55000000000000004</v>
      </c>
      <c r="X1333" s="1" t="s">
        <v>39</v>
      </c>
      <c r="Y1333" s="1" t="s">
        <v>72</v>
      </c>
      <c r="Z1333" s="1" t="s">
        <v>120</v>
      </c>
      <c r="AA1333" s="1"/>
      <c r="AB1333" s="1"/>
      <c r="AC1333" s="9" t="s">
        <v>42</v>
      </c>
    </row>
    <row r="1334" spans="1:29">
      <c r="A1334" s="11" t="s">
        <v>2130</v>
      </c>
      <c r="B1334" s="2">
        <v>46053</v>
      </c>
      <c r="C1334" s="1">
        <v>2026</v>
      </c>
      <c r="D1334" s="1" t="s">
        <v>29</v>
      </c>
      <c r="E1334" s="1" t="s">
        <v>30</v>
      </c>
      <c r="F1334" s="1" t="s">
        <v>99</v>
      </c>
      <c r="G1334" s="1" t="s">
        <v>602</v>
      </c>
      <c r="H1334" s="1" t="s">
        <v>89</v>
      </c>
      <c r="I1334" s="1" t="s">
        <v>139</v>
      </c>
      <c r="J1334" s="1" t="s">
        <v>77</v>
      </c>
      <c r="K1334" s="1" t="s">
        <v>78</v>
      </c>
      <c r="L1334" s="1" t="s">
        <v>37</v>
      </c>
      <c r="M1334" s="1" t="s">
        <v>91</v>
      </c>
      <c r="N1334" s="1">
        <v>2</v>
      </c>
      <c r="O1334" s="1">
        <v>2780</v>
      </c>
      <c r="P1334" s="1">
        <f t="shared" si="120"/>
        <v>5560</v>
      </c>
      <c r="Q1334" s="1">
        <v>5</v>
      </c>
      <c r="R1334" s="1">
        <f t="shared" si="121"/>
        <v>278</v>
      </c>
      <c r="S1334" s="1">
        <f t="shared" si="122"/>
        <v>5282</v>
      </c>
      <c r="T1334" s="1">
        <v>0.47</v>
      </c>
      <c r="U1334" s="1">
        <f t="shared" si="123"/>
        <v>2482.54</v>
      </c>
      <c r="V1334" s="1">
        <f t="shared" si="124"/>
        <v>2799.46</v>
      </c>
      <c r="W1334" s="4">
        <f t="shared" si="125"/>
        <v>0.53</v>
      </c>
      <c r="X1334" s="1" t="s">
        <v>50</v>
      </c>
      <c r="Y1334" s="1" t="s">
        <v>72</v>
      </c>
      <c r="Z1334" s="1" t="s">
        <v>51</v>
      </c>
      <c r="AA1334" s="2">
        <v>46060</v>
      </c>
      <c r="AB1334" s="1"/>
      <c r="AC1334" s="9" t="s">
        <v>42</v>
      </c>
    </row>
    <row r="1335" spans="1:29">
      <c r="A1335" s="11" t="s">
        <v>2131</v>
      </c>
      <c r="B1335" s="2">
        <v>46053</v>
      </c>
      <c r="C1335" s="1">
        <v>2026</v>
      </c>
      <c r="D1335" s="1" t="s">
        <v>29</v>
      </c>
      <c r="E1335" s="1" t="s">
        <v>30</v>
      </c>
      <c r="F1335" s="1" t="s">
        <v>99</v>
      </c>
      <c r="G1335" s="1" t="s">
        <v>1312</v>
      </c>
      <c r="H1335" s="1" t="s">
        <v>33</v>
      </c>
      <c r="I1335" s="1" t="s">
        <v>291</v>
      </c>
      <c r="J1335" s="1" t="s">
        <v>228</v>
      </c>
      <c r="K1335" s="1" t="s">
        <v>78</v>
      </c>
      <c r="L1335" s="1" t="s">
        <v>179</v>
      </c>
      <c r="M1335" s="1" t="s">
        <v>208</v>
      </c>
      <c r="N1335" s="1">
        <v>2</v>
      </c>
      <c r="O1335" s="1">
        <v>6630</v>
      </c>
      <c r="P1335" s="1">
        <f t="shared" si="120"/>
        <v>13260</v>
      </c>
      <c r="Q1335" s="1">
        <v>25</v>
      </c>
      <c r="R1335" s="1">
        <f t="shared" si="121"/>
        <v>3315</v>
      </c>
      <c r="S1335" s="1">
        <f t="shared" si="122"/>
        <v>9945</v>
      </c>
      <c r="T1335" s="1">
        <v>0.48</v>
      </c>
      <c r="U1335" s="1">
        <f t="shared" si="123"/>
        <v>4773.5999999999995</v>
      </c>
      <c r="V1335" s="1">
        <f t="shared" si="124"/>
        <v>5171.4000000000005</v>
      </c>
      <c r="W1335" s="4">
        <f t="shared" si="125"/>
        <v>0.52</v>
      </c>
      <c r="X1335" s="1" t="s">
        <v>65</v>
      </c>
      <c r="Y1335" s="1" t="s">
        <v>57</v>
      </c>
      <c r="Z1335" s="1" t="s">
        <v>66</v>
      </c>
      <c r="AA1335" s="1"/>
      <c r="AB1335" s="1"/>
      <c r="AC1335" s="9" t="s">
        <v>42</v>
      </c>
    </row>
    <row r="1336" spans="1:29">
      <c r="A1336" s="11" t="s">
        <v>2132</v>
      </c>
      <c r="B1336" s="2">
        <v>46053</v>
      </c>
      <c r="C1336" s="1">
        <v>2026</v>
      </c>
      <c r="D1336" s="1" t="s">
        <v>29</v>
      </c>
      <c r="E1336" s="1" t="s">
        <v>30</v>
      </c>
      <c r="F1336" s="1" t="s">
        <v>99</v>
      </c>
      <c r="G1336" s="1" t="s">
        <v>1640</v>
      </c>
      <c r="H1336" s="1" t="s">
        <v>33</v>
      </c>
      <c r="I1336" s="1" t="s">
        <v>154</v>
      </c>
      <c r="J1336" s="1" t="s">
        <v>155</v>
      </c>
      <c r="K1336" s="1" t="s">
        <v>48</v>
      </c>
      <c r="L1336" s="1" t="s">
        <v>150</v>
      </c>
      <c r="M1336" s="1" t="s">
        <v>213</v>
      </c>
      <c r="N1336" s="1">
        <v>5</v>
      </c>
      <c r="O1336" s="1">
        <v>10240</v>
      </c>
      <c r="P1336" s="1">
        <f t="shared" si="120"/>
        <v>51200</v>
      </c>
      <c r="Q1336" s="1">
        <v>30</v>
      </c>
      <c r="R1336" s="1">
        <f t="shared" si="121"/>
        <v>15360</v>
      </c>
      <c r="S1336" s="1">
        <f t="shared" si="122"/>
        <v>35840</v>
      </c>
      <c r="T1336" s="1">
        <v>0.52</v>
      </c>
      <c r="U1336" s="1">
        <f t="shared" si="123"/>
        <v>18636.8</v>
      </c>
      <c r="V1336" s="1">
        <f t="shared" si="124"/>
        <v>17203.2</v>
      </c>
      <c r="W1336" s="4">
        <f t="shared" si="125"/>
        <v>0.48000000000000004</v>
      </c>
      <c r="X1336" s="1" t="s">
        <v>50</v>
      </c>
      <c r="Y1336" s="1" t="s">
        <v>81</v>
      </c>
      <c r="Z1336" s="1" t="s">
        <v>66</v>
      </c>
      <c r="AA1336" s="1"/>
      <c r="AB1336" s="1"/>
      <c r="AC1336" s="9" t="s">
        <v>42</v>
      </c>
    </row>
    <row r="1337" spans="1:29">
      <c r="A1337" s="11" t="s">
        <v>2133</v>
      </c>
      <c r="B1337" s="2">
        <v>46054</v>
      </c>
      <c r="C1337" s="1">
        <v>2026</v>
      </c>
      <c r="D1337" s="1" t="s">
        <v>414</v>
      </c>
      <c r="E1337" s="1" t="s">
        <v>30</v>
      </c>
      <c r="F1337" s="1" t="s">
        <v>126</v>
      </c>
      <c r="G1337" s="1" t="s">
        <v>325</v>
      </c>
      <c r="H1337" s="1" t="s">
        <v>33</v>
      </c>
      <c r="I1337" s="1" t="s">
        <v>326</v>
      </c>
      <c r="J1337" s="1" t="s">
        <v>205</v>
      </c>
      <c r="K1337" s="1" t="s">
        <v>78</v>
      </c>
      <c r="L1337" s="1" t="s">
        <v>63</v>
      </c>
      <c r="M1337" s="1" t="s">
        <v>518</v>
      </c>
      <c r="N1337" s="1">
        <v>1</v>
      </c>
      <c r="O1337" s="1">
        <v>950</v>
      </c>
      <c r="P1337" s="1">
        <f t="shared" si="120"/>
        <v>950</v>
      </c>
      <c r="Q1337" s="1">
        <v>10</v>
      </c>
      <c r="R1337" s="1">
        <f t="shared" si="121"/>
        <v>95</v>
      </c>
      <c r="S1337" s="1">
        <f t="shared" si="122"/>
        <v>855</v>
      </c>
      <c r="T1337" s="1">
        <v>0.35</v>
      </c>
      <c r="U1337" s="1">
        <f t="shared" si="123"/>
        <v>299.25</v>
      </c>
      <c r="V1337" s="1">
        <f t="shared" si="124"/>
        <v>555.75</v>
      </c>
      <c r="W1337" s="4">
        <f t="shared" si="125"/>
        <v>0.65</v>
      </c>
      <c r="X1337" s="1" t="s">
        <v>65</v>
      </c>
      <c r="Y1337" s="1" t="s">
        <v>81</v>
      </c>
      <c r="Z1337" s="1" t="s">
        <v>120</v>
      </c>
      <c r="AA1337" s="1"/>
      <c r="AB1337" s="1"/>
      <c r="AC1337" s="9" t="s">
        <v>42</v>
      </c>
    </row>
    <row r="1338" spans="1:29">
      <c r="A1338" s="11" t="s">
        <v>2134</v>
      </c>
      <c r="B1338" s="2">
        <v>46054</v>
      </c>
      <c r="C1338" s="1">
        <v>2026</v>
      </c>
      <c r="D1338" s="1" t="s">
        <v>414</v>
      </c>
      <c r="E1338" s="1" t="s">
        <v>30</v>
      </c>
      <c r="F1338" s="1" t="s">
        <v>126</v>
      </c>
      <c r="G1338" s="1" t="s">
        <v>2135</v>
      </c>
      <c r="H1338" s="1" t="s">
        <v>33</v>
      </c>
      <c r="I1338" s="1" t="s">
        <v>154</v>
      </c>
      <c r="J1338" s="1" t="s">
        <v>155</v>
      </c>
      <c r="K1338" s="1" t="s">
        <v>48</v>
      </c>
      <c r="L1338" s="1" t="s">
        <v>96</v>
      </c>
      <c r="M1338" s="1" t="s">
        <v>535</v>
      </c>
      <c r="N1338" s="1">
        <v>4</v>
      </c>
      <c r="O1338" s="1">
        <v>710</v>
      </c>
      <c r="P1338" s="1">
        <f t="shared" si="120"/>
        <v>2840</v>
      </c>
      <c r="Q1338" s="1">
        <v>5</v>
      </c>
      <c r="R1338" s="1">
        <f t="shared" si="121"/>
        <v>142</v>
      </c>
      <c r="S1338" s="1">
        <f t="shared" si="122"/>
        <v>2698</v>
      </c>
      <c r="T1338" s="1">
        <v>0.62</v>
      </c>
      <c r="U1338" s="1">
        <f t="shared" si="123"/>
        <v>1672.76</v>
      </c>
      <c r="V1338" s="1">
        <f t="shared" si="124"/>
        <v>1025.24</v>
      </c>
      <c r="W1338" s="4">
        <f t="shared" si="125"/>
        <v>0.38</v>
      </c>
      <c r="X1338" s="1" t="s">
        <v>65</v>
      </c>
      <c r="Y1338" s="1" t="s">
        <v>57</v>
      </c>
      <c r="Z1338" s="1" t="s">
        <v>41</v>
      </c>
      <c r="AA1338" s="2">
        <v>46057</v>
      </c>
      <c r="AB1338" s="1">
        <v>4</v>
      </c>
      <c r="AC1338" s="9" t="s">
        <v>42</v>
      </c>
    </row>
    <row r="1339" spans="1:29">
      <c r="A1339" s="11" t="s">
        <v>2136</v>
      </c>
      <c r="B1339" s="2">
        <v>46056</v>
      </c>
      <c r="C1339" s="1">
        <v>2026</v>
      </c>
      <c r="D1339" s="1" t="s">
        <v>414</v>
      </c>
      <c r="E1339" s="1" t="s">
        <v>30</v>
      </c>
      <c r="F1339" s="1" t="s">
        <v>167</v>
      </c>
      <c r="G1339" s="1" t="s">
        <v>1052</v>
      </c>
      <c r="H1339" s="1" t="s">
        <v>89</v>
      </c>
      <c r="I1339" s="1" t="s">
        <v>355</v>
      </c>
      <c r="J1339" s="1" t="s">
        <v>135</v>
      </c>
      <c r="K1339" s="1" t="s">
        <v>36</v>
      </c>
      <c r="L1339" s="1" t="s">
        <v>112</v>
      </c>
      <c r="M1339" s="1" t="s">
        <v>859</v>
      </c>
      <c r="N1339" s="1">
        <v>2</v>
      </c>
      <c r="O1339" s="1">
        <v>40540</v>
      </c>
      <c r="P1339" s="1">
        <f t="shared" si="120"/>
        <v>81080</v>
      </c>
      <c r="Q1339" s="1">
        <v>25</v>
      </c>
      <c r="R1339" s="1">
        <f t="shared" si="121"/>
        <v>20270</v>
      </c>
      <c r="S1339" s="1">
        <f t="shared" si="122"/>
        <v>60810</v>
      </c>
      <c r="T1339" s="1">
        <v>0.57999999999999996</v>
      </c>
      <c r="U1339" s="1">
        <f t="shared" si="123"/>
        <v>35269.799999999996</v>
      </c>
      <c r="V1339" s="1">
        <f t="shared" si="124"/>
        <v>25540.200000000004</v>
      </c>
      <c r="W1339" s="4">
        <f t="shared" si="125"/>
        <v>0.4200000000000001</v>
      </c>
      <c r="X1339" s="1" t="s">
        <v>56</v>
      </c>
      <c r="Y1339" s="1" t="s">
        <v>72</v>
      </c>
      <c r="Z1339" s="1" t="s">
        <v>66</v>
      </c>
      <c r="AA1339" s="1"/>
      <c r="AB1339" s="1"/>
      <c r="AC1339" s="9" t="s">
        <v>42</v>
      </c>
    </row>
    <row r="1340" spans="1:29">
      <c r="A1340" s="11" t="s">
        <v>2137</v>
      </c>
      <c r="B1340" s="2">
        <v>46056</v>
      </c>
      <c r="C1340" s="1">
        <v>2026</v>
      </c>
      <c r="D1340" s="1" t="s">
        <v>414</v>
      </c>
      <c r="E1340" s="1" t="s">
        <v>30</v>
      </c>
      <c r="F1340" s="1" t="s">
        <v>167</v>
      </c>
      <c r="G1340" s="1" t="s">
        <v>823</v>
      </c>
      <c r="H1340" s="1" t="s">
        <v>33</v>
      </c>
      <c r="I1340" s="1" t="s">
        <v>355</v>
      </c>
      <c r="J1340" s="1" t="s">
        <v>135</v>
      </c>
      <c r="K1340" s="1" t="s">
        <v>36</v>
      </c>
      <c r="L1340" s="1" t="s">
        <v>63</v>
      </c>
      <c r="M1340" s="1" t="s">
        <v>367</v>
      </c>
      <c r="N1340" s="1">
        <v>2</v>
      </c>
      <c r="O1340" s="1">
        <v>880</v>
      </c>
      <c r="P1340" s="1">
        <f t="shared" si="120"/>
        <v>1760</v>
      </c>
      <c r="Q1340" s="1">
        <v>10</v>
      </c>
      <c r="R1340" s="1">
        <f t="shared" si="121"/>
        <v>176</v>
      </c>
      <c r="S1340" s="1">
        <f t="shared" si="122"/>
        <v>1584</v>
      </c>
      <c r="T1340" s="1">
        <v>0.35</v>
      </c>
      <c r="U1340" s="1">
        <f t="shared" si="123"/>
        <v>554.4</v>
      </c>
      <c r="V1340" s="1">
        <f t="shared" si="124"/>
        <v>1029.5999999999999</v>
      </c>
      <c r="W1340" s="4">
        <f t="shared" si="125"/>
        <v>0.64999999999999991</v>
      </c>
      <c r="X1340" s="1" t="s">
        <v>104</v>
      </c>
      <c r="Y1340" s="1" t="s">
        <v>57</v>
      </c>
      <c r="Z1340" s="1" t="s">
        <v>41</v>
      </c>
      <c r="AA1340" s="2">
        <v>46057</v>
      </c>
      <c r="AB1340" s="1">
        <v>5</v>
      </c>
      <c r="AC1340" s="9" t="s">
        <v>42</v>
      </c>
    </row>
    <row r="1341" spans="1:29">
      <c r="A1341" s="11" t="s">
        <v>2138</v>
      </c>
      <c r="B1341" s="2">
        <v>46056</v>
      </c>
      <c r="C1341" s="1">
        <v>2026</v>
      </c>
      <c r="D1341" s="1" t="s">
        <v>414</v>
      </c>
      <c r="E1341" s="1" t="s">
        <v>30</v>
      </c>
      <c r="F1341" s="1" t="s">
        <v>167</v>
      </c>
      <c r="G1341" s="1" t="s">
        <v>2139</v>
      </c>
      <c r="H1341" s="1" t="s">
        <v>33</v>
      </c>
      <c r="I1341" s="1" t="s">
        <v>326</v>
      </c>
      <c r="J1341" s="1" t="s">
        <v>205</v>
      </c>
      <c r="K1341" s="1" t="s">
        <v>78</v>
      </c>
      <c r="L1341" s="1" t="s">
        <v>85</v>
      </c>
      <c r="M1341" s="1" t="s">
        <v>140</v>
      </c>
      <c r="N1341" s="1">
        <v>3</v>
      </c>
      <c r="O1341" s="1">
        <v>1950</v>
      </c>
      <c r="P1341" s="1">
        <f t="shared" si="120"/>
        <v>5850</v>
      </c>
      <c r="Q1341" s="1">
        <v>15</v>
      </c>
      <c r="R1341" s="1">
        <f t="shared" si="121"/>
        <v>877.5</v>
      </c>
      <c r="S1341" s="1">
        <f t="shared" si="122"/>
        <v>4972.5</v>
      </c>
      <c r="T1341" s="1">
        <v>0.5</v>
      </c>
      <c r="U1341" s="1">
        <f t="shared" si="123"/>
        <v>2486.25</v>
      </c>
      <c r="V1341" s="1">
        <f t="shared" si="124"/>
        <v>2486.25</v>
      </c>
      <c r="W1341" s="4">
        <f t="shared" si="125"/>
        <v>0.5</v>
      </c>
      <c r="X1341" s="1" t="s">
        <v>65</v>
      </c>
      <c r="Y1341" s="1" t="s">
        <v>72</v>
      </c>
      <c r="Z1341" s="1" t="s">
        <v>41</v>
      </c>
      <c r="AA1341" s="2">
        <v>46058</v>
      </c>
      <c r="AB1341" s="1">
        <v>3</v>
      </c>
      <c r="AC1341" s="9" t="s">
        <v>42</v>
      </c>
    </row>
    <row r="1342" spans="1:29">
      <c r="A1342" s="11" t="s">
        <v>2140</v>
      </c>
      <c r="B1342" s="2">
        <v>46056</v>
      </c>
      <c r="C1342" s="1">
        <v>2026</v>
      </c>
      <c r="D1342" s="1" t="s">
        <v>414</v>
      </c>
      <c r="E1342" s="1" t="s">
        <v>30</v>
      </c>
      <c r="F1342" s="1" t="s">
        <v>167</v>
      </c>
      <c r="G1342" s="1" t="s">
        <v>2141</v>
      </c>
      <c r="H1342" s="1" t="s">
        <v>33</v>
      </c>
      <c r="I1342" s="1" t="s">
        <v>189</v>
      </c>
      <c r="J1342" s="1" t="s">
        <v>190</v>
      </c>
      <c r="K1342" s="1" t="s">
        <v>48</v>
      </c>
      <c r="L1342" s="1" t="s">
        <v>179</v>
      </c>
      <c r="M1342" s="1" t="s">
        <v>208</v>
      </c>
      <c r="N1342" s="1">
        <v>2</v>
      </c>
      <c r="O1342" s="1">
        <v>2750</v>
      </c>
      <c r="P1342" s="1">
        <f t="shared" si="120"/>
        <v>5500</v>
      </c>
      <c r="Q1342" s="1">
        <v>0</v>
      </c>
      <c r="R1342" s="1">
        <f t="shared" si="121"/>
        <v>0</v>
      </c>
      <c r="S1342" s="1">
        <f t="shared" si="122"/>
        <v>5500</v>
      </c>
      <c r="T1342" s="1">
        <v>0.48</v>
      </c>
      <c r="U1342" s="1">
        <f t="shared" si="123"/>
        <v>2640</v>
      </c>
      <c r="V1342" s="1">
        <f t="shared" si="124"/>
        <v>2860</v>
      </c>
      <c r="W1342" s="4">
        <f t="shared" si="125"/>
        <v>0.52</v>
      </c>
      <c r="X1342" s="1" t="s">
        <v>65</v>
      </c>
      <c r="Y1342" s="1" t="s">
        <v>57</v>
      </c>
      <c r="Z1342" s="1" t="s">
        <v>41</v>
      </c>
      <c r="AA1342" s="2">
        <v>46061</v>
      </c>
      <c r="AB1342" s="1">
        <v>4</v>
      </c>
      <c r="AC1342" s="9" t="s">
        <v>42</v>
      </c>
    </row>
    <row r="1343" spans="1:29">
      <c r="A1343" s="11" t="s">
        <v>2142</v>
      </c>
      <c r="B1343" s="2">
        <v>46056</v>
      </c>
      <c r="C1343" s="1">
        <v>2026</v>
      </c>
      <c r="D1343" s="1" t="s">
        <v>414</v>
      </c>
      <c r="E1343" s="1" t="s">
        <v>30</v>
      </c>
      <c r="F1343" s="1" t="s">
        <v>167</v>
      </c>
      <c r="G1343" s="1" t="s">
        <v>912</v>
      </c>
      <c r="H1343" s="1" t="s">
        <v>89</v>
      </c>
      <c r="I1343" s="1" t="s">
        <v>34</v>
      </c>
      <c r="J1343" s="1" t="s">
        <v>35</v>
      </c>
      <c r="K1343" s="1" t="s">
        <v>36</v>
      </c>
      <c r="L1343" s="1" t="s">
        <v>150</v>
      </c>
      <c r="M1343" s="1" t="s">
        <v>151</v>
      </c>
      <c r="N1343" s="1">
        <v>1</v>
      </c>
      <c r="O1343" s="1">
        <v>8480</v>
      </c>
      <c r="P1343" s="1">
        <f t="shared" si="120"/>
        <v>8480</v>
      </c>
      <c r="Q1343" s="1">
        <v>0</v>
      </c>
      <c r="R1343" s="1">
        <f t="shared" si="121"/>
        <v>0</v>
      </c>
      <c r="S1343" s="1">
        <f t="shared" si="122"/>
        <v>8480</v>
      </c>
      <c r="T1343" s="1">
        <v>0.52</v>
      </c>
      <c r="U1343" s="1">
        <f t="shared" si="123"/>
        <v>4409.6000000000004</v>
      </c>
      <c r="V1343" s="1">
        <f t="shared" si="124"/>
        <v>4070.3999999999996</v>
      </c>
      <c r="W1343" s="4">
        <f t="shared" si="125"/>
        <v>0.48</v>
      </c>
      <c r="X1343" s="1" t="s">
        <v>50</v>
      </c>
      <c r="Y1343" s="1" t="s">
        <v>40</v>
      </c>
      <c r="Z1343" s="1" t="s">
        <v>41</v>
      </c>
      <c r="AA1343" s="2">
        <v>46058</v>
      </c>
      <c r="AB1343" s="1">
        <v>3</v>
      </c>
      <c r="AC1343" s="9" t="s">
        <v>42</v>
      </c>
    </row>
    <row r="1344" spans="1:29">
      <c r="A1344" s="11" t="s">
        <v>2143</v>
      </c>
      <c r="B1344" s="2">
        <v>46056</v>
      </c>
      <c r="C1344" s="1">
        <v>2026</v>
      </c>
      <c r="D1344" s="1" t="s">
        <v>414</v>
      </c>
      <c r="E1344" s="1" t="s">
        <v>30</v>
      </c>
      <c r="F1344" s="1" t="s">
        <v>167</v>
      </c>
      <c r="G1344" s="1" t="s">
        <v>304</v>
      </c>
      <c r="H1344" s="1" t="s">
        <v>89</v>
      </c>
      <c r="I1344" s="1" t="s">
        <v>154</v>
      </c>
      <c r="J1344" s="1" t="s">
        <v>155</v>
      </c>
      <c r="K1344" s="1" t="s">
        <v>48</v>
      </c>
      <c r="L1344" s="1" t="s">
        <v>96</v>
      </c>
      <c r="M1344" s="1" t="s">
        <v>195</v>
      </c>
      <c r="N1344" s="1">
        <v>4</v>
      </c>
      <c r="O1344" s="1">
        <v>380</v>
      </c>
      <c r="P1344" s="1">
        <f t="shared" si="120"/>
        <v>1520</v>
      </c>
      <c r="Q1344" s="1">
        <v>10</v>
      </c>
      <c r="R1344" s="1">
        <f t="shared" si="121"/>
        <v>152</v>
      </c>
      <c r="S1344" s="1">
        <f t="shared" si="122"/>
        <v>1368</v>
      </c>
      <c r="T1344" s="1">
        <v>0.62</v>
      </c>
      <c r="U1344" s="1">
        <f t="shared" si="123"/>
        <v>848.16</v>
      </c>
      <c r="V1344" s="1">
        <f t="shared" si="124"/>
        <v>519.84</v>
      </c>
      <c r="W1344" s="4">
        <f t="shared" si="125"/>
        <v>0.38</v>
      </c>
      <c r="X1344" s="1" t="s">
        <v>39</v>
      </c>
      <c r="Y1344" s="1" t="s">
        <v>81</v>
      </c>
      <c r="Z1344" s="1" t="s">
        <v>41</v>
      </c>
      <c r="AA1344" s="2">
        <v>46057</v>
      </c>
      <c r="AB1344" s="1">
        <v>3</v>
      </c>
      <c r="AC1344" s="9" t="s">
        <v>42</v>
      </c>
    </row>
    <row r="1345" spans="1:29">
      <c r="A1345" s="11" t="s">
        <v>2144</v>
      </c>
      <c r="B1345" s="2">
        <v>46056</v>
      </c>
      <c r="C1345" s="1">
        <v>2026</v>
      </c>
      <c r="D1345" s="1" t="s">
        <v>414</v>
      </c>
      <c r="E1345" s="1" t="s">
        <v>30</v>
      </c>
      <c r="F1345" s="1" t="s">
        <v>167</v>
      </c>
      <c r="G1345" s="1" t="s">
        <v>1266</v>
      </c>
      <c r="H1345" s="1" t="s">
        <v>89</v>
      </c>
      <c r="I1345" s="1" t="s">
        <v>591</v>
      </c>
      <c r="J1345" s="1" t="s">
        <v>190</v>
      </c>
      <c r="K1345" s="1" t="s">
        <v>48</v>
      </c>
      <c r="L1345" s="1" t="s">
        <v>79</v>
      </c>
      <c r="M1345" s="1" t="s">
        <v>310</v>
      </c>
      <c r="N1345" s="1">
        <v>3</v>
      </c>
      <c r="O1345" s="1">
        <v>2400</v>
      </c>
      <c r="P1345" s="1">
        <f t="shared" si="120"/>
        <v>7200</v>
      </c>
      <c r="Q1345" s="1">
        <v>0</v>
      </c>
      <c r="R1345" s="1">
        <f t="shared" si="121"/>
        <v>0</v>
      </c>
      <c r="S1345" s="1">
        <f t="shared" si="122"/>
        <v>7200</v>
      </c>
      <c r="T1345" s="1">
        <v>0.45</v>
      </c>
      <c r="U1345" s="1">
        <f t="shared" si="123"/>
        <v>3240</v>
      </c>
      <c r="V1345" s="1">
        <f t="shared" si="124"/>
        <v>3960</v>
      </c>
      <c r="W1345" s="4">
        <f t="shared" si="125"/>
        <v>0.55000000000000004</v>
      </c>
      <c r="X1345" s="1" t="s">
        <v>147</v>
      </c>
      <c r="Y1345" s="1" t="s">
        <v>72</v>
      </c>
      <c r="Z1345" s="1" t="s">
        <v>66</v>
      </c>
      <c r="AA1345" s="1"/>
      <c r="AB1345" s="1"/>
      <c r="AC1345" s="9" t="s">
        <v>42</v>
      </c>
    </row>
    <row r="1346" spans="1:29">
      <c r="A1346" s="11" t="s">
        <v>2145</v>
      </c>
      <c r="B1346" s="2">
        <v>46057</v>
      </c>
      <c r="C1346" s="1">
        <v>2026</v>
      </c>
      <c r="D1346" s="1" t="s">
        <v>414</v>
      </c>
      <c r="E1346" s="1" t="s">
        <v>30</v>
      </c>
      <c r="F1346" s="1" t="s">
        <v>31</v>
      </c>
      <c r="G1346" s="1" t="s">
        <v>2126</v>
      </c>
      <c r="H1346" s="1" t="s">
        <v>89</v>
      </c>
      <c r="I1346" s="1" t="s">
        <v>69</v>
      </c>
      <c r="J1346" s="1" t="s">
        <v>70</v>
      </c>
      <c r="K1346" s="1" t="s">
        <v>62</v>
      </c>
      <c r="L1346" s="1" t="s">
        <v>96</v>
      </c>
      <c r="M1346" s="1" t="s">
        <v>552</v>
      </c>
      <c r="N1346" s="1">
        <v>5</v>
      </c>
      <c r="O1346" s="1">
        <v>960</v>
      </c>
      <c r="P1346" s="1">
        <f t="shared" si="120"/>
        <v>4800</v>
      </c>
      <c r="Q1346" s="1">
        <v>10</v>
      </c>
      <c r="R1346" s="1">
        <f t="shared" si="121"/>
        <v>480</v>
      </c>
      <c r="S1346" s="1">
        <f t="shared" si="122"/>
        <v>4320</v>
      </c>
      <c r="T1346" s="1">
        <v>0.62</v>
      </c>
      <c r="U1346" s="1">
        <f t="shared" si="123"/>
        <v>2678.4</v>
      </c>
      <c r="V1346" s="1">
        <f t="shared" si="124"/>
        <v>1641.6</v>
      </c>
      <c r="W1346" s="4">
        <f t="shared" si="125"/>
        <v>0.38</v>
      </c>
      <c r="X1346" s="1" t="s">
        <v>147</v>
      </c>
      <c r="Y1346" s="1" t="s">
        <v>72</v>
      </c>
      <c r="Z1346" s="1" t="s">
        <v>41</v>
      </c>
      <c r="AA1346" s="2">
        <v>46064</v>
      </c>
      <c r="AB1346" s="1">
        <v>4</v>
      </c>
      <c r="AC1346" s="9" t="s">
        <v>42</v>
      </c>
    </row>
    <row r="1347" spans="1:29">
      <c r="A1347" s="11" t="s">
        <v>2146</v>
      </c>
      <c r="B1347" s="2">
        <v>46057</v>
      </c>
      <c r="C1347" s="1">
        <v>2026</v>
      </c>
      <c r="D1347" s="1" t="s">
        <v>414</v>
      </c>
      <c r="E1347" s="1" t="s">
        <v>30</v>
      </c>
      <c r="F1347" s="1" t="s">
        <v>31</v>
      </c>
      <c r="G1347" s="1" t="s">
        <v>88</v>
      </c>
      <c r="H1347" s="1" t="s">
        <v>89</v>
      </c>
      <c r="I1347" s="1" t="s">
        <v>90</v>
      </c>
      <c r="J1347" s="1" t="s">
        <v>61</v>
      </c>
      <c r="K1347" s="1" t="s">
        <v>62</v>
      </c>
      <c r="L1347" s="1" t="s">
        <v>85</v>
      </c>
      <c r="M1347" s="1" t="s">
        <v>343</v>
      </c>
      <c r="N1347" s="1">
        <v>4</v>
      </c>
      <c r="O1347" s="1">
        <v>2450</v>
      </c>
      <c r="P1347" s="1">
        <f t="shared" ref="P1347:P1410" si="126">PRODUCT(N1347,O1347)</f>
        <v>9800</v>
      </c>
      <c r="Q1347" s="1">
        <v>10</v>
      </c>
      <c r="R1347" s="1">
        <f t="shared" ref="R1347:R1410" si="127">P1347*(Q1347/100)</f>
        <v>980</v>
      </c>
      <c r="S1347" s="1">
        <f t="shared" ref="S1347:S1410" si="128">P1347-R1347</f>
        <v>8820</v>
      </c>
      <c r="T1347" s="1">
        <v>0.5</v>
      </c>
      <c r="U1347" s="1">
        <f t="shared" ref="U1347:U1410" si="129">S1347*T1347</f>
        <v>4410</v>
      </c>
      <c r="V1347" s="1">
        <f t="shared" ref="V1347:V1410" si="130">S1347-U1347</f>
        <v>4410</v>
      </c>
      <c r="W1347" s="4">
        <f t="shared" ref="W1347:W1410" si="131">(V1347/S1347)</f>
        <v>0.5</v>
      </c>
      <c r="X1347" s="1" t="s">
        <v>104</v>
      </c>
      <c r="Y1347" s="1" t="s">
        <v>40</v>
      </c>
      <c r="Z1347" s="1" t="s">
        <v>51</v>
      </c>
      <c r="AA1347" s="2">
        <v>46059</v>
      </c>
      <c r="AB1347" s="1"/>
      <c r="AC1347" s="9" t="s">
        <v>42</v>
      </c>
    </row>
    <row r="1348" spans="1:29">
      <c r="A1348" s="11" t="s">
        <v>2147</v>
      </c>
      <c r="B1348" s="2">
        <v>46058</v>
      </c>
      <c r="C1348" s="1">
        <v>2026</v>
      </c>
      <c r="D1348" s="1" t="s">
        <v>414</v>
      </c>
      <c r="E1348" s="1" t="s">
        <v>30</v>
      </c>
      <c r="F1348" s="1" t="s">
        <v>44</v>
      </c>
      <c r="G1348" s="1" t="s">
        <v>2148</v>
      </c>
      <c r="H1348" s="1" t="s">
        <v>89</v>
      </c>
      <c r="I1348" s="1" t="s">
        <v>551</v>
      </c>
      <c r="J1348" s="1" t="s">
        <v>35</v>
      </c>
      <c r="K1348" s="1" t="s">
        <v>36</v>
      </c>
      <c r="L1348" s="1" t="s">
        <v>63</v>
      </c>
      <c r="M1348" s="1" t="s">
        <v>518</v>
      </c>
      <c r="N1348" s="1">
        <v>5</v>
      </c>
      <c r="O1348" s="1">
        <v>280</v>
      </c>
      <c r="P1348" s="1">
        <f t="shared" si="126"/>
        <v>1400</v>
      </c>
      <c r="Q1348" s="1">
        <v>0</v>
      </c>
      <c r="R1348" s="1">
        <f t="shared" si="127"/>
        <v>0</v>
      </c>
      <c r="S1348" s="1">
        <f t="shared" si="128"/>
        <v>1400</v>
      </c>
      <c r="T1348" s="1">
        <v>0.35</v>
      </c>
      <c r="U1348" s="1">
        <f t="shared" si="129"/>
        <v>489.99999999999994</v>
      </c>
      <c r="V1348" s="1">
        <f t="shared" si="130"/>
        <v>910</v>
      </c>
      <c r="W1348" s="4">
        <f t="shared" si="131"/>
        <v>0.65</v>
      </c>
      <c r="X1348" s="1" t="s">
        <v>92</v>
      </c>
      <c r="Y1348" s="1" t="s">
        <v>57</v>
      </c>
      <c r="Z1348" s="1" t="s">
        <v>41</v>
      </c>
      <c r="AA1348" s="2">
        <v>46064</v>
      </c>
      <c r="AB1348" s="1">
        <v>3</v>
      </c>
      <c r="AC1348" s="9" t="s">
        <v>42</v>
      </c>
    </row>
    <row r="1349" spans="1:29">
      <c r="A1349" s="11" t="s">
        <v>2149</v>
      </c>
      <c r="B1349" s="2">
        <v>46058</v>
      </c>
      <c r="C1349" s="1">
        <v>2026</v>
      </c>
      <c r="D1349" s="1" t="s">
        <v>414</v>
      </c>
      <c r="E1349" s="1" t="s">
        <v>30</v>
      </c>
      <c r="F1349" s="1" t="s">
        <v>44</v>
      </c>
      <c r="G1349" s="1" t="s">
        <v>468</v>
      </c>
      <c r="H1349" s="1" t="s">
        <v>33</v>
      </c>
      <c r="I1349" s="1" t="s">
        <v>169</v>
      </c>
      <c r="J1349" s="1" t="s">
        <v>170</v>
      </c>
      <c r="K1349" s="1" t="s">
        <v>130</v>
      </c>
      <c r="L1349" s="1" t="s">
        <v>37</v>
      </c>
      <c r="M1349" s="1" t="s">
        <v>124</v>
      </c>
      <c r="N1349" s="1">
        <v>1</v>
      </c>
      <c r="O1349" s="1">
        <v>5050</v>
      </c>
      <c r="P1349" s="1">
        <f t="shared" si="126"/>
        <v>5050</v>
      </c>
      <c r="Q1349" s="1">
        <v>20</v>
      </c>
      <c r="R1349" s="1">
        <f t="shared" si="127"/>
        <v>1010</v>
      </c>
      <c r="S1349" s="1">
        <f t="shared" si="128"/>
        <v>4040</v>
      </c>
      <c r="T1349" s="1">
        <v>0.47</v>
      </c>
      <c r="U1349" s="1">
        <f t="shared" si="129"/>
        <v>1898.8</v>
      </c>
      <c r="V1349" s="1">
        <f t="shared" si="130"/>
        <v>2141.1999999999998</v>
      </c>
      <c r="W1349" s="4">
        <f t="shared" si="131"/>
        <v>0.52999999999999992</v>
      </c>
      <c r="X1349" s="1" t="s">
        <v>92</v>
      </c>
      <c r="Y1349" s="1" t="s">
        <v>57</v>
      </c>
      <c r="Z1349" s="1" t="s">
        <v>66</v>
      </c>
      <c r="AA1349" s="1"/>
      <c r="AB1349" s="1"/>
      <c r="AC1349" s="9" t="s">
        <v>42</v>
      </c>
    </row>
    <row r="1350" spans="1:29">
      <c r="A1350" s="11" t="s">
        <v>2150</v>
      </c>
      <c r="B1350" s="2">
        <v>46058</v>
      </c>
      <c r="C1350" s="1">
        <v>2026</v>
      </c>
      <c r="D1350" s="1" t="s">
        <v>414</v>
      </c>
      <c r="E1350" s="1" t="s">
        <v>30</v>
      </c>
      <c r="F1350" s="1" t="s">
        <v>44</v>
      </c>
      <c r="G1350" s="1" t="s">
        <v>1078</v>
      </c>
      <c r="H1350" s="1" t="s">
        <v>89</v>
      </c>
      <c r="I1350" s="1" t="s">
        <v>288</v>
      </c>
      <c r="J1350" s="1" t="s">
        <v>178</v>
      </c>
      <c r="K1350" s="1" t="s">
        <v>48</v>
      </c>
      <c r="L1350" s="1" t="s">
        <v>37</v>
      </c>
      <c r="M1350" s="1" t="s">
        <v>540</v>
      </c>
      <c r="N1350" s="1">
        <v>5</v>
      </c>
      <c r="O1350" s="1">
        <v>1430</v>
      </c>
      <c r="P1350" s="1">
        <f t="shared" si="126"/>
        <v>7150</v>
      </c>
      <c r="Q1350" s="1">
        <v>20</v>
      </c>
      <c r="R1350" s="1">
        <f t="shared" si="127"/>
        <v>1430</v>
      </c>
      <c r="S1350" s="1">
        <f t="shared" si="128"/>
        <v>5720</v>
      </c>
      <c r="T1350" s="1">
        <v>0.47</v>
      </c>
      <c r="U1350" s="1">
        <f t="shared" si="129"/>
        <v>2688.3999999999996</v>
      </c>
      <c r="V1350" s="1">
        <f t="shared" si="130"/>
        <v>3031.6000000000004</v>
      </c>
      <c r="W1350" s="4">
        <f t="shared" si="131"/>
        <v>0.53</v>
      </c>
      <c r="X1350" s="1" t="s">
        <v>50</v>
      </c>
      <c r="Y1350" s="1" t="s">
        <v>40</v>
      </c>
      <c r="Z1350" s="1" t="s">
        <v>51</v>
      </c>
      <c r="AA1350" s="2">
        <v>46063</v>
      </c>
      <c r="AB1350" s="1"/>
      <c r="AC1350" s="9" t="s">
        <v>42</v>
      </c>
    </row>
    <row r="1351" spans="1:29">
      <c r="A1351" s="11" t="s">
        <v>2151</v>
      </c>
      <c r="B1351" s="2">
        <v>46058</v>
      </c>
      <c r="C1351" s="1">
        <v>2026</v>
      </c>
      <c r="D1351" s="1" t="s">
        <v>414</v>
      </c>
      <c r="E1351" s="1" t="s">
        <v>30</v>
      </c>
      <c r="F1351" s="1" t="s">
        <v>44</v>
      </c>
      <c r="G1351" s="1" t="s">
        <v>1006</v>
      </c>
      <c r="H1351" s="1" t="s">
        <v>33</v>
      </c>
      <c r="I1351" s="1" t="s">
        <v>512</v>
      </c>
      <c r="J1351" s="1" t="s">
        <v>77</v>
      </c>
      <c r="K1351" s="1" t="s">
        <v>78</v>
      </c>
      <c r="L1351" s="1" t="s">
        <v>37</v>
      </c>
      <c r="M1351" s="1" t="s">
        <v>323</v>
      </c>
      <c r="N1351" s="1">
        <v>3</v>
      </c>
      <c r="O1351" s="1">
        <v>2550</v>
      </c>
      <c r="P1351" s="1">
        <f t="shared" si="126"/>
        <v>7650</v>
      </c>
      <c r="Q1351" s="1">
        <v>20</v>
      </c>
      <c r="R1351" s="1">
        <f t="shared" si="127"/>
        <v>1530</v>
      </c>
      <c r="S1351" s="1">
        <f t="shared" si="128"/>
        <v>6120</v>
      </c>
      <c r="T1351" s="1">
        <v>0.47</v>
      </c>
      <c r="U1351" s="1">
        <f t="shared" si="129"/>
        <v>2876.3999999999996</v>
      </c>
      <c r="V1351" s="1">
        <f t="shared" si="130"/>
        <v>3243.6000000000004</v>
      </c>
      <c r="W1351" s="4">
        <f t="shared" si="131"/>
        <v>0.53</v>
      </c>
      <c r="X1351" s="1" t="s">
        <v>56</v>
      </c>
      <c r="Y1351" s="1" t="s">
        <v>57</v>
      </c>
      <c r="Z1351" s="1" t="s">
        <v>51</v>
      </c>
      <c r="AA1351" s="2">
        <v>46059</v>
      </c>
      <c r="AB1351" s="1"/>
      <c r="AC1351" s="9" t="s">
        <v>42</v>
      </c>
    </row>
    <row r="1352" spans="1:29">
      <c r="A1352" s="11" t="s">
        <v>2152</v>
      </c>
      <c r="B1352" s="2">
        <v>46058</v>
      </c>
      <c r="C1352" s="1">
        <v>2026</v>
      </c>
      <c r="D1352" s="1" t="s">
        <v>414</v>
      </c>
      <c r="E1352" s="1" t="s">
        <v>30</v>
      </c>
      <c r="F1352" s="1" t="s">
        <v>44</v>
      </c>
      <c r="G1352" s="1" t="s">
        <v>1370</v>
      </c>
      <c r="H1352" s="1" t="s">
        <v>33</v>
      </c>
      <c r="I1352" s="1" t="s">
        <v>269</v>
      </c>
      <c r="J1352" s="1" t="s">
        <v>70</v>
      </c>
      <c r="K1352" s="1" t="s">
        <v>62</v>
      </c>
      <c r="L1352" s="1" t="s">
        <v>37</v>
      </c>
      <c r="M1352" s="1" t="s">
        <v>372</v>
      </c>
      <c r="N1352" s="1">
        <v>5</v>
      </c>
      <c r="O1352" s="1">
        <v>6160</v>
      </c>
      <c r="P1352" s="1">
        <f t="shared" si="126"/>
        <v>30800</v>
      </c>
      <c r="Q1352" s="1">
        <v>0</v>
      </c>
      <c r="R1352" s="1">
        <f t="shared" si="127"/>
        <v>0</v>
      </c>
      <c r="S1352" s="1">
        <f t="shared" si="128"/>
        <v>30800</v>
      </c>
      <c r="T1352" s="1">
        <v>0.47</v>
      </c>
      <c r="U1352" s="1">
        <f t="shared" si="129"/>
        <v>14476</v>
      </c>
      <c r="V1352" s="1">
        <f t="shared" si="130"/>
        <v>16324</v>
      </c>
      <c r="W1352" s="4">
        <f t="shared" si="131"/>
        <v>0.53</v>
      </c>
      <c r="X1352" s="1" t="s">
        <v>50</v>
      </c>
      <c r="Y1352" s="1" t="s">
        <v>81</v>
      </c>
      <c r="Z1352" s="1" t="s">
        <v>66</v>
      </c>
      <c r="AA1352" s="1"/>
      <c r="AB1352" s="1"/>
      <c r="AC1352" s="9" t="s">
        <v>42</v>
      </c>
    </row>
    <row r="1353" spans="1:29">
      <c r="A1353" s="11" t="s">
        <v>2153</v>
      </c>
      <c r="B1353" s="2">
        <v>46058</v>
      </c>
      <c r="C1353" s="1">
        <v>2026</v>
      </c>
      <c r="D1353" s="1" t="s">
        <v>414</v>
      </c>
      <c r="E1353" s="1" t="s">
        <v>30</v>
      </c>
      <c r="F1353" s="1" t="s">
        <v>44</v>
      </c>
      <c r="G1353" s="1" t="s">
        <v>764</v>
      </c>
      <c r="H1353" s="1" t="s">
        <v>89</v>
      </c>
      <c r="I1353" s="1" t="s">
        <v>159</v>
      </c>
      <c r="J1353" s="1" t="s">
        <v>35</v>
      </c>
      <c r="K1353" s="1" t="s">
        <v>36</v>
      </c>
      <c r="L1353" s="1" t="s">
        <v>85</v>
      </c>
      <c r="M1353" s="1" t="s">
        <v>86</v>
      </c>
      <c r="N1353" s="1">
        <v>2</v>
      </c>
      <c r="O1353" s="1">
        <v>2110</v>
      </c>
      <c r="P1353" s="1">
        <f t="shared" si="126"/>
        <v>4220</v>
      </c>
      <c r="Q1353" s="1">
        <v>25</v>
      </c>
      <c r="R1353" s="1">
        <f t="shared" si="127"/>
        <v>1055</v>
      </c>
      <c r="S1353" s="1">
        <f t="shared" si="128"/>
        <v>3165</v>
      </c>
      <c r="T1353" s="1">
        <v>0.5</v>
      </c>
      <c r="U1353" s="1">
        <f t="shared" si="129"/>
        <v>1582.5</v>
      </c>
      <c r="V1353" s="1">
        <f t="shared" si="130"/>
        <v>1582.5</v>
      </c>
      <c r="W1353" s="4">
        <f t="shared" si="131"/>
        <v>0.5</v>
      </c>
      <c r="X1353" s="1" t="s">
        <v>56</v>
      </c>
      <c r="Y1353" s="1" t="s">
        <v>40</v>
      </c>
      <c r="Z1353" s="1" t="s">
        <v>41</v>
      </c>
      <c r="AA1353" s="2">
        <v>46062</v>
      </c>
      <c r="AB1353" s="1">
        <v>4</v>
      </c>
      <c r="AC1353" s="9" t="s">
        <v>42</v>
      </c>
    </row>
    <row r="1354" spans="1:29">
      <c r="A1354" s="11" t="s">
        <v>2154</v>
      </c>
      <c r="B1354" s="2">
        <v>46059</v>
      </c>
      <c r="C1354" s="1">
        <v>2026</v>
      </c>
      <c r="D1354" s="1" t="s">
        <v>414</v>
      </c>
      <c r="E1354" s="1" t="s">
        <v>30</v>
      </c>
      <c r="F1354" s="1" t="s">
        <v>74</v>
      </c>
      <c r="G1354" s="1" t="s">
        <v>1479</v>
      </c>
      <c r="H1354" s="1" t="s">
        <v>89</v>
      </c>
      <c r="I1354" s="1" t="s">
        <v>258</v>
      </c>
      <c r="J1354" s="1" t="s">
        <v>117</v>
      </c>
      <c r="K1354" s="1" t="s">
        <v>118</v>
      </c>
      <c r="L1354" s="1" t="s">
        <v>96</v>
      </c>
      <c r="M1354" s="1" t="s">
        <v>481</v>
      </c>
      <c r="N1354" s="1">
        <v>2</v>
      </c>
      <c r="O1354" s="1">
        <v>160</v>
      </c>
      <c r="P1354" s="1">
        <f t="shared" si="126"/>
        <v>320</v>
      </c>
      <c r="Q1354" s="1">
        <v>25</v>
      </c>
      <c r="R1354" s="1">
        <f t="shared" si="127"/>
        <v>80</v>
      </c>
      <c r="S1354" s="1">
        <f t="shared" si="128"/>
        <v>240</v>
      </c>
      <c r="T1354" s="1">
        <v>0.62</v>
      </c>
      <c r="U1354" s="1">
        <f t="shared" si="129"/>
        <v>148.80000000000001</v>
      </c>
      <c r="V1354" s="1">
        <f t="shared" si="130"/>
        <v>91.199999999999989</v>
      </c>
      <c r="W1354" s="4">
        <f t="shared" si="131"/>
        <v>0.37999999999999995</v>
      </c>
      <c r="X1354" s="1" t="s">
        <v>92</v>
      </c>
      <c r="Y1354" s="1" t="s">
        <v>40</v>
      </c>
      <c r="Z1354" s="1" t="s">
        <v>120</v>
      </c>
      <c r="AA1354" s="1"/>
      <c r="AB1354" s="1"/>
      <c r="AC1354" s="9" t="s">
        <v>42</v>
      </c>
    </row>
    <row r="1355" spans="1:29">
      <c r="A1355" s="11" t="s">
        <v>2155</v>
      </c>
      <c r="B1355" s="2">
        <v>46060</v>
      </c>
      <c r="C1355" s="1">
        <v>2026</v>
      </c>
      <c r="D1355" s="1" t="s">
        <v>414</v>
      </c>
      <c r="E1355" s="1" t="s">
        <v>30</v>
      </c>
      <c r="F1355" s="1" t="s">
        <v>99</v>
      </c>
      <c r="G1355" s="1" t="s">
        <v>376</v>
      </c>
      <c r="H1355" s="1" t="s">
        <v>33</v>
      </c>
      <c r="I1355" s="1" t="s">
        <v>219</v>
      </c>
      <c r="J1355" s="1" t="s">
        <v>220</v>
      </c>
      <c r="K1355" s="1" t="s">
        <v>118</v>
      </c>
      <c r="L1355" s="1" t="s">
        <v>37</v>
      </c>
      <c r="M1355" s="1" t="s">
        <v>540</v>
      </c>
      <c r="N1355" s="1">
        <v>2</v>
      </c>
      <c r="O1355" s="1">
        <v>3690</v>
      </c>
      <c r="P1355" s="1">
        <f t="shared" si="126"/>
        <v>7380</v>
      </c>
      <c r="Q1355" s="1">
        <v>0</v>
      </c>
      <c r="R1355" s="1">
        <f t="shared" si="127"/>
        <v>0</v>
      </c>
      <c r="S1355" s="1">
        <f t="shared" si="128"/>
        <v>7380</v>
      </c>
      <c r="T1355" s="1">
        <v>0.47</v>
      </c>
      <c r="U1355" s="1">
        <f t="shared" si="129"/>
        <v>3468.6</v>
      </c>
      <c r="V1355" s="1">
        <f t="shared" si="130"/>
        <v>3911.4</v>
      </c>
      <c r="W1355" s="4">
        <f t="shared" si="131"/>
        <v>0.53</v>
      </c>
      <c r="X1355" s="1" t="s">
        <v>92</v>
      </c>
      <c r="Y1355" s="1" t="s">
        <v>40</v>
      </c>
      <c r="Z1355" s="1" t="s">
        <v>41</v>
      </c>
      <c r="AA1355" s="2">
        <v>46061</v>
      </c>
      <c r="AB1355" s="1">
        <v>3</v>
      </c>
      <c r="AC1355" s="9" t="s">
        <v>42</v>
      </c>
    </row>
    <row r="1356" spans="1:29">
      <c r="A1356" s="11" t="s">
        <v>2156</v>
      </c>
      <c r="B1356" s="2">
        <v>46060</v>
      </c>
      <c r="C1356" s="1">
        <v>2026</v>
      </c>
      <c r="D1356" s="1" t="s">
        <v>414</v>
      </c>
      <c r="E1356" s="1" t="s">
        <v>30</v>
      </c>
      <c r="F1356" s="1" t="s">
        <v>99</v>
      </c>
      <c r="G1356" s="1" t="s">
        <v>106</v>
      </c>
      <c r="H1356" s="1" t="s">
        <v>89</v>
      </c>
      <c r="I1356" s="1" t="s">
        <v>107</v>
      </c>
      <c r="J1356" s="1" t="s">
        <v>108</v>
      </c>
      <c r="K1356" s="1" t="s">
        <v>62</v>
      </c>
      <c r="L1356" s="1" t="s">
        <v>85</v>
      </c>
      <c r="M1356" s="1" t="s">
        <v>346</v>
      </c>
      <c r="N1356" s="1">
        <v>3</v>
      </c>
      <c r="O1356" s="1">
        <v>1010</v>
      </c>
      <c r="P1356" s="1">
        <f t="shared" si="126"/>
        <v>3030</v>
      </c>
      <c r="Q1356" s="1">
        <v>20</v>
      </c>
      <c r="R1356" s="1">
        <f t="shared" si="127"/>
        <v>606</v>
      </c>
      <c r="S1356" s="1">
        <f t="shared" si="128"/>
        <v>2424</v>
      </c>
      <c r="T1356" s="1">
        <v>0.5</v>
      </c>
      <c r="U1356" s="1">
        <f t="shared" si="129"/>
        <v>1212</v>
      </c>
      <c r="V1356" s="1">
        <f t="shared" si="130"/>
        <v>1212</v>
      </c>
      <c r="W1356" s="4">
        <f t="shared" si="131"/>
        <v>0.5</v>
      </c>
      <c r="X1356" s="1" t="s">
        <v>147</v>
      </c>
      <c r="Y1356" s="1" t="s">
        <v>81</v>
      </c>
      <c r="Z1356" s="1" t="s">
        <v>120</v>
      </c>
      <c r="AA1356" s="1"/>
      <c r="AB1356" s="1"/>
      <c r="AC1356" s="9" t="s">
        <v>42</v>
      </c>
    </row>
    <row r="1357" spans="1:29">
      <c r="A1357" s="11" t="s">
        <v>2157</v>
      </c>
      <c r="B1357" s="2">
        <v>46060</v>
      </c>
      <c r="C1357" s="1">
        <v>2026</v>
      </c>
      <c r="D1357" s="1" t="s">
        <v>414</v>
      </c>
      <c r="E1357" s="1" t="s">
        <v>30</v>
      </c>
      <c r="F1357" s="1" t="s">
        <v>99</v>
      </c>
      <c r="G1357" s="1" t="s">
        <v>2158</v>
      </c>
      <c r="H1357" s="1" t="s">
        <v>89</v>
      </c>
      <c r="I1357" s="1" t="s">
        <v>301</v>
      </c>
      <c r="J1357" s="1" t="s">
        <v>129</v>
      </c>
      <c r="K1357" s="1" t="s">
        <v>130</v>
      </c>
      <c r="L1357" s="1" t="s">
        <v>79</v>
      </c>
      <c r="M1357" s="1" t="s">
        <v>216</v>
      </c>
      <c r="N1357" s="1">
        <v>2</v>
      </c>
      <c r="O1357" s="1">
        <v>620</v>
      </c>
      <c r="P1357" s="1">
        <f t="shared" si="126"/>
        <v>1240</v>
      </c>
      <c r="Q1357" s="1">
        <v>15</v>
      </c>
      <c r="R1357" s="1">
        <f t="shared" si="127"/>
        <v>186</v>
      </c>
      <c r="S1357" s="1">
        <f t="shared" si="128"/>
        <v>1054</v>
      </c>
      <c r="T1357" s="1">
        <v>0.45</v>
      </c>
      <c r="U1357" s="1">
        <f t="shared" si="129"/>
        <v>474.3</v>
      </c>
      <c r="V1357" s="1">
        <f t="shared" si="130"/>
        <v>579.70000000000005</v>
      </c>
      <c r="W1357" s="4">
        <f t="shared" si="131"/>
        <v>0.55000000000000004</v>
      </c>
      <c r="X1357" s="1" t="s">
        <v>92</v>
      </c>
      <c r="Y1357" s="1" t="s">
        <v>57</v>
      </c>
      <c r="Z1357" s="1" t="s">
        <v>41</v>
      </c>
      <c r="AA1357" s="2">
        <v>46067</v>
      </c>
      <c r="AB1357" s="1">
        <v>3</v>
      </c>
      <c r="AC1357" s="9" t="s">
        <v>42</v>
      </c>
    </row>
    <row r="1358" spans="1:29">
      <c r="A1358" s="11" t="s">
        <v>2159</v>
      </c>
      <c r="B1358" s="2">
        <v>46060</v>
      </c>
      <c r="C1358" s="1">
        <v>2026</v>
      </c>
      <c r="D1358" s="1" t="s">
        <v>414</v>
      </c>
      <c r="E1358" s="1" t="s">
        <v>30</v>
      </c>
      <c r="F1358" s="1" t="s">
        <v>99</v>
      </c>
      <c r="G1358" s="1" t="s">
        <v>182</v>
      </c>
      <c r="H1358" s="1" t="s">
        <v>89</v>
      </c>
      <c r="I1358" s="1" t="s">
        <v>183</v>
      </c>
      <c r="J1358" s="1" t="s">
        <v>102</v>
      </c>
      <c r="K1358" s="1" t="s">
        <v>36</v>
      </c>
      <c r="L1358" s="1" t="s">
        <v>63</v>
      </c>
      <c r="M1358" s="1" t="s">
        <v>171</v>
      </c>
      <c r="N1358" s="1">
        <v>1</v>
      </c>
      <c r="O1358" s="1">
        <v>450</v>
      </c>
      <c r="P1358" s="1">
        <f t="shared" si="126"/>
        <v>450</v>
      </c>
      <c r="Q1358" s="1">
        <v>0</v>
      </c>
      <c r="R1358" s="1">
        <f t="shared" si="127"/>
        <v>0</v>
      </c>
      <c r="S1358" s="1">
        <f t="shared" si="128"/>
        <v>450</v>
      </c>
      <c r="T1358" s="1">
        <v>0.35</v>
      </c>
      <c r="U1358" s="1">
        <f t="shared" si="129"/>
        <v>157.5</v>
      </c>
      <c r="V1358" s="1">
        <f t="shared" si="130"/>
        <v>292.5</v>
      </c>
      <c r="W1358" s="4">
        <f t="shared" si="131"/>
        <v>0.65</v>
      </c>
      <c r="X1358" s="1" t="s">
        <v>56</v>
      </c>
      <c r="Y1358" s="1" t="s">
        <v>81</v>
      </c>
      <c r="Z1358" s="1" t="s">
        <v>41</v>
      </c>
      <c r="AA1358" s="2">
        <v>46066</v>
      </c>
      <c r="AB1358" s="1">
        <v>3</v>
      </c>
      <c r="AC1358" s="9" t="s">
        <v>42</v>
      </c>
    </row>
    <row r="1359" spans="1:29">
      <c r="A1359" s="11" t="s">
        <v>2160</v>
      </c>
      <c r="B1359" s="2">
        <v>46060</v>
      </c>
      <c r="C1359" s="1">
        <v>2026</v>
      </c>
      <c r="D1359" s="1" t="s">
        <v>414</v>
      </c>
      <c r="E1359" s="1" t="s">
        <v>30</v>
      </c>
      <c r="F1359" s="1" t="s">
        <v>99</v>
      </c>
      <c r="G1359" s="1" t="s">
        <v>1417</v>
      </c>
      <c r="H1359" s="1" t="s">
        <v>89</v>
      </c>
      <c r="I1359" s="1" t="s">
        <v>269</v>
      </c>
      <c r="J1359" s="1" t="s">
        <v>70</v>
      </c>
      <c r="K1359" s="1" t="s">
        <v>62</v>
      </c>
      <c r="L1359" s="1" t="s">
        <v>85</v>
      </c>
      <c r="M1359" s="1" t="s">
        <v>140</v>
      </c>
      <c r="N1359" s="1">
        <v>5</v>
      </c>
      <c r="O1359" s="1">
        <v>3090</v>
      </c>
      <c r="P1359" s="1">
        <f t="shared" si="126"/>
        <v>15450</v>
      </c>
      <c r="Q1359" s="1">
        <v>10</v>
      </c>
      <c r="R1359" s="1">
        <f t="shared" si="127"/>
        <v>1545</v>
      </c>
      <c r="S1359" s="1">
        <f t="shared" si="128"/>
        <v>13905</v>
      </c>
      <c r="T1359" s="1">
        <v>0.5</v>
      </c>
      <c r="U1359" s="1">
        <f t="shared" si="129"/>
        <v>6952.5</v>
      </c>
      <c r="V1359" s="1">
        <f t="shared" si="130"/>
        <v>6952.5</v>
      </c>
      <c r="W1359" s="4">
        <f t="shared" si="131"/>
        <v>0.5</v>
      </c>
      <c r="X1359" s="1" t="s">
        <v>92</v>
      </c>
      <c r="Y1359" s="1" t="s">
        <v>57</v>
      </c>
      <c r="Z1359" s="1" t="s">
        <v>41</v>
      </c>
      <c r="AA1359" s="2">
        <v>46062</v>
      </c>
      <c r="AB1359" s="1">
        <v>5</v>
      </c>
      <c r="AC1359" s="9" t="s">
        <v>42</v>
      </c>
    </row>
    <row r="1360" spans="1:29">
      <c r="A1360" s="11" t="s">
        <v>2161</v>
      </c>
      <c r="B1360" s="2">
        <v>46060</v>
      </c>
      <c r="C1360" s="1">
        <v>2026</v>
      </c>
      <c r="D1360" s="1" t="s">
        <v>414</v>
      </c>
      <c r="E1360" s="1" t="s">
        <v>30</v>
      </c>
      <c r="F1360" s="1" t="s">
        <v>99</v>
      </c>
      <c r="G1360" s="1" t="s">
        <v>633</v>
      </c>
      <c r="H1360" s="1" t="s">
        <v>33</v>
      </c>
      <c r="I1360" s="1" t="s">
        <v>544</v>
      </c>
      <c r="J1360" s="1" t="s">
        <v>70</v>
      </c>
      <c r="K1360" s="1" t="s">
        <v>62</v>
      </c>
      <c r="L1360" s="1" t="s">
        <v>37</v>
      </c>
      <c r="M1360" s="1" t="s">
        <v>372</v>
      </c>
      <c r="N1360" s="1">
        <v>4</v>
      </c>
      <c r="O1360" s="1">
        <v>4590</v>
      </c>
      <c r="P1360" s="1">
        <f t="shared" si="126"/>
        <v>18360</v>
      </c>
      <c r="Q1360" s="1">
        <v>0</v>
      </c>
      <c r="R1360" s="1">
        <f t="shared" si="127"/>
        <v>0</v>
      </c>
      <c r="S1360" s="1">
        <f t="shared" si="128"/>
        <v>18360</v>
      </c>
      <c r="T1360" s="1">
        <v>0.47</v>
      </c>
      <c r="U1360" s="1">
        <f t="shared" si="129"/>
        <v>8629.1999999999989</v>
      </c>
      <c r="V1360" s="1">
        <f t="shared" si="130"/>
        <v>9730.8000000000011</v>
      </c>
      <c r="W1360" s="4">
        <f t="shared" si="131"/>
        <v>0.53</v>
      </c>
      <c r="X1360" s="1" t="s">
        <v>92</v>
      </c>
      <c r="Y1360" s="1" t="s">
        <v>72</v>
      </c>
      <c r="Z1360" s="1" t="s">
        <v>66</v>
      </c>
      <c r="AA1360" s="1"/>
      <c r="AB1360" s="1"/>
      <c r="AC1360" s="9" t="s">
        <v>42</v>
      </c>
    </row>
    <row r="1361" spans="1:29">
      <c r="A1361" s="11" t="s">
        <v>2162</v>
      </c>
      <c r="B1361" s="2">
        <v>46060</v>
      </c>
      <c r="C1361" s="1">
        <v>2026</v>
      </c>
      <c r="D1361" s="1" t="s">
        <v>414</v>
      </c>
      <c r="E1361" s="1" t="s">
        <v>30</v>
      </c>
      <c r="F1361" s="1" t="s">
        <v>99</v>
      </c>
      <c r="G1361" s="1" t="s">
        <v>968</v>
      </c>
      <c r="H1361" s="1" t="s">
        <v>33</v>
      </c>
      <c r="I1361" s="1" t="s">
        <v>509</v>
      </c>
      <c r="J1361" s="1" t="s">
        <v>220</v>
      </c>
      <c r="K1361" s="1" t="s">
        <v>118</v>
      </c>
      <c r="L1361" s="1" t="s">
        <v>112</v>
      </c>
      <c r="M1361" s="1" t="s">
        <v>136</v>
      </c>
      <c r="N1361" s="1">
        <v>5</v>
      </c>
      <c r="O1361" s="1">
        <v>84390</v>
      </c>
      <c r="P1361" s="1">
        <f t="shared" si="126"/>
        <v>421950</v>
      </c>
      <c r="Q1361" s="1">
        <v>0</v>
      </c>
      <c r="R1361" s="1">
        <f t="shared" si="127"/>
        <v>0</v>
      </c>
      <c r="S1361" s="1">
        <f t="shared" si="128"/>
        <v>421950</v>
      </c>
      <c r="T1361" s="1">
        <v>0.57999999999999996</v>
      </c>
      <c r="U1361" s="1">
        <f t="shared" si="129"/>
        <v>244730.99999999997</v>
      </c>
      <c r="V1361" s="1">
        <f t="shared" si="130"/>
        <v>177219.00000000003</v>
      </c>
      <c r="W1361" s="4">
        <f t="shared" si="131"/>
        <v>0.4200000000000001</v>
      </c>
      <c r="X1361" s="1" t="s">
        <v>104</v>
      </c>
      <c r="Y1361" s="1" t="s">
        <v>81</v>
      </c>
      <c r="Z1361" s="1" t="s">
        <v>41</v>
      </c>
      <c r="AA1361" s="2">
        <v>46061</v>
      </c>
      <c r="AB1361" s="1">
        <v>3</v>
      </c>
      <c r="AC1361" s="9" t="s">
        <v>42</v>
      </c>
    </row>
    <row r="1362" spans="1:29">
      <c r="A1362" s="11" t="s">
        <v>2163</v>
      </c>
      <c r="B1362" s="2">
        <v>46061</v>
      </c>
      <c r="C1362" s="1">
        <v>2026</v>
      </c>
      <c r="D1362" s="1" t="s">
        <v>414</v>
      </c>
      <c r="E1362" s="1" t="s">
        <v>30</v>
      </c>
      <c r="F1362" s="1" t="s">
        <v>126</v>
      </c>
      <c r="G1362" s="1" t="s">
        <v>32</v>
      </c>
      <c r="H1362" s="1" t="s">
        <v>33</v>
      </c>
      <c r="I1362" s="1" t="s">
        <v>34</v>
      </c>
      <c r="J1362" s="1" t="s">
        <v>35</v>
      </c>
      <c r="K1362" s="1" t="s">
        <v>36</v>
      </c>
      <c r="L1362" s="1" t="s">
        <v>79</v>
      </c>
      <c r="M1362" s="1" t="s">
        <v>388</v>
      </c>
      <c r="N1362" s="1">
        <v>1</v>
      </c>
      <c r="O1362" s="1">
        <v>580</v>
      </c>
      <c r="P1362" s="1">
        <f t="shared" si="126"/>
        <v>580</v>
      </c>
      <c r="Q1362" s="1">
        <v>20</v>
      </c>
      <c r="R1362" s="1">
        <f t="shared" si="127"/>
        <v>116</v>
      </c>
      <c r="S1362" s="1">
        <f t="shared" si="128"/>
        <v>464</v>
      </c>
      <c r="T1362" s="1">
        <v>0.45</v>
      </c>
      <c r="U1362" s="1">
        <f t="shared" si="129"/>
        <v>208.8</v>
      </c>
      <c r="V1362" s="1">
        <f t="shared" si="130"/>
        <v>255.2</v>
      </c>
      <c r="W1362" s="4">
        <f t="shared" si="131"/>
        <v>0.54999999999999993</v>
      </c>
      <c r="X1362" s="1" t="s">
        <v>147</v>
      </c>
      <c r="Y1362" s="1" t="s">
        <v>72</v>
      </c>
      <c r="Z1362" s="1" t="s">
        <v>41</v>
      </c>
      <c r="AA1362" s="2">
        <v>46062</v>
      </c>
      <c r="AB1362" s="1">
        <v>4</v>
      </c>
      <c r="AC1362" s="9" t="s">
        <v>42</v>
      </c>
    </row>
    <row r="1363" spans="1:29">
      <c r="A1363" s="11" t="s">
        <v>2164</v>
      </c>
      <c r="B1363" s="2">
        <v>46062</v>
      </c>
      <c r="C1363" s="1">
        <v>2026</v>
      </c>
      <c r="D1363" s="1" t="s">
        <v>414</v>
      </c>
      <c r="E1363" s="1" t="s">
        <v>30</v>
      </c>
      <c r="F1363" s="1" t="s">
        <v>142</v>
      </c>
      <c r="G1363" s="1" t="s">
        <v>1479</v>
      </c>
      <c r="H1363" s="1" t="s">
        <v>89</v>
      </c>
      <c r="I1363" s="1" t="s">
        <v>258</v>
      </c>
      <c r="J1363" s="1" t="s">
        <v>117</v>
      </c>
      <c r="K1363" s="1" t="s">
        <v>118</v>
      </c>
      <c r="L1363" s="1" t="s">
        <v>150</v>
      </c>
      <c r="M1363" s="1" t="s">
        <v>255</v>
      </c>
      <c r="N1363" s="1">
        <v>1</v>
      </c>
      <c r="O1363" s="1">
        <v>4550</v>
      </c>
      <c r="P1363" s="1">
        <f t="shared" si="126"/>
        <v>4550</v>
      </c>
      <c r="Q1363" s="1">
        <v>10</v>
      </c>
      <c r="R1363" s="1">
        <f t="shared" si="127"/>
        <v>455</v>
      </c>
      <c r="S1363" s="1">
        <f t="shared" si="128"/>
        <v>4095</v>
      </c>
      <c r="T1363" s="1">
        <v>0.52</v>
      </c>
      <c r="U1363" s="1">
        <f t="shared" si="129"/>
        <v>2129.4</v>
      </c>
      <c r="V1363" s="1">
        <f t="shared" si="130"/>
        <v>1965.6</v>
      </c>
      <c r="W1363" s="4">
        <f t="shared" si="131"/>
        <v>0.48</v>
      </c>
      <c r="X1363" s="1" t="s">
        <v>56</v>
      </c>
      <c r="Y1363" s="1" t="s">
        <v>81</v>
      </c>
      <c r="Z1363" s="1" t="s">
        <v>41</v>
      </c>
      <c r="AA1363" s="2">
        <v>46069</v>
      </c>
      <c r="AB1363" s="1">
        <v>5</v>
      </c>
      <c r="AC1363" s="9" t="s">
        <v>42</v>
      </c>
    </row>
    <row r="1364" spans="1:29">
      <c r="A1364" s="11" t="s">
        <v>2165</v>
      </c>
      <c r="B1364" s="2">
        <v>46062</v>
      </c>
      <c r="C1364" s="1">
        <v>2026</v>
      </c>
      <c r="D1364" s="1" t="s">
        <v>414</v>
      </c>
      <c r="E1364" s="1" t="s">
        <v>30</v>
      </c>
      <c r="F1364" s="1" t="s">
        <v>142</v>
      </c>
      <c r="G1364" s="1" t="s">
        <v>787</v>
      </c>
      <c r="H1364" s="1" t="s">
        <v>89</v>
      </c>
      <c r="I1364" s="1" t="s">
        <v>301</v>
      </c>
      <c r="J1364" s="1" t="s">
        <v>129</v>
      </c>
      <c r="K1364" s="1" t="s">
        <v>130</v>
      </c>
      <c r="L1364" s="1" t="s">
        <v>96</v>
      </c>
      <c r="M1364" s="1" t="s">
        <v>97</v>
      </c>
      <c r="N1364" s="1">
        <v>3</v>
      </c>
      <c r="O1364" s="1">
        <v>690</v>
      </c>
      <c r="P1364" s="1">
        <f t="shared" si="126"/>
        <v>2070</v>
      </c>
      <c r="Q1364" s="1">
        <v>0</v>
      </c>
      <c r="R1364" s="1">
        <f t="shared" si="127"/>
        <v>0</v>
      </c>
      <c r="S1364" s="1">
        <f t="shared" si="128"/>
        <v>2070</v>
      </c>
      <c r="T1364" s="1">
        <v>0.62</v>
      </c>
      <c r="U1364" s="1">
        <f t="shared" si="129"/>
        <v>1283.4000000000001</v>
      </c>
      <c r="V1364" s="1">
        <f t="shared" si="130"/>
        <v>786.59999999999991</v>
      </c>
      <c r="W1364" s="4">
        <f t="shared" si="131"/>
        <v>0.37999999999999995</v>
      </c>
      <c r="X1364" s="1" t="s">
        <v>65</v>
      </c>
      <c r="Y1364" s="1" t="s">
        <v>81</v>
      </c>
      <c r="Z1364" s="1" t="s">
        <v>41</v>
      </c>
      <c r="AA1364" s="2">
        <v>46067</v>
      </c>
      <c r="AB1364" s="1">
        <v>3</v>
      </c>
      <c r="AC1364" s="9" t="s">
        <v>42</v>
      </c>
    </row>
    <row r="1365" spans="1:29">
      <c r="A1365" s="11" t="s">
        <v>2166</v>
      </c>
      <c r="B1365" s="2">
        <v>46062</v>
      </c>
      <c r="C1365" s="1">
        <v>2026</v>
      </c>
      <c r="D1365" s="1" t="s">
        <v>414</v>
      </c>
      <c r="E1365" s="1" t="s">
        <v>30</v>
      </c>
      <c r="F1365" s="1" t="s">
        <v>142</v>
      </c>
      <c r="G1365" s="1" t="s">
        <v>506</v>
      </c>
      <c r="H1365" s="1" t="s">
        <v>33</v>
      </c>
      <c r="I1365" s="1" t="s">
        <v>315</v>
      </c>
      <c r="J1365" s="1" t="s">
        <v>316</v>
      </c>
      <c r="K1365" s="1" t="s">
        <v>62</v>
      </c>
      <c r="L1365" s="1" t="s">
        <v>37</v>
      </c>
      <c r="M1365" s="1" t="s">
        <v>38</v>
      </c>
      <c r="N1365" s="1">
        <v>5</v>
      </c>
      <c r="O1365" s="1">
        <v>1890</v>
      </c>
      <c r="P1365" s="1">
        <f t="shared" si="126"/>
        <v>9450</v>
      </c>
      <c r="Q1365" s="1">
        <v>30</v>
      </c>
      <c r="R1365" s="1">
        <f t="shared" si="127"/>
        <v>2835</v>
      </c>
      <c r="S1365" s="1">
        <f t="shared" si="128"/>
        <v>6615</v>
      </c>
      <c r="T1365" s="1">
        <v>0.47</v>
      </c>
      <c r="U1365" s="1">
        <f t="shared" si="129"/>
        <v>3109.0499999999997</v>
      </c>
      <c r="V1365" s="1">
        <f t="shared" si="130"/>
        <v>3505.9500000000003</v>
      </c>
      <c r="W1365" s="4">
        <f t="shared" si="131"/>
        <v>0.53</v>
      </c>
      <c r="X1365" s="1" t="s">
        <v>56</v>
      </c>
      <c r="Y1365" s="1" t="s">
        <v>40</v>
      </c>
      <c r="Z1365" s="1" t="s">
        <v>41</v>
      </c>
      <c r="AA1365" s="2">
        <v>46065</v>
      </c>
      <c r="AB1365" s="1">
        <v>5</v>
      </c>
      <c r="AC1365" s="9" t="s">
        <v>42</v>
      </c>
    </row>
    <row r="1366" spans="1:29">
      <c r="A1366" s="11" t="s">
        <v>2167</v>
      </c>
      <c r="B1366" s="2">
        <v>46063</v>
      </c>
      <c r="C1366" s="1">
        <v>2026</v>
      </c>
      <c r="D1366" s="1" t="s">
        <v>414</v>
      </c>
      <c r="E1366" s="1" t="s">
        <v>30</v>
      </c>
      <c r="F1366" s="1" t="s">
        <v>167</v>
      </c>
      <c r="G1366" s="1" t="s">
        <v>2168</v>
      </c>
      <c r="H1366" s="1" t="s">
        <v>33</v>
      </c>
      <c r="I1366" s="1" t="s">
        <v>116</v>
      </c>
      <c r="J1366" s="1" t="s">
        <v>117</v>
      </c>
      <c r="K1366" s="1" t="s">
        <v>118</v>
      </c>
      <c r="L1366" s="1" t="s">
        <v>85</v>
      </c>
      <c r="M1366" s="1" t="s">
        <v>140</v>
      </c>
      <c r="N1366" s="1">
        <v>2</v>
      </c>
      <c r="O1366" s="1">
        <v>4900</v>
      </c>
      <c r="P1366" s="1">
        <f t="shared" si="126"/>
        <v>9800</v>
      </c>
      <c r="Q1366" s="1">
        <v>20</v>
      </c>
      <c r="R1366" s="1">
        <f t="shared" si="127"/>
        <v>1960</v>
      </c>
      <c r="S1366" s="1">
        <f t="shared" si="128"/>
        <v>7840</v>
      </c>
      <c r="T1366" s="1">
        <v>0.5</v>
      </c>
      <c r="U1366" s="1">
        <f t="shared" si="129"/>
        <v>3920</v>
      </c>
      <c r="V1366" s="1">
        <f t="shared" si="130"/>
        <v>3920</v>
      </c>
      <c r="W1366" s="4">
        <f t="shared" si="131"/>
        <v>0.5</v>
      </c>
      <c r="X1366" s="1" t="s">
        <v>92</v>
      </c>
      <c r="Y1366" s="1" t="s">
        <v>81</v>
      </c>
      <c r="Z1366" s="1" t="s">
        <v>51</v>
      </c>
      <c r="AA1366" s="2">
        <v>46066</v>
      </c>
      <c r="AB1366" s="1"/>
      <c r="AC1366" s="9" t="s">
        <v>42</v>
      </c>
    </row>
    <row r="1367" spans="1:29">
      <c r="A1367" s="11" t="s">
        <v>2169</v>
      </c>
      <c r="B1367" s="2">
        <v>46063</v>
      </c>
      <c r="C1367" s="1">
        <v>2026</v>
      </c>
      <c r="D1367" s="1" t="s">
        <v>414</v>
      </c>
      <c r="E1367" s="1" t="s">
        <v>30</v>
      </c>
      <c r="F1367" s="1" t="s">
        <v>167</v>
      </c>
      <c r="G1367" s="1" t="s">
        <v>662</v>
      </c>
      <c r="H1367" s="1" t="s">
        <v>33</v>
      </c>
      <c r="I1367" s="1" t="s">
        <v>101</v>
      </c>
      <c r="J1367" s="1" t="s">
        <v>102</v>
      </c>
      <c r="K1367" s="1" t="s">
        <v>36</v>
      </c>
      <c r="L1367" s="1" t="s">
        <v>85</v>
      </c>
      <c r="M1367" s="1" t="s">
        <v>306</v>
      </c>
      <c r="N1367" s="1">
        <v>4</v>
      </c>
      <c r="O1367" s="1">
        <v>4670</v>
      </c>
      <c r="P1367" s="1">
        <f t="shared" si="126"/>
        <v>18680</v>
      </c>
      <c r="Q1367" s="1">
        <v>0</v>
      </c>
      <c r="R1367" s="1">
        <f t="shared" si="127"/>
        <v>0</v>
      </c>
      <c r="S1367" s="1">
        <f t="shared" si="128"/>
        <v>18680</v>
      </c>
      <c r="T1367" s="1">
        <v>0.5</v>
      </c>
      <c r="U1367" s="1">
        <f t="shared" si="129"/>
        <v>9340</v>
      </c>
      <c r="V1367" s="1">
        <f t="shared" si="130"/>
        <v>9340</v>
      </c>
      <c r="W1367" s="4">
        <f t="shared" si="131"/>
        <v>0.5</v>
      </c>
      <c r="X1367" s="1" t="s">
        <v>104</v>
      </c>
      <c r="Y1367" s="1" t="s">
        <v>81</v>
      </c>
      <c r="Z1367" s="1" t="s">
        <v>41</v>
      </c>
      <c r="AA1367" s="2">
        <v>46066</v>
      </c>
      <c r="AB1367" s="1">
        <v>3</v>
      </c>
      <c r="AC1367" s="9" t="s">
        <v>42</v>
      </c>
    </row>
    <row r="1368" spans="1:29">
      <c r="A1368" s="11" t="s">
        <v>2170</v>
      </c>
      <c r="B1368" s="2">
        <v>46063</v>
      </c>
      <c r="C1368" s="1">
        <v>2026</v>
      </c>
      <c r="D1368" s="1" t="s">
        <v>414</v>
      </c>
      <c r="E1368" s="1" t="s">
        <v>30</v>
      </c>
      <c r="F1368" s="1" t="s">
        <v>167</v>
      </c>
      <c r="G1368" s="1" t="s">
        <v>283</v>
      </c>
      <c r="H1368" s="1" t="s">
        <v>33</v>
      </c>
      <c r="I1368" s="1" t="s">
        <v>219</v>
      </c>
      <c r="J1368" s="1" t="s">
        <v>220</v>
      </c>
      <c r="K1368" s="1" t="s">
        <v>118</v>
      </c>
      <c r="L1368" s="1" t="s">
        <v>96</v>
      </c>
      <c r="M1368" s="1" t="s">
        <v>259</v>
      </c>
      <c r="N1368" s="1">
        <v>4</v>
      </c>
      <c r="O1368" s="1">
        <v>400</v>
      </c>
      <c r="P1368" s="1">
        <f t="shared" si="126"/>
        <v>1600</v>
      </c>
      <c r="Q1368" s="1">
        <v>20</v>
      </c>
      <c r="R1368" s="1">
        <f t="shared" si="127"/>
        <v>320</v>
      </c>
      <c r="S1368" s="1">
        <f t="shared" si="128"/>
        <v>1280</v>
      </c>
      <c r="T1368" s="1">
        <v>0.62</v>
      </c>
      <c r="U1368" s="1">
        <f t="shared" si="129"/>
        <v>793.6</v>
      </c>
      <c r="V1368" s="1">
        <f t="shared" si="130"/>
        <v>486.4</v>
      </c>
      <c r="W1368" s="4">
        <f t="shared" si="131"/>
        <v>0.38</v>
      </c>
      <c r="X1368" s="1" t="s">
        <v>104</v>
      </c>
      <c r="Y1368" s="1" t="s">
        <v>40</v>
      </c>
      <c r="Z1368" s="1" t="s">
        <v>66</v>
      </c>
      <c r="AA1368" s="1"/>
      <c r="AB1368" s="1"/>
      <c r="AC1368" s="9" t="s">
        <v>42</v>
      </c>
    </row>
    <row r="1369" spans="1:29">
      <c r="A1369" s="11" t="s">
        <v>2171</v>
      </c>
      <c r="B1369" s="2">
        <v>46063</v>
      </c>
      <c r="C1369" s="1">
        <v>2026</v>
      </c>
      <c r="D1369" s="1" t="s">
        <v>414</v>
      </c>
      <c r="E1369" s="1" t="s">
        <v>30</v>
      </c>
      <c r="F1369" s="1" t="s">
        <v>167</v>
      </c>
      <c r="G1369" s="1" t="s">
        <v>1514</v>
      </c>
      <c r="H1369" s="1" t="s">
        <v>33</v>
      </c>
      <c r="I1369" s="1" t="s">
        <v>116</v>
      </c>
      <c r="J1369" s="1" t="s">
        <v>117</v>
      </c>
      <c r="K1369" s="1" t="s">
        <v>118</v>
      </c>
      <c r="L1369" s="1" t="s">
        <v>85</v>
      </c>
      <c r="M1369" s="1" t="s">
        <v>626</v>
      </c>
      <c r="N1369" s="1">
        <v>1</v>
      </c>
      <c r="O1369" s="1">
        <v>3280</v>
      </c>
      <c r="P1369" s="1">
        <f t="shared" si="126"/>
        <v>3280</v>
      </c>
      <c r="Q1369" s="1">
        <v>20</v>
      </c>
      <c r="R1369" s="1">
        <f t="shared" si="127"/>
        <v>656</v>
      </c>
      <c r="S1369" s="1">
        <f t="shared" si="128"/>
        <v>2624</v>
      </c>
      <c r="T1369" s="1">
        <v>0.5</v>
      </c>
      <c r="U1369" s="1">
        <f t="shared" si="129"/>
        <v>1312</v>
      </c>
      <c r="V1369" s="1">
        <f t="shared" si="130"/>
        <v>1312</v>
      </c>
      <c r="W1369" s="4">
        <f t="shared" si="131"/>
        <v>0.5</v>
      </c>
      <c r="X1369" s="1" t="s">
        <v>104</v>
      </c>
      <c r="Y1369" s="1" t="s">
        <v>40</v>
      </c>
      <c r="Z1369" s="1" t="s">
        <v>41</v>
      </c>
      <c r="AA1369" s="2">
        <v>46065</v>
      </c>
      <c r="AB1369" s="1">
        <v>3</v>
      </c>
      <c r="AC1369" s="9" t="s">
        <v>42</v>
      </c>
    </row>
    <row r="1370" spans="1:29">
      <c r="A1370" s="11" t="s">
        <v>2172</v>
      </c>
      <c r="B1370" s="2">
        <v>46063</v>
      </c>
      <c r="C1370" s="1">
        <v>2026</v>
      </c>
      <c r="D1370" s="1" t="s">
        <v>414</v>
      </c>
      <c r="E1370" s="1" t="s">
        <v>30</v>
      </c>
      <c r="F1370" s="1" t="s">
        <v>167</v>
      </c>
      <c r="G1370" s="1" t="s">
        <v>905</v>
      </c>
      <c r="H1370" s="1" t="s">
        <v>89</v>
      </c>
      <c r="I1370" s="1" t="s">
        <v>189</v>
      </c>
      <c r="J1370" s="1" t="s">
        <v>190</v>
      </c>
      <c r="K1370" s="1" t="s">
        <v>48</v>
      </c>
      <c r="L1370" s="1" t="s">
        <v>179</v>
      </c>
      <c r="M1370" s="1" t="s">
        <v>463</v>
      </c>
      <c r="N1370" s="1">
        <v>3</v>
      </c>
      <c r="O1370" s="1">
        <v>5290</v>
      </c>
      <c r="P1370" s="1">
        <f t="shared" si="126"/>
        <v>15870</v>
      </c>
      <c r="Q1370" s="1">
        <v>0</v>
      </c>
      <c r="R1370" s="1">
        <f t="shared" si="127"/>
        <v>0</v>
      </c>
      <c r="S1370" s="1">
        <f t="shared" si="128"/>
        <v>15870</v>
      </c>
      <c r="T1370" s="1">
        <v>0.48</v>
      </c>
      <c r="U1370" s="1">
        <f t="shared" si="129"/>
        <v>7617.5999999999995</v>
      </c>
      <c r="V1370" s="1">
        <f t="shared" si="130"/>
        <v>8252.4000000000015</v>
      </c>
      <c r="W1370" s="4">
        <f t="shared" si="131"/>
        <v>0.52000000000000013</v>
      </c>
      <c r="X1370" s="1" t="s">
        <v>92</v>
      </c>
      <c r="Y1370" s="1" t="s">
        <v>72</v>
      </c>
      <c r="Z1370" s="1" t="s">
        <v>51</v>
      </c>
      <c r="AA1370" s="2">
        <v>46067</v>
      </c>
      <c r="AB1370" s="1"/>
      <c r="AC1370" s="9" t="s">
        <v>42</v>
      </c>
    </row>
    <row r="1371" spans="1:29">
      <c r="A1371" s="11" t="s">
        <v>2173</v>
      </c>
      <c r="B1371" s="2">
        <v>46064</v>
      </c>
      <c r="C1371" s="1">
        <v>2026</v>
      </c>
      <c r="D1371" s="1" t="s">
        <v>414</v>
      </c>
      <c r="E1371" s="1" t="s">
        <v>30</v>
      </c>
      <c r="F1371" s="1" t="s">
        <v>31</v>
      </c>
      <c r="G1371" s="1" t="s">
        <v>2174</v>
      </c>
      <c r="H1371" s="1" t="s">
        <v>89</v>
      </c>
      <c r="I1371" s="1" t="s">
        <v>355</v>
      </c>
      <c r="J1371" s="1" t="s">
        <v>135</v>
      </c>
      <c r="K1371" s="1" t="s">
        <v>36</v>
      </c>
      <c r="L1371" s="1" t="s">
        <v>179</v>
      </c>
      <c r="M1371" s="1" t="s">
        <v>210</v>
      </c>
      <c r="N1371" s="1">
        <v>3</v>
      </c>
      <c r="O1371" s="1">
        <v>6800</v>
      </c>
      <c r="P1371" s="1">
        <f t="shared" si="126"/>
        <v>20400</v>
      </c>
      <c r="Q1371" s="1">
        <v>10</v>
      </c>
      <c r="R1371" s="1">
        <f t="shared" si="127"/>
        <v>2040</v>
      </c>
      <c r="S1371" s="1">
        <f t="shared" si="128"/>
        <v>18360</v>
      </c>
      <c r="T1371" s="1">
        <v>0.48</v>
      </c>
      <c r="U1371" s="1">
        <f t="shared" si="129"/>
        <v>8812.7999999999993</v>
      </c>
      <c r="V1371" s="1">
        <f t="shared" si="130"/>
        <v>9547.2000000000007</v>
      </c>
      <c r="W1371" s="4">
        <f t="shared" si="131"/>
        <v>0.52</v>
      </c>
      <c r="X1371" s="1" t="s">
        <v>50</v>
      </c>
      <c r="Y1371" s="1" t="s">
        <v>57</v>
      </c>
      <c r="Z1371" s="1" t="s">
        <v>120</v>
      </c>
      <c r="AA1371" s="1"/>
      <c r="AB1371" s="1"/>
      <c r="AC1371" s="9" t="s">
        <v>42</v>
      </c>
    </row>
    <row r="1372" spans="1:29">
      <c r="A1372" s="11" t="s">
        <v>2175</v>
      </c>
      <c r="B1372" s="2">
        <v>46064</v>
      </c>
      <c r="C1372" s="1">
        <v>2026</v>
      </c>
      <c r="D1372" s="1" t="s">
        <v>414</v>
      </c>
      <c r="E1372" s="1" t="s">
        <v>30</v>
      </c>
      <c r="F1372" s="1" t="s">
        <v>31</v>
      </c>
      <c r="G1372" s="1" t="s">
        <v>879</v>
      </c>
      <c r="H1372" s="1" t="s">
        <v>89</v>
      </c>
      <c r="I1372" s="1" t="s">
        <v>512</v>
      </c>
      <c r="J1372" s="1" t="s">
        <v>77</v>
      </c>
      <c r="K1372" s="1" t="s">
        <v>78</v>
      </c>
      <c r="L1372" s="1" t="s">
        <v>179</v>
      </c>
      <c r="M1372" s="1" t="s">
        <v>247</v>
      </c>
      <c r="N1372" s="1">
        <v>2</v>
      </c>
      <c r="O1372" s="1">
        <v>830</v>
      </c>
      <c r="P1372" s="1">
        <f t="shared" si="126"/>
        <v>1660</v>
      </c>
      <c r="Q1372" s="1">
        <v>0</v>
      </c>
      <c r="R1372" s="1">
        <f t="shared" si="127"/>
        <v>0</v>
      </c>
      <c r="S1372" s="1">
        <f t="shared" si="128"/>
        <v>1660</v>
      </c>
      <c r="T1372" s="1">
        <v>0.48</v>
      </c>
      <c r="U1372" s="1">
        <f t="shared" si="129"/>
        <v>796.8</v>
      </c>
      <c r="V1372" s="1">
        <f t="shared" si="130"/>
        <v>863.2</v>
      </c>
      <c r="W1372" s="4">
        <f t="shared" si="131"/>
        <v>0.52</v>
      </c>
      <c r="X1372" s="1" t="s">
        <v>104</v>
      </c>
      <c r="Y1372" s="1" t="s">
        <v>81</v>
      </c>
      <c r="Z1372" s="1" t="s">
        <v>41</v>
      </c>
      <c r="AA1372" s="2">
        <v>46066</v>
      </c>
      <c r="AB1372" s="1">
        <v>5</v>
      </c>
      <c r="AC1372" s="9" t="s">
        <v>42</v>
      </c>
    </row>
    <row r="1373" spans="1:29">
      <c r="A1373" s="11" t="s">
        <v>2176</v>
      </c>
      <c r="B1373" s="2">
        <v>46065</v>
      </c>
      <c r="C1373" s="1">
        <v>2026</v>
      </c>
      <c r="D1373" s="1" t="s">
        <v>414</v>
      </c>
      <c r="E1373" s="1" t="s">
        <v>30</v>
      </c>
      <c r="F1373" s="1" t="s">
        <v>44</v>
      </c>
      <c r="G1373" s="1" t="s">
        <v>1187</v>
      </c>
      <c r="H1373" s="1" t="s">
        <v>89</v>
      </c>
      <c r="I1373" s="1" t="s">
        <v>54</v>
      </c>
      <c r="J1373" s="1" t="s">
        <v>55</v>
      </c>
      <c r="K1373" s="1" t="s">
        <v>36</v>
      </c>
      <c r="L1373" s="1" t="s">
        <v>63</v>
      </c>
      <c r="M1373" s="1" t="s">
        <v>109</v>
      </c>
      <c r="N1373" s="1">
        <v>5</v>
      </c>
      <c r="O1373" s="1">
        <v>620</v>
      </c>
      <c r="P1373" s="1">
        <f t="shared" si="126"/>
        <v>3100</v>
      </c>
      <c r="Q1373" s="1">
        <v>15</v>
      </c>
      <c r="R1373" s="1">
        <f t="shared" si="127"/>
        <v>465</v>
      </c>
      <c r="S1373" s="1">
        <f t="shared" si="128"/>
        <v>2635</v>
      </c>
      <c r="T1373" s="1">
        <v>0.35</v>
      </c>
      <c r="U1373" s="1">
        <f t="shared" si="129"/>
        <v>922.24999999999989</v>
      </c>
      <c r="V1373" s="1">
        <f t="shared" si="130"/>
        <v>1712.75</v>
      </c>
      <c r="W1373" s="4">
        <f t="shared" si="131"/>
        <v>0.65</v>
      </c>
      <c r="X1373" s="1" t="s">
        <v>39</v>
      </c>
      <c r="Y1373" s="1" t="s">
        <v>40</v>
      </c>
      <c r="Z1373" s="1" t="s">
        <v>120</v>
      </c>
      <c r="AA1373" s="1"/>
      <c r="AB1373" s="1"/>
      <c r="AC1373" s="9" t="s">
        <v>42</v>
      </c>
    </row>
    <row r="1374" spans="1:29">
      <c r="A1374" s="11" t="s">
        <v>2177</v>
      </c>
      <c r="B1374" s="2">
        <v>46065</v>
      </c>
      <c r="C1374" s="1">
        <v>2026</v>
      </c>
      <c r="D1374" s="1" t="s">
        <v>414</v>
      </c>
      <c r="E1374" s="1" t="s">
        <v>30</v>
      </c>
      <c r="F1374" s="1" t="s">
        <v>44</v>
      </c>
      <c r="G1374" s="1" t="s">
        <v>912</v>
      </c>
      <c r="H1374" s="1" t="s">
        <v>89</v>
      </c>
      <c r="I1374" s="1" t="s">
        <v>34</v>
      </c>
      <c r="J1374" s="1" t="s">
        <v>35</v>
      </c>
      <c r="K1374" s="1" t="s">
        <v>36</v>
      </c>
      <c r="L1374" s="1" t="s">
        <v>150</v>
      </c>
      <c r="M1374" s="1" t="s">
        <v>234</v>
      </c>
      <c r="N1374" s="1">
        <v>4</v>
      </c>
      <c r="O1374" s="1">
        <v>8270</v>
      </c>
      <c r="P1374" s="1">
        <f t="shared" si="126"/>
        <v>33080</v>
      </c>
      <c r="Q1374" s="1">
        <v>0</v>
      </c>
      <c r="R1374" s="1">
        <f t="shared" si="127"/>
        <v>0</v>
      </c>
      <c r="S1374" s="1">
        <f t="shared" si="128"/>
        <v>33080</v>
      </c>
      <c r="T1374" s="1">
        <v>0.52</v>
      </c>
      <c r="U1374" s="1">
        <f t="shared" si="129"/>
        <v>17201.600000000002</v>
      </c>
      <c r="V1374" s="1">
        <f t="shared" si="130"/>
        <v>15878.399999999998</v>
      </c>
      <c r="W1374" s="4">
        <f t="shared" si="131"/>
        <v>0.47999999999999993</v>
      </c>
      <c r="X1374" s="1" t="s">
        <v>39</v>
      </c>
      <c r="Y1374" s="1" t="s">
        <v>40</v>
      </c>
      <c r="Z1374" s="1" t="s">
        <v>41</v>
      </c>
      <c r="AA1374" s="2">
        <v>46071</v>
      </c>
      <c r="AB1374" s="1">
        <v>3</v>
      </c>
      <c r="AC1374" s="9" t="s">
        <v>42</v>
      </c>
    </row>
    <row r="1375" spans="1:29">
      <c r="A1375" s="11" t="s">
        <v>2178</v>
      </c>
      <c r="B1375" s="2">
        <v>46065</v>
      </c>
      <c r="C1375" s="1">
        <v>2026</v>
      </c>
      <c r="D1375" s="1" t="s">
        <v>414</v>
      </c>
      <c r="E1375" s="1" t="s">
        <v>30</v>
      </c>
      <c r="F1375" s="1" t="s">
        <v>44</v>
      </c>
      <c r="G1375" s="1" t="s">
        <v>825</v>
      </c>
      <c r="H1375" s="1" t="s">
        <v>33</v>
      </c>
      <c r="I1375" s="1" t="s">
        <v>509</v>
      </c>
      <c r="J1375" s="1" t="s">
        <v>220</v>
      </c>
      <c r="K1375" s="1" t="s">
        <v>118</v>
      </c>
      <c r="L1375" s="1" t="s">
        <v>96</v>
      </c>
      <c r="M1375" s="1" t="s">
        <v>504</v>
      </c>
      <c r="N1375" s="1">
        <v>2</v>
      </c>
      <c r="O1375" s="1">
        <v>740</v>
      </c>
      <c r="P1375" s="1">
        <f t="shared" si="126"/>
        <v>1480</v>
      </c>
      <c r="Q1375" s="1">
        <v>10</v>
      </c>
      <c r="R1375" s="1">
        <f t="shared" si="127"/>
        <v>148</v>
      </c>
      <c r="S1375" s="1">
        <f t="shared" si="128"/>
        <v>1332</v>
      </c>
      <c r="T1375" s="1">
        <v>0.62</v>
      </c>
      <c r="U1375" s="1">
        <f t="shared" si="129"/>
        <v>825.84</v>
      </c>
      <c r="V1375" s="1">
        <f t="shared" si="130"/>
        <v>506.15999999999997</v>
      </c>
      <c r="W1375" s="4">
        <f t="shared" si="131"/>
        <v>0.37999999999999995</v>
      </c>
      <c r="X1375" s="1" t="s">
        <v>56</v>
      </c>
      <c r="Y1375" s="1" t="s">
        <v>57</v>
      </c>
      <c r="Z1375" s="1" t="s">
        <v>41</v>
      </c>
      <c r="AA1375" s="2">
        <v>46071</v>
      </c>
      <c r="AB1375" s="1">
        <v>5</v>
      </c>
      <c r="AC1375" s="9" t="s">
        <v>42</v>
      </c>
    </row>
    <row r="1376" spans="1:29">
      <c r="A1376" s="11" t="s">
        <v>2179</v>
      </c>
      <c r="B1376" s="2">
        <v>46065</v>
      </c>
      <c r="C1376" s="1">
        <v>2026</v>
      </c>
      <c r="D1376" s="1" t="s">
        <v>414</v>
      </c>
      <c r="E1376" s="1" t="s">
        <v>30</v>
      </c>
      <c r="F1376" s="1" t="s">
        <v>44</v>
      </c>
      <c r="G1376" s="1" t="s">
        <v>1088</v>
      </c>
      <c r="H1376" s="1" t="s">
        <v>89</v>
      </c>
      <c r="I1376" s="1" t="s">
        <v>163</v>
      </c>
      <c r="J1376" s="1" t="s">
        <v>164</v>
      </c>
      <c r="K1376" s="1" t="s">
        <v>130</v>
      </c>
      <c r="L1376" s="1" t="s">
        <v>179</v>
      </c>
      <c r="M1376" s="1" t="s">
        <v>208</v>
      </c>
      <c r="N1376" s="1">
        <v>1</v>
      </c>
      <c r="O1376" s="1">
        <v>2360</v>
      </c>
      <c r="P1376" s="1">
        <f t="shared" si="126"/>
        <v>2360</v>
      </c>
      <c r="Q1376" s="1">
        <v>0</v>
      </c>
      <c r="R1376" s="1">
        <f t="shared" si="127"/>
        <v>0</v>
      </c>
      <c r="S1376" s="1">
        <f t="shared" si="128"/>
        <v>2360</v>
      </c>
      <c r="T1376" s="1">
        <v>0.48</v>
      </c>
      <c r="U1376" s="1">
        <f t="shared" si="129"/>
        <v>1132.8</v>
      </c>
      <c r="V1376" s="1">
        <f t="shared" si="130"/>
        <v>1227.2</v>
      </c>
      <c r="W1376" s="4">
        <f t="shared" si="131"/>
        <v>0.52</v>
      </c>
      <c r="X1376" s="1" t="s">
        <v>104</v>
      </c>
      <c r="Y1376" s="1" t="s">
        <v>81</v>
      </c>
      <c r="Z1376" s="1" t="s">
        <v>41</v>
      </c>
      <c r="AA1376" s="2">
        <v>46072</v>
      </c>
      <c r="AB1376" s="1">
        <v>3</v>
      </c>
      <c r="AC1376" s="9" t="s">
        <v>42</v>
      </c>
    </row>
    <row r="1377" spans="1:29">
      <c r="A1377" s="11" t="s">
        <v>2180</v>
      </c>
      <c r="B1377" s="2">
        <v>46065</v>
      </c>
      <c r="C1377" s="1">
        <v>2026</v>
      </c>
      <c r="D1377" s="1" t="s">
        <v>414</v>
      </c>
      <c r="E1377" s="1" t="s">
        <v>30</v>
      </c>
      <c r="F1377" s="1" t="s">
        <v>44</v>
      </c>
      <c r="G1377" s="1" t="s">
        <v>350</v>
      </c>
      <c r="H1377" s="1" t="s">
        <v>33</v>
      </c>
      <c r="I1377" s="1" t="s">
        <v>315</v>
      </c>
      <c r="J1377" s="1" t="s">
        <v>316</v>
      </c>
      <c r="K1377" s="1" t="s">
        <v>62</v>
      </c>
      <c r="L1377" s="1" t="s">
        <v>37</v>
      </c>
      <c r="M1377" s="1" t="s">
        <v>103</v>
      </c>
      <c r="N1377" s="1">
        <v>1</v>
      </c>
      <c r="O1377" s="1">
        <v>1120</v>
      </c>
      <c r="P1377" s="1">
        <f t="shared" si="126"/>
        <v>1120</v>
      </c>
      <c r="Q1377" s="1">
        <v>25</v>
      </c>
      <c r="R1377" s="1">
        <f t="shared" si="127"/>
        <v>280</v>
      </c>
      <c r="S1377" s="1">
        <f t="shared" si="128"/>
        <v>840</v>
      </c>
      <c r="T1377" s="1">
        <v>0.47</v>
      </c>
      <c r="U1377" s="1">
        <f t="shared" si="129"/>
        <v>394.79999999999995</v>
      </c>
      <c r="V1377" s="1">
        <f t="shared" si="130"/>
        <v>445.20000000000005</v>
      </c>
      <c r="W1377" s="4">
        <f t="shared" si="131"/>
        <v>0.53</v>
      </c>
      <c r="X1377" s="1" t="s">
        <v>39</v>
      </c>
      <c r="Y1377" s="1" t="s">
        <v>72</v>
      </c>
      <c r="Z1377" s="1" t="s">
        <v>41</v>
      </c>
      <c r="AA1377" s="2">
        <v>46070</v>
      </c>
      <c r="AB1377" s="1">
        <v>4</v>
      </c>
      <c r="AC1377" s="9" t="s">
        <v>42</v>
      </c>
    </row>
    <row r="1378" spans="1:29">
      <c r="A1378" s="11" t="s">
        <v>2181</v>
      </c>
      <c r="B1378" s="2">
        <v>46066</v>
      </c>
      <c r="C1378" s="1">
        <v>2026</v>
      </c>
      <c r="D1378" s="1" t="s">
        <v>414</v>
      </c>
      <c r="E1378" s="1" t="s">
        <v>30</v>
      </c>
      <c r="F1378" s="1" t="s">
        <v>74</v>
      </c>
      <c r="G1378" s="1" t="s">
        <v>787</v>
      </c>
      <c r="H1378" s="1" t="s">
        <v>89</v>
      </c>
      <c r="I1378" s="1" t="s">
        <v>301</v>
      </c>
      <c r="J1378" s="1" t="s">
        <v>129</v>
      </c>
      <c r="K1378" s="1" t="s">
        <v>130</v>
      </c>
      <c r="L1378" s="1" t="s">
        <v>112</v>
      </c>
      <c r="M1378" s="1" t="s">
        <v>198</v>
      </c>
      <c r="N1378" s="1">
        <v>5</v>
      </c>
      <c r="O1378" s="1">
        <v>8900</v>
      </c>
      <c r="P1378" s="1">
        <f t="shared" si="126"/>
        <v>44500</v>
      </c>
      <c r="Q1378" s="1">
        <v>10</v>
      </c>
      <c r="R1378" s="1">
        <f t="shared" si="127"/>
        <v>4450</v>
      </c>
      <c r="S1378" s="1">
        <f t="shared" si="128"/>
        <v>40050</v>
      </c>
      <c r="T1378" s="1">
        <v>0.57999999999999996</v>
      </c>
      <c r="U1378" s="1">
        <f t="shared" si="129"/>
        <v>23229</v>
      </c>
      <c r="V1378" s="1">
        <f t="shared" si="130"/>
        <v>16821</v>
      </c>
      <c r="W1378" s="4">
        <f t="shared" si="131"/>
        <v>0.42</v>
      </c>
      <c r="X1378" s="1" t="s">
        <v>39</v>
      </c>
      <c r="Y1378" s="1" t="s">
        <v>40</v>
      </c>
      <c r="Z1378" s="1" t="s">
        <v>41</v>
      </c>
      <c r="AA1378" s="2">
        <v>46071</v>
      </c>
      <c r="AB1378" s="1">
        <v>5</v>
      </c>
      <c r="AC1378" s="9" t="s">
        <v>42</v>
      </c>
    </row>
    <row r="1379" spans="1:29">
      <c r="A1379" s="11" t="s">
        <v>2182</v>
      </c>
      <c r="B1379" s="2">
        <v>46067</v>
      </c>
      <c r="C1379" s="1">
        <v>2026</v>
      </c>
      <c r="D1379" s="1" t="s">
        <v>414</v>
      </c>
      <c r="E1379" s="1" t="s">
        <v>30</v>
      </c>
      <c r="F1379" s="1" t="s">
        <v>99</v>
      </c>
      <c r="G1379" s="1" t="s">
        <v>676</v>
      </c>
      <c r="H1379" s="1" t="s">
        <v>89</v>
      </c>
      <c r="I1379" s="1" t="s">
        <v>54</v>
      </c>
      <c r="J1379" s="1" t="s">
        <v>55</v>
      </c>
      <c r="K1379" s="1" t="s">
        <v>36</v>
      </c>
      <c r="L1379" s="1" t="s">
        <v>179</v>
      </c>
      <c r="M1379" s="1" t="s">
        <v>208</v>
      </c>
      <c r="N1379" s="1">
        <v>4</v>
      </c>
      <c r="O1379" s="1">
        <v>3920</v>
      </c>
      <c r="P1379" s="1">
        <f t="shared" si="126"/>
        <v>15680</v>
      </c>
      <c r="Q1379" s="1">
        <v>10</v>
      </c>
      <c r="R1379" s="1">
        <f t="shared" si="127"/>
        <v>1568</v>
      </c>
      <c r="S1379" s="1">
        <f t="shared" si="128"/>
        <v>14112</v>
      </c>
      <c r="T1379" s="1">
        <v>0.48</v>
      </c>
      <c r="U1379" s="1">
        <f t="shared" si="129"/>
        <v>6773.7599999999993</v>
      </c>
      <c r="V1379" s="1">
        <f t="shared" si="130"/>
        <v>7338.2400000000007</v>
      </c>
      <c r="W1379" s="4">
        <f t="shared" si="131"/>
        <v>0.52</v>
      </c>
      <c r="X1379" s="1" t="s">
        <v>104</v>
      </c>
      <c r="Y1379" s="1" t="s">
        <v>81</v>
      </c>
      <c r="Z1379" s="1" t="s">
        <v>120</v>
      </c>
      <c r="AA1379" s="1"/>
      <c r="AB1379" s="1"/>
      <c r="AC1379" s="9" t="s">
        <v>42</v>
      </c>
    </row>
    <row r="1380" spans="1:29">
      <c r="A1380" s="11" t="s">
        <v>2183</v>
      </c>
      <c r="B1380" s="2">
        <v>46067</v>
      </c>
      <c r="C1380" s="1">
        <v>2026</v>
      </c>
      <c r="D1380" s="1" t="s">
        <v>414</v>
      </c>
      <c r="E1380" s="1" t="s">
        <v>30</v>
      </c>
      <c r="F1380" s="1" t="s">
        <v>99</v>
      </c>
      <c r="G1380" s="1" t="s">
        <v>390</v>
      </c>
      <c r="H1380" s="1" t="s">
        <v>33</v>
      </c>
      <c r="I1380" s="1" t="s">
        <v>258</v>
      </c>
      <c r="J1380" s="1" t="s">
        <v>117</v>
      </c>
      <c r="K1380" s="1" t="s">
        <v>118</v>
      </c>
      <c r="L1380" s="1" t="s">
        <v>150</v>
      </c>
      <c r="M1380" s="1" t="s">
        <v>255</v>
      </c>
      <c r="N1380" s="1">
        <v>4</v>
      </c>
      <c r="O1380" s="1">
        <v>12800</v>
      </c>
      <c r="P1380" s="1">
        <f t="shared" si="126"/>
        <v>51200</v>
      </c>
      <c r="Q1380" s="1">
        <v>25</v>
      </c>
      <c r="R1380" s="1">
        <f t="shared" si="127"/>
        <v>12800</v>
      </c>
      <c r="S1380" s="1">
        <f t="shared" si="128"/>
        <v>38400</v>
      </c>
      <c r="T1380" s="1">
        <v>0.52</v>
      </c>
      <c r="U1380" s="1">
        <f t="shared" si="129"/>
        <v>19968</v>
      </c>
      <c r="V1380" s="1">
        <f t="shared" si="130"/>
        <v>18432</v>
      </c>
      <c r="W1380" s="4">
        <f t="shared" si="131"/>
        <v>0.48</v>
      </c>
      <c r="X1380" s="1" t="s">
        <v>56</v>
      </c>
      <c r="Y1380" s="1" t="s">
        <v>81</v>
      </c>
      <c r="Z1380" s="1" t="s">
        <v>120</v>
      </c>
      <c r="AA1380" s="1"/>
      <c r="AB1380" s="1"/>
      <c r="AC1380" s="9" t="s">
        <v>42</v>
      </c>
    </row>
    <row r="1381" spans="1:29">
      <c r="A1381" s="11" t="s">
        <v>2184</v>
      </c>
      <c r="B1381" s="2">
        <v>46067</v>
      </c>
      <c r="C1381" s="1">
        <v>2026</v>
      </c>
      <c r="D1381" s="1" t="s">
        <v>414</v>
      </c>
      <c r="E1381" s="1" t="s">
        <v>30</v>
      </c>
      <c r="F1381" s="1" t="s">
        <v>99</v>
      </c>
      <c r="G1381" s="1" t="s">
        <v>1466</v>
      </c>
      <c r="H1381" s="1" t="s">
        <v>89</v>
      </c>
      <c r="I1381" s="1" t="s">
        <v>174</v>
      </c>
      <c r="J1381" s="1" t="s">
        <v>108</v>
      </c>
      <c r="K1381" s="1" t="s">
        <v>62</v>
      </c>
      <c r="L1381" s="1" t="s">
        <v>85</v>
      </c>
      <c r="M1381" s="1" t="s">
        <v>156</v>
      </c>
      <c r="N1381" s="1">
        <v>1</v>
      </c>
      <c r="O1381" s="1">
        <v>4020</v>
      </c>
      <c r="P1381" s="1">
        <f t="shared" si="126"/>
        <v>4020</v>
      </c>
      <c r="Q1381" s="1">
        <v>5</v>
      </c>
      <c r="R1381" s="1">
        <f t="shared" si="127"/>
        <v>201</v>
      </c>
      <c r="S1381" s="1">
        <f t="shared" si="128"/>
        <v>3819</v>
      </c>
      <c r="T1381" s="1">
        <v>0.5</v>
      </c>
      <c r="U1381" s="1">
        <f t="shared" si="129"/>
        <v>1909.5</v>
      </c>
      <c r="V1381" s="1">
        <f t="shared" si="130"/>
        <v>1909.5</v>
      </c>
      <c r="W1381" s="4">
        <f t="shared" si="131"/>
        <v>0.5</v>
      </c>
      <c r="X1381" s="1" t="s">
        <v>39</v>
      </c>
      <c r="Y1381" s="1" t="s">
        <v>72</v>
      </c>
      <c r="Z1381" s="1" t="s">
        <v>41</v>
      </c>
      <c r="AA1381" s="2">
        <v>46074</v>
      </c>
      <c r="AB1381" s="1">
        <v>3</v>
      </c>
      <c r="AC1381" s="9" t="s">
        <v>42</v>
      </c>
    </row>
    <row r="1382" spans="1:29">
      <c r="A1382" s="11" t="s">
        <v>2185</v>
      </c>
      <c r="B1382" s="2">
        <v>46067</v>
      </c>
      <c r="C1382" s="1">
        <v>2026</v>
      </c>
      <c r="D1382" s="1" t="s">
        <v>414</v>
      </c>
      <c r="E1382" s="1" t="s">
        <v>30</v>
      </c>
      <c r="F1382" s="1" t="s">
        <v>99</v>
      </c>
      <c r="G1382" s="1" t="s">
        <v>854</v>
      </c>
      <c r="H1382" s="1" t="s">
        <v>33</v>
      </c>
      <c r="I1382" s="1" t="s">
        <v>116</v>
      </c>
      <c r="J1382" s="1" t="s">
        <v>117</v>
      </c>
      <c r="K1382" s="1" t="s">
        <v>118</v>
      </c>
      <c r="L1382" s="1" t="s">
        <v>79</v>
      </c>
      <c r="M1382" s="1" t="s">
        <v>216</v>
      </c>
      <c r="N1382" s="1">
        <v>5</v>
      </c>
      <c r="O1382" s="1">
        <v>2090</v>
      </c>
      <c r="P1382" s="1">
        <f t="shared" si="126"/>
        <v>10450</v>
      </c>
      <c r="Q1382" s="1">
        <v>0</v>
      </c>
      <c r="R1382" s="1">
        <f t="shared" si="127"/>
        <v>0</v>
      </c>
      <c r="S1382" s="1">
        <f t="shared" si="128"/>
        <v>10450</v>
      </c>
      <c r="T1382" s="1">
        <v>0.45</v>
      </c>
      <c r="U1382" s="1">
        <f t="shared" si="129"/>
        <v>4702.5</v>
      </c>
      <c r="V1382" s="1">
        <f t="shared" si="130"/>
        <v>5747.5</v>
      </c>
      <c r="W1382" s="4">
        <f t="shared" si="131"/>
        <v>0.55000000000000004</v>
      </c>
      <c r="X1382" s="1" t="s">
        <v>39</v>
      </c>
      <c r="Y1382" s="1" t="s">
        <v>57</v>
      </c>
      <c r="Z1382" s="1" t="s">
        <v>51</v>
      </c>
      <c r="AA1382" s="2">
        <v>46069</v>
      </c>
      <c r="AB1382" s="1"/>
      <c r="AC1382" s="9" t="s">
        <v>42</v>
      </c>
    </row>
    <row r="1383" spans="1:29">
      <c r="A1383" s="11" t="s">
        <v>2186</v>
      </c>
      <c r="B1383" s="2">
        <v>46067</v>
      </c>
      <c r="C1383" s="1">
        <v>2026</v>
      </c>
      <c r="D1383" s="1" t="s">
        <v>414</v>
      </c>
      <c r="E1383" s="1" t="s">
        <v>30</v>
      </c>
      <c r="F1383" s="1" t="s">
        <v>99</v>
      </c>
      <c r="G1383" s="1" t="s">
        <v>1619</v>
      </c>
      <c r="H1383" s="1" t="s">
        <v>89</v>
      </c>
      <c r="I1383" s="1" t="s">
        <v>116</v>
      </c>
      <c r="J1383" s="1" t="s">
        <v>117</v>
      </c>
      <c r="K1383" s="1" t="s">
        <v>118</v>
      </c>
      <c r="L1383" s="1" t="s">
        <v>150</v>
      </c>
      <c r="M1383" s="1" t="s">
        <v>294</v>
      </c>
      <c r="N1383" s="1">
        <v>5</v>
      </c>
      <c r="O1383" s="1">
        <v>1330</v>
      </c>
      <c r="P1383" s="1">
        <f t="shared" si="126"/>
        <v>6650</v>
      </c>
      <c r="Q1383" s="1">
        <v>30</v>
      </c>
      <c r="R1383" s="1">
        <f t="shared" si="127"/>
        <v>1995</v>
      </c>
      <c r="S1383" s="1">
        <f t="shared" si="128"/>
        <v>4655</v>
      </c>
      <c r="T1383" s="1">
        <v>0.52</v>
      </c>
      <c r="U1383" s="1">
        <f t="shared" si="129"/>
        <v>2420.6</v>
      </c>
      <c r="V1383" s="1">
        <f t="shared" si="130"/>
        <v>2234.4</v>
      </c>
      <c r="W1383" s="4">
        <f t="shared" si="131"/>
        <v>0.48000000000000004</v>
      </c>
      <c r="X1383" s="1" t="s">
        <v>39</v>
      </c>
      <c r="Y1383" s="1" t="s">
        <v>57</v>
      </c>
      <c r="Z1383" s="1" t="s">
        <v>66</v>
      </c>
      <c r="AA1383" s="1"/>
      <c r="AB1383" s="1"/>
      <c r="AC1383" s="9" t="s">
        <v>42</v>
      </c>
    </row>
    <row r="1384" spans="1:29">
      <c r="A1384" s="11" t="s">
        <v>2187</v>
      </c>
      <c r="B1384" s="2">
        <v>46068</v>
      </c>
      <c r="C1384" s="1">
        <v>2026</v>
      </c>
      <c r="D1384" s="1" t="s">
        <v>414</v>
      </c>
      <c r="E1384" s="1" t="s">
        <v>30</v>
      </c>
      <c r="F1384" s="1" t="s">
        <v>126</v>
      </c>
      <c r="G1384" s="1" t="s">
        <v>462</v>
      </c>
      <c r="H1384" s="1" t="s">
        <v>89</v>
      </c>
      <c r="I1384" s="1" t="s">
        <v>116</v>
      </c>
      <c r="J1384" s="1" t="s">
        <v>117</v>
      </c>
      <c r="K1384" s="1" t="s">
        <v>118</v>
      </c>
      <c r="L1384" s="1" t="s">
        <v>179</v>
      </c>
      <c r="M1384" s="1" t="s">
        <v>406</v>
      </c>
      <c r="N1384" s="1">
        <v>5</v>
      </c>
      <c r="O1384" s="1">
        <v>6850</v>
      </c>
      <c r="P1384" s="1">
        <f t="shared" si="126"/>
        <v>34250</v>
      </c>
      <c r="Q1384" s="1">
        <v>10</v>
      </c>
      <c r="R1384" s="1">
        <f t="shared" si="127"/>
        <v>3425</v>
      </c>
      <c r="S1384" s="1">
        <f t="shared" si="128"/>
        <v>30825</v>
      </c>
      <c r="T1384" s="1">
        <v>0.48</v>
      </c>
      <c r="U1384" s="1">
        <f t="shared" si="129"/>
        <v>14796</v>
      </c>
      <c r="V1384" s="1">
        <f t="shared" si="130"/>
        <v>16029</v>
      </c>
      <c r="W1384" s="4">
        <f t="shared" si="131"/>
        <v>0.52</v>
      </c>
      <c r="X1384" s="1" t="s">
        <v>39</v>
      </c>
      <c r="Y1384" s="1" t="s">
        <v>72</v>
      </c>
      <c r="Z1384" s="1" t="s">
        <v>41</v>
      </c>
      <c r="AA1384" s="2">
        <v>46072</v>
      </c>
      <c r="AB1384" s="1">
        <v>3</v>
      </c>
      <c r="AC1384" s="9" t="s">
        <v>42</v>
      </c>
    </row>
    <row r="1385" spans="1:29">
      <c r="A1385" s="11" t="s">
        <v>2188</v>
      </c>
      <c r="B1385" s="2">
        <v>46068</v>
      </c>
      <c r="C1385" s="1">
        <v>2026</v>
      </c>
      <c r="D1385" s="1" t="s">
        <v>414</v>
      </c>
      <c r="E1385" s="1" t="s">
        <v>30</v>
      </c>
      <c r="F1385" s="1" t="s">
        <v>126</v>
      </c>
      <c r="G1385" s="1" t="s">
        <v>702</v>
      </c>
      <c r="H1385" s="1" t="s">
        <v>89</v>
      </c>
      <c r="I1385" s="1" t="s">
        <v>258</v>
      </c>
      <c r="J1385" s="1" t="s">
        <v>117</v>
      </c>
      <c r="K1385" s="1" t="s">
        <v>118</v>
      </c>
      <c r="L1385" s="1" t="s">
        <v>79</v>
      </c>
      <c r="M1385" s="1" t="s">
        <v>545</v>
      </c>
      <c r="N1385" s="1">
        <v>2</v>
      </c>
      <c r="O1385" s="1">
        <v>3440</v>
      </c>
      <c r="P1385" s="1">
        <f t="shared" si="126"/>
        <v>6880</v>
      </c>
      <c r="Q1385" s="1">
        <v>20</v>
      </c>
      <c r="R1385" s="1">
        <f t="shared" si="127"/>
        <v>1376</v>
      </c>
      <c r="S1385" s="1">
        <f t="shared" si="128"/>
        <v>5504</v>
      </c>
      <c r="T1385" s="1">
        <v>0.45</v>
      </c>
      <c r="U1385" s="1">
        <f t="shared" si="129"/>
        <v>2476.8000000000002</v>
      </c>
      <c r="V1385" s="1">
        <f t="shared" si="130"/>
        <v>3027.2</v>
      </c>
      <c r="W1385" s="4">
        <f t="shared" si="131"/>
        <v>0.54999999999999993</v>
      </c>
      <c r="X1385" s="1" t="s">
        <v>56</v>
      </c>
      <c r="Y1385" s="1" t="s">
        <v>57</v>
      </c>
      <c r="Z1385" s="1" t="s">
        <v>41</v>
      </c>
      <c r="AA1385" s="2">
        <v>46074</v>
      </c>
      <c r="AB1385" s="1">
        <v>4</v>
      </c>
      <c r="AC1385" s="9" t="s">
        <v>42</v>
      </c>
    </row>
    <row r="1386" spans="1:29">
      <c r="A1386" s="11" t="s">
        <v>2189</v>
      </c>
      <c r="B1386" s="2">
        <v>46068</v>
      </c>
      <c r="C1386" s="1">
        <v>2026</v>
      </c>
      <c r="D1386" s="1" t="s">
        <v>414</v>
      </c>
      <c r="E1386" s="1" t="s">
        <v>30</v>
      </c>
      <c r="F1386" s="1" t="s">
        <v>126</v>
      </c>
      <c r="G1386" s="1" t="s">
        <v>567</v>
      </c>
      <c r="H1386" s="1" t="s">
        <v>89</v>
      </c>
      <c r="I1386" s="1" t="s">
        <v>371</v>
      </c>
      <c r="J1386" s="1" t="s">
        <v>265</v>
      </c>
      <c r="K1386" s="1" t="s">
        <v>78</v>
      </c>
      <c r="L1386" s="1" t="s">
        <v>79</v>
      </c>
      <c r="M1386" s="1" t="s">
        <v>80</v>
      </c>
      <c r="N1386" s="1">
        <v>5</v>
      </c>
      <c r="O1386" s="1">
        <v>2050</v>
      </c>
      <c r="P1386" s="1">
        <f t="shared" si="126"/>
        <v>10250</v>
      </c>
      <c r="Q1386" s="1">
        <v>0</v>
      </c>
      <c r="R1386" s="1">
        <f t="shared" si="127"/>
        <v>0</v>
      </c>
      <c r="S1386" s="1">
        <f t="shared" si="128"/>
        <v>10250</v>
      </c>
      <c r="T1386" s="1">
        <v>0.45</v>
      </c>
      <c r="U1386" s="1">
        <f t="shared" si="129"/>
        <v>4612.5</v>
      </c>
      <c r="V1386" s="1">
        <f t="shared" si="130"/>
        <v>5637.5</v>
      </c>
      <c r="W1386" s="4">
        <f t="shared" si="131"/>
        <v>0.55000000000000004</v>
      </c>
      <c r="X1386" s="1" t="s">
        <v>50</v>
      </c>
      <c r="Y1386" s="1" t="s">
        <v>57</v>
      </c>
      <c r="Z1386" s="1" t="s">
        <v>41</v>
      </c>
      <c r="AA1386" s="2">
        <v>46070</v>
      </c>
      <c r="AB1386" s="1">
        <v>5</v>
      </c>
      <c r="AC1386" s="9" t="s">
        <v>42</v>
      </c>
    </row>
    <row r="1387" spans="1:29">
      <c r="A1387" s="11" t="s">
        <v>2190</v>
      </c>
      <c r="B1387" s="2">
        <v>46069</v>
      </c>
      <c r="C1387" s="1">
        <v>2026</v>
      </c>
      <c r="D1387" s="1" t="s">
        <v>414</v>
      </c>
      <c r="E1387" s="1" t="s">
        <v>30</v>
      </c>
      <c r="F1387" s="1" t="s">
        <v>142</v>
      </c>
      <c r="G1387" s="1" t="s">
        <v>809</v>
      </c>
      <c r="H1387" s="1" t="s">
        <v>33</v>
      </c>
      <c r="I1387" s="1" t="s">
        <v>139</v>
      </c>
      <c r="J1387" s="1" t="s">
        <v>77</v>
      </c>
      <c r="K1387" s="1" t="s">
        <v>78</v>
      </c>
      <c r="L1387" s="1" t="s">
        <v>96</v>
      </c>
      <c r="M1387" s="1" t="s">
        <v>552</v>
      </c>
      <c r="N1387" s="1">
        <v>3</v>
      </c>
      <c r="O1387" s="1">
        <v>310</v>
      </c>
      <c r="P1387" s="1">
        <f t="shared" si="126"/>
        <v>930</v>
      </c>
      <c r="Q1387" s="1">
        <v>10</v>
      </c>
      <c r="R1387" s="1">
        <f t="shared" si="127"/>
        <v>93</v>
      </c>
      <c r="S1387" s="1">
        <f t="shared" si="128"/>
        <v>837</v>
      </c>
      <c r="T1387" s="1">
        <v>0.62</v>
      </c>
      <c r="U1387" s="1">
        <f t="shared" si="129"/>
        <v>518.93999999999994</v>
      </c>
      <c r="V1387" s="1">
        <f t="shared" si="130"/>
        <v>318.06000000000006</v>
      </c>
      <c r="W1387" s="4">
        <f t="shared" si="131"/>
        <v>0.38000000000000006</v>
      </c>
      <c r="X1387" s="1" t="s">
        <v>39</v>
      </c>
      <c r="Y1387" s="1" t="s">
        <v>57</v>
      </c>
      <c r="Z1387" s="1" t="s">
        <v>120</v>
      </c>
      <c r="AA1387" s="1"/>
      <c r="AB1387" s="1"/>
      <c r="AC1387" s="9" t="s">
        <v>42</v>
      </c>
    </row>
    <row r="1388" spans="1:29">
      <c r="A1388" s="11" t="s">
        <v>2191</v>
      </c>
      <c r="B1388" s="2">
        <v>46069</v>
      </c>
      <c r="C1388" s="1">
        <v>2026</v>
      </c>
      <c r="D1388" s="1" t="s">
        <v>414</v>
      </c>
      <c r="E1388" s="1" t="s">
        <v>30</v>
      </c>
      <c r="F1388" s="1" t="s">
        <v>142</v>
      </c>
      <c r="G1388" s="1" t="s">
        <v>1189</v>
      </c>
      <c r="H1388" s="1" t="s">
        <v>33</v>
      </c>
      <c r="I1388" s="1" t="s">
        <v>250</v>
      </c>
      <c r="J1388" s="1" t="s">
        <v>251</v>
      </c>
      <c r="K1388" s="1" t="s">
        <v>36</v>
      </c>
      <c r="L1388" s="1" t="s">
        <v>96</v>
      </c>
      <c r="M1388" s="1" t="s">
        <v>97</v>
      </c>
      <c r="N1388" s="1">
        <v>4</v>
      </c>
      <c r="O1388" s="1">
        <v>270</v>
      </c>
      <c r="P1388" s="1">
        <f t="shared" si="126"/>
        <v>1080</v>
      </c>
      <c r="Q1388" s="1">
        <v>15</v>
      </c>
      <c r="R1388" s="1">
        <f t="shared" si="127"/>
        <v>162</v>
      </c>
      <c r="S1388" s="1">
        <f t="shared" si="128"/>
        <v>918</v>
      </c>
      <c r="T1388" s="1">
        <v>0.62</v>
      </c>
      <c r="U1388" s="1">
        <f t="shared" si="129"/>
        <v>569.16</v>
      </c>
      <c r="V1388" s="1">
        <f t="shared" si="130"/>
        <v>348.84000000000003</v>
      </c>
      <c r="W1388" s="4">
        <f t="shared" si="131"/>
        <v>0.38000000000000006</v>
      </c>
      <c r="X1388" s="1" t="s">
        <v>56</v>
      </c>
      <c r="Y1388" s="1" t="s">
        <v>57</v>
      </c>
      <c r="Z1388" s="1" t="s">
        <v>41</v>
      </c>
      <c r="AA1388" s="2">
        <v>46076</v>
      </c>
      <c r="AB1388" s="1">
        <v>3</v>
      </c>
      <c r="AC1388" s="9" t="s">
        <v>42</v>
      </c>
    </row>
    <row r="1389" spans="1:29">
      <c r="A1389" s="11" t="s">
        <v>2192</v>
      </c>
      <c r="B1389" s="2">
        <v>46069</v>
      </c>
      <c r="C1389" s="1">
        <v>2026</v>
      </c>
      <c r="D1389" s="1" t="s">
        <v>414</v>
      </c>
      <c r="E1389" s="1" t="s">
        <v>30</v>
      </c>
      <c r="F1389" s="1" t="s">
        <v>142</v>
      </c>
      <c r="G1389" s="1" t="s">
        <v>2193</v>
      </c>
      <c r="H1389" s="1" t="s">
        <v>33</v>
      </c>
      <c r="I1389" s="1" t="s">
        <v>315</v>
      </c>
      <c r="J1389" s="1" t="s">
        <v>316</v>
      </c>
      <c r="K1389" s="1" t="s">
        <v>62</v>
      </c>
      <c r="L1389" s="1" t="s">
        <v>79</v>
      </c>
      <c r="M1389" s="1" t="s">
        <v>224</v>
      </c>
      <c r="N1389" s="1">
        <v>3</v>
      </c>
      <c r="O1389" s="1">
        <v>1790</v>
      </c>
      <c r="P1389" s="1">
        <f t="shared" si="126"/>
        <v>5370</v>
      </c>
      <c r="Q1389" s="1">
        <v>0</v>
      </c>
      <c r="R1389" s="1">
        <f t="shared" si="127"/>
        <v>0</v>
      </c>
      <c r="S1389" s="1">
        <f t="shared" si="128"/>
        <v>5370</v>
      </c>
      <c r="T1389" s="1">
        <v>0.45</v>
      </c>
      <c r="U1389" s="1">
        <f t="shared" si="129"/>
        <v>2416.5</v>
      </c>
      <c r="V1389" s="1">
        <f t="shared" si="130"/>
        <v>2953.5</v>
      </c>
      <c r="W1389" s="4">
        <f t="shared" si="131"/>
        <v>0.55000000000000004</v>
      </c>
      <c r="X1389" s="1" t="s">
        <v>65</v>
      </c>
      <c r="Y1389" s="1" t="s">
        <v>40</v>
      </c>
      <c r="Z1389" s="1" t="s">
        <v>41</v>
      </c>
      <c r="AA1389" s="2">
        <v>46070</v>
      </c>
      <c r="AB1389" s="1">
        <v>5</v>
      </c>
      <c r="AC1389" s="9" t="s">
        <v>42</v>
      </c>
    </row>
    <row r="1390" spans="1:29">
      <c r="A1390" s="11" t="s">
        <v>2194</v>
      </c>
      <c r="B1390" s="2">
        <v>46069</v>
      </c>
      <c r="C1390" s="1">
        <v>2026</v>
      </c>
      <c r="D1390" s="1" t="s">
        <v>414</v>
      </c>
      <c r="E1390" s="1" t="s">
        <v>30</v>
      </c>
      <c r="F1390" s="1" t="s">
        <v>142</v>
      </c>
      <c r="G1390" s="1" t="s">
        <v>1078</v>
      </c>
      <c r="H1390" s="1" t="s">
        <v>89</v>
      </c>
      <c r="I1390" s="1" t="s">
        <v>288</v>
      </c>
      <c r="J1390" s="1" t="s">
        <v>178</v>
      </c>
      <c r="K1390" s="1" t="s">
        <v>48</v>
      </c>
      <c r="L1390" s="1" t="s">
        <v>150</v>
      </c>
      <c r="M1390" s="1" t="s">
        <v>234</v>
      </c>
      <c r="N1390" s="1">
        <v>3</v>
      </c>
      <c r="O1390" s="1">
        <v>3770</v>
      </c>
      <c r="P1390" s="1">
        <f t="shared" si="126"/>
        <v>11310</v>
      </c>
      <c r="Q1390" s="1">
        <v>0</v>
      </c>
      <c r="R1390" s="1">
        <f t="shared" si="127"/>
        <v>0</v>
      </c>
      <c r="S1390" s="1">
        <f t="shared" si="128"/>
        <v>11310</v>
      </c>
      <c r="T1390" s="1">
        <v>0.52</v>
      </c>
      <c r="U1390" s="1">
        <f t="shared" si="129"/>
        <v>5881.2</v>
      </c>
      <c r="V1390" s="1">
        <f t="shared" si="130"/>
        <v>5428.8</v>
      </c>
      <c r="W1390" s="4">
        <f t="shared" si="131"/>
        <v>0.48000000000000004</v>
      </c>
      <c r="X1390" s="1" t="s">
        <v>65</v>
      </c>
      <c r="Y1390" s="1" t="s">
        <v>57</v>
      </c>
      <c r="Z1390" s="1" t="s">
        <v>120</v>
      </c>
      <c r="AA1390" s="1"/>
      <c r="AB1390" s="1"/>
      <c r="AC1390" s="9" t="s">
        <v>42</v>
      </c>
    </row>
    <row r="1391" spans="1:29">
      <c r="A1391" s="11" t="s">
        <v>2195</v>
      </c>
      <c r="B1391" s="2">
        <v>46069</v>
      </c>
      <c r="C1391" s="1">
        <v>2026</v>
      </c>
      <c r="D1391" s="1" t="s">
        <v>414</v>
      </c>
      <c r="E1391" s="1" t="s">
        <v>30</v>
      </c>
      <c r="F1391" s="1" t="s">
        <v>142</v>
      </c>
      <c r="G1391" s="1" t="s">
        <v>1829</v>
      </c>
      <c r="H1391" s="1" t="s">
        <v>89</v>
      </c>
      <c r="I1391" s="1" t="s">
        <v>227</v>
      </c>
      <c r="J1391" s="1" t="s">
        <v>228</v>
      </c>
      <c r="K1391" s="1" t="s">
        <v>78</v>
      </c>
      <c r="L1391" s="1" t="s">
        <v>63</v>
      </c>
      <c r="M1391" s="1" t="s">
        <v>109</v>
      </c>
      <c r="N1391" s="1">
        <v>1</v>
      </c>
      <c r="O1391" s="1">
        <v>650</v>
      </c>
      <c r="P1391" s="1">
        <f t="shared" si="126"/>
        <v>650</v>
      </c>
      <c r="Q1391" s="1">
        <v>10</v>
      </c>
      <c r="R1391" s="1">
        <f t="shared" si="127"/>
        <v>65</v>
      </c>
      <c r="S1391" s="1">
        <f t="shared" si="128"/>
        <v>585</v>
      </c>
      <c r="T1391" s="1">
        <v>0.35</v>
      </c>
      <c r="U1391" s="1">
        <f t="shared" si="129"/>
        <v>204.75</v>
      </c>
      <c r="V1391" s="1">
        <f t="shared" si="130"/>
        <v>380.25</v>
      </c>
      <c r="W1391" s="4">
        <f t="shared" si="131"/>
        <v>0.65</v>
      </c>
      <c r="X1391" s="1" t="s">
        <v>104</v>
      </c>
      <c r="Y1391" s="1" t="s">
        <v>72</v>
      </c>
      <c r="Z1391" s="1" t="s">
        <v>41</v>
      </c>
      <c r="AA1391" s="2">
        <v>46074</v>
      </c>
      <c r="AB1391" s="1">
        <v>5</v>
      </c>
      <c r="AC1391" s="9" t="s">
        <v>42</v>
      </c>
    </row>
    <row r="1392" spans="1:29">
      <c r="A1392" s="11" t="s">
        <v>2196</v>
      </c>
      <c r="B1392" s="2">
        <v>46069</v>
      </c>
      <c r="C1392" s="1">
        <v>2026</v>
      </c>
      <c r="D1392" s="1" t="s">
        <v>414</v>
      </c>
      <c r="E1392" s="1" t="s">
        <v>30</v>
      </c>
      <c r="F1392" s="1" t="s">
        <v>142</v>
      </c>
      <c r="G1392" s="1" t="s">
        <v>1940</v>
      </c>
      <c r="H1392" s="1" t="s">
        <v>89</v>
      </c>
      <c r="I1392" s="1" t="s">
        <v>1534</v>
      </c>
      <c r="J1392" s="1" t="s">
        <v>145</v>
      </c>
      <c r="K1392" s="1" t="s">
        <v>130</v>
      </c>
      <c r="L1392" s="1" t="s">
        <v>79</v>
      </c>
      <c r="M1392" s="1" t="s">
        <v>80</v>
      </c>
      <c r="N1392" s="1">
        <v>4</v>
      </c>
      <c r="O1392" s="1">
        <v>2200</v>
      </c>
      <c r="P1392" s="1">
        <f t="shared" si="126"/>
        <v>8800</v>
      </c>
      <c r="Q1392" s="1">
        <v>0</v>
      </c>
      <c r="R1392" s="1">
        <f t="shared" si="127"/>
        <v>0</v>
      </c>
      <c r="S1392" s="1">
        <f t="shared" si="128"/>
        <v>8800</v>
      </c>
      <c r="T1392" s="1">
        <v>0.45</v>
      </c>
      <c r="U1392" s="1">
        <f t="shared" si="129"/>
        <v>3960</v>
      </c>
      <c r="V1392" s="1">
        <f t="shared" si="130"/>
        <v>4840</v>
      </c>
      <c r="W1392" s="4">
        <f t="shared" si="131"/>
        <v>0.55000000000000004</v>
      </c>
      <c r="X1392" s="1" t="s">
        <v>50</v>
      </c>
      <c r="Y1392" s="1" t="s">
        <v>72</v>
      </c>
      <c r="Z1392" s="1" t="s">
        <v>41</v>
      </c>
      <c r="AA1392" s="2">
        <v>46075</v>
      </c>
      <c r="AB1392" s="1">
        <v>3</v>
      </c>
      <c r="AC1392" s="9" t="s">
        <v>42</v>
      </c>
    </row>
    <row r="1393" spans="1:29">
      <c r="A1393" s="11" t="s">
        <v>2197</v>
      </c>
      <c r="B1393" s="2">
        <v>46069</v>
      </c>
      <c r="C1393" s="1">
        <v>2026</v>
      </c>
      <c r="D1393" s="1" t="s">
        <v>414</v>
      </c>
      <c r="E1393" s="1" t="s">
        <v>30</v>
      </c>
      <c r="F1393" s="1" t="s">
        <v>142</v>
      </c>
      <c r="G1393" s="1" t="s">
        <v>399</v>
      </c>
      <c r="H1393" s="1" t="s">
        <v>33</v>
      </c>
      <c r="I1393" s="1" t="s">
        <v>326</v>
      </c>
      <c r="J1393" s="1" t="s">
        <v>205</v>
      </c>
      <c r="K1393" s="1" t="s">
        <v>78</v>
      </c>
      <c r="L1393" s="1" t="s">
        <v>85</v>
      </c>
      <c r="M1393" s="1" t="s">
        <v>274</v>
      </c>
      <c r="N1393" s="1">
        <v>2</v>
      </c>
      <c r="O1393" s="1">
        <v>5000</v>
      </c>
      <c r="P1393" s="1">
        <f t="shared" si="126"/>
        <v>10000</v>
      </c>
      <c r="Q1393" s="1">
        <v>0</v>
      </c>
      <c r="R1393" s="1">
        <f t="shared" si="127"/>
        <v>0</v>
      </c>
      <c r="S1393" s="1">
        <f t="shared" si="128"/>
        <v>10000</v>
      </c>
      <c r="T1393" s="1">
        <v>0.5</v>
      </c>
      <c r="U1393" s="1">
        <f t="shared" si="129"/>
        <v>5000</v>
      </c>
      <c r="V1393" s="1">
        <f t="shared" si="130"/>
        <v>5000</v>
      </c>
      <c r="W1393" s="4">
        <f t="shared" si="131"/>
        <v>0.5</v>
      </c>
      <c r="X1393" s="1" t="s">
        <v>104</v>
      </c>
      <c r="Y1393" s="1" t="s">
        <v>57</v>
      </c>
      <c r="Z1393" s="1" t="s">
        <v>22</v>
      </c>
      <c r="AA1393" s="1"/>
      <c r="AB1393" s="1"/>
      <c r="AC1393" s="9" t="s">
        <v>93</v>
      </c>
    </row>
    <row r="1394" spans="1:29">
      <c r="A1394" s="11" t="s">
        <v>2198</v>
      </c>
      <c r="B1394" s="2">
        <v>46070</v>
      </c>
      <c r="C1394" s="1">
        <v>2026</v>
      </c>
      <c r="D1394" s="1" t="s">
        <v>414</v>
      </c>
      <c r="E1394" s="1" t="s">
        <v>30</v>
      </c>
      <c r="F1394" s="1" t="s">
        <v>167</v>
      </c>
      <c r="G1394" s="1" t="s">
        <v>133</v>
      </c>
      <c r="H1394" s="1" t="s">
        <v>89</v>
      </c>
      <c r="I1394" s="1" t="s">
        <v>134</v>
      </c>
      <c r="J1394" s="1" t="s">
        <v>135</v>
      </c>
      <c r="K1394" s="1" t="s">
        <v>36</v>
      </c>
      <c r="L1394" s="1" t="s">
        <v>96</v>
      </c>
      <c r="M1394" s="1" t="s">
        <v>259</v>
      </c>
      <c r="N1394" s="1">
        <v>4</v>
      </c>
      <c r="O1394" s="1">
        <v>120</v>
      </c>
      <c r="P1394" s="1">
        <f t="shared" si="126"/>
        <v>480</v>
      </c>
      <c r="Q1394" s="1">
        <v>10</v>
      </c>
      <c r="R1394" s="1">
        <f t="shared" si="127"/>
        <v>48</v>
      </c>
      <c r="S1394" s="1">
        <f t="shared" si="128"/>
        <v>432</v>
      </c>
      <c r="T1394" s="1">
        <v>0.62</v>
      </c>
      <c r="U1394" s="1">
        <f t="shared" si="129"/>
        <v>267.83999999999997</v>
      </c>
      <c r="V1394" s="1">
        <f t="shared" si="130"/>
        <v>164.16000000000003</v>
      </c>
      <c r="W1394" s="4">
        <f t="shared" si="131"/>
        <v>0.38000000000000006</v>
      </c>
      <c r="X1394" s="1" t="s">
        <v>147</v>
      </c>
      <c r="Y1394" s="1" t="s">
        <v>72</v>
      </c>
      <c r="Z1394" s="1" t="s">
        <v>41</v>
      </c>
      <c r="AA1394" s="2">
        <v>46073</v>
      </c>
      <c r="AB1394" s="1">
        <v>3</v>
      </c>
      <c r="AC1394" s="9" t="s">
        <v>42</v>
      </c>
    </row>
    <row r="1395" spans="1:29">
      <c r="A1395" s="11" t="s">
        <v>2199</v>
      </c>
      <c r="B1395" s="2">
        <v>46070</v>
      </c>
      <c r="C1395" s="1">
        <v>2026</v>
      </c>
      <c r="D1395" s="1" t="s">
        <v>414</v>
      </c>
      <c r="E1395" s="1" t="s">
        <v>30</v>
      </c>
      <c r="F1395" s="1" t="s">
        <v>167</v>
      </c>
      <c r="G1395" s="1" t="s">
        <v>1270</v>
      </c>
      <c r="H1395" s="1" t="s">
        <v>89</v>
      </c>
      <c r="I1395" s="1" t="s">
        <v>594</v>
      </c>
      <c r="J1395" s="1" t="s">
        <v>135</v>
      </c>
      <c r="K1395" s="1" t="s">
        <v>36</v>
      </c>
      <c r="L1395" s="1" t="s">
        <v>37</v>
      </c>
      <c r="M1395" s="1" t="s">
        <v>49</v>
      </c>
      <c r="N1395" s="1">
        <v>5</v>
      </c>
      <c r="O1395" s="1">
        <v>6760</v>
      </c>
      <c r="P1395" s="1">
        <f t="shared" si="126"/>
        <v>33800</v>
      </c>
      <c r="Q1395" s="1">
        <v>15</v>
      </c>
      <c r="R1395" s="1">
        <f t="shared" si="127"/>
        <v>5070</v>
      </c>
      <c r="S1395" s="1">
        <f t="shared" si="128"/>
        <v>28730</v>
      </c>
      <c r="T1395" s="1">
        <v>0.47</v>
      </c>
      <c r="U1395" s="1">
        <f t="shared" si="129"/>
        <v>13503.099999999999</v>
      </c>
      <c r="V1395" s="1">
        <f t="shared" si="130"/>
        <v>15226.900000000001</v>
      </c>
      <c r="W1395" s="4">
        <f t="shared" si="131"/>
        <v>0.53</v>
      </c>
      <c r="X1395" s="1" t="s">
        <v>65</v>
      </c>
      <c r="Y1395" s="1" t="s">
        <v>72</v>
      </c>
      <c r="Z1395" s="1" t="s">
        <v>41</v>
      </c>
      <c r="AA1395" s="2">
        <v>46074</v>
      </c>
      <c r="AB1395" s="1">
        <v>5</v>
      </c>
      <c r="AC1395" s="9" t="s">
        <v>42</v>
      </c>
    </row>
    <row r="1396" spans="1:29">
      <c r="A1396" s="11" t="s">
        <v>2200</v>
      </c>
      <c r="B1396" s="2">
        <v>46070</v>
      </c>
      <c r="C1396" s="1">
        <v>2026</v>
      </c>
      <c r="D1396" s="1" t="s">
        <v>414</v>
      </c>
      <c r="E1396" s="1" t="s">
        <v>30</v>
      </c>
      <c r="F1396" s="1" t="s">
        <v>167</v>
      </c>
      <c r="G1396" s="1" t="s">
        <v>366</v>
      </c>
      <c r="H1396" s="1" t="s">
        <v>33</v>
      </c>
      <c r="I1396" s="1" t="s">
        <v>189</v>
      </c>
      <c r="J1396" s="1" t="s">
        <v>190</v>
      </c>
      <c r="K1396" s="1" t="s">
        <v>48</v>
      </c>
      <c r="L1396" s="1" t="s">
        <v>179</v>
      </c>
      <c r="M1396" s="1" t="s">
        <v>532</v>
      </c>
      <c r="N1396" s="1">
        <v>3</v>
      </c>
      <c r="O1396" s="1">
        <v>5500</v>
      </c>
      <c r="P1396" s="1">
        <f t="shared" si="126"/>
        <v>16500</v>
      </c>
      <c r="Q1396" s="1">
        <v>30</v>
      </c>
      <c r="R1396" s="1">
        <f t="shared" si="127"/>
        <v>4950</v>
      </c>
      <c r="S1396" s="1">
        <f t="shared" si="128"/>
        <v>11550</v>
      </c>
      <c r="T1396" s="1">
        <v>0.48</v>
      </c>
      <c r="U1396" s="1">
        <f t="shared" si="129"/>
        <v>5544</v>
      </c>
      <c r="V1396" s="1">
        <f t="shared" si="130"/>
        <v>6006</v>
      </c>
      <c r="W1396" s="4">
        <f t="shared" si="131"/>
        <v>0.52</v>
      </c>
      <c r="X1396" s="1" t="s">
        <v>65</v>
      </c>
      <c r="Y1396" s="1" t="s">
        <v>57</v>
      </c>
      <c r="Z1396" s="1" t="s">
        <v>41</v>
      </c>
      <c r="AA1396" s="2">
        <v>46076</v>
      </c>
      <c r="AB1396" s="1">
        <v>5</v>
      </c>
      <c r="AC1396" s="9" t="s">
        <v>42</v>
      </c>
    </row>
    <row r="1397" spans="1:29">
      <c r="A1397" s="11" t="s">
        <v>2201</v>
      </c>
      <c r="B1397" s="2">
        <v>46071</v>
      </c>
      <c r="C1397" s="1">
        <v>2026</v>
      </c>
      <c r="D1397" s="1" t="s">
        <v>414</v>
      </c>
      <c r="E1397" s="1" t="s">
        <v>30</v>
      </c>
      <c r="F1397" s="1" t="s">
        <v>31</v>
      </c>
      <c r="G1397" s="1" t="s">
        <v>624</v>
      </c>
      <c r="H1397" s="1" t="s">
        <v>33</v>
      </c>
      <c r="I1397" s="1" t="s">
        <v>250</v>
      </c>
      <c r="J1397" s="1" t="s">
        <v>251</v>
      </c>
      <c r="K1397" s="1" t="s">
        <v>36</v>
      </c>
      <c r="L1397" s="1" t="s">
        <v>37</v>
      </c>
      <c r="M1397" s="1" t="s">
        <v>458</v>
      </c>
      <c r="N1397" s="1">
        <v>5</v>
      </c>
      <c r="O1397" s="1">
        <v>2160</v>
      </c>
      <c r="P1397" s="1">
        <f t="shared" si="126"/>
        <v>10800</v>
      </c>
      <c r="Q1397" s="1">
        <v>0</v>
      </c>
      <c r="R1397" s="1">
        <f t="shared" si="127"/>
        <v>0</v>
      </c>
      <c r="S1397" s="1">
        <f t="shared" si="128"/>
        <v>10800</v>
      </c>
      <c r="T1397" s="1">
        <v>0.47</v>
      </c>
      <c r="U1397" s="1">
        <f t="shared" si="129"/>
        <v>5076</v>
      </c>
      <c r="V1397" s="1">
        <f t="shared" si="130"/>
        <v>5724</v>
      </c>
      <c r="W1397" s="4">
        <f t="shared" si="131"/>
        <v>0.53</v>
      </c>
      <c r="X1397" s="1" t="s">
        <v>92</v>
      </c>
      <c r="Y1397" s="1" t="s">
        <v>72</v>
      </c>
      <c r="Z1397" s="1" t="s">
        <v>120</v>
      </c>
      <c r="AA1397" s="1"/>
      <c r="AB1397" s="1"/>
      <c r="AC1397" s="9" t="s">
        <v>42</v>
      </c>
    </row>
    <row r="1398" spans="1:29">
      <c r="A1398" s="11" t="s">
        <v>2202</v>
      </c>
      <c r="B1398" s="2">
        <v>46071</v>
      </c>
      <c r="C1398" s="1">
        <v>2026</v>
      </c>
      <c r="D1398" s="1" t="s">
        <v>414</v>
      </c>
      <c r="E1398" s="1" t="s">
        <v>30</v>
      </c>
      <c r="F1398" s="1" t="s">
        <v>31</v>
      </c>
      <c r="G1398" s="1" t="s">
        <v>285</v>
      </c>
      <c r="H1398" s="1" t="s">
        <v>33</v>
      </c>
      <c r="I1398" s="1" t="s">
        <v>123</v>
      </c>
      <c r="J1398" s="1" t="s">
        <v>55</v>
      </c>
      <c r="K1398" s="1" t="s">
        <v>36</v>
      </c>
      <c r="L1398" s="1" t="s">
        <v>37</v>
      </c>
      <c r="M1398" s="1" t="s">
        <v>38</v>
      </c>
      <c r="N1398" s="1">
        <v>2</v>
      </c>
      <c r="O1398" s="1">
        <v>3580</v>
      </c>
      <c r="P1398" s="1">
        <f t="shared" si="126"/>
        <v>7160</v>
      </c>
      <c r="Q1398" s="1">
        <v>0</v>
      </c>
      <c r="R1398" s="1">
        <f t="shared" si="127"/>
        <v>0</v>
      </c>
      <c r="S1398" s="1">
        <f t="shared" si="128"/>
        <v>7160</v>
      </c>
      <c r="T1398" s="1">
        <v>0.47</v>
      </c>
      <c r="U1398" s="1">
        <f t="shared" si="129"/>
        <v>3365.2</v>
      </c>
      <c r="V1398" s="1">
        <f t="shared" si="130"/>
        <v>3794.8</v>
      </c>
      <c r="W1398" s="4">
        <f t="shared" si="131"/>
        <v>0.53</v>
      </c>
      <c r="X1398" s="1" t="s">
        <v>39</v>
      </c>
      <c r="Y1398" s="1" t="s">
        <v>40</v>
      </c>
      <c r="Z1398" s="1" t="s">
        <v>51</v>
      </c>
      <c r="AA1398" s="2">
        <v>46072</v>
      </c>
      <c r="AB1398" s="1"/>
      <c r="AC1398" s="9" t="s">
        <v>42</v>
      </c>
    </row>
    <row r="1399" spans="1:29">
      <c r="A1399" s="11" t="s">
        <v>2203</v>
      </c>
      <c r="B1399" s="2">
        <v>46071</v>
      </c>
      <c r="C1399" s="1">
        <v>2026</v>
      </c>
      <c r="D1399" s="1" t="s">
        <v>414</v>
      </c>
      <c r="E1399" s="1" t="s">
        <v>30</v>
      </c>
      <c r="F1399" s="1" t="s">
        <v>31</v>
      </c>
      <c r="G1399" s="1" t="s">
        <v>2204</v>
      </c>
      <c r="H1399" s="1" t="s">
        <v>89</v>
      </c>
      <c r="I1399" s="1" t="s">
        <v>189</v>
      </c>
      <c r="J1399" s="1" t="s">
        <v>190</v>
      </c>
      <c r="K1399" s="1" t="s">
        <v>48</v>
      </c>
      <c r="L1399" s="1" t="s">
        <v>179</v>
      </c>
      <c r="M1399" s="1" t="s">
        <v>210</v>
      </c>
      <c r="N1399" s="1">
        <v>1</v>
      </c>
      <c r="O1399" s="1">
        <v>4840</v>
      </c>
      <c r="P1399" s="1">
        <f t="shared" si="126"/>
        <v>4840</v>
      </c>
      <c r="Q1399" s="1">
        <v>10</v>
      </c>
      <c r="R1399" s="1">
        <f t="shared" si="127"/>
        <v>484</v>
      </c>
      <c r="S1399" s="1">
        <f t="shared" si="128"/>
        <v>4356</v>
      </c>
      <c r="T1399" s="1">
        <v>0.48</v>
      </c>
      <c r="U1399" s="1">
        <f t="shared" si="129"/>
        <v>2090.88</v>
      </c>
      <c r="V1399" s="1">
        <f t="shared" si="130"/>
        <v>2265.12</v>
      </c>
      <c r="W1399" s="4">
        <f t="shared" si="131"/>
        <v>0.52</v>
      </c>
      <c r="X1399" s="1" t="s">
        <v>104</v>
      </c>
      <c r="Y1399" s="1" t="s">
        <v>57</v>
      </c>
      <c r="Z1399" s="1" t="s">
        <v>41</v>
      </c>
      <c r="AA1399" s="2">
        <v>46072</v>
      </c>
      <c r="AB1399" s="1">
        <v>3</v>
      </c>
      <c r="AC1399" s="9" t="s">
        <v>42</v>
      </c>
    </row>
    <row r="1400" spans="1:29">
      <c r="A1400" s="11" t="s">
        <v>2205</v>
      </c>
      <c r="B1400" s="2">
        <v>46072</v>
      </c>
      <c r="C1400" s="1">
        <v>2026</v>
      </c>
      <c r="D1400" s="1" t="s">
        <v>414</v>
      </c>
      <c r="E1400" s="1" t="s">
        <v>30</v>
      </c>
      <c r="F1400" s="1" t="s">
        <v>44</v>
      </c>
      <c r="G1400" s="1" t="s">
        <v>283</v>
      </c>
      <c r="H1400" s="1" t="s">
        <v>33</v>
      </c>
      <c r="I1400" s="1" t="s">
        <v>219</v>
      </c>
      <c r="J1400" s="1" t="s">
        <v>220</v>
      </c>
      <c r="K1400" s="1" t="s">
        <v>118</v>
      </c>
      <c r="L1400" s="1" t="s">
        <v>112</v>
      </c>
      <c r="M1400" s="1" t="s">
        <v>302</v>
      </c>
      <c r="N1400" s="1">
        <v>1</v>
      </c>
      <c r="O1400" s="1">
        <v>57410</v>
      </c>
      <c r="P1400" s="1">
        <f t="shared" si="126"/>
        <v>57410</v>
      </c>
      <c r="Q1400" s="1">
        <v>15</v>
      </c>
      <c r="R1400" s="1">
        <f t="shared" si="127"/>
        <v>8611.5</v>
      </c>
      <c r="S1400" s="1">
        <f t="shared" si="128"/>
        <v>48798.5</v>
      </c>
      <c r="T1400" s="1">
        <v>0.57999999999999996</v>
      </c>
      <c r="U1400" s="1">
        <f t="shared" si="129"/>
        <v>28303.129999999997</v>
      </c>
      <c r="V1400" s="1">
        <f t="shared" si="130"/>
        <v>20495.370000000003</v>
      </c>
      <c r="W1400" s="4">
        <f t="shared" si="131"/>
        <v>0.42000000000000004</v>
      </c>
      <c r="X1400" s="1" t="s">
        <v>104</v>
      </c>
      <c r="Y1400" s="1" t="s">
        <v>72</v>
      </c>
      <c r="Z1400" s="1" t="s">
        <v>22</v>
      </c>
      <c r="AA1400" s="1"/>
      <c r="AB1400" s="1"/>
      <c r="AC1400" s="9" t="s">
        <v>93</v>
      </c>
    </row>
    <row r="1401" spans="1:29">
      <c r="A1401" s="11" t="s">
        <v>2206</v>
      </c>
      <c r="B1401" s="2">
        <v>46072</v>
      </c>
      <c r="C1401" s="1">
        <v>2026</v>
      </c>
      <c r="D1401" s="1" t="s">
        <v>414</v>
      </c>
      <c r="E1401" s="1" t="s">
        <v>30</v>
      </c>
      <c r="F1401" s="1" t="s">
        <v>44</v>
      </c>
      <c r="G1401" s="1" t="s">
        <v>1080</v>
      </c>
      <c r="H1401" s="1" t="s">
        <v>33</v>
      </c>
      <c r="I1401" s="1" t="s">
        <v>116</v>
      </c>
      <c r="J1401" s="1" t="s">
        <v>117</v>
      </c>
      <c r="K1401" s="1" t="s">
        <v>118</v>
      </c>
      <c r="L1401" s="1" t="s">
        <v>63</v>
      </c>
      <c r="M1401" s="1" t="s">
        <v>452</v>
      </c>
      <c r="N1401" s="1">
        <v>2</v>
      </c>
      <c r="O1401" s="1">
        <v>540</v>
      </c>
      <c r="P1401" s="1">
        <f t="shared" si="126"/>
        <v>1080</v>
      </c>
      <c r="Q1401" s="1">
        <v>20</v>
      </c>
      <c r="R1401" s="1">
        <f t="shared" si="127"/>
        <v>216</v>
      </c>
      <c r="S1401" s="1">
        <f t="shared" si="128"/>
        <v>864</v>
      </c>
      <c r="T1401" s="1">
        <v>0.35</v>
      </c>
      <c r="U1401" s="1">
        <f t="shared" si="129"/>
        <v>302.39999999999998</v>
      </c>
      <c r="V1401" s="1">
        <f t="shared" si="130"/>
        <v>561.6</v>
      </c>
      <c r="W1401" s="4">
        <f t="shared" si="131"/>
        <v>0.65</v>
      </c>
      <c r="X1401" s="1" t="s">
        <v>147</v>
      </c>
      <c r="Y1401" s="1" t="s">
        <v>72</v>
      </c>
      <c r="Z1401" s="1" t="s">
        <v>41</v>
      </c>
      <c r="AA1401" s="2">
        <v>46073</v>
      </c>
      <c r="AB1401" s="1">
        <v>4</v>
      </c>
      <c r="AC1401" s="9" t="s">
        <v>42</v>
      </c>
    </row>
    <row r="1402" spans="1:29">
      <c r="A1402" s="11" t="s">
        <v>2207</v>
      </c>
      <c r="B1402" s="2">
        <v>46074</v>
      </c>
      <c r="C1402" s="1">
        <v>2026</v>
      </c>
      <c r="D1402" s="1" t="s">
        <v>414</v>
      </c>
      <c r="E1402" s="1" t="s">
        <v>30</v>
      </c>
      <c r="F1402" s="1" t="s">
        <v>99</v>
      </c>
      <c r="G1402" s="1" t="s">
        <v>1547</v>
      </c>
      <c r="H1402" s="1" t="s">
        <v>89</v>
      </c>
      <c r="I1402" s="1" t="s">
        <v>258</v>
      </c>
      <c r="J1402" s="1" t="s">
        <v>117</v>
      </c>
      <c r="K1402" s="1" t="s">
        <v>118</v>
      </c>
      <c r="L1402" s="1" t="s">
        <v>96</v>
      </c>
      <c r="M1402" s="1" t="s">
        <v>436</v>
      </c>
      <c r="N1402" s="1">
        <v>5</v>
      </c>
      <c r="O1402" s="1">
        <v>730</v>
      </c>
      <c r="P1402" s="1">
        <f t="shared" si="126"/>
        <v>3650</v>
      </c>
      <c r="Q1402" s="1">
        <v>5</v>
      </c>
      <c r="R1402" s="1">
        <f t="shared" si="127"/>
        <v>182.5</v>
      </c>
      <c r="S1402" s="1">
        <f t="shared" si="128"/>
        <v>3467.5</v>
      </c>
      <c r="T1402" s="1">
        <v>0.62</v>
      </c>
      <c r="U1402" s="1">
        <f t="shared" si="129"/>
        <v>2149.85</v>
      </c>
      <c r="V1402" s="1">
        <f t="shared" si="130"/>
        <v>1317.65</v>
      </c>
      <c r="W1402" s="4">
        <f t="shared" si="131"/>
        <v>0.38</v>
      </c>
      <c r="X1402" s="1" t="s">
        <v>147</v>
      </c>
      <c r="Y1402" s="1" t="s">
        <v>57</v>
      </c>
      <c r="Z1402" s="1" t="s">
        <v>66</v>
      </c>
      <c r="AA1402" s="1"/>
      <c r="AB1402" s="1"/>
      <c r="AC1402" s="9" t="s">
        <v>42</v>
      </c>
    </row>
    <row r="1403" spans="1:29">
      <c r="A1403" s="11" t="s">
        <v>2208</v>
      </c>
      <c r="B1403" s="2">
        <v>46074</v>
      </c>
      <c r="C1403" s="1">
        <v>2026</v>
      </c>
      <c r="D1403" s="1" t="s">
        <v>414</v>
      </c>
      <c r="E1403" s="1" t="s">
        <v>30</v>
      </c>
      <c r="F1403" s="1" t="s">
        <v>99</v>
      </c>
      <c r="G1403" s="1" t="s">
        <v>650</v>
      </c>
      <c r="H1403" s="1" t="s">
        <v>33</v>
      </c>
      <c r="I1403" s="1" t="s">
        <v>134</v>
      </c>
      <c r="J1403" s="1" t="s">
        <v>135</v>
      </c>
      <c r="K1403" s="1" t="s">
        <v>36</v>
      </c>
      <c r="L1403" s="1" t="s">
        <v>37</v>
      </c>
      <c r="M1403" s="1" t="s">
        <v>458</v>
      </c>
      <c r="N1403" s="1">
        <v>1</v>
      </c>
      <c r="O1403" s="1">
        <v>2040</v>
      </c>
      <c r="P1403" s="1">
        <f t="shared" si="126"/>
        <v>2040</v>
      </c>
      <c r="Q1403" s="1">
        <v>25</v>
      </c>
      <c r="R1403" s="1">
        <f t="shared" si="127"/>
        <v>510</v>
      </c>
      <c r="S1403" s="1">
        <f t="shared" si="128"/>
        <v>1530</v>
      </c>
      <c r="T1403" s="1">
        <v>0.47</v>
      </c>
      <c r="U1403" s="1">
        <f t="shared" si="129"/>
        <v>719.09999999999991</v>
      </c>
      <c r="V1403" s="1">
        <f t="shared" si="130"/>
        <v>810.90000000000009</v>
      </c>
      <c r="W1403" s="4">
        <f t="shared" si="131"/>
        <v>0.53</v>
      </c>
      <c r="X1403" s="1" t="s">
        <v>50</v>
      </c>
      <c r="Y1403" s="1" t="s">
        <v>57</v>
      </c>
      <c r="Z1403" s="1" t="s">
        <v>41</v>
      </c>
      <c r="AA1403" s="2">
        <v>46079</v>
      </c>
      <c r="AB1403" s="1">
        <v>5</v>
      </c>
      <c r="AC1403" s="9" t="s">
        <v>42</v>
      </c>
    </row>
    <row r="1404" spans="1:29">
      <c r="A1404" s="11" t="s">
        <v>2209</v>
      </c>
      <c r="B1404" s="2">
        <v>46074</v>
      </c>
      <c r="C1404" s="1">
        <v>2026</v>
      </c>
      <c r="D1404" s="1" t="s">
        <v>414</v>
      </c>
      <c r="E1404" s="1" t="s">
        <v>30</v>
      </c>
      <c r="F1404" s="1" t="s">
        <v>99</v>
      </c>
      <c r="G1404" s="1" t="s">
        <v>550</v>
      </c>
      <c r="H1404" s="1" t="s">
        <v>89</v>
      </c>
      <c r="I1404" s="1" t="s">
        <v>551</v>
      </c>
      <c r="J1404" s="1" t="s">
        <v>155</v>
      </c>
      <c r="K1404" s="1" t="s">
        <v>48</v>
      </c>
      <c r="L1404" s="1" t="s">
        <v>96</v>
      </c>
      <c r="M1404" s="1" t="s">
        <v>535</v>
      </c>
      <c r="N1404" s="1">
        <v>4</v>
      </c>
      <c r="O1404" s="1">
        <v>770</v>
      </c>
      <c r="P1404" s="1">
        <f t="shared" si="126"/>
        <v>3080</v>
      </c>
      <c r="Q1404" s="1">
        <v>10</v>
      </c>
      <c r="R1404" s="1">
        <f t="shared" si="127"/>
        <v>308</v>
      </c>
      <c r="S1404" s="1">
        <f t="shared" si="128"/>
        <v>2772</v>
      </c>
      <c r="T1404" s="1">
        <v>0.62</v>
      </c>
      <c r="U1404" s="1">
        <f t="shared" si="129"/>
        <v>1718.64</v>
      </c>
      <c r="V1404" s="1">
        <f t="shared" si="130"/>
        <v>1053.3599999999999</v>
      </c>
      <c r="W1404" s="4">
        <f t="shared" si="131"/>
        <v>0.37999999999999995</v>
      </c>
      <c r="X1404" s="1" t="s">
        <v>56</v>
      </c>
      <c r="Y1404" s="1" t="s">
        <v>40</v>
      </c>
      <c r="Z1404" s="1" t="s">
        <v>22</v>
      </c>
      <c r="AA1404" s="1"/>
      <c r="AB1404" s="1"/>
      <c r="AC1404" s="9" t="s">
        <v>93</v>
      </c>
    </row>
    <row r="1405" spans="1:29">
      <c r="A1405" s="11" t="s">
        <v>2210</v>
      </c>
      <c r="B1405" s="2">
        <v>46075</v>
      </c>
      <c r="C1405" s="1">
        <v>2026</v>
      </c>
      <c r="D1405" s="1" t="s">
        <v>414</v>
      </c>
      <c r="E1405" s="1" t="s">
        <v>30</v>
      </c>
      <c r="F1405" s="1" t="s">
        <v>126</v>
      </c>
      <c r="G1405" s="1" t="s">
        <v>382</v>
      </c>
      <c r="H1405" s="1" t="s">
        <v>89</v>
      </c>
      <c r="I1405" s="1" t="s">
        <v>84</v>
      </c>
      <c r="J1405" s="1" t="s">
        <v>47</v>
      </c>
      <c r="K1405" s="1" t="s">
        <v>48</v>
      </c>
      <c r="L1405" s="1" t="s">
        <v>79</v>
      </c>
      <c r="M1405" s="1" t="s">
        <v>184</v>
      </c>
      <c r="N1405" s="1">
        <v>2</v>
      </c>
      <c r="O1405" s="1">
        <v>2820</v>
      </c>
      <c r="P1405" s="1">
        <f t="shared" si="126"/>
        <v>5640</v>
      </c>
      <c r="Q1405" s="1">
        <v>10</v>
      </c>
      <c r="R1405" s="1">
        <f t="shared" si="127"/>
        <v>564</v>
      </c>
      <c r="S1405" s="1">
        <f t="shared" si="128"/>
        <v>5076</v>
      </c>
      <c r="T1405" s="1">
        <v>0.45</v>
      </c>
      <c r="U1405" s="1">
        <f t="shared" si="129"/>
        <v>2284.2000000000003</v>
      </c>
      <c r="V1405" s="1">
        <f t="shared" si="130"/>
        <v>2791.7999999999997</v>
      </c>
      <c r="W1405" s="4">
        <f t="shared" si="131"/>
        <v>0.54999999999999993</v>
      </c>
      <c r="X1405" s="1" t="s">
        <v>147</v>
      </c>
      <c r="Y1405" s="1" t="s">
        <v>40</v>
      </c>
      <c r="Z1405" s="1" t="s">
        <v>41</v>
      </c>
      <c r="AA1405" s="2">
        <v>46081</v>
      </c>
      <c r="AB1405" s="1">
        <v>4</v>
      </c>
      <c r="AC1405" s="9" t="s">
        <v>42</v>
      </c>
    </row>
    <row r="1406" spans="1:29">
      <c r="A1406" s="11" t="s">
        <v>2211</v>
      </c>
      <c r="B1406" s="2">
        <v>46075</v>
      </c>
      <c r="C1406" s="1">
        <v>2026</v>
      </c>
      <c r="D1406" s="1" t="s">
        <v>414</v>
      </c>
      <c r="E1406" s="1" t="s">
        <v>30</v>
      </c>
      <c r="F1406" s="1" t="s">
        <v>126</v>
      </c>
      <c r="G1406" s="1" t="s">
        <v>100</v>
      </c>
      <c r="H1406" s="1" t="s">
        <v>89</v>
      </c>
      <c r="I1406" s="1" t="s">
        <v>101</v>
      </c>
      <c r="J1406" s="1" t="s">
        <v>102</v>
      </c>
      <c r="K1406" s="1" t="s">
        <v>36</v>
      </c>
      <c r="L1406" s="1" t="s">
        <v>150</v>
      </c>
      <c r="M1406" s="1" t="s">
        <v>213</v>
      </c>
      <c r="N1406" s="1">
        <v>5</v>
      </c>
      <c r="O1406" s="1">
        <v>5750</v>
      </c>
      <c r="P1406" s="1">
        <f t="shared" si="126"/>
        <v>28750</v>
      </c>
      <c r="Q1406" s="1">
        <v>5</v>
      </c>
      <c r="R1406" s="1">
        <f t="shared" si="127"/>
        <v>1437.5</v>
      </c>
      <c r="S1406" s="1">
        <f t="shared" si="128"/>
        <v>27312.5</v>
      </c>
      <c r="T1406" s="1">
        <v>0.52</v>
      </c>
      <c r="U1406" s="1">
        <f t="shared" si="129"/>
        <v>14202.5</v>
      </c>
      <c r="V1406" s="1">
        <f t="shared" si="130"/>
        <v>13110</v>
      </c>
      <c r="W1406" s="4">
        <f t="shared" si="131"/>
        <v>0.48</v>
      </c>
      <c r="X1406" s="1" t="s">
        <v>104</v>
      </c>
      <c r="Y1406" s="1" t="s">
        <v>57</v>
      </c>
      <c r="Z1406" s="1" t="s">
        <v>22</v>
      </c>
      <c r="AA1406" s="1"/>
      <c r="AB1406" s="1"/>
      <c r="AC1406" s="9" t="s">
        <v>93</v>
      </c>
    </row>
    <row r="1407" spans="1:29">
      <c r="A1407" s="11" t="s">
        <v>2212</v>
      </c>
      <c r="B1407" s="2">
        <v>46075</v>
      </c>
      <c r="C1407" s="1">
        <v>2026</v>
      </c>
      <c r="D1407" s="1" t="s">
        <v>414</v>
      </c>
      <c r="E1407" s="1" t="s">
        <v>30</v>
      </c>
      <c r="F1407" s="1" t="s">
        <v>126</v>
      </c>
      <c r="G1407" s="1" t="s">
        <v>501</v>
      </c>
      <c r="H1407" s="1" t="s">
        <v>33</v>
      </c>
      <c r="I1407" s="1" t="s">
        <v>183</v>
      </c>
      <c r="J1407" s="1" t="s">
        <v>102</v>
      </c>
      <c r="K1407" s="1" t="s">
        <v>36</v>
      </c>
      <c r="L1407" s="1" t="s">
        <v>150</v>
      </c>
      <c r="M1407" s="1" t="s">
        <v>255</v>
      </c>
      <c r="N1407" s="1">
        <v>4</v>
      </c>
      <c r="O1407" s="1">
        <v>5200</v>
      </c>
      <c r="P1407" s="1">
        <f t="shared" si="126"/>
        <v>20800</v>
      </c>
      <c r="Q1407" s="1">
        <v>25</v>
      </c>
      <c r="R1407" s="1">
        <f t="shared" si="127"/>
        <v>5200</v>
      </c>
      <c r="S1407" s="1">
        <f t="shared" si="128"/>
        <v>15600</v>
      </c>
      <c r="T1407" s="1">
        <v>0.52</v>
      </c>
      <c r="U1407" s="1">
        <f t="shared" si="129"/>
        <v>8112</v>
      </c>
      <c r="V1407" s="1">
        <f t="shared" si="130"/>
        <v>7488</v>
      </c>
      <c r="W1407" s="4">
        <f t="shared" si="131"/>
        <v>0.48</v>
      </c>
      <c r="X1407" s="1" t="s">
        <v>92</v>
      </c>
      <c r="Y1407" s="1" t="s">
        <v>72</v>
      </c>
      <c r="Z1407" s="1" t="s">
        <v>41</v>
      </c>
      <c r="AA1407" s="2">
        <v>46081</v>
      </c>
      <c r="AB1407" s="1">
        <v>5</v>
      </c>
      <c r="AC1407" s="9" t="s">
        <v>42</v>
      </c>
    </row>
    <row r="1408" spans="1:29">
      <c r="A1408" s="11" t="s">
        <v>2213</v>
      </c>
      <c r="B1408" s="2">
        <v>46075</v>
      </c>
      <c r="C1408" s="1">
        <v>2026</v>
      </c>
      <c r="D1408" s="1" t="s">
        <v>414</v>
      </c>
      <c r="E1408" s="1" t="s">
        <v>30</v>
      </c>
      <c r="F1408" s="1" t="s">
        <v>126</v>
      </c>
      <c r="G1408" s="1" t="s">
        <v>333</v>
      </c>
      <c r="H1408" s="1" t="s">
        <v>89</v>
      </c>
      <c r="I1408" s="1" t="s">
        <v>250</v>
      </c>
      <c r="J1408" s="1" t="s">
        <v>251</v>
      </c>
      <c r="K1408" s="1" t="s">
        <v>36</v>
      </c>
      <c r="L1408" s="1" t="s">
        <v>37</v>
      </c>
      <c r="M1408" s="1" t="s">
        <v>91</v>
      </c>
      <c r="N1408" s="1">
        <v>4</v>
      </c>
      <c r="O1408" s="1">
        <v>3140</v>
      </c>
      <c r="P1408" s="1">
        <f t="shared" si="126"/>
        <v>12560</v>
      </c>
      <c r="Q1408" s="1">
        <v>20</v>
      </c>
      <c r="R1408" s="1">
        <f t="shared" si="127"/>
        <v>2512</v>
      </c>
      <c r="S1408" s="1">
        <f t="shared" si="128"/>
        <v>10048</v>
      </c>
      <c r="T1408" s="1">
        <v>0.47</v>
      </c>
      <c r="U1408" s="1">
        <f t="shared" si="129"/>
        <v>4722.5599999999995</v>
      </c>
      <c r="V1408" s="1">
        <f t="shared" si="130"/>
        <v>5325.4400000000005</v>
      </c>
      <c r="W1408" s="4">
        <f t="shared" si="131"/>
        <v>0.53</v>
      </c>
      <c r="X1408" s="1" t="s">
        <v>39</v>
      </c>
      <c r="Y1408" s="1" t="s">
        <v>72</v>
      </c>
      <c r="Z1408" s="1" t="s">
        <v>66</v>
      </c>
      <c r="AA1408" s="1"/>
      <c r="AB1408" s="1"/>
      <c r="AC1408" s="9" t="s">
        <v>42</v>
      </c>
    </row>
    <row r="1409" spans="1:29">
      <c r="A1409" s="11" t="s">
        <v>2214</v>
      </c>
      <c r="B1409" s="2">
        <v>46076</v>
      </c>
      <c r="C1409" s="1">
        <v>2026</v>
      </c>
      <c r="D1409" s="1" t="s">
        <v>414</v>
      </c>
      <c r="E1409" s="1" t="s">
        <v>30</v>
      </c>
      <c r="F1409" s="1" t="s">
        <v>142</v>
      </c>
      <c r="G1409" s="1" t="s">
        <v>1033</v>
      </c>
      <c r="H1409" s="1" t="s">
        <v>89</v>
      </c>
      <c r="I1409" s="1" t="s">
        <v>60</v>
      </c>
      <c r="J1409" s="1" t="s">
        <v>61</v>
      </c>
      <c r="K1409" s="1" t="s">
        <v>62</v>
      </c>
      <c r="L1409" s="1" t="s">
        <v>112</v>
      </c>
      <c r="M1409" s="1" t="s">
        <v>221</v>
      </c>
      <c r="N1409" s="1">
        <v>4</v>
      </c>
      <c r="O1409" s="1">
        <v>21180</v>
      </c>
      <c r="P1409" s="1">
        <f t="shared" si="126"/>
        <v>84720</v>
      </c>
      <c r="Q1409" s="1">
        <v>0</v>
      </c>
      <c r="R1409" s="1">
        <f t="shared" si="127"/>
        <v>0</v>
      </c>
      <c r="S1409" s="1">
        <f t="shared" si="128"/>
        <v>84720</v>
      </c>
      <c r="T1409" s="1">
        <v>0.57999999999999996</v>
      </c>
      <c r="U1409" s="1">
        <f t="shared" si="129"/>
        <v>49137.599999999999</v>
      </c>
      <c r="V1409" s="1">
        <f t="shared" si="130"/>
        <v>35582.400000000001</v>
      </c>
      <c r="W1409" s="4">
        <f t="shared" si="131"/>
        <v>0.42000000000000004</v>
      </c>
      <c r="X1409" s="1" t="s">
        <v>56</v>
      </c>
      <c r="Y1409" s="1" t="s">
        <v>81</v>
      </c>
      <c r="Z1409" s="1" t="s">
        <v>51</v>
      </c>
      <c r="AA1409" s="2">
        <v>46082</v>
      </c>
      <c r="AB1409" s="1"/>
      <c r="AC1409" s="9" t="s">
        <v>42</v>
      </c>
    </row>
    <row r="1410" spans="1:29">
      <c r="A1410" s="11" t="s">
        <v>2215</v>
      </c>
      <c r="B1410" s="2">
        <v>46076</v>
      </c>
      <c r="C1410" s="1">
        <v>2026</v>
      </c>
      <c r="D1410" s="1" t="s">
        <v>414</v>
      </c>
      <c r="E1410" s="1" t="s">
        <v>30</v>
      </c>
      <c r="F1410" s="1" t="s">
        <v>142</v>
      </c>
      <c r="G1410" s="1" t="s">
        <v>1442</v>
      </c>
      <c r="H1410" s="1" t="s">
        <v>33</v>
      </c>
      <c r="I1410" s="1" t="s">
        <v>250</v>
      </c>
      <c r="J1410" s="1" t="s">
        <v>251</v>
      </c>
      <c r="K1410" s="1" t="s">
        <v>36</v>
      </c>
      <c r="L1410" s="1" t="s">
        <v>37</v>
      </c>
      <c r="M1410" s="1" t="s">
        <v>49</v>
      </c>
      <c r="N1410" s="1">
        <v>5</v>
      </c>
      <c r="O1410" s="1">
        <v>6260</v>
      </c>
      <c r="P1410" s="1">
        <f t="shared" si="126"/>
        <v>31300</v>
      </c>
      <c r="Q1410" s="1">
        <v>0</v>
      </c>
      <c r="R1410" s="1">
        <f t="shared" si="127"/>
        <v>0</v>
      </c>
      <c r="S1410" s="1">
        <f t="shared" si="128"/>
        <v>31300</v>
      </c>
      <c r="T1410" s="1">
        <v>0.47</v>
      </c>
      <c r="U1410" s="1">
        <f t="shared" si="129"/>
        <v>14711</v>
      </c>
      <c r="V1410" s="1">
        <f t="shared" si="130"/>
        <v>16589</v>
      </c>
      <c r="W1410" s="4">
        <f t="shared" si="131"/>
        <v>0.53</v>
      </c>
      <c r="X1410" s="1" t="s">
        <v>147</v>
      </c>
      <c r="Y1410" s="1" t="s">
        <v>40</v>
      </c>
      <c r="Z1410" s="1" t="s">
        <v>41</v>
      </c>
      <c r="AA1410" s="2">
        <v>46083</v>
      </c>
      <c r="AB1410" s="1">
        <v>5</v>
      </c>
      <c r="AC1410" s="9" t="s">
        <v>42</v>
      </c>
    </row>
    <row r="1411" spans="1:29">
      <c r="A1411" s="11" t="s">
        <v>2216</v>
      </c>
      <c r="B1411" s="2">
        <v>46077</v>
      </c>
      <c r="C1411" s="1">
        <v>2026</v>
      </c>
      <c r="D1411" s="1" t="s">
        <v>414</v>
      </c>
      <c r="E1411" s="1" t="s">
        <v>30</v>
      </c>
      <c r="F1411" s="1" t="s">
        <v>167</v>
      </c>
      <c r="G1411" s="1" t="s">
        <v>2217</v>
      </c>
      <c r="H1411" s="1" t="s">
        <v>33</v>
      </c>
      <c r="I1411" s="1" t="s">
        <v>116</v>
      </c>
      <c r="J1411" s="1" t="s">
        <v>117</v>
      </c>
      <c r="K1411" s="1" t="s">
        <v>118</v>
      </c>
      <c r="L1411" s="1" t="s">
        <v>112</v>
      </c>
      <c r="M1411" s="1" t="s">
        <v>198</v>
      </c>
      <c r="N1411" s="1">
        <v>2</v>
      </c>
      <c r="O1411" s="1">
        <v>29440</v>
      </c>
      <c r="P1411" s="1">
        <f t="shared" ref="P1411:P1474" si="132">PRODUCT(N1411,O1411)</f>
        <v>58880</v>
      </c>
      <c r="Q1411" s="1">
        <v>10</v>
      </c>
      <c r="R1411" s="1">
        <f t="shared" ref="R1411:R1474" si="133">P1411*(Q1411/100)</f>
        <v>5888</v>
      </c>
      <c r="S1411" s="1">
        <f t="shared" ref="S1411:S1474" si="134">P1411-R1411</f>
        <v>52992</v>
      </c>
      <c r="T1411" s="1">
        <v>0.57999999999999996</v>
      </c>
      <c r="U1411" s="1">
        <f t="shared" ref="U1411:U1474" si="135">S1411*T1411</f>
        <v>30735.359999999997</v>
      </c>
      <c r="V1411" s="1">
        <f t="shared" ref="V1411:V1474" si="136">S1411-U1411</f>
        <v>22256.640000000003</v>
      </c>
      <c r="W1411" s="4">
        <f t="shared" ref="W1411:W1474" si="137">(V1411/S1411)</f>
        <v>0.42000000000000004</v>
      </c>
      <c r="X1411" s="1" t="s">
        <v>50</v>
      </c>
      <c r="Y1411" s="1" t="s">
        <v>81</v>
      </c>
      <c r="Z1411" s="1" t="s">
        <v>41</v>
      </c>
      <c r="AA1411" s="2">
        <v>46084</v>
      </c>
      <c r="AB1411" s="1">
        <v>3</v>
      </c>
      <c r="AC1411" s="9" t="s">
        <v>42</v>
      </c>
    </row>
    <row r="1412" spans="1:29">
      <c r="A1412" s="11" t="s">
        <v>2218</v>
      </c>
      <c r="B1412" s="2">
        <v>46078</v>
      </c>
      <c r="C1412" s="1">
        <v>2026</v>
      </c>
      <c r="D1412" s="1" t="s">
        <v>414</v>
      </c>
      <c r="E1412" s="1" t="s">
        <v>30</v>
      </c>
      <c r="F1412" s="1" t="s">
        <v>31</v>
      </c>
      <c r="G1412" s="1" t="s">
        <v>554</v>
      </c>
      <c r="H1412" s="1" t="s">
        <v>33</v>
      </c>
      <c r="I1412" s="1" t="s">
        <v>46</v>
      </c>
      <c r="J1412" s="1" t="s">
        <v>47</v>
      </c>
      <c r="K1412" s="1" t="s">
        <v>48</v>
      </c>
      <c r="L1412" s="1" t="s">
        <v>37</v>
      </c>
      <c r="M1412" s="1" t="s">
        <v>49</v>
      </c>
      <c r="N1412" s="1">
        <v>4</v>
      </c>
      <c r="O1412" s="1">
        <v>540</v>
      </c>
      <c r="P1412" s="1">
        <f t="shared" si="132"/>
        <v>2160</v>
      </c>
      <c r="Q1412" s="1">
        <v>15</v>
      </c>
      <c r="R1412" s="1">
        <f t="shared" si="133"/>
        <v>324</v>
      </c>
      <c r="S1412" s="1">
        <f t="shared" si="134"/>
        <v>1836</v>
      </c>
      <c r="T1412" s="1">
        <v>0.47</v>
      </c>
      <c r="U1412" s="1">
        <f t="shared" si="135"/>
        <v>862.92</v>
      </c>
      <c r="V1412" s="1">
        <f t="shared" si="136"/>
        <v>973.08</v>
      </c>
      <c r="W1412" s="4">
        <f t="shared" si="137"/>
        <v>0.53</v>
      </c>
      <c r="X1412" s="1" t="s">
        <v>56</v>
      </c>
      <c r="Y1412" s="1" t="s">
        <v>40</v>
      </c>
      <c r="Z1412" s="1" t="s">
        <v>41</v>
      </c>
      <c r="AA1412" s="2">
        <v>46081</v>
      </c>
      <c r="AB1412" s="1">
        <v>4</v>
      </c>
      <c r="AC1412" s="9" t="s">
        <v>42</v>
      </c>
    </row>
    <row r="1413" spans="1:29">
      <c r="A1413" s="11" t="s">
        <v>2219</v>
      </c>
      <c r="B1413" s="2">
        <v>46078</v>
      </c>
      <c r="C1413" s="1">
        <v>2026</v>
      </c>
      <c r="D1413" s="1" t="s">
        <v>414</v>
      </c>
      <c r="E1413" s="1" t="s">
        <v>30</v>
      </c>
      <c r="F1413" s="1" t="s">
        <v>31</v>
      </c>
      <c r="G1413" s="1" t="s">
        <v>1504</v>
      </c>
      <c r="H1413" s="1" t="s">
        <v>89</v>
      </c>
      <c r="I1413" s="1" t="s">
        <v>54</v>
      </c>
      <c r="J1413" s="1" t="s">
        <v>55</v>
      </c>
      <c r="K1413" s="1" t="s">
        <v>36</v>
      </c>
      <c r="L1413" s="1" t="s">
        <v>85</v>
      </c>
      <c r="M1413" s="1" t="s">
        <v>346</v>
      </c>
      <c r="N1413" s="1">
        <v>3</v>
      </c>
      <c r="O1413" s="1">
        <v>320</v>
      </c>
      <c r="P1413" s="1">
        <f t="shared" si="132"/>
        <v>960</v>
      </c>
      <c r="Q1413" s="1">
        <v>5</v>
      </c>
      <c r="R1413" s="1">
        <f t="shared" si="133"/>
        <v>48</v>
      </c>
      <c r="S1413" s="1">
        <f t="shared" si="134"/>
        <v>912</v>
      </c>
      <c r="T1413" s="1">
        <v>0.5</v>
      </c>
      <c r="U1413" s="1">
        <f t="shared" si="135"/>
        <v>456</v>
      </c>
      <c r="V1413" s="1">
        <f t="shared" si="136"/>
        <v>456</v>
      </c>
      <c r="W1413" s="4">
        <f t="shared" si="137"/>
        <v>0.5</v>
      </c>
      <c r="X1413" s="1" t="s">
        <v>39</v>
      </c>
      <c r="Y1413" s="1" t="s">
        <v>40</v>
      </c>
      <c r="Z1413" s="1" t="s">
        <v>41</v>
      </c>
      <c r="AA1413" s="2">
        <v>46081</v>
      </c>
      <c r="AB1413" s="1">
        <v>4</v>
      </c>
      <c r="AC1413" s="9" t="s">
        <v>42</v>
      </c>
    </row>
    <row r="1414" spans="1:29">
      <c r="A1414" s="11" t="s">
        <v>2220</v>
      </c>
      <c r="B1414" s="2">
        <v>46079</v>
      </c>
      <c r="C1414" s="1">
        <v>2026</v>
      </c>
      <c r="D1414" s="1" t="s">
        <v>414</v>
      </c>
      <c r="E1414" s="1" t="s">
        <v>30</v>
      </c>
      <c r="F1414" s="1" t="s">
        <v>44</v>
      </c>
      <c r="G1414" s="1" t="s">
        <v>554</v>
      </c>
      <c r="H1414" s="1" t="s">
        <v>33</v>
      </c>
      <c r="I1414" s="1" t="s">
        <v>46</v>
      </c>
      <c r="J1414" s="1" t="s">
        <v>47</v>
      </c>
      <c r="K1414" s="1" t="s">
        <v>48</v>
      </c>
      <c r="L1414" s="1" t="s">
        <v>37</v>
      </c>
      <c r="M1414" s="1" t="s">
        <v>103</v>
      </c>
      <c r="N1414" s="1">
        <v>1</v>
      </c>
      <c r="O1414" s="1">
        <v>5920</v>
      </c>
      <c r="P1414" s="1">
        <f t="shared" si="132"/>
        <v>5920</v>
      </c>
      <c r="Q1414" s="1">
        <v>30</v>
      </c>
      <c r="R1414" s="1">
        <f t="shared" si="133"/>
        <v>1776</v>
      </c>
      <c r="S1414" s="1">
        <f t="shared" si="134"/>
        <v>4144</v>
      </c>
      <c r="T1414" s="1">
        <v>0.47</v>
      </c>
      <c r="U1414" s="1">
        <f t="shared" si="135"/>
        <v>1947.6799999999998</v>
      </c>
      <c r="V1414" s="1">
        <f t="shared" si="136"/>
        <v>2196.3200000000002</v>
      </c>
      <c r="W1414" s="4">
        <f t="shared" si="137"/>
        <v>0.53</v>
      </c>
      <c r="X1414" s="1" t="s">
        <v>39</v>
      </c>
      <c r="Y1414" s="1" t="s">
        <v>81</v>
      </c>
      <c r="Z1414" s="1" t="s">
        <v>41</v>
      </c>
      <c r="AA1414" s="2">
        <v>46086</v>
      </c>
      <c r="AB1414" s="1">
        <v>3</v>
      </c>
      <c r="AC1414" s="9" t="s">
        <v>42</v>
      </c>
    </row>
    <row r="1415" spans="1:29">
      <c r="A1415" s="11" t="s">
        <v>2221</v>
      </c>
      <c r="B1415" s="2">
        <v>46079</v>
      </c>
      <c r="C1415" s="1">
        <v>2026</v>
      </c>
      <c r="D1415" s="1" t="s">
        <v>414</v>
      </c>
      <c r="E1415" s="1" t="s">
        <v>30</v>
      </c>
      <c r="F1415" s="1" t="s">
        <v>44</v>
      </c>
      <c r="G1415" s="1" t="s">
        <v>635</v>
      </c>
      <c r="H1415" s="1" t="s">
        <v>89</v>
      </c>
      <c r="I1415" s="1" t="s">
        <v>258</v>
      </c>
      <c r="J1415" s="1" t="s">
        <v>117</v>
      </c>
      <c r="K1415" s="1" t="s">
        <v>118</v>
      </c>
      <c r="L1415" s="1" t="s">
        <v>112</v>
      </c>
      <c r="M1415" s="1" t="s">
        <v>653</v>
      </c>
      <c r="N1415" s="1">
        <v>4</v>
      </c>
      <c r="O1415" s="1">
        <v>31000</v>
      </c>
      <c r="P1415" s="1">
        <f t="shared" si="132"/>
        <v>124000</v>
      </c>
      <c r="Q1415" s="1">
        <v>0</v>
      </c>
      <c r="R1415" s="1">
        <f t="shared" si="133"/>
        <v>0</v>
      </c>
      <c r="S1415" s="1">
        <f t="shared" si="134"/>
        <v>124000</v>
      </c>
      <c r="T1415" s="1">
        <v>0.57999999999999996</v>
      </c>
      <c r="U1415" s="1">
        <f t="shared" si="135"/>
        <v>71920</v>
      </c>
      <c r="V1415" s="1">
        <f t="shared" si="136"/>
        <v>52080</v>
      </c>
      <c r="W1415" s="4">
        <f t="shared" si="137"/>
        <v>0.42</v>
      </c>
      <c r="X1415" s="1" t="s">
        <v>147</v>
      </c>
      <c r="Y1415" s="1" t="s">
        <v>40</v>
      </c>
      <c r="Z1415" s="1" t="s">
        <v>41</v>
      </c>
      <c r="AA1415" s="2">
        <v>46082</v>
      </c>
      <c r="AB1415" s="1">
        <v>4</v>
      </c>
      <c r="AC1415" s="9" t="s">
        <v>42</v>
      </c>
    </row>
    <row r="1416" spans="1:29">
      <c r="A1416" s="11" t="s">
        <v>2222</v>
      </c>
      <c r="B1416" s="2">
        <v>46079</v>
      </c>
      <c r="C1416" s="1">
        <v>2026</v>
      </c>
      <c r="D1416" s="1" t="s">
        <v>414</v>
      </c>
      <c r="E1416" s="1" t="s">
        <v>30</v>
      </c>
      <c r="F1416" s="1" t="s">
        <v>44</v>
      </c>
      <c r="G1416" s="1" t="s">
        <v>2223</v>
      </c>
      <c r="H1416" s="1" t="s">
        <v>33</v>
      </c>
      <c r="I1416" s="1" t="s">
        <v>69</v>
      </c>
      <c r="J1416" s="1" t="s">
        <v>70</v>
      </c>
      <c r="K1416" s="1" t="s">
        <v>62</v>
      </c>
      <c r="L1416" s="1" t="s">
        <v>150</v>
      </c>
      <c r="M1416" s="1" t="s">
        <v>229</v>
      </c>
      <c r="N1416" s="1">
        <v>5</v>
      </c>
      <c r="O1416" s="1">
        <v>6290</v>
      </c>
      <c r="P1416" s="1">
        <f t="shared" si="132"/>
        <v>31450</v>
      </c>
      <c r="Q1416" s="1">
        <v>0</v>
      </c>
      <c r="R1416" s="1">
        <f t="shared" si="133"/>
        <v>0</v>
      </c>
      <c r="S1416" s="1">
        <f t="shared" si="134"/>
        <v>31450</v>
      </c>
      <c r="T1416" s="1">
        <v>0.52</v>
      </c>
      <c r="U1416" s="1">
        <f t="shared" si="135"/>
        <v>16354</v>
      </c>
      <c r="V1416" s="1">
        <f t="shared" si="136"/>
        <v>15096</v>
      </c>
      <c r="W1416" s="4">
        <f t="shared" si="137"/>
        <v>0.48</v>
      </c>
      <c r="X1416" s="1" t="s">
        <v>56</v>
      </c>
      <c r="Y1416" s="1" t="s">
        <v>57</v>
      </c>
      <c r="Z1416" s="1" t="s">
        <v>66</v>
      </c>
      <c r="AA1416" s="1"/>
      <c r="AB1416" s="1"/>
      <c r="AC1416" s="9" t="s">
        <v>42</v>
      </c>
    </row>
    <row r="1417" spans="1:29">
      <c r="A1417" s="11" t="s">
        <v>2224</v>
      </c>
      <c r="B1417" s="2">
        <v>46080</v>
      </c>
      <c r="C1417" s="1">
        <v>2026</v>
      </c>
      <c r="D1417" s="1" t="s">
        <v>414</v>
      </c>
      <c r="E1417" s="1" t="s">
        <v>30</v>
      </c>
      <c r="F1417" s="1" t="s">
        <v>74</v>
      </c>
      <c r="G1417" s="1" t="s">
        <v>982</v>
      </c>
      <c r="H1417" s="1" t="s">
        <v>33</v>
      </c>
      <c r="I1417" s="1" t="s">
        <v>219</v>
      </c>
      <c r="J1417" s="1" t="s">
        <v>220</v>
      </c>
      <c r="K1417" s="1" t="s">
        <v>118</v>
      </c>
      <c r="L1417" s="1" t="s">
        <v>37</v>
      </c>
      <c r="M1417" s="1" t="s">
        <v>372</v>
      </c>
      <c r="N1417" s="1">
        <v>5</v>
      </c>
      <c r="O1417" s="1">
        <v>4740</v>
      </c>
      <c r="P1417" s="1">
        <f t="shared" si="132"/>
        <v>23700</v>
      </c>
      <c r="Q1417" s="1">
        <v>0</v>
      </c>
      <c r="R1417" s="1">
        <f t="shared" si="133"/>
        <v>0</v>
      </c>
      <c r="S1417" s="1">
        <f t="shared" si="134"/>
        <v>23700</v>
      </c>
      <c r="T1417" s="1">
        <v>0.47</v>
      </c>
      <c r="U1417" s="1">
        <f t="shared" si="135"/>
        <v>11139</v>
      </c>
      <c r="V1417" s="1">
        <f t="shared" si="136"/>
        <v>12561</v>
      </c>
      <c r="W1417" s="4">
        <f t="shared" si="137"/>
        <v>0.53</v>
      </c>
      <c r="X1417" s="1" t="s">
        <v>104</v>
      </c>
      <c r="Y1417" s="1" t="s">
        <v>72</v>
      </c>
      <c r="Z1417" s="1" t="s">
        <v>41</v>
      </c>
      <c r="AA1417" s="2">
        <v>46085</v>
      </c>
      <c r="AB1417" s="1">
        <v>4</v>
      </c>
      <c r="AC1417" s="9" t="s">
        <v>42</v>
      </c>
    </row>
    <row r="1418" spans="1:29">
      <c r="A1418" s="11" t="s">
        <v>2225</v>
      </c>
      <c r="B1418" s="2">
        <v>46081</v>
      </c>
      <c r="C1418" s="1">
        <v>2026</v>
      </c>
      <c r="D1418" s="1" t="s">
        <v>414</v>
      </c>
      <c r="E1418" s="1" t="s">
        <v>30</v>
      </c>
      <c r="F1418" s="1" t="s">
        <v>99</v>
      </c>
      <c r="G1418" s="1" t="s">
        <v>834</v>
      </c>
      <c r="H1418" s="1" t="s">
        <v>33</v>
      </c>
      <c r="I1418" s="1" t="s">
        <v>509</v>
      </c>
      <c r="J1418" s="1" t="s">
        <v>220</v>
      </c>
      <c r="K1418" s="1" t="s">
        <v>118</v>
      </c>
      <c r="L1418" s="1" t="s">
        <v>96</v>
      </c>
      <c r="M1418" s="1" t="s">
        <v>119</v>
      </c>
      <c r="N1418" s="1">
        <v>2</v>
      </c>
      <c r="O1418" s="1">
        <v>290</v>
      </c>
      <c r="P1418" s="1">
        <f t="shared" si="132"/>
        <v>580</v>
      </c>
      <c r="Q1418" s="1">
        <v>0</v>
      </c>
      <c r="R1418" s="1">
        <f t="shared" si="133"/>
        <v>0</v>
      </c>
      <c r="S1418" s="1">
        <f t="shared" si="134"/>
        <v>580</v>
      </c>
      <c r="T1418" s="1">
        <v>0.62</v>
      </c>
      <c r="U1418" s="1">
        <f t="shared" si="135"/>
        <v>359.6</v>
      </c>
      <c r="V1418" s="1">
        <f t="shared" si="136"/>
        <v>220.39999999999998</v>
      </c>
      <c r="W1418" s="4">
        <f t="shared" si="137"/>
        <v>0.37999999999999995</v>
      </c>
      <c r="X1418" s="1" t="s">
        <v>104</v>
      </c>
      <c r="Y1418" s="1" t="s">
        <v>57</v>
      </c>
      <c r="Z1418" s="1" t="s">
        <v>120</v>
      </c>
      <c r="AA1418" s="1"/>
      <c r="AB1418" s="1"/>
      <c r="AC1418" s="9" t="s">
        <v>42</v>
      </c>
    </row>
    <row r="1419" spans="1:29">
      <c r="A1419" s="11" t="s">
        <v>2226</v>
      </c>
      <c r="B1419" s="2">
        <v>46081</v>
      </c>
      <c r="C1419" s="1">
        <v>2026</v>
      </c>
      <c r="D1419" s="1" t="s">
        <v>414</v>
      </c>
      <c r="E1419" s="1" t="s">
        <v>30</v>
      </c>
      <c r="F1419" s="1" t="s">
        <v>99</v>
      </c>
      <c r="G1419" s="1" t="s">
        <v>1272</v>
      </c>
      <c r="H1419" s="1" t="s">
        <v>33</v>
      </c>
      <c r="I1419" s="1" t="s">
        <v>371</v>
      </c>
      <c r="J1419" s="1" t="s">
        <v>265</v>
      </c>
      <c r="K1419" s="1" t="s">
        <v>78</v>
      </c>
      <c r="L1419" s="1" t="s">
        <v>63</v>
      </c>
      <c r="M1419" s="1" t="s">
        <v>71</v>
      </c>
      <c r="N1419" s="1">
        <v>5</v>
      </c>
      <c r="O1419" s="1">
        <v>770</v>
      </c>
      <c r="P1419" s="1">
        <f t="shared" si="132"/>
        <v>3850</v>
      </c>
      <c r="Q1419" s="1">
        <v>15</v>
      </c>
      <c r="R1419" s="1">
        <f t="shared" si="133"/>
        <v>577.5</v>
      </c>
      <c r="S1419" s="1">
        <f t="shared" si="134"/>
        <v>3272.5</v>
      </c>
      <c r="T1419" s="1">
        <v>0.35</v>
      </c>
      <c r="U1419" s="1">
        <f t="shared" si="135"/>
        <v>1145.375</v>
      </c>
      <c r="V1419" s="1">
        <f t="shared" si="136"/>
        <v>2127.125</v>
      </c>
      <c r="W1419" s="4">
        <f t="shared" si="137"/>
        <v>0.65</v>
      </c>
      <c r="X1419" s="1" t="s">
        <v>39</v>
      </c>
      <c r="Y1419" s="1" t="s">
        <v>72</v>
      </c>
      <c r="Z1419" s="1" t="s">
        <v>22</v>
      </c>
      <c r="AA1419" s="1"/>
      <c r="AB1419" s="1"/>
      <c r="AC1419" s="9" t="s">
        <v>93</v>
      </c>
    </row>
    <row r="1420" spans="1:29">
      <c r="A1420" s="11" t="s">
        <v>2227</v>
      </c>
      <c r="B1420" s="2">
        <v>46081</v>
      </c>
      <c r="C1420" s="1">
        <v>2026</v>
      </c>
      <c r="D1420" s="1" t="s">
        <v>414</v>
      </c>
      <c r="E1420" s="1" t="s">
        <v>30</v>
      </c>
      <c r="F1420" s="1" t="s">
        <v>99</v>
      </c>
      <c r="G1420" s="1" t="s">
        <v>1619</v>
      </c>
      <c r="H1420" s="1" t="s">
        <v>89</v>
      </c>
      <c r="I1420" s="1" t="s">
        <v>116</v>
      </c>
      <c r="J1420" s="1" t="s">
        <v>117</v>
      </c>
      <c r="K1420" s="1" t="s">
        <v>118</v>
      </c>
      <c r="L1420" s="1" t="s">
        <v>150</v>
      </c>
      <c r="M1420" s="1" t="s">
        <v>151</v>
      </c>
      <c r="N1420" s="1">
        <v>4</v>
      </c>
      <c r="O1420" s="1">
        <v>7510</v>
      </c>
      <c r="P1420" s="1">
        <f t="shared" si="132"/>
        <v>30040</v>
      </c>
      <c r="Q1420" s="1">
        <v>5</v>
      </c>
      <c r="R1420" s="1">
        <f t="shared" si="133"/>
        <v>1502</v>
      </c>
      <c r="S1420" s="1">
        <f t="shared" si="134"/>
        <v>28538</v>
      </c>
      <c r="T1420" s="1">
        <v>0.52</v>
      </c>
      <c r="U1420" s="1">
        <f t="shared" si="135"/>
        <v>14839.76</v>
      </c>
      <c r="V1420" s="1">
        <f t="shared" si="136"/>
        <v>13698.24</v>
      </c>
      <c r="W1420" s="4">
        <f t="shared" si="137"/>
        <v>0.48</v>
      </c>
      <c r="X1420" s="1" t="s">
        <v>50</v>
      </c>
      <c r="Y1420" s="1" t="s">
        <v>81</v>
      </c>
      <c r="Z1420" s="1" t="s">
        <v>41</v>
      </c>
      <c r="AA1420" s="2">
        <v>46088</v>
      </c>
      <c r="AB1420" s="1">
        <v>4</v>
      </c>
      <c r="AC1420" s="9" t="s">
        <v>42</v>
      </c>
    </row>
    <row r="1421" spans="1:29">
      <c r="A1421" s="11" t="s">
        <v>2228</v>
      </c>
      <c r="B1421" s="2">
        <v>46081</v>
      </c>
      <c r="C1421" s="1">
        <v>2026</v>
      </c>
      <c r="D1421" s="1" t="s">
        <v>414</v>
      </c>
      <c r="E1421" s="1" t="s">
        <v>30</v>
      </c>
      <c r="F1421" s="1" t="s">
        <v>99</v>
      </c>
      <c r="G1421" s="1" t="s">
        <v>635</v>
      </c>
      <c r="H1421" s="1" t="s">
        <v>89</v>
      </c>
      <c r="I1421" s="1" t="s">
        <v>258</v>
      </c>
      <c r="J1421" s="1" t="s">
        <v>117</v>
      </c>
      <c r="K1421" s="1" t="s">
        <v>118</v>
      </c>
      <c r="L1421" s="1" t="s">
        <v>112</v>
      </c>
      <c r="M1421" s="1" t="s">
        <v>450</v>
      </c>
      <c r="N1421" s="1">
        <v>1</v>
      </c>
      <c r="O1421" s="1">
        <v>38410</v>
      </c>
      <c r="P1421" s="1">
        <f t="shared" si="132"/>
        <v>38410</v>
      </c>
      <c r="Q1421" s="1">
        <v>5</v>
      </c>
      <c r="R1421" s="1">
        <f t="shared" si="133"/>
        <v>1920.5</v>
      </c>
      <c r="S1421" s="1">
        <f t="shared" si="134"/>
        <v>36489.5</v>
      </c>
      <c r="T1421" s="1">
        <v>0.57999999999999996</v>
      </c>
      <c r="U1421" s="1">
        <f t="shared" si="135"/>
        <v>21163.91</v>
      </c>
      <c r="V1421" s="1">
        <f t="shared" si="136"/>
        <v>15325.59</v>
      </c>
      <c r="W1421" s="4">
        <f t="shared" si="137"/>
        <v>0.42</v>
      </c>
      <c r="X1421" s="1" t="s">
        <v>65</v>
      </c>
      <c r="Y1421" s="1" t="s">
        <v>40</v>
      </c>
      <c r="Z1421" s="1" t="s">
        <v>41</v>
      </c>
      <c r="AA1421" s="2">
        <v>46082</v>
      </c>
      <c r="AB1421" s="1">
        <v>3</v>
      </c>
      <c r="AC1421" s="9" t="s">
        <v>42</v>
      </c>
    </row>
    <row r="1422" spans="1:29">
      <c r="A1422" s="11" t="s">
        <v>2229</v>
      </c>
      <c r="B1422" s="2">
        <v>46082</v>
      </c>
      <c r="C1422" s="1">
        <v>2026</v>
      </c>
      <c r="D1422" s="1" t="s">
        <v>615</v>
      </c>
      <c r="E1422" s="1" t="s">
        <v>30</v>
      </c>
      <c r="F1422" s="1" t="s">
        <v>126</v>
      </c>
      <c r="G1422" s="1" t="s">
        <v>1438</v>
      </c>
      <c r="H1422" s="1" t="s">
        <v>89</v>
      </c>
      <c r="I1422" s="1" t="s">
        <v>116</v>
      </c>
      <c r="J1422" s="1" t="s">
        <v>117</v>
      </c>
      <c r="K1422" s="1" t="s">
        <v>118</v>
      </c>
      <c r="L1422" s="1" t="s">
        <v>179</v>
      </c>
      <c r="M1422" s="1" t="s">
        <v>406</v>
      </c>
      <c r="N1422" s="1">
        <v>2</v>
      </c>
      <c r="O1422" s="1">
        <v>3050</v>
      </c>
      <c r="P1422" s="1">
        <f t="shared" si="132"/>
        <v>6100</v>
      </c>
      <c r="Q1422" s="1">
        <v>10</v>
      </c>
      <c r="R1422" s="1">
        <f t="shared" si="133"/>
        <v>610</v>
      </c>
      <c r="S1422" s="1">
        <f t="shared" si="134"/>
        <v>5490</v>
      </c>
      <c r="T1422" s="1">
        <v>0.48</v>
      </c>
      <c r="U1422" s="1">
        <f t="shared" si="135"/>
        <v>2635.2</v>
      </c>
      <c r="V1422" s="1">
        <f t="shared" si="136"/>
        <v>2854.8</v>
      </c>
      <c r="W1422" s="4">
        <f t="shared" si="137"/>
        <v>0.52</v>
      </c>
      <c r="X1422" s="1" t="s">
        <v>147</v>
      </c>
      <c r="Y1422" s="1" t="s">
        <v>81</v>
      </c>
      <c r="Z1422" s="1" t="s">
        <v>66</v>
      </c>
      <c r="AA1422" s="1"/>
      <c r="AB1422" s="1"/>
      <c r="AC1422" s="9" t="s">
        <v>42</v>
      </c>
    </row>
    <row r="1423" spans="1:29">
      <c r="A1423" s="11" t="s">
        <v>2230</v>
      </c>
      <c r="B1423" s="2">
        <v>46082</v>
      </c>
      <c r="C1423" s="1">
        <v>2026</v>
      </c>
      <c r="D1423" s="1" t="s">
        <v>615</v>
      </c>
      <c r="E1423" s="1" t="s">
        <v>30</v>
      </c>
      <c r="F1423" s="1" t="s">
        <v>126</v>
      </c>
      <c r="G1423" s="1" t="s">
        <v>2231</v>
      </c>
      <c r="H1423" s="1" t="s">
        <v>33</v>
      </c>
      <c r="I1423" s="1" t="s">
        <v>301</v>
      </c>
      <c r="J1423" s="1" t="s">
        <v>129</v>
      </c>
      <c r="K1423" s="1" t="s">
        <v>130</v>
      </c>
      <c r="L1423" s="1" t="s">
        <v>179</v>
      </c>
      <c r="M1423" s="1" t="s">
        <v>243</v>
      </c>
      <c r="N1423" s="1">
        <v>5</v>
      </c>
      <c r="O1423" s="1">
        <v>6620</v>
      </c>
      <c r="P1423" s="1">
        <f t="shared" si="132"/>
        <v>33100</v>
      </c>
      <c r="Q1423" s="1">
        <v>25</v>
      </c>
      <c r="R1423" s="1">
        <f t="shared" si="133"/>
        <v>8275</v>
      </c>
      <c r="S1423" s="1">
        <f t="shared" si="134"/>
        <v>24825</v>
      </c>
      <c r="T1423" s="1">
        <v>0.48</v>
      </c>
      <c r="U1423" s="1">
        <f t="shared" si="135"/>
        <v>11916</v>
      </c>
      <c r="V1423" s="1">
        <f t="shared" si="136"/>
        <v>12909</v>
      </c>
      <c r="W1423" s="4">
        <f t="shared" si="137"/>
        <v>0.52</v>
      </c>
      <c r="X1423" s="1" t="s">
        <v>104</v>
      </c>
      <c r="Y1423" s="1" t="s">
        <v>72</v>
      </c>
      <c r="Z1423" s="1" t="s">
        <v>41</v>
      </c>
      <c r="AA1423" s="2">
        <v>46089</v>
      </c>
      <c r="AB1423" s="1">
        <v>4</v>
      </c>
      <c r="AC1423" s="9" t="s">
        <v>42</v>
      </c>
    </row>
    <row r="1424" spans="1:29">
      <c r="A1424" s="11" t="s">
        <v>2232</v>
      </c>
      <c r="B1424" s="2">
        <v>46082</v>
      </c>
      <c r="C1424" s="1">
        <v>2026</v>
      </c>
      <c r="D1424" s="1" t="s">
        <v>615</v>
      </c>
      <c r="E1424" s="1" t="s">
        <v>30</v>
      </c>
      <c r="F1424" s="1" t="s">
        <v>126</v>
      </c>
      <c r="G1424" s="1" t="s">
        <v>503</v>
      </c>
      <c r="H1424" s="1" t="s">
        <v>89</v>
      </c>
      <c r="I1424" s="1" t="s">
        <v>84</v>
      </c>
      <c r="J1424" s="1" t="s">
        <v>47</v>
      </c>
      <c r="K1424" s="1" t="s">
        <v>48</v>
      </c>
      <c r="L1424" s="1" t="s">
        <v>96</v>
      </c>
      <c r="M1424" s="1" t="s">
        <v>436</v>
      </c>
      <c r="N1424" s="1">
        <v>5</v>
      </c>
      <c r="O1424" s="1">
        <v>840</v>
      </c>
      <c r="P1424" s="1">
        <f t="shared" si="132"/>
        <v>4200</v>
      </c>
      <c r="Q1424" s="1">
        <v>0</v>
      </c>
      <c r="R1424" s="1">
        <f t="shared" si="133"/>
        <v>0</v>
      </c>
      <c r="S1424" s="1">
        <f t="shared" si="134"/>
        <v>4200</v>
      </c>
      <c r="T1424" s="1">
        <v>0.62</v>
      </c>
      <c r="U1424" s="1">
        <f t="shared" si="135"/>
        <v>2604</v>
      </c>
      <c r="V1424" s="1">
        <f t="shared" si="136"/>
        <v>1596</v>
      </c>
      <c r="W1424" s="4">
        <f t="shared" si="137"/>
        <v>0.38</v>
      </c>
      <c r="X1424" s="1" t="s">
        <v>147</v>
      </c>
      <c r="Y1424" s="1" t="s">
        <v>72</v>
      </c>
      <c r="Z1424" s="1" t="s">
        <v>41</v>
      </c>
      <c r="AA1424" s="2">
        <v>46089</v>
      </c>
      <c r="AB1424" s="1">
        <v>4</v>
      </c>
      <c r="AC1424" s="9" t="s">
        <v>42</v>
      </c>
    </row>
    <row r="1425" spans="1:29">
      <c r="A1425" s="11" t="s">
        <v>2233</v>
      </c>
      <c r="B1425" s="2">
        <v>46082</v>
      </c>
      <c r="C1425" s="1">
        <v>2026</v>
      </c>
      <c r="D1425" s="1" t="s">
        <v>615</v>
      </c>
      <c r="E1425" s="1" t="s">
        <v>30</v>
      </c>
      <c r="F1425" s="1" t="s">
        <v>126</v>
      </c>
      <c r="G1425" s="1" t="s">
        <v>861</v>
      </c>
      <c r="H1425" s="1" t="s">
        <v>33</v>
      </c>
      <c r="I1425" s="1" t="s">
        <v>60</v>
      </c>
      <c r="J1425" s="1" t="s">
        <v>61</v>
      </c>
      <c r="K1425" s="1" t="s">
        <v>62</v>
      </c>
      <c r="L1425" s="1" t="s">
        <v>37</v>
      </c>
      <c r="M1425" s="1" t="s">
        <v>477</v>
      </c>
      <c r="N1425" s="1">
        <v>3</v>
      </c>
      <c r="O1425" s="1">
        <v>6570</v>
      </c>
      <c r="P1425" s="1">
        <f t="shared" si="132"/>
        <v>19710</v>
      </c>
      <c r="Q1425" s="1">
        <v>0</v>
      </c>
      <c r="R1425" s="1">
        <f t="shared" si="133"/>
        <v>0</v>
      </c>
      <c r="S1425" s="1">
        <f t="shared" si="134"/>
        <v>19710</v>
      </c>
      <c r="T1425" s="1">
        <v>0.47</v>
      </c>
      <c r="U1425" s="1">
        <f t="shared" si="135"/>
        <v>9263.6999999999989</v>
      </c>
      <c r="V1425" s="1">
        <f t="shared" si="136"/>
        <v>10446.300000000001</v>
      </c>
      <c r="W1425" s="4">
        <f t="shared" si="137"/>
        <v>0.53</v>
      </c>
      <c r="X1425" s="1" t="s">
        <v>104</v>
      </c>
      <c r="Y1425" s="1" t="s">
        <v>57</v>
      </c>
      <c r="Z1425" s="1" t="s">
        <v>41</v>
      </c>
      <c r="AA1425" s="2">
        <v>46086</v>
      </c>
      <c r="AB1425" s="1">
        <v>5</v>
      </c>
      <c r="AC1425" s="9" t="s">
        <v>42</v>
      </c>
    </row>
    <row r="1426" spans="1:29">
      <c r="A1426" s="11" t="s">
        <v>2234</v>
      </c>
      <c r="B1426" s="2">
        <v>46082</v>
      </c>
      <c r="C1426" s="1">
        <v>2026</v>
      </c>
      <c r="D1426" s="1" t="s">
        <v>615</v>
      </c>
      <c r="E1426" s="1" t="s">
        <v>30</v>
      </c>
      <c r="F1426" s="1" t="s">
        <v>126</v>
      </c>
      <c r="G1426" s="1" t="s">
        <v>1033</v>
      </c>
      <c r="H1426" s="1" t="s">
        <v>89</v>
      </c>
      <c r="I1426" s="1" t="s">
        <v>60</v>
      </c>
      <c r="J1426" s="1" t="s">
        <v>61</v>
      </c>
      <c r="K1426" s="1" t="s">
        <v>62</v>
      </c>
      <c r="L1426" s="1" t="s">
        <v>79</v>
      </c>
      <c r="M1426" s="1" t="s">
        <v>388</v>
      </c>
      <c r="N1426" s="1">
        <v>2</v>
      </c>
      <c r="O1426" s="1">
        <v>2960</v>
      </c>
      <c r="P1426" s="1">
        <f t="shared" si="132"/>
        <v>5920</v>
      </c>
      <c r="Q1426" s="1">
        <v>20</v>
      </c>
      <c r="R1426" s="1">
        <f t="shared" si="133"/>
        <v>1184</v>
      </c>
      <c r="S1426" s="1">
        <f t="shared" si="134"/>
        <v>4736</v>
      </c>
      <c r="T1426" s="1">
        <v>0.45</v>
      </c>
      <c r="U1426" s="1">
        <f t="shared" si="135"/>
        <v>2131.2000000000003</v>
      </c>
      <c r="V1426" s="1">
        <f t="shared" si="136"/>
        <v>2604.7999999999997</v>
      </c>
      <c r="W1426" s="4">
        <f t="shared" si="137"/>
        <v>0.54999999999999993</v>
      </c>
      <c r="X1426" s="1" t="s">
        <v>147</v>
      </c>
      <c r="Y1426" s="1" t="s">
        <v>72</v>
      </c>
      <c r="Z1426" s="1" t="s">
        <v>120</v>
      </c>
      <c r="AA1426" s="1"/>
      <c r="AB1426" s="1"/>
      <c r="AC1426" s="9" t="s">
        <v>42</v>
      </c>
    </row>
    <row r="1427" spans="1:29">
      <c r="A1427" s="11" t="s">
        <v>2235</v>
      </c>
      <c r="B1427" s="2">
        <v>46083</v>
      </c>
      <c r="C1427" s="1">
        <v>2026</v>
      </c>
      <c r="D1427" s="1" t="s">
        <v>615</v>
      </c>
      <c r="E1427" s="1" t="s">
        <v>30</v>
      </c>
      <c r="F1427" s="1" t="s">
        <v>142</v>
      </c>
      <c r="G1427" s="1" t="s">
        <v>2139</v>
      </c>
      <c r="H1427" s="1" t="s">
        <v>33</v>
      </c>
      <c r="I1427" s="1" t="s">
        <v>326</v>
      </c>
      <c r="J1427" s="1" t="s">
        <v>205</v>
      </c>
      <c r="K1427" s="1" t="s">
        <v>78</v>
      </c>
      <c r="L1427" s="1" t="s">
        <v>63</v>
      </c>
      <c r="M1427" s="1" t="s">
        <v>518</v>
      </c>
      <c r="N1427" s="1">
        <v>3</v>
      </c>
      <c r="O1427" s="1">
        <v>440</v>
      </c>
      <c r="P1427" s="1">
        <f t="shared" si="132"/>
        <v>1320</v>
      </c>
      <c r="Q1427" s="1">
        <v>0</v>
      </c>
      <c r="R1427" s="1">
        <f t="shared" si="133"/>
        <v>0</v>
      </c>
      <c r="S1427" s="1">
        <f t="shared" si="134"/>
        <v>1320</v>
      </c>
      <c r="T1427" s="1">
        <v>0.35</v>
      </c>
      <c r="U1427" s="1">
        <f t="shared" si="135"/>
        <v>461.99999999999994</v>
      </c>
      <c r="V1427" s="1">
        <f t="shared" si="136"/>
        <v>858</v>
      </c>
      <c r="W1427" s="4">
        <f t="shared" si="137"/>
        <v>0.65</v>
      </c>
      <c r="X1427" s="1" t="s">
        <v>65</v>
      </c>
      <c r="Y1427" s="1" t="s">
        <v>57</v>
      </c>
      <c r="Z1427" s="1" t="s">
        <v>41</v>
      </c>
      <c r="AA1427" s="2">
        <v>46087</v>
      </c>
      <c r="AB1427" s="1">
        <v>4</v>
      </c>
      <c r="AC1427" s="9" t="s">
        <v>42</v>
      </c>
    </row>
    <row r="1428" spans="1:29">
      <c r="A1428" s="11" t="s">
        <v>2236</v>
      </c>
      <c r="B1428" s="2">
        <v>46083</v>
      </c>
      <c r="C1428" s="1">
        <v>2026</v>
      </c>
      <c r="D1428" s="1" t="s">
        <v>615</v>
      </c>
      <c r="E1428" s="1" t="s">
        <v>30</v>
      </c>
      <c r="F1428" s="1" t="s">
        <v>142</v>
      </c>
      <c r="G1428" s="1" t="s">
        <v>2237</v>
      </c>
      <c r="H1428" s="1" t="s">
        <v>33</v>
      </c>
      <c r="I1428" s="1" t="s">
        <v>116</v>
      </c>
      <c r="J1428" s="1" t="s">
        <v>117</v>
      </c>
      <c r="K1428" s="1" t="s">
        <v>118</v>
      </c>
      <c r="L1428" s="1" t="s">
        <v>63</v>
      </c>
      <c r="M1428" s="1" t="s">
        <v>71</v>
      </c>
      <c r="N1428" s="1">
        <v>1</v>
      </c>
      <c r="O1428" s="1">
        <v>1040</v>
      </c>
      <c r="P1428" s="1">
        <f t="shared" si="132"/>
        <v>1040</v>
      </c>
      <c r="Q1428" s="1">
        <v>25</v>
      </c>
      <c r="R1428" s="1">
        <f t="shared" si="133"/>
        <v>260</v>
      </c>
      <c r="S1428" s="1">
        <f t="shared" si="134"/>
        <v>780</v>
      </c>
      <c r="T1428" s="1">
        <v>0.35</v>
      </c>
      <c r="U1428" s="1">
        <f t="shared" si="135"/>
        <v>273</v>
      </c>
      <c r="V1428" s="1">
        <f t="shared" si="136"/>
        <v>507</v>
      </c>
      <c r="W1428" s="4">
        <f t="shared" si="137"/>
        <v>0.65</v>
      </c>
      <c r="X1428" s="1" t="s">
        <v>104</v>
      </c>
      <c r="Y1428" s="1" t="s">
        <v>57</v>
      </c>
      <c r="Z1428" s="1" t="s">
        <v>41</v>
      </c>
      <c r="AA1428" s="2">
        <v>46089</v>
      </c>
      <c r="AB1428" s="1">
        <v>5</v>
      </c>
      <c r="AC1428" s="9" t="s">
        <v>42</v>
      </c>
    </row>
    <row r="1429" spans="1:29">
      <c r="A1429" s="11" t="s">
        <v>2238</v>
      </c>
      <c r="B1429" s="2">
        <v>46083</v>
      </c>
      <c r="C1429" s="1">
        <v>2026</v>
      </c>
      <c r="D1429" s="1" t="s">
        <v>615</v>
      </c>
      <c r="E1429" s="1" t="s">
        <v>30</v>
      </c>
      <c r="F1429" s="1" t="s">
        <v>142</v>
      </c>
      <c r="G1429" s="1" t="s">
        <v>1312</v>
      </c>
      <c r="H1429" s="1" t="s">
        <v>33</v>
      </c>
      <c r="I1429" s="1" t="s">
        <v>291</v>
      </c>
      <c r="J1429" s="1" t="s">
        <v>228</v>
      </c>
      <c r="K1429" s="1" t="s">
        <v>78</v>
      </c>
      <c r="L1429" s="1" t="s">
        <v>85</v>
      </c>
      <c r="M1429" s="1" t="s">
        <v>86</v>
      </c>
      <c r="N1429" s="1">
        <v>4</v>
      </c>
      <c r="O1429" s="1">
        <v>1400</v>
      </c>
      <c r="P1429" s="1">
        <f t="shared" si="132"/>
        <v>5600</v>
      </c>
      <c r="Q1429" s="1">
        <v>30</v>
      </c>
      <c r="R1429" s="1">
        <f t="shared" si="133"/>
        <v>1680</v>
      </c>
      <c r="S1429" s="1">
        <f t="shared" si="134"/>
        <v>3920</v>
      </c>
      <c r="T1429" s="1">
        <v>0.5</v>
      </c>
      <c r="U1429" s="1">
        <f t="shared" si="135"/>
        <v>1960</v>
      </c>
      <c r="V1429" s="1">
        <f t="shared" si="136"/>
        <v>1960</v>
      </c>
      <c r="W1429" s="4">
        <f t="shared" si="137"/>
        <v>0.5</v>
      </c>
      <c r="X1429" s="1" t="s">
        <v>39</v>
      </c>
      <c r="Y1429" s="1" t="s">
        <v>40</v>
      </c>
      <c r="Z1429" s="1" t="s">
        <v>41</v>
      </c>
      <c r="AA1429" s="2">
        <v>46089</v>
      </c>
      <c r="AB1429" s="1">
        <v>5</v>
      </c>
      <c r="AC1429" s="9" t="s">
        <v>42</v>
      </c>
    </row>
    <row r="1430" spans="1:29">
      <c r="A1430" s="11" t="s">
        <v>2239</v>
      </c>
      <c r="B1430" s="2">
        <v>46084</v>
      </c>
      <c r="C1430" s="1">
        <v>2026</v>
      </c>
      <c r="D1430" s="1" t="s">
        <v>615</v>
      </c>
      <c r="E1430" s="1" t="s">
        <v>30</v>
      </c>
      <c r="F1430" s="1" t="s">
        <v>167</v>
      </c>
      <c r="G1430" s="1" t="s">
        <v>1021</v>
      </c>
      <c r="H1430" s="1" t="s">
        <v>89</v>
      </c>
      <c r="I1430" s="1" t="s">
        <v>717</v>
      </c>
      <c r="J1430" s="1" t="s">
        <v>145</v>
      </c>
      <c r="K1430" s="1" t="s">
        <v>130</v>
      </c>
      <c r="L1430" s="1" t="s">
        <v>79</v>
      </c>
      <c r="M1430" s="1" t="s">
        <v>216</v>
      </c>
      <c r="N1430" s="1">
        <v>4</v>
      </c>
      <c r="O1430" s="1">
        <v>1840</v>
      </c>
      <c r="P1430" s="1">
        <f t="shared" si="132"/>
        <v>7360</v>
      </c>
      <c r="Q1430" s="1">
        <v>20</v>
      </c>
      <c r="R1430" s="1">
        <f t="shared" si="133"/>
        <v>1472</v>
      </c>
      <c r="S1430" s="1">
        <f t="shared" si="134"/>
        <v>5888</v>
      </c>
      <c r="T1430" s="1">
        <v>0.45</v>
      </c>
      <c r="U1430" s="1">
        <f t="shared" si="135"/>
        <v>2649.6</v>
      </c>
      <c r="V1430" s="1">
        <f t="shared" si="136"/>
        <v>3238.4</v>
      </c>
      <c r="W1430" s="4">
        <f t="shared" si="137"/>
        <v>0.55000000000000004</v>
      </c>
      <c r="X1430" s="1" t="s">
        <v>147</v>
      </c>
      <c r="Y1430" s="1" t="s">
        <v>40</v>
      </c>
      <c r="Z1430" s="1" t="s">
        <v>120</v>
      </c>
      <c r="AA1430" s="1"/>
      <c r="AB1430" s="1"/>
      <c r="AC1430" s="9" t="s">
        <v>42</v>
      </c>
    </row>
    <row r="1431" spans="1:29">
      <c r="A1431" s="11" t="s">
        <v>2240</v>
      </c>
      <c r="B1431" s="2">
        <v>46084</v>
      </c>
      <c r="C1431" s="1">
        <v>2026</v>
      </c>
      <c r="D1431" s="1" t="s">
        <v>615</v>
      </c>
      <c r="E1431" s="1" t="s">
        <v>30</v>
      </c>
      <c r="F1431" s="1" t="s">
        <v>167</v>
      </c>
      <c r="G1431" s="1" t="s">
        <v>1008</v>
      </c>
      <c r="H1431" s="1" t="s">
        <v>33</v>
      </c>
      <c r="I1431" s="1" t="s">
        <v>258</v>
      </c>
      <c r="J1431" s="1" t="s">
        <v>117</v>
      </c>
      <c r="K1431" s="1" t="s">
        <v>118</v>
      </c>
      <c r="L1431" s="1" t="s">
        <v>63</v>
      </c>
      <c r="M1431" s="1" t="s">
        <v>71</v>
      </c>
      <c r="N1431" s="1">
        <v>2</v>
      </c>
      <c r="O1431" s="1">
        <v>210</v>
      </c>
      <c r="P1431" s="1">
        <f t="shared" si="132"/>
        <v>420</v>
      </c>
      <c r="Q1431" s="1">
        <v>0</v>
      </c>
      <c r="R1431" s="1">
        <f t="shared" si="133"/>
        <v>0</v>
      </c>
      <c r="S1431" s="1">
        <f t="shared" si="134"/>
        <v>420</v>
      </c>
      <c r="T1431" s="1">
        <v>0.35</v>
      </c>
      <c r="U1431" s="1">
        <f t="shared" si="135"/>
        <v>147</v>
      </c>
      <c r="V1431" s="1">
        <f t="shared" si="136"/>
        <v>273</v>
      </c>
      <c r="W1431" s="4">
        <f t="shared" si="137"/>
        <v>0.65</v>
      </c>
      <c r="X1431" s="1" t="s">
        <v>92</v>
      </c>
      <c r="Y1431" s="1" t="s">
        <v>72</v>
      </c>
      <c r="Z1431" s="1" t="s">
        <v>22</v>
      </c>
      <c r="AA1431" s="1"/>
      <c r="AB1431" s="1"/>
      <c r="AC1431" s="9" t="s">
        <v>93</v>
      </c>
    </row>
    <row r="1432" spans="1:29">
      <c r="A1432" s="11" t="s">
        <v>2241</v>
      </c>
      <c r="B1432" s="2">
        <v>46085</v>
      </c>
      <c r="C1432" s="1">
        <v>2026</v>
      </c>
      <c r="D1432" s="1" t="s">
        <v>615</v>
      </c>
      <c r="E1432" s="1" t="s">
        <v>30</v>
      </c>
      <c r="F1432" s="1" t="s">
        <v>31</v>
      </c>
      <c r="G1432" s="1" t="s">
        <v>554</v>
      </c>
      <c r="H1432" s="1" t="s">
        <v>33</v>
      </c>
      <c r="I1432" s="1" t="s">
        <v>46</v>
      </c>
      <c r="J1432" s="1" t="s">
        <v>47</v>
      </c>
      <c r="K1432" s="1" t="s">
        <v>48</v>
      </c>
      <c r="L1432" s="1" t="s">
        <v>79</v>
      </c>
      <c r="M1432" s="1" t="s">
        <v>80</v>
      </c>
      <c r="N1432" s="1">
        <v>2</v>
      </c>
      <c r="O1432" s="1">
        <v>950</v>
      </c>
      <c r="P1432" s="1">
        <f t="shared" si="132"/>
        <v>1900</v>
      </c>
      <c r="Q1432" s="1">
        <v>10</v>
      </c>
      <c r="R1432" s="1">
        <f t="shared" si="133"/>
        <v>190</v>
      </c>
      <c r="S1432" s="1">
        <f t="shared" si="134"/>
        <v>1710</v>
      </c>
      <c r="T1432" s="1">
        <v>0.45</v>
      </c>
      <c r="U1432" s="1">
        <f t="shared" si="135"/>
        <v>769.5</v>
      </c>
      <c r="V1432" s="1">
        <f t="shared" si="136"/>
        <v>940.5</v>
      </c>
      <c r="W1432" s="4">
        <f t="shared" si="137"/>
        <v>0.55000000000000004</v>
      </c>
      <c r="X1432" s="1" t="s">
        <v>65</v>
      </c>
      <c r="Y1432" s="1" t="s">
        <v>81</v>
      </c>
      <c r="Z1432" s="1" t="s">
        <v>120</v>
      </c>
      <c r="AA1432" s="1"/>
      <c r="AB1432" s="1"/>
      <c r="AC1432" s="9" t="s">
        <v>42</v>
      </c>
    </row>
    <row r="1433" spans="1:29">
      <c r="A1433" s="11" t="s">
        <v>2242</v>
      </c>
      <c r="B1433" s="2">
        <v>46085</v>
      </c>
      <c r="C1433" s="1">
        <v>2026</v>
      </c>
      <c r="D1433" s="1" t="s">
        <v>615</v>
      </c>
      <c r="E1433" s="1" t="s">
        <v>30</v>
      </c>
      <c r="F1433" s="1" t="s">
        <v>31</v>
      </c>
      <c r="G1433" s="1" t="s">
        <v>2243</v>
      </c>
      <c r="H1433" s="1" t="s">
        <v>89</v>
      </c>
      <c r="I1433" s="1" t="s">
        <v>475</v>
      </c>
      <c r="J1433" s="1" t="s">
        <v>435</v>
      </c>
      <c r="K1433" s="1" t="s">
        <v>130</v>
      </c>
      <c r="L1433" s="1" t="s">
        <v>85</v>
      </c>
      <c r="M1433" s="1" t="s">
        <v>343</v>
      </c>
      <c r="N1433" s="1">
        <v>2</v>
      </c>
      <c r="O1433" s="1">
        <v>1240</v>
      </c>
      <c r="P1433" s="1">
        <f t="shared" si="132"/>
        <v>2480</v>
      </c>
      <c r="Q1433" s="1">
        <v>30</v>
      </c>
      <c r="R1433" s="1">
        <f t="shared" si="133"/>
        <v>744</v>
      </c>
      <c r="S1433" s="1">
        <f t="shared" si="134"/>
        <v>1736</v>
      </c>
      <c r="T1433" s="1">
        <v>0.5</v>
      </c>
      <c r="U1433" s="1">
        <f t="shared" si="135"/>
        <v>868</v>
      </c>
      <c r="V1433" s="1">
        <f t="shared" si="136"/>
        <v>868</v>
      </c>
      <c r="W1433" s="4">
        <f t="shared" si="137"/>
        <v>0.5</v>
      </c>
      <c r="X1433" s="1" t="s">
        <v>50</v>
      </c>
      <c r="Y1433" s="1" t="s">
        <v>81</v>
      </c>
      <c r="Z1433" s="1" t="s">
        <v>41</v>
      </c>
      <c r="AA1433" s="2">
        <v>46092</v>
      </c>
      <c r="AB1433" s="1">
        <v>5</v>
      </c>
      <c r="AC1433" s="9" t="s">
        <v>42</v>
      </c>
    </row>
    <row r="1434" spans="1:29">
      <c r="A1434" s="11" t="s">
        <v>2244</v>
      </c>
      <c r="B1434" s="2">
        <v>46085</v>
      </c>
      <c r="C1434" s="1">
        <v>2026</v>
      </c>
      <c r="D1434" s="1" t="s">
        <v>615</v>
      </c>
      <c r="E1434" s="1" t="s">
        <v>30</v>
      </c>
      <c r="F1434" s="1" t="s">
        <v>31</v>
      </c>
      <c r="G1434" s="1" t="s">
        <v>1466</v>
      </c>
      <c r="H1434" s="1" t="s">
        <v>89</v>
      </c>
      <c r="I1434" s="1" t="s">
        <v>174</v>
      </c>
      <c r="J1434" s="1" t="s">
        <v>108</v>
      </c>
      <c r="K1434" s="1" t="s">
        <v>62</v>
      </c>
      <c r="L1434" s="1" t="s">
        <v>63</v>
      </c>
      <c r="M1434" s="1" t="s">
        <v>362</v>
      </c>
      <c r="N1434" s="1">
        <v>5</v>
      </c>
      <c r="O1434" s="1">
        <v>1130</v>
      </c>
      <c r="P1434" s="1">
        <f t="shared" si="132"/>
        <v>5650</v>
      </c>
      <c r="Q1434" s="1">
        <v>10</v>
      </c>
      <c r="R1434" s="1">
        <f t="shared" si="133"/>
        <v>565</v>
      </c>
      <c r="S1434" s="1">
        <f t="shared" si="134"/>
        <v>5085</v>
      </c>
      <c r="T1434" s="1">
        <v>0.35</v>
      </c>
      <c r="U1434" s="1">
        <f t="shared" si="135"/>
        <v>1779.75</v>
      </c>
      <c r="V1434" s="1">
        <f t="shared" si="136"/>
        <v>3305.25</v>
      </c>
      <c r="W1434" s="4">
        <f t="shared" si="137"/>
        <v>0.65</v>
      </c>
      <c r="X1434" s="1" t="s">
        <v>147</v>
      </c>
      <c r="Y1434" s="1" t="s">
        <v>57</v>
      </c>
      <c r="Z1434" s="1" t="s">
        <v>41</v>
      </c>
      <c r="AA1434" s="2">
        <v>46086</v>
      </c>
      <c r="AB1434" s="1">
        <v>3</v>
      </c>
      <c r="AC1434" s="9" t="s">
        <v>42</v>
      </c>
    </row>
    <row r="1435" spans="1:29">
      <c r="A1435" s="11" t="s">
        <v>2245</v>
      </c>
      <c r="B1435" s="2">
        <v>46085</v>
      </c>
      <c r="C1435" s="1">
        <v>2026</v>
      </c>
      <c r="D1435" s="1" t="s">
        <v>615</v>
      </c>
      <c r="E1435" s="1" t="s">
        <v>30</v>
      </c>
      <c r="F1435" s="1" t="s">
        <v>31</v>
      </c>
      <c r="G1435" s="1" t="s">
        <v>1749</v>
      </c>
      <c r="H1435" s="1" t="s">
        <v>33</v>
      </c>
      <c r="I1435" s="1" t="s">
        <v>544</v>
      </c>
      <c r="J1435" s="1" t="s">
        <v>70</v>
      </c>
      <c r="K1435" s="1" t="s">
        <v>62</v>
      </c>
      <c r="L1435" s="1" t="s">
        <v>37</v>
      </c>
      <c r="M1435" s="1" t="s">
        <v>372</v>
      </c>
      <c r="N1435" s="1">
        <v>4</v>
      </c>
      <c r="O1435" s="1">
        <v>6500</v>
      </c>
      <c r="P1435" s="1">
        <f t="shared" si="132"/>
        <v>26000</v>
      </c>
      <c r="Q1435" s="1">
        <v>0</v>
      </c>
      <c r="R1435" s="1">
        <f t="shared" si="133"/>
        <v>0</v>
      </c>
      <c r="S1435" s="1">
        <f t="shared" si="134"/>
        <v>26000</v>
      </c>
      <c r="T1435" s="1">
        <v>0.47</v>
      </c>
      <c r="U1435" s="1">
        <f t="shared" si="135"/>
        <v>12220</v>
      </c>
      <c r="V1435" s="1">
        <f t="shared" si="136"/>
        <v>13780</v>
      </c>
      <c r="W1435" s="4">
        <f t="shared" si="137"/>
        <v>0.53</v>
      </c>
      <c r="X1435" s="1" t="s">
        <v>56</v>
      </c>
      <c r="Y1435" s="1" t="s">
        <v>81</v>
      </c>
      <c r="Z1435" s="1" t="s">
        <v>41</v>
      </c>
      <c r="AA1435" s="2">
        <v>46091</v>
      </c>
      <c r="AB1435" s="1">
        <v>3</v>
      </c>
      <c r="AC1435" s="9" t="s">
        <v>42</v>
      </c>
    </row>
    <row r="1436" spans="1:29">
      <c r="A1436" s="11" t="s">
        <v>2246</v>
      </c>
      <c r="B1436" s="2">
        <v>46085</v>
      </c>
      <c r="C1436" s="1">
        <v>2026</v>
      </c>
      <c r="D1436" s="1" t="s">
        <v>615</v>
      </c>
      <c r="E1436" s="1" t="s">
        <v>30</v>
      </c>
      <c r="F1436" s="1" t="s">
        <v>31</v>
      </c>
      <c r="G1436" s="1" t="s">
        <v>280</v>
      </c>
      <c r="H1436" s="1" t="s">
        <v>89</v>
      </c>
      <c r="I1436" s="1" t="s">
        <v>258</v>
      </c>
      <c r="J1436" s="1" t="s">
        <v>117</v>
      </c>
      <c r="K1436" s="1" t="s">
        <v>118</v>
      </c>
      <c r="L1436" s="1" t="s">
        <v>150</v>
      </c>
      <c r="M1436" s="1" t="s">
        <v>151</v>
      </c>
      <c r="N1436" s="1">
        <v>4</v>
      </c>
      <c r="O1436" s="1">
        <v>11140</v>
      </c>
      <c r="P1436" s="1">
        <f t="shared" si="132"/>
        <v>44560</v>
      </c>
      <c r="Q1436" s="1">
        <v>0</v>
      </c>
      <c r="R1436" s="1">
        <f t="shared" si="133"/>
        <v>0</v>
      </c>
      <c r="S1436" s="1">
        <f t="shared" si="134"/>
        <v>44560</v>
      </c>
      <c r="T1436" s="1">
        <v>0.52</v>
      </c>
      <c r="U1436" s="1">
        <f t="shared" si="135"/>
        <v>23171.200000000001</v>
      </c>
      <c r="V1436" s="1">
        <f t="shared" si="136"/>
        <v>21388.799999999999</v>
      </c>
      <c r="W1436" s="4">
        <f t="shared" si="137"/>
        <v>0.48</v>
      </c>
      <c r="X1436" s="1" t="s">
        <v>39</v>
      </c>
      <c r="Y1436" s="1" t="s">
        <v>72</v>
      </c>
      <c r="Z1436" s="1" t="s">
        <v>51</v>
      </c>
      <c r="AA1436" s="2">
        <v>46086</v>
      </c>
      <c r="AB1436" s="1"/>
      <c r="AC1436" s="9" t="s">
        <v>42</v>
      </c>
    </row>
    <row r="1437" spans="1:29">
      <c r="A1437" s="11" t="s">
        <v>2247</v>
      </c>
      <c r="B1437" s="2">
        <v>46086</v>
      </c>
      <c r="C1437" s="1">
        <v>2026</v>
      </c>
      <c r="D1437" s="1" t="s">
        <v>615</v>
      </c>
      <c r="E1437" s="1" t="s">
        <v>30</v>
      </c>
      <c r="F1437" s="1" t="s">
        <v>44</v>
      </c>
      <c r="G1437" s="1" t="s">
        <v>1436</v>
      </c>
      <c r="H1437" s="1" t="s">
        <v>89</v>
      </c>
      <c r="I1437" s="1" t="s">
        <v>315</v>
      </c>
      <c r="J1437" s="1" t="s">
        <v>316</v>
      </c>
      <c r="K1437" s="1" t="s">
        <v>62</v>
      </c>
      <c r="L1437" s="1" t="s">
        <v>37</v>
      </c>
      <c r="M1437" s="1" t="s">
        <v>49</v>
      </c>
      <c r="N1437" s="1">
        <v>3</v>
      </c>
      <c r="O1437" s="1">
        <v>1820</v>
      </c>
      <c r="P1437" s="1">
        <f t="shared" si="132"/>
        <v>5460</v>
      </c>
      <c r="Q1437" s="1">
        <v>0</v>
      </c>
      <c r="R1437" s="1">
        <f t="shared" si="133"/>
        <v>0</v>
      </c>
      <c r="S1437" s="1">
        <f t="shared" si="134"/>
        <v>5460</v>
      </c>
      <c r="T1437" s="1">
        <v>0.47</v>
      </c>
      <c r="U1437" s="1">
        <f t="shared" si="135"/>
        <v>2566.1999999999998</v>
      </c>
      <c r="V1437" s="1">
        <f t="shared" si="136"/>
        <v>2893.8</v>
      </c>
      <c r="W1437" s="4">
        <f t="shared" si="137"/>
        <v>0.53</v>
      </c>
      <c r="X1437" s="1" t="s">
        <v>104</v>
      </c>
      <c r="Y1437" s="1" t="s">
        <v>40</v>
      </c>
      <c r="Z1437" s="1" t="s">
        <v>41</v>
      </c>
      <c r="AA1437" s="2">
        <v>46089</v>
      </c>
      <c r="AB1437" s="1">
        <v>3</v>
      </c>
      <c r="AC1437" s="9" t="s">
        <v>42</v>
      </c>
    </row>
    <row r="1438" spans="1:29">
      <c r="A1438" s="11" t="s">
        <v>2248</v>
      </c>
      <c r="B1438" s="2">
        <v>46086</v>
      </c>
      <c r="C1438" s="1">
        <v>2026</v>
      </c>
      <c r="D1438" s="1" t="s">
        <v>615</v>
      </c>
      <c r="E1438" s="1" t="s">
        <v>30</v>
      </c>
      <c r="F1438" s="1" t="s">
        <v>44</v>
      </c>
      <c r="G1438" s="1" t="s">
        <v>754</v>
      </c>
      <c r="H1438" s="1" t="s">
        <v>33</v>
      </c>
      <c r="I1438" s="1" t="s">
        <v>46</v>
      </c>
      <c r="J1438" s="1" t="s">
        <v>47</v>
      </c>
      <c r="K1438" s="1" t="s">
        <v>48</v>
      </c>
      <c r="L1438" s="1" t="s">
        <v>112</v>
      </c>
      <c r="M1438" s="1" t="s">
        <v>450</v>
      </c>
      <c r="N1438" s="1">
        <v>4</v>
      </c>
      <c r="O1438" s="1">
        <v>5330</v>
      </c>
      <c r="P1438" s="1">
        <f t="shared" si="132"/>
        <v>21320</v>
      </c>
      <c r="Q1438" s="1">
        <v>0</v>
      </c>
      <c r="R1438" s="1">
        <f t="shared" si="133"/>
        <v>0</v>
      </c>
      <c r="S1438" s="1">
        <f t="shared" si="134"/>
        <v>21320</v>
      </c>
      <c r="T1438" s="1">
        <v>0.57999999999999996</v>
      </c>
      <c r="U1438" s="1">
        <f t="shared" si="135"/>
        <v>12365.599999999999</v>
      </c>
      <c r="V1438" s="1">
        <f t="shared" si="136"/>
        <v>8954.4000000000015</v>
      </c>
      <c r="W1438" s="4">
        <f t="shared" si="137"/>
        <v>0.4200000000000001</v>
      </c>
      <c r="X1438" s="1" t="s">
        <v>56</v>
      </c>
      <c r="Y1438" s="1" t="s">
        <v>40</v>
      </c>
      <c r="Z1438" s="1" t="s">
        <v>51</v>
      </c>
      <c r="AA1438" s="2">
        <v>46092</v>
      </c>
      <c r="AB1438" s="1"/>
      <c r="AC1438" s="9" t="s">
        <v>42</v>
      </c>
    </row>
    <row r="1439" spans="1:29">
      <c r="A1439" s="11" t="s">
        <v>2249</v>
      </c>
      <c r="B1439" s="2">
        <v>46086</v>
      </c>
      <c r="C1439" s="1">
        <v>2026</v>
      </c>
      <c r="D1439" s="1" t="s">
        <v>615</v>
      </c>
      <c r="E1439" s="1" t="s">
        <v>30</v>
      </c>
      <c r="F1439" s="1" t="s">
        <v>44</v>
      </c>
      <c r="G1439" s="1" t="s">
        <v>1687</v>
      </c>
      <c r="H1439" s="1" t="s">
        <v>33</v>
      </c>
      <c r="I1439" s="1" t="s">
        <v>107</v>
      </c>
      <c r="J1439" s="1" t="s">
        <v>108</v>
      </c>
      <c r="K1439" s="1" t="s">
        <v>62</v>
      </c>
      <c r="L1439" s="1" t="s">
        <v>79</v>
      </c>
      <c r="M1439" s="1" t="s">
        <v>80</v>
      </c>
      <c r="N1439" s="1">
        <v>1</v>
      </c>
      <c r="O1439" s="1">
        <v>440</v>
      </c>
      <c r="P1439" s="1">
        <f t="shared" si="132"/>
        <v>440</v>
      </c>
      <c r="Q1439" s="1">
        <v>20</v>
      </c>
      <c r="R1439" s="1">
        <f t="shared" si="133"/>
        <v>88</v>
      </c>
      <c r="S1439" s="1">
        <f t="shared" si="134"/>
        <v>352</v>
      </c>
      <c r="T1439" s="1">
        <v>0.45</v>
      </c>
      <c r="U1439" s="1">
        <f t="shared" si="135"/>
        <v>158.4</v>
      </c>
      <c r="V1439" s="1">
        <f t="shared" si="136"/>
        <v>193.6</v>
      </c>
      <c r="W1439" s="4">
        <f t="shared" si="137"/>
        <v>0.54999999999999993</v>
      </c>
      <c r="X1439" s="1" t="s">
        <v>147</v>
      </c>
      <c r="Y1439" s="1" t="s">
        <v>40</v>
      </c>
      <c r="Z1439" s="1" t="s">
        <v>22</v>
      </c>
      <c r="AA1439" s="1"/>
      <c r="AB1439" s="1"/>
      <c r="AC1439" s="9" t="s">
        <v>93</v>
      </c>
    </row>
    <row r="1440" spans="1:29">
      <c r="A1440" s="11" t="s">
        <v>2250</v>
      </c>
      <c r="B1440" s="2">
        <v>46086</v>
      </c>
      <c r="C1440" s="1">
        <v>2026</v>
      </c>
      <c r="D1440" s="1" t="s">
        <v>615</v>
      </c>
      <c r="E1440" s="1" t="s">
        <v>30</v>
      </c>
      <c r="F1440" s="1" t="s">
        <v>44</v>
      </c>
      <c r="G1440" s="1" t="s">
        <v>333</v>
      </c>
      <c r="H1440" s="1" t="s">
        <v>89</v>
      </c>
      <c r="I1440" s="1" t="s">
        <v>250</v>
      </c>
      <c r="J1440" s="1" t="s">
        <v>251</v>
      </c>
      <c r="K1440" s="1" t="s">
        <v>36</v>
      </c>
      <c r="L1440" s="1" t="s">
        <v>37</v>
      </c>
      <c r="M1440" s="1" t="s">
        <v>124</v>
      </c>
      <c r="N1440" s="1">
        <v>1</v>
      </c>
      <c r="O1440" s="1">
        <v>760</v>
      </c>
      <c r="P1440" s="1">
        <f t="shared" si="132"/>
        <v>760</v>
      </c>
      <c r="Q1440" s="1">
        <v>10</v>
      </c>
      <c r="R1440" s="1">
        <f t="shared" si="133"/>
        <v>76</v>
      </c>
      <c r="S1440" s="1">
        <f t="shared" si="134"/>
        <v>684</v>
      </c>
      <c r="T1440" s="1">
        <v>0.47</v>
      </c>
      <c r="U1440" s="1">
        <f t="shared" si="135"/>
        <v>321.47999999999996</v>
      </c>
      <c r="V1440" s="1">
        <f t="shared" si="136"/>
        <v>362.52000000000004</v>
      </c>
      <c r="W1440" s="4">
        <f t="shared" si="137"/>
        <v>0.53</v>
      </c>
      <c r="X1440" s="1" t="s">
        <v>147</v>
      </c>
      <c r="Y1440" s="1" t="s">
        <v>40</v>
      </c>
      <c r="Z1440" s="1" t="s">
        <v>41</v>
      </c>
      <c r="AA1440" s="2">
        <v>46089</v>
      </c>
      <c r="AB1440" s="1">
        <v>5</v>
      </c>
      <c r="AC1440" s="9" t="s">
        <v>42</v>
      </c>
    </row>
    <row r="1441" spans="1:29">
      <c r="A1441" s="11" t="s">
        <v>2251</v>
      </c>
      <c r="B1441" s="2">
        <v>46086</v>
      </c>
      <c r="C1441" s="1">
        <v>2026</v>
      </c>
      <c r="D1441" s="1" t="s">
        <v>615</v>
      </c>
      <c r="E1441" s="1" t="s">
        <v>30</v>
      </c>
      <c r="F1441" s="1" t="s">
        <v>44</v>
      </c>
      <c r="G1441" s="1" t="s">
        <v>711</v>
      </c>
      <c r="H1441" s="1" t="s">
        <v>89</v>
      </c>
      <c r="I1441" s="1" t="s">
        <v>512</v>
      </c>
      <c r="J1441" s="1" t="s">
        <v>77</v>
      </c>
      <c r="K1441" s="1" t="s">
        <v>78</v>
      </c>
      <c r="L1441" s="1" t="s">
        <v>63</v>
      </c>
      <c r="M1441" s="1" t="s">
        <v>171</v>
      </c>
      <c r="N1441" s="1">
        <v>2</v>
      </c>
      <c r="O1441" s="1">
        <v>780</v>
      </c>
      <c r="P1441" s="1">
        <f t="shared" si="132"/>
        <v>1560</v>
      </c>
      <c r="Q1441" s="1">
        <v>0</v>
      </c>
      <c r="R1441" s="1">
        <f t="shared" si="133"/>
        <v>0</v>
      </c>
      <c r="S1441" s="1">
        <f t="shared" si="134"/>
        <v>1560</v>
      </c>
      <c r="T1441" s="1">
        <v>0.35</v>
      </c>
      <c r="U1441" s="1">
        <f t="shared" si="135"/>
        <v>546</v>
      </c>
      <c r="V1441" s="1">
        <f t="shared" si="136"/>
        <v>1014</v>
      </c>
      <c r="W1441" s="4">
        <f t="shared" si="137"/>
        <v>0.65</v>
      </c>
      <c r="X1441" s="1" t="s">
        <v>65</v>
      </c>
      <c r="Y1441" s="1" t="s">
        <v>40</v>
      </c>
      <c r="Z1441" s="1" t="s">
        <v>22</v>
      </c>
      <c r="AA1441" s="1"/>
      <c r="AB1441" s="1"/>
      <c r="AC1441" s="9" t="s">
        <v>93</v>
      </c>
    </row>
    <row r="1442" spans="1:29">
      <c r="A1442" s="11" t="s">
        <v>2252</v>
      </c>
      <c r="B1442" s="2">
        <v>46087</v>
      </c>
      <c r="C1442" s="1">
        <v>2026</v>
      </c>
      <c r="D1442" s="1" t="s">
        <v>615</v>
      </c>
      <c r="E1442" s="1" t="s">
        <v>30</v>
      </c>
      <c r="F1442" s="1" t="s">
        <v>74</v>
      </c>
      <c r="G1442" s="1" t="s">
        <v>1812</v>
      </c>
      <c r="H1442" s="1" t="s">
        <v>89</v>
      </c>
      <c r="I1442" s="1" t="s">
        <v>169</v>
      </c>
      <c r="J1442" s="1" t="s">
        <v>170</v>
      </c>
      <c r="K1442" s="1" t="s">
        <v>130</v>
      </c>
      <c r="L1442" s="1" t="s">
        <v>179</v>
      </c>
      <c r="M1442" s="1" t="s">
        <v>356</v>
      </c>
      <c r="N1442" s="1">
        <v>4</v>
      </c>
      <c r="O1442" s="1">
        <v>2910</v>
      </c>
      <c r="P1442" s="1">
        <f t="shared" si="132"/>
        <v>11640</v>
      </c>
      <c r="Q1442" s="1">
        <v>15</v>
      </c>
      <c r="R1442" s="1">
        <f t="shared" si="133"/>
        <v>1746</v>
      </c>
      <c r="S1442" s="1">
        <f t="shared" si="134"/>
        <v>9894</v>
      </c>
      <c r="T1442" s="1">
        <v>0.48</v>
      </c>
      <c r="U1442" s="1">
        <f t="shared" si="135"/>
        <v>4749.12</v>
      </c>
      <c r="V1442" s="1">
        <f t="shared" si="136"/>
        <v>5144.88</v>
      </c>
      <c r="W1442" s="4">
        <f t="shared" si="137"/>
        <v>0.52</v>
      </c>
      <c r="X1442" s="1" t="s">
        <v>39</v>
      </c>
      <c r="Y1442" s="1" t="s">
        <v>72</v>
      </c>
      <c r="Z1442" s="1" t="s">
        <v>66</v>
      </c>
      <c r="AA1442" s="1"/>
      <c r="AB1442" s="1"/>
      <c r="AC1442" s="9" t="s">
        <v>42</v>
      </c>
    </row>
    <row r="1443" spans="1:29">
      <c r="A1443" s="11" t="s">
        <v>2253</v>
      </c>
      <c r="B1443" s="2">
        <v>46087</v>
      </c>
      <c r="C1443" s="1">
        <v>2026</v>
      </c>
      <c r="D1443" s="1" t="s">
        <v>615</v>
      </c>
      <c r="E1443" s="1" t="s">
        <v>30</v>
      </c>
      <c r="F1443" s="1" t="s">
        <v>74</v>
      </c>
      <c r="G1443" s="1" t="s">
        <v>1957</v>
      </c>
      <c r="H1443" s="1" t="s">
        <v>33</v>
      </c>
      <c r="I1443" s="1" t="s">
        <v>116</v>
      </c>
      <c r="J1443" s="1" t="s">
        <v>117</v>
      </c>
      <c r="K1443" s="1" t="s">
        <v>118</v>
      </c>
      <c r="L1443" s="1" t="s">
        <v>79</v>
      </c>
      <c r="M1443" s="1" t="s">
        <v>184</v>
      </c>
      <c r="N1443" s="1">
        <v>4</v>
      </c>
      <c r="O1443" s="1">
        <v>1710</v>
      </c>
      <c r="P1443" s="1">
        <f t="shared" si="132"/>
        <v>6840</v>
      </c>
      <c r="Q1443" s="1">
        <v>15</v>
      </c>
      <c r="R1443" s="1">
        <f t="shared" si="133"/>
        <v>1026</v>
      </c>
      <c r="S1443" s="1">
        <f t="shared" si="134"/>
        <v>5814</v>
      </c>
      <c r="T1443" s="1">
        <v>0.45</v>
      </c>
      <c r="U1443" s="1">
        <f t="shared" si="135"/>
        <v>2616.3000000000002</v>
      </c>
      <c r="V1443" s="1">
        <f t="shared" si="136"/>
        <v>3197.7</v>
      </c>
      <c r="W1443" s="4">
        <f t="shared" si="137"/>
        <v>0.54999999999999993</v>
      </c>
      <c r="X1443" s="1" t="s">
        <v>65</v>
      </c>
      <c r="Y1443" s="1" t="s">
        <v>57</v>
      </c>
      <c r="Z1443" s="1" t="s">
        <v>41</v>
      </c>
      <c r="AA1443" s="2">
        <v>46092</v>
      </c>
      <c r="AB1443" s="1">
        <v>5</v>
      </c>
      <c r="AC1443" s="9" t="s">
        <v>42</v>
      </c>
    </row>
    <row r="1444" spans="1:29">
      <c r="A1444" s="11" t="s">
        <v>2254</v>
      </c>
      <c r="B1444" s="2">
        <v>46088</v>
      </c>
      <c r="C1444" s="1">
        <v>2026</v>
      </c>
      <c r="D1444" s="1" t="s">
        <v>615</v>
      </c>
      <c r="E1444" s="1" t="s">
        <v>30</v>
      </c>
      <c r="F1444" s="1" t="s">
        <v>99</v>
      </c>
      <c r="G1444" s="1" t="s">
        <v>531</v>
      </c>
      <c r="H1444" s="1" t="s">
        <v>33</v>
      </c>
      <c r="I1444" s="1" t="s">
        <v>134</v>
      </c>
      <c r="J1444" s="1" t="s">
        <v>135</v>
      </c>
      <c r="K1444" s="1" t="s">
        <v>36</v>
      </c>
      <c r="L1444" s="1" t="s">
        <v>150</v>
      </c>
      <c r="M1444" s="1" t="s">
        <v>213</v>
      </c>
      <c r="N1444" s="1">
        <v>4</v>
      </c>
      <c r="O1444" s="1">
        <v>2100</v>
      </c>
      <c r="P1444" s="1">
        <f t="shared" si="132"/>
        <v>8400</v>
      </c>
      <c r="Q1444" s="1">
        <v>0</v>
      </c>
      <c r="R1444" s="1">
        <f t="shared" si="133"/>
        <v>0</v>
      </c>
      <c r="S1444" s="1">
        <f t="shared" si="134"/>
        <v>8400</v>
      </c>
      <c r="T1444" s="1">
        <v>0.52</v>
      </c>
      <c r="U1444" s="1">
        <f t="shared" si="135"/>
        <v>4368</v>
      </c>
      <c r="V1444" s="1">
        <f t="shared" si="136"/>
        <v>4032</v>
      </c>
      <c r="W1444" s="4">
        <f t="shared" si="137"/>
        <v>0.48</v>
      </c>
      <c r="X1444" s="1" t="s">
        <v>50</v>
      </c>
      <c r="Y1444" s="1" t="s">
        <v>40</v>
      </c>
      <c r="Z1444" s="1" t="s">
        <v>41</v>
      </c>
      <c r="AA1444" s="2">
        <v>46094</v>
      </c>
      <c r="AB1444" s="1">
        <v>4</v>
      </c>
      <c r="AC1444" s="9" t="s">
        <v>42</v>
      </c>
    </row>
    <row r="1445" spans="1:29">
      <c r="A1445" s="11" t="s">
        <v>2255</v>
      </c>
      <c r="B1445" s="2">
        <v>46088</v>
      </c>
      <c r="C1445" s="1">
        <v>2026</v>
      </c>
      <c r="D1445" s="1" t="s">
        <v>615</v>
      </c>
      <c r="E1445" s="1" t="s">
        <v>30</v>
      </c>
      <c r="F1445" s="1" t="s">
        <v>99</v>
      </c>
      <c r="G1445" s="1" t="s">
        <v>650</v>
      </c>
      <c r="H1445" s="1" t="s">
        <v>33</v>
      </c>
      <c r="I1445" s="1" t="s">
        <v>134</v>
      </c>
      <c r="J1445" s="1" t="s">
        <v>135</v>
      </c>
      <c r="K1445" s="1" t="s">
        <v>36</v>
      </c>
      <c r="L1445" s="1" t="s">
        <v>85</v>
      </c>
      <c r="M1445" s="1" t="s">
        <v>626</v>
      </c>
      <c r="N1445" s="1">
        <v>2</v>
      </c>
      <c r="O1445" s="1">
        <v>4710</v>
      </c>
      <c r="P1445" s="1">
        <f t="shared" si="132"/>
        <v>9420</v>
      </c>
      <c r="Q1445" s="1">
        <v>10</v>
      </c>
      <c r="R1445" s="1">
        <f t="shared" si="133"/>
        <v>942</v>
      </c>
      <c r="S1445" s="1">
        <f t="shared" si="134"/>
        <v>8478</v>
      </c>
      <c r="T1445" s="1">
        <v>0.5</v>
      </c>
      <c r="U1445" s="1">
        <f t="shared" si="135"/>
        <v>4239</v>
      </c>
      <c r="V1445" s="1">
        <f t="shared" si="136"/>
        <v>4239</v>
      </c>
      <c r="W1445" s="4">
        <f t="shared" si="137"/>
        <v>0.5</v>
      </c>
      <c r="X1445" s="1" t="s">
        <v>39</v>
      </c>
      <c r="Y1445" s="1" t="s">
        <v>81</v>
      </c>
      <c r="Z1445" s="1" t="s">
        <v>41</v>
      </c>
      <c r="AA1445" s="2">
        <v>46094</v>
      </c>
      <c r="AB1445" s="1">
        <v>3</v>
      </c>
      <c r="AC1445" s="9" t="s">
        <v>42</v>
      </c>
    </row>
    <row r="1446" spans="1:29">
      <c r="A1446" s="11" t="s">
        <v>2256</v>
      </c>
      <c r="B1446" s="2">
        <v>46088</v>
      </c>
      <c r="C1446" s="1">
        <v>2026</v>
      </c>
      <c r="D1446" s="1" t="s">
        <v>615</v>
      </c>
      <c r="E1446" s="1" t="s">
        <v>30</v>
      </c>
      <c r="F1446" s="1" t="s">
        <v>99</v>
      </c>
      <c r="G1446" s="1" t="s">
        <v>53</v>
      </c>
      <c r="H1446" s="1" t="s">
        <v>33</v>
      </c>
      <c r="I1446" s="1" t="s">
        <v>54</v>
      </c>
      <c r="J1446" s="1" t="s">
        <v>55</v>
      </c>
      <c r="K1446" s="1" t="s">
        <v>36</v>
      </c>
      <c r="L1446" s="1" t="s">
        <v>79</v>
      </c>
      <c r="M1446" s="1" t="s">
        <v>224</v>
      </c>
      <c r="N1446" s="1">
        <v>2</v>
      </c>
      <c r="O1446" s="1">
        <v>1020</v>
      </c>
      <c r="P1446" s="1">
        <f t="shared" si="132"/>
        <v>2040</v>
      </c>
      <c r="Q1446" s="1">
        <v>10</v>
      </c>
      <c r="R1446" s="1">
        <f t="shared" si="133"/>
        <v>204</v>
      </c>
      <c r="S1446" s="1">
        <f t="shared" si="134"/>
        <v>1836</v>
      </c>
      <c r="T1446" s="1">
        <v>0.45</v>
      </c>
      <c r="U1446" s="1">
        <f t="shared" si="135"/>
        <v>826.2</v>
      </c>
      <c r="V1446" s="1">
        <f t="shared" si="136"/>
        <v>1009.8</v>
      </c>
      <c r="W1446" s="4">
        <f t="shared" si="137"/>
        <v>0.54999999999999993</v>
      </c>
      <c r="X1446" s="1" t="s">
        <v>39</v>
      </c>
      <c r="Y1446" s="1" t="s">
        <v>40</v>
      </c>
      <c r="Z1446" s="1" t="s">
        <v>66</v>
      </c>
      <c r="AA1446" s="1"/>
      <c r="AB1446" s="1"/>
      <c r="AC1446" s="9" t="s">
        <v>42</v>
      </c>
    </row>
    <row r="1447" spans="1:29">
      <c r="A1447" s="11" t="s">
        <v>2257</v>
      </c>
      <c r="B1447" s="2">
        <v>46088</v>
      </c>
      <c r="C1447" s="1">
        <v>2026</v>
      </c>
      <c r="D1447" s="1" t="s">
        <v>615</v>
      </c>
      <c r="E1447" s="1" t="s">
        <v>30</v>
      </c>
      <c r="F1447" s="1" t="s">
        <v>99</v>
      </c>
      <c r="G1447" s="1" t="s">
        <v>581</v>
      </c>
      <c r="H1447" s="1" t="s">
        <v>33</v>
      </c>
      <c r="I1447" s="1" t="s">
        <v>204</v>
      </c>
      <c r="J1447" s="1" t="s">
        <v>205</v>
      </c>
      <c r="K1447" s="1" t="s">
        <v>78</v>
      </c>
      <c r="L1447" s="1" t="s">
        <v>37</v>
      </c>
      <c r="M1447" s="1" t="s">
        <v>91</v>
      </c>
      <c r="N1447" s="1">
        <v>5</v>
      </c>
      <c r="O1447" s="1">
        <v>4670</v>
      </c>
      <c r="P1447" s="1">
        <f t="shared" si="132"/>
        <v>23350</v>
      </c>
      <c r="Q1447" s="1">
        <v>0</v>
      </c>
      <c r="R1447" s="1">
        <f t="shared" si="133"/>
        <v>0</v>
      </c>
      <c r="S1447" s="1">
        <f t="shared" si="134"/>
        <v>23350</v>
      </c>
      <c r="T1447" s="1">
        <v>0.47</v>
      </c>
      <c r="U1447" s="1">
        <f t="shared" si="135"/>
        <v>10974.5</v>
      </c>
      <c r="V1447" s="1">
        <f t="shared" si="136"/>
        <v>12375.5</v>
      </c>
      <c r="W1447" s="4">
        <f t="shared" si="137"/>
        <v>0.53</v>
      </c>
      <c r="X1447" s="1" t="s">
        <v>39</v>
      </c>
      <c r="Y1447" s="1" t="s">
        <v>81</v>
      </c>
      <c r="Z1447" s="1" t="s">
        <v>51</v>
      </c>
      <c r="AA1447" s="2">
        <v>46094</v>
      </c>
      <c r="AB1447" s="1"/>
      <c r="AC1447" s="9" t="s">
        <v>42</v>
      </c>
    </row>
    <row r="1448" spans="1:29">
      <c r="A1448" s="11" t="s">
        <v>2258</v>
      </c>
      <c r="B1448" s="2">
        <v>46089</v>
      </c>
      <c r="C1448" s="1">
        <v>2026</v>
      </c>
      <c r="D1448" s="1" t="s">
        <v>615</v>
      </c>
      <c r="E1448" s="1" t="s">
        <v>30</v>
      </c>
      <c r="F1448" s="1" t="s">
        <v>126</v>
      </c>
      <c r="G1448" s="1" t="s">
        <v>68</v>
      </c>
      <c r="H1448" s="1" t="s">
        <v>33</v>
      </c>
      <c r="I1448" s="1" t="s">
        <v>69</v>
      </c>
      <c r="J1448" s="1" t="s">
        <v>70</v>
      </c>
      <c r="K1448" s="1" t="s">
        <v>62</v>
      </c>
      <c r="L1448" s="1" t="s">
        <v>150</v>
      </c>
      <c r="M1448" s="1" t="s">
        <v>294</v>
      </c>
      <c r="N1448" s="1">
        <v>4</v>
      </c>
      <c r="O1448" s="1">
        <v>4620</v>
      </c>
      <c r="P1448" s="1">
        <f t="shared" si="132"/>
        <v>18480</v>
      </c>
      <c r="Q1448" s="1">
        <v>0</v>
      </c>
      <c r="R1448" s="1">
        <f t="shared" si="133"/>
        <v>0</v>
      </c>
      <c r="S1448" s="1">
        <f t="shared" si="134"/>
        <v>18480</v>
      </c>
      <c r="T1448" s="1">
        <v>0.52</v>
      </c>
      <c r="U1448" s="1">
        <f t="shared" si="135"/>
        <v>9609.6</v>
      </c>
      <c r="V1448" s="1">
        <f t="shared" si="136"/>
        <v>8870.4</v>
      </c>
      <c r="W1448" s="4">
        <f t="shared" si="137"/>
        <v>0.48</v>
      </c>
      <c r="X1448" s="1" t="s">
        <v>147</v>
      </c>
      <c r="Y1448" s="1" t="s">
        <v>72</v>
      </c>
      <c r="Z1448" s="1" t="s">
        <v>41</v>
      </c>
      <c r="AA1448" s="2">
        <v>46096</v>
      </c>
      <c r="AB1448" s="1">
        <v>4</v>
      </c>
      <c r="AC1448" s="9" t="s">
        <v>42</v>
      </c>
    </row>
    <row r="1449" spans="1:29">
      <c r="A1449" s="11" t="s">
        <v>2259</v>
      </c>
      <c r="B1449" s="2">
        <v>46089</v>
      </c>
      <c r="C1449" s="1">
        <v>2026</v>
      </c>
      <c r="D1449" s="1" t="s">
        <v>615</v>
      </c>
      <c r="E1449" s="1" t="s">
        <v>30</v>
      </c>
      <c r="F1449" s="1" t="s">
        <v>126</v>
      </c>
      <c r="G1449" s="1" t="s">
        <v>2260</v>
      </c>
      <c r="H1449" s="1" t="s">
        <v>89</v>
      </c>
      <c r="I1449" s="1" t="s">
        <v>439</v>
      </c>
      <c r="J1449" s="1" t="s">
        <v>251</v>
      </c>
      <c r="K1449" s="1" t="s">
        <v>36</v>
      </c>
      <c r="L1449" s="1" t="s">
        <v>85</v>
      </c>
      <c r="M1449" s="1" t="s">
        <v>146</v>
      </c>
      <c r="N1449" s="1">
        <v>4</v>
      </c>
      <c r="O1449" s="1">
        <v>5380</v>
      </c>
      <c r="P1449" s="1">
        <f t="shared" si="132"/>
        <v>21520</v>
      </c>
      <c r="Q1449" s="1">
        <v>15</v>
      </c>
      <c r="R1449" s="1">
        <f t="shared" si="133"/>
        <v>3228</v>
      </c>
      <c r="S1449" s="1">
        <f t="shared" si="134"/>
        <v>18292</v>
      </c>
      <c r="T1449" s="1">
        <v>0.5</v>
      </c>
      <c r="U1449" s="1">
        <f t="shared" si="135"/>
        <v>9146</v>
      </c>
      <c r="V1449" s="1">
        <f t="shared" si="136"/>
        <v>9146</v>
      </c>
      <c r="W1449" s="4">
        <f t="shared" si="137"/>
        <v>0.5</v>
      </c>
      <c r="X1449" s="1" t="s">
        <v>92</v>
      </c>
      <c r="Y1449" s="1" t="s">
        <v>57</v>
      </c>
      <c r="Z1449" s="1" t="s">
        <v>41</v>
      </c>
      <c r="AA1449" s="2">
        <v>46091</v>
      </c>
      <c r="AB1449" s="1">
        <v>3</v>
      </c>
      <c r="AC1449" s="9" t="s">
        <v>42</v>
      </c>
    </row>
    <row r="1450" spans="1:29">
      <c r="A1450" s="11" t="s">
        <v>2261</v>
      </c>
      <c r="B1450" s="2">
        <v>46090</v>
      </c>
      <c r="C1450" s="1">
        <v>2026</v>
      </c>
      <c r="D1450" s="1" t="s">
        <v>615</v>
      </c>
      <c r="E1450" s="1" t="s">
        <v>30</v>
      </c>
      <c r="F1450" s="1" t="s">
        <v>142</v>
      </c>
      <c r="G1450" s="1" t="s">
        <v>442</v>
      </c>
      <c r="H1450" s="1" t="s">
        <v>33</v>
      </c>
      <c r="I1450" s="1" t="s">
        <v>227</v>
      </c>
      <c r="J1450" s="1" t="s">
        <v>228</v>
      </c>
      <c r="K1450" s="1" t="s">
        <v>78</v>
      </c>
      <c r="L1450" s="1" t="s">
        <v>96</v>
      </c>
      <c r="M1450" s="1" t="s">
        <v>436</v>
      </c>
      <c r="N1450" s="1">
        <v>1</v>
      </c>
      <c r="O1450" s="1">
        <v>930</v>
      </c>
      <c r="P1450" s="1">
        <f t="shared" si="132"/>
        <v>930</v>
      </c>
      <c r="Q1450" s="1">
        <v>10</v>
      </c>
      <c r="R1450" s="1">
        <f t="shared" si="133"/>
        <v>93</v>
      </c>
      <c r="S1450" s="1">
        <f t="shared" si="134"/>
        <v>837</v>
      </c>
      <c r="T1450" s="1">
        <v>0.62</v>
      </c>
      <c r="U1450" s="1">
        <f t="shared" si="135"/>
        <v>518.93999999999994</v>
      </c>
      <c r="V1450" s="1">
        <f t="shared" si="136"/>
        <v>318.06000000000006</v>
      </c>
      <c r="W1450" s="4">
        <f t="shared" si="137"/>
        <v>0.38000000000000006</v>
      </c>
      <c r="X1450" s="1" t="s">
        <v>50</v>
      </c>
      <c r="Y1450" s="1" t="s">
        <v>81</v>
      </c>
      <c r="Z1450" s="1" t="s">
        <v>41</v>
      </c>
      <c r="AA1450" s="2">
        <v>46094</v>
      </c>
      <c r="AB1450" s="1">
        <v>3</v>
      </c>
      <c r="AC1450" s="9" t="s">
        <v>42</v>
      </c>
    </row>
    <row r="1451" spans="1:29">
      <c r="A1451" s="11" t="s">
        <v>2262</v>
      </c>
      <c r="B1451" s="2">
        <v>46091</v>
      </c>
      <c r="C1451" s="1">
        <v>2026</v>
      </c>
      <c r="D1451" s="1" t="s">
        <v>615</v>
      </c>
      <c r="E1451" s="1" t="s">
        <v>30</v>
      </c>
      <c r="F1451" s="1" t="s">
        <v>167</v>
      </c>
      <c r="G1451" s="1" t="s">
        <v>293</v>
      </c>
      <c r="H1451" s="1" t="s">
        <v>33</v>
      </c>
      <c r="I1451" s="1" t="s">
        <v>288</v>
      </c>
      <c r="J1451" s="1" t="s">
        <v>178</v>
      </c>
      <c r="K1451" s="1" t="s">
        <v>48</v>
      </c>
      <c r="L1451" s="1" t="s">
        <v>63</v>
      </c>
      <c r="M1451" s="1" t="s">
        <v>367</v>
      </c>
      <c r="N1451" s="1">
        <v>5</v>
      </c>
      <c r="O1451" s="1">
        <v>960</v>
      </c>
      <c r="P1451" s="1">
        <f t="shared" si="132"/>
        <v>4800</v>
      </c>
      <c r="Q1451" s="1">
        <v>0</v>
      </c>
      <c r="R1451" s="1">
        <f t="shared" si="133"/>
        <v>0</v>
      </c>
      <c r="S1451" s="1">
        <f t="shared" si="134"/>
        <v>4800</v>
      </c>
      <c r="T1451" s="1">
        <v>0.35</v>
      </c>
      <c r="U1451" s="1">
        <f t="shared" si="135"/>
        <v>1680</v>
      </c>
      <c r="V1451" s="1">
        <f t="shared" si="136"/>
        <v>3120</v>
      </c>
      <c r="W1451" s="4">
        <f t="shared" si="137"/>
        <v>0.65</v>
      </c>
      <c r="X1451" s="1" t="s">
        <v>50</v>
      </c>
      <c r="Y1451" s="1" t="s">
        <v>72</v>
      </c>
      <c r="Z1451" s="1" t="s">
        <v>41</v>
      </c>
      <c r="AA1451" s="2">
        <v>46094</v>
      </c>
      <c r="AB1451" s="1">
        <v>3</v>
      </c>
      <c r="AC1451" s="9" t="s">
        <v>42</v>
      </c>
    </row>
    <row r="1452" spans="1:29">
      <c r="A1452" s="11" t="s">
        <v>2263</v>
      </c>
      <c r="B1452" s="2">
        <v>46091</v>
      </c>
      <c r="C1452" s="1">
        <v>2026</v>
      </c>
      <c r="D1452" s="1" t="s">
        <v>615</v>
      </c>
      <c r="E1452" s="1" t="s">
        <v>30</v>
      </c>
      <c r="F1452" s="1" t="s">
        <v>167</v>
      </c>
      <c r="G1452" s="1" t="s">
        <v>771</v>
      </c>
      <c r="H1452" s="1" t="s">
        <v>33</v>
      </c>
      <c r="I1452" s="1" t="s">
        <v>107</v>
      </c>
      <c r="J1452" s="1" t="s">
        <v>108</v>
      </c>
      <c r="K1452" s="1" t="s">
        <v>62</v>
      </c>
      <c r="L1452" s="1" t="s">
        <v>150</v>
      </c>
      <c r="M1452" s="1" t="s">
        <v>386</v>
      </c>
      <c r="N1452" s="1">
        <v>1</v>
      </c>
      <c r="O1452" s="1">
        <v>8080</v>
      </c>
      <c r="P1452" s="1">
        <f t="shared" si="132"/>
        <v>8080</v>
      </c>
      <c r="Q1452" s="1">
        <v>20</v>
      </c>
      <c r="R1452" s="1">
        <f t="shared" si="133"/>
        <v>1616</v>
      </c>
      <c r="S1452" s="1">
        <f t="shared" si="134"/>
        <v>6464</v>
      </c>
      <c r="T1452" s="1">
        <v>0.52</v>
      </c>
      <c r="U1452" s="1">
        <f t="shared" si="135"/>
        <v>3361.28</v>
      </c>
      <c r="V1452" s="1">
        <f t="shared" si="136"/>
        <v>3102.72</v>
      </c>
      <c r="W1452" s="4">
        <f t="shared" si="137"/>
        <v>0.48</v>
      </c>
      <c r="X1452" s="1" t="s">
        <v>104</v>
      </c>
      <c r="Y1452" s="1" t="s">
        <v>72</v>
      </c>
      <c r="Z1452" s="1" t="s">
        <v>41</v>
      </c>
      <c r="AA1452" s="2">
        <v>46095</v>
      </c>
      <c r="AB1452" s="1">
        <v>3</v>
      </c>
      <c r="AC1452" s="9" t="s">
        <v>42</v>
      </c>
    </row>
    <row r="1453" spans="1:29">
      <c r="A1453" s="11" t="s">
        <v>2264</v>
      </c>
      <c r="B1453" s="2">
        <v>46091</v>
      </c>
      <c r="C1453" s="1">
        <v>2026</v>
      </c>
      <c r="D1453" s="1" t="s">
        <v>615</v>
      </c>
      <c r="E1453" s="1" t="s">
        <v>30</v>
      </c>
      <c r="F1453" s="1" t="s">
        <v>167</v>
      </c>
      <c r="G1453" s="1" t="s">
        <v>296</v>
      </c>
      <c r="H1453" s="1" t="s">
        <v>33</v>
      </c>
      <c r="I1453" s="1" t="s">
        <v>189</v>
      </c>
      <c r="J1453" s="1" t="s">
        <v>190</v>
      </c>
      <c r="K1453" s="1" t="s">
        <v>48</v>
      </c>
      <c r="L1453" s="1" t="s">
        <v>179</v>
      </c>
      <c r="M1453" s="1" t="s">
        <v>247</v>
      </c>
      <c r="N1453" s="1">
        <v>2</v>
      </c>
      <c r="O1453" s="1">
        <v>750</v>
      </c>
      <c r="P1453" s="1">
        <f t="shared" si="132"/>
        <v>1500</v>
      </c>
      <c r="Q1453" s="1">
        <v>25</v>
      </c>
      <c r="R1453" s="1">
        <f t="shared" si="133"/>
        <v>375</v>
      </c>
      <c r="S1453" s="1">
        <f t="shared" si="134"/>
        <v>1125</v>
      </c>
      <c r="T1453" s="1">
        <v>0.48</v>
      </c>
      <c r="U1453" s="1">
        <f t="shared" si="135"/>
        <v>540</v>
      </c>
      <c r="V1453" s="1">
        <f t="shared" si="136"/>
        <v>585</v>
      </c>
      <c r="W1453" s="4">
        <f t="shared" si="137"/>
        <v>0.52</v>
      </c>
      <c r="X1453" s="1" t="s">
        <v>92</v>
      </c>
      <c r="Y1453" s="1" t="s">
        <v>81</v>
      </c>
      <c r="Z1453" s="1" t="s">
        <v>41</v>
      </c>
      <c r="AA1453" s="2">
        <v>46093</v>
      </c>
      <c r="AB1453" s="1">
        <v>5</v>
      </c>
      <c r="AC1453" s="9" t="s">
        <v>42</v>
      </c>
    </row>
    <row r="1454" spans="1:29">
      <c r="A1454" s="11" t="s">
        <v>2265</v>
      </c>
      <c r="B1454" s="2">
        <v>46091</v>
      </c>
      <c r="C1454" s="1">
        <v>2026</v>
      </c>
      <c r="D1454" s="1" t="s">
        <v>615</v>
      </c>
      <c r="E1454" s="1" t="s">
        <v>30</v>
      </c>
      <c r="F1454" s="1" t="s">
        <v>167</v>
      </c>
      <c r="G1454" s="1" t="s">
        <v>1555</v>
      </c>
      <c r="H1454" s="1" t="s">
        <v>89</v>
      </c>
      <c r="I1454" s="1" t="s">
        <v>326</v>
      </c>
      <c r="J1454" s="1" t="s">
        <v>205</v>
      </c>
      <c r="K1454" s="1" t="s">
        <v>78</v>
      </c>
      <c r="L1454" s="1" t="s">
        <v>150</v>
      </c>
      <c r="M1454" s="1" t="s">
        <v>294</v>
      </c>
      <c r="N1454" s="1">
        <v>3</v>
      </c>
      <c r="O1454" s="1">
        <v>10480</v>
      </c>
      <c r="P1454" s="1">
        <f t="shared" si="132"/>
        <v>31440</v>
      </c>
      <c r="Q1454" s="1">
        <v>30</v>
      </c>
      <c r="R1454" s="1">
        <f t="shared" si="133"/>
        <v>9432</v>
      </c>
      <c r="S1454" s="1">
        <f t="shared" si="134"/>
        <v>22008</v>
      </c>
      <c r="T1454" s="1">
        <v>0.52</v>
      </c>
      <c r="U1454" s="1">
        <f t="shared" si="135"/>
        <v>11444.16</v>
      </c>
      <c r="V1454" s="1">
        <f t="shared" si="136"/>
        <v>10563.84</v>
      </c>
      <c r="W1454" s="4">
        <f t="shared" si="137"/>
        <v>0.48</v>
      </c>
      <c r="X1454" s="1" t="s">
        <v>147</v>
      </c>
      <c r="Y1454" s="1" t="s">
        <v>57</v>
      </c>
      <c r="Z1454" s="1" t="s">
        <v>41</v>
      </c>
      <c r="AA1454" s="2">
        <v>46095</v>
      </c>
      <c r="AB1454" s="1">
        <v>4</v>
      </c>
      <c r="AC1454" s="9" t="s">
        <v>42</v>
      </c>
    </row>
    <row r="1455" spans="1:29">
      <c r="A1455" s="11" t="s">
        <v>2266</v>
      </c>
      <c r="B1455" s="2">
        <v>46092</v>
      </c>
      <c r="C1455" s="1">
        <v>2026</v>
      </c>
      <c r="D1455" s="1" t="s">
        <v>615</v>
      </c>
      <c r="E1455" s="1" t="s">
        <v>30</v>
      </c>
      <c r="F1455" s="1" t="s">
        <v>31</v>
      </c>
      <c r="G1455" s="1" t="s">
        <v>1123</v>
      </c>
      <c r="H1455" s="1" t="s">
        <v>33</v>
      </c>
      <c r="I1455" s="1" t="s">
        <v>46</v>
      </c>
      <c r="J1455" s="1" t="s">
        <v>47</v>
      </c>
      <c r="K1455" s="1" t="s">
        <v>48</v>
      </c>
      <c r="L1455" s="1" t="s">
        <v>85</v>
      </c>
      <c r="M1455" s="1" t="s">
        <v>86</v>
      </c>
      <c r="N1455" s="1">
        <v>3</v>
      </c>
      <c r="O1455" s="1">
        <v>5890</v>
      </c>
      <c r="P1455" s="1">
        <f t="shared" si="132"/>
        <v>17670</v>
      </c>
      <c r="Q1455" s="1">
        <v>10</v>
      </c>
      <c r="R1455" s="1">
        <f t="shared" si="133"/>
        <v>1767</v>
      </c>
      <c r="S1455" s="1">
        <f t="shared" si="134"/>
        <v>15903</v>
      </c>
      <c r="T1455" s="1">
        <v>0.5</v>
      </c>
      <c r="U1455" s="1">
        <f t="shared" si="135"/>
        <v>7951.5</v>
      </c>
      <c r="V1455" s="1">
        <f t="shared" si="136"/>
        <v>7951.5</v>
      </c>
      <c r="W1455" s="4">
        <f t="shared" si="137"/>
        <v>0.5</v>
      </c>
      <c r="X1455" s="1" t="s">
        <v>92</v>
      </c>
      <c r="Y1455" s="1" t="s">
        <v>81</v>
      </c>
      <c r="Z1455" s="1" t="s">
        <v>41</v>
      </c>
      <c r="AA1455" s="2">
        <v>46095</v>
      </c>
      <c r="AB1455" s="1">
        <v>5</v>
      </c>
      <c r="AC1455" s="9" t="s">
        <v>42</v>
      </c>
    </row>
    <row r="1456" spans="1:29">
      <c r="A1456" s="11" t="s">
        <v>2267</v>
      </c>
      <c r="B1456" s="2">
        <v>46093</v>
      </c>
      <c r="C1456" s="1">
        <v>2026</v>
      </c>
      <c r="D1456" s="1" t="s">
        <v>615</v>
      </c>
      <c r="E1456" s="1" t="s">
        <v>30</v>
      </c>
      <c r="F1456" s="1" t="s">
        <v>44</v>
      </c>
      <c r="G1456" s="1" t="s">
        <v>1342</v>
      </c>
      <c r="H1456" s="1" t="s">
        <v>89</v>
      </c>
      <c r="I1456" s="1" t="s">
        <v>46</v>
      </c>
      <c r="J1456" s="1" t="s">
        <v>47</v>
      </c>
      <c r="K1456" s="1" t="s">
        <v>48</v>
      </c>
      <c r="L1456" s="1" t="s">
        <v>150</v>
      </c>
      <c r="M1456" s="1" t="s">
        <v>229</v>
      </c>
      <c r="N1456" s="1">
        <v>3</v>
      </c>
      <c r="O1456" s="1">
        <v>4490</v>
      </c>
      <c r="P1456" s="1">
        <f t="shared" si="132"/>
        <v>13470</v>
      </c>
      <c r="Q1456" s="1">
        <v>5</v>
      </c>
      <c r="R1456" s="1">
        <f t="shared" si="133"/>
        <v>673.5</v>
      </c>
      <c r="S1456" s="1">
        <f t="shared" si="134"/>
        <v>12796.5</v>
      </c>
      <c r="T1456" s="1">
        <v>0.52</v>
      </c>
      <c r="U1456" s="1">
        <f t="shared" si="135"/>
        <v>6654.18</v>
      </c>
      <c r="V1456" s="1">
        <f t="shared" si="136"/>
        <v>6142.32</v>
      </c>
      <c r="W1456" s="4">
        <f t="shared" si="137"/>
        <v>0.48</v>
      </c>
      <c r="X1456" s="1" t="s">
        <v>65</v>
      </c>
      <c r="Y1456" s="1" t="s">
        <v>81</v>
      </c>
      <c r="Z1456" s="1" t="s">
        <v>41</v>
      </c>
      <c r="AA1456" s="2">
        <v>46100</v>
      </c>
      <c r="AB1456" s="1">
        <v>4</v>
      </c>
      <c r="AC1456" s="9" t="s">
        <v>42</v>
      </c>
    </row>
    <row r="1457" spans="1:29">
      <c r="A1457" s="11" t="s">
        <v>2268</v>
      </c>
      <c r="B1457" s="2">
        <v>46094</v>
      </c>
      <c r="C1457" s="1">
        <v>2026</v>
      </c>
      <c r="D1457" s="1" t="s">
        <v>615</v>
      </c>
      <c r="E1457" s="1" t="s">
        <v>30</v>
      </c>
      <c r="F1457" s="1" t="s">
        <v>74</v>
      </c>
      <c r="G1457" s="1" t="s">
        <v>534</v>
      </c>
      <c r="H1457" s="1" t="s">
        <v>33</v>
      </c>
      <c r="I1457" s="1" t="s">
        <v>315</v>
      </c>
      <c r="J1457" s="1" t="s">
        <v>316</v>
      </c>
      <c r="K1457" s="1" t="s">
        <v>62</v>
      </c>
      <c r="L1457" s="1" t="s">
        <v>96</v>
      </c>
      <c r="M1457" s="1" t="s">
        <v>504</v>
      </c>
      <c r="N1457" s="1">
        <v>4</v>
      </c>
      <c r="O1457" s="1">
        <v>180</v>
      </c>
      <c r="P1457" s="1">
        <f t="shared" si="132"/>
        <v>720</v>
      </c>
      <c r="Q1457" s="1">
        <v>10</v>
      </c>
      <c r="R1457" s="1">
        <f t="shared" si="133"/>
        <v>72</v>
      </c>
      <c r="S1457" s="1">
        <f t="shared" si="134"/>
        <v>648</v>
      </c>
      <c r="T1457" s="1">
        <v>0.62</v>
      </c>
      <c r="U1457" s="1">
        <f t="shared" si="135"/>
        <v>401.76</v>
      </c>
      <c r="V1457" s="1">
        <f t="shared" si="136"/>
        <v>246.24</v>
      </c>
      <c r="W1457" s="4">
        <f t="shared" si="137"/>
        <v>0.38</v>
      </c>
      <c r="X1457" s="1" t="s">
        <v>39</v>
      </c>
      <c r="Y1457" s="1" t="s">
        <v>57</v>
      </c>
      <c r="Z1457" s="1" t="s">
        <v>41</v>
      </c>
      <c r="AA1457" s="2">
        <v>46097</v>
      </c>
      <c r="AB1457" s="1">
        <v>4</v>
      </c>
      <c r="AC1457" s="9" t="s">
        <v>42</v>
      </c>
    </row>
    <row r="1458" spans="1:29">
      <c r="A1458" s="11" t="s">
        <v>2269</v>
      </c>
      <c r="B1458" s="2">
        <v>46094</v>
      </c>
      <c r="C1458" s="1">
        <v>2026</v>
      </c>
      <c r="D1458" s="1" t="s">
        <v>615</v>
      </c>
      <c r="E1458" s="1" t="s">
        <v>30</v>
      </c>
      <c r="F1458" s="1" t="s">
        <v>74</v>
      </c>
      <c r="G1458" s="1" t="s">
        <v>501</v>
      </c>
      <c r="H1458" s="1" t="s">
        <v>33</v>
      </c>
      <c r="I1458" s="1" t="s">
        <v>183</v>
      </c>
      <c r="J1458" s="1" t="s">
        <v>102</v>
      </c>
      <c r="K1458" s="1" t="s">
        <v>36</v>
      </c>
      <c r="L1458" s="1" t="s">
        <v>63</v>
      </c>
      <c r="M1458" s="1" t="s">
        <v>165</v>
      </c>
      <c r="N1458" s="1">
        <v>3</v>
      </c>
      <c r="O1458" s="1">
        <v>480</v>
      </c>
      <c r="P1458" s="1">
        <f t="shared" si="132"/>
        <v>1440</v>
      </c>
      <c r="Q1458" s="1">
        <v>0</v>
      </c>
      <c r="R1458" s="1">
        <f t="shared" si="133"/>
        <v>0</v>
      </c>
      <c r="S1458" s="1">
        <f t="shared" si="134"/>
        <v>1440</v>
      </c>
      <c r="T1458" s="1">
        <v>0.35</v>
      </c>
      <c r="U1458" s="1">
        <f t="shared" si="135"/>
        <v>503.99999999999994</v>
      </c>
      <c r="V1458" s="1">
        <f t="shared" si="136"/>
        <v>936</v>
      </c>
      <c r="W1458" s="4">
        <f t="shared" si="137"/>
        <v>0.65</v>
      </c>
      <c r="X1458" s="1" t="s">
        <v>65</v>
      </c>
      <c r="Y1458" s="1" t="s">
        <v>72</v>
      </c>
      <c r="Z1458" s="1" t="s">
        <v>22</v>
      </c>
      <c r="AA1458" s="1"/>
      <c r="AB1458" s="1"/>
      <c r="AC1458" s="9" t="s">
        <v>93</v>
      </c>
    </row>
    <row r="1459" spans="1:29">
      <c r="A1459" s="11" t="s">
        <v>2270</v>
      </c>
      <c r="B1459" s="2">
        <v>46094</v>
      </c>
      <c r="C1459" s="1">
        <v>2026</v>
      </c>
      <c r="D1459" s="1" t="s">
        <v>615</v>
      </c>
      <c r="E1459" s="1" t="s">
        <v>30</v>
      </c>
      <c r="F1459" s="1" t="s">
        <v>74</v>
      </c>
      <c r="G1459" s="1" t="s">
        <v>1259</v>
      </c>
      <c r="H1459" s="1" t="s">
        <v>33</v>
      </c>
      <c r="I1459" s="1" t="s">
        <v>219</v>
      </c>
      <c r="J1459" s="1" t="s">
        <v>220</v>
      </c>
      <c r="K1459" s="1" t="s">
        <v>118</v>
      </c>
      <c r="L1459" s="1" t="s">
        <v>85</v>
      </c>
      <c r="M1459" s="1" t="s">
        <v>156</v>
      </c>
      <c r="N1459" s="1">
        <v>5</v>
      </c>
      <c r="O1459" s="1">
        <v>3320</v>
      </c>
      <c r="P1459" s="1">
        <f t="shared" si="132"/>
        <v>16600</v>
      </c>
      <c r="Q1459" s="1">
        <v>0</v>
      </c>
      <c r="R1459" s="1">
        <f t="shared" si="133"/>
        <v>0</v>
      </c>
      <c r="S1459" s="1">
        <f t="shared" si="134"/>
        <v>16600</v>
      </c>
      <c r="T1459" s="1">
        <v>0.5</v>
      </c>
      <c r="U1459" s="1">
        <f t="shared" si="135"/>
        <v>8300</v>
      </c>
      <c r="V1459" s="1">
        <f t="shared" si="136"/>
        <v>8300</v>
      </c>
      <c r="W1459" s="4">
        <f t="shared" si="137"/>
        <v>0.5</v>
      </c>
      <c r="X1459" s="1" t="s">
        <v>39</v>
      </c>
      <c r="Y1459" s="1" t="s">
        <v>40</v>
      </c>
      <c r="Z1459" s="1" t="s">
        <v>41</v>
      </c>
      <c r="AA1459" s="2">
        <v>46100</v>
      </c>
      <c r="AB1459" s="1">
        <v>5</v>
      </c>
      <c r="AC1459" s="9" t="s">
        <v>42</v>
      </c>
    </row>
    <row r="1460" spans="1:29">
      <c r="A1460" s="11" t="s">
        <v>2271</v>
      </c>
      <c r="B1460" s="2">
        <v>46094</v>
      </c>
      <c r="C1460" s="1">
        <v>2026</v>
      </c>
      <c r="D1460" s="1" t="s">
        <v>615</v>
      </c>
      <c r="E1460" s="1" t="s">
        <v>30</v>
      </c>
      <c r="F1460" s="1" t="s">
        <v>74</v>
      </c>
      <c r="G1460" s="1" t="s">
        <v>585</v>
      </c>
      <c r="H1460" s="1" t="s">
        <v>89</v>
      </c>
      <c r="I1460" s="1" t="s">
        <v>219</v>
      </c>
      <c r="J1460" s="1" t="s">
        <v>220</v>
      </c>
      <c r="K1460" s="1" t="s">
        <v>118</v>
      </c>
      <c r="L1460" s="1" t="s">
        <v>79</v>
      </c>
      <c r="M1460" s="1" t="s">
        <v>224</v>
      </c>
      <c r="N1460" s="1">
        <v>1</v>
      </c>
      <c r="O1460" s="1">
        <v>4920</v>
      </c>
      <c r="P1460" s="1">
        <f t="shared" si="132"/>
        <v>4920</v>
      </c>
      <c r="Q1460" s="1">
        <v>10</v>
      </c>
      <c r="R1460" s="1">
        <f t="shared" si="133"/>
        <v>492</v>
      </c>
      <c r="S1460" s="1">
        <f t="shared" si="134"/>
        <v>4428</v>
      </c>
      <c r="T1460" s="1">
        <v>0.45</v>
      </c>
      <c r="U1460" s="1">
        <f t="shared" si="135"/>
        <v>1992.6000000000001</v>
      </c>
      <c r="V1460" s="1">
        <f t="shared" si="136"/>
        <v>2435.3999999999996</v>
      </c>
      <c r="W1460" s="4">
        <f t="shared" si="137"/>
        <v>0.54999999999999993</v>
      </c>
      <c r="X1460" s="1" t="s">
        <v>92</v>
      </c>
      <c r="Y1460" s="1" t="s">
        <v>72</v>
      </c>
      <c r="Z1460" s="1" t="s">
        <v>41</v>
      </c>
      <c r="AA1460" s="2">
        <v>46099</v>
      </c>
      <c r="AB1460" s="1">
        <v>4</v>
      </c>
      <c r="AC1460" s="9" t="s">
        <v>42</v>
      </c>
    </row>
    <row r="1461" spans="1:29">
      <c r="A1461" s="11" t="s">
        <v>2272</v>
      </c>
      <c r="B1461" s="2">
        <v>46094</v>
      </c>
      <c r="C1461" s="1">
        <v>2026</v>
      </c>
      <c r="D1461" s="1" t="s">
        <v>615</v>
      </c>
      <c r="E1461" s="1" t="s">
        <v>30</v>
      </c>
      <c r="F1461" s="1" t="s">
        <v>74</v>
      </c>
      <c r="G1461" s="1" t="s">
        <v>1424</v>
      </c>
      <c r="H1461" s="1" t="s">
        <v>33</v>
      </c>
      <c r="I1461" s="1" t="s">
        <v>54</v>
      </c>
      <c r="J1461" s="1" t="s">
        <v>55</v>
      </c>
      <c r="K1461" s="1" t="s">
        <v>36</v>
      </c>
      <c r="L1461" s="1" t="s">
        <v>63</v>
      </c>
      <c r="M1461" s="1" t="s">
        <v>337</v>
      </c>
      <c r="N1461" s="1">
        <v>2</v>
      </c>
      <c r="O1461" s="1">
        <v>970</v>
      </c>
      <c r="P1461" s="1">
        <f t="shared" si="132"/>
        <v>1940</v>
      </c>
      <c r="Q1461" s="1">
        <v>30</v>
      </c>
      <c r="R1461" s="1">
        <f t="shared" si="133"/>
        <v>582</v>
      </c>
      <c r="S1461" s="1">
        <f t="shared" si="134"/>
        <v>1358</v>
      </c>
      <c r="T1461" s="1">
        <v>0.35</v>
      </c>
      <c r="U1461" s="1">
        <f t="shared" si="135"/>
        <v>475.29999999999995</v>
      </c>
      <c r="V1461" s="1">
        <f t="shared" si="136"/>
        <v>882.7</v>
      </c>
      <c r="W1461" s="4">
        <f t="shared" si="137"/>
        <v>0.65</v>
      </c>
      <c r="X1461" s="1" t="s">
        <v>92</v>
      </c>
      <c r="Y1461" s="1" t="s">
        <v>81</v>
      </c>
      <c r="Z1461" s="1" t="s">
        <v>120</v>
      </c>
      <c r="AA1461" s="1"/>
      <c r="AB1461" s="1"/>
      <c r="AC1461" s="9" t="s">
        <v>42</v>
      </c>
    </row>
    <row r="1462" spans="1:29">
      <c r="A1462" s="11" t="s">
        <v>2273</v>
      </c>
      <c r="B1462" s="2">
        <v>46094</v>
      </c>
      <c r="C1462" s="1">
        <v>2026</v>
      </c>
      <c r="D1462" s="1" t="s">
        <v>615</v>
      </c>
      <c r="E1462" s="1" t="s">
        <v>30</v>
      </c>
      <c r="F1462" s="1" t="s">
        <v>74</v>
      </c>
      <c r="G1462" s="1" t="s">
        <v>88</v>
      </c>
      <c r="H1462" s="1" t="s">
        <v>89</v>
      </c>
      <c r="I1462" s="1" t="s">
        <v>90</v>
      </c>
      <c r="J1462" s="1" t="s">
        <v>61</v>
      </c>
      <c r="K1462" s="1" t="s">
        <v>62</v>
      </c>
      <c r="L1462" s="1" t="s">
        <v>150</v>
      </c>
      <c r="M1462" s="1" t="s">
        <v>456</v>
      </c>
      <c r="N1462" s="1">
        <v>2</v>
      </c>
      <c r="O1462" s="1">
        <v>11350</v>
      </c>
      <c r="P1462" s="1">
        <f t="shared" si="132"/>
        <v>22700</v>
      </c>
      <c r="Q1462" s="1">
        <v>10</v>
      </c>
      <c r="R1462" s="1">
        <f t="shared" si="133"/>
        <v>2270</v>
      </c>
      <c r="S1462" s="1">
        <f t="shared" si="134"/>
        <v>20430</v>
      </c>
      <c r="T1462" s="1">
        <v>0.52</v>
      </c>
      <c r="U1462" s="1">
        <f t="shared" si="135"/>
        <v>10623.6</v>
      </c>
      <c r="V1462" s="1">
        <f t="shared" si="136"/>
        <v>9806.4</v>
      </c>
      <c r="W1462" s="4">
        <f t="shared" si="137"/>
        <v>0.48</v>
      </c>
      <c r="X1462" s="1" t="s">
        <v>147</v>
      </c>
      <c r="Y1462" s="1" t="s">
        <v>72</v>
      </c>
      <c r="Z1462" s="1" t="s">
        <v>66</v>
      </c>
      <c r="AA1462" s="1"/>
      <c r="AB1462" s="1"/>
      <c r="AC1462" s="9" t="s">
        <v>42</v>
      </c>
    </row>
    <row r="1463" spans="1:29">
      <c r="A1463" s="11" t="s">
        <v>2274</v>
      </c>
      <c r="B1463" s="2">
        <v>46095</v>
      </c>
      <c r="C1463" s="1">
        <v>2026</v>
      </c>
      <c r="D1463" s="1" t="s">
        <v>615</v>
      </c>
      <c r="E1463" s="1" t="s">
        <v>30</v>
      </c>
      <c r="F1463" s="1" t="s">
        <v>99</v>
      </c>
      <c r="G1463" s="1" t="s">
        <v>891</v>
      </c>
      <c r="H1463" s="1" t="s">
        <v>33</v>
      </c>
      <c r="I1463" s="1" t="s">
        <v>269</v>
      </c>
      <c r="J1463" s="1" t="s">
        <v>70</v>
      </c>
      <c r="K1463" s="1" t="s">
        <v>62</v>
      </c>
      <c r="L1463" s="1" t="s">
        <v>150</v>
      </c>
      <c r="M1463" s="1" t="s">
        <v>962</v>
      </c>
      <c r="N1463" s="1">
        <v>3</v>
      </c>
      <c r="O1463" s="1">
        <v>6010</v>
      </c>
      <c r="P1463" s="1">
        <f t="shared" si="132"/>
        <v>18030</v>
      </c>
      <c r="Q1463" s="1">
        <v>0</v>
      </c>
      <c r="R1463" s="1">
        <f t="shared" si="133"/>
        <v>0</v>
      </c>
      <c r="S1463" s="1">
        <f t="shared" si="134"/>
        <v>18030</v>
      </c>
      <c r="T1463" s="1">
        <v>0.52</v>
      </c>
      <c r="U1463" s="1">
        <f t="shared" si="135"/>
        <v>9375.6</v>
      </c>
      <c r="V1463" s="1">
        <f t="shared" si="136"/>
        <v>8654.4</v>
      </c>
      <c r="W1463" s="4">
        <f t="shared" si="137"/>
        <v>0.48</v>
      </c>
      <c r="X1463" s="1" t="s">
        <v>65</v>
      </c>
      <c r="Y1463" s="1" t="s">
        <v>40</v>
      </c>
      <c r="Z1463" s="1" t="s">
        <v>41</v>
      </c>
      <c r="AA1463" s="2">
        <v>46099</v>
      </c>
      <c r="AB1463" s="1">
        <v>5</v>
      </c>
      <c r="AC1463" s="9" t="s">
        <v>42</v>
      </c>
    </row>
    <row r="1464" spans="1:29">
      <c r="A1464" s="11" t="s">
        <v>2275</v>
      </c>
      <c r="B1464" s="2">
        <v>46096</v>
      </c>
      <c r="C1464" s="1">
        <v>2026</v>
      </c>
      <c r="D1464" s="1" t="s">
        <v>615</v>
      </c>
      <c r="E1464" s="1" t="s">
        <v>30</v>
      </c>
      <c r="F1464" s="1" t="s">
        <v>126</v>
      </c>
      <c r="G1464" s="1" t="s">
        <v>330</v>
      </c>
      <c r="H1464" s="1" t="s">
        <v>33</v>
      </c>
      <c r="I1464" s="1" t="s">
        <v>144</v>
      </c>
      <c r="J1464" s="1" t="s">
        <v>145</v>
      </c>
      <c r="K1464" s="1" t="s">
        <v>130</v>
      </c>
      <c r="L1464" s="1" t="s">
        <v>96</v>
      </c>
      <c r="M1464" s="1" t="s">
        <v>259</v>
      </c>
      <c r="N1464" s="1">
        <v>4</v>
      </c>
      <c r="O1464" s="1">
        <v>700</v>
      </c>
      <c r="P1464" s="1">
        <f t="shared" si="132"/>
        <v>2800</v>
      </c>
      <c r="Q1464" s="1">
        <v>20</v>
      </c>
      <c r="R1464" s="1">
        <f t="shared" si="133"/>
        <v>560</v>
      </c>
      <c r="S1464" s="1">
        <f t="shared" si="134"/>
        <v>2240</v>
      </c>
      <c r="T1464" s="1">
        <v>0.62</v>
      </c>
      <c r="U1464" s="1">
        <f t="shared" si="135"/>
        <v>1388.8</v>
      </c>
      <c r="V1464" s="1">
        <f t="shared" si="136"/>
        <v>851.2</v>
      </c>
      <c r="W1464" s="4">
        <f t="shared" si="137"/>
        <v>0.38</v>
      </c>
      <c r="X1464" s="1" t="s">
        <v>50</v>
      </c>
      <c r="Y1464" s="1" t="s">
        <v>57</v>
      </c>
      <c r="Z1464" s="1" t="s">
        <v>41</v>
      </c>
      <c r="AA1464" s="2">
        <v>46097</v>
      </c>
      <c r="AB1464" s="1">
        <v>5</v>
      </c>
      <c r="AC1464" s="9" t="s">
        <v>42</v>
      </c>
    </row>
    <row r="1465" spans="1:29">
      <c r="A1465" s="11" t="s">
        <v>2276</v>
      </c>
      <c r="B1465" s="2">
        <v>46096</v>
      </c>
      <c r="C1465" s="1">
        <v>2026</v>
      </c>
      <c r="D1465" s="1" t="s">
        <v>615</v>
      </c>
      <c r="E1465" s="1" t="s">
        <v>30</v>
      </c>
      <c r="F1465" s="1" t="s">
        <v>126</v>
      </c>
      <c r="G1465" s="1" t="s">
        <v>637</v>
      </c>
      <c r="H1465" s="1" t="s">
        <v>33</v>
      </c>
      <c r="I1465" s="1" t="s">
        <v>544</v>
      </c>
      <c r="J1465" s="1" t="s">
        <v>70</v>
      </c>
      <c r="K1465" s="1" t="s">
        <v>62</v>
      </c>
      <c r="L1465" s="1" t="s">
        <v>63</v>
      </c>
      <c r="M1465" s="1" t="s">
        <v>109</v>
      </c>
      <c r="N1465" s="1">
        <v>3</v>
      </c>
      <c r="O1465" s="1">
        <v>990</v>
      </c>
      <c r="P1465" s="1">
        <f t="shared" si="132"/>
        <v>2970</v>
      </c>
      <c r="Q1465" s="1">
        <v>30</v>
      </c>
      <c r="R1465" s="1">
        <f t="shared" si="133"/>
        <v>891</v>
      </c>
      <c r="S1465" s="1">
        <f t="shared" si="134"/>
        <v>2079</v>
      </c>
      <c r="T1465" s="1">
        <v>0.35</v>
      </c>
      <c r="U1465" s="1">
        <f t="shared" si="135"/>
        <v>727.65</v>
      </c>
      <c r="V1465" s="1">
        <f t="shared" si="136"/>
        <v>1351.35</v>
      </c>
      <c r="W1465" s="4">
        <f t="shared" si="137"/>
        <v>0.64999999999999991</v>
      </c>
      <c r="X1465" s="1" t="s">
        <v>92</v>
      </c>
      <c r="Y1465" s="1" t="s">
        <v>81</v>
      </c>
      <c r="Z1465" s="1" t="s">
        <v>41</v>
      </c>
      <c r="AA1465" s="2">
        <v>46102</v>
      </c>
      <c r="AB1465" s="1">
        <v>4</v>
      </c>
      <c r="AC1465" s="9" t="s">
        <v>42</v>
      </c>
    </row>
    <row r="1466" spans="1:29">
      <c r="A1466" s="11" t="s">
        <v>2277</v>
      </c>
      <c r="B1466" s="2">
        <v>46096</v>
      </c>
      <c r="C1466" s="1">
        <v>2026</v>
      </c>
      <c r="D1466" s="1" t="s">
        <v>615</v>
      </c>
      <c r="E1466" s="1" t="s">
        <v>30</v>
      </c>
      <c r="F1466" s="1" t="s">
        <v>126</v>
      </c>
      <c r="G1466" s="1" t="s">
        <v>1355</v>
      </c>
      <c r="H1466" s="1" t="s">
        <v>89</v>
      </c>
      <c r="I1466" s="1" t="s">
        <v>46</v>
      </c>
      <c r="J1466" s="1" t="s">
        <v>47</v>
      </c>
      <c r="K1466" s="1" t="s">
        <v>48</v>
      </c>
      <c r="L1466" s="1" t="s">
        <v>96</v>
      </c>
      <c r="M1466" s="1" t="s">
        <v>195</v>
      </c>
      <c r="N1466" s="1">
        <v>2</v>
      </c>
      <c r="O1466" s="1">
        <v>400</v>
      </c>
      <c r="P1466" s="1">
        <f t="shared" si="132"/>
        <v>800</v>
      </c>
      <c r="Q1466" s="1">
        <v>0</v>
      </c>
      <c r="R1466" s="1">
        <f t="shared" si="133"/>
        <v>0</v>
      </c>
      <c r="S1466" s="1">
        <f t="shared" si="134"/>
        <v>800</v>
      </c>
      <c r="T1466" s="1">
        <v>0.62</v>
      </c>
      <c r="U1466" s="1">
        <f t="shared" si="135"/>
        <v>496</v>
      </c>
      <c r="V1466" s="1">
        <f t="shared" si="136"/>
        <v>304</v>
      </c>
      <c r="W1466" s="4">
        <f t="shared" si="137"/>
        <v>0.38</v>
      </c>
      <c r="X1466" s="1" t="s">
        <v>147</v>
      </c>
      <c r="Y1466" s="1" t="s">
        <v>40</v>
      </c>
      <c r="Z1466" s="1" t="s">
        <v>66</v>
      </c>
      <c r="AA1466" s="1"/>
      <c r="AB1466" s="1"/>
      <c r="AC1466" s="9" t="s">
        <v>42</v>
      </c>
    </row>
    <row r="1467" spans="1:29">
      <c r="A1467" s="11" t="s">
        <v>2278</v>
      </c>
      <c r="B1467" s="2">
        <v>46096</v>
      </c>
      <c r="C1467" s="1">
        <v>2026</v>
      </c>
      <c r="D1467" s="1" t="s">
        <v>615</v>
      </c>
      <c r="E1467" s="1" t="s">
        <v>30</v>
      </c>
      <c r="F1467" s="1" t="s">
        <v>126</v>
      </c>
      <c r="G1467" s="1" t="s">
        <v>489</v>
      </c>
      <c r="H1467" s="1" t="s">
        <v>89</v>
      </c>
      <c r="I1467" s="1" t="s">
        <v>189</v>
      </c>
      <c r="J1467" s="1" t="s">
        <v>190</v>
      </c>
      <c r="K1467" s="1" t="s">
        <v>48</v>
      </c>
      <c r="L1467" s="1" t="s">
        <v>63</v>
      </c>
      <c r="M1467" s="1" t="s">
        <v>452</v>
      </c>
      <c r="N1467" s="1">
        <v>1</v>
      </c>
      <c r="O1467" s="1">
        <v>230</v>
      </c>
      <c r="P1467" s="1">
        <f t="shared" si="132"/>
        <v>230</v>
      </c>
      <c r="Q1467" s="1">
        <v>30</v>
      </c>
      <c r="R1467" s="1">
        <f t="shared" si="133"/>
        <v>69</v>
      </c>
      <c r="S1467" s="1">
        <f t="shared" si="134"/>
        <v>161</v>
      </c>
      <c r="T1467" s="1">
        <v>0.35</v>
      </c>
      <c r="U1467" s="1">
        <f t="shared" si="135"/>
        <v>56.349999999999994</v>
      </c>
      <c r="V1467" s="1">
        <f t="shared" si="136"/>
        <v>104.65</v>
      </c>
      <c r="W1467" s="4">
        <f t="shared" si="137"/>
        <v>0.65</v>
      </c>
      <c r="X1467" s="1" t="s">
        <v>92</v>
      </c>
      <c r="Y1467" s="1" t="s">
        <v>81</v>
      </c>
      <c r="Z1467" s="1" t="s">
        <v>41</v>
      </c>
      <c r="AA1467" s="2">
        <v>46102</v>
      </c>
      <c r="AB1467" s="1">
        <v>5</v>
      </c>
      <c r="AC1467" s="9" t="s">
        <v>42</v>
      </c>
    </row>
    <row r="1468" spans="1:29">
      <c r="A1468" s="11" t="s">
        <v>2279</v>
      </c>
      <c r="B1468" s="2">
        <v>46097</v>
      </c>
      <c r="C1468" s="1">
        <v>2026</v>
      </c>
      <c r="D1468" s="1" t="s">
        <v>615</v>
      </c>
      <c r="E1468" s="1" t="s">
        <v>30</v>
      </c>
      <c r="F1468" s="1" t="s">
        <v>142</v>
      </c>
      <c r="G1468" s="1" t="s">
        <v>707</v>
      </c>
      <c r="H1468" s="1" t="s">
        <v>33</v>
      </c>
      <c r="I1468" s="1" t="s">
        <v>258</v>
      </c>
      <c r="J1468" s="1" t="s">
        <v>117</v>
      </c>
      <c r="K1468" s="1" t="s">
        <v>118</v>
      </c>
      <c r="L1468" s="1" t="s">
        <v>112</v>
      </c>
      <c r="M1468" s="1" t="s">
        <v>450</v>
      </c>
      <c r="N1468" s="1">
        <v>4</v>
      </c>
      <c r="O1468" s="1">
        <v>7020</v>
      </c>
      <c r="P1468" s="1">
        <f t="shared" si="132"/>
        <v>28080</v>
      </c>
      <c r="Q1468" s="1">
        <v>10</v>
      </c>
      <c r="R1468" s="1">
        <f t="shared" si="133"/>
        <v>2808</v>
      </c>
      <c r="S1468" s="1">
        <f t="shared" si="134"/>
        <v>25272</v>
      </c>
      <c r="T1468" s="1">
        <v>0.57999999999999996</v>
      </c>
      <c r="U1468" s="1">
        <f t="shared" si="135"/>
        <v>14657.759999999998</v>
      </c>
      <c r="V1468" s="1">
        <f t="shared" si="136"/>
        <v>10614.240000000002</v>
      </c>
      <c r="W1468" s="4">
        <f t="shared" si="137"/>
        <v>0.42000000000000004</v>
      </c>
      <c r="X1468" s="1" t="s">
        <v>56</v>
      </c>
      <c r="Y1468" s="1" t="s">
        <v>57</v>
      </c>
      <c r="Z1468" s="1" t="s">
        <v>120</v>
      </c>
      <c r="AA1468" s="1"/>
      <c r="AB1468" s="1"/>
      <c r="AC1468" s="9" t="s">
        <v>42</v>
      </c>
    </row>
    <row r="1469" spans="1:29">
      <c r="A1469" s="11" t="s">
        <v>2280</v>
      </c>
      <c r="B1469" s="2">
        <v>46097</v>
      </c>
      <c r="C1469" s="1">
        <v>2026</v>
      </c>
      <c r="D1469" s="1" t="s">
        <v>615</v>
      </c>
      <c r="E1469" s="1" t="s">
        <v>30</v>
      </c>
      <c r="F1469" s="1" t="s">
        <v>142</v>
      </c>
      <c r="G1469" s="1" t="s">
        <v>376</v>
      </c>
      <c r="H1469" s="1" t="s">
        <v>33</v>
      </c>
      <c r="I1469" s="1" t="s">
        <v>219</v>
      </c>
      <c r="J1469" s="1" t="s">
        <v>220</v>
      </c>
      <c r="K1469" s="1" t="s">
        <v>118</v>
      </c>
      <c r="L1469" s="1" t="s">
        <v>63</v>
      </c>
      <c r="M1469" s="1" t="s">
        <v>64</v>
      </c>
      <c r="N1469" s="1">
        <v>3</v>
      </c>
      <c r="O1469" s="1">
        <v>470</v>
      </c>
      <c r="P1469" s="1">
        <f t="shared" si="132"/>
        <v>1410</v>
      </c>
      <c r="Q1469" s="1">
        <v>20</v>
      </c>
      <c r="R1469" s="1">
        <f t="shared" si="133"/>
        <v>282</v>
      </c>
      <c r="S1469" s="1">
        <f t="shared" si="134"/>
        <v>1128</v>
      </c>
      <c r="T1469" s="1">
        <v>0.35</v>
      </c>
      <c r="U1469" s="1">
        <f t="shared" si="135"/>
        <v>394.79999999999995</v>
      </c>
      <c r="V1469" s="1">
        <f t="shared" si="136"/>
        <v>733.2</v>
      </c>
      <c r="W1469" s="4">
        <f t="shared" si="137"/>
        <v>0.65</v>
      </c>
      <c r="X1469" s="1" t="s">
        <v>50</v>
      </c>
      <c r="Y1469" s="1" t="s">
        <v>72</v>
      </c>
      <c r="Z1469" s="1" t="s">
        <v>51</v>
      </c>
      <c r="AA1469" s="2">
        <v>46100</v>
      </c>
      <c r="AB1469" s="1"/>
      <c r="AC1469" s="9" t="s">
        <v>42</v>
      </c>
    </row>
    <row r="1470" spans="1:29">
      <c r="A1470" s="11" t="s">
        <v>2281</v>
      </c>
      <c r="B1470" s="2">
        <v>46097</v>
      </c>
      <c r="C1470" s="1">
        <v>2026</v>
      </c>
      <c r="D1470" s="1" t="s">
        <v>615</v>
      </c>
      <c r="E1470" s="1" t="s">
        <v>30</v>
      </c>
      <c r="F1470" s="1" t="s">
        <v>142</v>
      </c>
      <c r="G1470" s="1" t="s">
        <v>444</v>
      </c>
      <c r="H1470" s="1" t="s">
        <v>33</v>
      </c>
      <c r="I1470" s="1" t="s">
        <v>163</v>
      </c>
      <c r="J1470" s="1" t="s">
        <v>164</v>
      </c>
      <c r="K1470" s="1" t="s">
        <v>130</v>
      </c>
      <c r="L1470" s="1" t="s">
        <v>85</v>
      </c>
      <c r="M1470" s="1" t="s">
        <v>383</v>
      </c>
      <c r="N1470" s="1">
        <v>5</v>
      </c>
      <c r="O1470" s="1">
        <v>3650</v>
      </c>
      <c r="P1470" s="1">
        <f t="shared" si="132"/>
        <v>18250</v>
      </c>
      <c r="Q1470" s="1">
        <v>0</v>
      </c>
      <c r="R1470" s="1">
        <f t="shared" si="133"/>
        <v>0</v>
      </c>
      <c r="S1470" s="1">
        <f t="shared" si="134"/>
        <v>18250</v>
      </c>
      <c r="T1470" s="1">
        <v>0.5</v>
      </c>
      <c r="U1470" s="1">
        <f t="shared" si="135"/>
        <v>9125</v>
      </c>
      <c r="V1470" s="1">
        <f t="shared" si="136"/>
        <v>9125</v>
      </c>
      <c r="W1470" s="4">
        <f t="shared" si="137"/>
        <v>0.5</v>
      </c>
      <c r="X1470" s="1" t="s">
        <v>104</v>
      </c>
      <c r="Y1470" s="1" t="s">
        <v>40</v>
      </c>
      <c r="Z1470" s="1" t="s">
        <v>22</v>
      </c>
      <c r="AA1470" s="1"/>
      <c r="AB1470" s="1"/>
      <c r="AC1470" s="9" t="s">
        <v>93</v>
      </c>
    </row>
    <row r="1471" spans="1:29">
      <c r="A1471" s="11" t="s">
        <v>2282</v>
      </c>
      <c r="B1471" s="2">
        <v>46097</v>
      </c>
      <c r="C1471" s="1">
        <v>2026</v>
      </c>
      <c r="D1471" s="1" t="s">
        <v>615</v>
      </c>
      <c r="E1471" s="1" t="s">
        <v>30</v>
      </c>
      <c r="F1471" s="1" t="s">
        <v>142</v>
      </c>
      <c r="G1471" s="1" t="s">
        <v>646</v>
      </c>
      <c r="H1471" s="1" t="s">
        <v>33</v>
      </c>
      <c r="I1471" s="1" t="s">
        <v>34</v>
      </c>
      <c r="J1471" s="1" t="s">
        <v>35</v>
      </c>
      <c r="K1471" s="1" t="s">
        <v>36</v>
      </c>
      <c r="L1471" s="1" t="s">
        <v>96</v>
      </c>
      <c r="M1471" s="1" t="s">
        <v>195</v>
      </c>
      <c r="N1471" s="1">
        <v>5</v>
      </c>
      <c r="O1471" s="1">
        <v>680</v>
      </c>
      <c r="P1471" s="1">
        <f t="shared" si="132"/>
        <v>3400</v>
      </c>
      <c r="Q1471" s="1">
        <v>25</v>
      </c>
      <c r="R1471" s="1">
        <f t="shared" si="133"/>
        <v>850</v>
      </c>
      <c r="S1471" s="1">
        <f t="shared" si="134"/>
        <v>2550</v>
      </c>
      <c r="T1471" s="1">
        <v>0.62</v>
      </c>
      <c r="U1471" s="1">
        <f t="shared" si="135"/>
        <v>1581</v>
      </c>
      <c r="V1471" s="1">
        <f t="shared" si="136"/>
        <v>969</v>
      </c>
      <c r="W1471" s="4">
        <f t="shared" si="137"/>
        <v>0.38</v>
      </c>
      <c r="X1471" s="1" t="s">
        <v>147</v>
      </c>
      <c r="Y1471" s="1" t="s">
        <v>57</v>
      </c>
      <c r="Z1471" s="1" t="s">
        <v>41</v>
      </c>
      <c r="AA1471" s="2">
        <v>46099</v>
      </c>
      <c r="AB1471" s="1">
        <v>5</v>
      </c>
      <c r="AC1471" s="9" t="s">
        <v>42</v>
      </c>
    </row>
    <row r="1472" spans="1:29">
      <c r="A1472" s="11" t="s">
        <v>2283</v>
      </c>
      <c r="B1472" s="2">
        <v>46098</v>
      </c>
      <c r="C1472" s="1">
        <v>2026</v>
      </c>
      <c r="D1472" s="1" t="s">
        <v>615</v>
      </c>
      <c r="E1472" s="1" t="s">
        <v>30</v>
      </c>
      <c r="F1472" s="1" t="s">
        <v>167</v>
      </c>
      <c r="G1472" s="1" t="s">
        <v>865</v>
      </c>
      <c r="H1472" s="1" t="s">
        <v>33</v>
      </c>
      <c r="I1472" s="1" t="s">
        <v>326</v>
      </c>
      <c r="J1472" s="1" t="s">
        <v>205</v>
      </c>
      <c r="K1472" s="1" t="s">
        <v>78</v>
      </c>
      <c r="L1472" s="1" t="s">
        <v>37</v>
      </c>
      <c r="M1472" s="1" t="s">
        <v>103</v>
      </c>
      <c r="N1472" s="1">
        <v>2</v>
      </c>
      <c r="O1472" s="1">
        <v>4770</v>
      </c>
      <c r="P1472" s="1">
        <f t="shared" si="132"/>
        <v>9540</v>
      </c>
      <c r="Q1472" s="1">
        <v>20</v>
      </c>
      <c r="R1472" s="1">
        <f t="shared" si="133"/>
        <v>1908</v>
      </c>
      <c r="S1472" s="1">
        <f t="shared" si="134"/>
        <v>7632</v>
      </c>
      <c r="T1472" s="1">
        <v>0.47</v>
      </c>
      <c r="U1472" s="1">
        <f t="shared" si="135"/>
        <v>3587.04</v>
      </c>
      <c r="V1472" s="1">
        <f t="shared" si="136"/>
        <v>4044.96</v>
      </c>
      <c r="W1472" s="4">
        <f t="shared" si="137"/>
        <v>0.53</v>
      </c>
      <c r="X1472" s="1" t="s">
        <v>39</v>
      </c>
      <c r="Y1472" s="1" t="s">
        <v>40</v>
      </c>
      <c r="Z1472" s="1" t="s">
        <v>41</v>
      </c>
      <c r="AA1472" s="2">
        <v>46099</v>
      </c>
      <c r="AB1472" s="1">
        <v>3</v>
      </c>
      <c r="AC1472" s="9" t="s">
        <v>42</v>
      </c>
    </row>
    <row r="1473" spans="1:29">
      <c r="A1473" s="11" t="s">
        <v>2284</v>
      </c>
      <c r="B1473" s="2">
        <v>46098</v>
      </c>
      <c r="C1473" s="1">
        <v>2026</v>
      </c>
      <c r="D1473" s="1" t="s">
        <v>615</v>
      </c>
      <c r="E1473" s="1" t="s">
        <v>30</v>
      </c>
      <c r="F1473" s="1" t="s">
        <v>167</v>
      </c>
      <c r="G1473" s="1" t="s">
        <v>433</v>
      </c>
      <c r="H1473" s="1" t="s">
        <v>33</v>
      </c>
      <c r="I1473" s="1" t="s">
        <v>434</v>
      </c>
      <c r="J1473" s="1" t="s">
        <v>435</v>
      </c>
      <c r="K1473" s="1" t="s">
        <v>130</v>
      </c>
      <c r="L1473" s="1" t="s">
        <v>85</v>
      </c>
      <c r="M1473" s="1" t="s">
        <v>86</v>
      </c>
      <c r="N1473" s="1">
        <v>2</v>
      </c>
      <c r="O1473" s="1">
        <v>3510</v>
      </c>
      <c r="P1473" s="1">
        <f t="shared" si="132"/>
        <v>7020</v>
      </c>
      <c r="Q1473" s="1">
        <v>10</v>
      </c>
      <c r="R1473" s="1">
        <f t="shared" si="133"/>
        <v>702</v>
      </c>
      <c r="S1473" s="1">
        <f t="shared" si="134"/>
        <v>6318</v>
      </c>
      <c r="T1473" s="1">
        <v>0.5</v>
      </c>
      <c r="U1473" s="1">
        <f t="shared" si="135"/>
        <v>3159</v>
      </c>
      <c r="V1473" s="1">
        <f t="shared" si="136"/>
        <v>3159</v>
      </c>
      <c r="W1473" s="4">
        <f t="shared" si="137"/>
        <v>0.5</v>
      </c>
      <c r="X1473" s="1" t="s">
        <v>147</v>
      </c>
      <c r="Y1473" s="1" t="s">
        <v>81</v>
      </c>
      <c r="Z1473" s="1" t="s">
        <v>51</v>
      </c>
      <c r="AA1473" s="2">
        <v>46102</v>
      </c>
      <c r="AB1473" s="1"/>
      <c r="AC1473" s="9" t="s">
        <v>42</v>
      </c>
    </row>
    <row r="1474" spans="1:29">
      <c r="A1474" s="11" t="s">
        <v>2285</v>
      </c>
      <c r="B1474" s="2">
        <v>46099</v>
      </c>
      <c r="C1474" s="1">
        <v>2026</v>
      </c>
      <c r="D1474" s="1" t="s">
        <v>615</v>
      </c>
      <c r="E1474" s="1" t="s">
        <v>30</v>
      </c>
      <c r="F1474" s="1" t="s">
        <v>31</v>
      </c>
      <c r="G1474" s="1" t="s">
        <v>83</v>
      </c>
      <c r="H1474" s="1" t="s">
        <v>33</v>
      </c>
      <c r="I1474" s="1" t="s">
        <v>84</v>
      </c>
      <c r="J1474" s="1" t="s">
        <v>47</v>
      </c>
      <c r="K1474" s="1" t="s">
        <v>48</v>
      </c>
      <c r="L1474" s="1" t="s">
        <v>96</v>
      </c>
      <c r="M1474" s="1" t="s">
        <v>481</v>
      </c>
      <c r="N1474" s="1">
        <v>4</v>
      </c>
      <c r="O1474" s="1">
        <v>750</v>
      </c>
      <c r="P1474" s="1">
        <f t="shared" si="132"/>
        <v>3000</v>
      </c>
      <c r="Q1474" s="1">
        <v>20</v>
      </c>
      <c r="R1474" s="1">
        <f t="shared" si="133"/>
        <v>600</v>
      </c>
      <c r="S1474" s="1">
        <f t="shared" si="134"/>
        <v>2400</v>
      </c>
      <c r="T1474" s="1">
        <v>0.62</v>
      </c>
      <c r="U1474" s="1">
        <f t="shared" si="135"/>
        <v>1488</v>
      </c>
      <c r="V1474" s="1">
        <f t="shared" si="136"/>
        <v>912</v>
      </c>
      <c r="W1474" s="4">
        <f t="shared" si="137"/>
        <v>0.38</v>
      </c>
      <c r="X1474" s="1" t="s">
        <v>39</v>
      </c>
      <c r="Y1474" s="1" t="s">
        <v>40</v>
      </c>
      <c r="Z1474" s="1" t="s">
        <v>41</v>
      </c>
      <c r="AA1474" s="2">
        <v>46103</v>
      </c>
      <c r="AB1474" s="1">
        <v>3</v>
      </c>
      <c r="AC1474" s="9" t="s">
        <v>42</v>
      </c>
    </row>
    <row r="1475" spans="1:29">
      <c r="A1475" s="11" t="s">
        <v>2286</v>
      </c>
      <c r="B1475" s="2">
        <v>46099</v>
      </c>
      <c r="C1475" s="1">
        <v>2026</v>
      </c>
      <c r="D1475" s="1" t="s">
        <v>615</v>
      </c>
      <c r="E1475" s="1" t="s">
        <v>30</v>
      </c>
      <c r="F1475" s="1" t="s">
        <v>31</v>
      </c>
      <c r="G1475" s="1" t="s">
        <v>399</v>
      </c>
      <c r="H1475" s="1" t="s">
        <v>33</v>
      </c>
      <c r="I1475" s="1" t="s">
        <v>326</v>
      </c>
      <c r="J1475" s="1" t="s">
        <v>205</v>
      </c>
      <c r="K1475" s="1" t="s">
        <v>78</v>
      </c>
      <c r="L1475" s="1" t="s">
        <v>150</v>
      </c>
      <c r="M1475" s="1" t="s">
        <v>962</v>
      </c>
      <c r="N1475" s="1">
        <v>2</v>
      </c>
      <c r="O1475" s="1">
        <v>1250</v>
      </c>
      <c r="P1475" s="1">
        <f t="shared" ref="P1475:P1538" si="138">PRODUCT(N1475,O1475)</f>
        <v>2500</v>
      </c>
      <c r="Q1475" s="1">
        <v>5</v>
      </c>
      <c r="R1475" s="1">
        <f t="shared" ref="R1475:R1538" si="139">P1475*(Q1475/100)</f>
        <v>125</v>
      </c>
      <c r="S1475" s="1">
        <f t="shared" ref="S1475:S1538" si="140">P1475-R1475</f>
        <v>2375</v>
      </c>
      <c r="T1475" s="1">
        <v>0.52</v>
      </c>
      <c r="U1475" s="1">
        <f t="shared" ref="U1475:U1538" si="141">S1475*T1475</f>
        <v>1235</v>
      </c>
      <c r="V1475" s="1">
        <f t="shared" ref="V1475:V1538" si="142">S1475-U1475</f>
        <v>1140</v>
      </c>
      <c r="W1475" s="4">
        <f t="shared" ref="W1475:W1538" si="143">(V1475/S1475)</f>
        <v>0.48</v>
      </c>
      <c r="X1475" s="1" t="s">
        <v>50</v>
      </c>
      <c r="Y1475" s="1" t="s">
        <v>81</v>
      </c>
      <c r="Z1475" s="1" t="s">
        <v>51</v>
      </c>
      <c r="AA1475" s="2">
        <v>46104</v>
      </c>
      <c r="AB1475" s="1"/>
      <c r="AC1475" s="9" t="s">
        <v>42</v>
      </c>
    </row>
    <row r="1476" spans="1:29">
      <c r="A1476" s="11" t="s">
        <v>2287</v>
      </c>
      <c r="B1476" s="2">
        <v>46099</v>
      </c>
      <c r="C1476" s="1">
        <v>2026</v>
      </c>
      <c r="D1476" s="1" t="s">
        <v>615</v>
      </c>
      <c r="E1476" s="1" t="s">
        <v>30</v>
      </c>
      <c r="F1476" s="1" t="s">
        <v>31</v>
      </c>
      <c r="G1476" s="1" t="s">
        <v>511</v>
      </c>
      <c r="H1476" s="1" t="s">
        <v>33</v>
      </c>
      <c r="I1476" s="1" t="s">
        <v>512</v>
      </c>
      <c r="J1476" s="1" t="s">
        <v>77</v>
      </c>
      <c r="K1476" s="1" t="s">
        <v>78</v>
      </c>
      <c r="L1476" s="1" t="s">
        <v>179</v>
      </c>
      <c r="M1476" s="1" t="s">
        <v>406</v>
      </c>
      <c r="N1476" s="1">
        <v>4</v>
      </c>
      <c r="O1476" s="1">
        <v>7860</v>
      </c>
      <c r="P1476" s="1">
        <f t="shared" si="138"/>
        <v>31440</v>
      </c>
      <c r="Q1476" s="1">
        <v>0</v>
      </c>
      <c r="R1476" s="1">
        <f t="shared" si="139"/>
        <v>0</v>
      </c>
      <c r="S1476" s="1">
        <f t="shared" si="140"/>
        <v>31440</v>
      </c>
      <c r="T1476" s="1">
        <v>0.48</v>
      </c>
      <c r="U1476" s="1">
        <f t="shared" si="141"/>
        <v>15091.199999999999</v>
      </c>
      <c r="V1476" s="1">
        <f t="shared" si="142"/>
        <v>16348.800000000001</v>
      </c>
      <c r="W1476" s="4">
        <f t="shared" si="143"/>
        <v>0.52</v>
      </c>
      <c r="X1476" s="1" t="s">
        <v>56</v>
      </c>
      <c r="Y1476" s="1" t="s">
        <v>40</v>
      </c>
      <c r="Z1476" s="1" t="s">
        <v>41</v>
      </c>
      <c r="AA1476" s="2">
        <v>46105</v>
      </c>
      <c r="AB1476" s="1">
        <v>5</v>
      </c>
      <c r="AC1476" s="9" t="s">
        <v>42</v>
      </c>
    </row>
    <row r="1477" spans="1:29">
      <c r="A1477" s="11" t="s">
        <v>2288</v>
      </c>
      <c r="B1477" s="2">
        <v>46099</v>
      </c>
      <c r="C1477" s="1">
        <v>2026</v>
      </c>
      <c r="D1477" s="1" t="s">
        <v>615</v>
      </c>
      <c r="E1477" s="1" t="s">
        <v>30</v>
      </c>
      <c r="F1477" s="1" t="s">
        <v>31</v>
      </c>
      <c r="G1477" s="1" t="s">
        <v>1629</v>
      </c>
      <c r="H1477" s="1" t="s">
        <v>33</v>
      </c>
      <c r="I1477" s="1" t="s">
        <v>60</v>
      </c>
      <c r="J1477" s="1" t="s">
        <v>61</v>
      </c>
      <c r="K1477" s="1" t="s">
        <v>62</v>
      </c>
      <c r="L1477" s="1" t="s">
        <v>150</v>
      </c>
      <c r="M1477" s="1" t="s">
        <v>278</v>
      </c>
      <c r="N1477" s="1">
        <v>3</v>
      </c>
      <c r="O1477" s="1">
        <v>8570</v>
      </c>
      <c r="P1477" s="1">
        <f t="shared" si="138"/>
        <v>25710</v>
      </c>
      <c r="Q1477" s="1">
        <v>25</v>
      </c>
      <c r="R1477" s="1">
        <f t="shared" si="139"/>
        <v>6427.5</v>
      </c>
      <c r="S1477" s="1">
        <f t="shared" si="140"/>
        <v>19282.5</v>
      </c>
      <c r="T1477" s="1">
        <v>0.52</v>
      </c>
      <c r="U1477" s="1">
        <f t="shared" si="141"/>
        <v>10026.9</v>
      </c>
      <c r="V1477" s="1">
        <f t="shared" si="142"/>
        <v>9255.6</v>
      </c>
      <c r="W1477" s="4">
        <f t="shared" si="143"/>
        <v>0.48000000000000004</v>
      </c>
      <c r="X1477" s="1" t="s">
        <v>50</v>
      </c>
      <c r="Y1477" s="1" t="s">
        <v>40</v>
      </c>
      <c r="Z1477" s="1" t="s">
        <v>51</v>
      </c>
      <c r="AA1477" s="2">
        <v>46105</v>
      </c>
      <c r="AB1477" s="1"/>
      <c r="AC1477" s="9" t="s">
        <v>42</v>
      </c>
    </row>
    <row r="1478" spans="1:29">
      <c r="A1478" s="11" t="s">
        <v>2289</v>
      </c>
      <c r="B1478" s="2">
        <v>46100</v>
      </c>
      <c r="C1478" s="1">
        <v>2026</v>
      </c>
      <c r="D1478" s="1" t="s">
        <v>615</v>
      </c>
      <c r="E1478" s="1" t="s">
        <v>30</v>
      </c>
      <c r="F1478" s="1" t="s">
        <v>44</v>
      </c>
      <c r="G1478" s="1" t="s">
        <v>1375</v>
      </c>
      <c r="H1478" s="1" t="s">
        <v>33</v>
      </c>
      <c r="I1478" s="1" t="s">
        <v>116</v>
      </c>
      <c r="J1478" s="1" t="s">
        <v>117</v>
      </c>
      <c r="K1478" s="1" t="s">
        <v>118</v>
      </c>
      <c r="L1478" s="1" t="s">
        <v>79</v>
      </c>
      <c r="M1478" s="1" t="s">
        <v>388</v>
      </c>
      <c r="N1478" s="1">
        <v>4</v>
      </c>
      <c r="O1478" s="1">
        <v>1350</v>
      </c>
      <c r="P1478" s="1">
        <f t="shared" si="138"/>
        <v>5400</v>
      </c>
      <c r="Q1478" s="1">
        <v>10</v>
      </c>
      <c r="R1478" s="1">
        <f t="shared" si="139"/>
        <v>540</v>
      </c>
      <c r="S1478" s="1">
        <f t="shared" si="140"/>
        <v>4860</v>
      </c>
      <c r="T1478" s="1">
        <v>0.45</v>
      </c>
      <c r="U1478" s="1">
        <f t="shared" si="141"/>
        <v>2187</v>
      </c>
      <c r="V1478" s="1">
        <f t="shared" si="142"/>
        <v>2673</v>
      </c>
      <c r="W1478" s="4">
        <f t="shared" si="143"/>
        <v>0.55000000000000004</v>
      </c>
      <c r="X1478" s="1" t="s">
        <v>39</v>
      </c>
      <c r="Y1478" s="1" t="s">
        <v>81</v>
      </c>
      <c r="Z1478" s="1" t="s">
        <v>66</v>
      </c>
      <c r="AA1478" s="1"/>
      <c r="AB1478" s="1"/>
      <c r="AC1478" s="9" t="s">
        <v>42</v>
      </c>
    </row>
    <row r="1479" spans="1:29">
      <c r="A1479" s="11" t="s">
        <v>2290</v>
      </c>
      <c r="B1479" s="2">
        <v>46101</v>
      </c>
      <c r="C1479" s="1">
        <v>2026</v>
      </c>
      <c r="D1479" s="1" t="s">
        <v>615</v>
      </c>
      <c r="E1479" s="1" t="s">
        <v>30</v>
      </c>
      <c r="F1479" s="1" t="s">
        <v>74</v>
      </c>
      <c r="G1479" s="1" t="s">
        <v>2291</v>
      </c>
      <c r="H1479" s="1" t="s">
        <v>33</v>
      </c>
      <c r="I1479" s="1" t="s">
        <v>123</v>
      </c>
      <c r="J1479" s="1" t="s">
        <v>55</v>
      </c>
      <c r="K1479" s="1" t="s">
        <v>36</v>
      </c>
      <c r="L1479" s="1" t="s">
        <v>63</v>
      </c>
      <c r="M1479" s="1" t="s">
        <v>367</v>
      </c>
      <c r="N1479" s="1">
        <v>5</v>
      </c>
      <c r="O1479" s="1">
        <v>600</v>
      </c>
      <c r="P1479" s="1">
        <f t="shared" si="138"/>
        <v>3000</v>
      </c>
      <c r="Q1479" s="1">
        <v>0</v>
      </c>
      <c r="R1479" s="1">
        <f t="shared" si="139"/>
        <v>0</v>
      </c>
      <c r="S1479" s="1">
        <f t="shared" si="140"/>
        <v>3000</v>
      </c>
      <c r="T1479" s="1">
        <v>0.35</v>
      </c>
      <c r="U1479" s="1">
        <f t="shared" si="141"/>
        <v>1050</v>
      </c>
      <c r="V1479" s="1">
        <f t="shared" si="142"/>
        <v>1950</v>
      </c>
      <c r="W1479" s="4">
        <f t="shared" si="143"/>
        <v>0.65</v>
      </c>
      <c r="X1479" s="1" t="s">
        <v>65</v>
      </c>
      <c r="Y1479" s="1" t="s">
        <v>40</v>
      </c>
      <c r="Z1479" s="1" t="s">
        <v>120</v>
      </c>
      <c r="AA1479" s="1"/>
      <c r="AB1479" s="1"/>
      <c r="AC1479" s="9" t="s">
        <v>42</v>
      </c>
    </row>
    <row r="1480" spans="1:29">
      <c r="A1480" s="11" t="s">
        <v>2292</v>
      </c>
      <c r="B1480" s="2">
        <v>46101</v>
      </c>
      <c r="C1480" s="1">
        <v>2026</v>
      </c>
      <c r="D1480" s="1" t="s">
        <v>615</v>
      </c>
      <c r="E1480" s="1" t="s">
        <v>30</v>
      </c>
      <c r="F1480" s="1" t="s">
        <v>74</v>
      </c>
      <c r="G1480" s="1" t="s">
        <v>503</v>
      </c>
      <c r="H1480" s="1" t="s">
        <v>89</v>
      </c>
      <c r="I1480" s="1" t="s">
        <v>84</v>
      </c>
      <c r="J1480" s="1" t="s">
        <v>47</v>
      </c>
      <c r="K1480" s="1" t="s">
        <v>48</v>
      </c>
      <c r="L1480" s="1" t="s">
        <v>96</v>
      </c>
      <c r="M1480" s="1" t="s">
        <v>259</v>
      </c>
      <c r="N1480" s="1">
        <v>4</v>
      </c>
      <c r="O1480" s="1">
        <v>540</v>
      </c>
      <c r="P1480" s="1">
        <f t="shared" si="138"/>
        <v>2160</v>
      </c>
      <c r="Q1480" s="1">
        <v>0</v>
      </c>
      <c r="R1480" s="1">
        <f t="shared" si="139"/>
        <v>0</v>
      </c>
      <c r="S1480" s="1">
        <f t="shared" si="140"/>
        <v>2160</v>
      </c>
      <c r="T1480" s="1">
        <v>0.62</v>
      </c>
      <c r="U1480" s="1">
        <f t="shared" si="141"/>
        <v>1339.2</v>
      </c>
      <c r="V1480" s="1">
        <f t="shared" si="142"/>
        <v>820.8</v>
      </c>
      <c r="W1480" s="4">
        <f t="shared" si="143"/>
        <v>0.38</v>
      </c>
      <c r="X1480" s="1" t="s">
        <v>50</v>
      </c>
      <c r="Y1480" s="1" t="s">
        <v>40</v>
      </c>
      <c r="Z1480" s="1" t="s">
        <v>120</v>
      </c>
      <c r="AA1480" s="1"/>
      <c r="AB1480" s="1"/>
      <c r="AC1480" s="9" t="s">
        <v>42</v>
      </c>
    </row>
    <row r="1481" spans="1:29">
      <c r="A1481" s="11" t="s">
        <v>2293</v>
      </c>
      <c r="B1481" s="2">
        <v>46101</v>
      </c>
      <c r="C1481" s="1">
        <v>2026</v>
      </c>
      <c r="D1481" s="1" t="s">
        <v>615</v>
      </c>
      <c r="E1481" s="1" t="s">
        <v>30</v>
      </c>
      <c r="F1481" s="1" t="s">
        <v>74</v>
      </c>
      <c r="G1481" s="1" t="s">
        <v>1259</v>
      </c>
      <c r="H1481" s="1" t="s">
        <v>33</v>
      </c>
      <c r="I1481" s="1" t="s">
        <v>219</v>
      </c>
      <c r="J1481" s="1" t="s">
        <v>220</v>
      </c>
      <c r="K1481" s="1" t="s">
        <v>118</v>
      </c>
      <c r="L1481" s="1" t="s">
        <v>112</v>
      </c>
      <c r="M1481" s="1" t="s">
        <v>450</v>
      </c>
      <c r="N1481" s="1">
        <v>5</v>
      </c>
      <c r="O1481" s="1">
        <v>57580</v>
      </c>
      <c r="P1481" s="1">
        <f t="shared" si="138"/>
        <v>287900</v>
      </c>
      <c r="Q1481" s="1">
        <v>15</v>
      </c>
      <c r="R1481" s="1">
        <f t="shared" si="139"/>
        <v>43185</v>
      </c>
      <c r="S1481" s="1">
        <f t="shared" si="140"/>
        <v>244715</v>
      </c>
      <c r="T1481" s="1">
        <v>0.57999999999999996</v>
      </c>
      <c r="U1481" s="1">
        <f t="shared" si="141"/>
        <v>141934.69999999998</v>
      </c>
      <c r="V1481" s="1">
        <f t="shared" si="142"/>
        <v>102780.30000000002</v>
      </c>
      <c r="W1481" s="4">
        <f t="shared" si="143"/>
        <v>0.4200000000000001</v>
      </c>
      <c r="X1481" s="1" t="s">
        <v>147</v>
      </c>
      <c r="Y1481" s="1" t="s">
        <v>72</v>
      </c>
      <c r="Z1481" s="1" t="s">
        <v>51</v>
      </c>
      <c r="AA1481" s="2">
        <v>46107</v>
      </c>
      <c r="AB1481" s="1"/>
      <c r="AC1481" s="9" t="s">
        <v>42</v>
      </c>
    </row>
    <row r="1482" spans="1:29">
      <c r="A1482" s="11" t="s">
        <v>2294</v>
      </c>
      <c r="B1482" s="2">
        <v>46101</v>
      </c>
      <c r="C1482" s="1">
        <v>2026</v>
      </c>
      <c r="D1482" s="1" t="s">
        <v>615</v>
      </c>
      <c r="E1482" s="1" t="s">
        <v>30</v>
      </c>
      <c r="F1482" s="1" t="s">
        <v>74</v>
      </c>
      <c r="G1482" s="1" t="s">
        <v>1687</v>
      </c>
      <c r="H1482" s="1" t="s">
        <v>33</v>
      </c>
      <c r="I1482" s="1" t="s">
        <v>107</v>
      </c>
      <c r="J1482" s="1" t="s">
        <v>108</v>
      </c>
      <c r="K1482" s="1" t="s">
        <v>62</v>
      </c>
      <c r="L1482" s="1" t="s">
        <v>150</v>
      </c>
      <c r="M1482" s="1" t="s">
        <v>229</v>
      </c>
      <c r="N1482" s="1">
        <v>1</v>
      </c>
      <c r="O1482" s="1">
        <v>6230</v>
      </c>
      <c r="P1482" s="1">
        <f t="shared" si="138"/>
        <v>6230</v>
      </c>
      <c r="Q1482" s="1">
        <v>5</v>
      </c>
      <c r="R1482" s="1">
        <f t="shared" si="139"/>
        <v>311.5</v>
      </c>
      <c r="S1482" s="1">
        <f t="shared" si="140"/>
        <v>5918.5</v>
      </c>
      <c r="T1482" s="1">
        <v>0.52</v>
      </c>
      <c r="U1482" s="1">
        <f t="shared" si="141"/>
        <v>3077.62</v>
      </c>
      <c r="V1482" s="1">
        <f t="shared" si="142"/>
        <v>2840.88</v>
      </c>
      <c r="W1482" s="4">
        <f t="shared" si="143"/>
        <v>0.48000000000000004</v>
      </c>
      <c r="X1482" s="1" t="s">
        <v>50</v>
      </c>
      <c r="Y1482" s="1" t="s">
        <v>40</v>
      </c>
      <c r="Z1482" s="1" t="s">
        <v>41</v>
      </c>
      <c r="AA1482" s="2">
        <v>46103</v>
      </c>
      <c r="AB1482" s="1">
        <v>4</v>
      </c>
      <c r="AC1482" s="9" t="s">
        <v>42</v>
      </c>
    </row>
    <row r="1483" spans="1:29">
      <c r="A1483" s="11" t="s">
        <v>2295</v>
      </c>
      <c r="B1483" s="2">
        <v>46101</v>
      </c>
      <c r="C1483" s="1">
        <v>2026</v>
      </c>
      <c r="D1483" s="1" t="s">
        <v>615</v>
      </c>
      <c r="E1483" s="1" t="s">
        <v>30</v>
      </c>
      <c r="F1483" s="1" t="s">
        <v>74</v>
      </c>
      <c r="G1483" s="1" t="s">
        <v>468</v>
      </c>
      <c r="H1483" s="1" t="s">
        <v>33</v>
      </c>
      <c r="I1483" s="1" t="s">
        <v>169</v>
      </c>
      <c r="J1483" s="1" t="s">
        <v>170</v>
      </c>
      <c r="K1483" s="1" t="s">
        <v>130</v>
      </c>
      <c r="L1483" s="1" t="s">
        <v>37</v>
      </c>
      <c r="M1483" s="1" t="s">
        <v>38</v>
      </c>
      <c r="N1483" s="1">
        <v>2</v>
      </c>
      <c r="O1483" s="1">
        <v>2160</v>
      </c>
      <c r="P1483" s="1">
        <f t="shared" si="138"/>
        <v>4320</v>
      </c>
      <c r="Q1483" s="1">
        <v>20</v>
      </c>
      <c r="R1483" s="1">
        <f t="shared" si="139"/>
        <v>864</v>
      </c>
      <c r="S1483" s="1">
        <f t="shared" si="140"/>
        <v>3456</v>
      </c>
      <c r="T1483" s="1">
        <v>0.47</v>
      </c>
      <c r="U1483" s="1">
        <f t="shared" si="141"/>
        <v>1624.32</v>
      </c>
      <c r="V1483" s="1">
        <f t="shared" si="142"/>
        <v>1831.68</v>
      </c>
      <c r="W1483" s="4">
        <f t="shared" si="143"/>
        <v>0.53</v>
      </c>
      <c r="X1483" s="1" t="s">
        <v>50</v>
      </c>
      <c r="Y1483" s="1" t="s">
        <v>72</v>
      </c>
      <c r="Z1483" s="1" t="s">
        <v>41</v>
      </c>
      <c r="AA1483" s="2">
        <v>46106</v>
      </c>
      <c r="AB1483" s="1">
        <v>5</v>
      </c>
      <c r="AC1483" s="9" t="s">
        <v>42</v>
      </c>
    </row>
    <row r="1484" spans="1:29">
      <c r="A1484" s="11" t="s">
        <v>2296</v>
      </c>
      <c r="B1484" s="2">
        <v>46101</v>
      </c>
      <c r="C1484" s="1">
        <v>2026</v>
      </c>
      <c r="D1484" s="1" t="s">
        <v>615</v>
      </c>
      <c r="E1484" s="1" t="s">
        <v>30</v>
      </c>
      <c r="F1484" s="1" t="s">
        <v>74</v>
      </c>
      <c r="G1484" s="1" t="s">
        <v>646</v>
      </c>
      <c r="H1484" s="1" t="s">
        <v>33</v>
      </c>
      <c r="I1484" s="1" t="s">
        <v>34</v>
      </c>
      <c r="J1484" s="1" t="s">
        <v>35</v>
      </c>
      <c r="K1484" s="1" t="s">
        <v>36</v>
      </c>
      <c r="L1484" s="1" t="s">
        <v>37</v>
      </c>
      <c r="M1484" s="1" t="s">
        <v>91</v>
      </c>
      <c r="N1484" s="1">
        <v>1</v>
      </c>
      <c r="O1484" s="1">
        <v>6910</v>
      </c>
      <c r="P1484" s="1">
        <f t="shared" si="138"/>
        <v>6910</v>
      </c>
      <c r="Q1484" s="1">
        <v>25</v>
      </c>
      <c r="R1484" s="1">
        <f t="shared" si="139"/>
        <v>1727.5</v>
      </c>
      <c r="S1484" s="1">
        <f t="shared" si="140"/>
        <v>5182.5</v>
      </c>
      <c r="T1484" s="1">
        <v>0.47</v>
      </c>
      <c r="U1484" s="1">
        <f t="shared" si="141"/>
        <v>2435.7749999999996</v>
      </c>
      <c r="V1484" s="1">
        <f t="shared" si="142"/>
        <v>2746.7250000000004</v>
      </c>
      <c r="W1484" s="4">
        <f t="shared" si="143"/>
        <v>0.53</v>
      </c>
      <c r="X1484" s="1" t="s">
        <v>50</v>
      </c>
      <c r="Y1484" s="1" t="s">
        <v>40</v>
      </c>
      <c r="Z1484" s="1" t="s">
        <v>120</v>
      </c>
      <c r="AA1484" s="1"/>
      <c r="AB1484" s="1"/>
      <c r="AC1484" s="9" t="s">
        <v>42</v>
      </c>
    </row>
    <row r="1485" spans="1:29">
      <c r="A1485" s="11" t="s">
        <v>2297</v>
      </c>
      <c r="B1485" s="2">
        <v>46102</v>
      </c>
      <c r="C1485" s="1">
        <v>2026</v>
      </c>
      <c r="D1485" s="1" t="s">
        <v>615</v>
      </c>
      <c r="E1485" s="1" t="s">
        <v>30</v>
      </c>
      <c r="F1485" s="1" t="s">
        <v>99</v>
      </c>
      <c r="G1485" s="1" t="s">
        <v>376</v>
      </c>
      <c r="H1485" s="1" t="s">
        <v>33</v>
      </c>
      <c r="I1485" s="1" t="s">
        <v>219</v>
      </c>
      <c r="J1485" s="1" t="s">
        <v>220</v>
      </c>
      <c r="K1485" s="1" t="s">
        <v>118</v>
      </c>
      <c r="L1485" s="1" t="s">
        <v>79</v>
      </c>
      <c r="M1485" s="1" t="s">
        <v>224</v>
      </c>
      <c r="N1485" s="1">
        <v>4</v>
      </c>
      <c r="O1485" s="1">
        <v>2360</v>
      </c>
      <c r="P1485" s="1">
        <f t="shared" si="138"/>
        <v>9440</v>
      </c>
      <c r="Q1485" s="1">
        <v>20</v>
      </c>
      <c r="R1485" s="1">
        <f t="shared" si="139"/>
        <v>1888</v>
      </c>
      <c r="S1485" s="1">
        <f t="shared" si="140"/>
        <v>7552</v>
      </c>
      <c r="T1485" s="1">
        <v>0.45</v>
      </c>
      <c r="U1485" s="1">
        <f t="shared" si="141"/>
        <v>3398.4</v>
      </c>
      <c r="V1485" s="1">
        <f t="shared" si="142"/>
        <v>4153.6000000000004</v>
      </c>
      <c r="W1485" s="4">
        <f t="shared" si="143"/>
        <v>0.55000000000000004</v>
      </c>
      <c r="X1485" s="1" t="s">
        <v>39</v>
      </c>
      <c r="Y1485" s="1" t="s">
        <v>57</v>
      </c>
      <c r="Z1485" s="1" t="s">
        <v>22</v>
      </c>
      <c r="AA1485" s="1"/>
      <c r="AB1485" s="1"/>
      <c r="AC1485" s="9" t="s">
        <v>93</v>
      </c>
    </row>
    <row r="1486" spans="1:29">
      <c r="A1486" s="11" t="s">
        <v>2298</v>
      </c>
      <c r="B1486" s="2">
        <v>46102</v>
      </c>
      <c r="C1486" s="1">
        <v>2026</v>
      </c>
      <c r="D1486" s="1" t="s">
        <v>615</v>
      </c>
      <c r="E1486" s="1" t="s">
        <v>30</v>
      </c>
      <c r="F1486" s="1" t="s">
        <v>99</v>
      </c>
      <c r="G1486" s="1" t="s">
        <v>2299</v>
      </c>
      <c r="H1486" s="1" t="s">
        <v>89</v>
      </c>
      <c r="I1486" s="1" t="s">
        <v>204</v>
      </c>
      <c r="J1486" s="1" t="s">
        <v>205</v>
      </c>
      <c r="K1486" s="1" t="s">
        <v>78</v>
      </c>
      <c r="L1486" s="1" t="s">
        <v>150</v>
      </c>
      <c r="M1486" s="1" t="s">
        <v>278</v>
      </c>
      <c r="N1486" s="1">
        <v>1</v>
      </c>
      <c r="O1486" s="1">
        <v>12160</v>
      </c>
      <c r="P1486" s="1">
        <f t="shared" si="138"/>
        <v>12160</v>
      </c>
      <c r="Q1486" s="1">
        <v>15</v>
      </c>
      <c r="R1486" s="1">
        <f t="shared" si="139"/>
        <v>1824</v>
      </c>
      <c r="S1486" s="1">
        <f t="shared" si="140"/>
        <v>10336</v>
      </c>
      <c r="T1486" s="1">
        <v>0.52</v>
      </c>
      <c r="U1486" s="1">
        <f t="shared" si="141"/>
        <v>5374.72</v>
      </c>
      <c r="V1486" s="1">
        <f t="shared" si="142"/>
        <v>4961.28</v>
      </c>
      <c r="W1486" s="4">
        <f t="shared" si="143"/>
        <v>0.48</v>
      </c>
      <c r="X1486" s="1" t="s">
        <v>104</v>
      </c>
      <c r="Y1486" s="1" t="s">
        <v>57</v>
      </c>
      <c r="Z1486" s="1" t="s">
        <v>41</v>
      </c>
      <c r="AA1486" s="2">
        <v>46105</v>
      </c>
      <c r="AB1486" s="1">
        <v>5</v>
      </c>
      <c r="AC1486" s="9" t="s">
        <v>42</v>
      </c>
    </row>
    <row r="1487" spans="1:29">
      <c r="A1487" s="11" t="s">
        <v>2300</v>
      </c>
      <c r="B1487" s="2">
        <v>46102</v>
      </c>
      <c r="C1487" s="1">
        <v>2026</v>
      </c>
      <c r="D1487" s="1" t="s">
        <v>615</v>
      </c>
      <c r="E1487" s="1" t="s">
        <v>30</v>
      </c>
      <c r="F1487" s="1" t="s">
        <v>99</v>
      </c>
      <c r="G1487" s="1" t="s">
        <v>1382</v>
      </c>
      <c r="H1487" s="1" t="s">
        <v>89</v>
      </c>
      <c r="I1487" s="1" t="s">
        <v>189</v>
      </c>
      <c r="J1487" s="1" t="s">
        <v>190</v>
      </c>
      <c r="K1487" s="1" t="s">
        <v>48</v>
      </c>
      <c r="L1487" s="1" t="s">
        <v>96</v>
      </c>
      <c r="M1487" s="1" t="s">
        <v>97</v>
      </c>
      <c r="N1487" s="1">
        <v>5</v>
      </c>
      <c r="O1487" s="1">
        <v>730</v>
      </c>
      <c r="P1487" s="1">
        <f t="shared" si="138"/>
        <v>3650</v>
      </c>
      <c r="Q1487" s="1">
        <v>10</v>
      </c>
      <c r="R1487" s="1">
        <f t="shared" si="139"/>
        <v>365</v>
      </c>
      <c r="S1487" s="1">
        <f t="shared" si="140"/>
        <v>3285</v>
      </c>
      <c r="T1487" s="1">
        <v>0.62</v>
      </c>
      <c r="U1487" s="1">
        <f t="shared" si="141"/>
        <v>2036.7</v>
      </c>
      <c r="V1487" s="1">
        <f t="shared" si="142"/>
        <v>1248.3</v>
      </c>
      <c r="W1487" s="4">
        <f t="shared" si="143"/>
        <v>0.38</v>
      </c>
      <c r="X1487" s="1" t="s">
        <v>92</v>
      </c>
      <c r="Y1487" s="1" t="s">
        <v>40</v>
      </c>
      <c r="Z1487" s="1" t="s">
        <v>120</v>
      </c>
      <c r="AA1487" s="1"/>
      <c r="AB1487" s="1"/>
      <c r="AC1487" s="9" t="s">
        <v>42</v>
      </c>
    </row>
    <row r="1488" spans="1:29">
      <c r="A1488" s="11" t="s">
        <v>2301</v>
      </c>
      <c r="B1488" s="2">
        <v>46102</v>
      </c>
      <c r="C1488" s="1">
        <v>2026</v>
      </c>
      <c r="D1488" s="1" t="s">
        <v>615</v>
      </c>
      <c r="E1488" s="1" t="s">
        <v>30</v>
      </c>
      <c r="F1488" s="1" t="s">
        <v>99</v>
      </c>
      <c r="G1488" s="1" t="s">
        <v>1141</v>
      </c>
      <c r="H1488" s="1" t="s">
        <v>33</v>
      </c>
      <c r="I1488" s="1" t="s">
        <v>291</v>
      </c>
      <c r="J1488" s="1" t="s">
        <v>228</v>
      </c>
      <c r="K1488" s="1" t="s">
        <v>78</v>
      </c>
      <c r="L1488" s="1" t="s">
        <v>96</v>
      </c>
      <c r="M1488" s="1" t="s">
        <v>535</v>
      </c>
      <c r="N1488" s="1">
        <v>1</v>
      </c>
      <c r="O1488" s="1">
        <v>470</v>
      </c>
      <c r="P1488" s="1">
        <f t="shared" si="138"/>
        <v>470</v>
      </c>
      <c r="Q1488" s="1">
        <v>30</v>
      </c>
      <c r="R1488" s="1">
        <f t="shared" si="139"/>
        <v>141</v>
      </c>
      <c r="S1488" s="1">
        <f t="shared" si="140"/>
        <v>329</v>
      </c>
      <c r="T1488" s="1">
        <v>0.62</v>
      </c>
      <c r="U1488" s="1">
        <f t="shared" si="141"/>
        <v>203.98</v>
      </c>
      <c r="V1488" s="1">
        <f t="shared" si="142"/>
        <v>125.02000000000001</v>
      </c>
      <c r="W1488" s="4">
        <f t="shared" si="143"/>
        <v>0.38</v>
      </c>
      <c r="X1488" s="1" t="s">
        <v>147</v>
      </c>
      <c r="Y1488" s="1" t="s">
        <v>40</v>
      </c>
      <c r="Z1488" s="1" t="s">
        <v>51</v>
      </c>
      <c r="AA1488" s="2">
        <v>46105</v>
      </c>
      <c r="AB1488" s="1"/>
      <c r="AC1488" s="9" t="s">
        <v>42</v>
      </c>
    </row>
    <row r="1489" spans="1:29">
      <c r="A1489" s="11" t="s">
        <v>2302</v>
      </c>
      <c r="B1489" s="2">
        <v>46102</v>
      </c>
      <c r="C1489" s="1">
        <v>2026</v>
      </c>
      <c r="D1489" s="1" t="s">
        <v>615</v>
      </c>
      <c r="E1489" s="1" t="s">
        <v>30</v>
      </c>
      <c r="F1489" s="1" t="s">
        <v>99</v>
      </c>
      <c r="G1489" s="1" t="s">
        <v>1389</v>
      </c>
      <c r="H1489" s="1" t="s">
        <v>89</v>
      </c>
      <c r="I1489" s="1" t="s">
        <v>250</v>
      </c>
      <c r="J1489" s="1" t="s">
        <v>251</v>
      </c>
      <c r="K1489" s="1" t="s">
        <v>36</v>
      </c>
      <c r="L1489" s="1" t="s">
        <v>63</v>
      </c>
      <c r="M1489" s="1" t="s">
        <v>109</v>
      </c>
      <c r="N1489" s="1">
        <v>2</v>
      </c>
      <c r="O1489" s="1">
        <v>380</v>
      </c>
      <c r="P1489" s="1">
        <f t="shared" si="138"/>
        <v>760</v>
      </c>
      <c r="Q1489" s="1">
        <v>10</v>
      </c>
      <c r="R1489" s="1">
        <f t="shared" si="139"/>
        <v>76</v>
      </c>
      <c r="S1489" s="1">
        <f t="shared" si="140"/>
        <v>684</v>
      </c>
      <c r="T1489" s="1">
        <v>0.35</v>
      </c>
      <c r="U1489" s="1">
        <f t="shared" si="141"/>
        <v>239.39999999999998</v>
      </c>
      <c r="V1489" s="1">
        <f t="shared" si="142"/>
        <v>444.6</v>
      </c>
      <c r="W1489" s="4">
        <f t="shared" si="143"/>
        <v>0.65</v>
      </c>
      <c r="X1489" s="1" t="s">
        <v>65</v>
      </c>
      <c r="Y1489" s="1" t="s">
        <v>40</v>
      </c>
      <c r="Z1489" s="1" t="s">
        <v>41</v>
      </c>
      <c r="AA1489" s="2">
        <v>46109</v>
      </c>
      <c r="AB1489" s="1">
        <v>5</v>
      </c>
      <c r="AC1489" s="9" t="s">
        <v>42</v>
      </c>
    </row>
    <row r="1490" spans="1:29">
      <c r="A1490" s="11" t="s">
        <v>2303</v>
      </c>
      <c r="B1490" s="2">
        <v>46103</v>
      </c>
      <c r="C1490" s="1">
        <v>2026</v>
      </c>
      <c r="D1490" s="1" t="s">
        <v>615</v>
      </c>
      <c r="E1490" s="1" t="s">
        <v>30</v>
      </c>
      <c r="F1490" s="1" t="s">
        <v>126</v>
      </c>
      <c r="G1490" s="1" t="s">
        <v>2304</v>
      </c>
      <c r="H1490" s="1" t="s">
        <v>89</v>
      </c>
      <c r="I1490" s="1" t="s">
        <v>315</v>
      </c>
      <c r="J1490" s="1" t="s">
        <v>316</v>
      </c>
      <c r="K1490" s="1" t="s">
        <v>62</v>
      </c>
      <c r="L1490" s="1" t="s">
        <v>179</v>
      </c>
      <c r="M1490" s="1" t="s">
        <v>356</v>
      </c>
      <c r="N1490" s="1">
        <v>4</v>
      </c>
      <c r="O1490" s="1">
        <v>7680</v>
      </c>
      <c r="P1490" s="1">
        <f t="shared" si="138"/>
        <v>30720</v>
      </c>
      <c r="Q1490" s="1">
        <v>0</v>
      </c>
      <c r="R1490" s="1">
        <f t="shared" si="139"/>
        <v>0</v>
      </c>
      <c r="S1490" s="1">
        <f t="shared" si="140"/>
        <v>30720</v>
      </c>
      <c r="T1490" s="1">
        <v>0.48</v>
      </c>
      <c r="U1490" s="1">
        <f t="shared" si="141"/>
        <v>14745.599999999999</v>
      </c>
      <c r="V1490" s="1">
        <f t="shared" si="142"/>
        <v>15974.400000000001</v>
      </c>
      <c r="W1490" s="4">
        <f t="shared" si="143"/>
        <v>0.52</v>
      </c>
      <c r="X1490" s="1" t="s">
        <v>65</v>
      </c>
      <c r="Y1490" s="1" t="s">
        <v>72</v>
      </c>
      <c r="Z1490" s="1" t="s">
        <v>41</v>
      </c>
      <c r="AA1490" s="2">
        <v>46108</v>
      </c>
      <c r="AB1490" s="1">
        <v>4</v>
      </c>
      <c r="AC1490" s="9" t="s">
        <v>42</v>
      </c>
    </row>
    <row r="1491" spans="1:29">
      <c r="A1491" s="11" t="s">
        <v>2305</v>
      </c>
      <c r="B1491" s="2">
        <v>46103</v>
      </c>
      <c r="C1491" s="1">
        <v>2026</v>
      </c>
      <c r="D1491" s="1" t="s">
        <v>615</v>
      </c>
      <c r="E1491" s="1" t="s">
        <v>30</v>
      </c>
      <c r="F1491" s="1" t="s">
        <v>126</v>
      </c>
      <c r="G1491" s="1" t="s">
        <v>2126</v>
      </c>
      <c r="H1491" s="1" t="s">
        <v>89</v>
      </c>
      <c r="I1491" s="1" t="s">
        <v>69</v>
      </c>
      <c r="J1491" s="1" t="s">
        <v>70</v>
      </c>
      <c r="K1491" s="1" t="s">
        <v>62</v>
      </c>
      <c r="L1491" s="1" t="s">
        <v>63</v>
      </c>
      <c r="M1491" s="1" t="s">
        <v>165</v>
      </c>
      <c r="N1491" s="1">
        <v>3</v>
      </c>
      <c r="O1491" s="1">
        <v>210</v>
      </c>
      <c r="P1491" s="1">
        <f t="shared" si="138"/>
        <v>630</v>
      </c>
      <c r="Q1491" s="1">
        <v>30</v>
      </c>
      <c r="R1491" s="1">
        <f t="shared" si="139"/>
        <v>189</v>
      </c>
      <c r="S1491" s="1">
        <f t="shared" si="140"/>
        <v>441</v>
      </c>
      <c r="T1491" s="1">
        <v>0.35</v>
      </c>
      <c r="U1491" s="1">
        <f t="shared" si="141"/>
        <v>154.35</v>
      </c>
      <c r="V1491" s="1">
        <f t="shared" si="142"/>
        <v>286.64999999999998</v>
      </c>
      <c r="W1491" s="4">
        <f t="shared" si="143"/>
        <v>0.64999999999999991</v>
      </c>
      <c r="X1491" s="1" t="s">
        <v>147</v>
      </c>
      <c r="Y1491" s="1" t="s">
        <v>81</v>
      </c>
      <c r="Z1491" s="1" t="s">
        <v>41</v>
      </c>
      <c r="AA1491" s="2">
        <v>46105</v>
      </c>
      <c r="AB1491" s="1">
        <v>5</v>
      </c>
      <c r="AC1491" s="9" t="s">
        <v>42</v>
      </c>
    </row>
    <row r="1492" spans="1:29">
      <c r="A1492" s="11" t="s">
        <v>2306</v>
      </c>
      <c r="B1492" s="2">
        <v>46103</v>
      </c>
      <c r="C1492" s="1">
        <v>2026</v>
      </c>
      <c r="D1492" s="1" t="s">
        <v>615</v>
      </c>
      <c r="E1492" s="1" t="s">
        <v>30</v>
      </c>
      <c r="F1492" s="1" t="s">
        <v>126</v>
      </c>
      <c r="G1492" s="1" t="s">
        <v>773</v>
      </c>
      <c r="H1492" s="1" t="s">
        <v>89</v>
      </c>
      <c r="I1492" s="1" t="s">
        <v>509</v>
      </c>
      <c r="J1492" s="1" t="s">
        <v>220</v>
      </c>
      <c r="K1492" s="1" t="s">
        <v>118</v>
      </c>
      <c r="L1492" s="1" t="s">
        <v>79</v>
      </c>
      <c r="M1492" s="1" t="s">
        <v>131</v>
      </c>
      <c r="N1492" s="1">
        <v>2</v>
      </c>
      <c r="O1492" s="1">
        <v>1910</v>
      </c>
      <c r="P1492" s="1">
        <f t="shared" si="138"/>
        <v>3820</v>
      </c>
      <c r="Q1492" s="1">
        <v>10</v>
      </c>
      <c r="R1492" s="1">
        <f t="shared" si="139"/>
        <v>382</v>
      </c>
      <c r="S1492" s="1">
        <f t="shared" si="140"/>
        <v>3438</v>
      </c>
      <c r="T1492" s="1">
        <v>0.45</v>
      </c>
      <c r="U1492" s="1">
        <f t="shared" si="141"/>
        <v>1547.1000000000001</v>
      </c>
      <c r="V1492" s="1">
        <f t="shared" si="142"/>
        <v>1890.8999999999999</v>
      </c>
      <c r="W1492" s="4">
        <f t="shared" si="143"/>
        <v>0.54999999999999993</v>
      </c>
      <c r="X1492" s="1" t="s">
        <v>56</v>
      </c>
      <c r="Y1492" s="1" t="s">
        <v>57</v>
      </c>
      <c r="Z1492" s="1" t="s">
        <v>41</v>
      </c>
      <c r="AA1492" s="2">
        <v>46107</v>
      </c>
      <c r="AB1492" s="1">
        <v>4</v>
      </c>
      <c r="AC1492" s="9" t="s">
        <v>42</v>
      </c>
    </row>
    <row r="1493" spans="1:29">
      <c r="A1493" s="11" t="s">
        <v>2307</v>
      </c>
      <c r="B1493" s="2">
        <v>46103</v>
      </c>
      <c r="C1493" s="1">
        <v>2026</v>
      </c>
      <c r="D1493" s="1" t="s">
        <v>615</v>
      </c>
      <c r="E1493" s="1" t="s">
        <v>30</v>
      </c>
      <c r="F1493" s="1" t="s">
        <v>126</v>
      </c>
      <c r="G1493" s="1" t="s">
        <v>672</v>
      </c>
      <c r="H1493" s="1" t="s">
        <v>89</v>
      </c>
      <c r="I1493" s="1" t="s">
        <v>169</v>
      </c>
      <c r="J1493" s="1" t="s">
        <v>170</v>
      </c>
      <c r="K1493" s="1" t="s">
        <v>130</v>
      </c>
      <c r="L1493" s="1" t="s">
        <v>85</v>
      </c>
      <c r="M1493" s="1" t="s">
        <v>146</v>
      </c>
      <c r="N1493" s="1">
        <v>3</v>
      </c>
      <c r="O1493" s="1">
        <v>4720</v>
      </c>
      <c r="P1493" s="1">
        <f t="shared" si="138"/>
        <v>14160</v>
      </c>
      <c r="Q1493" s="1">
        <v>5</v>
      </c>
      <c r="R1493" s="1">
        <f t="shared" si="139"/>
        <v>708</v>
      </c>
      <c r="S1493" s="1">
        <f t="shared" si="140"/>
        <v>13452</v>
      </c>
      <c r="T1493" s="1">
        <v>0.5</v>
      </c>
      <c r="U1493" s="1">
        <f t="shared" si="141"/>
        <v>6726</v>
      </c>
      <c r="V1493" s="1">
        <f t="shared" si="142"/>
        <v>6726</v>
      </c>
      <c r="W1493" s="4">
        <f t="shared" si="143"/>
        <v>0.5</v>
      </c>
      <c r="X1493" s="1" t="s">
        <v>104</v>
      </c>
      <c r="Y1493" s="1" t="s">
        <v>81</v>
      </c>
      <c r="Z1493" s="1" t="s">
        <v>41</v>
      </c>
      <c r="AA1493" s="2">
        <v>46107</v>
      </c>
      <c r="AB1493" s="1">
        <v>5</v>
      </c>
      <c r="AC1493" s="9" t="s">
        <v>42</v>
      </c>
    </row>
    <row r="1494" spans="1:29">
      <c r="A1494" s="11" t="s">
        <v>2308</v>
      </c>
      <c r="B1494" s="2">
        <v>46103</v>
      </c>
      <c r="C1494" s="1">
        <v>2026</v>
      </c>
      <c r="D1494" s="1" t="s">
        <v>615</v>
      </c>
      <c r="E1494" s="1" t="s">
        <v>30</v>
      </c>
      <c r="F1494" s="1" t="s">
        <v>126</v>
      </c>
      <c r="G1494" s="1" t="s">
        <v>2309</v>
      </c>
      <c r="H1494" s="1" t="s">
        <v>33</v>
      </c>
      <c r="I1494" s="1" t="s">
        <v>509</v>
      </c>
      <c r="J1494" s="1" t="s">
        <v>220</v>
      </c>
      <c r="K1494" s="1" t="s">
        <v>118</v>
      </c>
      <c r="L1494" s="1" t="s">
        <v>85</v>
      </c>
      <c r="M1494" s="1" t="s">
        <v>140</v>
      </c>
      <c r="N1494" s="1">
        <v>5</v>
      </c>
      <c r="O1494" s="1">
        <v>5560</v>
      </c>
      <c r="P1494" s="1">
        <f t="shared" si="138"/>
        <v>27800</v>
      </c>
      <c r="Q1494" s="1">
        <v>30</v>
      </c>
      <c r="R1494" s="1">
        <f t="shared" si="139"/>
        <v>8340</v>
      </c>
      <c r="S1494" s="1">
        <f t="shared" si="140"/>
        <v>19460</v>
      </c>
      <c r="T1494" s="1">
        <v>0.5</v>
      </c>
      <c r="U1494" s="1">
        <f t="shared" si="141"/>
        <v>9730</v>
      </c>
      <c r="V1494" s="1">
        <f t="shared" si="142"/>
        <v>9730</v>
      </c>
      <c r="W1494" s="4">
        <f t="shared" si="143"/>
        <v>0.5</v>
      </c>
      <c r="X1494" s="1" t="s">
        <v>39</v>
      </c>
      <c r="Y1494" s="1" t="s">
        <v>40</v>
      </c>
      <c r="Z1494" s="1" t="s">
        <v>22</v>
      </c>
      <c r="AA1494" s="1"/>
      <c r="AB1494" s="1"/>
      <c r="AC1494" s="9" t="s">
        <v>93</v>
      </c>
    </row>
    <row r="1495" spans="1:29">
      <c r="A1495" s="11" t="s">
        <v>2310</v>
      </c>
      <c r="B1495" s="2">
        <v>46104</v>
      </c>
      <c r="C1495" s="1">
        <v>2026</v>
      </c>
      <c r="D1495" s="1" t="s">
        <v>615</v>
      </c>
      <c r="E1495" s="1" t="s">
        <v>30</v>
      </c>
      <c r="F1495" s="1" t="s">
        <v>142</v>
      </c>
      <c r="G1495" s="1" t="s">
        <v>931</v>
      </c>
      <c r="H1495" s="1" t="s">
        <v>33</v>
      </c>
      <c r="I1495" s="1" t="s">
        <v>512</v>
      </c>
      <c r="J1495" s="1" t="s">
        <v>77</v>
      </c>
      <c r="K1495" s="1" t="s">
        <v>78</v>
      </c>
      <c r="L1495" s="1" t="s">
        <v>85</v>
      </c>
      <c r="M1495" s="1" t="s">
        <v>343</v>
      </c>
      <c r="N1495" s="1">
        <v>2</v>
      </c>
      <c r="O1495" s="1">
        <v>2180</v>
      </c>
      <c r="P1495" s="1">
        <f t="shared" si="138"/>
        <v>4360</v>
      </c>
      <c r="Q1495" s="1">
        <v>5</v>
      </c>
      <c r="R1495" s="1">
        <f t="shared" si="139"/>
        <v>218</v>
      </c>
      <c r="S1495" s="1">
        <f t="shared" si="140"/>
        <v>4142</v>
      </c>
      <c r="T1495" s="1">
        <v>0.5</v>
      </c>
      <c r="U1495" s="1">
        <f t="shared" si="141"/>
        <v>2071</v>
      </c>
      <c r="V1495" s="1">
        <f t="shared" si="142"/>
        <v>2071</v>
      </c>
      <c r="W1495" s="4">
        <f t="shared" si="143"/>
        <v>0.5</v>
      </c>
      <c r="X1495" s="1" t="s">
        <v>92</v>
      </c>
      <c r="Y1495" s="1" t="s">
        <v>81</v>
      </c>
      <c r="Z1495" s="1" t="s">
        <v>51</v>
      </c>
      <c r="AA1495" s="2">
        <v>46106</v>
      </c>
      <c r="AB1495" s="1"/>
      <c r="AC1495" s="9" t="s">
        <v>42</v>
      </c>
    </row>
    <row r="1496" spans="1:29">
      <c r="A1496" s="11" t="s">
        <v>2311</v>
      </c>
      <c r="B1496" s="2">
        <v>46104</v>
      </c>
      <c r="C1496" s="1">
        <v>2026</v>
      </c>
      <c r="D1496" s="1" t="s">
        <v>615</v>
      </c>
      <c r="E1496" s="1" t="s">
        <v>30</v>
      </c>
      <c r="F1496" s="1" t="s">
        <v>142</v>
      </c>
      <c r="G1496" s="1" t="s">
        <v>937</v>
      </c>
      <c r="H1496" s="1" t="s">
        <v>89</v>
      </c>
      <c r="I1496" s="1" t="s">
        <v>544</v>
      </c>
      <c r="J1496" s="1" t="s">
        <v>70</v>
      </c>
      <c r="K1496" s="1" t="s">
        <v>62</v>
      </c>
      <c r="L1496" s="1" t="s">
        <v>150</v>
      </c>
      <c r="M1496" s="1" t="s">
        <v>294</v>
      </c>
      <c r="N1496" s="1">
        <v>5</v>
      </c>
      <c r="O1496" s="1">
        <v>10310</v>
      </c>
      <c r="P1496" s="1">
        <f t="shared" si="138"/>
        <v>51550</v>
      </c>
      <c r="Q1496" s="1">
        <v>10</v>
      </c>
      <c r="R1496" s="1">
        <f t="shared" si="139"/>
        <v>5155</v>
      </c>
      <c r="S1496" s="1">
        <f t="shared" si="140"/>
        <v>46395</v>
      </c>
      <c r="T1496" s="1">
        <v>0.52</v>
      </c>
      <c r="U1496" s="1">
        <f t="shared" si="141"/>
        <v>24125.4</v>
      </c>
      <c r="V1496" s="1">
        <f t="shared" si="142"/>
        <v>22269.599999999999</v>
      </c>
      <c r="W1496" s="4">
        <f t="shared" si="143"/>
        <v>0.48</v>
      </c>
      <c r="X1496" s="1" t="s">
        <v>92</v>
      </c>
      <c r="Y1496" s="1" t="s">
        <v>81</v>
      </c>
      <c r="Z1496" s="1" t="s">
        <v>22</v>
      </c>
      <c r="AA1496" s="1"/>
      <c r="AB1496" s="1"/>
      <c r="AC1496" s="9" t="s">
        <v>93</v>
      </c>
    </row>
    <row r="1497" spans="1:29">
      <c r="A1497" s="11" t="s">
        <v>2312</v>
      </c>
      <c r="B1497" s="2">
        <v>46104</v>
      </c>
      <c r="C1497" s="1">
        <v>2026</v>
      </c>
      <c r="D1497" s="1" t="s">
        <v>615</v>
      </c>
      <c r="E1497" s="1" t="s">
        <v>30</v>
      </c>
      <c r="F1497" s="1" t="s">
        <v>142</v>
      </c>
      <c r="G1497" s="1" t="s">
        <v>1131</v>
      </c>
      <c r="H1497" s="1" t="s">
        <v>89</v>
      </c>
      <c r="I1497" s="1" t="s">
        <v>1132</v>
      </c>
      <c r="J1497" s="1" t="s">
        <v>170</v>
      </c>
      <c r="K1497" s="1" t="s">
        <v>130</v>
      </c>
      <c r="L1497" s="1" t="s">
        <v>179</v>
      </c>
      <c r="M1497" s="1" t="s">
        <v>356</v>
      </c>
      <c r="N1497" s="1">
        <v>1</v>
      </c>
      <c r="O1497" s="1">
        <v>5080</v>
      </c>
      <c r="P1497" s="1">
        <f t="shared" si="138"/>
        <v>5080</v>
      </c>
      <c r="Q1497" s="1">
        <v>30</v>
      </c>
      <c r="R1497" s="1">
        <f t="shared" si="139"/>
        <v>1524</v>
      </c>
      <c r="S1497" s="1">
        <f t="shared" si="140"/>
        <v>3556</v>
      </c>
      <c r="T1497" s="1">
        <v>0.48</v>
      </c>
      <c r="U1497" s="1">
        <f t="shared" si="141"/>
        <v>1706.8799999999999</v>
      </c>
      <c r="V1497" s="1">
        <f t="shared" si="142"/>
        <v>1849.1200000000001</v>
      </c>
      <c r="W1497" s="4">
        <f t="shared" si="143"/>
        <v>0.52</v>
      </c>
      <c r="X1497" s="1" t="s">
        <v>147</v>
      </c>
      <c r="Y1497" s="1" t="s">
        <v>81</v>
      </c>
      <c r="Z1497" s="1" t="s">
        <v>120</v>
      </c>
      <c r="AA1497" s="1"/>
      <c r="AB1497" s="1"/>
      <c r="AC1497" s="9" t="s">
        <v>42</v>
      </c>
    </row>
    <row r="1498" spans="1:29">
      <c r="A1498" s="11" t="s">
        <v>2313</v>
      </c>
      <c r="B1498" s="2">
        <v>46104</v>
      </c>
      <c r="C1498" s="1">
        <v>2026</v>
      </c>
      <c r="D1498" s="1" t="s">
        <v>615</v>
      </c>
      <c r="E1498" s="1" t="s">
        <v>30</v>
      </c>
      <c r="F1498" s="1" t="s">
        <v>142</v>
      </c>
      <c r="G1498" s="1" t="s">
        <v>308</v>
      </c>
      <c r="H1498" s="1" t="s">
        <v>33</v>
      </c>
      <c r="I1498" s="1" t="s">
        <v>309</v>
      </c>
      <c r="J1498" s="1" t="s">
        <v>170</v>
      </c>
      <c r="K1498" s="1" t="s">
        <v>130</v>
      </c>
      <c r="L1498" s="1" t="s">
        <v>112</v>
      </c>
      <c r="M1498" s="1" t="s">
        <v>302</v>
      </c>
      <c r="N1498" s="1">
        <v>4</v>
      </c>
      <c r="O1498" s="1">
        <v>21700</v>
      </c>
      <c r="P1498" s="1">
        <f t="shared" si="138"/>
        <v>86800</v>
      </c>
      <c r="Q1498" s="1">
        <v>0</v>
      </c>
      <c r="R1498" s="1">
        <f t="shared" si="139"/>
        <v>0</v>
      </c>
      <c r="S1498" s="1">
        <f t="shared" si="140"/>
        <v>86800</v>
      </c>
      <c r="T1498" s="1">
        <v>0.57999999999999996</v>
      </c>
      <c r="U1498" s="1">
        <f t="shared" si="141"/>
        <v>50344</v>
      </c>
      <c r="V1498" s="1">
        <f t="shared" si="142"/>
        <v>36456</v>
      </c>
      <c r="W1498" s="4">
        <f t="shared" si="143"/>
        <v>0.42</v>
      </c>
      <c r="X1498" s="1" t="s">
        <v>104</v>
      </c>
      <c r="Y1498" s="1" t="s">
        <v>57</v>
      </c>
      <c r="Z1498" s="1" t="s">
        <v>41</v>
      </c>
      <c r="AA1498" s="2">
        <v>46107</v>
      </c>
      <c r="AB1498" s="1">
        <v>3</v>
      </c>
      <c r="AC1498" s="9" t="s">
        <v>42</v>
      </c>
    </row>
    <row r="1499" spans="1:29">
      <c r="A1499" s="11" t="s">
        <v>2314</v>
      </c>
      <c r="B1499" s="2">
        <v>46105</v>
      </c>
      <c r="C1499" s="1">
        <v>2026</v>
      </c>
      <c r="D1499" s="1" t="s">
        <v>615</v>
      </c>
      <c r="E1499" s="1" t="s">
        <v>30</v>
      </c>
      <c r="F1499" s="1" t="s">
        <v>167</v>
      </c>
      <c r="G1499" s="1" t="s">
        <v>1997</v>
      </c>
      <c r="H1499" s="1" t="s">
        <v>89</v>
      </c>
      <c r="I1499" s="1" t="s">
        <v>466</v>
      </c>
      <c r="J1499" s="1" t="s">
        <v>316</v>
      </c>
      <c r="K1499" s="1" t="s">
        <v>62</v>
      </c>
      <c r="L1499" s="1" t="s">
        <v>37</v>
      </c>
      <c r="M1499" s="1" t="s">
        <v>458</v>
      </c>
      <c r="N1499" s="1">
        <v>5</v>
      </c>
      <c r="O1499" s="1">
        <v>4950</v>
      </c>
      <c r="P1499" s="1">
        <f t="shared" si="138"/>
        <v>24750</v>
      </c>
      <c r="Q1499" s="1">
        <v>15</v>
      </c>
      <c r="R1499" s="1">
        <f t="shared" si="139"/>
        <v>3712.5</v>
      </c>
      <c r="S1499" s="1">
        <f t="shared" si="140"/>
        <v>21037.5</v>
      </c>
      <c r="T1499" s="1">
        <v>0.47</v>
      </c>
      <c r="U1499" s="1">
        <f t="shared" si="141"/>
        <v>9887.625</v>
      </c>
      <c r="V1499" s="1">
        <f t="shared" si="142"/>
        <v>11149.875</v>
      </c>
      <c r="W1499" s="4">
        <f t="shared" si="143"/>
        <v>0.53</v>
      </c>
      <c r="X1499" s="1" t="s">
        <v>65</v>
      </c>
      <c r="Y1499" s="1" t="s">
        <v>57</v>
      </c>
      <c r="Z1499" s="1" t="s">
        <v>66</v>
      </c>
      <c r="AA1499" s="1"/>
      <c r="AB1499" s="1"/>
      <c r="AC1499" s="9" t="s">
        <v>42</v>
      </c>
    </row>
    <row r="1500" spans="1:29">
      <c r="A1500" s="11" t="s">
        <v>2315</v>
      </c>
      <c r="B1500" s="2">
        <v>46106</v>
      </c>
      <c r="C1500" s="1">
        <v>2026</v>
      </c>
      <c r="D1500" s="1" t="s">
        <v>615</v>
      </c>
      <c r="E1500" s="1" t="s">
        <v>30</v>
      </c>
      <c r="F1500" s="1" t="s">
        <v>31</v>
      </c>
      <c r="G1500" s="1" t="s">
        <v>361</v>
      </c>
      <c r="H1500" s="1" t="s">
        <v>89</v>
      </c>
      <c r="I1500" s="1" t="s">
        <v>227</v>
      </c>
      <c r="J1500" s="1" t="s">
        <v>228</v>
      </c>
      <c r="K1500" s="1" t="s">
        <v>78</v>
      </c>
      <c r="L1500" s="1" t="s">
        <v>85</v>
      </c>
      <c r="M1500" s="1" t="s">
        <v>140</v>
      </c>
      <c r="N1500" s="1">
        <v>1</v>
      </c>
      <c r="O1500" s="1">
        <v>5400</v>
      </c>
      <c r="P1500" s="1">
        <f t="shared" si="138"/>
        <v>5400</v>
      </c>
      <c r="Q1500" s="1">
        <v>30</v>
      </c>
      <c r="R1500" s="1">
        <f t="shared" si="139"/>
        <v>1620</v>
      </c>
      <c r="S1500" s="1">
        <f t="shared" si="140"/>
        <v>3780</v>
      </c>
      <c r="T1500" s="1">
        <v>0.5</v>
      </c>
      <c r="U1500" s="1">
        <f t="shared" si="141"/>
        <v>1890</v>
      </c>
      <c r="V1500" s="1">
        <f t="shared" si="142"/>
        <v>1890</v>
      </c>
      <c r="W1500" s="4">
        <f t="shared" si="143"/>
        <v>0.5</v>
      </c>
      <c r="X1500" s="1" t="s">
        <v>50</v>
      </c>
      <c r="Y1500" s="1" t="s">
        <v>81</v>
      </c>
      <c r="Z1500" s="1" t="s">
        <v>41</v>
      </c>
      <c r="AA1500" s="2">
        <v>46112</v>
      </c>
      <c r="AB1500" s="1">
        <v>3</v>
      </c>
      <c r="AC1500" s="9" t="s">
        <v>42</v>
      </c>
    </row>
    <row r="1501" spans="1:29">
      <c r="A1501" s="11" t="s">
        <v>2316</v>
      </c>
      <c r="B1501" s="2">
        <v>46106</v>
      </c>
      <c r="C1501" s="1">
        <v>2026</v>
      </c>
      <c r="D1501" s="1" t="s">
        <v>615</v>
      </c>
      <c r="E1501" s="1" t="s">
        <v>30</v>
      </c>
      <c r="F1501" s="1" t="s">
        <v>31</v>
      </c>
      <c r="G1501" s="1" t="s">
        <v>1249</v>
      </c>
      <c r="H1501" s="1" t="s">
        <v>89</v>
      </c>
      <c r="I1501" s="1" t="s">
        <v>359</v>
      </c>
      <c r="J1501" s="1" t="s">
        <v>251</v>
      </c>
      <c r="K1501" s="1" t="s">
        <v>36</v>
      </c>
      <c r="L1501" s="1" t="s">
        <v>37</v>
      </c>
      <c r="M1501" s="1" t="s">
        <v>372</v>
      </c>
      <c r="N1501" s="1">
        <v>1</v>
      </c>
      <c r="O1501" s="1">
        <v>1850</v>
      </c>
      <c r="P1501" s="1">
        <f t="shared" si="138"/>
        <v>1850</v>
      </c>
      <c r="Q1501" s="1">
        <v>0</v>
      </c>
      <c r="R1501" s="1">
        <f t="shared" si="139"/>
        <v>0</v>
      </c>
      <c r="S1501" s="1">
        <f t="shared" si="140"/>
        <v>1850</v>
      </c>
      <c r="T1501" s="1">
        <v>0.47</v>
      </c>
      <c r="U1501" s="1">
        <f t="shared" si="141"/>
        <v>869.5</v>
      </c>
      <c r="V1501" s="1">
        <f t="shared" si="142"/>
        <v>980.5</v>
      </c>
      <c r="W1501" s="4">
        <f t="shared" si="143"/>
        <v>0.53</v>
      </c>
      <c r="X1501" s="1" t="s">
        <v>39</v>
      </c>
      <c r="Y1501" s="1" t="s">
        <v>81</v>
      </c>
      <c r="Z1501" s="1" t="s">
        <v>66</v>
      </c>
      <c r="AA1501" s="1"/>
      <c r="AB1501" s="1"/>
      <c r="AC1501" s="9" t="s">
        <v>42</v>
      </c>
    </row>
    <row r="1502" spans="1:29">
      <c r="A1502" s="11" t="s">
        <v>2317</v>
      </c>
      <c r="B1502" s="2">
        <v>46106</v>
      </c>
      <c r="C1502" s="1">
        <v>2026</v>
      </c>
      <c r="D1502" s="1" t="s">
        <v>615</v>
      </c>
      <c r="E1502" s="1" t="s">
        <v>30</v>
      </c>
      <c r="F1502" s="1" t="s">
        <v>31</v>
      </c>
      <c r="G1502" s="1" t="s">
        <v>333</v>
      </c>
      <c r="H1502" s="1" t="s">
        <v>89</v>
      </c>
      <c r="I1502" s="1" t="s">
        <v>250</v>
      </c>
      <c r="J1502" s="1" t="s">
        <v>251</v>
      </c>
      <c r="K1502" s="1" t="s">
        <v>36</v>
      </c>
      <c r="L1502" s="1" t="s">
        <v>96</v>
      </c>
      <c r="M1502" s="1" t="s">
        <v>97</v>
      </c>
      <c r="N1502" s="1">
        <v>5</v>
      </c>
      <c r="O1502" s="1">
        <v>330</v>
      </c>
      <c r="P1502" s="1">
        <f t="shared" si="138"/>
        <v>1650</v>
      </c>
      <c r="Q1502" s="1">
        <v>0</v>
      </c>
      <c r="R1502" s="1">
        <f t="shared" si="139"/>
        <v>0</v>
      </c>
      <c r="S1502" s="1">
        <f t="shared" si="140"/>
        <v>1650</v>
      </c>
      <c r="T1502" s="1">
        <v>0.62</v>
      </c>
      <c r="U1502" s="1">
        <f t="shared" si="141"/>
        <v>1023</v>
      </c>
      <c r="V1502" s="1">
        <f t="shared" si="142"/>
        <v>627</v>
      </c>
      <c r="W1502" s="4">
        <f t="shared" si="143"/>
        <v>0.38</v>
      </c>
      <c r="X1502" s="1" t="s">
        <v>56</v>
      </c>
      <c r="Y1502" s="1" t="s">
        <v>72</v>
      </c>
      <c r="Z1502" s="1" t="s">
        <v>41</v>
      </c>
      <c r="AA1502" s="2">
        <v>46112</v>
      </c>
      <c r="AB1502" s="1">
        <v>5</v>
      </c>
      <c r="AC1502" s="9" t="s">
        <v>42</v>
      </c>
    </row>
    <row r="1503" spans="1:29">
      <c r="A1503" s="11" t="s">
        <v>2318</v>
      </c>
      <c r="B1503" s="2">
        <v>46107</v>
      </c>
      <c r="C1503" s="1">
        <v>2026</v>
      </c>
      <c r="D1503" s="1" t="s">
        <v>615</v>
      </c>
      <c r="E1503" s="1" t="s">
        <v>30</v>
      </c>
      <c r="F1503" s="1" t="s">
        <v>44</v>
      </c>
      <c r="G1503" s="1" t="s">
        <v>659</v>
      </c>
      <c r="H1503" s="1" t="s">
        <v>33</v>
      </c>
      <c r="I1503" s="1" t="s">
        <v>509</v>
      </c>
      <c r="J1503" s="1" t="s">
        <v>220</v>
      </c>
      <c r="K1503" s="1" t="s">
        <v>118</v>
      </c>
      <c r="L1503" s="1" t="s">
        <v>37</v>
      </c>
      <c r="M1503" s="1" t="s">
        <v>91</v>
      </c>
      <c r="N1503" s="1">
        <v>1</v>
      </c>
      <c r="O1503" s="1">
        <v>4580</v>
      </c>
      <c r="P1503" s="1">
        <f t="shared" si="138"/>
        <v>4580</v>
      </c>
      <c r="Q1503" s="1">
        <v>0</v>
      </c>
      <c r="R1503" s="1">
        <f t="shared" si="139"/>
        <v>0</v>
      </c>
      <c r="S1503" s="1">
        <f t="shared" si="140"/>
        <v>4580</v>
      </c>
      <c r="T1503" s="1">
        <v>0.47</v>
      </c>
      <c r="U1503" s="1">
        <f t="shared" si="141"/>
        <v>2152.6</v>
      </c>
      <c r="V1503" s="1">
        <f t="shared" si="142"/>
        <v>2427.4</v>
      </c>
      <c r="W1503" s="4">
        <f t="shared" si="143"/>
        <v>0.53</v>
      </c>
      <c r="X1503" s="1" t="s">
        <v>56</v>
      </c>
      <c r="Y1503" s="1" t="s">
        <v>81</v>
      </c>
      <c r="Z1503" s="1" t="s">
        <v>120</v>
      </c>
      <c r="AA1503" s="1"/>
      <c r="AB1503" s="1"/>
      <c r="AC1503" s="9" t="s">
        <v>42</v>
      </c>
    </row>
    <row r="1504" spans="1:29">
      <c r="A1504" s="11" t="s">
        <v>2319</v>
      </c>
      <c r="B1504" s="2">
        <v>46107</v>
      </c>
      <c r="C1504" s="1">
        <v>2026</v>
      </c>
      <c r="D1504" s="1" t="s">
        <v>615</v>
      </c>
      <c r="E1504" s="1" t="s">
        <v>30</v>
      </c>
      <c r="F1504" s="1" t="s">
        <v>44</v>
      </c>
      <c r="G1504" s="1" t="s">
        <v>200</v>
      </c>
      <c r="H1504" s="1" t="s">
        <v>33</v>
      </c>
      <c r="I1504" s="1" t="s">
        <v>144</v>
      </c>
      <c r="J1504" s="1" t="s">
        <v>145</v>
      </c>
      <c r="K1504" s="1" t="s">
        <v>130</v>
      </c>
      <c r="L1504" s="1" t="s">
        <v>63</v>
      </c>
      <c r="M1504" s="1" t="s">
        <v>452</v>
      </c>
      <c r="N1504" s="1">
        <v>2</v>
      </c>
      <c r="O1504" s="1">
        <v>1190</v>
      </c>
      <c r="P1504" s="1">
        <f t="shared" si="138"/>
        <v>2380</v>
      </c>
      <c r="Q1504" s="1">
        <v>30</v>
      </c>
      <c r="R1504" s="1">
        <f t="shared" si="139"/>
        <v>714</v>
      </c>
      <c r="S1504" s="1">
        <f t="shared" si="140"/>
        <v>1666</v>
      </c>
      <c r="T1504" s="1">
        <v>0.35</v>
      </c>
      <c r="U1504" s="1">
        <f t="shared" si="141"/>
        <v>583.09999999999991</v>
      </c>
      <c r="V1504" s="1">
        <f t="shared" si="142"/>
        <v>1082.9000000000001</v>
      </c>
      <c r="W1504" s="4">
        <f t="shared" si="143"/>
        <v>0.65</v>
      </c>
      <c r="X1504" s="1" t="s">
        <v>92</v>
      </c>
      <c r="Y1504" s="1" t="s">
        <v>81</v>
      </c>
      <c r="Z1504" s="1" t="s">
        <v>66</v>
      </c>
      <c r="AA1504" s="1"/>
      <c r="AB1504" s="1"/>
      <c r="AC1504" s="9" t="s">
        <v>42</v>
      </c>
    </row>
    <row r="1505" spans="1:29">
      <c r="A1505" s="11" t="s">
        <v>2320</v>
      </c>
      <c r="B1505" s="2">
        <v>46107</v>
      </c>
      <c r="C1505" s="1">
        <v>2026</v>
      </c>
      <c r="D1505" s="1" t="s">
        <v>615</v>
      </c>
      <c r="E1505" s="1" t="s">
        <v>30</v>
      </c>
      <c r="F1505" s="1" t="s">
        <v>44</v>
      </c>
      <c r="G1505" s="1" t="s">
        <v>606</v>
      </c>
      <c r="H1505" s="1" t="s">
        <v>33</v>
      </c>
      <c r="I1505" s="1" t="s">
        <v>219</v>
      </c>
      <c r="J1505" s="1" t="s">
        <v>220</v>
      </c>
      <c r="K1505" s="1" t="s">
        <v>118</v>
      </c>
      <c r="L1505" s="1" t="s">
        <v>179</v>
      </c>
      <c r="M1505" s="1" t="s">
        <v>532</v>
      </c>
      <c r="N1505" s="1">
        <v>3</v>
      </c>
      <c r="O1505" s="1">
        <v>8000</v>
      </c>
      <c r="P1505" s="1">
        <f t="shared" si="138"/>
        <v>24000</v>
      </c>
      <c r="Q1505" s="1">
        <v>5</v>
      </c>
      <c r="R1505" s="1">
        <f t="shared" si="139"/>
        <v>1200</v>
      </c>
      <c r="S1505" s="1">
        <f t="shared" si="140"/>
        <v>22800</v>
      </c>
      <c r="T1505" s="1">
        <v>0.48</v>
      </c>
      <c r="U1505" s="1">
        <f t="shared" si="141"/>
        <v>10944</v>
      </c>
      <c r="V1505" s="1">
        <f t="shared" si="142"/>
        <v>11856</v>
      </c>
      <c r="W1505" s="4">
        <f t="shared" si="143"/>
        <v>0.52</v>
      </c>
      <c r="X1505" s="1" t="s">
        <v>104</v>
      </c>
      <c r="Y1505" s="1" t="s">
        <v>57</v>
      </c>
      <c r="Z1505" s="1" t="s">
        <v>66</v>
      </c>
      <c r="AA1505" s="1"/>
      <c r="AB1505" s="1"/>
      <c r="AC1505" s="9" t="s">
        <v>42</v>
      </c>
    </row>
    <row r="1506" spans="1:29">
      <c r="A1506" s="11" t="s">
        <v>2321</v>
      </c>
      <c r="B1506" s="2">
        <v>46107</v>
      </c>
      <c r="C1506" s="1">
        <v>2026</v>
      </c>
      <c r="D1506" s="1" t="s">
        <v>615</v>
      </c>
      <c r="E1506" s="1" t="s">
        <v>30</v>
      </c>
      <c r="F1506" s="1" t="s">
        <v>44</v>
      </c>
      <c r="G1506" s="1" t="s">
        <v>1466</v>
      </c>
      <c r="H1506" s="1" t="s">
        <v>89</v>
      </c>
      <c r="I1506" s="1" t="s">
        <v>174</v>
      </c>
      <c r="J1506" s="1" t="s">
        <v>108</v>
      </c>
      <c r="K1506" s="1" t="s">
        <v>62</v>
      </c>
      <c r="L1506" s="1" t="s">
        <v>96</v>
      </c>
      <c r="M1506" s="1" t="s">
        <v>331</v>
      </c>
      <c r="N1506" s="1">
        <v>3</v>
      </c>
      <c r="O1506" s="1">
        <v>280</v>
      </c>
      <c r="P1506" s="1">
        <f t="shared" si="138"/>
        <v>840</v>
      </c>
      <c r="Q1506" s="1">
        <v>10</v>
      </c>
      <c r="R1506" s="1">
        <f t="shared" si="139"/>
        <v>84</v>
      </c>
      <c r="S1506" s="1">
        <f t="shared" si="140"/>
        <v>756</v>
      </c>
      <c r="T1506" s="1">
        <v>0.62</v>
      </c>
      <c r="U1506" s="1">
        <f t="shared" si="141"/>
        <v>468.71999999999997</v>
      </c>
      <c r="V1506" s="1">
        <f t="shared" si="142"/>
        <v>287.28000000000003</v>
      </c>
      <c r="W1506" s="4">
        <f t="shared" si="143"/>
        <v>0.38000000000000006</v>
      </c>
      <c r="X1506" s="1" t="s">
        <v>65</v>
      </c>
      <c r="Y1506" s="1" t="s">
        <v>72</v>
      </c>
      <c r="Z1506" s="1" t="s">
        <v>51</v>
      </c>
      <c r="AA1506" s="2">
        <v>46111</v>
      </c>
      <c r="AB1506" s="1"/>
      <c r="AC1506" s="9" t="s">
        <v>42</v>
      </c>
    </row>
    <row r="1507" spans="1:29">
      <c r="A1507" s="11" t="s">
        <v>2322</v>
      </c>
      <c r="B1507" s="2">
        <v>46107</v>
      </c>
      <c r="C1507" s="1">
        <v>2026</v>
      </c>
      <c r="D1507" s="1" t="s">
        <v>615</v>
      </c>
      <c r="E1507" s="1" t="s">
        <v>30</v>
      </c>
      <c r="F1507" s="1" t="s">
        <v>44</v>
      </c>
      <c r="G1507" s="1" t="s">
        <v>1839</v>
      </c>
      <c r="H1507" s="1" t="s">
        <v>89</v>
      </c>
      <c r="I1507" s="1" t="s">
        <v>139</v>
      </c>
      <c r="J1507" s="1" t="s">
        <v>77</v>
      </c>
      <c r="K1507" s="1" t="s">
        <v>78</v>
      </c>
      <c r="L1507" s="1" t="s">
        <v>179</v>
      </c>
      <c r="M1507" s="1" t="s">
        <v>611</v>
      </c>
      <c r="N1507" s="1">
        <v>5</v>
      </c>
      <c r="O1507" s="1">
        <v>1350</v>
      </c>
      <c r="P1507" s="1">
        <f t="shared" si="138"/>
        <v>6750</v>
      </c>
      <c r="Q1507" s="1">
        <v>30</v>
      </c>
      <c r="R1507" s="1">
        <f t="shared" si="139"/>
        <v>2025</v>
      </c>
      <c r="S1507" s="1">
        <f t="shared" si="140"/>
        <v>4725</v>
      </c>
      <c r="T1507" s="1">
        <v>0.48</v>
      </c>
      <c r="U1507" s="1">
        <f t="shared" si="141"/>
        <v>2268</v>
      </c>
      <c r="V1507" s="1">
        <f t="shared" si="142"/>
        <v>2457</v>
      </c>
      <c r="W1507" s="4">
        <f t="shared" si="143"/>
        <v>0.52</v>
      </c>
      <c r="X1507" s="1" t="s">
        <v>65</v>
      </c>
      <c r="Y1507" s="1" t="s">
        <v>40</v>
      </c>
      <c r="Z1507" s="1" t="s">
        <v>41</v>
      </c>
      <c r="AA1507" s="2">
        <v>46108</v>
      </c>
      <c r="AB1507" s="1">
        <v>3</v>
      </c>
      <c r="AC1507" s="9" t="s">
        <v>42</v>
      </c>
    </row>
    <row r="1508" spans="1:29">
      <c r="A1508" s="11" t="s">
        <v>2323</v>
      </c>
      <c r="B1508" s="2">
        <v>46108</v>
      </c>
      <c r="C1508" s="1">
        <v>2026</v>
      </c>
      <c r="D1508" s="1" t="s">
        <v>615</v>
      </c>
      <c r="E1508" s="1" t="s">
        <v>30</v>
      </c>
      <c r="F1508" s="1" t="s">
        <v>74</v>
      </c>
      <c r="G1508" s="1" t="s">
        <v>53</v>
      </c>
      <c r="H1508" s="1" t="s">
        <v>33</v>
      </c>
      <c r="I1508" s="1" t="s">
        <v>54</v>
      </c>
      <c r="J1508" s="1" t="s">
        <v>55</v>
      </c>
      <c r="K1508" s="1" t="s">
        <v>36</v>
      </c>
      <c r="L1508" s="1" t="s">
        <v>37</v>
      </c>
      <c r="M1508" s="1" t="s">
        <v>91</v>
      </c>
      <c r="N1508" s="1">
        <v>1</v>
      </c>
      <c r="O1508" s="1">
        <v>2540</v>
      </c>
      <c r="P1508" s="1">
        <f t="shared" si="138"/>
        <v>2540</v>
      </c>
      <c r="Q1508" s="1">
        <v>20</v>
      </c>
      <c r="R1508" s="1">
        <f t="shared" si="139"/>
        <v>508</v>
      </c>
      <c r="S1508" s="1">
        <f t="shared" si="140"/>
        <v>2032</v>
      </c>
      <c r="T1508" s="1">
        <v>0.47</v>
      </c>
      <c r="U1508" s="1">
        <f t="shared" si="141"/>
        <v>955.04</v>
      </c>
      <c r="V1508" s="1">
        <f t="shared" si="142"/>
        <v>1076.96</v>
      </c>
      <c r="W1508" s="4">
        <f t="shared" si="143"/>
        <v>0.53</v>
      </c>
      <c r="X1508" s="1" t="s">
        <v>50</v>
      </c>
      <c r="Y1508" s="1" t="s">
        <v>72</v>
      </c>
      <c r="Z1508" s="1" t="s">
        <v>22</v>
      </c>
      <c r="AA1508" s="1"/>
      <c r="AB1508" s="1"/>
      <c r="AC1508" s="9" t="s">
        <v>93</v>
      </c>
    </row>
    <row r="1509" spans="1:29">
      <c r="A1509" s="11" t="s">
        <v>2324</v>
      </c>
      <c r="B1509" s="2">
        <v>46108</v>
      </c>
      <c r="C1509" s="1">
        <v>2026</v>
      </c>
      <c r="D1509" s="1" t="s">
        <v>615</v>
      </c>
      <c r="E1509" s="1" t="s">
        <v>30</v>
      </c>
      <c r="F1509" s="1" t="s">
        <v>74</v>
      </c>
      <c r="G1509" s="1" t="s">
        <v>2325</v>
      </c>
      <c r="H1509" s="1" t="s">
        <v>33</v>
      </c>
      <c r="I1509" s="1" t="s">
        <v>128</v>
      </c>
      <c r="J1509" s="1" t="s">
        <v>129</v>
      </c>
      <c r="K1509" s="1" t="s">
        <v>130</v>
      </c>
      <c r="L1509" s="1" t="s">
        <v>96</v>
      </c>
      <c r="M1509" s="1" t="s">
        <v>331</v>
      </c>
      <c r="N1509" s="1">
        <v>5</v>
      </c>
      <c r="O1509" s="1">
        <v>820</v>
      </c>
      <c r="P1509" s="1">
        <f t="shared" si="138"/>
        <v>4100</v>
      </c>
      <c r="Q1509" s="1">
        <v>10</v>
      </c>
      <c r="R1509" s="1">
        <f t="shared" si="139"/>
        <v>410</v>
      </c>
      <c r="S1509" s="1">
        <f t="shared" si="140"/>
        <v>3690</v>
      </c>
      <c r="T1509" s="1">
        <v>0.62</v>
      </c>
      <c r="U1509" s="1">
        <f t="shared" si="141"/>
        <v>2287.8000000000002</v>
      </c>
      <c r="V1509" s="1">
        <f t="shared" si="142"/>
        <v>1402.1999999999998</v>
      </c>
      <c r="W1509" s="4">
        <f t="shared" si="143"/>
        <v>0.37999999999999995</v>
      </c>
      <c r="X1509" s="1" t="s">
        <v>104</v>
      </c>
      <c r="Y1509" s="1" t="s">
        <v>40</v>
      </c>
      <c r="Z1509" s="1" t="s">
        <v>41</v>
      </c>
      <c r="AA1509" s="2">
        <v>46115</v>
      </c>
      <c r="AB1509" s="1">
        <v>4</v>
      </c>
      <c r="AC1509" s="9" t="s">
        <v>42</v>
      </c>
    </row>
    <row r="1510" spans="1:29">
      <c r="A1510" s="11" t="s">
        <v>2326</v>
      </c>
      <c r="B1510" s="2">
        <v>46108</v>
      </c>
      <c r="C1510" s="1">
        <v>2026</v>
      </c>
      <c r="D1510" s="1" t="s">
        <v>615</v>
      </c>
      <c r="E1510" s="1" t="s">
        <v>30</v>
      </c>
      <c r="F1510" s="1" t="s">
        <v>74</v>
      </c>
      <c r="G1510" s="1" t="s">
        <v>757</v>
      </c>
      <c r="H1510" s="1" t="s">
        <v>33</v>
      </c>
      <c r="I1510" s="1" t="s">
        <v>455</v>
      </c>
      <c r="J1510" s="1" t="s">
        <v>102</v>
      </c>
      <c r="K1510" s="1" t="s">
        <v>36</v>
      </c>
      <c r="L1510" s="1" t="s">
        <v>37</v>
      </c>
      <c r="M1510" s="1" t="s">
        <v>49</v>
      </c>
      <c r="N1510" s="1">
        <v>4</v>
      </c>
      <c r="O1510" s="1">
        <v>3410</v>
      </c>
      <c r="P1510" s="1">
        <f t="shared" si="138"/>
        <v>13640</v>
      </c>
      <c r="Q1510" s="1">
        <v>0</v>
      </c>
      <c r="R1510" s="1">
        <f t="shared" si="139"/>
        <v>0</v>
      </c>
      <c r="S1510" s="1">
        <f t="shared" si="140"/>
        <v>13640</v>
      </c>
      <c r="T1510" s="1">
        <v>0.47</v>
      </c>
      <c r="U1510" s="1">
        <f t="shared" si="141"/>
        <v>6410.7999999999993</v>
      </c>
      <c r="V1510" s="1">
        <f t="shared" si="142"/>
        <v>7229.2000000000007</v>
      </c>
      <c r="W1510" s="4">
        <f t="shared" si="143"/>
        <v>0.53</v>
      </c>
      <c r="X1510" s="1" t="s">
        <v>147</v>
      </c>
      <c r="Y1510" s="1" t="s">
        <v>57</v>
      </c>
      <c r="Z1510" s="1" t="s">
        <v>41</v>
      </c>
      <c r="AA1510" s="2">
        <v>46113</v>
      </c>
      <c r="AB1510" s="1">
        <v>5</v>
      </c>
      <c r="AC1510" s="9" t="s">
        <v>42</v>
      </c>
    </row>
    <row r="1511" spans="1:29">
      <c r="A1511" s="11" t="s">
        <v>2327</v>
      </c>
      <c r="B1511" s="2">
        <v>46108</v>
      </c>
      <c r="C1511" s="1">
        <v>2026</v>
      </c>
      <c r="D1511" s="1" t="s">
        <v>615</v>
      </c>
      <c r="E1511" s="1" t="s">
        <v>30</v>
      </c>
      <c r="F1511" s="1" t="s">
        <v>74</v>
      </c>
      <c r="G1511" s="1" t="s">
        <v>679</v>
      </c>
      <c r="H1511" s="1" t="s">
        <v>33</v>
      </c>
      <c r="I1511" s="1" t="s">
        <v>371</v>
      </c>
      <c r="J1511" s="1" t="s">
        <v>265</v>
      </c>
      <c r="K1511" s="1" t="s">
        <v>78</v>
      </c>
      <c r="L1511" s="1" t="s">
        <v>96</v>
      </c>
      <c r="M1511" s="1" t="s">
        <v>552</v>
      </c>
      <c r="N1511" s="1">
        <v>4</v>
      </c>
      <c r="O1511" s="1">
        <v>910</v>
      </c>
      <c r="P1511" s="1">
        <f t="shared" si="138"/>
        <v>3640</v>
      </c>
      <c r="Q1511" s="1">
        <v>20</v>
      </c>
      <c r="R1511" s="1">
        <f t="shared" si="139"/>
        <v>728</v>
      </c>
      <c r="S1511" s="1">
        <f t="shared" si="140"/>
        <v>2912</v>
      </c>
      <c r="T1511" s="1">
        <v>0.62</v>
      </c>
      <c r="U1511" s="1">
        <f t="shared" si="141"/>
        <v>1805.44</v>
      </c>
      <c r="V1511" s="1">
        <f t="shared" si="142"/>
        <v>1106.56</v>
      </c>
      <c r="W1511" s="4">
        <f t="shared" si="143"/>
        <v>0.38</v>
      </c>
      <c r="X1511" s="1" t="s">
        <v>147</v>
      </c>
      <c r="Y1511" s="1" t="s">
        <v>57</v>
      </c>
      <c r="Z1511" s="1" t="s">
        <v>22</v>
      </c>
      <c r="AA1511" s="1"/>
      <c r="AB1511" s="1"/>
      <c r="AC1511" s="9" t="s">
        <v>93</v>
      </c>
    </row>
    <row r="1512" spans="1:29">
      <c r="A1512" s="11" t="s">
        <v>2328</v>
      </c>
      <c r="B1512" s="2">
        <v>46108</v>
      </c>
      <c r="C1512" s="1">
        <v>2026</v>
      </c>
      <c r="D1512" s="1" t="s">
        <v>615</v>
      </c>
      <c r="E1512" s="1" t="s">
        <v>30</v>
      </c>
      <c r="F1512" s="1" t="s">
        <v>74</v>
      </c>
      <c r="G1512" s="1" t="s">
        <v>1362</v>
      </c>
      <c r="H1512" s="1" t="s">
        <v>33</v>
      </c>
      <c r="I1512" s="1" t="s">
        <v>177</v>
      </c>
      <c r="J1512" s="1" t="s">
        <v>178</v>
      </c>
      <c r="K1512" s="1" t="s">
        <v>48</v>
      </c>
      <c r="L1512" s="1" t="s">
        <v>37</v>
      </c>
      <c r="M1512" s="1" t="s">
        <v>323</v>
      </c>
      <c r="N1512" s="1">
        <v>4</v>
      </c>
      <c r="O1512" s="1">
        <v>2420</v>
      </c>
      <c r="P1512" s="1">
        <f t="shared" si="138"/>
        <v>9680</v>
      </c>
      <c r="Q1512" s="1">
        <v>20</v>
      </c>
      <c r="R1512" s="1">
        <f t="shared" si="139"/>
        <v>1936</v>
      </c>
      <c r="S1512" s="1">
        <f t="shared" si="140"/>
        <v>7744</v>
      </c>
      <c r="T1512" s="1">
        <v>0.47</v>
      </c>
      <c r="U1512" s="1">
        <f t="shared" si="141"/>
        <v>3639.68</v>
      </c>
      <c r="V1512" s="1">
        <f t="shared" si="142"/>
        <v>4104.32</v>
      </c>
      <c r="W1512" s="4">
        <f t="shared" si="143"/>
        <v>0.52999999999999992</v>
      </c>
      <c r="X1512" s="1" t="s">
        <v>65</v>
      </c>
      <c r="Y1512" s="1" t="s">
        <v>81</v>
      </c>
      <c r="Z1512" s="1" t="s">
        <v>41</v>
      </c>
      <c r="AA1512" s="2">
        <v>46115</v>
      </c>
      <c r="AB1512" s="1">
        <v>5</v>
      </c>
      <c r="AC1512" s="9" t="s">
        <v>42</v>
      </c>
    </row>
    <row r="1513" spans="1:29">
      <c r="A1513" s="11" t="s">
        <v>2329</v>
      </c>
      <c r="B1513" s="2">
        <v>46109</v>
      </c>
      <c r="C1513" s="1">
        <v>2026</v>
      </c>
      <c r="D1513" s="1" t="s">
        <v>615</v>
      </c>
      <c r="E1513" s="1" t="s">
        <v>30</v>
      </c>
      <c r="F1513" s="1" t="s">
        <v>99</v>
      </c>
      <c r="G1513" s="1" t="s">
        <v>896</v>
      </c>
      <c r="H1513" s="1" t="s">
        <v>89</v>
      </c>
      <c r="I1513" s="1" t="s">
        <v>250</v>
      </c>
      <c r="J1513" s="1" t="s">
        <v>251</v>
      </c>
      <c r="K1513" s="1" t="s">
        <v>36</v>
      </c>
      <c r="L1513" s="1" t="s">
        <v>112</v>
      </c>
      <c r="M1513" s="1" t="s">
        <v>302</v>
      </c>
      <c r="N1513" s="1">
        <v>3</v>
      </c>
      <c r="O1513" s="1">
        <v>86000</v>
      </c>
      <c r="P1513" s="1">
        <f t="shared" si="138"/>
        <v>258000</v>
      </c>
      <c r="Q1513" s="1">
        <v>0</v>
      </c>
      <c r="R1513" s="1">
        <f t="shared" si="139"/>
        <v>0</v>
      </c>
      <c r="S1513" s="1">
        <f t="shared" si="140"/>
        <v>258000</v>
      </c>
      <c r="T1513" s="1">
        <v>0.57999999999999996</v>
      </c>
      <c r="U1513" s="1">
        <f t="shared" si="141"/>
        <v>149640</v>
      </c>
      <c r="V1513" s="1">
        <f t="shared" si="142"/>
        <v>108360</v>
      </c>
      <c r="W1513" s="4">
        <f t="shared" si="143"/>
        <v>0.42</v>
      </c>
      <c r="X1513" s="1" t="s">
        <v>50</v>
      </c>
      <c r="Y1513" s="1" t="s">
        <v>40</v>
      </c>
      <c r="Z1513" s="1" t="s">
        <v>66</v>
      </c>
      <c r="AA1513" s="1"/>
      <c r="AB1513" s="1"/>
      <c r="AC1513" s="9" t="s">
        <v>42</v>
      </c>
    </row>
    <row r="1514" spans="1:29">
      <c r="A1514" s="11" t="s">
        <v>2330</v>
      </c>
      <c r="B1514" s="2">
        <v>46109</v>
      </c>
      <c r="C1514" s="1">
        <v>2026</v>
      </c>
      <c r="D1514" s="1" t="s">
        <v>615</v>
      </c>
      <c r="E1514" s="1" t="s">
        <v>30</v>
      </c>
      <c r="F1514" s="1" t="s">
        <v>99</v>
      </c>
      <c r="G1514" s="1" t="s">
        <v>501</v>
      </c>
      <c r="H1514" s="1" t="s">
        <v>33</v>
      </c>
      <c r="I1514" s="1" t="s">
        <v>183</v>
      </c>
      <c r="J1514" s="1" t="s">
        <v>102</v>
      </c>
      <c r="K1514" s="1" t="s">
        <v>36</v>
      </c>
      <c r="L1514" s="1" t="s">
        <v>37</v>
      </c>
      <c r="M1514" s="1" t="s">
        <v>124</v>
      </c>
      <c r="N1514" s="1">
        <v>2</v>
      </c>
      <c r="O1514" s="1">
        <v>2350</v>
      </c>
      <c r="P1514" s="1">
        <f t="shared" si="138"/>
        <v>4700</v>
      </c>
      <c r="Q1514" s="1">
        <v>15</v>
      </c>
      <c r="R1514" s="1">
        <f t="shared" si="139"/>
        <v>705</v>
      </c>
      <c r="S1514" s="1">
        <f t="shared" si="140"/>
        <v>3995</v>
      </c>
      <c r="T1514" s="1">
        <v>0.47</v>
      </c>
      <c r="U1514" s="1">
        <f t="shared" si="141"/>
        <v>1877.6499999999999</v>
      </c>
      <c r="V1514" s="1">
        <f t="shared" si="142"/>
        <v>2117.3500000000004</v>
      </c>
      <c r="W1514" s="4">
        <f t="shared" si="143"/>
        <v>0.53000000000000014</v>
      </c>
      <c r="X1514" s="1" t="s">
        <v>56</v>
      </c>
      <c r="Y1514" s="1" t="s">
        <v>40</v>
      </c>
      <c r="Z1514" s="1" t="s">
        <v>120</v>
      </c>
      <c r="AA1514" s="1"/>
      <c r="AB1514" s="1"/>
      <c r="AC1514" s="9" t="s">
        <v>42</v>
      </c>
    </row>
    <row r="1515" spans="1:29">
      <c r="A1515" s="11" t="s">
        <v>2331</v>
      </c>
      <c r="B1515" s="2">
        <v>46109</v>
      </c>
      <c r="C1515" s="1">
        <v>2026</v>
      </c>
      <c r="D1515" s="1" t="s">
        <v>615</v>
      </c>
      <c r="E1515" s="1" t="s">
        <v>30</v>
      </c>
      <c r="F1515" s="1" t="s">
        <v>99</v>
      </c>
      <c r="G1515" s="1" t="s">
        <v>312</v>
      </c>
      <c r="H1515" s="1" t="s">
        <v>89</v>
      </c>
      <c r="I1515" s="1" t="s">
        <v>116</v>
      </c>
      <c r="J1515" s="1" t="s">
        <v>117</v>
      </c>
      <c r="K1515" s="1" t="s">
        <v>118</v>
      </c>
      <c r="L1515" s="1" t="s">
        <v>85</v>
      </c>
      <c r="M1515" s="1" t="s">
        <v>346</v>
      </c>
      <c r="N1515" s="1">
        <v>5</v>
      </c>
      <c r="O1515" s="1">
        <v>5450</v>
      </c>
      <c r="P1515" s="1">
        <f t="shared" si="138"/>
        <v>27250</v>
      </c>
      <c r="Q1515" s="1">
        <v>5</v>
      </c>
      <c r="R1515" s="1">
        <f t="shared" si="139"/>
        <v>1362.5</v>
      </c>
      <c r="S1515" s="1">
        <f t="shared" si="140"/>
        <v>25887.5</v>
      </c>
      <c r="T1515" s="1">
        <v>0.5</v>
      </c>
      <c r="U1515" s="1">
        <f t="shared" si="141"/>
        <v>12943.75</v>
      </c>
      <c r="V1515" s="1">
        <f t="shared" si="142"/>
        <v>12943.75</v>
      </c>
      <c r="W1515" s="4">
        <f t="shared" si="143"/>
        <v>0.5</v>
      </c>
      <c r="X1515" s="1" t="s">
        <v>39</v>
      </c>
      <c r="Y1515" s="1" t="s">
        <v>40</v>
      </c>
      <c r="Z1515" s="1" t="s">
        <v>41</v>
      </c>
      <c r="AA1515" s="2">
        <v>46111</v>
      </c>
      <c r="AB1515" s="1">
        <v>4</v>
      </c>
      <c r="AC1515" s="9" t="s">
        <v>42</v>
      </c>
    </row>
    <row r="1516" spans="1:29">
      <c r="A1516" s="11" t="s">
        <v>2332</v>
      </c>
      <c r="B1516" s="2">
        <v>46109</v>
      </c>
      <c r="C1516" s="1">
        <v>2026</v>
      </c>
      <c r="D1516" s="1" t="s">
        <v>615</v>
      </c>
      <c r="E1516" s="1" t="s">
        <v>30</v>
      </c>
      <c r="F1516" s="1" t="s">
        <v>99</v>
      </c>
      <c r="G1516" s="1" t="s">
        <v>2333</v>
      </c>
      <c r="H1516" s="1" t="s">
        <v>33</v>
      </c>
      <c r="I1516" s="1" t="s">
        <v>439</v>
      </c>
      <c r="J1516" s="1" t="s">
        <v>251</v>
      </c>
      <c r="K1516" s="1" t="s">
        <v>36</v>
      </c>
      <c r="L1516" s="1" t="s">
        <v>37</v>
      </c>
      <c r="M1516" s="1" t="s">
        <v>124</v>
      </c>
      <c r="N1516" s="1">
        <v>1</v>
      </c>
      <c r="O1516" s="1">
        <v>3520</v>
      </c>
      <c r="P1516" s="1">
        <f t="shared" si="138"/>
        <v>3520</v>
      </c>
      <c r="Q1516" s="1">
        <v>5</v>
      </c>
      <c r="R1516" s="1">
        <f t="shared" si="139"/>
        <v>176</v>
      </c>
      <c r="S1516" s="1">
        <f t="shared" si="140"/>
        <v>3344</v>
      </c>
      <c r="T1516" s="1">
        <v>0.47</v>
      </c>
      <c r="U1516" s="1">
        <f t="shared" si="141"/>
        <v>1571.6799999999998</v>
      </c>
      <c r="V1516" s="1">
        <f t="shared" si="142"/>
        <v>1772.3200000000002</v>
      </c>
      <c r="W1516" s="4">
        <f t="shared" si="143"/>
        <v>0.53</v>
      </c>
      <c r="X1516" s="1" t="s">
        <v>56</v>
      </c>
      <c r="Y1516" s="1" t="s">
        <v>57</v>
      </c>
      <c r="Z1516" s="1" t="s">
        <v>41</v>
      </c>
      <c r="AA1516" s="2">
        <v>46113</v>
      </c>
      <c r="AB1516" s="1">
        <v>4</v>
      </c>
      <c r="AC1516" s="9" t="s">
        <v>42</v>
      </c>
    </row>
    <row r="1517" spans="1:29">
      <c r="A1517" s="11" t="s">
        <v>2334</v>
      </c>
      <c r="B1517" s="2">
        <v>46109</v>
      </c>
      <c r="C1517" s="1">
        <v>2026</v>
      </c>
      <c r="D1517" s="1" t="s">
        <v>615</v>
      </c>
      <c r="E1517" s="1" t="s">
        <v>30</v>
      </c>
      <c r="F1517" s="1" t="s">
        <v>99</v>
      </c>
      <c r="G1517" s="1" t="s">
        <v>2335</v>
      </c>
      <c r="H1517" s="1" t="s">
        <v>89</v>
      </c>
      <c r="I1517" s="1" t="s">
        <v>258</v>
      </c>
      <c r="J1517" s="1" t="s">
        <v>117</v>
      </c>
      <c r="K1517" s="1" t="s">
        <v>118</v>
      </c>
      <c r="L1517" s="1" t="s">
        <v>37</v>
      </c>
      <c r="M1517" s="1" t="s">
        <v>458</v>
      </c>
      <c r="N1517" s="1">
        <v>3</v>
      </c>
      <c r="O1517" s="1">
        <v>6120</v>
      </c>
      <c r="P1517" s="1">
        <f t="shared" si="138"/>
        <v>18360</v>
      </c>
      <c r="Q1517" s="1">
        <v>5</v>
      </c>
      <c r="R1517" s="1">
        <f t="shared" si="139"/>
        <v>918</v>
      </c>
      <c r="S1517" s="1">
        <f t="shared" si="140"/>
        <v>17442</v>
      </c>
      <c r="T1517" s="1">
        <v>0.47</v>
      </c>
      <c r="U1517" s="1">
        <f t="shared" si="141"/>
        <v>8197.74</v>
      </c>
      <c r="V1517" s="1">
        <f t="shared" si="142"/>
        <v>9244.26</v>
      </c>
      <c r="W1517" s="4">
        <f t="shared" si="143"/>
        <v>0.53</v>
      </c>
      <c r="X1517" s="1" t="s">
        <v>147</v>
      </c>
      <c r="Y1517" s="1" t="s">
        <v>72</v>
      </c>
      <c r="Z1517" s="1" t="s">
        <v>41</v>
      </c>
      <c r="AA1517" s="2">
        <v>46113</v>
      </c>
      <c r="AB1517" s="1">
        <v>3</v>
      </c>
      <c r="AC1517" s="9" t="s">
        <v>42</v>
      </c>
    </row>
    <row r="1518" spans="1:29">
      <c r="A1518" s="11" t="s">
        <v>2336</v>
      </c>
      <c r="B1518" s="2">
        <v>46109</v>
      </c>
      <c r="C1518" s="1">
        <v>2026</v>
      </c>
      <c r="D1518" s="1" t="s">
        <v>615</v>
      </c>
      <c r="E1518" s="1" t="s">
        <v>30</v>
      </c>
      <c r="F1518" s="1" t="s">
        <v>99</v>
      </c>
      <c r="G1518" s="1" t="s">
        <v>1221</v>
      </c>
      <c r="H1518" s="1" t="s">
        <v>33</v>
      </c>
      <c r="I1518" s="1" t="s">
        <v>219</v>
      </c>
      <c r="J1518" s="1" t="s">
        <v>220</v>
      </c>
      <c r="K1518" s="1" t="s">
        <v>118</v>
      </c>
      <c r="L1518" s="1" t="s">
        <v>79</v>
      </c>
      <c r="M1518" s="1" t="s">
        <v>545</v>
      </c>
      <c r="N1518" s="1">
        <v>5</v>
      </c>
      <c r="O1518" s="1">
        <v>4480</v>
      </c>
      <c r="P1518" s="1">
        <f t="shared" si="138"/>
        <v>22400</v>
      </c>
      <c r="Q1518" s="1">
        <v>25</v>
      </c>
      <c r="R1518" s="1">
        <f t="shared" si="139"/>
        <v>5600</v>
      </c>
      <c r="S1518" s="1">
        <f t="shared" si="140"/>
        <v>16800</v>
      </c>
      <c r="T1518" s="1">
        <v>0.45</v>
      </c>
      <c r="U1518" s="1">
        <f t="shared" si="141"/>
        <v>7560</v>
      </c>
      <c r="V1518" s="1">
        <f t="shared" si="142"/>
        <v>9240</v>
      </c>
      <c r="W1518" s="4">
        <f t="shared" si="143"/>
        <v>0.55000000000000004</v>
      </c>
      <c r="X1518" s="1" t="s">
        <v>104</v>
      </c>
      <c r="Y1518" s="1" t="s">
        <v>81</v>
      </c>
      <c r="Z1518" s="1" t="s">
        <v>41</v>
      </c>
      <c r="AA1518" s="2">
        <v>46113</v>
      </c>
      <c r="AB1518" s="1">
        <v>3</v>
      </c>
      <c r="AC1518" s="9" t="s">
        <v>42</v>
      </c>
    </row>
    <row r="1519" spans="1:29">
      <c r="A1519" s="11" t="s">
        <v>2337</v>
      </c>
      <c r="B1519" s="2">
        <v>46110</v>
      </c>
      <c r="C1519" s="1">
        <v>2026</v>
      </c>
      <c r="D1519" s="1" t="s">
        <v>615</v>
      </c>
      <c r="E1519" s="1" t="s">
        <v>30</v>
      </c>
      <c r="F1519" s="1" t="s">
        <v>126</v>
      </c>
      <c r="G1519" s="1" t="s">
        <v>539</v>
      </c>
      <c r="H1519" s="1" t="s">
        <v>89</v>
      </c>
      <c r="I1519" s="1" t="s">
        <v>84</v>
      </c>
      <c r="J1519" s="1" t="s">
        <v>47</v>
      </c>
      <c r="K1519" s="1" t="s">
        <v>48</v>
      </c>
      <c r="L1519" s="1" t="s">
        <v>79</v>
      </c>
      <c r="M1519" s="1" t="s">
        <v>191</v>
      </c>
      <c r="N1519" s="1">
        <v>3</v>
      </c>
      <c r="O1519" s="1">
        <v>3910</v>
      </c>
      <c r="P1519" s="1">
        <f t="shared" si="138"/>
        <v>11730</v>
      </c>
      <c r="Q1519" s="1">
        <v>5</v>
      </c>
      <c r="R1519" s="1">
        <f t="shared" si="139"/>
        <v>586.5</v>
      </c>
      <c r="S1519" s="1">
        <f t="shared" si="140"/>
        <v>11143.5</v>
      </c>
      <c r="T1519" s="1">
        <v>0.45</v>
      </c>
      <c r="U1519" s="1">
        <f t="shared" si="141"/>
        <v>5014.5749999999998</v>
      </c>
      <c r="V1519" s="1">
        <f t="shared" si="142"/>
        <v>6128.9250000000002</v>
      </c>
      <c r="W1519" s="4">
        <f t="shared" si="143"/>
        <v>0.55000000000000004</v>
      </c>
      <c r="X1519" s="1" t="s">
        <v>56</v>
      </c>
      <c r="Y1519" s="1" t="s">
        <v>72</v>
      </c>
      <c r="Z1519" s="1" t="s">
        <v>51</v>
      </c>
      <c r="AA1519" s="2">
        <v>46113</v>
      </c>
      <c r="AB1519" s="1"/>
      <c r="AC1519" s="9" t="s">
        <v>42</v>
      </c>
    </row>
    <row r="1520" spans="1:29">
      <c r="A1520" s="11" t="s">
        <v>2338</v>
      </c>
      <c r="B1520" s="2">
        <v>46110</v>
      </c>
      <c r="C1520" s="1">
        <v>2026</v>
      </c>
      <c r="D1520" s="1" t="s">
        <v>615</v>
      </c>
      <c r="E1520" s="1" t="s">
        <v>30</v>
      </c>
      <c r="F1520" s="1" t="s">
        <v>126</v>
      </c>
      <c r="G1520" s="1" t="s">
        <v>793</v>
      </c>
      <c r="H1520" s="1" t="s">
        <v>33</v>
      </c>
      <c r="I1520" s="1" t="s">
        <v>239</v>
      </c>
      <c r="J1520" s="1" t="s">
        <v>228</v>
      </c>
      <c r="K1520" s="1" t="s">
        <v>78</v>
      </c>
      <c r="L1520" s="1" t="s">
        <v>79</v>
      </c>
      <c r="M1520" s="1" t="s">
        <v>216</v>
      </c>
      <c r="N1520" s="1">
        <v>5</v>
      </c>
      <c r="O1520" s="1">
        <v>4590</v>
      </c>
      <c r="P1520" s="1">
        <f t="shared" si="138"/>
        <v>22950</v>
      </c>
      <c r="Q1520" s="1">
        <v>15</v>
      </c>
      <c r="R1520" s="1">
        <f t="shared" si="139"/>
        <v>3442.5</v>
      </c>
      <c r="S1520" s="1">
        <f t="shared" si="140"/>
        <v>19507.5</v>
      </c>
      <c r="T1520" s="1">
        <v>0.45</v>
      </c>
      <c r="U1520" s="1">
        <f t="shared" si="141"/>
        <v>8778.375</v>
      </c>
      <c r="V1520" s="1">
        <f t="shared" si="142"/>
        <v>10729.125</v>
      </c>
      <c r="W1520" s="4">
        <f t="shared" si="143"/>
        <v>0.55000000000000004</v>
      </c>
      <c r="X1520" s="1" t="s">
        <v>147</v>
      </c>
      <c r="Y1520" s="1" t="s">
        <v>72</v>
      </c>
      <c r="Z1520" s="1" t="s">
        <v>41</v>
      </c>
      <c r="AA1520" s="2">
        <v>46117</v>
      </c>
      <c r="AB1520" s="1">
        <v>5</v>
      </c>
      <c r="AC1520" s="9" t="s">
        <v>42</v>
      </c>
    </row>
    <row r="1521" spans="1:29">
      <c r="A1521" s="11" t="s">
        <v>2339</v>
      </c>
      <c r="B1521" s="2">
        <v>46110</v>
      </c>
      <c r="C1521" s="1">
        <v>2026</v>
      </c>
      <c r="D1521" s="1" t="s">
        <v>615</v>
      </c>
      <c r="E1521" s="1" t="s">
        <v>30</v>
      </c>
      <c r="F1521" s="1" t="s">
        <v>126</v>
      </c>
      <c r="G1521" s="1" t="s">
        <v>1823</v>
      </c>
      <c r="H1521" s="1" t="s">
        <v>89</v>
      </c>
      <c r="I1521" s="1" t="s">
        <v>264</v>
      </c>
      <c r="J1521" s="1" t="s">
        <v>265</v>
      </c>
      <c r="K1521" s="1" t="s">
        <v>78</v>
      </c>
      <c r="L1521" s="1" t="s">
        <v>112</v>
      </c>
      <c r="M1521" s="1" t="s">
        <v>806</v>
      </c>
      <c r="N1521" s="1">
        <v>4</v>
      </c>
      <c r="O1521" s="1">
        <v>18280</v>
      </c>
      <c r="P1521" s="1">
        <f t="shared" si="138"/>
        <v>73120</v>
      </c>
      <c r="Q1521" s="1">
        <v>0</v>
      </c>
      <c r="R1521" s="1">
        <f t="shared" si="139"/>
        <v>0</v>
      </c>
      <c r="S1521" s="1">
        <f t="shared" si="140"/>
        <v>73120</v>
      </c>
      <c r="T1521" s="1">
        <v>0.57999999999999996</v>
      </c>
      <c r="U1521" s="1">
        <f t="shared" si="141"/>
        <v>42409.599999999999</v>
      </c>
      <c r="V1521" s="1">
        <f t="shared" si="142"/>
        <v>30710.400000000001</v>
      </c>
      <c r="W1521" s="4">
        <f t="shared" si="143"/>
        <v>0.42000000000000004</v>
      </c>
      <c r="X1521" s="1" t="s">
        <v>39</v>
      </c>
      <c r="Y1521" s="1" t="s">
        <v>57</v>
      </c>
      <c r="Z1521" s="1" t="s">
        <v>41</v>
      </c>
      <c r="AA1521" s="2">
        <v>46112</v>
      </c>
      <c r="AB1521" s="1">
        <v>4</v>
      </c>
      <c r="AC1521" s="9" t="s">
        <v>42</v>
      </c>
    </row>
    <row r="1522" spans="1:29">
      <c r="A1522" s="11" t="s">
        <v>2340</v>
      </c>
      <c r="B1522" s="2">
        <v>46111</v>
      </c>
      <c r="C1522" s="1">
        <v>2026</v>
      </c>
      <c r="D1522" s="1" t="s">
        <v>615</v>
      </c>
      <c r="E1522" s="1" t="s">
        <v>30</v>
      </c>
      <c r="F1522" s="1" t="s">
        <v>142</v>
      </c>
      <c r="G1522" s="1" t="s">
        <v>702</v>
      </c>
      <c r="H1522" s="1" t="s">
        <v>89</v>
      </c>
      <c r="I1522" s="1" t="s">
        <v>258</v>
      </c>
      <c r="J1522" s="1" t="s">
        <v>117</v>
      </c>
      <c r="K1522" s="1" t="s">
        <v>118</v>
      </c>
      <c r="L1522" s="1" t="s">
        <v>179</v>
      </c>
      <c r="M1522" s="1" t="s">
        <v>406</v>
      </c>
      <c r="N1522" s="1">
        <v>2</v>
      </c>
      <c r="O1522" s="1">
        <v>2880</v>
      </c>
      <c r="P1522" s="1">
        <f t="shared" si="138"/>
        <v>5760</v>
      </c>
      <c r="Q1522" s="1">
        <v>10</v>
      </c>
      <c r="R1522" s="1">
        <f t="shared" si="139"/>
        <v>576</v>
      </c>
      <c r="S1522" s="1">
        <f t="shared" si="140"/>
        <v>5184</v>
      </c>
      <c r="T1522" s="1">
        <v>0.48</v>
      </c>
      <c r="U1522" s="1">
        <f t="shared" si="141"/>
        <v>2488.3199999999997</v>
      </c>
      <c r="V1522" s="1">
        <f t="shared" si="142"/>
        <v>2695.6800000000003</v>
      </c>
      <c r="W1522" s="4">
        <f t="shared" si="143"/>
        <v>0.52</v>
      </c>
      <c r="X1522" s="1" t="s">
        <v>92</v>
      </c>
      <c r="Y1522" s="1" t="s">
        <v>57</v>
      </c>
      <c r="Z1522" s="1" t="s">
        <v>41</v>
      </c>
      <c r="AA1522" s="2">
        <v>46112</v>
      </c>
      <c r="AB1522" s="1">
        <v>4</v>
      </c>
      <c r="AC1522" s="9" t="s">
        <v>42</v>
      </c>
    </row>
    <row r="1523" spans="1:29">
      <c r="A1523" s="11" t="s">
        <v>2341</v>
      </c>
      <c r="B1523" s="2">
        <v>46111</v>
      </c>
      <c r="C1523" s="1">
        <v>2026</v>
      </c>
      <c r="D1523" s="1" t="s">
        <v>615</v>
      </c>
      <c r="E1523" s="1" t="s">
        <v>30</v>
      </c>
      <c r="F1523" s="1" t="s">
        <v>142</v>
      </c>
      <c r="G1523" s="1" t="s">
        <v>838</v>
      </c>
      <c r="H1523" s="1" t="s">
        <v>33</v>
      </c>
      <c r="I1523" s="1" t="s">
        <v>34</v>
      </c>
      <c r="J1523" s="1" t="s">
        <v>35</v>
      </c>
      <c r="K1523" s="1" t="s">
        <v>36</v>
      </c>
      <c r="L1523" s="1" t="s">
        <v>85</v>
      </c>
      <c r="M1523" s="1" t="s">
        <v>86</v>
      </c>
      <c r="N1523" s="1">
        <v>1</v>
      </c>
      <c r="O1523" s="1">
        <v>4100</v>
      </c>
      <c r="P1523" s="1">
        <f t="shared" si="138"/>
        <v>4100</v>
      </c>
      <c r="Q1523" s="1">
        <v>5</v>
      </c>
      <c r="R1523" s="1">
        <f t="shared" si="139"/>
        <v>205</v>
      </c>
      <c r="S1523" s="1">
        <f t="shared" si="140"/>
        <v>3895</v>
      </c>
      <c r="T1523" s="1">
        <v>0.5</v>
      </c>
      <c r="U1523" s="1">
        <f t="shared" si="141"/>
        <v>1947.5</v>
      </c>
      <c r="V1523" s="1">
        <f t="shared" si="142"/>
        <v>1947.5</v>
      </c>
      <c r="W1523" s="4">
        <f t="shared" si="143"/>
        <v>0.5</v>
      </c>
      <c r="X1523" s="1" t="s">
        <v>104</v>
      </c>
      <c r="Y1523" s="1" t="s">
        <v>81</v>
      </c>
      <c r="Z1523" s="1" t="s">
        <v>41</v>
      </c>
      <c r="AA1523" s="2">
        <v>46113</v>
      </c>
      <c r="AB1523" s="1">
        <v>3</v>
      </c>
      <c r="AC1523" s="9" t="s">
        <v>42</v>
      </c>
    </row>
    <row r="1524" spans="1:29">
      <c r="A1524" s="11" t="s">
        <v>2342</v>
      </c>
      <c r="B1524" s="2">
        <v>46111</v>
      </c>
      <c r="C1524" s="1">
        <v>2026</v>
      </c>
      <c r="D1524" s="1" t="s">
        <v>615</v>
      </c>
      <c r="E1524" s="1" t="s">
        <v>30</v>
      </c>
      <c r="F1524" s="1" t="s">
        <v>142</v>
      </c>
      <c r="G1524" s="1" t="s">
        <v>1997</v>
      </c>
      <c r="H1524" s="1" t="s">
        <v>89</v>
      </c>
      <c r="I1524" s="1" t="s">
        <v>466</v>
      </c>
      <c r="J1524" s="1" t="s">
        <v>316</v>
      </c>
      <c r="K1524" s="1" t="s">
        <v>62</v>
      </c>
      <c r="L1524" s="1" t="s">
        <v>112</v>
      </c>
      <c r="M1524" s="1" t="s">
        <v>252</v>
      </c>
      <c r="N1524" s="1">
        <v>4</v>
      </c>
      <c r="O1524" s="1">
        <v>42220</v>
      </c>
      <c r="P1524" s="1">
        <f t="shared" si="138"/>
        <v>168880</v>
      </c>
      <c r="Q1524" s="1">
        <v>30</v>
      </c>
      <c r="R1524" s="1">
        <f t="shared" si="139"/>
        <v>50664</v>
      </c>
      <c r="S1524" s="1">
        <f t="shared" si="140"/>
        <v>118216</v>
      </c>
      <c r="T1524" s="1">
        <v>0.57999999999999996</v>
      </c>
      <c r="U1524" s="1">
        <f t="shared" si="141"/>
        <v>68565.279999999999</v>
      </c>
      <c r="V1524" s="1">
        <f t="shared" si="142"/>
        <v>49650.720000000001</v>
      </c>
      <c r="W1524" s="4">
        <f t="shared" si="143"/>
        <v>0.42</v>
      </c>
      <c r="X1524" s="1" t="s">
        <v>39</v>
      </c>
      <c r="Y1524" s="1" t="s">
        <v>40</v>
      </c>
      <c r="Z1524" s="1" t="s">
        <v>41</v>
      </c>
      <c r="AA1524" s="2">
        <v>46118</v>
      </c>
      <c r="AB1524" s="1">
        <v>5</v>
      </c>
      <c r="AC1524" s="9" t="s">
        <v>42</v>
      </c>
    </row>
    <row r="1525" spans="1:29">
      <c r="A1525" s="11" t="s">
        <v>2343</v>
      </c>
      <c r="B1525" s="2">
        <v>46112</v>
      </c>
      <c r="C1525" s="1">
        <v>2026</v>
      </c>
      <c r="D1525" s="1" t="s">
        <v>615</v>
      </c>
      <c r="E1525" s="1" t="s">
        <v>30</v>
      </c>
      <c r="F1525" s="1" t="s">
        <v>167</v>
      </c>
      <c r="G1525" s="1" t="s">
        <v>246</v>
      </c>
      <c r="H1525" s="1" t="s">
        <v>33</v>
      </c>
      <c r="I1525" s="1" t="s">
        <v>116</v>
      </c>
      <c r="J1525" s="1" t="s">
        <v>117</v>
      </c>
      <c r="K1525" s="1" t="s">
        <v>118</v>
      </c>
      <c r="L1525" s="1" t="s">
        <v>37</v>
      </c>
      <c r="M1525" s="1" t="s">
        <v>323</v>
      </c>
      <c r="N1525" s="1">
        <v>1</v>
      </c>
      <c r="O1525" s="1">
        <v>6300</v>
      </c>
      <c r="P1525" s="1">
        <f t="shared" si="138"/>
        <v>6300</v>
      </c>
      <c r="Q1525" s="1">
        <v>25</v>
      </c>
      <c r="R1525" s="1">
        <f t="shared" si="139"/>
        <v>1575</v>
      </c>
      <c r="S1525" s="1">
        <f t="shared" si="140"/>
        <v>4725</v>
      </c>
      <c r="T1525" s="1">
        <v>0.47</v>
      </c>
      <c r="U1525" s="1">
        <f t="shared" si="141"/>
        <v>2220.75</v>
      </c>
      <c r="V1525" s="1">
        <f t="shared" si="142"/>
        <v>2504.25</v>
      </c>
      <c r="W1525" s="4">
        <f t="shared" si="143"/>
        <v>0.53</v>
      </c>
      <c r="X1525" s="1" t="s">
        <v>50</v>
      </c>
      <c r="Y1525" s="1" t="s">
        <v>81</v>
      </c>
      <c r="Z1525" s="1" t="s">
        <v>41</v>
      </c>
      <c r="AA1525" s="2">
        <v>46115</v>
      </c>
      <c r="AB1525" s="1">
        <v>5</v>
      </c>
      <c r="AC1525" s="9" t="s">
        <v>42</v>
      </c>
    </row>
    <row r="1526" spans="1:29">
      <c r="A1526" s="11" t="s">
        <v>2344</v>
      </c>
      <c r="B1526" s="2">
        <v>46112</v>
      </c>
      <c r="C1526" s="1">
        <v>2026</v>
      </c>
      <c r="D1526" s="1" t="s">
        <v>615</v>
      </c>
      <c r="E1526" s="1" t="s">
        <v>30</v>
      </c>
      <c r="F1526" s="1" t="s">
        <v>167</v>
      </c>
      <c r="G1526" s="1" t="s">
        <v>534</v>
      </c>
      <c r="H1526" s="1" t="s">
        <v>33</v>
      </c>
      <c r="I1526" s="1" t="s">
        <v>315</v>
      </c>
      <c r="J1526" s="1" t="s">
        <v>316</v>
      </c>
      <c r="K1526" s="1" t="s">
        <v>62</v>
      </c>
      <c r="L1526" s="1" t="s">
        <v>37</v>
      </c>
      <c r="M1526" s="1" t="s">
        <v>49</v>
      </c>
      <c r="N1526" s="1">
        <v>1</v>
      </c>
      <c r="O1526" s="1">
        <v>680</v>
      </c>
      <c r="P1526" s="1">
        <f t="shared" si="138"/>
        <v>680</v>
      </c>
      <c r="Q1526" s="1">
        <v>10</v>
      </c>
      <c r="R1526" s="1">
        <f t="shared" si="139"/>
        <v>68</v>
      </c>
      <c r="S1526" s="1">
        <f t="shared" si="140"/>
        <v>612</v>
      </c>
      <c r="T1526" s="1">
        <v>0.47</v>
      </c>
      <c r="U1526" s="1">
        <f t="shared" si="141"/>
        <v>287.64</v>
      </c>
      <c r="V1526" s="1">
        <f t="shared" si="142"/>
        <v>324.36</v>
      </c>
      <c r="W1526" s="4">
        <f t="shared" si="143"/>
        <v>0.53</v>
      </c>
      <c r="X1526" s="1" t="s">
        <v>50</v>
      </c>
      <c r="Y1526" s="1" t="s">
        <v>57</v>
      </c>
      <c r="Z1526" s="1" t="s">
        <v>51</v>
      </c>
      <c r="AA1526" s="2">
        <v>46113</v>
      </c>
      <c r="AB1526" s="1"/>
      <c r="AC1526" s="9" t="s">
        <v>42</v>
      </c>
    </row>
    <row r="1527" spans="1:29">
      <c r="A1527" s="11" t="s">
        <v>2345</v>
      </c>
      <c r="B1527" s="2">
        <v>46112</v>
      </c>
      <c r="C1527" s="1">
        <v>2026</v>
      </c>
      <c r="D1527" s="1" t="s">
        <v>615</v>
      </c>
      <c r="E1527" s="1" t="s">
        <v>30</v>
      </c>
      <c r="F1527" s="1" t="s">
        <v>167</v>
      </c>
      <c r="G1527" s="1" t="s">
        <v>460</v>
      </c>
      <c r="H1527" s="1" t="s">
        <v>33</v>
      </c>
      <c r="I1527" s="1" t="s">
        <v>242</v>
      </c>
      <c r="J1527" s="1" t="s">
        <v>164</v>
      </c>
      <c r="K1527" s="1" t="s">
        <v>130</v>
      </c>
      <c r="L1527" s="1" t="s">
        <v>112</v>
      </c>
      <c r="M1527" s="1" t="s">
        <v>557</v>
      </c>
      <c r="N1527" s="1">
        <v>2</v>
      </c>
      <c r="O1527" s="1">
        <v>87620</v>
      </c>
      <c r="P1527" s="1">
        <f t="shared" si="138"/>
        <v>175240</v>
      </c>
      <c r="Q1527" s="1">
        <v>20</v>
      </c>
      <c r="R1527" s="1">
        <f t="shared" si="139"/>
        <v>35048</v>
      </c>
      <c r="S1527" s="1">
        <f t="shared" si="140"/>
        <v>140192</v>
      </c>
      <c r="T1527" s="1">
        <v>0.57999999999999996</v>
      </c>
      <c r="U1527" s="1">
        <f t="shared" si="141"/>
        <v>81311.360000000001</v>
      </c>
      <c r="V1527" s="1">
        <f t="shared" si="142"/>
        <v>58880.639999999999</v>
      </c>
      <c r="W1527" s="4">
        <f t="shared" si="143"/>
        <v>0.42</v>
      </c>
      <c r="X1527" s="1" t="s">
        <v>104</v>
      </c>
      <c r="Y1527" s="1" t="s">
        <v>72</v>
      </c>
      <c r="Z1527" s="1" t="s">
        <v>66</v>
      </c>
      <c r="AA1527" s="1"/>
      <c r="AB1527" s="1"/>
      <c r="AC1527" s="9" t="s">
        <v>42</v>
      </c>
    </row>
    <row r="1528" spans="1:29">
      <c r="A1528" s="11" t="s">
        <v>2346</v>
      </c>
      <c r="B1528" s="2">
        <v>46112</v>
      </c>
      <c r="C1528" s="1">
        <v>2026</v>
      </c>
      <c r="D1528" s="1" t="s">
        <v>615</v>
      </c>
      <c r="E1528" s="1" t="s">
        <v>30</v>
      </c>
      <c r="F1528" s="1" t="s">
        <v>167</v>
      </c>
      <c r="G1528" s="1" t="s">
        <v>138</v>
      </c>
      <c r="H1528" s="1" t="s">
        <v>33</v>
      </c>
      <c r="I1528" s="1" t="s">
        <v>139</v>
      </c>
      <c r="J1528" s="1" t="s">
        <v>77</v>
      </c>
      <c r="K1528" s="1" t="s">
        <v>78</v>
      </c>
      <c r="L1528" s="1" t="s">
        <v>96</v>
      </c>
      <c r="M1528" s="1" t="s">
        <v>552</v>
      </c>
      <c r="N1528" s="1">
        <v>4</v>
      </c>
      <c r="O1528" s="1">
        <v>930</v>
      </c>
      <c r="P1528" s="1">
        <f t="shared" si="138"/>
        <v>3720</v>
      </c>
      <c r="Q1528" s="1">
        <v>5</v>
      </c>
      <c r="R1528" s="1">
        <f t="shared" si="139"/>
        <v>186</v>
      </c>
      <c r="S1528" s="1">
        <f t="shared" si="140"/>
        <v>3534</v>
      </c>
      <c r="T1528" s="1">
        <v>0.62</v>
      </c>
      <c r="U1528" s="1">
        <f t="shared" si="141"/>
        <v>2191.08</v>
      </c>
      <c r="V1528" s="1">
        <f t="shared" si="142"/>
        <v>1342.92</v>
      </c>
      <c r="W1528" s="4">
        <f t="shared" si="143"/>
        <v>0.38</v>
      </c>
      <c r="X1528" s="1" t="s">
        <v>65</v>
      </c>
      <c r="Y1528" s="1" t="s">
        <v>40</v>
      </c>
      <c r="Z1528" s="1" t="s">
        <v>41</v>
      </c>
      <c r="AA1528" s="2">
        <v>46113</v>
      </c>
      <c r="AB1528" s="1">
        <v>3</v>
      </c>
      <c r="AC1528" s="9" t="s">
        <v>42</v>
      </c>
    </row>
    <row r="1529" spans="1:29">
      <c r="A1529" s="11" t="s">
        <v>2347</v>
      </c>
      <c r="B1529" s="2">
        <v>46112</v>
      </c>
      <c r="C1529" s="1">
        <v>2026</v>
      </c>
      <c r="D1529" s="1" t="s">
        <v>615</v>
      </c>
      <c r="E1529" s="1" t="s">
        <v>30</v>
      </c>
      <c r="F1529" s="1" t="s">
        <v>167</v>
      </c>
      <c r="G1529" s="1" t="s">
        <v>635</v>
      </c>
      <c r="H1529" s="1" t="s">
        <v>89</v>
      </c>
      <c r="I1529" s="1" t="s">
        <v>258</v>
      </c>
      <c r="J1529" s="1" t="s">
        <v>117</v>
      </c>
      <c r="K1529" s="1" t="s">
        <v>118</v>
      </c>
      <c r="L1529" s="1" t="s">
        <v>150</v>
      </c>
      <c r="M1529" s="1" t="s">
        <v>151</v>
      </c>
      <c r="N1529" s="1">
        <v>4</v>
      </c>
      <c r="O1529" s="1">
        <v>2810</v>
      </c>
      <c r="P1529" s="1">
        <f t="shared" si="138"/>
        <v>11240</v>
      </c>
      <c r="Q1529" s="1">
        <v>0</v>
      </c>
      <c r="R1529" s="1">
        <f t="shared" si="139"/>
        <v>0</v>
      </c>
      <c r="S1529" s="1">
        <f t="shared" si="140"/>
        <v>11240</v>
      </c>
      <c r="T1529" s="1">
        <v>0.52</v>
      </c>
      <c r="U1529" s="1">
        <f t="shared" si="141"/>
        <v>5844.8</v>
      </c>
      <c r="V1529" s="1">
        <f t="shared" si="142"/>
        <v>5395.2</v>
      </c>
      <c r="W1529" s="4">
        <f t="shared" si="143"/>
        <v>0.48</v>
      </c>
      <c r="X1529" s="1" t="s">
        <v>39</v>
      </c>
      <c r="Y1529" s="1" t="s">
        <v>40</v>
      </c>
      <c r="Z1529" s="1" t="s">
        <v>120</v>
      </c>
      <c r="AA1529" s="1"/>
      <c r="AB1529" s="1"/>
      <c r="AC1529" s="9" t="s">
        <v>42</v>
      </c>
    </row>
    <row r="1530" spans="1:29">
      <c r="A1530" s="11" t="s">
        <v>2348</v>
      </c>
      <c r="B1530" s="2">
        <v>46113</v>
      </c>
      <c r="C1530" s="1">
        <v>2026</v>
      </c>
      <c r="D1530" s="1" t="s">
        <v>752</v>
      </c>
      <c r="E1530" s="1" t="s">
        <v>753</v>
      </c>
      <c r="F1530" s="1" t="s">
        <v>31</v>
      </c>
      <c r="G1530" s="1" t="s">
        <v>410</v>
      </c>
      <c r="H1530" s="1" t="s">
        <v>33</v>
      </c>
      <c r="I1530" s="1" t="s">
        <v>128</v>
      </c>
      <c r="J1530" s="1" t="s">
        <v>129</v>
      </c>
      <c r="K1530" s="1" t="s">
        <v>130</v>
      </c>
      <c r="L1530" s="1" t="s">
        <v>63</v>
      </c>
      <c r="M1530" s="1" t="s">
        <v>362</v>
      </c>
      <c r="N1530" s="1">
        <v>4</v>
      </c>
      <c r="O1530" s="1">
        <v>780</v>
      </c>
      <c r="P1530" s="1">
        <f t="shared" si="138"/>
        <v>3120</v>
      </c>
      <c r="Q1530" s="1">
        <v>0</v>
      </c>
      <c r="R1530" s="1">
        <f t="shared" si="139"/>
        <v>0</v>
      </c>
      <c r="S1530" s="1">
        <f t="shared" si="140"/>
        <v>3120</v>
      </c>
      <c r="T1530" s="1">
        <v>0.35</v>
      </c>
      <c r="U1530" s="1">
        <f t="shared" si="141"/>
        <v>1092</v>
      </c>
      <c r="V1530" s="1">
        <f t="shared" si="142"/>
        <v>2028</v>
      </c>
      <c r="W1530" s="4">
        <f t="shared" si="143"/>
        <v>0.65</v>
      </c>
      <c r="X1530" s="1" t="s">
        <v>147</v>
      </c>
      <c r="Y1530" s="1" t="s">
        <v>72</v>
      </c>
      <c r="Z1530" s="1" t="s">
        <v>41</v>
      </c>
      <c r="AA1530" s="2">
        <v>46119</v>
      </c>
      <c r="AB1530" s="1">
        <v>5</v>
      </c>
      <c r="AC1530" s="9" t="s">
        <v>42</v>
      </c>
    </row>
    <row r="1531" spans="1:29">
      <c r="A1531" s="11" t="s">
        <v>2349</v>
      </c>
      <c r="B1531" s="2">
        <v>46113</v>
      </c>
      <c r="C1531" s="1">
        <v>2026</v>
      </c>
      <c r="D1531" s="1" t="s">
        <v>752</v>
      </c>
      <c r="E1531" s="1" t="s">
        <v>753</v>
      </c>
      <c r="F1531" s="1" t="s">
        <v>31</v>
      </c>
      <c r="G1531" s="1" t="s">
        <v>2074</v>
      </c>
      <c r="H1531" s="1" t="s">
        <v>33</v>
      </c>
      <c r="I1531" s="1" t="s">
        <v>242</v>
      </c>
      <c r="J1531" s="1" t="s">
        <v>164</v>
      </c>
      <c r="K1531" s="1" t="s">
        <v>130</v>
      </c>
      <c r="L1531" s="1" t="s">
        <v>37</v>
      </c>
      <c r="M1531" s="1" t="s">
        <v>458</v>
      </c>
      <c r="N1531" s="1">
        <v>3</v>
      </c>
      <c r="O1531" s="1">
        <v>1590</v>
      </c>
      <c r="P1531" s="1">
        <f t="shared" si="138"/>
        <v>4770</v>
      </c>
      <c r="Q1531" s="1">
        <v>10</v>
      </c>
      <c r="R1531" s="1">
        <f t="shared" si="139"/>
        <v>477</v>
      </c>
      <c r="S1531" s="1">
        <f t="shared" si="140"/>
        <v>4293</v>
      </c>
      <c r="T1531" s="1">
        <v>0.47</v>
      </c>
      <c r="U1531" s="1">
        <f t="shared" si="141"/>
        <v>2017.7099999999998</v>
      </c>
      <c r="V1531" s="1">
        <f t="shared" si="142"/>
        <v>2275.29</v>
      </c>
      <c r="W1531" s="4">
        <f t="shared" si="143"/>
        <v>0.53</v>
      </c>
      <c r="X1531" s="1" t="s">
        <v>39</v>
      </c>
      <c r="Y1531" s="1" t="s">
        <v>57</v>
      </c>
      <c r="Z1531" s="1" t="s">
        <v>66</v>
      </c>
      <c r="AA1531" s="1"/>
      <c r="AB1531" s="1"/>
      <c r="AC1531" s="9" t="s">
        <v>42</v>
      </c>
    </row>
    <row r="1532" spans="1:29">
      <c r="A1532" s="11" t="s">
        <v>2350</v>
      </c>
      <c r="B1532" s="2">
        <v>46113</v>
      </c>
      <c r="C1532" s="1">
        <v>2026</v>
      </c>
      <c r="D1532" s="1" t="s">
        <v>752</v>
      </c>
      <c r="E1532" s="1" t="s">
        <v>753</v>
      </c>
      <c r="F1532" s="1" t="s">
        <v>31</v>
      </c>
      <c r="G1532" s="1" t="s">
        <v>2351</v>
      </c>
      <c r="H1532" s="1" t="s">
        <v>33</v>
      </c>
      <c r="I1532" s="1" t="s">
        <v>591</v>
      </c>
      <c r="J1532" s="1" t="s">
        <v>190</v>
      </c>
      <c r="K1532" s="1" t="s">
        <v>48</v>
      </c>
      <c r="L1532" s="1" t="s">
        <v>179</v>
      </c>
      <c r="M1532" s="1" t="s">
        <v>611</v>
      </c>
      <c r="N1532" s="1">
        <v>4</v>
      </c>
      <c r="O1532" s="1">
        <v>1240</v>
      </c>
      <c r="P1532" s="1">
        <f t="shared" si="138"/>
        <v>4960</v>
      </c>
      <c r="Q1532" s="1">
        <v>30</v>
      </c>
      <c r="R1532" s="1">
        <f t="shared" si="139"/>
        <v>1488</v>
      </c>
      <c r="S1532" s="1">
        <f t="shared" si="140"/>
        <v>3472</v>
      </c>
      <c r="T1532" s="1">
        <v>0.48</v>
      </c>
      <c r="U1532" s="1">
        <f t="shared" si="141"/>
        <v>1666.56</v>
      </c>
      <c r="V1532" s="1">
        <f t="shared" si="142"/>
        <v>1805.44</v>
      </c>
      <c r="W1532" s="4">
        <f t="shared" si="143"/>
        <v>0.52</v>
      </c>
      <c r="X1532" s="1" t="s">
        <v>104</v>
      </c>
      <c r="Y1532" s="1" t="s">
        <v>72</v>
      </c>
      <c r="Z1532" s="1" t="s">
        <v>66</v>
      </c>
      <c r="AA1532" s="1"/>
      <c r="AB1532" s="1"/>
      <c r="AC1532" s="9" t="s">
        <v>42</v>
      </c>
    </row>
    <row r="1533" spans="1:29">
      <c r="A1533" s="11" t="s">
        <v>2352</v>
      </c>
      <c r="B1533" s="2">
        <v>46113</v>
      </c>
      <c r="C1533" s="1">
        <v>2026</v>
      </c>
      <c r="D1533" s="1" t="s">
        <v>752</v>
      </c>
      <c r="E1533" s="1" t="s">
        <v>753</v>
      </c>
      <c r="F1533" s="1" t="s">
        <v>31</v>
      </c>
      <c r="G1533" s="1" t="s">
        <v>308</v>
      </c>
      <c r="H1533" s="1" t="s">
        <v>33</v>
      </c>
      <c r="I1533" s="1" t="s">
        <v>309</v>
      </c>
      <c r="J1533" s="1" t="s">
        <v>170</v>
      </c>
      <c r="K1533" s="1" t="s">
        <v>130</v>
      </c>
      <c r="L1533" s="1" t="s">
        <v>179</v>
      </c>
      <c r="M1533" s="1" t="s">
        <v>208</v>
      </c>
      <c r="N1533" s="1">
        <v>1</v>
      </c>
      <c r="O1533" s="1">
        <v>1960</v>
      </c>
      <c r="P1533" s="1">
        <f t="shared" si="138"/>
        <v>1960</v>
      </c>
      <c r="Q1533" s="1">
        <v>20</v>
      </c>
      <c r="R1533" s="1">
        <f t="shared" si="139"/>
        <v>392</v>
      </c>
      <c r="S1533" s="1">
        <f t="shared" si="140"/>
        <v>1568</v>
      </c>
      <c r="T1533" s="1">
        <v>0.48</v>
      </c>
      <c r="U1533" s="1">
        <f t="shared" si="141"/>
        <v>752.64</v>
      </c>
      <c r="V1533" s="1">
        <f t="shared" si="142"/>
        <v>815.36</v>
      </c>
      <c r="W1533" s="4">
        <f t="shared" si="143"/>
        <v>0.52</v>
      </c>
      <c r="X1533" s="1" t="s">
        <v>147</v>
      </c>
      <c r="Y1533" s="1" t="s">
        <v>81</v>
      </c>
      <c r="Z1533" s="1" t="s">
        <v>66</v>
      </c>
      <c r="AA1533" s="1"/>
      <c r="AB1533" s="1"/>
      <c r="AC1533" s="9" t="s">
        <v>42</v>
      </c>
    </row>
    <row r="1534" spans="1:29">
      <c r="A1534" s="11" t="s">
        <v>2353</v>
      </c>
      <c r="B1534" s="2">
        <v>46113</v>
      </c>
      <c r="C1534" s="1">
        <v>2026</v>
      </c>
      <c r="D1534" s="1" t="s">
        <v>752</v>
      </c>
      <c r="E1534" s="1" t="s">
        <v>753</v>
      </c>
      <c r="F1534" s="1" t="s">
        <v>31</v>
      </c>
      <c r="G1534" s="1" t="s">
        <v>567</v>
      </c>
      <c r="H1534" s="1" t="s">
        <v>89</v>
      </c>
      <c r="I1534" s="1" t="s">
        <v>371</v>
      </c>
      <c r="J1534" s="1" t="s">
        <v>265</v>
      </c>
      <c r="K1534" s="1" t="s">
        <v>78</v>
      </c>
      <c r="L1534" s="1" t="s">
        <v>112</v>
      </c>
      <c r="M1534" s="1" t="s">
        <v>806</v>
      </c>
      <c r="N1534" s="1">
        <v>2</v>
      </c>
      <c r="O1534" s="1">
        <v>79100</v>
      </c>
      <c r="P1534" s="1">
        <f t="shared" si="138"/>
        <v>158200</v>
      </c>
      <c r="Q1534" s="1">
        <v>0</v>
      </c>
      <c r="R1534" s="1">
        <f t="shared" si="139"/>
        <v>0</v>
      </c>
      <c r="S1534" s="1">
        <f t="shared" si="140"/>
        <v>158200</v>
      </c>
      <c r="T1534" s="1">
        <v>0.57999999999999996</v>
      </c>
      <c r="U1534" s="1">
        <f t="shared" si="141"/>
        <v>91756</v>
      </c>
      <c r="V1534" s="1">
        <f t="shared" si="142"/>
        <v>66444</v>
      </c>
      <c r="W1534" s="4">
        <f t="shared" si="143"/>
        <v>0.42</v>
      </c>
      <c r="X1534" s="1" t="s">
        <v>39</v>
      </c>
      <c r="Y1534" s="1" t="s">
        <v>81</v>
      </c>
      <c r="Z1534" s="1" t="s">
        <v>22</v>
      </c>
      <c r="AA1534" s="1"/>
      <c r="AB1534" s="1"/>
      <c r="AC1534" s="9" t="s">
        <v>93</v>
      </c>
    </row>
    <row r="1535" spans="1:29">
      <c r="A1535" s="11" t="s">
        <v>2354</v>
      </c>
      <c r="B1535" s="2">
        <v>46114</v>
      </c>
      <c r="C1535" s="1">
        <v>2026</v>
      </c>
      <c r="D1535" s="1" t="s">
        <v>752</v>
      </c>
      <c r="E1535" s="1" t="s">
        <v>753</v>
      </c>
      <c r="F1535" s="1" t="s">
        <v>44</v>
      </c>
      <c r="G1535" s="1" t="s">
        <v>212</v>
      </c>
      <c r="H1535" s="1" t="s">
        <v>89</v>
      </c>
      <c r="I1535" s="1" t="s">
        <v>163</v>
      </c>
      <c r="J1535" s="1" t="s">
        <v>164</v>
      </c>
      <c r="K1535" s="1" t="s">
        <v>130</v>
      </c>
      <c r="L1535" s="1" t="s">
        <v>96</v>
      </c>
      <c r="M1535" s="1" t="s">
        <v>436</v>
      </c>
      <c r="N1535" s="1">
        <v>5</v>
      </c>
      <c r="O1535" s="1">
        <v>380</v>
      </c>
      <c r="P1535" s="1">
        <f t="shared" si="138"/>
        <v>1900</v>
      </c>
      <c r="Q1535" s="1">
        <v>0</v>
      </c>
      <c r="R1535" s="1">
        <f t="shared" si="139"/>
        <v>0</v>
      </c>
      <c r="S1535" s="1">
        <f t="shared" si="140"/>
        <v>1900</v>
      </c>
      <c r="T1535" s="1">
        <v>0.62</v>
      </c>
      <c r="U1535" s="1">
        <f t="shared" si="141"/>
        <v>1178</v>
      </c>
      <c r="V1535" s="1">
        <f t="shared" si="142"/>
        <v>722</v>
      </c>
      <c r="W1535" s="4">
        <f t="shared" si="143"/>
        <v>0.38</v>
      </c>
      <c r="X1535" s="1" t="s">
        <v>50</v>
      </c>
      <c r="Y1535" s="1" t="s">
        <v>57</v>
      </c>
      <c r="Z1535" s="1" t="s">
        <v>41</v>
      </c>
      <c r="AA1535" s="2">
        <v>46118</v>
      </c>
      <c r="AB1535" s="1">
        <v>4</v>
      </c>
      <c r="AC1535" s="9" t="s">
        <v>42</v>
      </c>
    </row>
    <row r="1536" spans="1:29">
      <c r="A1536" s="11" t="s">
        <v>2355</v>
      </c>
      <c r="B1536" s="2">
        <v>46115</v>
      </c>
      <c r="C1536" s="1">
        <v>2026</v>
      </c>
      <c r="D1536" s="1" t="s">
        <v>752</v>
      </c>
      <c r="E1536" s="1" t="s">
        <v>753</v>
      </c>
      <c r="F1536" s="1" t="s">
        <v>74</v>
      </c>
      <c r="G1536" s="1" t="s">
        <v>410</v>
      </c>
      <c r="H1536" s="1" t="s">
        <v>33</v>
      </c>
      <c r="I1536" s="1" t="s">
        <v>128</v>
      </c>
      <c r="J1536" s="1" t="s">
        <v>129</v>
      </c>
      <c r="K1536" s="1" t="s">
        <v>130</v>
      </c>
      <c r="L1536" s="1" t="s">
        <v>79</v>
      </c>
      <c r="M1536" s="1" t="s">
        <v>545</v>
      </c>
      <c r="N1536" s="1">
        <v>3</v>
      </c>
      <c r="O1536" s="1">
        <v>2660</v>
      </c>
      <c r="P1536" s="1">
        <f t="shared" si="138"/>
        <v>7980</v>
      </c>
      <c r="Q1536" s="1">
        <v>25</v>
      </c>
      <c r="R1536" s="1">
        <f t="shared" si="139"/>
        <v>1995</v>
      </c>
      <c r="S1536" s="1">
        <f t="shared" si="140"/>
        <v>5985</v>
      </c>
      <c r="T1536" s="1">
        <v>0.45</v>
      </c>
      <c r="U1536" s="1">
        <f t="shared" si="141"/>
        <v>2693.25</v>
      </c>
      <c r="V1536" s="1">
        <f t="shared" si="142"/>
        <v>3291.75</v>
      </c>
      <c r="W1536" s="4">
        <f t="shared" si="143"/>
        <v>0.55000000000000004</v>
      </c>
      <c r="X1536" s="1" t="s">
        <v>50</v>
      </c>
      <c r="Y1536" s="1" t="s">
        <v>57</v>
      </c>
      <c r="Z1536" s="1" t="s">
        <v>41</v>
      </c>
      <c r="AA1536" s="2">
        <v>46119</v>
      </c>
      <c r="AB1536" s="1">
        <v>3</v>
      </c>
      <c r="AC1536" s="9" t="s">
        <v>42</v>
      </c>
    </row>
    <row r="1537" spans="1:29">
      <c r="A1537" s="11" t="s">
        <v>2356</v>
      </c>
      <c r="B1537" s="2">
        <v>46115</v>
      </c>
      <c r="C1537" s="1">
        <v>2026</v>
      </c>
      <c r="D1537" s="1" t="s">
        <v>752</v>
      </c>
      <c r="E1537" s="1" t="s">
        <v>753</v>
      </c>
      <c r="F1537" s="1" t="s">
        <v>74</v>
      </c>
      <c r="G1537" s="1" t="s">
        <v>854</v>
      </c>
      <c r="H1537" s="1" t="s">
        <v>33</v>
      </c>
      <c r="I1537" s="1" t="s">
        <v>116</v>
      </c>
      <c r="J1537" s="1" t="s">
        <v>117</v>
      </c>
      <c r="K1537" s="1" t="s">
        <v>118</v>
      </c>
      <c r="L1537" s="1" t="s">
        <v>96</v>
      </c>
      <c r="M1537" s="1" t="s">
        <v>535</v>
      </c>
      <c r="N1537" s="1">
        <v>2</v>
      </c>
      <c r="O1537" s="1">
        <v>430</v>
      </c>
      <c r="P1537" s="1">
        <f t="shared" si="138"/>
        <v>860</v>
      </c>
      <c r="Q1537" s="1">
        <v>10</v>
      </c>
      <c r="R1537" s="1">
        <f t="shared" si="139"/>
        <v>86</v>
      </c>
      <c r="S1537" s="1">
        <f t="shared" si="140"/>
        <v>774</v>
      </c>
      <c r="T1537" s="1">
        <v>0.62</v>
      </c>
      <c r="U1537" s="1">
        <f t="shared" si="141"/>
        <v>479.88</v>
      </c>
      <c r="V1537" s="1">
        <f t="shared" si="142"/>
        <v>294.12</v>
      </c>
      <c r="W1537" s="4">
        <f t="shared" si="143"/>
        <v>0.38</v>
      </c>
      <c r="X1537" s="1" t="s">
        <v>50</v>
      </c>
      <c r="Y1537" s="1" t="s">
        <v>40</v>
      </c>
      <c r="Z1537" s="1" t="s">
        <v>41</v>
      </c>
      <c r="AA1537" s="2">
        <v>46116</v>
      </c>
      <c r="AB1537" s="1">
        <v>4</v>
      </c>
      <c r="AC1537" s="9" t="s">
        <v>42</v>
      </c>
    </row>
    <row r="1538" spans="1:29">
      <c r="A1538" s="11" t="s">
        <v>2357</v>
      </c>
      <c r="B1538" s="2">
        <v>46116</v>
      </c>
      <c r="C1538" s="1">
        <v>2026</v>
      </c>
      <c r="D1538" s="1" t="s">
        <v>752</v>
      </c>
      <c r="E1538" s="1" t="s">
        <v>753</v>
      </c>
      <c r="F1538" s="1" t="s">
        <v>99</v>
      </c>
      <c r="G1538" s="1" t="s">
        <v>246</v>
      </c>
      <c r="H1538" s="1" t="s">
        <v>33</v>
      </c>
      <c r="I1538" s="1" t="s">
        <v>116</v>
      </c>
      <c r="J1538" s="1" t="s">
        <v>117</v>
      </c>
      <c r="K1538" s="1" t="s">
        <v>118</v>
      </c>
      <c r="L1538" s="1" t="s">
        <v>85</v>
      </c>
      <c r="M1538" s="1" t="s">
        <v>146</v>
      </c>
      <c r="N1538" s="1">
        <v>5</v>
      </c>
      <c r="O1538" s="1">
        <v>5560</v>
      </c>
      <c r="P1538" s="1">
        <f t="shared" si="138"/>
        <v>27800</v>
      </c>
      <c r="Q1538" s="1">
        <v>15</v>
      </c>
      <c r="R1538" s="1">
        <f t="shared" si="139"/>
        <v>4170</v>
      </c>
      <c r="S1538" s="1">
        <f t="shared" si="140"/>
        <v>23630</v>
      </c>
      <c r="T1538" s="1">
        <v>0.5</v>
      </c>
      <c r="U1538" s="1">
        <f t="shared" si="141"/>
        <v>11815</v>
      </c>
      <c r="V1538" s="1">
        <f t="shared" si="142"/>
        <v>11815</v>
      </c>
      <c r="W1538" s="4">
        <f t="shared" si="143"/>
        <v>0.5</v>
      </c>
      <c r="X1538" s="1" t="s">
        <v>104</v>
      </c>
      <c r="Y1538" s="1" t="s">
        <v>57</v>
      </c>
      <c r="Z1538" s="1" t="s">
        <v>41</v>
      </c>
      <c r="AA1538" s="2">
        <v>46119</v>
      </c>
      <c r="AB1538" s="1">
        <v>5</v>
      </c>
      <c r="AC1538" s="9" t="s">
        <v>42</v>
      </c>
    </row>
    <row r="1539" spans="1:29">
      <c r="A1539" s="11" t="s">
        <v>2358</v>
      </c>
      <c r="B1539" s="2">
        <v>46116</v>
      </c>
      <c r="C1539" s="1">
        <v>2026</v>
      </c>
      <c r="D1539" s="1" t="s">
        <v>752</v>
      </c>
      <c r="E1539" s="1" t="s">
        <v>753</v>
      </c>
      <c r="F1539" s="1" t="s">
        <v>99</v>
      </c>
      <c r="G1539" s="1" t="s">
        <v>236</v>
      </c>
      <c r="H1539" s="1" t="s">
        <v>33</v>
      </c>
      <c r="I1539" s="1" t="s">
        <v>204</v>
      </c>
      <c r="J1539" s="1" t="s">
        <v>205</v>
      </c>
      <c r="K1539" s="1" t="s">
        <v>78</v>
      </c>
      <c r="L1539" s="1" t="s">
        <v>63</v>
      </c>
      <c r="M1539" s="1" t="s">
        <v>109</v>
      </c>
      <c r="N1539" s="1">
        <v>3</v>
      </c>
      <c r="O1539" s="1">
        <v>580</v>
      </c>
      <c r="P1539" s="1">
        <f t="shared" ref="P1539:P1602" si="144">PRODUCT(N1539,O1539)</f>
        <v>1740</v>
      </c>
      <c r="Q1539" s="1">
        <v>10</v>
      </c>
      <c r="R1539" s="1">
        <f t="shared" ref="R1539:R1602" si="145">P1539*(Q1539/100)</f>
        <v>174</v>
      </c>
      <c r="S1539" s="1">
        <f t="shared" ref="S1539:S1602" si="146">P1539-R1539</f>
        <v>1566</v>
      </c>
      <c r="T1539" s="1">
        <v>0.35</v>
      </c>
      <c r="U1539" s="1">
        <f t="shared" ref="U1539:U1602" si="147">S1539*T1539</f>
        <v>548.09999999999991</v>
      </c>
      <c r="V1539" s="1">
        <f t="shared" ref="V1539:V1602" si="148">S1539-U1539</f>
        <v>1017.9000000000001</v>
      </c>
      <c r="W1539" s="4">
        <f t="shared" ref="W1539:W1602" si="149">(V1539/S1539)</f>
        <v>0.65</v>
      </c>
      <c r="X1539" s="1" t="s">
        <v>50</v>
      </c>
      <c r="Y1539" s="1" t="s">
        <v>81</v>
      </c>
      <c r="Z1539" s="1" t="s">
        <v>22</v>
      </c>
      <c r="AA1539" s="1"/>
      <c r="AB1539" s="1"/>
      <c r="AC1539" s="9" t="s">
        <v>93</v>
      </c>
    </row>
    <row r="1540" spans="1:29">
      <c r="A1540" s="11" t="s">
        <v>2359</v>
      </c>
      <c r="B1540" s="2">
        <v>46116</v>
      </c>
      <c r="C1540" s="1">
        <v>2026</v>
      </c>
      <c r="D1540" s="1" t="s">
        <v>752</v>
      </c>
      <c r="E1540" s="1" t="s">
        <v>753</v>
      </c>
      <c r="F1540" s="1" t="s">
        <v>99</v>
      </c>
      <c r="G1540" s="1" t="s">
        <v>1767</v>
      </c>
      <c r="H1540" s="1" t="s">
        <v>33</v>
      </c>
      <c r="I1540" s="1" t="s">
        <v>512</v>
      </c>
      <c r="J1540" s="1" t="s">
        <v>77</v>
      </c>
      <c r="K1540" s="1" t="s">
        <v>78</v>
      </c>
      <c r="L1540" s="1" t="s">
        <v>96</v>
      </c>
      <c r="M1540" s="1" t="s">
        <v>552</v>
      </c>
      <c r="N1540" s="1">
        <v>1</v>
      </c>
      <c r="O1540" s="1">
        <v>280</v>
      </c>
      <c r="P1540" s="1">
        <f t="shared" si="144"/>
        <v>280</v>
      </c>
      <c r="Q1540" s="1">
        <v>20</v>
      </c>
      <c r="R1540" s="1">
        <f t="shared" si="145"/>
        <v>56</v>
      </c>
      <c r="S1540" s="1">
        <f t="shared" si="146"/>
        <v>224</v>
      </c>
      <c r="T1540" s="1">
        <v>0.62</v>
      </c>
      <c r="U1540" s="1">
        <f t="shared" si="147"/>
        <v>138.88</v>
      </c>
      <c r="V1540" s="1">
        <f t="shared" si="148"/>
        <v>85.12</v>
      </c>
      <c r="W1540" s="4">
        <f t="shared" si="149"/>
        <v>0.38</v>
      </c>
      <c r="X1540" s="1" t="s">
        <v>65</v>
      </c>
      <c r="Y1540" s="1" t="s">
        <v>81</v>
      </c>
      <c r="Z1540" s="1" t="s">
        <v>41</v>
      </c>
      <c r="AA1540" s="2">
        <v>46120</v>
      </c>
      <c r="AB1540" s="1">
        <v>5</v>
      </c>
      <c r="AC1540" s="9" t="s">
        <v>42</v>
      </c>
    </row>
    <row r="1541" spans="1:29">
      <c r="A1541" s="11" t="s">
        <v>2360</v>
      </c>
      <c r="B1541" s="2">
        <v>46116</v>
      </c>
      <c r="C1541" s="1">
        <v>2026</v>
      </c>
      <c r="D1541" s="1" t="s">
        <v>752</v>
      </c>
      <c r="E1541" s="1" t="s">
        <v>753</v>
      </c>
      <c r="F1541" s="1" t="s">
        <v>99</v>
      </c>
      <c r="G1541" s="1" t="s">
        <v>1606</v>
      </c>
      <c r="H1541" s="1" t="s">
        <v>33</v>
      </c>
      <c r="I1541" s="1" t="s">
        <v>355</v>
      </c>
      <c r="J1541" s="1" t="s">
        <v>135</v>
      </c>
      <c r="K1541" s="1" t="s">
        <v>36</v>
      </c>
      <c r="L1541" s="1" t="s">
        <v>150</v>
      </c>
      <c r="M1541" s="1" t="s">
        <v>294</v>
      </c>
      <c r="N1541" s="1">
        <v>2</v>
      </c>
      <c r="O1541" s="1">
        <v>780</v>
      </c>
      <c r="P1541" s="1">
        <f t="shared" si="144"/>
        <v>1560</v>
      </c>
      <c r="Q1541" s="1">
        <v>30</v>
      </c>
      <c r="R1541" s="1">
        <f t="shared" si="145"/>
        <v>468</v>
      </c>
      <c r="S1541" s="1">
        <f t="shared" si="146"/>
        <v>1092</v>
      </c>
      <c r="T1541" s="1">
        <v>0.52</v>
      </c>
      <c r="U1541" s="1">
        <f t="shared" si="147"/>
        <v>567.84</v>
      </c>
      <c r="V1541" s="1">
        <f t="shared" si="148"/>
        <v>524.16</v>
      </c>
      <c r="W1541" s="4">
        <f t="shared" si="149"/>
        <v>0.48</v>
      </c>
      <c r="X1541" s="1" t="s">
        <v>104</v>
      </c>
      <c r="Y1541" s="1" t="s">
        <v>57</v>
      </c>
      <c r="Z1541" s="1" t="s">
        <v>41</v>
      </c>
      <c r="AA1541" s="2">
        <v>46117</v>
      </c>
      <c r="AB1541" s="1">
        <v>3</v>
      </c>
      <c r="AC1541" s="9" t="s">
        <v>42</v>
      </c>
    </row>
    <row r="1542" spans="1:29">
      <c r="A1542" s="11" t="s">
        <v>2361</v>
      </c>
      <c r="B1542" s="2">
        <v>46116</v>
      </c>
      <c r="C1542" s="1">
        <v>2026</v>
      </c>
      <c r="D1542" s="1" t="s">
        <v>752</v>
      </c>
      <c r="E1542" s="1" t="s">
        <v>753</v>
      </c>
      <c r="F1542" s="1" t="s">
        <v>99</v>
      </c>
      <c r="G1542" s="1" t="s">
        <v>2362</v>
      </c>
      <c r="H1542" s="1" t="s">
        <v>33</v>
      </c>
      <c r="I1542" s="1" t="s">
        <v>239</v>
      </c>
      <c r="J1542" s="1" t="s">
        <v>228</v>
      </c>
      <c r="K1542" s="1" t="s">
        <v>78</v>
      </c>
      <c r="L1542" s="1" t="s">
        <v>179</v>
      </c>
      <c r="M1542" s="1" t="s">
        <v>180</v>
      </c>
      <c r="N1542" s="1">
        <v>3</v>
      </c>
      <c r="O1542" s="1">
        <v>8810</v>
      </c>
      <c r="P1542" s="1">
        <f t="shared" si="144"/>
        <v>26430</v>
      </c>
      <c r="Q1542" s="1">
        <v>0</v>
      </c>
      <c r="R1542" s="1">
        <f t="shared" si="145"/>
        <v>0</v>
      </c>
      <c r="S1542" s="1">
        <f t="shared" si="146"/>
        <v>26430</v>
      </c>
      <c r="T1542" s="1">
        <v>0.48</v>
      </c>
      <c r="U1542" s="1">
        <f t="shared" si="147"/>
        <v>12686.4</v>
      </c>
      <c r="V1542" s="1">
        <f t="shared" si="148"/>
        <v>13743.6</v>
      </c>
      <c r="W1542" s="4">
        <f t="shared" si="149"/>
        <v>0.52</v>
      </c>
      <c r="X1542" s="1" t="s">
        <v>65</v>
      </c>
      <c r="Y1542" s="1" t="s">
        <v>40</v>
      </c>
      <c r="Z1542" s="1" t="s">
        <v>41</v>
      </c>
      <c r="AA1542" s="2">
        <v>46122</v>
      </c>
      <c r="AB1542" s="1">
        <v>4</v>
      </c>
      <c r="AC1542" s="9" t="s">
        <v>42</v>
      </c>
    </row>
    <row r="1543" spans="1:29">
      <c r="A1543" s="11" t="s">
        <v>2363</v>
      </c>
      <c r="B1543" s="2">
        <v>46117</v>
      </c>
      <c r="C1543" s="1">
        <v>2026</v>
      </c>
      <c r="D1543" s="1" t="s">
        <v>752</v>
      </c>
      <c r="E1543" s="1" t="s">
        <v>753</v>
      </c>
      <c r="F1543" s="1" t="s">
        <v>126</v>
      </c>
      <c r="G1543" s="1" t="s">
        <v>200</v>
      </c>
      <c r="H1543" s="1" t="s">
        <v>33</v>
      </c>
      <c r="I1543" s="1" t="s">
        <v>144</v>
      </c>
      <c r="J1543" s="1" t="s">
        <v>145</v>
      </c>
      <c r="K1543" s="1" t="s">
        <v>130</v>
      </c>
      <c r="L1543" s="1" t="s">
        <v>37</v>
      </c>
      <c r="M1543" s="1" t="s">
        <v>477</v>
      </c>
      <c r="N1543" s="1">
        <v>3</v>
      </c>
      <c r="O1543" s="1">
        <v>3740</v>
      </c>
      <c r="P1543" s="1">
        <f t="shared" si="144"/>
        <v>11220</v>
      </c>
      <c r="Q1543" s="1">
        <v>0</v>
      </c>
      <c r="R1543" s="1">
        <f t="shared" si="145"/>
        <v>0</v>
      </c>
      <c r="S1543" s="1">
        <f t="shared" si="146"/>
        <v>11220</v>
      </c>
      <c r="T1543" s="1">
        <v>0.47</v>
      </c>
      <c r="U1543" s="1">
        <f t="shared" si="147"/>
        <v>5273.4</v>
      </c>
      <c r="V1543" s="1">
        <f t="shared" si="148"/>
        <v>5946.6</v>
      </c>
      <c r="W1543" s="4">
        <f t="shared" si="149"/>
        <v>0.53</v>
      </c>
      <c r="X1543" s="1" t="s">
        <v>147</v>
      </c>
      <c r="Y1543" s="1" t="s">
        <v>57</v>
      </c>
      <c r="Z1543" s="1" t="s">
        <v>66</v>
      </c>
      <c r="AA1543" s="1"/>
      <c r="AB1543" s="1"/>
      <c r="AC1543" s="9" t="s">
        <v>42</v>
      </c>
    </row>
    <row r="1544" spans="1:29">
      <c r="A1544" s="11" t="s">
        <v>2364</v>
      </c>
      <c r="B1544" s="2">
        <v>46117</v>
      </c>
      <c r="C1544" s="1">
        <v>2026</v>
      </c>
      <c r="D1544" s="1" t="s">
        <v>752</v>
      </c>
      <c r="E1544" s="1" t="s">
        <v>753</v>
      </c>
      <c r="F1544" s="1" t="s">
        <v>126</v>
      </c>
      <c r="G1544" s="1" t="s">
        <v>931</v>
      </c>
      <c r="H1544" s="1" t="s">
        <v>33</v>
      </c>
      <c r="I1544" s="1" t="s">
        <v>512</v>
      </c>
      <c r="J1544" s="1" t="s">
        <v>77</v>
      </c>
      <c r="K1544" s="1" t="s">
        <v>78</v>
      </c>
      <c r="L1544" s="1" t="s">
        <v>112</v>
      </c>
      <c r="M1544" s="1" t="s">
        <v>113</v>
      </c>
      <c r="N1544" s="1">
        <v>3</v>
      </c>
      <c r="O1544" s="1">
        <v>16240</v>
      </c>
      <c r="P1544" s="1">
        <f t="shared" si="144"/>
        <v>48720</v>
      </c>
      <c r="Q1544" s="1">
        <v>0</v>
      </c>
      <c r="R1544" s="1">
        <f t="shared" si="145"/>
        <v>0</v>
      </c>
      <c r="S1544" s="1">
        <f t="shared" si="146"/>
        <v>48720</v>
      </c>
      <c r="T1544" s="1">
        <v>0.57999999999999996</v>
      </c>
      <c r="U1544" s="1">
        <f t="shared" si="147"/>
        <v>28257.599999999999</v>
      </c>
      <c r="V1544" s="1">
        <f t="shared" si="148"/>
        <v>20462.400000000001</v>
      </c>
      <c r="W1544" s="4">
        <f t="shared" si="149"/>
        <v>0.42000000000000004</v>
      </c>
      <c r="X1544" s="1" t="s">
        <v>50</v>
      </c>
      <c r="Y1544" s="1" t="s">
        <v>57</v>
      </c>
      <c r="Z1544" s="1" t="s">
        <v>120</v>
      </c>
      <c r="AA1544" s="1"/>
      <c r="AB1544" s="1"/>
      <c r="AC1544" s="9" t="s">
        <v>42</v>
      </c>
    </row>
    <row r="1545" spans="1:29">
      <c r="A1545" s="11" t="s">
        <v>2365</v>
      </c>
      <c r="B1545" s="2">
        <v>46117</v>
      </c>
      <c r="C1545" s="1">
        <v>2026</v>
      </c>
      <c r="D1545" s="1" t="s">
        <v>752</v>
      </c>
      <c r="E1545" s="1" t="s">
        <v>753</v>
      </c>
      <c r="F1545" s="1" t="s">
        <v>126</v>
      </c>
      <c r="G1545" s="1" t="s">
        <v>2366</v>
      </c>
      <c r="H1545" s="1" t="s">
        <v>33</v>
      </c>
      <c r="I1545" s="1" t="s">
        <v>309</v>
      </c>
      <c r="J1545" s="1" t="s">
        <v>170</v>
      </c>
      <c r="K1545" s="1" t="s">
        <v>130</v>
      </c>
      <c r="L1545" s="1" t="s">
        <v>112</v>
      </c>
      <c r="M1545" s="1" t="s">
        <v>859</v>
      </c>
      <c r="N1545" s="1">
        <v>3</v>
      </c>
      <c r="O1545" s="1">
        <v>9260</v>
      </c>
      <c r="P1545" s="1">
        <f t="shared" si="144"/>
        <v>27780</v>
      </c>
      <c r="Q1545" s="1">
        <v>10</v>
      </c>
      <c r="R1545" s="1">
        <f t="shared" si="145"/>
        <v>2778</v>
      </c>
      <c r="S1545" s="1">
        <f t="shared" si="146"/>
        <v>25002</v>
      </c>
      <c r="T1545" s="1">
        <v>0.57999999999999996</v>
      </c>
      <c r="U1545" s="1">
        <f t="shared" si="147"/>
        <v>14501.16</v>
      </c>
      <c r="V1545" s="1">
        <f t="shared" si="148"/>
        <v>10500.84</v>
      </c>
      <c r="W1545" s="4">
        <f t="shared" si="149"/>
        <v>0.42</v>
      </c>
      <c r="X1545" s="1" t="s">
        <v>56</v>
      </c>
      <c r="Y1545" s="1" t="s">
        <v>40</v>
      </c>
      <c r="Z1545" s="1" t="s">
        <v>22</v>
      </c>
      <c r="AA1545" s="1"/>
      <c r="AB1545" s="1"/>
      <c r="AC1545" s="9" t="s">
        <v>93</v>
      </c>
    </row>
    <row r="1546" spans="1:29">
      <c r="A1546" s="11" t="s">
        <v>2367</v>
      </c>
      <c r="B1546" s="2">
        <v>46117</v>
      </c>
      <c r="C1546" s="1">
        <v>2026</v>
      </c>
      <c r="D1546" s="1" t="s">
        <v>752</v>
      </c>
      <c r="E1546" s="1" t="s">
        <v>753</v>
      </c>
      <c r="F1546" s="1" t="s">
        <v>126</v>
      </c>
      <c r="G1546" s="1" t="s">
        <v>2368</v>
      </c>
      <c r="H1546" s="1" t="s">
        <v>33</v>
      </c>
      <c r="I1546" s="1" t="s">
        <v>439</v>
      </c>
      <c r="J1546" s="1" t="s">
        <v>251</v>
      </c>
      <c r="K1546" s="1" t="s">
        <v>36</v>
      </c>
      <c r="L1546" s="1" t="s">
        <v>79</v>
      </c>
      <c r="M1546" s="1" t="s">
        <v>224</v>
      </c>
      <c r="N1546" s="1">
        <v>2</v>
      </c>
      <c r="O1546" s="1">
        <v>1160</v>
      </c>
      <c r="P1546" s="1">
        <f t="shared" si="144"/>
        <v>2320</v>
      </c>
      <c r="Q1546" s="1">
        <v>30</v>
      </c>
      <c r="R1546" s="1">
        <f t="shared" si="145"/>
        <v>696</v>
      </c>
      <c r="S1546" s="1">
        <f t="shared" si="146"/>
        <v>1624</v>
      </c>
      <c r="T1546" s="1">
        <v>0.45</v>
      </c>
      <c r="U1546" s="1">
        <f t="shared" si="147"/>
        <v>730.80000000000007</v>
      </c>
      <c r="V1546" s="1">
        <f t="shared" si="148"/>
        <v>893.19999999999993</v>
      </c>
      <c r="W1546" s="4">
        <f t="shared" si="149"/>
        <v>0.54999999999999993</v>
      </c>
      <c r="X1546" s="1" t="s">
        <v>104</v>
      </c>
      <c r="Y1546" s="1" t="s">
        <v>81</v>
      </c>
      <c r="Z1546" s="1" t="s">
        <v>120</v>
      </c>
      <c r="AA1546" s="1"/>
      <c r="AB1546" s="1"/>
      <c r="AC1546" s="9" t="s">
        <v>42</v>
      </c>
    </row>
    <row r="1547" spans="1:29">
      <c r="A1547" s="11" t="s">
        <v>2369</v>
      </c>
      <c r="B1547" s="2">
        <v>46117</v>
      </c>
      <c r="C1547" s="1">
        <v>2026</v>
      </c>
      <c r="D1547" s="1" t="s">
        <v>752</v>
      </c>
      <c r="E1547" s="1" t="s">
        <v>753</v>
      </c>
      <c r="F1547" s="1" t="s">
        <v>126</v>
      </c>
      <c r="G1547" s="1" t="s">
        <v>2370</v>
      </c>
      <c r="H1547" s="1" t="s">
        <v>33</v>
      </c>
      <c r="I1547" s="1" t="s">
        <v>219</v>
      </c>
      <c r="J1547" s="1" t="s">
        <v>220</v>
      </c>
      <c r="K1547" s="1" t="s">
        <v>118</v>
      </c>
      <c r="L1547" s="1" t="s">
        <v>63</v>
      </c>
      <c r="M1547" s="1" t="s">
        <v>452</v>
      </c>
      <c r="N1547" s="1">
        <v>1</v>
      </c>
      <c r="O1547" s="1">
        <v>1110</v>
      </c>
      <c r="P1547" s="1">
        <f t="shared" si="144"/>
        <v>1110</v>
      </c>
      <c r="Q1547" s="1">
        <v>25</v>
      </c>
      <c r="R1547" s="1">
        <f t="shared" si="145"/>
        <v>277.5</v>
      </c>
      <c r="S1547" s="1">
        <f t="shared" si="146"/>
        <v>832.5</v>
      </c>
      <c r="T1547" s="1">
        <v>0.35</v>
      </c>
      <c r="U1547" s="1">
        <f t="shared" si="147"/>
        <v>291.375</v>
      </c>
      <c r="V1547" s="1">
        <f t="shared" si="148"/>
        <v>541.125</v>
      </c>
      <c r="W1547" s="4">
        <f t="shared" si="149"/>
        <v>0.65</v>
      </c>
      <c r="X1547" s="1" t="s">
        <v>50</v>
      </c>
      <c r="Y1547" s="1" t="s">
        <v>40</v>
      </c>
      <c r="Z1547" s="1" t="s">
        <v>66</v>
      </c>
      <c r="AA1547" s="1"/>
      <c r="AB1547" s="1"/>
      <c r="AC1547" s="9" t="s">
        <v>42</v>
      </c>
    </row>
    <row r="1548" spans="1:29">
      <c r="A1548" s="11" t="s">
        <v>2371</v>
      </c>
      <c r="B1548" s="2">
        <v>46118</v>
      </c>
      <c r="C1548" s="1">
        <v>2026</v>
      </c>
      <c r="D1548" s="1" t="s">
        <v>752</v>
      </c>
      <c r="E1548" s="1" t="s">
        <v>753</v>
      </c>
      <c r="F1548" s="1" t="s">
        <v>142</v>
      </c>
      <c r="G1548" s="1" t="s">
        <v>2372</v>
      </c>
      <c r="H1548" s="1" t="s">
        <v>33</v>
      </c>
      <c r="I1548" s="1" t="s">
        <v>512</v>
      </c>
      <c r="J1548" s="1" t="s">
        <v>77</v>
      </c>
      <c r="K1548" s="1" t="s">
        <v>78</v>
      </c>
      <c r="L1548" s="1" t="s">
        <v>150</v>
      </c>
      <c r="M1548" s="1" t="s">
        <v>229</v>
      </c>
      <c r="N1548" s="1">
        <v>4</v>
      </c>
      <c r="O1548" s="1">
        <v>7690</v>
      </c>
      <c r="P1548" s="1">
        <f t="shared" si="144"/>
        <v>30760</v>
      </c>
      <c r="Q1548" s="1">
        <v>15</v>
      </c>
      <c r="R1548" s="1">
        <f t="shared" si="145"/>
        <v>4614</v>
      </c>
      <c r="S1548" s="1">
        <f t="shared" si="146"/>
        <v>26146</v>
      </c>
      <c r="T1548" s="1">
        <v>0.52</v>
      </c>
      <c r="U1548" s="1">
        <f t="shared" si="147"/>
        <v>13595.92</v>
      </c>
      <c r="V1548" s="1">
        <f t="shared" si="148"/>
        <v>12550.08</v>
      </c>
      <c r="W1548" s="4">
        <f t="shared" si="149"/>
        <v>0.48</v>
      </c>
      <c r="X1548" s="1" t="s">
        <v>56</v>
      </c>
      <c r="Y1548" s="1" t="s">
        <v>40</v>
      </c>
      <c r="Z1548" s="1" t="s">
        <v>41</v>
      </c>
      <c r="AA1548" s="2">
        <v>46123</v>
      </c>
      <c r="AB1548" s="1">
        <v>3</v>
      </c>
      <c r="AC1548" s="9" t="s">
        <v>42</v>
      </c>
    </row>
    <row r="1549" spans="1:29">
      <c r="A1549" s="11" t="s">
        <v>2373</v>
      </c>
      <c r="B1549" s="2">
        <v>46118</v>
      </c>
      <c r="C1549" s="1">
        <v>2026</v>
      </c>
      <c r="D1549" s="1" t="s">
        <v>752</v>
      </c>
      <c r="E1549" s="1" t="s">
        <v>753</v>
      </c>
      <c r="F1549" s="1" t="s">
        <v>142</v>
      </c>
      <c r="G1549" s="1" t="s">
        <v>511</v>
      </c>
      <c r="H1549" s="1" t="s">
        <v>33</v>
      </c>
      <c r="I1549" s="1" t="s">
        <v>512</v>
      </c>
      <c r="J1549" s="1" t="s">
        <v>77</v>
      </c>
      <c r="K1549" s="1" t="s">
        <v>78</v>
      </c>
      <c r="L1549" s="1" t="s">
        <v>112</v>
      </c>
      <c r="M1549" s="1" t="s">
        <v>302</v>
      </c>
      <c r="N1549" s="1">
        <v>4</v>
      </c>
      <c r="O1549" s="1">
        <v>22530</v>
      </c>
      <c r="P1549" s="1">
        <f t="shared" si="144"/>
        <v>90120</v>
      </c>
      <c r="Q1549" s="1">
        <v>5</v>
      </c>
      <c r="R1549" s="1">
        <f t="shared" si="145"/>
        <v>4506</v>
      </c>
      <c r="S1549" s="1">
        <f t="shared" si="146"/>
        <v>85614</v>
      </c>
      <c r="T1549" s="1">
        <v>0.57999999999999996</v>
      </c>
      <c r="U1549" s="1">
        <f t="shared" si="147"/>
        <v>49656.119999999995</v>
      </c>
      <c r="V1549" s="1">
        <f t="shared" si="148"/>
        <v>35957.880000000005</v>
      </c>
      <c r="W1549" s="4">
        <f t="shared" si="149"/>
        <v>0.42000000000000004</v>
      </c>
      <c r="X1549" s="1" t="s">
        <v>65</v>
      </c>
      <c r="Y1549" s="1" t="s">
        <v>72</v>
      </c>
      <c r="Z1549" s="1" t="s">
        <v>41</v>
      </c>
      <c r="AA1549" s="2">
        <v>46119</v>
      </c>
      <c r="AB1549" s="1">
        <v>5</v>
      </c>
      <c r="AC1549" s="9" t="s">
        <v>42</v>
      </c>
    </row>
    <row r="1550" spans="1:29">
      <c r="A1550" s="11" t="s">
        <v>2374</v>
      </c>
      <c r="B1550" s="2">
        <v>46119</v>
      </c>
      <c r="C1550" s="1">
        <v>2026</v>
      </c>
      <c r="D1550" s="1" t="s">
        <v>752</v>
      </c>
      <c r="E1550" s="1" t="s">
        <v>753</v>
      </c>
      <c r="F1550" s="1" t="s">
        <v>167</v>
      </c>
      <c r="G1550" s="1" t="s">
        <v>814</v>
      </c>
      <c r="H1550" s="1" t="s">
        <v>33</v>
      </c>
      <c r="I1550" s="1" t="s">
        <v>258</v>
      </c>
      <c r="J1550" s="1" t="s">
        <v>117</v>
      </c>
      <c r="K1550" s="1" t="s">
        <v>118</v>
      </c>
      <c r="L1550" s="1" t="s">
        <v>112</v>
      </c>
      <c r="M1550" s="1" t="s">
        <v>450</v>
      </c>
      <c r="N1550" s="1">
        <v>1</v>
      </c>
      <c r="O1550" s="1">
        <v>70930</v>
      </c>
      <c r="P1550" s="1">
        <f t="shared" si="144"/>
        <v>70930</v>
      </c>
      <c r="Q1550" s="1">
        <v>25</v>
      </c>
      <c r="R1550" s="1">
        <f t="shared" si="145"/>
        <v>17732.5</v>
      </c>
      <c r="S1550" s="1">
        <f t="shared" si="146"/>
        <v>53197.5</v>
      </c>
      <c r="T1550" s="1">
        <v>0.57999999999999996</v>
      </c>
      <c r="U1550" s="1">
        <f t="shared" si="147"/>
        <v>30854.55</v>
      </c>
      <c r="V1550" s="1">
        <f t="shared" si="148"/>
        <v>22342.95</v>
      </c>
      <c r="W1550" s="4">
        <f t="shared" si="149"/>
        <v>0.42000000000000004</v>
      </c>
      <c r="X1550" s="1" t="s">
        <v>147</v>
      </c>
      <c r="Y1550" s="1" t="s">
        <v>57</v>
      </c>
      <c r="Z1550" s="1" t="s">
        <v>22</v>
      </c>
      <c r="AA1550" s="1"/>
      <c r="AB1550" s="1"/>
      <c r="AC1550" s="9" t="s">
        <v>93</v>
      </c>
    </row>
    <row r="1551" spans="1:29">
      <c r="A1551" s="11" t="s">
        <v>2375</v>
      </c>
      <c r="B1551" s="2">
        <v>46121</v>
      </c>
      <c r="C1551" s="1">
        <v>2026</v>
      </c>
      <c r="D1551" s="1" t="s">
        <v>752</v>
      </c>
      <c r="E1551" s="1" t="s">
        <v>753</v>
      </c>
      <c r="F1551" s="1" t="s">
        <v>44</v>
      </c>
      <c r="G1551" s="1" t="s">
        <v>805</v>
      </c>
      <c r="H1551" s="1" t="s">
        <v>33</v>
      </c>
      <c r="I1551" s="1" t="s">
        <v>250</v>
      </c>
      <c r="J1551" s="1" t="s">
        <v>251</v>
      </c>
      <c r="K1551" s="1" t="s">
        <v>36</v>
      </c>
      <c r="L1551" s="1" t="s">
        <v>179</v>
      </c>
      <c r="M1551" s="1" t="s">
        <v>463</v>
      </c>
      <c r="N1551" s="1">
        <v>4</v>
      </c>
      <c r="O1551" s="1">
        <v>3810</v>
      </c>
      <c r="P1551" s="1">
        <f t="shared" si="144"/>
        <v>15240</v>
      </c>
      <c r="Q1551" s="1">
        <v>0</v>
      </c>
      <c r="R1551" s="1">
        <f t="shared" si="145"/>
        <v>0</v>
      </c>
      <c r="S1551" s="1">
        <f t="shared" si="146"/>
        <v>15240</v>
      </c>
      <c r="T1551" s="1">
        <v>0.48</v>
      </c>
      <c r="U1551" s="1">
        <f t="shared" si="147"/>
        <v>7315.2</v>
      </c>
      <c r="V1551" s="1">
        <f t="shared" si="148"/>
        <v>7924.8</v>
      </c>
      <c r="W1551" s="4">
        <f t="shared" si="149"/>
        <v>0.52</v>
      </c>
      <c r="X1551" s="1" t="s">
        <v>56</v>
      </c>
      <c r="Y1551" s="1" t="s">
        <v>57</v>
      </c>
      <c r="Z1551" s="1" t="s">
        <v>41</v>
      </c>
      <c r="AA1551" s="2">
        <v>46126</v>
      </c>
      <c r="AB1551" s="1">
        <v>5</v>
      </c>
      <c r="AC1551" s="9" t="s">
        <v>42</v>
      </c>
    </row>
    <row r="1552" spans="1:29">
      <c r="A1552" s="11" t="s">
        <v>2376</v>
      </c>
      <c r="B1552" s="2">
        <v>46121</v>
      </c>
      <c r="C1552" s="1">
        <v>2026</v>
      </c>
      <c r="D1552" s="1" t="s">
        <v>752</v>
      </c>
      <c r="E1552" s="1" t="s">
        <v>753</v>
      </c>
      <c r="F1552" s="1" t="s">
        <v>44</v>
      </c>
      <c r="G1552" s="1" t="s">
        <v>83</v>
      </c>
      <c r="H1552" s="1" t="s">
        <v>33</v>
      </c>
      <c r="I1552" s="1" t="s">
        <v>84</v>
      </c>
      <c r="J1552" s="1" t="s">
        <v>47</v>
      </c>
      <c r="K1552" s="1" t="s">
        <v>48</v>
      </c>
      <c r="L1552" s="1" t="s">
        <v>79</v>
      </c>
      <c r="M1552" s="1" t="s">
        <v>216</v>
      </c>
      <c r="N1552" s="1">
        <v>4</v>
      </c>
      <c r="O1552" s="1">
        <v>320</v>
      </c>
      <c r="P1552" s="1">
        <f t="shared" si="144"/>
        <v>1280</v>
      </c>
      <c r="Q1552" s="1">
        <v>15</v>
      </c>
      <c r="R1552" s="1">
        <f t="shared" si="145"/>
        <v>192</v>
      </c>
      <c r="S1552" s="1">
        <f t="shared" si="146"/>
        <v>1088</v>
      </c>
      <c r="T1552" s="1">
        <v>0.45</v>
      </c>
      <c r="U1552" s="1">
        <f t="shared" si="147"/>
        <v>489.6</v>
      </c>
      <c r="V1552" s="1">
        <f t="shared" si="148"/>
        <v>598.4</v>
      </c>
      <c r="W1552" s="4">
        <f t="shared" si="149"/>
        <v>0.54999999999999993</v>
      </c>
      <c r="X1552" s="1" t="s">
        <v>92</v>
      </c>
      <c r="Y1552" s="1" t="s">
        <v>57</v>
      </c>
      <c r="Z1552" s="1" t="s">
        <v>41</v>
      </c>
      <c r="AA1552" s="2">
        <v>46122</v>
      </c>
      <c r="AB1552" s="1">
        <v>4</v>
      </c>
      <c r="AC1552" s="9" t="s">
        <v>42</v>
      </c>
    </row>
    <row r="1553" spans="1:29">
      <c r="A1553" s="11" t="s">
        <v>2377</v>
      </c>
      <c r="B1553" s="2">
        <v>46121</v>
      </c>
      <c r="C1553" s="1">
        <v>2026</v>
      </c>
      <c r="D1553" s="1" t="s">
        <v>752</v>
      </c>
      <c r="E1553" s="1" t="s">
        <v>753</v>
      </c>
      <c r="F1553" s="1" t="s">
        <v>44</v>
      </c>
      <c r="G1553" s="1" t="s">
        <v>1524</v>
      </c>
      <c r="H1553" s="1" t="s">
        <v>33</v>
      </c>
      <c r="I1553" s="1" t="s">
        <v>288</v>
      </c>
      <c r="J1553" s="1" t="s">
        <v>178</v>
      </c>
      <c r="K1553" s="1" t="s">
        <v>48</v>
      </c>
      <c r="L1553" s="1" t="s">
        <v>179</v>
      </c>
      <c r="M1553" s="1" t="s">
        <v>243</v>
      </c>
      <c r="N1553" s="1">
        <v>2</v>
      </c>
      <c r="O1553" s="1">
        <v>6020</v>
      </c>
      <c r="P1553" s="1">
        <f t="shared" si="144"/>
        <v>12040</v>
      </c>
      <c r="Q1553" s="1">
        <v>15</v>
      </c>
      <c r="R1553" s="1">
        <f t="shared" si="145"/>
        <v>1806</v>
      </c>
      <c r="S1553" s="1">
        <f t="shared" si="146"/>
        <v>10234</v>
      </c>
      <c r="T1553" s="1">
        <v>0.48</v>
      </c>
      <c r="U1553" s="1">
        <f t="shared" si="147"/>
        <v>4912.32</v>
      </c>
      <c r="V1553" s="1">
        <f t="shared" si="148"/>
        <v>5321.68</v>
      </c>
      <c r="W1553" s="4">
        <f t="shared" si="149"/>
        <v>0.52</v>
      </c>
      <c r="X1553" s="1" t="s">
        <v>39</v>
      </c>
      <c r="Y1553" s="1" t="s">
        <v>57</v>
      </c>
      <c r="Z1553" s="1" t="s">
        <v>41</v>
      </c>
      <c r="AA1553" s="2">
        <v>46124</v>
      </c>
      <c r="AB1553" s="1">
        <v>5</v>
      </c>
      <c r="AC1553" s="9" t="s">
        <v>42</v>
      </c>
    </row>
    <row r="1554" spans="1:29">
      <c r="A1554" s="11" t="s">
        <v>2378</v>
      </c>
      <c r="B1554" s="2">
        <v>46121</v>
      </c>
      <c r="C1554" s="1">
        <v>2026</v>
      </c>
      <c r="D1554" s="1" t="s">
        <v>752</v>
      </c>
      <c r="E1554" s="1" t="s">
        <v>753</v>
      </c>
      <c r="F1554" s="1" t="s">
        <v>44</v>
      </c>
      <c r="G1554" s="1" t="s">
        <v>348</v>
      </c>
      <c r="H1554" s="1" t="s">
        <v>33</v>
      </c>
      <c r="I1554" s="1" t="s">
        <v>315</v>
      </c>
      <c r="J1554" s="1" t="s">
        <v>316</v>
      </c>
      <c r="K1554" s="1" t="s">
        <v>62</v>
      </c>
      <c r="L1554" s="1" t="s">
        <v>150</v>
      </c>
      <c r="M1554" s="1" t="s">
        <v>229</v>
      </c>
      <c r="N1554" s="1">
        <v>5</v>
      </c>
      <c r="O1554" s="1">
        <v>11920</v>
      </c>
      <c r="P1554" s="1">
        <f t="shared" si="144"/>
        <v>59600</v>
      </c>
      <c r="Q1554" s="1">
        <v>25</v>
      </c>
      <c r="R1554" s="1">
        <f t="shared" si="145"/>
        <v>14900</v>
      </c>
      <c r="S1554" s="1">
        <f t="shared" si="146"/>
        <v>44700</v>
      </c>
      <c r="T1554" s="1">
        <v>0.52</v>
      </c>
      <c r="U1554" s="1">
        <f t="shared" si="147"/>
        <v>23244</v>
      </c>
      <c r="V1554" s="1">
        <f t="shared" si="148"/>
        <v>21456</v>
      </c>
      <c r="W1554" s="4">
        <f t="shared" si="149"/>
        <v>0.48</v>
      </c>
      <c r="X1554" s="1" t="s">
        <v>50</v>
      </c>
      <c r="Y1554" s="1" t="s">
        <v>72</v>
      </c>
      <c r="Z1554" s="1" t="s">
        <v>51</v>
      </c>
      <c r="AA1554" s="2">
        <v>46125</v>
      </c>
      <c r="AB1554" s="1"/>
      <c r="AC1554" s="9" t="s">
        <v>42</v>
      </c>
    </row>
    <row r="1555" spans="1:29">
      <c r="A1555" s="11" t="s">
        <v>2379</v>
      </c>
      <c r="B1555" s="2">
        <v>46121</v>
      </c>
      <c r="C1555" s="1">
        <v>2026</v>
      </c>
      <c r="D1555" s="1" t="s">
        <v>752</v>
      </c>
      <c r="E1555" s="1" t="s">
        <v>753</v>
      </c>
      <c r="F1555" s="1" t="s">
        <v>44</v>
      </c>
      <c r="G1555" s="1" t="s">
        <v>522</v>
      </c>
      <c r="H1555" s="1" t="s">
        <v>33</v>
      </c>
      <c r="I1555" s="1" t="s">
        <v>194</v>
      </c>
      <c r="J1555" s="1" t="s">
        <v>108</v>
      </c>
      <c r="K1555" s="1" t="s">
        <v>62</v>
      </c>
      <c r="L1555" s="1" t="s">
        <v>96</v>
      </c>
      <c r="M1555" s="1" t="s">
        <v>535</v>
      </c>
      <c r="N1555" s="1">
        <v>5</v>
      </c>
      <c r="O1555" s="1">
        <v>780</v>
      </c>
      <c r="P1555" s="1">
        <f t="shared" si="144"/>
        <v>3900</v>
      </c>
      <c r="Q1555" s="1">
        <v>0</v>
      </c>
      <c r="R1555" s="1">
        <f t="shared" si="145"/>
        <v>0</v>
      </c>
      <c r="S1555" s="1">
        <f t="shared" si="146"/>
        <v>3900</v>
      </c>
      <c r="T1555" s="1">
        <v>0.62</v>
      </c>
      <c r="U1555" s="1">
        <f t="shared" si="147"/>
        <v>2418</v>
      </c>
      <c r="V1555" s="1">
        <f t="shared" si="148"/>
        <v>1482</v>
      </c>
      <c r="W1555" s="4">
        <f t="shared" si="149"/>
        <v>0.38</v>
      </c>
      <c r="X1555" s="1" t="s">
        <v>92</v>
      </c>
      <c r="Y1555" s="1" t="s">
        <v>57</v>
      </c>
      <c r="Z1555" s="1" t="s">
        <v>41</v>
      </c>
      <c r="AA1555" s="2">
        <v>46122</v>
      </c>
      <c r="AB1555" s="1">
        <v>3</v>
      </c>
      <c r="AC1555" s="9" t="s">
        <v>42</v>
      </c>
    </row>
    <row r="1556" spans="1:29">
      <c r="A1556" s="11" t="s">
        <v>2380</v>
      </c>
      <c r="B1556" s="2">
        <v>46122</v>
      </c>
      <c r="C1556" s="1">
        <v>2026</v>
      </c>
      <c r="D1556" s="1" t="s">
        <v>752</v>
      </c>
      <c r="E1556" s="1" t="s">
        <v>753</v>
      </c>
      <c r="F1556" s="1" t="s">
        <v>74</v>
      </c>
      <c r="G1556" s="1" t="s">
        <v>511</v>
      </c>
      <c r="H1556" s="1" t="s">
        <v>33</v>
      </c>
      <c r="I1556" s="1" t="s">
        <v>512</v>
      </c>
      <c r="J1556" s="1" t="s">
        <v>77</v>
      </c>
      <c r="K1556" s="1" t="s">
        <v>78</v>
      </c>
      <c r="L1556" s="1" t="s">
        <v>37</v>
      </c>
      <c r="M1556" s="1" t="s">
        <v>540</v>
      </c>
      <c r="N1556" s="1">
        <v>1</v>
      </c>
      <c r="O1556" s="1">
        <v>750</v>
      </c>
      <c r="P1556" s="1">
        <f t="shared" si="144"/>
        <v>750</v>
      </c>
      <c r="Q1556" s="1">
        <v>15</v>
      </c>
      <c r="R1556" s="1">
        <f t="shared" si="145"/>
        <v>112.5</v>
      </c>
      <c r="S1556" s="1">
        <f t="shared" si="146"/>
        <v>637.5</v>
      </c>
      <c r="T1556" s="1">
        <v>0.47</v>
      </c>
      <c r="U1556" s="1">
        <f t="shared" si="147"/>
        <v>299.625</v>
      </c>
      <c r="V1556" s="1">
        <f t="shared" si="148"/>
        <v>337.875</v>
      </c>
      <c r="W1556" s="4">
        <f t="shared" si="149"/>
        <v>0.53</v>
      </c>
      <c r="X1556" s="1" t="s">
        <v>56</v>
      </c>
      <c r="Y1556" s="1" t="s">
        <v>81</v>
      </c>
      <c r="Z1556" s="1" t="s">
        <v>66</v>
      </c>
      <c r="AA1556" s="1"/>
      <c r="AB1556" s="1"/>
      <c r="AC1556" s="9" t="s">
        <v>42</v>
      </c>
    </row>
    <row r="1557" spans="1:29">
      <c r="A1557" s="11" t="s">
        <v>2381</v>
      </c>
      <c r="B1557" s="2">
        <v>46123</v>
      </c>
      <c r="C1557" s="1">
        <v>2026</v>
      </c>
      <c r="D1557" s="1" t="s">
        <v>752</v>
      </c>
      <c r="E1557" s="1" t="s">
        <v>753</v>
      </c>
      <c r="F1557" s="1" t="s">
        <v>99</v>
      </c>
      <c r="G1557" s="1" t="s">
        <v>1708</v>
      </c>
      <c r="H1557" s="1" t="s">
        <v>89</v>
      </c>
      <c r="I1557" s="1" t="s">
        <v>174</v>
      </c>
      <c r="J1557" s="1" t="s">
        <v>108</v>
      </c>
      <c r="K1557" s="1" t="s">
        <v>62</v>
      </c>
      <c r="L1557" s="1" t="s">
        <v>37</v>
      </c>
      <c r="M1557" s="1" t="s">
        <v>540</v>
      </c>
      <c r="N1557" s="1">
        <v>3</v>
      </c>
      <c r="O1557" s="1">
        <v>3880</v>
      </c>
      <c r="P1557" s="1">
        <f t="shared" si="144"/>
        <v>11640</v>
      </c>
      <c r="Q1557" s="1">
        <v>10</v>
      </c>
      <c r="R1557" s="1">
        <f t="shared" si="145"/>
        <v>1164</v>
      </c>
      <c r="S1557" s="1">
        <f t="shared" si="146"/>
        <v>10476</v>
      </c>
      <c r="T1557" s="1">
        <v>0.47</v>
      </c>
      <c r="U1557" s="1">
        <f t="shared" si="147"/>
        <v>4923.7199999999993</v>
      </c>
      <c r="V1557" s="1">
        <f t="shared" si="148"/>
        <v>5552.2800000000007</v>
      </c>
      <c r="W1557" s="4">
        <f t="shared" si="149"/>
        <v>0.53</v>
      </c>
      <c r="X1557" s="1" t="s">
        <v>104</v>
      </c>
      <c r="Y1557" s="1" t="s">
        <v>72</v>
      </c>
      <c r="Z1557" s="1" t="s">
        <v>41</v>
      </c>
      <c r="AA1557" s="2">
        <v>46126</v>
      </c>
      <c r="AB1557" s="1">
        <v>5</v>
      </c>
      <c r="AC1557" s="9" t="s">
        <v>42</v>
      </c>
    </row>
    <row r="1558" spans="1:29">
      <c r="A1558" s="11" t="s">
        <v>2382</v>
      </c>
      <c r="B1558" s="2">
        <v>46124</v>
      </c>
      <c r="C1558" s="1">
        <v>2026</v>
      </c>
      <c r="D1558" s="1" t="s">
        <v>752</v>
      </c>
      <c r="E1558" s="1" t="s">
        <v>753</v>
      </c>
      <c r="F1558" s="1" t="s">
        <v>126</v>
      </c>
      <c r="G1558" s="1" t="s">
        <v>2139</v>
      </c>
      <c r="H1558" s="1" t="s">
        <v>33</v>
      </c>
      <c r="I1558" s="1" t="s">
        <v>326</v>
      </c>
      <c r="J1558" s="1" t="s">
        <v>205</v>
      </c>
      <c r="K1558" s="1" t="s">
        <v>78</v>
      </c>
      <c r="L1558" s="1" t="s">
        <v>179</v>
      </c>
      <c r="M1558" s="1" t="s">
        <v>180</v>
      </c>
      <c r="N1558" s="1">
        <v>2</v>
      </c>
      <c r="O1558" s="1">
        <v>6020</v>
      </c>
      <c r="P1558" s="1">
        <f t="shared" si="144"/>
        <v>12040</v>
      </c>
      <c r="Q1558" s="1">
        <v>0</v>
      </c>
      <c r="R1558" s="1">
        <f t="shared" si="145"/>
        <v>0</v>
      </c>
      <c r="S1558" s="1">
        <f t="shared" si="146"/>
        <v>12040</v>
      </c>
      <c r="T1558" s="1">
        <v>0.48</v>
      </c>
      <c r="U1558" s="1">
        <f t="shared" si="147"/>
        <v>5779.2</v>
      </c>
      <c r="V1558" s="1">
        <f t="shared" si="148"/>
        <v>6260.8</v>
      </c>
      <c r="W1558" s="4">
        <f t="shared" si="149"/>
        <v>0.52</v>
      </c>
      <c r="X1558" s="1" t="s">
        <v>39</v>
      </c>
      <c r="Y1558" s="1" t="s">
        <v>72</v>
      </c>
      <c r="Z1558" s="1" t="s">
        <v>41</v>
      </c>
      <c r="AA1558" s="2">
        <v>46130</v>
      </c>
      <c r="AB1558" s="1">
        <v>3</v>
      </c>
      <c r="AC1558" s="9" t="s">
        <v>42</v>
      </c>
    </row>
    <row r="1559" spans="1:29">
      <c r="A1559" s="11" t="s">
        <v>2383</v>
      </c>
      <c r="B1559" s="2">
        <v>46124</v>
      </c>
      <c r="C1559" s="1">
        <v>2026</v>
      </c>
      <c r="D1559" s="1" t="s">
        <v>752</v>
      </c>
      <c r="E1559" s="1" t="s">
        <v>753</v>
      </c>
      <c r="F1559" s="1" t="s">
        <v>126</v>
      </c>
      <c r="G1559" s="1" t="s">
        <v>2384</v>
      </c>
      <c r="H1559" s="1" t="s">
        <v>33</v>
      </c>
      <c r="I1559" s="1" t="s">
        <v>159</v>
      </c>
      <c r="J1559" s="1" t="s">
        <v>35</v>
      </c>
      <c r="K1559" s="1" t="s">
        <v>36</v>
      </c>
      <c r="L1559" s="1" t="s">
        <v>112</v>
      </c>
      <c r="M1559" s="1" t="s">
        <v>806</v>
      </c>
      <c r="N1559" s="1">
        <v>5</v>
      </c>
      <c r="O1559" s="1">
        <v>56700</v>
      </c>
      <c r="P1559" s="1">
        <f t="shared" si="144"/>
        <v>283500</v>
      </c>
      <c r="Q1559" s="1">
        <v>10</v>
      </c>
      <c r="R1559" s="1">
        <f t="shared" si="145"/>
        <v>28350</v>
      </c>
      <c r="S1559" s="1">
        <f t="shared" si="146"/>
        <v>255150</v>
      </c>
      <c r="T1559" s="1">
        <v>0.57999999999999996</v>
      </c>
      <c r="U1559" s="1">
        <f t="shared" si="147"/>
        <v>147987</v>
      </c>
      <c r="V1559" s="1">
        <f t="shared" si="148"/>
        <v>107163</v>
      </c>
      <c r="W1559" s="4">
        <f t="shared" si="149"/>
        <v>0.42</v>
      </c>
      <c r="X1559" s="1" t="s">
        <v>65</v>
      </c>
      <c r="Y1559" s="1" t="s">
        <v>72</v>
      </c>
      <c r="Z1559" s="1" t="s">
        <v>41</v>
      </c>
      <c r="AA1559" s="2">
        <v>46130</v>
      </c>
      <c r="AB1559" s="1">
        <v>3</v>
      </c>
      <c r="AC1559" s="9" t="s">
        <v>42</v>
      </c>
    </row>
    <row r="1560" spans="1:29">
      <c r="A1560" s="11" t="s">
        <v>2385</v>
      </c>
      <c r="B1560" s="2">
        <v>46124</v>
      </c>
      <c r="C1560" s="1">
        <v>2026</v>
      </c>
      <c r="D1560" s="1" t="s">
        <v>752</v>
      </c>
      <c r="E1560" s="1" t="s">
        <v>753</v>
      </c>
      <c r="F1560" s="1" t="s">
        <v>126</v>
      </c>
      <c r="G1560" s="1" t="s">
        <v>797</v>
      </c>
      <c r="H1560" s="1" t="s">
        <v>33</v>
      </c>
      <c r="I1560" s="1" t="s">
        <v>447</v>
      </c>
      <c r="J1560" s="1" t="s">
        <v>435</v>
      </c>
      <c r="K1560" s="1" t="s">
        <v>130</v>
      </c>
      <c r="L1560" s="1" t="s">
        <v>37</v>
      </c>
      <c r="M1560" s="1" t="s">
        <v>477</v>
      </c>
      <c r="N1560" s="1">
        <v>2</v>
      </c>
      <c r="O1560" s="1">
        <v>5570</v>
      </c>
      <c r="P1560" s="1">
        <f t="shared" si="144"/>
        <v>11140</v>
      </c>
      <c r="Q1560" s="1">
        <v>10</v>
      </c>
      <c r="R1560" s="1">
        <f t="shared" si="145"/>
        <v>1114</v>
      </c>
      <c r="S1560" s="1">
        <f t="shared" si="146"/>
        <v>10026</v>
      </c>
      <c r="T1560" s="1">
        <v>0.47</v>
      </c>
      <c r="U1560" s="1">
        <f t="shared" si="147"/>
        <v>4712.2199999999993</v>
      </c>
      <c r="V1560" s="1">
        <f t="shared" si="148"/>
        <v>5313.7800000000007</v>
      </c>
      <c r="W1560" s="4">
        <f t="shared" si="149"/>
        <v>0.53</v>
      </c>
      <c r="X1560" s="1" t="s">
        <v>147</v>
      </c>
      <c r="Y1560" s="1" t="s">
        <v>57</v>
      </c>
      <c r="Z1560" s="1" t="s">
        <v>51</v>
      </c>
      <c r="AA1560" s="2">
        <v>46126</v>
      </c>
      <c r="AB1560" s="1"/>
      <c r="AC1560" s="9" t="s">
        <v>42</v>
      </c>
    </row>
    <row r="1561" spans="1:29">
      <c r="A1561" s="11" t="s">
        <v>2386</v>
      </c>
      <c r="B1561" s="2">
        <v>46124</v>
      </c>
      <c r="C1561" s="1">
        <v>2026</v>
      </c>
      <c r="D1561" s="1" t="s">
        <v>752</v>
      </c>
      <c r="E1561" s="1" t="s">
        <v>753</v>
      </c>
      <c r="F1561" s="1" t="s">
        <v>126</v>
      </c>
      <c r="G1561" s="1" t="s">
        <v>2387</v>
      </c>
      <c r="H1561" s="1" t="s">
        <v>89</v>
      </c>
      <c r="I1561" s="1" t="s">
        <v>107</v>
      </c>
      <c r="J1561" s="1" t="s">
        <v>108</v>
      </c>
      <c r="K1561" s="1" t="s">
        <v>62</v>
      </c>
      <c r="L1561" s="1" t="s">
        <v>37</v>
      </c>
      <c r="M1561" s="1" t="s">
        <v>323</v>
      </c>
      <c r="N1561" s="1">
        <v>5</v>
      </c>
      <c r="O1561" s="1">
        <v>4900</v>
      </c>
      <c r="P1561" s="1">
        <f t="shared" si="144"/>
        <v>24500</v>
      </c>
      <c r="Q1561" s="1">
        <v>20</v>
      </c>
      <c r="R1561" s="1">
        <f t="shared" si="145"/>
        <v>4900</v>
      </c>
      <c r="S1561" s="1">
        <f t="shared" si="146"/>
        <v>19600</v>
      </c>
      <c r="T1561" s="1">
        <v>0.47</v>
      </c>
      <c r="U1561" s="1">
        <f t="shared" si="147"/>
        <v>9212</v>
      </c>
      <c r="V1561" s="1">
        <f t="shared" si="148"/>
        <v>10388</v>
      </c>
      <c r="W1561" s="4">
        <f t="shared" si="149"/>
        <v>0.53</v>
      </c>
      <c r="X1561" s="1" t="s">
        <v>39</v>
      </c>
      <c r="Y1561" s="1" t="s">
        <v>57</v>
      </c>
      <c r="Z1561" s="1" t="s">
        <v>41</v>
      </c>
      <c r="AA1561" s="2">
        <v>46130</v>
      </c>
      <c r="AB1561" s="1">
        <v>4</v>
      </c>
      <c r="AC1561" s="9" t="s">
        <v>42</v>
      </c>
    </row>
    <row r="1562" spans="1:29">
      <c r="A1562" s="11" t="s">
        <v>2388</v>
      </c>
      <c r="B1562" s="2">
        <v>46124</v>
      </c>
      <c r="C1562" s="1">
        <v>2026</v>
      </c>
      <c r="D1562" s="1" t="s">
        <v>752</v>
      </c>
      <c r="E1562" s="1" t="s">
        <v>753</v>
      </c>
      <c r="F1562" s="1" t="s">
        <v>126</v>
      </c>
      <c r="G1562" s="1" t="s">
        <v>298</v>
      </c>
      <c r="H1562" s="1" t="s">
        <v>89</v>
      </c>
      <c r="I1562" s="1" t="s">
        <v>90</v>
      </c>
      <c r="J1562" s="1" t="s">
        <v>61</v>
      </c>
      <c r="K1562" s="1" t="s">
        <v>62</v>
      </c>
      <c r="L1562" s="1" t="s">
        <v>63</v>
      </c>
      <c r="M1562" s="1" t="s">
        <v>452</v>
      </c>
      <c r="N1562" s="1">
        <v>2</v>
      </c>
      <c r="O1562" s="1">
        <v>530</v>
      </c>
      <c r="P1562" s="1">
        <f t="shared" si="144"/>
        <v>1060</v>
      </c>
      <c r="Q1562" s="1">
        <v>10</v>
      </c>
      <c r="R1562" s="1">
        <f t="shared" si="145"/>
        <v>106</v>
      </c>
      <c r="S1562" s="1">
        <f t="shared" si="146"/>
        <v>954</v>
      </c>
      <c r="T1562" s="1">
        <v>0.35</v>
      </c>
      <c r="U1562" s="1">
        <f t="shared" si="147"/>
        <v>333.9</v>
      </c>
      <c r="V1562" s="1">
        <f t="shared" si="148"/>
        <v>620.1</v>
      </c>
      <c r="W1562" s="4">
        <f t="shared" si="149"/>
        <v>0.65</v>
      </c>
      <c r="X1562" s="1" t="s">
        <v>147</v>
      </c>
      <c r="Y1562" s="1" t="s">
        <v>40</v>
      </c>
      <c r="Z1562" s="1" t="s">
        <v>41</v>
      </c>
      <c r="AA1562" s="2">
        <v>46129</v>
      </c>
      <c r="AB1562" s="1">
        <v>4</v>
      </c>
      <c r="AC1562" s="9" t="s">
        <v>42</v>
      </c>
    </row>
    <row r="1563" spans="1:29">
      <c r="A1563" s="11" t="s">
        <v>2389</v>
      </c>
      <c r="B1563" s="2">
        <v>46125</v>
      </c>
      <c r="C1563" s="1">
        <v>2026</v>
      </c>
      <c r="D1563" s="1" t="s">
        <v>752</v>
      </c>
      <c r="E1563" s="1" t="s">
        <v>753</v>
      </c>
      <c r="F1563" s="1" t="s">
        <v>142</v>
      </c>
      <c r="G1563" s="1" t="s">
        <v>526</v>
      </c>
      <c r="H1563" s="1" t="s">
        <v>33</v>
      </c>
      <c r="I1563" s="1" t="s">
        <v>315</v>
      </c>
      <c r="J1563" s="1" t="s">
        <v>316</v>
      </c>
      <c r="K1563" s="1" t="s">
        <v>62</v>
      </c>
      <c r="L1563" s="1" t="s">
        <v>112</v>
      </c>
      <c r="M1563" s="1" t="s">
        <v>806</v>
      </c>
      <c r="N1563" s="1">
        <v>5</v>
      </c>
      <c r="O1563" s="1">
        <v>47090</v>
      </c>
      <c r="P1563" s="1">
        <f t="shared" si="144"/>
        <v>235450</v>
      </c>
      <c r="Q1563" s="1">
        <v>30</v>
      </c>
      <c r="R1563" s="1">
        <f t="shared" si="145"/>
        <v>70635</v>
      </c>
      <c r="S1563" s="1">
        <f t="shared" si="146"/>
        <v>164815</v>
      </c>
      <c r="T1563" s="1">
        <v>0.57999999999999996</v>
      </c>
      <c r="U1563" s="1">
        <f t="shared" si="147"/>
        <v>95592.7</v>
      </c>
      <c r="V1563" s="1">
        <f t="shared" si="148"/>
        <v>69222.3</v>
      </c>
      <c r="W1563" s="4">
        <f t="shared" si="149"/>
        <v>0.42000000000000004</v>
      </c>
      <c r="X1563" s="1" t="s">
        <v>92</v>
      </c>
      <c r="Y1563" s="1" t="s">
        <v>72</v>
      </c>
      <c r="Z1563" s="1" t="s">
        <v>41</v>
      </c>
      <c r="AA1563" s="2">
        <v>46130</v>
      </c>
      <c r="AB1563" s="1">
        <v>4</v>
      </c>
      <c r="AC1563" s="9" t="s">
        <v>42</v>
      </c>
    </row>
    <row r="1564" spans="1:29">
      <c r="A1564" s="11" t="s">
        <v>2390</v>
      </c>
      <c r="B1564" s="2">
        <v>46125</v>
      </c>
      <c r="C1564" s="1">
        <v>2026</v>
      </c>
      <c r="D1564" s="1" t="s">
        <v>752</v>
      </c>
      <c r="E1564" s="1" t="s">
        <v>753</v>
      </c>
      <c r="F1564" s="1" t="s">
        <v>142</v>
      </c>
      <c r="G1564" s="1" t="s">
        <v>2391</v>
      </c>
      <c r="H1564" s="1" t="s">
        <v>33</v>
      </c>
      <c r="I1564" s="1" t="s">
        <v>544</v>
      </c>
      <c r="J1564" s="1" t="s">
        <v>70</v>
      </c>
      <c r="K1564" s="1" t="s">
        <v>62</v>
      </c>
      <c r="L1564" s="1" t="s">
        <v>63</v>
      </c>
      <c r="M1564" s="1" t="s">
        <v>266</v>
      </c>
      <c r="N1564" s="1">
        <v>1</v>
      </c>
      <c r="O1564" s="1">
        <v>540</v>
      </c>
      <c r="P1564" s="1">
        <f t="shared" si="144"/>
        <v>540</v>
      </c>
      <c r="Q1564" s="1">
        <v>10</v>
      </c>
      <c r="R1564" s="1">
        <f t="shared" si="145"/>
        <v>54</v>
      </c>
      <c r="S1564" s="1">
        <f t="shared" si="146"/>
        <v>486</v>
      </c>
      <c r="T1564" s="1">
        <v>0.35</v>
      </c>
      <c r="U1564" s="1">
        <f t="shared" si="147"/>
        <v>170.1</v>
      </c>
      <c r="V1564" s="1">
        <f t="shared" si="148"/>
        <v>315.89999999999998</v>
      </c>
      <c r="W1564" s="4">
        <f t="shared" si="149"/>
        <v>0.64999999999999991</v>
      </c>
      <c r="X1564" s="1" t="s">
        <v>104</v>
      </c>
      <c r="Y1564" s="1" t="s">
        <v>81</v>
      </c>
      <c r="Z1564" s="1" t="s">
        <v>41</v>
      </c>
      <c r="AA1564" s="2">
        <v>46129</v>
      </c>
      <c r="AB1564" s="1">
        <v>3</v>
      </c>
      <c r="AC1564" s="9" t="s">
        <v>42</v>
      </c>
    </row>
    <row r="1565" spans="1:29">
      <c r="A1565" s="11" t="s">
        <v>2392</v>
      </c>
      <c r="B1565" s="2">
        <v>46125</v>
      </c>
      <c r="C1565" s="1">
        <v>2026</v>
      </c>
      <c r="D1565" s="1" t="s">
        <v>752</v>
      </c>
      <c r="E1565" s="1" t="s">
        <v>753</v>
      </c>
      <c r="F1565" s="1" t="s">
        <v>142</v>
      </c>
      <c r="G1565" s="1" t="s">
        <v>702</v>
      </c>
      <c r="H1565" s="1" t="s">
        <v>89</v>
      </c>
      <c r="I1565" s="1" t="s">
        <v>258</v>
      </c>
      <c r="J1565" s="1" t="s">
        <v>117</v>
      </c>
      <c r="K1565" s="1" t="s">
        <v>118</v>
      </c>
      <c r="L1565" s="1" t="s">
        <v>96</v>
      </c>
      <c r="M1565" s="1" t="s">
        <v>195</v>
      </c>
      <c r="N1565" s="1">
        <v>4</v>
      </c>
      <c r="O1565" s="1">
        <v>950</v>
      </c>
      <c r="P1565" s="1">
        <f t="shared" si="144"/>
        <v>3800</v>
      </c>
      <c r="Q1565" s="1">
        <v>5</v>
      </c>
      <c r="R1565" s="1">
        <f t="shared" si="145"/>
        <v>190</v>
      </c>
      <c r="S1565" s="1">
        <f t="shared" si="146"/>
        <v>3610</v>
      </c>
      <c r="T1565" s="1">
        <v>0.62</v>
      </c>
      <c r="U1565" s="1">
        <f t="shared" si="147"/>
        <v>2238.1999999999998</v>
      </c>
      <c r="V1565" s="1">
        <f t="shared" si="148"/>
        <v>1371.8000000000002</v>
      </c>
      <c r="W1565" s="4">
        <f t="shared" si="149"/>
        <v>0.38000000000000006</v>
      </c>
      <c r="X1565" s="1" t="s">
        <v>104</v>
      </c>
      <c r="Y1565" s="1" t="s">
        <v>57</v>
      </c>
      <c r="Z1565" s="1" t="s">
        <v>41</v>
      </c>
      <c r="AA1565" s="2">
        <v>46129</v>
      </c>
      <c r="AB1565" s="1">
        <v>4</v>
      </c>
      <c r="AC1565" s="9" t="s">
        <v>42</v>
      </c>
    </row>
    <row r="1566" spans="1:29">
      <c r="A1566" s="11" t="s">
        <v>2393</v>
      </c>
      <c r="B1566" s="2">
        <v>46125</v>
      </c>
      <c r="C1566" s="1">
        <v>2026</v>
      </c>
      <c r="D1566" s="1" t="s">
        <v>752</v>
      </c>
      <c r="E1566" s="1" t="s">
        <v>753</v>
      </c>
      <c r="F1566" s="1" t="s">
        <v>142</v>
      </c>
      <c r="G1566" s="1" t="s">
        <v>1839</v>
      </c>
      <c r="H1566" s="1" t="s">
        <v>89</v>
      </c>
      <c r="I1566" s="1" t="s">
        <v>139</v>
      </c>
      <c r="J1566" s="1" t="s">
        <v>77</v>
      </c>
      <c r="K1566" s="1" t="s">
        <v>78</v>
      </c>
      <c r="L1566" s="1" t="s">
        <v>179</v>
      </c>
      <c r="M1566" s="1" t="s">
        <v>243</v>
      </c>
      <c r="N1566" s="1">
        <v>1</v>
      </c>
      <c r="O1566" s="1">
        <v>1680</v>
      </c>
      <c r="P1566" s="1">
        <f t="shared" si="144"/>
        <v>1680</v>
      </c>
      <c r="Q1566" s="1">
        <v>0</v>
      </c>
      <c r="R1566" s="1">
        <f t="shared" si="145"/>
        <v>0</v>
      </c>
      <c r="S1566" s="1">
        <f t="shared" si="146"/>
        <v>1680</v>
      </c>
      <c r="T1566" s="1">
        <v>0.48</v>
      </c>
      <c r="U1566" s="1">
        <f t="shared" si="147"/>
        <v>806.4</v>
      </c>
      <c r="V1566" s="1">
        <f t="shared" si="148"/>
        <v>873.6</v>
      </c>
      <c r="W1566" s="4">
        <f t="shared" si="149"/>
        <v>0.52</v>
      </c>
      <c r="X1566" s="1" t="s">
        <v>104</v>
      </c>
      <c r="Y1566" s="1" t="s">
        <v>57</v>
      </c>
      <c r="Z1566" s="1" t="s">
        <v>120</v>
      </c>
      <c r="AA1566" s="1"/>
      <c r="AB1566" s="1"/>
      <c r="AC1566" s="9" t="s">
        <v>42</v>
      </c>
    </row>
    <row r="1567" spans="1:29">
      <c r="A1567" s="11" t="s">
        <v>2394</v>
      </c>
      <c r="B1567" s="2">
        <v>46126</v>
      </c>
      <c r="C1567" s="1">
        <v>2026</v>
      </c>
      <c r="D1567" s="1" t="s">
        <v>752</v>
      </c>
      <c r="E1567" s="1" t="s">
        <v>753</v>
      </c>
      <c r="F1567" s="1" t="s">
        <v>167</v>
      </c>
      <c r="G1567" s="1" t="s">
        <v>382</v>
      </c>
      <c r="H1567" s="1" t="s">
        <v>89</v>
      </c>
      <c r="I1567" s="1" t="s">
        <v>84</v>
      </c>
      <c r="J1567" s="1" t="s">
        <v>47</v>
      </c>
      <c r="K1567" s="1" t="s">
        <v>48</v>
      </c>
      <c r="L1567" s="1" t="s">
        <v>112</v>
      </c>
      <c r="M1567" s="1" t="s">
        <v>198</v>
      </c>
      <c r="N1567" s="1">
        <v>4</v>
      </c>
      <c r="O1567" s="1">
        <v>55090</v>
      </c>
      <c r="P1567" s="1">
        <f t="shared" si="144"/>
        <v>220360</v>
      </c>
      <c r="Q1567" s="1">
        <v>25</v>
      </c>
      <c r="R1567" s="1">
        <f t="shared" si="145"/>
        <v>55090</v>
      </c>
      <c r="S1567" s="1">
        <f t="shared" si="146"/>
        <v>165270</v>
      </c>
      <c r="T1567" s="1">
        <v>0.57999999999999996</v>
      </c>
      <c r="U1567" s="1">
        <f t="shared" si="147"/>
        <v>95856.599999999991</v>
      </c>
      <c r="V1567" s="1">
        <f t="shared" si="148"/>
        <v>69413.400000000009</v>
      </c>
      <c r="W1567" s="4">
        <f t="shared" si="149"/>
        <v>0.42000000000000004</v>
      </c>
      <c r="X1567" s="1" t="s">
        <v>56</v>
      </c>
      <c r="Y1567" s="1" t="s">
        <v>72</v>
      </c>
      <c r="Z1567" s="1" t="s">
        <v>66</v>
      </c>
      <c r="AA1567" s="1"/>
      <c r="AB1567" s="1"/>
      <c r="AC1567" s="9" t="s">
        <v>42</v>
      </c>
    </row>
    <row r="1568" spans="1:29">
      <c r="A1568" s="11" t="s">
        <v>2395</v>
      </c>
      <c r="B1568" s="2">
        <v>46126</v>
      </c>
      <c r="C1568" s="1">
        <v>2026</v>
      </c>
      <c r="D1568" s="1" t="s">
        <v>752</v>
      </c>
      <c r="E1568" s="1" t="s">
        <v>753</v>
      </c>
      <c r="F1568" s="1" t="s">
        <v>167</v>
      </c>
      <c r="G1568" s="1" t="s">
        <v>1293</v>
      </c>
      <c r="H1568" s="1" t="s">
        <v>89</v>
      </c>
      <c r="I1568" s="1" t="s">
        <v>60</v>
      </c>
      <c r="J1568" s="1" t="s">
        <v>61</v>
      </c>
      <c r="K1568" s="1" t="s">
        <v>62</v>
      </c>
      <c r="L1568" s="1" t="s">
        <v>150</v>
      </c>
      <c r="M1568" s="1" t="s">
        <v>402</v>
      </c>
      <c r="N1568" s="1">
        <v>3</v>
      </c>
      <c r="O1568" s="1">
        <v>1280</v>
      </c>
      <c r="P1568" s="1">
        <f t="shared" si="144"/>
        <v>3840</v>
      </c>
      <c r="Q1568" s="1">
        <v>10</v>
      </c>
      <c r="R1568" s="1">
        <f t="shared" si="145"/>
        <v>384</v>
      </c>
      <c r="S1568" s="1">
        <f t="shared" si="146"/>
        <v>3456</v>
      </c>
      <c r="T1568" s="1">
        <v>0.52</v>
      </c>
      <c r="U1568" s="1">
        <f t="shared" si="147"/>
        <v>1797.1200000000001</v>
      </c>
      <c r="V1568" s="1">
        <f t="shared" si="148"/>
        <v>1658.8799999999999</v>
      </c>
      <c r="W1568" s="4">
        <f t="shared" si="149"/>
        <v>0.48</v>
      </c>
      <c r="X1568" s="1" t="s">
        <v>104</v>
      </c>
      <c r="Y1568" s="1" t="s">
        <v>81</v>
      </c>
      <c r="Z1568" s="1" t="s">
        <v>41</v>
      </c>
      <c r="AA1568" s="2">
        <v>46130</v>
      </c>
      <c r="AB1568" s="1">
        <v>5</v>
      </c>
      <c r="AC1568" s="9" t="s">
        <v>42</v>
      </c>
    </row>
    <row r="1569" spans="1:29">
      <c r="A1569" s="11" t="s">
        <v>2396</v>
      </c>
      <c r="B1569" s="2">
        <v>46127</v>
      </c>
      <c r="C1569" s="1">
        <v>2026</v>
      </c>
      <c r="D1569" s="1" t="s">
        <v>752</v>
      </c>
      <c r="E1569" s="1" t="s">
        <v>753</v>
      </c>
      <c r="F1569" s="1" t="s">
        <v>31</v>
      </c>
      <c r="G1569" s="1" t="s">
        <v>325</v>
      </c>
      <c r="H1569" s="1" t="s">
        <v>33</v>
      </c>
      <c r="I1569" s="1" t="s">
        <v>326</v>
      </c>
      <c r="J1569" s="1" t="s">
        <v>205</v>
      </c>
      <c r="K1569" s="1" t="s">
        <v>78</v>
      </c>
      <c r="L1569" s="1" t="s">
        <v>179</v>
      </c>
      <c r="M1569" s="1" t="s">
        <v>247</v>
      </c>
      <c r="N1569" s="1">
        <v>2</v>
      </c>
      <c r="O1569" s="1">
        <v>6180</v>
      </c>
      <c r="P1569" s="1">
        <f t="shared" si="144"/>
        <v>12360</v>
      </c>
      <c r="Q1569" s="1">
        <v>10</v>
      </c>
      <c r="R1569" s="1">
        <f t="shared" si="145"/>
        <v>1236</v>
      </c>
      <c r="S1569" s="1">
        <f t="shared" si="146"/>
        <v>11124</v>
      </c>
      <c r="T1569" s="1">
        <v>0.48</v>
      </c>
      <c r="U1569" s="1">
        <f t="shared" si="147"/>
        <v>5339.5199999999995</v>
      </c>
      <c r="V1569" s="1">
        <f t="shared" si="148"/>
        <v>5784.4800000000005</v>
      </c>
      <c r="W1569" s="4">
        <f t="shared" si="149"/>
        <v>0.52</v>
      </c>
      <c r="X1569" s="1" t="s">
        <v>65</v>
      </c>
      <c r="Y1569" s="1" t="s">
        <v>57</v>
      </c>
      <c r="Z1569" s="1" t="s">
        <v>41</v>
      </c>
      <c r="AA1569" s="2">
        <v>46128</v>
      </c>
      <c r="AB1569" s="1">
        <v>4</v>
      </c>
      <c r="AC1569" s="9" t="s">
        <v>42</v>
      </c>
    </row>
    <row r="1570" spans="1:29">
      <c r="A1570" s="11" t="s">
        <v>2397</v>
      </c>
      <c r="B1570" s="2">
        <v>46127</v>
      </c>
      <c r="C1570" s="1">
        <v>2026</v>
      </c>
      <c r="D1570" s="1" t="s">
        <v>752</v>
      </c>
      <c r="E1570" s="1" t="s">
        <v>753</v>
      </c>
      <c r="F1570" s="1" t="s">
        <v>31</v>
      </c>
      <c r="G1570" s="1" t="s">
        <v>348</v>
      </c>
      <c r="H1570" s="1" t="s">
        <v>33</v>
      </c>
      <c r="I1570" s="1" t="s">
        <v>315</v>
      </c>
      <c r="J1570" s="1" t="s">
        <v>316</v>
      </c>
      <c r="K1570" s="1" t="s">
        <v>62</v>
      </c>
      <c r="L1570" s="1" t="s">
        <v>179</v>
      </c>
      <c r="M1570" s="1" t="s">
        <v>463</v>
      </c>
      <c r="N1570" s="1">
        <v>2</v>
      </c>
      <c r="O1570" s="1">
        <v>1680</v>
      </c>
      <c r="P1570" s="1">
        <f t="shared" si="144"/>
        <v>3360</v>
      </c>
      <c r="Q1570" s="1">
        <v>0</v>
      </c>
      <c r="R1570" s="1">
        <f t="shared" si="145"/>
        <v>0</v>
      </c>
      <c r="S1570" s="1">
        <f t="shared" si="146"/>
        <v>3360</v>
      </c>
      <c r="T1570" s="1">
        <v>0.48</v>
      </c>
      <c r="U1570" s="1">
        <f t="shared" si="147"/>
        <v>1612.8</v>
      </c>
      <c r="V1570" s="1">
        <f t="shared" si="148"/>
        <v>1747.2</v>
      </c>
      <c r="W1570" s="4">
        <f t="shared" si="149"/>
        <v>0.52</v>
      </c>
      <c r="X1570" s="1" t="s">
        <v>92</v>
      </c>
      <c r="Y1570" s="1" t="s">
        <v>81</v>
      </c>
      <c r="Z1570" s="1" t="s">
        <v>41</v>
      </c>
      <c r="AA1570" s="2">
        <v>46133</v>
      </c>
      <c r="AB1570" s="1">
        <v>5</v>
      </c>
      <c r="AC1570" s="9" t="s">
        <v>42</v>
      </c>
    </row>
    <row r="1571" spans="1:29">
      <c r="A1571" s="11" t="s">
        <v>2398</v>
      </c>
      <c r="B1571" s="2">
        <v>46128</v>
      </c>
      <c r="C1571" s="1">
        <v>2026</v>
      </c>
      <c r="D1571" s="1" t="s">
        <v>752</v>
      </c>
      <c r="E1571" s="1" t="s">
        <v>753</v>
      </c>
      <c r="F1571" s="1" t="s">
        <v>44</v>
      </c>
      <c r="G1571" s="1" t="s">
        <v>898</v>
      </c>
      <c r="H1571" s="1" t="s">
        <v>89</v>
      </c>
      <c r="I1571" s="1" t="s">
        <v>128</v>
      </c>
      <c r="J1571" s="1" t="s">
        <v>129</v>
      </c>
      <c r="K1571" s="1" t="s">
        <v>130</v>
      </c>
      <c r="L1571" s="1" t="s">
        <v>150</v>
      </c>
      <c r="M1571" s="1" t="s">
        <v>229</v>
      </c>
      <c r="N1571" s="1">
        <v>4</v>
      </c>
      <c r="O1571" s="1">
        <v>1120</v>
      </c>
      <c r="P1571" s="1">
        <f t="shared" si="144"/>
        <v>4480</v>
      </c>
      <c r="Q1571" s="1">
        <v>10</v>
      </c>
      <c r="R1571" s="1">
        <f t="shared" si="145"/>
        <v>448</v>
      </c>
      <c r="S1571" s="1">
        <f t="shared" si="146"/>
        <v>4032</v>
      </c>
      <c r="T1571" s="1">
        <v>0.52</v>
      </c>
      <c r="U1571" s="1">
        <f t="shared" si="147"/>
        <v>2096.64</v>
      </c>
      <c r="V1571" s="1">
        <f t="shared" si="148"/>
        <v>1935.3600000000001</v>
      </c>
      <c r="W1571" s="4">
        <f t="shared" si="149"/>
        <v>0.48000000000000004</v>
      </c>
      <c r="X1571" s="1" t="s">
        <v>104</v>
      </c>
      <c r="Y1571" s="1" t="s">
        <v>57</v>
      </c>
      <c r="Z1571" s="1" t="s">
        <v>41</v>
      </c>
      <c r="AA1571" s="2">
        <v>46130</v>
      </c>
      <c r="AB1571" s="1">
        <v>4</v>
      </c>
      <c r="AC1571" s="9" t="s">
        <v>42</v>
      </c>
    </row>
    <row r="1572" spans="1:29">
      <c r="A1572" s="11" t="s">
        <v>2399</v>
      </c>
      <c r="B1572" s="2">
        <v>46128</v>
      </c>
      <c r="C1572" s="1">
        <v>2026</v>
      </c>
      <c r="D1572" s="1" t="s">
        <v>752</v>
      </c>
      <c r="E1572" s="1" t="s">
        <v>753</v>
      </c>
      <c r="F1572" s="1" t="s">
        <v>44</v>
      </c>
      <c r="G1572" s="1" t="s">
        <v>1308</v>
      </c>
      <c r="H1572" s="1" t="s">
        <v>33</v>
      </c>
      <c r="I1572" s="1" t="s">
        <v>551</v>
      </c>
      <c r="J1572" s="1" t="s">
        <v>155</v>
      </c>
      <c r="K1572" s="1" t="s">
        <v>48</v>
      </c>
      <c r="L1572" s="1" t="s">
        <v>85</v>
      </c>
      <c r="M1572" s="1" t="s">
        <v>343</v>
      </c>
      <c r="N1572" s="1">
        <v>2</v>
      </c>
      <c r="O1572" s="1">
        <v>3770</v>
      </c>
      <c r="P1572" s="1">
        <f t="shared" si="144"/>
        <v>7540</v>
      </c>
      <c r="Q1572" s="1">
        <v>10</v>
      </c>
      <c r="R1572" s="1">
        <f t="shared" si="145"/>
        <v>754</v>
      </c>
      <c r="S1572" s="1">
        <f t="shared" si="146"/>
        <v>6786</v>
      </c>
      <c r="T1572" s="1">
        <v>0.5</v>
      </c>
      <c r="U1572" s="1">
        <f t="shared" si="147"/>
        <v>3393</v>
      </c>
      <c r="V1572" s="1">
        <f t="shared" si="148"/>
        <v>3393</v>
      </c>
      <c r="W1572" s="4">
        <f t="shared" si="149"/>
        <v>0.5</v>
      </c>
      <c r="X1572" s="1" t="s">
        <v>56</v>
      </c>
      <c r="Y1572" s="1" t="s">
        <v>57</v>
      </c>
      <c r="Z1572" s="1" t="s">
        <v>41</v>
      </c>
      <c r="AA1572" s="2">
        <v>46133</v>
      </c>
      <c r="AB1572" s="1">
        <v>5</v>
      </c>
      <c r="AC1572" s="9" t="s">
        <v>42</v>
      </c>
    </row>
    <row r="1573" spans="1:29">
      <c r="A1573" s="11" t="s">
        <v>2400</v>
      </c>
      <c r="B1573" s="2">
        <v>46128</v>
      </c>
      <c r="C1573" s="1">
        <v>2026</v>
      </c>
      <c r="D1573" s="1" t="s">
        <v>752</v>
      </c>
      <c r="E1573" s="1" t="s">
        <v>753</v>
      </c>
      <c r="F1573" s="1" t="s">
        <v>44</v>
      </c>
      <c r="G1573" s="1" t="s">
        <v>2401</v>
      </c>
      <c r="H1573" s="1" t="s">
        <v>33</v>
      </c>
      <c r="I1573" s="1" t="s">
        <v>717</v>
      </c>
      <c r="J1573" s="1" t="s">
        <v>145</v>
      </c>
      <c r="K1573" s="1" t="s">
        <v>130</v>
      </c>
      <c r="L1573" s="1" t="s">
        <v>63</v>
      </c>
      <c r="M1573" s="1" t="s">
        <v>109</v>
      </c>
      <c r="N1573" s="1">
        <v>4</v>
      </c>
      <c r="O1573" s="1">
        <v>440</v>
      </c>
      <c r="P1573" s="1">
        <f t="shared" si="144"/>
        <v>1760</v>
      </c>
      <c r="Q1573" s="1">
        <v>15</v>
      </c>
      <c r="R1573" s="1">
        <f t="shared" si="145"/>
        <v>264</v>
      </c>
      <c r="S1573" s="1">
        <f t="shared" si="146"/>
        <v>1496</v>
      </c>
      <c r="T1573" s="1">
        <v>0.35</v>
      </c>
      <c r="U1573" s="1">
        <f t="shared" si="147"/>
        <v>523.6</v>
      </c>
      <c r="V1573" s="1">
        <f t="shared" si="148"/>
        <v>972.4</v>
      </c>
      <c r="W1573" s="4">
        <f t="shared" si="149"/>
        <v>0.65</v>
      </c>
      <c r="X1573" s="1" t="s">
        <v>104</v>
      </c>
      <c r="Y1573" s="1" t="s">
        <v>81</v>
      </c>
      <c r="Z1573" s="1" t="s">
        <v>22</v>
      </c>
      <c r="AA1573" s="1"/>
      <c r="AB1573" s="1"/>
      <c r="AC1573" s="9" t="s">
        <v>93</v>
      </c>
    </row>
    <row r="1574" spans="1:29">
      <c r="A1574" s="11" t="s">
        <v>2402</v>
      </c>
      <c r="B1574" s="2">
        <v>46128</v>
      </c>
      <c r="C1574" s="1">
        <v>2026</v>
      </c>
      <c r="D1574" s="1" t="s">
        <v>752</v>
      </c>
      <c r="E1574" s="1" t="s">
        <v>753</v>
      </c>
      <c r="F1574" s="1" t="s">
        <v>44</v>
      </c>
      <c r="G1574" s="1" t="s">
        <v>937</v>
      </c>
      <c r="H1574" s="1" t="s">
        <v>89</v>
      </c>
      <c r="I1574" s="1" t="s">
        <v>544</v>
      </c>
      <c r="J1574" s="1" t="s">
        <v>70</v>
      </c>
      <c r="K1574" s="1" t="s">
        <v>62</v>
      </c>
      <c r="L1574" s="1" t="s">
        <v>85</v>
      </c>
      <c r="M1574" s="1" t="s">
        <v>306</v>
      </c>
      <c r="N1574" s="1">
        <v>4</v>
      </c>
      <c r="O1574" s="1">
        <v>4490</v>
      </c>
      <c r="P1574" s="1">
        <f t="shared" si="144"/>
        <v>17960</v>
      </c>
      <c r="Q1574" s="1">
        <v>15</v>
      </c>
      <c r="R1574" s="1">
        <f t="shared" si="145"/>
        <v>2694</v>
      </c>
      <c r="S1574" s="1">
        <f t="shared" si="146"/>
        <v>15266</v>
      </c>
      <c r="T1574" s="1">
        <v>0.5</v>
      </c>
      <c r="U1574" s="1">
        <f t="shared" si="147"/>
        <v>7633</v>
      </c>
      <c r="V1574" s="1">
        <f t="shared" si="148"/>
        <v>7633</v>
      </c>
      <c r="W1574" s="4">
        <f t="shared" si="149"/>
        <v>0.5</v>
      </c>
      <c r="X1574" s="1" t="s">
        <v>50</v>
      </c>
      <c r="Y1574" s="1" t="s">
        <v>57</v>
      </c>
      <c r="Z1574" s="1" t="s">
        <v>66</v>
      </c>
      <c r="AA1574" s="1"/>
      <c r="AB1574" s="1"/>
      <c r="AC1574" s="9" t="s">
        <v>42</v>
      </c>
    </row>
    <row r="1575" spans="1:29">
      <c r="A1575" s="11" t="s">
        <v>2403</v>
      </c>
      <c r="B1575" s="2">
        <v>46128</v>
      </c>
      <c r="C1575" s="1">
        <v>2026</v>
      </c>
      <c r="D1575" s="1" t="s">
        <v>752</v>
      </c>
      <c r="E1575" s="1" t="s">
        <v>753</v>
      </c>
      <c r="F1575" s="1" t="s">
        <v>44</v>
      </c>
      <c r="G1575" s="1" t="s">
        <v>719</v>
      </c>
      <c r="H1575" s="1" t="s">
        <v>33</v>
      </c>
      <c r="I1575" s="1" t="s">
        <v>359</v>
      </c>
      <c r="J1575" s="1" t="s">
        <v>251</v>
      </c>
      <c r="K1575" s="1" t="s">
        <v>36</v>
      </c>
      <c r="L1575" s="1" t="s">
        <v>79</v>
      </c>
      <c r="M1575" s="1" t="s">
        <v>191</v>
      </c>
      <c r="N1575" s="1">
        <v>1</v>
      </c>
      <c r="O1575" s="1">
        <v>240</v>
      </c>
      <c r="P1575" s="1">
        <f t="shared" si="144"/>
        <v>240</v>
      </c>
      <c r="Q1575" s="1">
        <v>0</v>
      </c>
      <c r="R1575" s="1">
        <f t="shared" si="145"/>
        <v>0</v>
      </c>
      <c r="S1575" s="1">
        <f t="shared" si="146"/>
        <v>240</v>
      </c>
      <c r="T1575" s="1">
        <v>0.45</v>
      </c>
      <c r="U1575" s="1">
        <f t="shared" si="147"/>
        <v>108</v>
      </c>
      <c r="V1575" s="1">
        <f t="shared" si="148"/>
        <v>132</v>
      </c>
      <c r="W1575" s="4">
        <f t="shared" si="149"/>
        <v>0.55000000000000004</v>
      </c>
      <c r="X1575" s="1" t="s">
        <v>65</v>
      </c>
      <c r="Y1575" s="1" t="s">
        <v>57</v>
      </c>
      <c r="Z1575" s="1" t="s">
        <v>22</v>
      </c>
      <c r="AA1575" s="1"/>
      <c r="AB1575" s="1"/>
      <c r="AC1575" s="9" t="s">
        <v>93</v>
      </c>
    </row>
    <row r="1576" spans="1:29">
      <c r="A1576" s="11" t="s">
        <v>2404</v>
      </c>
      <c r="B1576" s="2">
        <v>46129</v>
      </c>
      <c r="C1576" s="1">
        <v>2026</v>
      </c>
      <c r="D1576" s="1" t="s">
        <v>752</v>
      </c>
      <c r="E1576" s="1" t="s">
        <v>753</v>
      </c>
      <c r="F1576" s="1" t="s">
        <v>74</v>
      </c>
      <c r="G1576" s="1" t="s">
        <v>271</v>
      </c>
      <c r="H1576" s="1" t="s">
        <v>33</v>
      </c>
      <c r="I1576" s="1" t="s">
        <v>76</v>
      </c>
      <c r="J1576" s="1" t="s">
        <v>77</v>
      </c>
      <c r="K1576" s="1" t="s">
        <v>78</v>
      </c>
      <c r="L1576" s="1" t="s">
        <v>150</v>
      </c>
      <c r="M1576" s="1" t="s">
        <v>229</v>
      </c>
      <c r="N1576" s="1">
        <v>2</v>
      </c>
      <c r="O1576" s="1">
        <v>4070</v>
      </c>
      <c r="P1576" s="1">
        <f t="shared" si="144"/>
        <v>8140</v>
      </c>
      <c r="Q1576" s="1">
        <v>25</v>
      </c>
      <c r="R1576" s="1">
        <f t="shared" si="145"/>
        <v>2035</v>
      </c>
      <c r="S1576" s="1">
        <f t="shared" si="146"/>
        <v>6105</v>
      </c>
      <c r="T1576" s="1">
        <v>0.52</v>
      </c>
      <c r="U1576" s="1">
        <f t="shared" si="147"/>
        <v>3174.6</v>
      </c>
      <c r="V1576" s="1">
        <f t="shared" si="148"/>
        <v>2930.4</v>
      </c>
      <c r="W1576" s="4">
        <f t="shared" si="149"/>
        <v>0.48000000000000004</v>
      </c>
      <c r="X1576" s="1" t="s">
        <v>92</v>
      </c>
      <c r="Y1576" s="1" t="s">
        <v>81</v>
      </c>
      <c r="Z1576" s="1" t="s">
        <v>41</v>
      </c>
      <c r="AA1576" s="2">
        <v>46136</v>
      </c>
      <c r="AB1576" s="1">
        <v>4</v>
      </c>
      <c r="AC1576" s="9" t="s">
        <v>42</v>
      </c>
    </row>
    <row r="1577" spans="1:29">
      <c r="A1577" s="11" t="s">
        <v>2405</v>
      </c>
      <c r="B1577" s="2">
        <v>46129</v>
      </c>
      <c r="C1577" s="1">
        <v>2026</v>
      </c>
      <c r="D1577" s="1" t="s">
        <v>752</v>
      </c>
      <c r="E1577" s="1" t="s">
        <v>753</v>
      </c>
      <c r="F1577" s="1" t="s">
        <v>74</v>
      </c>
      <c r="G1577" s="1" t="s">
        <v>537</v>
      </c>
      <c r="H1577" s="1" t="s">
        <v>89</v>
      </c>
      <c r="I1577" s="1" t="s">
        <v>288</v>
      </c>
      <c r="J1577" s="1" t="s">
        <v>178</v>
      </c>
      <c r="K1577" s="1" t="s">
        <v>48</v>
      </c>
      <c r="L1577" s="1" t="s">
        <v>63</v>
      </c>
      <c r="M1577" s="1" t="s">
        <v>171</v>
      </c>
      <c r="N1577" s="1">
        <v>1</v>
      </c>
      <c r="O1577" s="1">
        <v>1040</v>
      </c>
      <c r="P1577" s="1">
        <f t="shared" si="144"/>
        <v>1040</v>
      </c>
      <c r="Q1577" s="1">
        <v>0</v>
      </c>
      <c r="R1577" s="1">
        <f t="shared" si="145"/>
        <v>0</v>
      </c>
      <c r="S1577" s="1">
        <f t="shared" si="146"/>
        <v>1040</v>
      </c>
      <c r="T1577" s="1">
        <v>0.35</v>
      </c>
      <c r="U1577" s="1">
        <f t="shared" si="147"/>
        <v>364</v>
      </c>
      <c r="V1577" s="1">
        <f t="shared" si="148"/>
        <v>676</v>
      </c>
      <c r="W1577" s="4">
        <f t="shared" si="149"/>
        <v>0.65</v>
      </c>
      <c r="X1577" s="1" t="s">
        <v>104</v>
      </c>
      <c r="Y1577" s="1" t="s">
        <v>81</v>
      </c>
      <c r="Z1577" s="1" t="s">
        <v>51</v>
      </c>
      <c r="AA1577" s="2">
        <v>46134</v>
      </c>
      <c r="AB1577" s="1"/>
      <c r="AC1577" s="9" t="s">
        <v>42</v>
      </c>
    </row>
    <row r="1578" spans="1:29">
      <c r="A1578" s="11" t="s">
        <v>2406</v>
      </c>
      <c r="B1578" s="2">
        <v>46129</v>
      </c>
      <c r="C1578" s="1">
        <v>2026</v>
      </c>
      <c r="D1578" s="1" t="s">
        <v>752</v>
      </c>
      <c r="E1578" s="1" t="s">
        <v>753</v>
      </c>
      <c r="F1578" s="1" t="s">
        <v>74</v>
      </c>
      <c r="G1578" s="1" t="s">
        <v>285</v>
      </c>
      <c r="H1578" s="1" t="s">
        <v>33</v>
      </c>
      <c r="I1578" s="1" t="s">
        <v>123</v>
      </c>
      <c r="J1578" s="1" t="s">
        <v>55</v>
      </c>
      <c r="K1578" s="1" t="s">
        <v>36</v>
      </c>
      <c r="L1578" s="1" t="s">
        <v>112</v>
      </c>
      <c r="M1578" s="1" t="s">
        <v>859</v>
      </c>
      <c r="N1578" s="1">
        <v>2</v>
      </c>
      <c r="O1578" s="1">
        <v>30230</v>
      </c>
      <c r="P1578" s="1">
        <f t="shared" si="144"/>
        <v>60460</v>
      </c>
      <c r="Q1578" s="1">
        <v>20</v>
      </c>
      <c r="R1578" s="1">
        <f t="shared" si="145"/>
        <v>12092</v>
      </c>
      <c r="S1578" s="1">
        <f t="shared" si="146"/>
        <v>48368</v>
      </c>
      <c r="T1578" s="1">
        <v>0.57999999999999996</v>
      </c>
      <c r="U1578" s="1">
        <f t="shared" si="147"/>
        <v>28053.439999999999</v>
      </c>
      <c r="V1578" s="1">
        <f t="shared" si="148"/>
        <v>20314.560000000001</v>
      </c>
      <c r="W1578" s="4">
        <f t="shared" si="149"/>
        <v>0.42000000000000004</v>
      </c>
      <c r="X1578" s="1" t="s">
        <v>50</v>
      </c>
      <c r="Y1578" s="1" t="s">
        <v>40</v>
      </c>
      <c r="Z1578" s="1" t="s">
        <v>41</v>
      </c>
      <c r="AA1578" s="2">
        <v>46131</v>
      </c>
      <c r="AB1578" s="1">
        <v>5</v>
      </c>
      <c r="AC1578" s="9" t="s">
        <v>42</v>
      </c>
    </row>
    <row r="1579" spans="1:29">
      <c r="A1579" s="11" t="s">
        <v>2407</v>
      </c>
      <c r="B1579" s="2">
        <v>46129</v>
      </c>
      <c r="C1579" s="1">
        <v>2026</v>
      </c>
      <c r="D1579" s="1" t="s">
        <v>752</v>
      </c>
      <c r="E1579" s="1" t="s">
        <v>753</v>
      </c>
      <c r="F1579" s="1" t="s">
        <v>74</v>
      </c>
      <c r="G1579" s="1" t="s">
        <v>1940</v>
      </c>
      <c r="H1579" s="1" t="s">
        <v>89</v>
      </c>
      <c r="I1579" s="1" t="s">
        <v>1534</v>
      </c>
      <c r="J1579" s="1" t="s">
        <v>145</v>
      </c>
      <c r="K1579" s="1" t="s">
        <v>130</v>
      </c>
      <c r="L1579" s="1" t="s">
        <v>179</v>
      </c>
      <c r="M1579" s="1" t="s">
        <v>532</v>
      </c>
      <c r="N1579" s="1">
        <v>3</v>
      </c>
      <c r="O1579" s="1">
        <v>2770</v>
      </c>
      <c r="P1579" s="1">
        <f t="shared" si="144"/>
        <v>8310</v>
      </c>
      <c r="Q1579" s="1">
        <v>0</v>
      </c>
      <c r="R1579" s="1">
        <f t="shared" si="145"/>
        <v>0</v>
      </c>
      <c r="S1579" s="1">
        <f t="shared" si="146"/>
        <v>8310</v>
      </c>
      <c r="T1579" s="1">
        <v>0.48</v>
      </c>
      <c r="U1579" s="1">
        <f t="shared" si="147"/>
        <v>3988.7999999999997</v>
      </c>
      <c r="V1579" s="1">
        <f t="shared" si="148"/>
        <v>4321.2000000000007</v>
      </c>
      <c r="W1579" s="4">
        <f t="shared" si="149"/>
        <v>0.52000000000000013</v>
      </c>
      <c r="X1579" s="1" t="s">
        <v>147</v>
      </c>
      <c r="Y1579" s="1" t="s">
        <v>57</v>
      </c>
      <c r="Z1579" s="1" t="s">
        <v>41</v>
      </c>
      <c r="AA1579" s="2">
        <v>46131</v>
      </c>
      <c r="AB1579" s="1">
        <v>5</v>
      </c>
      <c r="AC1579" s="9" t="s">
        <v>42</v>
      </c>
    </row>
    <row r="1580" spans="1:29">
      <c r="A1580" s="11" t="s">
        <v>2408</v>
      </c>
      <c r="B1580" s="2">
        <v>46130</v>
      </c>
      <c r="C1580" s="1">
        <v>2026</v>
      </c>
      <c r="D1580" s="1" t="s">
        <v>752</v>
      </c>
      <c r="E1580" s="1" t="s">
        <v>753</v>
      </c>
      <c r="F1580" s="1" t="s">
        <v>99</v>
      </c>
      <c r="G1580" s="1" t="s">
        <v>1449</v>
      </c>
      <c r="H1580" s="1" t="s">
        <v>33</v>
      </c>
      <c r="I1580" s="1" t="s">
        <v>447</v>
      </c>
      <c r="J1580" s="1" t="s">
        <v>435</v>
      </c>
      <c r="K1580" s="1" t="s">
        <v>130</v>
      </c>
      <c r="L1580" s="1" t="s">
        <v>96</v>
      </c>
      <c r="M1580" s="1" t="s">
        <v>331</v>
      </c>
      <c r="N1580" s="1">
        <v>3</v>
      </c>
      <c r="O1580" s="1">
        <v>420</v>
      </c>
      <c r="P1580" s="1">
        <f t="shared" si="144"/>
        <v>1260</v>
      </c>
      <c r="Q1580" s="1">
        <v>0</v>
      </c>
      <c r="R1580" s="1">
        <f t="shared" si="145"/>
        <v>0</v>
      </c>
      <c r="S1580" s="1">
        <f t="shared" si="146"/>
        <v>1260</v>
      </c>
      <c r="T1580" s="1">
        <v>0.62</v>
      </c>
      <c r="U1580" s="1">
        <f t="shared" si="147"/>
        <v>781.2</v>
      </c>
      <c r="V1580" s="1">
        <f t="shared" si="148"/>
        <v>478.79999999999995</v>
      </c>
      <c r="W1580" s="4">
        <f t="shared" si="149"/>
        <v>0.37999999999999995</v>
      </c>
      <c r="X1580" s="1" t="s">
        <v>56</v>
      </c>
      <c r="Y1580" s="1" t="s">
        <v>81</v>
      </c>
      <c r="Z1580" s="1" t="s">
        <v>41</v>
      </c>
      <c r="AA1580" s="2">
        <v>46137</v>
      </c>
      <c r="AB1580" s="1">
        <v>4</v>
      </c>
      <c r="AC1580" s="9" t="s">
        <v>42</v>
      </c>
    </row>
    <row r="1581" spans="1:29">
      <c r="A1581" s="11" t="s">
        <v>2409</v>
      </c>
      <c r="B1581" s="2">
        <v>46130</v>
      </c>
      <c r="C1581" s="1">
        <v>2026</v>
      </c>
      <c r="D1581" s="1" t="s">
        <v>752</v>
      </c>
      <c r="E1581" s="1" t="s">
        <v>753</v>
      </c>
      <c r="F1581" s="1" t="s">
        <v>99</v>
      </c>
      <c r="G1581" s="1" t="s">
        <v>2410</v>
      </c>
      <c r="H1581" s="1" t="s">
        <v>33</v>
      </c>
      <c r="I1581" s="1" t="s">
        <v>154</v>
      </c>
      <c r="J1581" s="1" t="s">
        <v>155</v>
      </c>
      <c r="K1581" s="1" t="s">
        <v>48</v>
      </c>
      <c r="L1581" s="1" t="s">
        <v>79</v>
      </c>
      <c r="M1581" s="1" t="s">
        <v>388</v>
      </c>
      <c r="N1581" s="1">
        <v>3</v>
      </c>
      <c r="O1581" s="1">
        <v>4920</v>
      </c>
      <c r="P1581" s="1">
        <f t="shared" si="144"/>
        <v>14760</v>
      </c>
      <c r="Q1581" s="1">
        <v>0</v>
      </c>
      <c r="R1581" s="1">
        <f t="shared" si="145"/>
        <v>0</v>
      </c>
      <c r="S1581" s="1">
        <f t="shared" si="146"/>
        <v>14760</v>
      </c>
      <c r="T1581" s="1">
        <v>0.45</v>
      </c>
      <c r="U1581" s="1">
        <f t="shared" si="147"/>
        <v>6642</v>
      </c>
      <c r="V1581" s="1">
        <f t="shared" si="148"/>
        <v>8118</v>
      </c>
      <c r="W1581" s="4">
        <f t="shared" si="149"/>
        <v>0.55000000000000004</v>
      </c>
      <c r="X1581" s="1" t="s">
        <v>147</v>
      </c>
      <c r="Y1581" s="1" t="s">
        <v>57</v>
      </c>
      <c r="Z1581" s="1" t="s">
        <v>41</v>
      </c>
      <c r="AA1581" s="2">
        <v>46135</v>
      </c>
      <c r="AB1581" s="1">
        <v>4</v>
      </c>
      <c r="AC1581" s="9" t="s">
        <v>42</v>
      </c>
    </row>
    <row r="1582" spans="1:29">
      <c r="A1582" s="11" t="s">
        <v>2411</v>
      </c>
      <c r="B1582" s="2">
        <v>46132</v>
      </c>
      <c r="C1582" s="1">
        <v>2026</v>
      </c>
      <c r="D1582" s="1" t="s">
        <v>752</v>
      </c>
      <c r="E1582" s="1" t="s">
        <v>753</v>
      </c>
      <c r="F1582" s="1" t="s">
        <v>142</v>
      </c>
      <c r="G1582" s="1" t="s">
        <v>53</v>
      </c>
      <c r="H1582" s="1" t="s">
        <v>33</v>
      </c>
      <c r="I1582" s="1" t="s">
        <v>54</v>
      </c>
      <c r="J1582" s="1" t="s">
        <v>55</v>
      </c>
      <c r="K1582" s="1" t="s">
        <v>36</v>
      </c>
      <c r="L1582" s="1" t="s">
        <v>85</v>
      </c>
      <c r="M1582" s="1" t="s">
        <v>274</v>
      </c>
      <c r="N1582" s="1">
        <v>2</v>
      </c>
      <c r="O1582" s="1">
        <v>1040</v>
      </c>
      <c r="P1582" s="1">
        <f t="shared" si="144"/>
        <v>2080</v>
      </c>
      <c r="Q1582" s="1">
        <v>10</v>
      </c>
      <c r="R1582" s="1">
        <f t="shared" si="145"/>
        <v>208</v>
      </c>
      <c r="S1582" s="1">
        <f t="shared" si="146"/>
        <v>1872</v>
      </c>
      <c r="T1582" s="1">
        <v>0.5</v>
      </c>
      <c r="U1582" s="1">
        <f t="shared" si="147"/>
        <v>936</v>
      </c>
      <c r="V1582" s="1">
        <f t="shared" si="148"/>
        <v>936</v>
      </c>
      <c r="W1582" s="4">
        <f t="shared" si="149"/>
        <v>0.5</v>
      </c>
      <c r="X1582" s="1" t="s">
        <v>147</v>
      </c>
      <c r="Y1582" s="1" t="s">
        <v>40</v>
      </c>
      <c r="Z1582" s="1" t="s">
        <v>41</v>
      </c>
      <c r="AA1582" s="2">
        <v>46139</v>
      </c>
      <c r="AB1582" s="1">
        <v>4</v>
      </c>
      <c r="AC1582" s="9" t="s">
        <v>42</v>
      </c>
    </row>
    <row r="1583" spans="1:29">
      <c r="A1583" s="11" t="s">
        <v>2412</v>
      </c>
      <c r="B1583" s="2">
        <v>46132</v>
      </c>
      <c r="C1583" s="1">
        <v>2026</v>
      </c>
      <c r="D1583" s="1" t="s">
        <v>752</v>
      </c>
      <c r="E1583" s="1" t="s">
        <v>753</v>
      </c>
      <c r="F1583" s="1" t="s">
        <v>142</v>
      </c>
      <c r="G1583" s="1" t="s">
        <v>1874</v>
      </c>
      <c r="H1583" s="1" t="s">
        <v>89</v>
      </c>
      <c r="I1583" s="1" t="s">
        <v>475</v>
      </c>
      <c r="J1583" s="1" t="s">
        <v>435</v>
      </c>
      <c r="K1583" s="1" t="s">
        <v>130</v>
      </c>
      <c r="L1583" s="1" t="s">
        <v>112</v>
      </c>
      <c r="M1583" s="1" t="s">
        <v>653</v>
      </c>
      <c r="N1583" s="1">
        <v>4</v>
      </c>
      <c r="O1583" s="1">
        <v>47610</v>
      </c>
      <c r="P1583" s="1">
        <f t="shared" si="144"/>
        <v>190440</v>
      </c>
      <c r="Q1583" s="1">
        <v>0</v>
      </c>
      <c r="R1583" s="1">
        <f t="shared" si="145"/>
        <v>0</v>
      </c>
      <c r="S1583" s="1">
        <f t="shared" si="146"/>
        <v>190440</v>
      </c>
      <c r="T1583" s="1">
        <v>0.57999999999999996</v>
      </c>
      <c r="U1583" s="1">
        <f t="shared" si="147"/>
        <v>110455.2</v>
      </c>
      <c r="V1583" s="1">
        <f t="shared" si="148"/>
        <v>79984.800000000003</v>
      </c>
      <c r="W1583" s="4">
        <f t="shared" si="149"/>
        <v>0.42000000000000004</v>
      </c>
      <c r="X1583" s="1" t="s">
        <v>65</v>
      </c>
      <c r="Y1583" s="1" t="s">
        <v>72</v>
      </c>
      <c r="Z1583" s="1" t="s">
        <v>41</v>
      </c>
      <c r="AA1583" s="2">
        <v>46133</v>
      </c>
      <c r="AB1583" s="1">
        <v>5</v>
      </c>
      <c r="AC1583" s="9" t="s">
        <v>42</v>
      </c>
    </row>
    <row r="1584" spans="1:29">
      <c r="A1584" s="11" t="s">
        <v>2413</v>
      </c>
      <c r="B1584" s="2">
        <v>46132</v>
      </c>
      <c r="C1584" s="1">
        <v>2026</v>
      </c>
      <c r="D1584" s="1" t="s">
        <v>752</v>
      </c>
      <c r="E1584" s="1" t="s">
        <v>753</v>
      </c>
      <c r="F1584" s="1" t="s">
        <v>142</v>
      </c>
      <c r="G1584" s="1" t="s">
        <v>88</v>
      </c>
      <c r="H1584" s="1" t="s">
        <v>89</v>
      </c>
      <c r="I1584" s="1" t="s">
        <v>90</v>
      </c>
      <c r="J1584" s="1" t="s">
        <v>61</v>
      </c>
      <c r="K1584" s="1" t="s">
        <v>62</v>
      </c>
      <c r="L1584" s="1" t="s">
        <v>179</v>
      </c>
      <c r="M1584" s="1" t="s">
        <v>406</v>
      </c>
      <c r="N1584" s="1">
        <v>3</v>
      </c>
      <c r="O1584" s="1">
        <v>3130</v>
      </c>
      <c r="P1584" s="1">
        <f t="shared" si="144"/>
        <v>9390</v>
      </c>
      <c r="Q1584" s="1">
        <v>0</v>
      </c>
      <c r="R1584" s="1">
        <f t="shared" si="145"/>
        <v>0</v>
      </c>
      <c r="S1584" s="1">
        <f t="shared" si="146"/>
        <v>9390</v>
      </c>
      <c r="T1584" s="1">
        <v>0.48</v>
      </c>
      <c r="U1584" s="1">
        <f t="shared" si="147"/>
        <v>4507.2</v>
      </c>
      <c r="V1584" s="1">
        <f t="shared" si="148"/>
        <v>4882.8</v>
      </c>
      <c r="W1584" s="4">
        <f t="shared" si="149"/>
        <v>0.52</v>
      </c>
      <c r="X1584" s="1" t="s">
        <v>92</v>
      </c>
      <c r="Y1584" s="1" t="s">
        <v>57</v>
      </c>
      <c r="Z1584" s="1" t="s">
        <v>41</v>
      </c>
      <c r="AA1584" s="2">
        <v>46139</v>
      </c>
      <c r="AB1584" s="1">
        <v>5</v>
      </c>
      <c r="AC1584" s="9" t="s">
        <v>42</v>
      </c>
    </row>
    <row r="1585" spans="1:29">
      <c r="A1585" s="11" t="s">
        <v>2414</v>
      </c>
      <c r="B1585" s="2">
        <v>46133</v>
      </c>
      <c r="C1585" s="1">
        <v>2026</v>
      </c>
      <c r="D1585" s="1" t="s">
        <v>752</v>
      </c>
      <c r="E1585" s="1" t="s">
        <v>753</v>
      </c>
      <c r="F1585" s="1" t="s">
        <v>167</v>
      </c>
      <c r="G1585" s="1" t="s">
        <v>852</v>
      </c>
      <c r="H1585" s="1" t="s">
        <v>89</v>
      </c>
      <c r="I1585" s="1" t="s">
        <v>250</v>
      </c>
      <c r="J1585" s="1" t="s">
        <v>251</v>
      </c>
      <c r="K1585" s="1" t="s">
        <v>36</v>
      </c>
      <c r="L1585" s="1" t="s">
        <v>112</v>
      </c>
      <c r="M1585" s="1" t="s">
        <v>198</v>
      </c>
      <c r="N1585" s="1">
        <v>5</v>
      </c>
      <c r="O1585" s="1">
        <v>40230</v>
      </c>
      <c r="P1585" s="1">
        <f t="shared" si="144"/>
        <v>201150</v>
      </c>
      <c r="Q1585" s="1">
        <v>10</v>
      </c>
      <c r="R1585" s="1">
        <f t="shared" si="145"/>
        <v>20115</v>
      </c>
      <c r="S1585" s="1">
        <f t="shared" si="146"/>
        <v>181035</v>
      </c>
      <c r="T1585" s="1">
        <v>0.57999999999999996</v>
      </c>
      <c r="U1585" s="1">
        <f t="shared" si="147"/>
        <v>105000.29999999999</v>
      </c>
      <c r="V1585" s="1">
        <f t="shared" si="148"/>
        <v>76034.700000000012</v>
      </c>
      <c r="W1585" s="4">
        <f t="shared" si="149"/>
        <v>0.42000000000000004</v>
      </c>
      <c r="X1585" s="1" t="s">
        <v>65</v>
      </c>
      <c r="Y1585" s="1" t="s">
        <v>81</v>
      </c>
      <c r="Z1585" s="1" t="s">
        <v>66</v>
      </c>
      <c r="AA1585" s="1"/>
      <c r="AB1585" s="1"/>
      <c r="AC1585" s="9" t="s">
        <v>42</v>
      </c>
    </row>
    <row r="1586" spans="1:29">
      <c r="A1586" s="11" t="s">
        <v>2415</v>
      </c>
      <c r="B1586" s="2">
        <v>46133</v>
      </c>
      <c r="C1586" s="1">
        <v>2026</v>
      </c>
      <c r="D1586" s="1" t="s">
        <v>752</v>
      </c>
      <c r="E1586" s="1" t="s">
        <v>753</v>
      </c>
      <c r="F1586" s="1" t="s">
        <v>167</v>
      </c>
      <c r="G1586" s="1" t="s">
        <v>1500</v>
      </c>
      <c r="H1586" s="1" t="s">
        <v>33</v>
      </c>
      <c r="I1586" s="1" t="s">
        <v>250</v>
      </c>
      <c r="J1586" s="1" t="s">
        <v>251</v>
      </c>
      <c r="K1586" s="1" t="s">
        <v>36</v>
      </c>
      <c r="L1586" s="1" t="s">
        <v>112</v>
      </c>
      <c r="M1586" s="1" t="s">
        <v>113</v>
      </c>
      <c r="N1586" s="1">
        <v>4</v>
      </c>
      <c r="O1586" s="1">
        <v>81970</v>
      </c>
      <c r="P1586" s="1">
        <f t="shared" si="144"/>
        <v>327880</v>
      </c>
      <c r="Q1586" s="1">
        <v>0</v>
      </c>
      <c r="R1586" s="1">
        <f t="shared" si="145"/>
        <v>0</v>
      </c>
      <c r="S1586" s="1">
        <f t="shared" si="146"/>
        <v>327880</v>
      </c>
      <c r="T1586" s="1">
        <v>0.57999999999999996</v>
      </c>
      <c r="U1586" s="1">
        <f t="shared" si="147"/>
        <v>190170.4</v>
      </c>
      <c r="V1586" s="1">
        <f t="shared" si="148"/>
        <v>137709.6</v>
      </c>
      <c r="W1586" s="4">
        <f t="shared" si="149"/>
        <v>0.42000000000000004</v>
      </c>
      <c r="X1586" s="1" t="s">
        <v>65</v>
      </c>
      <c r="Y1586" s="1" t="s">
        <v>72</v>
      </c>
      <c r="Z1586" s="1" t="s">
        <v>51</v>
      </c>
      <c r="AA1586" s="2">
        <v>46134</v>
      </c>
      <c r="AB1586" s="1"/>
      <c r="AC1586" s="9" t="s">
        <v>42</v>
      </c>
    </row>
    <row r="1587" spans="1:29">
      <c r="A1587" s="11" t="s">
        <v>2416</v>
      </c>
      <c r="B1587" s="2">
        <v>46133</v>
      </c>
      <c r="C1587" s="1">
        <v>2026</v>
      </c>
      <c r="D1587" s="1" t="s">
        <v>752</v>
      </c>
      <c r="E1587" s="1" t="s">
        <v>753</v>
      </c>
      <c r="F1587" s="1" t="s">
        <v>167</v>
      </c>
      <c r="G1587" s="1" t="s">
        <v>496</v>
      </c>
      <c r="H1587" s="1" t="s">
        <v>89</v>
      </c>
      <c r="I1587" s="1" t="s">
        <v>34</v>
      </c>
      <c r="J1587" s="1" t="s">
        <v>35</v>
      </c>
      <c r="K1587" s="1" t="s">
        <v>36</v>
      </c>
      <c r="L1587" s="1" t="s">
        <v>150</v>
      </c>
      <c r="M1587" s="1" t="s">
        <v>278</v>
      </c>
      <c r="N1587" s="1">
        <v>4</v>
      </c>
      <c r="O1587" s="1">
        <v>3200</v>
      </c>
      <c r="P1587" s="1">
        <f t="shared" si="144"/>
        <v>12800</v>
      </c>
      <c r="Q1587" s="1">
        <v>0</v>
      </c>
      <c r="R1587" s="1">
        <f t="shared" si="145"/>
        <v>0</v>
      </c>
      <c r="S1587" s="1">
        <f t="shared" si="146"/>
        <v>12800</v>
      </c>
      <c r="T1587" s="1">
        <v>0.52</v>
      </c>
      <c r="U1587" s="1">
        <f t="shared" si="147"/>
        <v>6656</v>
      </c>
      <c r="V1587" s="1">
        <f t="shared" si="148"/>
        <v>6144</v>
      </c>
      <c r="W1587" s="4">
        <f t="shared" si="149"/>
        <v>0.48</v>
      </c>
      <c r="X1587" s="1" t="s">
        <v>39</v>
      </c>
      <c r="Y1587" s="1" t="s">
        <v>57</v>
      </c>
      <c r="Z1587" s="1" t="s">
        <v>51</v>
      </c>
      <c r="AA1587" s="2">
        <v>46134</v>
      </c>
      <c r="AB1587" s="1"/>
      <c r="AC1587" s="9" t="s">
        <v>42</v>
      </c>
    </row>
    <row r="1588" spans="1:29">
      <c r="A1588" s="11" t="s">
        <v>2417</v>
      </c>
      <c r="B1588" s="2">
        <v>46133</v>
      </c>
      <c r="C1588" s="1">
        <v>2026</v>
      </c>
      <c r="D1588" s="1" t="s">
        <v>752</v>
      </c>
      <c r="E1588" s="1" t="s">
        <v>753</v>
      </c>
      <c r="F1588" s="1" t="s">
        <v>167</v>
      </c>
      <c r="G1588" s="1" t="s">
        <v>968</v>
      </c>
      <c r="H1588" s="1" t="s">
        <v>33</v>
      </c>
      <c r="I1588" s="1" t="s">
        <v>509</v>
      </c>
      <c r="J1588" s="1" t="s">
        <v>220</v>
      </c>
      <c r="K1588" s="1" t="s">
        <v>118</v>
      </c>
      <c r="L1588" s="1" t="s">
        <v>63</v>
      </c>
      <c r="M1588" s="1" t="s">
        <v>362</v>
      </c>
      <c r="N1588" s="1">
        <v>5</v>
      </c>
      <c r="O1588" s="1">
        <v>720</v>
      </c>
      <c r="P1588" s="1">
        <f t="shared" si="144"/>
        <v>3600</v>
      </c>
      <c r="Q1588" s="1">
        <v>0</v>
      </c>
      <c r="R1588" s="1">
        <f t="shared" si="145"/>
        <v>0</v>
      </c>
      <c r="S1588" s="1">
        <f t="shared" si="146"/>
        <v>3600</v>
      </c>
      <c r="T1588" s="1">
        <v>0.35</v>
      </c>
      <c r="U1588" s="1">
        <f t="shared" si="147"/>
        <v>1260</v>
      </c>
      <c r="V1588" s="1">
        <f t="shared" si="148"/>
        <v>2340</v>
      </c>
      <c r="W1588" s="4">
        <f t="shared" si="149"/>
        <v>0.65</v>
      </c>
      <c r="X1588" s="1" t="s">
        <v>65</v>
      </c>
      <c r="Y1588" s="1" t="s">
        <v>81</v>
      </c>
      <c r="Z1588" s="1" t="s">
        <v>66</v>
      </c>
      <c r="AA1588" s="1"/>
      <c r="AB1588" s="1"/>
      <c r="AC1588" s="9" t="s">
        <v>42</v>
      </c>
    </row>
    <row r="1589" spans="1:29">
      <c r="A1589" s="11" t="s">
        <v>2418</v>
      </c>
      <c r="B1589" s="2">
        <v>46133</v>
      </c>
      <c r="C1589" s="1">
        <v>2026</v>
      </c>
      <c r="D1589" s="1" t="s">
        <v>752</v>
      </c>
      <c r="E1589" s="1" t="s">
        <v>753</v>
      </c>
      <c r="F1589" s="1" t="s">
        <v>167</v>
      </c>
      <c r="G1589" s="1" t="s">
        <v>1583</v>
      </c>
      <c r="H1589" s="1" t="s">
        <v>33</v>
      </c>
      <c r="I1589" s="1" t="s">
        <v>183</v>
      </c>
      <c r="J1589" s="1" t="s">
        <v>102</v>
      </c>
      <c r="K1589" s="1" t="s">
        <v>36</v>
      </c>
      <c r="L1589" s="1" t="s">
        <v>37</v>
      </c>
      <c r="M1589" s="1" t="s">
        <v>372</v>
      </c>
      <c r="N1589" s="1">
        <v>5</v>
      </c>
      <c r="O1589" s="1">
        <v>2790</v>
      </c>
      <c r="P1589" s="1">
        <f t="shared" si="144"/>
        <v>13950</v>
      </c>
      <c r="Q1589" s="1">
        <v>0</v>
      </c>
      <c r="R1589" s="1">
        <f t="shared" si="145"/>
        <v>0</v>
      </c>
      <c r="S1589" s="1">
        <f t="shared" si="146"/>
        <v>13950</v>
      </c>
      <c r="T1589" s="1">
        <v>0.47</v>
      </c>
      <c r="U1589" s="1">
        <f t="shared" si="147"/>
        <v>6556.5</v>
      </c>
      <c r="V1589" s="1">
        <f t="shared" si="148"/>
        <v>7393.5</v>
      </c>
      <c r="W1589" s="4">
        <f t="shared" si="149"/>
        <v>0.53</v>
      </c>
      <c r="X1589" s="1" t="s">
        <v>147</v>
      </c>
      <c r="Y1589" s="1" t="s">
        <v>40</v>
      </c>
      <c r="Z1589" s="1" t="s">
        <v>41</v>
      </c>
      <c r="AA1589" s="2">
        <v>46140</v>
      </c>
      <c r="AB1589" s="1">
        <v>3</v>
      </c>
      <c r="AC1589" s="9" t="s">
        <v>42</v>
      </c>
    </row>
    <row r="1590" spans="1:29">
      <c r="A1590" s="11" t="s">
        <v>2419</v>
      </c>
      <c r="B1590" s="2">
        <v>46134</v>
      </c>
      <c r="C1590" s="1">
        <v>2026</v>
      </c>
      <c r="D1590" s="1" t="s">
        <v>752</v>
      </c>
      <c r="E1590" s="1" t="s">
        <v>753</v>
      </c>
      <c r="F1590" s="1" t="s">
        <v>31</v>
      </c>
      <c r="G1590" s="1" t="s">
        <v>1661</v>
      </c>
      <c r="H1590" s="1" t="s">
        <v>33</v>
      </c>
      <c r="I1590" s="1" t="s">
        <v>434</v>
      </c>
      <c r="J1590" s="1" t="s">
        <v>435</v>
      </c>
      <c r="K1590" s="1" t="s">
        <v>130</v>
      </c>
      <c r="L1590" s="1" t="s">
        <v>37</v>
      </c>
      <c r="M1590" s="1" t="s">
        <v>38</v>
      </c>
      <c r="N1590" s="1">
        <v>2</v>
      </c>
      <c r="O1590" s="1">
        <v>4040</v>
      </c>
      <c r="P1590" s="1">
        <f t="shared" si="144"/>
        <v>8080</v>
      </c>
      <c r="Q1590" s="1">
        <v>10</v>
      </c>
      <c r="R1590" s="1">
        <f t="shared" si="145"/>
        <v>808</v>
      </c>
      <c r="S1590" s="1">
        <f t="shared" si="146"/>
        <v>7272</v>
      </c>
      <c r="T1590" s="1">
        <v>0.47</v>
      </c>
      <c r="U1590" s="1">
        <f t="shared" si="147"/>
        <v>3417.8399999999997</v>
      </c>
      <c r="V1590" s="1">
        <f t="shared" si="148"/>
        <v>3854.1600000000003</v>
      </c>
      <c r="W1590" s="4">
        <f t="shared" si="149"/>
        <v>0.53</v>
      </c>
      <c r="X1590" s="1" t="s">
        <v>39</v>
      </c>
      <c r="Y1590" s="1" t="s">
        <v>81</v>
      </c>
      <c r="Z1590" s="1" t="s">
        <v>41</v>
      </c>
      <c r="AA1590" s="2">
        <v>46141</v>
      </c>
      <c r="AB1590" s="1">
        <v>5</v>
      </c>
      <c r="AC1590" s="9" t="s">
        <v>42</v>
      </c>
    </row>
    <row r="1591" spans="1:29">
      <c r="A1591" s="11" t="s">
        <v>2420</v>
      </c>
      <c r="B1591" s="2">
        <v>46134</v>
      </c>
      <c r="C1591" s="1">
        <v>2026</v>
      </c>
      <c r="D1591" s="1" t="s">
        <v>752</v>
      </c>
      <c r="E1591" s="1" t="s">
        <v>753</v>
      </c>
      <c r="F1591" s="1" t="s">
        <v>31</v>
      </c>
      <c r="G1591" s="1" t="s">
        <v>970</v>
      </c>
      <c r="H1591" s="1" t="s">
        <v>33</v>
      </c>
      <c r="I1591" s="1" t="s">
        <v>371</v>
      </c>
      <c r="J1591" s="1" t="s">
        <v>265</v>
      </c>
      <c r="K1591" s="1" t="s">
        <v>78</v>
      </c>
      <c r="L1591" s="1" t="s">
        <v>63</v>
      </c>
      <c r="M1591" s="1" t="s">
        <v>64</v>
      </c>
      <c r="N1591" s="1">
        <v>4</v>
      </c>
      <c r="O1591" s="1">
        <v>220</v>
      </c>
      <c r="P1591" s="1">
        <f t="shared" si="144"/>
        <v>880</v>
      </c>
      <c r="Q1591" s="1">
        <v>0</v>
      </c>
      <c r="R1591" s="1">
        <f t="shared" si="145"/>
        <v>0</v>
      </c>
      <c r="S1591" s="1">
        <f t="shared" si="146"/>
        <v>880</v>
      </c>
      <c r="T1591" s="1">
        <v>0.35</v>
      </c>
      <c r="U1591" s="1">
        <f t="shared" si="147"/>
        <v>308</v>
      </c>
      <c r="V1591" s="1">
        <f t="shared" si="148"/>
        <v>572</v>
      </c>
      <c r="W1591" s="4">
        <f t="shared" si="149"/>
        <v>0.65</v>
      </c>
      <c r="X1591" s="1" t="s">
        <v>104</v>
      </c>
      <c r="Y1591" s="1" t="s">
        <v>57</v>
      </c>
      <c r="Z1591" s="1" t="s">
        <v>41</v>
      </c>
      <c r="AA1591" s="2">
        <v>46139</v>
      </c>
      <c r="AB1591" s="1">
        <v>3</v>
      </c>
      <c r="AC1591" s="9" t="s">
        <v>42</v>
      </c>
    </row>
    <row r="1592" spans="1:29">
      <c r="A1592" s="11" t="s">
        <v>2421</v>
      </c>
      <c r="B1592" s="2">
        <v>46134</v>
      </c>
      <c r="C1592" s="1">
        <v>2026</v>
      </c>
      <c r="D1592" s="1" t="s">
        <v>752</v>
      </c>
      <c r="E1592" s="1" t="s">
        <v>753</v>
      </c>
      <c r="F1592" s="1" t="s">
        <v>31</v>
      </c>
      <c r="G1592" s="1" t="s">
        <v>1073</v>
      </c>
      <c r="H1592" s="1" t="s">
        <v>33</v>
      </c>
      <c r="I1592" s="1" t="s">
        <v>242</v>
      </c>
      <c r="J1592" s="1" t="s">
        <v>164</v>
      </c>
      <c r="K1592" s="1" t="s">
        <v>130</v>
      </c>
      <c r="L1592" s="1" t="s">
        <v>179</v>
      </c>
      <c r="M1592" s="1" t="s">
        <v>180</v>
      </c>
      <c r="N1592" s="1">
        <v>5</v>
      </c>
      <c r="O1592" s="1">
        <v>6400</v>
      </c>
      <c r="P1592" s="1">
        <f t="shared" si="144"/>
        <v>32000</v>
      </c>
      <c r="Q1592" s="1">
        <v>30</v>
      </c>
      <c r="R1592" s="1">
        <f t="shared" si="145"/>
        <v>9600</v>
      </c>
      <c r="S1592" s="1">
        <f t="shared" si="146"/>
        <v>22400</v>
      </c>
      <c r="T1592" s="1">
        <v>0.48</v>
      </c>
      <c r="U1592" s="1">
        <f t="shared" si="147"/>
        <v>10752</v>
      </c>
      <c r="V1592" s="1">
        <f t="shared" si="148"/>
        <v>11648</v>
      </c>
      <c r="W1592" s="4">
        <f t="shared" si="149"/>
        <v>0.52</v>
      </c>
      <c r="X1592" s="1" t="s">
        <v>65</v>
      </c>
      <c r="Y1592" s="1" t="s">
        <v>72</v>
      </c>
      <c r="Z1592" s="1" t="s">
        <v>41</v>
      </c>
      <c r="AA1592" s="2">
        <v>46135</v>
      </c>
      <c r="AB1592" s="1">
        <v>4</v>
      </c>
      <c r="AC1592" s="9" t="s">
        <v>42</v>
      </c>
    </row>
    <row r="1593" spans="1:29">
      <c r="A1593" s="11" t="s">
        <v>2422</v>
      </c>
      <c r="B1593" s="2">
        <v>46134</v>
      </c>
      <c r="C1593" s="1">
        <v>2026</v>
      </c>
      <c r="D1593" s="1" t="s">
        <v>752</v>
      </c>
      <c r="E1593" s="1" t="s">
        <v>753</v>
      </c>
      <c r="F1593" s="1" t="s">
        <v>31</v>
      </c>
      <c r="G1593" s="1" t="s">
        <v>298</v>
      </c>
      <c r="H1593" s="1" t="s">
        <v>89</v>
      </c>
      <c r="I1593" s="1" t="s">
        <v>90</v>
      </c>
      <c r="J1593" s="1" t="s">
        <v>61</v>
      </c>
      <c r="K1593" s="1" t="s">
        <v>62</v>
      </c>
      <c r="L1593" s="1" t="s">
        <v>85</v>
      </c>
      <c r="M1593" s="1" t="s">
        <v>626</v>
      </c>
      <c r="N1593" s="1">
        <v>3</v>
      </c>
      <c r="O1593" s="1">
        <v>5680</v>
      </c>
      <c r="P1593" s="1">
        <f t="shared" si="144"/>
        <v>17040</v>
      </c>
      <c r="Q1593" s="1">
        <v>10</v>
      </c>
      <c r="R1593" s="1">
        <f t="shared" si="145"/>
        <v>1704</v>
      </c>
      <c r="S1593" s="1">
        <f t="shared" si="146"/>
        <v>15336</v>
      </c>
      <c r="T1593" s="1">
        <v>0.5</v>
      </c>
      <c r="U1593" s="1">
        <f t="shared" si="147"/>
        <v>7668</v>
      </c>
      <c r="V1593" s="1">
        <f t="shared" si="148"/>
        <v>7668</v>
      </c>
      <c r="W1593" s="4">
        <f t="shared" si="149"/>
        <v>0.5</v>
      </c>
      <c r="X1593" s="1" t="s">
        <v>56</v>
      </c>
      <c r="Y1593" s="1" t="s">
        <v>72</v>
      </c>
      <c r="Z1593" s="1" t="s">
        <v>120</v>
      </c>
      <c r="AA1593" s="1"/>
      <c r="AB1593" s="1"/>
      <c r="AC1593" s="9" t="s">
        <v>42</v>
      </c>
    </row>
    <row r="1594" spans="1:29">
      <c r="A1594" s="11" t="s">
        <v>2423</v>
      </c>
      <c r="B1594" s="2">
        <v>46135</v>
      </c>
      <c r="C1594" s="1">
        <v>2026</v>
      </c>
      <c r="D1594" s="1" t="s">
        <v>752</v>
      </c>
      <c r="E1594" s="1" t="s">
        <v>753</v>
      </c>
      <c r="F1594" s="1" t="s">
        <v>44</v>
      </c>
      <c r="G1594" s="1" t="s">
        <v>2006</v>
      </c>
      <c r="H1594" s="1" t="s">
        <v>33</v>
      </c>
      <c r="I1594" s="1" t="s">
        <v>90</v>
      </c>
      <c r="J1594" s="1" t="s">
        <v>61</v>
      </c>
      <c r="K1594" s="1" t="s">
        <v>62</v>
      </c>
      <c r="L1594" s="1" t="s">
        <v>37</v>
      </c>
      <c r="M1594" s="1" t="s">
        <v>540</v>
      </c>
      <c r="N1594" s="1">
        <v>4</v>
      </c>
      <c r="O1594" s="1">
        <v>350</v>
      </c>
      <c r="P1594" s="1">
        <f t="shared" si="144"/>
        <v>1400</v>
      </c>
      <c r="Q1594" s="1">
        <v>10</v>
      </c>
      <c r="R1594" s="1">
        <f t="shared" si="145"/>
        <v>140</v>
      </c>
      <c r="S1594" s="1">
        <f t="shared" si="146"/>
        <v>1260</v>
      </c>
      <c r="T1594" s="1">
        <v>0.47</v>
      </c>
      <c r="U1594" s="1">
        <f t="shared" si="147"/>
        <v>592.19999999999993</v>
      </c>
      <c r="V1594" s="1">
        <f t="shared" si="148"/>
        <v>667.80000000000007</v>
      </c>
      <c r="W1594" s="4">
        <f t="shared" si="149"/>
        <v>0.53</v>
      </c>
      <c r="X1594" s="1" t="s">
        <v>56</v>
      </c>
      <c r="Y1594" s="1" t="s">
        <v>72</v>
      </c>
      <c r="Z1594" s="1" t="s">
        <v>120</v>
      </c>
      <c r="AA1594" s="1"/>
      <c r="AB1594" s="1"/>
      <c r="AC1594" s="9" t="s">
        <v>42</v>
      </c>
    </row>
    <row r="1595" spans="1:29">
      <c r="A1595" s="11" t="s">
        <v>2424</v>
      </c>
      <c r="B1595" s="2">
        <v>46135</v>
      </c>
      <c r="C1595" s="1">
        <v>2026</v>
      </c>
      <c r="D1595" s="1" t="s">
        <v>752</v>
      </c>
      <c r="E1595" s="1" t="s">
        <v>753</v>
      </c>
      <c r="F1595" s="1" t="s">
        <v>44</v>
      </c>
      <c r="G1595" s="1" t="s">
        <v>2204</v>
      </c>
      <c r="H1595" s="1" t="s">
        <v>89</v>
      </c>
      <c r="I1595" s="1" t="s">
        <v>189</v>
      </c>
      <c r="J1595" s="1" t="s">
        <v>190</v>
      </c>
      <c r="K1595" s="1" t="s">
        <v>48</v>
      </c>
      <c r="L1595" s="1" t="s">
        <v>63</v>
      </c>
      <c r="M1595" s="1" t="s">
        <v>266</v>
      </c>
      <c r="N1595" s="1">
        <v>4</v>
      </c>
      <c r="O1595" s="1">
        <v>900</v>
      </c>
      <c r="P1595" s="1">
        <f t="shared" si="144"/>
        <v>3600</v>
      </c>
      <c r="Q1595" s="1">
        <v>15</v>
      </c>
      <c r="R1595" s="1">
        <f t="shared" si="145"/>
        <v>540</v>
      </c>
      <c r="S1595" s="1">
        <f t="shared" si="146"/>
        <v>3060</v>
      </c>
      <c r="T1595" s="1">
        <v>0.35</v>
      </c>
      <c r="U1595" s="1">
        <f t="shared" si="147"/>
        <v>1071</v>
      </c>
      <c r="V1595" s="1">
        <f t="shared" si="148"/>
        <v>1989</v>
      </c>
      <c r="W1595" s="4">
        <f t="shared" si="149"/>
        <v>0.65</v>
      </c>
      <c r="X1595" s="1" t="s">
        <v>92</v>
      </c>
      <c r="Y1595" s="1" t="s">
        <v>72</v>
      </c>
      <c r="Z1595" s="1" t="s">
        <v>66</v>
      </c>
      <c r="AA1595" s="1"/>
      <c r="AB1595" s="1"/>
      <c r="AC1595" s="9" t="s">
        <v>42</v>
      </c>
    </row>
    <row r="1596" spans="1:29">
      <c r="A1596" s="11" t="s">
        <v>2425</v>
      </c>
      <c r="B1596" s="2">
        <v>46135</v>
      </c>
      <c r="C1596" s="1">
        <v>2026</v>
      </c>
      <c r="D1596" s="1" t="s">
        <v>752</v>
      </c>
      <c r="E1596" s="1" t="s">
        <v>753</v>
      </c>
      <c r="F1596" s="1" t="s">
        <v>44</v>
      </c>
      <c r="G1596" s="1" t="s">
        <v>2426</v>
      </c>
      <c r="H1596" s="1" t="s">
        <v>33</v>
      </c>
      <c r="I1596" s="1" t="s">
        <v>46</v>
      </c>
      <c r="J1596" s="1" t="s">
        <v>47</v>
      </c>
      <c r="K1596" s="1" t="s">
        <v>48</v>
      </c>
      <c r="L1596" s="1" t="s">
        <v>37</v>
      </c>
      <c r="M1596" s="1" t="s">
        <v>103</v>
      </c>
      <c r="N1596" s="1">
        <v>4</v>
      </c>
      <c r="O1596" s="1">
        <v>5710</v>
      </c>
      <c r="P1596" s="1">
        <f t="shared" si="144"/>
        <v>22840</v>
      </c>
      <c r="Q1596" s="1">
        <v>10</v>
      </c>
      <c r="R1596" s="1">
        <f t="shared" si="145"/>
        <v>2284</v>
      </c>
      <c r="S1596" s="1">
        <f t="shared" si="146"/>
        <v>20556</v>
      </c>
      <c r="T1596" s="1">
        <v>0.47</v>
      </c>
      <c r="U1596" s="1">
        <f t="shared" si="147"/>
        <v>9661.32</v>
      </c>
      <c r="V1596" s="1">
        <f t="shared" si="148"/>
        <v>10894.68</v>
      </c>
      <c r="W1596" s="4">
        <f t="shared" si="149"/>
        <v>0.53</v>
      </c>
      <c r="X1596" s="1" t="s">
        <v>39</v>
      </c>
      <c r="Y1596" s="1" t="s">
        <v>72</v>
      </c>
      <c r="Z1596" s="1" t="s">
        <v>41</v>
      </c>
      <c r="AA1596" s="2">
        <v>46137</v>
      </c>
      <c r="AB1596" s="1">
        <v>4</v>
      </c>
      <c r="AC1596" s="9" t="s">
        <v>42</v>
      </c>
    </row>
    <row r="1597" spans="1:29">
      <c r="A1597" s="11" t="s">
        <v>2427</v>
      </c>
      <c r="B1597" s="2">
        <v>46136</v>
      </c>
      <c r="C1597" s="1">
        <v>2026</v>
      </c>
      <c r="D1597" s="1" t="s">
        <v>752</v>
      </c>
      <c r="E1597" s="1" t="s">
        <v>753</v>
      </c>
      <c r="F1597" s="1" t="s">
        <v>74</v>
      </c>
      <c r="G1597" s="1" t="s">
        <v>2428</v>
      </c>
      <c r="H1597" s="1" t="s">
        <v>33</v>
      </c>
      <c r="I1597" s="1" t="s">
        <v>219</v>
      </c>
      <c r="J1597" s="1" t="s">
        <v>220</v>
      </c>
      <c r="K1597" s="1" t="s">
        <v>118</v>
      </c>
      <c r="L1597" s="1" t="s">
        <v>37</v>
      </c>
      <c r="M1597" s="1" t="s">
        <v>38</v>
      </c>
      <c r="N1597" s="1">
        <v>1</v>
      </c>
      <c r="O1597" s="1">
        <v>1480</v>
      </c>
      <c r="P1597" s="1">
        <f t="shared" si="144"/>
        <v>1480</v>
      </c>
      <c r="Q1597" s="1">
        <v>0</v>
      </c>
      <c r="R1597" s="1">
        <f t="shared" si="145"/>
        <v>0</v>
      </c>
      <c r="S1597" s="1">
        <f t="shared" si="146"/>
        <v>1480</v>
      </c>
      <c r="T1597" s="1">
        <v>0.47</v>
      </c>
      <c r="U1597" s="1">
        <f t="shared" si="147"/>
        <v>695.59999999999991</v>
      </c>
      <c r="V1597" s="1">
        <f t="shared" si="148"/>
        <v>784.40000000000009</v>
      </c>
      <c r="W1597" s="4">
        <f t="shared" si="149"/>
        <v>0.53</v>
      </c>
      <c r="X1597" s="1" t="s">
        <v>147</v>
      </c>
      <c r="Y1597" s="1" t="s">
        <v>40</v>
      </c>
      <c r="Z1597" s="1" t="s">
        <v>41</v>
      </c>
      <c r="AA1597" s="2">
        <v>46139</v>
      </c>
      <c r="AB1597" s="1">
        <v>5</v>
      </c>
      <c r="AC1597" s="9" t="s">
        <v>42</v>
      </c>
    </row>
    <row r="1598" spans="1:29">
      <c r="A1598" s="11" t="s">
        <v>2429</v>
      </c>
      <c r="B1598" s="2">
        <v>46136</v>
      </c>
      <c r="C1598" s="1">
        <v>2026</v>
      </c>
      <c r="D1598" s="1" t="s">
        <v>752</v>
      </c>
      <c r="E1598" s="1" t="s">
        <v>753</v>
      </c>
      <c r="F1598" s="1" t="s">
        <v>74</v>
      </c>
      <c r="G1598" s="1" t="s">
        <v>666</v>
      </c>
      <c r="H1598" s="1" t="s">
        <v>89</v>
      </c>
      <c r="I1598" s="1" t="s">
        <v>169</v>
      </c>
      <c r="J1598" s="1" t="s">
        <v>170</v>
      </c>
      <c r="K1598" s="1" t="s">
        <v>130</v>
      </c>
      <c r="L1598" s="1" t="s">
        <v>112</v>
      </c>
      <c r="M1598" s="1" t="s">
        <v>252</v>
      </c>
      <c r="N1598" s="1">
        <v>1</v>
      </c>
      <c r="O1598" s="1">
        <v>6640</v>
      </c>
      <c r="P1598" s="1">
        <f t="shared" si="144"/>
        <v>6640</v>
      </c>
      <c r="Q1598" s="1">
        <v>0</v>
      </c>
      <c r="R1598" s="1">
        <f t="shared" si="145"/>
        <v>0</v>
      </c>
      <c r="S1598" s="1">
        <f t="shared" si="146"/>
        <v>6640</v>
      </c>
      <c r="T1598" s="1">
        <v>0.57999999999999996</v>
      </c>
      <c r="U1598" s="1">
        <f t="shared" si="147"/>
        <v>3851.2</v>
      </c>
      <c r="V1598" s="1">
        <f t="shared" si="148"/>
        <v>2788.8</v>
      </c>
      <c r="W1598" s="4">
        <f t="shared" si="149"/>
        <v>0.42000000000000004</v>
      </c>
      <c r="X1598" s="1" t="s">
        <v>104</v>
      </c>
      <c r="Y1598" s="1" t="s">
        <v>72</v>
      </c>
      <c r="Z1598" s="1" t="s">
        <v>41</v>
      </c>
      <c r="AA1598" s="2">
        <v>46137</v>
      </c>
      <c r="AB1598" s="1">
        <v>4</v>
      </c>
      <c r="AC1598" s="9" t="s">
        <v>42</v>
      </c>
    </row>
    <row r="1599" spans="1:29">
      <c r="A1599" s="11" t="s">
        <v>2430</v>
      </c>
      <c r="B1599" s="2">
        <v>46136</v>
      </c>
      <c r="C1599" s="1">
        <v>2026</v>
      </c>
      <c r="D1599" s="1" t="s">
        <v>752</v>
      </c>
      <c r="E1599" s="1" t="s">
        <v>753</v>
      </c>
      <c r="F1599" s="1" t="s">
        <v>74</v>
      </c>
      <c r="G1599" s="1" t="s">
        <v>2431</v>
      </c>
      <c r="H1599" s="1" t="s">
        <v>33</v>
      </c>
      <c r="I1599" s="1" t="s">
        <v>159</v>
      </c>
      <c r="J1599" s="1" t="s">
        <v>35</v>
      </c>
      <c r="K1599" s="1" t="s">
        <v>36</v>
      </c>
      <c r="L1599" s="1" t="s">
        <v>63</v>
      </c>
      <c r="M1599" s="1" t="s">
        <v>337</v>
      </c>
      <c r="N1599" s="1">
        <v>1</v>
      </c>
      <c r="O1599" s="1">
        <v>800</v>
      </c>
      <c r="P1599" s="1">
        <f t="shared" si="144"/>
        <v>800</v>
      </c>
      <c r="Q1599" s="1">
        <v>10</v>
      </c>
      <c r="R1599" s="1">
        <f t="shared" si="145"/>
        <v>80</v>
      </c>
      <c r="S1599" s="1">
        <f t="shared" si="146"/>
        <v>720</v>
      </c>
      <c r="T1599" s="1">
        <v>0.35</v>
      </c>
      <c r="U1599" s="1">
        <f t="shared" si="147"/>
        <v>251.99999999999997</v>
      </c>
      <c r="V1599" s="1">
        <f t="shared" si="148"/>
        <v>468</v>
      </c>
      <c r="W1599" s="4">
        <f t="shared" si="149"/>
        <v>0.65</v>
      </c>
      <c r="X1599" s="1" t="s">
        <v>39</v>
      </c>
      <c r="Y1599" s="1" t="s">
        <v>72</v>
      </c>
      <c r="Z1599" s="1" t="s">
        <v>41</v>
      </c>
      <c r="AA1599" s="2">
        <v>46141</v>
      </c>
      <c r="AB1599" s="1">
        <v>4</v>
      </c>
      <c r="AC1599" s="9" t="s">
        <v>42</v>
      </c>
    </row>
    <row r="1600" spans="1:29">
      <c r="A1600" s="11" t="s">
        <v>2432</v>
      </c>
      <c r="B1600" s="2">
        <v>46136</v>
      </c>
      <c r="C1600" s="1">
        <v>2026</v>
      </c>
      <c r="D1600" s="1" t="s">
        <v>752</v>
      </c>
      <c r="E1600" s="1" t="s">
        <v>753</v>
      </c>
      <c r="F1600" s="1" t="s">
        <v>74</v>
      </c>
      <c r="G1600" s="1" t="s">
        <v>261</v>
      </c>
      <c r="H1600" s="1" t="s">
        <v>33</v>
      </c>
      <c r="I1600" s="1" t="s">
        <v>183</v>
      </c>
      <c r="J1600" s="1" t="s">
        <v>55</v>
      </c>
      <c r="K1600" s="1" t="s">
        <v>36</v>
      </c>
      <c r="L1600" s="1" t="s">
        <v>96</v>
      </c>
      <c r="M1600" s="1" t="s">
        <v>436</v>
      </c>
      <c r="N1600" s="1">
        <v>2</v>
      </c>
      <c r="O1600" s="1">
        <v>610</v>
      </c>
      <c r="P1600" s="1">
        <f t="shared" si="144"/>
        <v>1220</v>
      </c>
      <c r="Q1600" s="1">
        <v>20</v>
      </c>
      <c r="R1600" s="1">
        <f t="shared" si="145"/>
        <v>244</v>
      </c>
      <c r="S1600" s="1">
        <f t="shared" si="146"/>
        <v>976</v>
      </c>
      <c r="T1600" s="1">
        <v>0.62</v>
      </c>
      <c r="U1600" s="1">
        <f t="shared" si="147"/>
        <v>605.12</v>
      </c>
      <c r="V1600" s="1">
        <f t="shared" si="148"/>
        <v>370.88</v>
      </c>
      <c r="W1600" s="4">
        <f t="shared" si="149"/>
        <v>0.38</v>
      </c>
      <c r="X1600" s="1" t="s">
        <v>92</v>
      </c>
      <c r="Y1600" s="1" t="s">
        <v>81</v>
      </c>
      <c r="Z1600" s="1" t="s">
        <v>41</v>
      </c>
      <c r="AA1600" s="2">
        <v>46142</v>
      </c>
      <c r="AB1600" s="1">
        <v>5</v>
      </c>
      <c r="AC1600" s="9" t="s">
        <v>42</v>
      </c>
    </row>
    <row r="1601" spans="1:29">
      <c r="A1601" s="11" t="s">
        <v>2433</v>
      </c>
      <c r="B1601" s="2">
        <v>46136</v>
      </c>
      <c r="C1601" s="1">
        <v>2026</v>
      </c>
      <c r="D1601" s="1" t="s">
        <v>752</v>
      </c>
      <c r="E1601" s="1" t="s">
        <v>753</v>
      </c>
      <c r="F1601" s="1" t="s">
        <v>74</v>
      </c>
      <c r="G1601" s="1" t="s">
        <v>1373</v>
      </c>
      <c r="H1601" s="1" t="s">
        <v>33</v>
      </c>
      <c r="I1601" s="1" t="s">
        <v>258</v>
      </c>
      <c r="J1601" s="1" t="s">
        <v>117</v>
      </c>
      <c r="K1601" s="1" t="s">
        <v>118</v>
      </c>
      <c r="L1601" s="1" t="s">
        <v>150</v>
      </c>
      <c r="M1601" s="1" t="s">
        <v>151</v>
      </c>
      <c r="N1601" s="1">
        <v>4</v>
      </c>
      <c r="O1601" s="1">
        <v>530</v>
      </c>
      <c r="P1601" s="1">
        <f t="shared" si="144"/>
        <v>2120</v>
      </c>
      <c r="Q1601" s="1">
        <v>0</v>
      </c>
      <c r="R1601" s="1">
        <f t="shared" si="145"/>
        <v>0</v>
      </c>
      <c r="S1601" s="1">
        <f t="shared" si="146"/>
        <v>2120</v>
      </c>
      <c r="T1601" s="1">
        <v>0.52</v>
      </c>
      <c r="U1601" s="1">
        <f t="shared" si="147"/>
        <v>1102.4000000000001</v>
      </c>
      <c r="V1601" s="1">
        <f t="shared" si="148"/>
        <v>1017.5999999999999</v>
      </c>
      <c r="W1601" s="4">
        <f t="shared" si="149"/>
        <v>0.48</v>
      </c>
      <c r="X1601" s="1" t="s">
        <v>92</v>
      </c>
      <c r="Y1601" s="1" t="s">
        <v>40</v>
      </c>
      <c r="Z1601" s="1" t="s">
        <v>41</v>
      </c>
      <c r="AA1601" s="2">
        <v>46138</v>
      </c>
      <c r="AB1601" s="1">
        <v>4</v>
      </c>
      <c r="AC1601" s="9" t="s">
        <v>42</v>
      </c>
    </row>
    <row r="1602" spans="1:29">
      <c r="A1602" s="11" t="s">
        <v>2434</v>
      </c>
      <c r="B1602" s="2">
        <v>46136</v>
      </c>
      <c r="C1602" s="1">
        <v>2026</v>
      </c>
      <c r="D1602" s="1" t="s">
        <v>752</v>
      </c>
      <c r="E1602" s="1" t="s">
        <v>753</v>
      </c>
      <c r="F1602" s="1" t="s">
        <v>74</v>
      </c>
      <c r="G1602" s="1" t="s">
        <v>1342</v>
      </c>
      <c r="H1602" s="1" t="s">
        <v>89</v>
      </c>
      <c r="I1602" s="1" t="s">
        <v>46</v>
      </c>
      <c r="J1602" s="1" t="s">
        <v>47</v>
      </c>
      <c r="K1602" s="1" t="s">
        <v>48</v>
      </c>
      <c r="L1602" s="1" t="s">
        <v>96</v>
      </c>
      <c r="M1602" s="1" t="s">
        <v>535</v>
      </c>
      <c r="N1602" s="1">
        <v>3</v>
      </c>
      <c r="O1602" s="1">
        <v>570</v>
      </c>
      <c r="P1602" s="1">
        <f t="shared" si="144"/>
        <v>1710</v>
      </c>
      <c r="Q1602" s="1">
        <v>15</v>
      </c>
      <c r="R1602" s="1">
        <f t="shared" si="145"/>
        <v>256.5</v>
      </c>
      <c r="S1602" s="1">
        <f t="shared" si="146"/>
        <v>1453.5</v>
      </c>
      <c r="T1602" s="1">
        <v>0.62</v>
      </c>
      <c r="U1602" s="1">
        <f t="shared" si="147"/>
        <v>901.17</v>
      </c>
      <c r="V1602" s="1">
        <f t="shared" si="148"/>
        <v>552.33000000000004</v>
      </c>
      <c r="W1602" s="4">
        <f t="shared" si="149"/>
        <v>0.38</v>
      </c>
      <c r="X1602" s="1" t="s">
        <v>56</v>
      </c>
      <c r="Y1602" s="1" t="s">
        <v>81</v>
      </c>
      <c r="Z1602" s="1" t="s">
        <v>41</v>
      </c>
      <c r="AA1602" s="2">
        <v>46141</v>
      </c>
      <c r="AB1602" s="1">
        <v>4</v>
      </c>
      <c r="AC1602" s="9" t="s">
        <v>42</v>
      </c>
    </row>
    <row r="1603" spans="1:29">
      <c r="A1603" s="11" t="s">
        <v>2435</v>
      </c>
      <c r="B1603" s="2">
        <v>46137</v>
      </c>
      <c r="C1603" s="1">
        <v>2026</v>
      </c>
      <c r="D1603" s="1" t="s">
        <v>752</v>
      </c>
      <c r="E1603" s="1" t="s">
        <v>753</v>
      </c>
      <c r="F1603" s="1" t="s">
        <v>99</v>
      </c>
      <c r="G1603" s="1" t="s">
        <v>668</v>
      </c>
      <c r="H1603" s="1" t="s">
        <v>89</v>
      </c>
      <c r="I1603" s="1" t="s">
        <v>163</v>
      </c>
      <c r="J1603" s="1" t="s">
        <v>164</v>
      </c>
      <c r="K1603" s="1" t="s">
        <v>130</v>
      </c>
      <c r="L1603" s="1" t="s">
        <v>85</v>
      </c>
      <c r="M1603" s="1" t="s">
        <v>156</v>
      </c>
      <c r="N1603" s="1">
        <v>3</v>
      </c>
      <c r="O1603" s="1">
        <v>560</v>
      </c>
      <c r="P1603" s="1">
        <f t="shared" ref="P1603:P1666" si="150">PRODUCT(N1603,O1603)</f>
        <v>1680</v>
      </c>
      <c r="Q1603" s="1">
        <v>15</v>
      </c>
      <c r="R1603" s="1">
        <f t="shared" ref="R1603:R1666" si="151">P1603*(Q1603/100)</f>
        <v>252</v>
      </c>
      <c r="S1603" s="1">
        <f t="shared" ref="S1603:S1666" si="152">P1603-R1603</f>
        <v>1428</v>
      </c>
      <c r="T1603" s="1">
        <v>0.5</v>
      </c>
      <c r="U1603" s="1">
        <f t="shared" ref="U1603:U1666" si="153">S1603*T1603</f>
        <v>714</v>
      </c>
      <c r="V1603" s="1">
        <f t="shared" ref="V1603:V1666" si="154">S1603-U1603</f>
        <v>714</v>
      </c>
      <c r="W1603" s="4">
        <f t="shared" ref="W1603:W1666" si="155">(V1603/S1603)</f>
        <v>0.5</v>
      </c>
      <c r="X1603" s="1" t="s">
        <v>92</v>
      </c>
      <c r="Y1603" s="1" t="s">
        <v>81</v>
      </c>
      <c r="Z1603" s="1" t="s">
        <v>41</v>
      </c>
      <c r="AA1603" s="2">
        <v>46139</v>
      </c>
      <c r="AB1603" s="1">
        <v>5</v>
      </c>
      <c r="AC1603" s="9" t="s">
        <v>42</v>
      </c>
    </row>
    <row r="1604" spans="1:29">
      <c r="A1604" s="11" t="s">
        <v>2436</v>
      </c>
      <c r="B1604" s="2">
        <v>46137</v>
      </c>
      <c r="C1604" s="1">
        <v>2026</v>
      </c>
      <c r="D1604" s="1" t="s">
        <v>752</v>
      </c>
      <c r="E1604" s="1" t="s">
        <v>753</v>
      </c>
      <c r="F1604" s="1" t="s">
        <v>99</v>
      </c>
      <c r="G1604" s="1" t="s">
        <v>646</v>
      </c>
      <c r="H1604" s="1" t="s">
        <v>33</v>
      </c>
      <c r="I1604" s="1" t="s">
        <v>34</v>
      </c>
      <c r="J1604" s="1" t="s">
        <v>35</v>
      </c>
      <c r="K1604" s="1" t="s">
        <v>36</v>
      </c>
      <c r="L1604" s="1" t="s">
        <v>112</v>
      </c>
      <c r="M1604" s="1" t="s">
        <v>136</v>
      </c>
      <c r="N1604" s="1">
        <v>3</v>
      </c>
      <c r="O1604" s="1">
        <v>45070</v>
      </c>
      <c r="P1604" s="1">
        <f t="shared" si="150"/>
        <v>135210</v>
      </c>
      <c r="Q1604" s="1">
        <v>30</v>
      </c>
      <c r="R1604" s="1">
        <f t="shared" si="151"/>
        <v>40563</v>
      </c>
      <c r="S1604" s="1">
        <f t="shared" si="152"/>
        <v>94647</v>
      </c>
      <c r="T1604" s="1">
        <v>0.57999999999999996</v>
      </c>
      <c r="U1604" s="1">
        <f t="shared" si="153"/>
        <v>54895.259999999995</v>
      </c>
      <c r="V1604" s="1">
        <f t="shared" si="154"/>
        <v>39751.740000000005</v>
      </c>
      <c r="W1604" s="4">
        <f t="shared" si="155"/>
        <v>0.42000000000000004</v>
      </c>
      <c r="X1604" s="1" t="s">
        <v>104</v>
      </c>
      <c r="Y1604" s="1" t="s">
        <v>72</v>
      </c>
      <c r="Z1604" s="1" t="s">
        <v>41</v>
      </c>
      <c r="AA1604" s="2">
        <v>46144</v>
      </c>
      <c r="AB1604" s="1">
        <v>3</v>
      </c>
      <c r="AC1604" s="9" t="s">
        <v>42</v>
      </c>
    </row>
    <row r="1605" spans="1:29">
      <c r="A1605" s="11" t="s">
        <v>2437</v>
      </c>
      <c r="B1605" s="2">
        <v>46137</v>
      </c>
      <c r="C1605" s="1">
        <v>2026</v>
      </c>
      <c r="D1605" s="1" t="s">
        <v>752</v>
      </c>
      <c r="E1605" s="1" t="s">
        <v>753</v>
      </c>
      <c r="F1605" s="1" t="s">
        <v>99</v>
      </c>
      <c r="G1605" s="1" t="s">
        <v>610</v>
      </c>
      <c r="H1605" s="1" t="s">
        <v>33</v>
      </c>
      <c r="I1605" s="1" t="s">
        <v>183</v>
      </c>
      <c r="J1605" s="1" t="s">
        <v>55</v>
      </c>
      <c r="K1605" s="1" t="s">
        <v>36</v>
      </c>
      <c r="L1605" s="1" t="s">
        <v>85</v>
      </c>
      <c r="M1605" s="1" t="s">
        <v>146</v>
      </c>
      <c r="N1605" s="1">
        <v>2</v>
      </c>
      <c r="O1605" s="1">
        <v>1900</v>
      </c>
      <c r="P1605" s="1">
        <f t="shared" si="150"/>
        <v>3800</v>
      </c>
      <c r="Q1605" s="1">
        <v>5</v>
      </c>
      <c r="R1605" s="1">
        <f t="shared" si="151"/>
        <v>190</v>
      </c>
      <c r="S1605" s="1">
        <f t="shared" si="152"/>
        <v>3610</v>
      </c>
      <c r="T1605" s="1">
        <v>0.5</v>
      </c>
      <c r="U1605" s="1">
        <f t="shared" si="153"/>
        <v>1805</v>
      </c>
      <c r="V1605" s="1">
        <f t="shared" si="154"/>
        <v>1805</v>
      </c>
      <c r="W1605" s="4">
        <f t="shared" si="155"/>
        <v>0.5</v>
      </c>
      <c r="X1605" s="1" t="s">
        <v>56</v>
      </c>
      <c r="Y1605" s="1" t="s">
        <v>81</v>
      </c>
      <c r="Z1605" s="1" t="s">
        <v>22</v>
      </c>
      <c r="AA1605" s="1"/>
      <c r="AB1605" s="1"/>
      <c r="AC1605" s="9" t="s">
        <v>93</v>
      </c>
    </row>
    <row r="1606" spans="1:29">
      <c r="A1606" s="11" t="s">
        <v>2438</v>
      </c>
      <c r="B1606" s="2">
        <v>46138</v>
      </c>
      <c r="C1606" s="1">
        <v>2026</v>
      </c>
      <c r="D1606" s="1" t="s">
        <v>752</v>
      </c>
      <c r="E1606" s="1" t="s">
        <v>753</v>
      </c>
      <c r="F1606" s="1" t="s">
        <v>126</v>
      </c>
      <c r="G1606" s="1" t="s">
        <v>200</v>
      </c>
      <c r="H1606" s="1" t="s">
        <v>33</v>
      </c>
      <c r="I1606" s="1" t="s">
        <v>144</v>
      </c>
      <c r="J1606" s="1" t="s">
        <v>145</v>
      </c>
      <c r="K1606" s="1" t="s">
        <v>130</v>
      </c>
      <c r="L1606" s="1" t="s">
        <v>96</v>
      </c>
      <c r="M1606" s="1" t="s">
        <v>195</v>
      </c>
      <c r="N1606" s="1">
        <v>5</v>
      </c>
      <c r="O1606" s="1">
        <v>460</v>
      </c>
      <c r="P1606" s="1">
        <f t="shared" si="150"/>
        <v>2300</v>
      </c>
      <c r="Q1606" s="1">
        <v>30</v>
      </c>
      <c r="R1606" s="1">
        <f t="shared" si="151"/>
        <v>690</v>
      </c>
      <c r="S1606" s="1">
        <f t="shared" si="152"/>
        <v>1610</v>
      </c>
      <c r="T1606" s="1">
        <v>0.62</v>
      </c>
      <c r="U1606" s="1">
        <f t="shared" si="153"/>
        <v>998.2</v>
      </c>
      <c r="V1606" s="1">
        <f t="shared" si="154"/>
        <v>611.79999999999995</v>
      </c>
      <c r="W1606" s="4">
        <f t="shared" si="155"/>
        <v>0.37999999999999995</v>
      </c>
      <c r="X1606" s="1" t="s">
        <v>104</v>
      </c>
      <c r="Y1606" s="1" t="s">
        <v>72</v>
      </c>
      <c r="Z1606" s="1" t="s">
        <v>41</v>
      </c>
      <c r="AA1606" s="2">
        <v>46142</v>
      </c>
      <c r="AB1606" s="1">
        <v>4</v>
      </c>
      <c r="AC1606" s="9" t="s">
        <v>42</v>
      </c>
    </row>
    <row r="1607" spans="1:29">
      <c r="A1607" s="11" t="s">
        <v>2439</v>
      </c>
      <c r="B1607" s="2">
        <v>46138</v>
      </c>
      <c r="C1607" s="1">
        <v>2026</v>
      </c>
      <c r="D1607" s="1" t="s">
        <v>752</v>
      </c>
      <c r="E1607" s="1" t="s">
        <v>753</v>
      </c>
      <c r="F1607" s="1" t="s">
        <v>126</v>
      </c>
      <c r="G1607" s="1" t="s">
        <v>2440</v>
      </c>
      <c r="H1607" s="1" t="s">
        <v>89</v>
      </c>
      <c r="I1607" s="1" t="s">
        <v>258</v>
      </c>
      <c r="J1607" s="1" t="s">
        <v>117</v>
      </c>
      <c r="K1607" s="1" t="s">
        <v>118</v>
      </c>
      <c r="L1607" s="1" t="s">
        <v>96</v>
      </c>
      <c r="M1607" s="1" t="s">
        <v>331</v>
      </c>
      <c r="N1607" s="1">
        <v>4</v>
      </c>
      <c r="O1607" s="1">
        <v>950</v>
      </c>
      <c r="P1607" s="1">
        <f t="shared" si="150"/>
        <v>3800</v>
      </c>
      <c r="Q1607" s="1">
        <v>20</v>
      </c>
      <c r="R1607" s="1">
        <f t="shared" si="151"/>
        <v>760</v>
      </c>
      <c r="S1607" s="1">
        <f t="shared" si="152"/>
        <v>3040</v>
      </c>
      <c r="T1607" s="1">
        <v>0.62</v>
      </c>
      <c r="U1607" s="1">
        <f t="shared" si="153"/>
        <v>1884.8</v>
      </c>
      <c r="V1607" s="1">
        <f t="shared" si="154"/>
        <v>1155.2</v>
      </c>
      <c r="W1607" s="4">
        <f t="shared" si="155"/>
        <v>0.38</v>
      </c>
      <c r="X1607" s="1" t="s">
        <v>104</v>
      </c>
      <c r="Y1607" s="1" t="s">
        <v>57</v>
      </c>
      <c r="Z1607" s="1" t="s">
        <v>41</v>
      </c>
      <c r="AA1607" s="2">
        <v>46144</v>
      </c>
      <c r="AB1607" s="1">
        <v>3</v>
      </c>
      <c r="AC1607" s="9" t="s">
        <v>42</v>
      </c>
    </row>
    <row r="1608" spans="1:29">
      <c r="A1608" s="11" t="s">
        <v>2441</v>
      </c>
      <c r="B1608" s="2">
        <v>46138</v>
      </c>
      <c r="C1608" s="1">
        <v>2026</v>
      </c>
      <c r="D1608" s="1" t="s">
        <v>752</v>
      </c>
      <c r="E1608" s="1" t="s">
        <v>753</v>
      </c>
      <c r="F1608" s="1" t="s">
        <v>126</v>
      </c>
      <c r="G1608" s="1" t="s">
        <v>1033</v>
      </c>
      <c r="H1608" s="1" t="s">
        <v>89</v>
      </c>
      <c r="I1608" s="1" t="s">
        <v>60</v>
      </c>
      <c r="J1608" s="1" t="s">
        <v>61</v>
      </c>
      <c r="K1608" s="1" t="s">
        <v>62</v>
      </c>
      <c r="L1608" s="1" t="s">
        <v>112</v>
      </c>
      <c r="M1608" s="1" t="s">
        <v>450</v>
      </c>
      <c r="N1608" s="1">
        <v>5</v>
      </c>
      <c r="O1608" s="1">
        <v>8260</v>
      </c>
      <c r="P1608" s="1">
        <f t="shared" si="150"/>
        <v>41300</v>
      </c>
      <c r="Q1608" s="1">
        <v>5</v>
      </c>
      <c r="R1608" s="1">
        <f t="shared" si="151"/>
        <v>2065</v>
      </c>
      <c r="S1608" s="1">
        <f t="shared" si="152"/>
        <v>39235</v>
      </c>
      <c r="T1608" s="1">
        <v>0.57999999999999996</v>
      </c>
      <c r="U1608" s="1">
        <f t="shared" si="153"/>
        <v>22756.3</v>
      </c>
      <c r="V1608" s="1">
        <f t="shared" si="154"/>
        <v>16478.7</v>
      </c>
      <c r="W1608" s="4">
        <f t="shared" si="155"/>
        <v>0.42000000000000004</v>
      </c>
      <c r="X1608" s="1" t="s">
        <v>147</v>
      </c>
      <c r="Y1608" s="1" t="s">
        <v>81</v>
      </c>
      <c r="Z1608" s="1" t="s">
        <v>51</v>
      </c>
      <c r="AA1608" s="2">
        <v>46142</v>
      </c>
      <c r="AB1608" s="1"/>
      <c r="AC1608" s="9" t="s">
        <v>42</v>
      </c>
    </row>
    <row r="1609" spans="1:29">
      <c r="A1609" s="11" t="s">
        <v>2442</v>
      </c>
      <c r="B1609" s="2">
        <v>46139</v>
      </c>
      <c r="C1609" s="1">
        <v>2026</v>
      </c>
      <c r="D1609" s="1" t="s">
        <v>752</v>
      </c>
      <c r="E1609" s="1" t="s">
        <v>753</v>
      </c>
      <c r="F1609" s="1" t="s">
        <v>142</v>
      </c>
      <c r="G1609" s="1" t="s">
        <v>2443</v>
      </c>
      <c r="H1609" s="1" t="s">
        <v>33</v>
      </c>
      <c r="I1609" s="1" t="s">
        <v>269</v>
      </c>
      <c r="J1609" s="1" t="s">
        <v>70</v>
      </c>
      <c r="K1609" s="1" t="s">
        <v>62</v>
      </c>
      <c r="L1609" s="1" t="s">
        <v>79</v>
      </c>
      <c r="M1609" s="1" t="s">
        <v>131</v>
      </c>
      <c r="N1609" s="1">
        <v>3</v>
      </c>
      <c r="O1609" s="1">
        <v>4360</v>
      </c>
      <c r="P1609" s="1">
        <f t="shared" si="150"/>
        <v>13080</v>
      </c>
      <c r="Q1609" s="1">
        <v>10</v>
      </c>
      <c r="R1609" s="1">
        <f t="shared" si="151"/>
        <v>1308</v>
      </c>
      <c r="S1609" s="1">
        <f t="shared" si="152"/>
        <v>11772</v>
      </c>
      <c r="T1609" s="1">
        <v>0.45</v>
      </c>
      <c r="U1609" s="1">
        <f t="shared" si="153"/>
        <v>5297.4000000000005</v>
      </c>
      <c r="V1609" s="1">
        <f t="shared" si="154"/>
        <v>6474.5999999999995</v>
      </c>
      <c r="W1609" s="4">
        <f t="shared" si="155"/>
        <v>0.54999999999999993</v>
      </c>
      <c r="X1609" s="1" t="s">
        <v>50</v>
      </c>
      <c r="Y1609" s="1" t="s">
        <v>57</v>
      </c>
      <c r="Z1609" s="1" t="s">
        <v>41</v>
      </c>
      <c r="AA1609" s="2">
        <v>46142</v>
      </c>
      <c r="AB1609" s="1">
        <v>5</v>
      </c>
      <c r="AC1609" s="9" t="s">
        <v>42</v>
      </c>
    </row>
    <row r="1610" spans="1:29">
      <c r="A1610" s="11" t="s">
        <v>2444</v>
      </c>
      <c r="B1610" s="2">
        <v>46139</v>
      </c>
      <c r="C1610" s="1">
        <v>2026</v>
      </c>
      <c r="D1610" s="1" t="s">
        <v>752</v>
      </c>
      <c r="E1610" s="1" t="s">
        <v>753</v>
      </c>
      <c r="F1610" s="1" t="s">
        <v>142</v>
      </c>
      <c r="G1610" s="1" t="s">
        <v>966</v>
      </c>
      <c r="H1610" s="1" t="s">
        <v>33</v>
      </c>
      <c r="I1610" s="1" t="s">
        <v>34</v>
      </c>
      <c r="J1610" s="1" t="s">
        <v>35</v>
      </c>
      <c r="K1610" s="1" t="s">
        <v>36</v>
      </c>
      <c r="L1610" s="1" t="s">
        <v>112</v>
      </c>
      <c r="M1610" s="1" t="s">
        <v>302</v>
      </c>
      <c r="N1610" s="1">
        <v>5</v>
      </c>
      <c r="O1610" s="1">
        <v>3620</v>
      </c>
      <c r="P1610" s="1">
        <f t="shared" si="150"/>
        <v>18100</v>
      </c>
      <c r="Q1610" s="1">
        <v>0</v>
      </c>
      <c r="R1610" s="1">
        <f t="shared" si="151"/>
        <v>0</v>
      </c>
      <c r="S1610" s="1">
        <f t="shared" si="152"/>
        <v>18100</v>
      </c>
      <c r="T1610" s="1">
        <v>0.57999999999999996</v>
      </c>
      <c r="U1610" s="1">
        <f t="shared" si="153"/>
        <v>10498</v>
      </c>
      <c r="V1610" s="1">
        <f t="shared" si="154"/>
        <v>7602</v>
      </c>
      <c r="W1610" s="4">
        <f t="shared" si="155"/>
        <v>0.42</v>
      </c>
      <c r="X1610" s="1" t="s">
        <v>147</v>
      </c>
      <c r="Y1610" s="1" t="s">
        <v>72</v>
      </c>
      <c r="Z1610" s="1" t="s">
        <v>66</v>
      </c>
      <c r="AA1610" s="1"/>
      <c r="AB1610" s="1"/>
      <c r="AC1610" s="9" t="s">
        <v>42</v>
      </c>
    </row>
    <row r="1611" spans="1:29">
      <c r="A1611" s="11" t="s">
        <v>2445</v>
      </c>
      <c r="B1611" s="2">
        <v>46140</v>
      </c>
      <c r="C1611" s="1">
        <v>2026</v>
      </c>
      <c r="D1611" s="1" t="s">
        <v>752</v>
      </c>
      <c r="E1611" s="1" t="s">
        <v>753</v>
      </c>
      <c r="F1611" s="1" t="s">
        <v>167</v>
      </c>
      <c r="G1611" s="1" t="s">
        <v>2446</v>
      </c>
      <c r="H1611" s="1" t="s">
        <v>89</v>
      </c>
      <c r="I1611" s="1" t="s">
        <v>594</v>
      </c>
      <c r="J1611" s="1" t="s">
        <v>135</v>
      </c>
      <c r="K1611" s="1" t="s">
        <v>36</v>
      </c>
      <c r="L1611" s="1" t="s">
        <v>85</v>
      </c>
      <c r="M1611" s="1" t="s">
        <v>346</v>
      </c>
      <c r="N1611" s="1">
        <v>3</v>
      </c>
      <c r="O1611" s="1">
        <v>3150</v>
      </c>
      <c r="P1611" s="1">
        <f t="shared" si="150"/>
        <v>9450</v>
      </c>
      <c r="Q1611" s="1">
        <v>0</v>
      </c>
      <c r="R1611" s="1">
        <f t="shared" si="151"/>
        <v>0</v>
      </c>
      <c r="S1611" s="1">
        <f t="shared" si="152"/>
        <v>9450</v>
      </c>
      <c r="T1611" s="1">
        <v>0.5</v>
      </c>
      <c r="U1611" s="1">
        <f t="shared" si="153"/>
        <v>4725</v>
      </c>
      <c r="V1611" s="1">
        <f t="shared" si="154"/>
        <v>4725</v>
      </c>
      <c r="W1611" s="4">
        <f t="shared" si="155"/>
        <v>0.5</v>
      </c>
      <c r="X1611" s="1" t="s">
        <v>92</v>
      </c>
      <c r="Y1611" s="1" t="s">
        <v>57</v>
      </c>
      <c r="Z1611" s="1" t="s">
        <v>66</v>
      </c>
      <c r="AA1611" s="1"/>
      <c r="AB1611" s="1"/>
      <c r="AC1611" s="9" t="s">
        <v>42</v>
      </c>
    </row>
    <row r="1612" spans="1:29">
      <c r="A1612" s="11" t="s">
        <v>2447</v>
      </c>
      <c r="B1612" s="2">
        <v>46140</v>
      </c>
      <c r="C1612" s="1">
        <v>2026</v>
      </c>
      <c r="D1612" s="1" t="s">
        <v>752</v>
      </c>
      <c r="E1612" s="1" t="s">
        <v>753</v>
      </c>
      <c r="F1612" s="1" t="s">
        <v>167</v>
      </c>
      <c r="G1612" s="1" t="s">
        <v>528</v>
      </c>
      <c r="H1612" s="1" t="s">
        <v>33</v>
      </c>
      <c r="I1612" s="1" t="s">
        <v>227</v>
      </c>
      <c r="J1612" s="1" t="s">
        <v>228</v>
      </c>
      <c r="K1612" s="1" t="s">
        <v>78</v>
      </c>
      <c r="L1612" s="1" t="s">
        <v>79</v>
      </c>
      <c r="M1612" s="1" t="s">
        <v>191</v>
      </c>
      <c r="N1612" s="1">
        <v>2</v>
      </c>
      <c r="O1612" s="1">
        <v>4080</v>
      </c>
      <c r="P1612" s="1">
        <f t="shared" si="150"/>
        <v>8160</v>
      </c>
      <c r="Q1612" s="1">
        <v>25</v>
      </c>
      <c r="R1612" s="1">
        <f t="shared" si="151"/>
        <v>2040</v>
      </c>
      <c r="S1612" s="1">
        <f t="shared" si="152"/>
        <v>6120</v>
      </c>
      <c r="T1612" s="1">
        <v>0.45</v>
      </c>
      <c r="U1612" s="1">
        <f t="shared" si="153"/>
        <v>2754</v>
      </c>
      <c r="V1612" s="1">
        <f t="shared" si="154"/>
        <v>3366</v>
      </c>
      <c r="W1612" s="4">
        <f t="shared" si="155"/>
        <v>0.55000000000000004</v>
      </c>
      <c r="X1612" s="1" t="s">
        <v>56</v>
      </c>
      <c r="Y1612" s="1" t="s">
        <v>72</v>
      </c>
      <c r="Z1612" s="1" t="s">
        <v>41</v>
      </c>
      <c r="AA1612" s="2">
        <v>46141</v>
      </c>
      <c r="AB1612" s="1">
        <v>4</v>
      </c>
      <c r="AC1612" s="9" t="s">
        <v>42</v>
      </c>
    </row>
    <row r="1613" spans="1:29">
      <c r="A1613" s="11" t="s">
        <v>2448</v>
      </c>
      <c r="B1613" s="2">
        <v>46141</v>
      </c>
      <c r="C1613" s="1">
        <v>2026</v>
      </c>
      <c r="D1613" s="1" t="s">
        <v>752</v>
      </c>
      <c r="E1613" s="1" t="s">
        <v>753</v>
      </c>
      <c r="F1613" s="1" t="s">
        <v>31</v>
      </c>
      <c r="G1613" s="1" t="s">
        <v>100</v>
      </c>
      <c r="H1613" s="1" t="s">
        <v>89</v>
      </c>
      <c r="I1613" s="1" t="s">
        <v>101</v>
      </c>
      <c r="J1613" s="1" t="s">
        <v>102</v>
      </c>
      <c r="K1613" s="1" t="s">
        <v>36</v>
      </c>
      <c r="L1613" s="1" t="s">
        <v>179</v>
      </c>
      <c r="M1613" s="1" t="s">
        <v>243</v>
      </c>
      <c r="N1613" s="1">
        <v>5</v>
      </c>
      <c r="O1613" s="1">
        <v>8720</v>
      </c>
      <c r="P1613" s="1">
        <f t="shared" si="150"/>
        <v>43600</v>
      </c>
      <c r="Q1613" s="1">
        <v>30</v>
      </c>
      <c r="R1613" s="1">
        <f t="shared" si="151"/>
        <v>13080</v>
      </c>
      <c r="S1613" s="1">
        <f t="shared" si="152"/>
        <v>30520</v>
      </c>
      <c r="T1613" s="1">
        <v>0.48</v>
      </c>
      <c r="U1613" s="1">
        <f t="shared" si="153"/>
        <v>14649.6</v>
      </c>
      <c r="V1613" s="1">
        <f t="shared" si="154"/>
        <v>15870.4</v>
      </c>
      <c r="W1613" s="4">
        <f t="shared" si="155"/>
        <v>0.52</v>
      </c>
      <c r="X1613" s="1" t="s">
        <v>56</v>
      </c>
      <c r="Y1613" s="1" t="s">
        <v>40</v>
      </c>
      <c r="Z1613" s="1" t="s">
        <v>41</v>
      </c>
      <c r="AA1613" s="2">
        <v>46145</v>
      </c>
      <c r="AB1613" s="1">
        <v>3</v>
      </c>
      <c r="AC1613" s="9" t="s">
        <v>42</v>
      </c>
    </row>
    <row r="1614" spans="1:29">
      <c r="A1614" s="11" t="s">
        <v>2449</v>
      </c>
      <c r="B1614" s="2">
        <v>46141</v>
      </c>
      <c r="C1614" s="1">
        <v>2026</v>
      </c>
      <c r="D1614" s="1" t="s">
        <v>752</v>
      </c>
      <c r="E1614" s="1" t="s">
        <v>753</v>
      </c>
      <c r="F1614" s="1" t="s">
        <v>31</v>
      </c>
      <c r="G1614" s="1" t="s">
        <v>900</v>
      </c>
      <c r="H1614" s="1" t="s">
        <v>33</v>
      </c>
      <c r="I1614" s="1" t="s">
        <v>591</v>
      </c>
      <c r="J1614" s="1" t="s">
        <v>190</v>
      </c>
      <c r="K1614" s="1" t="s">
        <v>48</v>
      </c>
      <c r="L1614" s="1" t="s">
        <v>63</v>
      </c>
      <c r="M1614" s="1" t="s">
        <v>171</v>
      </c>
      <c r="N1614" s="1">
        <v>1</v>
      </c>
      <c r="O1614" s="1">
        <v>1100</v>
      </c>
      <c r="P1614" s="1">
        <f t="shared" si="150"/>
        <v>1100</v>
      </c>
      <c r="Q1614" s="1">
        <v>20</v>
      </c>
      <c r="R1614" s="1">
        <f t="shared" si="151"/>
        <v>220</v>
      </c>
      <c r="S1614" s="1">
        <f t="shared" si="152"/>
        <v>880</v>
      </c>
      <c r="T1614" s="1">
        <v>0.35</v>
      </c>
      <c r="U1614" s="1">
        <f t="shared" si="153"/>
        <v>308</v>
      </c>
      <c r="V1614" s="1">
        <f t="shared" si="154"/>
        <v>572</v>
      </c>
      <c r="W1614" s="4">
        <f t="shared" si="155"/>
        <v>0.65</v>
      </c>
      <c r="X1614" s="1" t="s">
        <v>39</v>
      </c>
      <c r="Y1614" s="1" t="s">
        <v>72</v>
      </c>
      <c r="Z1614" s="1" t="s">
        <v>41</v>
      </c>
      <c r="AA1614" s="2">
        <v>46142</v>
      </c>
      <c r="AB1614" s="1">
        <v>3</v>
      </c>
      <c r="AC1614" s="9" t="s">
        <v>42</v>
      </c>
    </row>
    <row r="1615" spans="1:29">
      <c r="A1615" s="11" t="s">
        <v>2450</v>
      </c>
      <c r="B1615" s="2">
        <v>46141</v>
      </c>
      <c r="C1615" s="1">
        <v>2026</v>
      </c>
      <c r="D1615" s="1" t="s">
        <v>752</v>
      </c>
      <c r="E1615" s="1" t="s">
        <v>753</v>
      </c>
      <c r="F1615" s="1" t="s">
        <v>31</v>
      </c>
      <c r="G1615" s="1" t="s">
        <v>1466</v>
      </c>
      <c r="H1615" s="1" t="s">
        <v>89</v>
      </c>
      <c r="I1615" s="1" t="s">
        <v>174</v>
      </c>
      <c r="J1615" s="1" t="s">
        <v>108</v>
      </c>
      <c r="K1615" s="1" t="s">
        <v>62</v>
      </c>
      <c r="L1615" s="1" t="s">
        <v>85</v>
      </c>
      <c r="M1615" s="1" t="s">
        <v>274</v>
      </c>
      <c r="N1615" s="1">
        <v>1</v>
      </c>
      <c r="O1615" s="1">
        <v>1860</v>
      </c>
      <c r="P1615" s="1">
        <f t="shared" si="150"/>
        <v>1860</v>
      </c>
      <c r="Q1615" s="1">
        <v>30</v>
      </c>
      <c r="R1615" s="1">
        <f t="shared" si="151"/>
        <v>558</v>
      </c>
      <c r="S1615" s="1">
        <f t="shared" si="152"/>
        <v>1302</v>
      </c>
      <c r="T1615" s="1">
        <v>0.5</v>
      </c>
      <c r="U1615" s="1">
        <f t="shared" si="153"/>
        <v>651</v>
      </c>
      <c r="V1615" s="1">
        <f t="shared" si="154"/>
        <v>651</v>
      </c>
      <c r="W1615" s="4">
        <f t="shared" si="155"/>
        <v>0.5</v>
      </c>
      <c r="X1615" s="1" t="s">
        <v>50</v>
      </c>
      <c r="Y1615" s="1" t="s">
        <v>40</v>
      </c>
      <c r="Z1615" s="1" t="s">
        <v>66</v>
      </c>
      <c r="AA1615" s="1"/>
      <c r="AB1615" s="1"/>
      <c r="AC1615" s="9" t="s">
        <v>42</v>
      </c>
    </row>
    <row r="1616" spans="1:29">
      <c r="A1616" s="11" t="s">
        <v>2451</v>
      </c>
      <c r="B1616" s="2">
        <v>46141</v>
      </c>
      <c r="C1616" s="1">
        <v>2026</v>
      </c>
      <c r="D1616" s="1" t="s">
        <v>752</v>
      </c>
      <c r="E1616" s="1" t="s">
        <v>753</v>
      </c>
      <c r="F1616" s="1" t="s">
        <v>31</v>
      </c>
      <c r="G1616" s="1" t="s">
        <v>1427</v>
      </c>
      <c r="H1616" s="1" t="s">
        <v>89</v>
      </c>
      <c r="I1616" s="1" t="s">
        <v>455</v>
      </c>
      <c r="J1616" s="1" t="s">
        <v>102</v>
      </c>
      <c r="K1616" s="1" t="s">
        <v>36</v>
      </c>
      <c r="L1616" s="1" t="s">
        <v>179</v>
      </c>
      <c r="M1616" s="1" t="s">
        <v>247</v>
      </c>
      <c r="N1616" s="1">
        <v>3</v>
      </c>
      <c r="O1616" s="1">
        <v>7930</v>
      </c>
      <c r="P1616" s="1">
        <f t="shared" si="150"/>
        <v>23790</v>
      </c>
      <c r="Q1616" s="1">
        <v>25</v>
      </c>
      <c r="R1616" s="1">
        <f t="shared" si="151"/>
        <v>5947.5</v>
      </c>
      <c r="S1616" s="1">
        <f t="shared" si="152"/>
        <v>17842.5</v>
      </c>
      <c r="T1616" s="1">
        <v>0.48</v>
      </c>
      <c r="U1616" s="1">
        <f t="shared" si="153"/>
        <v>8564.4</v>
      </c>
      <c r="V1616" s="1">
        <f t="shared" si="154"/>
        <v>9278.1</v>
      </c>
      <c r="W1616" s="4">
        <f t="shared" si="155"/>
        <v>0.52</v>
      </c>
      <c r="X1616" s="1" t="s">
        <v>50</v>
      </c>
      <c r="Y1616" s="1" t="s">
        <v>81</v>
      </c>
      <c r="Z1616" s="1" t="s">
        <v>22</v>
      </c>
      <c r="AA1616" s="1"/>
      <c r="AB1616" s="1"/>
      <c r="AC1616" s="9" t="s">
        <v>93</v>
      </c>
    </row>
    <row r="1617" spans="1:29">
      <c r="A1617" s="11" t="s">
        <v>2452</v>
      </c>
      <c r="B1617" s="2">
        <v>46141</v>
      </c>
      <c r="C1617" s="1">
        <v>2026</v>
      </c>
      <c r="D1617" s="1" t="s">
        <v>752</v>
      </c>
      <c r="E1617" s="1" t="s">
        <v>753</v>
      </c>
      <c r="F1617" s="1" t="s">
        <v>31</v>
      </c>
      <c r="G1617" s="1" t="s">
        <v>1389</v>
      </c>
      <c r="H1617" s="1" t="s">
        <v>89</v>
      </c>
      <c r="I1617" s="1" t="s">
        <v>250</v>
      </c>
      <c r="J1617" s="1" t="s">
        <v>251</v>
      </c>
      <c r="K1617" s="1" t="s">
        <v>36</v>
      </c>
      <c r="L1617" s="1" t="s">
        <v>79</v>
      </c>
      <c r="M1617" s="1" t="s">
        <v>184</v>
      </c>
      <c r="N1617" s="1">
        <v>4</v>
      </c>
      <c r="O1617" s="1">
        <v>3300</v>
      </c>
      <c r="P1617" s="1">
        <f t="shared" si="150"/>
        <v>13200</v>
      </c>
      <c r="Q1617" s="1">
        <v>0</v>
      </c>
      <c r="R1617" s="1">
        <f t="shared" si="151"/>
        <v>0</v>
      </c>
      <c r="S1617" s="1">
        <f t="shared" si="152"/>
        <v>13200</v>
      </c>
      <c r="T1617" s="1">
        <v>0.45</v>
      </c>
      <c r="U1617" s="1">
        <f t="shared" si="153"/>
        <v>5940</v>
      </c>
      <c r="V1617" s="1">
        <f t="shared" si="154"/>
        <v>7260</v>
      </c>
      <c r="W1617" s="4">
        <f t="shared" si="155"/>
        <v>0.55000000000000004</v>
      </c>
      <c r="X1617" s="1" t="s">
        <v>50</v>
      </c>
      <c r="Y1617" s="1" t="s">
        <v>81</v>
      </c>
      <c r="Z1617" s="1" t="s">
        <v>51</v>
      </c>
      <c r="AA1617" s="2">
        <v>46142</v>
      </c>
      <c r="AB1617" s="1"/>
      <c r="AC1617" s="9" t="s">
        <v>42</v>
      </c>
    </row>
    <row r="1618" spans="1:29">
      <c r="A1618" s="11" t="s">
        <v>2453</v>
      </c>
      <c r="B1618" s="2">
        <v>46142</v>
      </c>
      <c r="C1618" s="1">
        <v>2026</v>
      </c>
      <c r="D1618" s="1" t="s">
        <v>752</v>
      </c>
      <c r="E1618" s="1" t="s">
        <v>753</v>
      </c>
      <c r="F1618" s="1" t="s">
        <v>44</v>
      </c>
      <c r="G1618" s="1" t="s">
        <v>793</v>
      </c>
      <c r="H1618" s="1" t="s">
        <v>33</v>
      </c>
      <c r="I1618" s="1" t="s">
        <v>239</v>
      </c>
      <c r="J1618" s="1" t="s">
        <v>228</v>
      </c>
      <c r="K1618" s="1" t="s">
        <v>78</v>
      </c>
      <c r="L1618" s="1" t="s">
        <v>112</v>
      </c>
      <c r="M1618" s="1" t="s">
        <v>340</v>
      </c>
      <c r="N1618" s="1">
        <v>2</v>
      </c>
      <c r="O1618" s="1">
        <v>80930</v>
      </c>
      <c r="P1618" s="1">
        <f t="shared" si="150"/>
        <v>161860</v>
      </c>
      <c r="Q1618" s="1">
        <v>0</v>
      </c>
      <c r="R1618" s="1">
        <f t="shared" si="151"/>
        <v>0</v>
      </c>
      <c r="S1618" s="1">
        <f t="shared" si="152"/>
        <v>161860</v>
      </c>
      <c r="T1618" s="1">
        <v>0.57999999999999996</v>
      </c>
      <c r="U1618" s="1">
        <f t="shared" si="153"/>
        <v>93878.799999999988</v>
      </c>
      <c r="V1618" s="1">
        <f t="shared" si="154"/>
        <v>67981.200000000012</v>
      </c>
      <c r="W1618" s="4">
        <f t="shared" si="155"/>
        <v>0.4200000000000001</v>
      </c>
      <c r="X1618" s="1" t="s">
        <v>50</v>
      </c>
      <c r="Y1618" s="1" t="s">
        <v>81</v>
      </c>
      <c r="Z1618" s="1" t="s">
        <v>22</v>
      </c>
      <c r="AA1618" s="1"/>
      <c r="AB1618" s="1"/>
      <c r="AC1618" s="9" t="s">
        <v>93</v>
      </c>
    </row>
    <row r="1619" spans="1:29">
      <c r="A1619" s="11" t="s">
        <v>2454</v>
      </c>
      <c r="B1619" s="2">
        <v>46143</v>
      </c>
      <c r="C1619" s="1">
        <v>2026</v>
      </c>
      <c r="D1619" s="1" t="s">
        <v>904</v>
      </c>
      <c r="E1619" s="1" t="s">
        <v>753</v>
      </c>
      <c r="F1619" s="1" t="s">
        <v>74</v>
      </c>
      <c r="G1619" s="1" t="s">
        <v>325</v>
      </c>
      <c r="H1619" s="1" t="s">
        <v>33</v>
      </c>
      <c r="I1619" s="1" t="s">
        <v>326</v>
      </c>
      <c r="J1619" s="1" t="s">
        <v>205</v>
      </c>
      <c r="K1619" s="1" t="s">
        <v>78</v>
      </c>
      <c r="L1619" s="1" t="s">
        <v>37</v>
      </c>
      <c r="M1619" s="1" t="s">
        <v>458</v>
      </c>
      <c r="N1619" s="1">
        <v>2</v>
      </c>
      <c r="O1619" s="1">
        <v>560</v>
      </c>
      <c r="P1619" s="1">
        <f t="shared" si="150"/>
        <v>1120</v>
      </c>
      <c r="Q1619" s="1">
        <v>30</v>
      </c>
      <c r="R1619" s="1">
        <f t="shared" si="151"/>
        <v>336</v>
      </c>
      <c r="S1619" s="1">
        <f t="shared" si="152"/>
        <v>784</v>
      </c>
      <c r="T1619" s="1">
        <v>0.47</v>
      </c>
      <c r="U1619" s="1">
        <f t="shared" si="153"/>
        <v>368.47999999999996</v>
      </c>
      <c r="V1619" s="1">
        <f t="shared" si="154"/>
        <v>415.52000000000004</v>
      </c>
      <c r="W1619" s="4">
        <f t="shared" si="155"/>
        <v>0.53</v>
      </c>
      <c r="X1619" s="1" t="s">
        <v>65</v>
      </c>
      <c r="Y1619" s="1" t="s">
        <v>57</v>
      </c>
      <c r="Z1619" s="1" t="s">
        <v>51</v>
      </c>
      <c r="AA1619" s="2">
        <v>46150</v>
      </c>
      <c r="AB1619" s="1"/>
      <c r="AC1619" s="9" t="s">
        <v>42</v>
      </c>
    </row>
    <row r="1620" spans="1:29">
      <c r="A1620" s="11" t="s">
        <v>2455</v>
      </c>
      <c r="B1620" s="2">
        <v>46143</v>
      </c>
      <c r="C1620" s="1">
        <v>2026</v>
      </c>
      <c r="D1620" s="1" t="s">
        <v>904</v>
      </c>
      <c r="E1620" s="1" t="s">
        <v>753</v>
      </c>
      <c r="F1620" s="1" t="s">
        <v>74</v>
      </c>
      <c r="G1620" s="1" t="s">
        <v>2456</v>
      </c>
      <c r="H1620" s="1" t="s">
        <v>89</v>
      </c>
      <c r="I1620" s="1" t="s">
        <v>101</v>
      </c>
      <c r="J1620" s="1" t="s">
        <v>102</v>
      </c>
      <c r="K1620" s="1" t="s">
        <v>36</v>
      </c>
      <c r="L1620" s="1" t="s">
        <v>85</v>
      </c>
      <c r="M1620" s="1" t="s">
        <v>306</v>
      </c>
      <c r="N1620" s="1">
        <v>5</v>
      </c>
      <c r="O1620" s="1">
        <v>4560</v>
      </c>
      <c r="P1620" s="1">
        <f t="shared" si="150"/>
        <v>22800</v>
      </c>
      <c r="Q1620" s="1">
        <v>25</v>
      </c>
      <c r="R1620" s="1">
        <f t="shared" si="151"/>
        <v>5700</v>
      </c>
      <c r="S1620" s="1">
        <f t="shared" si="152"/>
        <v>17100</v>
      </c>
      <c r="T1620" s="1">
        <v>0.5</v>
      </c>
      <c r="U1620" s="1">
        <f t="shared" si="153"/>
        <v>8550</v>
      </c>
      <c r="V1620" s="1">
        <f t="shared" si="154"/>
        <v>8550</v>
      </c>
      <c r="W1620" s="4">
        <f t="shared" si="155"/>
        <v>0.5</v>
      </c>
      <c r="X1620" s="1" t="s">
        <v>50</v>
      </c>
      <c r="Y1620" s="1" t="s">
        <v>57</v>
      </c>
      <c r="Z1620" s="1" t="s">
        <v>51</v>
      </c>
      <c r="AA1620" s="2">
        <v>46147</v>
      </c>
      <c r="AB1620" s="1"/>
      <c r="AC1620" s="9" t="s">
        <v>42</v>
      </c>
    </row>
    <row r="1621" spans="1:29">
      <c r="A1621" s="11" t="s">
        <v>2457</v>
      </c>
      <c r="B1621" s="2">
        <v>46143</v>
      </c>
      <c r="C1621" s="1">
        <v>2026</v>
      </c>
      <c r="D1621" s="1" t="s">
        <v>904</v>
      </c>
      <c r="E1621" s="1" t="s">
        <v>753</v>
      </c>
      <c r="F1621" s="1" t="s">
        <v>74</v>
      </c>
      <c r="G1621" s="1" t="s">
        <v>776</v>
      </c>
      <c r="H1621" s="1" t="s">
        <v>33</v>
      </c>
      <c r="I1621" s="1" t="s">
        <v>69</v>
      </c>
      <c r="J1621" s="1" t="s">
        <v>70</v>
      </c>
      <c r="K1621" s="1" t="s">
        <v>62</v>
      </c>
      <c r="L1621" s="1" t="s">
        <v>96</v>
      </c>
      <c r="M1621" s="1" t="s">
        <v>552</v>
      </c>
      <c r="N1621" s="1">
        <v>1</v>
      </c>
      <c r="O1621" s="1">
        <v>260</v>
      </c>
      <c r="P1621" s="1">
        <f t="shared" si="150"/>
        <v>260</v>
      </c>
      <c r="Q1621" s="1">
        <v>25</v>
      </c>
      <c r="R1621" s="1">
        <f t="shared" si="151"/>
        <v>65</v>
      </c>
      <c r="S1621" s="1">
        <f t="shared" si="152"/>
        <v>195</v>
      </c>
      <c r="T1621" s="1">
        <v>0.62</v>
      </c>
      <c r="U1621" s="1">
        <f t="shared" si="153"/>
        <v>120.9</v>
      </c>
      <c r="V1621" s="1">
        <f t="shared" si="154"/>
        <v>74.099999999999994</v>
      </c>
      <c r="W1621" s="4">
        <f t="shared" si="155"/>
        <v>0.37999999999999995</v>
      </c>
      <c r="X1621" s="1" t="s">
        <v>104</v>
      </c>
      <c r="Y1621" s="1" t="s">
        <v>40</v>
      </c>
      <c r="Z1621" s="1" t="s">
        <v>66</v>
      </c>
      <c r="AA1621" s="1"/>
      <c r="AB1621" s="1"/>
      <c r="AC1621" s="9" t="s">
        <v>42</v>
      </c>
    </row>
    <row r="1622" spans="1:29">
      <c r="A1622" s="11" t="s">
        <v>2458</v>
      </c>
      <c r="B1622" s="2">
        <v>46143</v>
      </c>
      <c r="C1622" s="1">
        <v>2026</v>
      </c>
      <c r="D1622" s="1" t="s">
        <v>904</v>
      </c>
      <c r="E1622" s="1" t="s">
        <v>753</v>
      </c>
      <c r="F1622" s="1" t="s">
        <v>74</v>
      </c>
      <c r="G1622" s="1" t="s">
        <v>2459</v>
      </c>
      <c r="H1622" s="1" t="s">
        <v>33</v>
      </c>
      <c r="I1622" s="1" t="s">
        <v>159</v>
      </c>
      <c r="J1622" s="1" t="s">
        <v>35</v>
      </c>
      <c r="K1622" s="1" t="s">
        <v>36</v>
      </c>
      <c r="L1622" s="1" t="s">
        <v>96</v>
      </c>
      <c r="M1622" s="1" t="s">
        <v>504</v>
      </c>
      <c r="N1622" s="1">
        <v>2</v>
      </c>
      <c r="O1622" s="1">
        <v>750</v>
      </c>
      <c r="P1622" s="1">
        <f t="shared" si="150"/>
        <v>1500</v>
      </c>
      <c r="Q1622" s="1">
        <v>10</v>
      </c>
      <c r="R1622" s="1">
        <f t="shared" si="151"/>
        <v>150</v>
      </c>
      <c r="S1622" s="1">
        <f t="shared" si="152"/>
        <v>1350</v>
      </c>
      <c r="T1622" s="1">
        <v>0.62</v>
      </c>
      <c r="U1622" s="1">
        <f t="shared" si="153"/>
        <v>837</v>
      </c>
      <c r="V1622" s="1">
        <f t="shared" si="154"/>
        <v>513</v>
      </c>
      <c r="W1622" s="4">
        <f t="shared" si="155"/>
        <v>0.38</v>
      </c>
      <c r="X1622" s="1" t="s">
        <v>39</v>
      </c>
      <c r="Y1622" s="1" t="s">
        <v>40</v>
      </c>
      <c r="Z1622" s="1" t="s">
        <v>41</v>
      </c>
      <c r="AA1622" s="2">
        <v>46148</v>
      </c>
      <c r="AB1622" s="1">
        <v>5</v>
      </c>
      <c r="AC1622" s="9" t="s">
        <v>42</v>
      </c>
    </row>
    <row r="1623" spans="1:29">
      <c r="A1623" s="11" t="s">
        <v>2460</v>
      </c>
      <c r="B1623" s="2">
        <v>46143</v>
      </c>
      <c r="C1623" s="1">
        <v>2026</v>
      </c>
      <c r="D1623" s="1" t="s">
        <v>904</v>
      </c>
      <c r="E1623" s="1" t="s">
        <v>753</v>
      </c>
      <c r="F1623" s="1" t="s">
        <v>74</v>
      </c>
      <c r="G1623" s="1" t="s">
        <v>1829</v>
      </c>
      <c r="H1623" s="1" t="s">
        <v>89</v>
      </c>
      <c r="I1623" s="1" t="s">
        <v>227</v>
      </c>
      <c r="J1623" s="1" t="s">
        <v>228</v>
      </c>
      <c r="K1623" s="1" t="s">
        <v>78</v>
      </c>
      <c r="L1623" s="1" t="s">
        <v>112</v>
      </c>
      <c r="M1623" s="1" t="s">
        <v>450</v>
      </c>
      <c r="N1623" s="1">
        <v>5</v>
      </c>
      <c r="O1623" s="1">
        <v>18940</v>
      </c>
      <c r="P1623" s="1">
        <f t="shared" si="150"/>
        <v>94700</v>
      </c>
      <c r="Q1623" s="1">
        <v>15</v>
      </c>
      <c r="R1623" s="1">
        <f t="shared" si="151"/>
        <v>14205</v>
      </c>
      <c r="S1623" s="1">
        <f t="shared" si="152"/>
        <v>80495</v>
      </c>
      <c r="T1623" s="1">
        <v>0.57999999999999996</v>
      </c>
      <c r="U1623" s="1">
        <f t="shared" si="153"/>
        <v>46687.1</v>
      </c>
      <c r="V1623" s="1">
        <f t="shared" si="154"/>
        <v>33807.9</v>
      </c>
      <c r="W1623" s="4">
        <f t="shared" si="155"/>
        <v>0.42000000000000004</v>
      </c>
      <c r="X1623" s="1" t="s">
        <v>104</v>
      </c>
      <c r="Y1623" s="1" t="s">
        <v>72</v>
      </c>
      <c r="Z1623" s="1" t="s">
        <v>41</v>
      </c>
      <c r="AA1623" s="2">
        <v>46149</v>
      </c>
      <c r="AB1623" s="1">
        <v>4</v>
      </c>
      <c r="AC1623" s="9" t="s">
        <v>42</v>
      </c>
    </row>
    <row r="1624" spans="1:29">
      <c r="A1624" s="11" t="s">
        <v>2461</v>
      </c>
      <c r="B1624" s="2">
        <v>46143</v>
      </c>
      <c r="C1624" s="1">
        <v>2026</v>
      </c>
      <c r="D1624" s="1" t="s">
        <v>904</v>
      </c>
      <c r="E1624" s="1" t="s">
        <v>753</v>
      </c>
      <c r="F1624" s="1" t="s">
        <v>74</v>
      </c>
      <c r="G1624" s="1" t="s">
        <v>2462</v>
      </c>
      <c r="H1624" s="1" t="s">
        <v>33</v>
      </c>
      <c r="I1624" s="1" t="s">
        <v>159</v>
      </c>
      <c r="J1624" s="1" t="s">
        <v>35</v>
      </c>
      <c r="K1624" s="1" t="s">
        <v>36</v>
      </c>
      <c r="L1624" s="1" t="s">
        <v>150</v>
      </c>
      <c r="M1624" s="1" t="s">
        <v>255</v>
      </c>
      <c r="N1624" s="1">
        <v>2</v>
      </c>
      <c r="O1624" s="1">
        <v>4610</v>
      </c>
      <c r="P1624" s="1">
        <f t="shared" si="150"/>
        <v>9220</v>
      </c>
      <c r="Q1624" s="1">
        <v>10</v>
      </c>
      <c r="R1624" s="1">
        <f t="shared" si="151"/>
        <v>922</v>
      </c>
      <c r="S1624" s="1">
        <f t="shared" si="152"/>
        <v>8298</v>
      </c>
      <c r="T1624" s="1">
        <v>0.52</v>
      </c>
      <c r="U1624" s="1">
        <f t="shared" si="153"/>
        <v>4314.96</v>
      </c>
      <c r="V1624" s="1">
        <f t="shared" si="154"/>
        <v>3983.04</v>
      </c>
      <c r="W1624" s="4">
        <f t="shared" si="155"/>
        <v>0.48</v>
      </c>
      <c r="X1624" s="1" t="s">
        <v>56</v>
      </c>
      <c r="Y1624" s="1" t="s">
        <v>81</v>
      </c>
      <c r="Z1624" s="1" t="s">
        <v>22</v>
      </c>
      <c r="AA1624" s="1"/>
      <c r="AB1624" s="1"/>
      <c r="AC1624" s="9" t="s">
        <v>93</v>
      </c>
    </row>
    <row r="1625" spans="1:29">
      <c r="A1625" s="11" t="s">
        <v>2463</v>
      </c>
      <c r="B1625" s="2">
        <v>46144</v>
      </c>
      <c r="C1625" s="1">
        <v>2026</v>
      </c>
      <c r="D1625" s="1" t="s">
        <v>904</v>
      </c>
      <c r="E1625" s="1" t="s">
        <v>753</v>
      </c>
      <c r="F1625" s="1" t="s">
        <v>99</v>
      </c>
      <c r="G1625" s="1" t="s">
        <v>966</v>
      </c>
      <c r="H1625" s="1" t="s">
        <v>33</v>
      </c>
      <c r="I1625" s="1" t="s">
        <v>34</v>
      </c>
      <c r="J1625" s="1" t="s">
        <v>35</v>
      </c>
      <c r="K1625" s="1" t="s">
        <v>36</v>
      </c>
      <c r="L1625" s="1" t="s">
        <v>112</v>
      </c>
      <c r="M1625" s="1" t="s">
        <v>221</v>
      </c>
      <c r="N1625" s="1">
        <v>3</v>
      </c>
      <c r="O1625" s="1">
        <v>12830</v>
      </c>
      <c r="P1625" s="1">
        <f t="shared" si="150"/>
        <v>38490</v>
      </c>
      <c r="Q1625" s="1">
        <v>10</v>
      </c>
      <c r="R1625" s="1">
        <f t="shared" si="151"/>
        <v>3849</v>
      </c>
      <c r="S1625" s="1">
        <f t="shared" si="152"/>
        <v>34641</v>
      </c>
      <c r="T1625" s="1">
        <v>0.57999999999999996</v>
      </c>
      <c r="U1625" s="1">
        <f t="shared" si="153"/>
        <v>20091.78</v>
      </c>
      <c r="V1625" s="1">
        <f t="shared" si="154"/>
        <v>14549.220000000001</v>
      </c>
      <c r="W1625" s="4">
        <f t="shared" si="155"/>
        <v>0.42000000000000004</v>
      </c>
      <c r="X1625" s="1" t="s">
        <v>39</v>
      </c>
      <c r="Y1625" s="1" t="s">
        <v>81</v>
      </c>
      <c r="Z1625" s="1" t="s">
        <v>66</v>
      </c>
      <c r="AA1625" s="1"/>
      <c r="AB1625" s="1"/>
      <c r="AC1625" s="9" t="s">
        <v>42</v>
      </c>
    </row>
    <row r="1626" spans="1:29">
      <c r="A1626" s="11" t="s">
        <v>2464</v>
      </c>
      <c r="B1626" s="2">
        <v>46144</v>
      </c>
      <c r="C1626" s="1">
        <v>2026</v>
      </c>
      <c r="D1626" s="1" t="s">
        <v>904</v>
      </c>
      <c r="E1626" s="1" t="s">
        <v>753</v>
      </c>
      <c r="F1626" s="1" t="s">
        <v>99</v>
      </c>
      <c r="G1626" s="1" t="s">
        <v>333</v>
      </c>
      <c r="H1626" s="1" t="s">
        <v>89</v>
      </c>
      <c r="I1626" s="1" t="s">
        <v>250</v>
      </c>
      <c r="J1626" s="1" t="s">
        <v>251</v>
      </c>
      <c r="K1626" s="1" t="s">
        <v>36</v>
      </c>
      <c r="L1626" s="1" t="s">
        <v>112</v>
      </c>
      <c r="M1626" s="1" t="s">
        <v>221</v>
      </c>
      <c r="N1626" s="1">
        <v>1</v>
      </c>
      <c r="O1626" s="1">
        <v>34480</v>
      </c>
      <c r="P1626" s="1">
        <f t="shared" si="150"/>
        <v>34480</v>
      </c>
      <c r="Q1626" s="1">
        <v>20</v>
      </c>
      <c r="R1626" s="1">
        <f t="shared" si="151"/>
        <v>6896</v>
      </c>
      <c r="S1626" s="1">
        <f t="shared" si="152"/>
        <v>27584</v>
      </c>
      <c r="T1626" s="1">
        <v>0.57999999999999996</v>
      </c>
      <c r="U1626" s="1">
        <f t="shared" si="153"/>
        <v>15998.72</v>
      </c>
      <c r="V1626" s="1">
        <f t="shared" si="154"/>
        <v>11585.28</v>
      </c>
      <c r="W1626" s="4">
        <f t="shared" si="155"/>
        <v>0.42000000000000004</v>
      </c>
      <c r="X1626" s="1" t="s">
        <v>65</v>
      </c>
      <c r="Y1626" s="1" t="s">
        <v>57</v>
      </c>
      <c r="Z1626" s="1" t="s">
        <v>120</v>
      </c>
      <c r="AA1626" s="1"/>
      <c r="AB1626" s="1"/>
      <c r="AC1626" s="9" t="s">
        <v>42</v>
      </c>
    </row>
    <row r="1627" spans="1:29">
      <c r="A1627" s="11" t="s">
        <v>2465</v>
      </c>
      <c r="B1627" s="2">
        <v>46144</v>
      </c>
      <c r="C1627" s="1">
        <v>2026</v>
      </c>
      <c r="D1627" s="1" t="s">
        <v>904</v>
      </c>
      <c r="E1627" s="1" t="s">
        <v>753</v>
      </c>
      <c r="F1627" s="1" t="s">
        <v>99</v>
      </c>
      <c r="G1627" s="1" t="s">
        <v>506</v>
      </c>
      <c r="H1627" s="1" t="s">
        <v>33</v>
      </c>
      <c r="I1627" s="1" t="s">
        <v>315</v>
      </c>
      <c r="J1627" s="1" t="s">
        <v>316</v>
      </c>
      <c r="K1627" s="1" t="s">
        <v>62</v>
      </c>
      <c r="L1627" s="1" t="s">
        <v>79</v>
      </c>
      <c r="M1627" s="1" t="s">
        <v>388</v>
      </c>
      <c r="N1627" s="1">
        <v>4</v>
      </c>
      <c r="O1627" s="1">
        <v>2820</v>
      </c>
      <c r="P1627" s="1">
        <f t="shared" si="150"/>
        <v>11280</v>
      </c>
      <c r="Q1627" s="1">
        <v>10</v>
      </c>
      <c r="R1627" s="1">
        <f t="shared" si="151"/>
        <v>1128</v>
      </c>
      <c r="S1627" s="1">
        <f t="shared" si="152"/>
        <v>10152</v>
      </c>
      <c r="T1627" s="1">
        <v>0.45</v>
      </c>
      <c r="U1627" s="1">
        <f t="shared" si="153"/>
        <v>4568.4000000000005</v>
      </c>
      <c r="V1627" s="1">
        <f t="shared" si="154"/>
        <v>5583.5999999999995</v>
      </c>
      <c r="W1627" s="4">
        <f t="shared" si="155"/>
        <v>0.54999999999999993</v>
      </c>
      <c r="X1627" s="1" t="s">
        <v>56</v>
      </c>
      <c r="Y1627" s="1" t="s">
        <v>40</v>
      </c>
      <c r="Z1627" s="1" t="s">
        <v>41</v>
      </c>
      <c r="AA1627" s="2">
        <v>46146</v>
      </c>
      <c r="AB1627" s="1">
        <v>3</v>
      </c>
      <c r="AC1627" s="9" t="s">
        <v>42</v>
      </c>
    </row>
    <row r="1628" spans="1:29">
      <c r="A1628" s="11" t="s">
        <v>2466</v>
      </c>
      <c r="B1628" s="2">
        <v>46144</v>
      </c>
      <c r="C1628" s="1">
        <v>2026</v>
      </c>
      <c r="D1628" s="1" t="s">
        <v>904</v>
      </c>
      <c r="E1628" s="1" t="s">
        <v>753</v>
      </c>
      <c r="F1628" s="1" t="s">
        <v>99</v>
      </c>
      <c r="G1628" s="1" t="s">
        <v>1318</v>
      </c>
      <c r="H1628" s="1" t="s">
        <v>89</v>
      </c>
      <c r="I1628" s="1" t="s">
        <v>163</v>
      </c>
      <c r="J1628" s="1" t="s">
        <v>164</v>
      </c>
      <c r="K1628" s="1" t="s">
        <v>130</v>
      </c>
      <c r="L1628" s="1" t="s">
        <v>112</v>
      </c>
      <c r="M1628" s="1" t="s">
        <v>806</v>
      </c>
      <c r="N1628" s="1">
        <v>1</v>
      </c>
      <c r="O1628" s="1">
        <v>32570</v>
      </c>
      <c r="P1628" s="1">
        <f t="shared" si="150"/>
        <v>32570</v>
      </c>
      <c r="Q1628" s="1">
        <v>0</v>
      </c>
      <c r="R1628" s="1">
        <f t="shared" si="151"/>
        <v>0</v>
      </c>
      <c r="S1628" s="1">
        <f t="shared" si="152"/>
        <v>32570</v>
      </c>
      <c r="T1628" s="1">
        <v>0.57999999999999996</v>
      </c>
      <c r="U1628" s="1">
        <f t="shared" si="153"/>
        <v>18890.599999999999</v>
      </c>
      <c r="V1628" s="1">
        <f t="shared" si="154"/>
        <v>13679.400000000001</v>
      </c>
      <c r="W1628" s="4">
        <f t="shared" si="155"/>
        <v>0.42000000000000004</v>
      </c>
      <c r="X1628" s="1" t="s">
        <v>50</v>
      </c>
      <c r="Y1628" s="1" t="s">
        <v>72</v>
      </c>
      <c r="Z1628" s="1" t="s">
        <v>51</v>
      </c>
      <c r="AA1628" s="2">
        <v>46151</v>
      </c>
      <c r="AB1628" s="1"/>
      <c r="AC1628" s="9" t="s">
        <v>42</v>
      </c>
    </row>
    <row r="1629" spans="1:29">
      <c r="A1629" s="11" t="s">
        <v>2467</v>
      </c>
      <c r="B1629" s="2">
        <v>46145</v>
      </c>
      <c r="C1629" s="1">
        <v>2026</v>
      </c>
      <c r="D1629" s="1" t="s">
        <v>904</v>
      </c>
      <c r="E1629" s="1" t="s">
        <v>753</v>
      </c>
      <c r="F1629" s="1" t="s">
        <v>126</v>
      </c>
      <c r="G1629" s="1" t="s">
        <v>2468</v>
      </c>
      <c r="H1629" s="1" t="s">
        <v>33</v>
      </c>
      <c r="I1629" s="1" t="s">
        <v>183</v>
      </c>
      <c r="J1629" s="1" t="s">
        <v>102</v>
      </c>
      <c r="K1629" s="1" t="s">
        <v>36</v>
      </c>
      <c r="L1629" s="1" t="s">
        <v>37</v>
      </c>
      <c r="M1629" s="1" t="s">
        <v>540</v>
      </c>
      <c r="N1629" s="1">
        <v>3</v>
      </c>
      <c r="O1629" s="1">
        <v>3570</v>
      </c>
      <c r="P1629" s="1">
        <f t="shared" si="150"/>
        <v>10710</v>
      </c>
      <c r="Q1629" s="1">
        <v>0</v>
      </c>
      <c r="R1629" s="1">
        <f t="shared" si="151"/>
        <v>0</v>
      </c>
      <c r="S1629" s="1">
        <f t="shared" si="152"/>
        <v>10710</v>
      </c>
      <c r="T1629" s="1">
        <v>0.47</v>
      </c>
      <c r="U1629" s="1">
        <f t="shared" si="153"/>
        <v>5033.7</v>
      </c>
      <c r="V1629" s="1">
        <f t="shared" si="154"/>
        <v>5676.3</v>
      </c>
      <c r="W1629" s="4">
        <f t="shared" si="155"/>
        <v>0.53</v>
      </c>
      <c r="X1629" s="1" t="s">
        <v>39</v>
      </c>
      <c r="Y1629" s="1" t="s">
        <v>81</v>
      </c>
      <c r="Z1629" s="1" t="s">
        <v>41</v>
      </c>
      <c r="AA1629" s="2">
        <v>46152</v>
      </c>
      <c r="AB1629" s="1">
        <v>5</v>
      </c>
      <c r="AC1629" s="9" t="s">
        <v>42</v>
      </c>
    </row>
    <row r="1630" spans="1:29">
      <c r="A1630" s="11" t="s">
        <v>2469</v>
      </c>
      <c r="B1630" s="2">
        <v>46145</v>
      </c>
      <c r="C1630" s="1">
        <v>2026</v>
      </c>
      <c r="D1630" s="1" t="s">
        <v>904</v>
      </c>
      <c r="E1630" s="1" t="s">
        <v>753</v>
      </c>
      <c r="F1630" s="1" t="s">
        <v>126</v>
      </c>
      <c r="G1630" s="1" t="s">
        <v>768</v>
      </c>
      <c r="H1630" s="1" t="s">
        <v>89</v>
      </c>
      <c r="I1630" s="1" t="s">
        <v>466</v>
      </c>
      <c r="J1630" s="1" t="s">
        <v>316</v>
      </c>
      <c r="K1630" s="1" t="s">
        <v>62</v>
      </c>
      <c r="L1630" s="1" t="s">
        <v>63</v>
      </c>
      <c r="M1630" s="1" t="s">
        <v>452</v>
      </c>
      <c r="N1630" s="1">
        <v>5</v>
      </c>
      <c r="O1630" s="1">
        <v>560</v>
      </c>
      <c r="P1630" s="1">
        <f t="shared" si="150"/>
        <v>2800</v>
      </c>
      <c r="Q1630" s="1">
        <v>10</v>
      </c>
      <c r="R1630" s="1">
        <f t="shared" si="151"/>
        <v>280</v>
      </c>
      <c r="S1630" s="1">
        <f t="shared" si="152"/>
        <v>2520</v>
      </c>
      <c r="T1630" s="1">
        <v>0.35</v>
      </c>
      <c r="U1630" s="1">
        <f t="shared" si="153"/>
        <v>882</v>
      </c>
      <c r="V1630" s="1">
        <f t="shared" si="154"/>
        <v>1638</v>
      </c>
      <c r="W1630" s="4">
        <f t="shared" si="155"/>
        <v>0.65</v>
      </c>
      <c r="X1630" s="1" t="s">
        <v>39</v>
      </c>
      <c r="Y1630" s="1" t="s">
        <v>40</v>
      </c>
      <c r="Z1630" s="1" t="s">
        <v>22</v>
      </c>
      <c r="AA1630" s="1"/>
      <c r="AB1630" s="1"/>
      <c r="AC1630" s="9" t="s">
        <v>93</v>
      </c>
    </row>
    <row r="1631" spans="1:29">
      <c r="A1631" s="11" t="s">
        <v>2470</v>
      </c>
      <c r="B1631" s="2">
        <v>46145</v>
      </c>
      <c r="C1631" s="1">
        <v>2026</v>
      </c>
      <c r="D1631" s="1" t="s">
        <v>904</v>
      </c>
      <c r="E1631" s="1" t="s">
        <v>753</v>
      </c>
      <c r="F1631" s="1" t="s">
        <v>126</v>
      </c>
      <c r="G1631" s="1" t="s">
        <v>2384</v>
      </c>
      <c r="H1631" s="1" t="s">
        <v>33</v>
      </c>
      <c r="I1631" s="1" t="s">
        <v>159</v>
      </c>
      <c r="J1631" s="1" t="s">
        <v>35</v>
      </c>
      <c r="K1631" s="1" t="s">
        <v>36</v>
      </c>
      <c r="L1631" s="1" t="s">
        <v>112</v>
      </c>
      <c r="M1631" s="1" t="s">
        <v>221</v>
      </c>
      <c r="N1631" s="1">
        <v>4</v>
      </c>
      <c r="O1631" s="1">
        <v>65950</v>
      </c>
      <c r="P1631" s="1">
        <f t="shared" si="150"/>
        <v>263800</v>
      </c>
      <c r="Q1631" s="1">
        <v>0</v>
      </c>
      <c r="R1631" s="1">
        <f t="shared" si="151"/>
        <v>0</v>
      </c>
      <c r="S1631" s="1">
        <f t="shared" si="152"/>
        <v>263800</v>
      </c>
      <c r="T1631" s="1">
        <v>0.57999999999999996</v>
      </c>
      <c r="U1631" s="1">
        <f t="shared" si="153"/>
        <v>153004</v>
      </c>
      <c r="V1631" s="1">
        <f t="shared" si="154"/>
        <v>110796</v>
      </c>
      <c r="W1631" s="4">
        <f t="shared" si="155"/>
        <v>0.42</v>
      </c>
      <c r="X1631" s="1" t="s">
        <v>104</v>
      </c>
      <c r="Y1631" s="1" t="s">
        <v>57</v>
      </c>
      <c r="Z1631" s="1" t="s">
        <v>51</v>
      </c>
      <c r="AA1631" s="2">
        <v>46146</v>
      </c>
      <c r="AB1631" s="1"/>
      <c r="AC1631" s="9" t="s">
        <v>42</v>
      </c>
    </row>
    <row r="1632" spans="1:29">
      <c r="A1632" s="11" t="s">
        <v>2471</v>
      </c>
      <c r="B1632" s="2">
        <v>46145</v>
      </c>
      <c r="C1632" s="1">
        <v>2026</v>
      </c>
      <c r="D1632" s="1" t="s">
        <v>904</v>
      </c>
      <c r="E1632" s="1" t="s">
        <v>753</v>
      </c>
      <c r="F1632" s="1" t="s">
        <v>126</v>
      </c>
      <c r="G1632" s="1" t="s">
        <v>238</v>
      </c>
      <c r="H1632" s="1" t="s">
        <v>89</v>
      </c>
      <c r="I1632" s="1" t="s">
        <v>239</v>
      </c>
      <c r="J1632" s="1" t="s">
        <v>228</v>
      </c>
      <c r="K1632" s="1" t="s">
        <v>78</v>
      </c>
      <c r="L1632" s="1" t="s">
        <v>179</v>
      </c>
      <c r="M1632" s="1" t="s">
        <v>210</v>
      </c>
      <c r="N1632" s="1">
        <v>2</v>
      </c>
      <c r="O1632" s="1">
        <v>2910</v>
      </c>
      <c r="P1632" s="1">
        <f t="shared" si="150"/>
        <v>5820</v>
      </c>
      <c r="Q1632" s="1">
        <v>25</v>
      </c>
      <c r="R1632" s="1">
        <f t="shared" si="151"/>
        <v>1455</v>
      </c>
      <c r="S1632" s="1">
        <f t="shared" si="152"/>
        <v>4365</v>
      </c>
      <c r="T1632" s="1">
        <v>0.48</v>
      </c>
      <c r="U1632" s="1">
        <f t="shared" si="153"/>
        <v>2095.1999999999998</v>
      </c>
      <c r="V1632" s="1">
        <f t="shared" si="154"/>
        <v>2269.8000000000002</v>
      </c>
      <c r="W1632" s="4">
        <f t="shared" si="155"/>
        <v>0.52</v>
      </c>
      <c r="X1632" s="1" t="s">
        <v>50</v>
      </c>
      <c r="Y1632" s="1" t="s">
        <v>40</v>
      </c>
      <c r="Z1632" s="1" t="s">
        <v>66</v>
      </c>
      <c r="AA1632" s="1"/>
      <c r="AB1632" s="1"/>
      <c r="AC1632" s="9" t="s">
        <v>42</v>
      </c>
    </row>
    <row r="1633" spans="1:29">
      <c r="A1633" s="11" t="s">
        <v>2472</v>
      </c>
      <c r="B1633" s="2">
        <v>46145</v>
      </c>
      <c r="C1633" s="1">
        <v>2026</v>
      </c>
      <c r="D1633" s="1" t="s">
        <v>904</v>
      </c>
      <c r="E1633" s="1" t="s">
        <v>753</v>
      </c>
      <c r="F1633" s="1" t="s">
        <v>126</v>
      </c>
      <c r="G1633" s="1" t="s">
        <v>176</v>
      </c>
      <c r="H1633" s="1" t="s">
        <v>33</v>
      </c>
      <c r="I1633" s="1" t="s">
        <v>177</v>
      </c>
      <c r="J1633" s="1" t="s">
        <v>178</v>
      </c>
      <c r="K1633" s="1" t="s">
        <v>48</v>
      </c>
      <c r="L1633" s="1" t="s">
        <v>63</v>
      </c>
      <c r="M1633" s="1" t="s">
        <v>165</v>
      </c>
      <c r="N1633" s="1">
        <v>1</v>
      </c>
      <c r="O1633" s="1">
        <v>1140</v>
      </c>
      <c r="P1633" s="1">
        <f t="shared" si="150"/>
        <v>1140</v>
      </c>
      <c r="Q1633" s="1">
        <v>0</v>
      </c>
      <c r="R1633" s="1">
        <f t="shared" si="151"/>
        <v>0</v>
      </c>
      <c r="S1633" s="1">
        <f t="shared" si="152"/>
        <v>1140</v>
      </c>
      <c r="T1633" s="1">
        <v>0.35</v>
      </c>
      <c r="U1633" s="1">
        <f t="shared" si="153"/>
        <v>399</v>
      </c>
      <c r="V1633" s="1">
        <f t="shared" si="154"/>
        <v>741</v>
      </c>
      <c r="W1633" s="4">
        <f t="shared" si="155"/>
        <v>0.65</v>
      </c>
      <c r="X1633" s="1" t="s">
        <v>56</v>
      </c>
      <c r="Y1633" s="1" t="s">
        <v>40</v>
      </c>
      <c r="Z1633" s="1" t="s">
        <v>41</v>
      </c>
      <c r="AA1633" s="2">
        <v>46146</v>
      </c>
      <c r="AB1633" s="1">
        <v>5</v>
      </c>
      <c r="AC1633" s="9" t="s">
        <v>42</v>
      </c>
    </row>
    <row r="1634" spans="1:29">
      <c r="A1634" s="11" t="s">
        <v>2473</v>
      </c>
      <c r="B1634" s="2">
        <v>46145</v>
      </c>
      <c r="C1634" s="1">
        <v>2026</v>
      </c>
      <c r="D1634" s="1" t="s">
        <v>904</v>
      </c>
      <c r="E1634" s="1" t="s">
        <v>753</v>
      </c>
      <c r="F1634" s="1" t="s">
        <v>126</v>
      </c>
      <c r="G1634" s="1" t="s">
        <v>472</v>
      </c>
      <c r="H1634" s="1" t="s">
        <v>89</v>
      </c>
      <c r="I1634" s="1" t="s">
        <v>116</v>
      </c>
      <c r="J1634" s="1" t="s">
        <v>117</v>
      </c>
      <c r="K1634" s="1" t="s">
        <v>118</v>
      </c>
      <c r="L1634" s="1" t="s">
        <v>85</v>
      </c>
      <c r="M1634" s="1" t="s">
        <v>274</v>
      </c>
      <c r="N1634" s="1">
        <v>3</v>
      </c>
      <c r="O1634" s="1">
        <v>430</v>
      </c>
      <c r="P1634" s="1">
        <f t="shared" si="150"/>
        <v>1290</v>
      </c>
      <c r="Q1634" s="1">
        <v>25</v>
      </c>
      <c r="R1634" s="1">
        <f t="shared" si="151"/>
        <v>322.5</v>
      </c>
      <c r="S1634" s="1">
        <f t="shared" si="152"/>
        <v>967.5</v>
      </c>
      <c r="T1634" s="1">
        <v>0.5</v>
      </c>
      <c r="U1634" s="1">
        <f t="shared" si="153"/>
        <v>483.75</v>
      </c>
      <c r="V1634" s="1">
        <f t="shared" si="154"/>
        <v>483.75</v>
      </c>
      <c r="W1634" s="4">
        <f t="shared" si="155"/>
        <v>0.5</v>
      </c>
      <c r="X1634" s="1" t="s">
        <v>104</v>
      </c>
      <c r="Y1634" s="1" t="s">
        <v>81</v>
      </c>
      <c r="Z1634" s="1" t="s">
        <v>41</v>
      </c>
      <c r="AA1634" s="2">
        <v>46150</v>
      </c>
      <c r="AB1634" s="1">
        <v>4</v>
      </c>
      <c r="AC1634" s="9" t="s">
        <v>42</v>
      </c>
    </row>
    <row r="1635" spans="1:29">
      <c r="A1635" s="11" t="s">
        <v>2474</v>
      </c>
      <c r="B1635" s="2">
        <v>46145</v>
      </c>
      <c r="C1635" s="1">
        <v>2026</v>
      </c>
      <c r="D1635" s="1" t="s">
        <v>904</v>
      </c>
      <c r="E1635" s="1" t="s">
        <v>753</v>
      </c>
      <c r="F1635" s="1" t="s">
        <v>126</v>
      </c>
      <c r="G1635" s="1" t="s">
        <v>793</v>
      </c>
      <c r="H1635" s="1" t="s">
        <v>33</v>
      </c>
      <c r="I1635" s="1" t="s">
        <v>239</v>
      </c>
      <c r="J1635" s="1" t="s">
        <v>228</v>
      </c>
      <c r="K1635" s="1" t="s">
        <v>78</v>
      </c>
      <c r="L1635" s="1" t="s">
        <v>79</v>
      </c>
      <c r="M1635" s="1" t="s">
        <v>388</v>
      </c>
      <c r="N1635" s="1">
        <v>5</v>
      </c>
      <c r="O1635" s="1">
        <v>3390</v>
      </c>
      <c r="P1635" s="1">
        <f t="shared" si="150"/>
        <v>16950</v>
      </c>
      <c r="Q1635" s="1">
        <v>25</v>
      </c>
      <c r="R1635" s="1">
        <f t="shared" si="151"/>
        <v>4237.5</v>
      </c>
      <c r="S1635" s="1">
        <f t="shared" si="152"/>
        <v>12712.5</v>
      </c>
      <c r="T1635" s="1">
        <v>0.45</v>
      </c>
      <c r="U1635" s="1">
        <f t="shared" si="153"/>
        <v>5720.625</v>
      </c>
      <c r="V1635" s="1">
        <f t="shared" si="154"/>
        <v>6991.875</v>
      </c>
      <c r="W1635" s="4">
        <f t="shared" si="155"/>
        <v>0.55000000000000004</v>
      </c>
      <c r="X1635" s="1" t="s">
        <v>147</v>
      </c>
      <c r="Y1635" s="1" t="s">
        <v>40</v>
      </c>
      <c r="Z1635" s="1" t="s">
        <v>41</v>
      </c>
      <c r="AA1635" s="2">
        <v>46152</v>
      </c>
      <c r="AB1635" s="1">
        <v>4</v>
      </c>
      <c r="AC1635" s="9" t="s">
        <v>42</v>
      </c>
    </row>
    <row r="1636" spans="1:29">
      <c r="A1636" s="11" t="s">
        <v>2475</v>
      </c>
      <c r="B1636" s="2">
        <v>46145</v>
      </c>
      <c r="C1636" s="1">
        <v>2026</v>
      </c>
      <c r="D1636" s="1" t="s">
        <v>904</v>
      </c>
      <c r="E1636" s="1" t="s">
        <v>753</v>
      </c>
      <c r="F1636" s="1" t="s">
        <v>126</v>
      </c>
      <c r="G1636" s="1" t="s">
        <v>1799</v>
      </c>
      <c r="H1636" s="1" t="s">
        <v>33</v>
      </c>
      <c r="I1636" s="1" t="s">
        <v>116</v>
      </c>
      <c r="J1636" s="1" t="s">
        <v>117</v>
      </c>
      <c r="K1636" s="1" t="s">
        <v>118</v>
      </c>
      <c r="L1636" s="1" t="s">
        <v>112</v>
      </c>
      <c r="M1636" s="1" t="s">
        <v>859</v>
      </c>
      <c r="N1636" s="1">
        <v>4</v>
      </c>
      <c r="O1636" s="1">
        <v>52120</v>
      </c>
      <c r="P1636" s="1">
        <f t="shared" si="150"/>
        <v>208480</v>
      </c>
      <c r="Q1636" s="1">
        <v>5</v>
      </c>
      <c r="R1636" s="1">
        <f t="shared" si="151"/>
        <v>10424</v>
      </c>
      <c r="S1636" s="1">
        <f t="shared" si="152"/>
        <v>198056</v>
      </c>
      <c r="T1636" s="1">
        <v>0.57999999999999996</v>
      </c>
      <c r="U1636" s="1">
        <f t="shared" si="153"/>
        <v>114872.48</v>
      </c>
      <c r="V1636" s="1">
        <f t="shared" si="154"/>
        <v>83183.520000000004</v>
      </c>
      <c r="W1636" s="4">
        <f t="shared" si="155"/>
        <v>0.42000000000000004</v>
      </c>
      <c r="X1636" s="1" t="s">
        <v>39</v>
      </c>
      <c r="Y1636" s="1" t="s">
        <v>81</v>
      </c>
      <c r="Z1636" s="1" t="s">
        <v>41</v>
      </c>
      <c r="AA1636" s="2">
        <v>46150</v>
      </c>
      <c r="AB1636" s="1">
        <v>5</v>
      </c>
      <c r="AC1636" s="9" t="s">
        <v>42</v>
      </c>
    </row>
    <row r="1637" spans="1:29">
      <c r="A1637" s="11" t="s">
        <v>2476</v>
      </c>
      <c r="B1637" s="2">
        <v>46145</v>
      </c>
      <c r="C1637" s="1">
        <v>2026</v>
      </c>
      <c r="D1637" s="1" t="s">
        <v>904</v>
      </c>
      <c r="E1637" s="1" t="s">
        <v>753</v>
      </c>
      <c r="F1637" s="1" t="s">
        <v>126</v>
      </c>
      <c r="G1637" s="1" t="s">
        <v>1033</v>
      </c>
      <c r="H1637" s="1" t="s">
        <v>89</v>
      </c>
      <c r="I1637" s="1" t="s">
        <v>60</v>
      </c>
      <c r="J1637" s="1" t="s">
        <v>61</v>
      </c>
      <c r="K1637" s="1" t="s">
        <v>62</v>
      </c>
      <c r="L1637" s="1" t="s">
        <v>150</v>
      </c>
      <c r="M1637" s="1" t="s">
        <v>294</v>
      </c>
      <c r="N1637" s="1">
        <v>3</v>
      </c>
      <c r="O1637" s="1">
        <v>4660</v>
      </c>
      <c r="P1637" s="1">
        <f t="shared" si="150"/>
        <v>13980</v>
      </c>
      <c r="Q1637" s="1">
        <v>10</v>
      </c>
      <c r="R1637" s="1">
        <f t="shared" si="151"/>
        <v>1398</v>
      </c>
      <c r="S1637" s="1">
        <f t="shared" si="152"/>
        <v>12582</v>
      </c>
      <c r="T1637" s="1">
        <v>0.52</v>
      </c>
      <c r="U1637" s="1">
        <f t="shared" si="153"/>
        <v>6542.64</v>
      </c>
      <c r="V1637" s="1">
        <f t="shared" si="154"/>
        <v>6039.36</v>
      </c>
      <c r="W1637" s="4">
        <f t="shared" si="155"/>
        <v>0.48</v>
      </c>
      <c r="X1637" s="1" t="s">
        <v>65</v>
      </c>
      <c r="Y1637" s="1" t="s">
        <v>57</v>
      </c>
      <c r="Z1637" s="1" t="s">
        <v>41</v>
      </c>
      <c r="AA1637" s="2">
        <v>46152</v>
      </c>
      <c r="AB1637" s="1">
        <v>5</v>
      </c>
      <c r="AC1637" s="9" t="s">
        <v>42</v>
      </c>
    </row>
    <row r="1638" spans="1:29">
      <c r="A1638" s="11" t="s">
        <v>2477</v>
      </c>
      <c r="B1638" s="2">
        <v>46145</v>
      </c>
      <c r="C1638" s="1">
        <v>2026</v>
      </c>
      <c r="D1638" s="1" t="s">
        <v>904</v>
      </c>
      <c r="E1638" s="1" t="s">
        <v>753</v>
      </c>
      <c r="F1638" s="1" t="s">
        <v>126</v>
      </c>
      <c r="G1638" s="1" t="s">
        <v>487</v>
      </c>
      <c r="H1638" s="1" t="s">
        <v>89</v>
      </c>
      <c r="I1638" s="1" t="s">
        <v>264</v>
      </c>
      <c r="J1638" s="1" t="s">
        <v>265</v>
      </c>
      <c r="K1638" s="1" t="s">
        <v>78</v>
      </c>
      <c r="L1638" s="1" t="s">
        <v>179</v>
      </c>
      <c r="M1638" s="1" t="s">
        <v>243</v>
      </c>
      <c r="N1638" s="1">
        <v>5</v>
      </c>
      <c r="O1638" s="1">
        <v>7700</v>
      </c>
      <c r="P1638" s="1">
        <f t="shared" si="150"/>
        <v>38500</v>
      </c>
      <c r="Q1638" s="1">
        <v>10</v>
      </c>
      <c r="R1638" s="1">
        <f t="shared" si="151"/>
        <v>3850</v>
      </c>
      <c r="S1638" s="1">
        <f t="shared" si="152"/>
        <v>34650</v>
      </c>
      <c r="T1638" s="1">
        <v>0.48</v>
      </c>
      <c r="U1638" s="1">
        <f t="shared" si="153"/>
        <v>16632</v>
      </c>
      <c r="V1638" s="1">
        <f t="shared" si="154"/>
        <v>18018</v>
      </c>
      <c r="W1638" s="4">
        <f t="shared" si="155"/>
        <v>0.52</v>
      </c>
      <c r="X1638" s="1" t="s">
        <v>104</v>
      </c>
      <c r="Y1638" s="1" t="s">
        <v>57</v>
      </c>
      <c r="Z1638" s="1" t="s">
        <v>66</v>
      </c>
      <c r="AA1638" s="1"/>
      <c r="AB1638" s="1"/>
      <c r="AC1638" s="9" t="s">
        <v>42</v>
      </c>
    </row>
    <row r="1639" spans="1:29">
      <c r="A1639" s="11" t="s">
        <v>2478</v>
      </c>
      <c r="B1639" s="2">
        <v>46145</v>
      </c>
      <c r="C1639" s="1">
        <v>2026</v>
      </c>
      <c r="D1639" s="1" t="s">
        <v>904</v>
      </c>
      <c r="E1639" s="1" t="s">
        <v>753</v>
      </c>
      <c r="F1639" s="1" t="s">
        <v>126</v>
      </c>
      <c r="G1639" s="1" t="s">
        <v>2479</v>
      </c>
      <c r="H1639" s="1" t="s">
        <v>89</v>
      </c>
      <c r="I1639" s="1" t="s">
        <v>34</v>
      </c>
      <c r="J1639" s="1" t="s">
        <v>35</v>
      </c>
      <c r="K1639" s="1" t="s">
        <v>36</v>
      </c>
      <c r="L1639" s="1" t="s">
        <v>150</v>
      </c>
      <c r="M1639" s="1" t="s">
        <v>234</v>
      </c>
      <c r="N1639" s="1">
        <v>3</v>
      </c>
      <c r="O1639" s="1">
        <v>2290</v>
      </c>
      <c r="P1639" s="1">
        <f t="shared" si="150"/>
        <v>6870</v>
      </c>
      <c r="Q1639" s="1">
        <v>0</v>
      </c>
      <c r="R1639" s="1">
        <f t="shared" si="151"/>
        <v>0</v>
      </c>
      <c r="S1639" s="1">
        <f t="shared" si="152"/>
        <v>6870</v>
      </c>
      <c r="T1639" s="1">
        <v>0.52</v>
      </c>
      <c r="U1639" s="1">
        <f t="shared" si="153"/>
        <v>3572.4</v>
      </c>
      <c r="V1639" s="1">
        <f t="shared" si="154"/>
        <v>3297.6</v>
      </c>
      <c r="W1639" s="4">
        <f t="shared" si="155"/>
        <v>0.48</v>
      </c>
      <c r="X1639" s="1" t="s">
        <v>56</v>
      </c>
      <c r="Y1639" s="1" t="s">
        <v>72</v>
      </c>
      <c r="Z1639" s="1" t="s">
        <v>41</v>
      </c>
      <c r="AA1639" s="2">
        <v>46152</v>
      </c>
      <c r="AB1639" s="1">
        <v>5</v>
      </c>
      <c r="AC1639" s="9" t="s">
        <v>42</v>
      </c>
    </row>
    <row r="1640" spans="1:29">
      <c r="A1640" s="11" t="s">
        <v>2480</v>
      </c>
      <c r="B1640" s="2">
        <v>46146</v>
      </c>
      <c r="C1640" s="1">
        <v>2026</v>
      </c>
      <c r="D1640" s="1" t="s">
        <v>904</v>
      </c>
      <c r="E1640" s="1" t="s">
        <v>753</v>
      </c>
      <c r="F1640" s="1" t="s">
        <v>142</v>
      </c>
      <c r="G1640" s="1" t="s">
        <v>127</v>
      </c>
      <c r="H1640" s="1" t="s">
        <v>89</v>
      </c>
      <c r="I1640" s="1" t="s">
        <v>128</v>
      </c>
      <c r="J1640" s="1" t="s">
        <v>129</v>
      </c>
      <c r="K1640" s="1" t="s">
        <v>130</v>
      </c>
      <c r="L1640" s="1" t="s">
        <v>37</v>
      </c>
      <c r="M1640" s="1" t="s">
        <v>540</v>
      </c>
      <c r="N1640" s="1">
        <v>3</v>
      </c>
      <c r="O1640" s="1">
        <v>4110</v>
      </c>
      <c r="P1640" s="1">
        <f t="shared" si="150"/>
        <v>12330</v>
      </c>
      <c r="Q1640" s="1">
        <v>10</v>
      </c>
      <c r="R1640" s="1">
        <f t="shared" si="151"/>
        <v>1233</v>
      </c>
      <c r="S1640" s="1">
        <f t="shared" si="152"/>
        <v>11097</v>
      </c>
      <c r="T1640" s="1">
        <v>0.47</v>
      </c>
      <c r="U1640" s="1">
        <f t="shared" si="153"/>
        <v>5215.59</v>
      </c>
      <c r="V1640" s="1">
        <f t="shared" si="154"/>
        <v>5881.41</v>
      </c>
      <c r="W1640" s="4">
        <f t="shared" si="155"/>
        <v>0.53</v>
      </c>
      <c r="X1640" s="1" t="s">
        <v>65</v>
      </c>
      <c r="Y1640" s="1" t="s">
        <v>72</v>
      </c>
      <c r="Z1640" s="1" t="s">
        <v>51</v>
      </c>
      <c r="AA1640" s="2">
        <v>46147</v>
      </c>
      <c r="AB1640" s="1"/>
      <c r="AC1640" s="9" t="s">
        <v>42</v>
      </c>
    </row>
    <row r="1641" spans="1:29">
      <c r="A1641" s="11" t="s">
        <v>2481</v>
      </c>
      <c r="B1641" s="2">
        <v>46146</v>
      </c>
      <c r="C1641" s="1">
        <v>2026</v>
      </c>
      <c r="D1641" s="1" t="s">
        <v>904</v>
      </c>
      <c r="E1641" s="1" t="s">
        <v>753</v>
      </c>
      <c r="F1641" s="1" t="s">
        <v>142</v>
      </c>
      <c r="G1641" s="1" t="s">
        <v>2482</v>
      </c>
      <c r="H1641" s="1" t="s">
        <v>89</v>
      </c>
      <c r="I1641" s="1" t="s">
        <v>434</v>
      </c>
      <c r="J1641" s="1" t="s">
        <v>435</v>
      </c>
      <c r="K1641" s="1" t="s">
        <v>130</v>
      </c>
      <c r="L1641" s="1" t="s">
        <v>150</v>
      </c>
      <c r="M1641" s="1" t="s">
        <v>402</v>
      </c>
      <c r="N1641" s="1">
        <v>3</v>
      </c>
      <c r="O1641" s="1">
        <v>5730</v>
      </c>
      <c r="P1641" s="1">
        <f t="shared" si="150"/>
        <v>17190</v>
      </c>
      <c r="Q1641" s="1">
        <v>15</v>
      </c>
      <c r="R1641" s="1">
        <f t="shared" si="151"/>
        <v>2578.5</v>
      </c>
      <c r="S1641" s="1">
        <f t="shared" si="152"/>
        <v>14611.5</v>
      </c>
      <c r="T1641" s="1">
        <v>0.52</v>
      </c>
      <c r="U1641" s="1">
        <f t="shared" si="153"/>
        <v>7597.9800000000005</v>
      </c>
      <c r="V1641" s="1">
        <f t="shared" si="154"/>
        <v>7013.5199999999995</v>
      </c>
      <c r="W1641" s="4">
        <f t="shared" si="155"/>
        <v>0.48</v>
      </c>
      <c r="X1641" s="1" t="s">
        <v>39</v>
      </c>
      <c r="Y1641" s="1" t="s">
        <v>40</v>
      </c>
      <c r="Z1641" s="1" t="s">
        <v>120</v>
      </c>
      <c r="AA1641" s="1"/>
      <c r="AB1641" s="1"/>
      <c r="AC1641" s="9" t="s">
        <v>42</v>
      </c>
    </row>
    <row r="1642" spans="1:29">
      <c r="A1642" s="11" t="s">
        <v>2483</v>
      </c>
      <c r="B1642" s="2">
        <v>46146</v>
      </c>
      <c r="C1642" s="1">
        <v>2026</v>
      </c>
      <c r="D1642" s="1" t="s">
        <v>904</v>
      </c>
      <c r="E1642" s="1" t="s">
        <v>753</v>
      </c>
      <c r="F1642" s="1" t="s">
        <v>142</v>
      </c>
      <c r="G1642" s="1" t="s">
        <v>231</v>
      </c>
      <c r="H1642" s="1" t="s">
        <v>33</v>
      </c>
      <c r="I1642" s="1" t="s">
        <v>204</v>
      </c>
      <c r="J1642" s="1" t="s">
        <v>205</v>
      </c>
      <c r="K1642" s="1" t="s">
        <v>78</v>
      </c>
      <c r="L1642" s="1" t="s">
        <v>150</v>
      </c>
      <c r="M1642" s="1" t="s">
        <v>229</v>
      </c>
      <c r="N1642" s="1">
        <v>5</v>
      </c>
      <c r="O1642" s="1">
        <v>9860</v>
      </c>
      <c r="P1642" s="1">
        <f t="shared" si="150"/>
        <v>49300</v>
      </c>
      <c r="Q1642" s="1">
        <v>10</v>
      </c>
      <c r="R1642" s="1">
        <f t="shared" si="151"/>
        <v>4930</v>
      </c>
      <c r="S1642" s="1">
        <f t="shared" si="152"/>
        <v>44370</v>
      </c>
      <c r="T1642" s="1">
        <v>0.52</v>
      </c>
      <c r="U1642" s="1">
        <f t="shared" si="153"/>
        <v>23072.400000000001</v>
      </c>
      <c r="V1642" s="1">
        <f t="shared" si="154"/>
        <v>21297.599999999999</v>
      </c>
      <c r="W1642" s="4">
        <f t="shared" si="155"/>
        <v>0.48</v>
      </c>
      <c r="X1642" s="1" t="s">
        <v>39</v>
      </c>
      <c r="Y1642" s="1" t="s">
        <v>81</v>
      </c>
      <c r="Z1642" s="1" t="s">
        <v>22</v>
      </c>
      <c r="AA1642" s="1"/>
      <c r="AB1642" s="1"/>
      <c r="AC1642" s="9" t="s">
        <v>93</v>
      </c>
    </row>
    <row r="1643" spans="1:29">
      <c r="A1643" s="11" t="s">
        <v>2484</v>
      </c>
      <c r="B1643" s="2">
        <v>46147</v>
      </c>
      <c r="C1643" s="1">
        <v>2026</v>
      </c>
      <c r="D1643" s="1" t="s">
        <v>904</v>
      </c>
      <c r="E1643" s="1" t="s">
        <v>753</v>
      </c>
      <c r="F1643" s="1" t="s">
        <v>167</v>
      </c>
      <c r="G1643" s="1" t="s">
        <v>2485</v>
      </c>
      <c r="H1643" s="1" t="s">
        <v>33</v>
      </c>
      <c r="I1643" s="1" t="s">
        <v>242</v>
      </c>
      <c r="J1643" s="1" t="s">
        <v>164</v>
      </c>
      <c r="K1643" s="1" t="s">
        <v>130</v>
      </c>
      <c r="L1643" s="1" t="s">
        <v>112</v>
      </c>
      <c r="M1643" s="1" t="s">
        <v>450</v>
      </c>
      <c r="N1643" s="1">
        <v>1</v>
      </c>
      <c r="O1643" s="1">
        <v>25900</v>
      </c>
      <c r="P1643" s="1">
        <f t="shared" si="150"/>
        <v>25900</v>
      </c>
      <c r="Q1643" s="1">
        <v>20</v>
      </c>
      <c r="R1643" s="1">
        <f t="shared" si="151"/>
        <v>5180</v>
      </c>
      <c r="S1643" s="1">
        <f t="shared" si="152"/>
        <v>20720</v>
      </c>
      <c r="T1643" s="1">
        <v>0.57999999999999996</v>
      </c>
      <c r="U1643" s="1">
        <f t="shared" si="153"/>
        <v>12017.599999999999</v>
      </c>
      <c r="V1643" s="1">
        <f t="shared" si="154"/>
        <v>8702.4000000000015</v>
      </c>
      <c r="W1643" s="4">
        <f t="shared" si="155"/>
        <v>0.4200000000000001</v>
      </c>
      <c r="X1643" s="1" t="s">
        <v>147</v>
      </c>
      <c r="Y1643" s="1" t="s">
        <v>57</v>
      </c>
      <c r="Z1643" s="1" t="s">
        <v>41</v>
      </c>
      <c r="AA1643" s="2">
        <v>46153</v>
      </c>
      <c r="AB1643" s="1">
        <v>4</v>
      </c>
      <c r="AC1643" s="9" t="s">
        <v>42</v>
      </c>
    </row>
    <row r="1644" spans="1:29">
      <c r="A1644" s="11" t="s">
        <v>2486</v>
      </c>
      <c r="B1644" s="2">
        <v>46147</v>
      </c>
      <c r="C1644" s="1">
        <v>2026</v>
      </c>
      <c r="D1644" s="1" t="s">
        <v>904</v>
      </c>
      <c r="E1644" s="1" t="s">
        <v>753</v>
      </c>
      <c r="F1644" s="1" t="s">
        <v>167</v>
      </c>
      <c r="G1644" s="1" t="s">
        <v>496</v>
      </c>
      <c r="H1644" s="1" t="s">
        <v>89</v>
      </c>
      <c r="I1644" s="1" t="s">
        <v>34</v>
      </c>
      <c r="J1644" s="1" t="s">
        <v>35</v>
      </c>
      <c r="K1644" s="1" t="s">
        <v>36</v>
      </c>
      <c r="L1644" s="1" t="s">
        <v>150</v>
      </c>
      <c r="M1644" s="1" t="s">
        <v>234</v>
      </c>
      <c r="N1644" s="1">
        <v>2</v>
      </c>
      <c r="O1644" s="1">
        <v>5050</v>
      </c>
      <c r="P1644" s="1">
        <f t="shared" si="150"/>
        <v>10100</v>
      </c>
      <c r="Q1644" s="1">
        <v>15</v>
      </c>
      <c r="R1644" s="1">
        <f t="shared" si="151"/>
        <v>1515</v>
      </c>
      <c r="S1644" s="1">
        <f t="shared" si="152"/>
        <v>8585</v>
      </c>
      <c r="T1644" s="1">
        <v>0.52</v>
      </c>
      <c r="U1644" s="1">
        <f t="shared" si="153"/>
        <v>4464.2</v>
      </c>
      <c r="V1644" s="1">
        <f t="shared" si="154"/>
        <v>4120.8</v>
      </c>
      <c r="W1644" s="4">
        <f t="shared" si="155"/>
        <v>0.48000000000000004</v>
      </c>
      <c r="X1644" s="1" t="s">
        <v>147</v>
      </c>
      <c r="Y1644" s="1" t="s">
        <v>72</v>
      </c>
      <c r="Z1644" s="1" t="s">
        <v>66</v>
      </c>
      <c r="AA1644" s="1"/>
      <c r="AB1644" s="1"/>
      <c r="AC1644" s="9" t="s">
        <v>42</v>
      </c>
    </row>
    <row r="1645" spans="1:29">
      <c r="A1645" s="11" t="s">
        <v>2487</v>
      </c>
      <c r="B1645" s="2">
        <v>46147</v>
      </c>
      <c r="C1645" s="1">
        <v>2026</v>
      </c>
      <c r="D1645" s="1" t="s">
        <v>904</v>
      </c>
      <c r="E1645" s="1" t="s">
        <v>753</v>
      </c>
      <c r="F1645" s="1" t="s">
        <v>167</v>
      </c>
      <c r="G1645" s="1" t="s">
        <v>1417</v>
      </c>
      <c r="H1645" s="1" t="s">
        <v>89</v>
      </c>
      <c r="I1645" s="1" t="s">
        <v>269</v>
      </c>
      <c r="J1645" s="1" t="s">
        <v>70</v>
      </c>
      <c r="K1645" s="1" t="s">
        <v>62</v>
      </c>
      <c r="L1645" s="1" t="s">
        <v>85</v>
      </c>
      <c r="M1645" s="1" t="s">
        <v>626</v>
      </c>
      <c r="N1645" s="1">
        <v>3</v>
      </c>
      <c r="O1645" s="1">
        <v>3070</v>
      </c>
      <c r="P1645" s="1">
        <f t="shared" si="150"/>
        <v>9210</v>
      </c>
      <c r="Q1645" s="1">
        <v>30</v>
      </c>
      <c r="R1645" s="1">
        <f t="shared" si="151"/>
        <v>2763</v>
      </c>
      <c r="S1645" s="1">
        <f t="shared" si="152"/>
        <v>6447</v>
      </c>
      <c r="T1645" s="1">
        <v>0.5</v>
      </c>
      <c r="U1645" s="1">
        <f t="shared" si="153"/>
        <v>3223.5</v>
      </c>
      <c r="V1645" s="1">
        <f t="shared" si="154"/>
        <v>3223.5</v>
      </c>
      <c r="W1645" s="4">
        <f t="shared" si="155"/>
        <v>0.5</v>
      </c>
      <c r="X1645" s="1" t="s">
        <v>65</v>
      </c>
      <c r="Y1645" s="1" t="s">
        <v>81</v>
      </c>
      <c r="Z1645" s="1" t="s">
        <v>120</v>
      </c>
      <c r="AA1645" s="1"/>
      <c r="AB1645" s="1"/>
      <c r="AC1645" s="9" t="s">
        <v>42</v>
      </c>
    </row>
    <row r="1646" spans="1:29">
      <c r="A1646" s="11" t="s">
        <v>2488</v>
      </c>
      <c r="B1646" s="2">
        <v>46147</v>
      </c>
      <c r="C1646" s="1">
        <v>2026</v>
      </c>
      <c r="D1646" s="1" t="s">
        <v>904</v>
      </c>
      <c r="E1646" s="1" t="s">
        <v>753</v>
      </c>
      <c r="F1646" s="1" t="s">
        <v>167</v>
      </c>
      <c r="G1646" s="1" t="s">
        <v>596</v>
      </c>
      <c r="H1646" s="1" t="s">
        <v>33</v>
      </c>
      <c r="I1646" s="1" t="s">
        <v>466</v>
      </c>
      <c r="J1646" s="1" t="s">
        <v>316</v>
      </c>
      <c r="K1646" s="1" t="s">
        <v>62</v>
      </c>
      <c r="L1646" s="1" t="s">
        <v>79</v>
      </c>
      <c r="M1646" s="1" t="s">
        <v>545</v>
      </c>
      <c r="N1646" s="1">
        <v>5</v>
      </c>
      <c r="O1646" s="1">
        <v>2770</v>
      </c>
      <c r="P1646" s="1">
        <f t="shared" si="150"/>
        <v>13850</v>
      </c>
      <c r="Q1646" s="1">
        <v>25</v>
      </c>
      <c r="R1646" s="1">
        <f t="shared" si="151"/>
        <v>3462.5</v>
      </c>
      <c r="S1646" s="1">
        <f t="shared" si="152"/>
        <v>10387.5</v>
      </c>
      <c r="T1646" s="1">
        <v>0.45</v>
      </c>
      <c r="U1646" s="1">
        <f t="shared" si="153"/>
        <v>4674.375</v>
      </c>
      <c r="V1646" s="1">
        <f t="shared" si="154"/>
        <v>5713.125</v>
      </c>
      <c r="W1646" s="4">
        <f t="shared" si="155"/>
        <v>0.55000000000000004</v>
      </c>
      <c r="X1646" s="1" t="s">
        <v>65</v>
      </c>
      <c r="Y1646" s="1" t="s">
        <v>81</v>
      </c>
      <c r="Z1646" s="1" t="s">
        <v>41</v>
      </c>
      <c r="AA1646" s="2">
        <v>46154</v>
      </c>
      <c r="AB1646" s="1">
        <v>4</v>
      </c>
      <c r="AC1646" s="9" t="s">
        <v>42</v>
      </c>
    </row>
    <row r="1647" spans="1:29">
      <c r="A1647" s="11" t="s">
        <v>2489</v>
      </c>
      <c r="B1647" s="2">
        <v>46147</v>
      </c>
      <c r="C1647" s="1">
        <v>2026</v>
      </c>
      <c r="D1647" s="1" t="s">
        <v>904</v>
      </c>
      <c r="E1647" s="1" t="s">
        <v>753</v>
      </c>
      <c r="F1647" s="1" t="s">
        <v>167</v>
      </c>
      <c r="G1647" s="1" t="s">
        <v>2490</v>
      </c>
      <c r="H1647" s="1" t="s">
        <v>33</v>
      </c>
      <c r="I1647" s="1" t="s">
        <v>512</v>
      </c>
      <c r="J1647" s="1" t="s">
        <v>77</v>
      </c>
      <c r="K1647" s="1" t="s">
        <v>78</v>
      </c>
      <c r="L1647" s="1" t="s">
        <v>79</v>
      </c>
      <c r="M1647" s="1" t="s">
        <v>191</v>
      </c>
      <c r="N1647" s="1">
        <v>4</v>
      </c>
      <c r="O1647" s="1">
        <v>2340</v>
      </c>
      <c r="P1647" s="1">
        <f t="shared" si="150"/>
        <v>9360</v>
      </c>
      <c r="Q1647" s="1">
        <v>0</v>
      </c>
      <c r="R1647" s="1">
        <f t="shared" si="151"/>
        <v>0</v>
      </c>
      <c r="S1647" s="1">
        <f t="shared" si="152"/>
        <v>9360</v>
      </c>
      <c r="T1647" s="1">
        <v>0.45</v>
      </c>
      <c r="U1647" s="1">
        <f t="shared" si="153"/>
        <v>4212</v>
      </c>
      <c r="V1647" s="1">
        <f t="shared" si="154"/>
        <v>5148</v>
      </c>
      <c r="W1647" s="4">
        <f t="shared" si="155"/>
        <v>0.55000000000000004</v>
      </c>
      <c r="X1647" s="1" t="s">
        <v>56</v>
      </c>
      <c r="Y1647" s="1" t="s">
        <v>40</v>
      </c>
      <c r="Z1647" s="1" t="s">
        <v>66</v>
      </c>
      <c r="AA1647" s="1"/>
      <c r="AB1647" s="1"/>
      <c r="AC1647" s="9" t="s">
        <v>42</v>
      </c>
    </row>
    <row r="1648" spans="1:29">
      <c r="A1648" s="11" t="s">
        <v>2491</v>
      </c>
      <c r="B1648" s="2">
        <v>46148</v>
      </c>
      <c r="C1648" s="1">
        <v>2026</v>
      </c>
      <c r="D1648" s="1" t="s">
        <v>904</v>
      </c>
      <c r="E1648" s="1" t="s">
        <v>753</v>
      </c>
      <c r="F1648" s="1" t="s">
        <v>31</v>
      </c>
      <c r="G1648" s="1" t="s">
        <v>650</v>
      </c>
      <c r="H1648" s="1" t="s">
        <v>33</v>
      </c>
      <c r="I1648" s="1" t="s">
        <v>134</v>
      </c>
      <c r="J1648" s="1" t="s">
        <v>135</v>
      </c>
      <c r="K1648" s="1" t="s">
        <v>36</v>
      </c>
      <c r="L1648" s="1" t="s">
        <v>37</v>
      </c>
      <c r="M1648" s="1" t="s">
        <v>323</v>
      </c>
      <c r="N1648" s="1">
        <v>3</v>
      </c>
      <c r="O1648" s="1">
        <v>340</v>
      </c>
      <c r="P1648" s="1">
        <f t="shared" si="150"/>
        <v>1020</v>
      </c>
      <c r="Q1648" s="1">
        <v>5</v>
      </c>
      <c r="R1648" s="1">
        <f t="shared" si="151"/>
        <v>51</v>
      </c>
      <c r="S1648" s="1">
        <f t="shared" si="152"/>
        <v>969</v>
      </c>
      <c r="T1648" s="1">
        <v>0.47</v>
      </c>
      <c r="U1648" s="1">
        <f t="shared" si="153"/>
        <v>455.42999999999995</v>
      </c>
      <c r="V1648" s="1">
        <f t="shared" si="154"/>
        <v>513.57000000000005</v>
      </c>
      <c r="W1648" s="4">
        <f t="shared" si="155"/>
        <v>0.53</v>
      </c>
      <c r="X1648" s="1" t="s">
        <v>104</v>
      </c>
      <c r="Y1648" s="1" t="s">
        <v>40</v>
      </c>
      <c r="Z1648" s="1" t="s">
        <v>41</v>
      </c>
      <c r="AA1648" s="2">
        <v>46154</v>
      </c>
      <c r="AB1648" s="1">
        <v>5</v>
      </c>
      <c r="AC1648" s="9" t="s">
        <v>42</v>
      </c>
    </row>
    <row r="1649" spans="1:29">
      <c r="A1649" s="11" t="s">
        <v>2492</v>
      </c>
      <c r="B1649" s="2">
        <v>46148</v>
      </c>
      <c r="C1649" s="1">
        <v>2026</v>
      </c>
      <c r="D1649" s="1" t="s">
        <v>904</v>
      </c>
      <c r="E1649" s="1" t="s">
        <v>753</v>
      </c>
      <c r="F1649" s="1" t="s">
        <v>31</v>
      </c>
      <c r="G1649" s="1" t="s">
        <v>998</v>
      </c>
      <c r="H1649" s="1" t="s">
        <v>33</v>
      </c>
      <c r="I1649" s="1" t="s">
        <v>46</v>
      </c>
      <c r="J1649" s="1" t="s">
        <v>47</v>
      </c>
      <c r="K1649" s="1" t="s">
        <v>48</v>
      </c>
      <c r="L1649" s="1" t="s">
        <v>179</v>
      </c>
      <c r="M1649" s="1" t="s">
        <v>180</v>
      </c>
      <c r="N1649" s="1">
        <v>1</v>
      </c>
      <c r="O1649" s="1">
        <v>8830</v>
      </c>
      <c r="P1649" s="1">
        <f t="shared" si="150"/>
        <v>8830</v>
      </c>
      <c r="Q1649" s="1">
        <v>0</v>
      </c>
      <c r="R1649" s="1">
        <f t="shared" si="151"/>
        <v>0</v>
      </c>
      <c r="S1649" s="1">
        <f t="shared" si="152"/>
        <v>8830</v>
      </c>
      <c r="T1649" s="1">
        <v>0.48</v>
      </c>
      <c r="U1649" s="1">
        <f t="shared" si="153"/>
        <v>4238.3999999999996</v>
      </c>
      <c r="V1649" s="1">
        <f t="shared" si="154"/>
        <v>4591.6000000000004</v>
      </c>
      <c r="W1649" s="4">
        <f t="shared" si="155"/>
        <v>0.52</v>
      </c>
      <c r="X1649" s="1" t="s">
        <v>56</v>
      </c>
      <c r="Y1649" s="1" t="s">
        <v>81</v>
      </c>
      <c r="Z1649" s="1" t="s">
        <v>66</v>
      </c>
      <c r="AA1649" s="1"/>
      <c r="AB1649" s="1"/>
      <c r="AC1649" s="9" t="s">
        <v>42</v>
      </c>
    </row>
    <row r="1650" spans="1:29">
      <c r="A1650" s="11" t="s">
        <v>2493</v>
      </c>
      <c r="B1650" s="2">
        <v>46148</v>
      </c>
      <c r="C1650" s="1">
        <v>2026</v>
      </c>
      <c r="D1650" s="1" t="s">
        <v>904</v>
      </c>
      <c r="E1650" s="1" t="s">
        <v>753</v>
      </c>
      <c r="F1650" s="1" t="s">
        <v>31</v>
      </c>
      <c r="G1650" s="1" t="s">
        <v>390</v>
      </c>
      <c r="H1650" s="1" t="s">
        <v>33</v>
      </c>
      <c r="I1650" s="1" t="s">
        <v>258</v>
      </c>
      <c r="J1650" s="1" t="s">
        <v>117</v>
      </c>
      <c r="K1650" s="1" t="s">
        <v>118</v>
      </c>
      <c r="L1650" s="1" t="s">
        <v>63</v>
      </c>
      <c r="M1650" s="1" t="s">
        <v>71</v>
      </c>
      <c r="N1650" s="1">
        <v>2</v>
      </c>
      <c r="O1650" s="1">
        <v>460</v>
      </c>
      <c r="P1650" s="1">
        <f t="shared" si="150"/>
        <v>920</v>
      </c>
      <c r="Q1650" s="1">
        <v>10</v>
      </c>
      <c r="R1650" s="1">
        <f t="shared" si="151"/>
        <v>92</v>
      </c>
      <c r="S1650" s="1">
        <f t="shared" si="152"/>
        <v>828</v>
      </c>
      <c r="T1650" s="1">
        <v>0.35</v>
      </c>
      <c r="U1650" s="1">
        <f t="shared" si="153"/>
        <v>289.79999999999995</v>
      </c>
      <c r="V1650" s="1">
        <f t="shared" si="154"/>
        <v>538.20000000000005</v>
      </c>
      <c r="W1650" s="4">
        <f t="shared" si="155"/>
        <v>0.65</v>
      </c>
      <c r="X1650" s="1" t="s">
        <v>39</v>
      </c>
      <c r="Y1650" s="1" t="s">
        <v>57</v>
      </c>
      <c r="Z1650" s="1" t="s">
        <v>66</v>
      </c>
      <c r="AA1650" s="1"/>
      <c r="AB1650" s="1"/>
      <c r="AC1650" s="9" t="s">
        <v>42</v>
      </c>
    </row>
    <row r="1651" spans="1:29">
      <c r="A1651" s="11" t="s">
        <v>2494</v>
      </c>
      <c r="B1651" s="2">
        <v>46148</v>
      </c>
      <c r="C1651" s="1">
        <v>2026</v>
      </c>
      <c r="D1651" s="1" t="s">
        <v>904</v>
      </c>
      <c r="E1651" s="1" t="s">
        <v>753</v>
      </c>
      <c r="F1651" s="1" t="s">
        <v>31</v>
      </c>
      <c r="G1651" s="1" t="s">
        <v>1078</v>
      </c>
      <c r="H1651" s="1" t="s">
        <v>89</v>
      </c>
      <c r="I1651" s="1" t="s">
        <v>288</v>
      </c>
      <c r="J1651" s="1" t="s">
        <v>178</v>
      </c>
      <c r="K1651" s="1" t="s">
        <v>48</v>
      </c>
      <c r="L1651" s="1" t="s">
        <v>37</v>
      </c>
      <c r="M1651" s="1" t="s">
        <v>540</v>
      </c>
      <c r="N1651" s="1">
        <v>2</v>
      </c>
      <c r="O1651" s="1">
        <v>6490</v>
      </c>
      <c r="P1651" s="1">
        <f t="shared" si="150"/>
        <v>12980</v>
      </c>
      <c r="Q1651" s="1">
        <v>30</v>
      </c>
      <c r="R1651" s="1">
        <f t="shared" si="151"/>
        <v>3894</v>
      </c>
      <c r="S1651" s="1">
        <f t="shared" si="152"/>
        <v>9086</v>
      </c>
      <c r="T1651" s="1">
        <v>0.47</v>
      </c>
      <c r="U1651" s="1">
        <f t="shared" si="153"/>
        <v>4270.42</v>
      </c>
      <c r="V1651" s="1">
        <f t="shared" si="154"/>
        <v>4815.58</v>
      </c>
      <c r="W1651" s="4">
        <f t="shared" si="155"/>
        <v>0.53</v>
      </c>
      <c r="X1651" s="1" t="s">
        <v>65</v>
      </c>
      <c r="Y1651" s="1" t="s">
        <v>40</v>
      </c>
      <c r="Z1651" s="1" t="s">
        <v>41</v>
      </c>
      <c r="AA1651" s="2">
        <v>46155</v>
      </c>
      <c r="AB1651" s="1">
        <v>4</v>
      </c>
      <c r="AC1651" s="9" t="s">
        <v>42</v>
      </c>
    </row>
    <row r="1652" spans="1:29">
      <c r="A1652" s="11" t="s">
        <v>2495</v>
      </c>
      <c r="B1652" s="2">
        <v>46149</v>
      </c>
      <c r="C1652" s="1">
        <v>2026</v>
      </c>
      <c r="D1652" s="1" t="s">
        <v>904</v>
      </c>
      <c r="E1652" s="1" t="s">
        <v>753</v>
      </c>
      <c r="F1652" s="1" t="s">
        <v>44</v>
      </c>
      <c r="G1652" s="1" t="s">
        <v>539</v>
      </c>
      <c r="H1652" s="1" t="s">
        <v>89</v>
      </c>
      <c r="I1652" s="1" t="s">
        <v>84</v>
      </c>
      <c r="J1652" s="1" t="s">
        <v>47</v>
      </c>
      <c r="K1652" s="1" t="s">
        <v>48</v>
      </c>
      <c r="L1652" s="1" t="s">
        <v>79</v>
      </c>
      <c r="M1652" s="1" t="s">
        <v>388</v>
      </c>
      <c r="N1652" s="1">
        <v>1</v>
      </c>
      <c r="O1652" s="1">
        <v>1290</v>
      </c>
      <c r="P1652" s="1">
        <f t="shared" si="150"/>
        <v>1290</v>
      </c>
      <c r="Q1652" s="1">
        <v>30</v>
      </c>
      <c r="R1652" s="1">
        <f t="shared" si="151"/>
        <v>387</v>
      </c>
      <c r="S1652" s="1">
        <f t="shared" si="152"/>
        <v>903</v>
      </c>
      <c r="T1652" s="1">
        <v>0.45</v>
      </c>
      <c r="U1652" s="1">
        <f t="shared" si="153"/>
        <v>406.35</v>
      </c>
      <c r="V1652" s="1">
        <f t="shared" si="154"/>
        <v>496.65</v>
      </c>
      <c r="W1652" s="4">
        <f t="shared" si="155"/>
        <v>0.54999999999999993</v>
      </c>
      <c r="X1652" s="1" t="s">
        <v>39</v>
      </c>
      <c r="Y1652" s="1" t="s">
        <v>81</v>
      </c>
      <c r="Z1652" s="1" t="s">
        <v>22</v>
      </c>
      <c r="AA1652" s="1"/>
      <c r="AB1652" s="1"/>
      <c r="AC1652" s="9" t="s">
        <v>93</v>
      </c>
    </row>
    <row r="1653" spans="1:29">
      <c r="A1653" s="11" t="s">
        <v>2496</v>
      </c>
      <c r="B1653" s="2">
        <v>46150</v>
      </c>
      <c r="C1653" s="1">
        <v>2026</v>
      </c>
      <c r="D1653" s="1" t="s">
        <v>904</v>
      </c>
      <c r="E1653" s="1" t="s">
        <v>753</v>
      </c>
      <c r="F1653" s="1" t="s">
        <v>74</v>
      </c>
      <c r="G1653" s="1" t="s">
        <v>328</v>
      </c>
      <c r="H1653" s="1" t="s">
        <v>89</v>
      </c>
      <c r="I1653" s="1" t="s">
        <v>46</v>
      </c>
      <c r="J1653" s="1" t="s">
        <v>47</v>
      </c>
      <c r="K1653" s="1" t="s">
        <v>48</v>
      </c>
      <c r="L1653" s="1" t="s">
        <v>150</v>
      </c>
      <c r="M1653" s="1" t="s">
        <v>402</v>
      </c>
      <c r="N1653" s="1">
        <v>4</v>
      </c>
      <c r="O1653" s="1">
        <v>2450</v>
      </c>
      <c r="P1653" s="1">
        <f t="shared" si="150"/>
        <v>9800</v>
      </c>
      <c r="Q1653" s="1">
        <v>0</v>
      </c>
      <c r="R1653" s="1">
        <f t="shared" si="151"/>
        <v>0</v>
      </c>
      <c r="S1653" s="1">
        <f t="shared" si="152"/>
        <v>9800</v>
      </c>
      <c r="T1653" s="1">
        <v>0.52</v>
      </c>
      <c r="U1653" s="1">
        <f t="shared" si="153"/>
        <v>5096</v>
      </c>
      <c r="V1653" s="1">
        <f t="shared" si="154"/>
        <v>4704</v>
      </c>
      <c r="W1653" s="4">
        <f t="shared" si="155"/>
        <v>0.48</v>
      </c>
      <c r="X1653" s="1" t="s">
        <v>104</v>
      </c>
      <c r="Y1653" s="1" t="s">
        <v>40</v>
      </c>
      <c r="Z1653" s="1" t="s">
        <v>120</v>
      </c>
      <c r="AA1653" s="1"/>
      <c r="AB1653" s="1"/>
      <c r="AC1653" s="9" t="s">
        <v>42</v>
      </c>
    </row>
    <row r="1654" spans="1:29">
      <c r="A1654" s="11" t="s">
        <v>2497</v>
      </c>
      <c r="B1654" s="2">
        <v>46150</v>
      </c>
      <c r="C1654" s="1">
        <v>2026</v>
      </c>
      <c r="D1654" s="1" t="s">
        <v>904</v>
      </c>
      <c r="E1654" s="1" t="s">
        <v>753</v>
      </c>
      <c r="F1654" s="1" t="s">
        <v>74</v>
      </c>
      <c r="G1654" s="1" t="s">
        <v>943</v>
      </c>
      <c r="H1654" s="1" t="s">
        <v>33</v>
      </c>
      <c r="I1654" s="1" t="s">
        <v>551</v>
      </c>
      <c r="J1654" s="1" t="s">
        <v>155</v>
      </c>
      <c r="K1654" s="1" t="s">
        <v>48</v>
      </c>
      <c r="L1654" s="1" t="s">
        <v>112</v>
      </c>
      <c r="M1654" s="1" t="s">
        <v>653</v>
      </c>
      <c r="N1654" s="1">
        <v>3</v>
      </c>
      <c r="O1654" s="1">
        <v>70640</v>
      </c>
      <c r="P1654" s="1">
        <f t="shared" si="150"/>
        <v>211920</v>
      </c>
      <c r="Q1654" s="1">
        <v>15</v>
      </c>
      <c r="R1654" s="1">
        <f t="shared" si="151"/>
        <v>31788</v>
      </c>
      <c r="S1654" s="1">
        <f t="shared" si="152"/>
        <v>180132</v>
      </c>
      <c r="T1654" s="1">
        <v>0.57999999999999996</v>
      </c>
      <c r="U1654" s="1">
        <f t="shared" si="153"/>
        <v>104476.56</v>
      </c>
      <c r="V1654" s="1">
        <f t="shared" si="154"/>
        <v>75655.44</v>
      </c>
      <c r="W1654" s="4">
        <f t="shared" si="155"/>
        <v>0.42000000000000004</v>
      </c>
      <c r="X1654" s="1" t="s">
        <v>104</v>
      </c>
      <c r="Y1654" s="1" t="s">
        <v>81</v>
      </c>
      <c r="Z1654" s="1" t="s">
        <v>41</v>
      </c>
      <c r="AA1654" s="2">
        <v>46153</v>
      </c>
      <c r="AB1654" s="1">
        <v>4</v>
      </c>
      <c r="AC1654" s="9" t="s">
        <v>42</v>
      </c>
    </row>
    <row r="1655" spans="1:29">
      <c r="A1655" s="11" t="s">
        <v>2498</v>
      </c>
      <c r="B1655" s="2">
        <v>46150</v>
      </c>
      <c r="C1655" s="1">
        <v>2026</v>
      </c>
      <c r="D1655" s="1" t="s">
        <v>904</v>
      </c>
      <c r="E1655" s="1" t="s">
        <v>753</v>
      </c>
      <c r="F1655" s="1" t="s">
        <v>74</v>
      </c>
      <c r="G1655" s="1" t="s">
        <v>2499</v>
      </c>
      <c r="H1655" s="1" t="s">
        <v>89</v>
      </c>
      <c r="I1655" s="1" t="s">
        <v>174</v>
      </c>
      <c r="J1655" s="1" t="s">
        <v>108</v>
      </c>
      <c r="K1655" s="1" t="s">
        <v>62</v>
      </c>
      <c r="L1655" s="1" t="s">
        <v>63</v>
      </c>
      <c r="M1655" s="1" t="s">
        <v>452</v>
      </c>
      <c r="N1655" s="1">
        <v>4</v>
      </c>
      <c r="O1655" s="1">
        <v>860</v>
      </c>
      <c r="P1655" s="1">
        <f t="shared" si="150"/>
        <v>3440</v>
      </c>
      <c r="Q1655" s="1">
        <v>30</v>
      </c>
      <c r="R1655" s="1">
        <f t="shared" si="151"/>
        <v>1032</v>
      </c>
      <c r="S1655" s="1">
        <f t="shared" si="152"/>
        <v>2408</v>
      </c>
      <c r="T1655" s="1">
        <v>0.35</v>
      </c>
      <c r="U1655" s="1">
        <f t="shared" si="153"/>
        <v>842.8</v>
      </c>
      <c r="V1655" s="1">
        <f t="shared" si="154"/>
        <v>1565.2</v>
      </c>
      <c r="W1655" s="4">
        <f t="shared" si="155"/>
        <v>0.65</v>
      </c>
      <c r="X1655" s="1" t="s">
        <v>65</v>
      </c>
      <c r="Y1655" s="1" t="s">
        <v>72</v>
      </c>
      <c r="Z1655" s="1" t="s">
        <v>41</v>
      </c>
      <c r="AA1655" s="2">
        <v>46152</v>
      </c>
      <c r="AB1655" s="1">
        <v>4</v>
      </c>
      <c r="AC1655" s="9" t="s">
        <v>42</v>
      </c>
    </row>
    <row r="1656" spans="1:29">
      <c r="A1656" s="11" t="s">
        <v>2500</v>
      </c>
      <c r="B1656" s="2">
        <v>46150</v>
      </c>
      <c r="C1656" s="1">
        <v>2026</v>
      </c>
      <c r="D1656" s="1" t="s">
        <v>904</v>
      </c>
      <c r="E1656" s="1" t="s">
        <v>753</v>
      </c>
      <c r="F1656" s="1" t="s">
        <v>74</v>
      </c>
      <c r="G1656" s="1" t="s">
        <v>487</v>
      </c>
      <c r="H1656" s="1" t="s">
        <v>89</v>
      </c>
      <c r="I1656" s="1" t="s">
        <v>264</v>
      </c>
      <c r="J1656" s="1" t="s">
        <v>265</v>
      </c>
      <c r="K1656" s="1" t="s">
        <v>78</v>
      </c>
      <c r="L1656" s="1" t="s">
        <v>112</v>
      </c>
      <c r="M1656" s="1" t="s">
        <v>806</v>
      </c>
      <c r="N1656" s="1">
        <v>4</v>
      </c>
      <c r="O1656" s="1">
        <v>86830</v>
      </c>
      <c r="P1656" s="1">
        <f t="shared" si="150"/>
        <v>347320</v>
      </c>
      <c r="Q1656" s="1">
        <v>0</v>
      </c>
      <c r="R1656" s="1">
        <f t="shared" si="151"/>
        <v>0</v>
      </c>
      <c r="S1656" s="1">
        <f t="shared" si="152"/>
        <v>347320</v>
      </c>
      <c r="T1656" s="1">
        <v>0.57999999999999996</v>
      </c>
      <c r="U1656" s="1">
        <f t="shared" si="153"/>
        <v>201445.59999999998</v>
      </c>
      <c r="V1656" s="1">
        <f t="shared" si="154"/>
        <v>145874.40000000002</v>
      </c>
      <c r="W1656" s="4">
        <f t="shared" si="155"/>
        <v>0.42000000000000004</v>
      </c>
      <c r="X1656" s="1" t="s">
        <v>56</v>
      </c>
      <c r="Y1656" s="1" t="s">
        <v>72</v>
      </c>
      <c r="Z1656" s="1" t="s">
        <v>51</v>
      </c>
      <c r="AA1656" s="2">
        <v>46152</v>
      </c>
      <c r="AB1656" s="1"/>
      <c r="AC1656" s="9" t="s">
        <v>42</v>
      </c>
    </row>
    <row r="1657" spans="1:29">
      <c r="A1657" s="11" t="s">
        <v>2501</v>
      </c>
      <c r="B1657" s="2">
        <v>46151</v>
      </c>
      <c r="C1657" s="1">
        <v>2026</v>
      </c>
      <c r="D1657" s="1" t="s">
        <v>904</v>
      </c>
      <c r="E1657" s="1" t="s">
        <v>753</v>
      </c>
      <c r="F1657" s="1" t="s">
        <v>99</v>
      </c>
      <c r="G1657" s="1" t="s">
        <v>100</v>
      </c>
      <c r="H1657" s="1" t="s">
        <v>89</v>
      </c>
      <c r="I1657" s="1" t="s">
        <v>101</v>
      </c>
      <c r="J1657" s="1" t="s">
        <v>102</v>
      </c>
      <c r="K1657" s="1" t="s">
        <v>36</v>
      </c>
      <c r="L1657" s="1" t="s">
        <v>37</v>
      </c>
      <c r="M1657" s="1" t="s">
        <v>103</v>
      </c>
      <c r="N1657" s="1">
        <v>4</v>
      </c>
      <c r="O1657" s="1">
        <v>2690</v>
      </c>
      <c r="P1657" s="1">
        <f t="shared" si="150"/>
        <v>10760</v>
      </c>
      <c r="Q1657" s="1">
        <v>30</v>
      </c>
      <c r="R1657" s="1">
        <f t="shared" si="151"/>
        <v>3228</v>
      </c>
      <c r="S1657" s="1">
        <f t="shared" si="152"/>
        <v>7532</v>
      </c>
      <c r="T1657" s="1">
        <v>0.47</v>
      </c>
      <c r="U1657" s="1">
        <f t="shared" si="153"/>
        <v>3540.04</v>
      </c>
      <c r="V1657" s="1">
        <f t="shared" si="154"/>
        <v>3991.96</v>
      </c>
      <c r="W1657" s="4">
        <f t="shared" si="155"/>
        <v>0.53</v>
      </c>
      <c r="X1657" s="1" t="s">
        <v>104</v>
      </c>
      <c r="Y1657" s="1" t="s">
        <v>72</v>
      </c>
      <c r="Z1657" s="1" t="s">
        <v>41</v>
      </c>
      <c r="AA1657" s="2">
        <v>46154</v>
      </c>
      <c r="AB1657" s="1">
        <v>5</v>
      </c>
      <c r="AC1657" s="9" t="s">
        <v>42</v>
      </c>
    </row>
    <row r="1658" spans="1:29">
      <c r="A1658" s="11" t="s">
        <v>2502</v>
      </c>
      <c r="B1658" s="2">
        <v>46151</v>
      </c>
      <c r="C1658" s="1">
        <v>2026</v>
      </c>
      <c r="D1658" s="1" t="s">
        <v>904</v>
      </c>
      <c r="E1658" s="1" t="s">
        <v>753</v>
      </c>
      <c r="F1658" s="1" t="s">
        <v>99</v>
      </c>
      <c r="G1658" s="1" t="s">
        <v>314</v>
      </c>
      <c r="H1658" s="1" t="s">
        <v>89</v>
      </c>
      <c r="I1658" s="1" t="s">
        <v>315</v>
      </c>
      <c r="J1658" s="1" t="s">
        <v>316</v>
      </c>
      <c r="K1658" s="1" t="s">
        <v>62</v>
      </c>
      <c r="L1658" s="1" t="s">
        <v>96</v>
      </c>
      <c r="M1658" s="1" t="s">
        <v>535</v>
      </c>
      <c r="N1658" s="1">
        <v>4</v>
      </c>
      <c r="O1658" s="1">
        <v>120</v>
      </c>
      <c r="P1658" s="1">
        <f t="shared" si="150"/>
        <v>480</v>
      </c>
      <c r="Q1658" s="1">
        <v>30</v>
      </c>
      <c r="R1658" s="1">
        <f t="shared" si="151"/>
        <v>144</v>
      </c>
      <c r="S1658" s="1">
        <f t="shared" si="152"/>
        <v>336</v>
      </c>
      <c r="T1658" s="1">
        <v>0.62</v>
      </c>
      <c r="U1658" s="1">
        <f t="shared" si="153"/>
        <v>208.32</v>
      </c>
      <c r="V1658" s="1">
        <f t="shared" si="154"/>
        <v>127.68</v>
      </c>
      <c r="W1658" s="4">
        <f t="shared" si="155"/>
        <v>0.38</v>
      </c>
      <c r="X1658" s="1" t="s">
        <v>65</v>
      </c>
      <c r="Y1658" s="1" t="s">
        <v>72</v>
      </c>
      <c r="Z1658" s="1" t="s">
        <v>41</v>
      </c>
      <c r="AA1658" s="2">
        <v>46153</v>
      </c>
      <c r="AB1658" s="1">
        <v>4</v>
      </c>
      <c r="AC1658" s="9" t="s">
        <v>42</v>
      </c>
    </row>
    <row r="1659" spans="1:29">
      <c r="A1659" s="11" t="s">
        <v>2503</v>
      </c>
      <c r="B1659" s="2">
        <v>46151</v>
      </c>
      <c r="C1659" s="1">
        <v>2026</v>
      </c>
      <c r="D1659" s="1" t="s">
        <v>904</v>
      </c>
      <c r="E1659" s="1" t="s">
        <v>753</v>
      </c>
      <c r="F1659" s="1" t="s">
        <v>99</v>
      </c>
      <c r="G1659" s="1" t="s">
        <v>2384</v>
      </c>
      <c r="H1659" s="1" t="s">
        <v>33</v>
      </c>
      <c r="I1659" s="1" t="s">
        <v>159</v>
      </c>
      <c r="J1659" s="1" t="s">
        <v>35</v>
      </c>
      <c r="K1659" s="1" t="s">
        <v>36</v>
      </c>
      <c r="L1659" s="1" t="s">
        <v>150</v>
      </c>
      <c r="M1659" s="1" t="s">
        <v>234</v>
      </c>
      <c r="N1659" s="1">
        <v>2</v>
      </c>
      <c r="O1659" s="1">
        <v>9080</v>
      </c>
      <c r="P1659" s="1">
        <f t="shared" si="150"/>
        <v>18160</v>
      </c>
      <c r="Q1659" s="1">
        <v>0</v>
      </c>
      <c r="R1659" s="1">
        <f t="shared" si="151"/>
        <v>0</v>
      </c>
      <c r="S1659" s="1">
        <f t="shared" si="152"/>
        <v>18160</v>
      </c>
      <c r="T1659" s="1">
        <v>0.52</v>
      </c>
      <c r="U1659" s="1">
        <f t="shared" si="153"/>
        <v>9443.2000000000007</v>
      </c>
      <c r="V1659" s="1">
        <f t="shared" si="154"/>
        <v>8716.7999999999993</v>
      </c>
      <c r="W1659" s="4">
        <f t="shared" si="155"/>
        <v>0.48</v>
      </c>
      <c r="X1659" s="1" t="s">
        <v>65</v>
      </c>
      <c r="Y1659" s="1" t="s">
        <v>40</v>
      </c>
      <c r="Z1659" s="1" t="s">
        <v>41</v>
      </c>
      <c r="AA1659" s="2">
        <v>46154</v>
      </c>
      <c r="AB1659" s="1">
        <v>4</v>
      </c>
      <c r="AC1659" s="9" t="s">
        <v>42</v>
      </c>
    </row>
    <row r="1660" spans="1:29">
      <c r="A1660" s="11" t="s">
        <v>2504</v>
      </c>
      <c r="B1660" s="2">
        <v>46151</v>
      </c>
      <c r="C1660" s="1">
        <v>2026</v>
      </c>
      <c r="D1660" s="1" t="s">
        <v>904</v>
      </c>
      <c r="E1660" s="1" t="s">
        <v>753</v>
      </c>
      <c r="F1660" s="1" t="s">
        <v>99</v>
      </c>
      <c r="G1660" s="1" t="s">
        <v>854</v>
      </c>
      <c r="H1660" s="1" t="s">
        <v>33</v>
      </c>
      <c r="I1660" s="1" t="s">
        <v>116</v>
      </c>
      <c r="J1660" s="1" t="s">
        <v>117</v>
      </c>
      <c r="K1660" s="1" t="s">
        <v>118</v>
      </c>
      <c r="L1660" s="1" t="s">
        <v>85</v>
      </c>
      <c r="M1660" s="1" t="s">
        <v>626</v>
      </c>
      <c r="N1660" s="1">
        <v>1</v>
      </c>
      <c r="O1660" s="1">
        <v>3590</v>
      </c>
      <c r="P1660" s="1">
        <f t="shared" si="150"/>
        <v>3590</v>
      </c>
      <c r="Q1660" s="1">
        <v>30</v>
      </c>
      <c r="R1660" s="1">
        <f t="shared" si="151"/>
        <v>1077</v>
      </c>
      <c r="S1660" s="1">
        <f t="shared" si="152"/>
        <v>2513</v>
      </c>
      <c r="T1660" s="1">
        <v>0.5</v>
      </c>
      <c r="U1660" s="1">
        <f t="shared" si="153"/>
        <v>1256.5</v>
      </c>
      <c r="V1660" s="1">
        <f t="shared" si="154"/>
        <v>1256.5</v>
      </c>
      <c r="W1660" s="4">
        <f t="shared" si="155"/>
        <v>0.5</v>
      </c>
      <c r="X1660" s="1" t="s">
        <v>56</v>
      </c>
      <c r="Y1660" s="1" t="s">
        <v>40</v>
      </c>
      <c r="Z1660" s="1" t="s">
        <v>41</v>
      </c>
      <c r="AA1660" s="2">
        <v>46153</v>
      </c>
      <c r="AB1660" s="1">
        <v>5</v>
      </c>
      <c r="AC1660" s="9" t="s">
        <v>42</v>
      </c>
    </row>
    <row r="1661" spans="1:29">
      <c r="A1661" s="11" t="s">
        <v>2505</v>
      </c>
      <c r="B1661" s="2">
        <v>46152</v>
      </c>
      <c r="C1661" s="1">
        <v>2026</v>
      </c>
      <c r="D1661" s="1" t="s">
        <v>904</v>
      </c>
      <c r="E1661" s="1" t="s">
        <v>753</v>
      </c>
      <c r="F1661" s="1" t="s">
        <v>126</v>
      </c>
      <c r="G1661" s="1" t="s">
        <v>1050</v>
      </c>
      <c r="H1661" s="1" t="s">
        <v>33</v>
      </c>
      <c r="I1661" s="1" t="s">
        <v>46</v>
      </c>
      <c r="J1661" s="1" t="s">
        <v>47</v>
      </c>
      <c r="K1661" s="1" t="s">
        <v>48</v>
      </c>
      <c r="L1661" s="1" t="s">
        <v>37</v>
      </c>
      <c r="M1661" s="1" t="s">
        <v>540</v>
      </c>
      <c r="N1661" s="1">
        <v>1</v>
      </c>
      <c r="O1661" s="1">
        <v>380</v>
      </c>
      <c r="P1661" s="1">
        <f t="shared" si="150"/>
        <v>380</v>
      </c>
      <c r="Q1661" s="1">
        <v>10</v>
      </c>
      <c r="R1661" s="1">
        <f t="shared" si="151"/>
        <v>38</v>
      </c>
      <c r="S1661" s="1">
        <f t="shared" si="152"/>
        <v>342</v>
      </c>
      <c r="T1661" s="1">
        <v>0.47</v>
      </c>
      <c r="U1661" s="1">
        <f t="shared" si="153"/>
        <v>160.73999999999998</v>
      </c>
      <c r="V1661" s="1">
        <f t="shared" si="154"/>
        <v>181.26000000000002</v>
      </c>
      <c r="W1661" s="4">
        <f t="shared" si="155"/>
        <v>0.53</v>
      </c>
      <c r="X1661" s="1" t="s">
        <v>147</v>
      </c>
      <c r="Y1661" s="1" t="s">
        <v>40</v>
      </c>
      <c r="Z1661" s="1" t="s">
        <v>41</v>
      </c>
      <c r="AA1661" s="2">
        <v>46157</v>
      </c>
      <c r="AB1661" s="1">
        <v>4</v>
      </c>
      <c r="AC1661" s="9" t="s">
        <v>42</v>
      </c>
    </row>
    <row r="1662" spans="1:29">
      <c r="A1662" s="11" t="s">
        <v>2506</v>
      </c>
      <c r="B1662" s="2">
        <v>46152</v>
      </c>
      <c r="C1662" s="1">
        <v>2026</v>
      </c>
      <c r="D1662" s="1" t="s">
        <v>904</v>
      </c>
      <c r="E1662" s="1" t="s">
        <v>753</v>
      </c>
      <c r="F1662" s="1" t="s">
        <v>126</v>
      </c>
      <c r="G1662" s="1" t="s">
        <v>624</v>
      </c>
      <c r="H1662" s="1" t="s">
        <v>33</v>
      </c>
      <c r="I1662" s="1" t="s">
        <v>250</v>
      </c>
      <c r="J1662" s="1" t="s">
        <v>251</v>
      </c>
      <c r="K1662" s="1" t="s">
        <v>36</v>
      </c>
      <c r="L1662" s="1" t="s">
        <v>96</v>
      </c>
      <c r="M1662" s="1" t="s">
        <v>481</v>
      </c>
      <c r="N1662" s="1">
        <v>4</v>
      </c>
      <c r="O1662" s="1">
        <v>340</v>
      </c>
      <c r="P1662" s="1">
        <f t="shared" si="150"/>
        <v>1360</v>
      </c>
      <c r="Q1662" s="1">
        <v>10</v>
      </c>
      <c r="R1662" s="1">
        <f t="shared" si="151"/>
        <v>136</v>
      </c>
      <c r="S1662" s="1">
        <f t="shared" si="152"/>
        <v>1224</v>
      </c>
      <c r="T1662" s="1">
        <v>0.62</v>
      </c>
      <c r="U1662" s="1">
        <f t="shared" si="153"/>
        <v>758.88</v>
      </c>
      <c r="V1662" s="1">
        <f t="shared" si="154"/>
        <v>465.12</v>
      </c>
      <c r="W1662" s="4">
        <f t="shared" si="155"/>
        <v>0.38</v>
      </c>
      <c r="X1662" s="1" t="s">
        <v>65</v>
      </c>
      <c r="Y1662" s="1" t="s">
        <v>57</v>
      </c>
      <c r="Z1662" s="1" t="s">
        <v>41</v>
      </c>
      <c r="AA1662" s="2">
        <v>46156</v>
      </c>
      <c r="AB1662" s="1">
        <v>3</v>
      </c>
      <c r="AC1662" s="9" t="s">
        <v>42</v>
      </c>
    </row>
    <row r="1663" spans="1:29">
      <c r="A1663" s="11" t="s">
        <v>2507</v>
      </c>
      <c r="B1663" s="2">
        <v>46152</v>
      </c>
      <c r="C1663" s="1">
        <v>2026</v>
      </c>
      <c r="D1663" s="1" t="s">
        <v>904</v>
      </c>
      <c r="E1663" s="1" t="s">
        <v>753</v>
      </c>
      <c r="F1663" s="1" t="s">
        <v>126</v>
      </c>
      <c r="G1663" s="1" t="s">
        <v>427</v>
      </c>
      <c r="H1663" s="1" t="s">
        <v>33</v>
      </c>
      <c r="I1663" s="1" t="s">
        <v>76</v>
      </c>
      <c r="J1663" s="1" t="s">
        <v>77</v>
      </c>
      <c r="K1663" s="1" t="s">
        <v>78</v>
      </c>
      <c r="L1663" s="1" t="s">
        <v>150</v>
      </c>
      <c r="M1663" s="1" t="s">
        <v>962</v>
      </c>
      <c r="N1663" s="1">
        <v>2</v>
      </c>
      <c r="O1663" s="1">
        <v>8870</v>
      </c>
      <c r="P1663" s="1">
        <f t="shared" si="150"/>
        <v>17740</v>
      </c>
      <c r="Q1663" s="1">
        <v>0</v>
      </c>
      <c r="R1663" s="1">
        <f t="shared" si="151"/>
        <v>0</v>
      </c>
      <c r="S1663" s="1">
        <f t="shared" si="152"/>
        <v>17740</v>
      </c>
      <c r="T1663" s="1">
        <v>0.52</v>
      </c>
      <c r="U1663" s="1">
        <f t="shared" si="153"/>
        <v>9224.8000000000011</v>
      </c>
      <c r="V1663" s="1">
        <f t="shared" si="154"/>
        <v>8515.1999999999989</v>
      </c>
      <c r="W1663" s="4">
        <f t="shared" si="155"/>
        <v>0.47999999999999993</v>
      </c>
      <c r="X1663" s="1" t="s">
        <v>56</v>
      </c>
      <c r="Y1663" s="1" t="s">
        <v>40</v>
      </c>
      <c r="Z1663" s="1" t="s">
        <v>41</v>
      </c>
      <c r="AA1663" s="2">
        <v>46159</v>
      </c>
      <c r="AB1663" s="1">
        <v>3</v>
      </c>
      <c r="AC1663" s="9" t="s">
        <v>42</v>
      </c>
    </row>
    <row r="1664" spans="1:29">
      <c r="A1664" s="11" t="s">
        <v>2508</v>
      </c>
      <c r="B1664" s="2">
        <v>46152</v>
      </c>
      <c r="C1664" s="1">
        <v>2026</v>
      </c>
      <c r="D1664" s="1" t="s">
        <v>904</v>
      </c>
      <c r="E1664" s="1" t="s">
        <v>753</v>
      </c>
      <c r="F1664" s="1" t="s">
        <v>126</v>
      </c>
      <c r="G1664" s="1" t="s">
        <v>1033</v>
      </c>
      <c r="H1664" s="1" t="s">
        <v>89</v>
      </c>
      <c r="I1664" s="1" t="s">
        <v>60</v>
      </c>
      <c r="J1664" s="1" t="s">
        <v>61</v>
      </c>
      <c r="K1664" s="1" t="s">
        <v>62</v>
      </c>
      <c r="L1664" s="1" t="s">
        <v>112</v>
      </c>
      <c r="M1664" s="1" t="s">
        <v>198</v>
      </c>
      <c r="N1664" s="1">
        <v>1</v>
      </c>
      <c r="O1664" s="1">
        <v>13580</v>
      </c>
      <c r="P1664" s="1">
        <f t="shared" si="150"/>
        <v>13580</v>
      </c>
      <c r="Q1664" s="1">
        <v>0</v>
      </c>
      <c r="R1664" s="1">
        <f t="shared" si="151"/>
        <v>0</v>
      </c>
      <c r="S1664" s="1">
        <f t="shared" si="152"/>
        <v>13580</v>
      </c>
      <c r="T1664" s="1">
        <v>0.57999999999999996</v>
      </c>
      <c r="U1664" s="1">
        <f t="shared" si="153"/>
        <v>7876.4</v>
      </c>
      <c r="V1664" s="1">
        <f t="shared" si="154"/>
        <v>5703.6</v>
      </c>
      <c r="W1664" s="4">
        <f t="shared" si="155"/>
        <v>0.42000000000000004</v>
      </c>
      <c r="X1664" s="1" t="s">
        <v>92</v>
      </c>
      <c r="Y1664" s="1" t="s">
        <v>81</v>
      </c>
      <c r="Z1664" s="1" t="s">
        <v>120</v>
      </c>
      <c r="AA1664" s="1"/>
      <c r="AB1664" s="1"/>
      <c r="AC1664" s="9" t="s">
        <v>42</v>
      </c>
    </row>
    <row r="1665" spans="1:29">
      <c r="A1665" s="11" t="s">
        <v>2509</v>
      </c>
      <c r="B1665" s="2">
        <v>46153</v>
      </c>
      <c r="C1665" s="1">
        <v>2026</v>
      </c>
      <c r="D1665" s="1" t="s">
        <v>904</v>
      </c>
      <c r="E1665" s="1" t="s">
        <v>753</v>
      </c>
      <c r="F1665" s="1" t="s">
        <v>142</v>
      </c>
      <c r="G1665" s="1" t="s">
        <v>1629</v>
      </c>
      <c r="H1665" s="1" t="s">
        <v>33</v>
      </c>
      <c r="I1665" s="1" t="s">
        <v>60</v>
      </c>
      <c r="J1665" s="1" t="s">
        <v>61</v>
      </c>
      <c r="K1665" s="1" t="s">
        <v>62</v>
      </c>
      <c r="L1665" s="1" t="s">
        <v>63</v>
      </c>
      <c r="M1665" s="1" t="s">
        <v>109</v>
      </c>
      <c r="N1665" s="1">
        <v>3</v>
      </c>
      <c r="O1665" s="1">
        <v>1080</v>
      </c>
      <c r="P1665" s="1">
        <f t="shared" si="150"/>
        <v>3240</v>
      </c>
      <c r="Q1665" s="1">
        <v>0</v>
      </c>
      <c r="R1665" s="1">
        <f t="shared" si="151"/>
        <v>0</v>
      </c>
      <c r="S1665" s="1">
        <f t="shared" si="152"/>
        <v>3240</v>
      </c>
      <c r="T1665" s="1">
        <v>0.35</v>
      </c>
      <c r="U1665" s="1">
        <f t="shared" si="153"/>
        <v>1134</v>
      </c>
      <c r="V1665" s="1">
        <f t="shared" si="154"/>
        <v>2106</v>
      </c>
      <c r="W1665" s="4">
        <f t="shared" si="155"/>
        <v>0.65</v>
      </c>
      <c r="X1665" s="1" t="s">
        <v>39</v>
      </c>
      <c r="Y1665" s="1" t="s">
        <v>81</v>
      </c>
      <c r="Z1665" s="1" t="s">
        <v>41</v>
      </c>
      <c r="AA1665" s="2">
        <v>46160</v>
      </c>
      <c r="AB1665" s="1">
        <v>3</v>
      </c>
      <c r="AC1665" s="9" t="s">
        <v>42</v>
      </c>
    </row>
    <row r="1666" spans="1:29">
      <c r="A1666" s="11" t="s">
        <v>2510</v>
      </c>
      <c r="B1666" s="2">
        <v>46153</v>
      </c>
      <c r="C1666" s="1">
        <v>2026</v>
      </c>
      <c r="D1666" s="1" t="s">
        <v>904</v>
      </c>
      <c r="E1666" s="1" t="s">
        <v>753</v>
      </c>
      <c r="F1666" s="1" t="s">
        <v>142</v>
      </c>
      <c r="G1666" s="1" t="s">
        <v>635</v>
      </c>
      <c r="H1666" s="1" t="s">
        <v>89</v>
      </c>
      <c r="I1666" s="1" t="s">
        <v>258</v>
      </c>
      <c r="J1666" s="1" t="s">
        <v>117</v>
      </c>
      <c r="K1666" s="1" t="s">
        <v>118</v>
      </c>
      <c r="L1666" s="1" t="s">
        <v>79</v>
      </c>
      <c r="M1666" s="1" t="s">
        <v>224</v>
      </c>
      <c r="N1666" s="1">
        <v>1</v>
      </c>
      <c r="O1666" s="1">
        <v>740</v>
      </c>
      <c r="P1666" s="1">
        <f t="shared" si="150"/>
        <v>740</v>
      </c>
      <c r="Q1666" s="1">
        <v>5</v>
      </c>
      <c r="R1666" s="1">
        <f t="shared" si="151"/>
        <v>37</v>
      </c>
      <c r="S1666" s="1">
        <f t="shared" si="152"/>
        <v>703</v>
      </c>
      <c r="T1666" s="1">
        <v>0.45</v>
      </c>
      <c r="U1666" s="1">
        <f t="shared" si="153"/>
        <v>316.35000000000002</v>
      </c>
      <c r="V1666" s="1">
        <f t="shared" si="154"/>
        <v>386.65</v>
      </c>
      <c r="W1666" s="4">
        <f t="shared" si="155"/>
        <v>0.54999999999999993</v>
      </c>
      <c r="X1666" s="1" t="s">
        <v>92</v>
      </c>
      <c r="Y1666" s="1" t="s">
        <v>72</v>
      </c>
      <c r="Z1666" s="1" t="s">
        <v>51</v>
      </c>
      <c r="AA1666" s="2">
        <v>46155</v>
      </c>
      <c r="AB1666" s="1"/>
      <c r="AC1666" s="9" t="s">
        <v>42</v>
      </c>
    </row>
    <row r="1667" spans="1:29">
      <c r="A1667" s="11" t="s">
        <v>2511</v>
      </c>
      <c r="B1667" s="2">
        <v>46154</v>
      </c>
      <c r="C1667" s="1">
        <v>2026</v>
      </c>
      <c r="D1667" s="1" t="s">
        <v>904</v>
      </c>
      <c r="E1667" s="1" t="s">
        <v>753</v>
      </c>
      <c r="F1667" s="1" t="s">
        <v>167</v>
      </c>
      <c r="G1667" s="1" t="s">
        <v>2512</v>
      </c>
      <c r="H1667" s="1" t="s">
        <v>33</v>
      </c>
      <c r="I1667" s="1" t="s">
        <v>84</v>
      </c>
      <c r="J1667" s="1" t="s">
        <v>47</v>
      </c>
      <c r="K1667" s="1" t="s">
        <v>48</v>
      </c>
      <c r="L1667" s="1" t="s">
        <v>112</v>
      </c>
      <c r="M1667" s="1" t="s">
        <v>859</v>
      </c>
      <c r="N1667" s="1">
        <v>4</v>
      </c>
      <c r="O1667" s="1">
        <v>82570</v>
      </c>
      <c r="P1667" s="1">
        <f t="shared" ref="P1667:P1705" si="156">PRODUCT(N1667,O1667)</f>
        <v>330280</v>
      </c>
      <c r="Q1667" s="1">
        <v>10</v>
      </c>
      <c r="R1667" s="1">
        <f t="shared" ref="R1667:R1705" si="157">P1667*(Q1667/100)</f>
        <v>33028</v>
      </c>
      <c r="S1667" s="1">
        <f t="shared" ref="S1667:S1705" si="158">P1667-R1667</f>
        <v>297252</v>
      </c>
      <c r="T1667" s="1">
        <v>0.57999999999999996</v>
      </c>
      <c r="U1667" s="1">
        <f t="shared" ref="U1667:U1705" si="159">S1667*T1667</f>
        <v>172406.15999999997</v>
      </c>
      <c r="V1667" s="1">
        <f t="shared" ref="V1667:V1705" si="160">S1667-U1667</f>
        <v>124845.84000000003</v>
      </c>
      <c r="W1667" s="4">
        <f t="shared" ref="W1667:W1705" si="161">(V1667/S1667)</f>
        <v>0.4200000000000001</v>
      </c>
      <c r="X1667" s="1" t="s">
        <v>92</v>
      </c>
      <c r="Y1667" s="1" t="s">
        <v>40</v>
      </c>
      <c r="Z1667" s="1" t="s">
        <v>41</v>
      </c>
      <c r="AA1667" s="2">
        <v>46156</v>
      </c>
      <c r="AB1667" s="1">
        <v>3</v>
      </c>
      <c r="AC1667" s="9" t="s">
        <v>42</v>
      </c>
    </row>
    <row r="1668" spans="1:29">
      <c r="A1668" s="11" t="s">
        <v>2513</v>
      </c>
      <c r="B1668" s="2">
        <v>46154</v>
      </c>
      <c r="C1668" s="1">
        <v>2026</v>
      </c>
      <c r="D1668" s="1" t="s">
        <v>904</v>
      </c>
      <c r="E1668" s="1" t="s">
        <v>753</v>
      </c>
      <c r="F1668" s="1" t="s">
        <v>167</v>
      </c>
      <c r="G1668" s="1" t="s">
        <v>885</v>
      </c>
      <c r="H1668" s="1" t="s">
        <v>33</v>
      </c>
      <c r="I1668" s="1" t="s">
        <v>371</v>
      </c>
      <c r="J1668" s="1" t="s">
        <v>265</v>
      </c>
      <c r="K1668" s="1" t="s">
        <v>78</v>
      </c>
      <c r="L1668" s="1" t="s">
        <v>112</v>
      </c>
      <c r="M1668" s="1" t="s">
        <v>113</v>
      </c>
      <c r="N1668" s="1">
        <v>5</v>
      </c>
      <c r="O1668" s="1">
        <v>75280</v>
      </c>
      <c r="P1668" s="1">
        <f t="shared" si="156"/>
        <v>376400</v>
      </c>
      <c r="Q1668" s="1">
        <v>5</v>
      </c>
      <c r="R1668" s="1">
        <f t="shared" si="157"/>
        <v>18820</v>
      </c>
      <c r="S1668" s="1">
        <f t="shared" si="158"/>
        <v>357580</v>
      </c>
      <c r="T1668" s="1">
        <v>0.57999999999999996</v>
      </c>
      <c r="U1668" s="1">
        <f t="shared" si="159"/>
        <v>207396.4</v>
      </c>
      <c r="V1668" s="1">
        <f t="shared" si="160"/>
        <v>150183.6</v>
      </c>
      <c r="W1668" s="4">
        <f t="shared" si="161"/>
        <v>0.42000000000000004</v>
      </c>
      <c r="X1668" s="1" t="s">
        <v>50</v>
      </c>
      <c r="Y1668" s="1" t="s">
        <v>57</v>
      </c>
      <c r="Z1668" s="1" t="s">
        <v>41</v>
      </c>
      <c r="AA1668" s="2">
        <v>46157</v>
      </c>
      <c r="AB1668" s="1">
        <v>4</v>
      </c>
      <c r="AC1668" s="9" t="s">
        <v>42</v>
      </c>
    </row>
    <row r="1669" spans="1:29">
      <c r="A1669" s="11" t="s">
        <v>2514</v>
      </c>
      <c r="B1669" s="2">
        <v>46154</v>
      </c>
      <c r="C1669" s="1">
        <v>2026</v>
      </c>
      <c r="D1669" s="1" t="s">
        <v>904</v>
      </c>
      <c r="E1669" s="1" t="s">
        <v>753</v>
      </c>
      <c r="F1669" s="1" t="s">
        <v>167</v>
      </c>
      <c r="G1669" s="1" t="s">
        <v>1839</v>
      </c>
      <c r="H1669" s="1" t="s">
        <v>89</v>
      </c>
      <c r="I1669" s="1" t="s">
        <v>139</v>
      </c>
      <c r="J1669" s="1" t="s">
        <v>77</v>
      </c>
      <c r="K1669" s="1" t="s">
        <v>78</v>
      </c>
      <c r="L1669" s="1" t="s">
        <v>85</v>
      </c>
      <c r="M1669" s="1" t="s">
        <v>156</v>
      </c>
      <c r="N1669" s="1">
        <v>5</v>
      </c>
      <c r="O1669" s="1">
        <v>1960</v>
      </c>
      <c r="P1669" s="1">
        <f t="shared" si="156"/>
        <v>9800</v>
      </c>
      <c r="Q1669" s="1">
        <v>0</v>
      </c>
      <c r="R1669" s="1">
        <f t="shared" si="157"/>
        <v>0</v>
      </c>
      <c r="S1669" s="1">
        <f t="shared" si="158"/>
        <v>9800</v>
      </c>
      <c r="T1669" s="1">
        <v>0.5</v>
      </c>
      <c r="U1669" s="1">
        <f t="shared" si="159"/>
        <v>4900</v>
      </c>
      <c r="V1669" s="1">
        <f t="shared" si="160"/>
        <v>4900</v>
      </c>
      <c r="W1669" s="4">
        <f t="shared" si="161"/>
        <v>0.5</v>
      </c>
      <c r="X1669" s="1" t="s">
        <v>56</v>
      </c>
      <c r="Y1669" s="1" t="s">
        <v>81</v>
      </c>
      <c r="Z1669" s="1" t="s">
        <v>41</v>
      </c>
      <c r="AA1669" s="2">
        <v>46157</v>
      </c>
      <c r="AB1669" s="1">
        <v>5</v>
      </c>
      <c r="AC1669" s="9" t="s">
        <v>42</v>
      </c>
    </row>
    <row r="1670" spans="1:29">
      <c r="A1670" s="11" t="s">
        <v>2515</v>
      </c>
      <c r="B1670" s="2">
        <v>46155</v>
      </c>
      <c r="C1670" s="1">
        <v>2026</v>
      </c>
      <c r="D1670" s="1" t="s">
        <v>904</v>
      </c>
      <c r="E1670" s="1" t="s">
        <v>753</v>
      </c>
      <c r="F1670" s="1" t="s">
        <v>31</v>
      </c>
      <c r="G1670" s="1" t="s">
        <v>382</v>
      </c>
      <c r="H1670" s="1" t="s">
        <v>89</v>
      </c>
      <c r="I1670" s="1" t="s">
        <v>84</v>
      </c>
      <c r="J1670" s="1" t="s">
        <v>47</v>
      </c>
      <c r="K1670" s="1" t="s">
        <v>48</v>
      </c>
      <c r="L1670" s="1" t="s">
        <v>79</v>
      </c>
      <c r="M1670" s="1" t="s">
        <v>224</v>
      </c>
      <c r="N1670" s="1">
        <v>3</v>
      </c>
      <c r="O1670" s="1">
        <v>4500</v>
      </c>
      <c r="P1670" s="1">
        <f t="shared" si="156"/>
        <v>13500</v>
      </c>
      <c r="Q1670" s="1">
        <v>15</v>
      </c>
      <c r="R1670" s="1">
        <f t="shared" si="157"/>
        <v>2025</v>
      </c>
      <c r="S1670" s="1">
        <f t="shared" si="158"/>
        <v>11475</v>
      </c>
      <c r="T1670" s="1">
        <v>0.45</v>
      </c>
      <c r="U1670" s="1">
        <f t="shared" si="159"/>
        <v>5163.75</v>
      </c>
      <c r="V1670" s="1">
        <f t="shared" si="160"/>
        <v>6311.25</v>
      </c>
      <c r="W1670" s="4">
        <f t="shared" si="161"/>
        <v>0.55000000000000004</v>
      </c>
      <c r="X1670" s="1" t="s">
        <v>56</v>
      </c>
      <c r="Y1670" s="1" t="s">
        <v>40</v>
      </c>
      <c r="Z1670" s="1" t="s">
        <v>120</v>
      </c>
      <c r="AA1670" s="1"/>
      <c r="AB1670" s="1"/>
      <c r="AC1670" s="9" t="s">
        <v>42</v>
      </c>
    </row>
    <row r="1671" spans="1:29">
      <c r="A1671" s="11" t="s">
        <v>2516</v>
      </c>
      <c r="B1671" s="2">
        <v>46155</v>
      </c>
      <c r="C1671" s="1">
        <v>2026</v>
      </c>
      <c r="D1671" s="1" t="s">
        <v>904</v>
      </c>
      <c r="E1671" s="1" t="s">
        <v>753</v>
      </c>
      <c r="F1671" s="1" t="s">
        <v>31</v>
      </c>
      <c r="G1671" s="1" t="s">
        <v>831</v>
      </c>
      <c r="H1671" s="1" t="s">
        <v>33</v>
      </c>
      <c r="I1671" s="1" t="s">
        <v>326</v>
      </c>
      <c r="J1671" s="1" t="s">
        <v>205</v>
      </c>
      <c r="K1671" s="1" t="s">
        <v>78</v>
      </c>
      <c r="L1671" s="1" t="s">
        <v>79</v>
      </c>
      <c r="M1671" s="1" t="s">
        <v>545</v>
      </c>
      <c r="N1671" s="1">
        <v>5</v>
      </c>
      <c r="O1671" s="1">
        <v>2300</v>
      </c>
      <c r="P1671" s="1">
        <f t="shared" si="156"/>
        <v>11500</v>
      </c>
      <c r="Q1671" s="1">
        <v>5</v>
      </c>
      <c r="R1671" s="1">
        <f t="shared" si="157"/>
        <v>575</v>
      </c>
      <c r="S1671" s="1">
        <f t="shared" si="158"/>
        <v>10925</v>
      </c>
      <c r="T1671" s="1">
        <v>0.45</v>
      </c>
      <c r="U1671" s="1">
        <f t="shared" si="159"/>
        <v>4916.25</v>
      </c>
      <c r="V1671" s="1">
        <f t="shared" si="160"/>
        <v>6008.75</v>
      </c>
      <c r="W1671" s="4">
        <f t="shared" si="161"/>
        <v>0.55000000000000004</v>
      </c>
      <c r="X1671" s="1" t="s">
        <v>56</v>
      </c>
      <c r="Y1671" s="1" t="s">
        <v>72</v>
      </c>
      <c r="Z1671" s="1" t="s">
        <v>51</v>
      </c>
      <c r="AA1671" s="2">
        <v>46162</v>
      </c>
      <c r="AB1671" s="1"/>
      <c r="AC1671" s="9" t="s">
        <v>42</v>
      </c>
    </row>
    <row r="1672" spans="1:29">
      <c r="A1672" s="11" t="s">
        <v>2517</v>
      </c>
      <c r="B1672" s="2">
        <v>46156</v>
      </c>
      <c r="C1672" s="1">
        <v>2026</v>
      </c>
      <c r="D1672" s="1" t="s">
        <v>904</v>
      </c>
      <c r="E1672" s="1" t="s">
        <v>753</v>
      </c>
      <c r="F1672" s="1" t="s">
        <v>44</v>
      </c>
      <c r="G1672" s="1" t="s">
        <v>1614</v>
      </c>
      <c r="H1672" s="1" t="s">
        <v>33</v>
      </c>
      <c r="I1672" s="1" t="s">
        <v>544</v>
      </c>
      <c r="J1672" s="1" t="s">
        <v>70</v>
      </c>
      <c r="K1672" s="1" t="s">
        <v>62</v>
      </c>
      <c r="L1672" s="1" t="s">
        <v>37</v>
      </c>
      <c r="M1672" s="1" t="s">
        <v>458</v>
      </c>
      <c r="N1672" s="1">
        <v>3</v>
      </c>
      <c r="O1672" s="1">
        <v>6800</v>
      </c>
      <c r="P1672" s="1">
        <f t="shared" si="156"/>
        <v>20400</v>
      </c>
      <c r="Q1672" s="1">
        <v>0</v>
      </c>
      <c r="R1672" s="1">
        <f t="shared" si="157"/>
        <v>0</v>
      </c>
      <c r="S1672" s="1">
        <f t="shared" si="158"/>
        <v>20400</v>
      </c>
      <c r="T1672" s="1">
        <v>0.47</v>
      </c>
      <c r="U1672" s="1">
        <f t="shared" si="159"/>
        <v>9588</v>
      </c>
      <c r="V1672" s="1">
        <f t="shared" si="160"/>
        <v>10812</v>
      </c>
      <c r="W1672" s="4">
        <f t="shared" si="161"/>
        <v>0.53</v>
      </c>
      <c r="X1672" s="1" t="s">
        <v>65</v>
      </c>
      <c r="Y1672" s="1" t="s">
        <v>72</v>
      </c>
      <c r="Z1672" s="1" t="s">
        <v>41</v>
      </c>
      <c r="AA1672" s="2">
        <v>46160</v>
      </c>
      <c r="AB1672" s="1">
        <v>5</v>
      </c>
      <c r="AC1672" s="9" t="s">
        <v>42</v>
      </c>
    </row>
    <row r="1673" spans="1:29">
      <c r="A1673" s="11" t="s">
        <v>2518</v>
      </c>
      <c r="B1673" s="2">
        <v>46156</v>
      </c>
      <c r="C1673" s="1">
        <v>2026</v>
      </c>
      <c r="D1673" s="1" t="s">
        <v>904</v>
      </c>
      <c r="E1673" s="1" t="s">
        <v>753</v>
      </c>
      <c r="F1673" s="1" t="s">
        <v>44</v>
      </c>
      <c r="G1673" s="1" t="s">
        <v>238</v>
      </c>
      <c r="H1673" s="1" t="s">
        <v>89</v>
      </c>
      <c r="I1673" s="1" t="s">
        <v>239</v>
      </c>
      <c r="J1673" s="1" t="s">
        <v>228</v>
      </c>
      <c r="K1673" s="1" t="s">
        <v>78</v>
      </c>
      <c r="L1673" s="1" t="s">
        <v>150</v>
      </c>
      <c r="M1673" s="1" t="s">
        <v>234</v>
      </c>
      <c r="N1673" s="1">
        <v>3</v>
      </c>
      <c r="O1673" s="1">
        <v>2090</v>
      </c>
      <c r="P1673" s="1">
        <f t="shared" si="156"/>
        <v>6270</v>
      </c>
      <c r="Q1673" s="1">
        <v>15</v>
      </c>
      <c r="R1673" s="1">
        <f t="shared" si="157"/>
        <v>940.5</v>
      </c>
      <c r="S1673" s="1">
        <f t="shared" si="158"/>
        <v>5329.5</v>
      </c>
      <c r="T1673" s="1">
        <v>0.52</v>
      </c>
      <c r="U1673" s="1">
        <f t="shared" si="159"/>
        <v>2771.34</v>
      </c>
      <c r="V1673" s="1">
        <f t="shared" si="160"/>
        <v>2558.16</v>
      </c>
      <c r="W1673" s="4">
        <f t="shared" si="161"/>
        <v>0.48</v>
      </c>
      <c r="X1673" s="1" t="s">
        <v>39</v>
      </c>
      <c r="Y1673" s="1" t="s">
        <v>57</v>
      </c>
      <c r="Z1673" s="1" t="s">
        <v>66</v>
      </c>
      <c r="AA1673" s="1"/>
      <c r="AB1673" s="1"/>
      <c r="AC1673" s="9" t="s">
        <v>42</v>
      </c>
    </row>
    <row r="1674" spans="1:29">
      <c r="A1674" s="11" t="s">
        <v>2519</v>
      </c>
      <c r="B1674" s="2">
        <v>46157</v>
      </c>
      <c r="C1674" s="1">
        <v>2026</v>
      </c>
      <c r="D1674" s="1" t="s">
        <v>904</v>
      </c>
      <c r="E1674" s="1" t="s">
        <v>753</v>
      </c>
      <c r="F1674" s="1" t="s">
        <v>74</v>
      </c>
      <c r="G1674" s="1" t="s">
        <v>2520</v>
      </c>
      <c r="H1674" s="1" t="s">
        <v>33</v>
      </c>
      <c r="I1674" s="1" t="s">
        <v>371</v>
      </c>
      <c r="J1674" s="1" t="s">
        <v>265</v>
      </c>
      <c r="K1674" s="1" t="s">
        <v>78</v>
      </c>
      <c r="L1674" s="1" t="s">
        <v>85</v>
      </c>
      <c r="M1674" s="1" t="s">
        <v>140</v>
      </c>
      <c r="N1674" s="1">
        <v>2</v>
      </c>
      <c r="O1674" s="1">
        <v>3940</v>
      </c>
      <c r="P1674" s="1">
        <f t="shared" si="156"/>
        <v>7880</v>
      </c>
      <c r="Q1674" s="1">
        <v>25</v>
      </c>
      <c r="R1674" s="1">
        <f t="shared" si="157"/>
        <v>1970</v>
      </c>
      <c r="S1674" s="1">
        <f t="shared" si="158"/>
        <v>5910</v>
      </c>
      <c r="T1674" s="1">
        <v>0.5</v>
      </c>
      <c r="U1674" s="1">
        <f t="shared" si="159"/>
        <v>2955</v>
      </c>
      <c r="V1674" s="1">
        <f t="shared" si="160"/>
        <v>2955</v>
      </c>
      <c r="W1674" s="4">
        <f t="shared" si="161"/>
        <v>0.5</v>
      </c>
      <c r="X1674" s="1" t="s">
        <v>50</v>
      </c>
      <c r="Y1674" s="1" t="s">
        <v>72</v>
      </c>
      <c r="Z1674" s="1" t="s">
        <v>41</v>
      </c>
      <c r="AA1674" s="2">
        <v>46162</v>
      </c>
      <c r="AB1674" s="1">
        <v>5</v>
      </c>
      <c r="AC1674" s="9" t="s">
        <v>42</v>
      </c>
    </row>
    <row r="1675" spans="1:29">
      <c r="A1675" s="11" t="s">
        <v>2521</v>
      </c>
      <c r="B1675" s="2">
        <v>46157</v>
      </c>
      <c r="C1675" s="1">
        <v>2026</v>
      </c>
      <c r="D1675" s="1" t="s">
        <v>904</v>
      </c>
      <c r="E1675" s="1" t="s">
        <v>753</v>
      </c>
      <c r="F1675" s="1" t="s">
        <v>74</v>
      </c>
      <c r="G1675" s="1" t="s">
        <v>676</v>
      </c>
      <c r="H1675" s="1" t="s">
        <v>89</v>
      </c>
      <c r="I1675" s="1" t="s">
        <v>54</v>
      </c>
      <c r="J1675" s="1" t="s">
        <v>55</v>
      </c>
      <c r="K1675" s="1" t="s">
        <v>36</v>
      </c>
      <c r="L1675" s="1" t="s">
        <v>150</v>
      </c>
      <c r="M1675" s="1" t="s">
        <v>255</v>
      </c>
      <c r="N1675" s="1">
        <v>1</v>
      </c>
      <c r="O1675" s="1">
        <v>3990</v>
      </c>
      <c r="P1675" s="1">
        <f t="shared" si="156"/>
        <v>3990</v>
      </c>
      <c r="Q1675" s="1">
        <v>30</v>
      </c>
      <c r="R1675" s="1">
        <f t="shared" si="157"/>
        <v>1197</v>
      </c>
      <c r="S1675" s="1">
        <f t="shared" si="158"/>
        <v>2793</v>
      </c>
      <c r="T1675" s="1">
        <v>0.52</v>
      </c>
      <c r="U1675" s="1">
        <f t="shared" si="159"/>
        <v>1452.3600000000001</v>
      </c>
      <c r="V1675" s="1">
        <f t="shared" si="160"/>
        <v>1340.6399999999999</v>
      </c>
      <c r="W1675" s="4">
        <f t="shared" si="161"/>
        <v>0.47999999999999993</v>
      </c>
      <c r="X1675" s="1" t="s">
        <v>39</v>
      </c>
      <c r="Y1675" s="1" t="s">
        <v>40</v>
      </c>
      <c r="Z1675" s="1" t="s">
        <v>41</v>
      </c>
      <c r="AA1675" s="2">
        <v>46160</v>
      </c>
      <c r="AB1675" s="1">
        <v>3</v>
      </c>
      <c r="AC1675" s="9" t="s">
        <v>42</v>
      </c>
    </row>
    <row r="1676" spans="1:29">
      <c r="A1676" s="11" t="s">
        <v>2522</v>
      </c>
      <c r="B1676" s="2">
        <v>46157</v>
      </c>
      <c r="C1676" s="1">
        <v>2026</v>
      </c>
      <c r="D1676" s="1" t="s">
        <v>904</v>
      </c>
      <c r="E1676" s="1" t="s">
        <v>753</v>
      </c>
      <c r="F1676" s="1" t="s">
        <v>74</v>
      </c>
      <c r="G1676" s="1" t="s">
        <v>176</v>
      </c>
      <c r="H1676" s="1" t="s">
        <v>33</v>
      </c>
      <c r="I1676" s="1" t="s">
        <v>177</v>
      </c>
      <c r="J1676" s="1" t="s">
        <v>178</v>
      </c>
      <c r="K1676" s="1" t="s">
        <v>48</v>
      </c>
      <c r="L1676" s="1" t="s">
        <v>85</v>
      </c>
      <c r="M1676" s="1" t="s">
        <v>86</v>
      </c>
      <c r="N1676" s="1">
        <v>2</v>
      </c>
      <c r="O1676" s="1">
        <v>4250</v>
      </c>
      <c r="P1676" s="1">
        <f t="shared" si="156"/>
        <v>8500</v>
      </c>
      <c r="Q1676" s="1">
        <v>0</v>
      </c>
      <c r="R1676" s="1">
        <f t="shared" si="157"/>
        <v>0</v>
      </c>
      <c r="S1676" s="1">
        <f t="shared" si="158"/>
        <v>8500</v>
      </c>
      <c r="T1676" s="1">
        <v>0.5</v>
      </c>
      <c r="U1676" s="1">
        <f t="shared" si="159"/>
        <v>4250</v>
      </c>
      <c r="V1676" s="1">
        <f t="shared" si="160"/>
        <v>4250</v>
      </c>
      <c r="W1676" s="4">
        <f t="shared" si="161"/>
        <v>0.5</v>
      </c>
      <c r="X1676" s="1" t="s">
        <v>50</v>
      </c>
      <c r="Y1676" s="1" t="s">
        <v>81</v>
      </c>
      <c r="Z1676" s="1" t="s">
        <v>41</v>
      </c>
      <c r="AA1676" s="2">
        <v>46164</v>
      </c>
      <c r="AB1676" s="1">
        <v>4</v>
      </c>
      <c r="AC1676" s="9" t="s">
        <v>42</v>
      </c>
    </row>
    <row r="1677" spans="1:29">
      <c r="A1677" s="11" t="s">
        <v>2523</v>
      </c>
      <c r="B1677" s="2">
        <v>46157</v>
      </c>
      <c r="C1677" s="1">
        <v>2026</v>
      </c>
      <c r="D1677" s="1" t="s">
        <v>904</v>
      </c>
      <c r="E1677" s="1" t="s">
        <v>753</v>
      </c>
      <c r="F1677" s="1" t="s">
        <v>74</v>
      </c>
      <c r="G1677" s="1" t="s">
        <v>280</v>
      </c>
      <c r="H1677" s="1" t="s">
        <v>89</v>
      </c>
      <c r="I1677" s="1" t="s">
        <v>258</v>
      </c>
      <c r="J1677" s="1" t="s">
        <v>117</v>
      </c>
      <c r="K1677" s="1" t="s">
        <v>118</v>
      </c>
      <c r="L1677" s="1" t="s">
        <v>79</v>
      </c>
      <c r="M1677" s="1" t="s">
        <v>281</v>
      </c>
      <c r="N1677" s="1">
        <v>5</v>
      </c>
      <c r="O1677" s="1">
        <v>1470</v>
      </c>
      <c r="P1677" s="1">
        <f t="shared" si="156"/>
        <v>7350</v>
      </c>
      <c r="Q1677" s="1">
        <v>10</v>
      </c>
      <c r="R1677" s="1">
        <f t="shared" si="157"/>
        <v>735</v>
      </c>
      <c r="S1677" s="1">
        <f t="shared" si="158"/>
        <v>6615</v>
      </c>
      <c r="T1677" s="1">
        <v>0.45</v>
      </c>
      <c r="U1677" s="1">
        <f t="shared" si="159"/>
        <v>2976.75</v>
      </c>
      <c r="V1677" s="1">
        <f t="shared" si="160"/>
        <v>3638.25</v>
      </c>
      <c r="W1677" s="4">
        <f t="shared" si="161"/>
        <v>0.55000000000000004</v>
      </c>
      <c r="X1677" s="1" t="s">
        <v>65</v>
      </c>
      <c r="Y1677" s="1" t="s">
        <v>57</v>
      </c>
      <c r="Z1677" s="1" t="s">
        <v>41</v>
      </c>
      <c r="AA1677" s="2">
        <v>46161</v>
      </c>
      <c r="AB1677" s="1">
        <v>4</v>
      </c>
      <c r="AC1677" s="9" t="s">
        <v>42</v>
      </c>
    </row>
    <row r="1678" spans="1:29">
      <c r="A1678" s="11" t="s">
        <v>2524</v>
      </c>
      <c r="B1678" s="2">
        <v>46157</v>
      </c>
      <c r="C1678" s="1">
        <v>2026</v>
      </c>
      <c r="D1678" s="1" t="s">
        <v>904</v>
      </c>
      <c r="E1678" s="1" t="s">
        <v>753</v>
      </c>
      <c r="F1678" s="1" t="s">
        <v>74</v>
      </c>
      <c r="G1678" s="1" t="s">
        <v>818</v>
      </c>
      <c r="H1678" s="1" t="s">
        <v>89</v>
      </c>
      <c r="I1678" s="1" t="s">
        <v>219</v>
      </c>
      <c r="J1678" s="1" t="s">
        <v>220</v>
      </c>
      <c r="K1678" s="1" t="s">
        <v>118</v>
      </c>
      <c r="L1678" s="1" t="s">
        <v>179</v>
      </c>
      <c r="M1678" s="1" t="s">
        <v>243</v>
      </c>
      <c r="N1678" s="1">
        <v>5</v>
      </c>
      <c r="O1678" s="1">
        <v>8700</v>
      </c>
      <c r="P1678" s="1">
        <f t="shared" si="156"/>
        <v>43500</v>
      </c>
      <c r="Q1678" s="1">
        <v>20</v>
      </c>
      <c r="R1678" s="1">
        <f t="shared" si="157"/>
        <v>8700</v>
      </c>
      <c r="S1678" s="1">
        <f t="shared" si="158"/>
        <v>34800</v>
      </c>
      <c r="T1678" s="1">
        <v>0.48</v>
      </c>
      <c r="U1678" s="1">
        <f t="shared" si="159"/>
        <v>16704</v>
      </c>
      <c r="V1678" s="1">
        <f t="shared" si="160"/>
        <v>18096</v>
      </c>
      <c r="W1678" s="4">
        <f t="shared" si="161"/>
        <v>0.52</v>
      </c>
      <c r="X1678" s="1" t="s">
        <v>104</v>
      </c>
      <c r="Y1678" s="1" t="s">
        <v>40</v>
      </c>
      <c r="Z1678" s="1" t="s">
        <v>120</v>
      </c>
      <c r="AA1678" s="1"/>
      <c r="AB1678" s="1"/>
      <c r="AC1678" s="9" t="s">
        <v>42</v>
      </c>
    </row>
    <row r="1679" spans="1:29">
      <c r="A1679" s="11" t="s">
        <v>2525</v>
      </c>
      <c r="B1679" s="2">
        <v>46158</v>
      </c>
      <c r="C1679" s="1">
        <v>2026</v>
      </c>
      <c r="D1679" s="1" t="s">
        <v>904</v>
      </c>
      <c r="E1679" s="1" t="s">
        <v>753</v>
      </c>
      <c r="F1679" s="1" t="s">
        <v>99</v>
      </c>
      <c r="G1679" s="1" t="s">
        <v>534</v>
      </c>
      <c r="H1679" s="1" t="s">
        <v>33</v>
      </c>
      <c r="I1679" s="1" t="s">
        <v>315</v>
      </c>
      <c r="J1679" s="1" t="s">
        <v>316</v>
      </c>
      <c r="K1679" s="1" t="s">
        <v>62</v>
      </c>
      <c r="L1679" s="1" t="s">
        <v>79</v>
      </c>
      <c r="M1679" s="1" t="s">
        <v>216</v>
      </c>
      <c r="N1679" s="1">
        <v>5</v>
      </c>
      <c r="O1679" s="1">
        <v>4480</v>
      </c>
      <c r="P1679" s="1">
        <f t="shared" si="156"/>
        <v>22400</v>
      </c>
      <c r="Q1679" s="1">
        <v>0</v>
      </c>
      <c r="R1679" s="1">
        <f t="shared" si="157"/>
        <v>0</v>
      </c>
      <c r="S1679" s="1">
        <f t="shared" si="158"/>
        <v>22400</v>
      </c>
      <c r="T1679" s="1">
        <v>0.45</v>
      </c>
      <c r="U1679" s="1">
        <f t="shared" si="159"/>
        <v>10080</v>
      </c>
      <c r="V1679" s="1">
        <f t="shared" si="160"/>
        <v>12320</v>
      </c>
      <c r="W1679" s="4">
        <f t="shared" si="161"/>
        <v>0.55000000000000004</v>
      </c>
      <c r="X1679" s="1" t="s">
        <v>50</v>
      </c>
      <c r="Y1679" s="1" t="s">
        <v>57</v>
      </c>
      <c r="Z1679" s="1" t="s">
        <v>120</v>
      </c>
      <c r="AA1679" s="1"/>
      <c r="AB1679" s="1"/>
      <c r="AC1679" s="9" t="s">
        <v>42</v>
      </c>
    </row>
    <row r="1680" spans="1:29">
      <c r="A1680" s="11" t="s">
        <v>2526</v>
      </c>
      <c r="B1680" s="2">
        <v>46158</v>
      </c>
      <c r="C1680" s="1">
        <v>2026</v>
      </c>
      <c r="D1680" s="1" t="s">
        <v>904</v>
      </c>
      <c r="E1680" s="1" t="s">
        <v>753</v>
      </c>
      <c r="F1680" s="1" t="s">
        <v>99</v>
      </c>
      <c r="G1680" s="1" t="s">
        <v>444</v>
      </c>
      <c r="H1680" s="1" t="s">
        <v>33</v>
      </c>
      <c r="I1680" s="1" t="s">
        <v>163</v>
      </c>
      <c r="J1680" s="1" t="s">
        <v>164</v>
      </c>
      <c r="K1680" s="1" t="s">
        <v>130</v>
      </c>
      <c r="L1680" s="1" t="s">
        <v>85</v>
      </c>
      <c r="M1680" s="1" t="s">
        <v>306</v>
      </c>
      <c r="N1680" s="1">
        <v>2</v>
      </c>
      <c r="O1680" s="1">
        <v>5630</v>
      </c>
      <c r="P1680" s="1">
        <f t="shared" si="156"/>
        <v>11260</v>
      </c>
      <c r="Q1680" s="1">
        <v>0</v>
      </c>
      <c r="R1680" s="1">
        <f t="shared" si="157"/>
        <v>0</v>
      </c>
      <c r="S1680" s="1">
        <f t="shared" si="158"/>
        <v>11260</v>
      </c>
      <c r="T1680" s="1">
        <v>0.5</v>
      </c>
      <c r="U1680" s="1">
        <f t="shared" si="159"/>
        <v>5630</v>
      </c>
      <c r="V1680" s="1">
        <f t="shared" si="160"/>
        <v>5630</v>
      </c>
      <c r="W1680" s="4">
        <f t="shared" si="161"/>
        <v>0.5</v>
      </c>
      <c r="X1680" s="1" t="s">
        <v>39</v>
      </c>
      <c r="Y1680" s="1" t="s">
        <v>40</v>
      </c>
      <c r="Z1680" s="1" t="s">
        <v>22</v>
      </c>
      <c r="AA1680" s="1"/>
      <c r="AB1680" s="1"/>
      <c r="AC1680" s="9" t="s">
        <v>93</v>
      </c>
    </row>
    <row r="1681" spans="1:29">
      <c r="A1681" s="11" t="s">
        <v>2527</v>
      </c>
      <c r="B1681" s="2">
        <v>46158</v>
      </c>
      <c r="C1681" s="1">
        <v>2026</v>
      </c>
      <c r="D1681" s="1" t="s">
        <v>904</v>
      </c>
      <c r="E1681" s="1" t="s">
        <v>753</v>
      </c>
      <c r="F1681" s="1" t="s">
        <v>99</v>
      </c>
      <c r="G1681" s="1" t="s">
        <v>254</v>
      </c>
      <c r="H1681" s="1" t="s">
        <v>89</v>
      </c>
      <c r="I1681" s="1" t="s">
        <v>194</v>
      </c>
      <c r="J1681" s="1" t="s">
        <v>108</v>
      </c>
      <c r="K1681" s="1" t="s">
        <v>62</v>
      </c>
      <c r="L1681" s="1" t="s">
        <v>150</v>
      </c>
      <c r="M1681" s="1" t="s">
        <v>962</v>
      </c>
      <c r="N1681" s="1">
        <v>5</v>
      </c>
      <c r="O1681" s="1">
        <v>5710</v>
      </c>
      <c r="P1681" s="1">
        <f t="shared" si="156"/>
        <v>28550</v>
      </c>
      <c r="Q1681" s="1">
        <v>0</v>
      </c>
      <c r="R1681" s="1">
        <f t="shared" si="157"/>
        <v>0</v>
      </c>
      <c r="S1681" s="1">
        <f t="shared" si="158"/>
        <v>28550</v>
      </c>
      <c r="T1681" s="1">
        <v>0.52</v>
      </c>
      <c r="U1681" s="1">
        <f t="shared" si="159"/>
        <v>14846</v>
      </c>
      <c r="V1681" s="1">
        <f t="shared" si="160"/>
        <v>13704</v>
      </c>
      <c r="W1681" s="4">
        <f t="shared" si="161"/>
        <v>0.48</v>
      </c>
      <c r="X1681" s="1" t="s">
        <v>56</v>
      </c>
      <c r="Y1681" s="1" t="s">
        <v>81</v>
      </c>
      <c r="Z1681" s="1" t="s">
        <v>120</v>
      </c>
      <c r="AA1681" s="1"/>
      <c r="AB1681" s="1"/>
      <c r="AC1681" s="9" t="s">
        <v>42</v>
      </c>
    </row>
    <row r="1682" spans="1:29">
      <c r="A1682" s="11" t="s">
        <v>2528</v>
      </c>
      <c r="B1682" s="2">
        <v>46158</v>
      </c>
      <c r="C1682" s="1">
        <v>2026</v>
      </c>
      <c r="D1682" s="1" t="s">
        <v>904</v>
      </c>
      <c r="E1682" s="1" t="s">
        <v>753</v>
      </c>
      <c r="F1682" s="1" t="s">
        <v>99</v>
      </c>
      <c r="G1682" s="1" t="s">
        <v>2529</v>
      </c>
      <c r="H1682" s="1" t="s">
        <v>89</v>
      </c>
      <c r="I1682" s="1" t="s">
        <v>154</v>
      </c>
      <c r="J1682" s="1" t="s">
        <v>155</v>
      </c>
      <c r="K1682" s="1" t="s">
        <v>48</v>
      </c>
      <c r="L1682" s="1" t="s">
        <v>63</v>
      </c>
      <c r="M1682" s="1" t="s">
        <v>160</v>
      </c>
      <c r="N1682" s="1">
        <v>5</v>
      </c>
      <c r="O1682" s="1">
        <v>940</v>
      </c>
      <c r="P1682" s="1">
        <f t="shared" si="156"/>
        <v>4700</v>
      </c>
      <c r="Q1682" s="1">
        <v>0</v>
      </c>
      <c r="R1682" s="1">
        <f t="shared" si="157"/>
        <v>0</v>
      </c>
      <c r="S1682" s="1">
        <f t="shared" si="158"/>
        <v>4700</v>
      </c>
      <c r="T1682" s="1">
        <v>0.35</v>
      </c>
      <c r="U1682" s="1">
        <f t="shared" si="159"/>
        <v>1645</v>
      </c>
      <c r="V1682" s="1">
        <f t="shared" si="160"/>
        <v>3055</v>
      </c>
      <c r="W1682" s="4">
        <f t="shared" si="161"/>
        <v>0.65</v>
      </c>
      <c r="X1682" s="1" t="s">
        <v>147</v>
      </c>
      <c r="Y1682" s="1" t="s">
        <v>40</v>
      </c>
      <c r="Z1682" s="1" t="s">
        <v>41</v>
      </c>
      <c r="AA1682" s="2">
        <v>46164</v>
      </c>
      <c r="AB1682" s="1">
        <v>5</v>
      </c>
      <c r="AC1682" s="9" t="s">
        <v>42</v>
      </c>
    </row>
    <row r="1683" spans="1:29">
      <c r="A1683" s="11" t="s">
        <v>2530</v>
      </c>
      <c r="B1683" s="2">
        <v>46158</v>
      </c>
      <c r="C1683" s="1">
        <v>2026</v>
      </c>
      <c r="D1683" s="1" t="s">
        <v>904</v>
      </c>
      <c r="E1683" s="1" t="s">
        <v>753</v>
      </c>
      <c r="F1683" s="1" t="s">
        <v>99</v>
      </c>
      <c r="G1683" s="1" t="s">
        <v>2531</v>
      </c>
      <c r="H1683" s="1" t="s">
        <v>33</v>
      </c>
      <c r="I1683" s="1" t="s">
        <v>264</v>
      </c>
      <c r="J1683" s="1" t="s">
        <v>265</v>
      </c>
      <c r="K1683" s="1" t="s">
        <v>78</v>
      </c>
      <c r="L1683" s="1" t="s">
        <v>63</v>
      </c>
      <c r="M1683" s="1" t="s">
        <v>362</v>
      </c>
      <c r="N1683" s="1">
        <v>3</v>
      </c>
      <c r="O1683" s="1">
        <v>590</v>
      </c>
      <c r="P1683" s="1">
        <f t="shared" si="156"/>
        <v>1770</v>
      </c>
      <c r="Q1683" s="1">
        <v>0</v>
      </c>
      <c r="R1683" s="1">
        <f t="shared" si="157"/>
        <v>0</v>
      </c>
      <c r="S1683" s="1">
        <f t="shared" si="158"/>
        <v>1770</v>
      </c>
      <c r="T1683" s="1">
        <v>0.35</v>
      </c>
      <c r="U1683" s="1">
        <f t="shared" si="159"/>
        <v>619.5</v>
      </c>
      <c r="V1683" s="1">
        <f t="shared" si="160"/>
        <v>1150.5</v>
      </c>
      <c r="W1683" s="4">
        <f t="shared" si="161"/>
        <v>0.65</v>
      </c>
      <c r="X1683" s="1" t="s">
        <v>50</v>
      </c>
      <c r="Y1683" s="1" t="s">
        <v>57</v>
      </c>
      <c r="Z1683" s="1" t="s">
        <v>41</v>
      </c>
      <c r="AA1683" s="2">
        <v>46165</v>
      </c>
      <c r="AB1683" s="1">
        <v>3</v>
      </c>
      <c r="AC1683" s="9" t="s">
        <v>42</v>
      </c>
    </row>
    <row r="1684" spans="1:29">
      <c r="A1684" s="11" t="s">
        <v>2532</v>
      </c>
      <c r="B1684" s="2">
        <v>46158</v>
      </c>
      <c r="C1684" s="1">
        <v>2026</v>
      </c>
      <c r="D1684" s="1" t="s">
        <v>904</v>
      </c>
      <c r="E1684" s="1" t="s">
        <v>753</v>
      </c>
      <c r="F1684" s="1" t="s">
        <v>99</v>
      </c>
      <c r="G1684" s="1" t="s">
        <v>2533</v>
      </c>
      <c r="H1684" s="1" t="s">
        <v>33</v>
      </c>
      <c r="I1684" s="1" t="s">
        <v>258</v>
      </c>
      <c r="J1684" s="1" t="s">
        <v>117</v>
      </c>
      <c r="K1684" s="1" t="s">
        <v>118</v>
      </c>
      <c r="L1684" s="1" t="s">
        <v>112</v>
      </c>
      <c r="M1684" s="1" t="s">
        <v>557</v>
      </c>
      <c r="N1684" s="1">
        <v>3</v>
      </c>
      <c r="O1684" s="1">
        <v>3560</v>
      </c>
      <c r="P1684" s="1">
        <f t="shared" si="156"/>
        <v>10680</v>
      </c>
      <c r="Q1684" s="1">
        <v>25</v>
      </c>
      <c r="R1684" s="1">
        <f t="shared" si="157"/>
        <v>2670</v>
      </c>
      <c r="S1684" s="1">
        <f t="shared" si="158"/>
        <v>8010</v>
      </c>
      <c r="T1684" s="1">
        <v>0.57999999999999996</v>
      </c>
      <c r="U1684" s="1">
        <f t="shared" si="159"/>
        <v>4645.7999999999993</v>
      </c>
      <c r="V1684" s="1">
        <f t="shared" si="160"/>
        <v>3364.2000000000007</v>
      </c>
      <c r="W1684" s="4">
        <f t="shared" si="161"/>
        <v>0.4200000000000001</v>
      </c>
      <c r="X1684" s="1" t="s">
        <v>65</v>
      </c>
      <c r="Y1684" s="1" t="s">
        <v>40</v>
      </c>
      <c r="Z1684" s="1" t="s">
        <v>120</v>
      </c>
      <c r="AA1684" s="1"/>
      <c r="AB1684" s="1"/>
      <c r="AC1684" s="9" t="s">
        <v>42</v>
      </c>
    </row>
    <row r="1685" spans="1:29">
      <c r="A1685" s="11" t="s">
        <v>2534</v>
      </c>
      <c r="B1685" s="2">
        <v>46159</v>
      </c>
      <c r="C1685" s="1">
        <v>2026</v>
      </c>
      <c r="D1685" s="1" t="s">
        <v>904</v>
      </c>
      <c r="E1685" s="1" t="s">
        <v>753</v>
      </c>
      <c r="F1685" s="1" t="s">
        <v>126</v>
      </c>
      <c r="G1685" s="1" t="s">
        <v>410</v>
      </c>
      <c r="H1685" s="1" t="s">
        <v>33</v>
      </c>
      <c r="I1685" s="1" t="s">
        <v>128</v>
      </c>
      <c r="J1685" s="1" t="s">
        <v>129</v>
      </c>
      <c r="K1685" s="1" t="s">
        <v>130</v>
      </c>
      <c r="L1685" s="1" t="s">
        <v>179</v>
      </c>
      <c r="M1685" s="1" t="s">
        <v>208</v>
      </c>
      <c r="N1685" s="1">
        <v>2</v>
      </c>
      <c r="O1685" s="1">
        <v>5020</v>
      </c>
      <c r="P1685" s="1">
        <f t="shared" si="156"/>
        <v>10040</v>
      </c>
      <c r="Q1685" s="1">
        <v>25</v>
      </c>
      <c r="R1685" s="1">
        <f t="shared" si="157"/>
        <v>2510</v>
      </c>
      <c r="S1685" s="1">
        <f t="shared" si="158"/>
        <v>7530</v>
      </c>
      <c r="T1685" s="1">
        <v>0.48</v>
      </c>
      <c r="U1685" s="1">
        <f t="shared" si="159"/>
        <v>3614.4</v>
      </c>
      <c r="V1685" s="1">
        <f t="shared" si="160"/>
        <v>3915.6</v>
      </c>
      <c r="W1685" s="4">
        <f t="shared" si="161"/>
        <v>0.52</v>
      </c>
      <c r="X1685" s="1" t="s">
        <v>92</v>
      </c>
      <c r="Y1685" s="1" t="s">
        <v>72</v>
      </c>
      <c r="Z1685" s="1" t="s">
        <v>120</v>
      </c>
      <c r="AA1685" s="1"/>
      <c r="AB1685" s="1"/>
      <c r="AC1685" s="9" t="s">
        <v>42</v>
      </c>
    </row>
    <row r="1686" spans="1:29">
      <c r="A1686" s="11" t="s">
        <v>2535</v>
      </c>
      <c r="B1686" s="2">
        <v>46159</v>
      </c>
      <c r="C1686" s="1">
        <v>2026</v>
      </c>
      <c r="D1686" s="1" t="s">
        <v>904</v>
      </c>
      <c r="E1686" s="1" t="s">
        <v>753</v>
      </c>
      <c r="F1686" s="1" t="s">
        <v>126</v>
      </c>
      <c r="G1686" s="1" t="s">
        <v>585</v>
      </c>
      <c r="H1686" s="1" t="s">
        <v>89</v>
      </c>
      <c r="I1686" s="1" t="s">
        <v>219</v>
      </c>
      <c r="J1686" s="1" t="s">
        <v>220</v>
      </c>
      <c r="K1686" s="1" t="s">
        <v>118</v>
      </c>
      <c r="L1686" s="1" t="s">
        <v>37</v>
      </c>
      <c r="M1686" s="1" t="s">
        <v>103</v>
      </c>
      <c r="N1686" s="1">
        <v>3</v>
      </c>
      <c r="O1686" s="1">
        <v>6620</v>
      </c>
      <c r="P1686" s="1">
        <f t="shared" si="156"/>
        <v>19860</v>
      </c>
      <c r="Q1686" s="1">
        <v>0</v>
      </c>
      <c r="R1686" s="1">
        <f t="shared" si="157"/>
        <v>0</v>
      </c>
      <c r="S1686" s="1">
        <f t="shared" si="158"/>
        <v>19860</v>
      </c>
      <c r="T1686" s="1">
        <v>0.47</v>
      </c>
      <c r="U1686" s="1">
        <f t="shared" si="159"/>
        <v>9334.1999999999989</v>
      </c>
      <c r="V1686" s="1">
        <f t="shared" si="160"/>
        <v>10525.800000000001</v>
      </c>
      <c r="W1686" s="4">
        <f t="shared" si="161"/>
        <v>0.53</v>
      </c>
      <c r="X1686" s="1" t="s">
        <v>50</v>
      </c>
      <c r="Y1686" s="1" t="s">
        <v>57</v>
      </c>
      <c r="Z1686" s="1" t="s">
        <v>66</v>
      </c>
      <c r="AA1686" s="1"/>
      <c r="AB1686" s="1"/>
      <c r="AC1686" s="9" t="s">
        <v>42</v>
      </c>
    </row>
    <row r="1687" spans="1:29">
      <c r="A1687" s="11" t="s">
        <v>2536</v>
      </c>
      <c r="B1687" s="2">
        <v>46159</v>
      </c>
      <c r="C1687" s="1">
        <v>2026</v>
      </c>
      <c r="D1687" s="1" t="s">
        <v>904</v>
      </c>
      <c r="E1687" s="1" t="s">
        <v>753</v>
      </c>
      <c r="F1687" s="1" t="s">
        <v>126</v>
      </c>
      <c r="G1687" s="1" t="s">
        <v>2537</v>
      </c>
      <c r="H1687" s="1" t="s">
        <v>33</v>
      </c>
      <c r="I1687" s="1" t="s">
        <v>455</v>
      </c>
      <c r="J1687" s="1" t="s">
        <v>102</v>
      </c>
      <c r="K1687" s="1" t="s">
        <v>36</v>
      </c>
      <c r="L1687" s="1" t="s">
        <v>85</v>
      </c>
      <c r="M1687" s="1" t="s">
        <v>383</v>
      </c>
      <c r="N1687" s="1">
        <v>4</v>
      </c>
      <c r="O1687" s="1">
        <v>3700</v>
      </c>
      <c r="P1687" s="1">
        <f t="shared" si="156"/>
        <v>14800</v>
      </c>
      <c r="Q1687" s="1">
        <v>0</v>
      </c>
      <c r="R1687" s="1">
        <f t="shared" si="157"/>
        <v>0</v>
      </c>
      <c r="S1687" s="1">
        <f t="shared" si="158"/>
        <v>14800</v>
      </c>
      <c r="T1687" s="1">
        <v>0.5</v>
      </c>
      <c r="U1687" s="1">
        <f t="shared" si="159"/>
        <v>7400</v>
      </c>
      <c r="V1687" s="1">
        <f t="shared" si="160"/>
        <v>7400</v>
      </c>
      <c r="W1687" s="4">
        <f t="shared" si="161"/>
        <v>0.5</v>
      </c>
      <c r="X1687" s="1" t="s">
        <v>92</v>
      </c>
      <c r="Y1687" s="1" t="s">
        <v>81</v>
      </c>
      <c r="Z1687" s="1" t="s">
        <v>41</v>
      </c>
      <c r="AA1687" s="2">
        <v>46162</v>
      </c>
      <c r="AB1687" s="1">
        <v>3</v>
      </c>
      <c r="AC1687" s="9" t="s">
        <v>42</v>
      </c>
    </row>
    <row r="1688" spans="1:29">
      <c r="A1688" s="11" t="s">
        <v>2538</v>
      </c>
      <c r="B1688" s="2">
        <v>46159</v>
      </c>
      <c r="C1688" s="1">
        <v>2026</v>
      </c>
      <c r="D1688" s="1" t="s">
        <v>904</v>
      </c>
      <c r="E1688" s="1" t="s">
        <v>753</v>
      </c>
      <c r="F1688" s="1" t="s">
        <v>126</v>
      </c>
      <c r="G1688" s="1" t="s">
        <v>1342</v>
      </c>
      <c r="H1688" s="1" t="s">
        <v>89</v>
      </c>
      <c r="I1688" s="1" t="s">
        <v>46</v>
      </c>
      <c r="J1688" s="1" t="s">
        <v>47</v>
      </c>
      <c r="K1688" s="1" t="s">
        <v>48</v>
      </c>
      <c r="L1688" s="1" t="s">
        <v>112</v>
      </c>
      <c r="M1688" s="1" t="s">
        <v>252</v>
      </c>
      <c r="N1688" s="1">
        <v>2</v>
      </c>
      <c r="O1688" s="1">
        <v>20560</v>
      </c>
      <c r="P1688" s="1">
        <f t="shared" si="156"/>
        <v>41120</v>
      </c>
      <c r="Q1688" s="1">
        <v>0</v>
      </c>
      <c r="R1688" s="1">
        <f t="shared" si="157"/>
        <v>0</v>
      </c>
      <c r="S1688" s="1">
        <f t="shared" si="158"/>
        <v>41120</v>
      </c>
      <c r="T1688" s="1">
        <v>0.57999999999999996</v>
      </c>
      <c r="U1688" s="1">
        <f t="shared" si="159"/>
        <v>23849.599999999999</v>
      </c>
      <c r="V1688" s="1">
        <f t="shared" si="160"/>
        <v>17270.400000000001</v>
      </c>
      <c r="W1688" s="4">
        <f t="shared" si="161"/>
        <v>0.42000000000000004</v>
      </c>
      <c r="X1688" s="1" t="s">
        <v>147</v>
      </c>
      <c r="Y1688" s="1" t="s">
        <v>40</v>
      </c>
      <c r="Z1688" s="1" t="s">
        <v>41</v>
      </c>
      <c r="AA1688" s="2">
        <v>46165</v>
      </c>
      <c r="AB1688" s="1">
        <v>5</v>
      </c>
      <c r="AC1688" s="9" t="s">
        <v>42</v>
      </c>
    </row>
    <row r="1689" spans="1:29">
      <c r="A1689" s="11" t="s">
        <v>2539</v>
      </c>
      <c r="B1689" s="2">
        <v>46160</v>
      </c>
      <c r="C1689" s="1">
        <v>2026</v>
      </c>
      <c r="D1689" s="1" t="s">
        <v>904</v>
      </c>
      <c r="E1689" s="1" t="s">
        <v>753</v>
      </c>
      <c r="F1689" s="1" t="s">
        <v>142</v>
      </c>
      <c r="G1689" s="1" t="s">
        <v>238</v>
      </c>
      <c r="H1689" s="1" t="s">
        <v>89</v>
      </c>
      <c r="I1689" s="1" t="s">
        <v>239</v>
      </c>
      <c r="J1689" s="1" t="s">
        <v>228</v>
      </c>
      <c r="K1689" s="1" t="s">
        <v>78</v>
      </c>
      <c r="L1689" s="1" t="s">
        <v>79</v>
      </c>
      <c r="M1689" s="1" t="s">
        <v>191</v>
      </c>
      <c r="N1689" s="1">
        <v>5</v>
      </c>
      <c r="O1689" s="1">
        <v>3460</v>
      </c>
      <c r="P1689" s="1">
        <f t="shared" si="156"/>
        <v>17300</v>
      </c>
      <c r="Q1689" s="1">
        <v>5</v>
      </c>
      <c r="R1689" s="1">
        <f t="shared" si="157"/>
        <v>865</v>
      </c>
      <c r="S1689" s="1">
        <f t="shared" si="158"/>
        <v>16435</v>
      </c>
      <c r="T1689" s="1">
        <v>0.45</v>
      </c>
      <c r="U1689" s="1">
        <f t="shared" si="159"/>
        <v>7395.75</v>
      </c>
      <c r="V1689" s="1">
        <f t="shared" si="160"/>
        <v>9039.25</v>
      </c>
      <c r="W1689" s="4">
        <f t="shared" si="161"/>
        <v>0.55000000000000004</v>
      </c>
      <c r="X1689" s="1" t="s">
        <v>147</v>
      </c>
      <c r="Y1689" s="1" t="s">
        <v>40</v>
      </c>
      <c r="Z1689" s="1" t="s">
        <v>51</v>
      </c>
      <c r="AA1689" s="2">
        <v>46167</v>
      </c>
      <c r="AB1689" s="1"/>
      <c r="AC1689" s="9" t="s">
        <v>42</v>
      </c>
    </row>
    <row r="1690" spans="1:29">
      <c r="A1690" s="11" t="s">
        <v>2540</v>
      </c>
      <c r="B1690" s="2">
        <v>46160</v>
      </c>
      <c r="C1690" s="1">
        <v>2026</v>
      </c>
      <c r="D1690" s="1" t="s">
        <v>904</v>
      </c>
      <c r="E1690" s="1" t="s">
        <v>753</v>
      </c>
      <c r="F1690" s="1" t="s">
        <v>142</v>
      </c>
      <c r="G1690" s="1" t="s">
        <v>293</v>
      </c>
      <c r="H1690" s="1" t="s">
        <v>33</v>
      </c>
      <c r="I1690" s="1" t="s">
        <v>288</v>
      </c>
      <c r="J1690" s="1" t="s">
        <v>178</v>
      </c>
      <c r="K1690" s="1" t="s">
        <v>48</v>
      </c>
      <c r="L1690" s="1" t="s">
        <v>179</v>
      </c>
      <c r="M1690" s="1" t="s">
        <v>208</v>
      </c>
      <c r="N1690" s="1">
        <v>4</v>
      </c>
      <c r="O1690" s="1">
        <v>3450</v>
      </c>
      <c r="P1690" s="1">
        <f t="shared" si="156"/>
        <v>13800</v>
      </c>
      <c r="Q1690" s="1">
        <v>15</v>
      </c>
      <c r="R1690" s="1">
        <f t="shared" si="157"/>
        <v>2070</v>
      </c>
      <c r="S1690" s="1">
        <f t="shared" si="158"/>
        <v>11730</v>
      </c>
      <c r="T1690" s="1">
        <v>0.48</v>
      </c>
      <c r="U1690" s="1">
        <f t="shared" si="159"/>
        <v>5630.4</v>
      </c>
      <c r="V1690" s="1">
        <f t="shared" si="160"/>
        <v>6099.6</v>
      </c>
      <c r="W1690" s="4">
        <f t="shared" si="161"/>
        <v>0.52</v>
      </c>
      <c r="X1690" s="1" t="s">
        <v>39</v>
      </c>
      <c r="Y1690" s="1" t="s">
        <v>81</v>
      </c>
      <c r="Z1690" s="1" t="s">
        <v>41</v>
      </c>
      <c r="AA1690" s="2">
        <v>46161</v>
      </c>
      <c r="AB1690" s="1">
        <v>4</v>
      </c>
      <c r="AC1690" s="9" t="s">
        <v>42</v>
      </c>
    </row>
    <row r="1691" spans="1:29">
      <c r="A1691" s="11" t="s">
        <v>2541</v>
      </c>
      <c r="B1691" s="2">
        <v>46160</v>
      </c>
      <c r="C1691" s="1">
        <v>2026</v>
      </c>
      <c r="D1691" s="1" t="s">
        <v>904</v>
      </c>
      <c r="E1691" s="1" t="s">
        <v>753</v>
      </c>
      <c r="F1691" s="1" t="s">
        <v>142</v>
      </c>
      <c r="G1691" s="1" t="s">
        <v>1772</v>
      </c>
      <c r="H1691" s="1" t="s">
        <v>33</v>
      </c>
      <c r="I1691" s="1" t="s">
        <v>84</v>
      </c>
      <c r="J1691" s="1" t="s">
        <v>47</v>
      </c>
      <c r="K1691" s="1" t="s">
        <v>48</v>
      </c>
      <c r="L1691" s="1" t="s">
        <v>112</v>
      </c>
      <c r="M1691" s="1" t="s">
        <v>113</v>
      </c>
      <c r="N1691" s="1">
        <v>2</v>
      </c>
      <c r="O1691" s="1">
        <v>42750</v>
      </c>
      <c r="P1691" s="1">
        <f t="shared" si="156"/>
        <v>85500</v>
      </c>
      <c r="Q1691" s="1">
        <v>0</v>
      </c>
      <c r="R1691" s="1">
        <f t="shared" si="157"/>
        <v>0</v>
      </c>
      <c r="S1691" s="1">
        <f t="shared" si="158"/>
        <v>85500</v>
      </c>
      <c r="T1691" s="1">
        <v>0.57999999999999996</v>
      </c>
      <c r="U1691" s="1">
        <f t="shared" si="159"/>
        <v>49590</v>
      </c>
      <c r="V1691" s="1">
        <f t="shared" si="160"/>
        <v>35910</v>
      </c>
      <c r="W1691" s="4">
        <f t="shared" si="161"/>
        <v>0.42</v>
      </c>
      <c r="X1691" s="1" t="s">
        <v>104</v>
      </c>
      <c r="Y1691" s="1" t="s">
        <v>72</v>
      </c>
      <c r="Z1691" s="1" t="s">
        <v>41</v>
      </c>
      <c r="AA1691" s="2">
        <v>46166</v>
      </c>
      <c r="AB1691" s="1">
        <v>4</v>
      </c>
      <c r="AC1691" s="9" t="s">
        <v>42</v>
      </c>
    </row>
    <row r="1692" spans="1:29">
      <c r="A1692" s="11" t="s">
        <v>2542</v>
      </c>
      <c r="B1692" s="2">
        <v>46160</v>
      </c>
      <c r="C1692" s="1">
        <v>2026</v>
      </c>
      <c r="D1692" s="1" t="s">
        <v>904</v>
      </c>
      <c r="E1692" s="1" t="s">
        <v>753</v>
      </c>
      <c r="F1692" s="1" t="s">
        <v>142</v>
      </c>
      <c r="G1692" s="1" t="s">
        <v>193</v>
      </c>
      <c r="H1692" s="1" t="s">
        <v>33</v>
      </c>
      <c r="I1692" s="1" t="s">
        <v>194</v>
      </c>
      <c r="J1692" s="1" t="s">
        <v>108</v>
      </c>
      <c r="K1692" s="1" t="s">
        <v>62</v>
      </c>
      <c r="L1692" s="1" t="s">
        <v>63</v>
      </c>
      <c r="M1692" s="1" t="s">
        <v>337</v>
      </c>
      <c r="N1692" s="1">
        <v>3</v>
      </c>
      <c r="O1692" s="1">
        <v>590</v>
      </c>
      <c r="P1692" s="1">
        <f t="shared" si="156"/>
        <v>1770</v>
      </c>
      <c r="Q1692" s="1">
        <v>15</v>
      </c>
      <c r="R1692" s="1">
        <f t="shared" si="157"/>
        <v>265.5</v>
      </c>
      <c r="S1692" s="1">
        <f t="shared" si="158"/>
        <v>1504.5</v>
      </c>
      <c r="T1692" s="1">
        <v>0.35</v>
      </c>
      <c r="U1692" s="1">
        <f t="shared" si="159"/>
        <v>526.57499999999993</v>
      </c>
      <c r="V1692" s="1">
        <f t="shared" si="160"/>
        <v>977.92500000000007</v>
      </c>
      <c r="W1692" s="4">
        <f t="shared" si="161"/>
        <v>0.65</v>
      </c>
      <c r="X1692" s="1" t="s">
        <v>56</v>
      </c>
      <c r="Y1692" s="1" t="s">
        <v>57</v>
      </c>
      <c r="Z1692" s="1" t="s">
        <v>66</v>
      </c>
      <c r="AA1692" s="1"/>
      <c r="AB1692" s="1"/>
      <c r="AC1692" s="9" t="s">
        <v>42</v>
      </c>
    </row>
    <row r="1693" spans="1:29">
      <c r="A1693" s="11" t="s">
        <v>2543</v>
      </c>
      <c r="B1693" s="2">
        <v>46161</v>
      </c>
      <c r="C1693" s="1">
        <v>2026</v>
      </c>
      <c r="D1693" s="1" t="s">
        <v>904</v>
      </c>
      <c r="E1693" s="1" t="s">
        <v>753</v>
      </c>
      <c r="F1693" s="1" t="s">
        <v>167</v>
      </c>
      <c r="G1693" s="1" t="s">
        <v>1261</v>
      </c>
      <c r="H1693" s="1" t="s">
        <v>89</v>
      </c>
      <c r="I1693" s="1" t="s">
        <v>60</v>
      </c>
      <c r="J1693" s="1" t="s">
        <v>61</v>
      </c>
      <c r="K1693" s="1" t="s">
        <v>62</v>
      </c>
      <c r="L1693" s="1" t="s">
        <v>63</v>
      </c>
      <c r="M1693" s="1" t="s">
        <v>109</v>
      </c>
      <c r="N1693" s="1">
        <v>5</v>
      </c>
      <c r="O1693" s="1">
        <v>1300</v>
      </c>
      <c r="P1693" s="1">
        <f t="shared" si="156"/>
        <v>6500</v>
      </c>
      <c r="Q1693" s="1">
        <v>0</v>
      </c>
      <c r="R1693" s="1">
        <f t="shared" si="157"/>
        <v>0</v>
      </c>
      <c r="S1693" s="1">
        <f t="shared" si="158"/>
        <v>6500</v>
      </c>
      <c r="T1693" s="1">
        <v>0.35</v>
      </c>
      <c r="U1693" s="1">
        <f t="shared" si="159"/>
        <v>2275</v>
      </c>
      <c r="V1693" s="1">
        <f t="shared" si="160"/>
        <v>4225</v>
      </c>
      <c r="W1693" s="4">
        <f t="shared" si="161"/>
        <v>0.65</v>
      </c>
      <c r="X1693" s="1" t="s">
        <v>50</v>
      </c>
      <c r="Y1693" s="1" t="s">
        <v>72</v>
      </c>
      <c r="Z1693" s="1" t="s">
        <v>41</v>
      </c>
      <c r="AA1693" s="2">
        <v>46162</v>
      </c>
      <c r="AB1693" s="1">
        <v>5</v>
      </c>
      <c r="AC1693" s="9" t="s">
        <v>42</v>
      </c>
    </row>
    <row r="1694" spans="1:29">
      <c r="A1694" s="11" t="s">
        <v>2544</v>
      </c>
      <c r="B1694" s="2">
        <v>46161</v>
      </c>
      <c r="C1694" s="1">
        <v>2026</v>
      </c>
      <c r="D1694" s="1" t="s">
        <v>904</v>
      </c>
      <c r="E1694" s="1" t="s">
        <v>753</v>
      </c>
      <c r="F1694" s="1" t="s">
        <v>167</v>
      </c>
      <c r="G1694" s="1" t="s">
        <v>149</v>
      </c>
      <c r="H1694" s="1" t="s">
        <v>89</v>
      </c>
      <c r="I1694" s="1" t="s">
        <v>101</v>
      </c>
      <c r="J1694" s="1" t="s">
        <v>102</v>
      </c>
      <c r="K1694" s="1" t="s">
        <v>36</v>
      </c>
      <c r="L1694" s="1" t="s">
        <v>96</v>
      </c>
      <c r="M1694" s="1" t="s">
        <v>552</v>
      </c>
      <c r="N1694" s="1">
        <v>2</v>
      </c>
      <c r="O1694" s="1">
        <v>290</v>
      </c>
      <c r="P1694" s="1">
        <f t="shared" si="156"/>
        <v>580</v>
      </c>
      <c r="Q1694" s="1">
        <v>5</v>
      </c>
      <c r="R1694" s="1">
        <f t="shared" si="157"/>
        <v>29</v>
      </c>
      <c r="S1694" s="1">
        <f t="shared" si="158"/>
        <v>551</v>
      </c>
      <c r="T1694" s="1">
        <v>0.62</v>
      </c>
      <c r="U1694" s="1">
        <f t="shared" si="159"/>
        <v>341.62</v>
      </c>
      <c r="V1694" s="1">
        <f t="shared" si="160"/>
        <v>209.38</v>
      </c>
      <c r="W1694" s="4">
        <f t="shared" si="161"/>
        <v>0.38</v>
      </c>
      <c r="X1694" s="1" t="s">
        <v>50</v>
      </c>
      <c r="Y1694" s="1" t="s">
        <v>72</v>
      </c>
      <c r="Z1694" s="1" t="s">
        <v>41</v>
      </c>
      <c r="AA1694" s="2">
        <v>46163</v>
      </c>
      <c r="AB1694" s="1">
        <v>4</v>
      </c>
      <c r="AC1694" s="9" t="s">
        <v>42</v>
      </c>
    </row>
    <row r="1695" spans="1:29">
      <c r="A1695" s="11" t="s">
        <v>2545</v>
      </c>
      <c r="B1695" s="2">
        <v>46161</v>
      </c>
      <c r="C1695" s="1">
        <v>2026</v>
      </c>
      <c r="D1695" s="1" t="s">
        <v>904</v>
      </c>
      <c r="E1695" s="1" t="s">
        <v>753</v>
      </c>
      <c r="F1695" s="1" t="s">
        <v>167</v>
      </c>
      <c r="G1695" s="1" t="s">
        <v>333</v>
      </c>
      <c r="H1695" s="1" t="s">
        <v>89</v>
      </c>
      <c r="I1695" s="1" t="s">
        <v>250</v>
      </c>
      <c r="J1695" s="1" t="s">
        <v>251</v>
      </c>
      <c r="K1695" s="1" t="s">
        <v>36</v>
      </c>
      <c r="L1695" s="1" t="s">
        <v>79</v>
      </c>
      <c r="M1695" s="1" t="s">
        <v>281</v>
      </c>
      <c r="N1695" s="1">
        <v>1</v>
      </c>
      <c r="O1695" s="1">
        <v>300</v>
      </c>
      <c r="P1695" s="1">
        <f t="shared" si="156"/>
        <v>300</v>
      </c>
      <c r="Q1695" s="1">
        <v>20</v>
      </c>
      <c r="R1695" s="1">
        <f t="shared" si="157"/>
        <v>60</v>
      </c>
      <c r="S1695" s="1">
        <f t="shared" si="158"/>
        <v>240</v>
      </c>
      <c r="T1695" s="1">
        <v>0.45</v>
      </c>
      <c r="U1695" s="1">
        <f t="shared" si="159"/>
        <v>108</v>
      </c>
      <c r="V1695" s="1">
        <f t="shared" si="160"/>
        <v>132</v>
      </c>
      <c r="W1695" s="4">
        <f t="shared" si="161"/>
        <v>0.55000000000000004</v>
      </c>
      <c r="X1695" s="1" t="s">
        <v>56</v>
      </c>
      <c r="Y1695" s="1" t="s">
        <v>72</v>
      </c>
      <c r="Z1695" s="1" t="s">
        <v>41</v>
      </c>
      <c r="AA1695" s="2">
        <v>46166</v>
      </c>
      <c r="AB1695" s="1">
        <v>5</v>
      </c>
      <c r="AC1695" s="9" t="s">
        <v>42</v>
      </c>
    </row>
    <row r="1696" spans="1:29">
      <c r="A1696" s="11" t="s">
        <v>2546</v>
      </c>
      <c r="B1696" s="2">
        <v>46162</v>
      </c>
      <c r="C1696" s="1">
        <v>2026</v>
      </c>
      <c r="D1696" s="1" t="s">
        <v>904</v>
      </c>
      <c r="E1696" s="1" t="s">
        <v>753</v>
      </c>
      <c r="F1696" s="1" t="s">
        <v>31</v>
      </c>
      <c r="G1696" s="1" t="s">
        <v>1156</v>
      </c>
      <c r="H1696" s="1" t="s">
        <v>33</v>
      </c>
      <c r="I1696" s="1" t="s">
        <v>315</v>
      </c>
      <c r="J1696" s="1" t="s">
        <v>316</v>
      </c>
      <c r="K1696" s="1" t="s">
        <v>62</v>
      </c>
      <c r="L1696" s="1" t="s">
        <v>37</v>
      </c>
      <c r="M1696" s="1" t="s">
        <v>38</v>
      </c>
      <c r="N1696" s="1">
        <v>4</v>
      </c>
      <c r="O1696" s="1">
        <v>5720</v>
      </c>
      <c r="P1696" s="1">
        <f t="shared" si="156"/>
        <v>22880</v>
      </c>
      <c r="Q1696" s="1">
        <v>10</v>
      </c>
      <c r="R1696" s="1">
        <f t="shared" si="157"/>
        <v>2288</v>
      </c>
      <c r="S1696" s="1">
        <f t="shared" si="158"/>
        <v>20592</v>
      </c>
      <c r="T1696" s="1">
        <v>0.47</v>
      </c>
      <c r="U1696" s="1">
        <f t="shared" si="159"/>
        <v>9678.24</v>
      </c>
      <c r="V1696" s="1">
        <f t="shared" si="160"/>
        <v>10913.76</v>
      </c>
      <c r="W1696" s="4">
        <f t="shared" si="161"/>
        <v>0.53</v>
      </c>
      <c r="X1696" s="1" t="s">
        <v>50</v>
      </c>
      <c r="Y1696" s="1" t="s">
        <v>40</v>
      </c>
      <c r="Z1696" s="1" t="s">
        <v>66</v>
      </c>
      <c r="AA1696" s="1"/>
      <c r="AB1696" s="1"/>
      <c r="AC1696" s="9" t="s">
        <v>42</v>
      </c>
    </row>
    <row r="1697" spans="1:29">
      <c r="A1697" s="11" t="s">
        <v>2547</v>
      </c>
      <c r="B1697" s="2">
        <v>46163</v>
      </c>
      <c r="C1697" s="1">
        <v>2026</v>
      </c>
      <c r="D1697" s="1" t="s">
        <v>904</v>
      </c>
      <c r="E1697" s="1" t="s">
        <v>753</v>
      </c>
      <c r="F1697" s="1" t="s">
        <v>44</v>
      </c>
      <c r="G1697" s="1" t="s">
        <v>577</v>
      </c>
      <c r="H1697" s="1" t="s">
        <v>89</v>
      </c>
      <c r="I1697" s="1" t="s">
        <v>439</v>
      </c>
      <c r="J1697" s="1" t="s">
        <v>251</v>
      </c>
      <c r="K1697" s="1" t="s">
        <v>36</v>
      </c>
      <c r="L1697" s="1" t="s">
        <v>37</v>
      </c>
      <c r="M1697" s="1" t="s">
        <v>323</v>
      </c>
      <c r="N1697" s="1">
        <v>1</v>
      </c>
      <c r="O1697" s="1">
        <v>4210</v>
      </c>
      <c r="P1697" s="1">
        <f t="shared" si="156"/>
        <v>4210</v>
      </c>
      <c r="Q1697" s="1">
        <v>5</v>
      </c>
      <c r="R1697" s="1">
        <f t="shared" si="157"/>
        <v>210.5</v>
      </c>
      <c r="S1697" s="1">
        <f t="shared" si="158"/>
        <v>3999.5</v>
      </c>
      <c r="T1697" s="1">
        <v>0.47</v>
      </c>
      <c r="U1697" s="1">
        <f t="shared" si="159"/>
        <v>1879.7649999999999</v>
      </c>
      <c r="V1697" s="1">
        <f t="shared" si="160"/>
        <v>2119.7350000000001</v>
      </c>
      <c r="W1697" s="4">
        <f t="shared" si="161"/>
        <v>0.53</v>
      </c>
      <c r="X1697" s="1" t="s">
        <v>39</v>
      </c>
      <c r="Y1697" s="1" t="s">
        <v>81</v>
      </c>
      <c r="Z1697" s="1" t="s">
        <v>120</v>
      </c>
      <c r="AA1697" s="1"/>
      <c r="AB1697" s="1"/>
      <c r="AC1697" s="9" t="s">
        <v>42</v>
      </c>
    </row>
    <row r="1698" spans="1:29">
      <c r="A1698" s="11" t="s">
        <v>2548</v>
      </c>
      <c r="B1698" s="2">
        <v>46163</v>
      </c>
      <c r="C1698" s="1">
        <v>2026</v>
      </c>
      <c r="D1698" s="1" t="s">
        <v>904</v>
      </c>
      <c r="E1698" s="1" t="s">
        <v>753</v>
      </c>
      <c r="F1698" s="1" t="s">
        <v>44</v>
      </c>
      <c r="G1698" s="1" t="s">
        <v>1232</v>
      </c>
      <c r="H1698" s="1" t="s">
        <v>33</v>
      </c>
      <c r="I1698" s="1" t="s">
        <v>116</v>
      </c>
      <c r="J1698" s="1" t="s">
        <v>117</v>
      </c>
      <c r="K1698" s="1" t="s">
        <v>118</v>
      </c>
      <c r="L1698" s="1" t="s">
        <v>37</v>
      </c>
      <c r="M1698" s="1" t="s">
        <v>323</v>
      </c>
      <c r="N1698" s="1">
        <v>3</v>
      </c>
      <c r="O1698" s="1">
        <v>5430</v>
      </c>
      <c r="P1698" s="1">
        <f t="shared" si="156"/>
        <v>16290</v>
      </c>
      <c r="Q1698" s="1">
        <v>5</v>
      </c>
      <c r="R1698" s="1">
        <f t="shared" si="157"/>
        <v>814.5</v>
      </c>
      <c r="S1698" s="1">
        <f t="shared" si="158"/>
        <v>15475.5</v>
      </c>
      <c r="T1698" s="1">
        <v>0.47</v>
      </c>
      <c r="U1698" s="1">
        <f t="shared" si="159"/>
        <v>7273.4849999999997</v>
      </c>
      <c r="V1698" s="1">
        <f t="shared" si="160"/>
        <v>8202.0149999999994</v>
      </c>
      <c r="W1698" s="4">
        <f t="shared" si="161"/>
        <v>0.52999999999999992</v>
      </c>
      <c r="X1698" s="1" t="s">
        <v>147</v>
      </c>
      <c r="Y1698" s="1" t="s">
        <v>72</v>
      </c>
      <c r="Z1698" s="1" t="s">
        <v>120</v>
      </c>
      <c r="AA1698" s="1"/>
      <c r="AB1698" s="1"/>
      <c r="AC1698" s="9" t="s">
        <v>42</v>
      </c>
    </row>
    <row r="1699" spans="1:29">
      <c r="A1699" s="11" t="s">
        <v>2549</v>
      </c>
      <c r="B1699" s="2">
        <v>46163</v>
      </c>
      <c r="C1699" s="1">
        <v>2026</v>
      </c>
      <c r="D1699" s="1" t="s">
        <v>904</v>
      </c>
      <c r="E1699" s="1" t="s">
        <v>753</v>
      </c>
      <c r="F1699" s="1" t="s">
        <v>44</v>
      </c>
      <c r="G1699" s="1" t="s">
        <v>1373</v>
      </c>
      <c r="H1699" s="1" t="s">
        <v>33</v>
      </c>
      <c r="I1699" s="1" t="s">
        <v>258</v>
      </c>
      <c r="J1699" s="1" t="s">
        <v>117</v>
      </c>
      <c r="K1699" s="1" t="s">
        <v>118</v>
      </c>
      <c r="L1699" s="1" t="s">
        <v>112</v>
      </c>
      <c r="M1699" s="1" t="s">
        <v>136</v>
      </c>
      <c r="N1699" s="1">
        <v>2</v>
      </c>
      <c r="O1699" s="1">
        <v>1030</v>
      </c>
      <c r="P1699" s="1">
        <f t="shared" si="156"/>
        <v>2060</v>
      </c>
      <c r="Q1699" s="1">
        <v>0</v>
      </c>
      <c r="R1699" s="1">
        <f t="shared" si="157"/>
        <v>0</v>
      </c>
      <c r="S1699" s="1">
        <f t="shared" si="158"/>
        <v>2060</v>
      </c>
      <c r="T1699" s="1">
        <v>0.57999999999999996</v>
      </c>
      <c r="U1699" s="1">
        <f t="shared" si="159"/>
        <v>1194.8</v>
      </c>
      <c r="V1699" s="1">
        <f t="shared" si="160"/>
        <v>865.2</v>
      </c>
      <c r="W1699" s="4">
        <f t="shared" si="161"/>
        <v>0.42000000000000004</v>
      </c>
      <c r="X1699" s="1" t="s">
        <v>92</v>
      </c>
      <c r="Y1699" s="1" t="s">
        <v>72</v>
      </c>
      <c r="Z1699" s="1" t="s">
        <v>120</v>
      </c>
      <c r="AA1699" s="1"/>
      <c r="AB1699" s="1"/>
      <c r="AC1699" s="9" t="s">
        <v>42</v>
      </c>
    </row>
    <row r="1700" spans="1:29">
      <c r="A1700" s="11" t="s">
        <v>2550</v>
      </c>
      <c r="B1700" s="2">
        <v>46163</v>
      </c>
      <c r="C1700" s="1">
        <v>2026</v>
      </c>
      <c r="D1700" s="1" t="s">
        <v>904</v>
      </c>
      <c r="E1700" s="1" t="s">
        <v>753</v>
      </c>
      <c r="F1700" s="1" t="s">
        <v>44</v>
      </c>
      <c r="G1700" s="1" t="s">
        <v>380</v>
      </c>
      <c r="H1700" s="1" t="s">
        <v>33</v>
      </c>
      <c r="I1700" s="1" t="s">
        <v>177</v>
      </c>
      <c r="J1700" s="1" t="s">
        <v>178</v>
      </c>
      <c r="K1700" s="1" t="s">
        <v>48</v>
      </c>
      <c r="L1700" s="1" t="s">
        <v>150</v>
      </c>
      <c r="M1700" s="1" t="s">
        <v>229</v>
      </c>
      <c r="N1700" s="1">
        <v>3</v>
      </c>
      <c r="O1700" s="1">
        <v>4880</v>
      </c>
      <c r="P1700" s="1">
        <f t="shared" si="156"/>
        <v>14640</v>
      </c>
      <c r="Q1700" s="1">
        <v>25</v>
      </c>
      <c r="R1700" s="1">
        <f t="shared" si="157"/>
        <v>3660</v>
      </c>
      <c r="S1700" s="1">
        <f t="shared" si="158"/>
        <v>10980</v>
      </c>
      <c r="T1700" s="1">
        <v>0.52</v>
      </c>
      <c r="U1700" s="1">
        <f t="shared" si="159"/>
        <v>5709.6</v>
      </c>
      <c r="V1700" s="1">
        <f t="shared" si="160"/>
        <v>5270.4</v>
      </c>
      <c r="W1700" s="4">
        <f t="shared" si="161"/>
        <v>0.48</v>
      </c>
      <c r="X1700" s="1" t="s">
        <v>104</v>
      </c>
      <c r="Y1700" s="1" t="s">
        <v>40</v>
      </c>
      <c r="Z1700" s="1" t="s">
        <v>41</v>
      </c>
      <c r="AA1700" s="2">
        <v>46169</v>
      </c>
      <c r="AB1700" s="1">
        <v>3</v>
      </c>
      <c r="AC1700" s="9" t="s">
        <v>42</v>
      </c>
    </row>
    <row r="1701" spans="1:29">
      <c r="A1701" s="11" t="s">
        <v>2551</v>
      </c>
      <c r="B1701" s="2">
        <v>46164</v>
      </c>
      <c r="C1701" s="1">
        <v>2026</v>
      </c>
      <c r="D1701" s="1" t="s">
        <v>904</v>
      </c>
      <c r="E1701" s="1" t="s">
        <v>753</v>
      </c>
      <c r="F1701" s="1" t="s">
        <v>74</v>
      </c>
      <c r="G1701" s="1" t="s">
        <v>526</v>
      </c>
      <c r="H1701" s="1" t="s">
        <v>33</v>
      </c>
      <c r="I1701" s="1" t="s">
        <v>315</v>
      </c>
      <c r="J1701" s="1" t="s">
        <v>316</v>
      </c>
      <c r="K1701" s="1" t="s">
        <v>62</v>
      </c>
      <c r="L1701" s="1" t="s">
        <v>37</v>
      </c>
      <c r="M1701" s="1" t="s">
        <v>103</v>
      </c>
      <c r="N1701" s="1">
        <v>5</v>
      </c>
      <c r="O1701" s="1">
        <v>4230</v>
      </c>
      <c r="P1701" s="1">
        <f t="shared" si="156"/>
        <v>21150</v>
      </c>
      <c r="Q1701" s="1">
        <v>20</v>
      </c>
      <c r="R1701" s="1">
        <f t="shared" si="157"/>
        <v>4230</v>
      </c>
      <c r="S1701" s="1">
        <f t="shared" si="158"/>
        <v>16920</v>
      </c>
      <c r="T1701" s="1">
        <v>0.47</v>
      </c>
      <c r="U1701" s="1">
        <f t="shared" si="159"/>
        <v>7952.4</v>
      </c>
      <c r="V1701" s="1">
        <f t="shared" si="160"/>
        <v>8967.6</v>
      </c>
      <c r="W1701" s="4">
        <f t="shared" si="161"/>
        <v>0.53</v>
      </c>
      <c r="X1701" s="1" t="s">
        <v>65</v>
      </c>
      <c r="Y1701" s="1" t="s">
        <v>40</v>
      </c>
      <c r="Z1701" s="1" t="s">
        <v>51</v>
      </c>
      <c r="AA1701" s="2">
        <v>46169</v>
      </c>
      <c r="AB1701" s="1"/>
      <c r="AC1701" s="9" t="s">
        <v>42</v>
      </c>
    </row>
    <row r="1702" spans="1:29">
      <c r="A1702" s="11" t="s">
        <v>2552</v>
      </c>
      <c r="B1702" s="2">
        <v>46164</v>
      </c>
      <c r="C1702" s="1">
        <v>2026</v>
      </c>
      <c r="D1702" s="1" t="s">
        <v>904</v>
      </c>
      <c r="E1702" s="1" t="s">
        <v>753</v>
      </c>
      <c r="F1702" s="1" t="s">
        <v>74</v>
      </c>
      <c r="G1702" s="1" t="s">
        <v>2553</v>
      </c>
      <c r="H1702" s="1" t="s">
        <v>89</v>
      </c>
      <c r="I1702" s="1" t="s">
        <v>371</v>
      </c>
      <c r="J1702" s="1" t="s">
        <v>265</v>
      </c>
      <c r="K1702" s="1" t="s">
        <v>78</v>
      </c>
      <c r="L1702" s="1" t="s">
        <v>85</v>
      </c>
      <c r="M1702" s="1" t="s">
        <v>346</v>
      </c>
      <c r="N1702" s="1">
        <v>4</v>
      </c>
      <c r="O1702" s="1">
        <v>3120</v>
      </c>
      <c r="P1702" s="1">
        <f t="shared" si="156"/>
        <v>12480</v>
      </c>
      <c r="Q1702" s="1">
        <v>0</v>
      </c>
      <c r="R1702" s="1">
        <f t="shared" si="157"/>
        <v>0</v>
      </c>
      <c r="S1702" s="1">
        <f t="shared" si="158"/>
        <v>12480</v>
      </c>
      <c r="T1702" s="1">
        <v>0.5</v>
      </c>
      <c r="U1702" s="1">
        <f t="shared" si="159"/>
        <v>6240</v>
      </c>
      <c r="V1702" s="1">
        <f t="shared" si="160"/>
        <v>6240</v>
      </c>
      <c r="W1702" s="4">
        <f t="shared" si="161"/>
        <v>0.5</v>
      </c>
      <c r="X1702" s="1" t="s">
        <v>147</v>
      </c>
      <c r="Y1702" s="1" t="s">
        <v>57</v>
      </c>
      <c r="Z1702" s="1" t="s">
        <v>41</v>
      </c>
      <c r="AA1702" s="2">
        <v>46170</v>
      </c>
      <c r="AB1702" s="1">
        <v>4</v>
      </c>
      <c r="AC1702" s="9" t="s">
        <v>42</v>
      </c>
    </row>
    <row r="1703" spans="1:29">
      <c r="A1703" s="11" t="s">
        <v>2554</v>
      </c>
      <c r="B1703" s="2">
        <v>46164</v>
      </c>
      <c r="C1703" s="1">
        <v>2026</v>
      </c>
      <c r="D1703" s="1" t="s">
        <v>904</v>
      </c>
      <c r="E1703" s="1" t="s">
        <v>753</v>
      </c>
      <c r="F1703" s="1" t="s">
        <v>74</v>
      </c>
      <c r="G1703" s="1" t="s">
        <v>143</v>
      </c>
      <c r="H1703" s="1" t="s">
        <v>33</v>
      </c>
      <c r="I1703" s="1" t="s">
        <v>144</v>
      </c>
      <c r="J1703" s="1" t="s">
        <v>145</v>
      </c>
      <c r="K1703" s="1" t="s">
        <v>130</v>
      </c>
      <c r="L1703" s="1" t="s">
        <v>112</v>
      </c>
      <c r="M1703" s="1" t="s">
        <v>340</v>
      </c>
      <c r="N1703" s="1">
        <v>1</v>
      </c>
      <c r="O1703" s="1">
        <v>26180</v>
      </c>
      <c r="P1703" s="1">
        <f t="shared" si="156"/>
        <v>26180</v>
      </c>
      <c r="Q1703" s="1">
        <v>5</v>
      </c>
      <c r="R1703" s="1">
        <f t="shared" si="157"/>
        <v>1309</v>
      </c>
      <c r="S1703" s="1">
        <f t="shared" si="158"/>
        <v>24871</v>
      </c>
      <c r="T1703" s="1">
        <v>0.57999999999999996</v>
      </c>
      <c r="U1703" s="1">
        <f t="shared" si="159"/>
        <v>14425.179999999998</v>
      </c>
      <c r="V1703" s="1">
        <f t="shared" si="160"/>
        <v>10445.820000000002</v>
      </c>
      <c r="W1703" s="4">
        <f t="shared" si="161"/>
        <v>0.42000000000000004</v>
      </c>
      <c r="X1703" s="1" t="s">
        <v>50</v>
      </c>
      <c r="Y1703" s="1" t="s">
        <v>57</v>
      </c>
      <c r="Z1703" s="1" t="s">
        <v>41</v>
      </c>
      <c r="AA1703" s="2">
        <v>46171</v>
      </c>
      <c r="AB1703" s="1">
        <v>4</v>
      </c>
      <c r="AC1703" s="9" t="s">
        <v>42</v>
      </c>
    </row>
    <row r="1704" spans="1:29">
      <c r="A1704" s="11" t="s">
        <v>2555</v>
      </c>
      <c r="B1704" s="2">
        <v>46164</v>
      </c>
      <c r="C1704" s="1">
        <v>2026</v>
      </c>
      <c r="D1704" s="1" t="s">
        <v>904</v>
      </c>
      <c r="E1704" s="1" t="s">
        <v>753</v>
      </c>
      <c r="F1704" s="1" t="s">
        <v>74</v>
      </c>
      <c r="G1704" s="1" t="s">
        <v>354</v>
      </c>
      <c r="H1704" s="1" t="s">
        <v>33</v>
      </c>
      <c r="I1704" s="1" t="s">
        <v>355</v>
      </c>
      <c r="J1704" s="1" t="s">
        <v>135</v>
      </c>
      <c r="K1704" s="1" t="s">
        <v>36</v>
      </c>
      <c r="L1704" s="1" t="s">
        <v>179</v>
      </c>
      <c r="M1704" s="1" t="s">
        <v>201</v>
      </c>
      <c r="N1704" s="1">
        <v>1</v>
      </c>
      <c r="O1704" s="1">
        <v>2500</v>
      </c>
      <c r="P1704" s="1">
        <f t="shared" si="156"/>
        <v>2500</v>
      </c>
      <c r="Q1704" s="1">
        <v>10</v>
      </c>
      <c r="R1704" s="1">
        <f t="shared" si="157"/>
        <v>250</v>
      </c>
      <c r="S1704" s="1">
        <f t="shared" si="158"/>
        <v>2250</v>
      </c>
      <c r="T1704" s="1">
        <v>0.48</v>
      </c>
      <c r="U1704" s="1">
        <f t="shared" si="159"/>
        <v>1080</v>
      </c>
      <c r="V1704" s="1">
        <f t="shared" si="160"/>
        <v>1170</v>
      </c>
      <c r="W1704" s="4">
        <f t="shared" si="161"/>
        <v>0.52</v>
      </c>
      <c r="X1704" s="1" t="s">
        <v>39</v>
      </c>
      <c r="Y1704" s="1" t="s">
        <v>40</v>
      </c>
      <c r="Z1704" s="1" t="s">
        <v>51</v>
      </c>
      <c r="AA1704" s="2">
        <v>46167</v>
      </c>
      <c r="AB1704" s="1"/>
      <c r="AC1704" s="9" t="s">
        <v>42</v>
      </c>
    </row>
    <row r="1705" spans="1:29">
      <c r="A1705" s="15" t="s">
        <v>2556</v>
      </c>
      <c r="B1705" s="16">
        <v>46164</v>
      </c>
      <c r="C1705" s="17">
        <v>2026</v>
      </c>
      <c r="D1705" s="17" t="s">
        <v>904</v>
      </c>
      <c r="E1705" s="17" t="s">
        <v>753</v>
      </c>
      <c r="F1705" s="17" t="s">
        <v>74</v>
      </c>
      <c r="G1705" s="17" t="s">
        <v>212</v>
      </c>
      <c r="H1705" s="17" t="s">
        <v>89</v>
      </c>
      <c r="I1705" s="17" t="s">
        <v>163</v>
      </c>
      <c r="J1705" s="17" t="s">
        <v>164</v>
      </c>
      <c r="K1705" s="17" t="s">
        <v>130</v>
      </c>
      <c r="L1705" s="17" t="s">
        <v>85</v>
      </c>
      <c r="M1705" s="17" t="s">
        <v>306</v>
      </c>
      <c r="N1705" s="17">
        <v>3</v>
      </c>
      <c r="O1705" s="17">
        <v>2380</v>
      </c>
      <c r="P1705" s="17">
        <f t="shared" si="156"/>
        <v>7140</v>
      </c>
      <c r="Q1705" s="17">
        <v>20</v>
      </c>
      <c r="R1705" s="17">
        <f t="shared" si="157"/>
        <v>1428</v>
      </c>
      <c r="S1705" s="17">
        <f t="shared" si="158"/>
        <v>5712</v>
      </c>
      <c r="T1705" s="17">
        <v>0.5</v>
      </c>
      <c r="U1705" s="17">
        <f t="shared" si="159"/>
        <v>2856</v>
      </c>
      <c r="V1705" s="17">
        <f t="shared" si="160"/>
        <v>2856</v>
      </c>
      <c r="W1705" s="18">
        <f t="shared" si="161"/>
        <v>0.5</v>
      </c>
      <c r="X1705" s="17" t="s">
        <v>104</v>
      </c>
      <c r="Y1705" s="17" t="s">
        <v>40</v>
      </c>
      <c r="Z1705" s="17" t="s">
        <v>41</v>
      </c>
      <c r="AA1705" s="16">
        <v>46171</v>
      </c>
      <c r="AB1705" s="17">
        <v>5</v>
      </c>
      <c r="AC1705" s="19" t="s">
        <v>42</v>
      </c>
    </row>
  </sheetData>
  <pageMargins left="0.7" right="0.7" top="0.75" bottom="0.75" header="0.3" footer="0.3"/>
  <pageSetup orientation="portrait" r:id="rId12"/>
  <tableParts count="1">
    <tablePart r:id="rId1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F28BF-14EB-48D0-B709-DC3E5F380DED}">
  <dimension ref="A1:AZ8"/>
  <sheetViews>
    <sheetView showGridLines="0" tabSelected="1" zoomScale="48" zoomScaleNormal="46" workbookViewId="0">
      <selection activeCell="AB4" sqref="AB4"/>
    </sheetView>
  </sheetViews>
  <sheetFormatPr defaultRowHeight="14.4"/>
  <cols>
    <col min="3" max="3" width="18.77734375" bestFit="1" customWidth="1"/>
    <col min="10" max="10" width="18.6640625" bestFit="1" customWidth="1"/>
  </cols>
  <sheetData>
    <row r="1" spans="1:52">
      <c r="A1" s="27" t="s">
        <v>2633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6"/>
      <c r="AK1" s="26"/>
      <c r="AL1" s="26"/>
      <c r="AM1" s="26"/>
      <c r="AN1" s="26"/>
      <c r="AO1" s="26"/>
      <c r="AP1" s="26"/>
      <c r="AQ1" s="26"/>
      <c r="AR1" s="26"/>
      <c r="AS1" s="26"/>
      <c r="AT1" s="26"/>
      <c r="AU1" s="26"/>
      <c r="AV1" s="26"/>
      <c r="AW1" s="26"/>
      <c r="AX1" s="26"/>
      <c r="AY1" s="26"/>
      <c r="AZ1" s="26"/>
    </row>
    <row r="2" spans="1:52">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6"/>
      <c r="AK2" s="26"/>
      <c r="AL2" s="26"/>
      <c r="AM2" s="26"/>
      <c r="AN2" s="26"/>
      <c r="AO2" s="26"/>
      <c r="AP2" s="26"/>
      <c r="AQ2" s="26"/>
      <c r="AR2" s="26"/>
      <c r="AS2" s="26"/>
      <c r="AT2" s="26"/>
      <c r="AU2" s="26"/>
      <c r="AV2" s="26"/>
      <c r="AW2" s="26"/>
      <c r="AX2" s="26"/>
      <c r="AY2" s="26"/>
      <c r="AZ2" s="26"/>
    </row>
    <row r="3" spans="1:52">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6"/>
      <c r="AK3" s="26"/>
      <c r="AL3" s="26"/>
      <c r="AM3" s="26"/>
      <c r="AN3" s="26"/>
      <c r="AO3" s="26"/>
      <c r="AP3" s="26"/>
      <c r="AQ3" s="26"/>
      <c r="AR3" s="26"/>
      <c r="AS3" s="26"/>
      <c r="AT3" s="26"/>
      <c r="AU3" s="26"/>
      <c r="AV3" s="26"/>
      <c r="AW3" s="26"/>
      <c r="AX3" s="26"/>
      <c r="AY3" s="26"/>
      <c r="AZ3" s="26"/>
    </row>
    <row r="4" spans="1:52">
      <c r="C4" s="23"/>
      <c r="D4" s="23"/>
      <c r="E4" s="23"/>
    </row>
    <row r="5" spans="1:52">
      <c r="C5" s="23"/>
      <c r="D5" s="23"/>
      <c r="E5" s="23"/>
    </row>
    <row r="6" spans="1:52">
      <c r="A6" t="s">
        <v>2628</v>
      </c>
      <c r="C6" s="23"/>
      <c r="D6" s="23"/>
      <c r="E6" s="23"/>
    </row>
    <row r="7" spans="1:52" ht="25.8">
      <c r="C7" s="24"/>
      <c r="D7" s="23"/>
      <c r="E7" s="23"/>
    </row>
    <row r="8" spans="1:52">
      <c r="C8" s="23"/>
      <c r="D8" s="23"/>
      <c r="E8" s="23"/>
    </row>
  </sheetData>
  <mergeCells count="1">
    <mergeCell ref="A1:A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2DAC-1960-425E-B83E-F9C0FC5C69F2}">
  <dimension ref="D5:M7"/>
  <sheetViews>
    <sheetView zoomScale="131" workbookViewId="0">
      <selection activeCell="AA12" sqref="AA12"/>
    </sheetView>
  </sheetViews>
  <sheetFormatPr defaultRowHeight="14.4"/>
  <cols>
    <col min="4" max="4" width="17.88671875" bestFit="1" customWidth="1"/>
    <col min="7" max="7" width="11.88671875" bestFit="1" customWidth="1"/>
    <col min="9" max="9" width="15.33203125" bestFit="1" customWidth="1"/>
    <col min="11" max="11" width="24.109375" bestFit="1" customWidth="1"/>
    <col min="13" max="13" width="16.21875" bestFit="1" customWidth="1"/>
  </cols>
  <sheetData>
    <row r="5" spans="4:13">
      <c r="D5" t="s">
        <v>2610</v>
      </c>
    </row>
    <row r="6" spans="4:13">
      <c r="D6" s="29">
        <v>286343</v>
      </c>
      <c r="G6" t="s">
        <v>2611</v>
      </c>
      <c r="I6" t="s">
        <v>2623</v>
      </c>
      <c r="K6" t="s">
        <v>2626</v>
      </c>
      <c r="M6" t="s">
        <v>2622</v>
      </c>
    </row>
    <row r="7" spans="4:13">
      <c r="G7" s="29">
        <v>153632.94</v>
      </c>
      <c r="I7" s="29">
        <v>31</v>
      </c>
      <c r="K7" s="29"/>
      <c r="M7" s="29">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Formula..</vt:lpstr>
      <vt:lpstr>Conditional Formatting</vt:lpstr>
      <vt:lpstr>Text Function</vt:lpstr>
      <vt:lpstr>Logical Function</vt:lpstr>
      <vt:lpstr>Math Function</vt:lpstr>
      <vt:lpstr>Pivot Table</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thukila02@gmail.com</dc:creator>
  <cp:lastModifiedBy>thukila02@gmail.com</cp:lastModifiedBy>
  <dcterms:created xsi:type="dcterms:W3CDTF">2026-05-30T05:11:01Z</dcterms:created>
  <dcterms:modified xsi:type="dcterms:W3CDTF">2026-06-04T17:51:47Z</dcterms:modified>
</cp:coreProperties>
</file>